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shaal\Desktop\"/>
    </mc:Choice>
  </mc:AlternateContent>
  <xr:revisionPtr revIDLastSave="0" documentId="8_{F3C1D67D-44A7-4F10-A875-4AC561F0B495}" xr6:coauthVersionLast="45" xr6:coauthVersionMax="45" xr10:uidLastSave="{00000000-0000-0000-0000-000000000000}"/>
  <bookViews>
    <workbookView xWindow="-110" yWindow="-110" windowWidth="19420" windowHeight="10420" firstSheet="51" activeTab="54" xr2:uid="{C5106B0E-AC05-443C-B441-20E490B63EC9}"/>
  </bookViews>
  <sheets>
    <sheet name="Raw Data" sheetId="1" r:id="rId1"/>
    <sheet name="Outlier Replacement" sheetId="2" r:id="rId2"/>
    <sheet name="Features" sheetId="12" r:id="rId3"/>
    <sheet name="New-Feature Engineering1" sheetId="11" r:id="rId4"/>
    <sheet name="Models" sheetId="24" r:id="rId5"/>
    <sheet name="New_featureEngineering3" sheetId="15" r:id="rId6"/>
    <sheet name="New Training_Model" sheetId="16" r:id="rId7"/>
    <sheet name="Trainingmodel_optimised" sheetId="18" r:id="rId8"/>
    <sheet name="Testing data" sheetId="17" r:id="rId9"/>
    <sheet name="New Training model 2" sheetId="19" r:id="rId10"/>
    <sheet name="Testing data 2" sheetId="21" r:id="rId11"/>
    <sheet name="Training Model 3" sheetId="22" r:id="rId12"/>
    <sheet name="Testing model 3" sheetId="23" r:id="rId13"/>
    <sheet name="New Training model 4" sheetId="25" r:id="rId14"/>
    <sheet name="New testing 4" sheetId="26" r:id="rId15"/>
    <sheet name="New training model 5" sheetId="27" r:id="rId16"/>
    <sheet name="New testing 5" sheetId="29" r:id="rId17"/>
    <sheet name="training model 6" sheetId="30" r:id="rId18"/>
    <sheet name="testing model 6" sheetId="32" r:id="rId19"/>
    <sheet name="training model 7" sheetId="33" r:id="rId20"/>
    <sheet name="training optimised model 7" sheetId="34" r:id="rId21"/>
    <sheet name="testing model 7" sheetId="35" r:id="rId22"/>
    <sheet name="training model 8" sheetId="36" r:id="rId23"/>
    <sheet name="testing model 8" sheetId="37" r:id="rId24"/>
    <sheet name="training model 9" sheetId="38" r:id="rId25"/>
    <sheet name="testing model 9" sheetId="39" r:id="rId26"/>
    <sheet name="training model 10" sheetId="40" r:id="rId27"/>
    <sheet name="testing model 10" sheetId="41" r:id="rId28"/>
    <sheet name="training model 11" sheetId="42" r:id="rId29"/>
    <sheet name="testing model 11" sheetId="43" r:id="rId30"/>
    <sheet name="training model 12" sheetId="44" r:id="rId31"/>
    <sheet name="testing model 12" sheetId="45" r:id="rId32"/>
    <sheet name="training model 13" sheetId="47" r:id="rId33"/>
    <sheet name="testing model 13" sheetId="48" r:id="rId34"/>
    <sheet name="training model 14" sheetId="49" r:id="rId35"/>
    <sheet name="testing model 14" sheetId="50" r:id="rId36"/>
    <sheet name="training model 15" sheetId="52" r:id="rId37"/>
    <sheet name="testing model 15" sheetId="53" r:id="rId38"/>
    <sheet name="training model 16" sheetId="54" r:id="rId39"/>
    <sheet name="testing model 16" sheetId="55" r:id="rId40"/>
    <sheet name="training model 17" sheetId="58" r:id="rId41"/>
    <sheet name="testing model 17" sheetId="59" r:id="rId42"/>
    <sheet name="training model 18" sheetId="60" r:id="rId43"/>
    <sheet name="testing model 19" sheetId="61" r:id="rId44"/>
    <sheet name="training model 21" sheetId="62" r:id="rId45"/>
    <sheet name="testing model 21" sheetId="65" r:id="rId46"/>
    <sheet name="training model 20" sheetId="63" r:id="rId47"/>
    <sheet name="testing model 20" sheetId="64" r:id="rId48"/>
    <sheet name="training model 22" sheetId="66" r:id="rId49"/>
    <sheet name="testing model22" sheetId="67" r:id="rId50"/>
    <sheet name="training model 23" sheetId="68" r:id="rId51"/>
    <sheet name="testing model 23" sheetId="69" r:id="rId52"/>
    <sheet name="training model 24" sheetId="70" r:id="rId53"/>
    <sheet name="testing model 24" sheetId="71" r:id="rId54"/>
    <sheet name="Selected training  model 25" sheetId="72" r:id="rId55"/>
    <sheet name="Selected testing model 25" sheetId="74" r:id="rId56"/>
    <sheet name="Training model 26" sheetId="75" r:id="rId57"/>
  </sheets>
  <definedNames>
    <definedName name="_xlnm._FilterDatabase" localSheetId="1" hidden="1">'Outlier Replacement'!$A$1:$D$367</definedName>
    <definedName name="_xlchart.v1.0" hidden="1">New_featureEngineering3!$A$2:$A$360</definedName>
    <definedName name="_xlchart.v1.1" hidden="1">New_featureEngineering3!$D$2:$D$360</definedName>
    <definedName name="solver_adj" localSheetId="9" hidden="1">'New Training model 2'!$Y$2:$AG$2</definedName>
    <definedName name="solver_adj" localSheetId="13" hidden="1">'New Training model 4'!$U$2:$AB$2</definedName>
    <definedName name="solver_adj" localSheetId="15" hidden="1">'New training model 5'!$U$2:$AC$2</definedName>
    <definedName name="solver_adj" localSheetId="54" hidden="1">'Selected training  model 25'!$AB$2:$AK$2</definedName>
    <definedName name="solver_adj" localSheetId="12" hidden="1">'Testing model 3'!$V$2:$AB$2</definedName>
    <definedName name="solver_adj" localSheetId="26" hidden="1">'training model 10'!$AB$2:$AK$2</definedName>
    <definedName name="solver_adj" localSheetId="28" hidden="1">'training model 11'!$AC$2:$AH$2</definedName>
    <definedName name="solver_adj" localSheetId="30" hidden="1">'training model 12'!$AC$2:$AH$2</definedName>
    <definedName name="solver_adj" localSheetId="32" hidden="1">'training model 13'!$AH$2:$AL$2</definedName>
    <definedName name="solver_adj" localSheetId="34" hidden="1">'training model 14'!$AA$2:$AF$2</definedName>
    <definedName name="solver_adj" localSheetId="36" hidden="1">'training model 15'!$X$2:$AD$2</definedName>
    <definedName name="solver_adj" localSheetId="38" hidden="1">'training model 16'!$Z$2:$AG$2</definedName>
    <definedName name="solver_adj" localSheetId="40" hidden="1">'training model 17'!$AB$2:$AJ$2</definedName>
    <definedName name="solver_adj" localSheetId="42" hidden="1">'training model 18'!$AA$2:$AI$2</definedName>
    <definedName name="solver_adj" localSheetId="46" hidden="1">'training model 20'!$AA$2:$AH$2</definedName>
    <definedName name="solver_adj" localSheetId="44" hidden="1">'training model 21'!$AB$2:$AK$2</definedName>
    <definedName name="solver_adj" localSheetId="48" hidden="1">'training model 22'!$AA$2:$AH$2</definedName>
    <definedName name="solver_adj" localSheetId="50" hidden="1">'training model 23'!$AA$2:$AG$2</definedName>
    <definedName name="solver_adj" localSheetId="52" hidden="1">'training model 24'!$AA$2:$AF$2</definedName>
    <definedName name="solver_adj" localSheetId="56" hidden="1">'Training model 26'!$AC$2:$AK$2</definedName>
    <definedName name="solver_adj" localSheetId="11" hidden="1">'Training Model 3'!$W$2:$AC$2</definedName>
    <definedName name="solver_adj" localSheetId="17" hidden="1">'training model 6'!$U$2:$AB$2</definedName>
    <definedName name="solver_adj" localSheetId="19" hidden="1">'training model 7'!$AA$2:$AI$2</definedName>
    <definedName name="solver_adj" localSheetId="22" hidden="1">'training model 8'!$AA$2:$AI$2</definedName>
    <definedName name="solver_adj" localSheetId="24" hidden="1">'training model 9'!$Y$2:$AF$2</definedName>
    <definedName name="solver_adj" localSheetId="20" hidden="1">'training optimised model 7'!$AA$2:$AH$2</definedName>
    <definedName name="solver_adj" localSheetId="7" hidden="1">Trainingmodel_optimised!$W$2:$AF$2</definedName>
    <definedName name="solver_cvg" localSheetId="9" hidden="1">0.0001</definedName>
    <definedName name="solver_cvg" localSheetId="13" hidden="1">0.0001</definedName>
    <definedName name="solver_cvg" localSheetId="15" hidden="1">0.0001</definedName>
    <definedName name="solver_cvg" localSheetId="54" hidden="1">0.0001</definedName>
    <definedName name="solver_cvg" localSheetId="12" hidden="1">0.0001</definedName>
    <definedName name="solver_cvg" localSheetId="26" hidden="1">0.0001</definedName>
    <definedName name="solver_cvg" localSheetId="28" hidden="1">0.0001</definedName>
    <definedName name="solver_cvg" localSheetId="30" hidden="1">0.0001</definedName>
    <definedName name="solver_cvg" localSheetId="32" hidden="1">0.0001</definedName>
    <definedName name="solver_cvg" localSheetId="34" hidden="1">0.0001</definedName>
    <definedName name="solver_cvg" localSheetId="36" hidden="1">0.0001</definedName>
    <definedName name="solver_cvg" localSheetId="38" hidden="1">0.0001</definedName>
    <definedName name="solver_cvg" localSheetId="40" hidden="1">0.0001</definedName>
    <definedName name="solver_cvg" localSheetId="42" hidden="1">0.0001</definedName>
    <definedName name="solver_cvg" localSheetId="46" hidden="1">0.0001</definedName>
    <definedName name="solver_cvg" localSheetId="44" hidden="1">0.0001</definedName>
    <definedName name="solver_cvg" localSheetId="48" hidden="1">0.0001</definedName>
    <definedName name="solver_cvg" localSheetId="50" hidden="1">0.0001</definedName>
    <definedName name="solver_cvg" localSheetId="52" hidden="1">0.0001</definedName>
    <definedName name="solver_cvg" localSheetId="56" hidden="1">0.0001</definedName>
    <definedName name="solver_cvg" localSheetId="11" hidden="1">0.0001</definedName>
    <definedName name="solver_cvg" localSheetId="17" hidden="1">0.0001</definedName>
    <definedName name="solver_cvg" localSheetId="19" hidden="1">0.0001</definedName>
    <definedName name="solver_cvg" localSheetId="22" hidden="1">0.0001</definedName>
    <definedName name="solver_cvg" localSheetId="24" hidden="1">0.0001</definedName>
    <definedName name="solver_cvg" localSheetId="20" hidden="1">0.0001</definedName>
    <definedName name="solver_cvg" localSheetId="7" hidden="1">0.0001</definedName>
    <definedName name="solver_drv" localSheetId="9" hidden="1">1</definedName>
    <definedName name="solver_drv" localSheetId="13" hidden="1">1</definedName>
    <definedName name="solver_drv" localSheetId="15" hidden="1">1</definedName>
    <definedName name="solver_drv" localSheetId="54" hidden="1">1</definedName>
    <definedName name="solver_drv" localSheetId="12" hidden="1">1</definedName>
    <definedName name="solver_drv" localSheetId="26" hidden="1">1</definedName>
    <definedName name="solver_drv" localSheetId="28" hidden="1">1</definedName>
    <definedName name="solver_drv" localSheetId="30" hidden="1">2</definedName>
    <definedName name="solver_drv" localSheetId="32" hidden="1">1</definedName>
    <definedName name="solver_drv" localSheetId="34" hidden="1">1</definedName>
    <definedName name="solver_drv" localSheetId="36" hidden="1">1</definedName>
    <definedName name="solver_drv" localSheetId="38" hidden="1">1</definedName>
    <definedName name="solver_drv" localSheetId="40" hidden="1">1</definedName>
    <definedName name="solver_drv" localSheetId="42" hidden="1">1</definedName>
    <definedName name="solver_drv" localSheetId="46" hidden="1">1</definedName>
    <definedName name="solver_drv" localSheetId="44" hidden="1">1</definedName>
    <definedName name="solver_drv" localSheetId="48" hidden="1">1</definedName>
    <definedName name="solver_drv" localSheetId="50" hidden="1">1</definedName>
    <definedName name="solver_drv" localSheetId="52" hidden="1">1</definedName>
    <definedName name="solver_drv" localSheetId="56" hidden="1">1</definedName>
    <definedName name="solver_drv" localSheetId="11" hidden="1">2</definedName>
    <definedName name="solver_drv" localSheetId="17" hidden="1">1</definedName>
    <definedName name="solver_drv" localSheetId="19" hidden="1">2</definedName>
    <definedName name="solver_drv" localSheetId="22" hidden="1">1</definedName>
    <definedName name="solver_drv" localSheetId="24" hidden="1">2</definedName>
    <definedName name="solver_drv" localSheetId="20" hidden="1">1</definedName>
    <definedName name="solver_drv" localSheetId="7" hidden="1">1</definedName>
    <definedName name="solver_eng" localSheetId="9" hidden="1">1</definedName>
    <definedName name="solver_eng" localSheetId="13" hidden="1">1</definedName>
    <definedName name="solver_eng" localSheetId="15" hidden="1">1</definedName>
    <definedName name="solver_eng" localSheetId="54" hidden="1">1</definedName>
    <definedName name="solver_eng" localSheetId="12" hidden="1">1</definedName>
    <definedName name="solver_eng" localSheetId="26" hidden="1">1</definedName>
    <definedName name="solver_eng" localSheetId="28" hidden="1">1</definedName>
    <definedName name="solver_eng" localSheetId="30" hidden="1">1</definedName>
    <definedName name="solver_eng" localSheetId="32" hidden="1">1</definedName>
    <definedName name="solver_eng" localSheetId="34" hidden="1">1</definedName>
    <definedName name="solver_eng" localSheetId="36" hidden="1">1</definedName>
    <definedName name="solver_eng" localSheetId="38" hidden="1">1</definedName>
    <definedName name="solver_eng" localSheetId="40" hidden="1">1</definedName>
    <definedName name="solver_eng" localSheetId="42" hidden="1">1</definedName>
    <definedName name="solver_eng" localSheetId="46" hidden="1">1</definedName>
    <definedName name="solver_eng" localSheetId="44" hidden="1">1</definedName>
    <definedName name="solver_eng" localSheetId="48" hidden="1">1</definedName>
    <definedName name="solver_eng" localSheetId="50" hidden="1">1</definedName>
    <definedName name="solver_eng" localSheetId="52" hidden="1">1</definedName>
    <definedName name="solver_eng" localSheetId="56" hidden="1">1</definedName>
    <definedName name="solver_eng" localSheetId="11" hidden="1">1</definedName>
    <definedName name="solver_eng" localSheetId="17" hidden="1">1</definedName>
    <definedName name="solver_eng" localSheetId="19" hidden="1">1</definedName>
    <definedName name="solver_eng" localSheetId="22" hidden="1">1</definedName>
    <definedName name="solver_eng" localSheetId="24" hidden="1">1</definedName>
    <definedName name="solver_eng" localSheetId="20" hidden="1">1</definedName>
    <definedName name="solver_eng" localSheetId="7" hidden="1">1</definedName>
    <definedName name="solver_est" localSheetId="9" hidden="1">1</definedName>
    <definedName name="solver_est" localSheetId="13" hidden="1">1</definedName>
    <definedName name="solver_est" localSheetId="15" hidden="1">1</definedName>
    <definedName name="solver_est" localSheetId="54" hidden="1">1</definedName>
    <definedName name="solver_est" localSheetId="12" hidden="1">1</definedName>
    <definedName name="solver_est" localSheetId="26" hidden="1">1</definedName>
    <definedName name="solver_est" localSheetId="28" hidden="1">1</definedName>
    <definedName name="solver_est" localSheetId="30" hidden="1">1</definedName>
    <definedName name="solver_est" localSheetId="32" hidden="1">1</definedName>
    <definedName name="solver_est" localSheetId="34" hidden="1">1</definedName>
    <definedName name="solver_est" localSheetId="36" hidden="1">1</definedName>
    <definedName name="solver_est" localSheetId="38" hidden="1">1</definedName>
    <definedName name="solver_est" localSheetId="40" hidden="1">1</definedName>
    <definedName name="solver_est" localSheetId="42" hidden="1">1</definedName>
    <definedName name="solver_est" localSheetId="46" hidden="1">1</definedName>
    <definedName name="solver_est" localSheetId="44" hidden="1">1</definedName>
    <definedName name="solver_est" localSheetId="48" hidden="1">1</definedName>
    <definedName name="solver_est" localSheetId="50" hidden="1">1</definedName>
    <definedName name="solver_est" localSheetId="52" hidden="1">1</definedName>
    <definedName name="solver_est" localSheetId="56" hidden="1">1</definedName>
    <definedName name="solver_est" localSheetId="11" hidden="1">1</definedName>
    <definedName name="solver_est" localSheetId="17" hidden="1">1</definedName>
    <definedName name="solver_est" localSheetId="19" hidden="1">1</definedName>
    <definedName name="solver_est" localSheetId="22" hidden="1">1</definedName>
    <definedName name="solver_est" localSheetId="24" hidden="1">1</definedName>
    <definedName name="solver_est" localSheetId="20" hidden="1">1</definedName>
    <definedName name="solver_est" localSheetId="7" hidden="1">1</definedName>
    <definedName name="solver_itr" localSheetId="9" hidden="1">2147483647</definedName>
    <definedName name="solver_itr" localSheetId="13" hidden="1">2147483647</definedName>
    <definedName name="solver_itr" localSheetId="15" hidden="1">2147483647</definedName>
    <definedName name="solver_itr" localSheetId="54" hidden="1">2147483647</definedName>
    <definedName name="solver_itr" localSheetId="12" hidden="1">2147483647</definedName>
    <definedName name="solver_itr" localSheetId="26" hidden="1">2147483647</definedName>
    <definedName name="solver_itr" localSheetId="28" hidden="1">2147483647</definedName>
    <definedName name="solver_itr" localSheetId="30" hidden="1">2147483647</definedName>
    <definedName name="solver_itr" localSheetId="32" hidden="1">2147483647</definedName>
    <definedName name="solver_itr" localSheetId="34" hidden="1">2147483647</definedName>
    <definedName name="solver_itr" localSheetId="36" hidden="1">2147483647</definedName>
    <definedName name="solver_itr" localSheetId="38" hidden="1">2147483647</definedName>
    <definedName name="solver_itr" localSheetId="40" hidden="1">2147483647</definedName>
    <definedName name="solver_itr" localSheetId="42" hidden="1">2147483647</definedName>
    <definedName name="solver_itr" localSheetId="46" hidden="1">2147483647</definedName>
    <definedName name="solver_itr" localSheetId="44" hidden="1">2147483647</definedName>
    <definedName name="solver_itr" localSheetId="48" hidden="1">2147483647</definedName>
    <definedName name="solver_itr" localSheetId="50" hidden="1">2147483647</definedName>
    <definedName name="solver_itr" localSheetId="52" hidden="1">2147483647</definedName>
    <definedName name="solver_itr" localSheetId="56" hidden="1">2147483647</definedName>
    <definedName name="solver_itr" localSheetId="11" hidden="1">2147483647</definedName>
    <definedName name="solver_itr" localSheetId="17" hidden="1">2147483647</definedName>
    <definedName name="solver_itr" localSheetId="19" hidden="1">2147483647</definedName>
    <definedName name="solver_itr" localSheetId="22" hidden="1">2147483647</definedName>
    <definedName name="solver_itr" localSheetId="24" hidden="1">2147483647</definedName>
    <definedName name="solver_itr" localSheetId="20" hidden="1">2147483647</definedName>
    <definedName name="solver_itr" localSheetId="7" hidden="1">2147483647</definedName>
    <definedName name="solver_mip" localSheetId="9" hidden="1">2147483647</definedName>
    <definedName name="solver_mip" localSheetId="13" hidden="1">2147483647</definedName>
    <definedName name="solver_mip" localSheetId="15" hidden="1">2147483647</definedName>
    <definedName name="solver_mip" localSheetId="54" hidden="1">2147483647</definedName>
    <definedName name="solver_mip" localSheetId="12" hidden="1">2147483647</definedName>
    <definedName name="solver_mip" localSheetId="26" hidden="1">2147483647</definedName>
    <definedName name="solver_mip" localSheetId="28" hidden="1">2147483647</definedName>
    <definedName name="solver_mip" localSheetId="30" hidden="1">2147483647</definedName>
    <definedName name="solver_mip" localSheetId="32" hidden="1">2147483647</definedName>
    <definedName name="solver_mip" localSheetId="34" hidden="1">2147483647</definedName>
    <definedName name="solver_mip" localSheetId="36" hidden="1">2147483647</definedName>
    <definedName name="solver_mip" localSheetId="38" hidden="1">2147483647</definedName>
    <definedName name="solver_mip" localSheetId="40" hidden="1">2147483647</definedName>
    <definedName name="solver_mip" localSheetId="42" hidden="1">2147483647</definedName>
    <definedName name="solver_mip" localSheetId="46" hidden="1">2147483647</definedName>
    <definedName name="solver_mip" localSheetId="44" hidden="1">2147483647</definedName>
    <definedName name="solver_mip" localSheetId="48" hidden="1">2147483647</definedName>
    <definedName name="solver_mip" localSheetId="50" hidden="1">2147483647</definedName>
    <definedName name="solver_mip" localSheetId="52" hidden="1">2147483647</definedName>
    <definedName name="solver_mip" localSheetId="56" hidden="1">2147483647</definedName>
    <definedName name="solver_mip" localSheetId="11" hidden="1">2147483647</definedName>
    <definedName name="solver_mip" localSheetId="17" hidden="1">2147483647</definedName>
    <definedName name="solver_mip" localSheetId="19" hidden="1">2147483647</definedName>
    <definedName name="solver_mip" localSheetId="22" hidden="1">2147483647</definedName>
    <definedName name="solver_mip" localSheetId="24" hidden="1">2147483647</definedName>
    <definedName name="solver_mip" localSheetId="20" hidden="1">2147483647</definedName>
    <definedName name="solver_mip" localSheetId="7" hidden="1">2147483647</definedName>
    <definedName name="solver_mni" localSheetId="9" hidden="1">30</definedName>
    <definedName name="solver_mni" localSheetId="13" hidden="1">30</definedName>
    <definedName name="solver_mni" localSheetId="15" hidden="1">30</definedName>
    <definedName name="solver_mni" localSheetId="54" hidden="1">30</definedName>
    <definedName name="solver_mni" localSheetId="12" hidden="1">30</definedName>
    <definedName name="solver_mni" localSheetId="26" hidden="1">30</definedName>
    <definedName name="solver_mni" localSheetId="28" hidden="1">30</definedName>
    <definedName name="solver_mni" localSheetId="30" hidden="1">30</definedName>
    <definedName name="solver_mni" localSheetId="32" hidden="1">30</definedName>
    <definedName name="solver_mni" localSheetId="34" hidden="1">30</definedName>
    <definedName name="solver_mni" localSheetId="36" hidden="1">30</definedName>
    <definedName name="solver_mni" localSheetId="38" hidden="1">30</definedName>
    <definedName name="solver_mni" localSheetId="40" hidden="1">30</definedName>
    <definedName name="solver_mni" localSheetId="42" hidden="1">30</definedName>
    <definedName name="solver_mni" localSheetId="46" hidden="1">30</definedName>
    <definedName name="solver_mni" localSheetId="44" hidden="1">30</definedName>
    <definedName name="solver_mni" localSheetId="48" hidden="1">30</definedName>
    <definedName name="solver_mni" localSheetId="50" hidden="1">30</definedName>
    <definedName name="solver_mni" localSheetId="52" hidden="1">30</definedName>
    <definedName name="solver_mni" localSheetId="56" hidden="1">30</definedName>
    <definedName name="solver_mni" localSheetId="11" hidden="1">30</definedName>
    <definedName name="solver_mni" localSheetId="17" hidden="1">30</definedName>
    <definedName name="solver_mni" localSheetId="19" hidden="1">30</definedName>
    <definedName name="solver_mni" localSheetId="22" hidden="1">30</definedName>
    <definedName name="solver_mni" localSheetId="24" hidden="1">30</definedName>
    <definedName name="solver_mni" localSheetId="20" hidden="1">30</definedName>
    <definedName name="solver_mni" localSheetId="7" hidden="1">30</definedName>
    <definedName name="solver_mrt" localSheetId="9" hidden="1">0.075</definedName>
    <definedName name="solver_mrt" localSheetId="13" hidden="1">0.075</definedName>
    <definedName name="solver_mrt" localSheetId="15" hidden="1">0.075</definedName>
    <definedName name="solver_mrt" localSheetId="54" hidden="1">0.075</definedName>
    <definedName name="solver_mrt" localSheetId="12" hidden="1">0.075</definedName>
    <definedName name="solver_mrt" localSheetId="26" hidden="1">0.075</definedName>
    <definedName name="solver_mrt" localSheetId="28" hidden="1">0.075</definedName>
    <definedName name="solver_mrt" localSheetId="30" hidden="1">0.075</definedName>
    <definedName name="solver_mrt" localSheetId="32" hidden="1">0.075</definedName>
    <definedName name="solver_mrt" localSheetId="34" hidden="1">0.075</definedName>
    <definedName name="solver_mrt" localSheetId="36" hidden="1">0.075</definedName>
    <definedName name="solver_mrt" localSheetId="38" hidden="1">0.075</definedName>
    <definedName name="solver_mrt" localSheetId="40" hidden="1">0.075</definedName>
    <definedName name="solver_mrt" localSheetId="42" hidden="1">0.075</definedName>
    <definedName name="solver_mrt" localSheetId="46" hidden="1">0.075</definedName>
    <definedName name="solver_mrt" localSheetId="44" hidden="1">0.075</definedName>
    <definedName name="solver_mrt" localSheetId="48" hidden="1">0.075</definedName>
    <definedName name="solver_mrt" localSheetId="50" hidden="1">0.075</definedName>
    <definedName name="solver_mrt" localSheetId="52" hidden="1">0.075</definedName>
    <definedName name="solver_mrt" localSheetId="56" hidden="1">0.075</definedName>
    <definedName name="solver_mrt" localSheetId="11" hidden="1">0.075</definedName>
    <definedName name="solver_mrt" localSheetId="17" hidden="1">0.075</definedName>
    <definedName name="solver_mrt" localSheetId="19" hidden="1">0.075</definedName>
    <definedName name="solver_mrt" localSheetId="22" hidden="1">0.075</definedName>
    <definedName name="solver_mrt" localSheetId="24" hidden="1">0.075</definedName>
    <definedName name="solver_mrt" localSheetId="20" hidden="1">0.075</definedName>
    <definedName name="solver_mrt" localSheetId="7" hidden="1">0.075</definedName>
    <definedName name="solver_msl" localSheetId="9" hidden="1">2</definedName>
    <definedName name="solver_msl" localSheetId="13" hidden="1">2</definedName>
    <definedName name="solver_msl" localSheetId="15" hidden="1">2</definedName>
    <definedName name="solver_msl" localSheetId="54" hidden="1">2</definedName>
    <definedName name="solver_msl" localSheetId="12" hidden="1">2</definedName>
    <definedName name="solver_msl" localSheetId="26" hidden="1">2</definedName>
    <definedName name="solver_msl" localSheetId="28" hidden="1">2</definedName>
    <definedName name="solver_msl" localSheetId="30" hidden="1">2</definedName>
    <definedName name="solver_msl" localSheetId="32" hidden="1">2</definedName>
    <definedName name="solver_msl" localSheetId="34" hidden="1">2</definedName>
    <definedName name="solver_msl" localSheetId="36" hidden="1">2</definedName>
    <definedName name="solver_msl" localSheetId="38" hidden="1">2</definedName>
    <definedName name="solver_msl" localSheetId="40" hidden="1">2</definedName>
    <definedName name="solver_msl" localSheetId="42" hidden="1">2</definedName>
    <definedName name="solver_msl" localSheetId="46" hidden="1">2</definedName>
    <definedName name="solver_msl" localSheetId="44" hidden="1">2</definedName>
    <definedName name="solver_msl" localSheetId="48" hidden="1">2</definedName>
    <definedName name="solver_msl" localSheetId="50" hidden="1">2</definedName>
    <definedName name="solver_msl" localSheetId="52" hidden="1">2</definedName>
    <definedName name="solver_msl" localSheetId="56" hidden="1">2</definedName>
    <definedName name="solver_msl" localSheetId="11" hidden="1">2</definedName>
    <definedName name="solver_msl" localSheetId="17" hidden="1">2</definedName>
    <definedName name="solver_msl" localSheetId="19" hidden="1">2</definedName>
    <definedName name="solver_msl" localSheetId="22" hidden="1">2</definedName>
    <definedName name="solver_msl" localSheetId="24" hidden="1">2</definedName>
    <definedName name="solver_msl" localSheetId="20" hidden="1">2</definedName>
    <definedName name="solver_msl" localSheetId="7" hidden="1">2</definedName>
    <definedName name="solver_neg" localSheetId="9" hidden="1">1</definedName>
    <definedName name="solver_neg" localSheetId="13" hidden="1">1</definedName>
    <definedName name="solver_neg" localSheetId="15" hidden="1">1</definedName>
    <definedName name="solver_neg" localSheetId="54" hidden="1">2</definedName>
    <definedName name="solver_neg" localSheetId="12" hidden="1">1</definedName>
    <definedName name="solver_neg" localSheetId="26" hidden="1">2</definedName>
    <definedName name="solver_neg" localSheetId="28" hidden="1">2</definedName>
    <definedName name="solver_neg" localSheetId="30" hidden="1">2</definedName>
    <definedName name="solver_neg" localSheetId="32" hidden="1">2</definedName>
    <definedName name="solver_neg" localSheetId="34" hidden="1">2</definedName>
    <definedName name="solver_neg" localSheetId="36" hidden="1">2</definedName>
    <definedName name="solver_neg" localSheetId="38" hidden="1">2</definedName>
    <definedName name="solver_neg" localSheetId="40" hidden="1">2</definedName>
    <definedName name="solver_neg" localSheetId="42" hidden="1">2</definedName>
    <definedName name="solver_neg" localSheetId="46" hidden="1">2</definedName>
    <definedName name="solver_neg" localSheetId="44" hidden="1">2</definedName>
    <definedName name="solver_neg" localSheetId="48" hidden="1">2</definedName>
    <definedName name="solver_neg" localSheetId="50" hidden="1">2</definedName>
    <definedName name="solver_neg" localSheetId="52" hidden="1">2</definedName>
    <definedName name="solver_neg" localSheetId="56" hidden="1">2</definedName>
    <definedName name="solver_neg" localSheetId="11" hidden="1">1</definedName>
    <definedName name="solver_neg" localSheetId="17" hidden="1">2</definedName>
    <definedName name="solver_neg" localSheetId="19" hidden="1">2</definedName>
    <definedName name="solver_neg" localSheetId="22" hidden="1">2</definedName>
    <definedName name="solver_neg" localSheetId="24" hidden="1">2</definedName>
    <definedName name="solver_neg" localSheetId="20" hidden="1">2</definedName>
    <definedName name="solver_neg" localSheetId="7" hidden="1">1</definedName>
    <definedName name="solver_nod" localSheetId="9" hidden="1">2147483647</definedName>
    <definedName name="solver_nod" localSheetId="13" hidden="1">2147483647</definedName>
    <definedName name="solver_nod" localSheetId="15" hidden="1">2147483647</definedName>
    <definedName name="solver_nod" localSheetId="54" hidden="1">2147483647</definedName>
    <definedName name="solver_nod" localSheetId="12" hidden="1">2147483647</definedName>
    <definedName name="solver_nod" localSheetId="26" hidden="1">2147483647</definedName>
    <definedName name="solver_nod" localSheetId="28" hidden="1">2147483647</definedName>
    <definedName name="solver_nod" localSheetId="30" hidden="1">2147483647</definedName>
    <definedName name="solver_nod" localSheetId="32" hidden="1">2147483647</definedName>
    <definedName name="solver_nod" localSheetId="34" hidden="1">2147483647</definedName>
    <definedName name="solver_nod" localSheetId="36" hidden="1">2147483647</definedName>
    <definedName name="solver_nod" localSheetId="38" hidden="1">2147483647</definedName>
    <definedName name="solver_nod" localSheetId="40" hidden="1">2147483647</definedName>
    <definedName name="solver_nod" localSheetId="42" hidden="1">2147483647</definedName>
    <definedName name="solver_nod" localSheetId="46" hidden="1">2147483647</definedName>
    <definedName name="solver_nod" localSheetId="44" hidden="1">2147483647</definedName>
    <definedName name="solver_nod" localSheetId="48" hidden="1">2147483647</definedName>
    <definedName name="solver_nod" localSheetId="50" hidden="1">2147483647</definedName>
    <definedName name="solver_nod" localSheetId="52" hidden="1">2147483647</definedName>
    <definedName name="solver_nod" localSheetId="56" hidden="1">2147483647</definedName>
    <definedName name="solver_nod" localSheetId="11" hidden="1">2147483647</definedName>
    <definedName name="solver_nod" localSheetId="17" hidden="1">2147483647</definedName>
    <definedName name="solver_nod" localSheetId="19" hidden="1">2147483647</definedName>
    <definedName name="solver_nod" localSheetId="22" hidden="1">2147483647</definedName>
    <definedName name="solver_nod" localSheetId="24" hidden="1">2147483647</definedName>
    <definedName name="solver_nod" localSheetId="20" hidden="1">2147483647</definedName>
    <definedName name="solver_nod" localSheetId="7" hidden="1">2147483647</definedName>
    <definedName name="solver_num" localSheetId="9" hidden="1">0</definedName>
    <definedName name="solver_num" localSheetId="13" hidden="1">0</definedName>
    <definedName name="solver_num" localSheetId="15" hidden="1">0</definedName>
    <definedName name="solver_num" localSheetId="54" hidden="1">0</definedName>
    <definedName name="solver_num" localSheetId="12" hidden="1">0</definedName>
    <definedName name="solver_num" localSheetId="26" hidden="1">0</definedName>
    <definedName name="solver_num" localSheetId="28" hidden="1">0</definedName>
    <definedName name="solver_num" localSheetId="30" hidden="1">0</definedName>
    <definedName name="solver_num" localSheetId="32" hidden="1">0</definedName>
    <definedName name="solver_num" localSheetId="34" hidden="1">0</definedName>
    <definedName name="solver_num" localSheetId="36" hidden="1">0</definedName>
    <definedName name="solver_num" localSheetId="38" hidden="1">0</definedName>
    <definedName name="solver_num" localSheetId="40" hidden="1">0</definedName>
    <definedName name="solver_num" localSheetId="42" hidden="1">0</definedName>
    <definedName name="solver_num" localSheetId="46" hidden="1">0</definedName>
    <definedName name="solver_num" localSheetId="44" hidden="1">0</definedName>
    <definedName name="solver_num" localSheetId="48" hidden="1">0</definedName>
    <definedName name="solver_num" localSheetId="50" hidden="1">0</definedName>
    <definedName name="solver_num" localSheetId="52" hidden="1">0</definedName>
    <definedName name="solver_num" localSheetId="56" hidden="1">0</definedName>
    <definedName name="solver_num" localSheetId="11" hidden="1">0</definedName>
    <definedName name="solver_num" localSheetId="17" hidden="1">0</definedName>
    <definedName name="solver_num" localSheetId="19" hidden="1">0</definedName>
    <definedName name="solver_num" localSheetId="22" hidden="1">0</definedName>
    <definedName name="solver_num" localSheetId="24" hidden="1">0</definedName>
    <definedName name="solver_num" localSheetId="20" hidden="1">0</definedName>
    <definedName name="solver_num" localSheetId="7" hidden="1">0</definedName>
    <definedName name="solver_nwt" localSheetId="9" hidden="1">1</definedName>
    <definedName name="solver_nwt" localSheetId="13" hidden="1">1</definedName>
    <definedName name="solver_nwt" localSheetId="15" hidden="1">1</definedName>
    <definedName name="solver_nwt" localSheetId="54" hidden="1">1</definedName>
    <definedName name="solver_nwt" localSheetId="12" hidden="1">1</definedName>
    <definedName name="solver_nwt" localSheetId="26" hidden="1">1</definedName>
    <definedName name="solver_nwt" localSheetId="28" hidden="1">1</definedName>
    <definedName name="solver_nwt" localSheetId="30" hidden="1">1</definedName>
    <definedName name="solver_nwt" localSheetId="32" hidden="1">1</definedName>
    <definedName name="solver_nwt" localSheetId="34" hidden="1">1</definedName>
    <definedName name="solver_nwt" localSheetId="36" hidden="1">1</definedName>
    <definedName name="solver_nwt" localSheetId="38" hidden="1">1</definedName>
    <definedName name="solver_nwt" localSheetId="40" hidden="1">1</definedName>
    <definedName name="solver_nwt" localSheetId="42" hidden="1">1</definedName>
    <definedName name="solver_nwt" localSheetId="46" hidden="1">1</definedName>
    <definedName name="solver_nwt" localSheetId="44" hidden="1">1</definedName>
    <definedName name="solver_nwt" localSheetId="48" hidden="1">1</definedName>
    <definedName name="solver_nwt" localSheetId="50" hidden="1">1</definedName>
    <definedName name="solver_nwt" localSheetId="52" hidden="1">1</definedName>
    <definedName name="solver_nwt" localSheetId="56" hidden="1">1</definedName>
    <definedName name="solver_nwt" localSheetId="11" hidden="1">1</definedName>
    <definedName name="solver_nwt" localSheetId="17" hidden="1">1</definedName>
    <definedName name="solver_nwt" localSheetId="19" hidden="1">1</definedName>
    <definedName name="solver_nwt" localSheetId="22" hidden="1">1</definedName>
    <definedName name="solver_nwt" localSheetId="24" hidden="1">1</definedName>
    <definedName name="solver_nwt" localSheetId="20" hidden="1">1</definedName>
    <definedName name="solver_nwt" localSheetId="7" hidden="1">1</definedName>
    <definedName name="solver_opt" localSheetId="9" hidden="1">'New Training model 2'!$Z$14</definedName>
    <definedName name="solver_opt" localSheetId="13" hidden="1">'New Training model 4'!$V$13</definedName>
    <definedName name="solver_opt" localSheetId="15" hidden="1">'New training model 5'!$V$12</definedName>
    <definedName name="solver_opt" localSheetId="54" hidden="1">'Selected training  model 25'!$AF$5</definedName>
    <definedName name="solver_opt" localSheetId="12" hidden="1">'Testing model 3'!$T$8</definedName>
    <definedName name="solver_opt" localSheetId="26" hidden="1">'training model 10'!$AC$4</definedName>
    <definedName name="solver_opt" localSheetId="28" hidden="1">'training model 11'!$AC$6</definedName>
    <definedName name="solver_opt" localSheetId="30" hidden="1">'training model 12'!$AD$5</definedName>
    <definedName name="solver_opt" localSheetId="32" hidden="1">'training model 13'!$AK$5</definedName>
    <definedName name="solver_opt" localSheetId="34" hidden="1">'training model 14'!$AA$5</definedName>
    <definedName name="solver_opt" localSheetId="36" hidden="1">'training model 15'!$Y$4</definedName>
    <definedName name="solver_opt" localSheetId="38" hidden="1">'training model 16'!$AA$4</definedName>
    <definedName name="solver_opt" localSheetId="40" hidden="1">'training model 17'!$AC$4</definedName>
    <definedName name="solver_opt" localSheetId="42" hidden="1">'training model 18'!$AB$5</definedName>
    <definedName name="solver_opt" localSheetId="46" hidden="1">'training model 20'!$AE$5</definedName>
    <definedName name="solver_opt" localSheetId="44" hidden="1">'training model 21'!$AE$5</definedName>
    <definedName name="solver_opt" localSheetId="48" hidden="1">'training model 22'!$AE$4</definedName>
    <definedName name="solver_opt" localSheetId="50" hidden="1">'training model 23'!$AC$4</definedName>
    <definedName name="solver_opt" localSheetId="52" hidden="1">'training model 24'!$AD$5</definedName>
    <definedName name="solver_opt" localSheetId="56" hidden="1">'Training model 26'!$AF$4</definedName>
    <definedName name="solver_opt" localSheetId="11" hidden="1">'Training Model 3'!$U$17</definedName>
    <definedName name="solver_opt" localSheetId="17" hidden="1">'training model 6'!$AA$7</definedName>
    <definedName name="solver_opt" localSheetId="19" hidden="1">'training model 7'!$AB$7</definedName>
    <definedName name="solver_opt" localSheetId="22" hidden="1">'training model 8'!$AB$4</definedName>
    <definedName name="solver_opt" localSheetId="24" hidden="1">'training model 9'!$Z$4</definedName>
    <definedName name="solver_opt" localSheetId="20" hidden="1">'training optimised model 7'!$AA$4</definedName>
    <definedName name="solver_opt" localSheetId="7" hidden="1">Trainingmodel_optimised!$X$6</definedName>
    <definedName name="solver_pre" localSheetId="9" hidden="1">0.000001</definedName>
    <definedName name="solver_pre" localSheetId="13" hidden="1">0.000001</definedName>
    <definedName name="solver_pre" localSheetId="15" hidden="1">0.000001</definedName>
    <definedName name="solver_pre" localSheetId="54" hidden="1">0.000001</definedName>
    <definedName name="solver_pre" localSheetId="12" hidden="1">0.000001</definedName>
    <definedName name="solver_pre" localSheetId="26" hidden="1">0.000001</definedName>
    <definedName name="solver_pre" localSheetId="28" hidden="1">0.000001</definedName>
    <definedName name="solver_pre" localSheetId="30" hidden="1">0.000001</definedName>
    <definedName name="solver_pre" localSheetId="32" hidden="1">0.000001</definedName>
    <definedName name="solver_pre" localSheetId="34" hidden="1">0.000001</definedName>
    <definedName name="solver_pre" localSheetId="36" hidden="1">0.000001</definedName>
    <definedName name="solver_pre" localSheetId="38" hidden="1">0.000001</definedName>
    <definedName name="solver_pre" localSheetId="40" hidden="1">0.000001</definedName>
    <definedName name="solver_pre" localSheetId="42" hidden="1">0.000001</definedName>
    <definedName name="solver_pre" localSheetId="46" hidden="1">0.000001</definedName>
    <definedName name="solver_pre" localSheetId="44" hidden="1">0.000001</definedName>
    <definedName name="solver_pre" localSheetId="48" hidden="1">0.000001</definedName>
    <definedName name="solver_pre" localSheetId="50" hidden="1">0.000001</definedName>
    <definedName name="solver_pre" localSheetId="52" hidden="1">0.000001</definedName>
    <definedName name="solver_pre" localSheetId="56" hidden="1">0.000001</definedName>
    <definedName name="solver_pre" localSheetId="11" hidden="1">0.000001</definedName>
    <definedName name="solver_pre" localSheetId="17" hidden="1">0.000001</definedName>
    <definedName name="solver_pre" localSheetId="19" hidden="1">0.000001</definedName>
    <definedName name="solver_pre" localSheetId="22" hidden="1">0.000001</definedName>
    <definedName name="solver_pre" localSheetId="24" hidden="1">0.000001</definedName>
    <definedName name="solver_pre" localSheetId="20" hidden="1">0.000001</definedName>
    <definedName name="solver_pre" localSheetId="7" hidden="1">0.000001</definedName>
    <definedName name="solver_rbv" localSheetId="9" hidden="1">1</definedName>
    <definedName name="solver_rbv" localSheetId="13" hidden="1">1</definedName>
    <definedName name="solver_rbv" localSheetId="15" hidden="1">1</definedName>
    <definedName name="solver_rbv" localSheetId="54" hidden="1">1</definedName>
    <definedName name="solver_rbv" localSheetId="12" hidden="1">1</definedName>
    <definedName name="solver_rbv" localSheetId="26" hidden="1">1</definedName>
    <definedName name="solver_rbv" localSheetId="28" hidden="1">1</definedName>
    <definedName name="solver_rbv" localSheetId="30" hidden="1">2</definedName>
    <definedName name="solver_rbv" localSheetId="32" hidden="1">1</definedName>
    <definedName name="solver_rbv" localSheetId="34" hidden="1">1</definedName>
    <definedName name="solver_rbv" localSheetId="36" hidden="1">1</definedName>
    <definedName name="solver_rbv" localSheetId="38" hidden="1">1</definedName>
    <definedName name="solver_rbv" localSheetId="40" hidden="1">1</definedName>
    <definedName name="solver_rbv" localSheetId="42" hidden="1">1</definedName>
    <definedName name="solver_rbv" localSheetId="46" hidden="1">1</definedName>
    <definedName name="solver_rbv" localSheetId="44" hidden="1">1</definedName>
    <definedName name="solver_rbv" localSheetId="48" hidden="1">1</definedName>
    <definedName name="solver_rbv" localSheetId="50" hidden="1">1</definedName>
    <definedName name="solver_rbv" localSheetId="52" hidden="1">1</definedName>
    <definedName name="solver_rbv" localSheetId="56" hidden="1">1</definedName>
    <definedName name="solver_rbv" localSheetId="11" hidden="1">2</definedName>
    <definedName name="solver_rbv" localSheetId="17" hidden="1">1</definedName>
    <definedName name="solver_rbv" localSheetId="19" hidden="1">2</definedName>
    <definedName name="solver_rbv" localSheetId="22" hidden="1">1</definedName>
    <definedName name="solver_rbv" localSheetId="24" hidden="1">2</definedName>
    <definedName name="solver_rbv" localSheetId="20" hidden="1">1</definedName>
    <definedName name="solver_rbv" localSheetId="7" hidden="1">1</definedName>
    <definedName name="solver_rlx" localSheetId="9" hidden="1">2</definedName>
    <definedName name="solver_rlx" localSheetId="13" hidden="1">2</definedName>
    <definedName name="solver_rlx" localSheetId="15" hidden="1">2</definedName>
    <definedName name="solver_rlx" localSheetId="54" hidden="1">2</definedName>
    <definedName name="solver_rlx" localSheetId="12" hidden="1">2</definedName>
    <definedName name="solver_rlx" localSheetId="26" hidden="1">2</definedName>
    <definedName name="solver_rlx" localSheetId="28" hidden="1">2</definedName>
    <definedName name="solver_rlx" localSheetId="30" hidden="1">2</definedName>
    <definedName name="solver_rlx" localSheetId="32" hidden="1">2</definedName>
    <definedName name="solver_rlx" localSheetId="34" hidden="1">2</definedName>
    <definedName name="solver_rlx" localSheetId="36" hidden="1">2</definedName>
    <definedName name="solver_rlx" localSheetId="38" hidden="1">2</definedName>
    <definedName name="solver_rlx" localSheetId="40" hidden="1">2</definedName>
    <definedName name="solver_rlx" localSheetId="42" hidden="1">2</definedName>
    <definedName name="solver_rlx" localSheetId="46" hidden="1">2</definedName>
    <definedName name="solver_rlx" localSheetId="44" hidden="1">2</definedName>
    <definedName name="solver_rlx" localSheetId="48" hidden="1">2</definedName>
    <definedName name="solver_rlx" localSheetId="50" hidden="1">2</definedName>
    <definedName name="solver_rlx" localSheetId="52" hidden="1">2</definedName>
    <definedName name="solver_rlx" localSheetId="56" hidden="1">2</definedName>
    <definedName name="solver_rlx" localSheetId="11" hidden="1">2</definedName>
    <definedName name="solver_rlx" localSheetId="17" hidden="1">2</definedName>
    <definedName name="solver_rlx" localSheetId="19" hidden="1">2</definedName>
    <definedName name="solver_rlx" localSheetId="22" hidden="1">2</definedName>
    <definedName name="solver_rlx" localSheetId="24" hidden="1">2</definedName>
    <definedName name="solver_rlx" localSheetId="20" hidden="1">2</definedName>
    <definedName name="solver_rlx" localSheetId="7" hidden="1">2</definedName>
    <definedName name="solver_rsd" localSheetId="9" hidden="1">0</definedName>
    <definedName name="solver_rsd" localSheetId="13" hidden="1">0</definedName>
    <definedName name="solver_rsd" localSheetId="15" hidden="1">0</definedName>
    <definedName name="solver_rsd" localSheetId="54" hidden="1">0</definedName>
    <definedName name="solver_rsd" localSheetId="12" hidden="1">0</definedName>
    <definedName name="solver_rsd" localSheetId="26" hidden="1">0</definedName>
    <definedName name="solver_rsd" localSheetId="28" hidden="1">0</definedName>
    <definedName name="solver_rsd" localSheetId="30" hidden="1">0</definedName>
    <definedName name="solver_rsd" localSheetId="32" hidden="1">0</definedName>
    <definedName name="solver_rsd" localSheetId="34" hidden="1">0</definedName>
    <definedName name="solver_rsd" localSheetId="36" hidden="1">0</definedName>
    <definedName name="solver_rsd" localSheetId="38" hidden="1">0</definedName>
    <definedName name="solver_rsd" localSheetId="40" hidden="1">0</definedName>
    <definedName name="solver_rsd" localSheetId="42" hidden="1">0</definedName>
    <definedName name="solver_rsd" localSheetId="46" hidden="1">0</definedName>
    <definedName name="solver_rsd" localSheetId="44" hidden="1">0</definedName>
    <definedName name="solver_rsd" localSheetId="48" hidden="1">0</definedName>
    <definedName name="solver_rsd" localSheetId="50" hidden="1">0</definedName>
    <definedName name="solver_rsd" localSheetId="52" hidden="1">0</definedName>
    <definedName name="solver_rsd" localSheetId="56" hidden="1">0</definedName>
    <definedName name="solver_rsd" localSheetId="11" hidden="1">0</definedName>
    <definedName name="solver_rsd" localSheetId="17" hidden="1">0</definedName>
    <definedName name="solver_rsd" localSheetId="19" hidden="1">0</definedName>
    <definedName name="solver_rsd" localSheetId="22" hidden="1">0</definedName>
    <definedName name="solver_rsd" localSheetId="24" hidden="1">0</definedName>
    <definedName name="solver_rsd" localSheetId="20" hidden="1">0</definedName>
    <definedName name="solver_rsd" localSheetId="7" hidden="1">0</definedName>
    <definedName name="solver_scl" localSheetId="9" hidden="1">1</definedName>
    <definedName name="solver_scl" localSheetId="13" hidden="1">1</definedName>
    <definedName name="solver_scl" localSheetId="15" hidden="1">1</definedName>
    <definedName name="solver_scl" localSheetId="54" hidden="1">1</definedName>
    <definedName name="solver_scl" localSheetId="12" hidden="1">1</definedName>
    <definedName name="solver_scl" localSheetId="26" hidden="1">1</definedName>
    <definedName name="solver_scl" localSheetId="28" hidden="1">1</definedName>
    <definedName name="solver_scl" localSheetId="30" hidden="1">2</definedName>
    <definedName name="solver_scl" localSheetId="32" hidden="1">1</definedName>
    <definedName name="solver_scl" localSheetId="34" hidden="1">1</definedName>
    <definedName name="solver_scl" localSheetId="36" hidden="1">1</definedName>
    <definedName name="solver_scl" localSheetId="38" hidden="1">1</definedName>
    <definedName name="solver_scl" localSheetId="40" hidden="1">1</definedName>
    <definedName name="solver_scl" localSheetId="42" hidden="1">1</definedName>
    <definedName name="solver_scl" localSheetId="46" hidden="1">1</definedName>
    <definedName name="solver_scl" localSheetId="44" hidden="1">1</definedName>
    <definedName name="solver_scl" localSheetId="48" hidden="1">1</definedName>
    <definedName name="solver_scl" localSheetId="50" hidden="1">1</definedName>
    <definedName name="solver_scl" localSheetId="52" hidden="1">1</definedName>
    <definedName name="solver_scl" localSheetId="56" hidden="1">1</definedName>
    <definedName name="solver_scl" localSheetId="11" hidden="1">2</definedName>
    <definedName name="solver_scl" localSheetId="17" hidden="1">1</definedName>
    <definedName name="solver_scl" localSheetId="19" hidden="1">2</definedName>
    <definedName name="solver_scl" localSheetId="22" hidden="1">1</definedName>
    <definedName name="solver_scl" localSheetId="24" hidden="1">2</definedName>
    <definedName name="solver_scl" localSheetId="20" hidden="1">1</definedName>
    <definedName name="solver_scl" localSheetId="7" hidden="1">1</definedName>
    <definedName name="solver_sho" localSheetId="9" hidden="1">2</definedName>
    <definedName name="solver_sho" localSheetId="13" hidden="1">2</definedName>
    <definedName name="solver_sho" localSheetId="15" hidden="1">2</definedName>
    <definedName name="solver_sho" localSheetId="54" hidden="1">2</definedName>
    <definedName name="solver_sho" localSheetId="12" hidden="1">2</definedName>
    <definedName name="solver_sho" localSheetId="26" hidden="1">2</definedName>
    <definedName name="solver_sho" localSheetId="28" hidden="1">2</definedName>
    <definedName name="solver_sho" localSheetId="30" hidden="1">2</definedName>
    <definedName name="solver_sho" localSheetId="32" hidden="1">2</definedName>
    <definedName name="solver_sho" localSheetId="34" hidden="1">2</definedName>
    <definedName name="solver_sho" localSheetId="36" hidden="1">2</definedName>
    <definedName name="solver_sho" localSheetId="38" hidden="1">2</definedName>
    <definedName name="solver_sho" localSheetId="40" hidden="1">2</definedName>
    <definedName name="solver_sho" localSheetId="42" hidden="1">2</definedName>
    <definedName name="solver_sho" localSheetId="46" hidden="1">2</definedName>
    <definedName name="solver_sho" localSheetId="44" hidden="1">2</definedName>
    <definedName name="solver_sho" localSheetId="48" hidden="1">2</definedName>
    <definedName name="solver_sho" localSheetId="50" hidden="1">2</definedName>
    <definedName name="solver_sho" localSheetId="52" hidden="1">2</definedName>
    <definedName name="solver_sho" localSheetId="56" hidden="1">2</definedName>
    <definedName name="solver_sho" localSheetId="11" hidden="1">2</definedName>
    <definedName name="solver_sho" localSheetId="17" hidden="1">2</definedName>
    <definedName name="solver_sho" localSheetId="19" hidden="1">2</definedName>
    <definedName name="solver_sho" localSheetId="22" hidden="1">2</definedName>
    <definedName name="solver_sho" localSheetId="24" hidden="1">2</definedName>
    <definedName name="solver_sho" localSheetId="20" hidden="1">2</definedName>
    <definedName name="solver_sho" localSheetId="7" hidden="1">2</definedName>
    <definedName name="solver_ssz" localSheetId="9" hidden="1">100</definedName>
    <definedName name="solver_ssz" localSheetId="13" hidden="1">100</definedName>
    <definedName name="solver_ssz" localSheetId="15" hidden="1">100</definedName>
    <definedName name="solver_ssz" localSheetId="54" hidden="1">100</definedName>
    <definedName name="solver_ssz" localSheetId="12" hidden="1">100</definedName>
    <definedName name="solver_ssz" localSheetId="26" hidden="1">100</definedName>
    <definedName name="solver_ssz" localSheetId="28" hidden="1">100</definedName>
    <definedName name="solver_ssz" localSheetId="30" hidden="1">100</definedName>
    <definedName name="solver_ssz" localSheetId="32" hidden="1">100</definedName>
    <definedName name="solver_ssz" localSheetId="34" hidden="1">100</definedName>
    <definedName name="solver_ssz" localSheetId="36" hidden="1">100</definedName>
    <definedName name="solver_ssz" localSheetId="38" hidden="1">100</definedName>
    <definedName name="solver_ssz" localSheetId="40" hidden="1">100</definedName>
    <definedName name="solver_ssz" localSheetId="42" hidden="1">100</definedName>
    <definedName name="solver_ssz" localSheetId="46" hidden="1">100</definedName>
    <definedName name="solver_ssz" localSheetId="44" hidden="1">100</definedName>
    <definedName name="solver_ssz" localSheetId="48" hidden="1">100</definedName>
    <definedName name="solver_ssz" localSheetId="50" hidden="1">100</definedName>
    <definedName name="solver_ssz" localSheetId="52" hidden="1">100</definedName>
    <definedName name="solver_ssz" localSheetId="56" hidden="1">100</definedName>
    <definedName name="solver_ssz" localSheetId="11" hidden="1">100</definedName>
    <definedName name="solver_ssz" localSheetId="17" hidden="1">100</definedName>
    <definedName name="solver_ssz" localSheetId="19" hidden="1">100</definedName>
    <definedName name="solver_ssz" localSheetId="22" hidden="1">100</definedName>
    <definedName name="solver_ssz" localSheetId="24" hidden="1">100</definedName>
    <definedName name="solver_ssz" localSheetId="20" hidden="1">100</definedName>
    <definedName name="solver_ssz" localSheetId="7" hidden="1">100</definedName>
    <definedName name="solver_tim" localSheetId="9" hidden="1">2147483647</definedName>
    <definedName name="solver_tim" localSheetId="13" hidden="1">2147483647</definedName>
    <definedName name="solver_tim" localSheetId="15" hidden="1">2147483647</definedName>
    <definedName name="solver_tim" localSheetId="54" hidden="1">2147483647</definedName>
    <definedName name="solver_tim" localSheetId="12" hidden="1">2147483647</definedName>
    <definedName name="solver_tim" localSheetId="26" hidden="1">2147483647</definedName>
    <definedName name="solver_tim" localSheetId="28" hidden="1">2147483647</definedName>
    <definedName name="solver_tim" localSheetId="30" hidden="1">2147483647</definedName>
    <definedName name="solver_tim" localSheetId="32" hidden="1">2147483647</definedName>
    <definedName name="solver_tim" localSheetId="34" hidden="1">2147483647</definedName>
    <definedName name="solver_tim" localSheetId="36" hidden="1">2147483647</definedName>
    <definedName name="solver_tim" localSheetId="38" hidden="1">2147483647</definedName>
    <definedName name="solver_tim" localSheetId="40" hidden="1">2147483647</definedName>
    <definedName name="solver_tim" localSheetId="42" hidden="1">2147483647</definedName>
    <definedName name="solver_tim" localSheetId="46" hidden="1">2147483647</definedName>
    <definedName name="solver_tim" localSheetId="44" hidden="1">2147483647</definedName>
    <definedName name="solver_tim" localSheetId="48" hidden="1">2147483647</definedName>
    <definedName name="solver_tim" localSheetId="50" hidden="1">2147483647</definedName>
    <definedName name="solver_tim" localSheetId="52" hidden="1">2147483647</definedName>
    <definedName name="solver_tim" localSheetId="56" hidden="1">2147483647</definedName>
    <definedName name="solver_tim" localSheetId="11" hidden="1">2147483647</definedName>
    <definedName name="solver_tim" localSheetId="17" hidden="1">2147483647</definedName>
    <definedName name="solver_tim" localSheetId="19" hidden="1">2147483647</definedName>
    <definedName name="solver_tim" localSheetId="22" hidden="1">2147483647</definedName>
    <definedName name="solver_tim" localSheetId="24" hidden="1">2147483647</definedName>
    <definedName name="solver_tim" localSheetId="20" hidden="1">2147483647</definedName>
    <definedName name="solver_tim" localSheetId="7" hidden="1">2147483647</definedName>
    <definedName name="solver_tol" localSheetId="9" hidden="1">0.01</definedName>
    <definedName name="solver_tol" localSheetId="13" hidden="1">0.01</definedName>
    <definedName name="solver_tol" localSheetId="15" hidden="1">0.01</definedName>
    <definedName name="solver_tol" localSheetId="54" hidden="1">0.01</definedName>
    <definedName name="solver_tol" localSheetId="12" hidden="1">0.01</definedName>
    <definedName name="solver_tol" localSheetId="26" hidden="1">0.01</definedName>
    <definedName name="solver_tol" localSheetId="28" hidden="1">0.01</definedName>
    <definedName name="solver_tol" localSheetId="30" hidden="1">0.01</definedName>
    <definedName name="solver_tol" localSheetId="32" hidden="1">0.01</definedName>
    <definedName name="solver_tol" localSheetId="34" hidden="1">0.01</definedName>
    <definedName name="solver_tol" localSheetId="36" hidden="1">0.01</definedName>
    <definedName name="solver_tol" localSheetId="38" hidden="1">0.01</definedName>
    <definedName name="solver_tol" localSheetId="40" hidden="1">0.01</definedName>
    <definedName name="solver_tol" localSheetId="42" hidden="1">0.01</definedName>
    <definedName name="solver_tol" localSheetId="46" hidden="1">0.01</definedName>
    <definedName name="solver_tol" localSheetId="44" hidden="1">0.01</definedName>
    <definedName name="solver_tol" localSheetId="48" hidden="1">0.01</definedName>
    <definedName name="solver_tol" localSheetId="50" hidden="1">0.01</definedName>
    <definedName name="solver_tol" localSheetId="52" hidden="1">0.01</definedName>
    <definedName name="solver_tol" localSheetId="56" hidden="1">0.01</definedName>
    <definedName name="solver_tol" localSheetId="11" hidden="1">0.01</definedName>
    <definedName name="solver_tol" localSheetId="17" hidden="1">0.01</definedName>
    <definedName name="solver_tol" localSheetId="19" hidden="1">0.01</definedName>
    <definedName name="solver_tol" localSheetId="22" hidden="1">0.01</definedName>
    <definedName name="solver_tol" localSheetId="24" hidden="1">0.01</definedName>
    <definedName name="solver_tol" localSheetId="20" hidden="1">0.01</definedName>
    <definedName name="solver_tol" localSheetId="7" hidden="1">0.01</definedName>
    <definedName name="solver_typ" localSheetId="9" hidden="1">2</definedName>
    <definedName name="solver_typ" localSheetId="13" hidden="1">2</definedName>
    <definedName name="solver_typ" localSheetId="15" hidden="1">2</definedName>
    <definedName name="solver_typ" localSheetId="54" hidden="1">2</definedName>
    <definedName name="solver_typ" localSheetId="12" hidden="1">1</definedName>
    <definedName name="solver_typ" localSheetId="26" hidden="1">2</definedName>
    <definedName name="solver_typ" localSheetId="28" hidden="1">2</definedName>
    <definedName name="solver_typ" localSheetId="30" hidden="1">2</definedName>
    <definedName name="solver_typ" localSheetId="32" hidden="1">2</definedName>
    <definedName name="solver_typ" localSheetId="34" hidden="1">2</definedName>
    <definedName name="solver_typ" localSheetId="36" hidden="1">2</definedName>
    <definedName name="solver_typ" localSheetId="38" hidden="1">2</definedName>
    <definedName name="solver_typ" localSheetId="40" hidden="1">2</definedName>
    <definedName name="solver_typ" localSheetId="42" hidden="1">2</definedName>
    <definedName name="solver_typ" localSheetId="46" hidden="1">2</definedName>
    <definedName name="solver_typ" localSheetId="44" hidden="1">2</definedName>
    <definedName name="solver_typ" localSheetId="48" hidden="1">2</definedName>
    <definedName name="solver_typ" localSheetId="50" hidden="1">2</definedName>
    <definedName name="solver_typ" localSheetId="52" hidden="1">2</definedName>
    <definedName name="solver_typ" localSheetId="56" hidden="1">2</definedName>
    <definedName name="solver_typ" localSheetId="11" hidden="1">2</definedName>
    <definedName name="solver_typ" localSheetId="17" hidden="1">2</definedName>
    <definedName name="solver_typ" localSheetId="19" hidden="1">2</definedName>
    <definedName name="solver_typ" localSheetId="22" hidden="1">2</definedName>
    <definedName name="solver_typ" localSheetId="24" hidden="1">2</definedName>
    <definedName name="solver_typ" localSheetId="20" hidden="1">2</definedName>
    <definedName name="solver_typ" localSheetId="7" hidden="1">2</definedName>
    <definedName name="solver_val" localSheetId="9" hidden="1">0</definedName>
    <definedName name="solver_val" localSheetId="13" hidden="1">0</definedName>
    <definedName name="solver_val" localSheetId="15" hidden="1">0</definedName>
    <definedName name="solver_val" localSheetId="54" hidden="1">0</definedName>
    <definedName name="solver_val" localSheetId="12" hidden="1">0</definedName>
    <definedName name="solver_val" localSheetId="26" hidden="1">0</definedName>
    <definedName name="solver_val" localSheetId="28" hidden="1">0</definedName>
    <definedName name="solver_val" localSheetId="30" hidden="1">0</definedName>
    <definedName name="solver_val" localSheetId="32" hidden="1">0</definedName>
    <definedName name="solver_val" localSheetId="34" hidden="1">0</definedName>
    <definedName name="solver_val" localSheetId="36" hidden="1">0</definedName>
    <definedName name="solver_val" localSheetId="38" hidden="1">0</definedName>
    <definedName name="solver_val" localSheetId="40" hidden="1">0</definedName>
    <definedName name="solver_val" localSheetId="42" hidden="1">0</definedName>
    <definedName name="solver_val" localSheetId="46" hidden="1">0</definedName>
    <definedName name="solver_val" localSheetId="44" hidden="1">0</definedName>
    <definedName name="solver_val" localSheetId="48" hidden="1">0</definedName>
    <definedName name="solver_val" localSheetId="50" hidden="1">0</definedName>
    <definedName name="solver_val" localSheetId="52" hidden="1">0</definedName>
    <definedName name="solver_val" localSheetId="56" hidden="1">0</definedName>
    <definedName name="solver_val" localSheetId="11" hidden="1">0</definedName>
    <definedName name="solver_val" localSheetId="17" hidden="1">0</definedName>
    <definedName name="solver_val" localSheetId="19" hidden="1">0</definedName>
    <definedName name="solver_val" localSheetId="22" hidden="1">0</definedName>
    <definedName name="solver_val" localSheetId="24" hidden="1">0</definedName>
    <definedName name="solver_val" localSheetId="20" hidden="1">0</definedName>
    <definedName name="solver_val" localSheetId="7" hidden="1">0</definedName>
    <definedName name="solver_ver" localSheetId="9" hidden="1">3</definedName>
    <definedName name="solver_ver" localSheetId="13" hidden="1">3</definedName>
    <definedName name="solver_ver" localSheetId="15" hidden="1">3</definedName>
    <definedName name="solver_ver" localSheetId="54" hidden="1">3</definedName>
    <definedName name="solver_ver" localSheetId="12" hidden="1">3</definedName>
    <definedName name="solver_ver" localSheetId="26" hidden="1">3</definedName>
    <definedName name="solver_ver" localSheetId="28" hidden="1">3</definedName>
    <definedName name="solver_ver" localSheetId="30" hidden="1">3</definedName>
    <definedName name="solver_ver" localSheetId="32" hidden="1">3</definedName>
    <definedName name="solver_ver" localSheetId="34" hidden="1">3</definedName>
    <definedName name="solver_ver" localSheetId="36" hidden="1">3</definedName>
    <definedName name="solver_ver" localSheetId="38" hidden="1">3</definedName>
    <definedName name="solver_ver" localSheetId="40" hidden="1">3</definedName>
    <definedName name="solver_ver" localSheetId="42" hidden="1">3</definedName>
    <definedName name="solver_ver" localSheetId="46" hidden="1">3</definedName>
    <definedName name="solver_ver" localSheetId="44" hidden="1">3</definedName>
    <definedName name="solver_ver" localSheetId="48" hidden="1">3</definedName>
    <definedName name="solver_ver" localSheetId="50" hidden="1">3</definedName>
    <definedName name="solver_ver" localSheetId="52" hidden="1">3</definedName>
    <definedName name="solver_ver" localSheetId="56" hidden="1">3</definedName>
    <definedName name="solver_ver" localSheetId="11" hidden="1">3</definedName>
    <definedName name="solver_ver" localSheetId="17" hidden="1">3</definedName>
    <definedName name="solver_ver" localSheetId="19" hidden="1">3</definedName>
    <definedName name="solver_ver" localSheetId="22" hidden="1">3</definedName>
    <definedName name="solver_ver" localSheetId="24" hidden="1">3</definedName>
    <definedName name="solver_ver" localSheetId="20" hidden="1">3</definedName>
    <definedName name="solver_ver" localSheetId="7" hidden="1">3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J10" i="72" l="1"/>
  <c r="AJ9" i="72"/>
  <c r="T10" i="43" l="1"/>
  <c r="N14" i="39"/>
  <c r="AD12" i="74"/>
  <c r="AF12" i="72"/>
  <c r="R3" i="72" l="1"/>
  <c r="R4" i="72"/>
  <c r="R5" i="72"/>
  <c r="R6" i="72"/>
  <c r="R7" i="72"/>
  <c r="R8" i="72"/>
  <c r="R9" i="72"/>
  <c r="R10" i="72"/>
  <c r="R11" i="72"/>
  <c r="R12" i="72"/>
  <c r="R13" i="72"/>
  <c r="R14" i="72"/>
  <c r="R15" i="72"/>
  <c r="R16" i="72"/>
  <c r="R17" i="72"/>
  <c r="R18" i="72"/>
  <c r="R19" i="72"/>
  <c r="R20" i="72"/>
  <c r="R21" i="72"/>
  <c r="R22" i="72"/>
  <c r="R23" i="72"/>
  <c r="R24" i="72"/>
  <c r="R25" i="72"/>
  <c r="R26" i="72"/>
  <c r="R27" i="72"/>
  <c r="R28" i="72"/>
  <c r="R29" i="72"/>
  <c r="R30" i="72"/>
  <c r="R31" i="72"/>
  <c r="R32" i="72"/>
  <c r="R33" i="72"/>
  <c r="R34" i="72"/>
  <c r="R35" i="72"/>
  <c r="R36" i="72"/>
  <c r="R37" i="72"/>
  <c r="R38" i="72"/>
  <c r="R39" i="72"/>
  <c r="R40" i="72"/>
  <c r="R41" i="72"/>
  <c r="R42" i="72"/>
  <c r="R43" i="72"/>
  <c r="R44" i="72"/>
  <c r="R45" i="72"/>
  <c r="R46" i="72"/>
  <c r="R47" i="72"/>
  <c r="R48" i="72"/>
  <c r="R49" i="72"/>
  <c r="R50" i="72"/>
  <c r="R51" i="72"/>
  <c r="R52" i="72"/>
  <c r="R53" i="72"/>
  <c r="R54" i="72"/>
  <c r="R55" i="72"/>
  <c r="R56" i="72"/>
  <c r="R57" i="72"/>
  <c r="R58" i="72"/>
  <c r="R59" i="72"/>
  <c r="R60" i="72"/>
  <c r="R61" i="72"/>
  <c r="R62" i="72"/>
  <c r="R63" i="72"/>
  <c r="R64" i="72"/>
  <c r="R65" i="72"/>
  <c r="R66" i="72"/>
  <c r="R67" i="72"/>
  <c r="R68" i="72"/>
  <c r="R69" i="72"/>
  <c r="R70" i="72"/>
  <c r="R71" i="72"/>
  <c r="R72" i="72"/>
  <c r="R73" i="72"/>
  <c r="R74" i="72"/>
  <c r="R75" i="72"/>
  <c r="R76" i="72"/>
  <c r="R77" i="72"/>
  <c r="R78" i="72"/>
  <c r="R79" i="72"/>
  <c r="R80" i="72"/>
  <c r="R81" i="72"/>
  <c r="R82" i="72"/>
  <c r="R83" i="72"/>
  <c r="R84" i="72"/>
  <c r="R85" i="72"/>
  <c r="R86" i="72"/>
  <c r="R87" i="72"/>
  <c r="R88" i="72"/>
  <c r="R89" i="72"/>
  <c r="R90" i="72"/>
  <c r="R91" i="72"/>
  <c r="R92" i="72"/>
  <c r="R93" i="72"/>
  <c r="R94" i="72"/>
  <c r="R95" i="72"/>
  <c r="R96" i="72"/>
  <c r="R97" i="72"/>
  <c r="R98" i="72"/>
  <c r="R99" i="72"/>
  <c r="R100" i="72"/>
  <c r="R101" i="72"/>
  <c r="R102" i="72"/>
  <c r="R103" i="72"/>
  <c r="R104" i="72"/>
  <c r="R105" i="72"/>
  <c r="R106" i="72"/>
  <c r="R107" i="72"/>
  <c r="R108" i="72"/>
  <c r="R109" i="72"/>
  <c r="R110" i="72"/>
  <c r="R111" i="72"/>
  <c r="R112" i="72"/>
  <c r="R113" i="72"/>
  <c r="R114" i="72"/>
  <c r="R115" i="72"/>
  <c r="R116" i="72"/>
  <c r="R117" i="72"/>
  <c r="R118" i="72"/>
  <c r="R119" i="72"/>
  <c r="R120" i="72"/>
  <c r="R121" i="72"/>
  <c r="R122" i="72"/>
  <c r="R123" i="72"/>
  <c r="R124" i="72"/>
  <c r="R125" i="72"/>
  <c r="R126" i="72"/>
  <c r="R127" i="72"/>
  <c r="R128" i="72"/>
  <c r="R129" i="72"/>
  <c r="R130" i="72"/>
  <c r="R131" i="72"/>
  <c r="R132" i="72"/>
  <c r="R133" i="72"/>
  <c r="R134" i="72"/>
  <c r="R135" i="72"/>
  <c r="R136" i="72"/>
  <c r="R137" i="72"/>
  <c r="R138" i="72"/>
  <c r="R139" i="72"/>
  <c r="R140" i="72"/>
  <c r="R141" i="72"/>
  <c r="R142" i="72"/>
  <c r="R143" i="72"/>
  <c r="R144" i="72"/>
  <c r="R145" i="72"/>
  <c r="R146" i="72"/>
  <c r="R147" i="72"/>
  <c r="R148" i="72"/>
  <c r="R149" i="72"/>
  <c r="R150" i="72"/>
  <c r="R151" i="72"/>
  <c r="R152" i="72"/>
  <c r="R153" i="72"/>
  <c r="R154" i="72"/>
  <c r="R155" i="72"/>
  <c r="R156" i="72"/>
  <c r="R157" i="72"/>
  <c r="R158" i="72"/>
  <c r="R159" i="72"/>
  <c r="R160" i="72"/>
  <c r="R161" i="72"/>
  <c r="R162" i="72"/>
  <c r="R163" i="72"/>
  <c r="R164" i="72"/>
  <c r="R165" i="72"/>
  <c r="R166" i="72"/>
  <c r="R167" i="72"/>
  <c r="R168" i="72"/>
  <c r="R169" i="72"/>
  <c r="R170" i="72"/>
  <c r="R171" i="72"/>
  <c r="R172" i="72"/>
  <c r="R173" i="72"/>
  <c r="R174" i="72"/>
  <c r="R175" i="72"/>
  <c r="R176" i="72"/>
  <c r="R177" i="72"/>
  <c r="R178" i="72"/>
  <c r="R179" i="72"/>
  <c r="R180" i="72"/>
  <c r="R181" i="72"/>
  <c r="R182" i="72"/>
  <c r="R183" i="72"/>
  <c r="R184" i="72"/>
  <c r="R185" i="72"/>
  <c r="R186" i="72"/>
  <c r="R187" i="72"/>
  <c r="R188" i="72"/>
  <c r="R189" i="72"/>
  <c r="R190" i="72"/>
  <c r="R191" i="72"/>
  <c r="R192" i="72"/>
  <c r="R193" i="72"/>
  <c r="R194" i="72"/>
  <c r="R195" i="72"/>
  <c r="R196" i="72"/>
  <c r="R197" i="72"/>
  <c r="R198" i="72"/>
  <c r="R199" i="72"/>
  <c r="R200" i="72"/>
  <c r="R201" i="72"/>
  <c r="R202" i="72"/>
  <c r="R203" i="72"/>
  <c r="R204" i="72"/>
  <c r="R205" i="72"/>
  <c r="R206" i="72"/>
  <c r="R207" i="72"/>
  <c r="R208" i="72"/>
  <c r="R209" i="72"/>
  <c r="R210" i="72"/>
  <c r="R211" i="72"/>
  <c r="R212" i="72"/>
  <c r="R213" i="72"/>
  <c r="R214" i="72"/>
  <c r="R215" i="72"/>
  <c r="R216" i="72"/>
  <c r="R217" i="72"/>
  <c r="R218" i="72"/>
  <c r="R219" i="72"/>
  <c r="R220" i="72"/>
  <c r="R221" i="72"/>
  <c r="R222" i="72"/>
  <c r="R223" i="72"/>
  <c r="R224" i="72"/>
  <c r="R225" i="72"/>
  <c r="R226" i="72"/>
  <c r="R227" i="72"/>
  <c r="R228" i="72"/>
  <c r="R229" i="72"/>
  <c r="R230" i="72"/>
  <c r="R231" i="72"/>
  <c r="R232" i="72"/>
  <c r="R233" i="72"/>
  <c r="R234" i="72"/>
  <c r="R235" i="72"/>
  <c r="R236" i="72"/>
  <c r="R237" i="72"/>
  <c r="R238" i="72"/>
  <c r="R239" i="72"/>
  <c r="R240" i="72"/>
  <c r="R241" i="72"/>
  <c r="R242" i="72"/>
  <c r="R243" i="72"/>
  <c r="R244" i="72"/>
  <c r="R245" i="72"/>
  <c r="R246" i="72"/>
  <c r="R247" i="72"/>
  <c r="R248" i="72"/>
  <c r="R249" i="72"/>
  <c r="R250" i="72"/>
  <c r="R251" i="72"/>
  <c r="R252" i="72"/>
  <c r="R253" i="72"/>
  <c r="R254" i="72"/>
  <c r="R255" i="72"/>
  <c r="R256" i="72"/>
  <c r="R257" i="72"/>
  <c r="R258" i="72"/>
  <c r="R259" i="72"/>
  <c r="R260" i="72"/>
  <c r="R261" i="72"/>
  <c r="R262" i="72"/>
  <c r="R263" i="72"/>
  <c r="R264" i="72"/>
  <c r="R265" i="72"/>
  <c r="R266" i="72"/>
  <c r="R267" i="72"/>
  <c r="R268" i="72"/>
  <c r="R269" i="72"/>
  <c r="R270" i="72"/>
  <c r="R271" i="72"/>
  <c r="R272" i="72"/>
  <c r="R273" i="72"/>
  <c r="R274" i="72"/>
  <c r="R275" i="72"/>
  <c r="R276" i="72"/>
  <c r="R277" i="72"/>
  <c r="R278" i="72"/>
  <c r="R279" i="72"/>
  <c r="R280" i="72"/>
  <c r="R281" i="72"/>
  <c r="R282" i="72"/>
  <c r="R283" i="72"/>
  <c r="R284" i="72"/>
  <c r="R285" i="72"/>
  <c r="R286" i="72"/>
  <c r="R287" i="72"/>
  <c r="R288" i="72"/>
  <c r="R289" i="72"/>
  <c r="R290" i="72"/>
  <c r="R291" i="72"/>
  <c r="R292" i="72"/>
  <c r="R293" i="72"/>
  <c r="R294" i="72"/>
  <c r="R295" i="72"/>
  <c r="R296" i="72"/>
  <c r="R297" i="72"/>
  <c r="R298" i="72"/>
  <c r="R299" i="72"/>
  <c r="R300" i="72"/>
  <c r="R301" i="72"/>
  <c r="R302" i="72"/>
  <c r="R303" i="72"/>
  <c r="R304" i="72"/>
  <c r="R305" i="72"/>
  <c r="R306" i="72"/>
  <c r="R307" i="72"/>
  <c r="R308" i="72"/>
  <c r="R309" i="72"/>
  <c r="R310" i="72"/>
  <c r="R311" i="72"/>
  <c r="R312" i="72"/>
  <c r="R313" i="72"/>
  <c r="R314" i="72"/>
  <c r="R315" i="72"/>
  <c r="R316" i="72"/>
  <c r="R317" i="72"/>
  <c r="R318" i="72"/>
  <c r="R319" i="72"/>
  <c r="R320" i="72"/>
  <c r="R321" i="72"/>
  <c r="R322" i="72"/>
  <c r="R323" i="72"/>
  <c r="R324" i="72"/>
  <c r="R325" i="72"/>
  <c r="R326" i="72"/>
  <c r="R327" i="72"/>
  <c r="R328" i="72"/>
  <c r="R329" i="72"/>
  <c r="R330" i="72"/>
  <c r="R331" i="72"/>
  <c r="R332" i="72"/>
  <c r="R333" i="72"/>
  <c r="R334" i="72"/>
  <c r="R335" i="72"/>
  <c r="R336" i="72"/>
  <c r="R337" i="72"/>
  <c r="R338" i="72"/>
  <c r="R339" i="72"/>
  <c r="R340" i="72"/>
  <c r="R341" i="72"/>
  <c r="R342" i="72"/>
  <c r="R343" i="72"/>
  <c r="R344" i="72"/>
  <c r="R345" i="72"/>
  <c r="R346" i="72"/>
  <c r="R347" i="72"/>
  <c r="R348" i="72"/>
  <c r="R349" i="72"/>
  <c r="R350" i="72"/>
  <c r="R351" i="72"/>
  <c r="R352" i="72"/>
  <c r="R353" i="72"/>
  <c r="R354" i="72"/>
  <c r="R355" i="72"/>
  <c r="R356" i="72"/>
  <c r="R357" i="72"/>
  <c r="R358" i="72"/>
  <c r="R359" i="72"/>
  <c r="R360" i="72"/>
  <c r="R2" i="72"/>
  <c r="AF11" i="72"/>
  <c r="AD10" i="74"/>
  <c r="AC10" i="74"/>
  <c r="AD9" i="74"/>
  <c r="AC9" i="74"/>
  <c r="Z7" i="71" l="1"/>
  <c r="S3" i="75"/>
  <c r="S4" i="75"/>
  <c r="S5" i="75"/>
  <c r="S6" i="75"/>
  <c r="S7" i="75"/>
  <c r="S8" i="75"/>
  <c r="S9" i="75"/>
  <c r="S10" i="75"/>
  <c r="S11" i="75"/>
  <c r="S12" i="75"/>
  <c r="S13" i="75"/>
  <c r="S14" i="75"/>
  <c r="S15" i="75"/>
  <c r="S16" i="75"/>
  <c r="S17" i="75"/>
  <c r="S18" i="75"/>
  <c r="S19" i="75"/>
  <c r="S20" i="75"/>
  <c r="S21" i="75"/>
  <c r="S22" i="75"/>
  <c r="S23" i="75"/>
  <c r="S24" i="75"/>
  <c r="S25" i="75"/>
  <c r="S26" i="75"/>
  <c r="S27" i="75"/>
  <c r="S28" i="75"/>
  <c r="S29" i="75"/>
  <c r="S30" i="75"/>
  <c r="S31" i="75"/>
  <c r="S32" i="75"/>
  <c r="S33" i="75"/>
  <c r="S34" i="75"/>
  <c r="S35" i="75"/>
  <c r="S36" i="75"/>
  <c r="S37" i="75"/>
  <c r="S38" i="75"/>
  <c r="S39" i="75"/>
  <c r="S40" i="75"/>
  <c r="S41" i="75"/>
  <c r="S42" i="75"/>
  <c r="S43" i="75"/>
  <c r="S44" i="75"/>
  <c r="S45" i="75"/>
  <c r="S46" i="75"/>
  <c r="S47" i="75"/>
  <c r="S48" i="75"/>
  <c r="S49" i="75"/>
  <c r="S50" i="75"/>
  <c r="S51" i="75"/>
  <c r="S52" i="75"/>
  <c r="S53" i="75"/>
  <c r="S54" i="75"/>
  <c r="S55" i="75"/>
  <c r="S56" i="75"/>
  <c r="S57" i="75"/>
  <c r="S58" i="75"/>
  <c r="S59" i="75"/>
  <c r="S60" i="75"/>
  <c r="S61" i="75"/>
  <c r="S62" i="75"/>
  <c r="S63" i="75"/>
  <c r="S64" i="75"/>
  <c r="S65" i="75"/>
  <c r="S66" i="75"/>
  <c r="S67" i="75"/>
  <c r="S68" i="75"/>
  <c r="S69" i="75"/>
  <c r="S70" i="75"/>
  <c r="S71" i="75"/>
  <c r="S72" i="75"/>
  <c r="S73" i="75"/>
  <c r="S74" i="75"/>
  <c r="S75" i="75"/>
  <c r="S76" i="75"/>
  <c r="S77" i="75"/>
  <c r="S78" i="75"/>
  <c r="S79" i="75"/>
  <c r="S80" i="75"/>
  <c r="S81" i="75"/>
  <c r="S82" i="75"/>
  <c r="S83" i="75"/>
  <c r="S84" i="75"/>
  <c r="S85" i="75"/>
  <c r="S86" i="75"/>
  <c r="S87" i="75"/>
  <c r="S88" i="75"/>
  <c r="S89" i="75"/>
  <c r="S90" i="75"/>
  <c r="S91" i="75"/>
  <c r="S92" i="75"/>
  <c r="S93" i="75"/>
  <c r="S94" i="75"/>
  <c r="S95" i="75"/>
  <c r="S96" i="75"/>
  <c r="S97" i="75"/>
  <c r="S98" i="75"/>
  <c r="S99" i="75"/>
  <c r="S100" i="75"/>
  <c r="S101" i="75"/>
  <c r="S102" i="75"/>
  <c r="S103" i="75"/>
  <c r="S104" i="75"/>
  <c r="S105" i="75"/>
  <c r="S106" i="75"/>
  <c r="S107" i="75"/>
  <c r="S108" i="75"/>
  <c r="S109" i="75"/>
  <c r="S110" i="75"/>
  <c r="S111" i="75"/>
  <c r="S112" i="75"/>
  <c r="S113" i="75"/>
  <c r="S114" i="75"/>
  <c r="S115" i="75"/>
  <c r="S116" i="75"/>
  <c r="S117" i="75"/>
  <c r="S118" i="75"/>
  <c r="S119" i="75"/>
  <c r="S120" i="75"/>
  <c r="S121" i="75"/>
  <c r="S122" i="75"/>
  <c r="S123" i="75"/>
  <c r="S124" i="75"/>
  <c r="S125" i="75"/>
  <c r="S126" i="75"/>
  <c r="S127" i="75"/>
  <c r="S128" i="75"/>
  <c r="S129" i="75"/>
  <c r="S130" i="75"/>
  <c r="S131" i="75"/>
  <c r="S132" i="75"/>
  <c r="S133" i="75"/>
  <c r="S134" i="75"/>
  <c r="S135" i="75"/>
  <c r="S136" i="75"/>
  <c r="S137" i="75"/>
  <c r="S138" i="75"/>
  <c r="S139" i="75"/>
  <c r="S140" i="75"/>
  <c r="S141" i="75"/>
  <c r="S142" i="75"/>
  <c r="S143" i="75"/>
  <c r="S144" i="75"/>
  <c r="S145" i="75"/>
  <c r="S146" i="75"/>
  <c r="S147" i="75"/>
  <c r="S148" i="75"/>
  <c r="S149" i="75"/>
  <c r="S150" i="75"/>
  <c r="S151" i="75"/>
  <c r="S152" i="75"/>
  <c r="S153" i="75"/>
  <c r="S154" i="75"/>
  <c r="S155" i="75"/>
  <c r="S156" i="75"/>
  <c r="S157" i="75"/>
  <c r="S158" i="75"/>
  <c r="S159" i="75"/>
  <c r="S160" i="75"/>
  <c r="S161" i="75"/>
  <c r="S162" i="75"/>
  <c r="S163" i="75"/>
  <c r="S164" i="75"/>
  <c r="S165" i="75"/>
  <c r="S166" i="75"/>
  <c r="S167" i="75"/>
  <c r="S168" i="75"/>
  <c r="S169" i="75"/>
  <c r="S170" i="75"/>
  <c r="S171" i="75"/>
  <c r="S172" i="75"/>
  <c r="S173" i="75"/>
  <c r="S174" i="75"/>
  <c r="S175" i="75"/>
  <c r="S176" i="75"/>
  <c r="S177" i="75"/>
  <c r="S178" i="75"/>
  <c r="S179" i="75"/>
  <c r="S180" i="75"/>
  <c r="S181" i="75"/>
  <c r="S182" i="75"/>
  <c r="S183" i="75"/>
  <c r="S184" i="75"/>
  <c r="S185" i="75"/>
  <c r="S186" i="75"/>
  <c r="S187" i="75"/>
  <c r="S188" i="75"/>
  <c r="S189" i="75"/>
  <c r="S190" i="75"/>
  <c r="S191" i="75"/>
  <c r="S192" i="75"/>
  <c r="S193" i="75"/>
  <c r="S194" i="75"/>
  <c r="S195" i="75"/>
  <c r="S196" i="75"/>
  <c r="S197" i="75"/>
  <c r="S198" i="75"/>
  <c r="S199" i="75"/>
  <c r="S200" i="75"/>
  <c r="S201" i="75"/>
  <c r="S202" i="75"/>
  <c r="S203" i="75"/>
  <c r="S204" i="75"/>
  <c r="S205" i="75"/>
  <c r="S206" i="75"/>
  <c r="S207" i="75"/>
  <c r="S208" i="75"/>
  <c r="S209" i="75"/>
  <c r="S210" i="75"/>
  <c r="S211" i="75"/>
  <c r="S212" i="75"/>
  <c r="S213" i="75"/>
  <c r="S214" i="75"/>
  <c r="S215" i="75"/>
  <c r="S216" i="75"/>
  <c r="S217" i="75"/>
  <c r="S218" i="75"/>
  <c r="S219" i="75"/>
  <c r="S220" i="75"/>
  <c r="S221" i="75"/>
  <c r="S222" i="75"/>
  <c r="S223" i="75"/>
  <c r="S224" i="75"/>
  <c r="S225" i="75"/>
  <c r="S226" i="75"/>
  <c r="S227" i="75"/>
  <c r="S228" i="75"/>
  <c r="S229" i="75"/>
  <c r="S230" i="75"/>
  <c r="S231" i="75"/>
  <c r="S232" i="75"/>
  <c r="S233" i="75"/>
  <c r="S234" i="75"/>
  <c r="S235" i="75"/>
  <c r="S236" i="75"/>
  <c r="S237" i="75"/>
  <c r="S238" i="75"/>
  <c r="S239" i="75"/>
  <c r="S240" i="75"/>
  <c r="S241" i="75"/>
  <c r="S242" i="75"/>
  <c r="S243" i="75"/>
  <c r="S244" i="75"/>
  <c r="S245" i="75"/>
  <c r="S246" i="75"/>
  <c r="S247" i="75"/>
  <c r="S248" i="75"/>
  <c r="S249" i="75"/>
  <c r="S250" i="75"/>
  <c r="S251" i="75"/>
  <c r="S252" i="75"/>
  <c r="S253" i="75"/>
  <c r="S254" i="75"/>
  <c r="S255" i="75"/>
  <c r="S256" i="75"/>
  <c r="S257" i="75"/>
  <c r="S258" i="75"/>
  <c r="S259" i="75"/>
  <c r="S260" i="75"/>
  <c r="S261" i="75"/>
  <c r="S262" i="75"/>
  <c r="S263" i="75"/>
  <c r="S264" i="75"/>
  <c r="S265" i="75"/>
  <c r="S266" i="75"/>
  <c r="S267" i="75"/>
  <c r="S268" i="75"/>
  <c r="S269" i="75"/>
  <c r="S270" i="75"/>
  <c r="S271" i="75"/>
  <c r="S272" i="75"/>
  <c r="S273" i="75"/>
  <c r="S274" i="75"/>
  <c r="S275" i="75"/>
  <c r="S276" i="75"/>
  <c r="S277" i="75"/>
  <c r="T277" i="75" s="1"/>
  <c r="X277" i="75" s="1"/>
  <c r="S278" i="75"/>
  <c r="S279" i="75"/>
  <c r="S280" i="75"/>
  <c r="S281" i="75"/>
  <c r="S282" i="75"/>
  <c r="S283" i="75"/>
  <c r="S284" i="75"/>
  <c r="S285" i="75"/>
  <c r="S286" i="75"/>
  <c r="S287" i="75"/>
  <c r="S288" i="75"/>
  <c r="S289" i="75"/>
  <c r="S290" i="75"/>
  <c r="S291" i="75"/>
  <c r="S292" i="75"/>
  <c r="S293" i="75"/>
  <c r="S294" i="75"/>
  <c r="S295" i="75"/>
  <c r="S296" i="75"/>
  <c r="S297" i="75"/>
  <c r="S298" i="75"/>
  <c r="S299" i="75"/>
  <c r="S300" i="75"/>
  <c r="S301" i="75"/>
  <c r="S302" i="75"/>
  <c r="S303" i="75"/>
  <c r="S304" i="75"/>
  <c r="S305" i="75"/>
  <c r="S306" i="75"/>
  <c r="S307" i="75"/>
  <c r="S308" i="75"/>
  <c r="S309" i="75"/>
  <c r="S310" i="75"/>
  <c r="S311" i="75"/>
  <c r="S312" i="75"/>
  <c r="S313" i="75"/>
  <c r="S314" i="75"/>
  <c r="S315" i="75"/>
  <c r="S316" i="75"/>
  <c r="S317" i="75"/>
  <c r="S318" i="75"/>
  <c r="S319" i="75"/>
  <c r="S320" i="75"/>
  <c r="S321" i="75"/>
  <c r="S322" i="75"/>
  <c r="S323" i="75"/>
  <c r="S324" i="75"/>
  <c r="S325" i="75"/>
  <c r="S326" i="75"/>
  <c r="S327" i="75"/>
  <c r="S328" i="75"/>
  <c r="S329" i="75"/>
  <c r="S330" i="75"/>
  <c r="S331" i="75"/>
  <c r="S332" i="75"/>
  <c r="S333" i="75"/>
  <c r="S334" i="75"/>
  <c r="S335" i="75"/>
  <c r="S336" i="75"/>
  <c r="S337" i="75"/>
  <c r="S338" i="75"/>
  <c r="S339" i="75"/>
  <c r="S340" i="75"/>
  <c r="S341" i="75"/>
  <c r="S342" i="75"/>
  <c r="S343" i="75"/>
  <c r="S344" i="75"/>
  <c r="S345" i="75"/>
  <c r="S346" i="75"/>
  <c r="S347" i="75"/>
  <c r="S348" i="75"/>
  <c r="S349" i="75"/>
  <c r="S350" i="75"/>
  <c r="S351" i="75"/>
  <c r="S352" i="75"/>
  <c r="S353" i="75"/>
  <c r="S354" i="75"/>
  <c r="S355" i="75"/>
  <c r="S356" i="75"/>
  <c r="S357" i="75"/>
  <c r="S358" i="75"/>
  <c r="S359" i="75"/>
  <c r="S360" i="75"/>
  <c r="S2" i="75"/>
  <c r="C3" i="75"/>
  <c r="C4" i="75"/>
  <c r="C5" i="75"/>
  <c r="C6" i="75"/>
  <c r="C7" i="75"/>
  <c r="C8" i="75"/>
  <c r="C9" i="75"/>
  <c r="C10" i="75"/>
  <c r="C11" i="75"/>
  <c r="C12" i="75"/>
  <c r="C13" i="75"/>
  <c r="C14" i="75"/>
  <c r="C15" i="75"/>
  <c r="C16" i="75"/>
  <c r="C17" i="75"/>
  <c r="C18" i="75"/>
  <c r="C19" i="75"/>
  <c r="C20" i="75"/>
  <c r="C21" i="75"/>
  <c r="C22" i="75"/>
  <c r="C23" i="75"/>
  <c r="C24" i="75"/>
  <c r="C25" i="75"/>
  <c r="C26" i="75"/>
  <c r="C27" i="75"/>
  <c r="C28" i="75"/>
  <c r="C29" i="75"/>
  <c r="C30" i="75"/>
  <c r="C31" i="75"/>
  <c r="C32" i="75"/>
  <c r="C33" i="75"/>
  <c r="C34" i="75"/>
  <c r="C35" i="75"/>
  <c r="C36" i="75"/>
  <c r="C37" i="75"/>
  <c r="C38" i="75"/>
  <c r="C39" i="75"/>
  <c r="C40" i="75"/>
  <c r="C41" i="75"/>
  <c r="C42" i="75"/>
  <c r="C43" i="75"/>
  <c r="C44" i="75"/>
  <c r="C45" i="75"/>
  <c r="C46" i="75"/>
  <c r="C47" i="75"/>
  <c r="C48" i="75"/>
  <c r="C49" i="75"/>
  <c r="C50" i="75"/>
  <c r="C51" i="75"/>
  <c r="C52" i="75"/>
  <c r="C53" i="75"/>
  <c r="C54" i="75"/>
  <c r="C55" i="75"/>
  <c r="C56" i="75"/>
  <c r="C57" i="75"/>
  <c r="C58" i="75"/>
  <c r="C59" i="75"/>
  <c r="C60" i="75"/>
  <c r="C61" i="75"/>
  <c r="C62" i="75"/>
  <c r="C63" i="75"/>
  <c r="C64" i="75"/>
  <c r="C65" i="75"/>
  <c r="C66" i="75"/>
  <c r="C67" i="75"/>
  <c r="C68" i="75"/>
  <c r="C69" i="75"/>
  <c r="C70" i="75"/>
  <c r="C71" i="75"/>
  <c r="C72" i="75"/>
  <c r="C73" i="75"/>
  <c r="C74" i="75"/>
  <c r="C75" i="75"/>
  <c r="C76" i="75"/>
  <c r="C77" i="75"/>
  <c r="C78" i="75"/>
  <c r="C79" i="75"/>
  <c r="C80" i="75"/>
  <c r="C81" i="75"/>
  <c r="C82" i="75"/>
  <c r="C83" i="75"/>
  <c r="C84" i="75"/>
  <c r="C85" i="75"/>
  <c r="C86" i="75"/>
  <c r="C87" i="75"/>
  <c r="C88" i="75"/>
  <c r="C89" i="75"/>
  <c r="C90" i="75"/>
  <c r="C91" i="75"/>
  <c r="C92" i="75"/>
  <c r="C93" i="75"/>
  <c r="C94" i="75"/>
  <c r="C95" i="75"/>
  <c r="C96" i="75"/>
  <c r="C97" i="75"/>
  <c r="C98" i="75"/>
  <c r="C99" i="75"/>
  <c r="C100" i="75"/>
  <c r="C101" i="75"/>
  <c r="C102" i="75"/>
  <c r="C103" i="75"/>
  <c r="C104" i="75"/>
  <c r="C105" i="75"/>
  <c r="C106" i="75"/>
  <c r="C107" i="75"/>
  <c r="C108" i="75"/>
  <c r="C109" i="75"/>
  <c r="C110" i="75"/>
  <c r="C111" i="75"/>
  <c r="C112" i="75"/>
  <c r="C113" i="75"/>
  <c r="C114" i="75"/>
  <c r="C115" i="75"/>
  <c r="C116" i="75"/>
  <c r="C117" i="75"/>
  <c r="C118" i="75"/>
  <c r="C119" i="75"/>
  <c r="C120" i="75"/>
  <c r="C121" i="75"/>
  <c r="C122" i="75"/>
  <c r="C123" i="75"/>
  <c r="C124" i="75"/>
  <c r="C125" i="75"/>
  <c r="C126" i="75"/>
  <c r="C127" i="75"/>
  <c r="C128" i="75"/>
  <c r="C129" i="75"/>
  <c r="C130" i="75"/>
  <c r="C131" i="75"/>
  <c r="C132" i="75"/>
  <c r="C133" i="75"/>
  <c r="C134" i="75"/>
  <c r="C135" i="75"/>
  <c r="C136" i="75"/>
  <c r="C137" i="75"/>
  <c r="C138" i="75"/>
  <c r="C139" i="75"/>
  <c r="C140" i="75"/>
  <c r="C141" i="75"/>
  <c r="C142" i="75"/>
  <c r="C143" i="75"/>
  <c r="C144" i="75"/>
  <c r="C145" i="75"/>
  <c r="C146" i="75"/>
  <c r="C147" i="75"/>
  <c r="C148" i="75"/>
  <c r="C149" i="75"/>
  <c r="C150" i="75"/>
  <c r="C151" i="75"/>
  <c r="C152" i="75"/>
  <c r="C153" i="75"/>
  <c r="C154" i="75"/>
  <c r="C155" i="75"/>
  <c r="C156" i="75"/>
  <c r="C157" i="75"/>
  <c r="C158" i="75"/>
  <c r="C159" i="75"/>
  <c r="C160" i="75"/>
  <c r="C161" i="75"/>
  <c r="C162" i="75"/>
  <c r="C163" i="75"/>
  <c r="C164" i="75"/>
  <c r="C165" i="75"/>
  <c r="C166" i="75"/>
  <c r="C167" i="75"/>
  <c r="C168" i="75"/>
  <c r="C169" i="75"/>
  <c r="C170" i="75"/>
  <c r="C171" i="75"/>
  <c r="C172" i="75"/>
  <c r="C173" i="75"/>
  <c r="C174" i="75"/>
  <c r="C175" i="75"/>
  <c r="C176" i="75"/>
  <c r="C177" i="75"/>
  <c r="C178" i="75"/>
  <c r="C179" i="75"/>
  <c r="C180" i="75"/>
  <c r="C181" i="75"/>
  <c r="C182" i="75"/>
  <c r="C183" i="75"/>
  <c r="C184" i="75"/>
  <c r="C185" i="75"/>
  <c r="C186" i="75"/>
  <c r="C187" i="75"/>
  <c r="C188" i="75"/>
  <c r="C189" i="75"/>
  <c r="C190" i="75"/>
  <c r="C191" i="75"/>
  <c r="C192" i="75"/>
  <c r="C193" i="75"/>
  <c r="C194" i="75"/>
  <c r="C195" i="75"/>
  <c r="C196" i="75"/>
  <c r="C197" i="75"/>
  <c r="C198" i="75"/>
  <c r="C199" i="75"/>
  <c r="C200" i="75"/>
  <c r="C201" i="75"/>
  <c r="C202" i="75"/>
  <c r="C203" i="75"/>
  <c r="C204" i="75"/>
  <c r="C205" i="75"/>
  <c r="C206" i="75"/>
  <c r="C207" i="75"/>
  <c r="C208" i="75"/>
  <c r="C209" i="75"/>
  <c r="C210" i="75"/>
  <c r="C211" i="75"/>
  <c r="C212" i="75"/>
  <c r="C213" i="75"/>
  <c r="C214" i="75"/>
  <c r="C215" i="75"/>
  <c r="C216" i="75"/>
  <c r="C217" i="75"/>
  <c r="C218" i="75"/>
  <c r="C219" i="75"/>
  <c r="C220" i="75"/>
  <c r="C221" i="75"/>
  <c r="C222" i="75"/>
  <c r="C223" i="75"/>
  <c r="C224" i="75"/>
  <c r="C225" i="75"/>
  <c r="C226" i="75"/>
  <c r="C227" i="75"/>
  <c r="C228" i="75"/>
  <c r="C229" i="75"/>
  <c r="C230" i="75"/>
  <c r="C231" i="75"/>
  <c r="C232" i="75"/>
  <c r="C233" i="75"/>
  <c r="C234" i="75"/>
  <c r="C235" i="75"/>
  <c r="C236" i="75"/>
  <c r="C237" i="75"/>
  <c r="C238" i="75"/>
  <c r="C239" i="75"/>
  <c r="C240" i="75"/>
  <c r="C241" i="75"/>
  <c r="C242" i="75"/>
  <c r="C243" i="75"/>
  <c r="C244" i="75"/>
  <c r="C245" i="75"/>
  <c r="C246" i="75"/>
  <c r="C247" i="75"/>
  <c r="C248" i="75"/>
  <c r="C249" i="75"/>
  <c r="C250" i="75"/>
  <c r="C251" i="75"/>
  <c r="C252" i="75"/>
  <c r="C253" i="75"/>
  <c r="C254" i="75"/>
  <c r="C255" i="75"/>
  <c r="C256" i="75"/>
  <c r="C257" i="75"/>
  <c r="C258" i="75"/>
  <c r="C259" i="75"/>
  <c r="C260" i="75"/>
  <c r="C261" i="75"/>
  <c r="C262" i="75"/>
  <c r="C263" i="75"/>
  <c r="C264" i="75"/>
  <c r="C265" i="75"/>
  <c r="C266" i="75"/>
  <c r="C267" i="75"/>
  <c r="C268" i="75"/>
  <c r="C269" i="75"/>
  <c r="C270" i="75"/>
  <c r="C271" i="75"/>
  <c r="C272" i="75"/>
  <c r="C273" i="75"/>
  <c r="C274" i="75"/>
  <c r="C275" i="75"/>
  <c r="C276" i="75"/>
  <c r="C277" i="75"/>
  <c r="C278" i="75"/>
  <c r="C279" i="75"/>
  <c r="C280" i="75"/>
  <c r="C281" i="75"/>
  <c r="C282" i="75"/>
  <c r="C283" i="75"/>
  <c r="C284" i="75"/>
  <c r="C285" i="75"/>
  <c r="C286" i="75"/>
  <c r="C287" i="75"/>
  <c r="C288" i="75"/>
  <c r="C289" i="75"/>
  <c r="C290" i="75"/>
  <c r="C291" i="75"/>
  <c r="C292" i="75"/>
  <c r="C293" i="75"/>
  <c r="C294" i="75"/>
  <c r="C295" i="75"/>
  <c r="C296" i="75"/>
  <c r="C297" i="75"/>
  <c r="C298" i="75"/>
  <c r="C299" i="75"/>
  <c r="C300" i="75"/>
  <c r="C301" i="75"/>
  <c r="C302" i="75"/>
  <c r="C303" i="75"/>
  <c r="C304" i="75"/>
  <c r="C305" i="75"/>
  <c r="C306" i="75"/>
  <c r="C307" i="75"/>
  <c r="C308" i="75"/>
  <c r="C309" i="75"/>
  <c r="C310" i="75"/>
  <c r="C311" i="75"/>
  <c r="C312" i="75"/>
  <c r="C313" i="75"/>
  <c r="C314" i="75"/>
  <c r="C315" i="75"/>
  <c r="C316" i="75"/>
  <c r="C317" i="75"/>
  <c r="C318" i="75"/>
  <c r="C319" i="75"/>
  <c r="C320" i="75"/>
  <c r="C321" i="75"/>
  <c r="C322" i="75"/>
  <c r="C323" i="75"/>
  <c r="C324" i="75"/>
  <c r="C325" i="75"/>
  <c r="C326" i="75"/>
  <c r="C327" i="75"/>
  <c r="C328" i="75"/>
  <c r="C329" i="75"/>
  <c r="C330" i="75"/>
  <c r="C331" i="75"/>
  <c r="C332" i="75"/>
  <c r="C333" i="75"/>
  <c r="C334" i="75"/>
  <c r="C335" i="75"/>
  <c r="C336" i="75"/>
  <c r="C337" i="75"/>
  <c r="C338" i="75"/>
  <c r="C339" i="75"/>
  <c r="C340" i="75"/>
  <c r="C341" i="75"/>
  <c r="C342" i="75"/>
  <c r="C343" i="75"/>
  <c r="C344" i="75"/>
  <c r="C345" i="75"/>
  <c r="C346" i="75"/>
  <c r="C347" i="75"/>
  <c r="C348" i="75"/>
  <c r="C349" i="75"/>
  <c r="C350" i="75"/>
  <c r="C351" i="75"/>
  <c r="C352" i="75"/>
  <c r="C353" i="75"/>
  <c r="C354" i="75"/>
  <c r="C355" i="75"/>
  <c r="C356" i="75"/>
  <c r="C357" i="75"/>
  <c r="C358" i="75"/>
  <c r="C359" i="75"/>
  <c r="C360" i="75"/>
  <c r="C2" i="75"/>
  <c r="Y360" i="75"/>
  <c r="I360" i="75"/>
  <c r="Y359" i="75"/>
  <c r="I359" i="75"/>
  <c r="Y358" i="75"/>
  <c r="I358" i="75"/>
  <c r="Y357" i="75"/>
  <c r="I357" i="75"/>
  <c r="Y356" i="75"/>
  <c r="I356" i="75"/>
  <c r="Y355" i="75"/>
  <c r="I355" i="75"/>
  <c r="Y354" i="75"/>
  <c r="I354" i="75"/>
  <c r="Y353" i="75"/>
  <c r="I353" i="75"/>
  <c r="Y352" i="75"/>
  <c r="I352" i="75"/>
  <c r="Y351" i="75"/>
  <c r="I351" i="75"/>
  <c r="Y350" i="75"/>
  <c r="I350" i="75"/>
  <c r="Y349" i="75"/>
  <c r="I349" i="75"/>
  <c r="Y348" i="75"/>
  <c r="I348" i="75"/>
  <c r="Y347" i="75"/>
  <c r="I347" i="75"/>
  <c r="Y346" i="75"/>
  <c r="I346" i="75"/>
  <c r="Y345" i="75"/>
  <c r="I345" i="75"/>
  <c r="Y344" i="75"/>
  <c r="I344" i="75"/>
  <c r="Y343" i="75"/>
  <c r="I343" i="75"/>
  <c r="Y342" i="75"/>
  <c r="I342" i="75"/>
  <c r="Y341" i="75"/>
  <c r="I341" i="75"/>
  <c r="Y340" i="75"/>
  <c r="I340" i="75"/>
  <c r="Y339" i="75"/>
  <c r="I339" i="75"/>
  <c r="Y338" i="75"/>
  <c r="I338" i="75"/>
  <c r="Y337" i="75"/>
  <c r="I337" i="75"/>
  <c r="Y336" i="75"/>
  <c r="I336" i="75"/>
  <c r="Y335" i="75"/>
  <c r="I335" i="75"/>
  <c r="Y334" i="75"/>
  <c r="I334" i="75"/>
  <c r="T334" i="75" s="1"/>
  <c r="U334" i="75" s="1"/>
  <c r="V334" i="75" s="1"/>
  <c r="Y333" i="75"/>
  <c r="I333" i="75"/>
  <c r="Y332" i="75"/>
  <c r="I332" i="75"/>
  <c r="Y331" i="75"/>
  <c r="I331" i="75"/>
  <c r="Y330" i="75"/>
  <c r="I330" i="75"/>
  <c r="Y329" i="75"/>
  <c r="I329" i="75"/>
  <c r="Y328" i="75"/>
  <c r="I328" i="75"/>
  <c r="Y327" i="75"/>
  <c r="I327" i="75"/>
  <c r="Y326" i="75"/>
  <c r="I326" i="75"/>
  <c r="T326" i="75" s="1"/>
  <c r="Y325" i="75"/>
  <c r="I325" i="75"/>
  <c r="Y324" i="75"/>
  <c r="I324" i="75"/>
  <c r="Y323" i="75"/>
  <c r="I323" i="75"/>
  <c r="Y322" i="75"/>
  <c r="I322" i="75"/>
  <c r="Y321" i="75"/>
  <c r="I321" i="75"/>
  <c r="Y320" i="75"/>
  <c r="I320" i="75"/>
  <c r="Y319" i="75"/>
  <c r="I319" i="75"/>
  <c r="Y318" i="75"/>
  <c r="I318" i="75"/>
  <c r="Y317" i="75"/>
  <c r="I317" i="75"/>
  <c r="Y316" i="75"/>
  <c r="I316" i="75"/>
  <c r="Y315" i="75"/>
  <c r="I315" i="75"/>
  <c r="Y314" i="75"/>
  <c r="I314" i="75"/>
  <c r="Y313" i="75"/>
  <c r="I313" i="75"/>
  <c r="Y312" i="75"/>
  <c r="I312" i="75"/>
  <c r="Y311" i="75"/>
  <c r="I311" i="75"/>
  <c r="Y310" i="75"/>
  <c r="I310" i="75"/>
  <c r="Y309" i="75"/>
  <c r="I309" i="75"/>
  <c r="Y308" i="75"/>
  <c r="I308" i="75"/>
  <c r="Y307" i="75"/>
  <c r="I307" i="75"/>
  <c r="Y306" i="75"/>
  <c r="I306" i="75"/>
  <c r="Y305" i="75"/>
  <c r="I305" i="75"/>
  <c r="Y304" i="75"/>
  <c r="I304" i="75"/>
  <c r="Y303" i="75"/>
  <c r="I303" i="75"/>
  <c r="Y302" i="75"/>
  <c r="I302" i="75"/>
  <c r="Y301" i="75"/>
  <c r="I301" i="75"/>
  <c r="Y300" i="75"/>
  <c r="I300" i="75"/>
  <c r="Y299" i="75"/>
  <c r="I299" i="75"/>
  <c r="Y298" i="75"/>
  <c r="I298" i="75"/>
  <c r="Y297" i="75"/>
  <c r="I297" i="75"/>
  <c r="Y296" i="75"/>
  <c r="I296" i="75"/>
  <c r="Y295" i="75"/>
  <c r="I295" i="75"/>
  <c r="Y294" i="75"/>
  <c r="T294" i="75"/>
  <c r="I294" i="75"/>
  <c r="Y293" i="75"/>
  <c r="I293" i="75"/>
  <c r="Y292" i="75"/>
  <c r="I292" i="75"/>
  <c r="Y291" i="75"/>
  <c r="I291" i="75"/>
  <c r="Y290" i="75"/>
  <c r="I290" i="75"/>
  <c r="Y289" i="75"/>
  <c r="I289" i="75"/>
  <c r="Y288" i="75"/>
  <c r="I288" i="75"/>
  <c r="Y287" i="75"/>
  <c r="I287" i="75"/>
  <c r="Y286" i="75"/>
  <c r="I286" i="75"/>
  <c r="Y285" i="75"/>
  <c r="I285" i="75"/>
  <c r="Y284" i="75"/>
  <c r="I284" i="75"/>
  <c r="Y283" i="75"/>
  <c r="I283" i="75"/>
  <c r="Y282" i="75"/>
  <c r="I282" i="75"/>
  <c r="Y281" i="75"/>
  <c r="I281" i="75"/>
  <c r="Y280" i="75"/>
  <c r="I280" i="75"/>
  <c r="Y279" i="75"/>
  <c r="I279" i="75"/>
  <c r="Y278" i="75"/>
  <c r="I278" i="75"/>
  <c r="Y277" i="75"/>
  <c r="I277" i="75"/>
  <c r="Y276" i="75"/>
  <c r="I276" i="75"/>
  <c r="Y275" i="75"/>
  <c r="I275" i="75"/>
  <c r="Y274" i="75"/>
  <c r="I274" i="75"/>
  <c r="Y273" i="75"/>
  <c r="I273" i="75"/>
  <c r="Y272" i="75"/>
  <c r="I272" i="75"/>
  <c r="Y271" i="75"/>
  <c r="I271" i="75"/>
  <c r="Y270" i="75"/>
  <c r="I270" i="75"/>
  <c r="Y269" i="75"/>
  <c r="I269" i="75"/>
  <c r="Y268" i="75"/>
  <c r="I268" i="75"/>
  <c r="Y267" i="75"/>
  <c r="I267" i="75"/>
  <c r="Y266" i="75"/>
  <c r="I266" i="75"/>
  <c r="Y265" i="75"/>
  <c r="I265" i="75"/>
  <c r="Y264" i="75"/>
  <c r="I264" i="75"/>
  <c r="Y263" i="75"/>
  <c r="I263" i="75"/>
  <c r="Y262" i="75"/>
  <c r="I262" i="75"/>
  <c r="Y261" i="75"/>
  <c r="I261" i="75"/>
  <c r="Y260" i="75"/>
  <c r="I260" i="75"/>
  <c r="Y259" i="75"/>
  <c r="I259" i="75"/>
  <c r="Y258" i="75"/>
  <c r="I258" i="75"/>
  <c r="Y257" i="75"/>
  <c r="I257" i="75"/>
  <c r="Y256" i="75"/>
  <c r="I256" i="75"/>
  <c r="Y255" i="75"/>
  <c r="I255" i="75"/>
  <c r="Y254" i="75"/>
  <c r="I254" i="75"/>
  <c r="Y253" i="75"/>
  <c r="I253" i="75"/>
  <c r="Y252" i="75"/>
  <c r="I252" i="75"/>
  <c r="Y251" i="75"/>
  <c r="I251" i="75"/>
  <c r="Y250" i="75"/>
  <c r="I250" i="75"/>
  <c r="Y249" i="75"/>
  <c r="I249" i="75"/>
  <c r="Y248" i="75"/>
  <c r="I248" i="75"/>
  <c r="Y247" i="75"/>
  <c r="I247" i="75"/>
  <c r="T247" i="75" s="1"/>
  <c r="U247" i="75" s="1"/>
  <c r="V247" i="75" s="1"/>
  <c r="Y246" i="75"/>
  <c r="I246" i="75"/>
  <c r="Y245" i="75"/>
  <c r="I245" i="75"/>
  <c r="Y244" i="75"/>
  <c r="I244" i="75"/>
  <c r="Y243" i="75"/>
  <c r="I243" i="75"/>
  <c r="Y242" i="75"/>
  <c r="I242" i="75"/>
  <c r="Y241" i="75"/>
  <c r="I241" i="75"/>
  <c r="Y240" i="75"/>
  <c r="I240" i="75"/>
  <c r="Y239" i="75"/>
  <c r="I239" i="75"/>
  <c r="Y238" i="75"/>
  <c r="I238" i="75"/>
  <c r="Y237" i="75"/>
  <c r="I237" i="75"/>
  <c r="Y236" i="75"/>
  <c r="I236" i="75"/>
  <c r="Y235" i="75"/>
  <c r="I235" i="75"/>
  <c r="Y234" i="75"/>
  <c r="I234" i="75"/>
  <c r="Y233" i="75"/>
  <c r="I233" i="75"/>
  <c r="Y232" i="75"/>
  <c r="I232" i="75"/>
  <c r="Y231" i="75"/>
  <c r="I231" i="75"/>
  <c r="Y230" i="75"/>
  <c r="I230" i="75"/>
  <c r="Y229" i="75"/>
  <c r="I229" i="75"/>
  <c r="Y228" i="75"/>
  <c r="I228" i="75"/>
  <c r="Y227" i="75"/>
  <c r="I227" i="75"/>
  <c r="Y226" i="75"/>
  <c r="I226" i="75"/>
  <c r="Y225" i="75"/>
  <c r="I225" i="75"/>
  <c r="Y224" i="75"/>
  <c r="I224" i="75"/>
  <c r="Y223" i="75"/>
  <c r="I223" i="75"/>
  <c r="T223" i="75" s="1"/>
  <c r="Y222" i="75"/>
  <c r="I222" i="75"/>
  <c r="Y221" i="75"/>
  <c r="I221" i="75"/>
  <c r="Y220" i="75"/>
  <c r="I220" i="75"/>
  <c r="Y219" i="75"/>
  <c r="I219" i="75"/>
  <c r="Y218" i="75"/>
  <c r="I218" i="75"/>
  <c r="Y217" i="75"/>
  <c r="I217" i="75"/>
  <c r="Y216" i="75"/>
  <c r="I216" i="75"/>
  <c r="Y215" i="75"/>
  <c r="I215" i="75"/>
  <c r="Y214" i="75"/>
  <c r="I214" i="75"/>
  <c r="Y213" i="75"/>
  <c r="I213" i="75"/>
  <c r="Y212" i="75"/>
  <c r="I212" i="75"/>
  <c r="Y211" i="75"/>
  <c r="I211" i="75"/>
  <c r="Y210" i="75"/>
  <c r="I210" i="75"/>
  <c r="Y209" i="75"/>
  <c r="I209" i="75"/>
  <c r="Y208" i="75"/>
  <c r="I208" i="75"/>
  <c r="Y207" i="75"/>
  <c r="I207" i="75"/>
  <c r="Y206" i="75"/>
  <c r="I206" i="75"/>
  <c r="Y205" i="75"/>
  <c r="I205" i="75"/>
  <c r="Y204" i="75"/>
  <c r="I204" i="75"/>
  <c r="Y203" i="75"/>
  <c r="I203" i="75"/>
  <c r="Y202" i="75"/>
  <c r="I202" i="75"/>
  <c r="Y201" i="75"/>
  <c r="I201" i="75"/>
  <c r="Y200" i="75"/>
  <c r="I200" i="75"/>
  <c r="Y199" i="75"/>
  <c r="I199" i="75"/>
  <c r="Y198" i="75"/>
  <c r="I198" i="75"/>
  <c r="Y197" i="75"/>
  <c r="I197" i="75"/>
  <c r="Y196" i="75"/>
  <c r="I196" i="75"/>
  <c r="Y195" i="75"/>
  <c r="I195" i="75"/>
  <c r="Y194" i="75"/>
  <c r="I194" i="75"/>
  <c r="Y193" i="75"/>
  <c r="I193" i="75"/>
  <c r="Y192" i="75"/>
  <c r="I192" i="75"/>
  <c r="Y191" i="75"/>
  <c r="I191" i="75"/>
  <c r="Y190" i="75"/>
  <c r="I190" i="75"/>
  <c r="Y189" i="75"/>
  <c r="I189" i="75"/>
  <c r="T189" i="75" s="1"/>
  <c r="Y188" i="75"/>
  <c r="I188" i="75"/>
  <c r="Y187" i="75"/>
  <c r="I187" i="75"/>
  <c r="Y186" i="75"/>
  <c r="I186" i="75"/>
  <c r="Y185" i="75"/>
  <c r="I185" i="75"/>
  <c r="Y184" i="75"/>
  <c r="I184" i="75"/>
  <c r="Y183" i="75"/>
  <c r="I183" i="75"/>
  <c r="T183" i="75" s="1"/>
  <c r="Y182" i="75"/>
  <c r="I182" i="75"/>
  <c r="Y181" i="75"/>
  <c r="I181" i="75"/>
  <c r="T181" i="75" s="1"/>
  <c r="Y180" i="75"/>
  <c r="I180" i="75"/>
  <c r="Y179" i="75"/>
  <c r="I179" i="75"/>
  <c r="Y178" i="75"/>
  <c r="I178" i="75"/>
  <c r="Y177" i="75"/>
  <c r="I177" i="75"/>
  <c r="Y176" i="75"/>
  <c r="I176" i="75"/>
  <c r="Y175" i="75"/>
  <c r="I175" i="75"/>
  <c r="T175" i="75" s="1"/>
  <c r="U175" i="75" s="1"/>
  <c r="V175" i="75" s="1"/>
  <c r="Y174" i="75"/>
  <c r="I174" i="75"/>
  <c r="Y173" i="75"/>
  <c r="I173" i="75"/>
  <c r="Y172" i="75"/>
  <c r="I172" i="75"/>
  <c r="Y171" i="75"/>
  <c r="I171" i="75"/>
  <c r="Y170" i="75"/>
  <c r="I170" i="75"/>
  <c r="Y169" i="75"/>
  <c r="I169" i="75"/>
  <c r="Y168" i="75"/>
  <c r="I168" i="75"/>
  <c r="Y167" i="75"/>
  <c r="I167" i="75"/>
  <c r="T167" i="75" s="1"/>
  <c r="U167" i="75" s="1"/>
  <c r="V167" i="75" s="1"/>
  <c r="Y166" i="75"/>
  <c r="I166" i="75"/>
  <c r="Y165" i="75"/>
  <c r="I165" i="75"/>
  <c r="Y164" i="75"/>
  <c r="I164" i="75"/>
  <c r="Y163" i="75"/>
  <c r="I163" i="75"/>
  <c r="Y162" i="75"/>
  <c r="I162" i="75"/>
  <c r="Y161" i="75"/>
  <c r="I161" i="75"/>
  <c r="Y160" i="75"/>
  <c r="I160" i="75"/>
  <c r="Y159" i="75"/>
  <c r="I159" i="75"/>
  <c r="Y158" i="75"/>
  <c r="I158" i="75"/>
  <c r="Y157" i="75"/>
  <c r="I157" i="75"/>
  <c r="Y156" i="75"/>
  <c r="I156" i="75"/>
  <c r="Y155" i="75"/>
  <c r="I155" i="75"/>
  <c r="Y154" i="75"/>
  <c r="I154" i="75"/>
  <c r="Y153" i="75"/>
  <c r="I153" i="75"/>
  <c r="Y152" i="75"/>
  <c r="I152" i="75"/>
  <c r="Y151" i="75"/>
  <c r="I151" i="75"/>
  <c r="T151" i="75" s="1"/>
  <c r="Z151" i="75" s="1"/>
  <c r="AA151" i="75" s="1"/>
  <c r="Y150" i="75"/>
  <c r="I150" i="75"/>
  <c r="Y149" i="75"/>
  <c r="I149" i="75"/>
  <c r="T149" i="75" s="1"/>
  <c r="Y148" i="75"/>
  <c r="I148" i="75"/>
  <c r="Y147" i="75"/>
  <c r="I147" i="75"/>
  <c r="Y146" i="75"/>
  <c r="I146" i="75"/>
  <c r="Y145" i="75"/>
  <c r="I145" i="75"/>
  <c r="Y144" i="75"/>
  <c r="I144" i="75"/>
  <c r="Y143" i="75"/>
  <c r="T143" i="75"/>
  <c r="I143" i="75"/>
  <c r="Y142" i="75"/>
  <c r="I142" i="75"/>
  <c r="Y141" i="75"/>
  <c r="I141" i="75"/>
  <c r="T141" i="75" s="1"/>
  <c r="U141" i="75" s="1"/>
  <c r="V141" i="75" s="1"/>
  <c r="Y140" i="75"/>
  <c r="I140" i="75"/>
  <c r="Y139" i="75"/>
  <c r="I139" i="75"/>
  <c r="Y138" i="75"/>
  <c r="I138" i="75"/>
  <c r="Y137" i="75"/>
  <c r="I137" i="75"/>
  <c r="Y136" i="75"/>
  <c r="I136" i="75"/>
  <c r="Y135" i="75"/>
  <c r="I135" i="75"/>
  <c r="T135" i="75" s="1"/>
  <c r="Z135" i="75" s="1"/>
  <c r="AA135" i="75" s="1"/>
  <c r="Y134" i="75"/>
  <c r="I134" i="75"/>
  <c r="Y133" i="75"/>
  <c r="I133" i="75"/>
  <c r="T133" i="75" s="1"/>
  <c r="Y132" i="75"/>
  <c r="I132" i="75"/>
  <c r="Y131" i="75"/>
  <c r="I131" i="75"/>
  <c r="Y130" i="75"/>
  <c r="I130" i="75"/>
  <c r="Y129" i="75"/>
  <c r="I129" i="75"/>
  <c r="Y128" i="75"/>
  <c r="I128" i="75"/>
  <c r="Y127" i="75"/>
  <c r="I127" i="75"/>
  <c r="Y126" i="75"/>
  <c r="I126" i="75"/>
  <c r="Y125" i="75"/>
  <c r="I125" i="75"/>
  <c r="T125" i="75" s="1"/>
  <c r="X125" i="75" s="1"/>
  <c r="Y124" i="75"/>
  <c r="I124" i="75"/>
  <c r="Y123" i="75"/>
  <c r="I123" i="75"/>
  <c r="Y122" i="75"/>
  <c r="I122" i="75"/>
  <c r="Y121" i="75"/>
  <c r="I121" i="75"/>
  <c r="Y120" i="75"/>
  <c r="I120" i="75"/>
  <c r="Y119" i="75"/>
  <c r="I119" i="75"/>
  <c r="T119" i="75" s="1"/>
  <c r="X119" i="75" s="1"/>
  <c r="Y118" i="75"/>
  <c r="I118" i="75"/>
  <c r="T118" i="75" s="1"/>
  <c r="X118" i="75" s="1"/>
  <c r="Y117" i="75"/>
  <c r="I117" i="75"/>
  <c r="Y116" i="75"/>
  <c r="I116" i="75"/>
  <c r="T116" i="75" s="1"/>
  <c r="Y115" i="75"/>
  <c r="I115" i="75"/>
  <c r="T115" i="75" s="1"/>
  <c r="Z115" i="75" s="1"/>
  <c r="AA115" i="75" s="1"/>
  <c r="Y114" i="75"/>
  <c r="I114" i="75"/>
  <c r="Y113" i="75"/>
  <c r="I113" i="75"/>
  <c r="Y112" i="75"/>
  <c r="I112" i="75"/>
  <c r="Y111" i="75"/>
  <c r="I111" i="75"/>
  <c r="T111" i="75" s="1"/>
  <c r="Y110" i="75"/>
  <c r="I110" i="75"/>
  <c r="Y109" i="75"/>
  <c r="I109" i="75"/>
  <c r="T109" i="75" s="1"/>
  <c r="Y108" i="75"/>
  <c r="I108" i="75"/>
  <c r="T108" i="75" s="1"/>
  <c r="Y107" i="75"/>
  <c r="I107" i="75"/>
  <c r="T107" i="75" s="1"/>
  <c r="Y106" i="75"/>
  <c r="I106" i="75"/>
  <c r="Y105" i="75"/>
  <c r="I105" i="75"/>
  <c r="Y104" i="75"/>
  <c r="I104" i="75"/>
  <c r="Y103" i="75"/>
  <c r="I103" i="75"/>
  <c r="T103" i="75" s="1"/>
  <c r="Y102" i="75"/>
  <c r="I102" i="75"/>
  <c r="T102" i="75" s="1"/>
  <c r="Z102" i="75" s="1"/>
  <c r="AA102" i="75" s="1"/>
  <c r="Y101" i="75"/>
  <c r="I101" i="75"/>
  <c r="T101" i="75" s="1"/>
  <c r="Y100" i="75"/>
  <c r="I100" i="75"/>
  <c r="Y99" i="75"/>
  <c r="I99" i="75"/>
  <c r="T99" i="75" s="1"/>
  <c r="Y98" i="75"/>
  <c r="I98" i="75"/>
  <c r="Y97" i="75"/>
  <c r="I97" i="75"/>
  <c r="Y96" i="75"/>
  <c r="I96" i="75"/>
  <c r="Y95" i="75"/>
  <c r="I95" i="75"/>
  <c r="Y94" i="75"/>
  <c r="I94" i="75"/>
  <c r="T94" i="75" s="1"/>
  <c r="Y93" i="75"/>
  <c r="I93" i="75"/>
  <c r="Y92" i="75"/>
  <c r="I92" i="75"/>
  <c r="Y91" i="75"/>
  <c r="I91" i="75"/>
  <c r="T91" i="75" s="1"/>
  <c r="Y90" i="75"/>
  <c r="I90" i="75"/>
  <c r="Y89" i="75"/>
  <c r="I89" i="75"/>
  <c r="Y88" i="75"/>
  <c r="I88" i="75"/>
  <c r="Y87" i="75"/>
  <c r="I87" i="75"/>
  <c r="T87" i="75" s="1"/>
  <c r="Y86" i="75"/>
  <c r="T86" i="75"/>
  <c r="Z86" i="75" s="1"/>
  <c r="AA86" i="75" s="1"/>
  <c r="I86" i="75"/>
  <c r="Y85" i="75"/>
  <c r="I85" i="75"/>
  <c r="T85" i="75" s="1"/>
  <c r="Y84" i="75"/>
  <c r="I84" i="75"/>
  <c r="Y83" i="75"/>
  <c r="I83" i="75"/>
  <c r="Y82" i="75"/>
  <c r="I82" i="75"/>
  <c r="Y81" i="75"/>
  <c r="I81" i="75"/>
  <c r="Y80" i="75"/>
  <c r="I80" i="75"/>
  <c r="Y79" i="75"/>
  <c r="I79" i="75"/>
  <c r="Y78" i="75"/>
  <c r="I78" i="75"/>
  <c r="T78" i="75" s="1"/>
  <c r="Y77" i="75"/>
  <c r="I77" i="75"/>
  <c r="T77" i="75" s="1"/>
  <c r="Y76" i="75"/>
  <c r="I76" i="75"/>
  <c r="Y75" i="75"/>
  <c r="I75" i="75"/>
  <c r="Y74" i="75"/>
  <c r="I74" i="75"/>
  <c r="Y73" i="75"/>
  <c r="I73" i="75"/>
  <c r="Y72" i="75"/>
  <c r="I72" i="75"/>
  <c r="Y71" i="75"/>
  <c r="I71" i="75"/>
  <c r="T71" i="75" s="1"/>
  <c r="Y70" i="75"/>
  <c r="I70" i="75"/>
  <c r="Y69" i="75"/>
  <c r="I69" i="75"/>
  <c r="Y68" i="75"/>
  <c r="I68" i="75"/>
  <c r="Y67" i="75"/>
  <c r="I67" i="75"/>
  <c r="Y66" i="75"/>
  <c r="I66" i="75"/>
  <c r="Y65" i="75"/>
  <c r="I65" i="75"/>
  <c r="Y64" i="75"/>
  <c r="I64" i="75"/>
  <c r="Y63" i="75"/>
  <c r="I63" i="75"/>
  <c r="Y62" i="75"/>
  <c r="I62" i="75"/>
  <c r="T62" i="75" s="1"/>
  <c r="Y61" i="75"/>
  <c r="I61" i="75"/>
  <c r="T61" i="75" s="1"/>
  <c r="U61" i="75" s="1"/>
  <c r="V61" i="75" s="1"/>
  <c r="Y60" i="75"/>
  <c r="I60" i="75"/>
  <c r="Y59" i="75"/>
  <c r="I59" i="75"/>
  <c r="Y58" i="75"/>
  <c r="I58" i="75"/>
  <c r="Y57" i="75"/>
  <c r="I57" i="75"/>
  <c r="Y56" i="75"/>
  <c r="I56" i="75"/>
  <c r="Y55" i="75"/>
  <c r="I55" i="75"/>
  <c r="Y54" i="75"/>
  <c r="I54" i="75"/>
  <c r="T54" i="75" s="1"/>
  <c r="U54" i="75" s="1"/>
  <c r="V54" i="75" s="1"/>
  <c r="Y53" i="75"/>
  <c r="I53" i="75"/>
  <c r="Y52" i="75"/>
  <c r="I52" i="75"/>
  <c r="Y51" i="75"/>
  <c r="I51" i="75"/>
  <c r="Y50" i="75"/>
  <c r="I50" i="75"/>
  <c r="Y49" i="75"/>
  <c r="I49" i="75"/>
  <c r="Y48" i="75"/>
  <c r="I48" i="75"/>
  <c r="Y47" i="75"/>
  <c r="I47" i="75"/>
  <c r="T47" i="75" s="1"/>
  <c r="Z47" i="75" s="1"/>
  <c r="AA47" i="75" s="1"/>
  <c r="Y46" i="75"/>
  <c r="I46" i="75"/>
  <c r="Y45" i="75"/>
  <c r="I45" i="75"/>
  <c r="T45" i="75" s="1"/>
  <c r="Y44" i="75"/>
  <c r="I44" i="75"/>
  <c r="Y43" i="75"/>
  <c r="I43" i="75"/>
  <c r="Y42" i="75"/>
  <c r="I42" i="75"/>
  <c r="Y41" i="75"/>
  <c r="I41" i="75"/>
  <c r="Y40" i="75"/>
  <c r="I40" i="75"/>
  <c r="Y39" i="75"/>
  <c r="I39" i="75"/>
  <c r="Y38" i="75"/>
  <c r="I38" i="75"/>
  <c r="T38" i="75" s="1"/>
  <c r="Y37" i="75"/>
  <c r="I37" i="75"/>
  <c r="T37" i="75" s="1"/>
  <c r="U37" i="75" s="1"/>
  <c r="V37" i="75" s="1"/>
  <c r="Y36" i="75"/>
  <c r="I36" i="75"/>
  <c r="Y35" i="75"/>
  <c r="I35" i="75"/>
  <c r="Y34" i="75"/>
  <c r="I34" i="75"/>
  <c r="Y33" i="75"/>
  <c r="I33" i="75"/>
  <c r="Y32" i="75"/>
  <c r="I32" i="75"/>
  <c r="Y31" i="75"/>
  <c r="I31" i="75"/>
  <c r="T31" i="75" s="1"/>
  <c r="Y30" i="75"/>
  <c r="I30" i="75"/>
  <c r="Y29" i="75"/>
  <c r="I29" i="75"/>
  <c r="T29" i="75" s="1"/>
  <c r="Y28" i="75"/>
  <c r="I28" i="75"/>
  <c r="Y27" i="75"/>
  <c r="I27" i="75"/>
  <c r="T27" i="75" s="1"/>
  <c r="Y26" i="75"/>
  <c r="I26" i="75"/>
  <c r="Y25" i="75"/>
  <c r="I25" i="75"/>
  <c r="Y24" i="75"/>
  <c r="I24" i="75"/>
  <c r="Y23" i="75"/>
  <c r="I23" i="75"/>
  <c r="Y22" i="75"/>
  <c r="I22" i="75"/>
  <c r="T22" i="75" s="1"/>
  <c r="Y21" i="75"/>
  <c r="I21" i="75"/>
  <c r="T21" i="75" s="1"/>
  <c r="Y20" i="75"/>
  <c r="I20" i="75"/>
  <c r="Y19" i="75"/>
  <c r="I19" i="75"/>
  <c r="Y18" i="75"/>
  <c r="I18" i="75"/>
  <c r="Y17" i="75"/>
  <c r="I17" i="75"/>
  <c r="Y16" i="75"/>
  <c r="I16" i="75"/>
  <c r="Y15" i="75"/>
  <c r="I15" i="75"/>
  <c r="T15" i="75" s="1"/>
  <c r="Y14" i="75"/>
  <c r="I14" i="75"/>
  <c r="T14" i="75" s="1"/>
  <c r="Y13" i="75"/>
  <c r="I13" i="75"/>
  <c r="T13" i="75" s="1"/>
  <c r="Y12" i="75"/>
  <c r="I12" i="75"/>
  <c r="Y11" i="75"/>
  <c r="I11" i="75"/>
  <c r="T11" i="75" s="1"/>
  <c r="Y10" i="75"/>
  <c r="I10" i="75"/>
  <c r="Y9" i="75"/>
  <c r="I9" i="75"/>
  <c r="Y8" i="75"/>
  <c r="I8" i="75"/>
  <c r="Y7" i="75"/>
  <c r="I7" i="75"/>
  <c r="T7" i="75" s="1"/>
  <c r="Y6" i="75"/>
  <c r="I6" i="75"/>
  <c r="Y5" i="75"/>
  <c r="I5" i="75"/>
  <c r="T5" i="75" s="1"/>
  <c r="Y4" i="75"/>
  <c r="I4" i="75"/>
  <c r="Y3" i="75"/>
  <c r="I3" i="75"/>
  <c r="T3" i="75" s="1"/>
  <c r="Y2" i="75"/>
  <c r="I2" i="75"/>
  <c r="P10" i="74"/>
  <c r="Q10" i="74" s="1"/>
  <c r="M3" i="74"/>
  <c r="M4" i="74"/>
  <c r="P4" i="74" s="1"/>
  <c r="Q4" i="74" s="1"/>
  <c r="U4" i="74" s="1"/>
  <c r="M5" i="74"/>
  <c r="M6" i="74"/>
  <c r="M7" i="74"/>
  <c r="M8" i="74"/>
  <c r="M9" i="74"/>
  <c r="M10" i="74"/>
  <c r="M11" i="74"/>
  <c r="M12" i="74"/>
  <c r="P12" i="74" s="1"/>
  <c r="Q12" i="74" s="1"/>
  <c r="M13" i="74"/>
  <c r="M14" i="74"/>
  <c r="P14" i="74" s="1"/>
  <c r="Q14" i="74" s="1"/>
  <c r="M15" i="74"/>
  <c r="M16" i="74"/>
  <c r="P16" i="74" s="1"/>
  <c r="Q16" i="74" s="1"/>
  <c r="M17" i="74"/>
  <c r="P17" i="74" s="1"/>
  <c r="Q17" i="74" s="1"/>
  <c r="M18" i="74"/>
  <c r="M19" i="74"/>
  <c r="M20" i="74"/>
  <c r="P20" i="74" s="1"/>
  <c r="Q20" i="74" s="1"/>
  <c r="M21" i="74"/>
  <c r="P21" i="74" s="1"/>
  <c r="Q21" i="74" s="1"/>
  <c r="M22" i="74"/>
  <c r="P22" i="74" s="1"/>
  <c r="Q22" i="74" s="1"/>
  <c r="M23" i="74"/>
  <c r="M24" i="74"/>
  <c r="M25" i="74"/>
  <c r="P25" i="74" s="1"/>
  <c r="Q25" i="74" s="1"/>
  <c r="M26" i="74"/>
  <c r="P26" i="74" s="1"/>
  <c r="Q26" i="74" s="1"/>
  <c r="M27" i="74"/>
  <c r="M28" i="74"/>
  <c r="P28" i="74" s="1"/>
  <c r="Q28" i="74" s="1"/>
  <c r="M29" i="74"/>
  <c r="P29" i="74" s="1"/>
  <c r="Q29" i="74" s="1"/>
  <c r="M30" i="74"/>
  <c r="P30" i="74" s="1"/>
  <c r="Q30" i="74" s="1"/>
  <c r="M31" i="74"/>
  <c r="M32" i="74"/>
  <c r="M2" i="74"/>
  <c r="V32" i="74"/>
  <c r="T32" i="74"/>
  <c r="N32" i="74"/>
  <c r="P32" i="74" s="1"/>
  <c r="Q32" i="74" s="1"/>
  <c r="V31" i="74"/>
  <c r="T31" i="74"/>
  <c r="N31" i="74"/>
  <c r="V30" i="74"/>
  <c r="T30" i="74"/>
  <c r="N30" i="74"/>
  <c r="V29" i="74"/>
  <c r="T29" i="74"/>
  <c r="N29" i="74"/>
  <c r="V28" i="74"/>
  <c r="T28" i="74"/>
  <c r="N28" i="74"/>
  <c r="V27" i="74"/>
  <c r="T27" i="74"/>
  <c r="N27" i="74"/>
  <c r="V26" i="74"/>
  <c r="T26" i="74"/>
  <c r="N26" i="74"/>
  <c r="V25" i="74"/>
  <c r="T25" i="74"/>
  <c r="N25" i="74"/>
  <c r="V24" i="74"/>
  <c r="T24" i="74"/>
  <c r="N24" i="74"/>
  <c r="V23" i="74"/>
  <c r="T23" i="74"/>
  <c r="N23" i="74"/>
  <c r="V22" i="74"/>
  <c r="T22" i="74"/>
  <c r="N22" i="74"/>
  <c r="V21" i="74"/>
  <c r="T21" i="74"/>
  <c r="N21" i="74"/>
  <c r="V20" i="74"/>
  <c r="T20" i="74"/>
  <c r="N20" i="74"/>
  <c r="V19" i="74"/>
  <c r="T19" i="74"/>
  <c r="N19" i="74"/>
  <c r="V18" i="74"/>
  <c r="T18" i="74"/>
  <c r="N18" i="74"/>
  <c r="P18" i="74" s="1"/>
  <c r="Q18" i="74" s="1"/>
  <c r="V17" i="74"/>
  <c r="T17" i="74"/>
  <c r="N17" i="74"/>
  <c r="V16" i="74"/>
  <c r="T16" i="74"/>
  <c r="N16" i="74"/>
  <c r="V15" i="74"/>
  <c r="T15" i="74"/>
  <c r="N15" i="74"/>
  <c r="V14" i="74"/>
  <c r="T14" i="74"/>
  <c r="N14" i="74"/>
  <c r="V13" i="74"/>
  <c r="T13" i="74"/>
  <c r="N13" i="74"/>
  <c r="V12" i="74"/>
  <c r="T12" i="74"/>
  <c r="N12" i="74"/>
  <c r="V11" i="74"/>
  <c r="T11" i="74"/>
  <c r="N11" i="74"/>
  <c r="V10" i="74"/>
  <c r="T10" i="74"/>
  <c r="N10" i="74"/>
  <c r="V9" i="74"/>
  <c r="T9" i="74"/>
  <c r="N9" i="74"/>
  <c r="P9" i="74" s="1"/>
  <c r="Q9" i="74" s="1"/>
  <c r="V8" i="74"/>
  <c r="T8" i="74"/>
  <c r="N8" i="74"/>
  <c r="V7" i="74"/>
  <c r="T7" i="74"/>
  <c r="N7" i="74"/>
  <c r="V6" i="74"/>
  <c r="T6" i="74"/>
  <c r="N6" i="74"/>
  <c r="V5" i="74"/>
  <c r="T5" i="74"/>
  <c r="N5" i="74"/>
  <c r="V4" i="74"/>
  <c r="T4" i="74"/>
  <c r="N4" i="74"/>
  <c r="V3" i="74"/>
  <c r="T3" i="74"/>
  <c r="N3" i="74"/>
  <c r="V2" i="74"/>
  <c r="T2" i="74"/>
  <c r="N2" i="74"/>
  <c r="P2" i="74" s="1"/>
  <c r="Q2" i="74" s="1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K102" i="72"/>
  <c r="K103" i="72"/>
  <c r="K104" i="72"/>
  <c r="K105" i="72"/>
  <c r="K106" i="72"/>
  <c r="K107" i="72"/>
  <c r="K108" i="72"/>
  <c r="K109" i="72"/>
  <c r="K110" i="72"/>
  <c r="K111" i="72"/>
  <c r="K112" i="72"/>
  <c r="K113" i="72"/>
  <c r="K114" i="72"/>
  <c r="K115" i="72"/>
  <c r="K116" i="72"/>
  <c r="K117" i="72"/>
  <c r="K118" i="72"/>
  <c r="K119" i="72"/>
  <c r="K120" i="72"/>
  <c r="K121" i="72"/>
  <c r="K122" i="72"/>
  <c r="K123" i="72"/>
  <c r="K124" i="72"/>
  <c r="K125" i="72"/>
  <c r="K126" i="72"/>
  <c r="K127" i="72"/>
  <c r="K128" i="72"/>
  <c r="K129" i="72"/>
  <c r="K130" i="72"/>
  <c r="K131" i="72"/>
  <c r="K132" i="72"/>
  <c r="K133" i="72"/>
  <c r="K134" i="72"/>
  <c r="K135" i="72"/>
  <c r="K136" i="72"/>
  <c r="K137" i="72"/>
  <c r="K138" i="72"/>
  <c r="K139" i="72"/>
  <c r="K140" i="72"/>
  <c r="K141" i="72"/>
  <c r="K142" i="72"/>
  <c r="K143" i="72"/>
  <c r="K144" i="72"/>
  <c r="K145" i="72"/>
  <c r="K146" i="72"/>
  <c r="K147" i="72"/>
  <c r="K148" i="72"/>
  <c r="K149" i="72"/>
  <c r="K150" i="72"/>
  <c r="K151" i="72"/>
  <c r="K152" i="72"/>
  <c r="K153" i="72"/>
  <c r="K154" i="72"/>
  <c r="K155" i="72"/>
  <c r="K156" i="72"/>
  <c r="K157" i="72"/>
  <c r="K158" i="72"/>
  <c r="K159" i="72"/>
  <c r="K160" i="72"/>
  <c r="K161" i="72"/>
  <c r="K162" i="72"/>
  <c r="K163" i="72"/>
  <c r="K164" i="72"/>
  <c r="K165" i="72"/>
  <c r="K166" i="72"/>
  <c r="K167" i="72"/>
  <c r="K168" i="72"/>
  <c r="K169" i="72"/>
  <c r="K170" i="72"/>
  <c r="K171" i="72"/>
  <c r="K172" i="72"/>
  <c r="K173" i="72"/>
  <c r="K174" i="72"/>
  <c r="K175" i="72"/>
  <c r="K176" i="72"/>
  <c r="K177" i="72"/>
  <c r="K178" i="72"/>
  <c r="K179" i="72"/>
  <c r="K180" i="72"/>
  <c r="K181" i="72"/>
  <c r="K182" i="72"/>
  <c r="K183" i="72"/>
  <c r="K184" i="72"/>
  <c r="K185" i="72"/>
  <c r="K186" i="72"/>
  <c r="K187" i="72"/>
  <c r="K188" i="72"/>
  <c r="K189" i="72"/>
  <c r="K190" i="72"/>
  <c r="K191" i="72"/>
  <c r="K192" i="72"/>
  <c r="K193" i="72"/>
  <c r="K194" i="72"/>
  <c r="K195" i="72"/>
  <c r="K196" i="72"/>
  <c r="K197" i="72"/>
  <c r="K198" i="72"/>
  <c r="K199" i="72"/>
  <c r="K200" i="72"/>
  <c r="K201" i="72"/>
  <c r="K202" i="72"/>
  <c r="K203" i="72"/>
  <c r="K204" i="72"/>
  <c r="K205" i="72"/>
  <c r="K206" i="72"/>
  <c r="K207" i="72"/>
  <c r="K208" i="72"/>
  <c r="K209" i="72"/>
  <c r="K210" i="72"/>
  <c r="K211" i="72"/>
  <c r="K212" i="72"/>
  <c r="K213" i="72"/>
  <c r="K214" i="72"/>
  <c r="K215" i="72"/>
  <c r="K216" i="72"/>
  <c r="K217" i="72"/>
  <c r="K218" i="72"/>
  <c r="K219" i="72"/>
  <c r="K220" i="72"/>
  <c r="K221" i="72"/>
  <c r="K222" i="72"/>
  <c r="K223" i="72"/>
  <c r="K224" i="72"/>
  <c r="K225" i="72"/>
  <c r="K226" i="72"/>
  <c r="K227" i="72"/>
  <c r="K228" i="72"/>
  <c r="K229" i="72"/>
  <c r="K230" i="72"/>
  <c r="K231" i="72"/>
  <c r="K232" i="72"/>
  <c r="K233" i="72"/>
  <c r="K234" i="72"/>
  <c r="K235" i="72"/>
  <c r="K236" i="72"/>
  <c r="K237" i="72"/>
  <c r="K238" i="72"/>
  <c r="K239" i="72"/>
  <c r="K240" i="72"/>
  <c r="K241" i="72"/>
  <c r="K242" i="72"/>
  <c r="K243" i="72"/>
  <c r="K244" i="72"/>
  <c r="K245" i="72"/>
  <c r="K246" i="72"/>
  <c r="K247" i="72"/>
  <c r="K248" i="72"/>
  <c r="K249" i="72"/>
  <c r="K250" i="72"/>
  <c r="K251" i="72"/>
  <c r="K252" i="72"/>
  <c r="K253" i="72"/>
  <c r="K254" i="72"/>
  <c r="K255" i="72"/>
  <c r="K256" i="72"/>
  <c r="K257" i="72"/>
  <c r="K258" i="72"/>
  <c r="K259" i="72"/>
  <c r="K260" i="72"/>
  <c r="K261" i="72"/>
  <c r="K262" i="72"/>
  <c r="K263" i="72"/>
  <c r="K264" i="72"/>
  <c r="K265" i="72"/>
  <c r="K266" i="72"/>
  <c r="K267" i="72"/>
  <c r="K268" i="72"/>
  <c r="K269" i="72"/>
  <c r="K270" i="72"/>
  <c r="K271" i="72"/>
  <c r="K272" i="72"/>
  <c r="K273" i="72"/>
  <c r="K274" i="72"/>
  <c r="K275" i="72"/>
  <c r="K276" i="72"/>
  <c r="K277" i="72"/>
  <c r="K278" i="72"/>
  <c r="K279" i="72"/>
  <c r="K280" i="72"/>
  <c r="K281" i="72"/>
  <c r="K282" i="72"/>
  <c r="K283" i="72"/>
  <c r="K284" i="72"/>
  <c r="K285" i="72"/>
  <c r="K286" i="72"/>
  <c r="K287" i="72"/>
  <c r="K288" i="72"/>
  <c r="K289" i="72"/>
  <c r="K290" i="72"/>
  <c r="K291" i="72"/>
  <c r="K292" i="72"/>
  <c r="K293" i="72"/>
  <c r="K294" i="72"/>
  <c r="K295" i="72"/>
  <c r="K296" i="72"/>
  <c r="K297" i="72"/>
  <c r="K298" i="72"/>
  <c r="K299" i="72"/>
  <c r="K300" i="72"/>
  <c r="K301" i="72"/>
  <c r="K302" i="72"/>
  <c r="K303" i="72"/>
  <c r="K304" i="72"/>
  <c r="K305" i="72"/>
  <c r="K306" i="72"/>
  <c r="K307" i="72"/>
  <c r="K308" i="72"/>
  <c r="K309" i="72"/>
  <c r="K310" i="72"/>
  <c r="K311" i="72"/>
  <c r="K312" i="72"/>
  <c r="K313" i="72"/>
  <c r="K314" i="72"/>
  <c r="K315" i="72"/>
  <c r="K316" i="72"/>
  <c r="K317" i="72"/>
  <c r="K318" i="72"/>
  <c r="K319" i="72"/>
  <c r="K320" i="72"/>
  <c r="K321" i="72"/>
  <c r="K322" i="72"/>
  <c r="K323" i="72"/>
  <c r="K324" i="72"/>
  <c r="K325" i="72"/>
  <c r="K326" i="72"/>
  <c r="K327" i="72"/>
  <c r="K328" i="72"/>
  <c r="K329" i="72"/>
  <c r="K330" i="72"/>
  <c r="K331" i="72"/>
  <c r="K332" i="72"/>
  <c r="K333" i="72"/>
  <c r="K334" i="72"/>
  <c r="K335" i="72"/>
  <c r="K336" i="72"/>
  <c r="K337" i="72"/>
  <c r="K338" i="72"/>
  <c r="K339" i="72"/>
  <c r="K340" i="72"/>
  <c r="K341" i="72"/>
  <c r="K342" i="72"/>
  <c r="K343" i="72"/>
  <c r="K344" i="72"/>
  <c r="K345" i="72"/>
  <c r="K346" i="72"/>
  <c r="K347" i="72"/>
  <c r="K348" i="72"/>
  <c r="K349" i="72"/>
  <c r="K350" i="72"/>
  <c r="K351" i="72"/>
  <c r="K352" i="72"/>
  <c r="K353" i="72"/>
  <c r="K354" i="72"/>
  <c r="K355" i="72"/>
  <c r="K356" i="72"/>
  <c r="K357" i="72"/>
  <c r="K358" i="72"/>
  <c r="K359" i="72"/>
  <c r="K360" i="72"/>
  <c r="K2" i="72"/>
  <c r="X360" i="72"/>
  <c r="I360" i="72"/>
  <c r="X359" i="72"/>
  <c r="I359" i="72"/>
  <c r="S359" i="72" s="1"/>
  <c r="T359" i="72" s="1"/>
  <c r="U359" i="72" s="1"/>
  <c r="X358" i="72"/>
  <c r="I358" i="72"/>
  <c r="X357" i="72"/>
  <c r="I357" i="72"/>
  <c r="X356" i="72"/>
  <c r="I356" i="72"/>
  <c r="X355" i="72"/>
  <c r="I355" i="72"/>
  <c r="S355" i="72" s="1"/>
  <c r="X354" i="72"/>
  <c r="I354" i="72"/>
  <c r="X353" i="72"/>
  <c r="I353" i="72"/>
  <c r="S353" i="72" s="1"/>
  <c r="X352" i="72"/>
  <c r="I352" i="72"/>
  <c r="X351" i="72"/>
  <c r="I351" i="72"/>
  <c r="S351" i="72" s="1"/>
  <c r="X350" i="72"/>
  <c r="I350" i="72"/>
  <c r="X349" i="72"/>
  <c r="I349" i="72"/>
  <c r="X348" i="72"/>
  <c r="I348" i="72"/>
  <c r="X347" i="72"/>
  <c r="I347" i="72"/>
  <c r="S347" i="72" s="1"/>
  <c r="X346" i="72"/>
  <c r="I346" i="72"/>
  <c r="X345" i="72"/>
  <c r="I345" i="72"/>
  <c r="S345" i="72" s="1"/>
  <c r="X344" i="72"/>
  <c r="I344" i="72"/>
  <c r="X343" i="72"/>
  <c r="I343" i="72"/>
  <c r="S343" i="72" s="1"/>
  <c r="X342" i="72"/>
  <c r="I342" i="72"/>
  <c r="X341" i="72"/>
  <c r="I341" i="72"/>
  <c r="X340" i="72"/>
  <c r="I340" i="72"/>
  <c r="X339" i="72"/>
  <c r="I339" i="72"/>
  <c r="S339" i="72" s="1"/>
  <c r="X338" i="72"/>
  <c r="I338" i="72"/>
  <c r="X337" i="72"/>
  <c r="I337" i="72"/>
  <c r="S337" i="72" s="1"/>
  <c r="X336" i="72"/>
  <c r="I336" i="72"/>
  <c r="X335" i="72"/>
  <c r="I335" i="72"/>
  <c r="S335" i="72" s="1"/>
  <c r="T335" i="72" s="1"/>
  <c r="U335" i="72" s="1"/>
  <c r="X334" i="72"/>
  <c r="I334" i="72"/>
  <c r="X333" i="72"/>
  <c r="I333" i="72"/>
  <c r="X332" i="72"/>
  <c r="I332" i="72"/>
  <c r="X331" i="72"/>
  <c r="I331" i="72"/>
  <c r="S331" i="72" s="1"/>
  <c r="X330" i="72"/>
  <c r="I330" i="72"/>
  <c r="X329" i="72"/>
  <c r="I329" i="72"/>
  <c r="S329" i="72" s="1"/>
  <c r="X328" i="72"/>
  <c r="I328" i="72"/>
  <c r="X327" i="72"/>
  <c r="I327" i="72"/>
  <c r="S327" i="72" s="1"/>
  <c r="X326" i="72"/>
  <c r="I326" i="72"/>
  <c r="X325" i="72"/>
  <c r="I325" i="72"/>
  <c r="X324" i="72"/>
  <c r="I324" i="72"/>
  <c r="X323" i="72"/>
  <c r="I323" i="72"/>
  <c r="S323" i="72" s="1"/>
  <c r="X322" i="72"/>
  <c r="I322" i="72"/>
  <c r="X321" i="72"/>
  <c r="I321" i="72"/>
  <c r="S321" i="72" s="1"/>
  <c r="X320" i="72"/>
  <c r="I320" i="72"/>
  <c r="X319" i="72"/>
  <c r="I319" i="72"/>
  <c r="S319" i="72" s="1"/>
  <c r="T319" i="72" s="1"/>
  <c r="U319" i="72" s="1"/>
  <c r="X318" i="72"/>
  <c r="I318" i="72"/>
  <c r="X317" i="72"/>
  <c r="I317" i="72"/>
  <c r="X316" i="72"/>
  <c r="I316" i="72"/>
  <c r="X315" i="72"/>
  <c r="I315" i="72"/>
  <c r="S315" i="72" s="1"/>
  <c r="X314" i="72"/>
  <c r="I314" i="72"/>
  <c r="X313" i="72"/>
  <c r="I313" i="72"/>
  <c r="S313" i="72" s="1"/>
  <c r="X312" i="72"/>
  <c r="I312" i="72"/>
  <c r="S312" i="72" s="1"/>
  <c r="X311" i="72"/>
  <c r="I311" i="72"/>
  <c r="X310" i="72"/>
  <c r="I310" i="72"/>
  <c r="X309" i="72"/>
  <c r="I309" i="72"/>
  <c r="X308" i="72"/>
  <c r="I308" i="72"/>
  <c r="X307" i="72"/>
  <c r="I307" i="72"/>
  <c r="S307" i="72" s="1"/>
  <c r="X306" i="72"/>
  <c r="I306" i="72"/>
  <c r="X305" i="72"/>
  <c r="I305" i="72"/>
  <c r="S305" i="72" s="1"/>
  <c r="X304" i="72"/>
  <c r="I304" i="72"/>
  <c r="S304" i="72" s="1"/>
  <c r="X303" i="72"/>
  <c r="I303" i="72"/>
  <c r="S303" i="72" s="1"/>
  <c r="X302" i="72"/>
  <c r="I302" i="72"/>
  <c r="X301" i="72"/>
  <c r="I301" i="72"/>
  <c r="X300" i="72"/>
  <c r="I300" i="72"/>
  <c r="X299" i="72"/>
  <c r="I299" i="72"/>
  <c r="S299" i="72" s="1"/>
  <c r="X298" i="72"/>
  <c r="I298" i="72"/>
  <c r="X297" i="72"/>
  <c r="I297" i="72"/>
  <c r="S297" i="72" s="1"/>
  <c r="Y297" i="72" s="1"/>
  <c r="Z297" i="72" s="1"/>
  <c r="X296" i="72"/>
  <c r="I296" i="72"/>
  <c r="X295" i="72"/>
  <c r="I295" i="72"/>
  <c r="X294" i="72"/>
  <c r="I294" i="72"/>
  <c r="X293" i="72"/>
  <c r="I293" i="72"/>
  <c r="X292" i="72"/>
  <c r="I292" i="72"/>
  <c r="X291" i="72"/>
  <c r="I291" i="72"/>
  <c r="S291" i="72" s="1"/>
  <c r="T291" i="72" s="1"/>
  <c r="U291" i="72" s="1"/>
  <c r="X290" i="72"/>
  <c r="I290" i="72"/>
  <c r="X289" i="72"/>
  <c r="I289" i="72"/>
  <c r="S289" i="72" s="1"/>
  <c r="X288" i="72"/>
  <c r="I288" i="72"/>
  <c r="X287" i="72"/>
  <c r="I287" i="72"/>
  <c r="S287" i="72" s="1"/>
  <c r="X286" i="72"/>
  <c r="I286" i="72"/>
  <c r="X285" i="72"/>
  <c r="I285" i="72"/>
  <c r="X284" i="72"/>
  <c r="I284" i="72"/>
  <c r="X283" i="72"/>
  <c r="I283" i="72"/>
  <c r="S283" i="72" s="1"/>
  <c r="X282" i="72"/>
  <c r="I282" i="72"/>
  <c r="X281" i="72"/>
  <c r="I281" i="72"/>
  <c r="S281" i="72" s="1"/>
  <c r="Y281" i="72" s="1"/>
  <c r="Z281" i="72" s="1"/>
  <c r="X280" i="72"/>
  <c r="I280" i="72"/>
  <c r="S280" i="72" s="1"/>
  <c r="X279" i="72"/>
  <c r="I279" i="72"/>
  <c r="X278" i="72"/>
  <c r="I278" i="72"/>
  <c r="X277" i="72"/>
  <c r="I277" i="72"/>
  <c r="X276" i="72"/>
  <c r="I276" i="72"/>
  <c r="X275" i="72"/>
  <c r="I275" i="72"/>
  <c r="X274" i="72"/>
  <c r="I274" i="72"/>
  <c r="X273" i="72"/>
  <c r="I273" i="72"/>
  <c r="X272" i="72"/>
  <c r="I272" i="72"/>
  <c r="X271" i="72"/>
  <c r="I271" i="72"/>
  <c r="X270" i="72"/>
  <c r="I270" i="72"/>
  <c r="X269" i="72"/>
  <c r="I269" i="72"/>
  <c r="X268" i="72"/>
  <c r="I268" i="72"/>
  <c r="X267" i="72"/>
  <c r="I267" i="72"/>
  <c r="S267" i="72" s="1"/>
  <c r="X266" i="72"/>
  <c r="I266" i="72"/>
  <c r="S266" i="72" s="1"/>
  <c r="X265" i="72"/>
  <c r="I265" i="72"/>
  <c r="X264" i="72"/>
  <c r="I264" i="72"/>
  <c r="X263" i="72"/>
  <c r="I263" i="72"/>
  <c r="S263" i="72" s="1"/>
  <c r="X262" i="72"/>
  <c r="I262" i="72"/>
  <c r="X261" i="72"/>
  <c r="I261" i="72"/>
  <c r="X260" i="72"/>
  <c r="I260" i="72"/>
  <c r="X259" i="72"/>
  <c r="I259" i="72"/>
  <c r="X258" i="72"/>
  <c r="I258" i="72"/>
  <c r="X257" i="72"/>
  <c r="I257" i="72"/>
  <c r="S257" i="72" s="1"/>
  <c r="T257" i="72" s="1"/>
  <c r="U257" i="72" s="1"/>
  <c r="X256" i="72"/>
  <c r="I256" i="72"/>
  <c r="S256" i="72" s="1"/>
  <c r="X255" i="72"/>
  <c r="I255" i="72"/>
  <c r="X254" i="72"/>
  <c r="I254" i="72"/>
  <c r="X253" i="72"/>
  <c r="I253" i="72"/>
  <c r="X252" i="72"/>
  <c r="I252" i="72"/>
  <c r="X251" i="72"/>
  <c r="I251" i="72"/>
  <c r="X250" i="72"/>
  <c r="I250" i="72"/>
  <c r="X249" i="72"/>
  <c r="I249" i="72"/>
  <c r="S249" i="72" s="1"/>
  <c r="T249" i="72" s="1"/>
  <c r="U249" i="72" s="1"/>
  <c r="X248" i="72"/>
  <c r="I248" i="72"/>
  <c r="S248" i="72" s="1"/>
  <c r="X247" i="72"/>
  <c r="I247" i="72"/>
  <c r="X246" i="72"/>
  <c r="I246" i="72"/>
  <c r="X245" i="72"/>
  <c r="I245" i="72"/>
  <c r="X244" i="72"/>
  <c r="I244" i="72"/>
  <c r="X243" i="72"/>
  <c r="I243" i="72"/>
  <c r="X242" i="72"/>
  <c r="I242" i="72"/>
  <c r="X241" i="72"/>
  <c r="I241" i="72"/>
  <c r="S241" i="72" s="1"/>
  <c r="X240" i="72"/>
  <c r="I240" i="72"/>
  <c r="S240" i="72" s="1"/>
  <c r="X239" i="72"/>
  <c r="I239" i="72"/>
  <c r="S239" i="72" s="1"/>
  <c r="W239" i="72" s="1"/>
  <c r="X238" i="72"/>
  <c r="I238" i="72"/>
  <c r="X237" i="72"/>
  <c r="I237" i="72"/>
  <c r="X236" i="72"/>
  <c r="I236" i="72"/>
  <c r="X235" i="72"/>
  <c r="I235" i="72"/>
  <c r="X234" i="72"/>
  <c r="I234" i="72"/>
  <c r="X233" i="72"/>
  <c r="I233" i="72"/>
  <c r="S233" i="72" s="1"/>
  <c r="T233" i="72" s="1"/>
  <c r="U233" i="72" s="1"/>
  <c r="X232" i="72"/>
  <c r="I232" i="72"/>
  <c r="X231" i="72"/>
  <c r="I231" i="72"/>
  <c r="S231" i="72" s="1"/>
  <c r="T231" i="72" s="1"/>
  <c r="U231" i="72" s="1"/>
  <c r="X230" i="72"/>
  <c r="I230" i="72"/>
  <c r="X229" i="72"/>
  <c r="I229" i="72"/>
  <c r="X228" i="72"/>
  <c r="I228" i="72"/>
  <c r="X227" i="72"/>
  <c r="I227" i="72"/>
  <c r="X226" i="72"/>
  <c r="I226" i="72"/>
  <c r="X225" i="72"/>
  <c r="I225" i="72"/>
  <c r="S225" i="72" s="1"/>
  <c r="X224" i="72"/>
  <c r="I224" i="72"/>
  <c r="X223" i="72"/>
  <c r="I223" i="72"/>
  <c r="S223" i="72" s="1"/>
  <c r="W223" i="72" s="1"/>
  <c r="X222" i="72"/>
  <c r="I222" i="72"/>
  <c r="X221" i="72"/>
  <c r="I221" i="72"/>
  <c r="X220" i="72"/>
  <c r="I220" i="72"/>
  <c r="X219" i="72"/>
  <c r="I219" i="72"/>
  <c r="X218" i="72"/>
  <c r="I218" i="72"/>
  <c r="X217" i="72"/>
  <c r="I217" i="72"/>
  <c r="S217" i="72" s="1"/>
  <c r="X216" i="72"/>
  <c r="I216" i="72"/>
  <c r="X215" i="72"/>
  <c r="I215" i="72"/>
  <c r="S215" i="72" s="1"/>
  <c r="X214" i="72"/>
  <c r="I214" i="72"/>
  <c r="X213" i="72"/>
  <c r="I213" i="72"/>
  <c r="X212" i="72"/>
  <c r="I212" i="72"/>
  <c r="X211" i="72"/>
  <c r="I211" i="72"/>
  <c r="X210" i="72"/>
  <c r="I210" i="72"/>
  <c r="X209" i="72"/>
  <c r="I209" i="72"/>
  <c r="X208" i="72"/>
  <c r="I208" i="72"/>
  <c r="S208" i="72" s="1"/>
  <c r="X207" i="72"/>
  <c r="I207" i="72"/>
  <c r="X206" i="72"/>
  <c r="I206" i="72"/>
  <c r="X205" i="72"/>
  <c r="I205" i="72"/>
  <c r="X204" i="72"/>
  <c r="I204" i="72"/>
  <c r="X203" i="72"/>
  <c r="I203" i="72"/>
  <c r="S203" i="72" s="1"/>
  <c r="T203" i="72" s="1"/>
  <c r="U203" i="72" s="1"/>
  <c r="X202" i="72"/>
  <c r="I202" i="72"/>
  <c r="X201" i="72"/>
  <c r="I201" i="72"/>
  <c r="S201" i="72" s="1"/>
  <c r="T201" i="72" s="1"/>
  <c r="U201" i="72" s="1"/>
  <c r="X200" i="72"/>
  <c r="I200" i="72"/>
  <c r="S200" i="72" s="1"/>
  <c r="W200" i="72" s="1"/>
  <c r="X199" i="72"/>
  <c r="I199" i="72"/>
  <c r="X198" i="72"/>
  <c r="I198" i="72"/>
  <c r="X197" i="72"/>
  <c r="I197" i="72"/>
  <c r="X196" i="72"/>
  <c r="I196" i="72"/>
  <c r="X195" i="72"/>
  <c r="I195" i="72"/>
  <c r="X194" i="72"/>
  <c r="I194" i="72"/>
  <c r="S194" i="72" s="1"/>
  <c r="X193" i="72"/>
  <c r="I193" i="72"/>
  <c r="X192" i="72"/>
  <c r="I192" i="72"/>
  <c r="S192" i="72" s="1"/>
  <c r="X191" i="72"/>
  <c r="I191" i="72"/>
  <c r="S191" i="72" s="1"/>
  <c r="X190" i="72"/>
  <c r="I190" i="72"/>
  <c r="X189" i="72"/>
  <c r="I189" i="72"/>
  <c r="X188" i="72"/>
  <c r="I188" i="72"/>
  <c r="X187" i="72"/>
  <c r="I187" i="72"/>
  <c r="X186" i="72"/>
  <c r="I186" i="72"/>
  <c r="S186" i="72" s="1"/>
  <c r="X185" i="72"/>
  <c r="I185" i="72"/>
  <c r="X184" i="72"/>
  <c r="I184" i="72"/>
  <c r="X183" i="72"/>
  <c r="I183" i="72"/>
  <c r="S183" i="72" s="1"/>
  <c r="X182" i="72"/>
  <c r="I182" i="72"/>
  <c r="X181" i="72"/>
  <c r="I181" i="72"/>
  <c r="X180" i="72"/>
  <c r="I180" i="72"/>
  <c r="X179" i="72"/>
  <c r="I179" i="72"/>
  <c r="X178" i="72"/>
  <c r="I178" i="72"/>
  <c r="S178" i="72" s="1"/>
  <c r="Y178" i="72" s="1"/>
  <c r="Z178" i="72" s="1"/>
  <c r="X177" i="72"/>
  <c r="I177" i="72"/>
  <c r="X176" i="72"/>
  <c r="I176" i="72"/>
  <c r="X175" i="72"/>
  <c r="I175" i="72"/>
  <c r="S175" i="72" s="1"/>
  <c r="Y175" i="72" s="1"/>
  <c r="Z175" i="72" s="1"/>
  <c r="X174" i="72"/>
  <c r="I174" i="72"/>
  <c r="X173" i="72"/>
  <c r="I173" i="72"/>
  <c r="X172" i="72"/>
  <c r="I172" i="72"/>
  <c r="X171" i="72"/>
  <c r="I171" i="72"/>
  <c r="X170" i="72"/>
  <c r="I170" i="72"/>
  <c r="S170" i="72" s="1"/>
  <c r="Y170" i="72" s="1"/>
  <c r="Z170" i="72" s="1"/>
  <c r="X169" i="72"/>
  <c r="I169" i="72"/>
  <c r="X168" i="72"/>
  <c r="I168" i="72"/>
  <c r="S168" i="72" s="1"/>
  <c r="X167" i="72"/>
  <c r="I167" i="72"/>
  <c r="S167" i="72" s="1"/>
  <c r="X166" i="72"/>
  <c r="I166" i="72"/>
  <c r="X165" i="72"/>
  <c r="I165" i="72"/>
  <c r="X164" i="72"/>
  <c r="I164" i="72"/>
  <c r="X163" i="72"/>
  <c r="I163" i="72"/>
  <c r="X162" i="72"/>
  <c r="I162" i="72"/>
  <c r="S162" i="72" s="1"/>
  <c r="T162" i="72" s="1"/>
  <c r="U162" i="72" s="1"/>
  <c r="X161" i="72"/>
  <c r="I161" i="72"/>
  <c r="X160" i="72"/>
  <c r="I160" i="72"/>
  <c r="S160" i="72" s="1"/>
  <c r="X159" i="72"/>
  <c r="I159" i="72"/>
  <c r="X158" i="72"/>
  <c r="I158" i="72"/>
  <c r="X157" i="72"/>
  <c r="I157" i="72"/>
  <c r="X156" i="72"/>
  <c r="I156" i="72"/>
  <c r="X155" i="72"/>
  <c r="I155" i="72"/>
  <c r="X154" i="72"/>
  <c r="I154" i="72"/>
  <c r="S154" i="72" s="1"/>
  <c r="W154" i="72" s="1"/>
  <c r="X153" i="72"/>
  <c r="I153" i="72"/>
  <c r="X152" i="72"/>
  <c r="I152" i="72"/>
  <c r="S152" i="72" s="1"/>
  <c r="X151" i="72"/>
  <c r="I151" i="72"/>
  <c r="X150" i="72"/>
  <c r="I150" i="72"/>
  <c r="X149" i="72"/>
  <c r="I149" i="72"/>
  <c r="X148" i="72"/>
  <c r="I148" i="72"/>
  <c r="X147" i="72"/>
  <c r="I147" i="72"/>
  <c r="X146" i="72"/>
  <c r="I146" i="72"/>
  <c r="S146" i="72" s="1"/>
  <c r="W146" i="72" s="1"/>
  <c r="X145" i="72"/>
  <c r="I145" i="72"/>
  <c r="X144" i="72"/>
  <c r="I144" i="72"/>
  <c r="X143" i="72"/>
  <c r="I143" i="72"/>
  <c r="S143" i="72" s="1"/>
  <c r="X142" i="72"/>
  <c r="I142" i="72"/>
  <c r="X141" i="72"/>
  <c r="I141" i="72"/>
  <c r="X140" i="72"/>
  <c r="I140" i="72"/>
  <c r="X139" i="72"/>
  <c r="I139" i="72"/>
  <c r="X138" i="72"/>
  <c r="I138" i="72"/>
  <c r="X137" i="72"/>
  <c r="I137" i="72"/>
  <c r="X136" i="72"/>
  <c r="I136" i="72"/>
  <c r="X135" i="72"/>
  <c r="I135" i="72"/>
  <c r="X134" i="72"/>
  <c r="I134" i="72"/>
  <c r="X133" i="72"/>
  <c r="I133" i="72"/>
  <c r="S133" i="72" s="1"/>
  <c r="X132" i="72"/>
  <c r="I132" i="72"/>
  <c r="X131" i="72"/>
  <c r="I131" i="72"/>
  <c r="X130" i="72"/>
  <c r="I130" i="72"/>
  <c r="S130" i="72" s="1"/>
  <c r="Y130" i="72" s="1"/>
  <c r="Z130" i="72" s="1"/>
  <c r="X129" i="72"/>
  <c r="I129" i="72"/>
  <c r="S129" i="72" s="1"/>
  <c r="Y129" i="72" s="1"/>
  <c r="Z129" i="72" s="1"/>
  <c r="X128" i="72"/>
  <c r="I128" i="72"/>
  <c r="S128" i="72" s="1"/>
  <c r="Y128" i="72" s="1"/>
  <c r="Z128" i="72" s="1"/>
  <c r="X127" i="72"/>
  <c r="I127" i="72"/>
  <c r="S127" i="72" s="1"/>
  <c r="Y127" i="72" s="1"/>
  <c r="Z127" i="72" s="1"/>
  <c r="X126" i="72"/>
  <c r="I126" i="72"/>
  <c r="X125" i="72"/>
  <c r="I125" i="72"/>
  <c r="X124" i="72"/>
  <c r="I124" i="72"/>
  <c r="X123" i="72"/>
  <c r="I123" i="72"/>
  <c r="X122" i="72"/>
  <c r="I122" i="72"/>
  <c r="X121" i="72"/>
  <c r="I121" i="72"/>
  <c r="X120" i="72"/>
  <c r="I120" i="72"/>
  <c r="X119" i="72"/>
  <c r="I119" i="72"/>
  <c r="X118" i="72"/>
  <c r="I118" i="72"/>
  <c r="X117" i="72"/>
  <c r="I117" i="72"/>
  <c r="S117" i="72" s="1"/>
  <c r="X116" i="72"/>
  <c r="I116" i="72"/>
  <c r="X115" i="72"/>
  <c r="I115" i="72"/>
  <c r="S115" i="72" s="1"/>
  <c r="Y115" i="72" s="1"/>
  <c r="Z115" i="72" s="1"/>
  <c r="X114" i="72"/>
  <c r="I114" i="72"/>
  <c r="X113" i="72"/>
  <c r="I113" i="72"/>
  <c r="X112" i="72"/>
  <c r="I112" i="72"/>
  <c r="S112" i="72" s="1"/>
  <c r="X111" i="72"/>
  <c r="I111" i="72"/>
  <c r="S111" i="72" s="1"/>
  <c r="X110" i="72"/>
  <c r="I110" i="72"/>
  <c r="X109" i="72"/>
  <c r="I109" i="72"/>
  <c r="S109" i="72" s="1"/>
  <c r="X108" i="72"/>
  <c r="I108" i="72"/>
  <c r="X107" i="72"/>
  <c r="I107" i="72"/>
  <c r="S107" i="72" s="1"/>
  <c r="Y107" i="72" s="1"/>
  <c r="Z107" i="72" s="1"/>
  <c r="X106" i="72"/>
  <c r="I106" i="72"/>
  <c r="X105" i="72"/>
  <c r="I105" i="72"/>
  <c r="X104" i="72"/>
  <c r="I104" i="72"/>
  <c r="S104" i="72" s="1"/>
  <c r="X103" i="72"/>
  <c r="I103" i="72"/>
  <c r="X102" i="72"/>
  <c r="I102" i="72"/>
  <c r="X101" i="72"/>
  <c r="I101" i="72"/>
  <c r="S101" i="72" s="1"/>
  <c r="X100" i="72"/>
  <c r="I100" i="72"/>
  <c r="X99" i="72"/>
  <c r="I99" i="72"/>
  <c r="S99" i="72" s="1"/>
  <c r="X98" i="72"/>
  <c r="I98" i="72"/>
  <c r="X97" i="72"/>
  <c r="I97" i="72"/>
  <c r="X96" i="72"/>
  <c r="I96" i="72"/>
  <c r="S96" i="72" s="1"/>
  <c r="X95" i="72"/>
  <c r="I95" i="72"/>
  <c r="X94" i="72"/>
  <c r="I94" i="72"/>
  <c r="X93" i="72"/>
  <c r="I93" i="72"/>
  <c r="S93" i="72" s="1"/>
  <c r="X92" i="72"/>
  <c r="I92" i="72"/>
  <c r="X91" i="72"/>
  <c r="I91" i="72"/>
  <c r="S91" i="72" s="1"/>
  <c r="X90" i="72"/>
  <c r="I90" i="72"/>
  <c r="X89" i="72"/>
  <c r="I89" i="72"/>
  <c r="X88" i="72"/>
  <c r="I88" i="72"/>
  <c r="S88" i="72" s="1"/>
  <c r="X87" i="72"/>
  <c r="I87" i="72"/>
  <c r="X86" i="72"/>
  <c r="I86" i="72"/>
  <c r="X85" i="72"/>
  <c r="I85" i="72"/>
  <c r="S85" i="72" s="1"/>
  <c r="X84" i="72"/>
  <c r="I84" i="72"/>
  <c r="X83" i="72"/>
  <c r="I83" i="72"/>
  <c r="S83" i="72" s="1"/>
  <c r="X82" i="72"/>
  <c r="I82" i="72"/>
  <c r="X81" i="72"/>
  <c r="I81" i="72"/>
  <c r="X80" i="72"/>
  <c r="I80" i="72"/>
  <c r="S80" i="72" s="1"/>
  <c r="X79" i="72"/>
  <c r="I79" i="72"/>
  <c r="X78" i="72"/>
  <c r="I78" i="72"/>
  <c r="X77" i="72"/>
  <c r="I77" i="72"/>
  <c r="S77" i="72" s="1"/>
  <c r="X76" i="72"/>
  <c r="I76" i="72"/>
  <c r="X75" i="72"/>
  <c r="I75" i="72"/>
  <c r="S75" i="72" s="1"/>
  <c r="Y75" i="72" s="1"/>
  <c r="Z75" i="72" s="1"/>
  <c r="X74" i="72"/>
  <c r="I74" i="72"/>
  <c r="X73" i="72"/>
  <c r="I73" i="72"/>
  <c r="X72" i="72"/>
  <c r="I72" i="72"/>
  <c r="S72" i="72" s="1"/>
  <c r="X71" i="72"/>
  <c r="I71" i="72"/>
  <c r="X70" i="72"/>
  <c r="I70" i="72"/>
  <c r="X69" i="72"/>
  <c r="I69" i="72"/>
  <c r="S69" i="72" s="1"/>
  <c r="X68" i="72"/>
  <c r="I68" i="72"/>
  <c r="X67" i="72"/>
  <c r="I67" i="72"/>
  <c r="S67" i="72" s="1"/>
  <c r="T67" i="72" s="1"/>
  <c r="U67" i="72" s="1"/>
  <c r="X66" i="72"/>
  <c r="I66" i="72"/>
  <c r="X65" i="72"/>
  <c r="I65" i="72"/>
  <c r="X64" i="72"/>
  <c r="I64" i="72"/>
  <c r="S64" i="72" s="1"/>
  <c r="T64" i="72" s="1"/>
  <c r="U64" i="72" s="1"/>
  <c r="X63" i="72"/>
  <c r="I63" i="72"/>
  <c r="X62" i="72"/>
  <c r="I62" i="72"/>
  <c r="X61" i="72"/>
  <c r="I61" i="72"/>
  <c r="X60" i="72"/>
  <c r="I60" i="72"/>
  <c r="X59" i="72"/>
  <c r="I59" i="72"/>
  <c r="S59" i="72" s="1"/>
  <c r="X58" i="72"/>
  <c r="I58" i="72"/>
  <c r="X57" i="72"/>
  <c r="I57" i="72"/>
  <c r="X56" i="72"/>
  <c r="I56" i="72"/>
  <c r="S56" i="72" s="1"/>
  <c r="X55" i="72"/>
  <c r="I55" i="72"/>
  <c r="X54" i="72"/>
  <c r="I54" i="72"/>
  <c r="X53" i="72"/>
  <c r="I53" i="72"/>
  <c r="X52" i="72"/>
  <c r="I52" i="72"/>
  <c r="X51" i="72"/>
  <c r="I51" i="72"/>
  <c r="S51" i="72" s="1"/>
  <c r="X50" i="72"/>
  <c r="I50" i="72"/>
  <c r="X49" i="72"/>
  <c r="I49" i="72"/>
  <c r="X48" i="72"/>
  <c r="I48" i="72"/>
  <c r="S48" i="72" s="1"/>
  <c r="T48" i="72" s="1"/>
  <c r="U48" i="72" s="1"/>
  <c r="X47" i="72"/>
  <c r="I47" i="72"/>
  <c r="X46" i="72"/>
  <c r="I46" i="72"/>
  <c r="X45" i="72"/>
  <c r="I45" i="72"/>
  <c r="X44" i="72"/>
  <c r="I44" i="72"/>
  <c r="X43" i="72"/>
  <c r="I43" i="72"/>
  <c r="S43" i="72" s="1"/>
  <c r="T43" i="72" s="1"/>
  <c r="U43" i="72" s="1"/>
  <c r="X42" i="72"/>
  <c r="I42" i="72"/>
  <c r="S42" i="72" s="1"/>
  <c r="W42" i="72" s="1"/>
  <c r="X41" i="72"/>
  <c r="I41" i="72"/>
  <c r="X40" i="72"/>
  <c r="I40" i="72"/>
  <c r="S40" i="72" s="1"/>
  <c r="T40" i="72" s="1"/>
  <c r="U40" i="72" s="1"/>
  <c r="X39" i="72"/>
  <c r="I39" i="72"/>
  <c r="X38" i="72"/>
  <c r="I38" i="72"/>
  <c r="X37" i="72"/>
  <c r="I37" i="72"/>
  <c r="X36" i="72"/>
  <c r="I36" i="72"/>
  <c r="X35" i="72"/>
  <c r="I35" i="72"/>
  <c r="S35" i="72" s="1"/>
  <c r="X34" i="72"/>
  <c r="I34" i="72"/>
  <c r="X33" i="72"/>
  <c r="I33" i="72"/>
  <c r="X32" i="72"/>
  <c r="I32" i="72"/>
  <c r="S32" i="72" s="1"/>
  <c r="X31" i="72"/>
  <c r="I31" i="72"/>
  <c r="S31" i="72" s="1"/>
  <c r="T31" i="72" s="1"/>
  <c r="U31" i="72" s="1"/>
  <c r="X30" i="72"/>
  <c r="I30" i="72"/>
  <c r="X29" i="72"/>
  <c r="I29" i="72"/>
  <c r="X28" i="72"/>
  <c r="I28" i="72"/>
  <c r="X27" i="72"/>
  <c r="I27" i="72"/>
  <c r="S27" i="72" s="1"/>
  <c r="X26" i="72"/>
  <c r="I26" i="72"/>
  <c r="X25" i="72"/>
  <c r="I25" i="72"/>
  <c r="X24" i="72"/>
  <c r="I24" i="72"/>
  <c r="S24" i="72" s="1"/>
  <c r="X23" i="72"/>
  <c r="I23" i="72"/>
  <c r="X22" i="72"/>
  <c r="I22" i="72"/>
  <c r="X21" i="72"/>
  <c r="I21" i="72"/>
  <c r="S21" i="72" s="1"/>
  <c r="X20" i="72"/>
  <c r="I20" i="72"/>
  <c r="X19" i="72"/>
  <c r="I19" i="72"/>
  <c r="S19" i="72" s="1"/>
  <c r="X18" i="72"/>
  <c r="I18" i="72"/>
  <c r="X17" i="72"/>
  <c r="I17" i="72"/>
  <c r="X16" i="72"/>
  <c r="I16" i="72"/>
  <c r="S16" i="72" s="1"/>
  <c r="T16" i="72" s="1"/>
  <c r="U16" i="72" s="1"/>
  <c r="X15" i="72"/>
  <c r="I15" i="72"/>
  <c r="X14" i="72"/>
  <c r="I14" i="72"/>
  <c r="X13" i="72"/>
  <c r="I13" i="72"/>
  <c r="S13" i="72" s="1"/>
  <c r="X12" i="72"/>
  <c r="I12" i="72"/>
  <c r="X11" i="72"/>
  <c r="I11" i="72"/>
  <c r="S11" i="72" s="1"/>
  <c r="X10" i="72"/>
  <c r="I10" i="72"/>
  <c r="X9" i="72"/>
  <c r="I9" i="72"/>
  <c r="X8" i="72"/>
  <c r="I8" i="72"/>
  <c r="S8" i="72" s="1"/>
  <c r="T8" i="72" s="1"/>
  <c r="U8" i="72" s="1"/>
  <c r="X7" i="72"/>
  <c r="I7" i="72"/>
  <c r="X6" i="72"/>
  <c r="I6" i="72"/>
  <c r="X5" i="72"/>
  <c r="I5" i="72"/>
  <c r="S5" i="72" s="1"/>
  <c r="X4" i="72"/>
  <c r="I4" i="72"/>
  <c r="X3" i="72"/>
  <c r="I3" i="72"/>
  <c r="S3" i="72" s="1"/>
  <c r="X2" i="72"/>
  <c r="I2" i="72"/>
  <c r="P3" i="71"/>
  <c r="P4" i="71"/>
  <c r="P5" i="71"/>
  <c r="P6" i="71"/>
  <c r="P7" i="71"/>
  <c r="P8" i="71"/>
  <c r="P9" i="71"/>
  <c r="P10" i="71"/>
  <c r="P11" i="71"/>
  <c r="P12" i="71"/>
  <c r="P13" i="71"/>
  <c r="P14" i="71"/>
  <c r="P15" i="71"/>
  <c r="P16" i="71"/>
  <c r="P17" i="71"/>
  <c r="P18" i="71"/>
  <c r="P19" i="71"/>
  <c r="P20" i="71"/>
  <c r="P21" i="71"/>
  <c r="P22" i="71"/>
  <c r="P23" i="71"/>
  <c r="P24" i="71"/>
  <c r="P25" i="71"/>
  <c r="P26" i="71"/>
  <c r="P27" i="71"/>
  <c r="P28" i="71"/>
  <c r="P29" i="71"/>
  <c r="P30" i="71"/>
  <c r="P31" i="71"/>
  <c r="P32" i="71"/>
  <c r="P2" i="71"/>
  <c r="I3" i="71"/>
  <c r="I4" i="71"/>
  <c r="I5" i="71"/>
  <c r="I6" i="71"/>
  <c r="I7" i="71"/>
  <c r="I8" i="71"/>
  <c r="I9" i="71"/>
  <c r="Q9" i="71" s="1"/>
  <c r="I10" i="71"/>
  <c r="Q10" i="71" s="1"/>
  <c r="I11" i="71"/>
  <c r="I12" i="71"/>
  <c r="I13" i="71"/>
  <c r="I14" i="71"/>
  <c r="I15" i="71"/>
  <c r="I16" i="71"/>
  <c r="I17" i="71"/>
  <c r="Q17" i="71" s="1"/>
  <c r="I18" i="71"/>
  <c r="Q18" i="71" s="1"/>
  <c r="I19" i="71"/>
  <c r="I20" i="71"/>
  <c r="I21" i="71"/>
  <c r="I22" i="71"/>
  <c r="I23" i="71"/>
  <c r="I24" i="71"/>
  <c r="I25" i="71"/>
  <c r="Q25" i="71" s="1"/>
  <c r="I26" i="71"/>
  <c r="Q26" i="71" s="1"/>
  <c r="I27" i="71"/>
  <c r="I28" i="71"/>
  <c r="I29" i="71"/>
  <c r="I30" i="71"/>
  <c r="I31" i="71"/>
  <c r="Q31" i="71" s="1"/>
  <c r="I32" i="71"/>
  <c r="I2" i="71"/>
  <c r="V32" i="71"/>
  <c r="T32" i="71"/>
  <c r="Q32" i="71"/>
  <c r="N32" i="71"/>
  <c r="V31" i="71"/>
  <c r="T31" i="71"/>
  <c r="N31" i="71"/>
  <c r="V30" i="71"/>
  <c r="T30" i="71"/>
  <c r="Q30" i="71"/>
  <c r="N30" i="71"/>
  <c r="V29" i="71"/>
  <c r="T29" i="71"/>
  <c r="Q29" i="71"/>
  <c r="N29" i="71"/>
  <c r="V28" i="71"/>
  <c r="T28" i="71"/>
  <c r="Q28" i="71"/>
  <c r="N28" i="71"/>
  <c r="V27" i="71"/>
  <c r="T27" i="71"/>
  <c r="Q27" i="71"/>
  <c r="N27" i="71"/>
  <c r="V26" i="71"/>
  <c r="T26" i="71"/>
  <c r="N26" i="71"/>
  <c r="V25" i="71"/>
  <c r="T25" i="71"/>
  <c r="N25" i="71"/>
  <c r="V24" i="71"/>
  <c r="T24" i="71"/>
  <c r="Q24" i="71"/>
  <c r="N24" i="71"/>
  <c r="V23" i="71"/>
  <c r="T23" i="71"/>
  <c r="Q23" i="71"/>
  <c r="N23" i="71"/>
  <c r="V22" i="71"/>
  <c r="T22" i="71"/>
  <c r="Q22" i="71"/>
  <c r="N22" i="71"/>
  <c r="V21" i="71"/>
  <c r="T21" i="71"/>
  <c r="Q21" i="71"/>
  <c r="N21" i="71"/>
  <c r="V20" i="71"/>
  <c r="T20" i="71"/>
  <c r="Q20" i="71"/>
  <c r="N20" i="71"/>
  <c r="V19" i="71"/>
  <c r="T19" i="71"/>
  <c r="Q19" i="71"/>
  <c r="N19" i="71"/>
  <c r="V18" i="71"/>
  <c r="T18" i="71"/>
  <c r="N18" i="71"/>
  <c r="V17" i="71"/>
  <c r="T17" i="71"/>
  <c r="N17" i="71"/>
  <c r="V16" i="71"/>
  <c r="T16" i="71"/>
  <c r="Q16" i="71"/>
  <c r="N16" i="71"/>
  <c r="V15" i="71"/>
  <c r="T15" i="71"/>
  <c r="Q15" i="71"/>
  <c r="N15" i="71"/>
  <c r="V14" i="71"/>
  <c r="T14" i="71"/>
  <c r="Q14" i="71"/>
  <c r="N14" i="71"/>
  <c r="V13" i="71"/>
  <c r="T13" i="71"/>
  <c r="Q13" i="71"/>
  <c r="N13" i="71"/>
  <c r="V12" i="71"/>
  <c r="T12" i="71"/>
  <c r="Q12" i="71"/>
  <c r="N12" i="71"/>
  <c r="V11" i="71"/>
  <c r="T11" i="71"/>
  <c r="Q11" i="71"/>
  <c r="N11" i="71"/>
  <c r="V10" i="71"/>
  <c r="T10" i="71"/>
  <c r="N10" i="71"/>
  <c r="V9" i="71"/>
  <c r="T9" i="71"/>
  <c r="N9" i="71"/>
  <c r="V8" i="71"/>
  <c r="T8" i="71"/>
  <c r="Q8" i="71"/>
  <c r="N8" i="71"/>
  <c r="V7" i="71"/>
  <c r="T7" i="71"/>
  <c r="Q7" i="71"/>
  <c r="U7" i="71" s="1"/>
  <c r="N7" i="71"/>
  <c r="V6" i="71"/>
  <c r="T6" i="71"/>
  <c r="Q6" i="71"/>
  <c r="N6" i="71"/>
  <c r="V5" i="71"/>
  <c r="T5" i="71"/>
  <c r="Q5" i="71"/>
  <c r="N5" i="71"/>
  <c r="V4" i="71"/>
  <c r="T4" i="71"/>
  <c r="Q4" i="71"/>
  <c r="N4" i="71"/>
  <c r="V3" i="71"/>
  <c r="T3" i="71"/>
  <c r="Q3" i="71"/>
  <c r="U3" i="71" s="1"/>
  <c r="N3" i="71"/>
  <c r="V2" i="71"/>
  <c r="T2" i="71"/>
  <c r="N2" i="71"/>
  <c r="AD6" i="70"/>
  <c r="Q3" i="70"/>
  <c r="Q4" i="70"/>
  <c r="Q5" i="70"/>
  <c r="Q6" i="70"/>
  <c r="R6" i="70" s="1"/>
  <c r="S6" i="70" s="1"/>
  <c r="T6" i="70" s="1"/>
  <c r="Q7" i="70"/>
  <c r="Q8" i="70"/>
  <c r="Q9" i="70"/>
  <c r="R9" i="70" s="1"/>
  <c r="X9" i="70" s="1"/>
  <c r="Y9" i="70" s="1"/>
  <c r="Q10" i="70"/>
  <c r="R10" i="70" s="1"/>
  <c r="X10" i="70" s="1"/>
  <c r="Y10" i="70" s="1"/>
  <c r="Q11" i="70"/>
  <c r="Q12" i="70"/>
  <c r="Q13" i="70"/>
  <c r="Q14" i="70"/>
  <c r="R14" i="70" s="1"/>
  <c r="S14" i="70" s="1"/>
  <c r="T14" i="70" s="1"/>
  <c r="Q15" i="70"/>
  <c r="Q16" i="70"/>
  <c r="Q17" i="70"/>
  <c r="R17" i="70" s="1"/>
  <c r="X17" i="70" s="1"/>
  <c r="Y17" i="70" s="1"/>
  <c r="Q18" i="70"/>
  <c r="R18" i="70" s="1"/>
  <c r="Q19" i="70"/>
  <c r="Q20" i="70"/>
  <c r="Q21" i="70"/>
  <c r="Q22" i="70"/>
  <c r="R22" i="70" s="1"/>
  <c r="S22" i="70" s="1"/>
  <c r="T22" i="70" s="1"/>
  <c r="Q23" i="70"/>
  <c r="Q24" i="70"/>
  <c r="Q25" i="70"/>
  <c r="R25" i="70" s="1"/>
  <c r="V25" i="70" s="1"/>
  <c r="Q26" i="70"/>
  <c r="R26" i="70" s="1"/>
  <c r="X26" i="70" s="1"/>
  <c r="Y26" i="70" s="1"/>
  <c r="Q27" i="70"/>
  <c r="Q28" i="70"/>
  <c r="Q29" i="70"/>
  <c r="Q30" i="70"/>
  <c r="R30" i="70" s="1"/>
  <c r="S30" i="70" s="1"/>
  <c r="T30" i="70" s="1"/>
  <c r="Q31" i="70"/>
  <c r="Q32" i="70"/>
  <c r="Q33" i="70"/>
  <c r="R33" i="70" s="1"/>
  <c r="V33" i="70" s="1"/>
  <c r="Q34" i="70"/>
  <c r="R34" i="70" s="1"/>
  <c r="X34" i="70" s="1"/>
  <c r="Y34" i="70" s="1"/>
  <c r="Q35" i="70"/>
  <c r="Q36" i="70"/>
  <c r="Q37" i="70"/>
  <c r="Q38" i="70"/>
  <c r="R38" i="70" s="1"/>
  <c r="S38" i="70" s="1"/>
  <c r="T38" i="70" s="1"/>
  <c r="Q39" i="70"/>
  <c r="Q40" i="70"/>
  <c r="Q41" i="70"/>
  <c r="R41" i="70" s="1"/>
  <c r="V41" i="70" s="1"/>
  <c r="Q42" i="70"/>
  <c r="R42" i="70" s="1"/>
  <c r="X42" i="70" s="1"/>
  <c r="Y42" i="70" s="1"/>
  <c r="Q43" i="70"/>
  <c r="Q44" i="70"/>
  <c r="Q45" i="70"/>
  <c r="Q46" i="70"/>
  <c r="R46" i="70" s="1"/>
  <c r="S46" i="70" s="1"/>
  <c r="T46" i="70" s="1"/>
  <c r="Q47" i="70"/>
  <c r="Q48" i="70"/>
  <c r="Q49" i="70"/>
  <c r="R49" i="70" s="1"/>
  <c r="V49" i="70" s="1"/>
  <c r="Q50" i="70"/>
  <c r="R50" i="70" s="1"/>
  <c r="X50" i="70" s="1"/>
  <c r="Y50" i="70" s="1"/>
  <c r="Q51" i="70"/>
  <c r="Q52" i="70"/>
  <c r="Q53" i="70"/>
  <c r="Q54" i="70"/>
  <c r="R54" i="70" s="1"/>
  <c r="S54" i="70" s="1"/>
  <c r="T54" i="70" s="1"/>
  <c r="Q55" i="70"/>
  <c r="Q56" i="70"/>
  <c r="Q57" i="70"/>
  <c r="R57" i="70" s="1"/>
  <c r="V57" i="70" s="1"/>
  <c r="Q58" i="70"/>
  <c r="R58" i="70" s="1"/>
  <c r="X58" i="70" s="1"/>
  <c r="Y58" i="70" s="1"/>
  <c r="Q59" i="70"/>
  <c r="Q60" i="70"/>
  <c r="Q61" i="70"/>
  <c r="Q62" i="70"/>
  <c r="R62" i="70" s="1"/>
  <c r="S62" i="70" s="1"/>
  <c r="T62" i="70" s="1"/>
  <c r="Q63" i="70"/>
  <c r="Q64" i="70"/>
  <c r="Q65" i="70"/>
  <c r="R65" i="70" s="1"/>
  <c r="V65" i="70" s="1"/>
  <c r="Q66" i="70"/>
  <c r="R66" i="70" s="1"/>
  <c r="X66" i="70" s="1"/>
  <c r="Y66" i="70" s="1"/>
  <c r="Q67" i="70"/>
  <c r="Q68" i="70"/>
  <c r="R68" i="70" s="1"/>
  <c r="V68" i="70" s="1"/>
  <c r="Q69" i="70"/>
  <c r="Q70" i="70"/>
  <c r="Q71" i="70"/>
  <c r="Q72" i="70"/>
  <c r="Q73" i="70"/>
  <c r="R73" i="70" s="1"/>
  <c r="V73" i="70" s="1"/>
  <c r="Q74" i="70"/>
  <c r="R74" i="70" s="1"/>
  <c r="X74" i="70" s="1"/>
  <c r="Y74" i="70" s="1"/>
  <c r="Q75" i="70"/>
  <c r="Q76" i="70"/>
  <c r="Q77" i="70"/>
  <c r="Q78" i="70"/>
  <c r="R78" i="70" s="1"/>
  <c r="S78" i="70" s="1"/>
  <c r="T78" i="70" s="1"/>
  <c r="Q79" i="70"/>
  <c r="Q80" i="70"/>
  <c r="Q81" i="70"/>
  <c r="R81" i="70" s="1"/>
  <c r="V81" i="70" s="1"/>
  <c r="Q82" i="70"/>
  <c r="R82" i="70" s="1"/>
  <c r="X82" i="70" s="1"/>
  <c r="Y82" i="70" s="1"/>
  <c r="Q83" i="70"/>
  <c r="Q84" i="70"/>
  <c r="Q85" i="70"/>
  <c r="Q86" i="70"/>
  <c r="Q87" i="70"/>
  <c r="Q88" i="70"/>
  <c r="Q89" i="70"/>
  <c r="R89" i="70" s="1"/>
  <c r="Q90" i="70"/>
  <c r="R90" i="70" s="1"/>
  <c r="X90" i="70" s="1"/>
  <c r="Y90" i="70" s="1"/>
  <c r="Q91" i="70"/>
  <c r="Q92" i="70"/>
  <c r="Q93" i="70"/>
  <c r="Q94" i="70"/>
  <c r="R94" i="70" s="1"/>
  <c r="S94" i="70" s="1"/>
  <c r="T94" i="70" s="1"/>
  <c r="Q95" i="70"/>
  <c r="Q96" i="70"/>
  <c r="Q97" i="70"/>
  <c r="R97" i="70" s="1"/>
  <c r="V97" i="70" s="1"/>
  <c r="Q98" i="70"/>
  <c r="R98" i="70" s="1"/>
  <c r="X98" i="70" s="1"/>
  <c r="Y98" i="70" s="1"/>
  <c r="Q99" i="70"/>
  <c r="Q100" i="70"/>
  <c r="R100" i="70" s="1"/>
  <c r="Q101" i="70"/>
  <c r="Q102" i="70"/>
  <c r="R102" i="70" s="1"/>
  <c r="X102" i="70" s="1"/>
  <c r="Y102" i="70" s="1"/>
  <c r="Q103" i="70"/>
  <c r="Q104" i="70"/>
  <c r="Q105" i="70"/>
  <c r="R105" i="70" s="1"/>
  <c r="Q106" i="70"/>
  <c r="R106" i="70" s="1"/>
  <c r="X106" i="70" s="1"/>
  <c r="Y106" i="70" s="1"/>
  <c r="Q107" i="70"/>
  <c r="Q108" i="70"/>
  <c r="Q109" i="70"/>
  <c r="Q110" i="70"/>
  <c r="R110" i="70" s="1"/>
  <c r="Q111" i="70"/>
  <c r="Q112" i="70"/>
  <c r="Q113" i="70"/>
  <c r="R113" i="70" s="1"/>
  <c r="Q114" i="70"/>
  <c r="R114" i="70" s="1"/>
  <c r="X114" i="70" s="1"/>
  <c r="Y114" i="70" s="1"/>
  <c r="Q115" i="70"/>
  <c r="Q116" i="70"/>
  <c r="Q117" i="70"/>
  <c r="Q118" i="70"/>
  <c r="R118" i="70" s="1"/>
  <c r="Q119" i="70"/>
  <c r="Q120" i="70"/>
  <c r="Q121" i="70"/>
  <c r="R121" i="70" s="1"/>
  <c r="X121" i="70" s="1"/>
  <c r="Y121" i="70" s="1"/>
  <c r="Q122" i="70"/>
  <c r="R122" i="70" s="1"/>
  <c r="V122" i="70" s="1"/>
  <c r="Q123" i="70"/>
  <c r="Q124" i="70"/>
  <c r="Q125" i="70"/>
  <c r="Q126" i="70"/>
  <c r="R126" i="70" s="1"/>
  <c r="S126" i="70" s="1"/>
  <c r="T126" i="70" s="1"/>
  <c r="Q127" i="70"/>
  <c r="Q128" i="70"/>
  <c r="Q129" i="70"/>
  <c r="R129" i="70" s="1"/>
  <c r="Q130" i="70"/>
  <c r="R130" i="70" s="1"/>
  <c r="Q131" i="70"/>
  <c r="Q132" i="70"/>
  <c r="R132" i="70" s="1"/>
  <c r="S132" i="70" s="1"/>
  <c r="T132" i="70" s="1"/>
  <c r="Q133" i="70"/>
  <c r="Q134" i="70"/>
  <c r="R134" i="70" s="1"/>
  <c r="S134" i="70" s="1"/>
  <c r="T134" i="70" s="1"/>
  <c r="Q135" i="70"/>
  <c r="Q136" i="70"/>
  <c r="Q137" i="70"/>
  <c r="R137" i="70" s="1"/>
  <c r="Q138" i="70"/>
  <c r="R138" i="70" s="1"/>
  <c r="Q139" i="70"/>
  <c r="Q140" i="70"/>
  <c r="Q141" i="70"/>
  <c r="Q142" i="70"/>
  <c r="Q143" i="70"/>
  <c r="Q144" i="70"/>
  <c r="Q145" i="70"/>
  <c r="R145" i="70" s="1"/>
  <c r="Q146" i="70"/>
  <c r="R146" i="70" s="1"/>
  <c r="Q147" i="70"/>
  <c r="Q148" i="70"/>
  <c r="R148" i="70" s="1"/>
  <c r="X148" i="70" s="1"/>
  <c r="Y148" i="70" s="1"/>
  <c r="Q149" i="70"/>
  <c r="Q150" i="70"/>
  <c r="R150" i="70" s="1"/>
  <c r="X150" i="70" s="1"/>
  <c r="Y150" i="70" s="1"/>
  <c r="Q151" i="70"/>
  <c r="Q152" i="70"/>
  <c r="Q153" i="70"/>
  <c r="R153" i="70" s="1"/>
  <c r="Q154" i="70"/>
  <c r="R154" i="70" s="1"/>
  <c r="V154" i="70" s="1"/>
  <c r="Q155" i="70"/>
  <c r="Q156" i="70"/>
  <c r="R156" i="70" s="1"/>
  <c r="V156" i="70" s="1"/>
  <c r="Q157" i="70"/>
  <c r="Q158" i="70"/>
  <c r="R158" i="70" s="1"/>
  <c r="V158" i="70" s="1"/>
  <c r="Q159" i="70"/>
  <c r="Q160" i="70"/>
  <c r="Q161" i="70"/>
  <c r="R161" i="70" s="1"/>
  <c r="S161" i="70" s="1"/>
  <c r="T161" i="70" s="1"/>
  <c r="Q162" i="70"/>
  <c r="R162" i="70" s="1"/>
  <c r="Q163" i="70"/>
  <c r="Q164" i="70"/>
  <c r="R164" i="70" s="1"/>
  <c r="V164" i="70" s="1"/>
  <c r="Q165" i="70"/>
  <c r="Q166" i="70"/>
  <c r="R166" i="70" s="1"/>
  <c r="V166" i="70" s="1"/>
  <c r="Q167" i="70"/>
  <c r="Q168" i="70"/>
  <c r="Q169" i="70"/>
  <c r="R169" i="70" s="1"/>
  <c r="Q170" i="70"/>
  <c r="R170" i="70" s="1"/>
  <c r="V170" i="70" s="1"/>
  <c r="Q171" i="70"/>
  <c r="Q172" i="70"/>
  <c r="R172" i="70" s="1"/>
  <c r="V172" i="70" s="1"/>
  <c r="Q173" i="70"/>
  <c r="Q174" i="70"/>
  <c r="Q175" i="70"/>
  <c r="Q176" i="70"/>
  <c r="Q177" i="70"/>
  <c r="R177" i="70" s="1"/>
  <c r="Q178" i="70"/>
  <c r="R178" i="70" s="1"/>
  <c r="X178" i="70" s="1"/>
  <c r="Y178" i="70" s="1"/>
  <c r="Q179" i="70"/>
  <c r="Q180" i="70"/>
  <c r="R180" i="70" s="1"/>
  <c r="Q181" i="70"/>
  <c r="Q182" i="70"/>
  <c r="R182" i="70" s="1"/>
  <c r="X182" i="70" s="1"/>
  <c r="Y182" i="70" s="1"/>
  <c r="Q183" i="70"/>
  <c r="Q184" i="70"/>
  <c r="Q185" i="70"/>
  <c r="R185" i="70" s="1"/>
  <c r="Q186" i="70"/>
  <c r="R186" i="70" s="1"/>
  <c r="X186" i="70" s="1"/>
  <c r="Y186" i="70" s="1"/>
  <c r="Q187" i="70"/>
  <c r="Q188" i="70"/>
  <c r="R188" i="70" s="1"/>
  <c r="Q189" i="70"/>
  <c r="Q190" i="70"/>
  <c r="R190" i="70" s="1"/>
  <c r="X190" i="70" s="1"/>
  <c r="Y190" i="70" s="1"/>
  <c r="Q191" i="70"/>
  <c r="Q192" i="70"/>
  <c r="Q193" i="70"/>
  <c r="R193" i="70" s="1"/>
  <c r="Q194" i="70"/>
  <c r="R194" i="70" s="1"/>
  <c r="Q195" i="70"/>
  <c r="Q196" i="70"/>
  <c r="R196" i="70" s="1"/>
  <c r="S196" i="70" s="1"/>
  <c r="T196" i="70" s="1"/>
  <c r="Q197" i="70"/>
  <c r="Q198" i="70"/>
  <c r="R198" i="70" s="1"/>
  <c r="X198" i="70" s="1"/>
  <c r="Y198" i="70" s="1"/>
  <c r="Q199" i="70"/>
  <c r="Q200" i="70"/>
  <c r="Q201" i="70"/>
  <c r="R201" i="70" s="1"/>
  <c r="X201" i="70" s="1"/>
  <c r="Y201" i="70" s="1"/>
  <c r="Q202" i="70"/>
  <c r="R202" i="70" s="1"/>
  <c r="Q203" i="70"/>
  <c r="Q204" i="70"/>
  <c r="R204" i="70" s="1"/>
  <c r="Q205" i="70"/>
  <c r="Q206" i="70"/>
  <c r="R206" i="70" s="1"/>
  <c r="Q207" i="70"/>
  <c r="Q208" i="70"/>
  <c r="Q209" i="70"/>
  <c r="R209" i="70" s="1"/>
  <c r="X209" i="70" s="1"/>
  <c r="Y209" i="70" s="1"/>
  <c r="Q210" i="70"/>
  <c r="R210" i="70" s="1"/>
  <c r="Q211" i="70"/>
  <c r="Q212" i="70"/>
  <c r="R212" i="70" s="1"/>
  <c r="Q213" i="70"/>
  <c r="Q214" i="70"/>
  <c r="R214" i="70" s="1"/>
  <c r="Q215" i="70"/>
  <c r="Q216" i="70"/>
  <c r="Q217" i="70"/>
  <c r="R217" i="70" s="1"/>
  <c r="X217" i="70" s="1"/>
  <c r="Y217" i="70" s="1"/>
  <c r="Q218" i="70"/>
  <c r="R218" i="70" s="1"/>
  <c r="Q219" i="70"/>
  <c r="Q220" i="70"/>
  <c r="R220" i="70" s="1"/>
  <c r="S220" i="70" s="1"/>
  <c r="T220" i="70" s="1"/>
  <c r="Q221" i="70"/>
  <c r="Q222" i="70"/>
  <c r="R222" i="70" s="1"/>
  <c r="Q223" i="70"/>
  <c r="Q224" i="70"/>
  <c r="Q225" i="70"/>
  <c r="R225" i="70" s="1"/>
  <c r="X225" i="70" s="1"/>
  <c r="Y225" i="70" s="1"/>
  <c r="Q226" i="70"/>
  <c r="R226" i="70" s="1"/>
  <c r="Q227" i="70"/>
  <c r="R227" i="70" s="1"/>
  <c r="Q228" i="70"/>
  <c r="R228" i="70" s="1"/>
  <c r="Q229" i="70"/>
  <c r="Q230" i="70"/>
  <c r="R230" i="70" s="1"/>
  <c r="Q231" i="70"/>
  <c r="Q232" i="70"/>
  <c r="R232" i="70" s="1"/>
  <c r="S232" i="70" s="1"/>
  <c r="T232" i="70" s="1"/>
  <c r="Q233" i="70"/>
  <c r="R233" i="70" s="1"/>
  <c r="X233" i="70" s="1"/>
  <c r="Y233" i="70" s="1"/>
  <c r="Q234" i="70"/>
  <c r="R234" i="70" s="1"/>
  <c r="Q235" i="70"/>
  <c r="Q236" i="70"/>
  <c r="R236" i="70" s="1"/>
  <c r="Q237" i="70"/>
  <c r="Q238" i="70"/>
  <c r="R238" i="70" s="1"/>
  <c r="Q239" i="70"/>
  <c r="Q240" i="70"/>
  <c r="Q241" i="70"/>
  <c r="R241" i="70" s="1"/>
  <c r="X241" i="70" s="1"/>
  <c r="Y241" i="70" s="1"/>
  <c r="Q242" i="70"/>
  <c r="R242" i="70" s="1"/>
  <c r="Q243" i="70"/>
  <c r="R243" i="70" s="1"/>
  <c r="Q244" i="70"/>
  <c r="R244" i="70" s="1"/>
  <c r="S244" i="70" s="1"/>
  <c r="T244" i="70" s="1"/>
  <c r="Q245" i="70"/>
  <c r="R245" i="70" s="1"/>
  <c r="X245" i="70" s="1"/>
  <c r="Y245" i="70" s="1"/>
  <c r="Q246" i="70"/>
  <c r="R246" i="70" s="1"/>
  <c r="Q247" i="70"/>
  <c r="Q248" i="70"/>
  <c r="R248" i="70" s="1"/>
  <c r="X248" i="70" s="1"/>
  <c r="Y248" i="70" s="1"/>
  <c r="Q249" i="70"/>
  <c r="R249" i="70" s="1"/>
  <c r="S249" i="70" s="1"/>
  <c r="T249" i="70" s="1"/>
  <c r="Q250" i="70"/>
  <c r="R250" i="70" s="1"/>
  <c r="S250" i="70" s="1"/>
  <c r="T250" i="70" s="1"/>
  <c r="Q251" i="70"/>
  <c r="R251" i="70" s="1"/>
  <c r="X251" i="70" s="1"/>
  <c r="Y251" i="70" s="1"/>
  <c r="Q252" i="70"/>
  <c r="R252" i="70" s="1"/>
  <c r="Q253" i="70"/>
  <c r="Q254" i="70"/>
  <c r="R254" i="70" s="1"/>
  <c r="Q255" i="70"/>
  <c r="Q256" i="70"/>
  <c r="R256" i="70" s="1"/>
  <c r="Q257" i="70"/>
  <c r="R257" i="70" s="1"/>
  <c r="Q258" i="70"/>
  <c r="R258" i="70" s="1"/>
  <c r="X258" i="70" s="1"/>
  <c r="Y258" i="70" s="1"/>
  <c r="Q259" i="70"/>
  <c r="R259" i="70" s="1"/>
  <c r="Q260" i="70"/>
  <c r="R260" i="70" s="1"/>
  <c r="S260" i="70" s="1"/>
  <c r="T260" i="70" s="1"/>
  <c r="Q261" i="70"/>
  <c r="Q262" i="70"/>
  <c r="R262" i="70" s="1"/>
  <c r="Q263" i="70"/>
  <c r="R263" i="70" s="1"/>
  <c r="Q264" i="70"/>
  <c r="R264" i="70" s="1"/>
  <c r="V264" i="70" s="1"/>
  <c r="Q265" i="70"/>
  <c r="R265" i="70" s="1"/>
  <c r="V265" i="70" s="1"/>
  <c r="Q266" i="70"/>
  <c r="R266" i="70" s="1"/>
  <c r="V266" i="70" s="1"/>
  <c r="Q267" i="70"/>
  <c r="R267" i="70" s="1"/>
  <c r="Q268" i="70"/>
  <c r="R268" i="70" s="1"/>
  <c r="Q269" i="70"/>
  <c r="Q270" i="70"/>
  <c r="R270" i="70" s="1"/>
  <c r="Q271" i="70"/>
  <c r="R271" i="70" s="1"/>
  <c r="V271" i="70" s="1"/>
  <c r="Q272" i="70"/>
  <c r="R272" i="70" s="1"/>
  <c r="V272" i="70" s="1"/>
  <c r="Q273" i="70"/>
  <c r="R273" i="70" s="1"/>
  <c r="S273" i="70" s="1"/>
  <c r="T273" i="70" s="1"/>
  <c r="Q274" i="70"/>
  <c r="R274" i="70" s="1"/>
  <c r="Q275" i="70"/>
  <c r="R275" i="70" s="1"/>
  <c r="V275" i="70" s="1"/>
  <c r="Q276" i="70"/>
  <c r="R276" i="70" s="1"/>
  <c r="Q277" i="70"/>
  <c r="R277" i="70" s="1"/>
  <c r="S277" i="70" s="1"/>
  <c r="T277" i="70" s="1"/>
  <c r="Q278" i="70"/>
  <c r="R278" i="70" s="1"/>
  <c r="Q279" i="70"/>
  <c r="R279" i="70" s="1"/>
  <c r="S279" i="70" s="1"/>
  <c r="T279" i="70" s="1"/>
  <c r="Q280" i="70"/>
  <c r="R280" i="70" s="1"/>
  <c r="V280" i="70" s="1"/>
  <c r="Q281" i="70"/>
  <c r="R281" i="70" s="1"/>
  <c r="Q282" i="70"/>
  <c r="R282" i="70" s="1"/>
  <c r="V282" i="70" s="1"/>
  <c r="Q283" i="70"/>
  <c r="R283" i="70" s="1"/>
  <c r="X283" i="70" s="1"/>
  <c r="Y283" i="70" s="1"/>
  <c r="Q284" i="70"/>
  <c r="R284" i="70" s="1"/>
  <c r="V284" i="70" s="1"/>
  <c r="Q285" i="70"/>
  <c r="R285" i="70" s="1"/>
  <c r="V285" i="70" s="1"/>
  <c r="Q286" i="70"/>
  <c r="R286" i="70" s="1"/>
  <c r="V286" i="70" s="1"/>
  <c r="Q287" i="70"/>
  <c r="R287" i="70" s="1"/>
  <c r="Q288" i="70"/>
  <c r="R288" i="70" s="1"/>
  <c r="Q289" i="70"/>
  <c r="R289" i="70" s="1"/>
  <c r="Q290" i="70"/>
  <c r="R290" i="70" s="1"/>
  <c r="Q291" i="70"/>
  <c r="R291" i="70" s="1"/>
  <c r="Q292" i="70"/>
  <c r="R292" i="70" s="1"/>
  <c r="Q293" i="70"/>
  <c r="R293" i="70" s="1"/>
  <c r="Q294" i="70"/>
  <c r="R294" i="70" s="1"/>
  <c r="Q295" i="70"/>
  <c r="R295" i="70" s="1"/>
  <c r="Q296" i="70"/>
  <c r="R296" i="70" s="1"/>
  <c r="Q297" i="70"/>
  <c r="R297" i="70" s="1"/>
  <c r="Q298" i="70"/>
  <c r="R298" i="70" s="1"/>
  <c r="Q299" i="70"/>
  <c r="R299" i="70" s="1"/>
  <c r="Q300" i="70"/>
  <c r="R300" i="70" s="1"/>
  <c r="Q301" i="70"/>
  <c r="Q302" i="70"/>
  <c r="R302" i="70" s="1"/>
  <c r="Q303" i="70"/>
  <c r="R303" i="70" s="1"/>
  <c r="S303" i="70" s="1"/>
  <c r="T303" i="70" s="1"/>
  <c r="Q304" i="70"/>
  <c r="R304" i="70" s="1"/>
  <c r="Q305" i="70"/>
  <c r="R305" i="70" s="1"/>
  <c r="Q306" i="70"/>
  <c r="R306" i="70" s="1"/>
  <c r="V306" i="70" s="1"/>
  <c r="Q307" i="70"/>
  <c r="R307" i="70" s="1"/>
  <c r="X307" i="70" s="1"/>
  <c r="Y307" i="70" s="1"/>
  <c r="Q308" i="70"/>
  <c r="R308" i="70" s="1"/>
  <c r="V308" i="70" s="1"/>
  <c r="Q309" i="70"/>
  <c r="R309" i="70" s="1"/>
  <c r="Q310" i="70"/>
  <c r="R310" i="70" s="1"/>
  <c r="Q311" i="70"/>
  <c r="R311" i="70" s="1"/>
  <c r="Q312" i="70"/>
  <c r="R312" i="70" s="1"/>
  <c r="Q313" i="70"/>
  <c r="R313" i="70" s="1"/>
  <c r="Q314" i="70"/>
  <c r="R314" i="70" s="1"/>
  <c r="Q315" i="70"/>
  <c r="R315" i="70" s="1"/>
  <c r="X315" i="70" s="1"/>
  <c r="Y315" i="70" s="1"/>
  <c r="Q316" i="70"/>
  <c r="R316" i="70" s="1"/>
  <c r="V316" i="70" s="1"/>
  <c r="Q317" i="70"/>
  <c r="R317" i="70" s="1"/>
  <c r="V317" i="70" s="1"/>
  <c r="Q318" i="70"/>
  <c r="R318" i="70" s="1"/>
  <c r="Q319" i="70"/>
  <c r="R319" i="70" s="1"/>
  <c r="S319" i="70" s="1"/>
  <c r="T319" i="70" s="1"/>
  <c r="Q320" i="70"/>
  <c r="R320" i="70" s="1"/>
  <c r="Q321" i="70"/>
  <c r="R321" i="70" s="1"/>
  <c r="Q322" i="70"/>
  <c r="R322" i="70" s="1"/>
  <c r="Q323" i="70"/>
  <c r="R323" i="70" s="1"/>
  <c r="S323" i="70" s="1"/>
  <c r="T323" i="70" s="1"/>
  <c r="Q324" i="70"/>
  <c r="R324" i="70" s="1"/>
  <c r="V324" i="70" s="1"/>
  <c r="Q325" i="70"/>
  <c r="R325" i="70" s="1"/>
  <c r="V325" i="70" s="1"/>
  <c r="Q326" i="70"/>
  <c r="R326" i="70" s="1"/>
  <c r="Q327" i="70"/>
  <c r="R327" i="70" s="1"/>
  <c r="Q328" i="70"/>
  <c r="R328" i="70" s="1"/>
  <c r="X328" i="70" s="1"/>
  <c r="Y328" i="70" s="1"/>
  <c r="Q329" i="70"/>
  <c r="R329" i="70" s="1"/>
  <c r="Q330" i="70"/>
  <c r="R330" i="70" s="1"/>
  <c r="V330" i="70" s="1"/>
  <c r="Q331" i="70"/>
  <c r="R331" i="70" s="1"/>
  <c r="Q332" i="70"/>
  <c r="R332" i="70" s="1"/>
  <c r="Q333" i="70"/>
  <c r="R333" i="70" s="1"/>
  <c r="Q334" i="70"/>
  <c r="R334" i="70" s="1"/>
  <c r="Q335" i="70"/>
  <c r="R335" i="70" s="1"/>
  <c r="Q336" i="70"/>
  <c r="R336" i="70" s="1"/>
  <c r="X336" i="70" s="1"/>
  <c r="Y336" i="70" s="1"/>
  <c r="Q337" i="70"/>
  <c r="R337" i="70" s="1"/>
  <c r="Q338" i="70"/>
  <c r="R338" i="70" s="1"/>
  <c r="Q339" i="70"/>
  <c r="R339" i="70" s="1"/>
  <c r="Q340" i="70"/>
  <c r="R340" i="70" s="1"/>
  <c r="V340" i="70" s="1"/>
  <c r="Q341" i="70"/>
  <c r="R341" i="70" s="1"/>
  <c r="V341" i="70" s="1"/>
  <c r="Q342" i="70"/>
  <c r="R342" i="70" s="1"/>
  <c r="Q343" i="70"/>
  <c r="R343" i="70" s="1"/>
  <c r="S343" i="70" s="1"/>
  <c r="T343" i="70" s="1"/>
  <c r="Q344" i="70"/>
  <c r="R344" i="70" s="1"/>
  <c r="Q345" i="70"/>
  <c r="R345" i="70" s="1"/>
  <c r="Q346" i="70"/>
  <c r="R346" i="70" s="1"/>
  <c r="V346" i="70" s="1"/>
  <c r="Q347" i="70"/>
  <c r="R347" i="70" s="1"/>
  <c r="Q348" i="70"/>
  <c r="R348" i="70" s="1"/>
  <c r="Q349" i="70"/>
  <c r="R349" i="70" s="1"/>
  <c r="Q350" i="70"/>
  <c r="R350" i="70" s="1"/>
  <c r="Q351" i="70"/>
  <c r="R351" i="70" s="1"/>
  <c r="Q352" i="70"/>
  <c r="R352" i="70" s="1"/>
  <c r="Q353" i="70"/>
  <c r="R353" i="70" s="1"/>
  <c r="Q354" i="70"/>
  <c r="R354" i="70" s="1"/>
  <c r="Q355" i="70"/>
  <c r="R355" i="70" s="1"/>
  <c r="Q356" i="70"/>
  <c r="R356" i="70" s="1"/>
  <c r="V356" i="70" s="1"/>
  <c r="Q357" i="70"/>
  <c r="R357" i="70" s="1"/>
  <c r="Q358" i="70"/>
  <c r="R358" i="70" s="1"/>
  <c r="Q359" i="70"/>
  <c r="R359" i="70" s="1"/>
  <c r="Q360" i="70"/>
  <c r="R360" i="70" s="1"/>
  <c r="Q2" i="70"/>
  <c r="R2" i="70" s="1"/>
  <c r="W360" i="70"/>
  <c r="K360" i="70"/>
  <c r="W359" i="70"/>
  <c r="K359" i="70"/>
  <c r="W358" i="70"/>
  <c r="K358" i="70"/>
  <c r="W357" i="70"/>
  <c r="K357" i="70"/>
  <c r="W356" i="70"/>
  <c r="K356" i="70"/>
  <c r="W355" i="70"/>
  <c r="K355" i="70"/>
  <c r="W354" i="70"/>
  <c r="K354" i="70"/>
  <c r="W353" i="70"/>
  <c r="K353" i="70"/>
  <c r="W352" i="70"/>
  <c r="K352" i="70"/>
  <c r="W351" i="70"/>
  <c r="K351" i="70"/>
  <c r="W350" i="70"/>
  <c r="K350" i="70"/>
  <c r="W349" i="70"/>
  <c r="K349" i="70"/>
  <c r="W348" i="70"/>
  <c r="K348" i="70"/>
  <c r="W347" i="70"/>
  <c r="K347" i="70"/>
  <c r="W346" i="70"/>
  <c r="K346" i="70"/>
  <c r="W345" i="70"/>
  <c r="K345" i="70"/>
  <c r="W344" i="70"/>
  <c r="K344" i="70"/>
  <c r="W343" i="70"/>
  <c r="K343" i="70"/>
  <c r="W342" i="70"/>
  <c r="K342" i="70"/>
  <c r="W341" i="70"/>
  <c r="K341" i="70"/>
  <c r="W340" i="70"/>
  <c r="K340" i="70"/>
  <c r="W339" i="70"/>
  <c r="K339" i="70"/>
  <c r="W338" i="70"/>
  <c r="K338" i="70"/>
  <c r="W337" i="70"/>
  <c r="K337" i="70"/>
  <c r="W336" i="70"/>
  <c r="K336" i="70"/>
  <c r="W335" i="70"/>
  <c r="K335" i="70"/>
  <c r="W334" i="70"/>
  <c r="K334" i="70"/>
  <c r="W333" i="70"/>
  <c r="K333" i="70"/>
  <c r="W332" i="70"/>
  <c r="K332" i="70"/>
  <c r="W331" i="70"/>
  <c r="K331" i="70"/>
  <c r="W330" i="70"/>
  <c r="K330" i="70"/>
  <c r="W329" i="70"/>
  <c r="K329" i="70"/>
  <c r="W328" i="70"/>
  <c r="K328" i="70"/>
  <c r="W327" i="70"/>
  <c r="K327" i="70"/>
  <c r="W326" i="70"/>
  <c r="K326" i="70"/>
  <c r="W325" i="70"/>
  <c r="K325" i="70"/>
  <c r="W324" i="70"/>
  <c r="K324" i="70"/>
  <c r="W323" i="70"/>
  <c r="K323" i="70"/>
  <c r="W322" i="70"/>
  <c r="K322" i="70"/>
  <c r="W321" i="70"/>
  <c r="K321" i="70"/>
  <c r="W320" i="70"/>
  <c r="K320" i="70"/>
  <c r="W319" i="70"/>
  <c r="K319" i="70"/>
  <c r="W318" i="70"/>
  <c r="K318" i="70"/>
  <c r="W317" i="70"/>
  <c r="K317" i="70"/>
  <c r="W316" i="70"/>
  <c r="K316" i="70"/>
  <c r="W315" i="70"/>
  <c r="K315" i="70"/>
  <c r="W314" i="70"/>
  <c r="K314" i="70"/>
  <c r="W313" i="70"/>
  <c r="K313" i="70"/>
  <c r="W312" i="70"/>
  <c r="K312" i="70"/>
  <c r="W311" i="70"/>
  <c r="K311" i="70"/>
  <c r="W310" i="70"/>
  <c r="K310" i="70"/>
  <c r="W309" i="70"/>
  <c r="K309" i="70"/>
  <c r="W308" i="70"/>
  <c r="K308" i="70"/>
  <c r="W307" i="70"/>
  <c r="K307" i="70"/>
  <c r="W306" i="70"/>
  <c r="K306" i="70"/>
  <c r="W305" i="70"/>
  <c r="K305" i="70"/>
  <c r="W304" i="70"/>
  <c r="K304" i="70"/>
  <c r="W303" i="70"/>
  <c r="K303" i="70"/>
  <c r="W302" i="70"/>
  <c r="K302" i="70"/>
  <c r="W301" i="70"/>
  <c r="R301" i="70"/>
  <c r="V301" i="70" s="1"/>
  <c r="K301" i="70"/>
  <c r="W300" i="70"/>
  <c r="K300" i="70"/>
  <c r="W299" i="70"/>
  <c r="K299" i="70"/>
  <c r="W298" i="70"/>
  <c r="K298" i="70"/>
  <c r="W297" i="70"/>
  <c r="K297" i="70"/>
  <c r="W296" i="70"/>
  <c r="K296" i="70"/>
  <c r="W295" i="70"/>
  <c r="K295" i="70"/>
  <c r="W294" i="70"/>
  <c r="K294" i="70"/>
  <c r="W293" i="70"/>
  <c r="K293" i="70"/>
  <c r="W292" i="70"/>
  <c r="K292" i="70"/>
  <c r="W291" i="70"/>
  <c r="K291" i="70"/>
  <c r="W290" i="70"/>
  <c r="K290" i="70"/>
  <c r="W289" i="70"/>
  <c r="K289" i="70"/>
  <c r="W288" i="70"/>
  <c r="K288" i="70"/>
  <c r="W287" i="70"/>
  <c r="K287" i="70"/>
  <c r="W286" i="70"/>
  <c r="K286" i="70"/>
  <c r="W285" i="70"/>
  <c r="K285" i="70"/>
  <c r="W284" i="70"/>
  <c r="K284" i="70"/>
  <c r="W283" i="70"/>
  <c r="K283" i="70"/>
  <c r="W282" i="70"/>
  <c r="K282" i="70"/>
  <c r="W281" i="70"/>
  <c r="K281" i="70"/>
  <c r="W280" i="70"/>
  <c r="K280" i="70"/>
  <c r="W279" i="70"/>
  <c r="K279" i="70"/>
  <c r="W278" i="70"/>
  <c r="K278" i="70"/>
  <c r="W277" i="70"/>
  <c r="K277" i="70"/>
  <c r="W276" i="70"/>
  <c r="K276" i="70"/>
  <c r="W275" i="70"/>
  <c r="K275" i="70"/>
  <c r="W274" i="70"/>
  <c r="K274" i="70"/>
  <c r="W273" i="70"/>
  <c r="K273" i="70"/>
  <c r="W272" i="70"/>
  <c r="K272" i="70"/>
  <c r="W271" i="70"/>
  <c r="K271" i="70"/>
  <c r="W270" i="70"/>
  <c r="K270" i="70"/>
  <c r="W269" i="70"/>
  <c r="R269" i="70"/>
  <c r="K269" i="70"/>
  <c r="W268" i="70"/>
  <c r="K268" i="70"/>
  <c r="W267" i="70"/>
  <c r="K267" i="70"/>
  <c r="W266" i="70"/>
  <c r="K266" i="70"/>
  <c r="W265" i="70"/>
  <c r="K265" i="70"/>
  <c r="W264" i="70"/>
  <c r="K264" i="70"/>
  <c r="W263" i="70"/>
  <c r="K263" i="70"/>
  <c r="W262" i="70"/>
  <c r="K262" i="70"/>
  <c r="W261" i="70"/>
  <c r="R261" i="70"/>
  <c r="S261" i="70" s="1"/>
  <c r="T261" i="70" s="1"/>
  <c r="K261" i="70"/>
  <c r="W260" i="70"/>
  <c r="K260" i="70"/>
  <c r="W259" i="70"/>
  <c r="K259" i="70"/>
  <c r="W258" i="70"/>
  <c r="K258" i="70"/>
  <c r="W257" i="70"/>
  <c r="K257" i="70"/>
  <c r="W256" i="70"/>
  <c r="K256" i="70"/>
  <c r="W255" i="70"/>
  <c r="R255" i="70"/>
  <c r="K255" i="70"/>
  <c r="W254" i="70"/>
  <c r="K254" i="70"/>
  <c r="W253" i="70"/>
  <c r="R253" i="70"/>
  <c r="K253" i="70"/>
  <c r="W252" i="70"/>
  <c r="K252" i="70"/>
  <c r="W251" i="70"/>
  <c r="K251" i="70"/>
  <c r="W250" i="70"/>
  <c r="K250" i="70"/>
  <c r="W249" i="70"/>
  <c r="K249" i="70"/>
  <c r="W248" i="70"/>
  <c r="K248" i="70"/>
  <c r="W247" i="70"/>
  <c r="R247" i="70"/>
  <c r="K247" i="70"/>
  <c r="W246" i="70"/>
  <c r="K246" i="70"/>
  <c r="W245" i="70"/>
  <c r="K245" i="70"/>
  <c r="W244" i="70"/>
  <c r="K244" i="70"/>
  <c r="W243" i="70"/>
  <c r="K243" i="70"/>
  <c r="W242" i="70"/>
  <c r="K242" i="70"/>
  <c r="W241" i="70"/>
  <c r="K241" i="70"/>
  <c r="W240" i="70"/>
  <c r="R240" i="70"/>
  <c r="S240" i="70" s="1"/>
  <c r="T240" i="70" s="1"/>
  <c r="K240" i="70"/>
  <c r="W239" i="70"/>
  <c r="R239" i="70"/>
  <c r="K239" i="70"/>
  <c r="W238" i="70"/>
  <c r="K238" i="70"/>
  <c r="W237" i="70"/>
  <c r="R237" i="70"/>
  <c r="X237" i="70" s="1"/>
  <c r="Y237" i="70" s="1"/>
  <c r="K237" i="70"/>
  <c r="W236" i="70"/>
  <c r="K236" i="70"/>
  <c r="W235" i="70"/>
  <c r="R235" i="70"/>
  <c r="S235" i="70" s="1"/>
  <c r="T235" i="70" s="1"/>
  <c r="K235" i="70"/>
  <c r="W234" i="70"/>
  <c r="K234" i="70"/>
  <c r="W233" i="70"/>
  <c r="K233" i="70"/>
  <c r="W232" i="70"/>
  <c r="K232" i="70"/>
  <c r="W231" i="70"/>
  <c r="R231" i="70"/>
  <c r="K231" i="70"/>
  <c r="W230" i="70"/>
  <c r="K230" i="70"/>
  <c r="W229" i="70"/>
  <c r="R229" i="70"/>
  <c r="X229" i="70" s="1"/>
  <c r="Y229" i="70" s="1"/>
  <c r="K229" i="70"/>
  <c r="W228" i="70"/>
  <c r="K228" i="70"/>
  <c r="W227" i="70"/>
  <c r="K227" i="70"/>
  <c r="W226" i="70"/>
  <c r="K226" i="70"/>
  <c r="W225" i="70"/>
  <c r="K225" i="70"/>
  <c r="W224" i="70"/>
  <c r="R224" i="70"/>
  <c r="S224" i="70" s="1"/>
  <c r="T224" i="70" s="1"/>
  <c r="K224" i="70"/>
  <c r="W223" i="70"/>
  <c r="R223" i="70"/>
  <c r="K223" i="70"/>
  <c r="W222" i="70"/>
  <c r="K222" i="70"/>
  <c r="W221" i="70"/>
  <c r="R221" i="70"/>
  <c r="K221" i="70"/>
  <c r="W220" i="70"/>
  <c r="K220" i="70"/>
  <c r="W219" i="70"/>
  <c r="R219" i="70"/>
  <c r="K219" i="70"/>
  <c r="W218" i="70"/>
  <c r="K218" i="70"/>
  <c r="W217" i="70"/>
  <c r="K217" i="70"/>
  <c r="W216" i="70"/>
  <c r="R216" i="70"/>
  <c r="S216" i="70" s="1"/>
  <c r="T216" i="70" s="1"/>
  <c r="K216" i="70"/>
  <c r="W215" i="70"/>
  <c r="R215" i="70"/>
  <c r="K215" i="70"/>
  <c r="W214" i="70"/>
  <c r="K214" i="70"/>
  <c r="W213" i="70"/>
  <c r="R213" i="70"/>
  <c r="K213" i="70"/>
  <c r="W212" i="70"/>
  <c r="K212" i="70"/>
  <c r="W211" i="70"/>
  <c r="R211" i="70"/>
  <c r="S211" i="70" s="1"/>
  <c r="T211" i="70" s="1"/>
  <c r="K211" i="70"/>
  <c r="W210" i="70"/>
  <c r="K210" i="70"/>
  <c r="W209" i="70"/>
  <c r="K209" i="70"/>
  <c r="W208" i="70"/>
  <c r="R208" i="70"/>
  <c r="S208" i="70" s="1"/>
  <c r="T208" i="70" s="1"/>
  <c r="K208" i="70"/>
  <c r="W207" i="70"/>
  <c r="R207" i="70"/>
  <c r="K207" i="70"/>
  <c r="W206" i="70"/>
  <c r="K206" i="70"/>
  <c r="W205" i="70"/>
  <c r="R205" i="70"/>
  <c r="K205" i="70"/>
  <c r="W204" i="70"/>
  <c r="K204" i="70"/>
  <c r="W203" i="70"/>
  <c r="R203" i="70"/>
  <c r="S203" i="70" s="1"/>
  <c r="T203" i="70" s="1"/>
  <c r="K203" i="70"/>
  <c r="W202" i="70"/>
  <c r="K202" i="70"/>
  <c r="W201" i="70"/>
  <c r="K201" i="70"/>
  <c r="W200" i="70"/>
  <c r="R200" i="70"/>
  <c r="S200" i="70" s="1"/>
  <c r="T200" i="70" s="1"/>
  <c r="K200" i="70"/>
  <c r="W199" i="70"/>
  <c r="R199" i="70"/>
  <c r="K199" i="70"/>
  <c r="W198" i="70"/>
  <c r="K198" i="70"/>
  <c r="W197" i="70"/>
  <c r="R197" i="70"/>
  <c r="K197" i="70"/>
  <c r="W196" i="70"/>
  <c r="K196" i="70"/>
  <c r="W195" i="70"/>
  <c r="R195" i="70"/>
  <c r="S195" i="70" s="1"/>
  <c r="T195" i="70" s="1"/>
  <c r="K195" i="70"/>
  <c r="W194" i="70"/>
  <c r="K194" i="70"/>
  <c r="W193" i="70"/>
  <c r="K193" i="70"/>
  <c r="W192" i="70"/>
  <c r="R192" i="70"/>
  <c r="K192" i="70"/>
  <c r="W191" i="70"/>
  <c r="R191" i="70"/>
  <c r="K191" i="70"/>
  <c r="W190" i="70"/>
  <c r="K190" i="70"/>
  <c r="W189" i="70"/>
  <c r="R189" i="70"/>
  <c r="K189" i="70"/>
  <c r="W188" i="70"/>
  <c r="K188" i="70"/>
  <c r="W187" i="70"/>
  <c r="R187" i="70"/>
  <c r="V187" i="70" s="1"/>
  <c r="K187" i="70"/>
  <c r="W186" i="70"/>
  <c r="K186" i="70"/>
  <c r="W185" i="70"/>
  <c r="K185" i="70"/>
  <c r="W184" i="70"/>
  <c r="R184" i="70"/>
  <c r="K184" i="70"/>
  <c r="W183" i="70"/>
  <c r="R183" i="70"/>
  <c r="K183" i="70"/>
  <c r="W182" i="70"/>
  <c r="K182" i="70"/>
  <c r="W181" i="70"/>
  <c r="R181" i="70"/>
  <c r="K181" i="70"/>
  <c r="W180" i="70"/>
  <c r="K180" i="70"/>
  <c r="W179" i="70"/>
  <c r="R179" i="70"/>
  <c r="V179" i="70" s="1"/>
  <c r="K179" i="70"/>
  <c r="W178" i="70"/>
  <c r="K178" i="70"/>
  <c r="W177" i="70"/>
  <c r="K177" i="70"/>
  <c r="W176" i="70"/>
  <c r="R176" i="70"/>
  <c r="X176" i="70" s="1"/>
  <c r="Y176" i="70" s="1"/>
  <c r="K176" i="70"/>
  <c r="W175" i="70"/>
  <c r="R175" i="70"/>
  <c r="V175" i="70" s="1"/>
  <c r="K175" i="70"/>
  <c r="W174" i="70"/>
  <c r="R174" i="70"/>
  <c r="K174" i="70"/>
  <c r="W173" i="70"/>
  <c r="R173" i="70"/>
  <c r="X173" i="70" s="1"/>
  <c r="Y173" i="70" s="1"/>
  <c r="K173" i="70"/>
  <c r="W172" i="70"/>
  <c r="K172" i="70"/>
  <c r="W171" i="70"/>
  <c r="R171" i="70"/>
  <c r="K171" i="70"/>
  <c r="W170" i="70"/>
  <c r="K170" i="70"/>
  <c r="W169" i="70"/>
  <c r="K169" i="70"/>
  <c r="W168" i="70"/>
  <c r="R168" i="70"/>
  <c r="K168" i="70"/>
  <c r="W167" i="70"/>
  <c r="R167" i="70"/>
  <c r="K167" i="70"/>
  <c r="W166" i="70"/>
  <c r="K166" i="70"/>
  <c r="W165" i="70"/>
  <c r="R165" i="70"/>
  <c r="K165" i="70"/>
  <c r="W164" i="70"/>
  <c r="K164" i="70"/>
  <c r="W163" i="70"/>
  <c r="R163" i="70"/>
  <c r="K163" i="70"/>
  <c r="W162" i="70"/>
  <c r="K162" i="70"/>
  <c r="W161" i="70"/>
  <c r="K161" i="70"/>
  <c r="W160" i="70"/>
  <c r="R160" i="70"/>
  <c r="V160" i="70" s="1"/>
  <c r="K160" i="70"/>
  <c r="W159" i="70"/>
  <c r="R159" i="70"/>
  <c r="K159" i="70"/>
  <c r="W158" i="70"/>
  <c r="K158" i="70"/>
  <c r="W157" i="70"/>
  <c r="R157" i="70"/>
  <c r="K157" i="70"/>
  <c r="W156" i="70"/>
  <c r="K156" i="70"/>
  <c r="W155" i="70"/>
  <c r="R155" i="70"/>
  <c r="X155" i="70" s="1"/>
  <c r="Y155" i="70" s="1"/>
  <c r="K155" i="70"/>
  <c r="W154" i="70"/>
  <c r="K154" i="70"/>
  <c r="W153" i="70"/>
  <c r="K153" i="70"/>
  <c r="W152" i="70"/>
  <c r="R152" i="70"/>
  <c r="K152" i="70"/>
  <c r="W151" i="70"/>
  <c r="R151" i="70"/>
  <c r="X151" i="70" s="1"/>
  <c r="Y151" i="70" s="1"/>
  <c r="K151" i="70"/>
  <c r="W150" i="70"/>
  <c r="K150" i="70"/>
  <c r="W149" i="70"/>
  <c r="R149" i="70"/>
  <c r="K149" i="70"/>
  <c r="W148" i="70"/>
  <c r="K148" i="70"/>
  <c r="W147" i="70"/>
  <c r="R147" i="70"/>
  <c r="K147" i="70"/>
  <c r="W146" i="70"/>
  <c r="K146" i="70"/>
  <c r="W145" i="70"/>
  <c r="K145" i="70"/>
  <c r="W144" i="70"/>
  <c r="R144" i="70"/>
  <c r="K144" i="70"/>
  <c r="W143" i="70"/>
  <c r="R143" i="70"/>
  <c r="X143" i="70" s="1"/>
  <c r="Y143" i="70" s="1"/>
  <c r="K143" i="70"/>
  <c r="W142" i="70"/>
  <c r="R142" i="70"/>
  <c r="X142" i="70" s="1"/>
  <c r="Y142" i="70" s="1"/>
  <c r="K142" i="70"/>
  <c r="W141" i="70"/>
  <c r="R141" i="70"/>
  <c r="K141" i="70"/>
  <c r="W140" i="70"/>
  <c r="R140" i="70"/>
  <c r="K140" i="70"/>
  <c r="W139" i="70"/>
  <c r="R139" i="70"/>
  <c r="X139" i="70" s="1"/>
  <c r="Y139" i="70" s="1"/>
  <c r="K139" i="70"/>
  <c r="W138" i="70"/>
  <c r="K138" i="70"/>
  <c r="W137" i="70"/>
  <c r="K137" i="70"/>
  <c r="W136" i="70"/>
  <c r="R136" i="70"/>
  <c r="V136" i="70" s="1"/>
  <c r="K136" i="70"/>
  <c r="W135" i="70"/>
  <c r="R135" i="70"/>
  <c r="K135" i="70"/>
  <c r="W134" i="70"/>
  <c r="K134" i="70"/>
  <c r="W133" i="70"/>
  <c r="R133" i="70"/>
  <c r="K133" i="70"/>
  <c r="W132" i="70"/>
  <c r="K132" i="70"/>
  <c r="W131" i="70"/>
  <c r="R131" i="70"/>
  <c r="K131" i="70"/>
  <c r="W130" i="70"/>
  <c r="K130" i="70"/>
  <c r="W129" i="70"/>
  <c r="K129" i="70"/>
  <c r="W128" i="70"/>
  <c r="R128" i="70"/>
  <c r="K128" i="70"/>
  <c r="W127" i="70"/>
  <c r="R127" i="70"/>
  <c r="K127" i="70"/>
  <c r="W126" i="70"/>
  <c r="K126" i="70"/>
  <c r="W125" i="70"/>
  <c r="R125" i="70"/>
  <c r="K125" i="70"/>
  <c r="W124" i="70"/>
  <c r="R124" i="70"/>
  <c r="X124" i="70" s="1"/>
  <c r="Y124" i="70" s="1"/>
  <c r="K124" i="70"/>
  <c r="W123" i="70"/>
  <c r="R123" i="70"/>
  <c r="K123" i="70"/>
  <c r="W122" i="70"/>
  <c r="K122" i="70"/>
  <c r="W121" i="70"/>
  <c r="K121" i="70"/>
  <c r="W120" i="70"/>
  <c r="R120" i="70"/>
  <c r="K120" i="70"/>
  <c r="W119" i="70"/>
  <c r="R119" i="70"/>
  <c r="K119" i="70"/>
  <c r="W118" i="70"/>
  <c r="K118" i="70"/>
  <c r="W117" i="70"/>
  <c r="R117" i="70"/>
  <c r="K117" i="70"/>
  <c r="W116" i="70"/>
  <c r="R116" i="70"/>
  <c r="K116" i="70"/>
  <c r="W115" i="70"/>
  <c r="R115" i="70"/>
  <c r="K115" i="70"/>
  <c r="W114" i="70"/>
  <c r="K114" i="70"/>
  <c r="W113" i="70"/>
  <c r="K113" i="70"/>
  <c r="W112" i="70"/>
  <c r="R112" i="70"/>
  <c r="S112" i="70" s="1"/>
  <c r="T112" i="70" s="1"/>
  <c r="K112" i="70"/>
  <c r="W111" i="70"/>
  <c r="R111" i="70"/>
  <c r="V111" i="70" s="1"/>
  <c r="K111" i="70"/>
  <c r="W110" i="70"/>
  <c r="K110" i="70"/>
  <c r="W109" i="70"/>
  <c r="R109" i="70"/>
  <c r="K109" i="70"/>
  <c r="W108" i="70"/>
  <c r="R108" i="70"/>
  <c r="S108" i="70" s="1"/>
  <c r="T108" i="70" s="1"/>
  <c r="K108" i="70"/>
  <c r="W107" i="70"/>
  <c r="R107" i="70"/>
  <c r="S107" i="70" s="1"/>
  <c r="T107" i="70" s="1"/>
  <c r="K107" i="70"/>
  <c r="W106" i="70"/>
  <c r="K106" i="70"/>
  <c r="W105" i="70"/>
  <c r="K105" i="70"/>
  <c r="W104" i="70"/>
  <c r="R104" i="70"/>
  <c r="S104" i="70" s="1"/>
  <c r="T104" i="70" s="1"/>
  <c r="K104" i="70"/>
  <c r="W103" i="70"/>
  <c r="R103" i="70"/>
  <c r="V103" i="70" s="1"/>
  <c r="K103" i="70"/>
  <c r="W102" i="70"/>
  <c r="K102" i="70"/>
  <c r="W101" i="70"/>
  <c r="R101" i="70"/>
  <c r="K101" i="70"/>
  <c r="W100" i="70"/>
  <c r="K100" i="70"/>
  <c r="W99" i="70"/>
  <c r="R99" i="70"/>
  <c r="K99" i="70"/>
  <c r="W98" i="70"/>
  <c r="K98" i="70"/>
  <c r="W97" i="70"/>
  <c r="K97" i="70"/>
  <c r="W96" i="70"/>
  <c r="R96" i="70"/>
  <c r="X96" i="70" s="1"/>
  <c r="Y96" i="70" s="1"/>
  <c r="K96" i="70"/>
  <c r="W95" i="70"/>
  <c r="R95" i="70"/>
  <c r="V95" i="70" s="1"/>
  <c r="K95" i="70"/>
  <c r="W94" i="70"/>
  <c r="K94" i="70"/>
  <c r="W93" i="70"/>
  <c r="R93" i="70"/>
  <c r="K93" i="70"/>
  <c r="W92" i="70"/>
  <c r="R92" i="70"/>
  <c r="K92" i="70"/>
  <c r="W91" i="70"/>
  <c r="R91" i="70"/>
  <c r="S91" i="70" s="1"/>
  <c r="T91" i="70" s="1"/>
  <c r="K91" i="70"/>
  <c r="W90" i="70"/>
  <c r="K90" i="70"/>
  <c r="W89" i="70"/>
  <c r="K89" i="70"/>
  <c r="W88" i="70"/>
  <c r="R88" i="70"/>
  <c r="S88" i="70" s="1"/>
  <c r="T88" i="70" s="1"/>
  <c r="K88" i="70"/>
  <c r="W87" i="70"/>
  <c r="R87" i="70"/>
  <c r="K87" i="70"/>
  <c r="W86" i="70"/>
  <c r="R86" i="70"/>
  <c r="S86" i="70" s="1"/>
  <c r="T86" i="70" s="1"/>
  <c r="K86" i="70"/>
  <c r="W85" i="70"/>
  <c r="R85" i="70"/>
  <c r="K85" i="70"/>
  <c r="W84" i="70"/>
  <c r="R84" i="70"/>
  <c r="K84" i="70"/>
  <c r="W83" i="70"/>
  <c r="R83" i="70"/>
  <c r="S83" i="70" s="1"/>
  <c r="T83" i="70" s="1"/>
  <c r="K83" i="70"/>
  <c r="W82" i="70"/>
  <c r="K82" i="70"/>
  <c r="W81" i="70"/>
  <c r="K81" i="70"/>
  <c r="W80" i="70"/>
  <c r="R80" i="70"/>
  <c r="X80" i="70" s="1"/>
  <c r="Y80" i="70" s="1"/>
  <c r="K80" i="70"/>
  <c r="W79" i="70"/>
  <c r="R79" i="70"/>
  <c r="K79" i="70"/>
  <c r="W78" i="70"/>
  <c r="K78" i="70"/>
  <c r="W77" i="70"/>
  <c r="R77" i="70"/>
  <c r="K77" i="70"/>
  <c r="W76" i="70"/>
  <c r="R76" i="70"/>
  <c r="K76" i="70"/>
  <c r="W75" i="70"/>
  <c r="R75" i="70"/>
  <c r="K75" i="70"/>
  <c r="W74" i="70"/>
  <c r="K74" i="70"/>
  <c r="W73" i="70"/>
  <c r="K73" i="70"/>
  <c r="W72" i="70"/>
  <c r="R72" i="70"/>
  <c r="X72" i="70" s="1"/>
  <c r="Y72" i="70" s="1"/>
  <c r="K72" i="70"/>
  <c r="W71" i="70"/>
  <c r="R71" i="70"/>
  <c r="K71" i="70"/>
  <c r="W70" i="70"/>
  <c r="R70" i="70"/>
  <c r="S70" i="70" s="1"/>
  <c r="T70" i="70" s="1"/>
  <c r="K70" i="70"/>
  <c r="W69" i="70"/>
  <c r="R69" i="70"/>
  <c r="K69" i="70"/>
  <c r="W68" i="70"/>
  <c r="K68" i="70"/>
  <c r="W67" i="70"/>
  <c r="R67" i="70"/>
  <c r="K67" i="70"/>
  <c r="W66" i="70"/>
  <c r="K66" i="70"/>
  <c r="W65" i="70"/>
  <c r="K65" i="70"/>
  <c r="W64" i="70"/>
  <c r="R64" i="70"/>
  <c r="X64" i="70" s="1"/>
  <c r="Y64" i="70" s="1"/>
  <c r="K64" i="70"/>
  <c r="W63" i="70"/>
  <c r="R63" i="70"/>
  <c r="K63" i="70"/>
  <c r="W62" i="70"/>
  <c r="K62" i="70"/>
  <c r="W61" i="70"/>
  <c r="R61" i="70"/>
  <c r="K61" i="70"/>
  <c r="W60" i="70"/>
  <c r="R60" i="70"/>
  <c r="K60" i="70"/>
  <c r="W59" i="70"/>
  <c r="R59" i="70"/>
  <c r="S59" i="70" s="1"/>
  <c r="T59" i="70" s="1"/>
  <c r="K59" i="70"/>
  <c r="W58" i="70"/>
  <c r="K58" i="70"/>
  <c r="W57" i="70"/>
  <c r="K57" i="70"/>
  <c r="W56" i="70"/>
  <c r="R56" i="70"/>
  <c r="V56" i="70" s="1"/>
  <c r="K56" i="70"/>
  <c r="W55" i="70"/>
  <c r="R55" i="70"/>
  <c r="K55" i="70"/>
  <c r="W54" i="70"/>
  <c r="K54" i="70"/>
  <c r="W53" i="70"/>
  <c r="R53" i="70"/>
  <c r="K53" i="70"/>
  <c r="W52" i="70"/>
  <c r="R52" i="70"/>
  <c r="K52" i="70"/>
  <c r="W51" i="70"/>
  <c r="R51" i="70"/>
  <c r="K51" i="70"/>
  <c r="W50" i="70"/>
  <c r="K50" i="70"/>
  <c r="W49" i="70"/>
  <c r="K49" i="70"/>
  <c r="W48" i="70"/>
  <c r="R48" i="70"/>
  <c r="X48" i="70" s="1"/>
  <c r="Y48" i="70" s="1"/>
  <c r="K48" i="70"/>
  <c r="W47" i="70"/>
  <c r="R47" i="70"/>
  <c r="S47" i="70" s="1"/>
  <c r="T47" i="70" s="1"/>
  <c r="K47" i="70"/>
  <c r="W46" i="70"/>
  <c r="K46" i="70"/>
  <c r="W45" i="70"/>
  <c r="R45" i="70"/>
  <c r="K45" i="70"/>
  <c r="W44" i="70"/>
  <c r="R44" i="70"/>
  <c r="K44" i="70"/>
  <c r="W43" i="70"/>
  <c r="R43" i="70"/>
  <c r="S43" i="70" s="1"/>
  <c r="T43" i="70" s="1"/>
  <c r="K43" i="70"/>
  <c r="W42" i="70"/>
  <c r="K42" i="70"/>
  <c r="W41" i="70"/>
  <c r="K41" i="70"/>
  <c r="W40" i="70"/>
  <c r="R40" i="70"/>
  <c r="X40" i="70" s="1"/>
  <c r="Y40" i="70" s="1"/>
  <c r="K40" i="70"/>
  <c r="W39" i="70"/>
  <c r="R39" i="70"/>
  <c r="S39" i="70" s="1"/>
  <c r="T39" i="70" s="1"/>
  <c r="K39" i="70"/>
  <c r="W38" i="70"/>
  <c r="K38" i="70"/>
  <c r="W37" i="70"/>
  <c r="R37" i="70"/>
  <c r="K37" i="70"/>
  <c r="W36" i="70"/>
  <c r="R36" i="70"/>
  <c r="V36" i="70" s="1"/>
  <c r="K36" i="70"/>
  <c r="W35" i="70"/>
  <c r="R35" i="70"/>
  <c r="K35" i="70"/>
  <c r="W34" i="70"/>
  <c r="K34" i="70"/>
  <c r="W33" i="70"/>
  <c r="K33" i="70"/>
  <c r="W32" i="70"/>
  <c r="R32" i="70"/>
  <c r="S32" i="70" s="1"/>
  <c r="T32" i="70" s="1"/>
  <c r="K32" i="70"/>
  <c r="W31" i="70"/>
  <c r="R31" i="70"/>
  <c r="K31" i="70"/>
  <c r="W30" i="70"/>
  <c r="K30" i="70"/>
  <c r="W29" i="70"/>
  <c r="R29" i="70"/>
  <c r="K29" i="70"/>
  <c r="W28" i="70"/>
  <c r="R28" i="70"/>
  <c r="K28" i="70"/>
  <c r="W27" i="70"/>
  <c r="R27" i="70"/>
  <c r="S27" i="70" s="1"/>
  <c r="T27" i="70" s="1"/>
  <c r="K27" i="70"/>
  <c r="W26" i="70"/>
  <c r="K26" i="70"/>
  <c r="W25" i="70"/>
  <c r="K25" i="70"/>
  <c r="W24" i="70"/>
  <c r="R24" i="70"/>
  <c r="V24" i="70" s="1"/>
  <c r="K24" i="70"/>
  <c r="W23" i="70"/>
  <c r="R23" i="70"/>
  <c r="S23" i="70" s="1"/>
  <c r="T23" i="70" s="1"/>
  <c r="K23" i="70"/>
  <c r="W22" i="70"/>
  <c r="K22" i="70"/>
  <c r="W21" i="70"/>
  <c r="R21" i="70"/>
  <c r="K21" i="70"/>
  <c r="W20" i="70"/>
  <c r="R20" i="70"/>
  <c r="V20" i="70" s="1"/>
  <c r="K20" i="70"/>
  <c r="W19" i="70"/>
  <c r="R19" i="70"/>
  <c r="K19" i="70"/>
  <c r="W18" i="70"/>
  <c r="K18" i="70"/>
  <c r="W17" i="70"/>
  <c r="K17" i="70"/>
  <c r="W16" i="70"/>
  <c r="R16" i="70"/>
  <c r="S16" i="70" s="1"/>
  <c r="T16" i="70" s="1"/>
  <c r="K16" i="70"/>
  <c r="W15" i="70"/>
  <c r="R15" i="70"/>
  <c r="S15" i="70" s="1"/>
  <c r="T15" i="70" s="1"/>
  <c r="K15" i="70"/>
  <c r="W14" i="70"/>
  <c r="K14" i="70"/>
  <c r="W13" i="70"/>
  <c r="R13" i="70"/>
  <c r="K13" i="70"/>
  <c r="W12" i="70"/>
  <c r="R12" i="70"/>
  <c r="K12" i="70"/>
  <c r="W11" i="70"/>
  <c r="R11" i="70"/>
  <c r="K11" i="70"/>
  <c r="W10" i="70"/>
  <c r="K10" i="70"/>
  <c r="W9" i="70"/>
  <c r="K9" i="70"/>
  <c r="W8" i="70"/>
  <c r="R8" i="70"/>
  <c r="X8" i="70" s="1"/>
  <c r="Y8" i="70" s="1"/>
  <c r="K8" i="70"/>
  <c r="W7" i="70"/>
  <c r="R7" i="70"/>
  <c r="S7" i="70" s="1"/>
  <c r="T7" i="70" s="1"/>
  <c r="K7" i="70"/>
  <c r="W6" i="70"/>
  <c r="K6" i="70"/>
  <c r="W5" i="70"/>
  <c r="R5" i="70"/>
  <c r="X5" i="70" s="1"/>
  <c r="Y5" i="70" s="1"/>
  <c r="K5" i="70"/>
  <c r="W4" i="70"/>
  <c r="R4" i="70"/>
  <c r="K4" i="70"/>
  <c r="W3" i="70"/>
  <c r="R3" i="70"/>
  <c r="K3" i="70"/>
  <c r="W2" i="70"/>
  <c r="K2" i="70"/>
  <c r="S30" i="72" l="1"/>
  <c r="W30" i="72" s="1"/>
  <c r="S38" i="72"/>
  <c r="W38" i="72" s="1"/>
  <c r="S46" i="72"/>
  <c r="W46" i="72" s="1"/>
  <c r="S134" i="72"/>
  <c r="S142" i="72"/>
  <c r="Y142" i="72" s="1"/>
  <c r="Z142" i="72" s="1"/>
  <c r="S158" i="72"/>
  <c r="S214" i="72"/>
  <c r="Y214" i="72" s="1"/>
  <c r="Z214" i="72" s="1"/>
  <c r="S222" i="72"/>
  <c r="T222" i="72" s="1"/>
  <c r="U222" i="72" s="1"/>
  <c r="S262" i="72"/>
  <c r="S278" i="72"/>
  <c r="S294" i="72"/>
  <c r="S302" i="72"/>
  <c r="S310" i="72"/>
  <c r="S318" i="72"/>
  <c r="S326" i="72"/>
  <c r="Y326" i="72" s="1"/>
  <c r="Z326" i="72" s="1"/>
  <c r="S334" i="72"/>
  <c r="T334" i="72" s="1"/>
  <c r="U334" i="72" s="1"/>
  <c r="S342" i="72"/>
  <c r="S350" i="72"/>
  <c r="Y350" i="72" s="1"/>
  <c r="Z350" i="72" s="1"/>
  <c r="S358" i="72"/>
  <c r="Y358" i="72" s="1"/>
  <c r="Z358" i="72" s="1"/>
  <c r="S229" i="72"/>
  <c r="S237" i="72"/>
  <c r="S245" i="72"/>
  <c r="Y245" i="72" s="1"/>
  <c r="Z245" i="72" s="1"/>
  <c r="S253" i="72"/>
  <c r="Y253" i="72" s="1"/>
  <c r="Z253" i="72" s="1"/>
  <c r="S261" i="72"/>
  <c r="Y261" i="72" s="1"/>
  <c r="Z261" i="72" s="1"/>
  <c r="S269" i="72"/>
  <c r="W269" i="72" s="1"/>
  <c r="S277" i="72"/>
  <c r="Y277" i="72" s="1"/>
  <c r="Z277" i="72" s="1"/>
  <c r="S285" i="72"/>
  <c r="T285" i="72" s="1"/>
  <c r="U285" i="72" s="1"/>
  <c r="S293" i="72"/>
  <c r="Y293" i="72" s="1"/>
  <c r="Z293" i="72" s="1"/>
  <c r="S301" i="72"/>
  <c r="S309" i="72"/>
  <c r="S317" i="72"/>
  <c r="T317" i="72" s="1"/>
  <c r="U317" i="72" s="1"/>
  <c r="S325" i="72"/>
  <c r="T325" i="72" s="1"/>
  <c r="U325" i="72" s="1"/>
  <c r="S333" i="72"/>
  <c r="T333" i="72" s="1"/>
  <c r="U333" i="72" s="1"/>
  <c r="S341" i="72"/>
  <c r="S349" i="72"/>
  <c r="T349" i="72" s="1"/>
  <c r="U349" i="72" s="1"/>
  <c r="S357" i="72"/>
  <c r="S157" i="72"/>
  <c r="T157" i="72" s="1"/>
  <c r="U157" i="72" s="1"/>
  <c r="S165" i="72"/>
  <c r="S173" i="72"/>
  <c r="T173" i="72" s="1"/>
  <c r="U173" i="72" s="1"/>
  <c r="S181" i="72"/>
  <c r="Y181" i="72" s="1"/>
  <c r="Z181" i="72" s="1"/>
  <c r="S189" i="72"/>
  <c r="Y189" i="72" s="1"/>
  <c r="Z189" i="72" s="1"/>
  <c r="S197" i="72"/>
  <c r="T197" i="72" s="1"/>
  <c r="U197" i="72" s="1"/>
  <c r="S213" i="72"/>
  <c r="S221" i="72"/>
  <c r="T221" i="72" s="1"/>
  <c r="U221" i="72" s="1"/>
  <c r="P13" i="74"/>
  <c r="Q13" i="74" s="1"/>
  <c r="P5" i="74"/>
  <c r="Q5" i="74" s="1"/>
  <c r="R5" i="74" s="1"/>
  <c r="S5" i="74" s="1"/>
  <c r="P27" i="74"/>
  <c r="Q27" i="74" s="1"/>
  <c r="P19" i="74"/>
  <c r="Q19" i="74" s="1"/>
  <c r="P11" i="74"/>
  <c r="Q11" i="74" s="1"/>
  <c r="P3" i="74"/>
  <c r="Q3" i="74" s="1"/>
  <c r="P24" i="74"/>
  <c r="Q24" i="74" s="1"/>
  <c r="U24" i="74" s="1"/>
  <c r="P8" i="74"/>
  <c r="Q8" i="74" s="1"/>
  <c r="P31" i="74"/>
  <c r="Q31" i="74" s="1"/>
  <c r="U31" i="74" s="1"/>
  <c r="P23" i="74"/>
  <c r="Q23" i="74" s="1"/>
  <c r="P15" i="74"/>
  <c r="Q15" i="74" s="1"/>
  <c r="P7" i="74"/>
  <c r="Q7" i="74" s="1"/>
  <c r="U7" i="74" s="1"/>
  <c r="AD7" i="74"/>
  <c r="P6" i="74"/>
  <c r="Q6" i="74" s="1"/>
  <c r="AC6" i="74"/>
  <c r="AD4" i="74"/>
  <c r="AD8" i="74"/>
  <c r="T132" i="75"/>
  <c r="T140" i="75"/>
  <c r="U140" i="75" s="1"/>
  <c r="V140" i="75" s="1"/>
  <c r="T229" i="75"/>
  <c r="Z229" i="75" s="1"/>
  <c r="AA229" i="75" s="1"/>
  <c r="T253" i="75"/>
  <c r="U253" i="75" s="1"/>
  <c r="V253" i="75" s="1"/>
  <c r="T126" i="75"/>
  <c r="U126" i="75" s="1"/>
  <c r="V126" i="75" s="1"/>
  <c r="T142" i="75"/>
  <c r="T158" i="75"/>
  <c r="T166" i="75"/>
  <c r="X166" i="75" s="1"/>
  <c r="T174" i="75"/>
  <c r="Z174" i="75" s="1"/>
  <c r="AA174" i="75" s="1"/>
  <c r="T190" i="75"/>
  <c r="Z190" i="75" s="1"/>
  <c r="AA190" i="75" s="1"/>
  <c r="T198" i="75"/>
  <c r="T206" i="75"/>
  <c r="X206" i="75" s="1"/>
  <c r="T214" i="75"/>
  <c r="T310" i="75"/>
  <c r="T318" i="75"/>
  <c r="T255" i="75"/>
  <c r="X255" i="75" s="1"/>
  <c r="T271" i="75"/>
  <c r="X271" i="75" s="1"/>
  <c r="T295" i="75"/>
  <c r="Z295" i="75" s="1"/>
  <c r="AA295" i="75" s="1"/>
  <c r="T44" i="75"/>
  <c r="X44" i="75" s="1"/>
  <c r="T60" i="75"/>
  <c r="U60" i="75" s="1"/>
  <c r="V60" i="75" s="1"/>
  <c r="T68" i="75"/>
  <c r="Z68" i="75" s="1"/>
  <c r="AA68" i="75" s="1"/>
  <c r="T148" i="75"/>
  <c r="Z148" i="75" s="1"/>
  <c r="AA148" i="75" s="1"/>
  <c r="T172" i="75"/>
  <c r="Z172" i="75" s="1"/>
  <c r="AA172" i="75" s="1"/>
  <c r="T188" i="75"/>
  <c r="X188" i="75" s="1"/>
  <c r="T204" i="75"/>
  <c r="Z204" i="75" s="1"/>
  <c r="AA204" i="75" s="1"/>
  <c r="T212" i="75"/>
  <c r="Z212" i="75" s="1"/>
  <c r="AA212" i="75" s="1"/>
  <c r="T220" i="75"/>
  <c r="T222" i="75"/>
  <c r="X222" i="75" s="1"/>
  <c r="T171" i="75"/>
  <c r="Z171" i="75" s="1"/>
  <c r="AA171" i="75" s="1"/>
  <c r="T227" i="75"/>
  <c r="X227" i="75" s="1"/>
  <c r="T235" i="75"/>
  <c r="Z235" i="75" s="1"/>
  <c r="AA235" i="75" s="1"/>
  <c r="T251" i="75"/>
  <c r="X251" i="75" s="1"/>
  <c r="T230" i="75"/>
  <c r="U230" i="75" s="1"/>
  <c r="V230" i="75" s="1"/>
  <c r="T244" i="75"/>
  <c r="X244" i="75" s="1"/>
  <c r="T238" i="75"/>
  <c r="Z238" i="75" s="1"/>
  <c r="AA238" i="75" s="1"/>
  <c r="T254" i="75"/>
  <c r="X254" i="75" s="1"/>
  <c r="T270" i="75"/>
  <c r="T286" i="75"/>
  <c r="X286" i="75" s="1"/>
  <c r="T299" i="75"/>
  <c r="U299" i="75" s="1"/>
  <c r="V299" i="75" s="1"/>
  <c r="T307" i="75"/>
  <c r="X307" i="75" s="1"/>
  <c r="T327" i="75"/>
  <c r="Z327" i="75" s="1"/>
  <c r="AA327" i="75" s="1"/>
  <c r="T268" i="75"/>
  <c r="Z268" i="75" s="1"/>
  <c r="AA268" i="75" s="1"/>
  <c r="T261" i="75"/>
  <c r="X261" i="75" s="1"/>
  <c r="T269" i="75"/>
  <c r="Z269" i="75" s="1"/>
  <c r="AA269" i="75" s="1"/>
  <c r="T285" i="75"/>
  <c r="Z285" i="75" s="1"/>
  <c r="AA285" i="75" s="1"/>
  <c r="T293" i="75"/>
  <c r="U293" i="75" s="1"/>
  <c r="V293" i="75" s="1"/>
  <c r="T301" i="75"/>
  <c r="Z301" i="75" s="1"/>
  <c r="AA301" i="75" s="1"/>
  <c r="T309" i="75"/>
  <c r="X309" i="75" s="1"/>
  <c r="T325" i="75"/>
  <c r="Z325" i="75" s="1"/>
  <c r="AA325" i="75" s="1"/>
  <c r="T8" i="75"/>
  <c r="Z8" i="75" s="1"/>
  <c r="AA8" i="75" s="1"/>
  <c r="T40" i="75"/>
  <c r="Z40" i="75" s="1"/>
  <c r="AA40" i="75" s="1"/>
  <c r="T64" i="75"/>
  <c r="X64" i="75" s="1"/>
  <c r="T72" i="75"/>
  <c r="Z72" i="75" s="1"/>
  <c r="AA72" i="75" s="1"/>
  <c r="T80" i="75"/>
  <c r="X80" i="75" s="1"/>
  <c r="T96" i="75"/>
  <c r="Z96" i="75" s="1"/>
  <c r="AA96" i="75" s="1"/>
  <c r="T104" i="75"/>
  <c r="X104" i="75" s="1"/>
  <c r="T112" i="75"/>
  <c r="Z112" i="75" s="1"/>
  <c r="AA112" i="75" s="1"/>
  <c r="T120" i="75"/>
  <c r="X120" i="75" s="1"/>
  <c r="T128" i="75"/>
  <c r="U128" i="75" s="1"/>
  <c r="V128" i="75" s="1"/>
  <c r="T136" i="75"/>
  <c r="U136" i="75" s="1"/>
  <c r="V136" i="75" s="1"/>
  <c r="T160" i="75"/>
  <c r="U160" i="75" s="1"/>
  <c r="V160" i="75" s="1"/>
  <c r="T168" i="75"/>
  <c r="U168" i="75" s="1"/>
  <c r="V168" i="75" s="1"/>
  <c r="T176" i="75"/>
  <c r="U176" i="75" s="1"/>
  <c r="V176" i="75" s="1"/>
  <c r="T192" i="75"/>
  <c r="Z192" i="75" s="1"/>
  <c r="AA192" i="75" s="1"/>
  <c r="T200" i="75"/>
  <c r="Z200" i="75" s="1"/>
  <c r="AA200" i="75" s="1"/>
  <c r="T208" i="75"/>
  <c r="Z208" i="75" s="1"/>
  <c r="AA208" i="75" s="1"/>
  <c r="T216" i="75"/>
  <c r="U216" i="75" s="1"/>
  <c r="V216" i="75" s="1"/>
  <c r="T224" i="75"/>
  <c r="Z224" i="75" s="1"/>
  <c r="AA224" i="75" s="1"/>
  <c r="T240" i="75"/>
  <c r="X240" i="75" s="1"/>
  <c r="T248" i="75"/>
  <c r="Z248" i="75" s="1"/>
  <c r="AA248" i="75" s="1"/>
  <c r="T264" i="75"/>
  <c r="U264" i="75" s="1"/>
  <c r="V264" i="75" s="1"/>
  <c r="T272" i="75"/>
  <c r="U272" i="75" s="1"/>
  <c r="V272" i="75" s="1"/>
  <c r="T280" i="75"/>
  <c r="Z280" i="75" s="1"/>
  <c r="AA280" i="75" s="1"/>
  <c r="T288" i="75"/>
  <c r="X288" i="75" s="1"/>
  <c r="T296" i="75"/>
  <c r="U296" i="75" s="1"/>
  <c r="V296" i="75" s="1"/>
  <c r="T312" i="75"/>
  <c r="X312" i="75" s="1"/>
  <c r="T320" i="75"/>
  <c r="Z320" i="75" s="1"/>
  <c r="AA320" i="75" s="1"/>
  <c r="T324" i="75"/>
  <c r="Z324" i="75" s="1"/>
  <c r="AA324" i="75" s="1"/>
  <c r="T328" i="75"/>
  <c r="Z328" i="75" s="1"/>
  <c r="AA328" i="75" s="1"/>
  <c r="T336" i="75"/>
  <c r="U336" i="75" s="1"/>
  <c r="V336" i="75" s="1"/>
  <c r="T344" i="75"/>
  <c r="Z344" i="75" s="1"/>
  <c r="AA344" i="75" s="1"/>
  <c r="T177" i="75"/>
  <c r="U177" i="75" s="1"/>
  <c r="V177" i="75" s="1"/>
  <c r="T297" i="75"/>
  <c r="Z297" i="75" s="1"/>
  <c r="AA297" i="75" s="1"/>
  <c r="T105" i="75"/>
  <c r="X105" i="75" s="1"/>
  <c r="T242" i="75"/>
  <c r="Z242" i="75" s="1"/>
  <c r="AA242" i="75" s="1"/>
  <c r="T345" i="75"/>
  <c r="X345" i="75" s="1"/>
  <c r="T349" i="75"/>
  <c r="X349" i="75" s="1"/>
  <c r="S12" i="72"/>
  <c r="Y12" i="72" s="1"/>
  <c r="Z12" i="72" s="1"/>
  <c r="S44" i="72"/>
  <c r="Y44" i="72" s="1"/>
  <c r="Z44" i="72" s="1"/>
  <c r="S60" i="72"/>
  <c r="Y60" i="72" s="1"/>
  <c r="Z60" i="72" s="1"/>
  <c r="S68" i="72"/>
  <c r="W68" i="72" s="1"/>
  <c r="S76" i="72"/>
  <c r="Y76" i="72" s="1"/>
  <c r="Z76" i="72" s="1"/>
  <c r="S84" i="72"/>
  <c r="S92" i="72"/>
  <c r="W92" i="72" s="1"/>
  <c r="S116" i="72"/>
  <c r="W116" i="72" s="1"/>
  <c r="S140" i="72"/>
  <c r="S148" i="72"/>
  <c r="W148" i="72" s="1"/>
  <c r="S172" i="72"/>
  <c r="W172" i="72" s="1"/>
  <c r="S188" i="72"/>
  <c r="W188" i="72" s="1"/>
  <c r="S196" i="72"/>
  <c r="Y196" i="72" s="1"/>
  <c r="Z196" i="72" s="1"/>
  <c r="S204" i="72"/>
  <c r="S212" i="72"/>
  <c r="S220" i="72"/>
  <c r="T220" i="72" s="1"/>
  <c r="U220" i="72" s="1"/>
  <c r="S228" i="72"/>
  <c r="T228" i="72" s="1"/>
  <c r="U228" i="72" s="1"/>
  <c r="S236" i="72"/>
  <c r="T236" i="72" s="1"/>
  <c r="U236" i="72" s="1"/>
  <c r="S244" i="72"/>
  <c r="Y244" i="72" s="1"/>
  <c r="Z244" i="72" s="1"/>
  <c r="S252" i="72"/>
  <c r="Y252" i="72" s="1"/>
  <c r="Z252" i="72" s="1"/>
  <c r="S260" i="72"/>
  <c r="W260" i="72" s="1"/>
  <c r="S268" i="72"/>
  <c r="S276" i="72"/>
  <c r="W276" i="72" s="1"/>
  <c r="S300" i="72"/>
  <c r="Y300" i="72" s="1"/>
  <c r="Z300" i="72" s="1"/>
  <c r="S308" i="72"/>
  <c r="T308" i="72" s="1"/>
  <c r="U308" i="72" s="1"/>
  <c r="S324" i="72"/>
  <c r="W324" i="72" s="1"/>
  <c r="S340" i="72"/>
  <c r="Y340" i="72" s="1"/>
  <c r="Z340" i="72" s="1"/>
  <c r="S356" i="72"/>
  <c r="W356" i="72" s="1"/>
  <c r="S4" i="72"/>
  <c r="T4" i="72" s="1"/>
  <c r="U4" i="72" s="1"/>
  <c r="S52" i="72"/>
  <c r="S100" i="72"/>
  <c r="W100" i="72" s="1"/>
  <c r="S108" i="72"/>
  <c r="S124" i="72"/>
  <c r="Y124" i="72" s="1"/>
  <c r="Z124" i="72" s="1"/>
  <c r="S132" i="72"/>
  <c r="S156" i="72"/>
  <c r="Y156" i="72" s="1"/>
  <c r="Z156" i="72" s="1"/>
  <c r="S164" i="72"/>
  <c r="Y164" i="72" s="1"/>
  <c r="Z164" i="72" s="1"/>
  <c r="S180" i="72"/>
  <c r="W180" i="72" s="1"/>
  <c r="S159" i="72"/>
  <c r="S151" i="72"/>
  <c r="S7" i="72"/>
  <c r="S102" i="72"/>
  <c r="S149" i="72"/>
  <c r="S141" i="72"/>
  <c r="S125" i="72"/>
  <c r="S61" i="72"/>
  <c r="S53" i="72"/>
  <c r="W53" i="72" s="1"/>
  <c r="S45" i="72"/>
  <c r="W45" i="72" s="1"/>
  <c r="S37" i="72"/>
  <c r="S29" i="72"/>
  <c r="S71" i="72"/>
  <c r="S63" i="72"/>
  <c r="T63" i="72" s="1"/>
  <c r="U63" i="72" s="1"/>
  <c r="T352" i="75"/>
  <c r="X352" i="75" s="1"/>
  <c r="T10" i="75"/>
  <c r="X10" i="75" s="1"/>
  <c r="T34" i="75"/>
  <c r="U34" i="75" s="1"/>
  <c r="V34" i="75" s="1"/>
  <c r="T258" i="75"/>
  <c r="Z258" i="75" s="1"/>
  <c r="AA258" i="75" s="1"/>
  <c r="T58" i="75"/>
  <c r="X58" i="75" s="1"/>
  <c r="T66" i="75"/>
  <c r="Z66" i="75" s="1"/>
  <c r="AA66" i="75" s="1"/>
  <c r="T274" i="75"/>
  <c r="U274" i="75" s="1"/>
  <c r="V274" i="75" s="1"/>
  <c r="T360" i="75"/>
  <c r="U360" i="75" s="1"/>
  <c r="V360" i="75" s="1"/>
  <c r="T90" i="75"/>
  <c r="X90" i="75" s="1"/>
  <c r="T98" i="75"/>
  <c r="Z98" i="75" s="1"/>
  <c r="AA98" i="75" s="1"/>
  <c r="T114" i="75"/>
  <c r="Z114" i="75" s="1"/>
  <c r="AA114" i="75" s="1"/>
  <c r="T290" i="75"/>
  <c r="U290" i="75" s="1"/>
  <c r="V290" i="75" s="1"/>
  <c r="T346" i="75"/>
  <c r="X346" i="75" s="1"/>
  <c r="T154" i="75"/>
  <c r="U154" i="75" s="1"/>
  <c r="V154" i="75" s="1"/>
  <c r="T170" i="75"/>
  <c r="X170" i="75" s="1"/>
  <c r="T178" i="75"/>
  <c r="X178" i="75" s="1"/>
  <c r="T186" i="75"/>
  <c r="Z186" i="75" s="1"/>
  <c r="AA186" i="75" s="1"/>
  <c r="T226" i="75"/>
  <c r="X226" i="75" s="1"/>
  <c r="T298" i="75"/>
  <c r="U298" i="75" s="1"/>
  <c r="V298" i="75" s="1"/>
  <c r="T121" i="75"/>
  <c r="X121" i="75" s="1"/>
  <c r="T9" i="75"/>
  <c r="Z9" i="75" s="1"/>
  <c r="AA9" i="75" s="1"/>
  <c r="T303" i="75"/>
  <c r="U303" i="75" s="1"/>
  <c r="V303" i="75" s="1"/>
  <c r="T311" i="75"/>
  <c r="X311" i="75" s="1"/>
  <c r="T239" i="75"/>
  <c r="Z239" i="75" s="1"/>
  <c r="AA239" i="75" s="1"/>
  <c r="T281" i="75"/>
  <c r="Z281" i="75" s="1"/>
  <c r="AA281" i="75" s="1"/>
  <c r="T341" i="75"/>
  <c r="U341" i="75" s="1"/>
  <c r="V341" i="75" s="1"/>
  <c r="T287" i="75"/>
  <c r="X287" i="75" s="1"/>
  <c r="T335" i="75"/>
  <c r="U335" i="75" s="1"/>
  <c r="V335" i="75" s="1"/>
  <c r="T356" i="75"/>
  <c r="X356" i="75" s="1"/>
  <c r="T348" i="75"/>
  <c r="Z348" i="75" s="1"/>
  <c r="AA348" i="75" s="1"/>
  <c r="T351" i="75"/>
  <c r="X351" i="75" s="1"/>
  <c r="T331" i="75"/>
  <c r="X331" i="75" s="1"/>
  <c r="T357" i="75"/>
  <c r="U357" i="75" s="1"/>
  <c r="V357" i="75" s="1"/>
  <c r="T137" i="75"/>
  <c r="X137" i="75" s="1"/>
  <c r="T313" i="75"/>
  <c r="X313" i="75" s="1"/>
  <c r="T106" i="75"/>
  <c r="X106" i="75" s="1"/>
  <c r="T250" i="75"/>
  <c r="Z250" i="75" s="1"/>
  <c r="AA250" i="75" s="1"/>
  <c r="T306" i="75"/>
  <c r="X306" i="75" s="1"/>
  <c r="T359" i="75"/>
  <c r="Z359" i="75" s="1"/>
  <c r="AA359" i="75" s="1"/>
  <c r="T202" i="75"/>
  <c r="U202" i="75" s="1"/>
  <c r="V202" i="75" s="1"/>
  <c r="T210" i="75"/>
  <c r="U210" i="75" s="1"/>
  <c r="V210" i="75" s="1"/>
  <c r="T218" i="75"/>
  <c r="U218" i="75" s="1"/>
  <c r="V218" i="75" s="1"/>
  <c r="T282" i="75"/>
  <c r="Z282" i="75" s="1"/>
  <c r="AA282" i="75" s="1"/>
  <c r="T322" i="75"/>
  <c r="U322" i="75" s="1"/>
  <c r="V322" i="75" s="1"/>
  <c r="T82" i="75"/>
  <c r="X82" i="75" s="1"/>
  <c r="T162" i="75"/>
  <c r="X162" i="75" s="1"/>
  <c r="T122" i="75"/>
  <c r="X122" i="75" s="1"/>
  <c r="T330" i="75"/>
  <c r="Z330" i="75" s="1"/>
  <c r="AA330" i="75" s="1"/>
  <c r="T338" i="75"/>
  <c r="U338" i="75" s="1"/>
  <c r="V338" i="75" s="1"/>
  <c r="T84" i="75"/>
  <c r="Z84" i="75" s="1"/>
  <c r="AA84" i="75" s="1"/>
  <c r="T332" i="75"/>
  <c r="U332" i="75" s="1"/>
  <c r="V332" i="75" s="1"/>
  <c r="T12" i="75"/>
  <c r="U12" i="75" s="1"/>
  <c r="V12" i="75" s="1"/>
  <c r="T19" i="75"/>
  <c r="U19" i="75" s="1"/>
  <c r="V19" i="75" s="1"/>
  <c r="T59" i="75"/>
  <c r="Z59" i="75" s="1"/>
  <c r="AA59" i="75" s="1"/>
  <c r="T187" i="75"/>
  <c r="X187" i="75" s="1"/>
  <c r="T252" i="75"/>
  <c r="U252" i="75" s="1"/>
  <c r="V252" i="75" s="1"/>
  <c r="T276" i="75"/>
  <c r="X276" i="75" s="1"/>
  <c r="T308" i="75"/>
  <c r="X308" i="75" s="1"/>
  <c r="T315" i="75"/>
  <c r="Z315" i="75" s="1"/>
  <c r="AA315" i="75" s="1"/>
  <c r="T323" i="75"/>
  <c r="Z323" i="75" s="1"/>
  <c r="AA323" i="75" s="1"/>
  <c r="T347" i="75"/>
  <c r="U347" i="75" s="1"/>
  <c r="V347" i="75" s="1"/>
  <c r="T355" i="75"/>
  <c r="Z355" i="75" s="1"/>
  <c r="AA355" i="75" s="1"/>
  <c r="T52" i="75"/>
  <c r="Z52" i="75" s="1"/>
  <c r="AA52" i="75" s="1"/>
  <c r="T92" i="75"/>
  <c r="U92" i="75" s="1"/>
  <c r="V92" i="75" s="1"/>
  <c r="T147" i="75"/>
  <c r="U147" i="75" s="1"/>
  <c r="V147" i="75" s="1"/>
  <c r="T267" i="75"/>
  <c r="Z267" i="75" s="1"/>
  <c r="AA267" i="75" s="1"/>
  <c r="T20" i="75"/>
  <c r="X20" i="75" s="1"/>
  <c r="T180" i="75"/>
  <c r="Z180" i="75" s="1"/>
  <c r="AA180" i="75" s="1"/>
  <c r="T195" i="75"/>
  <c r="Z195" i="75" s="1"/>
  <c r="AA195" i="75" s="1"/>
  <c r="T291" i="75"/>
  <c r="U291" i="75" s="1"/>
  <c r="V291" i="75" s="1"/>
  <c r="T316" i="75"/>
  <c r="Z316" i="75" s="1"/>
  <c r="AA316" i="75" s="1"/>
  <c r="T67" i="75"/>
  <c r="U67" i="75" s="1"/>
  <c r="V67" i="75" s="1"/>
  <c r="T100" i="75"/>
  <c r="Z100" i="75" s="1"/>
  <c r="AA100" i="75" s="1"/>
  <c r="T124" i="75"/>
  <c r="X124" i="75" s="1"/>
  <c r="T131" i="75"/>
  <c r="Z131" i="75" s="1"/>
  <c r="AA131" i="75" s="1"/>
  <c r="T236" i="75"/>
  <c r="Z236" i="75" s="1"/>
  <c r="AA236" i="75" s="1"/>
  <c r="T340" i="75"/>
  <c r="Z340" i="75" s="1"/>
  <c r="AA340" i="75" s="1"/>
  <c r="T196" i="75"/>
  <c r="Z196" i="75" s="1"/>
  <c r="AA196" i="75" s="1"/>
  <c r="T243" i="75"/>
  <c r="U243" i="75" s="1"/>
  <c r="V243" i="75" s="1"/>
  <c r="T36" i="75"/>
  <c r="X36" i="75" s="1"/>
  <c r="T43" i="75"/>
  <c r="Z43" i="75" s="1"/>
  <c r="AA43" i="75" s="1"/>
  <c r="T75" i="75"/>
  <c r="U75" i="75" s="1"/>
  <c r="V75" i="75" s="1"/>
  <c r="T164" i="75"/>
  <c r="X164" i="75" s="1"/>
  <c r="T339" i="75"/>
  <c r="Z339" i="75" s="1"/>
  <c r="AA339" i="75" s="1"/>
  <c r="T4" i="75"/>
  <c r="Z4" i="75" s="1"/>
  <c r="AA4" i="75" s="1"/>
  <c r="Z99" i="75"/>
  <c r="AA99" i="75" s="1"/>
  <c r="X99" i="75"/>
  <c r="T65" i="75"/>
  <c r="Z65" i="75" s="1"/>
  <c r="AA65" i="75" s="1"/>
  <c r="T161" i="75"/>
  <c r="Z161" i="75" s="1"/>
  <c r="AA161" i="75" s="1"/>
  <c r="T249" i="75"/>
  <c r="U249" i="75" s="1"/>
  <c r="V249" i="75" s="1"/>
  <c r="T265" i="75"/>
  <c r="X265" i="75" s="1"/>
  <c r="T41" i="75"/>
  <c r="Z41" i="75" s="1"/>
  <c r="AA41" i="75" s="1"/>
  <c r="T273" i="75"/>
  <c r="Z273" i="75" s="1"/>
  <c r="AA273" i="75" s="1"/>
  <c r="T321" i="75"/>
  <c r="Z321" i="75" s="1"/>
  <c r="AA321" i="75" s="1"/>
  <c r="T225" i="75"/>
  <c r="X225" i="75" s="1"/>
  <c r="T342" i="75"/>
  <c r="X342" i="75" s="1"/>
  <c r="T354" i="75"/>
  <c r="U354" i="75" s="1"/>
  <c r="V354" i="75" s="1"/>
  <c r="T73" i="75"/>
  <c r="Z73" i="75" s="1"/>
  <c r="AA73" i="75" s="1"/>
  <c r="T289" i="75"/>
  <c r="U289" i="75" s="1"/>
  <c r="V289" i="75" s="1"/>
  <c r="T49" i="75"/>
  <c r="X49" i="75" s="1"/>
  <c r="T57" i="75"/>
  <c r="U57" i="75" s="1"/>
  <c r="V57" i="75" s="1"/>
  <c r="T81" i="75"/>
  <c r="U81" i="75" s="1"/>
  <c r="V81" i="75" s="1"/>
  <c r="T89" i="75"/>
  <c r="X89" i="75" s="1"/>
  <c r="T153" i="75"/>
  <c r="X153" i="75" s="1"/>
  <c r="T329" i="75"/>
  <c r="X329" i="75" s="1"/>
  <c r="T17" i="75"/>
  <c r="U17" i="75" s="1"/>
  <c r="V17" i="75" s="1"/>
  <c r="T25" i="75"/>
  <c r="U25" i="75" s="1"/>
  <c r="V25" i="75" s="1"/>
  <c r="T33" i="75"/>
  <c r="X33" i="75" s="1"/>
  <c r="T241" i="75"/>
  <c r="U241" i="75" s="1"/>
  <c r="V241" i="75" s="1"/>
  <c r="T129" i="75"/>
  <c r="Z129" i="75" s="1"/>
  <c r="AA129" i="75" s="1"/>
  <c r="T257" i="75"/>
  <c r="X257" i="75" s="1"/>
  <c r="T305" i="75"/>
  <c r="U305" i="75" s="1"/>
  <c r="V305" i="75" s="1"/>
  <c r="T353" i="75"/>
  <c r="X353" i="75" s="1"/>
  <c r="U119" i="75"/>
  <c r="V119" i="75" s="1"/>
  <c r="X140" i="75"/>
  <c r="U118" i="75"/>
  <c r="V118" i="75" s="1"/>
  <c r="U271" i="75"/>
  <c r="V271" i="75" s="1"/>
  <c r="Z85" i="75"/>
  <c r="AA85" i="75" s="1"/>
  <c r="X85" i="75"/>
  <c r="U190" i="75"/>
  <c r="V190" i="75" s="1"/>
  <c r="T28" i="75"/>
  <c r="X28" i="75" s="1"/>
  <c r="X37" i="75"/>
  <c r="T113" i="75"/>
  <c r="X113" i="75" s="1"/>
  <c r="T169" i="75"/>
  <c r="U169" i="75" s="1"/>
  <c r="V169" i="75" s="1"/>
  <c r="T26" i="75"/>
  <c r="Z26" i="75" s="1"/>
  <c r="AA26" i="75" s="1"/>
  <c r="Z125" i="75"/>
  <c r="AA125" i="75" s="1"/>
  <c r="U135" i="75"/>
  <c r="V135" i="75" s="1"/>
  <c r="T139" i="75"/>
  <c r="X139" i="75" s="1"/>
  <c r="T155" i="75"/>
  <c r="Z155" i="75" s="1"/>
  <c r="AA155" i="75" s="1"/>
  <c r="T231" i="75"/>
  <c r="Z231" i="75" s="1"/>
  <c r="AA231" i="75" s="1"/>
  <c r="T259" i="75"/>
  <c r="U259" i="75" s="1"/>
  <c r="V259" i="75" s="1"/>
  <c r="T278" i="75"/>
  <c r="U278" i="75" s="1"/>
  <c r="V278" i="75" s="1"/>
  <c r="T24" i="75"/>
  <c r="U24" i="75" s="1"/>
  <c r="V24" i="75" s="1"/>
  <c r="T117" i="75"/>
  <c r="Z117" i="75" s="1"/>
  <c r="AA117" i="75" s="1"/>
  <c r="Z118" i="75"/>
  <c r="AA118" i="75" s="1"/>
  <c r="X135" i="75"/>
  <c r="T145" i="75"/>
  <c r="Z145" i="75" s="1"/>
  <c r="AA145" i="75" s="1"/>
  <c r="T173" i="75"/>
  <c r="Z173" i="75" s="1"/>
  <c r="AA173" i="75" s="1"/>
  <c r="T234" i="75"/>
  <c r="Z234" i="75" s="1"/>
  <c r="AA234" i="75" s="1"/>
  <c r="T246" i="75"/>
  <c r="Z246" i="75" s="1"/>
  <c r="AA246" i="75" s="1"/>
  <c r="T6" i="75"/>
  <c r="X6" i="75" s="1"/>
  <c r="T48" i="75"/>
  <c r="U48" i="75" s="1"/>
  <c r="V48" i="75" s="1"/>
  <c r="T50" i="75"/>
  <c r="Z50" i="75" s="1"/>
  <c r="AA50" i="75" s="1"/>
  <c r="T88" i="75"/>
  <c r="X88" i="75" s="1"/>
  <c r="T95" i="75"/>
  <c r="U95" i="75" s="1"/>
  <c r="V95" i="75" s="1"/>
  <c r="T97" i="75"/>
  <c r="Z97" i="75" s="1"/>
  <c r="AA97" i="75" s="1"/>
  <c r="T134" i="75"/>
  <c r="X134" i="75" s="1"/>
  <c r="T184" i="75"/>
  <c r="X184" i="75" s="1"/>
  <c r="T193" i="75"/>
  <c r="Z193" i="75" s="1"/>
  <c r="AA193" i="75" s="1"/>
  <c r="T219" i="75"/>
  <c r="U219" i="75" s="1"/>
  <c r="V219" i="75" s="1"/>
  <c r="T232" i="75"/>
  <c r="U232" i="75" s="1"/>
  <c r="V232" i="75" s="1"/>
  <c r="T260" i="75"/>
  <c r="Z260" i="75" s="1"/>
  <c r="AA260" i="75" s="1"/>
  <c r="T262" i="75"/>
  <c r="Z262" i="75" s="1"/>
  <c r="AA262" i="75" s="1"/>
  <c r="T266" i="75"/>
  <c r="Z266" i="75" s="1"/>
  <c r="AA266" i="75" s="1"/>
  <c r="T283" i="75"/>
  <c r="Z283" i="75" s="1"/>
  <c r="AA283" i="75" s="1"/>
  <c r="T314" i="75"/>
  <c r="Z314" i="75" s="1"/>
  <c r="AA314" i="75" s="1"/>
  <c r="T343" i="75"/>
  <c r="X343" i="75" s="1"/>
  <c r="T53" i="75"/>
  <c r="Z53" i="75" s="1"/>
  <c r="AA53" i="75" s="1"/>
  <c r="T55" i="75"/>
  <c r="X55" i="75" s="1"/>
  <c r="T70" i="75"/>
  <c r="Z70" i="75" s="1"/>
  <c r="AA70" i="75" s="1"/>
  <c r="T76" i="75"/>
  <c r="U76" i="75" s="1"/>
  <c r="V76" i="75" s="1"/>
  <c r="T123" i="75"/>
  <c r="U123" i="75" s="1"/>
  <c r="V123" i="75" s="1"/>
  <c r="T130" i="75"/>
  <c r="U130" i="75" s="1"/>
  <c r="V130" i="75" s="1"/>
  <c r="T138" i="75"/>
  <c r="Z138" i="75" s="1"/>
  <c r="AA138" i="75" s="1"/>
  <c r="T152" i="75"/>
  <c r="Z152" i="75" s="1"/>
  <c r="AA152" i="75" s="1"/>
  <c r="T159" i="75"/>
  <c r="Z159" i="75" s="1"/>
  <c r="AA159" i="75" s="1"/>
  <c r="T179" i="75"/>
  <c r="Z179" i="75" s="1"/>
  <c r="AA179" i="75" s="1"/>
  <c r="T215" i="75"/>
  <c r="U215" i="75" s="1"/>
  <c r="V215" i="75" s="1"/>
  <c r="T217" i="75"/>
  <c r="U217" i="75" s="1"/>
  <c r="V217" i="75" s="1"/>
  <c r="T228" i="75"/>
  <c r="U228" i="75" s="1"/>
  <c r="V228" i="75" s="1"/>
  <c r="T279" i="75"/>
  <c r="U279" i="75" s="1"/>
  <c r="V279" i="75" s="1"/>
  <c r="T319" i="75"/>
  <c r="Z319" i="75" s="1"/>
  <c r="AA319" i="75" s="1"/>
  <c r="T2" i="75"/>
  <c r="X2" i="75" s="1"/>
  <c r="T18" i="75"/>
  <c r="X18" i="75" s="1"/>
  <c r="T30" i="75"/>
  <c r="Z30" i="75" s="1"/>
  <c r="AA30" i="75" s="1"/>
  <c r="T32" i="75"/>
  <c r="U32" i="75" s="1"/>
  <c r="V32" i="75" s="1"/>
  <c r="T74" i="75"/>
  <c r="Z74" i="75" s="1"/>
  <c r="AA74" i="75" s="1"/>
  <c r="T79" i="75"/>
  <c r="Z79" i="75" s="1"/>
  <c r="AA79" i="75" s="1"/>
  <c r="T83" i="75"/>
  <c r="Z83" i="75" s="1"/>
  <c r="AA83" i="75" s="1"/>
  <c r="T93" i="75"/>
  <c r="Z93" i="75" s="1"/>
  <c r="AA93" i="75" s="1"/>
  <c r="T110" i="75"/>
  <c r="U110" i="75" s="1"/>
  <c r="V110" i="75" s="1"/>
  <c r="T127" i="75"/>
  <c r="T146" i="75"/>
  <c r="X146" i="75" s="1"/>
  <c r="T150" i="75"/>
  <c r="Z150" i="75" s="1"/>
  <c r="AA150" i="75" s="1"/>
  <c r="T163" i="75"/>
  <c r="Z163" i="75" s="1"/>
  <c r="AA163" i="75" s="1"/>
  <c r="T182" i="75"/>
  <c r="U182" i="75" s="1"/>
  <c r="V182" i="75" s="1"/>
  <c r="T191" i="75"/>
  <c r="U191" i="75" s="1"/>
  <c r="V191" i="75" s="1"/>
  <c r="T203" i="75"/>
  <c r="U203" i="75" s="1"/>
  <c r="V203" i="75" s="1"/>
  <c r="T211" i="75"/>
  <c r="U211" i="75" s="1"/>
  <c r="V211" i="75" s="1"/>
  <c r="T245" i="75"/>
  <c r="T16" i="75"/>
  <c r="Z16" i="75" s="1"/>
  <c r="AA16" i="75" s="1"/>
  <c r="T23" i="75"/>
  <c r="U23" i="75" s="1"/>
  <c r="V23" i="75" s="1"/>
  <c r="T35" i="75"/>
  <c r="U35" i="75" s="1"/>
  <c r="V35" i="75" s="1"/>
  <c r="T39" i="75"/>
  <c r="U39" i="75" s="1"/>
  <c r="V39" i="75" s="1"/>
  <c r="T51" i="75"/>
  <c r="U51" i="75" s="1"/>
  <c r="V51" i="75" s="1"/>
  <c r="T144" i="75"/>
  <c r="Z144" i="75" s="1"/>
  <c r="AA144" i="75" s="1"/>
  <c r="T157" i="75"/>
  <c r="X157" i="75" s="1"/>
  <c r="T165" i="75"/>
  <c r="X165" i="75" s="1"/>
  <c r="T185" i="75"/>
  <c r="Z185" i="75" s="1"/>
  <c r="AA185" i="75" s="1"/>
  <c r="T194" i="75"/>
  <c r="U194" i="75" s="1"/>
  <c r="V194" i="75" s="1"/>
  <c r="T199" i="75"/>
  <c r="Z199" i="75" s="1"/>
  <c r="AA199" i="75" s="1"/>
  <c r="T201" i="75"/>
  <c r="X201" i="75" s="1"/>
  <c r="T207" i="75"/>
  <c r="X207" i="75" s="1"/>
  <c r="T209" i="75"/>
  <c r="X209" i="75" s="1"/>
  <c r="T256" i="75"/>
  <c r="X256" i="75" s="1"/>
  <c r="T263" i="75"/>
  <c r="Z263" i="75" s="1"/>
  <c r="AA263" i="75" s="1"/>
  <c r="T275" i="75"/>
  <c r="Z275" i="75" s="1"/>
  <c r="AA275" i="75" s="1"/>
  <c r="T284" i="75"/>
  <c r="Z284" i="75" s="1"/>
  <c r="AA284" i="75" s="1"/>
  <c r="T292" i="75"/>
  <c r="U292" i="75" s="1"/>
  <c r="V292" i="75" s="1"/>
  <c r="T300" i="75"/>
  <c r="U300" i="75" s="1"/>
  <c r="V300" i="75" s="1"/>
  <c r="T302" i="75"/>
  <c r="U302" i="75" s="1"/>
  <c r="V302" i="75" s="1"/>
  <c r="T304" i="75"/>
  <c r="U304" i="75" s="1"/>
  <c r="V304" i="75" s="1"/>
  <c r="T317" i="75"/>
  <c r="Z317" i="75" s="1"/>
  <c r="AA317" i="75" s="1"/>
  <c r="T333" i="75"/>
  <c r="Z333" i="75" s="1"/>
  <c r="AA333" i="75" s="1"/>
  <c r="T337" i="75"/>
  <c r="Z337" i="75" s="1"/>
  <c r="AA337" i="75" s="1"/>
  <c r="T350" i="75"/>
  <c r="Z350" i="75" s="1"/>
  <c r="AA350" i="75" s="1"/>
  <c r="T358" i="75"/>
  <c r="U358" i="75" s="1"/>
  <c r="V358" i="75" s="1"/>
  <c r="X14" i="75"/>
  <c r="U14" i="75"/>
  <c r="V14" i="75" s="1"/>
  <c r="Z14" i="75"/>
  <c r="AA14" i="75" s="1"/>
  <c r="U45" i="75"/>
  <c r="V45" i="75" s="1"/>
  <c r="Z45" i="75"/>
  <c r="AA45" i="75" s="1"/>
  <c r="X45" i="75"/>
  <c r="U7" i="75"/>
  <c r="V7" i="75" s="1"/>
  <c r="Z7" i="75"/>
  <c r="AA7" i="75" s="1"/>
  <c r="X7" i="75"/>
  <c r="Z5" i="75"/>
  <c r="AA5" i="75" s="1"/>
  <c r="X5" i="75"/>
  <c r="U5" i="75"/>
  <c r="V5" i="75" s="1"/>
  <c r="Z21" i="75"/>
  <c r="AA21" i="75" s="1"/>
  <c r="X21" i="75"/>
  <c r="U21" i="75"/>
  <c r="V21" i="75" s="1"/>
  <c r="U3" i="75"/>
  <c r="V3" i="75" s="1"/>
  <c r="Z3" i="75"/>
  <c r="AA3" i="75" s="1"/>
  <c r="X3" i="75"/>
  <c r="X29" i="75"/>
  <c r="U29" i="75"/>
  <c r="V29" i="75" s="1"/>
  <c r="Z29" i="75"/>
  <c r="AA29" i="75" s="1"/>
  <c r="U31" i="75"/>
  <c r="V31" i="75" s="1"/>
  <c r="Z31" i="75"/>
  <c r="AA31" i="75" s="1"/>
  <c r="X31" i="75"/>
  <c r="U15" i="75"/>
  <c r="V15" i="75" s="1"/>
  <c r="Z15" i="75"/>
  <c r="AA15" i="75" s="1"/>
  <c r="X15" i="75"/>
  <c r="Z22" i="75"/>
  <c r="AA22" i="75" s="1"/>
  <c r="X22" i="75"/>
  <c r="U22" i="75"/>
  <c r="V22" i="75" s="1"/>
  <c r="U38" i="75"/>
  <c r="V38" i="75" s="1"/>
  <c r="Z38" i="75"/>
  <c r="AA38" i="75" s="1"/>
  <c r="X38" i="75"/>
  <c r="Z13" i="75"/>
  <c r="AA13" i="75" s="1"/>
  <c r="X13" i="75"/>
  <c r="U13" i="75"/>
  <c r="V13" i="75" s="1"/>
  <c r="Z27" i="75"/>
  <c r="AA27" i="75" s="1"/>
  <c r="X27" i="75"/>
  <c r="U27" i="75"/>
  <c r="V27" i="75" s="1"/>
  <c r="U11" i="75"/>
  <c r="V11" i="75" s="1"/>
  <c r="Z11" i="75"/>
  <c r="AA11" i="75" s="1"/>
  <c r="X11" i="75"/>
  <c r="X54" i="75"/>
  <c r="Z54" i="75"/>
  <c r="AA54" i="75" s="1"/>
  <c r="T56" i="75"/>
  <c r="X68" i="75"/>
  <c r="U68" i="75"/>
  <c r="V68" i="75" s="1"/>
  <c r="U77" i="75"/>
  <c r="V77" i="75" s="1"/>
  <c r="Z77" i="75"/>
  <c r="AA77" i="75" s="1"/>
  <c r="X77" i="75"/>
  <c r="U108" i="75"/>
  <c r="V108" i="75" s="1"/>
  <c r="Z108" i="75"/>
  <c r="AA108" i="75" s="1"/>
  <c r="X108" i="75"/>
  <c r="Z116" i="75"/>
  <c r="AA116" i="75" s="1"/>
  <c r="X116" i="75"/>
  <c r="U116" i="75"/>
  <c r="V116" i="75" s="1"/>
  <c r="U91" i="75"/>
  <c r="V91" i="75" s="1"/>
  <c r="Z91" i="75"/>
  <c r="AA91" i="75" s="1"/>
  <c r="X91" i="75"/>
  <c r="U94" i="75"/>
  <c r="V94" i="75" s="1"/>
  <c r="Z94" i="75"/>
  <c r="AA94" i="75" s="1"/>
  <c r="X94" i="75"/>
  <c r="Z111" i="75"/>
  <c r="AA111" i="75" s="1"/>
  <c r="X111" i="75"/>
  <c r="U111" i="75"/>
  <c r="V111" i="75" s="1"/>
  <c r="Z37" i="75"/>
  <c r="AA37" i="75" s="1"/>
  <c r="T69" i="75"/>
  <c r="Z71" i="75"/>
  <c r="AA71" i="75" s="1"/>
  <c r="X71" i="75"/>
  <c r="U71" i="75"/>
  <c r="V71" i="75" s="1"/>
  <c r="X87" i="75"/>
  <c r="U87" i="75"/>
  <c r="V87" i="75" s="1"/>
  <c r="Z87" i="75"/>
  <c r="AA87" i="75" s="1"/>
  <c r="U78" i="75"/>
  <c r="V78" i="75" s="1"/>
  <c r="Z78" i="75"/>
  <c r="AA78" i="75" s="1"/>
  <c r="X78" i="75"/>
  <c r="U109" i="75"/>
  <c r="V109" i="75" s="1"/>
  <c r="Z109" i="75"/>
  <c r="AA109" i="75" s="1"/>
  <c r="X109" i="75"/>
  <c r="Z44" i="75"/>
  <c r="AA44" i="75" s="1"/>
  <c r="T46" i="75"/>
  <c r="Z60" i="75"/>
  <c r="AA60" i="75" s="1"/>
  <c r="X47" i="75"/>
  <c r="U47" i="75"/>
  <c r="V47" i="75" s="1"/>
  <c r="U62" i="75"/>
  <c r="V62" i="75" s="1"/>
  <c r="Z62" i="75"/>
  <c r="AA62" i="75" s="1"/>
  <c r="X62" i="75"/>
  <c r="U107" i="75"/>
  <c r="V107" i="75" s="1"/>
  <c r="Z107" i="75"/>
  <c r="AA107" i="75" s="1"/>
  <c r="X107" i="75"/>
  <c r="T42" i="75"/>
  <c r="X61" i="75"/>
  <c r="Z61" i="75"/>
  <c r="AA61" i="75" s="1"/>
  <c r="T63" i="75"/>
  <c r="Z101" i="75"/>
  <c r="AA101" i="75" s="1"/>
  <c r="X101" i="75"/>
  <c r="U101" i="75"/>
  <c r="V101" i="75" s="1"/>
  <c r="X103" i="75"/>
  <c r="U103" i="75"/>
  <c r="V103" i="75" s="1"/>
  <c r="Z103" i="75"/>
  <c r="AA103" i="75" s="1"/>
  <c r="Z119" i="75"/>
  <c r="AA119" i="75" s="1"/>
  <c r="X133" i="75"/>
  <c r="U133" i="75"/>
  <c r="V133" i="75" s="1"/>
  <c r="Z158" i="75"/>
  <c r="AA158" i="75" s="1"/>
  <c r="X158" i="75"/>
  <c r="U158" i="75"/>
  <c r="V158" i="75" s="1"/>
  <c r="X181" i="75"/>
  <c r="U181" i="75"/>
  <c r="V181" i="75" s="1"/>
  <c r="Z181" i="75"/>
  <c r="AA181" i="75" s="1"/>
  <c r="Z149" i="75"/>
  <c r="AA149" i="75" s="1"/>
  <c r="X149" i="75"/>
  <c r="U149" i="75"/>
  <c r="V149" i="75" s="1"/>
  <c r="U99" i="75"/>
  <c r="V99" i="75" s="1"/>
  <c r="U115" i="75"/>
  <c r="V115" i="75" s="1"/>
  <c r="Z133" i="75"/>
  <c r="AA133" i="75" s="1"/>
  <c r="T156" i="75"/>
  <c r="U85" i="75"/>
  <c r="V85" i="75" s="1"/>
  <c r="U86" i="75"/>
  <c r="V86" i="75" s="1"/>
  <c r="U102" i="75"/>
  <c r="V102" i="75" s="1"/>
  <c r="X126" i="75"/>
  <c r="Z132" i="75"/>
  <c r="AA132" i="75" s="1"/>
  <c r="X132" i="75"/>
  <c r="Z142" i="75"/>
  <c r="AA142" i="75" s="1"/>
  <c r="X142" i="75"/>
  <c r="U142" i="75"/>
  <c r="V142" i="75" s="1"/>
  <c r="Z189" i="75"/>
  <c r="AA189" i="75" s="1"/>
  <c r="X189" i="75"/>
  <c r="U189" i="75"/>
  <c r="V189" i="75" s="1"/>
  <c r="Z198" i="75"/>
  <c r="AA198" i="75" s="1"/>
  <c r="X198" i="75"/>
  <c r="U198" i="75"/>
  <c r="V198" i="75" s="1"/>
  <c r="X115" i="75"/>
  <c r="U132" i="75"/>
  <c r="V132" i="75" s="1"/>
  <c r="X86" i="75"/>
  <c r="X102" i="75"/>
  <c r="U125" i="75"/>
  <c r="V125" i="75" s="1"/>
  <c r="Z126" i="75"/>
  <c r="AA126" i="75" s="1"/>
  <c r="X151" i="75"/>
  <c r="U151" i="75"/>
  <c r="V151" i="75" s="1"/>
  <c r="X183" i="75"/>
  <c r="U183" i="75"/>
  <c r="V183" i="75" s="1"/>
  <c r="Z183" i="75"/>
  <c r="AA183" i="75" s="1"/>
  <c r="Z143" i="75"/>
  <c r="AA143" i="75" s="1"/>
  <c r="X143" i="75"/>
  <c r="U143" i="75"/>
  <c r="V143" i="75" s="1"/>
  <c r="X141" i="75"/>
  <c r="X167" i="75"/>
  <c r="X174" i="75"/>
  <c r="X175" i="75"/>
  <c r="Z140" i="75"/>
  <c r="AA140" i="75" s="1"/>
  <c r="X171" i="75"/>
  <c r="Z141" i="75"/>
  <c r="AA141" i="75" s="1"/>
  <c r="Z167" i="75"/>
  <c r="AA167" i="75" s="1"/>
  <c r="Z175" i="75"/>
  <c r="AA175" i="75" s="1"/>
  <c r="X214" i="75"/>
  <c r="U214" i="75"/>
  <c r="V214" i="75" s="1"/>
  <c r="Z214" i="75"/>
  <c r="AA214" i="75" s="1"/>
  <c r="T213" i="75"/>
  <c r="Z220" i="75"/>
  <c r="AA220" i="75" s="1"/>
  <c r="X220" i="75"/>
  <c r="U220" i="75"/>
  <c r="V220" i="75" s="1"/>
  <c r="X235" i="75"/>
  <c r="T197" i="75"/>
  <c r="T205" i="75"/>
  <c r="T221" i="75"/>
  <c r="U223" i="75"/>
  <c r="V223" i="75" s="1"/>
  <c r="Z223" i="75"/>
  <c r="AA223" i="75" s="1"/>
  <c r="X223" i="75"/>
  <c r="Z247" i="75"/>
  <c r="AA247" i="75" s="1"/>
  <c r="X247" i="75"/>
  <c r="X229" i="75"/>
  <c r="U277" i="75"/>
  <c r="V277" i="75" s="1"/>
  <c r="Z277" i="75"/>
  <c r="AA277" i="75" s="1"/>
  <c r="Z318" i="75"/>
  <c r="AA318" i="75" s="1"/>
  <c r="X318" i="75"/>
  <c r="U318" i="75"/>
  <c r="V318" i="75" s="1"/>
  <c r="U254" i="75"/>
  <c r="V254" i="75" s="1"/>
  <c r="X310" i="75"/>
  <c r="U310" i="75"/>
  <c r="V310" i="75" s="1"/>
  <c r="Z310" i="75"/>
  <c r="AA310" i="75" s="1"/>
  <c r="Z334" i="75"/>
  <c r="AA334" i="75" s="1"/>
  <c r="X334" i="75"/>
  <c r="T233" i="75"/>
  <c r="T237" i="75"/>
  <c r="X270" i="75"/>
  <c r="U270" i="75"/>
  <c r="V270" i="75" s="1"/>
  <c r="Z270" i="75"/>
  <c r="AA270" i="75" s="1"/>
  <c r="Z294" i="75"/>
  <c r="AA294" i="75" s="1"/>
  <c r="X294" i="75"/>
  <c r="U294" i="75"/>
  <c r="V294" i="75" s="1"/>
  <c r="Z326" i="75"/>
  <c r="AA326" i="75" s="1"/>
  <c r="X326" i="75"/>
  <c r="U326" i="75"/>
  <c r="V326" i="75" s="1"/>
  <c r="Z271" i="75"/>
  <c r="AA271" i="75" s="1"/>
  <c r="U295" i="75"/>
  <c r="V295" i="75" s="1"/>
  <c r="U2" i="74"/>
  <c r="R2" i="74"/>
  <c r="U3" i="74"/>
  <c r="R3" i="74"/>
  <c r="S3" i="74" s="1"/>
  <c r="R4" i="74"/>
  <c r="S4" i="74" s="1"/>
  <c r="U11" i="74"/>
  <c r="R11" i="74"/>
  <c r="S11" i="74" s="1"/>
  <c r="U13" i="74"/>
  <c r="R13" i="74"/>
  <c r="S13" i="74" s="1"/>
  <c r="U17" i="74"/>
  <c r="R17" i="74"/>
  <c r="S17" i="74" s="1"/>
  <c r="U19" i="74"/>
  <c r="R19" i="74"/>
  <c r="S19" i="74" s="1"/>
  <c r="R31" i="74"/>
  <c r="S31" i="74" s="1"/>
  <c r="U9" i="74"/>
  <c r="R9" i="74"/>
  <c r="S9" i="74" s="1"/>
  <c r="U15" i="74"/>
  <c r="R15" i="74"/>
  <c r="S15" i="74" s="1"/>
  <c r="U29" i="74"/>
  <c r="R29" i="74"/>
  <c r="S29" i="74" s="1"/>
  <c r="U27" i="74"/>
  <c r="R27" i="74"/>
  <c r="S27" i="74" s="1"/>
  <c r="U6" i="74"/>
  <c r="R6" i="74"/>
  <c r="S6" i="74" s="1"/>
  <c r="U21" i="74"/>
  <c r="R21" i="74"/>
  <c r="S21" i="74" s="1"/>
  <c r="U8" i="74"/>
  <c r="R8" i="74"/>
  <c r="S8" i="74" s="1"/>
  <c r="U10" i="74"/>
  <c r="R10" i="74"/>
  <c r="S10" i="74" s="1"/>
  <c r="U12" i="74"/>
  <c r="R12" i="74"/>
  <c r="S12" i="74" s="1"/>
  <c r="U14" i="74"/>
  <c r="R14" i="74"/>
  <c r="S14" i="74" s="1"/>
  <c r="U16" i="74"/>
  <c r="R16" i="74"/>
  <c r="S16" i="74" s="1"/>
  <c r="U18" i="74"/>
  <c r="R18" i="74"/>
  <c r="S18" i="74" s="1"/>
  <c r="U20" i="74"/>
  <c r="R20" i="74"/>
  <c r="S20" i="74" s="1"/>
  <c r="U22" i="74"/>
  <c r="R22" i="74"/>
  <c r="S22" i="74" s="1"/>
  <c r="U26" i="74"/>
  <c r="R26" i="74"/>
  <c r="S26" i="74" s="1"/>
  <c r="U28" i="74"/>
  <c r="R28" i="74"/>
  <c r="S28" i="74" s="1"/>
  <c r="U30" i="74"/>
  <c r="R30" i="74"/>
  <c r="S30" i="74" s="1"/>
  <c r="U32" i="74"/>
  <c r="R32" i="74"/>
  <c r="S32" i="74" s="1"/>
  <c r="U25" i="74"/>
  <c r="R25" i="74"/>
  <c r="S25" i="74" s="1"/>
  <c r="U23" i="74"/>
  <c r="R23" i="74"/>
  <c r="S23" i="74" s="1"/>
  <c r="R7" i="74"/>
  <c r="S7" i="74" s="1"/>
  <c r="U5" i="74"/>
  <c r="S205" i="72"/>
  <c r="S118" i="72"/>
  <c r="W118" i="72" s="1"/>
  <c r="S238" i="72"/>
  <c r="T238" i="72" s="1"/>
  <c r="U238" i="72" s="1"/>
  <c r="S139" i="72"/>
  <c r="T139" i="72" s="1"/>
  <c r="U139" i="72" s="1"/>
  <c r="S155" i="72"/>
  <c r="T155" i="72" s="1"/>
  <c r="U155" i="72" s="1"/>
  <c r="S36" i="72"/>
  <c r="Y36" i="72" s="1"/>
  <c r="Z36" i="72" s="1"/>
  <c r="S243" i="72"/>
  <c r="Y243" i="72" s="1"/>
  <c r="Z243" i="72" s="1"/>
  <c r="S20" i="72"/>
  <c r="Y20" i="72" s="1"/>
  <c r="Z20" i="72" s="1"/>
  <c r="S28" i="72"/>
  <c r="W28" i="72" s="1"/>
  <c r="S232" i="72"/>
  <c r="Y232" i="72" s="1"/>
  <c r="Z232" i="72" s="1"/>
  <c r="S147" i="72"/>
  <c r="Y147" i="72" s="1"/>
  <c r="Z147" i="72" s="1"/>
  <c r="S179" i="72"/>
  <c r="Y179" i="72" s="1"/>
  <c r="Z179" i="72" s="1"/>
  <c r="S251" i="72"/>
  <c r="T251" i="72" s="1"/>
  <c r="U251" i="72" s="1"/>
  <c r="S259" i="72"/>
  <c r="W259" i="72" s="1"/>
  <c r="S187" i="72"/>
  <c r="Y187" i="72" s="1"/>
  <c r="Z187" i="72" s="1"/>
  <c r="S211" i="72"/>
  <c r="Y211" i="72" s="1"/>
  <c r="Z211" i="72" s="1"/>
  <c r="S123" i="72"/>
  <c r="T123" i="72" s="1"/>
  <c r="U123" i="72" s="1"/>
  <c r="S163" i="72"/>
  <c r="Y163" i="72" s="1"/>
  <c r="Z163" i="72" s="1"/>
  <c r="S219" i="72"/>
  <c r="T219" i="72" s="1"/>
  <c r="U219" i="72" s="1"/>
  <c r="S131" i="72"/>
  <c r="Y131" i="72" s="1"/>
  <c r="Z131" i="72" s="1"/>
  <c r="S195" i="72"/>
  <c r="T195" i="72" s="1"/>
  <c r="U195" i="72" s="1"/>
  <c r="S227" i="72"/>
  <c r="Y227" i="72" s="1"/>
  <c r="Z227" i="72" s="1"/>
  <c r="S171" i="72"/>
  <c r="Y171" i="72" s="1"/>
  <c r="Z171" i="72" s="1"/>
  <c r="S235" i="72"/>
  <c r="Y235" i="72" s="1"/>
  <c r="Z235" i="72" s="1"/>
  <c r="S14" i="72"/>
  <c r="T14" i="72" s="1"/>
  <c r="U14" i="72" s="1"/>
  <c r="S70" i="72"/>
  <c r="W70" i="72" s="1"/>
  <c r="S94" i="72"/>
  <c r="W94" i="72" s="1"/>
  <c r="S166" i="72"/>
  <c r="Y166" i="72" s="1"/>
  <c r="Z166" i="72" s="1"/>
  <c r="S22" i="72"/>
  <c r="W22" i="72" s="1"/>
  <c r="S198" i="72"/>
  <c r="W198" i="72" s="1"/>
  <c r="S54" i="72"/>
  <c r="W54" i="72" s="1"/>
  <c r="S78" i="72"/>
  <c r="T78" i="72" s="1"/>
  <c r="U78" i="72" s="1"/>
  <c r="S150" i="72"/>
  <c r="W150" i="72" s="1"/>
  <c r="S174" i="72"/>
  <c r="W174" i="72" s="1"/>
  <c r="S230" i="72"/>
  <c r="Y230" i="72" s="1"/>
  <c r="Z230" i="72" s="1"/>
  <c r="S286" i="72"/>
  <c r="Y286" i="72" s="1"/>
  <c r="Z286" i="72" s="1"/>
  <c r="S62" i="72"/>
  <c r="W62" i="72" s="1"/>
  <c r="S126" i="72"/>
  <c r="Y126" i="72" s="1"/>
  <c r="Z126" i="72" s="1"/>
  <c r="S182" i="72"/>
  <c r="Y182" i="72" s="1"/>
  <c r="Z182" i="72" s="1"/>
  <c r="S206" i="72"/>
  <c r="W206" i="72" s="1"/>
  <c r="S246" i="72"/>
  <c r="T246" i="72" s="1"/>
  <c r="U246" i="72" s="1"/>
  <c r="S6" i="72"/>
  <c r="W6" i="72" s="1"/>
  <c r="S86" i="72"/>
  <c r="T86" i="72" s="1"/>
  <c r="U86" i="72" s="1"/>
  <c r="S110" i="72"/>
  <c r="T110" i="72" s="1"/>
  <c r="U110" i="72" s="1"/>
  <c r="S190" i="72"/>
  <c r="T190" i="72" s="1"/>
  <c r="U190" i="72" s="1"/>
  <c r="S255" i="72"/>
  <c r="Y255" i="72" s="1"/>
  <c r="Z255" i="72" s="1"/>
  <c r="S271" i="72"/>
  <c r="Y271" i="72" s="1"/>
  <c r="Z271" i="72" s="1"/>
  <c r="S270" i="72"/>
  <c r="T270" i="72" s="1"/>
  <c r="U270" i="72" s="1"/>
  <c r="S254" i="72"/>
  <c r="W254" i="72" s="1"/>
  <c r="S275" i="72"/>
  <c r="T275" i="72" s="1"/>
  <c r="U275" i="72" s="1"/>
  <c r="S39" i="72"/>
  <c r="T39" i="72" s="1"/>
  <c r="U39" i="72" s="1"/>
  <c r="S87" i="72"/>
  <c r="T87" i="72" s="1"/>
  <c r="U87" i="72" s="1"/>
  <c r="S279" i="72"/>
  <c r="W279" i="72" s="1"/>
  <c r="S15" i="72"/>
  <c r="Y15" i="72" s="1"/>
  <c r="Z15" i="72" s="1"/>
  <c r="S199" i="72"/>
  <c r="T199" i="72" s="1"/>
  <c r="U199" i="72" s="1"/>
  <c r="S247" i="72"/>
  <c r="W247" i="72" s="1"/>
  <c r="S23" i="72"/>
  <c r="T23" i="72" s="1"/>
  <c r="U23" i="72" s="1"/>
  <c r="S47" i="72"/>
  <c r="T47" i="72" s="1"/>
  <c r="U47" i="72" s="1"/>
  <c r="S95" i="72"/>
  <c r="Y95" i="72" s="1"/>
  <c r="Z95" i="72" s="1"/>
  <c r="S135" i="72"/>
  <c r="Y135" i="72" s="1"/>
  <c r="Z135" i="72" s="1"/>
  <c r="S295" i="72"/>
  <c r="W295" i="72" s="1"/>
  <c r="S207" i="72"/>
  <c r="W207" i="72" s="1"/>
  <c r="S55" i="72"/>
  <c r="W55" i="72" s="1"/>
  <c r="S79" i="72"/>
  <c r="T79" i="72" s="1"/>
  <c r="U79" i="72" s="1"/>
  <c r="S103" i="72"/>
  <c r="W103" i="72" s="1"/>
  <c r="S119" i="72"/>
  <c r="W119" i="72" s="1"/>
  <c r="S311" i="72"/>
  <c r="Y311" i="72" s="1"/>
  <c r="Z311" i="72" s="1"/>
  <c r="S344" i="72"/>
  <c r="Y344" i="72" s="1"/>
  <c r="Z344" i="72" s="1"/>
  <c r="S346" i="72"/>
  <c r="W346" i="72" s="1"/>
  <c r="S50" i="72"/>
  <c r="Y50" i="72" s="1"/>
  <c r="Z50" i="72" s="1"/>
  <c r="S98" i="72"/>
  <c r="Y98" i="72" s="1"/>
  <c r="Z98" i="72" s="1"/>
  <c r="S114" i="72"/>
  <c r="T114" i="72" s="1"/>
  <c r="U114" i="72" s="1"/>
  <c r="S328" i="72"/>
  <c r="Y328" i="72" s="1"/>
  <c r="Z328" i="72" s="1"/>
  <c r="S290" i="72"/>
  <c r="W290" i="72" s="1"/>
  <c r="S226" i="72"/>
  <c r="W226" i="72" s="1"/>
  <c r="S250" i="72"/>
  <c r="T250" i="72" s="1"/>
  <c r="U250" i="72" s="1"/>
  <c r="S34" i="72"/>
  <c r="W34" i="72" s="1"/>
  <c r="S58" i="72"/>
  <c r="W58" i="72" s="1"/>
  <c r="S82" i="72"/>
  <c r="Y82" i="72" s="1"/>
  <c r="Z82" i="72" s="1"/>
  <c r="S354" i="72"/>
  <c r="Y354" i="72" s="1"/>
  <c r="Z354" i="72" s="1"/>
  <c r="S138" i="72"/>
  <c r="W138" i="72" s="1"/>
  <c r="S10" i="72"/>
  <c r="T10" i="72" s="1"/>
  <c r="U10" i="72" s="1"/>
  <c r="S106" i="72"/>
  <c r="Y106" i="72" s="1"/>
  <c r="Z106" i="72" s="1"/>
  <c r="S122" i="72"/>
  <c r="Y122" i="72" s="1"/>
  <c r="Z122" i="72" s="1"/>
  <c r="S258" i="72"/>
  <c r="W258" i="72" s="1"/>
  <c r="S274" i="72"/>
  <c r="T274" i="72" s="1"/>
  <c r="U274" i="72" s="1"/>
  <c r="S298" i="72"/>
  <c r="T298" i="72" s="1"/>
  <c r="U298" i="72" s="1"/>
  <c r="S66" i="72"/>
  <c r="Y66" i="72" s="1"/>
  <c r="Z66" i="72" s="1"/>
  <c r="S234" i="72"/>
  <c r="W234" i="72" s="1"/>
  <c r="S330" i="72"/>
  <c r="W330" i="72" s="1"/>
  <c r="S210" i="72"/>
  <c r="Y210" i="72" s="1"/>
  <c r="Z210" i="72" s="1"/>
  <c r="S322" i="72"/>
  <c r="T322" i="72" s="1"/>
  <c r="U322" i="72" s="1"/>
  <c r="S18" i="72"/>
  <c r="Y18" i="72" s="1"/>
  <c r="Z18" i="72" s="1"/>
  <c r="S90" i="72"/>
  <c r="Y90" i="72" s="1"/>
  <c r="Z90" i="72" s="1"/>
  <c r="S218" i="72"/>
  <c r="W218" i="72" s="1"/>
  <c r="S282" i="72"/>
  <c r="W282" i="72" s="1"/>
  <c r="S306" i="72"/>
  <c r="W306" i="72" s="1"/>
  <c r="S338" i="72"/>
  <c r="T338" i="72" s="1"/>
  <c r="U338" i="72" s="1"/>
  <c r="S26" i="72"/>
  <c r="T26" i="72" s="1"/>
  <c r="U26" i="72" s="1"/>
  <c r="S74" i="72"/>
  <c r="Y74" i="72" s="1"/>
  <c r="Z74" i="72" s="1"/>
  <c r="S202" i="72"/>
  <c r="T202" i="72" s="1"/>
  <c r="U202" i="72" s="1"/>
  <c r="S242" i="72"/>
  <c r="W242" i="72" s="1"/>
  <c r="S314" i="72"/>
  <c r="W314" i="72" s="1"/>
  <c r="S292" i="72"/>
  <c r="Y292" i="72" s="1"/>
  <c r="Z292" i="72" s="1"/>
  <c r="S97" i="72"/>
  <c r="T97" i="72" s="1"/>
  <c r="U97" i="72" s="1"/>
  <c r="S2" i="72"/>
  <c r="S348" i="72"/>
  <c r="Y348" i="72" s="1"/>
  <c r="Z348" i="72" s="1"/>
  <c r="S284" i="72"/>
  <c r="Y284" i="72" s="1"/>
  <c r="Z284" i="72" s="1"/>
  <c r="Y30" i="72"/>
  <c r="Z30" i="72" s="1"/>
  <c r="T56" i="72"/>
  <c r="U56" i="72" s="1"/>
  <c r="Y56" i="72"/>
  <c r="Z56" i="72" s="1"/>
  <c r="T32" i="72"/>
  <c r="U32" i="72" s="1"/>
  <c r="Y32" i="72"/>
  <c r="Z32" i="72" s="1"/>
  <c r="T24" i="72"/>
  <c r="U24" i="72" s="1"/>
  <c r="W24" i="72"/>
  <c r="W152" i="72"/>
  <c r="Y152" i="72"/>
  <c r="Z152" i="72" s="1"/>
  <c r="S272" i="72"/>
  <c r="W272" i="72" s="1"/>
  <c r="Y154" i="72"/>
  <c r="Z154" i="72" s="1"/>
  <c r="S176" i="72"/>
  <c r="T176" i="72" s="1"/>
  <c r="U176" i="72" s="1"/>
  <c r="Y203" i="72"/>
  <c r="Z203" i="72" s="1"/>
  <c r="S216" i="72"/>
  <c r="T216" i="72" s="1"/>
  <c r="U216" i="72" s="1"/>
  <c r="S332" i="72"/>
  <c r="T332" i="72" s="1"/>
  <c r="U332" i="72" s="1"/>
  <c r="S264" i="72"/>
  <c r="W264" i="72" s="1"/>
  <c r="S296" i="72"/>
  <c r="W296" i="72" s="1"/>
  <c r="S316" i="72"/>
  <c r="W316" i="72" s="1"/>
  <c r="S120" i="72"/>
  <c r="W120" i="72" s="1"/>
  <c r="S136" i="72"/>
  <c r="W136" i="72" s="1"/>
  <c r="S352" i="72"/>
  <c r="W352" i="72" s="1"/>
  <c r="S336" i="72"/>
  <c r="Y336" i="72" s="1"/>
  <c r="Z336" i="72" s="1"/>
  <c r="S184" i="72"/>
  <c r="Y184" i="72" s="1"/>
  <c r="Z184" i="72" s="1"/>
  <c r="S224" i="72"/>
  <c r="W224" i="72" s="1"/>
  <c r="S320" i="72"/>
  <c r="Y320" i="72" s="1"/>
  <c r="Z320" i="72" s="1"/>
  <c r="S144" i="72"/>
  <c r="W144" i="72" s="1"/>
  <c r="S288" i="72"/>
  <c r="W288" i="72" s="1"/>
  <c r="T225" i="72"/>
  <c r="U225" i="72" s="1"/>
  <c r="Y225" i="72"/>
  <c r="Z225" i="72" s="1"/>
  <c r="T299" i="72"/>
  <c r="U299" i="72" s="1"/>
  <c r="W299" i="72"/>
  <c r="S137" i="72"/>
  <c r="T137" i="72" s="1"/>
  <c r="U137" i="72" s="1"/>
  <c r="S153" i="72"/>
  <c r="W153" i="72" s="1"/>
  <c r="S177" i="72"/>
  <c r="Y177" i="72" s="1"/>
  <c r="Z177" i="72" s="1"/>
  <c r="S265" i="72"/>
  <c r="Y265" i="72" s="1"/>
  <c r="Z265" i="72" s="1"/>
  <c r="S360" i="72"/>
  <c r="Y360" i="72" s="1"/>
  <c r="Z360" i="72" s="1"/>
  <c r="S33" i="72"/>
  <c r="T33" i="72" s="1"/>
  <c r="U33" i="72" s="1"/>
  <c r="S57" i="72"/>
  <c r="W57" i="72" s="1"/>
  <c r="S73" i="72"/>
  <c r="W73" i="72" s="1"/>
  <c r="T245" i="72"/>
  <c r="U245" i="72" s="1"/>
  <c r="W257" i="72"/>
  <c r="W349" i="72"/>
  <c r="S9" i="72"/>
  <c r="T9" i="72" s="1"/>
  <c r="U9" i="72" s="1"/>
  <c r="S25" i="72"/>
  <c r="Y25" i="72" s="1"/>
  <c r="Z25" i="72" s="1"/>
  <c r="S113" i="72"/>
  <c r="T113" i="72" s="1"/>
  <c r="U113" i="72" s="1"/>
  <c r="S169" i="72"/>
  <c r="Y169" i="72" s="1"/>
  <c r="Z169" i="72" s="1"/>
  <c r="W245" i="72"/>
  <c r="S49" i="72"/>
  <c r="S89" i="72"/>
  <c r="W89" i="72" s="1"/>
  <c r="S145" i="72"/>
  <c r="Y145" i="72" s="1"/>
  <c r="Z145" i="72" s="1"/>
  <c r="S193" i="72"/>
  <c r="T193" i="72" s="1"/>
  <c r="U193" i="72" s="1"/>
  <c r="S273" i="72"/>
  <c r="Y273" i="72" s="1"/>
  <c r="Z273" i="72" s="1"/>
  <c r="S65" i="72"/>
  <c r="W65" i="72" s="1"/>
  <c r="S105" i="72"/>
  <c r="W105" i="72" s="1"/>
  <c r="S121" i="72"/>
  <c r="W121" i="72" s="1"/>
  <c r="S161" i="72"/>
  <c r="T161" i="72" s="1"/>
  <c r="U161" i="72" s="1"/>
  <c r="S185" i="72"/>
  <c r="T185" i="72" s="1"/>
  <c r="U185" i="72" s="1"/>
  <c r="S209" i="72"/>
  <c r="W209" i="72" s="1"/>
  <c r="S17" i="72"/>
  <c r="Y17" i="72" s="1"/>
  <c r="Z17" i="72" s="1"/>
  <c r="S41" i="72"/>
  <c r="Y41" i="72" s="1"/>
  <c r="Z41" i="72" s="1"/>
  <c r="S81" i="72"/>
  <c r="W81" i="72" s="1"/>
  <c r="Y99" i="72"/>
  <c r="Z99" i="72" s="1"/>
  <c r="T99" i="72"/>
  <c r="U99" i="72" s="1"/>
  <c r="T341" i="72"/>
  <c r="U341" i="72" s="1"/>
  <c r="W341" i="72"/>
  <c r="T148" i="72"/>
  <c r="U148" i="72" s="1"/>
  <c r="Y83" i="72"/>
  <c r="Z83" i="72" s="1"/>
  <c r="T83" i="72"/>
  <c r="U83" i="72" s="1"/>
  <c r="Y91" i="72"/>
  <c r="Z91" i="72" s="1"/>
  <c r="T91" i="72"/>
  <c r="U91" i="72" s="1"/>
  <c r="Y204" i="72"/>
  <c r="Z204" i="72" s="1"/>
  <c r="W204" i="72"/>
  <c r="Y229" i="72"/>
  <c r="Z229" i="72" s="1"/>
  <c r="T229" i="72"/>
  <c r="U229" i="72" s="1"/>
  <c r="Y212" i="72"/>
  <c r="Z212" i="72" s="1"/>
  <c r="W212" i="72"/>
  <c r="T212" i="72"/>
  <c r="U212" i="72" s="1"/>
  <c r="Y357" i="72"/>
  <c r="Z357" i="72" s="1"/>
  <c r="W357" i="72"/>
  <c r="T357" i="72"/>
  <c r="U357" i="72" s="1"/>
  <c r="W40" i="72"/>
  <c r="Y223" i="72"/>
  <c r="Z223" i="72" s="1"/>
  <c r="T269" i="72"/>
  <c r="U269" i="72" s="1"/>
  <c r="W285" i="72"/>
  <c r="T75" i="72"/>
  <c r="U75" i="72" s="1"/>
  <c r="W48" i="72"/>
  <c r="Y40" i="72"/>
  <c r="Z40" i="72" s="1"/>
  <c r="T239" i="72"/>
  <c r="U239" i="72" s="1"/>
  <c r="W249" i="72"/>
  <c r="Y285" i="72"/>
  <c r="Z285" i="72" s="1"/>
  <c r="Y48" i="72"/>
  <c r="Z48" i="72" s="1"/>
  <c r="Y233" i="72"/>
  <c r="Z233" i="72" s="1"/>
  <c r="W291" i="72"/>
  <c r="T293" i="72"/>
  <c r="U293" i="72" s="1"/>
  <c r="Y239" i="72"/>
  <c r="Z239" i="72" s="1"/>
  <c r="Y249" i="72"/>
  <c r="Z249" i="72" s="1"/>
  <c r="Y257" i="72"/>
  <c r="Z257" i="72" s="1"/>
  <c r="W293" i="72"/>
  <c r="W32" i="72"/>
  <c r="W56" i="72"/>
  <c r="T107" i="72"/>
  <c r="U107" i="72" s="1"/>
  <c r="T115" i="72"/>
  <c r="U115" i="72" s="1"/>
  <c r="Y201" i="72"/>
  <c r="Z201" i="72" s="1"/>
  <c r="W203" i="72"/>
  <c r="Y291" i="72"/>
  <c r="Z291" i="72" s="1"/>
  <c r="W13" i="72"/>
  <c r="T13" i="72"/>
  <c r="U13" i="72" s="1"/>
  <c r="Y13" i="72"/>
  <c r="Z13" i="72" s="1"/>
  <c r="Y19" i="72"/>
  <c r="Z19" i="72" s="1"/>
  <c r="W19" i="72"/>
  <c r="T19" i="72"/>
  <c r="U19" i="72" s="1"/>
  <c r="Y3" i="72"/>
  <c r="Z3" i="72" s="1"/>
  <c r="W3" i="72"/>
  <c r="T3" i="72"/>
  <c r="U3" i="72" s="1"/>
  <c r="Y52" i="72"/>
  <c r="Z52" i="72" s="1"/>
  <c r="W52" i="72"/>
  <c r="T52" i="72"/>
  <c r="U52" i="72" s="1"/>
  <c r="Y11" i="72"/>
  <c r="Z11" i="72" s="1"/>
  <c r="W11" i="72"/>
  <c r="T11" i="72"/>
  <c r="U11" i="72" s="1"/>
  <c r="W5" i="72"/>
  <c r="T5" i="72"/>
  <c r="U5" i="72" s="1"/>
  <c r="Y5" i="72"/>
  <c r="Z5" i="72" s="1"/>
  <c r="W21" i="72"/>
  <c r="T21" i="72"/>
  <c r="U21" i="72" s="1"/>
  <c r="Y21" i="72"/>
  <c r="Z21" i="72" s="1"/>
  <c r="Y27" i="72"/>
  <c r="Z27" i="72" s="1"/>
  <c r="W27" i="72"/>
  <c r="T27" i="72"/>
  <c r="U27" i="72" s="1"/>
  <c r="Y59" i="72"/>
  <c r="Z59" i="72" s="1"/>
  <c r="W59" i="72"/>
  <c r="T59" i="72"/>
  <c r="U59" i="72" s="1"/>
  <c r="W16" i="72"/>
  <c r="Y35" i="72"/>
  <c r="Z35" i="72" s="1"/>
  <c r="W35" i="72"/>
  <c r="W80" i="72"/>
  <c r="T80" i="72"/>
  <c r="U80" i="72" s="1"/>
  <c r="Y80" i="72"/>
  <c r="Z80" i="72" s="1"/>
  <c r="Y109" i="72"/>
  <c r="Z109" i="72" s="1"/>
  <c r="W109" i="72"/>
  <c r="T109" i="72"/>
  <c r="U109" i="72" s="1"/>
  <c r="W111" i="72"/>
  <c r="T111" i="72"/>
  <c r="U111" i="72" s="1"/>
  <c r="W160" i="72"/>
  <c r="T160" i="72"/>
  <c r="U160" i="72" s="1"/>
  <c r="Y160" i="72"/>
  <c r="Z160" i="72" s="1"/>
  <c r="T30" i="72"/>
  <c r="U30" i="72" s="1"/>
  <c r="Y31" i="72"/>
  <c r="Z31" i="72" s="1"/>
  <c r="T35" i="72"/>
  <c r="U35" i="72" s="1"/>
  <c r="Y46" i="72"/>
  <c r="Z46" i="72" s="1"/>
  <c r="Y84" i="72"/>
  <c r="Z84" i="72" s="1"/>
  <c r="T84" i="72"/>
  <c r="U84" i="72" s="1"/>
  <c r="W88" i="72"/>
  <c r="T88" i="72"/>
  <c r="U88" i="72" s="1"/>
  <c r="Y88" i="72"/>
  <c r="Z88" i="72" s="1"/>
  <c r="Y117" i="72"/>
  <c r="Z117" i="72" s="1"/>
  <c r="W117" i="72"/>
  <c r="T117" i="72"/>
  <c r="U117" i="72" s="1"/>
  <c r="Y133" i="72"/>
  <c r="Z133" i="72" s="1"/>
  <c r="W133" i="72"/>
  <c r="T133" i="72"/>
  <c r="U133" i="72" s="1"/>
  <c r="T140" i="72"/>
  <c r="U140" i="72" s="1"/>
  <c r="Y140" i="72"/>
  <c r="Z140" i="72" s="1"/>
  <c r="T241" i="72"/>
  <c r="U241" i="72" s="1"/>
  <c r="Y241" i="72"/>
  <c r="Z241" i="72" s="1"/>
  <c r="W241" i="72"/>
  <c r="Y42" i="72"/>
  <c r="Z42" i="72" s="1"/>
  <c r="Y16" i="72"/>
  <c r="Z16" i="72" s="1"/>
  <c r="W64" i="72"/>
  <c r="Y67" i="72"/>
  <c r="Z67" i="72" s="1"/>
  <c r="W67" i="72"/>
  <c r="W84" i="72"/>
  <c r="Y92" i="72"/>
  <c r="Z92" i="72" s="1"/>
  <c r="T92" i="72"/>
  <c r="U92" i="72" s="1"/>
  <c r="W96" i="72"/>
  <c r="T96" i="72"/>
  <c r="U96" i="72" s="1"/>
  <c r="Y96" i="72"/>
  <c r="Z96" i="72" s="1"/>
  <c r="Y111" i="72"/>
  <c r="Z111" i="72" s="1"/>
  <c r="W127" i="72"/>
  <c r="T127" i="72"/>
  <c r="U127" i="72" s="1"/>
  <c r="T129" i="72"/>
  <c r="U129" i="72" s="1"/>
  <c r="W129" i="72"/>
  <c r="W140" i="72"/>
  <c r="Y158" i="72"/>
  <c r="Z158" i="72" s="1"/>
  <c r="W158" i="72"/>
  <c r="T158" i="72"/>
  <c r="U158" i="72" s="1"/>
  <c r="T38" i="72"/>
  <c r="U38" i="72" s="1"/>
  <c r="T42" i="72"/>
  <c r="U42" i="72" s="1"/>
  <c r="Y64" i="72"/>
  <c r="Z64" i="72" s="1"/>
  <c r="Y77" i="72"/>
  <c r="Z77" i="72" s="1"/>
  <c r="W77" i="72"/>
  <c r="T77" i="72"/>
  <c r="U77" i="72" s="1"/>
  <c r="Y108" i="72"/>
  <c r="Z108" i="72" s="1"/>
  <c r="T108" i="72"/>
  <c r="U108" i="72" s="1"/>
  <c r="W112" i="72"/>
  <c r="T112" i="72"/>
  <c r="U112" i="72" s="1"/>
  <c r="Y112" i="72"/>
  <c r="Z112" i="72" s="1"/>
  <c r="W134" i="72"/>
  <c r="T134" i="72"/>
  <c r="U134" i="72" s="1"/>
  <c r="Y134" i="72"/>
  <c r="Z134" i="72" s="1"/>
  <c r="W167" i="72"/>
  <c r="T167" i="72"/>
  <c r="U167" i="72" s="1"/>
  <c r="Y167" i="72"/>
  <c r="Z167" i="72" s="1"/>
  <c r="Y237" i="72"/>
  <c r="Z237" i="72" s="1"/>
  <c r="W237" i="72"/>
  <c r="T237" i="72"/>
  <c r="U237" i="72" s="1"/>
  <c r="Y43" i="72"/>
  <c r="Z43" i="72" s="1"/>
  <c r="W43" i="72"/>
  <c r="Y69" i="72"/>
  <c r="Z69" i="72" s="1"/>
  <c r="W69" i="72"/>
  <c r="T69" i="72"/>
  <c r="U69" i="72" s="1"/>
  <c r="W71" i="72"/>
  <c r="T71" i="72"/>
  <c r="U71" i="72" s="1"/>
  <c r="W104" i="72"/>
  <c r="T104" i="72"/>
  <c r="U104" i="72" s="1"/>
  <c r="Y104" i="72"/>
  <c r="Z104" i="72" s="1"/>
  <c r="W143" i="72"/>
  <c r="T143" i="72"/>
  <c r="U143" i="72" s="1"/>
  <c r="Y143" i="72"/>
  <c r="Z143" i="72" s="1"/>
  <c r="W183" i="72"/>
  <c r="T183" i="72"/>
  <c r="U183" i="72" s="1"/>
  <c r="Y205" i="72"/>
  <c r="Z205" i="72" s="1"/>
  <c r="W205" i="72"/>
  <c r="T205" i="72"/>
  <c r="U205" i="72" s="1"/>
  <c r="W8" i="72"/>
  <c r="Y24" i="72"/>
  <c r="Z24" i="72" s="1"/>
  <c r="Y71" i="72"/>
  <c r="Z71" i="72" s="1"/>
  <c r="Y85" i="72"/>
  <c r="Z85" i="72" s="1"/>
  <c r="W85" i="72"/>
  <c r="T85" i="72"/>
  <c r="U85" i="72" s="1"/>
  <c r="W108" i="72"/>
  <c r="Y116" i="72"/>
  <c r="Z116" i="72" s="1"/>
  <c r="T116" i="72"/>
  <c r="U116" i="72" s="1"/>
  <c r="Y146" i="72"/>
  <c r="Z146" i="72" s="1"/>
  <c r="T146" i="72"/>
  <c r="U146" i="72" s="1"/>
  <c r="Y183" i="72"/>
  <c r="Z183" i="72" s="1"/>
  <c r="W248" i="72"/>
  <c r="T248" i="72"/>
  <c r="U248" i="72" s="1"/>
  <c r="Y248" i="72"/>
  <c r="Z248" i="72" s="1"/>
  <c r="Y38" i="72"/>
  <c r="Z38" i="72" s="1"/>
  <c r="Y51" i="72"/>
  <c r="Z51" i="72" s="1"/>
  <c r="W51" i="72"/>
  <c r="Y93" i="72"/>
  <c r="Z93" i="72" s="1"/>
  <c r="W93" i="72"/>
  <c r="T93" i="72"/>
  <c r="U93" i="72" s="1"/>
  <c r="W124" i="72"/>
  <c r="T124" i="72"/>
  <c r="U124" i="72" s="1"/>
  <c r="W128" i="72"/>
  <c r="T128" i="72"/>
  <c r="U128" i="72" s="1"/>
  <c r="W130" i="72"/>
  <c r="T130" i="72"/>
  <c r="U130" i="72" s="1"/>
  <c r="W132" i="72"/>
  <c r="T132" i="72"/>
  <c r="U132" i="72" s="1"/>
  <c r="Y132" i="72"/>
  <c r="Z132" i="72" s="1"/>
  <c r="Y8" i="72"/>
  <c r="Z8" i="72" s="1"/>
  <c r="W31" i="72"/>
  <c r="T46" i="72"/>
  <c r="U46" i="72" s="1"/>
  <c r="T51" i="72"/>
  <c r="U51" i="72" s="1"/>
  <c r="Y68" i="72"/>
  <c r="Z68" i="72" s="1"/>
  <c r="W72" i="72"/>
  <c r="T72" i="72"/>
  <c r="U72" i="72" s="1"/>
  <c r="Y72" i="72"/>
  <c r="Z72" i="72" s="1"/>
  <c r="Y101" i="72"/>
  <c r="Z101" i="72" s="1"/>
  <c r="W101" i="72"/>
  <c r="T101" i="72"/>
  <c r="U101" i="72" s="1"/>
  <c r="W142" i="72"/>
  <c r="T142" i="72"/>
  <c r="U142" i="72" s="1"/>
  <c r="Y278" i="72"/>
  <c r="Z278" i="72" s="1"/>
  <c r="W278" i="72"/>
  <c r="T278" i="72"/>
  <c r="U278" i="72" s="1"/>
  <c r="W75" i="72"/>
  <c r="W83" i="72"/>
  <c r="W91" i="72"/>
  <c r="W99" i="72"/>
  <c r="W107" i="72"/>
  <c r="W115" i="72"/>
  <c r="T217" i="72"/>
  <c r="U217" i="72" s="1"/>
  <c r="Y217" i="72"/>
  <c r="Z217" i="72" s="1"/>
  <c r="W289" i="72"/>
  <c r="T289" i="72"/>
  <c r="U289" i="72" s="1"/>
  <c r="Y289" i="72"/>
  <c r="Z289" i="72" s="1"/>
  <c r="T154" i="72"/>
  <c r="U154" i="72" s="1"/>
  <c r="W186" i="72"/>
  <c r="T186" i="72"/>
  <c r="U186" i="72" s="1"/>
  <c r="T200" i="72"/>
  <c r="U200" i="72" s="1"/>
  <c r="Y200" i="72"/>
  <c r="Z200" i="72" s="1"/>
  <c r="Y213" i="72"/>
  <c r="Z213" i="72" s="1"/>
  <c r="W213" i="72"/>
  <c r="T213" i="72"/>
  <c r="U213" i="72" s="1"/>
  <c r="W217" i="72"/>
  <c r="W231" i="72"/>
  <c r="Y231" i="72"/>
  <c r="Z231" i="72" s="1"/>
  <c r="W253" i="72"/>
  <c r="Y262" i="72"/>
  <c r="Z262" i="72" s="1"/>
  <c r="W262" i="72"/>
  <c r="T262" i="72"/>
  <c r="U262" i="72" s="1"/>
  <c r="Y267" i="72"/>
  <c r="Z267" i="72" s="1"/>
  <c r="W267" i="72"/>
  <c r="T267" i="72"/>
  <c r="U267" i="72" s="1"/>
  <c r="W162" i="72"/>
  <c r="Y168" i="72"/>
  <c r="Z168" i="72" s="1"/>
  <c r="W168" i="72"/>
  <c r="T168" i="72"/>
  <c r="U168" i="72" s="1"/>
  <c r="W178" i="72"/>
  <c r="T178" i="72"/>
  <c r="U178" i="72" s="1"/>
  <c r="Y191" i="72"/>
  <c r="Z191" i="72" s="1"/>
  <c r="W191" i="72"/>
  <c r="T191" i="72"/>
  <c r="U191" i="72" s="1"/>
  <c r="W196" i="72"/>
  <c r="W215" i="72"/>
  <c r="Y215" i="72"/>
  <c r="Z215" i="72" s="1"/>
  <c r="T215" i="72"/>
  <c r="U215" i="72" s="1"/>
  <c r="Y221" i="72"/>
  <c r="Z221" i="72" s="1"/>
  <c r="W221" i="72"/>
  <c r="T152" i="72"/>
  <c r="U152" i="72" s="1"/>
  <c r="Y165" i="72"/>
  <c r="Z165" i="72" s="1"/>
  <c r="W165" i="72"/>
  <c r="W170" i="72"/>
  <c r="T170" i="72"/>
  <c r="U170" i="72" s="1"/>
  <c r="T188" i="72"/>
  <c r="U188" i="72" s="1"/>
  <c r="Y194" i="72"/>
  <c r="Z194" i="72" s="1"/>
  <c r="W194" i="72"/>
  <c r="T194" i="72"/>
  <c r="U194" i="72" s="1"/>
  <c r="T208" i="72"/>
  <c r="U208" i="72" s="1"/>
  <c r="Y208" i="72"/>
  <c r="Z208" i="72" s="1"/>
  <c r="W208" i="72"/>
  <c r="W287" i="72"/>
  <c r="T287" i="72"/>
  <c r="U287" i="72" s="1"/>
  <c r="Y287" i="72"/>
  <c r="Z287" i="72" s="1"/>
  <c r="Y162" i="72"/>
  <c r="Z162" i="72" s="1"/>
  <c r="T165" i="72"/>
  <c r="U165" i="72" s="1"/>
  <c r="T180" i="72"/>
  <c r="U180" i="72" s="1"/>
  <c r="Y180" i="72"/>
  <c r="Z180" i="72" s="1"/>
  <c r="Y186" i="72"/>
  <c r="Z186" i="72" s="1"/>
  <c r="W280" i="72"/>
  <c r="T280" i="72"/>
  <c r="U280" i="72" s="1"/>
  <c r="Y280" i="72"/>
  <c r="Z280" i="72" s="1"/>
  <c r="Y294" i="72"/>
  <c r="Z294" i="72" s="1"/>
  <c r="W294" i="72"/>
  <c r="T294" i="72"/>
  <c r="U294" i="72" s="1"/>
  <c r="Y157" i="72"/>
  <c r="Z157" i="72" s="1"/>
  <c r="W157" i="72"/>
  <c r="W175" i="72"/>
  <c r="T175" i="72"/>
  <c r="U175" i="72" s="1"/>
  <c r="Y192" i="72"/>
  <c r="Z192" i="72" s="1"/>
  <c r="W192" i="72"/>
  <c r="T192" i="72"/>
  <c r="U192" i="72" s="1"/>
  <c r="Y197" i="72"/>
  <c r="Z197" i="72" s="1"/>
  <c r="W197" i="72"/>
  <c r="Y263" i="72"/>
  <c r="Z263" i="72" s="1"/>
  <c r="W263" i="72"/>
  <c r="T263" i="72"/>
  <c r="U263" i="72" s="1"/>
  <c r="Y220" i="72"/>
  <c r="Z220" i="72" s="1"/>
  <c r="W220" i="72"/>
  <c r="W304" i="72"/>
  <c r="T304" i="72"/>
  <c r="U304" i="72" s="1"/>
  <c r="Y304" i="72"/>
  <c r="Z304" i="72" s="1"/>
  <c r="W240" i="72"/>
  <c r="T240" i="72"/>
  <c r="U240" i="72" s="1"/>
  <c r="T266" i="72"/>
  <c r="U266" i="72" s="1"/>
  <c r="Y266" i="72"/>
  <c r="Z266" i="72" s="1"/>
  <c r="W266" i="72"/>
  <c r="T204" i="72"/>
  <c r="U204" i="72" s="1"/>
  <c r="T223" i="72"/>
  <c r="U223" i="72" s="1"/>
  <c r="W233" i="72"/>
  <c r="Y236" i="72"/>
  <c r="Z236" i="72" s="1"/>
  <c r="W277" i="72"/>
  <c r="T277" i="72"/>
  <c r="U277" i="72" s="1"/>
  <c r="W307" i="72"/>
  <c r="T307" i="72"/>
  <c r="U307" i="72" s="1"/>
  <c r="Y307" i="72"/>
  <c r="Z307" i="72" s="1"/>
  <c r="W315" i="72"/>
  <c r="T315" i="72"/>
  <c r="U315" i="72" s="1"/>
  <c r="Y315" i="72"/>
  <c r="Z315" i="72" s="1"/>
  <c r="Y240" i="72"/>
  <c r="Z240" i="72" s="1"/>
  <c r="W256" i="72"/>
  <c r="T256" i="72"/>
  <c r="U256" i="72" s="1"/>
  <c r="Y268" i="72"/>
  <c r="Z268" i="72" s="1"/>
  <c r="W268" i="72"/>
  <c r="T268" i="72"/>
  <c r="U268" i="72" s="1"/>
  <c r="W331" i="72"/>
  <c r="T331" i="72"/>
  <c r="U331" i="72" s="1"/>
  <c r="Y331" i="72"/>
  <c r="Z331" i="72" s="1"/>
  <c r="Y351" i="72"/>
  <c r="Z351" i="72" s="1"/>
  <c r="W351" i="72"/>
  <c r="W222" i="72"/>
  <c r="T232" i="72"/>
  <c r="U232" i="72" s="1"/>
  <c r="W281" i="72"/>
  <c r="T281" i="72"/>
  <c r="U281" i="72" s="1"/>
  <c r="Y283" i="72"/>
  <c r="Z283" i="72" s="1"/>
  <c r="W283" i="72"/>
  <c r="T283" i="72"/>
  <c r="U283" i="72" s="1"/>
  <c r="Y301" i="72"/>
  <c r="Z301" i="72" s="1"/>
  <c r="T301" i="72"/>
  <c r="U301" i="72" s="1"/>
  <c r="Y310" i="72"/>
  <c r="Z310" i="72" s="1"/>
  <c r="W310" i="72"/>
  <c r="T310" i="72"/>
  <c r="U310" i="72" s="1"/>
  <c r="T351" i="72"/>
  <c r="U351" i="72" s="1"/>
  <c r="W201" i="72"/>
  <c r="W225" i="72"/>
  <c r="Y228" i="72"/>
  <c r="Z228" i="72" s="1"/>
  <c r="W228" i="72"/>
  <c r="W229" i="72"/>
  <c r="Y256" i="72"/>
  <c r="Z256" i="72" s="1"/>
  <c r="W301" i="72"/>
  <c r="Y303" i="72"/>
  <c r="Z303" i="72" s="1"/>
  <c r="W303" i="72"/>
  <c r="T303" i="72"/>
  <c r="U303" i="72" s="1"/>
  <c r="W347" i="72"/>
  <c r="T347" i="72"/>
  <c r="U347" i="72" s="1"/>
  <c r="Y347" i="72"/>
  <c r="Z347" i="72" s="1"/>
  <c r="Y299" i="72"/>
  <c r="Z299" i="72" s="1"/>
  <c r="Y313" i="72"/>
  <c r="Z313" i="72" s="1"/>
  <c r="W313" i="72"/>
  <c r="T313" i="72"/>
  <c r="U313" i="72" s="1"/>
  <c r="Y329" i="72"/>
  <c r="Z329" i="72" s="1"/>
  <c r="W329" i="72"/>
  <c r="T329" i="72"/>
  <c r="U329" i="72" s="1"/>
  <c r="Y345" i="72"/>
  <c r="Z345" i="72" s="1"/>
  <c r="W345" i="72"/>
  <c r="T345" i="72"/>
  <c r="U345" i="72" s="1"/>
  <c r="Y359" i="72"/>
  <c r="Z359" i="72" s="1"/>
  <c r="W359" i="72"/>
  <c r="Y318" i="72"/>
  <c r="Z318" i="72" s="1"/>
  <c r="W318" i="72"/>
  <c r="T318" i="72"/>
  <c r="U318" i="72" s="1"/>
  <c r="Y327" i="72"/>
  <c r="Z327" i="72" s="1"/>
  <c r="W327" i="72"/>
  <c r="W334" i="72"/>
  <c r="Y343" i="72"/>
  <c r="Z343" i="72" s="1"/>
  <c r="W343" i="72"/>
  <c r="Y305" i="72"/>
  <c r="Z305" i="72" s="1"/>
  <c r="W305" i="72"/>
  <c r="T305" i="72"/>
  <c r="U305" i="72" s="1"/>
  <c r="T309" i="72"/>
  <c r="U309" i="72" s="1"/>
  <c r="Y309" i="72"/>
  <c r="Z309" i="72" s="1"/>
  <c r="W323" i="72"/>
  <c r="T323" i="72"/>
  <c r="U323" i="72" s="1"/>
  <c r="T327" i="72"/>
  <c r="U327" i="72" s="1"/>
  <c r="W339" i="72"/>
  <c r="T339" i="72"/>
  <c r="U339" i="72" s="1"/>
  <c r="T343" i="72"/>
  <c r="U343" i="72" s="1"/>
  <c r="W309" i="72"/>
  <c r="W355" i="72"/>
  <c r="T355" i="72"/>
  <c r="U355" i="72" s="1"/>
  <c r="W297" i="72"/>
  <c r="T297" i="72"/>
  <c r="U297" i="72" s="1"/>
  <c r="Y321" i="72"/>
  <c r="Z321" i="72" s="1"/>
  <c r="W321" i="72"/>
  <c r="T321" i="72"/>
  <c r="U321" i="72" s="1"/>
  <c r="Y323" i="72"/>
  <c r="Z323" i="72" s="1"/>
  <c r="Y337" i="72"/>
  <c r="Z337" i="72" s="1"/>
  <c r="W337" i="72"/>
  <c r="T337" i="72"/>
  <c r="U337" i="72" s="1"/>
  <c r="Y339" i="72"/>
  <c r="Z339" i="72" s="1"/>
  <c r="Y302" i="72"/>
  <c r="Z302" i="72" s="1"/>
  <c r="W302" i="72"/>
  <c r="T302" i="72"/>
  <c r="U302" i="72" s="1"/>
  <c r="Y312" i="72"/>
  <c r="Z312" i="72" s="1"/>
  <c r="W312" i="72"/>
  <c r="T312" i="72"/>
  <c r="U312" i="72" s="1"/>
  <c r="Y319" i="72"/>
  <c r="Z319" i="72" s="1"/>
  <c r="W319" i="72"/>
  <c r="Y335" i="72"/>
  <c r="Z335" i="72" s="1"/>
  <c r="W335" i="72"/>
  <c r="Y342" i="72"/>
  <c r="Z342" i="72" s="1"/>
  <c r="W342" i="72"/>
  <c r="T342" i="72"/>
  <c r="U342" i="72" s="1"/>
  <c r="Y353" i="72"/>
  <c r="Z353" i="72" s="1"/>
  <c r="W353" i="72"/>
  <c r="T353" i="72"/>
  <c r="U353" i="72" s="1"/>
  <c r="Y355" i="72"/>
  <c r="Z355" i="72" s="1"/>
  <c r="T350" i="72"/>
  <c r="U350" i="72" s="1"/>
  <c r="T358" i="72"/>
  <c r="U358" i="72" s="1"/>
  <c r="W350" i="72"/>
  <c r="W358" i="72"/>
  <c r="Y333" i="72"/>
  <c r="Z333" i="72" s="1"/>
  <c r="Y341" i="72"/>
  <c r="Z341" i="72" s="1"/>
  <c r="Y349" i="72"/>
  <c r="Z349" i="72" s="1"/>
  <c r="Q2" i="71"/>
  <c r="R2" i="71" s="1"/>
  <c r="S2" i="71" s="1"/>
  <c r="Z5" i="71"/>
  <c r="R4" i="71"/>
  <c r="S4" i="71" s="1"/>
  <c r="U4" i="71"/>
  <c r="U9" i="71"/>
  <c r="R9" i="71"/>
  <c r="S9" i="71" s="1"/>
  <c r="U11" i="71"/>
  <c r="R11" i="71"/>
  <c r="S11" i="71" s="1"/>
  <c r="U13" i="71"/>
  <c r="R13" i="71"/>
  <c r="S13" i="71" s="1"/>
  <c r="U15" i="71"/>
  <c r="R15" i="71"/>
  <c r="S15" i="71" s="1"/>
  <c r="U17" i="71"/>
  <c r="R17" i="71"/>
  <c r="S17" i="71" s="1"/>
  <c r="U19" i="71"/>
  <c r="R19" i="71"/>
  <c r="S19" i="71" s="1"/>
  <c r="U21" i="71"/>
  <c r="R21" i="71"/>
  <c r="S21" i="71" s="1"/>
  <c r="U23" i="71"/>
  <c r="R23" i="71"/>
  <c r="S23" i="71" s="1"/>
  <c r="U25" i="71"/>
  <c r="R25" i="71"/>
  <c r="S25" i="71" s="1"/>
  <c r="U27" i="71"/>
  <c r="R27" i="71"/>
  <c r="S27" i="71" s="1"/>
  <c r="U29" i="71"/>
  <c r="R29" i="71"/>
  <c r="S29" i="71" s="1"/>
  <c r="U31" i="71"/>
  <c r="R31" i="71"/>
  <c r="S31" i="71" s="1"/>
  <c r="R5" i="71"/>
  <c r="S5" i="71" s="1"/>
  <c r="U5" i="71"/>
  <c r="R6" i="71"/>
  <c r="S6" i="71" s="1"/>
  <c r="U6" i="71"/>
  <c r="U8" i="71"/>
  <c r="R8" i="71"/>
  <c r="S8" i="71" s="1"/>
  <c r="U10" i="71"/>
  <c r="R10" i="71"/>
  <c r="S10" i="71" s="1"/>
  <c r="U12" i="71"/>
  <c r="R12" i="71"/>
  <c r="S12" i="71" s="1"/>
  <c r="U14" i="71"/>
  <c r="R14" i="71"/>
  <c r="S14" i="71" s="1"/>
  <c r="U16" i="71"/>
  <c r="R16" i="71"/>
  <c r="S16" i="71" s="1"/>
  <c r="U18" i="71"/>
  <c r="R18" i="71"/>
  <c r="S18" i="71" s="1"/>
  <c r="U20" i="71"/>
  <c r="R20" i="71"/>
  <c r="S20" i="71" s="1"/>
  <c r="U22" i="71"/>
  <c r="R22" i="71"/>
  <c r="S22" i="71" s="1"/>
  <c r="U24" i="71"/>
  <c r="R24" i="71"/>
  <c r="S24" i="71" s="1"/>
  <c r="U26" i="71"/>
  <c r="R26" i="71"/>
  <c r="S26" i="71" s="1"/>
  <c r="U28" i="71"/>
  <c r="R28" i="71"/>
  <c r="S28" i="71" s="1"/>
  <c r="U30" i="71"/>
  <c r="R30" i="71"/>
  <c r="S30" i="71" s="1"/>
  <c r="U32" i="71"/>
  <c r="R32" i="71"/>
  <c r="S32" i="71" s="1"/>
  <c r="R7" i="71"/>
  <c r="S7" i="71" s="1"/>
  <c r="R3" i="71"/>
  <c r="S3" i="71" s="1"/>
  <c r="X112" i="70"/>
  <c r="Y112" i="70" s="1"/>
  <c r="V148" i="70"/>
  <c r="X249" i="70"/>
  <c r="Y249" i="70" s="1"/>
  <c r="X78" i="70"/>
  <c r="Y78" i="70" s="1"/>
  <c r="S42" i="70"/>
  <c r="T42" i="70" s="1"/>
  <c r="X86" i="70"/>
  <c r="Y86" i="70" s="1"/>
  <c r="X156" i="70"/>
  <c r="Y156" i="70" s="1"/>
  <c r="X187" i="70"/>
  <c r="Y187" i="70" s="1"/>
  <c r="S271" i="70"/>
  <c r="T271" i="70" s="1"/>
  <c r="V288" i="70"/>
  <c r="S288" i="70"/>
  <c r="T288" i="70" s="1"/>
  <c r="S299" i="70"/>
  <c r="T299" i="70" s="1"/>
  <c r="X299" i="70"/>
  <c r="Y299" i="70" s="1"/>
  <c r="V100" i="70"/>
  <c r="X100" i="70"/>
  <c r="Y100" i="70" s="1"/>
  <c r="S142" i="70"/>
  <c r="T142" i="70" s="1"/>
  <c r="S315" i="70"/>
  <c r="T315" i="70" s="1"/>
  <c r="S164" i="70"/>
  <c r="T164" i="70" s="1"/>
  <c r="V72" i="70"/>
  <c r="X164" i="70"/>
  <c r="Y164" i="70" s="1"/>
  <c r="S275" i="70"/>
  <c r="T275" i="70" s="1"/>
  <c r="V198" i="70"/>
  <c r="V32" i="70"/>
  <c r="X316" i="70"/>
  <c r="Y316" i="70" s="1"/>
  <c r="S212" i="70"/>
  <c r="T212" i="70" s="1"/>
  <c r="X212" i="70"/>
  <c r="Y212" i="70" s="1"/>
  <c r="V120" i="70"/>
  <c r="X120" i="70"/>
  <c r="Y120" i="70" s="1"/>
  <c r="S228" i="70"/>
  <c r="T228" i="70" s="1"/>
  <c r="V228" i="70"/>
  <c r="X228" i="70"/>
  <c r="Y228" i="70" s="1"/>
  <c r="V267" i="70"/>
  <c r="S267" i="70"/>
  <c r="T267" i="70" s="1"/>
  <c r="V300" i="70"/>
  <c r="X300" i="70"/>
  <c r="Y300" i="70" s="1"/>
  <c r="S355" i="70"/>
  <c r="T355" i="70" s="1"/>
  <c r="V355" i="70"/>
  <c r="S172" i="70"/>
  <c r="T172" i="70" s="1"/>
  <c r="X179" i="70"/>
  <c r="Y179" i="70" s="1"/>
  <c r="X271" i="70"/>
  <c r="Y271" i="70" s="1"/>
  <c r="V315" i="70"/>
  <c r="X220" i="70"/>
  <c r="Y220" i="70" s="1"/>
  <c r="X288" i="70"/>
  <c r="Y288" i="70" s="1"/>
  <c r="X356" i="70"/>
  <c r="Y356" i="70" s="1"/>
  <c r="S56" i="70"/>
  <c r="T56" i="70" s="1"/>
  <c r="X111" i="70"/>
  <c r="Y111" i="70" s="1"/>
  <c r="V42" i="70"/>
  <c r="S72" i="70"/>
  <c r="T72" i="70" s="1"/>
  <c r="V86" i="70"/>
  <c r="S150" i="70"/>
  <c r="T150" i="70" s="1"/>
  <c r="V299" i="70"/>
  <c r="S316" i="70"/>
  <c r="T316" i="70" s="1"/>
  <c r="V79" i="70"/>
  <c r="X79" i="70"/>
  <c r="Y79" i="70" s="1"/>
  <c r="S55" i="70"/>
  <c r="T55" i="70" s="1"/>
  <c r="V55" i="70"/>
  <c r="X55" i="70"/>
  <c r="Y55" i="70" s="1"/>
  <c r="X167" i="70"/>
  <c r="Y167" i="70" s="1"/>
  <c r="V167" i="70"/>
  <c r="S167" i="70"/>
  <c r="T167" i="70" s="1"/>
  <c r="V184" i="70"/>
  <c r="S184" i="70"/>
  <c r="T184" i="70" s="1"/>
  <c r="S189" i="70"/>
  <c r="T189" i="70" s="1"/>
  <c r="X189" i="70"/>
  <c r="Y189" i="70" s="1"/>
  <c r="X199" i="70"/>
  <c r="Y199" i="70" s="1"/>
  <c r="V199" i="70"/>
  <c r="S199" i="70"/>
  <c r="T199" i="70" s="1"/>
  <c r="S236" i="70"/>
  <c r="T236" i="70" s="1"/>
  <c r="V236" i="70"/>
  <c r="X236" i="70"/>
  <c r="Y236" i="70" s="1"/>
  <c r="X252" i="70"/>
  <c r="Y252" i="70" s="1"/>
  <c r="S252" i="70"/>
  <c r="T252" i="70" s="1"/>
  <c r="V252" i="70"/>
  <c r="X331" i="70"/>
  <c r="Y331" i="70" s="1"/>
  <c r="V331" i="70"/>
  <c r="S331" i="70"/>
  <c r="T331" i="70" s="1"/>
  <c r="S339" i="70"/>
  <c r="T339" i="70" s="1"/>
  <c r="X339" i="70"/>
  <c r="Y339" i="70" s="1"/>
  <c r="V339" i="70"/>
  <c r="S31" i="70"/>
  <c r="T31" i="70" s="1"/>
  <c r="X31" i="70"/>
  <c r="Y31" i="70" s="1"/>
  <c r="V31" i="70"/>
  <c r="S63" i="70"/>
  <c r="T63" i="70" s="1"/>
  <c r="X63" i="70"/>
  <c r="Y63" i="70" s="1"/>
  <c r="V63" i="70"/>
  <c r="V71" i="70"/>
  <c r="X71" i="70"/>
  <c r="Y71" i="70" s="1"/>
  <c r="S113" i="70"/>
  <c r="T113" i="70" s="1"/>
  <c r="V113" i="70"/>
  <c r="X127" i="70"/>
  <c r="Y127" i="70" s="1"/>
  <c r="V127" i="70"/>
  <c r="V144" i="70"/>
  <c r="X144" i="70"/>
  <c r="Y144" i="70" s="1"/>
  <c r="S144" i="70"/>
  <c r="T144" i="70" s="1"/>
  <c r="S149" i="70"/>
  <c r="T149" i="70" s="1"/>
  <c r="V149" i="70"/>
  <c r="S204" i="70"/>
  <c r="T204" i="70" s="1"/>
  <c r="X204" i="70"/>
  <c r="Y204" i="70" s="1"/>
  <c r="V204" i="70"/>
  <c r="V347" i="70"/>
  <c r="S347" i="70"/>
  <c r="T347" i="70" s="1"/>
  <c r="X347" i="70"/>
  <c r="Y347" i="70" s="1"/>
  <c r="V52" i="70"/>
  <c r="X52" i="70"/>
  <c r="Y52" i="70" s="1"/>
  <c r="S52" i="70"/>
  <c r="T52" i="70" s="1"/>
  <c r="V87" i="70"/>
  <c r="X87" i="70"/>
  <c r="Y87" i="70" s="1"/>
  <c r="X135" i="70"/>
  <c r="Y135" i="70" s="1"/>
  <c r="S135" i="70"/>
  <c r="T135" i="70" s="1"/>
  <c r="V168" i="70"/>
  <c r="X168" i="70"/>
  <c r="Y168" i="70" s="1"/>
  <c r="S168" i="70"/>
  <c r="T168" i="70" s="1"/>
  <c r="V180" i="70"/>
  <c r="S180" i="70"/>
  <c r="T180" i="70" s="1"/>
  <c r="X180" i="70"/>
  <c r="Y180" i="70" s="1"/>
  <c r="X185" i="70"/>
  <c r="Y185" i="70" s="1"/>
  <c r="S185" i="70"/>
  <c r="T185" i="70" s="1"/>
  <c r="V185" i="70"/>
  <c r="X253" i="70"/>
  <c r="Y253" i="70" s="1"/>
  <c r="V253" i="70"/>
  <c r="S291" i="70"/>
  <c r="T291" i="70" s="1"/>
  <c r="X291" i="70"/>
  <c r="Y291" i="70" s="1"/>
  <c r="V291" i="70"/>
  <c r="V296" i="70"/>
  <c r="X296" i="70"/>
  <c r="Y296" i="70" s="1"/>
  <c r="V332" i="70"/>
  <c r="X332" i="70"/>
  <c r="Y332" i="70" s="1"/>
  <c r="S332" i="70"/>
  <c r="T332" i="70" s="1"/>
  <c r="V12" i="70"/>
  <c r="X12" i="70"/>
  <c r="Y12" i="70" s="1"/>
  <c r="X159" i="70"/>
  <c r="Y159" i="70" s="1"/>
  <c r="V159" i="70"/>
  <c r="S159" i="70"/>
  <c r="T159" i="70" s="1"/>
  <c r="S357" i="70"/>
  <c r="T357" i="70" s="1"/>
  <c r="V357" i="70"/>
  <c r="X119" i="70"/>
  <c r="Y119" i="70" s="1"/>
  <c r="S119" i="70"/>
  <c r="T119" i="70" s="1"/>
  <c r="V119" i="70"/>
  <c r="S128" i="70"/>
  <c r="T128" i="70" s="1"/>
  <c r="X128" i="70"/>
  <c r="Y128" i="70" s="1"/>
  <c r="V128" i="70"/>
  <c r="V152" i="70"/>
  <c r="X152" i="70"/>
  <c r="Y152" i="70" s="1"/>
  <c r="S157" i="70"/>
  <c r="T157" i="70" s="1"/>
  <c r="V157" i="70"/>
  <c r="X157" i="70"/>
  <c r="Y157" i="70" s="1"/>
  <c r="X183" i="70"/>
  <c r="Y183" i="70" s="1"/>
  <c r="V183" i="70"/>
  <c r="S183" i="70"/>
  <c r="T183" i="70" s="1"/>
  <c r="V188" i="70"/>
  <c r="X188" i="70"/>
  <c r="Y188" i="70" s="1"/>
  <c r="V268" i="70"/>
  <c r="X268" i="70"/>
  <c r="Y268" i="70" s="1"/>
  <c r="V348" i="70"/>
  <c r="X348" i="70"/>
  <c r="Y348" i="70" s="1"/>
  <c r="S348" i="70"/>
  <c r="T348" i="70" s="1"/>
  <c r="S105" i="70"/>
  <c r="T105" i="70" s="1"/>
  <c r="V105" i="70"/>
  <c r="X181" i="70"/>
  <c r="Y181" i="70" s="1"/>
  <c r="V181" i="70"/>
  <c r="S181" i="70"/>
  <c r="T181" i="70" s="1"/>
  <c r="V191" i="70"/>
  <c r="X191" i="70"/>
  <c r="Y191" i="70" s="1"/>
  <c r="X254" i="70"/>
  <c r="Y254" i="70" s="1"/>
  <c r="S254" i="70"/>
  <c r="T254" i="70" s="1"/>
  <c r="V292" i="70"/>
  <c r="S292" i="70"/>
  <c r="T292" i="70" s="1"/>
  <c r="X292" i="70"/>
  <c r="Y292" i="70" s="1"/>
  <c r="S20" i="70"/>
  <c r="T20" i="70" s="1"/>
  <c r="V22" i="70"/>
  <c r="X23" i="70"/>
  <c r="Y23" i="70" s="1"/>
  <c r="V50" i="70"/>
  <c r="S64" i="70"/>
  <c r="T64" i="70" s="1"/>
  <c r="S82" i="70"/>
  <c r="T82" i="70" s="1"/>
  <c r="S106" i="70"/>
  <c r="T106" i="70" s="1"/>
  <c r="X126" i="70"/>
  <c r="Y126" i="70" s="1"/>
  <c r="S160" i="70"/>
  <c r="T160" i="70" s="1"/>
  <c r="V244" i="70"/>
  <c r="S248" i="70"/>
  <c r="T248" i="70" s="1"/>
  <c r="S251" i="70"/>
  <c r="T251" i="70" s="1"/>
  <c r="S258" i="70"/>
  <c r="T258" i="70" s="1"/>
  <c r="X267" i="70"/>
  <c r="Y267" i="70" s="1"/>
  <c r="X272" i="70"/>
  <c r="Y272" i="70" s="1"/>
  <c r="X275" i="70"/>
  <c r="Y275" i="70" s="1"/>
  <c r="S283" i="70"/>
  <c r="T283" i="70" s="1"/>
  <c r="S284" i="70"/>
  <c r="T284" i="70" s="1"/>
  <c r="S307" i="70"/>
  <c r="T307" i="70" s="1"/>
  <c r="S308" i="70"/>
  <c r="T308" i="70" s="1"/>
  <c r="V323" i="70"/>
  <c r="X324" i="70"/>
  <c r="Y324" i="70" s="1"/>
  <c r="X340" i="70"/>
  <c r="Y340" i="70" s="1"/>
  <c r="X32" i="70"/>
  <c r="Y32" i="70" s="1"/>
  <c r="V46" i="70"/>
  <c r="V47" i="70"/>
  <c r="V54" i="70"/>
  <c r="V64" i="70"/>
  <c r="V82" i="70"/>
  <c r="X95" i="70"/>
  <c r="Y95" i="70" s="1"/>
  <c r="V106" i="70"/>
  <c r="X122" i="70"/>
  <c r="Y122" i="70" s="1"/>
  <c r="S148" i="70"/>
  <c r="T148" i="70" s="1"/>
  <c r="X175" i="70"/>
  <c r="Y175" i="70" s="1"/>
  <c r="V248" i="70"/>
  <c r="X355" i="70"/>
  <c r="Y355" i="70" s="1"/>
  <c r="X20" i="70"/>
  <c r="Y20" i="70" s="1"/>
  <c r="X22" i="70"/>
  <c r="Y22" i="70" s="1"/>
  <c r="X244" i="70"/>
  <c r="Y244" i="70" s="1"/>
  <c r="V283" i="70"/>
  <c r="X284" i="70"/>
  <c r="Y284" i="70" s="1"/>
  <c r="V307" i="70"/>
  <c r="X308" i="70"/>
  <c r="Y308" i="70" s="1"/>
  <c r="X323" i="70"/>
  <c r="Y323" i="70" s="1"/>
  <c r="V15" i="70"/>
  <c r="S24" i="70"/>
  <c r="T24" i="70" s="1"/>
  <c r="V39" i="70"/>
  <c r="X46" i="70"/>
  <c r="Y46" i="70" s="1"/>
  <c r="X47" i="70"/>
  <c r="Y47" i="70" s="1"/>
  <c r="X54" i="70"/>
  <c r="Y54" i="70" s="1"/>
  <c r="S98" i="70"/>
  <c r="T98" i="70" s="1"/>
  <c r="S143" i="70"/>
  <c r="T143" i="70" s="1"/>
  <c r="V151" i="70"/>
  <c r="X160" i="70"/>
  <c r="Y160" i="70" s="1"/>
  <c r="S182" i="70"/>
  <c r="T182" i="70" s="1"/>
  <c r="V250" i="70"/>
  <c r="S300" i="70"/>
  <c r="T300" i="70" s="1"/>
  <c r="V7" i="70"/>
  <c r="S74" i="70"/>
  <c r="T74" i="70" s="1"/>
  <c r="V98" i="70"/>
  <c r="X103" i="70"/>
  <c r="Y103" i="70" s="1"/>
  <c r="S114" i="70"/>
  <c r="T114" i="70" s="1"/>
  <c r="X7" i="70"/>
  <c r="Y7" i="70" s="1"/>
  <c r="X15" i="70"/>
  <c r="Y15" i="70" s="1"/>
  <c r="X24" i="70"/>
  <c r="Y24" i="70" s="1"/>
  <c r="X39" i="70"/>
  <c r="Y39" i="70" s="1"/>
  <c r="V78" i="70"/>
  <c r="V90" i="70"/>
  <c r="S100" i="70"/>
  <c r="T100" i="70" s="1"/>
  <c r="S136" i="70"/>
  <c r="T136" i="70" s="1"/>
  <c r="V143" i="70"/>
  <c r="V182" i="70"/>
  <c r="S198" i="70"/>
  <c r="T198" i="70" s="1"/>
  <c r="V212" i="70"/>
  <c r="V220" i="70"/>
  <c r="S356" i="70"/>
  <c r="T356" i="70" s="1"/>
  <c r="V23" i="70"/>
  <c r="S50" i="70"/>
  <c r="T50" i="70" s="1"/>
  <c r="X56" i="70"/>
  <c r="Y56" i="70" s="1"/>
  <c r="V74" i="70"/>
  <c r="V126" i="70"/>
  <c r="V142" i="70"/>
  <c r="V150" i="70"/>
  <c r="S272" i="70"/>
  <c r="T272" i="70" s="1"/>
  <c r="X273" i="70"/>
  <c r="Y273" i="70" s="1"/>
  <c r="S324" i="70"/>
  <c r="T324" i="70" s="1"/>
  <c r="S340" i="70"/>
  <c r="T340" i="70" s="1"/>
  <c r="X117" i="70"/>
  <c r="Y117" i="70" s="1"/>
  <c r="V117" i="70"/>
  <c r="S117" i="70"/>
  <c r="T117" i="70" s="1"/>
  <c r="X93" i="70"/>
  <c r="Y93" i="70" s="1"/>
  <c r="V93" i="70"/>
  <c r="S93" i="70"/>
  <c r="T93" i="70" s="1"/>
  <c r="X2" i="70"/>
  <c r="Y2" i="70" s="1"/>
  <c r="S2" i="70"/>
  <c r="T2" i="70" s="1"/>
  <c r="V2" i="70"/>
  <c r="X18" i="70"/>
  <c r="Y18" i="70" s="1"/>
  <c r="S18" i="70"/>
  <c r="T18" i="70" s="1"/>
  <c r="V18" i="70"/>
  <c r="V44" i="70"/>
  <c r="X44" i="70"/>
  <c r="Y44" i="70" s="1"/>
  <c r="S44" i="70"/>
  <c r="T44" i="70" s="1"/>
  <c r="X101" i="70"/>
  <c r="Y101" i="70" s="1"/>
  <c r="V101" i="70"/>
  <c r="S101" i="70"/>
  <c r="T101" i="70" s="1"/>
  <c r="X11" i="70"/>
  <c r="Y11" i="70" s="1"/>
  <c r="V11" i="70"/>
  <c r="S11" i="70"/>
  <c r="T11" i="70" s="1"/>
  <c r="V84" i="70"/>
  <c r="X84" i="70"/>
  <c r="Y84" i="70" s="1"/>
  <c r="S84" i="70"/>
  <c r="T84" i="70" s="1"/>
  <c r="V28" i="70"/>
  <c r="S28" i="70"/>
  <c r="T28" i="70" s="1"/>
  <c r="X28" i="70"/>
  <c r="Y28" i="70" s="1"/>
  <c r="X37" i="70"/>
  <c r="Y37" i="70" s="1"/>
  <c r="V37" i="70"/>
  <c r="S37" i="70"/>
  <c r="T37" i="70" s="1"/>
  <c r="X21" i="70"/>
  <c r="Y21" i="70" s="1"/>
  <c r="V21" i="70"/>
  <c r="S21" i="70"/>
  <c r="T21" i="70" s="1"/>
  <c r="X53" i="70"/>
  <c r="Y53" i="70" s="1"/>
  <c r="V53" i="70"/>
  <c r="S53" i="70"/>
  <c r="T53" i="70" s="1"/>
  <c r="V60" i="70"/>
  <c r="S60" i="70"/>
  <c r="T60" i="70" s="1"/>
  <c r="X60" i="70"/>
  <c r="Y60" i="70" s="1"/>
  <c r="X69" i="70"/>
  <c r="Y69" i="70" s="1"/>
  <c r="V69" i="70"/>
  <c r="S69" i="70"/>
  <c r="T69" i="70" s="1"/>
  <c r="V76" i="70"/>
  <c r="X76" i="70"/>
  <c r="Y76" i="70" s="1"/>
  <c r="S76" i="70"/>
  <c r="T76" i="70" s="1"/>
  <c r="V92" i="70"/>
  <c r="X92" i="70"/>
  <c r="Y92" i="70" s="1"/>
  <c r="S92" i="70"/>
  <c r="T92" i="70" s="1"/>
  <c r="V4" i="70"/>
  <c r="S4" i="70"/>
  <c r="T4" i="70" s="1"/>
  <c r="X4" i="70"/>
  <c r="Y4" i="70" s="1"/>
  <c r="X109" i="70"/>
  <c r="Y109" i="70" s="1"/>
  <c r="V109" i="70"/>
  <c r="S109" i="70"/>
  <c r="T109" i="70" s="1"/>
  <c r="X3" i="70"/>
  <c r="Y3" i="70" s="1"/>
  <c r="V3" i="70"/>
  <c r="S3" i="70"/>
  <c r="T3" i="70" s="1"/>
  <c r="S17" i="70"/>
  <c r="T17" i="70" s="1"/>
  <c r="X85" i="70"/>
  <c r="Y85" i="70" s="1"/>
  <c r="V85" i="70"/>
  <c r="S85" i="70"/>
  <c r="T85" i="70" s="1"/>
  <c r="S89" i="70"/>
  <c r="T89" i="70" s="1"/>
  <c r="X89" i="70"/>
  <c r="Y89" i="70" s="1"/>
  <c r="S26" i="70"/>
  <c r="T26" i="70" s="1"/>
  <c r="S40" i="70"/>
  <c r="T40" i="70" s="1"/>
  <c r="S58" i="70"/>
  <c r="T58" i="70" s="1"/>
  <c r="V62" i="70"/>
  <c r="X67" i="70"/>
  <c r="Y67" i="70" s="1"/>
  <c r="V67" i="70"/>
  <c r="S80" i="70"/>
  <c r="T80" i="70" s="1"/>
  <c r="V14" i="70"/>
  <c r="V16" i="70"/>
  <c r="X75" i="70"/>
  <c r="Y75" i="70" s="1"/>
  <c r="V75" i="70"/>
  <c r="V123" i="70"/>
  <c r="S123" i="70"/>
  <c r="T123" i="70" s="1"/>
  <c r="S141" i="70"/>
  <c r="T141" i="70" s="1"/>
  <c r="X141" i="70"/>
  <c r="Y141" i="70" s="1"/>
  <c r="V141" i="70"/>
  <c r="X145" i="70"/>
  <c r="Y145" i="70" s="1"/>
  <c r="V145" i="70"/>
  <c r="S145" i="70"/>
  <c r="T145" i="70" s="1"/>
  <c r="V6" i="70"/>
  <c r="V8" i="70"/>
  <c r="V9" i="70"/>
  <c r="S25" i="70"/>
  <c r="T25" i="70" s="1"/>
  <c r="X25" i="70"/>
  <c r="Y25" i="70" s="1"/>
  <c r="V26" i="70"/>
  <c r="X30" i="70"/>
  <c r="Y30" i="70" s="1"/>
  <c r="S34" i="70"/>
  <c r="T34" i="70" s="1"/>
  <c r="X36" i="70"/>
  <c r="Y36" i="70" s="1"/>
  <c r="V38" i="70"/>
  <c r="X43" i="70"/>
  <c r="Y43" i="70" s="1"/>
  <c r="V43" i="70"/>
  <c r="S48" i="70"/>
  <c r="T48" i="70" s="1"/>
  <c r="S57" i="70"/>
  <c r="T57" i="70" s="1"/>
  <c r="X57" i="70"/>
  <c r="Y57" i="70" s="1"/>
  <c r="V58" i="70"/>
  <c r="X62" i="70"/>
  <c r="Y62" i="70" s="1"/>
  <c r="S66" i="70"/>
  <c r="T66" i="70" s="1"/>
  <c r="X68" i="70"/>
  <c r="Y68" i="70" s="1"/>
  <c r="V70" i="70"/>
  <c r="S75" i="70"/>
  <c r="T75" i="70" s="1"/>
  <c r="X83" i="70"/>
  <c r="Y83" i="70" s="1"/>
  <c r="V83" i="70"/>
  <c r="V88" i="70"/>
  <c r="S96" i="70"/>
  <c r="T96" i="70" s="1"/>
  <c r="X107" i="70"/>
  <c r="Y107" i="70" s="1"/>
  <c r="V107" i="70"/>
  <c r="V114" i="70"/>
  <c r="V131" i="70"/>
  <c r="S131" i="70"/>
  <c r="T131" i="70" s="1"/>
  <c r="X131" i="70"/>
  <c r="Y131" i="70" s="1"/>
  <c r="S133" i="70"/>
  <c r="T133" i="70" s="1"/>
  <c r="X133" i="70"/>
  <c r="Y133" i="70" s="1"/>
  <c r="V133" i="70"/>
  <c r="S194" i="70"/>
  <c r="T194" i="70" s="1"/>
  <c r="X194" i="70"/>
  <c r="Y194" i="70" s="1"/>
  <c r="V194" i="70"/>
  <c r="S239" i="70"/>
  <c r="T239" i="70" s="1"/>
  <c r="X239" i="70"/>
  <c r="Y239" i="70" s="1"/>
  <c r="V239" i="70"/>
  <c r="S10" i="70"/>
  <c r="T10" i="70" s="1"/>
  <c r="V30" i="70"/>
  <c r="X35" i="70"/>
  <c r="Y35" i="70" s="1"/>
  <c r="V35" i="70"/>
  <c r="S97" i="70"/>
  <c r="T97" i="70" s="1"/>
  <c r="X97" i="70"/>
  <c r="Y97" i="70" s="1"/>
  <c r="X108" i="70"/>
  <c r="Y108" i="70" s="1"/>
  <c r="V108" i="70"/>
  <c r="V40" i="70"/>
  <c r="S67" i="70"/>
  <c r="T67" i="70" s="1"/>
  <c r="V80" i="70"/>
  <c r="V110" i="70"/>
  <c r="S110" i="70"/>
  <c r="T110" i="70" s="1"/>
  <c r="V13" i="70"/>
  <c r="S13" i="70"/>
  <c r="T13" i="70" s="1"/>
  <c r="X14" i="70"/>
  <c r="Y14" i="70" s="1"/>
  <c r="X16" i="70"/>
  <c r="Y16" i="70" s="1"/>
  <c r="X29" i="70"/>
  <c r="Y29" i="70" s="1"/>
  <c r="V29" i="70"/>
  <c r="S29" i="70"/>
  <c r="T29" i="70" s="1"/>
  <c r="V48" i="70"/>
  <c r="X61" i="70"/>
  <c r="Y61" i="70" s="1"/>
  <c r="V61" i="70"/>
  <c r="S61" i="70"/>
  <c r="T61" i="70" s="1"/>
  <c r="X91" i="70"/>
  <c r="Y91" i="70" s="1"/>
  <c r="V91" i="70"/>
  <c r="V96" i="70"/>
  <c r="X104" i="70"/>
  <c r="Y104" i="70" s="1"/>
  <c r="X110" i="70"/>
  <c r="Y110" i="70" s="1"/>
  <c r="X123" i="70"/>
  <c r="Y123" i="70" s="1"/>
  <c r="S125" i="70"/>
  <c r="T125" i="70" s="1"/>
  <c r="V125" i="70"/>
  <c r="S138" i="70"/>
  <c r="T138" i="70" s="1"/>
  <c r="V138" i="70"/>
  <c r="X138" i="70"/>
  <c r="Y138" i="70" s="1"/>
  <c r="X154" i="70"/>
  <c r="Y154" i="70" s="1"/>
  <c r="S154" i="70"/>
  <c r="T154" i="70" s="1"/>
  <c r="S8" i="70"/>
  <c r="T8" i="70" s="1"/>
  <c r="S49" i="70"/>
  <c r="T49" i="70" s="1"/>
  <c r="X49" i="70"/>
  <c r="Y49" i="70" s="1"/>
  <c r="V17" i="70"/>
  <c r="V89" i="70"/>
  <c r="V104" i="70"/>
  <c r="S33" i="70"/>
  <c r="T33" i="70" s="1"/>
  <c r="X33" i="70"/>
  <c r="Y33" i="70" s="1"/>
  <c r="V34" i="70"/>
  <c r="X38" i="70"/>
  <c r="Y38" i="70" s="1"/>
  <c r="X51" i="70"/>
  <c r="Y51" i="70" s="1"/>
  <c r="V51" i="70"/>
  <c r="S65" i="70"/>
  <c r="T65" i="70" s="1"/>
  <c r="X65" i="70"/>
  <c r="Y65" i="70" s="1"/>
  <c r="V66" i="70"/>
  <c r="X70" i="70"/>
  <c r="Y70" i="70" s="1"/>
  <c r="X88" i="70"/>
  <c r="Y88" i="70" s="1"/>
  <c r="X99" i="70"/>
  <c r="Y99" i="70" s="1"/>
  <c r="V99" i="70"/>
  <c r="X116" i="70"/>
  <c r="Y116" i="70" s="1"/>
  <c r="V116" i="70"/>
  <c r="X140" i="70"/>
  <c r="Y140" i="70" s="1"/>
  <c r="V140" i="70"/>
  <c r="S146" i="70"/>
  <c r="T146" i="70" s="1"/>
  <c r="X146" i="70"/>
  <c r="Y146" i="70" s="1"/>
  <c r="V146" i="70"/>
  <c r="X169" i="70"/>
  <c r="Y169" i="70" s="1"/>
  <c r="V169" i="70"/>
  <c r="S169" i="70"/>
  <c r="T169" i="70" s="1"/>
  <c r="V226" i="70"/>
  <c r="S226" i="70"/>
  <c r="T226" i="70" s="1"/>
  <c r="X226" i="70"/>
  <c r="Y226" i="70" s="1"/>
  <c r="X45" i="70"/>
  <c r="Y45" i="70" s="1"/>
  <c r="V45" i="70"/>
  <c r="S45" i="70"/>
  <c r="T45" i="70" s="1"/>
  <c r="S9" i="70"/>
  <c r="T9" i="70" s="1"/>
  <c r="S36" i="70"/>
  <c r="T36" i="70" s="1"/>
  <c r="S68" i="70"/>
  <c r="T68" i="70" s="1"/>
  <c r="X162" i="70"/>
  <c r="Y162" i="70" s="1"/>
  <c r="S162" i="70"/>
  <c r="T162" i="70" s="1"/>
  <c r="V162" i="70"/>
  <c r="V10" i="70"/>
  <c r="S35" i="70"/>
  <c r="T35" i="70" s="1"/>
  <c r="V5" i="70"/>
  <c r="S5" i="70"/>
  <c r="T5" i="70" s="1"/>
  <c r="X6" i="70"/>
  <c r="Y6" i="70" s="1"/>
  <c r="X19" i="70"/>
  <c r="Y19" i="70" s="1"/>
  <c r="V19" i="70"/>
  <c r="S12" i="70"/>
  <c r="T12" i="70" s="1"/>
  <c r="X13" i="70"/>
  <c r="Y13" i="70" s="1"/>
  <c r="S19" i="70"/>
  <c r="T19" i="70" s="1"/>
  <c r="S51" i="70"/>
  <c r="T51" i="70" s="1"/>
  <c r="S73" i="70"/>
  <c r="T73" i="70" s="1"/>
  <c r="X73" i="70"/>
  <c r="Y73" i="70" s="1"/>
  <c r="S90" i="70"/>
  <c r="T90" i="70" s="1"/>
  <c r="V94" i="70"/>
  <c r="S99" i="70"/>
  <c r="T99" i="70" s="1"/>
  <c r="V102" i="70"/>
  <c r="S102" i="70"/>
  <c r="T102" i="70" s="1"/>
  <c r="V112" i="70"/>
  <c r="S116" i="70"/>
  <c r="T116" i="70" s="1"/>
  <c r="X118" i="70"/>
  <c r="Y118" i="70" s="1"/>
  <c r="V118" i="70"/>
  <c r="S118" i="70"/>
  <c r="T118" i="70" s="1"/>
  <c r="X125" i="70"/>
  <c r="Y125" i="70" s="1"/>
  <c r="X132" i="70"/>
  <c r="Y132" i="70" s="1"/>
  <c r="V132" i="70"/>
  <c r="S140" i="70"/>
  <c r="T140" i="70" s="1"/>
  <c r="V177" i="70"/>
  <c r="S177" i="70"/>
  <c r="T177" i="70" s="1"/>
  <c r="X177" i="70"/>
  <c r="Y177" i="70" s="1"/>
  <c r="X27" i="70"/>
  <c r="Y27" i="70" s="1"/>
  <c r="V27" i="70"/>
  <c r="S41" i="70"/>
  <c r="T41" i="70" s="1"/>
  <c r="X41" i="70"/>
  <c r="Y41" i="70" s="1"/>
  <c r="X59" i="70"/>
  <c r="Y59" i="70" s="1"/>
  <c r="V59" i="70"/>
  <c r="X77" i="70"/>
  <c r="Y77" i="70" s="1"/>
  <c r="V77" i="70"/>
  <c r="S77" i="70"/>
  <c r="T77" i="70" s="1"/>
  <c r="S81" i="70"/>
  <c r="T81" i="70" s="1"/>
  <c r="X81" i="70"/>
  <c r="Y81" i="70" s="1"/>
  <c r="X115" i="70"/>
  <c r="Y115" i="70" s="1"/>
  <c r="V115" i="70"/>
  <c r="V124" i="70"/>
  <c r="S124" i="70"/>
  <c r="T124" i="70" s="1"/>
  <c r="X130" i="70"/>
  <c r="Y130" i="70" s="1"/>
  <c r="V130" i="70"/>
  <c r="S130" i="70"/>
  <c r="T130" i="70" s="1"/>
  <c r="X134" i="70"/>
  <c r="Y134" i="70" s="1"/>
  <c r="V134" i="70"/>
  <c r="V165" i="70"/>
  <c r="S165" i="70"/>
  <c r="T165" i="70" s="1"/>
  <c r="X165" i="70"/>
  <c r="Y165" i="70" s="1"/>
  <c r="X94" i="70"/>
  <c r="Y94" i="70" s="1"/>
  <c r="S115" i="70"/>
  <c r="T115" i="70" s="1"/>
  <c r="X137" i="70"/>
  <c r="Y137" i="70" s="1"/>
  <c r="V137" i="70"/>
  <c r="S137" i="70"/>
  <c r="T137" i="70" s="1"/>
  <c r="V147" i="70"/>
  <c r="S147" i="70"/>
  <c r="T147" i="70" s="1"/>
  <c r="X147" i="70"/>
  <c r="Y147" i="70" s="1"/>
  <c r="X153" i="70"/>
  <c r="Y153" i="70" s="1"/>
  <c r="V153" i="70"/>
  <c r="S153" i="70"/>
  <c r="T153" i="70" s="1"/>
  <c r="S215" i="70"/>
  <c r="T215" i="70" s="1"/>
  <c r="X215" i="70"/>
  <c r="Y215" i="70" s="1"/>
  <c r="V215" i="70"/>
  <c r="S158" i="70"/>
  <c r="T158" i="70" s="1"/>
  <c r="X158" i="70"/>
  <c r="Y158" i="70" s="1"/>
  <c r="S197" i="70"/>
  <c r="T197" i="70" s="1"/>
  <c r="X197" i="70"/>
  <c r="Y197" i="70" s="1"/>
  <c r="V197" i="70"/>
  <c r="X211" i="70"/>
  <c r="Y211" i="70" s="1"/>
  <c r="V211" i="70"/>
  <c r="X246" i="70"/>
  <c r="Y246" i="70" s="1"/>
  <c r="V246" i="70"/>
  <c r="S246" i="70"/>
  <c r="T246" i="70" s="1"/>
  <c r="X295" i="70"/>
  <c r="Y295" i="70" s="1"/>
  <c r="V295" i="70"/>
  <c r="S295" i="70"/>
  <c r="T295" i="70" s="1"/>
  <c r="X219" i="70"/>
  <c r="Y219" i="70" s="1"/>
  <c r="V219" i="70"/>
  <c r="X230" i="70"/>
  <c r="Y230" i="70" s="1"/>
  <c r="V230" i="70"/>
  <c r="S230" i="70"/>
  <c r="T230" i="70" s="1"/>
  <c r="X243" i="70"/>
  <c r="Y243" i="70" s="1"/>
  <c r="V243" i="70"/>
  <c r="X256" i="70"/>
  <c r="Y256" i="70" s="1"/>
  <c r="S256" i="70"/>
  <c r="T256" i="70" s="1"/>
  <c r="S293" i="70"/>
  <c r="T293" i="70" s="1"/>
  <c r="X293" i="70"/>
  <c r="Y293" i="70" s="1"/>
  <c r="V293" i="70"/>
  <c r="X105" i="70"/>
  <c r="Y105" i="70" s="1"/>
  <c r="X113" i="70"/>
  <c r="Y113" i="70" s="1"/>
  <c r="V135" i="70"/>
  <c r="V139" i="70"/>
  <c r="S139" i="70"/>
  <c r="T139" i="70" s="1"/>
  <c r="X149" i="70"/>
  <c r="Y149" i="70" s="1"/>
  <c r="X171" i="70"/>
  <c r="Y171" i="70" s="1"/>
  <c r="V171" i="70"/>
  <c r="S171" i="70"/>
  <c r="T171" i="70" s="1"/>
  <c r="X172" i="70"/>
  <c r="Y172" i="70" s="1"/>
  <c r="X196" i="70"/>
  <c r="Y196" i="70" s="1"/>
  <c r="V196" i="70"/>
  <c r="V202" i="70"/>
  <c r="S202" i="70"/>
  <c r="T202" i="70" s="1"/>
  <c r="X202" i="70"/>
  <c r="Y202" i="70" s="1"/>
  <c r="X206" i="70"/>
  <c r="Y206" i="70" s="1"/>
  <c r="V206" i="70"/>
  <c r="S206" i="70"/>
  <c r="T206" i="70" s="1"/>
  <c r="S219" i="70"/>
  <c r="T219" i="70" s="1"/>
  <c r="S223" i="70"/>
  <c r="T223" i="70" s="1"/>
  <c r="X223" i="70"/>
  <c r="Y223" i="70" s="1"/>
  <c r="V223" i="70"/>
  <c r="S243" i="70"/>
  <c r="T243" i="70" s="1"/>
  <c r="V256" i="70"/>
  <c r="X277" i="70"/>
  <c r="Y277" i="70" s="1"/>
  <c r="V277" i="70"/>
  <c r="X129" i="70"/>
  <c r="Y129" i="70" s="1"/>
  <c r="V129" i="70"/>
  <c r="X136" i="70"/>
  <c r="Y136" i="70" s="1"/>
  <c r="X174" i="70"/>
  <c r="Y174" i="70" s="1"/>
  <c r="V174" i="70"/>
  <c r="S174" i="70"/>
  <c r="T174" i="70" s="1"/>
  <c r="V192" i="70"/>
  <c r="X192" i="70"/>
  <c r="Y192" i="70" s="1"/>
  <c r="S192" i="70"/>
  <c r="T192" i="70" s="1"/>
  <c r="X227" i="70"/>
  <c r="Y227" i="70" s="1"/>
  <c r="V227" i="70"/>
  <c r="V234" i="70"/>
  <c r="S234" i="70"/>
  <c r="T234" i="70" s="1"/>
  <c r="X234" i="70"/>
  <c r="Y234" i="70" s="1"/>
  <c r="S247" i="70"/>
  <c r="T247" i="70" s="1"/>
  <c r="X247" i="70"/>
  <c r="Y247" i="70" s="1"/>
  <c r="V247" i="70"/>
  <c r="X262" i="70"/>
  <c r="Y262" i="70" s="1"/>
  <c r="V262" i="70"/>
  <c r="S262" i="70"/>
  <c r="T262" i="70" s="1"/>
  <c r="S274" i="70"/>
  <c r="T274" i="70" s="1"/>
  <c r="X274" i="70"/>
  <c r="Y274" i="70" s="1"/>
  <c r="V274" i="70"/>
  <c r="S314" i="70"/>
  <c r="T314" i="70" s="1"/>
  <c r="X314" i="70"/>
  <c r="Y314" i="70" s="1"/>
  <c r="V314" i="70"/>
  <c r="S71" i="70"/>
  <c r="T71" i="70" s="1"/>
  <c r="S79" i="70"/>
  <c r="T79" i="70" s="1"/>
  <c r="S87" i="70"/>
  <c r="T87" i="70" s="1"/>
  <c r="S95" i="70"/>
  <c r="T95" i="70" s="1"/>
  <c r="S103" i="70"/>
  <c r="T103" i="70" s="1"/>
  <c r="S111" i="70"/>
  <c r="T111" i="70" s="1"/>
  <c r="S120" i="70"/>
  <c r="T120" i="70" s="1"/>
  <c r="S121" i="70"/>
  <c r="T121" i="70" s="1"/>
  <c r="S122" i="70"/>
  <c r="T122" i="70" s="1"/>
  <c r="S127" i="70"/>
  <c r="T127" i="70" s="1"/>
  <c r="S129" i="70"/>
  <c r="T129" i="70" s="1"/>
  <c r="S151" i="70"/>
  <c r="T151" i="70" s="1"/>
  <c r="S152" i="70"/>
  <c r="T152" i="70" s="1"/>
  <c r="S156" i="70"/>
  <c r="T156" i="70" s="1"/>
  <c r="X161" i="70"/>
  <c r="Y161" i="70" s="1"/>
  <c r="V161" i="70"/>
  <c r="V176" i="70"/>
  <c r="S176" i="70"/>
  <c r="T176" i="70" s="1"/>
  <c r="S178" i="70"/>
  <c r="T178" i="70" s="1"/>
  <c r="V178" i="70"/>
  <c r="V210" i="70"/>
  <c r="S210" i="70"/>
  <c r="T210" i="70" s="1"/>
  <c r="X210" i="70"/>
  <c r="Y210" i="70" s="1"/>
  <c r="X214" i="70"/>
  <c r="Y214" i="70" s="1"/>
  <c r="V214" i="70"/>
  <c r="S214" i="70"/>
  <c r="T214" i="70" s="1"/>
  <c r="S227" i="70"/>
  <c r="T227" i="70" s="1"/>
  <c r="X238" i="70"/>
  <c r="Y238" i="70" s="1"/>
  <c r="V238" i="70"/>
  <c r="S238" i="70"/>
  <c r="T238" i="70" s="1"/>
  <c r="X321" i="70"/>
  <c r="Y321" i="70" s="1"/>
  <c r="V321" i="70"/>
  <c r="S321" i="70"/>
  <c r="T321" i="70" s="1"/>
  <c r="V155" i="70"/>
  <c r="S155" i="70"/>
  <c r="T155" i="70" s="1"/>
  <c r="X163" i="70"/>
  <c r="Y163" i="70" s="1"/>
  <c r="V163" i="70"/>
  <c r="S163" i="70"/>
  <c r="T163" i="70" s="1"/>
  <c r="S166" i="70"/>
  <c r="T166" i="70" s="1"/>
  <c r="X166" i="70"/>
  <c r="Y166" i="70" s="1"/>
  <c r="S186" i="70"/>
  <c r="T186" i="70" s="1"/>
  <c r="V186" i="70"/>
  <c r="V195" i="70"/>
  <c r="X195" i="70"/>
  <c r="Y195" i="70" s="1"/>
  <c r="X203" i="70"/>
  <c r="Y203" i="70" s="1"/>
  <c r="V203" i="70"/>
  <c r="S231" i="70"/>
  <c r="T231" i="70" s="1"/>
  <c r="X231" i="70"/>
  <c r="Y231" i="70" s="1"/>
  <c r="V231" i="70"/>
  <c r="V255" i="70"/>
  <c r="X255" i="70"/>
  <c r="Y255" i="70" s="1"/>
  <c r="S255" i="70"/>
  <c r="T255" i="70" s="1"/>
  <c r="S257" i="70"/>
  <c r="T257" i="70" s="1"/>
  <c r="X257" i="70"/>
  <c r="Y257" i="70" s="1"/>
  <c r="V257" i="70"/>
  <c r="V121" i="70"/>
  <c r="X170" i="70"/>
  <c r="Y170" i="70" s="1"/>
  <c r="S170" i="70"/>
  <c r="T170" i="70" s="1"/>
  <c r="V173" i="70"/>
  <c r="S173" i="70"/>
  <c r="T173" i="70" s="1"/>
  <c r="X193" i="70"/>
  <c r="Y193" i="70" s="1"/>
  <c r="V193" i="70"/>
  <c r="S193" i="70"/>
  <c r="T193" i="70" s="1"/>
  <c r="S207" i="70"/>
  <c r="T207" i="70" s="1"/>
  <c r="X207" i="70"/>
  <c r="Y207" i="70" s="1"/>
  <c r="V207" i="70"/>
  <c r="V218" i="70"/>
  <c r="S218" i="70"/>
  <c r="T218" i="70" s="1"/>
  <c r="X218" i="70"/>
  <c r="Y218" i="70" s="1"/>
  <c r="X222" i="70"/>
  <c r="Y222" i="70" s="1"/>
  <c r="V222" i="70"/>
  <c r="S222" i="70"/>
  <c r="T222" i="70" s="1"/>
  <c r="X235" i="70"/>
  <c r="Y235" i="70" s="1"/>
  <c r="V235" i="70"/>
  <c r="V242" i="70"/>
  <c r="S242" i="70"/>
  <c r="T242" i="70" s="1"/>
  <c r="X242" i="70"/>
  <c r="Y242" i="70" s="1"/>
  <c r="X270" i="70"/>
  <c r="Y270" i="70" s="1"/>
  <c r="S270" i="70"/>
  <c r="T270" i="70" s="1"/>
  <c r="V270" i="70"/>
  <c r="V259" i="70"/>
  <c r="S259" i="70"/>
  <c r="T259" i="70" s="1"/>
  <c r="X281" i="70"/>
  <c r="Y281" i="70" s="1"/>
  <c r="V281" i="70"/>
  <c r="S281" i="70"/>
  <c r="T281" i="70" s="1"/>
  <c r="X287" i="70"/>
  <c r="Y287" i="70" s="1"/>
  <c r="V287" i="70"/>
  <c r="S287" i="70"/>
  <c r="T287" i="70" s="1"/>
  <c r="X352" i="70"/>
  <c r="Y352" i="70" s="1"/>
  <c r="V352" i="70"/>
  <c r="S352" i="70"/>
  <c r="T352" i="70" s="1"/>
  <c r="X359" i="70"/>
  <c r="Y359" i="70" s="1"/>
  <c r="V359" i="70"/>
  <c r="S359" i="70"/>
  <c r="T359" i="70" s="1"/>
  <c r="X184" i="70"/>
  <c r="Y184" i="70" s="1"/>
  <c r="S190" i="70"/>
  <c r="T190" i="70" s="1"/>
  <c r="S191" i="70"/>
  <c r="T191" i="70" s="1"/>
  <c r="X261" i="70"/>
  <c r="Y261" i="70" s="1"/>
  <c r="V261" i="70"/>
  <c r="S264" i="70"/>
  <c r="T264" i="70" s="1"/>
  <c r="V205" i="70"/>
  <c r="S205" i="70"/>
  <c r="T205" i="70" s="1"/>
  <c r="V213" i="70"/>
  <c r="S213" i="70"/>
  <c r="T213" i="70" s="1"/>
  <c r="V221" i="70"/>
  <c r="S221" i="70"/>
  <c r="T221" i="70" s="1"/>
  <c r="V229" i="70"/>
  <c r="S229" i="70"/>
  <c r="T229" i="70" s="1"/>
  <c r="V237" i="70"/>
  <c r="S237" i="70"/>
  <c r="T237" i="70" s="1"/>
  <c r="V245" i="70"/>
  <c r="S245" i="70"/>
  <c r="T245" i="70" s="1"/>
  <c r="X289" i="70"/>
  <c r="Y289" i="70" s="1"/>
  <c r="V289" i="70"/>
  <c r="S289" i="70"/>
  <c r="T289" i="70" s="1"/>
  <c r="X302" i="70"/>
  <c r="Y302" i="70" s="1"/>
  <c r="V302" i="70"/>
  <c r="S302" i="70"/>
  <c r="T302" i="70" s="1"/>
  <c r="X335" i="70"/>
  <c r="Y335" i="70" s="1"/>
  <c r="V335" i="70"/>
  <c r="S335" i="70"/>
  <c r="T335" i="70" s="1"/>
  <c r="X337" i="70"/>
  <c r="Y337" i="70" s="1"/>
  <c r="V337" i="70"/>
  <c r="S337" i="70"/>
  <c r="T337" i="70" s="1"/>
  <c r="S175" i="70"/>
  <c r="T175" i="70" s="1"/>
  <c r="S179" i="70"/>
  <c r="T179" i="70" s="1"/>
  <c r="S187" i="70"/>
  <c r="T187" i="70" s="1"/>
  <c r="S188" i="70"/>
  <c r="T188" i="70" s="1"/>
  <c r="V190" i="70"/>
  <c r="S201" i="70"/>
  <c r="T201" i="70" s="1"/>
  <c r="S209" i="70"/>
  <c r="T209" i="70" s="1"/>
  <c r="S217" i="70"/>
  <c r="T217" i="70" s="1"/>
  <c r="S225" i="70"/>
  <c r="T225" i="70" s="1"/>
  <c r="S233" i="70"/>
  <c r="T233" i="70" s="1"/>
  <c r="S241" i="70"/>
  <c r="T241" i="70" s="1"/>
  <c r="V254" i="70"/>
  <c r="V258" i="70"/>
  <c r="X259" i="70"/>
  <c r="Y259" i="70" s="1"/>
  <c r="V263" i="70"/>
  <c r="X263" i="70"/>
  <c r="Y263" i="70" s="1"/>
  <c r="X264" i="70"/>
  <c r="Y264" i="70" s="1"/>
  <c r="V276" i="70"/>
  <c r="X276" i="70"/>
  <c r="Y276" i="70" s="1"/>
  <c r="S276" i="70"/>
  <c r="T276" i="70" s="1"/>
  <c r="X278" i="70"/>
  <c r="Y278" i="70" s="1"/>
  <c r="S278" i="70"/>
  <c r="T278" i="70" s="1"/>
  <c r="V278" i="70"/>
  <c r="V304" i="70"/>
  <c r="S304" i="70"/>
  <c r="T304" i="70" s="1"/>
  <c r="X304" i="70"/>
  <c r="Y304" i="70" s="1"/>
  <c r="X313" i="70"/>
  <c r="Y313" i="70" s="1"/>
  <c r="V313" i="70"/>
  <c r="S313" i="70"/>
  <c r="T313" i="70" s="1"/>
  <c r="X327" i="70"/>
  <c r="Y327" i="70" s="1"/>
  <c r="V327" i="70"/>
  <c r="V189" i="70"/>
  <c r="X200" i="70"/>
  <c r="Y200" i="70" s="1"/>
  <c r="V200" i="70"/>
  <c r="V201" i="70"/>
  <c r="X208" i="70"/>
  <c r="Y208" i="70" s="1"/>
  <c r="V208" i="70"/>
  <c r="V209" i="70"/>
  <c r="X216" i="70"/>
  <c r="Y216" i="70" s="1"/>
  <c r="V216" i="70"/>
  <c r="V217" i="70"/>
  <c r="X224" i="70"/>
  <c r="Y224" i="70" s="1"/>
  <c r="V224" i="70"/>
  <c r="V225" i="70"/>
  <c r="X232" i="70"/>
  <c r="Y232" i="70" s="1"/>
  <c r="V232" i="70"/>
  <c r="V233" i="70"/>
  <c r="X240" i="70"/>
  <c r="Y240" i="70" s="1"/>
  <c r="V240" i="70"/>
  <c r="V241" i="70"/>
  <c r="V249" i="70"/>
  <c r="X250" i="70"/>
  <c r="Y250" i="70" s="1"/>
  <c r="S253" i="70"/>
  <c r="T253" i="70" s="1"/>
  <c r="S263" i="70"/>
  <c r="T263" i="70" s="1"/>
  <c r="S296" i="70"/>
  <c r="T296" i="70" s="1"/>
  <c r="S298" i="70"/>
  <c r="T298" i="70" s="1"/>
  <c r="X298" i="70"/>
  <c r="Y298" i="70" s="1"/>
  <c r="V298" i="70"/>
  <c r="X318" i="70"/>
  <c r="Y318" i="70" s="1"/>
  <c r="V318" i="70"/>
  <c r="S318" i="70"/>
  <c r="T318" i="70" s="1"/>
  <c r="S325" i="70"/>
  <c r="T325" i="70" s="1"/>
  <c r="X325" i="70"/>
  <c r="Y325" i="70" s="1"/>
  <c r="S327" i="70"/>
  <c r="T327" i="70" s="1"/>
  <c r="S333" i="70"/>
  <c r="T333" i="70" s="1"/>
  <c r="X333" i="70"/>
  <c r="Y333" i="70" s="1"/>
  <c r="V333" i="70"/>
  <c r="V344" i="70"/>
  <c r="S344" i="70"/>
  <c r="T344" i="70" s="1"/>
  <c r="X344" i="70"/>
  <c r="Y344" i="70" s="1"/>
  <c r="X205" i="70"/>
  <c r="Y205" i="70" s="1"/>
  <c r="X213" i="70"/>
  <c r="Y213" i="70" s="1"/>
  <c r="X221" i="70"/>
  <c r="Y221" i="70" s="1"/>
  <c r="X260" i="70"/>
  <c r="Y260" i="70" s="1"/>
  <c r="V260" i="70"/>
  <c r="S265" i="70"/>
  <c r="T265" i="70" s="1"/>
  <c r="X265" i="70"/>
  <c r="Y265" i="70" s="1"/>
  <c r="X269" i="70"/>
  <c r="Y269" i="70" s="1"/>
  <c r="V269" i="70"/>
  <c r="S269" i="70"/>
  <c r="T269" i="70" s="1"/>
  <c r="S290" i="70"/>
  <c r="T290" i="70" s="1"/>
  <c r="X290" i="70"/>
  <c r="Y290" i="70" s="1"/>
  <c r="V290" i="70"/>
  <c r="V251" i="70"/>
  <c r="S285" i="70"/>
  <c r="T285" i="70" s="1"/>
  <c r="X285" i="70"/>
  <c r="Y285" i="70" s="1"/>
  <c r="S306" i="70"/>
  <c r="T306" i="70" s="1"/>
  <c r="X306" i="70"/>
  <c r="Y306" i="70" s="1"/>
  <c r="X310" i="70"/>
  <c r="Y310" i="70" s="1"/>
  <c r="V310" i="70"/>
  <c r="S310" i="70"/>
  <c r="T310" i="70" s="1"/>
  <c r="X329" i="70"/>
  <c r="Y329" i="70" s="1"/>
  <c r="V329" i="70"/>
  <c r="S329" i="70"/>
  <c r="T329" i="70" s="1"/>
  <c r="S341" i="70"/>
  <c r="T341" i="70" s="1"/>
  <c r="X341" i="70"/>
  <c r="Y341" i="70" s="1"/>
  <c r="X343" i="70"/>
  <c r="Y343" i="70" s="1"/>
  <c r="V343" i="70"/>
  <c r="S349" i="70"/>
  <c r="T349" i="70" s="1"/>
  <c r="X349" i="70"/>
  <c r="Y349" i="70" s="1"/>
  <c r="X351" i="70"/>
  <c r="Y351" i="70" s="1"/>
  <c r="V351" i="70"/>
  <c r="X353" i="70"/>
  <c r="Y353" i="70" s="1"/>
  <c r="V353" i="70"/>
  <c r="S353" i="70"/>
  <c r="T353" i="70" s="1"/>
  <c r="S266" i="70"/>
  <c r="T266" i="70" s="1"/>
  <c r="X266" i="70"/>
  <c r="Y266" i="70" s="1"/>
  <c r="X294" i="70"/>
  <c r="Y294" i="70" s="1"/>
  <c r="S294" i="70"/>
  <c r="T294" i="70" s="1"/>
  <c r="V312" i="70"/>
  <c r="S312" i="70"/>
  <c r="T312" i="70" s="1"/>
  <c r="S322" i="70"/>
  <c r="T322" i="70" s="1"/>
  <c r="X322" i="70"/>
  <c r="Y322" i="70" s="1"/>
  <c r="X326" i="70"/>
  <c r="Y326" i="70" s="1"/>
  <c r="V326" i="70"/>
  <c r="S326" i="70"/>
  <c r="T326" i="70" s="1"/>
  <c r="X345" i="70"/>
  <c r="Y345" i="70" s="1"/>
  <c r="V345" i="70"/>
  <c r="S345" i="70"/>
  <c r="T345" i="70" s="1"/>
  <c r="V349" i="70"/>
  <c r="S351" i="70"/>
  <c r="T351" i="70" s="1"/>
  <c r="S268" i="70"/>
  <c r="T268" i="70" s="1"/>
  <c r="X279" i="70"/>
  <c r="Y279" i="70" s="1"/>
  <c r="V279" i="70"/>
  <c r="S280" i="70"/>
  <c r="T280" i="70" s="1"/>
  <c r="S282" i="70"/>
  <c r="T282" i="70" s="1"/>
  <c r="X282" i="70"/>
  <c r="Y282" i="70" s="1"/>
  <c r="S301" i="70"/>
  <c r="T301" i="70" s="1"/>
  <c r="X301" i="70"/>
  <c r="Y301" i="70" s="1"/>
  <c r="X303" i="70"/>
  <c r="Y303" i="70" s="1"/>
  <c r="V303" i="70"/>
  <c r="V320" i="70"/>
  <c r="S320" i="70"/>
  <c r="T320" i="70" s="1"/>
  <c r="V322" i="70"/>
  <c r="S330" i="70"/>
  <c r="T330" i="70" s="1"/>
  <c r="X330" i="70"/>
  <c r="Y330" i="70" s="1"/>
  <c r="X334" i="70"/>
  <c r="Y334" i="70" s="1"/>
  <c r="V334" i="70"/>
  <c r="S334" i="70"/>
  <c r="T334" i="70" s="1"/>
  <c r="X358" i="70"/>
  <c r="Y358" i="70" s="1"/>
  <c r="V358" i="70"/>
  <c r="S358" i="70"/>
  <c r="T358" i="70" s="1"/>
  <c r="X286" i="70"/>
  <c r="Y286" i="70" s="1"/>
  <c r="S286" i="70"/>
  <c r="T286" i="70" s="1"/>
  <c r="V294" i="70"/>
  <c r="X297" i="70"/>
  <c r="Y297" i="70" s="1"/>
  <c r="V297" i="70"/>
  <c r="S297" i="70"/>
  <c r="T297" i="70" s="1"/>
  <c r="S309" i="70"/>
  <c r="T309" i="70" s="1"/>
  <c r="X309" i="70"/>
  <c r="Y309" i="70" s="1"/>
  <c r="X311" i="70"/>
  <c r="Y311" i="70" s="1"/>
  <c r="V311" i="70"/>
  <c r="X312" i="70"/>
  <c r="Y312" i="70" s="1"/>
  <c r="V328" i="70"/>
  <c r="S328" i="70"/>
  <c r="T328" i="70" s="1"/>
  <c r="S338" i="70"/>
  <c r="T338" i="70" s="1"/>
  <c r="X338" i="70"/>
  <c r="Y338" i="70" s="1"/>
  <c r="X342" i="70"/>
  <c r="Y342" i="70" s="1"/>
  <c r="V342" i="70"/>
  <c r="S342" i="70"/>
  <c r="T342" i="70" s="1"/>
  <c r="V354" i="70"/>
  <c r="S354" i="70"/>
  <c r="T354" i="70" s="1"/>
  <c r="X354" i="70"/>
  <c r="Y354" i="70" s="1"/>
  <c r="X360" i="70"/>
  <c r="Y360" i="70" s="1"/>
  <c r="V360" i="70"/>
  <c r="S360" i="70"/>
  <c r="T360" i="70" s="1"/>
  <c r="V273" i="70"/>
  <c r="X280" i="70"/>
  <c r="Y280" i="70" s="1"/>
  <c r="X305" i="70"/>
  <c r="Y305" i="70" s="1"/>
  <c r="V305" i="70"/>
  <c r="S305" i="70"/>
  <c r="T305" i="70" s="1"/>
  <c r="V309" i="70"/>
  <c r="S311" i="70"/>
  <c r="T311" i="70" s="1"/>
  <c r="S317" i="70"/>
  <c r="T317" i="70" s="1"/>
  <c r="X317" i="70"/>
  <c r="Y317" i="70" s="1"/>
  <c r="X319" i="70"/>
  <c r="Y319" i="70" s="1"/>
  <c r="V319" i="70"/>
  <c r="X320" i="70"/>
  <c r="Y320" i="70" s="1"/>
  <c r="V336" i="70"/>
  <c r="S336" i="70"/>
  <c r="T336" i="70" s="1"/>
  <c r="V338" i="70"/>
  <c r="S346" i="70"/>
  <c r="T346" i="70" s="1"/>
  <c r="X346" i="70"/>
  <c r="Y346" i="70" s="1"/>
  <c r="X350" i="70"/>
  <c r="Y350" i="70" s="1"/>
  <c r="V350" i="70"/>
  <c r="S350" i="70"/>
  <c r="T350" i="70" s="1"/>
  <c r="X357" i="70"/>
  <c r="Y357" i="70" s="1"/>
  <c r="T253" i="72" l="1"/>
  <c r="U253" i="72" s="1"/>
  <c r="T214" i="72"/>
  <c r="U214" i="72" s="1"/>
  <c r="W214" i="72"/>
  <c r="Y172" i="72"/>
  <c r="Z172" i="72" s="1"/>
  <c r="T244" i="72"/>
  <c r="U244" i="72" s="1"/>
  <c r="T156" i="72"/>
  <c r="U156" i="72" s="1"/>
  <c r="W60" i="72"/>
  <c r="T172" i="72"/>
  <c r="U172" i="72" s="1"/>
  <c r="W173" i="72"/>
  <c r="W244" i="72"/>
  <c r="W156" i="72"/>
  <c r="T60" i="72"/>
  <c r="U60" i="72" s="1"/>
  <c r="T326" i="72"/>
  <c r="U326" i="72" s="1"/>
  <c r="Y173" i="72"/>
  <c r="Z173" i="72" s="1"/>
  <c r="W326" i="72"/>
  <c r="Y317" i="72"/>
  <c r="Z317" i="72" s="1"/>
  <c r="W317" i="72"/>
  <c r="Y334" i="72"/>
  <c r="Z334" i="72" s="1"/>
  <c r="Y222" i="72"/>
  <c r="Z222" i="72" s="1"/>
  <c r="T261" i="72"/>
  <c r="U261" i="72" s="1"/>
  <c r="W325" i="72"/>
  <c r="Y325" i="72"/>
  <c r="Z325" i="72" s="1"/>
  <c r="W261" i="72"/>
  <c r="T252" i="72"/>
  <c r="U252" i="72" s="1"/>
  <c r="W252" i="72"/>
  <c r="T356" i="72"/>
  <c r="U356" i="72" s="1"/>
  <c r="W181" i="72"/>
  <c r="Y356" i="72"/>
  <c r="Z356" i="72" s="1"/>
  <c r="Y188" i="72"/>
  <c r="Z188" i="72" s="1"/>
  <c r="T181" i="72"/>
  <c r="U181" i="72" s="1"/>
  <c r="T68" i="72"/>
  <c r="U68" i="72" s="1"/>
  <c r="W236" i="72"/>
  <c r="T189" i="72"/>
  <c r="U189" i="72" s="1"/>
  <c r="Y269" i="72"/>
  <c r="Z269" i="72" s="1"/>
  <c r="T164" i="72"/>
  <c r="U164" i="72" s="1"/>
  <c r="Y148" i="72"/>
  <c r="Z148" i="72" s="1"/>
  <c r="W164" i="72"/>
  <c r="W189" i="72"/>
  <c r="T44" i="72"/>
  <c r="U44" i="72" s="1"/>
  <c r="W44" i="72"/>
  <c r="W333" i="72"/>
  <c r="R24" i="74"/>
  <c r="S24" i="74" s="1"/>
  <c r="AC5" i="74"/>
  <c r="S2" i="74"/>
  <c r="AC8" i="74"/>
  <c r="Z166" i="75"/>
  <c r="AA166" i="75" s="1"/>
  <c r="Z255" i="75"/>
  <c r="AA255" i="75" s="1"/>
  <c r="U174" i="75"/>
  <c r="V174" i="75" s="1"/>
  <c r="X190" i="75"/>
  <c r="U229" i="75"/>
  <c r="V229" i="75" s="1"/>
  <c r="U166" i="75"/>
  <c r="V166" i="75" s="1"/>
  <c r="U255" i="75"/>
  <c r="V255" i="75" s="1"/>
  <c r="Z253" i="75"/>
  <c r="AA253" i="75" s="1"/>
  <c r="U206" i="75"/>
  <c r="V206" i="75" s="1"/>
  <c r="X253" i="75"/>
  <c r="Z206" i="75"/>
  <c r="AA206" i="75" s="1"/>
  <c r="U222" i="75"/>
  <c r="V222" i="75" s="1"/>
  <c r="X60" i="75"/>
  <c r="Z286" i="75"/>
  <c r="AA286" i="75" s="1"/>
  <c r="U286" i="75"/>
  <c r="V286" i="75" s="1"/>
  <c r="Z227" i="75"/>
  <c r="AA227" i="75" s="1"/>
  <c r="U148" i="75"/>
  <c r="V148" i="75" s="1"/>
  <c r="U227" i="75"/>
  <c r="V227" i="75" s="1"/>
  <c r="X148" i="75"/>
  <c r="Z299" i="75"/>
  <c r="AA299" i="75" s="1"/>
  <c r="Z264" i="75"/>
  <c r="AA264" i="75" s="1"/>
  <c r="X299" i="75"/>
  <c r="U235" i="75"/>
  <c r="V235" i="75" s="1"/>
  <c r="X328" i="75"/>
  <c r="Z290" i="75"/>
  <c r="AA290" i="75" s="1"/>
  <c r="U258" i="75"/>
  <c r="V258" i="75" s="1"/>
  <c r="U328" i="75"/>
  <c r="V328" i="75" s="1"/>
  <c r="U349" i="75"/>
  <c r="V349" i="75" s="1"/>
  <c r="X176" i="75"/>
  <c r="U96" i="75"/>
  <c r="V96" i="75" s="1"/>
  <c r="U301" i="75"/>
  <c r="V301" i="75" s="1"/>
  <c r="Z349" i="75"/>
  <c r="AA349" i="75" s="1"/>
  <c r="Z176" i="75"/>
  <c r="AA176" i="75" s="1"/>
  <c r="X96" i="75"/>
  <c r="X301" i="75"/>
  <c r="U172" i="75"/>
  <c r="V172" i="75" s="1"/>
  <c r="X172" i="75"/>
  <c r="U44" i="75"/>
  <c r="V44" i="75" s="1"/>
  <c r="X295" i="75"/>
  <c r="Z251" i="75"/>
  <c r="AA251" i="75" s="1"/>
  <c r="U188" i="75"/>
  <c r="V188" i="75" s="1"/>
  <c r="Z188" i="75"/>
  <c r="AA188" i="75" s="1"/>
  <c r="Z230" i="75"/>
  <c r="AA230" i="75" s="1"/>
  <c r="X230" i="75"/>
  <c r="X204" i="75"/>
  <c r="U204" i="75"/>
  <c r="V204" i="75" s="1"/>
  <c r="U212" i="75"/>
  <c r="V212" i="75" s="1"/>
  <c r="X212" i="75"/>
  <c r="U251" i="75"/>
  <c r="V251" i="75" s="1"/>
  <c r="Z261" i="75"/>
  <c r="AA261" i="75" s="1"/>
  <c r="Z222" i="75"/>
  <c r="AA222" i="75" s="1"/>
  <c r="U244" i="75"/>
  <c r="V244" i="75" s="1"/>
  <c r="Z244" i="75"/>
  <c r="AA244" i="75" s="1"/>
  <c r="X296" i="75"/>
  <c r="Z296" i="75"/>
  <c r="AA296" i="75" s="1"/>
  <c r="U238" i="75"/>
  <c r="V238" i="75" s="1"/>
  <c r="X238" i="75"/>
  <c r="X216" i="75"/>
  <c r="Z216" i="75"/>
  <c r="AA216" i="75" s="1"/>
  <c r="U261" i="75"/>
  <c r="V261" i="75" s="1"/>
  <c r="U171" i="75"/>
  <c r="V171" i="75" s="1"/>
  <c r="Z309" i="75"/>
  <c r="AA309" i="75" s="1"/>
  <c r="U309" i="75"/>
  <c r="V309" i="75" s="1"/>
  <c r="Z307" i="75"/>
  <c r="AA307" i="75" s="1"/>
  <c r="U307" i="75"/>
  <c r="V307" i="75" s="1"/>
  <c r="U325" i="75"/>
  <c r="V325" i="75" s="1"/>
  <c r="U105" i="75"/>
  <c r="V105" i="75" s="1"/>
  <c r="X327" i="75"/>
  <c r="X280" i="75"/>
  <c r="U200" i="75"/>
  <c r="V200" i="75" s="1"/>
  <c r="X112" i="75"/>
  <c r="U327" i="75"/>
  <c r="V327" i="75" s="1"/>
  <c r="U280" i="75"/>
  <c r="V280" i="75" s="1"/>
  <c r="Z254" i="75"/>
  <c r="AA254" i="75" s="1"/>
  <c r="Z136" i="75"/>
  <c r="AA136" i="75" s="1"/>
  <c r="X200" i="75"/>
  <c r="X321" i="75"/>
  <c r="X325" i="75"/>
  <c r="U269" i="75"/>
  <c r="V269" i="75" s="1"/>
  <c r="X344" i="75"/>
  <c r="X269" i="75"/>
  <c r="U224" i="75"/>
  <c r="V224" i="75" s="1"/>
  <c r="X154" i="75"/>
  <c r="U64" i="75"/>
  <c r="V64" i="75" s="1"/>
  <c r="U344" i="75"/>
  <c r="V344" i="75" s="1"/>
  <c r="X224" i="75"/>
  <c r="U312" i="75"/>
  <c r="V312" i="75" s="1"/>
  <c r="U112" i="75"/>
  <c r="V112" i="75" s="1"/>
  <c r="X136" i="75"/>
  <c r="U268" i="75"/>
  <c r="V268" i="75" s="1"/>
  <c r="X268" i="75"/>
  <c r="U138" i="75"/>
  <c r="V138" i="75" s="1"/>
  <c r="U236" i="75"/>
  <c r="V236" i="75" s="1"/>
  <c r="Z64" i="75"/>
  <c r="AA64" i="75" s="1"/>
  <c r="U240" i="75"/>
  <c r="V240" i="75" s="1"/>
  <c r="X285" i="75"/>
  <c r="X337" i="75"/>
  <c r="U248" i="75"/>
  <c r="V248" i="75" s="1"/>
  <c r="X168" i="75"/>
  <c r="X293" i="75"/>
  <c r="Z34" i="75"/>
  <c r="AA34" i="75" s="1"/>
  <c r="U285" i="75"/>
  <c r="V285" i="75" s="1"/>
  <c r="Z240" i="75"/>
  <c r="AA240" i="75" s="1"/>
  <c r="X72" i="75"/>
  <c r="U242" i="75"/>
  <c r="V242" i="75" s="1"/>
  <c r="U320" i="75"/>
  <c r="V320" i="75" s="1"/>
  <c r="X242" i="75"/>
  <c r="Z10" i="75"/>
  <c r="AA10" i="75" s="1"/>
  <c r="X341" i="75"/>
  <c r="X320" i="75"/>
  <c r="Z226" i="75"/>
  <c r="AA226" i="75" s="1"/>
  <c r="U10" i="75"/>
  <c r="V10" i="75" s="1"/>
  <c r="Z249" i="75"/>
  <c r="AA249" i="75" s="1"/>
  <c r="U226" i="75"/>
  <c r="V226" i="75" s="1"/>
  <c r="X160" i="75"/>
  <c r="X267" i="75"/>
  <c r="U72" i="75"/>
  <c r="V72" i="75" s="1"/>
  <c r="Z160" i="75"/>
  <c r="AA160" i="75" s="1"/>
  <c r="X248" i="75"/>
  <c r="Z293" i="75"/>
  <c r="AA293" i="75" s="1"/>
  <c r="Z168" i="75"/>
  <c r="AA168" i="75" s="1"/>
  <c r="U345" i="75"/>
  <c r="V345" i="75" s="1"/>
  <c r="U80" i="75"/>
  <c r="V80" i="75" s="1"/>
  <c r="U324" i="75"/>
  <c r="V324" i="75" s="1"/>
  <c r="Z345" i="75"/>
  <c r="AA345" i="75" s="1"/>
  <c r="Z80" i="75"/>
  <c r="AA80" i="75" s="1"/>
  <c r="Z298" i="75"/>
  <c r="AA298" i="75" s="1"/>
  <c r="X324" i="75"/>
  <c r="U98" i="75"/>
  <c r="V98" i="75" s="1"/>
  <c r="Z75" i="75"/>
  <c r="AA75" i="75" s="1"/>
  <c r="X98" i="75"/>
  <c r="Z105" i="75"/>
  <c r="AA105" i="75" s="1"/>
  <c r="X12" i="75"/>
  <c r="U208" i="75"/>
  <c r="V208" i="75" s="1"/>
  <c r="Z170" i="75"/>
  <c r="AA170" i="75" s="1"/>
  <c r="X208" i="75"/>
  <c r="U343" i="75"/>
  <c r="V343" i="75" s="1"/>
  <c r="Z312" i="75"/>
  <c r="AA312" i="75" s="1"/>
  <c r="X264" i="75"/>
  <c r="X150" i="75"/>
  <c r="X194" i="75"/>
  <c r="X272" i="75"/>
  <c r="U297" i="75"/>
  <c r="V297" i="75" s="1"/>
  <c r="X128" i="75"/>
  <c r="X40" i="75"/>
  <c r="X297" i="75"/>
  <c r="Z128" i="75"/>
  <c r="AA128" i="75" s="1"/>
  <c r="Z120" i="75"/>
  <c r="AA120" i="75" s="1"/>
  <c r="U120" i="75"/>
  <c r="V120" i="75" s="1"/>
  <c r="U288" i="75"/>
  <c r="V288" i="75" s="1"/>
  <c r="Z288" i="75"/>
  <c r="AA288" i="75" s="1"/>
  <c r="U8" i="75"/>
  <c r="V8" i="75" s="1"/>
  <c r="U40" i="75"/>
  <c r="V40" i="75" s="1"/>
  <c r="X8" i="75"/>
  <c r="X177" i="75"/>
  <c r="Z177" i="75"/>
  <c r="AA177" i="75" s="1"/>
  <c r="U346" i="75"/>
  <c r="V346" i="75" s="1"/>
  <c r="U150" i="75"/>
  <c r="V150" i="75" s="1"/>
  <c r="Z58" i="75"/>
  <c r="AA58" i="75" s="1"/>
  <c r="Z272" i="75"/>
  <c r="AA272" i="75" s="1"/>
  <c r="X350" i="75"/>
  <c r="U195" i="75"/>
  <c r="V195" i="75" s="1"/>
  <c r="X336" i="75"/>
  <c r="U350" i="75"/>
  <c r="V350" i="75" s="1"/>
  <c r="Z336" i="75"/>
  <c r="AA336" i="75" s="1"/>
  <c r="U356" i="75"/>
  <c r="V356" i="75" s="1"/>
  <c r="Z356" i="75"/>
  <c r="AA356" i="75" s="1"/>
  <c r="U250" i="75"/>
  <c r="V250" i="75" s="1"/>
  <c r="U192" i="75"/>
  <c r="V192" i="75" s="1"/>
  <c r="Z104" i="75"/>
  <c r="AA104" i="75" s="1"/>
  <c r="U9" i="75"/>
  <c r="V9" i="75" s="1"/>
  <c r="Z346" i="75"/>
  <c r="AA346" i="75" s="1"/>
  <c r="X192" i="75"/>
  <c r="U58" i="75"/>
  <c r="V58" i="75" s="1"/>
  <c r="U104" i="75"/>
  <c r="V104" i="75" s="1"/>
  <c r="X9" i="75"/>
  <c r="U284" i="75"/>
  <c r="V284" i="75" s="1"/>
  <c r="U348" i="75"/>
  <c r="V348" i="75" s="1"/>
  <c r="Z154" i="75"/>
  <c r="AA154" i="75" s="1"/>
  <c r="X196" i="75"/>
  <c r="Z162" i="75"/>
  <c r="AA162" i="75" s="1"/>
  <c r="U162" i="75"/>
  <c r="V162" i="75" s="1"/>
  <c r="Z306" i="75"/>
  <c r="AA306" i="75" s="1"/>
  <c r="X303" i="75"/>
  <c r="X348" i="75"/>
  <c r="X355" i="75"/>
  <c r="U306" i="75"/>
  <c r="V306" i="75" s="1"/>
  <c r="Z303" i="75"/>
  <c r="AA303" i="75" s="1"/>
  <c r="U59" i="75"/>
  <c r="V59" i="75" s="1"/>
  <c r="Z81" i="75"/>
  <c r="AA81" i="75" s="1"/>
  <c r="Z291" i="75"/>
  <c r="AA291" i="75" s="1"/>
  <c r="U66" i="75"/>
  <c r="V66" i="75" s="1"/>
  <c r="X66" i="75"/>
  <c r="Z357" i="75"/>
  <c r="AA357" i="75" s="1"/>
  <c r="Z354" i="75"/>
  <c r="AA354" i="75" s="1"/>
  <c r="U186" i="75"/>
  <c r="V186" i="75" s="1"/>
  <c r="U352" i="75"/>
  <c r="V352" i="75" s="1"/>
  <c r="Z276" i="75"/>
  <c r="AA276" i="75" s="1"/>
  <c r="X210" i="75"/>
  <c r="X338" i="75"/>
  <c r="Z329" i="75"/>
  <c r="AA329" i="75" s="1"/>
  <c r="U281" i="75"/>
  <c r="V281" i="75" s="1"/>
  <c r="X100" i="75"/>
  <c r="X357" i="75"/>
  <c r="X281" i="75"/>
  <c r="X236" i="75"/>
  <c r="Z352" i="75"/>
  <c r="AA352" i="75" s="1"/>
  <c r="U329" i="75"/>
  <c r="V329" i="75" s="1"/>
  <c r="X305" i="75"/>
  <c r="X147" i="75"/>
  <c r="U90" i="75"/>
  <c r="V90" i="75" s="1"/>
  <c r="X41" i="75"/>
  <c r="Z12" i="75"/>
  <c r="AA12" i="75" s="1"/>
  <c r="X354" i="75"/>
  <c r="Z305" i="75"/>
  <c r="AA305" i="75" s="1"/>
  <c r="U161" i="75"/>
  <c r="V161" i="75" s="1"/>
  <c r="U100" i="75"/>
  <c r="V100" i="75" s="1"/>
  <c r="X26" i="75"/>
  <c r="X335" i="75"/>
  <c r="U276" i="75"/>
  <c r="V276" i="75" s="1"/>
  <c r="U323" i="75"/>
  <c r="V323" i="75" s="1"/>
  <c r="Z335" i="75"/>
  <c r="AA335" i="75" s="1"/>
  <c r="X322" i="75"/>
  <c r="X43" i="75"/>
  <c r="U339" i="75"/>
  <c r="V339" i="75" s="1"/>
  <c r="X323" i="75"/>
  <c r="Z322" i="75"/>
  <c r="AA322" i="75" s="1"/>
  <c r="X180" i="75"/>
  <c r="U121" i="75"/>
  <c r="V121" i="75" s="1"/>
  <c r="U180" i="75"/>
  <c r="V180" i="75" s="1"/>
  <c r="Z106" i="75"/>
  <c r="AA106" i="75" s="1"/>
  <c r="Z121" i="75"/>
  <c r="AA121" i="75" s="1"/>
  <c r="X339" i="75"/>
  <c r="X258" i="75"/>
  <c r="X186" i="75"/>
  <c r="Z338" i="75"/>
  <c r="AA338" i="75" s="1"/>
  <c r="Z210" i="75"/>
  <c r="AA210" i="75" s="1"/>
  <c r="U106" i="75"/>
  <c r="V106" i="75" s="1"/>
  <c r="Z90" i="75"/>
  <c r="AA90" i="75" s="1"/>
  <c r="U28" i="75"/>
  <c r="V28" i="75" s="1"/>
  <c r="Z147" i="75"/>
  <c r="AA147" i="75" s="1"/>
  <c r="U319" i="75"/>
  <c r="V319" i="75" s="1"/>
  <c r="X290" i="75"/>
  <c r="X298" i="75"/>
  <c r="X34" i="75"/>
  <c r="X219" i="75"/>
  <c r="U287" i="75"/>
  <c r="V287" i="75" s="1"/>
  <c r="Z194" i="75"/>
  <c r="AA194" i="75" s="1"/>
  <c r="U117" i="75"/>
  <c r="V117" i="75" s="1"/>
  <c r="X117" i="75"/>
  <c r="Z287" i="75"/>
  <c r="AA287" i="75" s="1"/>
  <c r="W159" i="72"/>
  <c r="T159" i="72"/>
  <c r="U159" i="72" s="1"/>
  <c r="Y159" i="72"/>
  <c r="Z159" i="72" s="1"/>
  <c r="Y141" i="72"/>
  <c r="Z141" i="72" s="1"/>
  <c r="W141" i="72"/>
  <c r="T141" i="72"/>
  <c r="U141" i="72" s="1"/>
  <c r="Y260" i="72"/>
  <c r="Z260" i="72" s="1"/>
  <c r="T196" i="72"/>
  <c r="U196" i="72" s="1"/>
  <c r="W63" i="72"/>
  <c r="T100" i="72"/>
  <c r="U100" i="72" s="1"/>
  <c r="Y63" i="72"/>
  <c r="Z63" i="72" s="1"/>
  <c r="Y100" i="72"/>
  <c r="Z100" i="72" s="1"/>
  <c r="T260" i="72"/>
  <c r="U260" i="72" s="1"/>
  <c r="W76" i="72"/>
  <c r="T76" i="72"/>
  <c r="U76" i="72" s="1"/>
  <c r="W29" i="72"/>
  <c r="T29" i="72"/>
  <c r="U29" i="72" s="1"/>
  <c r="Y29" i="72"/>
  <c r="Z29" i="72" s="1"/>
  <c r="T102" i="72"/>
  <c r="U102" i="72" s="1"/>
  <c r="Y102" i="72"/>
  <c r="Z102" i="72" s="1"/>
  <c r="W102" i="72"/>
  <c r="Y7" i="72"/>
  <c r="Z7" i="72" s="1"/>
  <c r="T7" i="72"/>
  <c r="U7" i="72" s="1"/>
  <c r="W7" i="72"/>
  <c r="W151" i="72"/>
  <c r="T151" i="72"/>
  <c r="U151" i="72" s="1"/>
  <c r="Y151" i="72"/>
  <c r="Z151" i="72" s="1"/>
  <c r="T37" i="72"/>
  <c r="U37" i="72" s="1"/>
  <c r="Y37" i="72"/>
  <c r="Z37" i="72" s="1"/>
  <c r="W37" i="72"/>
  <c r="T61" i="72"/>
  <c r="U61" i="72" s="1"/>
  <c r="Y61" i="72"/>
  <c r="Z61" i="72" s="1"/>
  <c r="W61" i="72"/>
  <c r="W125" i="72"/>
  <c r="T125" i="72"/>
  <c r="U125" i="72" s="1"/>
  <c r="Y125" i="72"/>
  <c r="Z125" i="72" s="1"/>
  <c r="W149" i="72"/>
  <c r="T149" i="72"/>
  <c r="U149" i="72" s="1"/>
  <c r="Y149" i="72"/>
  <c r="Z149" i="72" s="1"/>
  <c r="Y53" i="72"/>
  <c r="Z53" i="72" s="1"/>
  <c r="Y45" i="72"/>
  <c r="Z45" i="72" s="1"/>
  <c r="T53" i="72"/>
  <c r="U53" i="72" s="1"/>
  <c r="T45" i="72"/>
  <c r="U45" i="72" s="1"/>
  <c r="W2" i="72"/>
  <c r="AF8" i="72"/>
  <c r="AF7" i="72"/>
  <c r="T118" i="72"/>
  <c r="U118" i="72" s="1"/>
  <c r="Z17" i="75"/>
  <c r="AA17" i="75" s="1"/>
  <c r="U193" i="75"/>
  <c r="V193" i="75" s="1"/>
  <c r="Z274" i="75"/>
  <c r="AA274" i="75" s="1"/>
  <c r="U144" i="75"/>
  <c r="V144" i="75" s="1"/>
  <c r="X274" i="75"/>
  <c r="Z311" i="75"/>
  <c r="AA311" i="75" s="1"/>
  <c r="U311" i="75"/>
  <c r="V311" i="75" s="1"/>
  <c r="Z351" i="75"/>
  <c r="AA351" i="75" s="1"/>
  <c r="X316" i="75"/>
  <c r="X23" i="75"/>
  <c r="U351" i="75"/>
  <c r="V351" i="75" s="1"/>
  <c r="U170" i="75"/>
  <c r="V170" i="75" s="1"/>
  <c r="U239" i="75"/>
  <c r="V239" i="75" s="1"/>
  <c r="Z259" i="75"/>
  <c r="AA259" i="75" s="1"/>
  <c r="X161" i="75"/>
  <c r="U43" i="75"/>
  <c r="V43" i="75" s="1"/>
  <c r="Z24" i="75"/>
  <c r="AA24" i="75" s="1"/>
  <c r="Z191" i="75"/>
  <c r="AA191" i="75" s="1"/>
  <c r="X259" i="75"/>
  <c r="U234" i="75"/>
  <c r="V234" i="75" s="1"/>
  <c r="X234" i="75"/>
  <c r="Z28" i="75"/>
  <c r="AA28" i="75" s="1"/>
  <c r="X279" i="75"/>
  <c r="U159" i="75"/>
  <c r="V159" i="75" s="1"/>
  <c r="U152" i="75"/>
  <c r="V152" i="75" s="1"/>
  <c r="X130" i="75"/>
  <c r="X284" i="75"/>
  <c r="Z23" i="75"/>
  <c r="AA23" i="75" s="1"/>
  <c r="X114" i="75"/>
  <c r="Z209" i="75"/>
  <c r="AA209" i="75" s="1"/>
  <c r="Z95" i="75"/>
  <c r="AA95" i="75" s="1"/>
  <c r="U114" i="75"/>
  <c r="V114" i="75" s="1"/>
  <c r="Z215" i="75"/>
  <c r="AA215" i="75" s="1"/>
  <c r="U178" i="75"/>
  <c r="V178" i="75" s="1"/>
  <c r="Z32" i="75"/>
  <c r="AA32" i="75" s="1"/>
  <c r="Z360" i="75"/>
  <c r="AA360" i="75" s="1"/>
  <c r="Z331" i="75"/>
  <c r="AA331" i="75" s="1"/>
  <c r="Z178" i="75"/>
  <c r="AA178" i="75" s="1"/>
  <c r="X95" i="75"/>
  <c r="X217" i="75"/>
  <c r="X239" i="75"/>
  <c r="X360" i="75"/>
  <c r="U330" i="75"/>
  <c r="V330" i="75" s="1"/>
  <c r="Z217" i="75"/>
  <c r="AA217" i="75" s="1"/>
  <c r="U262" i="75"/>
  <c r="V262" i="75" s="1"/>
  <c r="X67" i="75"/>
  <c r="U65" i="75"/>
  <c r="V65" i="75" s="1"/>
  <c r="X262" i="75"/>
  <c r="U331" i="75"/>
  <c r="V331" i="75" s="1"/>
  <c r="Z341" i="75"/>
  <c r="AA341" i="75" s="1"/>
  <c r="U267" i="75"/>
  <c r="V267" i="75" s="1"/>
  <c r="X249" i="75"/>
  <c r="X218" i="75"/>
  <c r="Z137" i="75"/>
  <c r="AA137" i="75" s="1"/>
  <c r="U73" i="75"/>
  <c r="V73" i="75" s="1"/>
  <c r="Z124" i="75"/>
  <c r="AA124" i="75" s="1"/>
  <c r="X75" i="75"/>
  <c r="X17" i="75"/>
  <c r="Z308" i="75"/>
  <c r="AA308" i="75" s="1"/>
  <c r="X84" i="75"/>
  <c r="U353" i="75"/>
  <c r="V353" i="75" s="1"/>
  <c r="U308" i="75"/>
  <c r="V308" i="75" s="1"/>
  <c r="Z353" i="75"/>
  <c r="AA353" i="75" s="1"/>
  <c r="X73" i="75"/>
  <c r="X182" i="75"/>
  <c r="X76" i="75"/>
  <c r="Z218" i="75"/>
  <c r="AA218" i="75" s="1"/>
  <c r="U137" i="75"/>
  <c r="V137" i="75" s="1"/>
  <c r="Z76" i="75"/>
  <c r="AA76" i="75" s="1"/>
  <c r="U124" i="75"/>
  <c r="V124" i="75" s="1"/>
  <c r="U84" i="75"/>
  <c r="V84" i="75" s="1"/>
  <c r="Z300" i="75"/>
  <c r="AA300" i="75" s="1"/>
  <c r="X30" i="75"/>
  <c r="Z20" i="75"/>
  <c r="AA20" i="75" s="1"/>
  <c r="X39" i="75"/>
  <c r="Z265" i="75"/>
  <c r="AA265" i="75" s="1"/>
  <c r="Z313" i="75"/>
  <c r="AA313" i="75" s="1"/>
  <c r="U275" i="75"/>
  <c r="V275" i="75" s="1"/>
  <c r="U313" i="75"/>
  <c r="V313" i="75" s="1"/>
  <c r="U131" i="75"/>
  <c r="V131" i="75" s="1"/>
  <c r="Z48" i="75"/>
  <c r="AA48" i="75" s="1"/>
  <c r="X48" i="75"/>
  <c r="U26" i="75"/>
  <c r="V26" i="75" s="1"/>
  <c r="Z347" i="75"/>
  <c r="AA347" i="75" s="1"/>
  <c r="X53" i="75"/>
  <c r="X347" i="75"/>
  <c r="Z343" i="75"/>
  <c r="AA343" i="75" s="1"/>
  <c r="X250" i="75"/>
  <c r="X193" i="75"/>
  <c r="X152" i="75"/>
  <c r="Z82" i="75"/>
  <c r="AA82" i="75" s="1"/>
  <c r="U82" i="75"/>
  <c r="V82" i="75" s="1"/>
  <c r="U153" i="75"/>
  <c r="V153" i="75" s="1"/>
  <c r="X330" i="75"/>
  <c r="Z342" i="75"/>
  <c r="AA342" i="75" s="1"/>
  <c r="X304" i="75"/>
  <c r="X144" i="75"/>
  <c r="X195" i="75"/>
  <c r="U6" i="75"/>
  <c r="V6" i="75" s="1"/>
  <c r="X24" i="75"/>
  <c r="Z304" i="75"/>
  <c r="AA304" i="75" s="1"/>
  <c r="Z252" i="75"/>
  <c r="AA252" i="75" s="1"/>
  <c r="X202" i="75"/>
  <c r="X93" i="75"/>
  <c r="X19" i="75"/>
  <c r="X340" i="75"/>
  <c r="U209" i="75"/>
  <c r="V209" i="75" s="1"/>
  <c r="Z202" i="75"/>
  <c r="AA202" i="75" s="1"/>
  <c r="U93" i="75"/>
  <c r="V93" i="75" s="1"/>
  <c r="Z19" i="75"/>
  <c r="AA19" i="75" s="1"/>
  <c r="U340" i="75"/>
  <c r="V340" i="75" s="1"/>
  <c r="U316" i="75"/>
  <c r="V316" i="75" s="1"/>
  <c r="Z225" i="75"/>
  <c r="AA225" i="75" s="1"/>
  <c r="U52" i="75"/>
  <c r="V52" i="75" s="1"/>
  <c r="U187" i="75"/>
  <c r="V187" i="75" s="1"/>
  <c r="U163" i="75"/>
  <c r="V163" i="75" s="1"/>
  <c r="X243" i="75"/>
  <c r="U129" i="75"/>
  <c r="V129" i="75" s="1"/>
  <c r="U74" i="75"/>
  <c r="V74" i="75" s="1"/>
  <c r="Z243" i="75"/>
  <c r="AA243" i="75" s="1"/>
  <c r="U89" i="75"/>
  <c r="V89" i="75" s="1"/>
  <c r="X129" i="75"/>
  <c r="Z89" i="75"/>
  <c r="AA89" i="75" s="1"/>
  <c r="X52" i="75"/>
  <c r="U359" i="75"/>
  <c r="V359" i="75" s="1"/>
  <c r="X359" i="75"/>
  <c r="U122" i="75"/>
  <c r="V122" i="75" s="1"/>
  <c r="U225" i="75"/>
  <c r="V225" i="75" s="1"/>
  <c r="Z122" i="75"/>
  <c r="AA122" i="75" s="1"/>
  <c r="Z187" i="75"/>
  <c r="AA187" i="75" s="1"/>
  <c r="U266" i="75"/>
  <c r="V266" i="75" s="1"/>
  <c r="U164" i="75"/>
  <c r="V164" i="75" s="1"/>
  <c r="X358" i="75"/>
  <c r="X266" i="75"/>
  <c r="X332" i="75"/>
  <c r="U265" i="75"/>
  <c r="V265" i="75" s="1"/>
  <c r="X163" i="75"/>
  <c r="X74" i="75"/>
  <c r="Z358" i="75"/>
  <c r="AA358" i="75" s="1"/>
  <c r="Z332" i="75"/>
  <c r="AA332" i="75" s="1"/>
  <c r="X289" i="75"/>
  <c r="U282" i="75"/>
  <c r="V282" i="75" s="1"/>
  <c r="Z289" i="75"/>
  <c r="AA289" i="75" s="1"/>
  <c r="X228" i="75"/>
  <c r="X282" i="75"/>
  <c r="Z228" i="75"/>
  <c r="AA228" i="75" s="1"/>
  <c r="U231" i="75"/>
  <c r="V231" i="75" s="1"/>
  <c r="U97" i="75"/>
  <c r="V97" i="75" s="1"/>
  <c r="Z35" i="75"/>
  <c r="AA35" i="75" s="1"/>
  <c r="X131" i="75"/>
  <c r="U315" i="75"/>
  <c r="V315" i="75" s="1"/>
  <c r="X231" i="75"/>
  <c r="U173" i="75"/>
  <c r="V173" i="75" s="1"/>
  <c r="X173" i="75"/>
  <c r="X169" i="75"/>
  <c r="X97" i="75"/>
  <c r="X25" i="75"/>
  <c r="X315" i="75"/>
  <c r="Z164" i="75"/>
  <c r="AA164" i="75" s="1"/>
  <c r="Z169" i="75"/>
  <c r="AA169" i="75" s="1"/>
  <c r="Z25" i="75"/>
  <c r="AA25" i="75" s="1"/>
  <c r="U20" i="75"/>
  <c r="V20" i="75" s="1"/>
  <c r="X241" i="75"/>
  <c r="Z302" i="75"/>
  <c r="AA302" i="75" s="1"/>
  <c r="X314" i="75"/>
  <c r="X291" i="75"/>
  <c r="Z241" i="75"/>
  <c r="AA241" i="75" s="1"/>
  <c r="U207" i="75"/>
  <c r="V207" i="75" s="1"/>
  <c r="Z207" i="75"/>
  <c r="AA207" i="75" s="1"/>
  <c r="Z153" i="75"/>
  <c r="AA153" i="75" s="1"/>
  <c r="X191" i="75"/>
  <c r="X81" i="75"/>
  <c r="Z67" i="75"/>
  <c r="AA67" i="75" s="1"/>
  <c r="Z6" i="75"/>
  <c r="AA6" i="75" s="1"/>
  <c r="X59" i="75"/>
  <c r="U355" i="75"/>
  <c r="V355" i="75" s="1"/>
  <c r="U321" i="75"/>
  <c r="V321" i="75" s="1"/>
  <c r="X252" i="75"/>
  <c r="U196" i="75"/>
  <c r="V196" i="75" s="1"/>
  <c r="Z51" i="75"/>
  <c r="AA51" i="75" s="1"/>
  <c r="U53" i="75"/>
  <c r="V53" i="75" s="1"/>
  <c r="X51" i="75"/>
  <c r="X35" i="75"/>
  <c r="X319" i="75"/>
  <c r="U342" i="75"/>
  <c r="V342" i="75" s="1"/>
  <c r="X138" i="75"/>
  <c r="Z184" i="75"/>
  <c r="AA184" i="75" s="1"/>
  <c r="U83" i="75"/>
  <c r="V83" i="75" s="1"/>
  <c r="X92" i="75"/>
  <c r="X65" i="75"/>
  <c r="Z257" i="75"/>
  <c r="AA257" i="75" s="1"/>
  <c r="U184" i="75"/>
  <c r="V184" i="75" s="1"/>
  <c r="X83" i="75"/>
  <c r="Z92" i="75"/>
  <c r="AA92" i="75" s="1"/>
  <c r="Z36" i="75"/>
  <c r="AA36" i="75" s="1"/>
  <c r="X317" i="75"/>
  <c r="U257" i="75"/>
  <c r="V257" i="75" s="1"/>
  <c r="U36" i="75"/>
  <c r="V36" i="75" s="1"/>
  <c r="X302" i="75"/>
  <c r="U314" i="75"/>
  <c r="V314" i="75" s="1"/>
  <c r="Z157" i="75"/>
  <c r="AA157" i="75" s="1"/>
  <c r="U50" i="75"/>
  <c r="V50" i="75" s="1"/>
  <c r="U4" i="75"/>
  <c r="V4" i="75" s="1"/>
  <c r="X4" i="75"/>
  <c r="X278" i="75"/>
  <c r="X246" i="75"/>
  <c r="U246" i="75"/>
  <c r="V246" i="75" s="1"/>
  <c r="Z279" i="75"/>
  <c r="AA279" i="75" s="1"/>
  <c r="U201" i="75"/>
  <c r="V201" i="75" s="1"/>
  <c r="Z39" i="75"/>
  <c r="AA39" i="75" s="1"/>
  <c r="X16" i="75"/>
  <c r="Z278" i="75"/>
  <c r="AA278" i="75" s="1"/>
  <c r="U273" i="75"/>
  <c r="V273" i="75" s="1"/>
  <c r="Z201" i="75"/>
  <c r="AA201" i="75" s="1"/>
  <c r="X273" i="75"/>
  <c r="U79" i="75"/>
  <c r="V79" i="75" s="1"/>
  <c r="X79" i="75"/>
  <c r="U283" i="75"/>
  <c r="V283" i="75" s="1"/>
  <c r="X57" i="75"/>
  <c r="X283" i="75"/>
  <c r="Z182" i="75"/>
  <c r="AA182" i="75" s="1"/>
  <c r="Z130" i="75"/>
  <c r="AA130" i="75" s="1"/>
  <c r="Z57" i="75"/>
  <c r="AA57" i="75" s="1"/>
  <c r="X300" i="75"/>
  <c r="U337" i="75"/>
  <c r="V337" i="75" s="1"/>
  <c r="X215" i="75"/>
  <c r="Z113" i="75"/>
  <c r="AA113" i="75" s="1"/>
  <c r="U16" i="75"/>
  <c r="V16" i="75" s="1"/>
  <c r="U30" i="75"/>
  <c r="V30" i="75" s="1"/>
  <c r="Z33" i="75"/>
  <c r="AA33" i="75" s="1"/>
  <c r="U49" i="75"/>
  <c r="V49" i="75" s="1"/>
  <c r="X275" i="75"/>
  <c r="U185" i="75"/>
  <c r="V185" i="75" s="1"/>
  <c r="U155" i="75"/>
  <c r="V155" i="75" s="1"/>
  <c r="X185" i="75"/>
  <c r="Z146" i="75"/>
  <c r="AA146" i="75" s="1"/>
  <c r="U70" i="75"/>
  <c r="V70" i="75" s="1"/>
  <c r="X155" i="75"/>
  <c r="U260" i="75"/>
  <c r="V260" i="75" s="1"/>
  <c r="U146" i="75"/>
  <c r="V146" i="75" s="1"/>
  <c r="X70" i="75"/>
  <c r="Z88" i="75"/>
  <c r="AA88" i="75" s="1"/>
  <c r="U41" i="75"/>
  <c r="V41" i="75" s="1"/>
  <c r="X260" i="75"/>
  <c r="U145" i="75"/>
  <c r="V145" i="75" s="1"/>
  <c r="U88" i="75"/>
  <c r="V88" i="75" s="1"/>
  <c r="X145" i="75"/>
  <c r="U113" i="75"/>
  <c r="V113" i="75" s="1"/>
  <c r="U33" i="75"/>
  <c r="V33" i="75" s="1"/>
  <c r="Z49" i="75"/>
  <c r="AA49" i="75" s="1"/>
  <c r="Z165" i="75"/>
  <c r="AA165" i="75" s="1"/>
  <c r="X159" i="75"/>
  <c r="X211" i="75"/>
  <c r="Z2" i="75"/>
  <c r="AA2" i="75" s="1"/>
  <c r="Z256" i="75"/>
  <c r="AA256" i="75" s="1"/>
  <c r="Z211" i="75"/>
  <c r="AA211" i="75" s="1"/>
  <c r="X110" i="75"/>
  <c r="U2" i="75"/>
  <c r="V2" i="75" s="1"/>
  <c r="Z110" i="75"/>
  <c r="AA110" i="75" s="1"/>
  <c r="Z292" i="75"/>
  <c r="AA292" i="75" s="1"/>
  <c r="U256" i="75"/>
  <c r="V256" i="75" s="1"/>
  <c r="Z219" i="75"/>
  <c r="AA219" i="75" s="1"/>
  <c r="U157" i="75"/>
  <c r="V157" i="75" s="1"/>
  <c r="X50" i="75"/>
  <c r="X292" i="75"/>
  <c r="U317" i="75"/>
  <c r="V317" i="75" s="1"/>
  <c r="Z18" i="75"/>
  <c r="AA18" i="75" s="1"/>
  <c r="X232" i="75"/>
  <c r="U179" i="75"/>
  <c r="V179" i="75" s="1"/>
  <c r="X32" i="75"/>
  <c r="U245" i="75"/>
  <c r="V245" i="75" s="1"/>
  <c r="X245" i="75"/>
  <c r="Z127" i="75"/>
  <c r="AA127" i="75" s="1"/>
  <c r="U127" i="75"/>
  <c r="V127" i="75" s="1"/>
  <c r="X127" i="75"/>
  <c r="Z245" i="75"/>
  <c r="AA245" i="75" s="1"/>
  <c r="U165" i="75"/>
  <c r="V165" i="75" s="1"/>
  <c r="U18" i="75"/>
  <c r="V18" i="75" s="1"/>
  <c r="Z55" i="75"/>
  <c r="AA55" i="75" s="1"/>
  <c r="U55" i="75"/>
  <c r="V55" i="75" s="1"/>
  <c r="X203" i="75"/>
  <c r="Z203" i="75"/>
  <c r="AA203" i="75" s="1"/>
  <c r="U333" i="75"/>
  <c r="V333" i="75" s="1"/>
  <c r="U263" i="75"/>
  <c r="V263" i="75" s="1"/>
  <c r="X333" i="75"/>
  <c r="Z139" i="75"/>
  <c r="AA139" i="75" s="1"/>
  <c r="X179" i="75"/>
  <c r="U134" i="75"/>
  <c r="V134" i="75" s="1"/>
  <c r="Z134" i="75"/>
  <c r="AA134" i="75" s="1"/>
  <c r="X263" i="75"/>
  <c r="Z232" i="75"/>
  <c r="AA232" i="75" s="1"/>
  <c r="U139" i="75"/>
  <c r="V139" i="75" s="1"/>
  <c r="X199" i="75"/>
  <c r="U199" i="75"/>
  <c r="V199" i="75" s="1"/>
  <c r="X123" i="75"/>
  <c r="Z123" i="75"/>
  <c r="AA123" i="75" s="1"/>
  <c r="X205" i="75"/>
  <c r="Z205" i="75"/>
  <c r="AA205" i="75" s="1"/>
  <c r="U205" i="75"/>
  <c r="V205" i="75" s="1"/>
  <c r="Z42" i="75"/>
  <c r="AA42" i="75" s="1"/>
  <c r="X42" i="75"/>
  <c r="U42" i="75"/>
  <c r="V42" i="75" s="1"/>
  <c r="Z197" i="75"/>
  <c r="AA197" i="75" s="1"/>
  <c r="X197" i="75"/>
  <c r="U197" i="75"/>
  <c r="V197" i="75" s="1"/>
  <c r="U69" i="75"/>
  <c r="V69" i="75" s="1"/>
  <c r="Z69" i="75"/>
  <c r="AA69" i="75" s="1"/>
  <c r="X69" i="75"/>
  <c r="Z46" i="75"/>
  <c r="AA46" i="75" s="1"/>
  <c r="U46" i="75"/>
  <c r="V46" i="75" s="1"/>
  <c r="X46" i="75"/>
  <c r="U63" i="75"/>
  <c r="V63" i="75" s="1"/>
  <c r="Z63" i="75"/>
  <c r="AA63" i="75" s="1"/>
  <c r="X63" i="75"/>
  <c r="U237" i="75"/>
  <c r="V237" i="75" s="1"/>
  <c r="Z237" i="75"/>
  <c r="AA237" i="75" s="1"/>
  <c r="X237" i="75"/>
  <c r="Z221" i="75"/>
  <c r="AA221" i="75" s="1"/>
  <c r="X221" i="75"/>
  <c r="U221" i="75"/>
  <c r="V221" i="75" s="1"/>
  <c r="Z213" i="75"/>
  <c r="AA213" i="75" s="1"/>
  <c r="X213" i="75"/>
  <c r="U213" i="75"/>
  <c r="V213" i="75" s="1"/>
  <c r="Z156" i="75"/>
  <c r="AA156" i="75" s="1"/>
  <c r="X156" i="75"/>
  <c r="U156" i="75"/>
  <c r="V156" i="75" s="1"/>
  <c r="U56" i="75"/>
  <c r="V56" i="75" s="1"/>
  <c r="X56" i="75"/>
  <c r="Z56" i="75"/>
  <c r="AA56" i="75" s="1"/>
  <c r="U233" i="75"/>
  <c r="V233" i="75" s="1"/>
  <c r="Z233" i="75"/>
  <c r="AA233" i="75" s="1"/>
  <c r="X233" i="75"/>
  <c r="AC4" i="74"/>
  <c r="AC7" i="74"/>
  <c r="T243" i="72"/>
  <c r="U243" i="72" s="1"/>
  <c r="Y118" i="72"/>
  <c r="Z118" i="72" s="1"/>
  <c r="W243" i="72"/>
  <c r="W238" i="72"/>
  <c r="Y238" i="72"/>
  <c r="Z238" i="72" s="1"/>
  <c r="Y139" i="72"/>
  <c r="Z139" i="72" s="1"/>
  <c r="Y155" i="72"/>
  <c r="Z155" i="72" s="1"/>
  <c r="T198" i="72"/>
  <c r="U198" i="72" s="1"/>
  <c r="T259" i="72"/>
  <c r="U259" i="72" s="1"/>
  <c r="W227" i="72"/>
  <c r="W232" i="72"/>
  <c r="W139" i="72"/>
  <c r="W155" i="72"/>
  <c r="W36" i="72"/>
  <c r="Y70" i="72"/>
  <c r="Z70" i="72" s="1"/>
  <c r="T36" i="72"/>
  <c r="U36" i="72" s="1"/>
  <c r="Y28" i="72"/>
  <c r="Z28" i="72" s="1"/>
  <c r="T20" i="72"/>
  <c r="U20" i="72" s="1"/>
  <c r="Y198" i="72"/>
  <c r="Z198" i="72" s="1"/>
  <c r="W20" i="72"/>
  <c r="W4" i="72"/>
  <c r="T126" i="72"/>
  <c r="U126" i="72" s="1"/>
  <c r="T28" i="72"/>
  <c r="U28" i="72" s="1"/>
  <c r="W126" i="72"/>
  <c r="Y4" i="72"/>
  <c r="Z4" i="72" s="1"/>
  <c r="W255" i="72"/>
  <c r="Y174" i="72"/>
  <c r="Z174" i="72" s="1"/>
  <c r="W195" i="72"/>
  <c r="Y190" i="72"/>
  <c r="Z190" i="72" s="1"/>
  <c r="Y251" i="72"/>
  <c r="Z251" i="72" s="1"/>
  <c r="Y195" i="72"/>
  <c r="Z195" i="72" s="1"/>
  <c r="W251" i="72"/>
  <c r="T62" i="72"/>
  <c r="U62" i="72" s="1"/>
  <c r="Y22" i="72"/>
  <c r="Z22" i="72" s="1"/>
  <c r="Y62" i="72"/>
  <c r="Z62" i="72" s="1"/>
  <c r="T12" i="72"/>
  <c r="U12" i="72" s="1"/>
  <c r="T22" i="72"/>
  <c r="U22" i="72" s="1"/>
  <c r="W12" i="72"/>
  <c r="W190" i="72"/>
  <c r="T286" i="72"/>
  <c r="U286" i="72" s="1"/>
  <c r="W286" i="72"/>
  <c r="T179" i="72"/>
  <c r="U179" i="72" s="1"/>
  <c r="T131" i="72"/>
  <c r="U131" i="72" s="1"/>
  <c r="W179" i="72"/>
  <c r="W131" i="72"/>
  <c r="Y110" i="72"/>
  <c r="Z110" i="72" s="1"/>
  <c r="T230" i="72"/>
  <c r="U230" i="72" s="1"/>
  <c r="T255" i="72"/>
  <c r="U255" i="72" s="1"/>
  <c r="T171" i="72"/>
  <c r="U171" i="72" s="1"/>
  <c r="T206" i="72"/>
  <c r="U206" i="72" s="1"/>
  <c r="T271" i="72"/>
  <c r="U271" i="72" s="1"/>
  <c r="W171" i="72"/>
  <c r="T187" i="72"/>
  <c r="U187" i="72" s="1"/>
  <c r="W182" i="72"/>
  <c r="Y54" i="72"/>
  <c r="Z54" i="72" s="1"/>
  <c r="T227" i="72"/>
  <c r="U227" i="72" s="1"/>
  <c r="W187" i="72"/>
  <c r="W110" i="72"/>
  <c r="T166" i="72"/>
  <c r="U166" i="72" s="1"/>
  <c r="W166" i="72"/>
  <c r="W230" i="72"/>
  <c r="W86" i="72"/>
  <c r="W147" i="72"/>
  <c r="Y86" i="72"/>
  <c r="Z86" i="72" s="1"/>
  <c r="T147" i="72"/>
  <c r="U147" i="72" s="1"/>
  <c r="Y94" i="72"/>
  <c r="Z94" i="72" s="1"/>
  <c r="T276" i="72"/>
  <c r="U276" i="72" s="1"/>
  <c r="Y219" i="72"/>
  <c r="Z219" i="72" s="1"/>
  <c r="W311" i="72"/>
  <c r="T94" i="72"/>
  <c r="U94" i="72" s="1"/>
  <c r="T70" i="72"/>
  <c r="U70" i="72" s="1"/>
  <c r="Y275" i="72"/>
  <c r="Z275" i="72" s="1"/>
  <c r="T163" i="72"/>
  <c r="U163" i="72" s="1"/>
  <c r="W275" i="72"/>
  <c r="T6" i="72"/>
  <c r="U6" i="72" s="1"/>
  <c r="Y324" i="72"/>
  <c r="Z324" i="72" s="1"/>
  <c r="T300" i="72"/>
  <c r="U300" i="72" s="1"/>
  <c r="W163" i="72"/>
  <c r="T174" i="72"/>
  <c r="U174" i="72" s="1"/>
  <c r="Y6" i="72"/>
  <c r="Z6" i="72" s="1"/>
  <c r="Y270" i="72"/>
  <c r="Z270" i="72" s="1"/>
  <c r="Y206" i="72"/>
  <c r="Z206" i="72" s="1"/>
  <c r="W270" i="72"/>
  <c r="Y259" i="72"/>
  <c r="Z259" i="72" s="1"/>
  <c r="W219" i="72"/>
  <c r="W123" i="72"/>
  <c r="W246" i="72"/>
  <c r="W78" i="72"/>
  <c r="Y123" i="72"/>
  <c r="Z123" i="72" s="1"/>
  <c r="Y14" i="72"/>
  <c r="Z14" i="72" s="1"/>
  <c r="W235" i="72"/>
  <c r="T235" i="72"/>
  <c r="U235" i="72" s="1"/>
  <c r="Y246" i="72"/>
  <c r="Z246" i="72" s="1"/>
  <c r="Y78" i="72"/>
  <c r="Z78" i="72" s="1"/>
  <c r="W14" i="72"/>
  <c r="T211" i="72"/>
  <c r="U211" i="72" s="1"/>
  <c r="W211" i="72"/>
  <c r="Y150" i="72"/>
  <c r="Z150" i="72" s="1"/>
  <c r="T150" i="72"/>
  <c r="U150" i="72" s="1"/>
  <c r="Y254" i="72"/>
  <c r="Z254" i="72" s="1"/>
  <c r="T182" i="72"/>
  <c r="U182" i="72" s="1"/>
  <c r="T54" i="72"/>
  <c r="U54" i="72" s="1"/>
  <c r="W271" i="72"/>
  <c r="T144" i="72"/>
  <c r="U144" i="72" s="1"/>
  <c r="T316" i="72"/>
  <c r="U316" i="72" s="1"/>
  <c r="W322" i="72"/>
  <c r="Y346" i="72"/>
  <c r="Z346" i="72" s="1"/>
  <c r="Y279" i="72"/>
  <c r="Z279" i="72" s="1"/>
  <c r="T346" i="72"/>
  <c r="U346" i="72" s="1"/>
  <c r="T279" i="72"/>
  <c r="U279" i="72" s="1"/>
  <c r="W250" i="72"/>
  <c r="Y322" i="72"/>
  <c r="Z322" i="72" s="1"/>
  <c r="Y250" i="72"/>
  <c r="Z250" i="72" s="1"/>
  <c r="Y316" i="72"/>
  <c r="Z316" i="72" s="1"/>
  <c r="Y226" i="72"/>
  <c r="Z226" i="72" s="1"/>
  <c r="T135" i="72"/>
  <c r="U135" i="72" s="1"/>
  <c r="T344" i="72"/>
  <c r="U344" i="72" s="1"/>
  <c r="T226" i="72"/>
  <c r="U226" i="72" s="1"/>
  <c r="W135" i="72"/>
  <c r="W344" i="72"/>
  <c r="T295" i="72"/>
  <c r="U295" i="72" s="1"/>
  <c r="W74" i="72"/>
  <c r="T288" i="72"/>
  <c r="U288" i="72" s="1"/>
  <c r="Y288" i="72"/>
  <c r="Z288" i="72" s="1"/>
  <c r="Y258" i="72"/>
  <c r="Z258" i="72" s="1"/>
  <c r="T258" i="72"/>
  <c r="U258" i="72" s="1"/>
  <c r="T207" i="72"/>
  <c r="U207" i="72" s="1"/>
  <c r="Y207" i="72"/>
  <c r="Z207" i="72" s="1"/>
  <c r="W15" i="72"/>
  <c r="T348" i="72"/>
  <c r="U348" i="72" s="1"/>
  <c r="Y242" i="72"/>
  <c r="Z242" i="72" s="1"/>
  <c r="Y199" i="72"/>
  <c r="Z199" i="72" s="1"/>
  <c r="W199" i="72"/>
  <c r="Y144" i="72"/>
  <c r="Z144" i="72" s="1"/>
  <c r="T254" i="72"/>
  <c r="U254" i="72" s="1"/>
  <c r="T247" i="72"/>
  <c r="U247" i="72" s="1"/>
  <c r="Y247" i="72"/>
  <c r="Z247" i="72" s="1"/>
  <c r="W79" i="72"/>
  <c r="Y39" i="72"/>
  <c r="Z39" i="72" s="1"/>
  <c r="T311" i="72"/>
  <c r="U311" i="72" s="1"/>
  <c r="Y153" i="72"/>
  <c r="Z153" i="72" s="1"/>
  <c r="W95" i="72"/>
  <c r="W176" i="72"/>
  <c r="Y295" i="72"/>
  <c r="Z295" i="72" s="1"/>
  <c r="T153" i="72"/>
  <c r="U153" i="72" s="1"/>
  <c r="Y176" i="72"/>
  <c r="Z176" i="72" s="1"/>
  <c r="W97" i="72"/>
  <c r="T122" i="72"/>
  <c r="U122" i="72" s="1"/>
  <c r="W122" i="72"/>
  <c r="T95" i="72"/>
  <c r="U95" i="72" s="1"/>
  <c r="T74" i="72"/>
  <c r="U74" i="72" s="1"/>
  <c r="Y55" i="72"/>
  <c r="Z55" i="72" s="1"/>
  <c r="W39" i="72"/>
  <c r="Y65" i="72"/>
  <c r="Z65" i="72" s="1"/>
  <c r="T18" i="72"/>
  <c r="U18" i="72" s="1"/>
  <c r="Y136" i="72"/>
  <c r="Z136" i="72" s="1"/>
  <c r="T15" i="72"/>
  <c r="U15" i="72" s="1"/>
  <c r="W87" i="72"/>
  <c r="T55" i="72"/>
  <c r="U55" i="72" s="1"/>
  <c r="Y87" i="72"/>
  <c r="Z87" i="72" s="1"/>
  <c r="W23" i="72"/>
  <c r="Y103" i="72"/>
  <c r="Z103" i="72" s="1"/>
  <c r="T103" i="72"/>
  <c r="U103" i="72" s="1"/>
  <c r="Y79" i="72"/>
  <c r="Z79" i="72" s="1"/>
  <c r="Y23" i="72"/>
  <c r="Z23" i="72" s="1"/>
  <c r="W47" i="72"/>
  <c r="Y47" i="72"/>
  <c r="Z47" i="72" s="1"/>
  <c r="T119" i="72"/>
  <c r="U119" i="72" s="1"/>
  <c r="Y119" i="72"/>
  <c r="Z119" i="72" s="1"/>
  <c r="Y2" i="72"/>
  <c r="Z2" i="72" s="1"/>
  <c r="W348" i="72"/>
  <c r="W90" i="72"/>
  <c r="T90" i="72"/>
  <c r="U90" i="72" s="1"/>
  <c r="T242" i="72"/>
  <c r="U242" i="72" s="1"/>
  <c r="Y274" i="72"/>
  <c r="Z274" i="72" s="1"/>
  <c r="T58" i="72"/>
  <c r="U58" i="72" s="1"/>
  <c r="W274" i="72"/>
  <c r="W98" i="72"/>
  <c r="T98" i="72"/>
  <c r="U98" i="72" s="1"/>
  <c r="Y234" i="72"/>
  <c r="Z234" i="72" s="1"/>
  <c r="Y138" i="72"/>
  <c r="Z138" i="72" s="1"/>
  <c r="T2" i="72"/>
  <c r="U2" i="72" s="1"/>
  <c r="T34" i="72"/>
  <c r="U34" i="72" s="1"/>
  <c r="Y26" i="72"/>
  <c r="Z26" i="72" s="1"/>
  <c r="Y58" i="72"/>
  <c r="Z58" i="72" s="1"/>
  <c r="Y276" i="72"/>
  <c r="Z276" i="72" s="1"/>
  <c r="W328" i="72"/>
  <c r="T106" i="72"/>
  <c r="U106" i="72" s="1"/>
  <c r="W292" i="72"/>
  <c r="T328" i="72"/>
  <c r="U328" i="72" s="1"/>
  <c r="T282" i="72"/>
  <c r="U282" i="72" s="1"/>
  <c r="W354" i="72"/>
  <c r="W114" i="72"/>
  <c r="W193" i="72"/>
  <c r="T25" i="72"/>
  <c r="U25" i="72" s="1"/>
  <c r="Y105" i="72"/>
  <c r="Z105" i="72" s="1"/>
  <c r="Y97" i="72"/>
  <c r="Z97" i="72" s="1"/>
  <c r="W137" i="72"/>
  <c r="W106" i="72"/>
  <c r="T340" i="72"/>
  <c r="U340" i="72" s="1"/>
  <c r="T306" i="72"/>
  <c r="U306" i="72" s="1"/>
  <c r="T234" i="72"/>
  <c r="U234" i="72" s="1"/>
  <c r="T138" i="72"/>
  <c r="U138" i="72" s="1"/>
  <c r="T121" i="72"/>
  <c r="U121" i="72" s="1"/>
  <c r="W340" i="72"/>
  <c r="Y290" i="72"/>
  <c r="Z290" i="72" s="1"/>
  <c r="Y306" i="72"/>
  <c r="Z306" i="72" s="1"/>
  <c r="T290" i="72"/>
  <c r="U290" i="72" s="1"/>
  <c r="Y114" i="72"/>
  <c r="Z114" i="72" s="1"/>
  <c r="W18" i="72"/>
  <c r="Y120" i="72"/>
  <c r="Z120" i="72" s="1"/>
  <c r="Y202" i="72"/>
  <c r="Z202" i="72" s="1"/>
  <c r="T50" i="72"/>
  <c r="U50" i="72" s="1"/>
  <c r="Y34" i="72"/>
  <c r="Z34" i="72" s="1"/>
  <c r="W202" i="72"/>
  <c r="W50" i="72"/>
  <c r="Y121" i="72"/>
  <c r="Z121" i="72" s="1"/>
  <c r="T354" i="72"/>
  <c r="U354" i="72" s="1"/>
  <c r="Y282" i="72"/>
  <c r="Z282" i="72" s="1"/>
  <c r="T292" i="72"/>
  <c r="U292" i="72" s="1"/>
  <c r="W66" i="72"/>
  <c r="W26" i="72"/>
  <c r="Y332" i="72"/>
  <c r="Z332" i="72" s="1"/>
  <c r="T210" i="72"/>
  <c r="U210" i="72" s="1"/>
  <c r="W210" i="72"/>
  <c r="T66" i="72"/>
  <c r="U66" i="72" s="1"/>
  <c r="Y308" i="72"/>
  <c r="Z308" i="72" s="1"/>
  <c r="T82" i="72"/>
  <c r="U82" i="72" s="1"/>
  <c r="W284" i="72"/>
  <c r="Y216" i="72"/>
  <c r="Z216" i="72" s="1"/>
  <c r="W216" i="72"/>
  <c r="Y314" i="72"/>
  <c r="Z314" i="72" s="1"/>
  <c r="T314" i="72"/>
  <c r="U314" i="72" s="1"/>
  <c r="Y218" i="72"/>
  <c r="Z218" i="72" s="1"/>
  <c r="Y113" i="72"/>
  <c r="Z113" i="72" s="1"/>
  <c r="T136" i="72"/>
  <c r="U136" i="72" s="1"/>
  <c r="W10" i="72"/>
  <c r="T105" i="72"/>
  <c r="U105" i="72" s="1"/>
  <c r="Y137" i="72"/>
  <c r="Z137" i="72" s="1"/>
  <c r="Y224" i="72"/>
  <c r="Z224" i="72" s="1"/>
  <c r="T324" i="72"/>
  <c r="U324" i="72" s="1"/>
  <c r="W113" i="72"/>
  <c r="W41" i="72"/>
  <c r="T224" i="72"/>
  <c r="U224" i="72" s="1"/>
  <c r="Y10" i="72"/>
  <c r="Z10" i="72" s="1"/>
  <c r="Y330" i="72"/>
  <c r="Z330" i="72" s="1"/>
  <c r="Y338" i="72"/>
  <c r="Z338" i="72" s="1"/>
  <c r="T284" i="72"/>
  <c r="U284" i="72" s="1"/>
  <c r="T330" i="72"/>
  <c r="U330" i="72" s="1"/>
  <c r="T218" i="72"/>
  <c r="U218" i="72" s="1"/>
  <c r="W338" i="72"/>
  <c r="T273" i="72"/>
  <c r="U273" i="72" s="1"/>
  <c r="W185" i="72"/>
  <c r="W298" i="72"/>
  <c r="W273" i="72"/>
  <c r="Y272" i="72"/>
  <c r="Z272" i="72" s="1"/>
  <c r="T265" i="72"/>
  <c r="U265" i="72" s="1"/>
  <c r="Y296" i="72"/>
  <c r="Z296" i="72" s="1"/>
  <c r="T145" i="72"/>
  <c r="U145" i="72" s="1"/>
  <c r="Y298" i="72"/>
  <c r="Z298" i="72" s="1"/>
  <c r="T272" i="72"/>
  <c r="U272" i="72" s="1"/>
  <c r="W265" i="72"/>
  <c r="T296" i="72"/>
  <c r="U296" i="72" s="1"/>
  <c r="W308" i="72"/>
  <c r="W82" i="72"/>
  <c r="T41" i="72"/>
  <c r="U41" i="72" s="1"/>
  <c r="Y352" i="72"/>
  <c r="Z352" i="72" s="1"/>
  <c r="T120" i="72"/>
  <c r="U120" i="72" s="1"/>
  <c r="Y185" i="72"/>
  <c r="Z185" i="72" s="1"/>
  <c r="W300" i="72"/>
  <c r="T65" i="72"/>
  <c r="U65" i="72" s="1"/>
  <c r="T184" i="72"/>
  <c r="U184" i="72" s="1"/>
  <c r="Y193" i="72"/>
  <c r="Z193" i="72" s="1"/>
  <c r="Y81" i="72"/>
  <c r="Z81" i="72" s="1"/>
  <c r="Y73" i="72"/>
  <c r="Z73" i="72" s="1"/>
  <c r="W25" i="72"/>
  <c r="T320" i="72"/>
  <c r="U320" i="72" s="1"/>
  <c r="W17" i="72"/>
  <c r="W184" i="72"/>
  <c r="T73" i="72"/>
  <c r="U73" i="72" s="1"/>
  <c r="W320" i="72"/>
  <c r="T264" i="72"/>
  <c r="U264" i="72" s="1"/>
  <c r="T17" i="72"/>
  <c r="U17" i="72" s="1"/>
  <c r="Y264" i="72"/>
  <c r="Z264" i="72" s="1"/>
  <c r="W332" i="72"/>
  <c r="T336" i="72"/>
  <c r="U336" i="72" s="1"/>
  <c r="T360" i="72"/>
  <c r="U360" i="72" s="1"/>
  <c r="W336" i="72"/>
  <c r="W360" i="72"/>
  <c r="W145" i="72"/>
  <c r="T81" i="72"/>
  <c r="U81" i="72" s="1"/>
  <c r="T352" i="72"/>
  <c r="U352" i="72" s="1"/>
  <c r="Y209" i="72"/>
  <c r="Z209" i="72" s="1"/>
  <c r="T209" i="72"/>
  <c r="U209" i="72" s="1"/>
  <c r="W161" i="72"/>
  <c r="Y161" i="72"/>
  <c r="Z161" i="72" s="1"/>
  <c r="Y49" i="72"/>
  <c r="Z49" i="72" s="1"/>
  <c r="W49" i="72"/>
  <c r="T177" i="72"/>
  <c r="U177" i="72" s="1"/>
  <c r="W177" i="72"/>
  <c r="T49" i="72"/>
  <c r="U49" i="72" s="1"/>
  <c r="T169" i="72"/>
  <c r="U169" i="72" s="1"/>
  <c r="W169" i="72"/>
  <c r="Y57" i="72"/>
  <c r="Z57" i="72" s="1"/>
  <c r="T57" i="72"/>
  <c r="U57" i="72" s="1"/>
  <c r="Y89" i="72"/>
  <c r="Z89" i="72" s="1"/>
  <c r="Y33" i="72"/>
  <c r="Z33" i="72" s="1"/>
  <c r="W33" i="72"/>
  <c r="T89" i="72"/>
  <c r="U89" i="72" s="1"/>
  <c r="Y9" i="72"/>
  <c r="Z9" i="72" s="1"/>
  <c r="W9" i="72"/>
  <c r="Z6" i="71"/>
  <c r="U2" i="71"/>
  <c r="Z4" i="71" s="1"/>
  <c r="Z8" i="71"/>
  <c r="AD5" i="70"/>
  <c r="AF9" i="72" l="1"/>
  <c r="AF10" i="72"/>
  <c r="AF4" i="75"/>
  <c r="AF6" i="72"/>
  <c r="AF5" i="72"/>
  <c r="O3" i="69" l="1"/>
  <c r="O4" i="69"/>
  <c r="O5" i="69"/>
  <c r="O6" i="69"/>
  <c r="O7" i="69"/>
  <c r="O8" i="69"/>
  <c r="O9" i="69"/>
  <c r="P9" i="69" s="1"/>
  <c r="Q9" i="69" s="1"/>
  <c r="R9" i="69" s="1"/>
  <c r="O10" i="69"/>
  <c r="O11" i="69"/>
  <c r="O12" i="69"/>
  <c r="O13" i="69"/>
  <c r="O14" i="69"/>
  <c r="O15" i="69"/>
  <c r="O16" i="69"/>
  <c r="O17" i="69"/>
  <c r="P17" i="69" s="1"/>
  <c r="Q17" i="69" s="1"/>
  <c r="R17" i="69" s="1"/>
  <c r="O18" i="69"/>
  <c r="O19" i="69"/>
  <c r="O20" i="69"/>
  <c r="O21" i="69"/>
  <c r="O22" i="69"/>
  <c r="O23" i="69"/>
  <c r="O24" i="69"/>
  <c r="O25" i="69"/>
  <c r="P25" i="69" s="1"/>
  <c r="Q25" i="69" s="1"/>
  <c r="R25" i="69" s="1"/>
  <c r="O26" i="69"/>
  <c r="O27" i="69"/>
  <c r="O28" i="69"/>
  <c r="O29" i="69"/>
  <c r="O30" i="69"/>
  <c r="O31" i="69"/>
  <c r="O32" i="69"/>
  <c r="O2" i="69"/>
  <c r="P2" i="69" s="1"/>
  <c r="U32" i="67"/>
  <c r="S32" i="67"/>
  <c r="O32" i="67"/>
  <c r="P32" i="67" s="1"/>
  <c r="M32" i="67"/>
  <c r="U31" i="67"/>
  <c r="S31" i="67"/>
  <c r="O31" i="67"/>
  <c r="P31" i="67" s="1"/>
  <c r="M31" i="67"/>
  <c r="U30" i="67"/>
  <c r="S30" i="67"/>
  <c r="O30" i="67"/>
  <c r="P30" i="67" s="1"/>
  <c r="M30" i="67"/>
  <c r="U29" i="67"/>
  <c r="S29" i="67"/>
  <c r="O29" i="67"/>
  <c r="P29" i="67" s="1"/>
  <c r="M29" i="67"/>
  <c r="U28" i="67"/>
  <c r="S28" i="67"/>
  <c r="O28" i="67"/>
  <c r="P28" i="67" s="1"/>
  <c r="M28" i="67"/>
  <c r="U27" i="67"/>
  <c r="S27" i="67"/>
  <c r="O27" i="67"/>
  <c r="P27" i="67" s="1"/>
  <c r="M27" i="67"/>
  <c r="U26" i="67"/>
  <c r="S26" i="67"/>
  <c r="O26" i="67"/>
  <c r="P26" i="67" s="1"/>
  <c r="M26" i="67"/>
  <c r="U25" i="67"/>
  <c r="S25" i="67"/>
  <c r="O25" i="67"/>
  <c r="P25" i="67" s="1"/>
  <c r="M25" i="67"/>
  <c r="U24" i="67"/>
  <c r="S24" i="67"/>
  <c r="O24" i="67"/>
  <c r="P24" i="67" s="1"/>
  <c r="M24" i="67"/>
  <c r="U23" i="67"/>
  <c r="S23" i="67"/>
  <c r="O23" i="67"/>
  <c r="P23" i="67" s="1"/>
  <c r="M23" i="67"/>
  <c r="U22" i="67"/>
  <c r="S22" i="67"/>
  <c r="O22" i="67"/>
  <c r="P22" i="67" s="1"/>
  <c r="M22" i="67"/>
  <c r="U21" i="67"/>
  <c r="S21" i="67"/>
  <c r="O21" i="67"/>
  <c r="P21" i="67" s="1"/>
  <c r="M21" i="67"/>
  <c r="U20" i="67"/>
  <c r="S20" i="67"/>
  <c r="O20" i="67"/>
  <c r="P20" i="67" s="1"/>
  <c r="M20" i="67"/>
  <c r="U19" i="67"/>
  <c r="S19" i="67"/>
  <c r="O19" i="67"/>
  <c r="P19" i="67" s="1"/>
  <c r="M19" i="67"/>
  <c r="U18" i="67"/>
  <c r="S18" i="67"/>
  <c r="O18" i="67"/>
  <c r="P18" i="67" s="1"/>
  <c r="M18" i="67"/>
  <c r="U17" i="67"/>
  <c r="S17" i="67"/>
  <c r="O17" i="67"/>
  <c r="P17" i="67" s="1"/>
  <c r="M17" i="67"/>
  <c r="U16" i="67"/>
  <c r="S16" i="67"/>
  <c r="O16" i="67"/>
  <c r="P16" i="67" s="1"/>
  <c r="M16" i="67"/>
  <c r="U15" i="67"/>
  <c r="S15" i="67"/>
  <c r="O15" i="67"/>
  <c r="P15" i="67" s="1"/>
  <c r="M15" i="67"/>
  <c r="U14" i="67"/>
  <c r="S14" i="67"/>
  <c r="O14" i="67"/>
  <c r="P14" i="67" s="1"/>
  <c r="M14" i="67"/>
  <c r="U13" i="67"/>
  <c r="S13" i="67"/>
  <c r="O13" i="67"/>
  <c r="P13" i="67" s="1"/>
  <c r="M13" i="67"/>
  <c r="U12" i="67"/>
  <c r="S12" i="67"/>
  <c r="O12" i="67"/>
  <c r="P12" i="67" s="1"/>
  <c r="M12" i="67"/>
  <c r="U11" i="67"/>
  <c r="S11" i="67"/>
  <c r="O11" i="67"/>
  <c r="P11" i="67" s="1"/>
  <c r="M11" i="67"/>
  <c r="U10" i="67"/>
  <c r="S10" i="67"/>
  <c r="O10" i="67"/>
  <c r="P10" i="67" s="1"/>
  <c r="M10" i="67"/>
  <c r="U9" i="67"/>
  <c r="S9" i="67"/>
  <c r="O9" i="67"/>
  <c r="P9" i="67" s="1"/>
  <c r="M9" i="67"/>
  <c r="U8" i="67"/>
  <c r="S8" i="67"/>
  <c r="O8" i="67"/>
  <c r="P8" i="67" s="1"/>
  <c r="M8" i="67"/>
  <c r="U7" i="67"/>
  <c r="S7" i="67"/>
  <c r="P7" i="67"/>
  <c r="T7" i="67" s="1"/>
  <c r="O7" i="67"/>
  <c r="M7" i="67"/>
  <c r="U6" i="67"/>
  <c r="S6" i="67"/>
  <c r="O6" i="67"/>
  <c r="P6" i="67" s="1"/>
  <c r="M6" i="67"/>
  <c r="U5" i="67"/>
  <c r="S5" i="67"/>
  <c r="P5" i="67"/>
  <c r="Q5" i="67" s="1"/>
  <c r="R5" i="67" s="1"/>
  <c r="O5" i="67"/>
  <c r="M5" i="67"/>
  <c r="U4" i="67"/>
  <c r="T4" i="67"/>
  <c r="S4" i="67"/>
  <c r="Q4" i="67"/>
  <c r="R4" i="67" s="1"/>
  <c r="P4" i="67"/>
  <c r="O4" i="67"/>
  <c r="M4" i="67"/>
  <c r="U3" i="67"/>
  <c r="T3" i="67"/>
  <c r="S3" i="67"/>
  <c r="Q3" i="67"/>
  <c r="R3" i="67" s="1"/>
  <c r="P3" i="67"/>
  <c r="O3" i="67"/>
  <c r="M3" i="67"/>
  <c r="U2" i="67"/>
  <c r="Y5" i="67" s="1"/>
  <c r="T2" i="67"/>
  <c r="S2" i="67"/>
  <c r="Q2" i="67"/>
  <c r="R2" i="67" s="1"/>
  <c r="P2" i="67"/>
  <c r="O2" i="67"/>
  <c r="M2" i="67"/>
  <c r="M2" i="69"/>
  <c r="S2" i="69"/>
  <c r="U2" i="69"/>
  <c r="M3" i="69"/>
  <c r="P3" i="69"/>
  <c r="S3" i="69"/>
  <c r="U3" i="69"/>
  <c r="M4" i="69"/>
  <c r="P4" i="69"/>
  <c r="S4" i="69"/>
  <c r="U4" i="69"/>
  <c r="M5" i="69"/>
  <c r="P5" i="69"/>
  <c r="S5" i="69"/>
  <c r="U5" i="69"/>
  <c r="M6" i="69"/>
  <c r="P6" i="69"/>
  <c r="S6" i="69"/>
  <c r="U6" i="69"/>
  <c r="M7" i="69"/>
  <c r="P7" i="69"/>
  <c r="T7" i="69" s="1"/>
  <c r="S7" i="69"/>
  <c r="U7" i="69"/>
  <c r="M8" i="69"/>
  <c r="P8" i="69"/>
  <c r="S8" i="69"/>
  <c r="U8" i="69"/>
  <c r="M9" i="69"/>
  <c r="S9" i="69"/>
  <c r="U9" i="69"/>
  <c r="M10" i="69"/>
  <c r="P10" i="69"/>
  <c r="Q10" i="69" s="1"/>
  <c r="R10" i="69" s="1"/>
  <c r="S10" i="69"/>
  <c r="U10" i="69"/>
  <c r="M11" i="69"/>
  <c r="P11" i="69"/>
  <c r="Q11" i="69" s="1"/>
  <c r="R11" i="69" s="1"/>
  <c r="S11" i="69"/>
  <c r="U11" i="69"/>
  <c r="M12" i="69"/>
  <c r="P12" i="69"/>
  <c r="Q12" i="69" s="1"/>
  <c r="R12" i="69" s="1"/>
  <c r="S12" i="69"/>
  <c r="U12" i="69"/>
  <c r="M13" i="69"/>
  <c r="P13" i="69"/>
  <c r="Q13" i="69" s="1"/>
  <c r="R13" i="69" s="1"/>
  <c r="S13" i="69"/>
  <c r="U13" i="69"/>
  <c r="M14" i="69"/>
  <c r="P14" i="69"/>
  <c r="Q14" i="69" s="1"/>
  <c r="R14" i="69" s="1"/>
  <c r="S14" i="69"/>
  <c r="U14" i="69"/>
  <c r="M15" i="69"/>
  <c r="P15" i="69"/>
  <c r="Q15" i="69" s="1"/>
  <c r="R15" i="69" s="1"/>
  <c r="S15" i="69"/>
  <c r="U15" i="69"/>
  <c r="M16" i="69"/>
  <c r="P16" i="69"/>
  <c r="Q16" i="69" s="1"/>
  <c r="R16" i="69" s="1"/>
  <c r="S16" i="69"/>
  <c r="U16" i="69"/>
  <c r="M17" i="69"/>
  <c r="S17" i="69"/>
  <c r="U17" i="69"/>
  <c r="M18" i="69"/>
  <c r="P18" i="69"/>
  <c r="Q18" i="69" s="1"/>
  <c r="R18" i="69" s="1"/>
  <c r="S18" i="69"/>
  <c r="U18" i="69"/>
  <c r="M19" i="69"/>
  <c r="P19" i="69"/>
  <c r="Q19" i="69" s="1"/>
  <c r="R19" i="69" s="1"/>
  <c r="S19" i="69"/>
  <c r="U19" i="69"/>
  <c r="M20" i="69"/>
  <c r="P20" i="69"/>
  <c r="Q20" i="69" s="1"/>
  <c r="R20" i="69" s="1"/>
  <c r="S20" i="69"/>
  <c r="U20" i="69"/>
  <c r="M21" i="69"/>
  <c r="P21" i="69"/>
  <c r="Q21" i="69" s="1"/>
  <c r="R21" i="69" s="1"/>
  <c r="S21" i="69"/>
  <c r="U21" i="69"/>
  <c r="M22" i="69"/>
  <c r="P22" i="69"/>
  <c r="Q22" i="69" s="1"/>
  <c r="R22" i="69" s="1"/>
  <c r="S22" i="69"/>
  <c r="U22" i="69"/>
  <c r="M23" i="69"/>
  <c r="P23" i="69"/>
  <c r="Q23" i="69" s="1"/>
  <c r="R23" i="69" s="1"/>
  <c r="S23" i="69"/>
  <c r="U23" i="69"/>
  <c r="M24" i="69"/>
  <c r="P24" i="69"/>
  <c r="Q24" i="69" s="1"/>
  <c r="R24" i="69" s="1"/>
  <c r="S24" i="69"/>
  <c r="U24" i="69"/>
  <c r="M25" i="69"/>
  <c r="S25" i="69"/>
  <c r="U25" i="69"/>
  <c r="M26" i="69"/>
  <c r="P26" i="69"/>
  <c r="Q26" i="69" s="1"/>
  <c r="R26" i="69" s="1"/>
  <c r="S26" i="69"/>
  <c r="U26" i="69"/>
  <c r="M27" i="69"/>
  <c r="P27" i="69"/>
  <c r="Q27" i="69" s="1"/>
  <c r="R27" i="69" s="1"/>
  <c r="S27" i="69"/>
  <c r="U27" i="69"/>
  <c r="M28" i="69"/>
  <c r="P28" i="69"/>
  <c r="Q28" i="69" s="1"/>
  <c r="R28" i="69" s="1"/>
  <c r="S28" i="69"/>
  <c r="U28" i="69"/>
  <c r="M29" i="69"/>
  <c r="P29" i="69"/>
  <c r="Q29" i="69" s="1"/>
  <c r="R29" i="69" s="1"/>
  <c r="S29" i="69"/>
  <c r="U29" i="69"/>
  <c r="M30" i="69"/>
  <c r="P30" i="69"/>
  <c r="Q30" i="69" s="1"/>
  <c r="R30" i="69" s="1"/>
  <c r="S30" i="69"/>
  <c r="U30" i="69"/>
  <c r="M31" i="69"/>
  <c r="P31" i="69"/>
  <c r="Q31" i="69" s="1"/>
  <c r="R31" i="69" s="1"/>
  <c r="S31" i="69"/>
  <c r="U31" i="69"/>
  <c r="M32" i="69"/>
  <c r="P32" i="69"/>
  <c r="Q32" i="69" s="1"/>
  <c r="R32" i="69" s="1"/>
  <c r="S32" i="69"/>
  <c r="U32" i="69"/>
  <c r="Q3" i="68"/>
  <c r="Q4" i="68"/>
  <c r="Q5" i="68"/>
  <c r="Q6" i="68"/>
  <c r="Q7" i="68"/>
  <c r="Q8" i="68"/>
  <c r="Q9" i="68"/>
  <c r="R9" i="68" s="1"/>
  <c r="Q10" i="68"/>
  <c r="R10" i="68" s="1"/>
  <c r="Q11" i="68"/>
  <c r="Q12" i="68"/>
  <c r="Q13" i="68"/>
  <c r="Q14" i="68"/>
  <c r="Q15" i="68"/>
  <c r="Q16" i="68"/>
  <c r="Q17" i="68"/>
  <c r="R17" i="68" s="1"/>
  <c r="S17" i="68" s="1"/>
  <c r="T17" i="68" s="1"/>
  <c r="Q18" i="68"/>
  <c r="R18" i="68" s="1"/>
  <c r="Q19" i="68"/>
  <c r="Q20" i="68"/>
  <c r="Q21" i="68"/>
  <c r="Q22" i="68"/>
  <c r="Q23" i="68"/>
  <c r="Q24" i="68"/>
  <c r="Q25" i="68"/>
  <c r="R25" i="68" s="1"/>
  <c r="Q26" i="68"/>
  <c r="R26" i="68" s="1"/>
  <c r="Q27" i="68"/>
  <c r="Q28" i="68"/>
  <c r="Q29" i="68"/>
  <c r="Q30" i="68"/>
  <c r="Q31" i="68"/>
  <c r="Q32" i="68"/>
  <c r="Q33" i="68"/>
  <c r="R33" i="68" s="1"/>
  <c r="Q34" i="68"/>
  <c r="R34" i="68" s="1"/>
  <c r="Q35" i="68"/>
  <c r="Q36" i="68"/>
  <c r="R36" i="68" s="1"/>
  <c r="X36" i="68" s="1"/>
  <c r="Y36" i="68" s="1"/>
  <c r="Q37" i="68"/>
  <c r="Q38" i="68"/>
  <c r="Q39" i="68"/>
  <c r="Q40" i="68"/>
  <c r="Q41" i="68"/>
  <c r="R41" i="68" s="1"/>
  <c r="S41" i="68" s="1"/>
  <c r="T41" i="68" s="1"/>
  <c r="Q42" i="68"/>
  <c r="R42" i="68" s="1"/>
  <c r="Q43" i="68"/>
  <c r="Q44" i="68"/>
  <c r="Q45" i="68"/>
  <c r="Q46" i="68"/>
  <c r="Q47" i="68"/>
  <c r="Q48" i="68"/>
  <c r="Q49" i="68"/>
  <c r="Q50" i="68"/>
  <c r="Q51" i="68"/>
  <c r="Q52" i="68"/>
  <c r="Q53" i="68"/>
  <c r="Q54" i="68"/>
  <c r="Q55" i="68"/>
  <c r="Q56" i="68"/>
  <c r="Q57" i="68"/>
  <c r="Q58" i="68"/>
  <c r="R58" i="68" s="1"/>
  <c r="Q59" i="68"/>
  <c r="Q60" i="68"/>
  <c r="Q61" i="68"/>
  <c r="Q62" i="68"/>
  <c r="Q63" i="68"/>
  <c r="Q64" i="68"/>
  <c r="Q65" i="68"/>
  <c r="Q66" i="68"/>
  <c r="Q67" i="68"/>
  <c r="Q68" i="68"/>
  <c r="Q69" i="68"/>
  <c r="Q70" i="68"/>
  <c r="Q71" i="68"/>
  <c r="Q72" i="68"/>
  <c r="Q73" i="68"/>
  <c r="Q74" i="68"/>
  <c r="R74" i="68" s="1"/>
  <c r="Q75" i="68"/>
  <c r="Q76" i="68"/>
  <c r="Q77" i="68"/>
  <c r="Q78" i="68"/>
  <c r="Q79" i="68"/>
  <c r="Q80" i="68"/>
  <c r="Q81" i="68"/>
  <c r="R81" i="68" s="1"/>
  <c r="Q82" i="68"/>
  <c r="Q83" i="68"/>
  <c r="Q84" i="68"/>
  <c r="Q85" i="68"/>
  <c r="Q86" i="68"/>
  <c r="Q87" i="68"/>
  <c r="Q88" i="68"/>
  <c r="Q89" i="68"/>
  <c r="R89" i="68" s="1"/>
  <c r="Q90" i="68"/>
  <c r="Q91" i="68"/>
  <c r="Q92" i="68"/>
  <c r="Q93" i="68"/>
  <c r="Q94" i="68"/>
  <c r="Q95" i="68"/>
  <c r="Q96" i="68"/>
  <c r="Q97" i="68"/>
  <c r="R97" i="68" s="1"/>
  <c r="Q98" i="68"/>
  <c r="Q99" i="68"/>
  <c r="Q100" i="68"/>
  <c r="R100" i="68" s="1"/>
  <c r="Q101" i="68"/>
  <c r="Q102" i="68"/>
  <c r="Q103" i="68"/>
  <c r="Q104" i="68"/>
  <c r="Q105" i="68"/>
  <c r="Q106" i="68"/>
  <c r="Q107" i="68"/>
  <c r="R107" i="68" s="1"/>
  <c r="Q108" i="68"/>
  <c r="Q109" i="68"/>
  <c r="Q110" i="68"/>
  <c r="Q111" i="68"/>
  <c r="Q112" i="68"/>
  <c r="Q113" i="68"/>
  <c r="R113" i="68" s="1"/>
  <c r="Q114" i="68"/>
  <c r="Q115" i="68"/>
  <c r="R115" i="68" s="1"/>
  <c r="Q116" i="68"/>
  <c r="Q117" i="68"/>
  <c r="Q118" i="68"/>
  <c r="Q119" i="68"/>
  <c r="Q120" i="68"/>
  <c r="Q121" i="68"/>
  <c r="Q122" i="68"/>
  <c r="R122" i="68" s="1"/>
  <c r="X122" i="68" s="1"/>
  <c r="Y122" i="68" s="1"/>
  <c r="Q123" i="68"/>
  <c r="Q124" i="68"/>
  <c r="Q125" i="68"/>
  <c r="Q126" i="68"/>
  <c r="Q127" i="68"/>
  <c r="Q128" i="68"/>
  <c r="Q129" i="68"/>
  <c r="R129" i="68" s="1"/>
  <c r="Q130" i="68"/>
  <c r="Q131" i="68"/>
  <c r="R131" i="68" s="1"/>
  <c r="X131" i="68" s="1"/>
  <c r="Y131" i="68" s="1"/>
  <c r="Q132" i="68"/>
  <c r="Q133" i="68"/>
  <c r="Q134" i="68"/>
  <c r="Q135" i="68"/>
  <c r="Q136" i="68"/>
  <c r="Q137" i="68"/>
  <c r="R137" i="68" s="1"/>
  <c r="V137" i="68" s="1"/>
  <c r="Q138" i="68"/>
  <c r="Q139" i="68"/>
  <c r="R139" i="68" s="1"/>
  <c r="S139" i="68" s="1"/>
  <c r="T139" i="68" s="1"/>
  <c r="Q140" i="68"/>
  <c r="Q141" i="68"/>
  <c r="Q142" i="68"/>
  <c r="Q143" i="68"/>
  <c r="Q144" i="68"/>
  <c r="Q145" i="68"/>
  <c r="R145" i="68" s="1"/>
  <c r="V145" i="68" s="1"/>
  <c r="Q146" i="68"/>
  <c r="Q147" i="68"/>
  <c r="R147" i="68" s="1"/>
  <c r="S147" i="68" s="1"/>
  <c r="T147" i="68" s="1"/>
  <c r="Q148" i="68"/>
  <c r="Q149" i="68"/>
  <c r="Q150" i="68"/>
  <c r="Q151" i="68"/>
  <c r="Q152" i="68"/>
  <c r="Q153" i="68"/>
  <c r="R153" i="68" s="1"/>
  <c r="S153" i="68" s="1"/>
  <c r="T153" i="68" s="1"/>
  <c r="Q154" i="68"/>
  <c r="Q155" i="68"/>
  <c r="R155" i="68" s="1"/>
  <c r="X155" i="68" s="1"/>
  <c r="Y155" i="68" s="1"/>
  <c r="Q156" i="68"/>
  <c r="Q157" i="68"/>
  <c r="Q158" i="68"/>
  <c r="Q159" i="68"/>
  <c r="Q160" i="68"/>
  <c r="Q161" i="68"/>
  <c r="R161" i="68" s="1"/>
  <c r="S161" i="68" s="1"/>
  <c r="T161" i="68" s="1"/>
  <c r="Q162" i="68"/>
  <c r="Q163" i="68"/>
  <c r="R163" i="68" s="1"/>
  <c r="X163" i="68" s="1"/>
  <c r="Y163" i="68" s="1"/>
  <c r="Q164" i="68"/>
  <c r="Q165" i="68"/>
  <c r="Q166" i="68"/>
  <c r="Q167" i="68"/>
  <c r="Q168" i="68"/>
  <c r="Q169" i="68"/>
  <c r="R169" i="68" s="1"/>
  <c r="Q170" i="68"/>
  <c r="Q171" i="68"/>
  <c r="R171" i="68" s="1"/>
  <c r="Q172" i="68"/>
  <c r="Q173" i="68"/>
  <c r="Q174" i="68"/>
  <c r="Q175" i="68"/>
  <c r="Q176" i="68"/>
  <c r="Q177" i="68"/>
  <c r="R177" i="68" s="1"/>
  <c r="Q178" i="68"/>
  <c r="Q179" i="68"/>
  <c r="R179" i="68" s="1"/>
  <c r="X179" i="68" s="1"/>
  <c r="Y179" i="68" s="1"/>
  <c r="Q180" i="68"/>
  <c r="Q181" i="68"/>
  <c r="Q182" i="68"/>
  <c r="Q183" i="68"/>
  <c r="Q184" i="68"/>
  <c r="Q185" i="68"/>
  <c r="R185" i="68" s="1"/>
  <c r="Q186" i="68"/>
  <c r="Q187" i="68"/>
  <c r="R187" i="68" s="1"/>
  <c r="Q188" i="68"/>
  <c r="Q189" i="68"/>
  <c r="Q190" i="68"/>
  <c r="Q191" i="68"/>
  <c r="Q192" i="68"/>
  <c r="Q193" i="68"/>
  <c r="Q194" i="68"/>
  <c r="R194" i="68" s="1"/>
  <c r="S194" i="68" s="1"/>
  <c r="T194" i="68" s="1"/>
  <c r="Q195" i="68"/>
  <c r="Q196" i="68"/>
  <c r="Q197" i="68"/>
  <c r="Q198" i="68"/>
  <c r="Q199" i="68"/>
  <c r="Q200" i="68"/>
  <c r="Q201" i="68"/>
  <c r="R201" i="68" s="1"/>
  <c r="Q202" i="68"/>
  <c r="Q203" i="68"/>
  <c r="Q204" i="68"/>
  <c r="Q205" i="68"/>
  <c r="Q206" i="68"/>
  <c r="Q207" i="68"/>
  <c r="Q208" i="68"/>
  <c r="Q209" i="68"/>
  <c r="R209" i="68" s="1"/>
  <c r="Q210" i="68"/>
  <c r="Q211" i="68"/>
  <c r="Q212" i="68"/>
  <c r="Q213" i="68"/>
  <c r="Q214" i="68"/>
  <c r="Q215" i="68"/>
  <c r="Q216" i="68"/>
  <c r="Q217" i="68"/>
  <c r="R217" i="68" s="1"/>
  <c r="Q218" i="68"/>
  <c r="Q219" i="68"/>
  <c r="Q220" i="68"/>
  <c r="Q221" i="68"/>
  <c r="Q222" i="68"/>
  <c r="R222" i="68" s="1"/>
  <c r="Q223" i="68"/>
  <c r="R223" i="68" s="1"/>
  <c r="Q224" i="68"/>
  <c r="R224" i="68" s="1"/>
  <c r="Q225" i="68"/>
  <c r="R225" i="68" s="1"/>
  <c r="Q226" i="68"/>
  <c r="Q227" i="68"/>
  <c r="Q228" i="68"/>
  <c r="Q229" i="68"/>
  <c r="Q230" i="68"/>
  <c r="R230" i="68" s="1"/>
  <c r="Q231" i="68"/>
  <c r="Q232" i="68"/>
  <c r="Q233" i="68"/>
  <c r="R233" i="68" s="1"/>
  <c r="Q234" i="68"/>
  <c r="Q235" i="68"/>
  <c r="Q236" i="68"/>
  <c r="Q237" i="68"/>
  <c r="Q238" i="68"/>
  <c r="R238" i="68" s="1"/>
  <c r="Q239" i="68"/>
  <c r="R239" i="68" s="1"/>
  <c r="S239" i="68" s="1"/>
  <c r="T239" i="68" s="1"/>
  <c r="Q240" i="68"/>
  <c r="Q241" i="68"/>
  <c r="R241" i="68" s="1"/>
  <c r="Q242" i="68"/>
  <c r="Q243" i="68"/>
  <c r="Q244" i="68"/>
  <c r="Q245" i="68"/>
  <c r="Q246" i="68"/>
  <c r="R246" i="68" s="1"/>
  <c r="Q247" i="68"/>
  <c r="Q248" i="68"/>
  <c r="Q249" i="68"/>
  <c r="R249" i="68" s="1"/>
  <c r="Q250" i="68"/>
  <c r="Q251" i="68"/>
  <c r="Q252" i="68"/>
  <c r="Q253" i="68"/>
  <c r="Q254" i="68"/>
  <c r="R254" i="68" s="1"/>
  <c r="X254" i="68" s="1"/>
  <c r="Y254" i="68" s="1"/>
  <c r="Q255" i="68"/>
  <c r="R255" i="68" s="1"/>
  <c r="Q256" i="68"/>
  <c r="Q257" i="68"/>
  <c r="R257" i="68" s="1"/>
  <c r="Q258" i="68"/>
  <c r="Q259" i="68"/>
  <c r="R259" i="68" s="1"/>
  <c r="Q260" i="68"/>
  <c r="Q261" i="68"/>
  <c r="Q262" i="68"/>
  <c r="Q263" i="68"/>
  <c r="Q264" i="68"/>
  <c r="Q265" i="68"/>
  <c r="Q266" i="68"/>
  <c r="Q267" i="68"/>
  <c r="R267" i="68" s="1"/>
  <c r="Q268" i="68"/>
  <c r="Q269" i="68"/>
  <c r="Q270" i="68"/>
  <c r="R270" i="68" s="1"/>
  <c r="X270" i="68" s="1"/>
  <c r="Y270" i="68" s="1"/>
  <c r="Q271" i="68"/>
  <c r="Q272" i="68"/>
  <c r="R272" i="68" s="1"/>
  <c r="Q273" i="68"/>
  <c r="Q274" i="68"/>
  <c r="Q275" i="68"/>
  <c r="R275" i="68" s="1"/>
  <c r="Q276" i="68"/>
  <c r="Q277" i="68"/>
  <c r="R277" i="68" s="1"/>
  <c r="Q278" i="68"/>
  <c r="R278" i="68" s="1"/>
  <c r="S278" i="68" s="1"/>
  <c r="T278" i="68" s="1"/>
  <c r="Q279" i="68"/>
  <c r="Q280" i="68"/>
  <c r="R280" i="68" s="1"/>
  <c r="X280" i="68" s="1"/>
  <c r="Y280" i="68" s="1"/>
  <c r="Q281" i="68"/>
  <c r="Q282" i="68"/>
  <c r="Q283" i="68"/>
  <c r="R283" i="68" s="1"/>
  <c r="Q284" i="68"/>
  <c r="Q285" i="68"/>
  <c r="R285" i="68" s="1"/>
  <c r="Q286" i="68"/>
  <c r="R286" i="68" s="1"/>
  <c r="S286" i="68" s="1"/>
  <c r="T286" i="68" s="1"/>
  <c r="Q287" i="68"/>
  <c r="Q288" i="68"/>
  <c r="R288" i="68" s="1"/>
  <c r="X288" i="68" s="1"/>
  <c r="Y288" i="68" s="1"/>
  <c r="Q289" i="68"/>
  <c r="Q290" i="68"/>
  <c r="Q291" i="68"/>
  <c r="R291" i="68" s="1"/>
  <c r="Q292" i="68"/>
  <c r="Q293" i="68"/>
  <c r="R293" i="68" s="1"/>
  <c r="Q294" i="68"/>
  <c r="R294" i="68" s="1"/>
  <c r="S294" i="68" s="1"/>
  <c r="T294" i="68" s="1"/>
  <c r="Q295" i="68"/>
  <c r="Q296" i="68"/>
  <c r="R296" i="68" s="1"/>
  <c r="Q297" i="68"/>
  <c r="Q298" i="68"/>
  <c r="Q299" i="68"/>
  <c r="R299" i="68" s="1"/>
  <c r="Q300" i="68"/>
  <c r="Q301" i="68"/>
  <c r="R301" i="68" s="1"/>
  <c r="S301" i="68" s="1"/>
  <c r="T301" i="68" s="1"/>
  <c r="Q302" i="68"/>
  <c r="R302" i="68" s="1"/>
  <c r="S302" i="68" s="1"/>
  <c r="T302" i="68" s="1"/>
  <c r="Q303" i="68"/>
  <c r="Q304" i="68"/>
  <c r="R304" i="68" s="1"/>
  <c r="Q305" i="68"/>
  <c r="Q306" i="68"/>
  <c r="Q307" i="68"/>
  <c r="R307" i="68" s="1"/>
  <c r="Q308" i="68"/>
  <c r="Q309" i="68"/>
  <c r="R309" i="68" s="1"/>
  <c r="S309" i="68" s="1"/>
  <c r="T309" i="68" s="1"/>
  <c r="Q310" i="68"/>
  <c r="R310" i="68" s="1"/>
  <c r="S310" i="68" s="1"/>
  <c r="T310" i="68" s="1"/>
  <c r="Q311" i="68"/>
  <c r="Q312" i="68"/>
  <c r="R312" i="68" s="1"/>
  <c r="Q313" i="68"/>
  <c r="Q314" i="68"/>
  <c r="R314" i="68" s="1"/>
  <c r="Q315" i="68"/>
  <c r="R315" i="68" s="1"/>
  <c r="Q316" i="68"/>
  <c r="Q317" i="68"/>
  <c r="R317" i="68" s="1"/>
  <c r="S317" i="68" s="1"/>
  <c r="T317" i="68" s="1"/>
  <c r="Q318" i="68"/>
  <c r="R318" i="68" s="1"/>
  <c r="Q319" i="68"/>
  <c r="Q320" i="68"/>
  <c r="R320" i="68" s="1"/>
  <c r="Q321" i="68"/>
  <c r="Q322" i="68"/>
  <c r="Q323" i="68"/>
  <c r="R323" i="68" s="1"/>
  <c r="Q324" i="68"/>
  <c r="Q325" i="68"/>
  <c r="R325" i="68" s="1"/>
  <c r="S325" i="68" s="1"/>
  <c r="T325" i="68" s="1"/>
  <c r="Q326" i="68"/>
  <c r="R326" i="68" s="1"/>
  <c r="S326" i="68" s="1"/>
  <c r="T326" i="68" s="1"/>
  <c r="Q327" i="68"/>
  <c r="Q328" i="68"/>
  <c r="R328" i="68" s="1"/>
  <c r="Q329" i="68"/>
  <c r="Q330" i="68"/>
  <c r="R330" i="68" s="1"/>
  <c r="S330" i="68" s="1"/>
  <c r="T330" i="68" s="1"/>
  <c r="Q331" i="68"/>
  <c r="R331" i="68" s="1"/>
  <c r="Q332" i="68"/>
  <c r="Q333" i="68"/>
  <c r="R333" i="68" s="1"/>
  <c r="S333" i="68" s="1"/>
  <c r="T333" i="68" s="1"/>
  <c r="Q334" i="68"/>
  <c r="R334" i="68" s="1"/>
  <c r="S334" i="68" s="1"/>
  <c r="T334" i="68" s="1"/>
  <c r="Q335" i="68"/>
  <c r="R335" i="68" s="1"/>
  <c r="Q336" i="68"/>
  <c r="R336" i="68" s="1"/>
  <c r="Q337" i="68"/>
  <c r="Q338" i="68"/>
  <c r="R338" i="68" s="1"/>
  <c r="Q339" i="68"/>
  <c r="R339" i="68" s="1"/>
  <c r="Q340" i="68"/>
  <c r="Q341" i="68"/>
  <c r="R341" i="68" s="1"/>
  <c r="S341" i="68" s="1"/>
  <c r="T341" i="68" s="1"/>
  <c r="Q342" i="68"/>
  <c r="R342" i="68" s="1"/>
  <c r="S342" i="68" s="1"/>
  <c r="T342" i="68" s="1"/>
  <c r="Q343" i="68"/>
  <c r="Q344" i="68"/>
  <c r="R344" i="68" s="1"/>
  <c r="Q345" i="68"/>
  <c r="Q346" i="68"/>
  <c r="R346" i="68" s="1"/>
  <c r="Q347" i="68"/>
  <c r="R347" i="68" s="1"/>
  <c r="Q348" i="68"/>
  <c r="Q349" i="68"/>
  <c r="R349" i="68" s="1"/>
  <c r="S349" i="68" s="1"/>
  <c r="T349" i="68" s="1"/>
  <c r="Q350" i="68"/>
  <c r="R350" i="68" s="1"/>
  <c r="Q351" i="68"/>
  <c r="Q352" i="68"/>
  <c r="R352" i="68" s="1"/>
  <c r="Q353" i="68"/>
  <c r="Q354" i="68"/>
  <c r="R354" i="68" s="1"/>
  <c r="Q355" i="68"/>
  <c r="R355" i="68" s="1"/>
  <c r="Q356" i="68"/>
  <c r="Q357" i="68"/>
  <c r="R357" i="68" s="1"/>
  <c r="S357" i="68" s="1"/>
  <c r="T357" i="68" s="1"/>
  <c r="Q358" i="68"/>
  <c r="R358" i="68" s="1"/>
  <c r="S358" i="68" s="1"/>
  <c r="T358" i="68" s="1"/>
  <c r="Q359" i="68"/>
  <c r="Q360" i="68"/>
  <c r="Q2" i="68"/>
  <c r="R2" i="68" s="1"/>
  <c r="AE9" i="66"/>
  <c r="AE8" i="66"/>
  <c r="AE7" i="66"/>
  <c r="AE6" i="66"/>
  <c r="AE5" i="66"/>
  <c r="W360" i="68"/>
  <c r="R360" i="68"/>
  <c r="J360" i="68"/>
  <c r="W359" i="68"/>
  <c r="J359" i="68"/>
  <c r="W358" i="68"/>
  <c r="J358" i="68"/>
  <c r="W357" i="68"/>
  <c r="J357" i="68"/>
  <c r="W356" i="68"/>
  <c r="J356" i="68"/>
  <c r="W355" i="68"/>
  <c r="J355" i="68"/>
  <c r="W354" i="68"/>
  <c r="J354" i="68"/>
  <c r="W353" i="68"/>
  <c r="J353" i="68"/>
  <c r="W352" i="68"/>
  <c r="J352" i="68"/>
  <c r="W351" i="68"/>
  <c r="J351" i="68"/>
  <c r="W350" i="68"/>
  <c r="J350" i="68"/>
  <c r="W349" i="68"/>
  <c r="J349" i="68"/>
  <c r="W348" i="68"/>
  <c r="J348" i="68"/>
  <c r="W347" i="68"/>
  <c r="J347" i="68"/>
  <c r="W346" i="68"/>
  <c r="J346" i="68"/>
  <c r="W345" i="68"/>
  <c r="J345" i="68"/>
  <c r="W344" i="68"/>
  <c r="J344" i="68"/>
  <c r="W343" i="68"/>
  <c r="J343" i="68"/>
  <c r="W342" i="68"/>
  <c r="J342" i="68"/>
  <c r="W341" i="68"/>
  <c r="J341" i="68"/>
  <c r="W340" i="68"/>
  <c r="J340" i="68"/>
  <c r="W339" i="68"/>
  <c r="J339" i="68"/>
  <c r="W338" i="68"/>
  <c r="J338" i="68"/>
  <c r="W337" i="68"/>
  <c r="J337" i="68"/>
  <c r="W336" i="68"/>
  <c r="J336" i="68"/>
  <c r="W335" i="68"/>
  <c r="J335" i="68"/>
  <c r="W334" i="68"/>
  <c r="J334" i="68"/>
  <c r="W333" i="68"/>
  <c r="J333" i="68"/>
  <c r="W332" i="68"/>
  <c r="J332" i="68"/>
  <c r="W331" i="68"/>
  <c r="J331" i="68"/>
  <c r="W330" i="68"/>
  <c r="J330" i="68"/>
  <c r="W329" i="68"/>
  <c r="J329" i="68"/>
  <c r="W328" i="68"/>
  <c r="J328" i="68"/>
  <c r="W327" i="68"/>
  <c r="J327" i="68"/>
  <c r="W326" i="68"/>
  <c r="J326" i="68"/>
  <c r="W325" i="68"/>
  <c r="J325" i="68"/>
  <c r="W324" i="68"/>
  <c r="J324" i="68"/>
  <c r="W323" i="68"/>
  <c r="J323" i="68"/>
  <c r="W322" i="68"/>
  <c r="J322" i="68"/>
  <c r="W321" i="68"/>
  <c r="J321" i="68"/>
  <c r="W320" i="68"/>
  <c r="J320" i="68"/>
  <c r="W319" i="68"/>
  <c r="J319" i="68"/>
  <c r="W318" i="68"/>
  <c r="J318" i="68"/>
  <c r="W317" i="68"/>
  <c r="J317" i="68"/>
  <c r="W316" i="68"/>
  <c r="J316" i="68"/>
  <c r="W315" i="68"/>
  <c r="J315" i="68"/>
  <c r="W314" i="68"/>
  <c r="J314" i="68"/>
  <c r="W313" i="68"/>
  <c r="J313" i="68"/>
  <c r="W312" i="68"/>
  <c r="J312" i="68"/>
  <c r="W311" i="68"/>
  <c r="J311" i="68"/>
  <c r="W310" i="68"/>
  <c r="J310" i="68"/>
  <c r="W309" i="68"/>
  <c r="J309" i="68"/>
  <c r="W308" i="68"/>
  <c r="J308" i="68"/>
  <c r="W307" i="68"/>
  <c r="J307" i="68"/>
  <c r="W306" i="68"/>
  <c r="J306" i="68"/>
  <c r="W305" i="68"/>
  <c r="J305" i="68"/>
  <c r="W304" i="68"/>
  <c r="J304" i="68"/>
  <c r="W303" i="68"/>
  <c r="J303" i="68"/>
  <c r="W302" i="68"/>
  <c r="J302" i="68"/>
  <c r="W301" i="68"/>
  <c r="J301" i="68"/>
  <c r="W300" i="68"/>
  <c r="J300" i="68"/>
  <c r="W299" i="68"/>
  <c r="J299" i="68"/>
  <c r="W298" i="68"/>
  <c r="J298" i="68"/>
  <c r="W297" i="68"/>
  <c r="J297" i="68"/>
  <c r="W296" i="68"/>
  <c r="J296" i="68"/>
  <c r="W295" i="68"/>
  <c r="J295" i="68"/>
  <c r="W294" i="68"/>
  <c r="J294" i="68"/>
  <c r="W293" i="68"/>
  <c r="J293" i="68"/>
  <c r="W292" i="68"/>
  <c r="J292" i="68"/>
  <c r="W291" i="68"/>
  <c r="J291" i="68"/>
  <c r="W290" i="68"/>
  <c r="J290" i="68"/>
  <c r="W289" i="68"/>
  <c r="J289" i="68"/>
  <c r="W288" i="68"/>
  <c r="J288" i="68"/>
  <c r="W287" i="68"/>
  <c r="J287" i="68"/>
  <c r="R287" i="68" s="1"/>
  <c r="W286" i="68"/>
  <c r="J286" i="68"/>
  <c r="W285" i="68"/>
  <c r="J285" i="68"/>
  <c r="W284" i="68"/>
  <c r="J284" i="68"/>
  <c r="W283" i="68"/>
  <c r="J283" i="68"/>
  <c r="W282" i="68"/>
  <c r="J282" i="68"/>
  <c r="W281" i="68"/>
  <c r="J281" i="68"/>
  <c r="W280" i="68"/>
  <c r="J280" i="68"/>
  <c r="W279" i="68"/>
  <c r="J279" i="68"/>
  <c r="W278" i="68"/>
  <c r="J278" i="68"/>
  <c r="W277" i="68"/>
  <c r="J277" i="68"/>
  <c r="W276" i="68"/>
  <c r="J276" i="68"/>
  <c r="W275" i="68"/>
  <c r="J275" i="68"/>
  <c r="W274" i="68"/>
  <c r="J274" i="68"/>
  <c r="W273" i="68"/>
  <c r="J273" i="68"/>
  <c r="W272" i="68"/>
  <c r="J272" i="68"/>
  <c r="W271" i="68"/>
  <c r="J271" i="68"/>
  <c r="W270" i="68"/>
  <c r="J270" i="68"/>
  <c r="W269" i="68"/>
  <c r="J269" i="68"/>
  <c r="W268" i="68"/>
  <c r="J268" i="68"/>
  <c r="W267" i="68"/>
  <c r="J267" i="68"/>
  <c r="W266" i="68"/>
  <c r="J266" i="68"/>
  <c r="W265" i="68"/>
  <c r="J265" i="68"/>
  <c r="W264" i="68"/>
  <c r="J264" i="68"/>
  <c r="W263" i="68"/>
  <c r="J263" i="68"/>
  <c r="W262" i="68"/>
  <c r="J262" i="68"/>
  <c r="W261" i="68"/>
  <c r="J261" i="68"/>
  <c r="W260" i="68"/>
  <c r="J260" i="68"/>
  <c r="W259" i="68"/>
  <c r="J259" i="68"/>
  <c r="W258" i="68"/>
  <c r="J258" i="68"/>
  <c r="W257" i="68"/>
  <c r="J257" i="68"/>
  <c r="W256" i="68"/>
  <c r="J256" i="68"/>
  <c r="W255" i="68"/>
  <c r="J255" i="68"/>
  <c r="W254" i="68"/>
  <c r="J254" i="68"/>
  <c r="W253" i="68"/>
  <c r="J253" i="68"/>
  <c r="W252" i="68"/>
  <c r="J252" i="68"/>
  <c r="W251" i="68"/>
  <c r="J251" i="68"/>
  <c r="R251" i="68" s="1"/>
  <c r="X251" i="68" s="1"/>
  <c r="Y251" i="68" s="1"/>
  <c r="W250" i="68"/>
  <c r="J250" i="68"/>
  <c r="W249" i="68"/>
  <c r="J249" i="68"/>
  <c r="W248" i="68"/>
  <c r="J248" i="68"/>
  <c r="W247" i="68"/>
  <c r="R247" i="68"/>
  <c r="S247" i="68" s="1"/>
  <c r="T247" i="68" s="1"/>
  <c r="J247" i="68"/>
  <c r="W246" i="68"/>
  <c r="J246" i="68"/>
  <c r="W245" i="68"/>
  <c r="J245" i="68"/>
  <c r="W244" i="68"/>
  <c r="J244" i="68"/>
  <c r="W243" i="68"/>
  <c r="J243" i="68"/>
  <c r="W242" i="68"/>
  <c r="J242" i="68"/>
  <c r="W241" i="68"/>
  <c r="J241" i="68"/>
  <c r="W240" i="68"/>
  <c r="J240" i="68"/>
  <c r="W239" i="68"/>
  <c r="J239" i="68"/>
  <c r="W238" i="68"/>
  <c r="J238" i="68"/>
  <c r="W237" i="68"/>
  <c r="J237" i="68"/>
  <c r="W236" i="68"/>
  <c r="J236" i="68"/>
  <c r="W235" i="68"/>
  <c r="J235" i="68"/>
  <c r="W234" i="68"/>
  <c r="J234" i="68"/>
  <c r="W233" i="68"/>
  <c r="J233" i="68"/>
  <c r="W232" i="68"/>
  <c r="J232" i="68"/>
  <c r="W231" i="68"/>
  <c r="R231" i="68"/>
  <c r="S231" i="68" s="1"/>
  <c r="T231" i="68" s="1"/>
  <c r="J231" i="68"/>
  <c r="W230" i="68"/>
  <c r="J230" i="68"/>
  <c r="W229" i="68"/>
  <c r="J229" i="68"/>
  <c r="W228" i="68"/>
  <c r="J228" i="68"/>
  <c r="W227" i="68"/>
  <c r="J227" i="68"/>
  <c r="W226" i="68"/>
  <c r="J226" i="68"/>
  <c r="W225" i="68"/>
  <c r="J225" i="68"/>
  <c r="W224" i="68"/>
  <c r="J224" i="68"/>
  <c r="W223" i="68"/>
  <c r="J223" i="68"/>
  <c r="W222" i="68"/>
  <c r="J222" i="68"/>
  <c r="W221" i="68"/>
  <c r="J221" i="68"/>
  <c r="R221" i="68" s="1"/>
  <c r="V221" i="68" s="1"/>
  <c r="W220" i="68"/>
  <c r="J220" i="68"/>
  <c r="W219" i="68"/>
  <c r="J219" i="68"/>
  <c r="W218" i="68"/>
  <c r="J218" i="68"/>
  <c r="W217" i="68"/>
  <c r="J217" i="68"/>
  <c r="W216" i="68"/>
  <c r="J216" i="68"/>
  <c r="W215" i="68"/>
  <c r="R215" i="68"/>
  <c r="J215" i="68"/>
  <c r="W214" i="68"/>
  <c r="R214" i="68"/>
  <c r="V214" i="68" s="1"/>
  <c r="J214" i="68"/>
  <c r="W213" i="68"/>
  <c r="J213" i="68"/>
  <c r="R213" i="68" s="1"/>
  <c r="W212" i="68"/>
  <c r="J212" i="68"/>
  <c r="W211" i="68"/>
  <c r="J211" i="68"/>
  <c r="W210" i="68"/>
  <c r="J210" i="68"/>
  <c r="W209" i="68"/>
  <c r="J209" i="68"/>
  <c r="W208" i="68"/>
  <c r="J208" i="68"/>
  <c r="W207" i="68"/>
  <c r="R207" i="68"/>
  <c r="S207" i="68" s="1"/>
  <c r="T207" i="68" s="1"/>
  <c r="J207" i="68"/>
  <c r="W206" i="68"/>
  <c r="R206" i="68"/>
  <c r="J206" i="68"/>
  <c r="W205" i="68"/>
  <c r="J205" i="68"/>
  <c r="R205" i="68" s="1"/>
  <c r="W204" i="68"/>
  <c r="J204" i="68"/>
  <c r="W203" i="68"/>
  <c r="J203" i="68"/>
  <c r="W202" i="68"/>
  <c r="J202" i="68"/>
  <c r="W201" i="68"/>
  <c r="J201" i="68"/>
  <c r="W200" i="68"/>
  <c r="J200" i="68"/>
  <c r="W199" i="68"/>
  <c r="J199" i="68"/>
  <c r="R199" i="68" s="1"/>
  <c r="W198" i="68"/>
  <c r="R198" i="68"/>
  <c r="J198" i="68"/>
  <c r="W197" i="68"/>
  <c r="J197" i="68"/>
  <c r="R197" i="68" s="1"/>
  <c r="X197" i="68" s="1"/>
  <c r="Y197" i="68" s="1"/>
  <c r="W196" i="68"/>
  <c r="J196" i="68"/>
  <c r="W195" i="68"/>
  <c r="J195" i="68"/>
  <c r="W194" i="68"/>
  <c r="J194" i="68"/>
  <c r="W193" i="68"/>
  <c r="J193" i="68"/>
  <c r="W192" i="68"/>
  <c r="J192" i="68"/>
  <c r="R192" i="68" s="1"/>
  <c r="X192" i="68" s="1"/>
  <c r="Y192" i="68" s="1"/>
  <c r="W191" i="68"/>
  <c r="J191" i="68"/>
  <c r="R191" i="68" s="1"/>
  <c r="W190" i="68"/>
  <c r="R190" i="68"/>
  <c r="V190" i="68" s="1"/>
  <c r="J190" i="68"/>
  <c r="W189" i="68"/>
  <c r="R189" i="68"/>
  <c r="S189" i="68" s="1"/>
  <c r="T189" i="68" s="1"/>
  <c r="J189" i="68"/>
  <c r="W188" i="68"/>
  <c r="J188" i="68"/>
  <c r="W187" i="68"/>
  <c r="J187" i="68"/>
  <c r="W186" i="68"/>
  <c r="J186" i="68"/>
  <c r="W185" i="68"/>
  <c r="J185" i="68"/>
  <c r="W184" i="68"/>
  <c r="J184" i="68"/>
  <c r="W183" i="68"/>
  <c r="R183" i="68"/>
  <c r="J183" i="68"/>
  <c r="W182" i="68"/>
  <c r="J182" i="68"/>
  <c r="R182" i="68" s="1"/>
  <c r="W181" i="68"/>
  <c r="R181" i="68"/>
  <c r="V181" i="68" s="1"/>
  <c r="J181" i="68"/>
  <c r="W180" i="68"/>
  <c r="J180" i="68"/>
  <c r="W179" i="68"/>
  <c r="J179" i="68"/>
  <c r="W178" i="68"/>
  <c r="J178" i="68"/>
  <c r="W177" i="68"/>
  <c r="J177" i="68"/>
  <c r="W176" i="68"/>
  <c r="J176" i="68"/>
  <c r="R176" i="68" s="1"/>
  <c r="W175" i="68"/>
  <c r="R175" i="68"/>
  <c r="J175" i="68"/>
  <c r="W174" i="68"/>
  <c r="J174" i="68"/>
  <c r="R174" i="68" s="1"/>
  <c r="W173" i="68"/>
  <c r="R173" i="68"/>
  <c r="V173" i="68" s="1"/>
  <c r="J173" i="68"/>
  <c r="W172" i="68"/>
  <c r="J172" i="68"/>
  <c r="W171" i="68"/>
  <c r="J171" i="68"/>
  <c r="W170" i="68"/>
  <c r="J170" i="68"/>
  <c r="W169" i="68"/>
  <c r="J169" i="68"/>
  <c r="W168" i="68"/>
  <c r="J168" i="68"/>
  <c r="R168" i="68" s="1"/>
  <c r="W167" i="68"/>
  <c r="R167" i="68"/>
  <c r="S167" i="68" s="1"/>
  <c r="T167" i="68" s="1"/>
  <c r="J167" i="68"/>
  <c r="W166" i="68"/>
  <c r="J166" i="68"/>
  <c r="R166" i="68" s="1"/>
  <c r="W165" i="68"/>
  <c r="R165" i="68"/>
  <c r="J165" i="68"/>
  <c r="W164" i="68"/>
  <c r="J164" i="68"/>
  <c r="W163" i="68"/>
  <c r="J163" i="68"/>
  <c r="W162" i="68"/>
  <c r="J162" i="68"/>
  <c r="W161" i="68"/>
  <c r="J161" i="68"/>
  <c r="W160" i="68"/>
  <c r="J160" i="68"/>
  <c r="W159" i="68"/>
  <c r="R159" i="68"/>
  <c r="X159" i="68" s="1"/>
  <c r="Y159" i="68" s="1"/>
  <c r="J159" i="68"/>
  <c r="W158" i="68"/>
  <c r="J158" i="68"/>
  <c r="R158" i="68" s="1"/>
  <c r="W157" i="68"/>
  <c r="R157" i="68"/>
  <c r="S157" i="68" s="1"/>
  <c r="T157" i="68" s="1"/>
  <c r="J157" i="68"/>
  <c r="W156" i="68"/>
  <c r="J156" i="68"/>
  <c r="W155" i="68"/>
  <c r="J155" i="68"/>
  <c r="W154" i="68"/>
  <c r="J154" i="68"/>
  <c r="W153" i="68"/>
  <c r="J153" i="68"/>
  <c r="W152" i="68"/>
  <c r="J152" i="68"/>
  <c r="W151" i="68"/>
  <c r="R151" i="68"/>
  <c r="X151" i="68" s="1"/>
  <c r="Y151" i="68" s="1"/>
  <c r="J151" i="68"/>
  <c r="W150" i="68"/>
  <c r="J150" i="68"/>
  <c r="R150" i="68" s="1"/>
  <c r="W149" i="68"/>
  <c r="R149" i="68"/>
  <c r="S149" i="68" s="1"/>
  <c r="T149" i="68" s="1"/>
  <c r="J149" i="68"/>
  <c r="W148" i="68"/>
  <c r="J148" i="68"/>
  <c r="W147" i="68"/>
  <c r="J147" i="68"/>
  <c r="W146" i="68"/>
  <c r="J146" i="68"/>
  <c r="W145" i="68"/>
  <c r="J145" i="68"/>
  <c r="W144" i="68"/>
  <c r="R144" i="68"/>
  <c r="J144" i="68"/>
  <c r="W143" i="68"/>
  <c r="R143" i="68"/>
  <c r="J143" i="68"/>
  <c r="W142" i="68"/>
  <c r="J142" i="68"/>
  <c r="R142" i="68" s="1"/>
  <c r="W141" i="68"/>
  <c r="R141" i="68"/>
  <c r="V141" i="68" s="1"/>
  <c r="J141" i="68"/>
  <c r="W140" i="68"/>
  <c r="J140" i="68"/>
  <c r="W139" i="68"/>
  <c r="J139" i="68"/>
  <c r="W138" i="68"/>
  <c r="J138" i="68"/>
  <c r="W137" i="68"/>
  <c r="J137" i="68"/>
  <c r="W136" i="68"/>
  <c r="J136" i="68"/>
  <c r="R136" i="68" s="1"/>
  <c r="W135" i="68"/>
  <c r="R135" i="68"/>
  <c r="X135" i="68" s="1"/>
  <c r="Y135" i="68" s="1"/>
  <c r="J135" i="68"/>
  <c r="W134" i="68"/>
  <c r="R134" i="68"/>
  <c r="J134" i="68"/>
  <c r="W133" i="68"/>
  <c r="R133" i="68"/>
  <c r="X133" i="68" s="1"/>
  <c r="Y133" i="68" s="1"/>
  <c r="J133" i="68"/>
  <c r="W132" i="68"/>
  <c r="J132" i="68"/>
  <c r="W131" i="68"/>
  <c r="J131" i="68"/>
  <c r="W130" i="68"/>
  <c r="J130" i="68"/>
  <c r="W129" i="68"/>
  <c r="J129" i="68"/>
  <c r="W128" i="68"/>
  <c r="J128" i="68"/>
  <c r="R128" i="68" s="1"/>
  <c r="W127" i="68"/>
  <c r="R127" i="68"/>
  <c r="J127" i="68"/>
  <c r="W126" i="68"/>
  <c r="J126" i="68"/>
  <c r="R126" i="68" s="1"/>
  <c r="W125" i="68"/>
  <c r="R125" i="68"/>
  <c r="J125" i="68"/>
  <c r="W124" i="68"/>
  <c r="J124" i="68"/>
  <c r="R124" i="68" s="1"/>
  <c r="W123" i="68"/>
  <c r="R123" i="68"/>
  <c r="X123" i="68" s="1"/>
  <c r="Y123" i="68" s="1"/>
  <c r="J123" i="68"/>
  <c r="W122" i="68"/>
  <c r="J122" i="68"/>
  <c r="W121" i="68"/>
  <c r="J121" i="68"/>
  <c r="W120" i="68"/>
  <c r="J120" i="68"/>
  <c r="R120" i="68" s="1"/>
  <c r="W119" i="68"/>
  <c r="R119" i="68"/>
  <c r="J119" i="68"/>
  <c r="W118" i="68"/>
  <c r="J118" i="68"/>
  <c r="R118" i="68" s="1"/>
  <c r="S118" i="68" s="1"/>
  <c r="T118" i="68" s="1"/>
  <c r="W117" i="68"/>
  <c r="R117" i="68"/>
  <c r="X117" i="68" s="1"/>
  <c r="Y117" i="68" s="1"/>
  <c r="J117" i="68"/>
  <c r="W116" i="68"/>
  <c r="J116" i="68"/>
  <c r="W115" i="68"/>
  <c r="J115" i="68"/>
  <c r="W114" i="68"/>
  <c r="J114" i="68"/>
  <c r="W113" i="68"/>
  <c r="J113" i="68"/>
  <c r="W112" i="68"/>
  <c r="R112" i="68"/>
  <c r="J112" i="68"/>
  <c r="W111" i="68"/>
  <c r="R111" i="68"/>
  <c r="J111" i="68"/>
  <c r="W110" i="68"/>
  <c r="R110" i="68"/>
  <c r="J110" i="68"/>
  <c r="W109" i="68"/>
  <c r="J109" i="68"/>
  <c r="R109" i="68" s="1"/>
  <c r="W108" i="68"/>
  <c r="J108" i="68"/>
  <c r="W107" i="68"/>
  <c r="J107" i="68"/>
  <c r="W106" i="68"/>
  <c r="J106" i="68"/>
  <c r="W105" i="68"/>
  <c r="J105" i="68"/>
  <c r="W104" i="68"/>
  <c r="J104" i="68"/>
  <c r="R104" i="68" s="1"/>
  <c r="W103" i="68"/>
  <c r="J103" i="68"/>
  <c r="R103" i="68" s="1"/>
  <c r="W102" i="68"/>
  <c r="J102" i="68"/>
  <c r="R102" i="68" s="1"/>
  <c r="W101" i="68"/>
  <c r="R101" i="68"/>
  <c r="J101" i="68"/>
  <c r="W100" i="68"/>
  <c r="J100" i="68"/>
  <c r="W99" i="68"/>
  <c r="R99" i="68"/>
  <c r="J99" i="68"/>
  <c r="W98" i="68"/>
  <c r="J98" i="68"/>
  <c r="W97" i="68"/>
  <c r="J97" i="68"/>
  <c r="W96" i="68"/>
  <c r="R96" i="68"/>
  <c r="J96" i="68"/>
  <c r="W95" i="68"/>
  <c r="R95" i="68"/>
  <c r="J95" i="68"/>
  <c r="W94" i="68"/>
  <c r="J94" i="68"/>
  <c r="R94" i="68" s="1"/>
  <c r="W93" i="68"/>
  <c r="R93" i="68"/>
  <c r="S93" i="68" s="1"/>
  <c r="T93" i="68" s="1"/>
  <c r="J93" i="68"/>
  <c r="W92" i="68"/>
  <c r="J92" i="68"/>
  <c r="W91" i="68"/>
  <c r="R91" i="68"/>
  <c r="J91" i="68"/>
  <c r="W90" i="68"/>
  <c r="J90" i="68"/>
  <c r="W89" i="68"/>
  <c r="J89" i="68"/>
  <c r="W88" i="68"/>
  <c r="R88" i="68"/>
  <c r="J88" i="68"/>
  <c r="W87" i="68"/>
  <c r="R87" i="68"/>
  <c r="J87" i="68"/>
  <c r="W86" i="68"/>
  <c r="J86" i="68"/>
  <c r="R86" i="68" s="1"/>
  <c r="W85" i="68"/>
  <c r="R85" i="68"/>
  <c r="S85" i="68" s="1"/>
  <c r="T85" i="68" s="1"/>
  <c r="J85" i="68"/>
  <c r="W84" i="68"/>
  <c r="J84" i="68"/>
  <c r="W83" i="68"/>
  <c r="R83" i="68"/>
  <c r="V83" i="68" s="1"/>
  <c r="J83" i="68"/>
  <c r="W82" i="68"/>
  <c r="J82" i="68"/>
  <c r="W81" i="68"/>
  <c r="J81" i="68"/>
  <c r="W80" i="68"/>
  <c r="R80" i="68"/>
  <c r="J80" i="68"/>
  <c r="W79" i="68"/>
  <c r="R79" i="68"/>
  <c r="S79" i="68" s="1"/>
  <c r="T79" i="68" s="1"/>
  <c r="J79" i="68"/>
  <c r="W78" i="68"/>
  <c r="J78" i="68"/>
  <c r="R78" i="68" s="1"/>
  <c r="X78" i="68" s="1"/>
  <c r="Y78" i="68" s="1"/>
  <c r="W77" i="68"/>
  <c r="R77" i="68"/>
  <c r="S77" i="68" s="1"/>
  <c r="T77" i="68" s="1"/>
  <c r="J77" i="68"/>
  <c r="W76" i="68"/>
  <c r="J76" i="68"/>
  <c r="W75" i="68"/>
  <c r="J75" i="68"/>
  <c r="R75" i="68" s="1"/>
  <c r="W74" i="68"/>
  <c r="J74" i="68"/>
  <c r="W73" i="68"/>
  <c r="J73" i="68"/>
  <c r="W72" i="68"/>
  <c r="R72" i="68"/>
  <c r="J72" i="68"/>
  <c r="W71" i="68"/>
  <c r="R71" i="68"/>
  <c r="X71" i="68" s="1"/>
  <c r="Y71" i="68" s="1"/>
  <c r="J71" i="68"/>
  <c r="W70" i="68"/>
  <c r="J70" i="68"/>
  <c r="R70" i="68" s="1"/>
  <c r="X70" i="68" s="1"/>
  <c r="Y70" i="68" s="1"/>
  <c r="W69" i="68"/>
  <c r="R69" i="68"/>
  <c r="S69" i="68" s="1"/>
  <c r="T69" i="68" s="1"/>
  <c r="J69" i="68"/>
  <c r="W68" i="68"/>
  <c r="J68" i="68"/>
  <c r="W67" i="68"/>
  <c r="R67" i="68"/>
  <c r="V67" i="68" s="1"/>
  <c r="J67" i="68"/>
  <c r="W66" i="68"/>
  <c r="J66" i="68"/>
  <c r="W65" i="68"/>
  <c r="J65" i="68"/>
  <c r="W64" i="68"/>
  <c r="R64" i="68"/>
  <c r="J64" i="68"/>
  <c r="W63" i="68"/>
  <c r="R63" i="68"/>
  <c r="J63" i="68"/>
  <c r="W62" i="68"/>
  <c r="J62" i="68"/>
  <c r="R62" i="68" s="1"/>
  <c r="X62" i="68" s="1"/>
  <c r="Y62" i="68" s="1"/>
  <c r="W61" i="68"/>
  <c r="R61" i="68"/>
  <c r="S61" i="68" s="1"/>
  <c r="T61" i="68" s="1"/>
  <c r="J61" i="68"/>
  <c r="W60" i="68"/>
  <c r="J60" i="68"/>
  <c r="W59" i="68"/>
  <c r="R59" i="68"/>
  <c r="V59" i="68" s="1"/>
  <c r="J59" i="68"/>
  <c r="W58" i="68"/>
  <c r="J58" i="68"/>
  <c r="W57" i="68"/>
  <c r="J57" i="68"/>
  <c r="W56" i="68"/>
  <c r="R56" i="68"/>
  <c r="J56" i="68"/>
  <c r="W55" i="68"/>
  <c r="R55" i="68"/>
  <c r="X55" i="68" s="1"/>
  <c r="Y55" i="68" s="1"/>
  <c r="J55" i="68"/>
  <c r="W54" i="68"/>
  <c r="J54" i="68"/>
  <c r="R54" i="68" s="1"/>
  <c r="X54" i="68" s="1"/>
  <c r="Y54" i="68" s="1"/>
  <c r="W53" i="68"/>
  <c r="R53" i="68"/>
  <c r="S53" i="68" s="1"/>
  <c r="T53" i="68" s="1"/>
  <c r="J53" i="68"/>
  <c r="W52" i="68"/>
  <c r="J52" i="68"/>
  <c r="W51" i="68"/>
  <c r="R51" i="68"/>
  <c r="V51" i="68" s="1"/>
  <c r="J51" i="68"/>
  <c r="W50" i="68"/>
  <c r="J50" i="68"/>
  <c r="W49" i="68"/>
  <c r="J49" i="68"/>
  <c r="W48" i="68"/>
  <c r="J48" i="68"/>
  <c r="R48" i="68" s="1"/>
  <c r="W47" i="68"/>
  <c r="R47" i="68"/>
  <c r="J47" i="68"/>
  <c r="W46" i="68"/>
  <c r="J46" i="68"/>
  <c r="R46" i="68" s="1"/>
  <c r="W45" i="68"/>
  <c r="R45" i="68"/>
  <c r="V45" i="68" s="1"/>
  <c r="J45" i="68"/>
  <c r="W44" i="68"/>
  <c r="J44" i="68"/>
  <c r="R44" i="68" s="1"/>
  <c r="S44" i="68" s="1"/>
  <c r="T44" i="68" s="1"/>
  <c r="W43" i="68"/>
  <c r="J43" i="68"/>
  <c r="R43" i="68" s="1"/>
  <c r="W42" i="68"/>
  <c r="J42" i="68"/>
  <c r="W41" i="68"/>
  <c r="J41" i="68"/>
  <c r="W40" i="68"/>
  <c r="J40" i="68"/>
  <c r="R40" i="68" s="1"/>
  <c r="W39" i="68"/>
  <c r="J39" i="68"/>
  <c r="R39" i="68" s="1"/>
  <c r="W38" i="68"/>
  <c r="J38" i="68"/>
  <c r="R38" i="68" s="1"/>
  <c r="W37" i="68"/>
  <c r="R37" i="68"/>
  <c r="J37" i="68"/>
  <c r="W36" i="68"/>
  <c r="J36" i="68"/>
  <c r="W35" i="68"/>
  <c r="J35" i="68"/>
  <c r="R35" i="68" s="1"/>
  <c r="W34" i="68"/>
  <c r="J34" i="68"/>
  <c r="W33" i="68"/>
  <c r="J33" i="68"/>
  <c r="W32" i="68"/>
  <c r="J32" i="68"/>
  <c r="R32" i="68" s="1"/>
  <c r="W31" i="68"/>
  <c r="J31" i="68"/>
  <c r="R31" i="68" s="1"/>
  <c r="W30" i="68"/>
  <c r="J30" i="68"/>
  <c r="R30" i="68" s="1"/>
  <c r="W29" i="68"/>
  <c r="R29" i="68"/>
  <c r="J29" i="68"/>
  <c r="W28" i="68"/>
  <c r="J28" i="68"/>
  <c r="R28" i="68" s="1"/>
  <c r="W27" i="68"/>
  <c r="J27" i="68"/>
  <c r="R27" i="68" s="1"/>
  <c r="W26" i="68"/>
  <c r="J26" i="68"/>
  <c r="W25" i="68"/>
  <c r="J25" i="68"/>
  <c r="W24" i="68"/>
  <c r="J24" i="68"/>
  <c r="R24" i="68" s="1"/>
  <c r="W23" i="68"/>
  <c r="J23" i="68"/>
  <c r="R23" i="68" s="1"/>
  <c r="W22" i="68"/>
  <c r="J22" i="68"/>
  <c r="R22" i="68" s="1"/>
  <c r="W21" i="68"/>
  <c r="R21" i="68"/>
  <c r="J21" i="68"/>
  <c r="W20" i="68"/>
  <c r="R20" i="68"/>
  <c r="X20" i="68" s="1"/>
  <c r="Y20" i="68" s="1"/>
  <c r="J20" i="68"/>
  <c r="W19" i="68"/>
  <c r="J19" i="68"/>
  <c r="R19" i="68" s="1"/>
  <c r="W18" i="68"/>
  <c r="J18" i="68"/>
  <c r="W17" i="68"/>
  <c r="J17" i="68"/>
  <c r="W16" i="68"/>
  <c r="J16" i="68"/>
  <c r="R16" i="68" s="1"/>
  <c r="W15" i="68"/>
  <c r="J15" i="68"/>
  <c r="R15" i="68" s="1"/>
  <c r="W14" i="68"/>
  <c r="J14" i="68"/>
  <c r="R14" i="68" s="1"/>
  <c r="W13" i="68"/>
  <c r="R13" i="68"/>
  <c r="J13" i="68"/>
  <c r="W12" i="68"/>
  <c r="R12" i="68"/>
  <c r="X12" i="68" s="1"/>
  <c r="Y12" i="68" s="1"/>
  <c r="J12" i="68"/>
  <c r="W11" i="68"/>
  <c r="J11" i="68"/>
  <c r="R11" i="68" s="1"/>
  <c r="W10" i="68"/>
  <c r="J10" i="68"/>
  <c r="W9" i="68"/>
  <c r="J9" i="68"/>
  <c r="W8" i="68"/>
  <c r="J8" i="68"/>
  <c r="R8" i="68" s="1"/>
  <c r="W7" i="68"/>
  <c r="J7" i="68"/>
  <c r="R7" i="68" s="1"/>
  <c r="W6" i="68"/>
  <c r="J6" i="68"/>
  <c r="R6" i="68" s="1"/>
  <c r="W5" i="68"/>
  <c r="R5" i="68"/>
  <c r="J5" i="68"/>
  <c r="W4" i="68"/>
  <c r="R4" i="68"/>
  <c r="X4" i="68" s="1"/>
  <c r="Y4" i="68" s="1"/>
  <c r="J4" i="68"/>
  <c r="W3" i="68"/>
  <c r="J3" i="68"/>
  <c r="R3" i="68" s="1"/>
  <c r="W2" i="68"/>
  <c r="J2" i="68"/>
  <c r="Q3" i="66"/>
  <c r="Q4" i="66"/>
  <c r="Q5" i="66"/>
  <c r="Q6" i="66"/>
  <c r="Q7" i="66"/>
  <c r="Q8" i="66"/>
  <c r="Q9" i="66"/>
  <c r="R9" i="66" s="1"/>
  <c r="Q10" i="66"/>
  <c r="Q11" i="66"/>
  <c r="Q12" i="66"/>
  <c r="Q13" i="66"/>
  <c r="Q14" i="66"/>
  <c r="Q15" i="66"/>
  <c r="Q16" i="66"/>
  <c r="Q17" i="66"/>
  <c r="Q18" i="66"/>
  <c r="Q19" i="66"/>
  <c r="Q20" i="66"/>
  <c r="Q21" i="66"/>
  <c r="Q22" i="66"/>
  <c r="Q23" i="66"/>
  <c r="Q24" i="66"/>
  <c r="Q25" i="66"/>
  <c r="R25" i="66" s="1"/>
  <c r="Q26" i="66"/>
  <c r="Q27" i="66"/>
  <c r="Q28" i="66"/>
  <c r="Q29" i="66"/>
  <c r="Q30" i="66"/>
  <c r="Q31" i="66"/>
  <c r="Q32" i="66"/>
  <c r="Q33" i="66"/>
  <c r="Q34" i="66"/>
  <c r="Q35" i="66"/>
  <c r="Q36" i="66"/>
  <c r="Q37" i="66"/>
  <c r="Q38" i="66"/>
  <c r="Q39" i="66"/>
  <c r="Q40" i="66"/>
  <c r="Q41" i="66"/>
  <c r="R41" i="66" s="1"/>
  <c r="Q42" i="66"/>
  <c r="Q43" i="66"/>
  <c r="Q44" i="66"/>
  <c r="Q45" i="66"/>
  <c r="Q46" i="66"/>
  <c r="Q47" i="66"/>
  <c r="Q48" i="66"/>
  <c r="Q49" i="66"/>
  <c r="Q50" i="66"/>
  <c r="Q51" i="66"/>
  <c r="Q52" i="66"/>
  <c r="Q53" i="66"/>
  <c r="Q54" i="66"/>
  <c r="Q55" i="66"/>
  <c r="Q56" i="66"/>
  <c r="Q57" i="66"/>
  <c r="Q58" i="66"/>
  <c r="Q59" i="66"/>
  <c r="Q60" i="66"/>
  <c r="Q61" i="66"/>
  <c r="Q62" i="66"/>
  <c r="Q63" i="66"/>
  <c r="Q64" i="66"/>
  <c r="Q65" i="66"/>
  <c r="Q66" i="66"/>
  <c r="Q67" i="66"/>
  <c r="Q68" i="66"/>
  <c r="Q69" i="66"/>
  <c r="Q70" i="66"/>
  <c r="Q71" i="66"/>
  <c r="Q72" i="66"/>
  <c r="Q73" i="66"/>
  <c r="Q74" i="66"/>
  <c r="Q75" i="66"/>
  <c r="Q76" i="66"/>
  <c r="Q77" i="66"/>
  <c r="Q78" i="66"/>
  <c r="Q79" i="66"/>
  <c r="Q80" i="66"/>
  <c r="Q81" i="66"/>
  <c r="Q82" i="66"/>
  <c r="R82" i="66" s="1"/>
  <c r="V82" i="66" s="1"/>
  <c r="Q83" i="66"/>
  <c r="Q84" i="66"/>
  <c r="Q85" i="66"/>
  <c r="Q86" i="66"/>
  <c r="Q87" i="66"/>
  <c r="Q88" i="66"/>
  <c r="Q89" i="66"/>
  <c r="R89" i="66" s="1"/>
  <c r="X89" i="66" s="1"/>
  <c r="Y89" i="66" s="1"/>
  <c r="Q90" i="66"/>
  <c r="Q91" i="66"/>
  <c r="Q92" i="66"/>
  <c r="Q93" i="66"/>
  <c r="Q94" i="66"/>
  <c r="Q95" i="66"/>
  <c r="Q96" i="66"/>
  <c r="Q97" i="66"/>
  <c r="Q98" i="66"/>
  <c r="Q99" i="66"/>
  <c r="Q100" i="66"/>
  <c r="Q101" i="66"/>
  <c r="Q102" i="66"/>
  <c r="Q103" i="66"/>
  <c r="Q104" i="66"/>
  <c r="Q105" i="66"/>
  <c r="Q106" i="66"/>
  <c r="Q107" i="66"/>
  <c r="Q108" i="66"/>
  <c r="Q109" i="66"/>
  <c r="Q110" i="66"/>
  <c r="Q111" i="66"/>
  <c r="Q112" i="66"/>
  <c r="Q113" i="66"/>
  <c r="Q114" i="66"/>
  <c r="Q115" i="66"/>
  <c r="Q116" i="66"/>
  <c r="Q117" i="66"/>
  <c r="Q118" i="66"/>
  <c r="Q119" i="66"/>
  <c r="Q120" i="66"/>
  <c r="R120" i="66" s="1"/>
  <c r="Q121" i="66"/>
  <c r="Q122" i="66"/>
  <c r="Q123" i="66"/>
  <c r="Q124" i="66"/>
  <c r="Q125" i="66"/>
  <c r="Q126" i="66"/>
  <c r="Q127" i="66"/>
  <c r="Q128" i="66"/>
  <c r="Q129" i="66"/>
  <c r="R129" i="66" s="1"/>
  <c r="Q130" i="66"/>
  <c r="Q131" i="66"/>
  <c r="Q132" i="66"/>
  <c r="Q133" i="66"/>
  <c r="Q134" i="66"/>
  <c r="Q135" i="66"/>
  <c r="Q136" i="66"/>
  <c r="Q137" i="66"/>
  <c r="Q138" i="66"/>
  <c r="Q139" i="66"/>
  <c r="Q140" i="66"/>
  <c r="Q141" i="66"/>
  <c r="Q142" i="66"/>
  <c r="Q143" i="66"/>
  <c r="Q144" i="66"/>
  <c r="Q145" i="66"/>
  <c r="Q146" i="66"/>
  <c r="Q147" i="66"/>
  <c r="Q148" i="66"/>
  <c r="Q149" i="66"/>
  <c r="Q150" i="66"/>
  <c r="Q151" i="66"/>
  <c r="Q152" i="66"/>
  <c r="Q153" i="66"/>
  <c r="Q154" i="66"/>
  <c r="Q155" i="66"/>
  <c r="Q156" i="66"/>
  <c r="Q157" i="66"/>
  <c r="Q158" i="66"/>
  <c r="Q159" i="66"/>
  <c r="Q160" i="66"/>
  <c r="Q161" i="66"/>
  <c r="Q162" i="66"/>
  <c r="Q163" i="66"/>
  <c r="Q164" i="66"/>
  <c r="Q165" i="66"/>
  <c r="Q166" i="66"/>
  <c r="Q167" i="66"/>
  <c r="Q168" i="66"/>
  <c r="Q169" i="66"/>
  <c r="Q170" i="66"/>
  <c r="Q171" i="66"/>
  <c r="Q172" i="66"/>
  <c r="Q173" i="66"/>
  <c r="Q174" i="66"/>
  <c r="Q175" i="66"/>
  <c r="Q176" i="66"/>
  <c r="Q177" i="66"/>
  <c r="Q178" i="66"/>
  <c r="Q179" i="66"/>
  <c r="Q180" i="66"/>
  <c r="Q181" i="66"/>
  <c r="Q182" i="66"/>
  <c r="Q183" i="66"/>
  <c r="Q184" i="66"/>
  <c r="R184" i="66" s="1"/>
  <c r="X184" i="66" s="1"/>
  <c r="Y184" i="66" s="1"/>
  <c r="Q185" i="66"/>
  <c r="Q186" i="66"/>
  <c r="Q187" i="66"/>
  <c r="Q188" i="66"/>
  <c r="Q189" i="66"/>
  <c r="Q190" i="66"/>
  <c r="Q191" i="66"/>
  <c r="Q192" i="66"/>
  <c r="Q193" i="66"/>
  <c r="Q194" i="66"/>
  <c r="Q195" i="66"/>
  <c r="Q196" i="66"/>
  <c r="Q197" i="66"/>
  <c r="Q198" i="66"/>
  <c r="Q199" i="66"/>
  <c r="Q200" i="66"/>
  <c r="Q201" i="66"/>
  <c r="Q202" i="66"/>
  <c r="Q203" i="66"/>
  <c r="Q204" i="66"/>
  <c r="Q205" i="66"/>
  <c r="Q206" i="66"/>
  <c r="Q207" i="66"/>
  <c r="Q208" i="66"/>
  <c r="Q209" i="66"/>
  <c r="Q210" i="66"/>
  <c r="Q211" i="66"/>
  <c r="Q212" i="66"/>
  <c r="Q213" i="66"/>
  <c r="Q214" i="66"/>
  <c r="R214" i="66" s="1"/>
  <c r="S214" i="66" s="1"/>
  <c r="T214" i="66" s="1"/>
  <c r="Q215" i="66"/>
  <c r="Q216" i="66"/>
  <c r="Q217" i="66"/>
  <c r="Q218" i="66"/>
  <c r="Q219" i="66"/>
  <c r="Q220" i="66"/>
  <c r="Q221" i="66"/>
  <c r="Q222" i="66"/>
  <c r="Q223" i="66"/>
  <c r="Q224" i="66"/>
  <c r="Q225" i="66"/>
  <c r="Q226" i="66"/>
  <c r="Q227" i="66"/>
  <c r="Q228" i="66"/>
  <c r="Q229" i="66"/>
  <c r="Q230" i="66"/>
  <c r="Q231" i="66"/>
  <c r="Q232" i="66"/>
  <c r="Q233" i="66"/>
  <c r="Q234" i="66"/>
  <c r="Q235" i="66"/>
  <c r="Q236" i="66"/>
  <c r="Q237" i="66"/>
  <c r="Q238" i="66"/>
  <c r="Q239" i="66"/>
  <c r="Q240" i="66"/>
  <c r="Q241" i="66"/>
  <c r="Q242" i="66"/>
  <c r="Q243" i="66"/>
  <c r="Q244" i="66"/>
  <c r="Q245" i="66"/>
  <c r="Q246" i="66"/>
  <c r="Q247" i="66"/>
  <c r="Q248" i="66"/>
  <c r="Q249" i="66"/>
  <c r="Q250" i="66"/>
  <c r="Q251" i="66"/>
  <c r="R251" i="66" s="1"/>
  <c r="Q252" i="66"/>
  <c r="Q253" i="66"/>
  <c r="Q254" i="66"/>
  <c r="Q255" i="66"/>
  <c r="Q256" i="66"/>
  <c r="Q257" i="66"/>
  <c r="Q258" i="66"/>
  <c r="Q259" i="66"/>
  <c r="Q260" i="66"/>
  <c r="R260" i="66" s="1"/>
  <c r="Q261" i="66"/>
  <c r="Q262" i="66"/>
  <c r="Q263" i="66"/>
  <c r="Q264" i="66"/>
  <c r="Q265" i="66"/>
  <c r="Q266" i="66"/>
  <c r="Q267" i="66"/>
  <c r="R267" i="66" s="1"/>
  <c r="Q268" i="66"/>
  <c r="Q269" i="66"/>
  <c r="Q270" i="66"/>
  <c r="R270" i="66" s="1"/>
  <c r="Q271" i="66"/>
  <c r="R271" i="66" s="1"/>
  <c r="Q272" i="66"/>
  <c r="Q273" i="66"/>
  <c r="Q274" i="66"/>
  <c r="Q275" i="66"/>
  <c r="R275" i="66" s="1"/>
  <c r="X275" i="66" s="1"/>
  <c r="Y275" i="66" s="1"/>
  <c r="Q276" i="66"/>
  <c r="Q277" i="66"/>
  <c r="Q278" i="66"/>
  <c r="Q279" i="66"/>
  <c r="Q280" i="66"/>
  <c r="Q281" i="66"/>
  <c r="Q282" i="66"/>
  <c r="Q283" i="66"/>
  <c r="Q284" i="66"/>
  <c r="Q285" i="66"/>
  <c r="Q286" i="66"/>
  <c r="Q287" i="66"/>
  <c r="Q288" i="66"/>
  <c r="Q289" i="66"/>
  <c r="Q290" i="66"/>
  <c r="Q291" i="66"/>
  <c r="Q292" i="66"/>
  <c r="Q293" i="66"/>
  <c r="Q294" i="66"/>
  <c r="R294" i="66" s="1"/>
  <c r="Q295" i="66"/>
  <c r="Q296" i="66"/>
  <c r="Q297" i="66"/>
  <c r="Q298" i="66"/>
  <c r="Q299" i="66"/>
  <c r="R299" i="66" s="1"/>
  <c r="Q300" i="66"/>
  <c r="Q301" i="66"/>
  <c r="R301" i="66" s="1"/>
  <c r="S301" i="66" s="1"/>
  <c r="T301" i="66" s="1"/>
  <c r="Q302" i="66"/>
  <c r="R302" i="66" s="1"/>
  <c r="S302" i="66" s="1"/>
  <c r="T302" i="66" s="1"/>
  <c r="Q303" i="66"/>
  <c r="Q304" i="66"/>
  <c r="Q305" i="66"/>
  <c r="Q306" i="66"/>
  <c r="Q307" i="66"/>
  <c r="Q308" i="66"/>
  <c r="Q309" i="66"/>
  <c r="R309" i="66" s="1"/>
  <c r="S309" i="66" s="1"/>
  <c r="T309" i="66" s="1"/>
  <c r="Q310" i="66"/>
  <c r="R310" i="66" s="1"/>
  <c r="S310" i="66" s="1"/>
  <c r="T310" i="66" s="1"/>
  <c r="Q311" i="66"/>
  <c r="Q312" i="66"/>
  <c r="Q313" i="66"/>
  <c r="Q314" i="66"/>
  <c r="Q315" i="66"/>
  <c r="Q316" i="66"/>
  <c r="Q317" i="66"/>
  <c r="Q318" i="66"/>
  <c r="Q319" i="66"/>
  <c r="Q320" i="66"/>
  <c r="Q321" i="66"/>
  <c r="Q322" i="66"/>
  <c r="Q323" i="66"/>
  <c r="Q324" i="66"/>
  <c r="R324" i="66" s="1"/>
  <c r="Q325" i="66"/>
  <c r="Q326" i="66"/>
  <c r="Q327" i="66"/>
  <c r="Q328" i="66"/>
  <c r="R328" i="66" s="1"/>
  <c r="Q329" i="66"/>
  <c r="Q330" i="66"/>
  <c r="Q331" i="66"/>
  <c r="R331" i="66" s="1"/>
  <c r="Q332" i="66"/>
  <c r="Q333" i="66"/>
  <c r="Q334" i="66"/>
  <c r="Q335" i="66"/>
  <c r="Q336" i="66"/>
  <c r="Q337" i="66"/>
  <c r="Q338" i="66"/>
  <c r="Q339" i="66"/>
  <c r="Q340" i="66"/>
  <c r="Q341" i="66"/>
  <c r="Q342" i="66"/>
  <c r="Q343" i="66"/>
  <c r="Q344" i="66"/>
  <c r="Q345" i="66"/>
  <c r="Q346" i="66"/>
  <c r="Q347" i="66"/>
  <c r="Q348" i="66"/>
  <c r="Q349" i="66"/>
  <c r="Q350" i="66"/>
  <c r="Q351" i="66"/>
  <c r="Q352" i="66"/>
  <c r="Q353" i="66"/>
  <c r="Q354" i="66"/>
  <c r="R354" i="66" s="1"/>
  <c r="X354" i="66" s="1"/>
  <c r="Y354" i="66" s="1"/>
  <c r="Q355" i="66"/>
  <c r="Q356" i="66"/>
  <c r="Q357" i="66"/>
  <c r="Q358" i="66"/>
  <c r="R358" i="66" s="1"/>
  <c r="Q359" i="66"/>
  <c r="Q360" i="66"/>
  <c r="Q2" i="66"/>
  <c r="X4" i="59"/>
  <c r="W360" i="66"/>
  <c r="I360" i="66"/>
  <c r="W359" i="66"/>
  <c r="I359" i="66"/>
  <c r="W358" i="66"/>
  <c r="I358" i="66"/>
  <c r="W357" i="66"/>
  <c r="I357" i="66"/>
  <c r="W356" i="66"/>
  <c r="I356" i="66"/>
  <c r="W355" i="66"/>
  <c r="I355" i="66"/>
  <c r="W354" i="66"/>
  <c r="I354" i="66"/>
  <c r="W353" i="66"/>
  <c r="I353" i="66"/>
  <c r="W352" i="66"/>
  <c r="I352" i="66"/>
  <c r="W351" i="66"/>
  <c r="I351" i="66"/>
  <c r="W350" i="66"/>
  <c r="I350" i="66"/>
  <c r="W349" i="66"/>
  <c r="I349" i="66"/>
  <c r="W348" i="66"/>
  <c r="I348" i="66"/>
  <c r="R348" i="66" s="1"/>
  <c r="W347" i="66"/>
  <c r="I347" i="66"/>
  <c r="W346" i="66"/>
  <c r="I346" i="66"/>
  <c r="W345" i="66"/>
  <c r="I345" i="66"/>
  <c r="W344" i="66"/>
  <c r="I344" i="66"/>
  <c r="W343" i="66"/>
  <c r="I343" i="66"/>
  <c r="W342" i="66"/>
  <c r="I342" i="66"/>
  <c r="W341" i="66"/>
  <c r="I341" i="66"/>
  <c r="W340" i="66"/>
  <c r="R340" i="66"/>
  <c r="I340" i="66"/>
  <c r="W339" i="66"/>
  <c r="I339" i="66"/>
  <c r="W338" i="66"/>
  <c r="I338" i="66"/>
  <c r="W337" i="66"/>
  <c r="I337" i="66"/>
  <c r="W336" i="66"/>
  <c r="I336" i="66"/>
  <c r="W335" i="66"/>
  <c r="I335" i="66"/>
  <c r="R335" i="66" s="1"/>
  <c r="W334" i="66"/>
  <c r="I334" i="66"/>
  <c r="W333" i="66"/>
  <c r="I333" i="66"/>
  <c r="W332" i="66"/>
  <c r="I332" i="66"/>
  <c r="W331" i="66"/>
  <c r="I331" i="66"/>
  <c r="W330" i="66"/>
  <c r="I330" i="66"/>
  <c r="W329" i="66"/>
  <c r="I329" i="66"/>
  <c r="W328" i="66"/>
  <c r="I328" i="66"/>
  <c r="W327" i="66"/>
  <c r="I327" i="66"/>
  <c r="W326" i="66"/>
  <c r="I326" i="66"/>
  <c r="W325" i="66"/>
  <c r="I325" i="66"/>
  <c r="W324" i="66"/>
  <c r="I324" i="66"/>
  <c r="W323" i="66"/>
  <c r="I323" i="66"/>
  <c r="W322" i="66"/>
  <c r="I322" i="66"/>
  <c r="W321" i="66"/>
  <c r="I321" i="66"/>
  <c r="W320" i="66"/>
  <c r="I320" i="66"/>
  <c r="W319" i="66"/>
  <c r="R319" i="66"/>
  <c r="I319" i="66"/>
  <c r="W318" i="66"/>
  <c r="I318" i="66"/>
  <c r="W317" i="66"/>
  <c r="I317" i="66"/>
  <c r="W316" i="66"/>
  <c r="I316" i="66"/>
  <c r="W315" i="66"/>
  <c r="I315" i="66"/>
  <c r="W314" i="66"/>
  <c r="I314" i="66"/>
  <c r="W313" i="66"/>
  <c r="I313" i="66"/>
  <c r="W312" i="66"/>
  <c r="I312" i="66"/>
  <c r="W311" i="66"/>
  <c r="I311" i="66"/>
  <c r="W310" i="66"/>
  <c r="I310" i="66"/>
  <c r="W309" i="66"/>
  <c r="I309" i="66"/>
  <c r="W308" i="66"/>
  <c r="I308" i="66"/>
  <c r="W307" i="66"/>
  <c r="I307" i="66"/>
  <c r="W306" i="66"/>
  <c r="I306" i="66"/>
  <c r="W305" i="66"/>
  <c r="I305" i="66"/>
  <c r="W304" i="66"/>
  <c r="I304" i="66"/>
  <c r="W303" i="66"/>
  <c r="I303" i="66"/>
  <c r="W302" i="66"/>
  <c r="I302" i="66"/>
  <c r="W301" i="66"/>
  <c r="I301" i="66"/>
  <c r="W300" i="66"/>
  <c r="I300" i="66"/>
  <c r="W299" i="66"/>
  <c r="I299" i="66"/>
  <c r="W298" i="66"/>
  <c r="I298" i="66"/>
  <c r="W297" i="66"/>
  <c r="I297" i="66"/>
  <c r="W296" i="66"/>
  <c r="I296" i="66"/>
  <c r="W295" i="66"/>
  <c r="I295" i="66"/>
  <c r="W294" i="66"/>
  <c r="I294" i="66"/>
  <c r="W293" i="66"/>
  <c r="I293" i="66"/>
  <c r="W292" i="66"/>
  <c r="I292" i="66"/>
  <c r="W291" i="66"/>
  <c r="I291" i="66"/>
  <c r="W290" i="66"/>
  <c r="I290" i="66"/>
  <c r="W289" i="66"/>
  <c r="I289" i="66"/>
  <c r="W288" i="66"/>
  <c r="I288" i="66"/>
  <c r="W287" i="66"/>
  <c r="I287" i="66"/>
  <c r="W286" i="66"/>
  <c r="I286" i="66"/>
  <c r="W285" i="66"/>
  <c r="I285" i="66"/>
  <c r="R285" i="66" s="1"/>
  <c r="W284" i="66"/>
  <c r="I284" i="66"/>
  <c r="W283" i="66"/>
  <c r="I283" i="66"/>
  <c r="W282" i="66"/>
  <c r="I282" i="66"/>
  <c r="W281" i="66"/>
  <c r="I281" i="66"/>
  <c r="W280" i="66"/>
  <c r="I280" i="66"/>
  <c r="W279" i="66"/>
  <c r="I279" i="66"/>
  <c r="W278" i="66"/>
  <c r="I278" i="66"/>
  <c r="W277" i="66"/>
  <c r="I277" i="66"/>
  <c r="R277" i="66" s="1"/>
  <c r="S277" i="66" s="1"/>
  <c r="T277" i="66" s="1"/>
  <c r="W276" i="66"/>
  <c r="I276" i="66"/>
  <c r="W275" i="66"/>
  <c r="I275" i="66"/>
  <c r="W274" i="66"/>
  <c r="I274" i="66"/>
  <c r="W273" i="66"/>
  <c r="I273" i="66"/>
  <c r="W272" i="66"/>
  <c r="I272" i="66"/>
  <c r="W271" i="66"/>
  <c r="I271" i="66"/>
  <c r="W270" i="66"/>
  <c r="I270" i="66"/>
  <c r="W269" i="66"/>
  <c r="I269" i="66"/>
  <c r="W268" i="66"/>
  <c r="I268" i="66"/>
  <c r="W267" i="66"/>
  <c r="I267" i="66"/>
  <c r="W266" i="66"/>
  <c r="I266" i="66"/>
  <c r="W265" i="66"/>
  <c r="I265" i="66"/>
  <c r="W264" i="66"/>
  <c r="I264" i="66"/>
  <c r="W263" i="66"/>
  <c r="I263" i="66"/>
  <c r="W262" i="66"/>
  <c r="I262" i="66"/>
  <c r="W261" i="66"/>
  <c r="I261" i="66"/>
  <c r="W260" i="66"/>
  <c r="I260" i="66"/>
  <c r="W259" i="66"/>
  <c r="I259" i="66"/>
  <c r="W258" i="66"/>
  <c r="I258" i="66"/>
  <c r="W257" i="66"/>
  <c r="I257" i="66"/>
  <c r="W256" i="66"/>
  <c r="I256" i="66"/>
  <c r="W255" i="66"/>
  <c r="I255" i="66"/>
  <c r="R255" i="66" s="1"/>
  <c r="V255" i="66" s="1"/>
  <c r="W254" i="66"/>
  <c r="I254" i="66"/>
  <c r="W253" i="66"/>
  <c r="I253" i="66"/>
  <c r="R253" i="66" s="1"/>
  <c r="X253" i="66" s="1"/>
  <c r="Y253" i="66" s="1"/>
  <c r="W252" i="66"/>
  <c r="I252" i="66"/>
  <c r="W251" i="66"/>
  <c r="I251" i="66"/>
  <c r="W250" i="66"/>
  <c r="I250" i="66"/>
  <c r="W249" i="66"/>
  <c r="I249" i="66"/>
  <c r="W248" i="66"/>
  <c r="I248" i="66"/>
  <c r="W247" i="66"/>
  <c r="I247" i="66"/>
  <c r="W246" i="66"/>
  <c r="I246" i="66"/>
  <c r="W245" i="66"/>
  <c r="I245" i="66"/>
  <c r="W244" i="66"/>
  <c r="I244" i="66"/>
  <c r="W243" i="66"/>
  <c r="I243" i="66"/>
  <c r="W242" i="66"/>
  <c r="I242" i="66"/>
  <c r="W241" i="66"/>
  <c r="I241" i="66"/>
  <c r="W240" i="66"/>
  <c r="I240" i="66"/>
  <c r="W239" i="66"/>
  <c r="I239" i="66"/>
  <c r="W238" i="66"/>
  <c r="I238" i="66"/>
  <c r="W237" i="66"/>
  <c r="I237" i="66"/>
  <c r="W236" i="66"/>
  <c r="I236" i="66"/>
  <c r="W235" i="66"/>
  <c r="I235" i="66"/>
  <c r="W234" i="66"/>
  <c r="I234" i="66"/>
  <c r="W233" i="66"/>
  <c r="I233" i="66"/>
  <c r="W232" i="66"/>
  <c r="I232" i="66"/>
  <c r="W231" i="66"/>
  <c r="I231" i="66"/>
  <c r="R231" i="66" s="1"/>
  <c r="V231" i="66" s="1"/>
  <c r="W230" i="66"/>
  <c r="I230" i="66"/>
  <c r="W229" i="66"/>
  <c r="I229" i="66"/>
  <c r="R229" i="66" s="1"/>
  <c r="W228" i="66"/>
  <c r="I228" i="66"/>
  <c r="W227" i="66"/>
  <c r="I227" i="66"/>
  <c r="W226" i="66"/>
  <c r="I226" i="66"/>
  <c r="W225" i="66"/>
  <c r="I225" i="66"/>
  <c r="W224" i="66"/>
  <c r="I224" i="66"/>
  <c r="W223" i="66"/>
  <c r="I223" i="66"/>
  <c r="R223" i="66" s="1"/>
  <c r="V223" i="66" s="1"/>
  <c r="W222" i="66"/>
  <c r="I222" i="66"/>
  <c r="W221" i="66"/>
  <c r="I221" i="66"/>
  <c r="R221" i="66" s="1"/>
  <c r="X221" i="66" s="1"/>
  <c r="Y221" i="66" s="1"/>
  <c r="W220" i="66"/>
  <c r="I220" i="66"/>
  <c r="W219" i="66"/>
  <c r="I219" i="66"/>
  <c r="W218" i="66"/>
  <c r="I218" i="66"/>
  <c r="W217" i="66"/>
  <c r="I217" i="66"/>
  <c r="W216" i="66"/>
  <c r="I216" i="66"/>
  <c r="W215" i="66"/>
  <c r="I215" i="66"/>
  <c r="R215" i="66" s="1"/>
  <c r="W214" i="66"/>
  <c r="I214" i="66"/>
  <c r="W213" i="66"/>
  <c r="I213" i="66"/>
  <c r="W212" i="66"/>
  <c r="I212" i="66"/>
  <c r="W211" i="66"/>
  <c r="I211" i="66"/>
  <c r="W210" i="66"/>
  <c r="I210" i="66"/>
  <c r="W209" i="66"/>
  <c r="I209" i="66"/>
  <c r="W208" i="66"/>
  <c r="I208" i="66"/>
  <c r="R208" i="66" s="1"/>
  <c r="W207" i="66"/>
  <c r="I207" i="66"/>
  <c r="R207" i="66" s="1"/>
  <c r="W206" i="66"/>
  <c r="I206" i="66"/>
  <c r="R206" i="66" s="1"/>
  <c r="W205" i="66"/>
  <c r="I205" i="66"/>
  <c r="W204" i="66"/>
  <c r="I204" i="66"/>
  <c r="W203" i="66"/>
  <c r="I203" i="66"/>
  <c r="W202" i="66"/>
  <c r="I202" i="66"/>
  <c r="W201" i="66"/>
  <c r="I201" i="66"/>
  <c r="W200" i="66"/>
  <c r="R200" i="66"/>
  <c r="I200" i="66"/>
  <c r="W199" i="66"/>
  <c r="I199" i="66"/>
  <c r="R199" i="66" s="1"/>
  <c r="W198" i="66"/>
  <c r="I198" i="66"/>
  <c r="R198" i="66" s="1"/>
  <c r="W197" i="66"/>
  <c r="I197" i="66"/>
  <c r="R197" i="66" s="1"/>
  <c r="S197" i="66" s="1"/>
  <c r="T197" i="66" s="1"/>
  <c r="W196" i="66"/>
  <c r="I196" i="66"/>
  <c r="W195" i="66"/>
  <c r="R195" i="66"/>
  <c r="I195" i="66"/>
  <c r="W194" i="66"/>
  <c r="I194" i="66"/>
  <c r="W193" i="66"/>
  <c r="I193" i="66"/>
  <c r="W192" i="66"/>
  <c r="I192" i="66"/>
  <c r="W191" i="66"/>
  <c r="I191" i="66"/>
  <c r="R191" i="66" s="1"/>
  <c r="W190" i="66"/>
  <c r="I190" i="66"/>
  <c r="R190" i="66" s="1"/>
  <c r="W189" i="66"/>
  <c r="I189" i="66"/>
  <c r="R189" i="66" s="1"/>
  <c r="W188" i="66"/>
  <c r="I188" i="66"/>
  <c r="W187" i="66"/>
  <c r="I187" i="66"/>
  <c r="R187" i="66" s="1"/>
  <c r="W186" i="66"/>
  <c r="I186" i="66"/>
  <c r="W185" i="66"/>
  <c r="I185" i="66"/>
  <c r="W184" i="66"/>
  <c r="I184" i="66"/>
  <c r="W183" i="66"/>
  <c r="I183" i="66"/>
  <c r="R183" i="66" s="1"/>
  <c r="W182" i="66"/>
  <c r="I182" i="66"/>
  <c r="R182" i="66" s="1"/>
  <c r="W181" i="66"/>
  <c r="I181" i="66"/>
  <c r="R181" i="66" s="1"/>
  <c r="W180" i="66"/>
  <c r="I180" i="66"/>
  <c r="W179" i="66"/>
  <c r="I179" i="66"/>
  <c r="R179" i="66" s="1"/>
  <c r="W178" i="66"/>
  <c r="I178" i="66"/>
  <c r="W177" i="66"/>
  <c r="I177" i="66"/>
  <c r="W176" i="66"/>
  <c r="I176" i="66"/>
  <c r="W175" i="66"/>
  <c r="I175" i="66"/>
  <c r="R175" i="66" s="1"/>
  <c r="W174" i="66"/>
  <c r="R174" i="66"/>
  <c r="I174" i="66"/>
  <c r="W173" i="66"/>
  <c r="R173" i="66"/>
  <c r="I173" i="66"/>
  <c r="W172" i="66"/>
  <c r="I172" i="66"/>
  <c r="W171" i="66"/>
  <c r="R171" i="66"/>
  <c r="I171" i="66"/>
  <c r="W170" i="66"/>
  <c r="I170" i="66"/>
  <c r="W169" i="66"/>
  <c r="I169" i="66"/>
  <c r="W168" i="66"/>
  <c r="I168" i="66"/>
  <c r="W167" i="66"/>
  <c r="I167" i="66"/>
  <c r="R167" i="66" s="1"/>
  <c r="W166" i="66"/>
  <c r="I166" i="66"/>
  <c r="R166" i="66" s="1"/>
  <c r="W165" i="66"/>
  <c r="I165" i="66"/>
  <c r="R165" i="66" s="1"/>
  <c r="W164" i="66"/>
  <c r="I164" i="66"/>
  <c r="W163" i="66"/>
  <c r="R163" i="66"/>
  <c r="I163" i="66"/>
  <c r="W162" i="66"/>
  <c r="I162" i="66"/>
  <c r="W161" i="66"/>
  <c r="I161" i="66"/>
  <c r="W160" i="66"/>
  <c r="I160" i="66"/>
  <c r="W159" i="66"/>
  <c r="I159" i="66"/>
  <c r="R159" i="66" s="1"/>
  <c r="W158" i="66"/>
  <c r="I158" i="66"/>
  <c r="R158" i="66" s="1"/>
  <c r="W157" i="66"/>
  <c r="I157" i="66"/>
  <c r="R157" i="66" s="1"/>
  <c r="W156" i="66"/>
  <c r="I156" i="66"/>
  <c r="W155" i="66"/>
  <c r="R155" i="66"/>
  <c r="I155" i="66"/>
  <c r="W154" i="66"/>
  <c r="I154" i="66"/>
  <c r="W153" i="66"/>
  <c r="I153" i="66"/>
  <c r="W152" i="66"/>
  <c r="I152" i="66"/>
  <c r="R152" i="66" s="1"/>
  <c r="W151" i="66"/>
  <c r="I151" i="66"/>
  <c r="R151" i="66" s="1"/>
  <c r="W150" i="66"/>
  <c r="I150" i="66"/>
  <c r="R150" i="66" s="1"/>
  <c r="W149" i="66"/>
  <c r="I149" i="66"/>
  <c r="R149" i="66" s="1"/>
  <c r="W148" i="66"/>
  <c r="I148" i="66"/>
  <c r="W147" i="66"/>
  <c r="I147" i="66"/>
  <c r="R147" i="66" s="1"/>
  <c r="S147" i="66" s="1"/>
  <c r="T147" i="66" s="1"/>
  <c r="W146" i="66"/>
  <c r="I146" i="66"/>
  <c r="W145" i="66"/>
  <c r="I145" i="66"/>
  <c r="W144" i="66"/>
  <c r="I144" i="66"/>
  <c r="R144" i="66" s="1"/>
  <c r="X144" i="66" s="1"/>
  <c r="Y144" i="66" s="1"/>
  <c r="W143" i="66"/>
  <c r="I143" i="66"/>
  <c r="R143" i="66" s="1"/>
  <c r="V143" i="66" s="1"/>
  <c r="W142" i="66"/>
  <c r="R142" i="66"/>
  <c r="I142" i="66"/>
  <c r="W141" i="66"/>
  <c r="R141" i="66"/>
  <c r="I141" i="66"/>
  <c r="W140" i="66"/>
  <c r="I140" i="66"/>
  <c r="W139" i="66"/>
  <c r="I139" i="66"/>
  <c r="R139" i="66" s="1"/>
  <c r="W138" i="66"/>
  <c r="I138" i="66"/>
  <c r="W137" i="66"/>
  <c r="I137" i="66"/>
  <c r="W136" i="66"/>
  <c r="I136" i="66"/>
  <c r="W135" i="66"/>
  <c r="I135" i="66"/>
  <c r="R135" i="66" s="1"/>
  <c r="W134" i="66"/>
  <c r="I134" i="66"/>
  <c r="R134" i="66" s="1"/>
  <c r="W133" i="66"/>
  <c r="I133" i="66"/>
  <c r="R133" i="66" s="1"/>
  <c r="W132" i="66"/>
  <c r="I132" i="66"/>
  <c r="W131" i="66"/>
  <c r="I131" i="66"/>
  <c r="R131" i="66" s="1"/>
  <c r="W130" i="66"/>
  <c r="I130" i="66"/>
  <c r="W129" i="66"/>
  <c r="I129" i="66"/>
  <c r="W128" i="66"/>
  <c r="I128" i="66"/>
  <c r="W127" i="66"/>
  <c r="I127" i="66"/>
  <c r="R127" i="66" s="1"/>
  <c r="W126" i="66"/>
  <c r="I126" i="66"/>
  <c r="R126" i="66" s="1"/>
  <c r="W125" i="66"/>
  <c r="I125" i="66"/>
  <c r="R125" i="66" s="1"/>
  <c r="X125" i="66" s="1"/>
  <c r="Y125" i="66" s="1"/>
  <c r="W124" i="66"/>
  <c r="I124" i="66"/>
  <c r="W123" i="66"/>
  <c r="I123" i="66"/>
  <c r="R123" i="66" s="1"/>
  <c r="V123" i="66" s="1"/>
  <c r="W122" i="66"/>
  <c r="I122" i="66"/>
  <c r="W121" i="66"/>
  <c r="I121" i="66"/>
  <c r="W120" i="66"/>
  <c r="I120" i="66"/>
  <c r="W119" i="66"/>
  <c r="I119" i="66"/>
  <c r="R119" i="66" s="1"/>
  <c r="W118" i="66"/>
  <c r="I118" i="66"/>
  <c r="R118" i="66" s="1"/>
  <c r="W117" i="66"/>
  <c r="I117" i="66"/>
  <c r="R117" i="66" s="1"/>
  <c r="X117" i="66" s="1"/>
  <c r="Y117" i="66" s="1"/>
  <c r="W116" i="66"/>
  <c r="I116" i="66"/>
  <c r="W115" i="66"/>
  <c r="I115" i="66"/>
  <c r="R115" i="66" s="1"/>
  <c r="W114" i="66"/>
  <c r="I114" i="66"/>
  <c r="W113" i="66"/>
  <c r="I113" i="66"/>
  <c r="W112" i="66"/>
  <c r="I112" i="66"/>
  <c r="W111" i="66"/>
  <c r="I111" i="66"/>
  <c r="R111" i="66" s="1"/>
  <c r="W110" i="66"/>
  <c r="R110" i="66"/>
  <c r="I110" i="66"/>
  <c r="W109" i="66"/>
  <c r="R109" i="66"/>
  <c r="I109" i="66"/>
  <c r="W108" i="66"/>
  <c r="I108" i="66"/>
  <c r="W107" i="66"/>
  <c r="I107" i="66"/>
  <c r="R107" i="66" s="1"/>
  <c r="W106" i="66"/>
  <c r="I106" i="66"/>
  <c r="W105" i="66"/>
  <c r="I105" i="66"/>
  <c r="W104" i="66"/>
  <c r="I104" i="66"/>
  <c r="W103" i="66"/>
  <c r="I103" i="66"/>
  <c r="R103" i="66" s="1"/>
  <c r="W102" i="66"/>
  <c r="I102" i="66"/>
  <c r="R102" i="66" s="1"/>
  <c r="W101" i="66"/>
  <c r="I101" i="66"/>
  <c r="R101" i="66" s="1"/>
  <c r="W100" i="66"/>
  <c r="I100" i="66"/>
  <c r="W99" i="66"/>
  <c r="I99" i="66"/>
  <c r="R99" i="66" s="1"/>
  <c r="S99" i="66" s="1"/>
  <c r="T99" i="66" s="1"/>
  <c r="W98" i="66"/>
  <c r="I98" i="66"/>
  <c r="W97" i="66"/>
  <c r="I97" i="66"/>
  <c r="W96" i="66"/>
  <c r="I96" i="66"/>
  <c r="W95" i="66"/>
  <c r="I95" i="66"/>
  <c r="R95" i="66" s="1"/>
  <c r="S95" i="66" s="1"/>
  <c r="T95" i="66" s="1"/>
  <c r="W94" i="66"/>
  <c r="I94" i="66"/>
  <c r="R94" i="66" s="1"/>
  <c r="W93" i="66"/>
  <c r="I93" i="66"/>
  <c r="R93" i="66" s="1"/>
  <c r="W92" i="66"/>
  <c r="I92" i="66"/>
  <c r="W91" i="66"/>
  <c r="I91" i="66"/>
  <c r="R91" i="66" s="1"/>
  <c r="W90" i="66"/>
  <c r="I90" i="66"/>
  <c r="W89" i="66"/>
  <c r="I89" i="66"/>
  <c r="W88" i="66"/>
  <c r="I88" i="66"/>
  <c r="W87" i="66"/>
  <c r="I87" i="66"/>
  <c r="R87" i="66" s="1"/>
  <c r="S87" i="66" s="1"/>
  <c r="T87" i="66" s="1"/>
  <c r="W86" i="66"/>
  <c r="I86" i="66"/>
  <c r="R86" i="66" s="1"/>
  <c r="W85" i="66"/>
  <c r="R85" i="66"/>
  <c r="X85" i="66" s="1"/>
  <c r="Y85" i="66" s="1"/>
  <c r="I85" i="66"/>
  <c r="W84" i="66"/>
  <c r="I84" i="66"/>
  <c r="R84" i="66" s="1"/>
  <c r="W83" i="66"/>
  <c r="R83" i="66"/>
  <c r="I83" i="66"/>
  <c r="W82" i="66"/>
  <c r="I82" i="66"/>
  <c r="W81" i="66"/>
  <c r="I81" i="66"/>
  <c r="W80" i="66"/>
  <c r="I80" i="66"/>
  <c r="R80" i="66" s="1"/>
  <c r="X80" i="66" s="1"/>
  <c r="Y80" i="66" s="1"/>
  <c r="W79" i="66"/>
  <c r="I79" i="66"/>
  <c r="R79" i="66" s="1"/>
  <c r="S79" i="66" s="1"/>
  <c r="T79" i="66" s="1"/>
  <c r="W78" i="66"/>
  <c r="I78" i="66"/>
  <c r="R78" i="66" s="1"/>
  <c r="W77" i="66"/>
  <c r="I77" i="66"/>
  <c r="R77" i="66" s="1"/>
  <c r="W76" i="66"/>
  <c r="I76" i="66"/>
  <c r="W75" i="66"/>
  <c r="I75" i="66"/>
  <c r="R75" i="66" s="1"/>
  <c r="S75" i="66" s="1"/>
  <c r="T75" i="66" s="1"/>
  <c r="W74" i="66"/>
  <c r="I74" i="66"/>
  <c r="W73" i="66"/>
  <c r="I73" i="66"/>
  <c r="W72" i="66"/>
  <c r="I72" i="66"/>
  <c r="R72" i="66" s="1"/>
  <c r="X72" i="66" s="1"/>
  <c r="Y72" i="66" s="1"/>
  <c r="W71" i="66"/>
  <c r="I71" i="66"/>
  <c r="R71" i="66" s="1"/>
  <c r="S71" i="66" s="1"/>
  <c r="T71" i="66" s="1"/>
  <c r="W70" i="66"/>
  <c r="I70" i="66"/>
  <c r="R70" i="66" s="1"/>
  <c r="W69" i="66"/>
  <c r="I69" i="66"/>
  <c r="R69" i="66" s="1"/>
  <c r="S69" i="66" s="1"/>
  <c r="T69" i="66" s="1"/>
  <c r="W68" i="66"/>
  <c r="I68" i="66"/>
  <c r="W67" i="66"/>
  <c r="R67" i="66"/>
  <c r="V67" i="66" s="1"/>
  <c r="I67" i="66"/>
  <c r="W66" i="66"/>
  <c r="I66" i="66"/>
  <c r="W65" i="66"/>
  <c r="I65" i="66"/>
  <c r="W64" i="66"/>
  <c r="I64" i="66"/>
  <c r="R64" i="66" s="1"/>
  <c r="W63" i="66"/>
  <c r="I63" i="66"/>
  <c r="R63" i="66" s="1"/>
  <c r="S63" i="66" s="1"/>
  <c r="T63" i="66" s="1"/>
  <c r="W62" i="66"/>
  <c r="I62" i="66"/>
  <c r="R62" i="66" s="1"/>
  <c r="W61" i="66"/>
  <c r="I61" i="66"/>
  <c r="R61" i="66" s="1"/>
  <c r="W60" i="66"/>
  <c r="I60" i="66"/>
  <c r="W59" i="66"/>
  <c r="I59" i="66"/>
  <c r="R59" i="66" s="1"/>
  <c r="V59" i="66" s="1"/>
  <c r="W58" i="66"/>
  <c r="I58" i="66"/>
  <c r="W57" i="66"/>
  <c r="I57" i="66"/>
  <c r="W56" i="66"/>
  <c r="I56" i="66"/>
  <c r="R56" i="66" s="1"/>
  <c r="W55" i="66"/>
  <c r="I55" i="66"/>
  <c r="R55" i="66" s="1"/>
  <c r="V55" i="66" s="1"/>
  <c r="W54" i="66"/>
  <c r="I54" i="66"/>
  <c r="R54" i="66" s="1"/>
  <c r="W53" i="66"/>
  <c r="I53" i="66"/>
  <c r="R53" i="66" s="1"/>
  <c r="S53" i="66" s="1"/>
  <c r="T53" i="66" s="1"/>
  <c r="W52" i="66"/>
  <c r="I52" i="66"/>
  <c r="W51" i="66"/>
  <c r="I51" i="66"/>
  <c r="R51" i="66" s="1"/>
  <c r="W50" i="66"/>
  <c r="I50" i="66"/>
  <c r="W49" i="66"/>
  <c r="I49" i="66"/>
  <c r="W48" i="66"/>
  <c r="I48" i="66"/>
  <c r="R48" i="66" s="1"/>
  <c r="W47" i="66"/>
  <c r="I47" i="66"/>
  <c r="R47" i="66" s="1"/>
  <c r="S47" i="66" s="1"/>
  <c r="T47" i="66" s="1"/>
  <c r="W46" i="66"/>
  <c r="I46" i="66"/>
  <c r="R46" i="66" s="1"/>
  <c r="W45" i="66"/>
  <c r="I45" i="66"/>
  <c r="R45" i="66" s="1"/>
  <c r="W44" i="66"/>
  <c r="I44" i="66"/>
  <c r="W43" i="66"/>
  <c r="I43" i="66"/>
  <c r="R43" i="66" s="1"/>
  <c r="W42" i="66"/>
  <c r="I42" i="66"/>
  <c r="W41" i="66"/>
  <c r="I41" i="66"/>
  <c r="W40" i="66"/>
  <c r="I40" i="66"/>
  <c r="R40" i="66" s="1"/>
  <c r="W39" i="66"/>
  <c r="I39" i="66"/>
  <c r="R39" i="66" s="1"/>
  <c r="W38" i="66"/>
  <c r="I38" i="66"/>
  <c r="R38" i="66" s="1"/>
  <c r="W37" i="66"/>
  <c r="I37" i="66"/>
  <c r="R37" i="66" s="1"/>
  <c r="X37" i="66" s="1"/>
  <c r="Y37" i="66" s="1"/>
  <c r="W36" i="66"/>
  <c r="I36" i="66"/>
  <c r="W35" i="66"/>
  <c r="I35" i="66"/>
  <c r="R35" i="66" s="1"/>
  <c r="W34" i="66"/>
  <c r="I34" i="66"/>
  <c r="W33" i="66"/>
  <c r="I33" i="66"/>
  <c r="W32" i="66"/>
  <c r="I32" i="66"/>
  <c r="R32" i="66" s="1"/>
  <c r="W31" i="66"/>
  <c r="I31" i="66"/>
  <c r="R31" i="66" s="1"/>
  <c r="W30" i="66"/>
  <c r="R30" i="66"/>
  <c r="I30" i="66"/>
  <c r="W29" i="66"/>
  <c r="I29" i="66"/>
  <c r="R29" i="66" s="1"/>
  <c r="X29" i="66" s="1"/>
  <c r="Y29" i="66" s="1"/>
  <c r="W28" i="66"/>
  <c r="I28" i="66"/>
  <c r="R28" i="66" s="1"/>
  <c r="W27" i="66"/>
  <c r="I27" i="66"/>
  <c r="R27" i="66" s="1"/>
  <c r="W26" i="66"/>
  <c r="I26" i="66"/>
  <c r="W25" i="66"/>
  <c r="I25" i="66"/>
  <c r="W24" i="66"/>
  <c r="I24" i="66"/>
  <c r="W23" i="66"/>
  <c r="I23" i="66"/>
  <c r="R23" i="66" s="1"/>
  <c r="W22" i="66"/>
  <c r="I22" i="66"/>
  <c r="R22" i="66" s="1"/>
  <c r="W21" i="66"/>
  <c r="I21" i="66"/>
  <c r="R21" i="66" s="1"/>
  <c r="X21" i="66" s="1"/>
  <c r="Y21" i="66" s="1"/>
  <c r="W20" i="66"/>
  <c r="I20" i="66"/>
  <c r="R20" i="66" s="1"/>
  <c r="W19" i="66"/>
  <c r="R19" i="66"/>
  <c r="I19" i="66"/>
  <c r="W18" i="66"/>
  <c r="I18" i="66"/>
  <c r="W17" i="66"/>
  <c r="I17" i="66"/>
  <c r="W16" i="66"/>
  <c r="I16" i="66"/>
  <c r="W15" i="66"/>
  <c r="I15" i="66"/>
  <c r="R15" i="66" s="1"/>
  <c r="W14" i="66"/>
  <c r="R14" i="66"/>
  <c r="I14" i="66"/>
  <c r="W13" i="66"/>
  <c r="I13" i="66"/>
  <c r="R13" i="66" s="1"/>
  <c r="X13" i="66" s="1"/>
  <c r="Y13" i="66" s="1"/>
  <c r="W12" i="66"/>
  <c r="I12" i="66"/>
  <c r="R12" i="66" s="1"/>
  <c r="W11" i="66"/>
  <c r="R11" i="66"/>
  <c r="I11" i="66"/>
  <c r="W10" i="66"/>
  <c r="I10" i="66"/>
  <c r="W9" i="66"/>
  <c r="I9" i="66"/>
  <c r="W8" i="66"/>
  <c r="I8" i="66"/>
  <c r="W7" i="66"/>
  <c r="I7" i="66"/>
  <c r="R7" i="66" s="1"/>
  <c r="W6" i="66"/>
  <c r="I6" i="66"/>
  <c r="R6" i="66" s="1"/>
  <c r="W5" i="66"/>
  <c r="I5" i="66"/>
  <c r="R5" i="66" s="1"/>
  <c r="W4" i="66"/>
  <c r="I4" i="66"/>
  <c r="W3" i="66"/>
  <c r="I3" i="66"/>
  <c r="R3" i="66" s="1"/>
  <c r="W2" i="66"/>
  <c r="I2" i="66"/>
  <c r="AH6" i="62"/>
  <c r="O3" i="65"/>
  <c r="O4" i="65"/>
  <c r="O5" i="65"/>
  <c r="O6" i="65"/>
  <c r="O7" i="65"/>
  <c r="O8" i="65"/>
  <c r="O9" i="65"/>
  <c r="P9" i="65" s="1"/>
  <c r="O10" i="65"/>
  <c r="O11" i="65"/>
  <c r="O12" i="65"/>
  <c r="O13" i="65"/>
  <c r="O14" i="65"/>
  <c r="O15" i="65"/>
  <c r="O16" i="65"/>
  <c r="O17" i="65"/>
  <c r="P17" i="65" s="1"/>
  <c r="O18" i="65"/>
  <c r="O19" i="65"/>
  <c r="O20" i="65"/>
  <c r="O21" i="65"/>
  <c r="O22" i="65"/>
  <c r="O23" i="65"/>
  <c r="O24" i="65"/>
  <c r="O25" i="65"/>
  <c r="P25" i="65" s="1"/>
  <c r="O26" i="65"/>
  <c r="O27" i="65"/>
  <c r="O28" i="65"/>
  <c r="O29" i="65"/>
  <c r="O30" i="65"/>
  <c r="O31" i="65"/>
  <c r="P31" i="65" s="1"/>
  <c r="O32" i="65"/>
  <c r="P32" i="65" s="1"/>
  <c r="O2" i="65"/>
  <c r="P21" i="65"/>
  <c r="P27" i="65"/>
  <c r="P29" i="65"/>
  <c r="P2" i="65"/>
  <c r="U32" i="65"/>
  <c r="S32" i="65"/>
  <c r="M32" i="65"/>
  <c r="U31" i="65"/>
  <c r="S31" i="65"/>
  <c r="M31" i="65"/>
  <c r="U30" i="65"/>
  <c r="S30" i="65"/>
  <c r="P30" i="65"/>
  <c r="M30" i="65"/>
  <c r="U29" i="65"/>
  <c r="S29" i="65"/>
  <c r="M29" i="65"/>
  <c r="U28" i="65"/>
  <c r="S28" i="65"/>
  <c r="P28" i="65"/>
  <c r="M28" i="65"/>
  <c r="U27" i="65"/>
  <c r="S27" i="65"/>
  <c r="M27" i="65"/>
  <c r="U26" i="65"/>
  <c r="S26" i="65"/>
  <c r="P26" i="65"/>
  <c r="M26" i="65"/>
  <c r="U25" i="65"/>
  <c r="S25" i="65"/>
  <c r="M25" i="65"/>
  <c r="U24" i="65"/>
  <c r="S24" i="65"/>
  <c r="P24" i="65"/>
  <c r="M24" i="65"/>
  <c r="U23" i="65"/>
  <c r="S23" i="65"/>
  <c r="P23" i="65"/>
  <c r="M23" i="65"/>
  <c r="U22" i="65"/>
  <c r="S22" i="65"/>
  <c r="P22" i="65"/>
  <c r="M22" i="65"/>
  <c r="U21" i="65"/>
  <c r="S21" i="65"/>
  <c r="M21" i="65"/>
  <c r="U20" i="65"/>
  <c r="S20" i="65"/>
  <c r="P20" i="65"/>
  <c r="M20" i="65"/>
  <c r="U19" i="65"/>
  <c r="S19" i="65"/>
  <c r="P19" i="65"/>
  <c r="M19" i="65"/>
  <c r="U18" i="65"/>
  <c r="S18" i="65"/>
  <c r="P18" i="65"/>
  <c r="M18" i="65"/>
  <c r="U17" i="65"/>
  <c r="S17" i="65"/>
  <c r="M17" i="65"/>
  <c r="U16" i="65"/>
  <c r="S16" i="65"/>
  <c r="P16" i="65"/>
  <c r="M16" i="65"/>
  <c r="U15" i="65"/>
  <c r="S15" i="65"/>
  <c r="P15" i="65"/>
  <c r="M15" i="65"/>
  <c r="U14" i="65"/>
  <c r="S14" i="65"/>
  <c r="P14" i="65"/>
  <c r="M14" i="65"/>
  <c r="U13" i="65"/>
  <c r="S13" i="65"/>
  <c r="P13" i="65"/>
  <c r="M13" i="65"/>
  <c r="U12" i="65"/>
  <c r="S12" i="65"/>
  <c r="P12" i="65"/>
  <c r="M12" i="65"/>
  <c r="U11" i="65"/>
  <c r="S11" i="65"/>
  <c r="P11" i="65"/>
  <c r="M11" i="65"/>
  <c r="U10" i="65"/>
  <c r="S10" i="65"/>
  <c r="P10" i="65"/>
  <c r="M10" i="65"/>
  <c r="U9" i="65"/>
  <c r="S9" i="65"/>
  <c r="M9" i="65"/>
  <c r="U8" i="65"/>
  <c r="S8" i="65"/>
  <c r="P8" i="65"/>
  <c r="M8" i="65"/>
  <c r="U7" i="65"/>
  <c r="S7" i="65"/>
  <c r="P7" i="65"/>
  <c r="T7" i="65" s="1"/>
  <c r="M7" i="65"/>
  <c r="U6" i="65"/>
  <c r="S6" i="65"/>
  <c r="P6" i="65"/>
  <c r="M6" i="65"/>
  <c r="U5" i="65"/>
  <c r="S5" i="65"/>
  <c r="P5" i="65"/>
  <c r="M5" i="65"/>
  <c r="U4" i="65"/>
  <c r="S4" i="65"/>
  <c r="P4" i="65"/>
  <c r="M4" i="65"/>
  <c r="U3" i="65"/>
  <c r="S3" i="65"/>
  <c r="P3" i="65"/>
  <c r="M3" i="65"/>
  <c r="U2" i="65"/>
  <c r="Y5" i="65" s="1"/>
  <c r="S2" i="65"/>
  <c r="M2" i="65"/>
  <c r="Q8" i="62"/>
  <c r="Q9" i="62"/>
  <c r="Q16" i="62"/>
  <c r="Q17" i="62"/>
  <c r="Q24" i="62"/>
  <c r="Q25" i="62"/>
  <c r="Q32" i="62"/>
  <c r="R32" i="62" s="1"/>
  <c r="X32" i="62" s="1"/>
  <c r="Y32" i="62" s="1"/>
  <c r="Q33" i="62"/>
  <c r="Q40" i="62"/>
  <c r="Q41" i="62"/>
  <c r="Q48" i="62"/>
  <c r="Q49" i="62"/>
  <c r="Q56" i="62"/>
  <c r="Q57" i="62"/>
  <c r="Q64" i="62"/>
  <c r="Q65" i="62"/>
  <c r="Q72" i="62"/>
  <c r="Q73" i="62"/>
  <c r="Q80" i="62"/>
  <c r="Q81" i="62"/>
  <c r="Q88" i="62"/>
  <c r="Q89" i="62"/>
  <c r="Q96" i="62"/>
  <c r="Q97" i="62"/>
  <c r="Q104" i="62"/>
  <c r="Q105" i="62"/>
  <c r="Q112" i="62"/>
  <c r="R112" i="62" s="1"/>
  <c r="Q113" i="62"/>
  <c r="Q120" i="62"/>
  <c r="Q121" i="62"/>
  <c r="Q128" i="62"/>
  <c r="Q129" i="62"/>
  <c r="Q136" i="62"/>
  <c r="Q137" i="62"/>
  <c r="Q144" i="62"/>
  <c r="Q145" i="62"/>
  <c r="Q152" i="62"/>
  <c r="Q153" i="62"/>
  <c r="Q160" i="62"/>
  <c r="Q161" i="62"/>
  <c r="Q168" i="62"/>
  <c r="Q169" i="62"/>
  <c r="Q176" i="62"/>
  <c r="Q177" i="62"/>
  <c r="Q184" i="62"/>
  <c r="Q185" i="62"/>
  <c r="Q192" i="62"/>
  <c r="Q193" i="62"/>
  <c r="Q200" i="62"/>
  <c r="Q201" i="62"/>
  <c r="Q208" i="62"/>
  <c r="Q209" i="62"/>
  <c r="R209" i="62" s="1"/>
  <c r="Q216" i="62"/>
  <c r="Q217" i="62"/>
  <c r="Q224" i="62"/>
  <c r="R224" i="62" s="1"/>
  <c r="Q225" i="62"/>
  <c r="Q232" i="62"/>
  <c r="Q233" i="62"/>
  <c r="Q240" i="62"/>
  <c r="Q241" i="62"/>
  <c r="Q248" i="62"/>
  <c r="Q249" i="62"/>
  <c r="Q256" i="62"/>
  <c r="Q257" i="62"/>
  <c r="Q264" i="62"/>
  <c r="Q265" i="62"/>
  <c r="Q272" i="62"/>
  <c r="Q273" i="62"/>
  <c r="Q280" i="62"/>
  <c r="Q281" i="62"/>
  <c r="Q288" i="62"/>
  <c r="Q289" i="62"/>
  <c r="R289" i="62" s="1"/>
  <c r="X289" i="62" s="1"/>
  <c r="Y289" i="62" s="1"/>
  <c r="Q296" i="62"/>
  <c r="Q297" i="62"/>
  <c r="Q304" i="62"/>
  <c r="Q305" i="62"/>
  <c r="Q312" i="62"/>
  <c r="Q313" i="62"/>
  <c r="R313" i="62" s="1"/>
  <c r="Q320" i="62"/>
  <c r="Q321" i="62"/>
  <c r="R321" i="62" s="1"/>
  <c r="Q328" i="62"/>
  <c r="Q329" i="62"/>
  <c r="Q336" i="62"/>
  <c r="Q337" i="62"/>
  <c r="Q344" i="62"/>
  <c r="Q345" i="62"/>
  <c r="Q352" i="62"/>
  <c r="Q353" i="62"/>
  <c r="Q360" i="62"/>
  <c r="Q2" i="62"/>
  <c r="M32" i="64"/>
  <c r="M31" i="64"/>
  <c r="M30" i="64"/>
  <c r="M29" i="64"/>
  <c r="M28" i="64"/>
  <c r="M27" i="64"/>
  <c r="N27" i="64" s="1"/>
  <c r="M26" i="64"/>
  <c r="M25" i="64"/>
  <c r="M24" i="64"/>
  <c r="M23" i="64"/>
  <c r="M22" i="64"/>
  <c r="M21" i="64"/>
  <c r="M20" i="64"/>
  <c r="M19" i="64"/>
  <c r="M18" i="64"/>
  <c r="M17" i="64"/>
  <c r="M16" i="64"/>
  <c r="M15" i="64"/>
  <c r="M14" i="64"/>
  <c r="M13" i="64"/>
  <c r="M12" i="64"/>
  <c r="M11" i="64"/>
  <c r="N11" i="64" s="1"/>
  <c r="M10" i="64"/>
  <c r="M9" i="64"/>
  <c r="M8" i="64"/>
  <c r="M7" i="64"/>
  <c r="M6" i="64"/>
  <c r="M5" i="64"/>
  <c r="M4" i="64"/>
  <c r="M3" i="64"/>
  <c r="N19" i="64"/>
  <c r="M2" i="64"/>
  <c r="V32" i="64"/>
  <c r="K32" i="64" s="1"/>
  <c r="S32" i="64"/>
  <c r="Q32" i="64"/>
  <c r="L32" i="64"/>
  <c r="V31" i="64"/>
  <c r="G31" i="64" s="1"/>
  <c r="S31" i="64"/>
  <c r="Q31" i="64"/>
  <c r="L31" i="64"/>
  <c r="K31" i="64"/>
  <c r="H31" i="64"/>
  <c r="V30" i="64"/>
  <c r="K30" i="64" s="1"/>
  <c r="S30" i="64"/>
  <c r="Q30" i="64"/>
  <c r="L30" i="64"/>
  <c r="J30" i="64"/>
  <c r="H30" i="64"/>
  <c r="G30" i="64"/>
  <c r="N30" i="64" s="1"/>
  <c r="V29" i="64"/>
  <c r="J29" i="64" s="1"/>
  <c r="S29" i="64"/>
  <c r="Q29" i="64"/>
  <c r="L29" i="64"/>
  <c r="K29" i="64"/>
  <c r="H29" i="64"/>
  <c r="V28" i="64"/>
  <c r="S28" i="64"/>
  <c r="Q28" i="64"/>
  <c r="L28" i="64"/>
  <c r="K28" i="64"/>
  <c r="J28" i="64"/>
  <c r="H28" i="64"/>
  <c r="G28" i="64"/>
  <c r="V27" i="64"/>
  <c r="S27" i="64"/>
  <c r="Q27" i="64"/>
  <c r="L27" i="64"/>
  <c r="K27" i="64"/>
  <c r="J27" i="64"/>
  <c r="H27" i="64"/>
  <c r="G27" i="64"/>
  <c r="V26" i="64"/>
  <c r="J26" i="64" s="1"/>
  <c r="S26" i="64"/>
  <c r="Q26" i="64"/>
  <c r="V25" i="64"/>
  <c r="K25" i="64" s="1"/>
  <c r="S25" i="64"/>
  <c r="Q25" i="64"/>
  <c r="L25" i="64"/>
  <c r="J25" i="64"/>
  <c r="H25" i="64"/>
  <c r="V24" i="64"/>
  <c r="K24" i="64" s="1"/>
  <c r="S24" i="64"/>
  <c r="Q24" i="64"/>
  <c r="L24" i="64"/>
  <c r="V23" i="64"/>
  <c r="G23" i="64" s="1"/>
  <c r="S23" i="64"/>
  <c r="Q23" i="64"/>
  <c r="L23" i="64"/>
  <c r="K23" i="64"/>
  <c r="H23" i="64"/>
  <c r="V22" i="64"/>
  <c r="S22" i="64"/>
  <c r="Q22" i="64"/>
  <c r="L22" i="64"/>
  <c r="K22" i="64"/>
  <c r="J22" i="64"/>
  <c r="H22" i="64"/>
  <c r="G22" i="64"/>
  <c r="V21" i="64"/>
  <c r="S21" i="64"/>
  <c r="Q21" i="64"/>
  <c r="N21" i="64"/>
  <c r="L21" i="64"/>
  <c r="K21" i="64"/>
  <c r="J21" i="64"/>
  <c r="H21" i="64"/>
  <c r="G21" i="64"/>
  <c r="V20" i="64"/>
  <c r="S20" i="64"/>
  <c r="Q20" i="64"/>
  <c r="L20" i="64"/>
  <c r="K20" i="64"/>
  <c r="J20" i="64"/>
  <c r="H20" i="64"/>
  <c r="G20" i="64"/>
  <c r="N20" i="64" s="1"/>
  <c r="V19" i="64"/>
  <c r="S19" i="64"/>
  <c r="Q19" i="64"/>
  <c r="L19" i="64"/>
  <c r="K19" i="64"/>
  <c r="J19" i="64"/>
  <c r="H19" i="64"/>
  <c r="G19" i="64"/>
  <c r="V18" i="64"/>
  <c r="J18" i="64" s="1"/>
  <c r="S18" i="64"/>
  <c r="Q18" i="64"/>
  <c r="V17" i="64"/>
  <c r="K17" i="64" s="1"/>
  <c r="S17" i="64"/>
  <c r="Q17" i="64"/>
  <c r="L17" i="64"/>
  <c r="J17" i="64"/>
  <c r="H17" i="64"/>
  <c r="V16" i="64"/>
  <c r="K16" i="64" s="1"/>
  <c r="S16" i="64"/>
  <c r="Q16" i="64"/>
  <c r="L16" i="64"/>
  <c r="V15" i="64"/>
  <c r="G15" i="64" s="1"/>
  <c r="S15" i="64"/>
  <c r="Q15" i="64"/>
  <c r="L15" i="64"/>
  <c r="K15" i="64"/>
  <c r="H15" i="64"/>
  <c r="V14" i="64"/>
  <c r="S14" i="64"/>
  <c r="Q14" i="64"/>
  <c r="L14" i="64"/>
  <c r="K14" i="64"/>
  <c r="J14" i="64"/>
  <c r="H14" i="64"/>
  <c r="G14" i="64"/>
  <c r="V13" i="64"/>
  <c r="S13" i="64"/>
  <c r="Q13" i="64"/>
  <c r="N13" i="64"/>
  <c r="L13" i="64"/>
  <c r="K13" i="64"/>
  <c r="J13" i="64"/>
  <c r="H13" i="64"/>
  <c r="G13" i="64"/>
  <c r="V12" i="64"/>
  <c r="S12" i="64"/>
  <c r="Q12" i="64"/>
  <c r="L12" i="64"/>
  <c r="K12" i="64"/>
  <c r="J12" i="64"/>
  <c r="H12" i="64"/>
  <c r="G12" i="64"/>
  <c r="N12" i="64" s="1"/>
  <c r="V11" i="64"/>
  <c r="S11" i="64"/>
  <c r="Q11" i="64"/>
  <c r="L11" i="64"/>
  <c r="K11" i="64"/>
  <c r="J11" i="64"/>
  <c r="H11" i="64"/>
  <c r="G11" i="64"/>
  <c r="V10" i="64"/>
  <c r="J10" i="64" s="1"/>
  <c r="S10" i="64"/>
  <c r="Q10" i="64"/>
  <c r="V9" i="64"/>
  <c r="K9" i="64" s="1"/>
  <c r="S9" i="64"/>
  <c r="Q9" i="64"/>
  <c r="L9" i="64"/>
  <c r="J9" i="64"/>
  <c r="H9" i="64"/>
  <c r="V8" i="64"/>
  <c r="S8" i="64"/>
  <c r="Q8" i="64"/>
  <c r="N8" i="64"/>
  <c r="L8" i="64"/>
  <c r="K8" i="64"/>
  <c r="J8" i="64"/>
  <c r="H8" i="64"/>
  <c r="G8" i="64"/>
  <c r="V7" i="64"/>
  <c r="S7" i="64"/>
  <c r="Q7" i="64"/>
  <c r="N7" i="64"/>
  <c r="L7" i="64"/>
  <c r="K7" i="64"/>
  <c r="J7" i="64"/>
  <c r="H7" i="64"/>
  <c r="G7" i="64"/>
  <c r="V6" i="64"/>
  <c r="G6" i="64" s="1"/>
  <c r="S6" i="64"/>
  <c r="Q6" i="64"/>
  <c r="L6" i="64"/>
  <c r="K6" i="64"/>
  <c r="H6" i="64"/>
  <c r="V5" i="64"/>
  <c r="S5" i="64"/>
  <c r="Q5" i="64"/>
  <c r="L5" i="64"/>
  <c r="K5" i="64"/>
  <c r="J5" i="64"/>
  <c r="H5" i="64"/>
  <c r="N5" i="64" s="1"/>
  <c r="G5" i="64"/>
  <c r="V4" i="64"/>
  <c r="S4" i="64"/>
  <c r="Q4" i="64"/>
  <c r="L4" i="64"/>
  <c r="K4" i="64"/>
  <c r="J4" i="64"/>
  <c r="H4" i="64"/>
  <c r="N4" i="64" s="1"/>
  <c r="G4" i="64"/>
  <c r="V3" i="64"/>
  <c r="J3" i="64" s="1"/>
  <c r="S3" i="64"/>
  <c r="Q3" i="64"/>
  <c r="V2" i="64"/>
  <c r="S2" i="64"/>
  <c r="X5" i="64" s="1"/>
  <c r="Q2" i="64"/>
  <c r="L2" i="64"/>
  <c r="K2" i="64"/>
  <c r="J2" i="64"/>
  <c r="H2" i="64"/>
  <c r="N2" i="64" s="1"/>
  <c r="G2" i="64"/>
  <c r="P3" i="63"/>
  <c r="P4" i="63"/>
  <c r="P5" i="63"/>
  <c r="P6" i="63"/>
  <c r="P7" i="63"/>
  <c r="P8" i="63"/>
  <c r="P9" i="63"/>
  <c r="P10" i="63"/>
  <c r="P11" i="63"/>
  <c r="P12" i="63"/>
  <c r="P13" i="63"/>
  <c r="P14" i="63"/>
  <c r="P15" i="63"/>
  <c r="P16" i="63"/>
  <c r="P17" i="63"/>
  <c r="P18" i="63"/>
  <c r="P19" i="63"/>
  <c r="P20" i="63"/>
  <c r="P21" i="63"/>
  <c r="P22" i="63"/>
  <c r="P23" i="63"/>
  <c r="P24" i="63"/>
  <c r="P25" i="63"/>
  <c r="P26" i="63"/>
  <c r="P27" i="63"/>
  <c r="P28" i="63"/>
  <c r="P29" i="63"/>
  <c r="P30" i="63"/>
  <c r="P31" i="63"/>
  <c r="P32" i="63"/>
  <c r="P33" i="63"/>
  <c r="P34" i="63"/>
  <c r="P35" i="63"/>
  <c r="P36" i="63"/>
  <c r="P37" i="63"/>
  <c r="P38" i="63"/>
  <c r="P39" i="63"/>
  <c r="P40" i="63"/>
  <c r="P41" i="63"/>
  <c r="P42" i="63"/>
  <c r="P43" i="63"/>
  <c r="P44" i="63"/>
  <c r="P45" i="63"/>
  <c r="P46" i="63"/>
  <c r="P47" i="63"/>
  <c r="P48" i="63"/>
  <c r="P49" i="63"/>
  <c r="P50" i="63"/>
  <c r="P51" i="63"/>
  <c r="P52" i="63"/>
  <c r="P53" i="63"/>
  <c r="P54" i="63"/>
  <c r="P55" i="63"/>
  <c r="P56" i="63"/>
  <c r="P57" i="63"/>
  <c r="P58" i="63"/>
  <c r="P59" i="63"/>
  <c r="P60" i="63"/>
  <c r="P61" i="63"/>
  <c r="P62" i="63"/>
  <c r="P63" i="63"/>
  <c r="P64" i="63"/>
  <c r="P65" i="63"/>
  <c r="P66" i="63"/>
  <c r="P67" i="63"/>
  <c r="P68" i="63"/>
  <c r="P69" i="63"/>
  <c r="P70" i="63"/>
  <c r="P71" i="63"/>
  <c r="P72" i="63"/>
  <c r="P73" i="63"/>
  <c r="P74" i="63"/>
  <c r="P75" i="63"/>
  <c r="P76" i="63"/>
  <c r="P77" i="63"/>
  <c r="P78" i="63"/>
  <c r="P79" i="63"/>
  <c r="P80" i="63"/>
  <c r="P81" i="63"/>
  <c r="P82" i="63"/>
  <c r="P83" i="63"/>
  <c r="P84" i="63"/>
  <c r="P85" i="63"/>
  <c r="P86" i="63"/>
  <c r="P87" i="63"/>
  <c r="P88" i="63"/>
  <c r="P89" i="63"/>
  <c r="P90" i="63"/>
  <c r="P91" i="63"/>
  <c r="P92" i="63"/>
  <c r="P93" i="63"/>
  <c r="P94" i="63"/>
  <c r="P95" i="63"/>
  <c r="P96" i="63"/>
  <c r="P97" i="63"/>
  <c r="P98" i="63"/>
  <c r="P99" i="63"/>
  <c r="P100" i="63"/>
  <c r="P101" i="63"/>
  <c r="P102" i="63"/>
  <c r="P103" i="63"/>
  <c r="P104" i="63"/>
  <c r="P105" i="63"/>
  <c r="P106" i="63"/>
  <c r="P107" i="63"/>
  <c r="P108" i="63"/>
  <c r="P109" i="63"/>
  <c r="P110" i="63"/>
  <c r="P111" i="63"/>
  <c r="P112" i="63"/>
  <c r="P113" i="63"/>
  <c r="P114" i="63"/>
  <c r="P115" i="63"/>
  <c r="P116" i="63"/>
  <c r="P117" i="63"/>
  <c r="P118" i="63"/>
  <c r="P119" i="63"/>
  <c r="P120" i="63"/>
  <c r="P121" i="63"/>
  <c r="P122" i="63"/>
  <c r="P123" i="63"/>
  <c r="P124" i="63"/>
  <c r="P125" i="63"/>
  <c r="P126" i="63"/>
  <c r="P127" i="63"/>
  <c r="P128" i="63"/>
  <c r="P129" i="63"/>
  <c r="P130" i="63"/>
  <c r="P131" i="63"/>
  <c r="P132" i="63"/>
  <c r="P133" i="63"/>
  <c r="P134" i="63"/>
  <c r="P135" i="63"/>
  <c r="P136" i="63"/>
  <c r="P137" i="63"/>
  <c r="P138" i="63"/>
  <c r="P139" i="63"/>
  <c r="P140" i="63"/>
  <c r="P141" i="63"/>
  <c r="P142" i="63"/>
  <c r="P143" i="63"/>
  <c r="P144" i="63"/>
  <c r="P145" i="63"/>
  <c r="P146" i="63"/>
  <c r="P147" i="63"/>
  <c r="P148" i="63"/>
  <c r="P149" i="63"/>
  <c r="P150" i="63"/>
  <c r="P151" i="63"/>
  <c r="P152" i="63"/>
  <c r="P153" i="63"/>
  <c r="P154" i="63"/>
  <c r="P155" i="63"/>
  <c r="P156" i="63"/>
  <c r="P157" i="63"/>
  <c r="P158" i="63"/>
  <c r="P159" i="63"/>
  <c r="P160" i="63"/>
  <c r="P161" i="63"/>
  <c r="P162" i="63"/>
  <c r="P163" i="63"/>
  <c r="P164" i="63"/>
  <c r="P165" i="63"/>
  <c r="P166" i="63"/>
  <c r="P167" i="63"/>
  <c r="P168" i="63"/>
  <c r="P169" i="63"/>
  <c r="P170" i="63"/>
  <c r="P171" i="63"/>
  <c r="P172" i="63"/>
  <c r="P173" i="63"/>
  <c r="P174" i="63"/>
  <c r="P175" i="63"/>
  <c r="P176" i="63"/>
  <c r="P177" i="63"/>
  <c r="P178" i="63"/>
  <c r="P179" i="63"/>
  <c r="P180" i="63"/>
  <c r="P181" i="63"/>
  <c r="P182" i="63"/>
  <c r="P183" i="63"/>
  <c r="P184" i="63"/>
  <c r="P185" i="63"/>
  <c r="P186" i="63"/>
  <c r="P187" i="63"/>
  <c r="P188" i="63"/>
  <c r="P189" i="63"/>
  <c r="P190" i="63"/>
  <c r="P191" i="63"/>
  <c r="P192" i="63"/>
  <c r="P193" i="63"/>
  <c r="P194" i="63"/>
  <c r="P195" i="63"/>
  <c r="P196" i="63"/>
  <c r="P197" i="63"/>
  <c r="P198" i="63"/>
  <c r="P199" i="63"/>
  <c r="P200" i="63"/>
  <c r="P201" i="63"/>
  <c r="P202" i="63"/>
  <c r="P203" i="63"/>
  <c r="P204" i="63"/>
  <c r="P205" i="63"/>
  <c r="P206" i="63"/>
  <c r="P207" i="63"/>
  <c r="P208" i="63"/>
  <c r="P209" i="63"/>
  <c r="P210" i="63"/>
  <c r="P211" i="63"/>
  <c r="P212" i="63"/>
  <c r="P213" i="63"/>
  <c r="P214" i="63"/>
  <c r="P215" i="63"/>
  <c r="P216" i="63"/>
  <c r="P217" i="63"/>
  <c r="P218" i="63"/>
  <c r="P219" i="63"/>
  <c r="P220" i="63"/>
  <c r="P221" i="63"/>
  <c r="P222" i="63"/>
  <c r="P223" i="63"/>
  <c r="P224" i="63"/>
  <c r="P225" i="63"/>
  <c r="P226" i="63"/>
  <c r="P227" i="63"/>
  <c r="P228" i="63"/>
  <c r="P229" i="63"/>
  <c r="P230" i="63"/>
  <c r="P231" i="63"/>
  <c r="P232" i="63"/>
  <c r="P233" i="63"/>
  <c r="P234" i="63"/>
  <c r="P235" i="63"/>
  <c r="P236" i="63"/>
  <c r="P237" i="63"/>
  <c r="P238" i="63"/>
  <c r="P239" i="63"/>
  <c r="P240" i="63"/>
  <c r="P241" i="63"/>
  <c r="P242" i="63"/>
  <c r="P243" i="63"/>
  <c r="P244" i="63"/>
  <c r="P245" i="63"/>
  <c r="P246" i="63"/>
  <c r="P247" i="63"/>
  <c r="P248" i="63"/>
  <c r="P249" i="63"/>
  <c r="P250" i="63"/>
  <c r="P251" i="63"/>
  <c r="P252" i="63"/>
  <c r="P253" i="63"/>
  <c r="P254" i="63"/>
  <c r="P255" i="63"/>
  <c r="P256" i="63"/>
  <c r="P257" i="63"/>
  <c r="P258" i="63"/>
  <c r="P259" i="63"/>
  <c r="P260" i="63"/>
  <c r="P261" i="63"/>
  <c r="P262" i="63"/>
  <c r="P263" i="63"/>
  <c r="P264" i="63"/>
  <c r="P265" i="63"/>
  <c r="P266" i="63"/>
  <c r="P267" i="63"/>
  <c r="P268" i="63"/>
  <c r="P269" i="63"/>
  <c r="P270" i="63"/>
  <c r="P271" i="63"/>
  <c r="P272" i="63"/>
  <c r="P273" i="63"/>
  <c r="P274" i="63"/>
  <c r="P275" i="63"/>
  <c r="P276" i="63"/>
  <c r="P277" i="63"/>
  <c r="P278" i="63"/>
  <c r="P279" i="63"/>
  <c r="P280" i="63"/>
  <c r="P281" i="63"/>
  <c r="P282" i="63"/>
  <c r="P283" i="63"/>
  <c r="P284" i="63"/>
  <c r="P285" i="63"/>
  <c r="P286" i="63"/>
  <c r="P287" i="63"/>
  <c r="P288" i="63"/>
  <c r="P289" i="63"/>
  <c r="P290" i="63"/>
  <c r="P291" i="63"/>
  <c r="P292" i="63"/>
  <c r="P293" i="63"/>
  <c r="P294" i="63"/>
  <c r="P295" i="63"/>
  <c r="P296" i="63"/>
  <c r="P297" i="63"/>
  <c r="P298" i="63"/>
  <c r="P299" i="63"/>
  <c r="P300" i="63"/>
  <c r="P301" i="63"/>
  <c r="P302" i="63"/>
  <c r="P303" i="63"/>
  <c r="P304" i="63"/>
  <c r="P305" i="63"/>
  <c r="P306" i="63"/>
  <c r="P307" i="63"/>
  <c r="P308" i="63"/>
  <c r="P309" i="63"/>
  <c r="P310" i="63"/>
  <c r="P311" i="63"/>
  <c r="P312" i="63"/>
  <c r="P313" i="63"/>
  <c r="P314" i="63"/>
  <c r="P315" i="63"/>
  <c r="P316" i="63"/>
  <c r="P317" i="63"/>
  <c r="P318" i="63"/>
  <c r="P319" i="63"/>
  <c r="P320" i="63"/>
  <c r="P321" i="63"/>
  <c r="P322" i="63"/>
  <c r="P323" i="63"/>
  <c r="P324" i="63"/>
  <c r="P325" i="63"/>
  <c r="P326" i="63"/>
  <c r="P327" i="63"/>
  <c r="P328" i="63"/>
  <c r="P329" i="63"/>
  <c r="P330" i="63"/>
  <c r="P331" i="63"/>
  <c r="P332" i="63"/>
  <c r="P333" i="63"/>
  <c r="P334" i="63"/>
  <c r="P335" i="63"/>
  <c r="P336" i="63"/>
  <c r="P337" i="63"/>
  <c r="P338" i="63"/>
  <c r="P339" i="63"/>
  <c r="P340" i="63"/>
  <c r="P341" i="63"/>
  <c r="P342" i="63"/>
  <c r="P343" i="63"/>
  <c r="P344" i="63"/>
  <c r="P345" i="63"/>
  <c r="P346" i="63"/>
  <c r="P347" i="63"/>
  <c r="P348" i="63"/>
  <c r="P349" i="63"/>
  <c r="P350" i="63"/>
  <c r="P351" i="63"/>
  <c r="P352" i="63"/>
  <c r="P353" i="63"/>
  <c r="P354" i="63"/>
  <c r="P355" i="63"/>
  <c r="P356" i="63"/>
  <c r="P357" i="63"/>
  <c r="P358" i="63"/>
  <c r="P359" i="63"/>
  <c r="P360" i="63"/>
  <c r="P2" i="63"/>
  <c r="Y360" i="63"/>
  <c r="G360" i="63" s="1"/>
  <c r="V360" i="63"/>
  <c r="Y359" i="63"/>
  <c r="V359" i="63"/>
  <c r="G359" i="63"/>
  <c r="Y358" i="63"/>
  <c r="V358" i="63"/>
  <c r="Y357" i="63"/>
  <c r="G357" i="63" s="1"/>
  <c r="V357" i="63"/>
  <c r="Y356" i="63"/>
  <c r="V356" i="63"/>
  <c r="Y355" i="63"/>
  <c r="O355" i="63" s="1"/>
  <c r="V355" i="63"/>
  <c r="K355" i="63"/>
  <c r="G355" i="63"/>
  <c r="Y354" i="63"/>
  <c r="G354" i="63" s="1"/>
  <c r="V354" i="63"/>
  <c r="N354" i="63"/>
  <c r="K354" i="63"/>
  <c r="Y353" i="63"/>
  <c r="V353" i="63"/>
  <c r="O353" i="63"/>
  <c r="N353" i="63"/>
  <c r="K353" i="63"/>
  <c r="G353" i="63"/>
  <c r="Y352" i="63"/>
  <c r="N352" i="63" s="1"/>
  <c r="V352" i="63"/>
  <c r="Y351" i="63"/>
  <c r="V351" i="63"/>
  <c r="O351" i="63"/>
  <c r="N351" i="63"/>
  <c r="K351" i="63"/>
  <c r="G351" i="63"/>
  <c r="Y350" i="63"/>
  <c r="G350" i="63" s="1"/>
  <c r="V350" i="63"/>
  <c r="Y349" i="63"/>
  <c r="V349" i="63"/>
  <c r="Y348" i="63"/>
  <c r="V348" i="63"/>
  <c r="N348" i="63"/>
  <c r="K348" i="63"/>
  <c r="Y347" i="63"/>
  <c r="K347" i="63" s="1"/>
  <c r="V347" i="63"/>
  <c r="O347" i="63"/>
  <c r="N347" i="63"/>
  <c r="Y346" i="63"/>
  <c r="V346" i="63"/>
  <c r="Y345" i="63"/>
  <c r="O345" i="63" s="1"/>
  <c r="V345" i="63"/>
  <c r="K345" i="63"/>
  <c r="G345" i="63"/>
  <c r="Y344" i="63"/>
  <c r="K344" i="63" s="1"/>
  <c r="V344" i="63"/>
  <c r="Y343" i="63"/>
  <c r="O343" i="63" s="1"/>
  <c r="V343" i="63"/>
  <c r="K343" i="63"/>
  <c r="G343" i="63"/>
  <c r="Y342" i="63"/>
  <c r="G342" i="63" s="1"/>
  <c r="V342" i="63"/>
  <c r="N342" i="63"/>
  <c r="K342" i="63"/>
  <c r="Y341" i="63"/>
  <c r="V341" i="63"/>
  <c r="O341" i="63"/>
  <c r="N341" i="63"/>
  <c r="K341" i="63"/>
  <c r="G341" i="63"/>
  <c r="Y340" i="63"/>
  <c r="N340" i="63" s="1"/>
  <c r="V340" i="63"/>
  <c r="Y339" i="63"/>
  <c r="V339" i="63"/>
  <c r="Y338" i="63"/>
  <c r="G338" i="63" s="1"/>
  <c r="V338" i="63"/>
  <c r="N338" i="63"/>
  <c r="K338" i="63"/>
  <c r="Y337" i="63"/>
  <c r="K337" i="63" s="1"/>
  <c r="V337" i="63"/>
  <c r="O337" i="63"/>
  <c r="N337" i="63"/>
  <c r="Y336" i="63"/>
  <c r="V336" i="63"/>
  <c r="Y335" i="63"/>
  <c r="K335" i="63" s="1"/>
  <c r="V335" i="63"/>
  <c r="O335" i="63"/>
  <c r="N335" i="63"/>
  <c r="Y334" i="63"/>
  <c r="V334" i="63"/>
  <c r="Y333" i="63"/>
  <c r="O333" i="63" s="1"/>
  <c r="V333" i="63"/>
  <c r="K333" i="63"/>
  <c r="G333" i="63"/>
  <c r="Y332" i="63"/>
  <c r="V332" i="63"/>
  <c r="N332" i="63"/>
  <c r="K332" i="63"/>
  <c r="Y331" i="63"/>
  <c r="G331" i="63" s="1"/>
  <c r="V331" i="63"/>
  <c r="O331" i="63"/>
  <c r="N331" i="63"/>
  <c r="K331" i="63"/>
  <c r="Y330" i="63"/>
  <c r="K330" i="63" s="1"/>
  <c r="V330" i="63"/>
  <c r="Y329" i="63"/>
  <c r="G329" i="63" s="1"/>
  <c r="V329" i="63"/>
  <c r="O329" i="63"/>
  <c r="N329" i="63"/>
  <c r="K329" i="63"/>
  <c r="Y328" i="63"/>
  <c r="N328" i="63" s="1"/>
  <c r="V328" i="63"/>
  <c r="Y327" i="63"/>
  <c r="K327" i="63" s="1"/>
  <c r="V327" i="63"/>
  <c r="O327" i="63"/>
  <c r="N327" i="63"/>
  <c r="G327" i="63"/>
  <c r="Y326" i="63"/>
  <c r="N326" i="63" s="1"/>
  <c r="V326" i="63"/>
  <c r="K326" i="63"/>
  <c r="Y325" i="63"/>
  <c r="O325" i="63" s="1"/>
  <c r="V325" i="63"/>
  <c r="Y324" i="63"/>
  <c r="G324" i="63" s="1"/>
  <c r="V324" i="63"/>
  <c r="N324" i="63"/>
  <c r="K324" i="63"/>
  <c r="Y323" i="63"/>
  <c r="O323" i="63" s="1"/>
  <c r="V323" i="63"/>
  <c r="K323" i="63"/>
  <c r="G323" i="63"/>
  <c r="Y322" i="63"/>
  <c r="V322" i="63"/>
  <c r="N322" i="63"/>
  <c r="K322" i="63"/>
  <c r="Y321" i="63"/>
  <c r="G321" i="63" s="1"/>
  <c r="V321" i="63"/>
  <c r="O321" i="63"/>
  <c r="N321" i="63"/>
  <c r="K321" i="63"/>
  <c r="Y320" i="63"/>
  <c r="N320" i="63" s="1"/>
  <c r="V320" i="63"/>
  <c r="Y319" i="63"/>
  <c r="K319" i="63" s="1"/>
  <c r="V319" i="63"/>
  <c r="O319" i="63"/>
  <c r="N319" i="63"/>
  <c r="J319" i="63"/>
  <c r="G319" i="63"/>
  <c r="Y318" i="63"/>
  <c r="I318" i="63" s="1"/>
  <c r="V318" i="63"/>
  <c r="O318" i="63"/>
  <c r="N318" i="63"/>
  <c r="J318" i="63"/>
  <c r="G318" i="63"/>
  <c r="Y317" i="63"/>
  <c r="N317" i="63" s="1"/>
  <c r="V317" i="63"/>
  <c r="G317" i="63"/>
  <c r="Y316" i="63"/>
  <c r="J316" i="63" s="1"/>
  <c r="V316" i="63"/>
  <c r="Y315" i="63"/>
  <c r="J315" i="63" s="1"/>
  <c r="V315" i="63"/>
  <c r="N315" i="63"/>
  <c r="Y314" i="63"/>
  <c r="V314" i="63"/>
  <c r="Y313" i="63"/>
  <c r="I313" i="63" s="1"/>
  <c r="V313" i="63"/>
  <c r="O313" i="63"/>
  <c r="N313" i="63"/>
  <c r="Y312" i="63"/>
  <c r="I312" i="63" s="1"/>
  <c r="V312" i="63"/>
  <c r="Y311" i="63"/>
  <c r="J311" i="63" s="1"/>
  <c r="V311" i="63"/>
  <c r="O311" i="63"/>
  <c r="N311" i="63"/>
  <c r="I311" i="63"/>
  <c r="Y310" i="63"/>
  <c r="I310" i="63" s="1"/>
  <c r="V310" i="63"/>
  <c r="N310" i="63"/>
  <c r="J310" i="63"/>
  <c r="Y309" i="63"/>
  <c r="O309" i="63" s="1"/>
  <c r="V309" i="63"/>
  <c r="N309" i="63"/>
  <c r="G309" i="63"/>
  <c r="Y308" i="63"/>
  <c r="G308" i="63" s="1"/>
  <c r="V308" i="63"/>
  <c r="J308" i="63"/>
  <c r="Y307" i="63"/>
  <c r="J307" i="63" s="1"/>
  <c r="V307" i="63"/>
  <c r="O307" i="63"/>
  <c r="N307" i="63"/>
  <c r="G307" i="63"/>
  <c r="Y306" i="63"/>
  <c r="O306" i="63" s="1"/>
  <c r="V306" i="63"/>
  <c r="Y305" i="63"/>
  <c r="I305" i="63" s="1"/>
  <c r="V305" i="63"/>
  <c r="N305" i="63"/>
  <c r="Y304" i="63"/>
  <c r="V304" i="63"/>
  <c r="Y303" i="63"/>
  <c r="J303" i="63" s="1"/>
  <c r="V303" i="63"/>
  <c r="N303" i="63"/>
  <c r="Y302" i="63"/>
  <c r="I302" i="63" s="1"/>
  <c r="V302" i="63"/>
  <c r="O302" i="63"/>
  <c r="G302" i="63"/>
  <c r="Y301" i="63"/>
  <c r="N301" i="63" s="1"/>
  <c r="V301" i="63"/>
  <c r="Y300" i="63"/>
  <c r="J300" i="63" s="1"/>
  <c r="V300" i="63"/>
  <c r="G300" i="63"/>
  <c r="Y299" i="63"/>
  <c r="O299" i="63" s="1"/>
  <c r="V299" i="63"/>
  <c r="J299" i="63"/>
  <c r="Y298" i="63"/>
  <c r="V298" i="63"/>
  <c r="Y297" i="63"/>
  <c r="I297" i="63" s="1"/>
  <c r="V297" i="63"/>
  <c r="O297" i="63"/>
  <c r="N297" i="63"/>
  <c r="Y296" i="63"/>
  <c r="I296" i="63" s="1"/>
  <c r="V296" i="63"/>
  <c r="Y295" i="63"/>
  <c r="J295" i="63" s="1"/>
  <c r="V295" i="63"/>
  <c r="O295" i="63"/>
  <c r="N295" i="63"/>
  <c r="Y294" i="63"/>
  <c r="V294" i="63"/>
  <c r="Y293" i="63"/>
  <c r="O293" i="63" s="1"/>
  <c r="V293" i="63"/>
  <c r="N293" i="63"/>
  <c r="G293" i="63"/>
  <c r="Y292" i="63"/>
  <c r="V292" i="63"/>
  <c r="Y291" i="63"/>
  <c r="I291" i="63" s="1"/>
  <c r="V291" i="63"/>
  <c r="K291" i="63"/>
  <c r="J291" i="63"/>
  <c r="F291" i="63"/>
  <c r="Y290" i="63"/>
  <c r="K290" i="63" s="1"/>
  <c r="V290" i="63"/>
  <c r="N290" i="63"/>
  <c r="F290" i="63"/>
  <c r="Y289" i="63"/>
  <c r="J289" i="63" s="1"/>
  <c r="V289" i="63"/>
  <c r="O289" i="63"/>
  <c r="N289" i="63"/>
  <c r="K289" i="63"/>
  <c r="I289" i="63"/>
  <c r="G289" i="63"/>
  <c r="F289" i="63"/>
  <c r="Y288" i="63"/>
  <c r="J288" i="63" s="1"/>
  <c r="V288" i="63"/>
  <c r="O288" i="63"/>
  <c r="N288" i="63"/>
  <c r="I288" i="63"/>
  <c r="G288" i="63"/>
  <c r="F288" i="63"/>
  <c r="Y287" i="63"/>
  <c r="J287" i="63" s="1"/>
  <c r="V287" i="63"/>
  <c r="O287" i="63"/>
  <c r="I287" i="63"/>
  <c r="G287" i="63"/>
  <c r="Y286" i="63"/>
  <c r="O286" i="63" s="1"/>
  <c r="V286" i="63"/>
  <c r="N286" i="63"/>
  <c r="G286" i="63"/>
  <c r="F286" i="63"/>
  <c r="Y285" i="63"/>
  <c r="G285" i="63" s="1"/>
  <c r="V285" i="63"/>
  <c r="N285" i="63"/>
  <c r="K285" i="63"/>
  <c r="Y284" i="63"/>
  <c r="V284" i="63"/>
  <c r="Y283" i="63"/>
  <c r="G283" i="63" s="1"/>
  <c r="V283" i="63"/>
  <c r="N283" i="63"/>
  <c r="K283" i="63"/>
  <c r="Y282" i="63"/>
  <c r="O282" i="63" s="1"/>
  <c r="V282" i="63"/>
  <c r="Y281" i="63"/>
  <c r="G281" i="63" s="1"/>
  <c r="V281" i="63"/>
  <c r="Y280" i="63"/>
  <c r="V280" i="63"/>
  <c r="Y279" i="63"/>
  <c r="G279" i="63" s="1"/>
  <c r="V279" i="63"/>
  <c r="K279" i="63"/>
  <c r="Y278" i="63"/>
  <c r="O278" i="63" s="1"/>
  <c r="V278" i="63"/>
  <c r="K278" i="63"/>
  <c r="Y277" i="63"/>
  <c r="G277" i="63" s="1"/>
  <c r="V277" i="63"/>
  <c r="K277" i="63"/>
  <c r="Y276" i="63"/>
  <c r="F276" i="63" s="1"/>
  <c r="V276" i="63"/>
  <c r="K276" i="63"/>
  <c r="G276" i="63"/>
  <c r="Y275" i="63"/>
  <c r="V275" i="63"/>
  <c r="Y274" i="63"/>
  <c r="N274" i="63" s="1"/>
  <c r="V274" i="63"/>
  <c r="Y273" i="63"/>
  <c r="V273" i="63"/>
  <c r="Y272" i="63"/>
  <c r="K272" i="63" s="1"/>
  <c r="V272" i="63"/>
  <c r="O272" i="63"/>
  <c r="N272" i="63"/>
  <c r="F272" i="63"/>
  <c r="Y271" i="63"/>
  <c r="G271" i="63" s="1"/>
  <c r="V271" i="63"/>
  <c r="Y270" i="63"/>
  <c r="V270" i="63"/>
  <c r="Y269" i="63"/>
  <c r="J269" i="63" s="1"/>
  <c r="V269" i="63"/>
  <c r="N269" i="63"/>
  <c r="K269" i="63"/>
  <c r="F269" i="63"/>
  <c r="Y268" i="63"/>
  <c r="J268" i="63" s="1"/>
  <c r="V268" i="63"/>
  <c r="K268" i="63"/>
  <c r="Y267" i="63"/>
  <c r="K267" i="63" s="1"/>
  <c r="V267" i="63"/>
  <c r="N267" i="63"/>
  <c r="G267" i="63"/>
  <c r="F267" i="63"/>
  <c r="Y266" i="63"/>
  <c r="J266" i="63" s="1"/>
  <c r="V266" i="63"/>
  <c r="N266" i="63"/>
  <c r="K266" i="63"/>
  <c r="Y265" i="63"/>
  <c r="V265" i="63"/>
  <c r="Y264" i="63"/>
  <c r="K264" i="63" s="1"/>
  <c r="V264" i="63"/>
  <c r="N264" i="63"/>
  <c r="F264" i="63"/>
  <c r="Y263" i="63"/>
  <c r="J263" i="63" s="1"/>
  <c r="V263" i="63"/>
  <c r="K263" i="63"/>
  <c r="Y262" i="63"/>
  <c r="N262" i="63" s="1"/>
  <c r="V262" i="63"/>
  <c r="J262" i="63"/>
  <c r="F262" i="63"/>
  <c r="Y261" i="63"/>
  <c r="J261" i="63" s="1"/>
  <c r="V261" i="63"/>
  <c r="N261" i="63"/>
  <c r="K261" i="63"/>
  <c r="F261" i="63"/>
  <c r="Y260" i="63"/>
  <c r="N260" i="63" s="1"/>
  <c r="V260" i="63"/>
  <c r="J260" i="63"/>
  <c r="Y259" i="63"/>
  <c r="K259" i="63" s="1"/>
  <c r="V259" i="63"/>
  <c r="N259" i="63"/>
  <c r="G259" i="63"/>
  <c r="F259" i="63"/>
  <c r="Y258" i="63"/>
  <c r="V258" i="63"/>
  <c r="N258" i="63"/>
  <c r="K258" i="63"/>
  <c r="J258" i="63"/>
  <c r="G258" i="63"/>
  <c r="F258" i="63"/>
  <c r="Y257" i="63"/>
  <c r="J257" i="63" s="1"/>
  <c r="V257" i="63"/>
  <c r="K257" i="63"/>
  <c r="Y256" i="63"/>
  <c r="F256" i="63" s="1"/>
  <c r="V256" i="63"/>
  <c r="J256" i="63"/>
  <c r="G256" i="63"/>
  <c r="Y255" i="63"/>
  <c r="K255" i="63" s="1"/>
  <c r="V255" i="63"/>
  <c r="N255" i="63"/>
  <c r="G255" i="63"/>
  <c r="F255" i="63"/>
  <c r="Y254" i="63"/>
  <c r="J254" i="63" s="1"/>
  <c r="V254" i="63"/>
  <c r="N254" i="63"/>
  <c r="K254" i="63"/>
  <c r="F254" i="63"/>
  <c r="Y253" i="63"/>
  <c r="I253" i="63" s="1"/>
  <c r="V253" i="63"/>
  <c r="G253" i="63"/>
  <c r="F253" i="63"/>
  <c r="Y252" i="63"/>
  <c r="V252" i="63"/>
  <c r="Y251" i="63"/>
  <c r="O251" i="63" s="1"/>
  <c r="V251" i="63"/>
  <c r="Y250" i="63"/>
  <c r="V250" i="63"/>
  <c r="O250" i="63"/>
  <c r="Y249" i="63"/>
  <c r="O249" i="63" s="1"/>
  <c r="V249" i="63"/>
  <c r="K249" i="63"/>
  <c r="Y248" i="63"/>
  <c r="V248" i="63"/>
  <c r="Y247" i="63"/>
  <c r="V247" i="63"/>
  <c r="O247" i="63"/>
  <c r="Y246" i="63"/>
  <c r="F246" i="63" s="1"/>
  <c r="V246" i="63"/>
  <c r="K246" i="63"/>
  <c r="J246" i="63"/>
  <c r="Y245" i="63"/>
  <c r="F245" i="63" s="1"/>
  <c r="V245" i="63"/>
  <c r="K245" i="63"/>
  <c r="J245" i="63"/>
  <c r="Y244" i="63"/>
  <c r="O244" i="63" s="1"/>
  <c r="V244" i="63"/>
  <c r="J244" i="63"/>
  <c r="F244" i="63"/>
  <c r="Y243" i="63"/>
  <c r="F243" i="63" s="1"/>
  <c r="V243" i="63"/>
  <c r="K243" i="63"/>
  <c r="J243" i="63"/>
  <c r="Y242" i="63"/>
  <c r="F242" i="63" s="1"/>
  <c r="V242" i="63"/>
  <c r="K242" i="63"/>
  <c r="J242" i="63"/>
  <c r="Y241" i="63"/>
  <c r="K241" i="63" s="1"/>
  <c r="V241" i="63"/>
  <c r="Y240" i="63"/>
  <c r="V240" i="63"/>
  <c r="Y239" i="63"/>
  <c r="I239" i="63" s="1"/>
  <c r="V239" i="63"/>
  <c r="O239" i="63"/>
  <c r="K239" i="63"/>
  <c r="J239" i="63"/>
  <c r="F239" i="63"/>
  <c r="Y238" i="63"/>
  <c r="F238" i="63" s="1"/>
  <c r="V238" i="63"/>
  <c r="K238" i="63"/>
  <c r="J238" i="63"/>
  <c r="Y237" i="63"/>
  <c r="K237" i="63" s="1"/>
  <c r="V237" i="63"/>
  <c r="O237" i="63"/>
  <c r="I237" i="63"/>
  <c r="F237" i="63"/>
  <c r="Y236" i="63"/>
  <c r="V236" i="63"/>
  <c r="K236" i="63"/>
  <c r="F236" i="63"/>
  <c r="Y235" i="63"/>
  <c r="I235" i="63" s="1"/>
  <c r="V235" i="63"/>
  <c r="O235" i="63"/>
  <c r="K235" i="63"/>
  <c r="J235" i="63"/>
  <c r="F235" i="63"/>
  <c r="Y234" i="63"/>
  <c r="F234" i="63" s="1"/>
  <c r="V234" i="63"/>
  <c r="J234" i="63"/>
  <c r="Y233" i="63"/>
  <c r="J233" i="63" s="1"/>
  <c r="V233" i="63"/>
  <c r="O233" i="63"/>
  <c r="K233" i="63"/>
  <c r="F233" i="63"/>
  <c r="Y232" i="63"/>
  <c r="N232" i="63" s="1"/>
  <c r="V232" i="63"/>
  <c r="Y231" i="63"/>
  <c r="G231" i="63" s="1"/>
  <c r="V231" i="63"/>
  <c r="N231" i="63"/>
  <c r="Y230" i="63"/>
  <c r="G230" i="63" s="1"/>
  <c r="V230" i="63"/>
  <c r="K230" i="63"/>
  <c r="J230" i="63"/>
  <c r="Y229" i="63"/>
  <c r="G229" i="63" s="1"/>
  <c r="V229" i="63"/>
  <c r="K229" i="63"/>
  <c r="J229" i="63"/>
  <c r="Y228" i="63"/>
  <c r="O228" i="63" s="1"/>
  <c r="V228" i="63"/>
  <c r="F228" i="63"/>
  <c r="Y227" i="63"/>
  <c r="G227" i="63" s="1"/>
  <c r="V227" i="63"/>
  <c r="Y226" i="63"/>
  <c r="V226" i="63"/>
  <c r="Y225" i="63"/>
  <c r="V225" i="63"/>
  <c r="Y224" i="63"/>
  <c r="G224" i="63" s="1"/>
  <c r="V224" i="63"/>
  <c r="I224" i="63"/>
  <c r="Y223" i="63"/>
  <c r="G223" i="63" s="1"/>
  <c r="V223" i="63"/>
  <c r="Y222" i="63"/>
  <c r="V222" i="63"/>
  <c r="Y221" i="63"/>
  <c r="G221" i="63" s="1"/>
  <c r="V221" i="63"/>
  <c r="N221" i="63"/>
  <c r="I221" i="63"/>
  <c r="Y220" i="63"/>
  <c r="I220" i="63" s="1"/>
  <c r="V220" i="63"/>
  <c r="N220" i="63"/>
  <c r="J220" i="63"/>
  <c r="G220" i="63"/>
  <c r="F220" i="63"/>
  <c r="Y219" i="63"/>
  <c r="I219" i="63" s="1"/>
  <c r="V219" i="63"/>
  <c r="J219" i="63"/>
  <c r="Y218" i="63"/>
  <c r="N218" i="63" s="1"/>
  <c r="V218" i="63"/>
  <c r="I218" i="63"/>
  <c r="G218" i="63"/>
  <c r="F218" i="63"/>
  <c r="Y217" i="63"/>
  <c r="N217" i="63" s="1"/>
  <c r="V217" i="63"/>
  <c r="I217" i="63"/>
  <c r="Y216" i="63"/>
  <c r="V216" i="63"/>
  <c r="N216" i="63"/>
  <c r="I216" i="63"/>
  <c r="Y215" i="63"/>
  <c r="F215" i="63" s="1"/>
  <c r="V215" i="63"/>
  <c r="N215" i="63"/>
  <c r="Y214" i="63"/>
  <c r="G214" i="63" s="1"/>
  <c r="V214" i="63"/>
  <c r="J214" i="63"/>
  <c r="Y213" i="63"/>
  <c r="F213" i="63" s="1"/>
  <c r="V213" i="63"/>
  <c r="Y212" i="63"/>
  <c r="V212" i="63"/>
  <c r="N212" i="63"/>
  <c r="Y211" i="63"/>
  <c r="V211" i="63"/>
  <c r="J211" i="63"/>
  <c r="Y210" i="63"/>
  <c r="J210" i="63" s="1"/>
  <c r="V210" i="63"/>
  <c r="N210" i="63"/>
  <c r="G210" i="63"/>
  <c r="F210" i="63"/>
  <c r="Y209" i="63"/>
  <c r="I209" i="63" s="1"/>
  <c r="V209" i="63"/>
  <c r="F209" i="63"/>
  <c r="Y208" i="63"/>
  <c r="G208" i="63" s="1"/>
  <c r="V208" i="63"/>
  <c r="N208" i="63"/>
  <c r="I208" i="63"/>
  <c r="Y207" i="63"/>
  <c r="G207" i="63" s="1"/>
  <c r="V207" i="63"/>
  <c r="Y206" i="63"/>
  <c r="K206" i="63" s="1"/>
  <c r="V206" i="63"/>
  <c r="Y205" i="63"/>
  <c r="V205" i="63"/>
  <c r="Y204" i="63"/>
  <c r="K204" i="63" s="1"/>
  <c r="V204" i="63"/>
  <c r="Y203" i="63"/>
  <c r="V203" i="63"/>
  <c r="Y202" i="63"/>
  <c r="K202" i="63" s="1"/>
  <c r="V202" i="63"/>
  <c r="Y201" i="63"/>
  <c r="V201" i="63"/>
  <c r="F201" i="63"/>
  <c r="Y200" i="63"/>
  <c r="I200" i="63" s="1"/>
  <c r="V200" i="63"/>
  <c r="O200" i="63"/>
  <c r="N200" i="63"/>
  <c r="K200" i="63"/>
  <c r="Y199" i="63"/>
  <c r="I199" i="63" s="1"/>
  <c r="V199" i="63"/>
  <c r="K199" i="63"/>
  <c r="F199" i="63"/>
  <c r="Y198" i="63"/>
  <c r="G198" i="63" s="1"/>
  <c r="V198" i="63"/>
  <c r="N198" i="63"/>
  <c r="Y197" i="63"/>
  <c r="V197" i="63"/>
  <c r="Y196" i="63"/>
  <c r="O196" i="63" s="1"/>
  <c r="V196" i="63"/>
  <c r="Y195" i="63"/>
  <c r="V195" i="63"/>
  <c r="Y194" i="63"/>
  <c r="O194" i="63" s="1"/>
  <c r="V194" i="63"/>
  <c r="Y193" i="63"/>
  <c r="G193" i="63" s="1"/>
  <c r="V193" i="63"/>
  <c r="O193" i="63"/>
  <c r="K193" i="63"/>
  <c r="I193" i="63"/>
  <c r="Y192" i="63"/>
  <c r="O192" i="63" s="1"/>
  <c r="V192" i="63"/>
  <c r="Y191" i="63"/>
  <c r="V191" i="63"/>
  <c r="Y190" i="63"/>
  <c r="V190" i="63"/>
  <c r="Y189" i="63"/>
  <c r="G189" i="63" s="1"/>
  <c r="V189" i="63"/>
  <c r="O189" i="63"/>
  <c r="K189" i="63"/>
  <c r="J189" i="63"/>
  <c r="Y188" i="63"/>
  <c r="O188" i="63" s="1"/>
  <c r="V188" i="63"/>
  <c r="Y187" i="63"/>
  <c r="V187" i="63"/>
  <c r="Y186" i="63"/>
  <c r="O186" i="63" s="1"/>
  <c r="V186" i="63"/>
  <c r="N186" i="63"/>
  <c r="I186" i="63"/>
  <c r="Y185" i="63"/>
  <c r="G185" i="63" s="1"/>
  <c r="V185" i="63"/>
  <c r="O185" i="63"/>
  <c r="K185" i="63"/>
  <c r="J185" i="63"/>
  <c r="I185" i="63"/>
  <c r="Y184" i="63"/>
  <c r="J184" i="63" s="1"/>
  <c r="V184" i="63"/>
  <c r="Y183" i="63"/>
  <c r="V183" i="63"/>
  <c r="Y182" i="63"/>
  <c r="V182" i="63"/>
  <c r="J182" i="63"/>
  <c r="I182" i="63"/>
  <c r="G182" i="63"/>
  <c r="Y181" i="63"/>
  <c r="J181" i="63" s="1"/>
  <c r="V181" i="63"/>
  <c r="O181" i="63"/>
  <c r="N181" i="63"/>
  <c r="I181" i="63"/>
  <c r="Y180" i="63"/>
  <c r="J180" i="63" s="1"/>
  <c r="V180" i="63"/>
  <c r="Y179" i="63"/>
  <c r="V179" i="63"/>
  <c r="Y178" i="63"/>
  <c r="V178" i="63"/>
  <c r="Y177" i="63"/>
  <c r="N177" i="63" s="1"/>
  <c r="V177" i="63"/>
  <c r="O177" i="63"/>
  <c r="J177" i="63"/>
  <c r="G177" i="63"/>
  <c r="Y176" i="63"/>
  <c r="V176" i="63"/>
  <c r="Y175" i="63"/>
  <c r="V175" i="63"/>
  <c r="Y174" i="63"/>
  <c r="G174" i="63" s="1"/>
  <c r="V174" i="63"/>
  <c r="Y173" i="63"/>
  <c r="O173" i="63" s="1"/>
  <c r="V173" i="63"/>
  <c r="N173" i="63"/>
  <c r="Y172" i="63"/>
  <c r="I172" i="63" s="1"/>
  <c r="V172" i="63"/>
  <c r="Y171" i="63"/>
  <c r="J171" i="63" s="1"/>
  <c r="V171" i="63"/>
  <c r="O171" i="63"/>
  <c r="N171" i="63"/>
  <c r="Y170" i="63"/>
  <c r="O170" i="63" s="1"/>
  <c r="V170" i="63"/>
  <c r="Y169" i="63"/>
  <c r="I169" i="63" s="1"/>
  <c r="V169" i="63"/>
  <c r="Y168" i="63"/>
  <c r="O168" i="63" s="1"/>
  <c r="V168" i="63"/>
  <c r="Y167" i="63"/>
  <c r="V167" i="63"/>
  <c r="I167" i="63"/>
  <c r="Y166" i="63"/>
  <c r="N166" i="63" s="1"/>
  <c r="V166" i="63"/>
  <c r="O166" i="63"/>
  <c r="I166" i="63"/>
  <c r="G166" i="63"/>
  <c r="Y165" i="63"/>
  <c r="V165" i="63"/>
  <c r="O165" i="63"/>
  <c r="N165" i="63"/>
  <c r="J165" i="63"/>
  <c r="I165" i="63"/>
  <c r="Y164" i="63"/>
  <c r="V164" i="63"/>
  <c r="Y163" i="63"/>
  <c r="J163" i="63" s="1"/>
  <c r="V163" i="63"/>
  <c r="O163" i="63"/>
  <c r="N163" i="63"/>
  <c r="Y162" i="63"/>
  <c r="O162" i="63" s="1"/>
  <c r="V162" i="63"/>
  <c r="Y161" i="63"/>
  <c r="J161" i="63" s="1"/>
  <c r="V161" i="63"/>
  <c r="O161" i="63"/>
  <c r="N161" i="63"/>
  <c r="I161" i="63"/>
  <c r="G161" i="63"/>
  <c r="Y160" i="63"/>
  <c r="V160" i="63"/>
  <c r="Y159" i="63"/>
  <c r="V159" i="63"/>
  <c r="Y158" i="63"/>
  <c r="V158" i="63"/>
  <c r="I158" i="63"/>
  <c r="G158" i="63"/>
  <c r="Y157" i="63"/>
  <c r="O157" i="63" s="1"/>
  <c r="V157" i="63"/>
  <c r="N157" i="63"/>
  <c r="Y156" i="63"/>
  <c r="V156" i="63"/>
  <c r="G156" i="63"/>
  <c r="Y155" i="63"/>
  <c r="N155" i="63" s="1"/>
  <c r="V155" i="63"/>
  <c r="O155" i="63"/>
  <c r="G155" i="63"/>
  <c r="Y154" i="63"/>
  <c r="V154" i="63"/>
  <c r="Y153" i="63"/>
  <c r="O153" i="63" s="1"/>
  <c r="V153" i="63"/>
  <c r="J153" i="63"/>
  <c r="I153" i="63"/>
  <c r="G153" i="63"/>
  <c r="Y152" i="63"/>
  <c r="V152" i="63"/>
  <c r="O152" i="63"/>
  <c r="Y151" i="63"/>
  <c r="O151" i="63" s="1"/>
  <c r="V151" i="63"/>
  <c r="I151" i="63"/>
  <c r="Y150" i="63"/>
  <c r="V150" i="63"/>
  <c r="G150" i="63"/>
  <c r="Y149" i="63"/>
  <c r="I149" i="63" s="1"/>
  <c r="V149" i="63"/>
  <c r="O149" i="63"/>
  <c r="N149" i="63"/>
  <c r="J149" i="63"/>
  <c r="Y148" i="63"/>
  <c r="I148" i="63" s="1"/>
  <c r="V148" i="63"/>
  <c r="J148" i="63"/>
  <c r="G148" i="63"/>
  <c r="Y147" i="63"/>
  <c r="N147" i="63" s="1"/>
  <c r="V147" i="63"/>
  <c r="G147" i="63"/>
  <c r="Y146" i="63"/>
  <c r="V146" i="63"/>
  <c r="Y145" i="63"/>
  <c r="V145" i="63"/>
  <c r="Y144" i="63"/>
  <c r="V144" i="63"/>
  <c r="Y143" i="63"/>
  <c r="I143" i="63" s="1"/>
  <c r="V143" i="63"/>
  <c r="Y142" i="63"/>
  <c r="N142" i="63" s="1"/>
  <c r="V142" i="63"/>
  <c r="O142" i="63"/>
  <c r="I142" i="63"/>
  <c r="G142" i="63"/>
  <c r="Y141" i="63"/>
  <c r="J141" i="63" s="1"/>
  <c r="V141" i="63"/>
  <c r="O141" i="63"/>
  <c r="N141" i="63"/>
  <c r="I141" i="63"/>
  <c r="Y140" i="63"/>
  <c r="J140" i="63" s="1"/>
  <c r="V140" i="63"/>
  <c r="Y139" i="63"/>
  <c r="N139" i="63" s="1"/>
  <c r="V139" i="63"/>
  <c r="O139" i="63"/>
  <c r="G139" i="63"/>
  <c r="Y138" i="63"/>
  <c r="O138" i="63" s="1"/>
  <c r="V138" i="63"/>
  <c r="J138" i="63"/>
  <c r="Y137" i="63"/>
  <c r="I137" i="63" s="1"/>
  <c r="V137" i="63"/>
  <c r="O137" i="63"/>
  <c r="N137" i="63"/>
  <c r="J137" i="63"/>
  <c r="Y136" i="63"/>
  <c r="V136" i="63"/>
  <c r="Y135" i="63"/>
  <c r="I135" i="63" s="1"/>
  <c r="V135" i="63"/>
  <c r="O135" i="63"/>
  <c r="N135" i="63"/>
  <c r="Y134" i="63"/>
  <c r="N134" i="63" s="1"/>
  <c r="V134" i="63"/>
  <c r="O134" i="63"/>
  <c r="I134" i="63"/>
  <c r="G134" i="63"/>
  <c r="Y133" i="63"/>
  <c r="V133" i="63"/>
  <c r="J133" i="63"/>
  <c r="Y132" i="63"/>
  <c r="I132" i="63" s="1"/>
  <c r="V132" i="63"/>
  <c r="O132" i="63"/>
  <c r="N132" i="63"/>
  <c r="J132" i="63"/>
  <c r="G132" i="63"/>
  <c r="Y131" i="63"/>
  <c r="G131" i="63" s="1"/>
  <c r="V131" i="63"/>
  <c r="Y130" i="63"/>
  <c r="V130" i="63"/>
  <c r="Y129" i="63"/>
  <c r="V129" i="63"/>
  <c r="O129" i="63"/>
  <c r="K129" i="63"/>
  <c r="J129" i="63"/>
  <c r="I129" i="63"/>
  <c r="Y128" i="63"/>
  <c r="V128" i="63"/>
  <c r="O128" i="63"/>
  <c r="J128" i="63"/>
  <c r="I128" i="63"/>
  <c r="F128" i="63"/>
  <c r="Y127" i="63"/>
  <c r="V127" i="63"/>
  <c r="Y126" i="63"/>
  <c r="I126" i="63" s="1"/>
  <c r="V126" i="63"/>
  <c r="Y125" i="63"/>
  <c r="O125" i="63" s="1"/>
  <c r="V125" i="63"/>
  <c r="Y124" i="63"/>
  <c r="J124" i="63" s="1"/>
  <c r="V124" i="63"/>
  <c r="F124" i="63"/>
  <c r="Y123" i="63"/>
  <c r="J123" i="63" s="1"/>
  <c r="V123" i="63"/>
  <c r="O123" i="63"/>
  <c r="Y122" i="63"/>
  <c r="V122" i="63"/>
  <c r="O122" i="63"/>
  <c r="I122" i="63"/>
  <c r="Y121" i="63"/>
  <c r="J121" i="63" s="1"/>
  <c r="V121" i="63"/>
  <c r="O121" i="63"/>
  <c r="Y120" i="63"/>
  <c r="V120" i="63"/>
  <c r="Y119" i="63"/>
  <c r="I119" i="63" s="1"/>
  <c r="V119" i="63"/>
  <c r="Y118" i="63"/>
  <c r="G118" i="63" s="1"/>
  <c r="V118" i="63"/>
  <c r="I118" i="63"/>
  <c r="Y117" i="63"/>
  <c r="V117" i="63"/>
  <c r="O117" i="63"/>
  <c r="J117" i="63"/>
  <c r="Y116" i="63"/>
  <c r="J116" i="63" s="1"/>
  <c r="V116" i="63"/>
  <c r="O116" i="63"/>
  <c r="Y115" i="63"/>
  <c r="J115" i="63" s="1"/>
  <c r="V115" i="63"/>
  <c r="Y114" i="63"/>
  <c r="O114" i="63" s="1"/>
  <c r="V114" i="63"/>
  <c r="Y113" i="63"/>
  <c r="J113" i="63" s="1"/>
  <c r="V113" i="63"/>
  <c r="O113" i="63"/>
  <c r="G113" i="63"/>
  <c r="F113" i="63"/>
  <c r="Y112" i="63"/>
  <c r="O112" i="63" s="1"/>
  <c r="V112" i="63"/>
  <c r="Y111" i="63"/>
  <c r="F111" i="63" s="1"/>
  <c r="V111" i="63"/>
  <c r="O111" i="63"/>
  <c r="J111" i="63"/>
  <c r="I111" i="63"/>
  <c r="G111" i="63"/>
  <c r="Y110" i="63"/>
  <c r="G110" i="63" s="1"/>
  <c r="V110" i="63"/>
  <c r="O110" i="63"/>
  <c r="J110" i="63"/>
  <c r="F110" i="63"/>
  <c r="Y109" i="63"/>
  <c r="J109" i="63" s="1"/>
  <c r="V109" i="63"/>
  <c r="Y108" i="63"/>
  <c r="J108" i="63" s="1"/>
  <c r="V108" i="63"/>
  <c r="G108" i="63"/>
  <c r="Y107" i="63"/>
  <c r="J107" i="63" s="1"/>
  <c r="V107" i="63"/>
  <c r="O107" i="63"/>
  <c r="I107" i="63"/>
  <c r="Y106" i="63"/>
  <c r="O106" i="63" s="1"/>
  <c r="V106" i="63"/>
  <c r="J106" i="63"/>
  <c r="Y105" i="63"/>
  <c r="J105" i="63" s="1"/>
  <c r="V105" i="63"/>
  <c r="G105" i="63"/>
  <c r="F105" i="63"/>
  <c r="Y104" i="63"/>
  <c r="O104" i="63" s="1"/>
  <c r="V104" i="63"/>
  <c r="Y103" i="63"/>
  <c r="O103" i="63" s="1"/>
  <c r="V103" i="63"/>
  <c r="G103" i="63"/>
  <c r="Y102" i="63"/>
  <c r="G102" i="63" s="1"/>
  <c r="V102" i="63"/>
  <c r="J102" i="63"/>
  <c r="F102" i="63"/>
  <c r="Y101" i="63"/>
  <c r="O101" i="63" s="1"/>
  <c r="V101" i="63"/>
  <c r="Y100" i="63"/>
  <c r="J100" i="63" s="1"/>
  <c r="V100" i="63"/>
  <c r="F100" i="63"/>
  <c r="Y99" i="63"/>
  <c r="J99" i="63" s="1"/>
  <c r="V99" i="63"/>
  <c r="O99" i="63"/>
  <c r="Y98" i="63"/>
  <c r="O98" i="63" s="1"/>
  <c r="V98" i="63"/>
  <c r="I98" i="63"/>
  <c r="Y97" i="63"/>
  <c r="O97" i="63" s="1"/>
  <c r="V97" i="63"/>
  <c r="Y96" i="63"/>
  <c r="O96" i="63" s="1"/>
  <c r="V96" i="63"/>
  <c r="J96" i="63"/>
  <c r="G96" i="63"/>
  <c r="Y95" i="63"/>
  <c r="J95" i="63" s="1"/>
  <c r="V95" i="63"/>
  <c r="O95" i="63"/>
  <c r="F95" i="63"/>
  <c r="Y94" i="63"/>
  <c r="G94" i="63" s="1"/>
  <c r="V94" i="63"/>
  <c r="Y93" i="63"/>
  <c r="O93" i="63" s="1"/>
  <c r="V93" i="63"/>
  <c r="J93" i="63"/>
  <c r="F93" i="63"/>
  <c r="Y92" i="63"/>
  <c r="J92" i="63" s="1"/>
  <c r="V92" i="63"/>
  <c r="O92" i="63"/>
  <c r="G92" i="63"/>
  <c r="F92" i="63"/>
  <c r="Y91" i="63"/>
  <c r="V91" i="63"/>
  <c r="O91" i="63"/>
  <c r="Y90" i="63"/>
  <c r="J90" i="63" s="1"/>
  <c r="V90" i="63"/>
  <c r="G90" i="63"/>
  <c r="Y89" i="63"/>
  <c r="G89" i="63" s="1"/>
  <c r="V89" i="63"/>
  <c r="Y88" i="63"/>
  <c r="O88" i="63" s="1"/>
  <c r="V88" i="63"/>
  <c r="G88" i="63"/>
  <c r="Y87" i="63"/>
  <c r="I87" i="63" s="1"/>
  <c r="V87" i="63"/>
  <c r="Y86" i="63"/>
  <c r="G86" i="63" s="1"/>
  <c r="V86" i="63"/>
  <c r="J86" i="63"/>
  <c r="Y85" i="63"/>
  <c r="V85" i="63"/>
  <c r="J85" i="63"/>
  <c r="I85" i="63"/>
  <c r="F85" i="63"/>
  <c r="Y84" i="63"/>
  <c r="O84" i="63" s="1"/>
  <c r="V84" i="63"/>
  <c r="F84" i="63"/>
  <c r="Y83" i="63"/>
  <c r="O83" i="63" s="1"/>
  <c r="V83" i="63"/>
  <c r="J83" i="63"/>
  <c r="Y82" i="63"/>
  <c r="V82" i="63"/>
  <c r="O82" i="63"/>
  <c r="N82" i="63"/>
  <c r="I82" i="63"/>
  <c r="G82" i="63"/>
  <c r="Y81" i="63"/>
  <c r="O81" i="63" s="1"/>
  <c r="V81" i="63"/>
  <c r="N81" i="63"/>
  <c r="J81" i="63"/>
  <c r="G81" i="63"/>
  <c r="F81" i="63"/>
  <c r="Y80" i="63"/>
  <c r="K80" i="63" s="1"/>
  <c r="V80" i="63"/>
  <c r="I80" i="63"/>
  <c r="Y79" i="63"/>
  <c r="G79" i="63" s="1"/>
  <c r="V79" i="63"/>
  <c r="Y78" i="63"/>
  <c r="J78" i="63" s="1"/>
  <c r="V78" i="63"/>
  <c r="O78" i="63"/>
  <c r="F78" i="63"/>
  <c r="Y77" i="63"/>
  <c r="N77" i="63" s="1"/>
  <c r="V77" i="63"/>
  <c r="O77" i="63"/>
  <c r="Y76" i="63"/>
  <c r="V76" i="63"/>
  <c r="O76" i="63"/>
  <c r="N76" i="63"/>
  <c r="J76" i="63"/>
  <c r="G76" i="63"/>
  <c r="Y75" i="63"/>
  <c r="N75" i="63" s="1"/>
  <c r="V75" i="63"/>
  <c r="F75" i="63"/>
  <c r="Y74" i="63"/>
  <c r="J74" i="63" s="1"/>
  <c r="V74" i="63"/>
  <c r="Y73" i="63"/>
  <c r="K73" i="63" s="1"/>
  <c r="V73" i="63"/>
  <c r="O73" i="63"/>
  <c r="J73" i="63"/>
  <c r="G73" i="63"/>
  <c r="Y72" i="63"/>
  <c r="K72" i="63" s="1"/>
  <c r="V72" i="63"/>
  <c r="N72" i="63"/>
  <c r="I72" i="63"/>
  <c r="G72" i="63"/>
  <c r="F72" i="63"/>
  <c r="Y71" i="63"/>
  <c r="J71" i="63" s="1"/>
  <c r="V71" i="63"/>
  <c r="Y70" i="63"/>
  <c r="G70" i="63" s="1"/>
  <c r="V70" i="63"/>
  <c r="O70" i="63"/>
  <c r="J70" i="63"/>
  <c r="I70" i="63"/>
  <c r="Y69" i="63"/>
  <c r="O69" i="63" s="1"/>
  <c r="V69" i="63"/>
  <c r="Y68" i="63"/>
  <c r="N68" i="63" s="1"/>
  <c r="V68" i="63"/>
  <c r="O68" i="63"/>
  <c r="Y67" i="63"/>
  <c r="N67" i="63" s="1"/>
  <c r="V67" i="63"/>
  <c r="O67" i="63"/>
  <c r="Y66" i="63"/>
  <c r="N66" i="63" s="1"/>
  <c r="V66" i="63"/>
  <c r="Y65" i="63"/>
  <c r="K65" i="63" s="1"/>
  <c r="V65" i="63"/>
  <c r="F65" i="63"/>
  <c r="Y64" i="63"/>
  <c r="K64" i="63" s="1"/>
  <c r="V64" i="63"/>
  <c r="O64" i="63"/>
  <c r="G64" i="63"/>
  <c r="F64" i="63"/>
  <c r="Y63" i="63"/>
  <c r="I63" i="63" s="1"/>
  <c r="V63" i="63"/>
  <c r="N63" i="63"/>
  <c r="Y62" i="63"/>
  <c r="J62" i="63" s="1"/>
  <c r="V62" i="63"/>
  <c r="Y61" i="63"/>
  <c r="O61" i="63" s="1"/>
  <c r="V61" i="63"/>
  <c r="N61" i="63"/>
  <c r="G61" i="63"/>
  <c r="F61" i="63"/>
  <c r="Y60" i="63"/>
  <c r="J60" i="63" s="1"/>
  <c r="V60" i="63"/>
  <c r="O60" i="63"/>
  <c r="Y59" i="63"/>
  <c r="N59" i="63" s="1"/>
  <c r="V59" i="63"/>
  <c r="Y58" i="63"/>
  <c r="K58" i="63" s="1"/>
  <c r="V58" i="63"/>
  <c r="N58" i="63"/>
  <c r="G58" i="63"/>
  <c r="F58" i="63"/>
  <c r="Y57" i="63"/>
  <c r="K57" i="63" s="1"/>
  <c r="V57" i="63"/>
  <c r="N57" i="63"/>
  <c r="Y56" i="63"/>
  <c r="K56" i="63" s="1"/>
  <c r="V56" i="63"/>
  <c r="I56" i="63"/>
  <c r="Y55" i="63"/>
  <c r="K55" i="63" s="1"/>
  <c r="V55" i="63"/>
  <c r="I55" i="63"/>
  <c r="F55" i="63"/>
  <c r="Y54" i="63"/>
  <c r="K54" i="63" s="1"/>
  <c r="V54" i="63"/>
  <c r="O54" i="63"/>
  <c r="G54" i="63"/>
  <c r="F54" i="63"/>
  <c r="Y53" i="63"/>
  <c r="K53" i="63" s="1"/>
  <c r="V53" i="63"/>
  <c r="F53" i="63"/>
  <c r="Y52" i="63"/>
  <c r="K52" i="63" s="1"/>
  <c r="V52" i="63"/>
  <c r="J52" i="63"/>
  <c r="Y51" i="63"/>
  <c r="K51" i="63" s="1"/>
  <c r="V51" i="63"/>
  <c r="Y50" i="63"/>
  <c r="J50" i="63" s="1"/>
  <c r="V50" i="63"/>
  <c r="N50" i="63"/>
  <c r="I50" i="63"/>
  <c r="G50" i="63"/>
  <c r="F50" i="63"/>
  <c r="Y49" i="63"/>
  <c r="J49" i="63" s="1"/>
  <c r="V49" i="63"/>
  <c r="N49" i="63"/>
  <c r="I49" i="63"/>
  <c r="G49" i="63"/>
  <c r="F49" i="63"/>
  <c r="Y48" i="63"/>
  <c r="J48" i="63" s="1"/>
  <c r="V48" i="63"/>
  <c r="N48" i="63"/>
  <c r="I48" i="63"/>
  <c r="G48" i="63"/>
  <c r="F48" i="63"/>
  <c r="Y47" i="63"/>
  <c r="J47" i="63" s="1"/>
  <c r="V47" i="63"/>
  <c r="N47" i="63"/>
  <c r="I47" i="63"/>
  <c r="G47" i="63"/>
  <c r="F47" i="63"/>
  <c r="Y46" i="63"/>
  <c r="J46" i="63" s="1"/>
  <c r="V46" i="63"/>
  <c r="N46" i="63"/>
  <c r="I46" i="63"/>
  <c r="G46" i="63"/>
  <c r="F46" i="63"/>
  <c r="Y45" i="63"/>
  <c r="J45" i="63" s="1"/>
  <c r="V45" i="63"/>
  <c r="N45" i="63"/>
  <c r="I45" i="63"/>
  <c r="G45" i="63"/>
  <c r="F45" i="63"/>
  <c r="Y44" i="63"/>
  <c r="J44" i="63" s="1"/>
  <c r="V44" i="63"/>
  <c r="N44" i="63"/>
  <c r="I44" i="63"/>
  <c r="G44" i="63"/>
  <c r="F44" i="63"/>
  <c r="Y43" i="63"/>
  <c r="J43" i="63" s="1"/>
  <c r="V43" i="63"/>
  <c r="N43" i="63"/>
  <c r="I43" i="63"/>
  <c r="G43" i="63"/>
  <c r="F43" i="63"/>
  <c r="Y42" i="63"/>
  <c r="J42" i="63" s="1"/>
  <c r="V42" i="63"/>
  <c r="N42" i="63"/>
  <c r="I42" i="63"/>
  <c r="G42" i="63"/>
  <c r="F42" i="63"/>
  <c r="Y41" i="63"/>
  <c r="J41" i="63" s="1"/>
  <c r="V41" i="63"/>
  <c r="I41" i="63"/>
  <c r="F41" i="63"/>
  <c r="Y40" i="63"/>
  <c r="J40" i="63" s="1"/>
  <c r="V40" i="63"/>
  <c r="O40" i="63"/>
  <c r="F40" i="63"/>
  <c r="Y39" i="63"/>
  <c r="J39" i="63" s="1"/>
  <c r="V39" i="63"/>
  <c r="Y38" i="63"/>
  <c r="J38" i="63" s="1"/>
  <c r="V38" i="63"/>
  <c r="K38" i="63"/>
  <c r="Y37" i="63"/>
  <c r="J37" i="63" s="1"/>
  <c r="V37" i="63"/>
  <c r="O37" i="63"/>
  <c r="N37" i="63"/>
  <c r="K37" i="63"/>
  <c r="I37" i="63"/>
  <c r="Y36" i="63"/>
  <c r="J36" i="63" s="1"/>
  <c r="V36" i="63"/>
  <c r="O36" i="63"/>
  <c r="N36" i="63"/>
  <c r="K36" i="63"/>
  <c r="I36" i="63"/>
  <c r="Y35" i="63"/>
  <c r="J35" i="63" s="1"/>
  <c r="V35" i="63"/>
  <c r="I35" i="63"/>
  <c r="Y34" i="63"/>
  <c r="J34" i="63" s="1"/>
  <c r="V34" i="63"/>
  <c r="O34" i="63"/>
  <c r="Y33" i="63"/>
  <c r="N33" i="63" s="1"/>
  <c r="V33" i="63"/>
  <c r="I33" i="63"/>
  <c r="Y32" i="63"/>
  <c r="N32" i="63" s="1"/>
  <c r="V32" i="63"/>
  <c r="K32" i="63"/>
  <c r="I32" i="63"/>
  <c r="Y31" i="63"/>
  <c r="N31" i="63" s="1"/>
  <c r="V31" i="63"/>
  <c r="O31" i="63"/>
  <c r="Y30" i="63"/>
  <c r="N30" i="63" s="1"/>
  <c r="V30" i="63"/>
  <c r="O30" i="63"/>
  <c r="K30" i="63"/>
  <c r="I30" i="63"/>
  <c r="Y29" i="63"/>
  <c r="N29" i="63" s="1"/>
  <c r="V29" i="63"/>
  <c r="Y28" i="63"/>
  <c r="N28" i="63" s="1"/>
  <c r="V28" i="63"/>
  <c r="Y27" i="63"/>
  <c r="N27" i="63" s="1"/>
  <c r="V27" i="63"/>
  <c r="Y26" i="63"/>
  <c r="N26" i="63" s="1"/>
  <c r="V26" i="63"/>
  <c r="Y25" i="63"/>
  <c r="N25" i="63" s="1"/>
  <c r="V25" i="63"/>
  <c r="Y24" i="63"/>
  <c r="N24" i="63" s="1"/>
  <c r="V24" i="63"/>
  <c r="Y23" i="63"/>
  <c r="N23" i="63" s="1"/>
  <c r="V23" i="63"/>
  <c r="Y22" i="63"/>
  <c r="N22" i="63" s="1"/>
  <c r="V22" i="63"/>
  <c r="Y21" i="63"/>
  <c r="N21" i="63" s="1"/>
  <c r="V21" i="63"/>
  <c r="Y20" i="63"/>
  <c r="N20" i="63" s="1"/>
  <c r="V20" i="63"/>
  <c r="Y19" i="63"/>
  <c r="N19" i="63" s="1"/>
  <c r="V19" i="63"/>
  <c r="Y18" i="63"/>
  <c r="N18" i="63" s="1"/>
  <c r="V18" i="63"/>
  <c r="Y17" i="63"/>
  <c r="N17" i="63" s="1"/>
  <c r="V17" i="63"/>
  <c r="Y16" i="63"/>
  <c r="N16" i="63" s="1"/>
  <c r="V16" i="63"/>
  <c r="O16" i="63"/>
  <c r="Y15" i="63"/>
  <c r="N15" i="63" s="1"/>
  <c r="V15" i="63"/>
  <c r="Y14" i="63"/>
  <c r="N14" i="63" s="1"/>
  <c r="V14" i="63"/>
  <c r="Y13" i="63"/>
  <c r="N13" i="63" s="1"/>
  <c r="V13" i="63"/>
  <c r="O13" i="63"/>
  <c r="Y12" i="63"/>
  <c r="N12" i="63" s="1"/>
  <c r="V12" i="63"/>
  <c r="O12" i="63"/>
  <c r="Y11" i="63"/>
  <c r="N11" i="63" s="1"/>
  <c r="V11" i="63"/>
  <c r="O11" i="63"/>
  <c r="Y10" i="63"/>
  <c r="N10" i="63" s="1"/>
  <c r="V10" i="63"/>
  <c r="Y9" i="63"/>
  <c r="N9" i="63" s="1"/>
  <c r="V9" i="63"/>
  <c r="Y8" i="63"/>
  <c r="N8" i="63" s="1"/>
  <c r="V8" i="63"/>
  <c r="O8" i="63"/>
  <c r="Y7" i="63"/>
  <c r="N7" i="63" s="1"/>
  <c r="V7" i="63"/>
  <c r="Y6" i="63"/>
  <c r="N6" i="63" s="1"/>
  <c r="V6" i="63"/>
  <c r="Y5" i="63"/>
  <c r="N5" i="63" s="1"/>
  <c r="V5" i="63"/>
  <c r="O5" i="63"/>
  <c r="Y4" i="63"/>
  <c r="N4" i="63" s="1"/>
  <c r="V4" i="63"/>
  <c r="O4" i="63"/>
  <c r="Y3" i="63"/>
  <c r="N3" i="63" s="1"/>
  <c r="V3" i="63"/>
  <c r="O3" i="63"/>
  <c r="Y2" i="63"/>
  <c r="N2" i="63" s="1"/>
  <c r="V2" i="63"/>
  <c r="W360" i="62"/>
  <c r="I360" i="62"/>
  <c r="W359" i="62"/>
  <c r="I359" i="62"/>
  <c r="W358" i="62"/>
  <c r="I358" i="62"/>
  <c r="Q358" i="62" s="1"/>
  <c r="W357" i="62"/>
  <c r="I357" i="62"/>
  <c r="Q357" i="62" s="1"/>
  <c r="W356" i="62"/>
  <c r="I356" i="62"/>
  <c r="Q356" i="62" s="1"/>
  <c r="W355" i="62"/>
  <c r="I355" i="62"/>
  <c r="Q355" i="62" s="1"/>
  <c r="W354" i="62"/>
  <c r="I354" i="62"/>
  <c r="Q354" i="62" s="1"/>
  <c r="W353" i="62"/>
  <c r="I353" i="62"/>
  <c r="W352" i="62"/>
  <c r="I352" i="62"/>
  <c r="W351" i="62"/>
  <c r="I351" i="62"/>
  <c r="Q351" i="62" s="1"/>
  <c r="W350" i="62"/>
  <c r="I350" i="62"/>
  <c r="Q350" i="62" s="1"/>
  <c r="W349" i="62"/>
  <c r="I349" i="62"/>
  <c r="Q349" i="62" s="1"/>
  <c r="W348" i="62"/>
  <c r="I348" i="62"/>
  <c r="Q348" i="62" s="1"/>
  <c r="R348" i="62" s="1"/>
  <c r="W347" i="62"/>
  <c r="I347" i="62"/>
  <c r="Q347" i="62" s="1"/>
  <c r="W346" i="62"/>
  <c r="I346" i="62"/>
  <c r="Q346" i="62" s="1"/>
  <c r="W345" i="62"/>
  <c r="I345" i="62"/>
  <c r="W344" i="62"/>
  <c r="I344" i="62"/>
  <c r="W343" i="62"/>
  <c r="I343" i="62"/>
  <c r="Q343" i="62" s="1"/>
  <c r="W342" i="62"/>
  <c r="I342" i="62"/>
  <c r="Q342" i="62" s="1"/>
  <c r="W341" i="62"/>
  <c r="I341" i="62"/>
  <c r="Q341" i="62" s="1"/>
  <c r="W340" i="62"/>
  <c r="I340" i="62"/>
  <c r="Q340" i="62" s="1"/>
  <c r="W339" i="62"/>
  <c r="I339" i="62"/>
  <c r="Q339" i="62" s="1"/>
  <c r="W338" i="62"/>
  <c r="I338" i="62"/>
  <c r="Q338" i="62" s="1"/>
  <c r="W337" i="62"/>
  <c r="I337" i="62"/>
  <c r="W336" i="62"/>
  <c r="I336" i="62"/>
  <c r="W335" i="62"/>
  <c r="I335" i="62"/>
  <c r="Q335" i="62" s="1"/>
  <c r="W334" i="62"/>
  <c r="I334" i="62"/>
  <c r="Q334" i="62" s="1"/>
  <c r="W333" i="62"/>
  <c r="I333" i="62"/>
  <c r="Q333" i="62" s="1"/>
  <c r="W332" i="62"/>
  <c r="I332" i="62"/>
  <c r="Q332" i="62" s="1"/>
  <c r="W331" i="62"/>
  <c r="I331" i="62"/>
  <c r="Q331" i="62" s="1"/>
  <c r="W330" i="62"/>
  <c r="I330" i="62"/>
  <c r="Q330" i="62" s="1"/>
  <c r="W329" i="62"/>
  <c r="I329" i="62"/>
  <c r="W328" i="62"/>
  <c r="I328" i="62"/>
  <c r="W327" i="62"/>
  <c r="I327" i="62"/>
  <c r="Q327" i="62" s="1"/>
  <c r="W326" i="62"/>
  <c r="I326" i="62"/>
  <c r="Q326" i="62" s="1"/>
  <c r="W325" i="62"/>
  <c r="I325" i="62"/>
  <c r="Q325" i="62" s="1"/>
  <c r="W324" i="62"/>
  <c r="I324" i="62"/>
  <c r="Q324" i="62" s="1"/>
  <c r="W323" i="62"/>
  <c r="I323" i="62"/>
  <c r="Q323" i="62" s="1"/>
  <c r="W322" i="62"/>
  <c r="I322" i="62"/>
  <c r="Q322" i="62" s="1"/>
  <c r="W321" i="62"/>
  <c r="I321" i="62"/>
  <c r="W320" i="62"/>
  <c r="I320" i="62"/>
  <c r="W319" i="62"/>
  <c r="I319" i="62"/>
  <c r="Q319" i="62" s="1"/>
  <c r="R319" i="62" s="1"/>
  <c r="S319" i="62" s="1"/>
  <c r="T319" i="62" s="1"/>
  <c r="W318" i="62"/>
  <c r="I318" i="62"/>
  <c r="Q318" i="62" s="1"/>
  <c r="W317" i="62"/>
  <c r="I317" i="62"/>
  <c r="Q317" i="62" s="1"/>
  <c r="W316" i="62"/>
  <c r="I316" i="62"/>
  <c r="Q316" i="62" s="1"/>
  <c r="W315" i="62"/>
  <c r="I315" i="62"/>
  <c r="Q315" i="62" s="1"/>
  <c r="W314" i="62"/>
  <c r="I314" i="62"/>
  <c r="Q314" i="62" s="1"/>
  <c r="W313" i="62"/>
  <c r="I313" i="62"/>
  <c r="W312" i="62"/>
  <c r="I312" i="62"/>
  <c r="W311" i="62"/>
  <c r="I311" i="62"/>
  <c r="Q311" i="62" s="1"/>
  <c r="W310" i="62"/>
  <c r="I310" i="62"/>
  <c r="Q310" i="62" s="1"/>
  <c r="W309" i="62"/>
  <c r="I309" i="62"/>
  <c r="Q309" i="62" s="1"/>
  <c r="W308" i="62"/>
  <c r="I308" i="62"/>
  <c r="Q308" i="62" s="1"/>
  <c r="W307" i="62"/>
  <c r="I307" i="62"/>
  <c r="Q307" i="62" s="1"/>
  <c r="W306" i="62"/>
  <c r="I306" i="62"/>
  <c r="Q306" i="62" s="1"/>
  <c r="W305" i="62"/>
  <c r="I305" i="62"/>
  <c r="W304" i="62"/>
  <c r="I304" i="62"/>
  <c r="W303" i="62"/>
  <c r="I303" i="62"/>
  <c r="W302" i="62"/>
  <c r="I302" i="62"/>
  <c r="Q302" i="62" s="1"/>
  <c r="W301" i="62"/>
  <c r="I301" i="62"/>
  <c r="Q301" i="62" s="1"/>
  <c r="W300" i="62"/>
  <c r="I300" i="62"/>
  <c r="Q300" i="62" s="1"/>
  <c r="W299" i="62"/>
  <c r="I299" i="62"/>
  <c r="Q299" i="62" s="1"/>
  <c r="W298" i="62"/>
  <c r="I298" i="62"/>
  <c r="Q298" i="62" s="1"/>
  <c r="W297" i="62"/>
  <c r="I297" i="62"/>
  <c r="W296" i="62"/>
  <c r="I296" i="62"/>
  <c r="W295" i="62"/>
  <c r="I295" i="62"/>
  <c r="W294" i="62"/>
  <c r="I294" i="62"/>
  <c r="Q294" i="62" s="1"/>
  <c r="R294" i="62" s="1"/>
  <c r="W293" i="62"/>
  <c r="I293" i="62"/>
  <c r="Q293" i="62" s="1"/>
  <c r="W292" i="62"/>
  <c r="I292" i="62"/>
  <c r="Q292" i="62" s="1"/>
  <c r="W291" i="62"/>
  <c r="I291" i="62"/>
  <c r="Q291" i="62" s="1"/>
  <c r="W290" i="62"/>
  <c r="I290" i="62"/>
  <c r="Q290" i="62" s="1"/>
  <c r="W289" i="62"/>
  <c r="I289" i="62"/>
  <c r="W288" i="62"/>
  <c r="I288" i="62"/>
  <c r="W287" i="62"/>
  <c r="I287" i="62"/>
  <c r="W286" i="62"/>
  <c r="I286" i="62"/>
  <c r="Q286" i="62" s="1"/>
  <c r="W285" i="62"/>
  <c r="I285" i="62"/>
  <c r="Q285" i="62" s="1"/>
  <c r="W284" i="62"/>
  <c r="I284" i="62"/>
  <c r="Q284" i="62" s="1"/>
  <c r="W283" i="62"/>
  <c r="I283" i="62"/>
  <c r="Q283" i="62" s="1"/>
  <c r="W282" i="62"/>
  <c r="I282" i="62"/>
  <c r="Q282" i="62" s="1"/>
  <c r="W281" i="62"/>
  <c r="I281" i="62"/>
  <c r="W280" i="62"/>
  <c r="I280" i="62"/>
  <c r="W279" i="62"/>
  <c r="I279" i="62"/>
  <c r="W278" i="62"/>
  <c r="I278" i="62"/>
  <c r="Q278" i="62" s="1"/>
  <c r="W277" i="62"/>
  <c r="I277" i="62"/>
  <c r="Q277" i="62" s="1"/>
  <c r="W276" i="62"/>
  <c r="I276" i="62"/>
  <c r="Q276" i="62" s="1"/>
  <c r="R276" i="62" s="1"/>
  <c r="W275" i="62"/>
  <c r="I275" i="62"/>
  <c r="Q275" i="62" s="1"/>
  <c r="W274" i="62"/>
  <c r="I274" i="62"/>
  <c r="Q274" i="62" s="1"/>
  <c r="W273" i="62"/>
  <c r="I273" i="62"/>
  <c r="W272" i="62"/>
  <c r="I272" i="62"/>
  <c r="W271" i="62"/>
  <c r="I271" i="62"/>
  <c r="Q271" i="62" s="1"/>
  <c r="W270" i="62"/>
  <c r="I270" i="62"/>
  <c r="Q270" i="62" s="1"/>
  <c r="W269" i="62"/>
  <c r="I269" i="62"/>
  <c r="Q269" i="62" s="1"/>
  <c r="W268" i="62"/>
  <c r="I268" i="62"/>
  <c r="Q268" i="62" s="1"/>
  <c r="W267" i="62"/>
  <c r="I267" i="62"/>
  <c r="Q267" i="62" s="1"/>
  <c r="W266" i="62"/>
  <c r="I266" i="62"/>
  <c r="Q266" i="62" s="1"/>
  <c r="W265" i="62"/>
  <c r="I265" i="62"/>
  <c r="W264" i="62"/>
  <c r="I264" i="62"/>
  <c r="W263" i="62"/>
  <c r="I263" i="62"/>
  <c r="Q263" i="62" s="1"/>
  <c r="W262" i="62"/>
  <c r="I262" i="62"/>
  <c r="Q262" i="62" s="1"/>
  <c r="R262" i="62" s="1"/>
  <c r="W261" i="62"/>
  <c r="I261" i="62"/>
  <c r="Q261" i="62" s="1"/>
  <c r="W260" i="62"/>
  <c r="I260" i="62"/>
  <c r="Q260" i="62" s="1"/>
  <c r="W259" i="62"/>
  <c r="I259" i="62"/>
  <c r="W258" i="62"/>
  <c r="I258" i="62"/>
  <c r="Q258" i="62" s="1"/>
  <c r="W257" i="62"/>
  <c r="I257" i="62"/>
  <c r="W256" i="62"/>
  <c r="I256" i="62"/>
  <c r="W255" i="62"/>
  <c r="I255" i="62"/>
  <c r="Q255" i="62" s="1"/>
  <c r="R255" i="62" s="1"/>
  <c r="W254" i="62"/>
  <c r="I254" i="62"/>
  <c r="Q254" i="62" s="1"/>
  <c r="R254" i="62" s="1"/>
  <c r="S254" i="62" s="1"/>
  <c r="T254" i="62" s="1"/>
  <c r="W253" i="62"/>
  <c r="I253" i="62"/>
  <c r="Q253" i="62" s="1"/>
  <c r="W252" i="62"/>
  <c r="I252" i="62"/>
  <c r="Q252" i="62" s="1"/>
  <c r="W251" i="62"/>
  <c r="I251" i="62"/>
  <c r="Q251" i="62" s="1"/>
  <c r="W250" i="62"/>
  <c r="I250" i="62"/>
  <c r="Q250" i="62" s="1"/>
  <c r="W249" i="62"/>
  <c r="I249" i="62"/>
  <c r="W248" i="62"/>
  <c r="I248" i="62"/>
  <c r="W247" i="62"/>
  <c r="I247" i="62"/>
  <c r="Q247" i="62" s="1"/>
  <c r="W246" i="62"/>
  <c r="I246" i="62"/>
  <c r="Q246" i="62" s="1"/>
  <c r="W245" i="62"/>
  <c r="I245" i="62"/>
  <c r="Q245" i="62" s="1"/>
  <c r="W244" i="62"/>
  <c r="I244" i="62"/>
  <c r="Q244" i="62" s="1"/>
  <c r="R244" i="62" s="1"/>
  <c r="X244" i="62" s="1"/>
  <c r="Y244" i="62" s="1"/>
  <c r="W243" i="62"/>
  <c r="I243" i="62"/>
  <c r="Q243" i="62" s="1"/>
  <c r="W242" i="62"/>
  <c r="I242" i="62"/>
  <c r="Q242" i="62" s="1"/>
  <c r="W241" i="62"/>
  <c r="I241" i="62"/>
  <c r="W240" i="62"/>
  <c r="I240" i="62"/>
  <c r="W239" i="62"/>
  <c r="I239" i="62"/>
  <c r="Q239" i="62" s="1"/>
  <c r="W238" i="62"/>
  <c r="I238" i="62"/>
  <c r="Q238" i="62" s="1"/>
  <c r="W237" i="62"/>
  <c r="I237" i="62"/>
  <c r="Q237" i="62" s="1"/>
  <c r="W236" i="62"/>
  <c r="I236" i="62"/>
  <c r="Q236" i="62" s="1"/>
  <c r="W235" i="62"/>
  <c r="I235" i="62"/>
  <c r="Q235" i="62" s="1"/>
  <c r="W234" i="62"/>
  <c r="I234" i="62"/>
  <c r="Q234" i="62" s="1"/>
  <c r="W233" i="62"/>
  <c r="I233" i="62"/>
  <c r="W232" i="62"/>
  <c r="I232" i="62"/>
  <c r="W231" i="62"/>
  <c r="I231" i="62"/>
  <c r="Q231" i="62" s="1"/>
  <c r="W230" i="62"/>
  <c r="I230" i="62"/>
  <c r="Q230" i="62" s="1"/>
  <c r="R230" i="62" s="1"/>
  <c r="W229" i="62"/>
  <c r="I229" i="62"/>
  <c r="Q229" i="62" s="1"/>
  <c r="W228" i="62"/>
  <c r="I228" i="62"/>
  <c r="Q228" i="62" s="1"/>
  <c r="R228" i="62" s="1"/>
  <c r="X228" i="62" s="1"/>
  <c r="Y228" i="62" s="1"/>
  <c r="W227" i="62"/>
  <c r="I227" i="62"/>
  <c r="Q227" i="62" s="1"/>
  <c r="W226" i="62"/>
  <c r="I226" i="62"/>
  <c r="Q226" i="62" s="1"/>
  <c r="W225" i="62"/>
  <c r="I225" i="62"/>
  <c r="W224" i="62"/>
  <c r="I224" i="62"/>
  <c r="W223" i="62"/>
  <c r="I223" i="62"/>
  <c r="Q223" i="62" s="1"/>
  <c r="W222" i="62"/>
  <c r="I222" i="62"/>
  <c r="Q222" i="62" s="1"/>
  <c r="W221" i="62"/>
  <c r="I221" i="62"/>
  <c r="Q221" i="62" s="1"/>
  <c r="W220" i="62"/>
  <c r="I220" i="62"/>
  <c r="Q220" i="62" s="1"/>
  <c r="W219" i="62"/>
  <c r="I219" i="62"/>
  <c r="Q219" i="62" s="1"/>
  <c r="W218" i="62"/>
  <c r="I218" i="62"/>
  <c r="Q218" i="62" s="1"/>
  <c r="W217" i="62"/>
  <c r="I217" i="62"/>
  <c r="W216" i="62"/>
  <c r="I216" i="62"/>
  <c r="W215" i="62"/>
  <c r="I215" i="62"/>
  <c r="Q215" i="62" s="1"/>
  <c r="W214" i="62"/>
  <c r="I214" i="62"/>
  <c r="Q214" i="62" s="1"/>
  <c r="W213" i="62"/>
  <c r="I213" i="62"/>
  <c r="Q213" i="62" s="1"/>
  <c r="W212" i="62"/>
  <c r="I212" i="62"/>
  <c r="Q212" i="62" s="1"/>
  <c r="W211" i="62"/>
  <c r="I211" i="62"/>
  <c r="Q211" i="62" s="1"/>
  <c r="W210" i="62"/>
  <c r="I210" i="62"/>
  <c r="Q210" i="62" s="1"/>
  <c r="W209" i="62"/>
  <c r="I209" i="62"/>
  <c r="W208" i="62"/>
  <c r="I208" i="62"/>
  <c r="W207" i="62"/>
  <c r="I207" i="62"/>
  <c r="Q207" i="62" s="1"/>
  <c r="W206" i="62"/>
  <c r="I206" i="62"/>
  <c r="Q206" i="62" s="1"/>
  <c r="W205" i="62"/>
  <c r="I205" i="62"/>
  <c r="Q205" i="62" s="1"/>
  <c r="W204" i="62"/>
  <c r="I204" i="62"/>
  <c r="Q204" i="62" s="1"/>
  <c r="W203" i="62"/>
  <c r="I203" i="62"/>
  <c r="Q203" i="62" s="1"/>
  <c r="W202" i="62"/>
  <c r="I202" i="62"/>
  <c r="Q202" i="62" s="1"/>
  <c r="R202" i="62" s="1"/>
  <c r="X202" i="62" s="1"/>
  <c r="Y202" i="62" s="1"/>
  <c r="W201" i="62"/>
  <c r="I201" i="62"/>
  <c r="W200" i="62"/>
  <c r="I200" i="62"/>
  <c r="W199" i="62"/>
  <c r="I199" i="62"/>
  <c r="Q199" i="62" s="1"/>
  <c r="W198" i="62"/>
  <c r="I198" i="62"/>
  <c r="Q198" i="62" s="1"/>
  <c r="W197" i="62"/>
  <c r="I197" i="62"/>
  <c r="Q197" i="62" s="1"/>
  <c r="W196" i="62"/>
  <c r="I196" i="62"/>
  <c r="Q196" i="62" s="1"/>
  <c r="W195" i="62"/>
  <c r="I195" i="62"/>
  <c r="Q195" i="62" s="1"/>
  <c r="W194" i="62"/>
  <c r="I194" i="62"/>
  <c r="Q194" i="62" s="1"/>
  <c r="W193" i="62"/>
  <c r="I193" i="62"/>
  <c r="W192" i="62"/>
  <c r="I192" i="62"/>
  <c r="W191" i="62"/>
  <c r="I191" i="62"/>
  <c r="Q191" i="62" s="1"/>
  <c r="W190" i="62"/>
  <c r="I190" i="62"/>
  <c r="Q190" i="62" s="1"/>
  <c r="W189" i="62"/>
  <c r="I189" i="62"/>
  <c r="Q189" i="62" s="1"/>
  <c r="W188" i="62"/>
  <c r="I188" i="62"/>
  <c r="Q188" i="62" s="1"/>
  <c r="R188" i="62" s="1"/>
  <c r="X188" i="62" s="1"/>
  <c r="Y188" i="62" s="1"/>
  <c r="W187" i="62"/>
  <c r="I187" i="62"/>
  <c r="Q187" i="62" s="1"/>
  <c r="W186" i="62"/>
  <c r="I186" i="62"/>
  <c r="Q186" i="62" s="1"/>
  <c r="W185" i="62"/>
  <c r="I185" i="62"/>
  <c r="W184" i="62"/>
  <c r="I184" i="62"/>
  <c r="W183" i="62"/>
  <c r="I183" i="62"/>
  <c r="Q183" i="62" s="1"/>
  <c r="W182" i="62"/>
  <c r="I182" i="62"/>
  <c r="Q182" i="62" s="1"/>
  <c r="W181" i="62"/>
  <c r="I181" i="62"/>
  <c r="Q181" i="62" s="1"/>
  <c r="W180" i="62"/>
  <c r="I180" i="62"/>
  <c r="W179" i="62"/>
  <c r="I179" i="62"/>
  <c r="Q179" i="62" s="1"/>
  <c r="W178" i="62"/>
  <c r="I178" i="62"/>
  <c r="Q178" i="62" s="1"/>
  <c r="W177" i="62"/>
  <c r="I177" i="62"/>
  <c r="W176" i="62"/>
  <c r="I176" i="62"/>
  <c r="W175" i="62"/>
  <c r="I175" i="62"/>
  <c r="Q175" i="62" s="1"/>
  <c r="W174" i="62"/>
  <c r="I174" i="62"/>
  <c r="Q174" i="62" s="1"/>
  <c r="W173" i="62"/>
  <c r="I173" i="62"/>
  <c r="Q173" i="62" s="1"/>
  <c r="W172" i="62"/>
  <c r="I172" i="62"/>
  <c r="W171" i="62"/>
  <c r="I171" i="62"/>
  <c r="Q171" i="62" s="1"/>
  <c r="W170" i="62"/>
  <c r="I170" i="62"/>
  <c r="Q170" i="62" s="1"/>
  <c r="W169" i="62"/>
  <c r="I169" i="62"/>
  <c r="W168" i="62"/>
  <c r="I168" i="62"/>
  <c r="W167" i="62"/>
  <c r="I167" i="62"/>
  <c r="Q167" i="62" s="1"/>
  <c r="W166" i="62"/>
  <c r="I166" i="62"/>
  <c r="Q166" i="62" s="1"/>
  <c r="W165" i="62"/>
  <c r="I165" i="62"/>
  <c r="Q165" i="62" s="1"/>
  <c r="W164" i="62"/>
  <c r="I164" i="62"/>
  <c r="W163" i="62"/>
  <c r="I163" i="62"/>
  <c r="Q163" i="62" s="1"/>
  <c r="W162" i="62"/>
  <c r="I162" i="62"/>
  <c r="Q162" i="62" s="1"/>
  <c r="W161" i="62"/>
  <c r="I161" i="62"/>
  <c r="W160" i="62"/>
  <c r="I160" i="62"/>
  <c r="W159" i="62"/>
  <c r="I159" i="62"/>
  <c r="Q159" i="62" s="1"/>
  <c r="W158" i="62"/>
  <c r="I158" i="62"/>
  <c r="Q158" i="62" s="1"/>
  <c r="W157" i="62"/>
  <c r="I157" i="62"/>
  <c r="Q157" i="62" s="1"/>
  <c r="W156" i="62"/>
  <c r="I156" i="62"/>
  <c r="W155" i="62"/>
  <c r="I155" i="62"/>
  <c r="Q155" i="62" s="1"/>
  <c r="W154" i="62"/>
  <c r="I154" i="62"/>
  <c r="Q154" i="62" s="1"/>
  <c r="W153" i="62"/>
  <c r="I153" i="62"/>
  <c r="W152" i="62"/>
  <c r="I152" i="62"/>
  <c r="W151" i="62"/>
  <c r="I151" i="62"/>
  <c r="Q151" i="62" s="1"/>
  <c r="W150" i="62"/>
  <c r="I150" i="62"/>
  <c r="Q150" i="62" s="1"/>
  <c r="W149" i="62"/>
  <c r="I149" i="62"/>
  <c r="Q149" i="62" s="1"/>
  <c r="W148" i="62"/>
  <c r="I148" i="62"/>
  <c r="W147" i="62"/>
  <c r="I147" i="62"/>
  <c r="Q147" i="62" s="1"/>
  <c r="W146" i="62"/>
  <c r="I146" i="62"/>
  <c r="Q146" i="62" s="1"/>
  <c r="W145" i="62"/>
  <c r="I145" i="62"/>
  <c r="W144" i="62"/>
  <c r="I144" i="62"/>
  <c r="W143" i="62"/>
  <c r="I143" i="62"/>
  <c r="Q143" i="62" s="1"/>
  <c r="W142" i="62"/>
  <c r="I142" i="62"/>
  <c r="Q142" i="62" s="1"/>
  <c r="R142" i="62" s="1"/>
  <c r="V142" i="62" s="1"/>
  <c r="W141" i="62"/>
  <c r="I141" i="62"/>
  <c r="Q141" i="62" s="1"/>
  <c r="W140" i="62"/>
  <c r="I140" i="62"/>
  <c r="W139" i="62"/>
  <c r="I139" i="62"/>
  <c r="Q139" i="62" s="1"/>
  <c r="W138" i="62"/>
  <c r="I138" i="62"/>
  <c r="Q138" i="62" s="1"/>
  <c r="W137" i="62"/>
  <c r="I137" i="62"/>
  <c r="W136" i="62"/>
  <c r="I136" i="62"/>
  <c r="W135" i="62"/>
  <c r="I135" i="62"/>
  <c r="Q135" i="62" s="1"/>
  <c r="W134" i="62"/>
  <c r="I134" i="62"/>
  <c r="Q134" i="62" s="1"/>
  <c r="W133" i="62"/>
  <c r="I133" i="62"/>
  <c r="Q133" i="62" s="1"/>
  <c r="W132" i="62"/>
  <c r="I132" i="62"/>
  <c r="W131" i="62"/>
  <c r="I131" i="62"/>
  <c r="Q131" i="62" s="1"/>
  <c r="W130" i="62"/>
  <c r="I130" i="62"/>
  <c r="Q130" i="62" s="1"/>
  <c r="W129" i="62"/>
  <c r="I129" i="62"/>
  <c r="W128" i="62"/>
  <c r="I128" i="62"/>
  <c r="W127" i="62"/>
  <c r="I127" i="62"/>
  <c r="Q127" i="62" s="1"/>
  <c r="R127" i="62" s="1"/>
  <c r="X127" i="62" s="1"/>
  <c r="Y127" i="62" s="1"/>
  <c r="W126" i="62"/>
  <c r="I126" i="62"/>
  <c r="Q126" i="62" s="1"/>
  <c r="W125" i="62"/>
  <c r="I125" i="62"/>
  <c r="Q125" i="62" s="1"/>
  <c r="W124" i="62"/>
  <c r="I124" i="62"/>
  <c r="W123" i="62"/>
  <c r="I123" i="62"/>
  <c r="Q123" i="62" s="1"/>
  <c r="W122" i="62"/>
  <c r="I122" i="62"/>
  <c r="Q122" i="62" s="1"/>
  <c r="W121" i="62"/>
  <c r="I121" i="62"/>
  <c r="W120" i="62"/>
  <c r="I120" i="62"/>
  <c r="W119" i="62"/>
  <c r="I119" i="62"/>
  <c r="Q119" i="62" s="1"/>
  <c r="W118" i="62"/>
  <c r="I118" i="62"/>
  <c r="Q118" i="62" s="1"/>
  <c r="W117" i="62"/>
  <c r="I117" i="62"/>
  <c r="Q117" i="62" s="1"/>
  <c r="W116" i="62"/>
  <c r="I116" i="62"/>
  <c r="W115" i="62"/>
  <c r="I115" i="62"/>
  <c r="Q115" i="62" s="1"/>
  <c r="W114" i="62"/>
  <c r="I114" i="62"/>
  <c r="Q114" i="62" s="1"/>
  <c r="W113" i="62"/>
  <c r="I113" i="62"/>
  <c r="W112" i="62"/>
  <c r="I112" i="62"/>
  <c r="W111" i="62"/>
  <c r="I111" i="62"/>
  <c r="Q111" i="62" s="1"/>
  <c r="W110" i="62"/>
  <c r="I110" i="62"/>
  <c r="Q110" i="62" s="1"/>
  <c r="W109" i="62"/>
  <c r="I109" i="62"/>
  <c r="Q109" i="62" s="1"/>
  <c r="W108" i="62"/>
  <c r="I108" i="62"/>
  <c r="W107" i="62"/>
  <c r="I107" i="62"/>
  <c r="Q107" i="62" s="1"/>
  <c r="W106" i="62"/>
  <c r="I106" i="62"/>
  <c r="Q106" i="62" s="1"/>
  <c r="W105" i="62"/>
  <c r="I105" i="62"/>
  <c r="W104" i="62"/>
  <c r="I104" i="62"/>
  <c r="W103" i="62"/>
  <c r="I103" i="62"/>
  <c r="Q103" i="62" s="1"/>
  <c r="W102" i="62"/>
  <c r="I102" i="62"/>
  <c r="Q102" i="62" s="1"/>
  <c r="W101" i="62"/>
  <c r="I101" i="62"/>
  <c r="Q101" i="62" s="1"/>
  <c r="W100" i="62"/>
  <c r="I100" i="62"/>
  <c r="W99" i="62"/>
  <c r="I99" i="62"/>
  <c r="Q99" i="62" s="1"/>
  <c r="W98" i="62"/>
  <c r="I98" i="62"/>
  <c r="Q98" i="62" s="1"/>
  <c r="W97" i="62"/>
  <c r="I97" i="62"/>
  <c r="W96" i="62"/>
  <c r="I96" i="62"/>
  <c r="W95" i="62"/>
  <c r="I95" i="62"/>
  <c r="Q95" i="62" s="1"/>
  <c r="W94" i="62"/>
  <c r="I94" i="62"/>
  <c r="Q94" i="62" s="1"/>
  <c r="W93" i="62"/>
  <c r="I93" i="62"/>
  <c r="Q93" i="62" s="1"/>
  <c r="W92" i="62"/>
  <c r="I92" i="62"/>
  <c r="W91" i="62"/>
  <c r="I91" i="62"/>
  <c r="Q91" i="62" s="1"/>
  <c r="W90" i="62"/>
  <c r="I90" i="62"/>
  <c r="Q90" i="62" s="1"/>
  <c r="W89" i="62"/>
  <c r="I89" i="62"/>
  <c r="W88" i="62"/>
  <c r="I88" i="62"/>
  <c r="W87" i="62"/>
  <c r="I87" i="62"/>
  <c r="Q87" i="62" s="1"/>
  <c r="W86" i="62"/>
  <c r="I86" i="62"/>
  <c r="Q86" i="62" s="1"/>
  <c r="W85" i="62"/>
  <c r="I85" i="62"/>
  <c r="Q85" i="62" s="1"/>
  <c r="W84" i="62"/>
  <c r="I84" i="62"/>
  <c r="W83" i="62"/>
  <c r="I83" i="62"/>
  <c r="Q83" i="62" s="1"/>
  <c r="W82" i="62"/>
  <c r="I82" i="62"/>
  <c r="Q82" i="62" s="1"/>
  <c r="W81" i="62"/>
  <c r="I81" i="62"/>
  <c r="W80" i="62"/>
  <c r="I80" i="62"/>
  <c r="W79" i="62"/>
  <c r="I79" i="62"/>
  <c r="Q79" i="62" s="1"/>
  <c r="W78" i="62"/>
  <c r="I78" i="62"/>
  <c r="Q78" i="62" s="1"/>
  <c r="W77" i="62"/>
  <c r="I77" i="62"/>
  <c r="Q77" i="62" s="1"/>
  <c r="W76" i="62"/>
  <c r="I76" i="62"/>
  <c r="W75" i="62"/>
  <c r="I75" i="62"/>
  <c r="Q75" i="62" s="1"/>
  <c r="W74" i="62"/>
  <c r="I74" i="62"/>
  <c r="Q74" i="62" s="1"/>
  <c r="W73" i="62"/>
  <c r="I73" i="62"/>
  <c r="W72" i="62"/>
  <c r="I72" i="62"/>
  <c r="W71" i="62"/>
  <c r="I71" i="62"/>
  <c r="Q71" i="62" s="1"/>
  <c r="W70" i="62"/>
  <c r="I70" i="62"/>
  <c r="Q70" i="62" s="1"/>
  <c r="W69" i="62"/>
  <c r="I69" i="62"/>
  <c r="Q69" i="62" s="1"/>
  <c r="W68" i="62"/>
  <c r="I68" i="62"/>
  <c r="W67" i="62"/>
  <c r="I67" i="62"/>
  <c r="Q67" i="62" s="1"/>
  <c r="W66" i="62"/>
  <c r="I66" i="62"/>
  <c r="Q66" i="62" s="1"/>
  <c r="W65" i="62"/>
  <c r="I65" i="62"/>
  <c r="W64" i="62"/>
  <c r="I64" i="62"/>
  <c r="W63" i="62"/>
  <c r="I63" i="62"/>
  <c r="Q63" i="62" s="1"/>
  <c r="W62" i="62"/>
  <c r="I62" i="62"/>
  <c r="Q62" i="62" s="1"/>
  <c r="W61" i="62"/>
  <c r="I61" i="62"/>
  <c r="Q61" i="62" s="1"/>
  <c r="W60" i="62"/>
  <c r="I60" i="62"/>
  <c r="W59" i="62"/>
  <c r="I59" i="62"/>
  <c r="W58" i="62"/>
  <c r="I58" i="62"/>
  <c r="Q58" i="62" s="1"/>
  <c r="W57" i="62"/>
  <c r="I57" i="62"/>
  <c r="W56" i="62"/>
  <c r="I56" i="62"/>
  <c r="W55" i="62"/>
  <c r="I55" i="62"/>
  <c r="Q55" i="62" s="1"/>
  <c r="W54" i="62"/>
  <c r="I54" i="62"/>
  <c r="Q54" i="62" s="1"/>
  <c r="W53" i="62"/>
  <c r="I53" i="62"/>
  <c r="Q53" i="62" s="1"/>
  <c r="W52" i="62"/>
  <c r="I52" i="62"/>
  <c r="W51" i="62"/>
  <c r="I51" i="62"/>
  <c r="W50" i="62"/>
  <c r="I50" i="62"/>
  <c r="Q50" i="62" s="1"/>
  <c r="W49" i="62"/>
  <c r="I49" i="62"/>
  <c r="W48" i="62"/>
  <c r="I48" i="62"/>
  <c r="W47" i="62"/>
  <c r="I47" i="62"/>
  <c r="Q47" i="62" s="1"/>
  <c r="W46" i="62"/>
  <c r="I46" i="62"/>
  <c r="Q46" i="62" s="1"/>
  <c r="R46" i="62" s="1"/>
  <c r="X46" i="62" s="1"/>
  <c r="Y46" i="62" s="1"/>
  <c r="W45" i="62"/>
  <c r="I45" i="62"/>
  <c r="Q45" i="62" s="1"/>
  <c r="W44" i="62"/>
  <c r="I44" i="62"/>
  <c r="W43" i="62"/>
  <c r="I43" i="62"/>
  <c r="W42" i="62"/>
  <c r="I42" i="62"/>
  <c r="Q42" i="62" s="1"/>
  <c r="W41" i="62"/>
  <c r="I41" i="62"/>
  <c r="W40" i="62"/>
  <c r="I40" i="62"/>
  <c r="W39" i="62"/>
  <c r="I39" i="62"/>
  <c r="Q39" i="62" s="1"/>
  <c r="R39" i="62" s="1"/>
  <c r="W38" i="62"/>
  <c r="I38" i="62"/>
  <c r="Q38" i="62" s="1"/>
  <c r="W37" i="62"/>
  <c r="I37" i="62"/>
  <c r="Q37" i="62" s="1"/>
  <c r="W36" i="62"/>
  <c r="I36" i="62"/>
  <c r="W35" i="62"/>
  <c r="I35" i="62"/>
  <c r="W34" i="62"/>
  <c r="I34" i="62"/>
  <c r="Q34" i="62" s="1"/>
  <c r="W33" i="62"/>
  <c r="I33" i="62"/>
  <c r="W32" i="62"/>
  <c r="I32" i="62"/>
  <c r="W31" i="62"/>
  <c r="I31" i="62"/>
  <c r="Q31" i="62" s="1"/>
  <c r="W30" i="62"/>
  <c r="I30" i="62"/>
  <c r="Q30" i="62" s="1"/>
  <c r="W29" i="62"/>
  <c r="I29" i="62"/>
  <c r="Q29" i="62" s="1"/>
  <c r="W28" i="62"/>
  <c r="I28" i="62"/>
  <c r="W27" i="62"/>
  <c r="I27" i="62"/>
  <c r="W26" i="62"/>
  <c r="I26" i="62"/>
  <c r="Q26" i="62" s="1"/>
  <c r="W25" i="62"/>
  <c r="I25" i="62"/>
  <c r="W24" i="62"/>
  <c r="I24" i="62"/>
  <c r="W23" i="62"/>
  <c r="I23" i="62"/>
  <c r="Q23" i="62" s="1"/>
  <c r="W22" i="62"/>
  <c r="I22" i="62"/>
  <c r="Q22" i="62" s="1"/>
  <c r="W21" i="62"/>
  <c r="I21" i="62"/>
  <c r="Q21" i="62" s="1"/>
  <c r="W20" i="62"/>
  <c r="I20" i="62"/>
  <c r="W19" i="62"/>
  <c r="I19" i="62"/>
  <c r="W18" i="62"/>
  <c r="I18" i="62"/>
  <c r="Q18" i="62" s="1"/>
  <c r="W17" i="62"/>
  <c r="I17" i="62"/>
  <c r="W16" i="62"/>
  <c r="I16" i="62"/>
  <c r="W15" i="62"/>
  <c r="I15" i="62"/>
  <c r="Q15" i="62" s="1"/>
  <c r="W14" i="62"/>
  <c r="I14" i="62"/>
  <c r="Q14" i="62" s="1"/>
  <c r="W13" i="62"/>
  <c r="I13" i="62"/>
  <c r="Q13" i="62" s="1"/>
  <c r="W12" i="62"/>
  <c r="I12" i="62"/>
  <c r="W11" i="62"/>
  <c r="I11" i="62"/>
  <c r="W10" i="62"/>
  <c r="I10" i="62"/>
  <c r="Q10" i="62" s="1"/>
  <c r="W9" i="62"/>
  <c r="I9" i="62"/>
  <c r="W8" i="62"/>
  <c r="I8" i="62"/>
  <c r="W7" i="62"/>
  <c r="I7" i="62"/>
  <c r="Q7" i="62" s="1"/>
  <c r="W6" i="62"/>
  <c r="I6" i="62"/>
  <c r="Q6" i="62" s="1"/>
  <c r="W5" i="62"/>
  <c r="I5" i="62"/>
  <c r="Q5" i="62" s="1"/>
  <c r="R5" i="62" s="1"/>
  <c r="W4" i="62"/>
  <c r="I4" i="62"/>
  <c r="W3" i="62"/>
  <c r="I3" i="62"/>
  <c r="W2" i="62"/>
  <c r="I2" i="62"/>
  <c r="Q2" i="60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2" i="61"/>
  <c r="T32" i="61"/>
  <c r="R32" i="61"/>
  <c r="K32" i="61"/>
  <c r="O32" i="61" s="1"/>
  <c r="T31" i="61"/>
  <c r="R31" i="61"/>
  <c r="K31" i="61"/>
  <c r="O31" i="61" s="1"/>
  <c r="T30" i="61"/>
  <c r="R30" i="61"/>
  <c r="K30" i="61"/>
  <c r="T29" i="61"/>
  <c r="R29" i="61"/>
  <c r="K29" i="61"/>
  <c r="O29" i="61" s="1"/>
  <c r="T28" i="61"/>
  <c r="R28" i="61"/>
  <c r="K28" i="61"/>
  <c r="T27" i="61"/>
  <c r="R27" i="61"/>
  <c r="K27" i="61"/>
  <c r="O27" i="61" s="1"/>
  <c r="T26" i="61"/>
  <c r="R26" i="61"/>
  <c r="K26" i="61"/>
  <c r="O26" i="61" s="1"/>
  <c r="T25" i="61"/>
  <c r="R25" i="61"/>
  <c r="K25" i="61"/>
  <c r="O25" i="61" s="1"/>
  <c r="T24" i="61"/>
  <c r="R24" i="61"/>
  <c r="K24" i="61"/>
  <c r="O24" i="61" s="1"/>
  <c r="T23" i="61"/>
  <c r="R23" i="61"/>
  <c r="K23" i="61"/>
  <c r="O23" i="61" s="1"/>
  <c r="T22" i="61"/>
  <c r="R22" i="61"/>
  <c r="K22" i="61"/>
  <c r="O22" i="61" s="1"/>
  <c r="T21" i="61"/>
  <c r="R21" i="61"/>
  <c r="K21" i="61"/>
  <c r="O21" i="61" s="1"/>
  <c r="T20" i="61"/>
  <c r="R20" i="61"/>
  <c r="K20" i="61"/>
  <c r="T19" i="61"/>
  <c r="R19" i="61"/>
  <c r="K19" i="61"/>
  <c r="O19" i="61" s="1"/>
  <c r="T18" i="61"/>
  <c r="R18" i="61"/>
  <c r="K18" i="61"/>
  <c r="O18" i="61" s="1"/>
  <c r="T17" i="61"/>
  <c r="R17" i="61"/>
  <c r="K17" i="61"/>
  <c r="T16" i="61"/>
  <c r="R16" i="61"/>
  <c r="K16" i="61"/>
  <c r="O16" i="61" s="1"/>
  <c r="T15" i="61"/>
  <c r="R15" i="61"/>
  <c r="K15" i="61"/>
  <c r="O15" i="61" s="1"/>
  <c r="T14" i="61"/>
  <c r="R14" i="61"/>
  <c r="K14" i="61"/>
  <c r="O14" i="61" s="1"/>
  <c r="T13" i="61"/>
  <c r="R13" i="61"/>
  <c r="K13" i="61"/>
  <c r="O13" i="61" s="1"/>
  <c r="T12" i="61"/>
  <c r="R12" i="61"/>
  <c r="K12" i="61"/>
  <c r="O12" i="61" s="1"/>
  <c r="T11" i="61"/>
  <c r="R11" i="61"/>
  <c r="K11" i="61"/>
  <c r="O11" i="61" s="1"/>
  <c r="T10" i="61"/>
  <c r="R10" i="61"/>
  <c r="K10" i="61"/>
  <c r="O10" i="61" s="1"/>
  <c r="T9" i="61"/>
  <c r="R9" i="61"/>
  <c r="K9" i="61"/>
  <c r="T8" i="61"/>
  <c r="R8" i="61"/>
  <c r="K8" i="61"/>
  <c r="O8" i="61" s="1"/>
  <c r="T7" i="61"/>
  <c r="R7" i="61"/>
  <c r="K7" i="61"/>
  <c r="O7" i="61" s="1"/>
  <c r="T6" i="61"/>
  <c r="R6" i="61"/>
  <c r="K6" i="61"/>
  <c r="O6" i="61" s="1"/>
  <c r="T5" i="61"/>
  <c r="R5" i="61"/>
  <c r="K5" i="61"/>
  <c r="O5" i="61" s="1"/>
  <c r="T4" i="61"/>
  <c r="R4" i="61"/>
  <c r="K4" i="61"/>
  <c r="O4" i="61" s="1"/>
  <c r="T3" i="61"/>
  <c r="R3" i="61"/>
  <c r="K3" i="61"/>
  <c r="O3" i="61" s="1"/>
  <c r="T2" i="61"/>
  <c r="R2" i="61"/>
  <c r="O2" i="61"/>
  <c r="K2" i="61"/>
  <c r="Q34" i="60"/>
  <c r="R34" i="60" s="1"/>
  <c r="X34" i="60" s="1"/>
  <c r="Y34" i="60" s="1"/>
  <c r="Q55" i="60"/>
  <c r="R55" i="60" s="1"/>
  <c r="Q63" i="60"/>
  <c r="R63" i="60" s="1"/>
  <c r="Q66" i="60"/>
  <c r="R66" i="60" s="1"/>
  <c r="Q71" i="60"/>
  <c r="Q82" i="60"/>
  <c r="R82" i="60" s="1"/>
  <c r="Q87" i="60"/>
  <c r="Q90" i="60"/>
  <c r="Q95" i="60"/>
  <c r="R95" i="60" s="1"/>
  <c r="S95" i="60" s="1"/>
  <c r="T95" i="60" s="1"/>
  <c r="Q98" i="60"/>
  <c r="R98" i="60" s="1"/>
  <c r="X98" i="60" s="1"/>
  <c r="Y98" i="60" s="1"/>
  <c r="Q106" i="60"/>
  <c r="R106" i="60" s="1"/>
  <c r="Q111" i="60"/>
  <c r="Q114" i="60"/>
  <c r="R114" i="60" s="1"/>
  <c r="Q119" i="60"/>
  <c r="Q122" i="60"/>
  <c r="R122" i="60" s="1"/>
  <c r="S122" i="60" s="1"/>
  <c r="T122" i="60" s="1"/>
  <c r="Q130" i="60"/>
  <c r="R130" i="60" s="1"/>
  <c r="S130" i="60" s="1"/>
  <c r="T130" i="60" s="1"/>
  <c r="Q135" i="60"/>
  <c r="Q138" i="60"/>
  <c r="R138" i="60" s="1"/>
  <c r="S138" i="60" s="1"/>
  <c r="T138" i="60" s="1"/>
  <c r="Q143" i="60"/>
  <c r="Q159" i="60"/>
  <c r="Q162" i="60"/>
  <c r="R162" i="60" s="1"/>
  <c r="S162" i="60" s="1"/>
  <c r="T162" i="60" s="1"/>
  <c r="Q167" i="60"/>
  <c r="Q178" i="60"/>
  <c r="Q183" i="60"/>
  <c r="R183" i="60" s="1"/>
  <c r="S183" i="60" s="1"/>
  <c r="T183" i="60" s="1"/>
  <c r="Q186" i="60"/>
  <c r="Q191" i="60"/>
  <c r="R191" i="60" s="1"/>
  <c r="Q194" i="60"/>
  <c r="Q202" i="60"/>
  <c r="Q223" i="60"/>
  <c r="R223" i="60" s="1"/>
  <c r="S223" i="60" s="1"/>
  <c r="T223" i="60" s="1"/>
  <c r="Q226" i="60"/>
  <c r="Q231" i="60"/>
  <c r="R231" i="60" s="1"/>
  <c r="S231" i="60" s="1"/>
  <c r="T231" i="60" s="1"/>
  <c r="Q234" i="60"/>
  <c r="Q239" i="60"/>
  <c r="R239" i="60" s="1"/>
  <c r="Q242" i="60"/>
  <c r="Q250" i="60"/>
  <c r="Q255" i="60"/>
  <c r="R255" i="60" s="1"/>
  <c r="S255" i="60" s="1"/>
  <c r="T255" i="60" s="1"/>
  <c r="Q258" i="60"/>
  <c r="Q263" i="60"/>
  <c r="R263" i="60" s="1"/>
  <c r="Q266" i="60"/>
  <c r="Q271" i="60"/>
  <c r="R271" i="60" s="1"/>
  <c r="Q274" i="60"/>
  <c r="R274" i="60" s="1"/>
  <c r="Q279" i="60"/>
  <c r="Q287" i="60"/>
  <c r="Q290" i="60"/>
  <c r="R290" i="60" s="1"/>
  <c r="Q295" i="60"/>
  <c r="Q298" i="60"/>
  <c r="R298" i="60" s="1"/>
  <c r="Q303" i="60"/>
  <c r="Q305" i="60"/>
  <c r="Q306" i="60"/>
  <c r="R306" i="60" s="1"/>
  <c r="V306" i="60" s="1"/>
  <c r="Q311" i="60"/>
  <c r="Q314" i="60"/>
  <c r="R314" i="60" s="1"/>
  <c r="V314" i="60" s="1"/>
  <c r="Q319" i="60"/>
  <c r="R319" i="60" s="1"/>
  <c r="Q327" i="60"/>
  <c r="R327" i="60" s="1"/>
  <c r="X327" i="60" s="1"/>
  <c r="Y327" i="60" s="1"/>
  <c r="Q329" i="60"/>
  <c r="Q330" i="60"/>
  <c r="R330" i="60" s="1"/>
  <c r="V330" i="60" s="1"/>
  <c r="Q335" i="60"/>
  <c r="R335" i="60" s="1"/>
  <c r="Q337" i="60"/>
  <c r="Q338" i="60"/>
  <c r="R338" i="60" s="1"/>
  <c r="V338" i="60" s="1"/>
  <c r="Q343" i="60"/>
  <c r="R343" i="60" s="1"/>
  <c r="X343" i="60" s="1"/>
  <c r="Y343" i="60" s="1"/>
  <c r="Q345" i="60"/>
  <c r="Q348" i="60"/>
  <c r="Q351" i="60"/>
  <c r="R351" i="60" s="1"/>
  <c r="X351" i="60" s="1"/>
  <c r="Y351" i="60" s="1"/>
  <c r="Q354" i="60"/>
  <c r="R354" i="60" s="1"/>
  <c r="V354" i="60" s="1"/>
  <c r="W360" i="60"/>
  <c r="H360" i="60"/>
  <c r="Q360" i="60" s="1"/>
  <c r="R360" i="60" s="1"/>
  <c r="W359" i="60"/>
  <c r="H359" i="60"/>
  <c r="Q359" i="60" s="1"/>
  <c r="R359" i="60" s="1"/>
  <c r="X359" i="60" s="1"/>
  <c r="Y359" i="60" s="1"/>
  <c r="W358" i="60"/>
  <c r="H358" i="60"/>
  <c r="Q358" i="60" s="1"/>
  <c r="R358" i="60" s="1"/>
  <c r="X358" i="60" s="1"/>
  <c r="Y358" i="60" s="1"/>
  <c r="W357" i="60"/>
  <c r="H357" i="60"/>
  <c r="Q357" i="60" s="1"/>
  <c r="R357" i="60" s="1"/>
  <c r="W356" i="60"/>
  <c r="H356" i="60"/>
  <c r="Q356" i="60" s="1"/>
  <c r="W355" i="60"/>
  <c r="H355" i="60"/>
  <c r="Q355" i="60" s="1"/>
  <c r="R355" i="60" s="1"/>
  <c r="W354" i="60"/>
  <c r="H354" i="60"/>
  <c r="W353" i="60"/>
  <c r="H353" i="60"/>
  <c r="Q353" i="60" s="1"/>
  <c r="W352" i="60"/>
  <c r="H352" i="60"/>
  <c r="Q352" i="60" s="1"/>
  <c r="R352" i="60" s="1"/>
  <c r="W351" i="60"/>
  <c r="H351" i="60"/>
  <c r="W350" i="60"/>
  <c r="H350" i="60"/>
  <c r="Q350" i="60" s="1"/>
  <c r="R350" i="60" s="1"/>
  <c r="W349" i="60"/>
  <c r="H349" i="60"/>
  <c r="Q349" i="60" s="1"/>
  <c r="R349" i="60" s="1"/>
  <c r="W348" i="60"/>
  <c r="H348" i="60"/>
  <c r="W347" i="60"/>
  <c r="H347" i="60"/>
  <c r="Q347" i="60" s="1"/>
  <c r="R347" i="60" s="1"/>
  <c r="W346" i="60"/>
  <c r="H346" i="60"/>
  <c r="Q346" i="60" s="1"/>
  <c r="R346" i="60" s="1"/>
  <c r="V346" i="60" s="1"/>
  <c r="W345" i="60"/>
  <c r="H345" i="60"/>
  <c r="W344" i="60"/>
  <c r="H344" i="60"/>
  <c r="Q344" i="60" s="1"/>
  <c r="R344" i="60" s="1"/>
  <c r="W343" i="60"/>
  <c r="H343" i="60"/>
  <c r="W342" i="60"/>
  <c r="H342" i="60"/>
  <c r="Q342" i="60" s="1"/>
  <c r="R342" i="60" s="1"/>
  <c r="W341" i="60"/>
  <c r="H341" i="60"/>
  <c r="Q341" i="60" s="1"/>
  <c r="R341" i="60" s="1"/>
  <c r="W340" i="60"/>
  <c r="H340" i="60"/>
  <c r="W339" i="60"/>
  <c r="H339" i="60"/>
  <c r="Q339" i="60" s="1"/>
  <c r="R339" i="60" s="1"/>
  <c r="W338" i="60"/>
  <c r="H338" i="60"/>
  <c r="W337" i="60"/>
  <c r="H337" i="60"/>
  <c r="W336" i="60"/>
  <c r="H336" i="60"/>
  <c r="Q336" i="60" s="1"/>
  <c r="R336" i="60" s="1"/>
  <c r="W335" i="60"/>
  <c r="H335" i="60"/>
  <c r="W334" i="60"/>
  <c r="H334" i="60"/>
  <c r="Q334" i="60" s="1"/>
  <c r="R334" i="60" s="1"/>
  <c r="W333" i="60"/>
  <c r="H333" i="60"/>
  <c r="Q333" i="60" s="1"/>
  <c r="R333" i="60" s="1"/>
  <c r="W332" i="60"/>
  <c r="H332" i="60"/>
  <c r="W331" i="60"/>
  <c r="H331" i="60"/>
  <c r="Q331" i="60" s="1"/>
  <c r="R331" i="60" s="1"/>
  <c r="W330" i="60"/>
  <c r="H330" i="60"/>
  <c r="W329" i="60"/>
  <c r="H329" i="60"/>
  <c r="W328" i="60"/>
  <c r="H328" i="60"/>
  <c r="Q328" i="60" s="1"/>
  <c r="R328" i="60" s="1"/>
  <c r="W327" i="60"/>
  <c r="H327" i="60"/>
  <c r="W326" i="60"/>
  <c r="H326" i="60"/>
  <c r="Q326" i="60" s="1"/>
  <c r="R326" i="60" s="1"/>
  <c r="W325" i="60"/>
  <c r="H325" i="60"/>
  <c r="Q325" i="60" s="1"/>
  <c r="R325" i="60" s="1"/>
  <c r="S325" i="60" s="1"/>
  <c r="T325" i="60" s="1"/>
  <c r="W324" i="60"/>
  <c r="H324" i="60"/>
  <c r="W323" i="60"/>
  <c r="H323" i="60"/>
  <c r="Q323" i="60" s="1"/>
  <c r="R323" i="60" s="1"/>
  <c r="W322" i="60"/>
  <c r="H322" i="60"/>
  <c r="Q322" i="60" s="1"/>
  <c r="R322" i="60" s="1"/>
  <c r="V322" i="60" s="1"/>
  <c r="W321" i="60"/>
  <c r="H321" i="60"/>
  <c r="Q321" i="60" s="1"/>
  <c r="W320" i="60"/>
  <c r="H320" i="60"/>
  <c r="Q320" i="60" s="1"/>
  <c r="R320" i="60" s="1"/>
  <c r="W319" i="60"/>
  <c r="H319" i="60"/>
  <c r="W318" i="60"/>
  <c r="H318" i="60"/>
  <c r="Q318" i="60" s="1"/>
  <c r="R318" i="60" s="1"/>
  <c r="W317" i="60"/>
  <c r="H317" i="60"/>
  <c r="Q317" i="60" s="1"/>
  <c r="R317" i="60" s="1"/>
  <c r="W316" i="60"/>
  <c r="H316" i="60"/>
  <c r="W315" i="60"/>
  <c r="H315" i="60"/>
  <c r="Q315" i="60" s="1"/>
  <c r="R315" i="60" s="1"/>
  <c r="W314" i="60"/>
  <c r="H314" i="60"/>
  <c r="W313" i="60"/>
  <c r="H313" i="60"/>
  <c r="Q313" i="60" s="1"/>
  <c r="W312" i="60"/>
  <c r="H312" i="60"/>
  <c r="Q312" i="60" s="1"/>
  <c r="R312" i="60" s="1"/>
  <c r="W311" i="60"/>
  <c r="H311" i="60"/>
  <c r="W310" i="60"/>
  <c r="H310" i="60"/>
  <c r="Q310" i="60" s="1"/>
  <c r="R310" i="60" s="1"/>
  <c r="W309" i="60"/>
  <c r="H309" i="60"/>
  <c r="Q309" i="60" s="1"/>
  <c r="R309" i="60" s="1"/>
  <c r="W308" i="60"/>
  <c r="H308" i="60"/>
  <c r="W307" i="60"/>
  <c r="H307" i="60"/>
  <c r="Q307" i="60" s="1"/>
  <c r="R307" i="60" s="1"/>
  <c r="W306" i="60"/>
  <c r="H306" i="60"/>
  <c r="W305" i="60"/>
  <c r="H305" i="60"/>
  <c r="W304" i="60"/>
  <c r="H304" i="60"/>
  <c r="Q304" i="60" s="1"/>
  <c r="R304" i="60" s="1"/>
  <c r="W303" i="60"/>
  <c r="H303" i="60"/>
  <c r="W302" i="60"/>
  <c r="H302" i="60"/>
  <c r="Q302" i="60" s="1"/>
  <c r="R302" i="60" s="1"/>
  <c r="W301" i="60"/>
  <c r="H301" i="60"/>
  <c r="Q301" i="60" s="1"/>
  <c r="R301" i="60" s="1"/>
  <c r="S301" i="60" s="1"/>
  <c r="T301" i="60" s="1"/>
  <c r="W300" i="60"/>
  <c r="H300" i="60"/>
  <c r="Q300" i="60" s="1"/>
  <c r="W299" i="60"/>
  <c r="H299" i="60"/>
  <c r="Q299" i="60" s="1"/>
  <c r="R299" i="60" s="1"/>
  <c r="W298" i="60"/>
  <c r="H298" i="60"/>
  <c r="W297" i="60"/>
  <c r="H297" i="60"/>
  <c r="Q297" i="60" s="1"/>
  <c r="W296" i="60"/>
  <c r="H296" i="60"/>
  <c r="Q296" i="60" s="1"/>
  <c r="R296" i="60" s="1"/>
  <c r="W295" i="60"/>
  <c r="H295" i="60"/>
  <c r="W294" i="60"/>
  <c r="H294" i="60"/>
  <c r="Q294" i="60" s="1"/>
  <c r="R294" i="60" s="1"/>
  <c r="W293" i="60"/>
  <c r="H293" i="60"/>
  <c r="Q293" i="60" s="1"/>
  <c r="R293" i="60" s="1"/>
  <c r="W292" i="60"/>
  <c r="H292" i="60"/>
  <c r="W291" i="60"/>
  <c r="H291" i="60"/>
  <c r="Q291" i="60" s="1"/>
  <c r="R291" i="60" s="1"/>
  <c r="W290" i="60"/>
  <c r="H290" i="60"/>
  <c r="W289" i="60"/>
  <c r="H289" i="60"/>
  <c r="Q289" i="60" s="1"/>
  <c r="W288" i="60"/>
  <c r="H288" i="60"/>
  <c r="Q288" i="60" s="1"/>
  <c r="R288" i="60" s="1"/>
  <c r="W287" i="60"/>
  <c r="H287" i="60"/>
  <c r="W286" i="60"/>
  <c r="H286" i="60"/>
  <c r="Q286" i="60" s="1"/>
  <c r="R286" i="60" s="1"/>
  <c r="W285" i="60"/>
  <c r="H285" i="60"/>
  <c r="Q285" i="60" s="1"/>
  <c r="R285" i="60" s="1"/>
  <c r="W284" i="60"/>
  <c r="H284" i="60"/>
  <c r="W283" i="60"/>
  <c r="H283" i="60"/>
  <c r="W282" i="60"/>
  <c r="H282" i="60"/>
  <c r="Q282" i="60" s="1"/>
  <c r="R282" i="60" s="1"/>
  <c r="W281" i="60"/>
  <c r="H281" i="60"/>
  <c r="Q281" i="60" s="1"/>
  <c r="W280" i="60"/>
  <c r="H280" i="60"/>
  <c r="Q280" i="60" s="1"/>
  <c r="R280" i="60" s="1"/>
  <c r="W279" i="60"/>
  <c r="H279" i="60"/>
  <c r="W278" i="60"/>
  <c r="H278" i="60"/>
  <c r="Q278" i="60" s="1"/>
  <c r="R278" i="60" s="1"/>
  <c r="W277" i="60"/>
  <c r="H277" i="60"/>
  <c r="Q277" i="60" s="1"/>
  <c r="R277" i="60" s="1"/>
  <c r="W276" i="60"/>
  <c r="H276" i="60"/>
  <c r="W275" i="60"/>
  <c r="H275" i="60"/>
  <c r="W274" i="60"/>
  <c r="H274" i="60"/>
  <c r="W273" i="60"/>
  <c r="H273" i="60"/>
  <c r="Q273" i="60" s="1"/>
  <c r="W272" i="60"/>
  <c r="H272" i="60"/>
  <c r="Q272" i="60" s="1"/>
  <c r="W271" i="60"/>
  <c r="H271" i="60"/>
  <c r="W270" i="60"/>
  <c r="H270" i="60"/>
  <c r="Q270" i="60" s="1"/>
  <c r="R270" i="60" s="1"/>
  <c r="S270" i="60" s="1"/>
  <c r="T270" i="60" s="1"/>
  <c r="W269" i="60"/>
  <c r="H269" i="60"/>
  <c r="Q269" i="60" s="1"/>
  <c r="R269" i="60" s="1"/>
  <c r="W268" i="60"/>
  <c r="H268" i="60"/>
  <c r="W267" i="60"/>
  <c r="H267" i="60"/>
  <c r="W266" i="60"/>
  <c r="H266" i="60"/>
  <c r="W265" i="60"/>
  <c r="H265" i="60"/>
  <c r="Q265" i="60" s="1"/>
  <c r="W264" i="60"/>
  <c r="H264" i="60"/>
  <c r="W263" i="60"/>
  <c r="H263" i="60"/>
  <c r="W262" i="60"/>
  <c r="H262" i="60"/>
  <c r="Q262" i="60" s="1"/>
  <c r="R262" i="60" s="1"/>
  <c r="S262" i="60" s="1"/>
  <c r="T262" i="60" s="1"/>
  <c r="W261" i="60"/>
  <c r="H261" i="60"/>
  <c r="Q261" i="60" s="1"/>
  <c r="R261" i="60" s="1"/>
  <c r="X261" i="60" s="1"/>
  <c r="Y261" i="60" s="1"/>
  <c r="W260" i="60"/>
  <c r="H260" i="60"/>
  <c r="Q260" i="60" s="1"/>
  <c r="R260" i="60" s="1"/>
  <c r="W259" i="60"/>
  <c r="H259" i="60"/>
  <c r="W258" i="60"/>
  <c r="H258" i="60"/>
  <c r="W257" i="60"/>
  <c r="H257" i="60"/>
  <c r="Q257" i="60" s="1"/>
  <c r="R257" i="60" s="1"/>
  <c r="W256" i="60"/>
  <c r="H256" i="60"/>
  <c r="Q256" i="60" s="1"/>
  <c r="W255" i="60"/>
  <c r="H255" i="60"/>
  <c r="W254" i="60"/>
  <c r="H254" i="60"/>
  <c r="Q254" i="60" s="1"/>
  <c r="R254" i="60" s="1"/>
  <c r="S254" i="60" s="1"/>
  <c r="T254" i="60" s="1"/>
  <c r="W253" i="60"/>
  <c r="H253" i="60"/>
  <c r="Q253" i="60" s="1"/>
  <c r="R253" i="60" s="1"/>
  <c r="W252" i="60"/>
  <c r="H252" i="60"/>
  <c r="Q252" i="60" s="1"/>
  <c r="R252" i="60" s="1"/>
  <c r="W251" i="60"/>
  <c r="H251" i="60"/>
  <c r="W250" i="60"/>
  <c r="H250" i="60"/>
  <c r="W249" i="60"/>
  <c r="H249" i="60"/>
  <c r="Q249" i="60" s="1"/>
  <c r="R249" i="60" s="1"/>
  <c r="W248" i="60"/>
  <c r="H248" i="60"/>
  <c r="Q248" i="60" s="1"/>
  <c r="R248" i="60" s="1"/>
  <c r="W247" i="60"/>
  <c r="H247" i="60"/>
  <c r="Q247" i="60" s="1"/>
  <c r="R247" i="60" s="1"/>
  <c r="S247" i="60" s="1"/>
  <c r="T247" i="60" s="1"/>
  <c r="W246" i="60"/>
  <c r="H246" i="60"/>
  <c r="Q246" i="60" s="1"/>
  <c r="R246" i="60" s="1"/>
  <c r="S246" i="60" s="1"/>
  <c r="T246" i="60" s="1"/>
  <c r="W245" i="60"/>
  <c r="H245" i="60"/>
  <c r="Q245" i="60" s="1"/>
  <c r="R245" i="60" s="1"/>
  <c r="W244" i="60"/>
  <c r="H244" i="60"/>
  <c r="Q244" i="60" s="1"/>
  <c r="R244" i="60" s="1"/>
  <c r="W243" i="60"/>
  <c r="H243" i="60"/>
  <c r="W242" i="60"/>
  <c r="H242" i="60"/>
  <c r="W241" i="60"/>
  <c r="H241" i="60"/>
  <c r="Q241" i="60" s="1"/>
  <c r="R241" i="60" s="1"/>
  <c r="W240" i="60"/>
  <c r="H240" i="60"/>
  <c r="W239" i="60"/>
  <c r="H239" i="60"/>
  <c r="W238" i="60"/>
  <c r="H238" i="60"/>
  <c r="Q238" i="60" s="1"/>
  <c r="R238" i="60" s="1"/>
  <c r="S238" i="60" s="1"/>
  <c r="T238" i="60" s="1"/>
  <c r="W237" i="60"/>
  <c r="H237" i="60"/>
  <c r="Q237" i="60" s="1"/>
  <c r="R237" i="60" s="1"/>
  <c r="W236" i="60"/>
  <c r="H236" i="60"/>
  <c r="Q236" i="60" s="1"/>
  <c r="R236" i="60" s="1"/>
  <c r="W235" i="60"/>
  <c r="H235" i="60"/>
  <c r="W234" i="60"/>
  <c r="H234" i="60"/>
  <c r="W233" i="60"/>
  <c r="H233" i="60"/>
  <c r="Q233" i="60" s="1"/>
  <c r="R233" i="60" s="1"/>
  <c r="W232" i="60"/>
  <c r="H232" i="60"/>
  <c r="Q232" i="60" s="1"/>
  <c r="W231" i="60"/>
  <c r="H231" i="60"/>
  <c r="W230" i="60"/>
  <c r="H230" i="60"/>
  <c r="Q230" i="60" s="1"/>
  <c r="R230" i="60" s="1"/>
  <c r="S230" i="60" s="1"/>
  <c r="T230" i="60" s="1"/>
  <c r="W229" i="60"/>
  <c r="H229" i="60"/>
  <c r="Q229" i="60" s="1"/>
  <c r="R229" i="60" s="1"/>
  <c r="W228" i="60"/>
  <c r="H228" i="60"/>
  <c r="Q228" i="60" s="1"/>
  <c r="R228" i="60" s="1"/>
  <c r="W227" i="60"/>
  <c r="H227" i="60"/>
  <c r="W226" i="60"/>
  <c r="H226" i="60"/>
  <c r="W225" i="60"/>
  <c r="H225" i="60"/>
  <c r="Q225" i="60" s="1"/>
  <c r="R225" i="60" s="1"/>
  <c r="W224" i="60"/>
  <c r="H224" i="60"/>
  <c r="W223" i="60"/>
  <c r="H223" i="60"/>
  <c r="W222" i="60"/>
  <c r="H222" i="60"/>
  <c r="Q222" i="60" s="1"/>
  <c r="R222" i="60" s="1"/>
  <c r="S222" i="60" s="1"/>
  <c r="T222" i="60" s="1"/>
  <c r="W221" i="60"/>
  <c r="H221" i="60"/>
  <c r="Q221" i="60" s="1"/>
  <c r="R221" i="60" s="1"/>
  <c r="W220" i="60"/>
  <c r="H220" i="60"/>
  <c r="Q220" i="60" s="1"/>
  <c r="R220" i="60" s="1"/>
  <c r="W219" i="60"/>
  <c r="H219" i="60"/>
  <c r="W218" i="60"/>
  <c r="H218" i="60"/>
  <c r="Q218" i="60" s="1"/>
  <c r="W217" i="60"/>
  <c r="H217" i="60"/>
  <c r="Q217" i="60" s="1"/>
  <c r="R217" i="60" s="1"/>
  <c r="W216" i="60"/>
  <c r="H216" i="60"/>
  <c r="Q216" i="60" s="1"/>
  <c r="W215" i="60"/>
  <c r="H215" i="60"/>
  <c r="Q215" i="60" s="1"/>
  <c r="R215" i="60" s="1"/>
  <c r="S215" i="60" s="1"/>
  <c r="T215" i="60" s="1"/>
  <c r="W214" i="60"/>
  <c r="H214" i="60"/>
  <c r="Q214" i="60" s="1"/>
  <c r="R214" i="60" s="1"/>
  <c r="S214" i="60" s="1"/>
  <c r="T214" i="60" s="1"/>
  <c r="W213" i="60"/>
  <c r="H213" i="60"/>
  <c r="Q213" i="60" s="1"/>
  <c r="R213" i="60" s="1"/>
  <c r="X213" i="60" s="1"/>
  <c r="Y213" i="60" s="1"/>
  <c r="W212" i="60"/>
  <c r="H212" i="60"/>
  <c r="Q212" i="60" s="1"/>
  <c r="R212" i="60" s="1"/>
  <c r="W211" i="60"/>
  <c r="H211" i="60"/>
  <c r="W210" i="60"/>
  <c r="H210" i="60"/>
  <c r="W209" i="60"/>
  <c r="H209" i="60"/>
  <c r="Q209" i="60" s="1"/>
  <c r="R209" i="60" s="1"/>
  <c r="W208" i="60"/>
  <c r="H208" i="60"/>
  <c r="Q208" i="60" s="1"/>
  <c r="R208" i="60" s="1"/>
  <c r="W207" i="60"/>
  <c r="H207" i="60"/>
  <c r="Q207" i="60" s="1"/>
  <c r="R207" i="60" s="1"/>
  <c r="W206" i="60"/>
  <c r="H206" i="60"/>
  <c r="Q206" i="60" s="1"/>
  <c r="R206" i="60" s="1"/>
  <c r="W205" i="60"/>
  <c r="H205" i="60"/>
  <c r="Q205" i="60" s="1"/>
  <c r="W204" i="60"/>
  <c r="H204" i="60"/>
  <c r="Q204" i="60" s="1"/>
  <c r="R204" i="60" s="1"/>
  <c r="V204" i="60" s="1"/>
  <c r="W203" i="60"/>
  <c r="H203" i="60"/>
  <c r="W202" i="60"/>
  <c r="H202" i="60"/>
  <c r="W201" i="60"/>
  <c r="H201" i="60"/>
  <c r="Q201" i="60" s="1"/>
  <c r="W200" i="60"/>
  <c r="H200" i="60"/>
  <c r="W199" i="60"/>
  <c r="H199" i="60"/>
  <c r="Q199" i="60" s="1"/>
  <c r="R199" i="60" s="1"/>
  <c r="W198" i="60"/>
  <c r="H198" i="60"/>
  <c r="Q198" i="60" s="1"/>
  <c r="R198" i="60" s="1"/>
  <c r="S198" i="60" s="1"/>
  <c r="T198" i="60" s="1"/>
  <c r="W197" i="60"/>
  <c r="H197" i="60"/>
  <c r="W196" i="60"/>
  <c r="H196" i="60"/>
  <c r="Q196" i="60" s="1"/>
  <c r="R196" i="60" s="1"/>
  <c r="W195" i="60"/>
  <c r="H195" i="60"/>
  <c r="W194" i="60"/>
  <c r="H194" i="60"/>
  <c r="W193" i="60"/>
  <c r="H193" i="60"/>
  <c r="Q193" i="60" s="1"/>
  <c r="W192" i="60"/>
  <c r="H192" i="60"/>
  <c r="Q192" i="60" s="1"/>
  <c r="R192" i="60" s="1"/>
  <c r="W191" i="60"/>
  <c r="H191" i="60"/>
  <c r="W190" i="60"/>
  <c r="H190" i="60"/>
  <c r="Q190" i="60" s="1"/>
  <c r="R190" i="60" s="1"/>
  <c r="W189" i="60"/>
  <c r="H189" i="60"/>
  <c r="Q189" i="60" s="1"/>
  <c r="W188" i="60"/>
  <c r="H188" i="60"/>
  <c r="Q188" i="60" s="1"/>
  <c r="R188" i="60" s="1"/>
  <c r="W187" i="60"/>
  <c r="H187" i="60"/>
  <c r="W186" i="60"/>
  <c r="H186" i="60"/>
  <c r="W185" i="60"/>
  <c r="H185" i="60"/>
  <c r="Q185" i="60" s="1"/>
  <c r="W184" i="60"/>
  <c r="H184" i="60"/>
  <c r="Q184" i="60" s="1"/>
  <c r="R184" i="60" s="1"/>
  <c r="W183" i="60"/>
  <c r="H183" i="60"/>
  <c r="W182" i="60"/>
  <c r="H182" i="60"/>
  <c r="Q182" i="60" s="1"/>
  <c r="R182" i="60" s="1"/>
  <c r="W181" i="60"/>
  <c r="H181" i="60"/>
  <c r="W180" i="60"/>
  <c r="H180" i="60"/>
  <c r="Q180" i="60" s="1"/>
  <c r="W179" i="60"/>
  <c r="H179" i="60"/>
  <c r="Q179" i="60" s="1"/>
  <c r="R179" i="60" s="1"/>
  <c r="S179" i="60" s="1"/>
  <c r="T179" i="60" s="1"/>
  <c r="W178" i="60"/>
  <c r="H178" i="60"/>
  <c r="W177" i="60"/>
  <c r="H177" i="60"/>
  <c r="Q177" i="60" s="1"/>
  <c r="R177" i="60" s="1"/>
  <c r="W176" i="60"/>
  <c r="H176" i="60"/>
  <c r="Q176" i="60" s="1"/>
  <c r="R176" i="60" s="1"/>
  <c r="V176" i="60" s="1"/>
  <c r="W175" i="60"/>
  <c r="H175" i="60"/>
  <c r="W174" i="60"/>
  <c r="H174" i="60"/>
  <c r="W173" i="60"/>
  <c r="H173" i="60"/>
  <c r="Q173" i="60" s="1"/>
  <c r="R173" i="60" s="1"/>
  <c r="W172" i="60"/>
  <c r="H172" i="60"/>
  <c r="Q172" i="60" s="1"/>
  <c r="R172" i="60" s="1"/>
  <c r="W171" i="60"/>
  <c r="H171" i="60"/>
  <c r="Q171" i="60" s="1"/>
  <c r="R171" i="60" s="1"/>
  <c r="W170" i="60"/>
  <c r="H170" i="60"/>
  <c r="W169" i="60"/>
  <c r="H169" i="60"/>
  <c r="Q169" i="60" s="1"/>
  <c r="R169" i="60" s="1"/>
  <c r="V169" i="60" s="1"/>
  <c r="W168" i="60"/>
  <c r="H168" i="60"/>
  <c r="Q168" i="60" s="1"/>
  <c r="R168" i="60" s="1"/>
  <c r="V168" i="60" s="1"/>
  <c r="W167" i="60"/>
  <c r="H167" i="60"/>
  <c r="W166" i="60"/>
  <c r="H166" i="60"/>
  <c r="Q166" i="60" s="1"/>
  <c r="W165" i="60"/>
  <c r="H165" i="60"/>
  <c r="Q165" i="60" s="1"/>
  <c r="R165" i="60" s="1"/>
  <c r="W164" i="60"/>
  <c r="H164" i="60"/>
  <c r="W163" i="60"/>
  <c r="H163" i="60"/>
  <c r="Q163" i="60" s="1"/>
  <c r="R163" i="60" s="1"/>
  <c r="W162" i="60"/>
  <c r="H162" i="60"/>
  <c r="W161" i="60"/>
  <c r="H161" i="60"/>
  <c r="Q161" i="60" s="1"/>
  <c r="R161" i="60" s="1"/>
  <c r="W160" i="60"/>
  <c r="H160" i="60"/>
  <c r="Q160" i="60" s="1"/>
  <c r="R160" i="60" s="1"/>
  <c r="V160" i="60" s="1"/>
  <c r="W159" i="60"/>
  <c r="H159" i="60"/>
  <c r="W158" i="60"/>
  <c r="H158" i="60"/>
  <c r="W157" i="60"/>
  <c r="H157" i="60"/>
  <c r="Q157" i="60" s="1"/>
  <c r="R157" i="60" s="1"/>
  <c r="W156" i="60"/>
  <c r="H156" i="60"/>
  <c r="W155" i="60"/>
  <c r="H155" i="60"/>
  <c r="Q155" i="60" s="1"/>
  <c r="R155" i="60" s="1"/>
  <c r="W154" i="60"/>
  <c r="H154" i="60"/>
  <c r="Q154" i="60" s="1"/>
  <c r="R154" i="60" s="1"/>
  <c r="S154" i="60" s="1"/>
  <c r="T154" i="60" s="1"/>
  <c r="W153" i="60"/>
  <c r="H153" i="60"/>
  <c r="Q153" i="60" s="1"/>
  <c r="R153" i="60" s="1"/>
  <c r="W152" i="60"/>
  <c r="H152" i="60"/>
  <c r="Q152" i="60" s="1"/>
  <c r="R152" i="60" s="1"/>
  <c r="W151" i="60"/>
  <c r="H151" i="60"/>
  <c r="Q151" i="60" s="1"/>
  <c r="W150" i="60"/>
  <c r="H150" i="60"/>
  <c r="W149" i="60"/>
  <c r="H149" i="60"/>
  <c r="Q149" i="60" s="1"/>
  <c r="R149" i="60" s="1"/>
  <c r="W148" i="60"/>
  <c r="H148" i="60"/>
  <c r="Q148" i="60" s="1"/>
  <c r="W147" i="60"/>
  <c r="H147" i="60"/>
  <c r="Q147" i="60" s="1"/>
  <c r="R147" i="60" s="1"/>
  <c r="S147" i="60" s="1"/>
  <c r="T147" i="60" s="1"/>
  <c r="W146" i="60"/>
  <c r="H146" i="60"/>
  <c r="Q146" i="60" s="1"/>
  <c r="R146" i="60" s="1"/>
  <c r="S146" i="60" s="1"/>
  <c r="T146" i="60" s="1"/>
  <c r="W145" i="60"/>
  <c r="H145" i="60"/>
  <c r="Q145" i="60" s="1"/>
  <c r="R145" i="60" s="1"/>
  <c r="W144" i="60"/>
  <c r="H144" i="60"/>
  <c r="Q144" i="60" s="1"/>
  <c r="R144" i="60" s="1"/>
  <c r="W143" i="60"/>
  <c r="H143" i="60"/>
  <c r="W142" i="60"/>
  <c r="H142" i="60"/>
  <c r="W141" i="60"/>
  <c r="H141" i="60"/>
  <c r="Q141" i="60" s="1"/>
  <c r="R141" i="60" s="1"/>
  <c r="W140" i="60"/>
  <c r="H140" i="60"/>
  <c r="W139" i="60"/>
  <c r="H139" i="60"/>
  <c r="Q139" i="60" s="1"/>
  <c r="R139" i="60" s="1"/>
  <c r="W138" i="60"/>
  <c r="H138" i="60"/>
  <c r="W137" i="60"/>
  <c r="H137" i="60"/>
  <c r="Q137" i="60" s="1"/>
  <c r="R137" i="60" s="1"/>
  <c r="W136" i="60"/>
  <c r="H136" i="60"/>
  <c r="Q136" i="60" s="1"/>
  <c r="R136" i="60" s="1"/>
  <c r="W135" i="60"/>
  <c r="H135" i="60"/>
  <c r="W134" i="60"/>
  <c r="H134" i="60"/>
  <c r="W133" i="60"/>
  <c r="H133" i="60"/>
  <c r="Q133" i="60" s="1"/>
  <c r="R133" i="60" s="1"/>
  <c r="W132" i="60"/>
  <c r="H132" i="60"/>
  <c r="W131" i="60"/>
  <c r="H131" i="60"/>
  <c r="Q131" i="60" s="1"/>
  <c r="R131" i="60" s="1"/>
  <c r="W130" i="60"/>
  <c r="H130" i="60"/>
  <c r="W129" i="60"/>
  <c r="H129" i="60"/>
  <c r="Q129" i="60" s="1"/>
  <c r="R129" i="60" s="1"/>
  <c r="W128" i="60"/>
  <c r="H128" i="60"/>
  <c r="Q128" i="60" s="1"/>
  <c r="R128" i="60" s="1"/>
  <c r="W127" i="60"/>
  <c r="H127" i="60"/>
  <c r="Q127" i="60" s="1"/>
  <c r="W126" i="60"/>
  <c r="H126" i="60"/>
  <c r="Q126" i="60" s="1"/>
  <c r="W125" i="60"/>
  <c r="H125" i="60"/>
  <c r="Q125" i="60" s="1"/>
  <c r="R125" i="60" s="1"/>
  <c r="W124" i="60"/>
  <c r="H124" i="60"/>
  <c r="W123" i="60"/>
  <c r="H123" i="60"/>
  <c r="Q123" i="60" s="1"/>
  <c r="R123" i="60" s="1"/>
  <c r="S123" i="60" s="1"/>
  <c r="T123" i="60" s="1"/>
  <c r="W122" i="60"/>
  <c r="H122" i="60"/>
  <c r="W121" i="60"/>
  <c r="H121" i="60"/>
  <c r="Q121" i="60" s="1"/>
  <c r="R121" i="60" s="1"/>
  <c r="X121" i="60" s="1"/>
  <c r="Y121" i="60" s="1"/>
  <c r="W120" i="60"/>
  <c r="H120" i="60"/>
  <c r="Q120" i="60" s="1"/>
  <c r="R120" i="60" s="1"/>
  <c r="W119" i="60"/>
  <c r="H119" i="60"/>
  <c r="W118" i="60"/>
  <c r="H118" i="60"/>
  <c r="W117" i="60"/>
  <c r="H117" i="60"/>
  <c r="Q117" i="60" s="1"/>
  <c r="R117" i="60" s="1"/>
  <c r="W116" i="60"/>
  <c r="H116" i="60"/>
  <c r="W115" i="60"/>
  <c r="H115" i="60"/>
  <c r="Q115" i="60" s="1"/>
  <c r="R115" i="60" s="1"/>
  <c r="S115" i="60" s="1"/>
  <c r="T115" i="60" s="1"/>
  <c r="W114" i="60"/>
  <c r="H114" i="60"/>
  <c r="W113" i="60"/>
  <c r="H113" i="60"/>
  <c r="Q113" i="60" s="1"/>
  <c r="W112" i="60"/>
  <c r="H112" i="60"/>
  <c r="Q112" i="60" s="1"/>
  <c r="R112" i="60" s="1"/>
  <c r="W111" i="60"/>
  <c r="H111" i="60"/>
  <c r="W110" i="60"/>
  <c r="H110" i="60"/>
  <c r="Q110" i="60" s="1"/>
  <c r="W109" i="60"/>
  <c r="H109" i="60"/>
  <c r="Q109" i="60" s="1"/>
  <c r="R109" i="60" s="1"/>
  <c r="X109" i="60" s="1"/>
  <c r="Y109" i="60" s="1"/>
  <c r="W108" i="60"/>
  <c r="H108" i="60"/>
  <c r="Q108" i="60" s="1"/>
  <c r="W107" i="60"/>
  <c r="H107" i="60"/>
  <c r="W106" i="60"/>
  <c r="H106" i="60"/>
  <c r="W105" i="60"/>
  <c r="H105" i="60"/>
  <c r="Q105" i="60" s="1"/>
  <c r="R105" i="60" s="1"/>
  <c r="W104" i="60"/>
  <c r="H104" i="60"/>
  <c r="Q104" i="60" s="1"/>
  <c r="R104" i="60" s="1"/>
  <c r="X104" i="60" s="1"/>
  <c r="Y104" i="60" s="1"/>
  <c r="W103" i="60"/>
  <c r="H103" i="60"/>
  <c r="W102" i="60"/>
  <c r="H102" i="60"/>
  <c r="Q102" i="60" s="1"/>
  <c r="W101" i="60"/>
  <c r="H101" i="60"/>
  <c r="Q101" i="60" s="1"/>
  <c r="R101" i="60" s="1"/>
  <c r="W100" i="60"/>
  <c r="H100" i="60"/>
  <c r="Q100" i="60" s="1"/>
  <c r="R100" i="60" s="1"/>
  <c r="W99" i="60"/>
  <c r="H99" i="60"/>
  <c r="W98" i="60"/>
  <c r="H98" i="60"/>
  <c r="W97" i="60"/>
  <c r="H97" i="60"/>
  <c r="Q97" i="60" s="1"/>
  <c r="W96" i="60"/>
  <c r="H96" i="60"/>
  <c r="Q96" i="60" s="1"/>
  <c r="R96" i="60" s="1"/>
  <c r="S96" i="60" s="1"/>
  <c r="T96" i="60" s="1"/>
  <c r="W95" i="60"/>
  <c r="H95" i="60"/>
  <c r="W94" i="60"/>
  <c r="H94" i="60"/>
  <c r="Q94" i="60" s="1"/>
  <c r="R94" i="60" s="1"/>
  <c r="W93" i="60"/>
  <c r="H93" i="60"/>
  <c r="Q93" i="60" s="1"/>
  <c r="R93" i="60" s="1"/>
  <c r="W92" i="60"/>
  <c r="H92" i="60"/>
  <c r="Q92" i="60" s="1"/>
  <c r="R92" i="60" s="1"/>
  <c r="W91" i="60"/>
  <c r="H91" i="60"/>
  <c r="Q91" i="60" s="1"/>
  <c r="R91" i="60" s="1"/>
  <c r="W90" i="60"/>
  <c r="H90" i="60"/>
  <c r="W89" i="60"/>
  <c r="H89" i="60"/>
  <c r="Q89" i="60" s="1"/>
  <c r="W88" i="60"/>
  <c r="H88" i="60"/>
  <c r="Q88" i="60" s="1"/>
  <c r="R88" i="60" s="1"/>
  <c r="W87" i="60"/>
  <c r="H87" i="60"/>
  <c r="W86" i="60"/>
  <c r="H86" i="60"/>
  <c r="W85" i="60"/>
  <c r="H85" i="60"/>
  <c r="W84" i="60"/>
  <c r="H84" i="60"/>
  <c r="Q84" i="60" s="1"/>
  <c r="W83" i="60"/>
  <c r="H83" i="60"/>
  <c r="W82" i="60"/>
  <c r="H82" i="60"/>
  <c r="W81" i="60"/>
  <c r="H81" i="60"/>
  <c r="Q81" i="60" s="1"/>
  <c r="W80" i="60"/>
  <c r="H80" i="60"/>
  <c r="W79" i="60"/>
  <c r="H79" i="60"/>
  <c r="Q79" i="60" s="1"/>
  <c r="R79" i="60" s="1"/>
  <c r="W78" i="60"/>
  <c r="H78" i="60"/>
  <c r="Q78" i="60" s="1"/>
  <c r="R78" i="60" s="1"/>
  <c r="W77" i="60"/>
  <c r="H77" i="60"/>
  <c r="W76" i="60"/>
  <c r="H76" i="60"/>
  <c r="Q76" i="60" s="1"/>
  <c r="R76" i="60" s="1"/>
  <c r="W75" i="60"/>
  <c r="H75" i="60"/>
  <c r="W74" i="60"/>
  <c r="H74" i="60"/>
  <c r="Q74" i="60" s="1"/>
  <c r="R74" i="60" s="1"/>
  <c r="W73" i="60"/>
  <c r="H73" i="60"/>
  <c r="Q73" i="60" s="1"/>
  <c r="W72" i="60"/>
  <c r="H72" i="60"/>
  <c r="W71" i="60"/>
  <c r="R71" i="60"/>
  <c r="H71" i="60"/>
  <c r="W70" i="60"/>
  <c r="H70" i="60"/>
  <c r="Q70" i="60" s="1"/>
  <c r="R70" i="60" s="1"/>
  <c r="W69" i="60"/>
  <c r="H69" i="60"/>
  <c r="W68" i="60"/>
  <c r="H68" i="60"/>
  <c r="Q68" i="60" s="1"/>
  <c r="R68" i="60" s="1"/>
  <c r="W67" i="60"/>
  <c r="H67" i="60"/>
  <c r="W66" i="60"/>
  <c r="H66" i="60"/>
  <c r="W65" i="60"/>
  <c r="H65" i="60"/>
  <c r="Q65" i="60" s="1"/>
  <c r="W64" i="60"/>
  <c r="H64" i="60"/>
  <c r="W63" i="60"/>
  <c r="H63" i="60"/>
  <c r="W62" i="60"/>
  <c r="H62" i="60"/>
  <c r="Q62" i="60" s="1"/>
  <c r="R62" i="60" s="1"/>
  <c r="W61" i="60"/>
  <c r="H61" i="60"/>
  <c r="W60" i="60"/>
  <c r="H60" i="60"/>
  <c r="Q60" i="60" s="1"/>
  <c r="R60" i="60" s="1"/>
  <c r="W59" i="60"/>
  <c r="H59" i="60"/>
  <c r="W58" i="60"/>
  <c r="H58" i="60"/>
  <c r="Q58" i="60" s="1"/>
  <c r="R58" i="60" s="1"/>
  <c r="W57" i="60"/>
  <c r="H57" i="60"/>
  <c r="Q57" i="60" s="1"/>
  <c r="W56" i="60"/>
  <c r="H56" i="60"/>
  <c r="W55" i="60"/>
  <c r="H55" i="60"/>
  <c r="W54" i="60"/>
  <c r="H54" i="60"/>
  <c r="Q54" i="60" s="1"/>
  <c r="R54" i="60" s="1"/>
  <c r="W53" i="60"/>
  <c r="H53" i="60"/>
  <c r="W52" i="60"/>
  <c r="H52" i="60"/>
  <c r="Q52" i="60" s="1"/>
  <c r="R52" i="60" s="1"/>
  <c r="W51" i="60"/>
  <c r="H51" i="60"/>
  <c r="W50" i="60"/>
  <c r="H50" i="60"/>
  <c r="Q50" i="60" s="1"/>
  <c r="R50" i="60" s="1"/>
  <c r="W49" i="60"/>
  <c r="H49" i="60"/>
  <c r="W48" i="60"/>
  <c r="H48" i="60"/>
  <c r="W47" i="60"/>
  <c r="H47" i="60"/>
  <c r="Q47" i="60" s="1"/>
  <c r="R47" i="60" s="1"/>
  <c r="W46" i="60"/>
  <c r="H46" i="60"/>
  <c r="Q46" i="60" s="1"/>
  <c r="R46" i="60" s="1"/>
  <c r="W45" i="60"/>
  <c r="H45" i="60"/>
  <c r="W44" i="60"/>
  <c r="H44" i="60"/>
  <c r="Q44" i="60" s="1"/>
  <c r="R44" i="60" s="1"/>
  <c r="W43" i="60"/>
  <c r="H43" i="60"/>
  <c r="W42" i="60"/>
  <c r="H42" i="60"/>
  <c r="Q42" i="60" s="1"/>
  <c r="R42" i="60" s="1"/>
  <c r="W41" i="60"/>
  <c r="H41" i="60"/>
  <c r="Q41" i="60" s="1"/>
  <c r="W40" i="60"/>
  <c r="H40" i="60"/>
  <c r="W39" i="60"/>
  <c r="H39" i="60"/>
  <c r="Q39" i="60" s="1"/>
  <c r="R39" i="60" s="1"/>
  <c r="W38" i="60"/>
  <c r="H38" i="60"/>
  <c r="Q38" i="60" s="1"/>
  <c r="R38" i="60" s="1"/>
  <c r="X38" i="60" s="1"/>
  <c r="Y38" i="60" s="1"/>
  <c r="W37" i="60"/>
  <c r="H37" i="60"/>
  <c r="W36" i="60"/>
  <c r="H36" i="60"/>
  <c r="Q36" i="60" s="1"/>
  <c r="R36" i="60" s="1"/>
  <c r="V36" i="60" s="1"/>
  <c r="W35" i="60"/>
  <c r="H35" i="60"/>
  <c r="W34" i="60"/>
  <c r="H34" i="60"/>
  <c r="W33" i="60"/>
  <c r="H33" i="60"/>
  <c r="Q33" i="60" s="1"/>
  <c r="W32" i="60"/>
  <c r="H32" i="60"/>
  <c r="Q32" i="60" s="1"/>
  <c r="R32" i="60" s="1"/>
  <c r="X32" i="60" s="1"/>
  <c r="Y32" i="60" s="1"/>
  <c r="W31" i="60"/>
  <c r="H31" i="60"/>
  <c r="Q31" i="60" s="1"/>
  <c r="R31" i="60" s="1"/>
  <c r="W30" i="60"/>
  <c r="H30" i="60"/>
  <c r="Q30" i="60" s="1"/>
  <c r="R30" i="60" s="1"/>
  <c r="W29" i="60"/>
  <c r="H29" i="60"/>
  <c r="Q29" i="60" s="1"/>
  <c r="R29" i="60" s="1"/>
  <c r="S29" i="60" s="1"/>
  <c r="T29" i="60" s="1"/>
  <c r="W28" i="60"/>
  <c r="H28" i="60"/>
  <c r="Q28" i="60" s="1"/>
  <c r="R28" i="60" s="1"/>
  <c r="S28" i="60" s="1"/>
  <c r="T28" i="60" s="1"/>
  <c r="W27" i="60"/>
  <c r="H27" i="60"/>
  <c r="W26" i="60"/>
  <c r="H26" i="60"/>
  <c r="Q26" i="60" s="1"/>
  <c r="R26" i="60" s="1"/>
  <c r="W25" i="60"/>
  <c r="H25" i="60"/>
  <c r="Q25" i="60" s="1"/>
  <c r="R25" i="60" s="1"/>
  <c r="V25" i="60" s="1"/>
  <c r="W24" i="60"/>
  <c r="H24" i="60"/>
  <c r="Q24" i="60" s="1"/>
  <c r="R24" i="60" s="1"/>
  <c r="X24" i="60" s="1"/>
  <c r="Y24" i="60" s="1"/>
  <c r="W23" i="60"/>
  <c r="H23" i="60"/>
  <c r="W22" i="60"/>
  <c r="H22" i="60"/>
  <c r="Q22" i="60" s="1"/>
  <c r="R22" i="60" s="1"/>
  <c r="W21" i="60"/>
  <c r="H21" i="60"/>
  <c r="W20" i="60"/>
  <c r="H20" i="60"/>
  <c r="W19" i="60"/>
  <c r="H19" i="60"/>
  <c r="Q19" i="60" s="1"/>
  <c r="R19" i="60" s="1"/>
  <c r="W18" i="60"/>
  <c r="H18" i="60"/>
  <c r="Q18" i="60" s="1"/>
  <c r="R18" i="60" s="1"/>
  <c r="W17" i="60"/>
  <c r="H17" i="60"/>
  <c r="Q17" i="60" s="1"/>
  <c r="R17" i="60" s="1"/>
  <c r="S17" i="60" s="1"/>
  <c r="T17" i="60" s="1"/>
  <c r="W16" i="60"/>
  <c r="H16" i="60"/>
  <c r="Q16" i="60" s="1"/>
  <c r="R16" i="60" s="1"/>
  <c r="S16" i="60" s="1"/>
  <c r="T16" i="60" s="1"/>
  <c r="W15" i="60"/>
  <c r="H15" i="60"/>
  <c r="Q15" i="60" s="1"/>
  <c r="R15" i="60" s="1"/>
  <c r="W14" i="60"/>
  <c r="H14" i="60"/>
  <c r="Q14" i="60" s="1"/>
  <c r="R14" i="60" s="1"/>
  <c r="W13" i="60"/>
  <c r="H13" i="60"/>
  <c r="Q13" i="60" s="1"/>
  <c r="R13" i="60" s="1"/>
  <c r="W12" i="60"/>
  <c r="H12" i="60"/>
  <c r="Q12" i="60" s="1"/>
  <c r="R12" i="60" s="1"/>
  <c r="S12" i="60" s="1"/>
  <c r="T12" i="60" s="1"/>
  <c r="W11" i="60"/>
  <c r="H11" i="60"/>
  <c r="Q11" i="60" s="1"/>
  <c r="R11" i="60" s="1"/>
  <c r="X11" i="60" s="1"/>
  <c r="Y11" i="60" s="1"/>
  <c r="W10" i="60"/>
  <c r="H10" i="60"/>
  <c r="Q10" i="60" s="1"/>
  <c r="R10" i="60" s="1"/>
  <c r="S10" i="60" s="1"/>
  <c r="T10" i="60" s="1"/>
  <c r="W9" i="60"/>
  <c r="H9" i="60"/>
  <c r="Q9" i="60" s="1"/>
  <c r="W8" i="60"/>
  <c r="H8" i="60"/>
  <c r="Q8" i="60" s="1"/>
  <c r="R8" i="60" s="1"/>
  <c r="X8" i="60" s="1"/>
  <c r="Y8" i="60" s="1"/>
  <c r="W7" i="60"/>
  <c r="H7" i="60"/>
  <c r="W6" i="60"/>
  <c r="H6" i="60"/>
  <c r="Q6" i="60" s="1"/>
  <c r="R6" i="60" s="1"/>
  <c r="W5" i="60"/>
  <c r="H5" i="60"/>
  <c r="W4" i="60"/>
  <c r="H4" i="60"/>
  <c r="Q4" i="60" s="1"/>
  <c r="R4" i="60" s="1"/>
  <c r="W3" i="60"/>
  <c r="H3" i="60"/>
  <c r="W2" i="60"/>
  <c r="H2" i="60"/>
  <c r="R2" i="60" s="1"/>
  <c r="X7" i="59"/>
  <c r="X6" i="59"/>
  <c r="X5" i="59"/>
  <c r="L3" i="59"/>
  <c r="L4" i="59"/>
  <c r="L5" i="59"/>
  <c r="L6" i="59"/>
  <c r="L7" i="59"/>
  <c r="L8" i="59"/>
  <c r="L9" i="59"/>
  <c r="N9" i="59" s="1"/>
  <c r="L10" i="59"/>
  <c r="L11" i="59"/>
  <c r="L12" i="59"/>
  <c r="L13" i="59"/>
  <c r="L14" i="59"/>
  <c r="L15" i="59"/>
  <c r="L16" i="59"/>
  <c r="L17" i="59"/>
  <c r="N17" i="59" s="1"/>
  <c r="L18" i="59"/>
  <c r="L19" i="59"/>
  <c r="L20" i="59"/>
  <c r="L21" i="59"/>
  <c r="L22" i="59"/>
  <c r="L23" i="59"/>
  <c r="L24" i="59"/>
  <c r="L25" i="59"/>
  <c r="N25" i="59" s="1"/>
  <c r="L26" i="59"/>
  <c r="L27" i="59"/>
  <c r="L28" i="59"/>
  <c r="L29" i="59"/>
  <c r="L30" i="59"/>
  <c r="L31" i="59"/>
  <c r="L32" i="59"/>
  <c r="L2" i="59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N102" i="54"/>
  <c r="N103" i="54"/>
  <c r="N104" i="54"/>
  <c r="N105" i="54"/>
  <c r="N106" i="54"/>
  <c r="N107" i="54"/>
  <c r="N108" i="54"/>
  <c r="N109" i="54"/>
  <c r="N110" i="54"/>
  <c r="N111" i="54"/>
  <c r="N112" i="54"/>
  <c r="N113" i="54"/>
  <c r="N114" i="54"/>
  <c r="N115" i="54"/>
  <c r="N116" i="54"/>
  <c r="N117" i="54"/>
  <c r="N118" i="54"/>
  <c r="N119" i="54"/>
  <c r="N120" i="54"/>
  <c r="N121" i="54"/>
  <c r="N122" i="54"/>
  <c r="N123" i="54"/>
  <c r="N124" i="54"/>
  <c r="N125" i="54"/>
  <c r="N126" i="54"/>
  <c r="N127" i="54"/>
  <c r="N128" i="54"/>
  <c r="N129" i="54"/>
  <c r="N130" i="54"/>
  <c r="N131" i="54"/>
  <c r="N132" i="54"/>
  <c r="N133" i="54"/>
  <c r="N134" i="54"/>
  <c r="N135" i="54"/>
  <c r="N136" i="54"/>
  <c r="N137" i="54"/>
  <c r="N138" i="54"/>
  <c r="N139" i="54"/>
  <c r="N140" i="54"/>
  <c r="N141" i="54"/>
  <c r="N142" i="54"/>
  <c r="N143" i="54"/>
  <c r="N144" i="54"/>
  <c r="N145" i="54"/>
  <c r="N146" i="54"/>
  <c r="N147" i="54"/>
  <c r="N148" i="54"/>
  <c r="N149" i="54"/>
  <c r="N150" i="54"/>
  <c r="N151" i="54"/>
  <c r="N152" i="54"/>
  <c r="N153" i="54"/>
  <c r="N154" i="54"/>
  <c r="N155" i="54"/>
  <c r="N156" i="54"/>
  <c r="N157" i="54"/>
  <c r="N158" i="54"/>
  <c r="N159" i="54"/>
  <c r="N160" i="54"/>
  <c r="N161" i="54"/>
  <c r="N162" i="54"/>
  <c r="N163" i="54"/>
  <c r="N164" i="54"/>
  <c r="N165" i="54"/>
  <c r="N166" i="54"/>
  <c r="N167" i="54"/>
  <c r="N168" i="54"/>
  <c r="N169" i="54"/>
  <c r="N170" i="54"/>
  <c r="N171" i="54"/>
  <c r="N172" i="54"/>
  <c r="N173" i="54"/>
  <c r="N174" i="54"/>
  <c r="N175" i="54"/>
  <c r="N176" i="54"/>
  <c r="N177" i="54"/>
  <c r="N178" i="54"/>
  <c r="N179" i="54"/>
  <c r="N180" i="54"/>
  <c r="N181" i="54"/>
  <c r="N182" i="54"/>
  <c r="N183" i="54"/>
  <c r="N184" i="54"/>
  <c r="N185" i="54"/>
  <c r="N186" i="54"/>
  <c r="N187" i="54"/>
  <c r="N188" i="54"/>
  <c r="N189" i="54"/>
  <c r="N190" i="54"/>
  <c r="N191" i="54"/>
  <c r="N192" i="54"/>
  <c r="N193" i="54"/>
  <c r="N194" i="54"/>
  <c r="N195" i="54"/>
  <c r="N196" i="54"/>
  <c r="N197" i="54"/>
  <c r="N198" i="54"/>
  <c r="N199" i="54"/>
  <c r="N200" i="54"/>
  <c r="N201" i="54"/>
  <c r="N202" i="54"/>
  <c r="N203" i="54"/>
  <c r="N204" i="54"/>
  <c r="N205" i="54"/>
  <c r="N206" i="54"/>
  <c r="N207" i="54"/>
  <c r="N208" i="54"/>
  <c r="N209" i="54"/>
  <c r="N210" i="54"/>
  <c r="N211" i="54"/>
  <c r="N212" i="54"/>
  <c r="N213" i="54"/>
  <c r="N214" i="54"/>
  <c r="N215" i="54"/>
  <c r="N216" i="54"/>
  <c r="N217" i="54"/>
  <c r="N218" i="54"/>
  <c r="N219" i="54"/>
  <c r="N220" i="54"/>
  <c r="N221" i="54"/>
  <c r="N222" i="54"/>
  <c r="N223" i="54"/>
  <c r="N224" i="54"/>
  <c r="N225" i="54"/>
  <c r="N226" i="54"/>
  <c r="N227" i="54"/>
  <c r="N228" i="54"/>
  <c r="N229" i="54"/>
  <c r="N230" i="54"/>
  <c r="N231" i="54"/>
  <c r="N232" i="54"/>
  <c r="N233" i="54"/>
  <c r="N234" i="54"/>
  <c r="N235" i="54"/>
  <c r="N236" i="54"/>
  <c r="N237" i="54"/>
  <c r="N238" i="54"/>
  <c r="N239" i="54"/>
  <c r="N240" i="54"/>
  <c r="N241" i="54"/>
  <c r="N242" i="54"/>
  <c r="N243" i="54"/>
  <c r="N244" i="54"/>
  <c r="N245" i="54"/>
  <c r="N246" i="54"/>
  <c r="N247" i="54"/>
  <c r="N248" i="54"/>
  <c r="N249" i="54"/>
  <c r="N250" i="54"/>
  <c r="N251" i="54"/>
  <c r="N252" i="54"/>
  <c r="N253" i="54"/>
  <c r="N254" i="54"/>
  <c r="N255" i="54"/>
  <c r="N256" i="54"/>
  <c r="N257" i="54"/>
  <c r="N258" i="54"/>
  <c r="N259" i="54"/>
  <c r="N260" i="54"/>
  <c r="N261" i="54"/>
  <c r="N262" i="54"/>
  <c r="N263" i="54"/>
  <c r="N264" i="54"/>
  <c r="N265" i="54"/>
  <c r="N266" i="54"/>
  <c r="N267" i="54"/>
  <c r="N268" i="54"/>
  <c r="N269" i="54"/>
  <c r="N270" i="54"/>
  <c r="N271" i="54"/>
  <c r="N272" i="54"/>
  <c r="N273" i="54"/>
  <c r="N274" i="54"/>
  <c r="N275" i="54"/>
  <c r="N276" i="54"/>
  <c r="N277" i="54"/>
  <c r="N278" i="54"/>
  <c r="N279" i="54"/>
  <c r="N280" i="54"/>
  <c r="N281" i="54"/>
  <c r="N282" i="54"/>
  <c r="N283" i="54"/>
  <c r="N284" i="54"/>
  <c r="N285" i="54"/>
  <c r="N286" i="54"/>
  <c r="N287" i="54"/>
  <c r="N288" i="54"/>
  <c r="N289" i="54"/>
  <c r="N290" i="54"/>
  <c r="N291" i="54"/>
  <c r="N292" i="54"/>
  <c r="N293" i="54"/>
  <c r="N294" i="54"/>
  <c r="N295" i="54"/>
  <c r="N296" i="54"/>
  <c r="N297" i="54"/>
  <c r="N298" i="54"/>
  <c r="N299" i="54"/>
  <c r="N300" i="54"/>
  <c r="N301" i="54"/>
  <c r="N302" i="54"/>
  <c r="N303" i="54"/>
  <c r="N304" i="54"/>
  <c r="N305" i="54"/>
  <c r="N306" i="54"/>
  <c r="N307" i="54"/>
  <c r="N308" i="54"/>
  <c r="N309" i="54"/>
  <c r="N310" i="54"/>
  <c r="N311" i="54"/>
  <c r="N312" i="54"/>
  <c r="N313" i="54"/>
  <c r="N314" i="54"/>
  <c r="N315" i="54"/>
  <c r="N316" i="54"/>
  <c r="N317" i="54"/>
  <c r="N318" i="54"/>
  <c r="N319" i="54"/>
  <c r="N320" i="54"/>
  <c r="N321" i="54"/>
  <c r="N322" i="54"/>
  <c r="N323" i="54"/>
  <c r="N324" i="54"/>
  <c r="N325" i="54"/>
  <c r="N326" i="54"/>
  <c r="N327" i="54"/>
  <c r="N328" i="54"/>
  <c r="N329" i="54"/>
  <c r="N330" i="54"/>
  <c r="N331" i="54"/>
  <c r="N332" i="54"/>
  <c r="N333" i="54"/>
  <c r="N334" i="54"/>
  <c r="N335" i="54"/>
  <c r="N336" i="54"/>
  <c r="N337" i="54"/>
  <c r="N338" i="54"/>
  <c r="N339" i="54"/>
  <c r="N340" i="54"/>
  <c r="N341" i="54"/>
  <c r="N342" i="54"/>
  <c r="N343" i="54"/>
  <c r="N344" i="54"/>
  <c r="N345" i="54"/>
  <c r="N346" i="54"/>
  <c r="N347" i="54"/>
  <c r="N348" i="54"/>
  <c r="N349" i="54"/>
  <c r="N350" i="54"/>
  <c r="N351" i="54"/>
  <c r="N352" i="54"/>
  <c r="N353" i="54"/>
  <c r="N354" i="54"/>
  <c r="N355" i="54"/>
  <c r="N356" i="54"/>
  <c r="N357" i="54"/>
  <c r="N358" i="54"/>
  <c r="N359" i="54"/>
  <c r="N360" i="54"/>
  <c r="N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M102" i="54"/>
  <c r="M103" i="54"/>
  <c r="M104" i="54"/>
  <c r="M105" i="54"/>
  <c r="M106" i="54"/>
  <c r="M107" i="54"/>
  <c r="M108" i="54"/>
  <c r="M109" i="54"/>
  <c r="M110" i="54"/>
  <c r="M111" i="54"/>
  <c r="M112" i="54"/>
  <c r="M113" i="54"/>
  <c r="M114" i="54"/>
  <c r="M115" i="54"/>
  <c r="M116" i="54"/>
  <c r="M117" i="54"/>
  <c r="M118" i="54"/>
  <c r="M119" i="54"/>
  <c r="M120" i="54"/>
  <c r="M121" i="54"/>
  <c r="M122" i="54"/>
  <c r="M123" i="54"/>
  <c r="M124" i="54"/>
  <c r="M125" i="54"/>
  <c r="M126" i="54"/>
  <c r="M127" i="54"/>
  <c r="M128" i="54"/>
  <c r="M129" i="54"/>
  <c r="M130" i="54"/>
  <c r="M131" i="54"/>
  <c r="M132" i="54"/>
  <c r="M133" i="54"/>
  <c r="M134" i="54"/>
  <c r="M135" i="54"/>
  <c r="M136" i="54"/>
  <c r="M137" i="54"/>
  <c r="M138" i="54"/>
  <c r="M139" i="54"/>
  <c r="M140" i="54"/>
  <c r="M141" i="54"/>
  <c r="M142" i="54"/>
  <c r="M143" i="54"/>
  <c r="M144" i="54"/>
  <c r="M145" i="54"/>
  <c r="M146" i="54"/>
  <c r="M147" i="54"/>
  <c r="M148" i="54"/>
  <c r="M149" i="54"/>
  <c r="M150" i="54"/>
  <c r="M151" i="54"/>
  <c r="M152" i="54"/>
  <c r="M153" i="54"/>
  <c r="M154" i="54"/>
  <c r="M155" i="54"/>
  <c r="M156" i="54"/>
  <c r="M157" i="54"/>
  <c r="M158" i="54"/>
  <c r="M159" i="54"/>
  <c r="M160" i="54"/>
  <c r="M161" i="54"/>
  <c r="M162" i="54"/>
  <c r="M163" i="54"/>
  <c r="M164" i="54"/>
  <c r="M165" i="54"/>
  <c r="M166" i="54"/>
  <c r="M167" i="54"/>
  <c r="M168" i="54"/>
  <c r="M169" i="54"/>
  <c r="M170" i="54"/>
  <c r="M171" i="54"/>
  <c r="M172" i="54"/>
  <c r="M173" i="54"/>
  <c r="M174" i="54"/>
  <c r="M175" i="54"/>
  <c r="M176" i="54"/>
  <c r="M177" i="54"/>
  <c r="M178" i="54"/>
  <c r="M179" i="54"/>
  <c r="M180" i="54"/>
  <c r="M181" i="54"/>
  <c r="M182" i="54"/>
  <c r="M183" i="54"/>
  <c r="M184" i="54"/>
  <c r="M185" i="54"/>
  <c r="M186" i="54"/>
  <c r="M187" i="54"/>
  <c r="M188" i="54"/>
  <c r="M189" i="54"/>
  <c r="M190" i="54"/>
  <c r="M191" i="54"/>
  <c r="M192" i="54"/>
  <c r="M193" i="54"/>
  <c r="M194" i="54"/>
  <c r="M195" i="54"/>
  <c r="M196" i="54"/>
  <c r="M197" i="54"/>
  <c r="M198" i="54"/>
  <c r="M199" i="54"/>
  <c r="M200" i="54"/>
  <c r="M201" i="54"/>
  <c r="M202" i="54"/>
  <c r="M203" i="54"/>
  <c r="M204" i="54"/>
  <c r="M205" i="54"/>
  <c r="M206" i="54"/>
  <c r="M207" i="54"/>
  <c r="M208" i="54"/>
  <c r="M209" i="54"/>
  <c r="M210" i="54"/>
  <c r="M211" i="54"/>
  <c r="M212" i="54"/>
  <c r="M213" i="54"/>
  <c r="M214" i="54"/>
  <c r="M215" i="54"/>
  <c r="M216" i="54"/>
  <c r="M217" i="54"/>
  <c r="M218" i="54"/>
  <c r="M219" i="54"/>
  <c r="M220" i="54"/>
  <c r="M221" i="54"/>
  <c r="M222" i="54"/>
  <c r="M223" i="54"/>
  <c r="M224" i="54"/>
  <c r="M225" i="54"/>
  <c r="M226" i="54"/>
  <c r="M227" i="54"/>
  <c r="M228" i="54"/>
  <c r="M229" i="54"/>
  <c r="M230" i="54"/>
  <c r="M231" i="54"/>
  <c r="M232" i="54"/>
  <c r="M233" i="54"/>
  <c r="M234" i="54"/>
  <c r="M235" i="54"/>
  <c r="M236" i="54"/>
  <c r="M237" i="54"/>
  <c r="M238" i="54"/>
  <c r="M239" i="54"/>
  <c r="M240" i="54"/>
  <c r="M241" i="54"/>
  <c r="M242" i="54"/>
  <c r="M243" i="54"/>
  <c r="M244" i="54"/>
  <c r="M245" i="54"/>
  <c r="M246" i="54"/>
  <c r="M247" i="54"/>
  <c r="M248" i="54"/>
  <c r="M249" i="54"/>
  <c r="M250" i="54"/>
  <c r="M251" i="54"/>
  <c r="M252" i="54"/>
  <c r="M253" i="54"/>
  <c r="M254" i="54"/>
  <c r="M255" i="54"/>
  <c r="M256" i="54"/>
  <c r="M257" i="54"/>
  <c r="M258" i="54"/>
  <c r="M259" i="54"/>
  <c r="M260" i="54"/>
  <c r="M261" i="54"/>
  <c r="M262" i="54"/>
  <c r="M263" i="54"/>
  <c r="M264" i="54"/>
  <c r="M265" i="54"/>
  <c r="M266" i="54"/>
  <c r="M267" i="54"/>
  <c r="M268" i="54"/>
  <c r="M269" i="54"/>
  <c r="M270" i="54"/>
  <c r="M271" i="54"/>
  <c r="M272" i="54"/>
  <c r="M273" i="54"/>
  <c r="M274" i="54"/>
  <c r="M275" i="54"/>
  <c r="M276" i="54"/>
  <c r="M277" i="54"/>
  <c r="M278" i="54"/>
  <c r="M279" i="54"/>
  <c r="M280" i="54"/>
  <c r="M281" i="54"/>
  <c r="M282" i="54"/>
  <c r="M283" i="54"/>
  <c r="M284" i="54"/>
  <c r="M285" i="54"/>
  <c r="M286" i="54"/>
  <c r="M287" i="54"/>
  <c r="M288" i="54"/>
  <c r="M289" i="54"/>
  <c r="M290" i="54"/>
  <c r="M291" i="54"/>
  <c r="M292" i="54"/>
  <c r="M293" i="54"/>
  <c r="M294" i="54"/>
  <c r="M295" i="54"/>
  <c r="M296" i="54"/>
  <c r="M297" i="54"/>
  <c r="M298" i="54"/>
  <c r="M299" i="54"/>
  <c r="M300" i="54"/>
  <c r="M301" i="54"/>
  <c r="M302" i="54"/>
  <c r="M303" i="54"/>
  <c r="M304" i="54"/>
  <c r="M305" i="54"/>
  <c r="M306" i="54"/>
  <c r="M307" i="54"/>
  <c r="M308" i="54"/>
  <c r="M309" i="54"/>
  <c r="M310" i="54"/>
  <c r="M311" i="54"/>
  <c r="M312" i="54"/>
  <c r="M313" i="54"/>
  <c r="M314" i="54"/>
  <c r="M315" i="54"/>
  <c r="M316" i="54"/>
  <c r="M317" i="54"/>
  <c r="M318" i="54"/>
  <c r="M319" i="54"/>
  <c r="M320" i="54"/>
  <c r="M321" i="54"/>
  <c r="M322" i="54"/>
  <c r="M323" i="54"/>
  <c r="M324" i="54"/>
  <c r="M325" i="54"/>
  <c r="M326" i="54"/>
  <c r="M327" i="54"/>
  <c r="M328" i="54"/>
  <c r="M329" i="54"/>
  <c r="M330" i="54"/>
  <c r="M331" i="54"/>
  <c r="M332" i="54"/>
  <c r="M333" i="54"/>
  <c r="M334" i="54"/>
  <c r="M335" i="54"/>
  <c r="M336" i="54"/>
  <c r="M337" i="54"/>
  <c r="M338" i="54"/>
  <c r="M339" i="54"/>
  <c r="M340" i="54"/>
  <c r="M341" i="54"/>
  <c r="M342" i="54"/>
  <c r="M343" i="54"/>
  <c r="M344" i="54"/>
  <c r="M345" i="54"/>
  <c r="M346" i="54"/>
  <c r="M347" i="54"/>
  <c r="M348" i="54"/>
  <c r="M349" i="54"/>
  <c r="M350" i="54"/>
  <c r="M351" i="54"/>
  <c r="M352" i="54"/>
  <c r="M353" i="54"/>
  <c r="M354" i="54"/>
  <c r="M355" i="54"/>
  <c r="M356" i="54"/>
  <c r="M357" i="54"/>
  <c r="M358" i="54"/>
  <c r="M359" i="54"/>
  <c r="M360" i="54"/>
  <c r="M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J102" i="54"/>
  <c r="J103" i="54"/>
  <c r="J104" i="54"/>
  <c r="J105" i="54"/>
  <c r="J106" i="54"/>
  <c r="J107" i="54"/>
  <c r="J108" i="54"/>
  <c r="J109" i="54"/>
  <c r="J110" i="54"/>
  <c r="J111" i="54"/>
  <c r="J112" i="54"/>
  <c r="J113" i="54"/>
  <c r="J114" i="54"/>
  <c r="J115" i="54"/>
  <c r="J116" i="54"/>
  <c r="J117" i="54"/>
  <c r="J118" i="54"/>
  <c r="J119" i="54"/>
  <c r="J120" i="54"/>
  <c r="J121" i="54"/>
  <c r="J122" i="54"/>
  <c r="J123" i="54"/>
  <c r="J124" i="54"/>
  <c r="J125" i="54"/>
  <c r="J126" i="54"/>
  <c r="J127" i="54"/>
  <c r="J128" i="54"/>
  <c r="J129" i="54"/>
  <c r="J130" i="54"/>
  <c r="J131" i="54"/>
  <c r="J132" i="54"/>
  <c r="J133" i="54"/>
  <c r="J134" i="54"/>
  <c r="J135" i="54"/>
  <c r="J136" i="54"/>
  <c r="J137" i="54"/>
  <c r="J138" i="54"/>
  <c r="J139" i="54"/>
  <c r="J140" i="54"/>
  <c r="J141" i="54"/>
  <c r="J142" i="54"/>
  <c r="J143" i="54"/>
  <c r="J144" i="54"/>
  <c r="J145" i="54"/>
  <c r="J146" i="54"/>
  <c r="J147" i="54"/>
  <c r="J148" i="54"/>
  <c r="J149" i="54"/>
  <c r="J150" i="54"/>
  <c r="J151" i="54"/>
  <c r="J152" i="54"/>
  <c r="J153" i="54"/>
  <c r="J154" i="54"/>
  <c r="J155" i="54"/>
  <c r="J156" i="54"/>
  <c r="J157" i="54"/>
  <c r="J158" i="54"/>
  <c r="J159" i="54"/>
  <c r="J160" i="54"/>
  <c r="J161" i="54"/>
  <c r="J162" i="54"/>
  <c r="J163" i="54"/>
  <c r="J164" i="54"/>
  <c r="J165" i="54"/>
  <c r="J166" i="54"/>
  <c r="J167" i="54"/>
  <c r="J168" i="54"/>
  <c r="J169" i="54"/>
  <c r="J170" i="54"/>
  <c r="J171" i="54"/>
  <c r="J172" i="54"/>
  <c r="J173" i="54"/>
  <c r="J174" i="54"/>
  <c r="J175" i="54"/>
  <c r="J176" i="54"/>
  <c r="J177" i="54"/>
  <c r="J178" i="54"/>
  <c r="J179" i="54"/>
  <c r="J180" i="54"/>
  <c r="J181" i="54"/>
  <c r="J182" i="54"/>
  <c r="J183" i="54"/>
  <c r="J184" i="54"/>
  <c r="J185" i="54"/>
  <c r="J186" i="54"/>
  <c r="J187" i="54"/>
  <c r="J188" i="54"/>
  <c r="J189" i="54"/>
  <c r="J190" i="54"/>
  <c r="J191" i="54"/>
  <c r="J192" i="54"/>
  <c r="J193" i="54"/>
  <c r="J194" i="54"/>
  <c r="J195" i="54"/>
  <c r="J196" i="54"/>
  <c r="J197" i="54"/>
  <c r="J198" i="54"/>
  <c r="J199" i="54"/>
  <c r="J200" i="54"/>
  <c r="J201" i="54"/>
  <c r="J202" i="54"/>
  <c r="J203" i="54"/>
  <c r="J204" i="54"/>
  <c r="J205" i="54"/>
  <c r="J206" i="54"/>
  <c r="J207" i="54"/>
  <c r="J208" i="54"/>
  <c r="J209" i="54"/>
  <c r="J210" i="54"/>
  <c r="J211" i="54"/>
  <c r="J212" i="54"/>
  <c r="J213" i="54"/>
  <c r="J214" i="54"/>
  <c r="J215" i="54"/>
  <c r="J216" i="54"/>
  <c r="J217" i="54"/>
  <c r="J218" i="54"/>
  <c r="J219" i="54"/>
  <c r="J220" i="54"/>
  <c r="J221" i="54"/>
  <c r="J222" i="54"/>
  <c r="J223" i="54"/>
  <c r="J224" i="54"/>
  <c r="J225" i="54"/>
  <c r="J226" i="54"/>
  <c r="J227" i="54"/>
  <c r="J228" i="54"/>
  <c r="J229" i="54"/>
  <c r="J230" i="54"/>
  <c r="J231" i="54"/>
  <c r="J232" i="54"/>
  <c r="J233" i="54"/>
  <c r="J234" i="54"/>
  <c r="J235" i="54"/>
  <c r="J236" i="54"/>
  <c r="J237" i="54"/>
  <c r="J238" i="54"/>
  <c r="J239" i="54"/>
  <c r="J240" i="54"/>
  <c r="J241" i="54"/>
  <c r="J242" i="54"/>
  <c r="J243" i="54"/>
  <c r="J244" i="54"/>
  <c r="J245" i="54"/>
  <c r="J246" i="54"/>
  <c r="J247" i="54"/>
  <c r="J248" i="54"/>
  <c r="J249" i="54"/>
  <c r="J250" i="54"/>
  <c r="J251" i="54"/>
  <c r="J252" i="54"/>
  <c r="J253" i="54"/>
  <c r="J254" i="54"/>
  <c r="J255" i="54"/>
  <c r="J256" i="54"/>
  <c r="J257" i="54"/>
  <c r="J258" i="54"/>
  <c r="J259" i="54"/>
  <c r="J260" i="54"/>
  <c r="J261" i="54"/>
  <c r="J262" i="54"/>
  <c r="J263" i="54"/>
  <c r="J264" i="54"/>
  <c r="J265" i="54"/>
  <c r="J266" i="54"/>
  <c r="J267" i="54"/>
  <c r="J268" i="54"/>
  <c r="J269" i="54"/>
  <c r="J270" i="54"/>
  <c r="J271" i="54"/>
  <c r="J272" i="54"/>
  <c r="J273" i="54"/>
  <c r="J274" i="54"/>
  <c r="J275" i="54"/>
  <c r="J276" i="54"/>
  <c r="J277" i="54"/>
  <c r="J278" i="54"/>
  <c r="J279" i="54"/>
  <c r="J280" i="54"/>
  <c r="J281" i="54"/>
  <c r="J282" i="54"/>
  <c r="J283" i="54"/>
  <c r="J284" i="54"/>
  <c r="J285" i="54"/>
  <c r="J286" i="54"/>
  <c r="J287" i="54"/>
  <c r="J288" i="54"/>
  <c r="J289" i="54"/>
  <c r="J290" i="54"/>
  <c r="J291" i="54"/>
  <c r="J292" i="54"/>
  <c r="J293" i="54"/>
  <c r="J294" i="54"/>
  <c r="J295" i="54"/>
  <c r="J296" i="54"/>
  <c r="J297" i="54"/>
  <c r="J298" i="54"/>
  <c r="J299" i="54"/>
  <c r="J300" i="54"/>
  <c r="J301" i="54"/>
  <c r="J302" i="54"/>
  <c r="J303" i="54"/>
  <c r="J304" i="54"/>
  <c r="J305" i="54"/>
  <c r="J306" i="54"/>
  <c r="J307" i="54"/>
  <c r="J308" i="54"/>
  <c r="J309" i="54"/>
  <c r="J310" i="54"/>
  <c r="J311" i="54"/>
  <c r="J312" i="54"/>
  <c r="J313" i="54"/>
  <c r="J314" i="54"/>
  <c r="J315" i="54"/>
  <c r="J316" i="54"/>
  <c r="J317" i="54"/>
  <c r="J318" i="54"/>
  <c r="J319" i="54"/>
  <c r="J320" i="54"/>
  <c r="J321" i="54"/>
  <c r="J322" i="54"/>
  <c r="J323" i="54"/>
  <c r="J324" i="54"/>
  <c r="J325" i="54"/>
  <c r="J326" i="54"/>
  <c r="J327" i="54"/>
  <c r="J328" i="54"/>
  <c r="J329" i="54"/>
  <c r="J330" i="54"/>
  <c r="J331" i="54"/>
  <c r="J332" i="54"/>
  <c r="J333" i="54"/>
  <c r="J334" i="54"/>
  <c r="J335" i="54"/>
  <c r="J336" i="54"/>
  <c r="J337" i="54"/>
  <c r="J338" i="54"/>
  <c r="J339" i="54"/>
  <c r="J340" i="54"/>
  <c r="J341" i="54"/>
  <c r="J342" i="54"/>
  <c r="J343" i="54"/>
  <c r="J344" i="54"/>
  <c r="J345" i="54"/>
  <c r="J346" i="54"/>
  <c r="J347" i="54"/>
  <c r="J348" i="54"/>
  <c r="J349" i="54"/>
  <c r="J350" i="54"/>
  <c r="J351" i="54"/>
  <c r="J352" i="54"/>
  <c r="J353" i="54"/>
  <c r="J354" i="54"/>
  <c r="J355" i="54"/>
  <c r="J356" i="54"/>
  <c r="J357" i="54"/>
  <c r="J358" i="54"/>
  <c r="J359" i="54"/>
  <c r="J360" i="54"/>
  <c r="J2" i="54"/>
  <c r="I3" i="54"/>
  <c r="I4" i="54"/>
  <c r="I5" i="54"/>
  <c r="I6" i="54"/>
  <c r="I7" i="54"/>
  <c r="I8" i="54"/>
  <c r="I9" i="54"/>
  <c r="I10" i="54"/>
  <c r="I11" i="54"/>
  <c r="I12" i="54"/>
  <c r="I13" i="54"/>
  <c r="I14" i="54"/>
  <c r="I15" i="54"/>
  <c r="I16" i="54"/>
  <c r="I17" i="54"/>
  <c r="I18" i="54"/>
  <c r="I19" i="54"/>
  <c r="I20" i="54"/>
  <c r="I21" i="54"/>
  <c r="I22" i="54"/>
  <c r="I23" i="54"/>
  <c r="I24" i="54"/>
  <c r="I25" i="54"/>
  <c r="I26" i="54"/>
  <c r="I27" i="54"/>
  <c r="I28" i="54"/>
  <c r="I29" i="54"/>
  <c r="I30" i="54"/>
  <c r="I31" i="54"/>
  <c r="I32" i="54"/>
  <c r="I33" i="54"/>
  <c r="I34" i="54"/>
  <c r="I35" i="54"/>
  <c r="I36" i="54"/>
  <c r="I37" i="54"/>
  <c r="I38" i="54"/>
  <c r="I39" i="54"/>
  <c r="I40" i="54"/>
  <c r="I41" i="54"/>
  <c r="I42" i="54"/>
  <c r="I43" i="54"/>
  <c r="I44" i="54"/>
  <c r="I45" i="54"/>
  <c r="I46" i="54"/>
  <c r="I47" i="54"/>
  <c r="I48" i="54"/>
  <c r="I49" i="54"/>
  <c r="I50" i="54"/>
  <c r="I51" i="54"/>
  <c r="I52" i="54"/>
  <c r="I53" i="54"/>
  <c r="I54" i="54"/>
  <c r="I55" i="54"/>
  <c r="I56" i="54"/>
  <c r="I57" i="54"/>
  <c r="I58" i="54"/>
  <c r="I59" i="54"/>
  <c r="I60" i="54"/>
  <c r="I61" i="54"/>
  <c r="I62" i="54"/>
  <c r="I63" i="54"/>
  <c r="I64" i="54"/>
  <c r="I65" i="54"/>
  <c r="I66" i="54"/>
  <c r="I67" i="54"/>
  <c r="I68" i="54"/>
  <c r="I69" i="54"/>
  <c r="I70" i="54"/>
  <c r="I71" i="54"/>
  <c r="I72" i="54"/>
  <c r="I73" i="54"/>
  <c r="I74" i="54"/>
  <c r="I75" i="54"/>
  <c r="I76" i="54"/>
  <c r="I77" i="54"/>
  <c r="I78" i="54"/>
  <c r="I79" i="54"/>
  <c r="I80" i="54"/>
  <c r="I81" i="54"/>
  <c r="I82" i="54"/>
  <c r="I83" i="54"/>
  <c r="I84" i="54"/>
  <c r="I85" i="54"/>
  <c r="I86" i="54"/>
  <c r="I87" i="54"/>
  <c r="I88" i="54"/>
  <c r="I89" i="54"/>
  <c r="I90" i="54"/>
  <c r="I91" i="54"/>
  <c r="I92" i="54"/>
  <c r="I93" i="54"/>
  <c r="I94" i="54"/>
  <c r="I95" i="54"/>
  <c r="I96" i="54"/>
  <c r="I97" i="54"/>
  <c r="I98" i="54"/>
  <c r="I99" i="54"/>
  <c r="I100" i="54"/>
  <c r="I101" i="54"/>
  <c r="I102" i="54"/>
  <c r="I103" i="54"/>
  <c r="I104" i="54"/>
  <c r="I105" i="54"/>
  <c r="I106" i="54"/>
  <c r="I107" i="54"/>
  <c r="I108" i="54"/>
  <c r="I109" i="54"/>
  <c r="I110" i="54"/>
  <c r="I111" i="54"/>
  <c r="I112" i="54"/>
  <c r="I113" i="54"/>
  <c r="I114" i="54"/>
  <c r="I115" i="54"/>
  <c r="I116" i="54"/>
  <c r="I117" i="54"/>
  <c r="I118" i="54"/>
  <c r="I119" i="54"/>
  <c r="I120" i="54"/>
  <c r="I121" i="54"/>
  <c r="I122" i="54"/>
  <c r="I123" i="54"/>
  <c r="I124" i="54"/>
  <c r="I125" i="54"/>
  <c r="I126" i="54"/>
  <c r="I127" i="54"/>
  <c r="I128" i="54"/>
  <c r="I129" i="54"/>
  <c r="I130" i="54"/>
  <c r="I131" i="54"/>
  <c r="I132" i="54"/>
  <c r="I133" i="54"/>
  <c r="I134" i="54"/>
  <c r="I135" i="54"/>
  <c r="I136" i="54"/>
  <c r="I137" i="54"/>
  <c r="I138" i="54"/>
  <c r="I139" i="54"/>
  <c r="I140" i="54"/>
  <c r="I141" i="54"/>
  <c r="I142" i="54"/>
  <c r="I143" i="54"/>
  <c r="I144" i="54"/>
  <c r="I145" i="54"/>
  <c r="I146" i="54"/>
  <c r="I147" i="54"/>
  <c r="I148" i="54"/>
  <c r="I149" i="54"/>
  <c r="I150" i="54"/>
  <c r="I151" i="54"/>
  <c r="I152" i="54"/>
  <c r="I153" i="54"/>
  <c r="I154" i="54"/>
  <c r="I155" i="54"/>
  <c r="I156" i="54"/>
  <c r="I157" i="54"/>
  <c r="I158" i="54"/>
  <c r="I159" i="54"/>
  <c r="I160" i="54"/>
  <c r="I161" i="54"/>
  <c r="I162" i="54"/>
  <c r="I163" i="54"/>
  <c r="I164" i="54"/>
  <c r="I165" i="54"/>
  <c r="I166" i="54"/>
  <c r="I167" i="54"/>
  <c r="I168" i="54"/>
  <c r="I169" i="54"/>
  <c r="I170" i="54"/>
  <c r="I171" i="54"/>
  <c r="I172" i="54"/>
  <c r="I173" i="54"/>
  <c r="I174" i="54"/>
  <c r="I175" i="54"/>
  <c r="I176" i="54"/>
  <c r="I177" i="54"/>
  <c r="I178" i="54"/>
  <c r="I179" i="54"/>
  <c r="I180" i="54"/>
  <c r="I181" i="54"/>
  <c r="I182" i="54"/>
  <c r="I183" i="54"/>
  <c r="I184" i="54"/>
  <c r="I185" i="54"/>
  <c r="I186" i="54"/>
  <c r="I187" i="54"/>
  <c r="I188" i="54"/>
  <c r="I189" i="54"/>
  <c r="I190" i="54"/>
  <c r="I191" i="54"/>
  <c r="I192" i="54"/>
  <c r="I193" i="54"/>
  <c r="I194" i="54"/>
  <c r="I195" i="54"/>
  <c r="I196" i="54"/>
  <c r="I197" i="54"/>
  <c r="I198" i="54"/>
  <c r="I199" i="54"/>
  <c r="I200" i="54"/>
  <c r="I201" i="54"/>
  <c r="I202" i="54"/>
  <c r="I203" i="54"/>
  <c r="I204" i="54"/>
  <c r="I205" i="54"/>
  <c r="I206" i="54"/>
  <c r="I207" i="54"/>
  <c r="I208" i="54"/>
  <c r="I209" i="54"/>
  <c r="I210" i="54"/>
  <c r="I211" i="54"/>
  <c r="I212" i="54"/>
  <c r="I213" i="54"/>
  <c r="I214" i="54"/>
  <c r="I215" i="54"/>
  <c r="I216" i="54"/>
  <c r="I217" i="54"/>
  <c r="I218" i="54"/>
  <c r="I219" i="54"/>
  <c r="I220" i="54"/>
  <c r="I221" i="54"/>
  <c r="I222" i="54"/>
  <c r="I223" i="54"/>
  <c r="I224" i="54"/>
  <c r="I225" i="54"/>
  <c r="I226" i="54"/>
  <c r="I227" i="54"/>
  <c r="I228" i="54"/>
  <c r="I229" i="54"/>
  <c r="I230" i="54"/>
  <c r="I231" i="54"/>
  <c r="I232" i="54"/>
  <c r="I233" i="54"/>
  <c r="I234" i="54"/>
  <c r="I235" i="54"/>
  <c r="I236" i="54"/>
  <c r="I237" i="54"/>
  <c r="I238" i="54"/>
  <c r="I239" i="54"/>
  <c r="I240" i="54"/>
  <c r="I241" i="54"/>
  <c r="I242" i="54"/>
  <c r="I243" i="54"/>
  <c r="I244" i="54"/>
  <c r="I245" i="54"/>
  <c r="I246" i="54"/>
  <c r="I247" i="54"/>
  <c r="I248" i="54"/>
  <c r="I249" i="54"/>
  <c r="I250" i="54"/>
  <c r="I251" i="54"/>
  <c r="I252" i="54"/>
  <c r="I253" i="54"/>
  <c r="I254" i="54"/>
  <c r="I255" i="54"/>
  <c r="I256" i="54"/>
  <c r="I257" i="54"/>
  <c r="I258" i="54"/>
  <c r="I259" i="54"/>
  <c r="I260" i="54"/>
  <c r="I261" i="54"/>
  <c r="I262" i="54"/>
  <c r="I263" i="54"/>
  <c r="I264" i="54"/>
  <c r="I265" i="54"/>
  <c r="I266" i="54"/>
  <c r="I267" i="54"/>
  <c r="I268" i="54"/>
  <c r="I269" i="54"/>
  <c r="I270" i="54"/>
  <c r="I271" i="54"/>
  <c r="I272" i="54"/>
  <c r="I273" i="54"/>
  <c r="I274" i="54"/>
  <c r="I275" i="54"/>
  <c r="I276" i="54"/>
  <c r="I277" i="54"/>
  <c r="I278" i="54"/>
  <c r="I279" i="54"/>
  <c r="I280" i="54"/>
  <c r="I281" i="54"/>
  <c r="I282" i="54"/>
  <c r="I283" i="54"/>
  <c r="I284" i="54"/>
  <c r="I285" i="54"/>
  <c r="I286" i="54"/>
  <c r="I287" i="54"/>
  <c r="I288" i="54"/>
  <c r="I289" i="54"/>
  <c r="I290" i="54"/>
  <c r="I291" i="54"/>
  <c r="I292" i="54"/>
  <c r="I293" i="54"/>
  <c r="I294" i="54"/>
  <c r="I295" i="54"/>
  <c r="I296" i="54"/>
  <c r="I297" i="54"/>
  <c r="I298" i="54"/>
  <c r="I299" i="54"/>
  <c r="I300" i="54"/>
  <c r="I301" i="54"/>
  <c r="I302" i="54"/>
  <c r="I303" i="54"/>
  <c r="I304" i="54"/>
  <c r="I305" i="54"/>
  <c r="I306" i="54"/>
  <c r="I307" i="54"/>
  <c r="I308" i="54"/>
  <c r="I309" i="54"/>
  <c r="I310" i="54"/>
  <c r="I311" i="54"/>
  <c r="I312" i="54"/>
  <c r="I313" i="54"/>
  <c r="I314" i="54"/>
  <c r="I315" i="54"/>
  <c r="I316" i="54"/>
  <c r="I317" i="54"/>
  <c r="I318" i="54"/>
  <c r="I319" i="54"/>
  <c r="I320" i="54"/>
  <c r="I321" i="54"/>
  <c r="I322" i="54"/>
  <c r="I323" i="54"/>
  <c r="I324" i="54"/>
  <c r="I325" i="54"/>
  <c r="I326" i="54"/>
  <c r="I327" i="54"/>
  <c r="I328" i="54"/>
  <c r="I329" i="54"/>
  <c r="I330" i="54"/>
  <c r="I331" i="54"/>
  <c r="I332" i="54"/>
  <c r="I333" i="54"/>
  <c r="I334" i="54"/>
  <c r="I335" i="54"/>
  <c r="I336" i="54"/>
  <c r="I337" i="54"/>
  <c r="I338" i="54"/>
  <c r="I339" i="54"/>
  <c r="I340" i="54"/>
  <c r="I341" i="54"/>
  <c r="I342" i="54"/>
  <c r="I343" i="54"/>
  <c r="I344" i="54"/>
  <c r="I345" i="54"/>
  <c r="I346" i="54"/>
  <c r="I347" i="54"/>
  <c r="I348" i="54"/>
  <c r="I349" i="54"/>
  <c r="I350" i="54"/>
  <c r="I351" i="54"/>
  <c r="I352" i="54"/>
  <c r="I353" i="54"/>
  <c r="I354" i="54"/>
  <c r="I355" i="54"/>
  <c r="I356" i="54"/>
  <c r="I357" i="54"/>
  <c r="I358" i="54"/>
  <c r="I359" i="54"/>
  <c r="I360" i="54"/>
  <c r="I2" i="54"/>
  <c r="H3" i="54"/>
  <c r="H4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2" i="54"/>
  <c r="F3" i="54"/>
  <c r="F4" i="54"/>
  <c r="F5" i="54"/>
  <c r="F6" i="54"/>
  <c r="F7" i="54"/>
  <c r="F8" i="54"/>
  <c r="F9" i="54"/>
  <c r="F10" i="54"/>
  <c r="F11" i="54"/>
  <c r="F12" i="54"/>
  <c r="F13" i="54"/>
  <c r="F14" i="54"/>
  <c r="F15" i="54"/>
  <c r="F16" i="54"/>
  <c r="F17" i="54"/>
  <c r="F18" i="54"/>
  <c r="F19" i="54"/>
  <c r="F20" i="54"/>
  <c r="F21" i="54"/>
  <c r="F22" i="54"/>
  <c r="F23" i="54"/>
  <c r="F24" i="54"/>
  <c r="F25" i="54"/>
  <c r="F26" i="54"/>
  <c r="F27" i="54"/>
  <c r="F28" i="54"/>
  <c r="F29" i="54"/>
  <c r="F30" i="54"/>
  <c r="F31" i="54"/>
  <c r="F32" i="54"/>
  <c r="F33" i="54"/>
  <c r="F34" i="54"/>
  <c r="F35" i="54"/>
  <c r="F36" i="54"/>
  <c r="F37" i="54"/>
  <c r="F38" i="54"/>
  <c r="F39" i="54"/>
  <c r="F40" i="54"/>
  <c r="F41" i="54"/>
  <c r="F42" i="54"/>
  <c r="F43" i="54"/>
  <c r="F44" i="54"/>
  <c r="F45" i="54"/>
  <c r="F46" i="54"/>
  <c r="F47" i="54"/>
  <c r="F48" i="54"/>
  <c r="F49" i="54"/>
  <c r="F50" i="54"/>
  <c r="F51" i="54"/>
  <c r="F52" i="54"/>
  <c r="F53" i="54"/>
  <c r="F54" i="54"/>
  <c r="F55" i="54"/>
  <c r="F56" i="54"/>
  <c r="F57" i="54"/>
  <c r="F58" i="54"/>
  <c r="F59" i="54"/>
  <c r="F60" i="54"/>
  <c r="F61" i="54"/>
  <c r="F62" i="54"/>
  <c r="F63" i="54"/>
  <c r="F64" i="54"/>
  <c r="F65" i="54"/>
  <c r="F66" i="54"/>
  <c r="F67" i="54"/>
  <c r="F68" i="54"/>
  <c r="F69" i="54"/>
  <c r="F70" i="54"/>
  <c r="F71" i="54"/>
  <c r="F72" i="54"/>
  <c r="F73" i="54"/>
  <c r="F74" i="54"/>
  <c r="F75" i="54"/>
  <c r="F76" i="54"/>
  <c r="F77" i="54"/>
  <c r="F78" i="54"/>
  <c r="F79" i="54"/>
  <c r="F80" i="54"/>
  <c r="F81" i="54"/>
  <c r="F82" i="54"/>
  <c r="F83" i="54"/>
  <c r="F84" i="54"/>
  <c r="F85" i="54"/>
  <c r="F86" i="54"/>
  <c r="F87" i="54"/>
  <c r="F88" i="54"/>
  <c r="F89" i="54"/>
  <c r="F90" i="54"/>
  <c r="F91" i="54"/>
  <c r="F92" i="54"/>
  <c r="F93" i="54"/>
  <c r="F94" i="54"/>
  <c r="F95" i="54"/>
  <c r="F96" i="54"/>
  <c r="F97" i="54"/>
  <c r="F98" i="54"/>
  <c r="F99" i="54"/>
  <c r="F100" i="54"/>
  <c r="F101" i="54"/>
  <c r="F102" i="54"/>
  <c r="F103" i="54"/>
  <c r="F104" i="54"/>
  <c r="F105" i="54"/>
  <c r="F106" i="54"/>
  <c r="F107" i="54"/>
  <c r="F108" i="54"/>
  <c r="F109" i="54"/>
  <c r="F110" i="54"/>
  <c r="F111" i="54"/>
  <c r="F112" i="54"/>
  <c r="F113" i="54"/>
  <c r="F114" i="54"/>
  <c r="F115" i="54"/>
  <c r="F116" i="54"/>
  <c r="F117" i="54"/>
  <c r="F118" i="54"/>
  <c r="F119" i="54"/>
  <c r="F120" i="54"/>
  <c r="F121" i="54"/>
  <c r="F122" i="54"/>
  <c r="F123" i="54"/>
  <c r="F124" i="54"/>
  <c r="F125" i="54"/>
  <c r="F126" i="54"/>
  <c r="F127" i="54"/>
  <c r="F128" i="54"/>
  <c r="F129" i="54"/>
  <c r="F130" i="54"/>
  <c r="F131" i="54"/>
  <c r="F132" i="54"/>
  <c r="F133" i="54"/>
  <c r="F134" i="54"/>
  <c r="F135" i="54"/>
  <c r="F136" i="54"/>
  <c r="F137" i="54"/>
  <c r="F138" i="54"/>
  <c r="F139" i="54"/>
  <c r="F140" i="54"/>
  <c r="F141" i="54"/>
  <c r="F142" i="54"/>
  <c r="F143" i="54"/>
  <c r="F144" i="54"/>
  <c r="F145" i="54"/>
  <c r="F146" i="54"/>
  <c r="F147" i="54"/>
  <c r="F148" i="54"/>
  <c r="F149" i="54"/>
  <c r="F150" i="54"/>
  <c r="F151" i="54"/>
  <c r="F152" i="54"/>
  <c r="F153" i="54"/>
  <c r="F154" i="54"/>
  <c r="F155" i="54"/>
  <c r="F156" i="54"/>
  <c r="F157" i="54"/>
  <c r="F158" i="54"/>
  <c r="F159" i="54"/>
  <c r="F160" i="54"/>
  <c r="F161" i="54"/>
  <c r="F162" i="54"/>
  <c r="F163" i="54"/>
  <c r="F164" i="54"/>
  <c r="F165" i="54"/>
  <c r="F166" i="54"/>
  <c r="F167" i="54"/>
  <c r="F168" i="54"/>
  <c r="F169" i="54"/>
  <c r="F170" i="54"/>
  <c r="F171" i="54"/>
  <c r="F172" i="54"/>
  <c r="F173" i="54"/>
  <c r="F174" i="54"/>
  <c r="F175" i="54"/>
  <c r="F176" i="54"/>
  <c r="F177" i="54"/>
  <c r="F178" i="54"/>
  <c r="F179" i="54"/>
  <c r="F180" i="54"/>
  <c r="F181" i="54"/>
  <c r="F182" i="54"/>
  <c r="F183" i="54"/>
  <c r="F184" i="54"/>
  <c r="F185" i="54"/>
  <c r="F186" i="54"/>
  <c r="F187" i="54"/>
  <c r="F188" i="54"/>
  <c r="F189" i="54"/>
  <c r="F190" i="54"/>
  <c r="F191" i="54"/>
  <c r="F192" i="54"/>
  <c r="F193" i="54"/>
  <c r="F194" i="54"/>
  <c r="F195" i="54"/>
  <c r="F196" i="54"/>
  <c r="F197" i="54"/>
  <c r="F198" i="54"/>
  <c r="F199" i="54"/>
  <c r="F200" i="54"/>
  <c r="F201" i="54"/>
  <c r="F202" i="54"/>
  <c r="F203" i="54"/>
  <c r="F204" i="54"/>
  <c r="F205" i="54"/>
  <c r="F206" i="54"/>
  <c r="F207" i="54"/>
  <c r="F208" i="54"/>
  <c r="F209" i="54"/>
  <c r="F210" i="54"/>
  <c r="F211" i="54"/>
  <c r="F212" i="54"/>
  <c r="F213" i="54"/>
  <c r="F214" i="54"/>
  <c r="F215" i="54"/>
  <c r="F216" i="54"/>
  <c r="F217" i="54"/>
  <c r="F218" i="54"/>
  <c r="F219" i="54"/>
  <c r="F220" i="54"/>
  <c r="F221" i="54"/>
  <c r="F222" i="54"/>
  <c r="F223" i="54"/>
  <c r="F224" i="54"/>
  <c r="F225" i="54"/>
  <c r="F226" i="54"/>
  <c r="F227" i="54"/>
  <c r="F228" i="54"/>
  <c r="F229" i="54"/>
  <c r="F230" i="54"/>
  <c r="F231" i="54"/>
  <c r="F232" i="54"/>
  <c r="F233" i="54"/>
  <c r="F234" i="54"/>
  <c r="F235" i="54"/>
  <c r="F236" i="54"/>
  <c r="F237" i="54"/>
  <c r="F238" i="54"/>
  <c r="F239" i="54"/>
  <c r="F240" i="54"/>
  <c r="F241" i="54"/>
  <c r="F242" i="54"/>
  <c r="F243" i="54"/>
  <c r="F244" i="54"/>
  <c r="F245" i="54"/>
  <c r="F246" i="54"/>
  <c r="F247" i="54"/>
  <c r="F248" i="54"/>
  <c r="F249" i="54"/>
  <c r="F250" i="54"/>
  <c r="F251" i="54"/>
  <c r="F252" i="54"/>
  <c r="F253" i="54"/>
  <c r="F254" i="54"/>
  <c r="F255" i="54"/>
  <c r="F256" i="54"/>
  <c r="F257" i="54"/>
  <c r="F258" i="54"/>
  <c r="F259" i="54"/>
  <c r="F260" i="54"/>
  <c r="F261" i="54"/>
  <c r="F262" i="54"/>
  <c r="F263" i="54"/>
  <c r="F264" i="54"/>
  <c r="F265" i="54"/>
  <c r="F266" i="54"/>
  <c r="F267" i="54"/>
  <c r="F268" i="54"/>
  <c r="F269" i="54"/>
  <c r="F270" i="54"/>
  <c r="F271" i="54"/>
  <c r="F272" i="54"/>
  <c r="F273" i="54"/>
  <c r="F274" i="54"/>
  <c r="F275" i="54"/>
  <c r="F276" i="54"/>
  <c r="F277" i="54"/>
  <c r="F278" i="54"/>
  <c r="F279" i="54"/>
  <c r="F280" i="54"/>
  <c r="F281" i="54"/>
  <c r="F282" i="54"/>
  <c r="F283" i="54"/>
  <c r="F284" i="54"/>
  <c r="F285" i="54"/>
  <c r="F286" i="54"/>
  <c r="F287" i="54"/>
  <c r="F288" i="54"/>
  <c r="F289" i="54"/>
  <c r="F290" i="54"/>
  <c r="F291" i="54"/>
  <c r="F292" i="54"/>
  <c r="F293" i="54"/>
  <c r="F294" i="54"/>
  <c r="F295" i="54"/>
  <c r="F296" i="54"/>
  <c r="F297" i="54"/>
  <c r="F298" i="54"/>
  <c r="F299" i="54"/>
  <c r="F300" i="54"/>
  <c r="F301" i="54"/>
  <c r="F302" i="54"/>
  <c r="F303" i="54"/>
  <c r="F304" i="54"/>
  <c r="F305" i="54"/>
  <c r="F306" i="54"/>
  <c r="F307" i="54"/>
  <c r="F308" i="54"/>
  <c r="F309" i="54"/>
  <c r="F310" i="54"/>
  <c r="F311" i="54"/>
  <c r="F312" i="54"/>
  <c r="F313" i="54"/>
  <c r="F314" i="54"/>
  <c r="F315" i="54"/>
  <c r="F316" i="54"/>
  <c r="F317" i="54"/>
  <c r="F318" i="54"/>
  <c r="F319" i="54"/>
  <c r="F320" i="54"/>
  <c r="F321" i="54"/>
  <c r="F322" i="54"/>
  <c r="F323" i="54"/>
  <c r="F324" i="54"/>
  <c r="F325" i="54"/>
  <c r="F326" i="54"/>
  <c r="F327" i="54"/>
  <c r="F328" i="54"/>
  <c r="F329" i="54"/>
  <c r="F330" i="54"/>
  <c r="F331" i="54"/>
  <c r="F332" i="54"/>
  <c r="F333" i="54"/>
  <c r="F334" i="54"/>
  <c r="F335" i="54"/>
  <c r="F336" i="54"/>
  <c r="F337" i="54"/>
  <c r="F338" i="54"/>
  <c r="F339" i="54"/>
  <c r="F340" i="54"/>
  <c r="F341" i="54"/>
  <c r="F342" i="54"/>
  <c r="F343" i="54"/>
  <c r="F344" i="54"/>
  <c r="F345" i="54"/>
  <c r="F346" i="54"/>
  <c r="F347" i="54"/>
  <c r="F348" i="54"/>
  <c r="F349" i="54"/>
  <c r="F350" i="54"/>
  <c r="F351" i="54"/>
  <c r="F352" i="54"/>
  <c r="F353" i="54"/>
  <c r="F354" i="54"/>
  <c r="F355" i="54"/>
  <c r="F356" i="54"/>
  <c r="F357" i="54"/>
  <c r="F358" i="54"/>
  <c r="F359" i="54"/>
  <c r="F360" i="54"/>
  <c r="F2" i="54"/>
  <c r="E3" i="54"/>
  <c r="E4" i="54"/>
  <c r="E5" i="54"/>
  <c r="E6" i="54"/>
  <c r="E7" i="54"/>
  <c r="E8" i="54"/>
  <c r="E9" i="54"/>
  <c r="E10" i="54"/>
  <c r="E11" i="54"/>
  <c r="E12" i="54"/>
  <c r="E13" i="54"/>
  <c r="E14" i="54"/>
  <c r="E15" i="54"/>
  <c r="E16" i="54"/>
  <c r="E17" i="54"/>
  <c r="E18" i="54"/>
  <c r="E19" i="54"/>
  <c r="E20" i="54"/>
  <c r="E21" i="54"/>
  <c r="E22" i="54"/>
  <c r="E23" i="54"/>
  <c r="E24" i="54"/>
  <c r="E25" i="54"/>
  <c r="E26" i="54"/>
  <c r="E27" i="54"/>
  <c r="E28" i="54"/>
  <c r="E29" i="54"/>
  <c r="E30" i="54"/>
  <c r="E31" i="54"/>
  <c r="E32" i="54"/>
  <c r="E33" i="54"/>
  <c r="E34" i="54"/>
  <c r="E35" i="54"/>
  <c r="E36" i="54"/>
  <c r="E37" i="54"/>
  <c r="E38" i="54"/>
  <c r="E39" i="54"/>
  <c r="E40" i="54"/>
  <c r="E41" i="54"/>
  <c r="E42" i="54"/>
  <c r="E43" i="54"/>
  <c r="E44" i="54"/>
  <c r="E45" i="54"/>
  <c r="E46" i="54"/>
  <c r="E47" i="54"/>
  <c r="E48" i="54"/>
  <c r="E49" i="54"/>
  <c r="E50" i="54"/>
  <c r="E51" i="54"/>
  <c r="E52" i="54"/>
  <c r="E53" i="54"/>
  <c r="E54" i="54"/>
  <c r="E55" i="54"/>
  <c r="E56" i="54"/>
  <c r="E57" i="54"/>
  <c r="E58" i="54"/>
  <c r="E59" i="54"/>
  <c r="E60" i="54"/>
  <c r="E61" i="54"/>
  <c r="E62" i="54"/>
  <c r="E63" i="54"/>
  <c r="E64" i="54"/>
  <c r="E65" i="54"/>
  <c r="E66" i="54"/>
  <c r="E67" i="54"/>
  <c r="E68" i="54"/>
  <c r="E69" i="54"/>
  <c r="E70" i="54"/>
  <c r="E71" i="54"/>
  <c r="E72" i="54"/>
  <c r="E73" i="54"/>
  <c r="E74" i="54"/>
  <c r="E75" i="54"/>
  <c r="E76" i="54"/>
  <c r="E77" i="54"/>
  <c r="E78" i="54"/>
  <c r="E79" i="54"/>
  <c r="E80" i="54"/>
  <c r="E81" i="54"/>
  <c r="E82" i="54"/>
  <c r="E83" i="54"/>
  <c r="E84" i="54"/>
  <c r="E85" i="54"/>
  <c r="E86" i="54"/>
  <c r="E87" i="54"/>
  <c r="E88" i="54"/>
  <c r="E89" i="54"/>
  <c r="E90" i="54"/>
  <c r="E91" i="54"/>
  <c r="E92" i="54"/>
  <c r="E93" i="54"/>
  <c r="E94" i="54"/>
  <c r="E95" i="54"/>
  <c r="E96" i="54"/>
  <c r="E97" i="54"/>
  <c r="E98" i="54"/>
  <c r="E99" i="54"/>
  <c r="E100" i="54"/>
  <c r="E101" i="54"/>
  <c r="E102" i="54"/>
  <c r="E103" i="54"/>
  <c r="E104" i="54"/>
  <c r="E105" i="54"/>
  <c r="E106" i="54"/>
  <c r="E107" i="54"/>
  <c r="E108" i="54"/>
  <c r="E109" i="54"/>
  <c r="E110" i="54"/>
  <c r="E111" i="54"/>
  <c r="E112" i="54"/>
  <c r="E113" i="54"/>
  <c r="E114" i="54"/>
  <c r="E115" i="54"/>
  <c r="E116" i="54"/>
  <c r="E117" i="54"/>
  <c r="E118" i="54"/>
  <c r="E119" i="54"/>
  <c r="E120" i="54"/>
  <c r="E121" i="54"/>
  <c r="E122" i="54"/>
  <c r="E123" i="54"/>
  <c r="E124" i="54"/>
  <c r="E125" i="54"/>
  <c r="E126" i="54"/>
  <c r="E127" i="54"/>
  <c r="E128" i="54"/>
  <c r="E129" i="54"/>
  <c r="E130" i="54"/>
  <c r="E131" i="54"/>
  <c r="E132" i="54"/>
  <c r="E133" i="54"/>
  <c r="E134" i="54"/>
  <c r="E135" i="54"/>
  <c r="E136" i="54"/>
  <c r="E137" i="54"/>
  <c r="E138" i="54"/>
  <c r="E139" i="54"/>
  <c r="E140" i="54"/>
  <c r="E141" i="54"/>
  <c r="E142" i="54"/>
  <c r="E143" i="54"/>
  <c r="E144" i="54"/>
  <c r="E145" i="54"/>
  <c r="E146" i="54"/>
  <c r="E147" i="54"/>
  <c r="E148" i="54"/>
  <c r="E149" i="54"/>
  <c r="E150" i="54"/>
  <c r="E151" i="54"/>
  <c r="E152" i="54"/>
  <c r="E153" i="54"/>
  <c r="E154" i="54"/>
  <c r="E155" i="54"/>
  <c r="E156" i="54"/>
  <c r="E157" i="54"/>
  <c r="E158" i="54"/>
  <c r="E159" i="54"/>
  <c r="E160" i="54"/>
  <c r="E161" i="54"/>
  <c r="E162" i="54"/>
  <c r="E163" i="54"/>
  <c r="E164" i="54"/>
  <c r="E165" i="54"/>
  <c r="E166" i="54"/>
  <c r="E167" i="54"/>
  <c r="E168" i="54"/>
  <c r="E169" i="54"/>
  <c r="E170" i="54"/>
  <c r="E171" i="54"/>
  <c r="E172" i="54"/>
  <c r="E173" i="54"/>
  <c r="E174" i="54"/>
  <c r="E175" i="54"/>
  <c r="E176" i="54"/>
  <c r="E177" i="54"/>
  <c r="E178" i="54"/>
  <c r="E179" i="54"/>
  <c r="E180" i="54"/>
  <c r="E181" i="54"/>
  <c r="E182" i="54"/>
  <c r="E183" i="54"/>
  <c r="E184" i="54"/>
  <c r="E185" i="54"/>
  <c r="E186" i="54"/>
  <c r="E187" i="54"/>
  <c r="E188" i="54"/>
  <c r="E189" i="54"/>
  <c r="E190" i="54"/>
  <c r="E191" i="54"/>
  <c r="E192" i="54"/>
  <c r="E193" i="54"/>
  <c r="E194" i="54"/>
  <c r="E195" i="54"/>
  <c r="E196" i="54"/>
  <c r="E197" i="54"/>
  <c r="E198" i="54"/>
  <c r="E199" i="54"/>
  <c r="E200" i="54"/>
  <c r="E201" i="54"/>
  <c r="E202" i="54"/>
  <c r="E203" i="54"/>
  <c r="E204" i="54"/>
  <c r="E205" i="54"/>
  <c r="E206" i="54"/>
  <c r="E207" i="54"/>
  <c r="E208" i="54"/>
  <c r="E209" i="54"/>
  <c r="E210" i="54"/>
  <c r="E211" i="54"/>
  <c r="E212" i="54"/>
  <c r="E213" i="54"/>
  <c r="E214" i="54"/>
  <c r="E215" i="54"/>
  <c r="E216" i="54"/>
  <c r="E217" i="54"/>
  <c r="E218" i="54"/>
  <c r="E219" i="54"/>
  <c r="E220" i="54"/>
  <c r="E221" i="54"/>
  <c r="E222" i="54"/>
  <c r="E223" i="54"/>
  <c r="E224" i="54"/>
  <c r="E225" i="54"/>
  <c r="E226" i="54"/>
  <c r="E227" i="54"/>
  <c r="E228" i="54"/>
  <c r="E229" i="54"/>
  <c r="E230" i="54"/>
  <c r="E231" i="54"/>
  <c r="E232" i="54"/>
  <c r="E233" i="54"/>
  <c r="E234" i="54"/>
  <c r="E235" i="54"/>
  <c r="E236" i="54"/>
  <c r="E237" i="54"/>
  <c r="E238" i="54"/>
  <c r="E239" i="54"/>
  <c r="E240" i="54"/>
  <c r="E241" i="54"/>
  <c r="E242" i="54"/>
  <c r="E243" i="54"/>
  <c r="E244" i="54"/>
  <c r="E245" i="54"/>
  <c r="E246" i="54"/>
  <c r="E247" i="54"/>
  <c r="E248" i="54"/>
  <c r="E249" i="54"/>
  <c r="E250" i="54"/>
  <c r="E251" i="54"/>
  <c r="E252" i="54"/>
  <c r="E253" i="54"/>
  <c r="E254" i="54"/>
  <c r="E255" i="54"/>
  <c r="E256" i="54"/>
  <c r="E257" i="54"/>
  <c r="E258" i="54"/>
  <c r="E259" i="54"/>
  <c r="E260" i="54"/>
  <c r="E261" i="54"/>
  <c r="E262" i="54"/>
  <c r="E263" i="54"/>
  <c r="E264" i="54"/>
  <c r="E265" i="54"/>
  <c r="E266" i="54"/>
  <c r="E267" i="54"/>
  <c r="E268" i="54"/>
  <c r="E269" i="54"/>
  <c r="E270" i="54"/>
  <c r="E271" i="54"/>
  <c r="E272" i="54"/>
  <c r="E273" i="54"/>
  <c r="E274" i="54"/>
  <c r="E275" i="54"/>
  <c r="E276" i="54"/>
  <c r="E277" i="54"/>
  <c r="E278" i="54"/>
  <c r="E279" i="54"/>
  <c r="E280" i="54"/>
  <c r="E281" i="54"/>
  <c r="E282" i="54"/>
  <c r="E283" i="54"/>
  <c r="E284" i="54"/>
  <c r="E285" i="54"/>
  <c r="E286" i="54"/>
  <c r="E287" i="54"/>
  <c r="E288" i="54"/>
  <c r="E289" i="54"/>
  <c r="E290" i="54"/>
  <c r="E291" i="54"/>
  <c r="E292" i="54"/>
  <c r="E293" i="54"/>
  <c r="E294" i="54"/>
  <c r="E295" i="54"/>
  <c r="E296" i="54"/>
  <c r="E297" i="54"/>
  <c r="E298" i="54"/>
  <c r="E299" i="54"/>
  <c r="E300" i="54"/>
  <c r="E301" i="54"/>
  <c r="E302" i="54"/>
  <c r="E303" i="54"/>
  <c r="E304" i="54"/>
  <c r="E305" i="54"/>
  <c r="E306" i="54"/>
  <c r="E307" i="54"/>
  <c r="E308" i="54"/>
  <c r="E309" i="54"/>
  <c r="E310" i="54"/>
  <c r="E311" i="54"/>
  <c r="E312" i="54"/>
  <c r="E313" i="54"/>
  <c r="E314" i="54"/>
  <c r="E315" i="54"/>
  <c r="E316" i="54"/>
  <c r="E317" i="54"/>
  <c r="E318" i="54"/>
  <c r="E319" i="54"/>
  <c r="E320" i="54"/>
  <c r="E321" i="54"/>
  <c r="E322" i="54"/>
  <c r="E323" i="54"/>
  <c r="E324" i="54"/>
  <c r="E325" i="54"/>
  <c r="E326" i="54"/>
  <c r="E327" i="54"/>
  <c r="E328" i="54"/>
  <c r="E329" i="54"/>
  <c r="E330" i="54"/>
  <c r="E331" i="54"/>
  <c r="E332" i="54"/>
  <c r="E333" i="54"/>
  <c r="E334" i="54"/>
  <c r="E335" i="54"/>
  <c r="E336" i="54"/>
  <c r="E337" i="54"/>
  <c r="E338" i="54"/>
  <c r="E339" i="54"/>
  <c r="E340" i="54"/>
  <c r="E341" i="54"/>
  <c r="E342" i="54"/>
  <c r="E343" i="54"/>
  <c r="E344" i="54"/>
  <c r="E345" i="54"/>
  <c r="E346" i="54"/>
  <c r="E347" i="54"/>
  <c r="E348" i="54"/>
  <c r="E349" i="54"/>
  <c r="E350" i="54"/>
  <c r="E351" i="54"/>
  <c r="E352" i="54"/>
  <c r="E353" i="54"/>
  <c r="E354" i="54"/>
  <c r="E355" i="54"/>
  <c r="E356" i="54"/>
  <c r="E357" i="54"/>
  <c r="E358" i="54"/>
  <c r="E359" i="54"/>
  <c r="E360" i="54"/>
  <c r="E2" i="54"/>
  <c r="X3" i="54"/>
  <c r="X4" i="54"/>
  <c r="X5" i="54"/>
  <c r="X6" i="54"/>
  <c r="X7" i="54"/>
  <c r="X8" i="54"/>
  <c r="X9" i="54"/>
  <c r="X10" i="54"/>
  <c r="X11" i="54"/>
  <c r="X12" i="54"/>
  <c r="X13" i="54"/>
  <c r="X14" i="54"/>
  <c r="X15" i="54"/>
  <c r="X16" i="54"/>
  <c r="X17" i="54"/>
  <c r="X18" i="54"/>
  <c r="X19" i="54"/>
  <c r="X20" i="54"/>
  <c r="X21" i="54"/>
  <c r="X22" i="54"/>
  <c r="X23" i="54"/>
  <c r="X24" i="54"/>
  <c r="X25" i="54"/>
  <c r="X26" i="54"/>
  <c r="X27" i="54"/>
  <c r="X28" i="54"/>
  <c r="X29" i="54"/>
  <c r="X30" i="54"/>
  <c r="X31" i="54"/>
  <c r="X32" i="54"/>
  <c r="X33" i="54"/>
  <c r="X34" i="54"/>
  <c r="X35" i="54"/>
  <c r="X36" i="54"/>
  <c r="X37" i="54"/>
  <c r="X38" i="54"/>
  <c r="X39" i="54"/>
  <c r="X40" i="54"/>
  <c r="X41" i="54"/>
  <c r="X42" i="54"/>
  <c r="X43" i="54"/>
  <c r="X44" i="54"/>
  <c r="X45" i="54"/>
  <c r="X46" i="54"/>
  <c r="X47" i="54"/>
  <c r="X48" i="54"/>
  <c r="X49" i="54"/>
  <c r="X50" i="54"/>
  <c r="X51" i="54"/>
  <c r="X52" i="54"/>
  <c r="X53" i="54"/>
  <c r="X54" i="54"/>
  <c r="X55" i="54"/>
  <c r="X56" i="54"/>
  <c r="X57" i="54"/>
  <c r="X58" i="54"/>
  <c r="X59" i="54"/>
  <c r="X60" i="54"/>
  <c r="X61" i="54"/>
  <c r="X62" i="54"/>
  <c r="X63" i="54"/>
  <c r="X64" i="54"/>
  <c r="X65" i="54"/>
  <c r="X66" i="54"/>
  <c r="X67" i="54"/>
  <c r="X68" i="54"/>
  <c r="X69" i="54"/>
  <c r="X70" i="54"/>
  <c r="X71" i="54"/>
  <c r="X72" i="54"/>
  <c r="X73" i="54"/>
  <c r="X74" i="54"/>
  <c r="X75" i="54"/>
  <c r="X76" i="54"/>
  <c r="X77" i="54"/>
  <c r="X78" i="54"/>
  <c r="X79" i="54"/>
  <c r="X80" i="54"/>
  <c r="X81" i="54"/>
  <c r="X82" i="54"/>
  <c r="X83" i="54"/>
  <c r="X84" i="54"/>
  <c r="X85" i="54"/>
  <c r="X86" i="54"/>
  <c r="X87" i="54"/>
  <c r="X88" i="54"/>
  <c r="X89" i="54"/>
  <c r="X90" i="54"/>
  <c r="X91" i="54"/>
  <c r="X92" i="54"/>
  <c r="X93" i="54"/>
  <c r="X94" i="54"/>
  <c r="X95" i="54"/>
  <c r="X96" i="54"/>
  <c r="X97" i="54"/>
  <c r="X98" i="54"/>
  <c r="X99" i="54"/>
  <c r="X100" i="54"/>
  <c r="X101" i="54"/>
  <c r="X102" i="54"/>
  <c r="X103" i="54"/>
  <c r="X104" i="54"/>
  <c r="X105" i="54"/>
  <c r="X106" i="54"/>
  <c r="X107" i="54"/>
  <c r="X108" i="54"/>
  <c r="X109" i="54"/>
  <c r="X110" i="54"/>
  <c r="X111" i="54"/>
  <c r="X112" i="54"/>
  <c r="X113" i="54"/>
  <c r="X114" i="54"/>
  <c r="X115" i="54"/>
  <c r="X116" i="54"/>
  <c r="X117" i="54"/>
  <c r="X118" i="54"/>
  <c r="X119" i="54"/>
  <c r="X120" i="54"/>
  <c r="X121" i="54"/>
  <c r="X122" i="54"/>
  <c r="X123" i="54"/>
  <c r="X124" i="54"/>
  <c r="X125" i="54"/>
  <c r="X126" i="54"/>
  <c r="X127" i="54"/>
  <c r="X128" i="54"/>
  <c r="X129" i="54"/>
  <c r="X130" i="54"/>
  <c r="X131" i="54"/>
  <c r="X132" i="54"/>
  <c r="X133" i="54"/>
  <c r="X134" i="54"/>
  <c r="X135" i="54"/>
  <c r="X136" i="54"/>
  <c r="X137" i="54"/>
  <c r="X138" i="54"/>
  <c r="X139" i="54"/>
  <c r="X140" i="54"/>
  <c r="X141" i="54"/>
  <c r="X142" i="54"/>
  <c r="X143" i="54"/>
  <c r="X144" i="54"/>
  <c r="X145" i="54"/>
  <c r="X146" i="54"/>
  <c r="X147" i="54"/>
  <c r="X148" i="54"/>
  <c r="X149" i="54"/>
  <c r="X150" i="54"/>
  <c r="X151" i="54"/>
  <c r="X152" i="54"/>
  <c r="X153" i="54"/>
  <c r="X154" i="54"/>
  <c r="X155" i="54"/>
  <c r="X156" i="54"/>
  <c r="X157" i="54"/>
  <c r="X158" i="54"/>
  <c r="X159" i="54"/>
  <c r="X160" i="54"/>
  <c r="X161" i="54"/>
  <c r="X162" i="54"/>
  <c r="X163" i="54"/>
  <c r="X164" i="54"/>
  <c r="X165" i="54"/>
  <c r="X166" i="54"/>
  <c r="X167" i="54"/>
  <c r="X168" i="54"/>
  <c r="X169" i="54"/>
  <c r="X170" i="54"/>
  <c r="X171" i="54"/>
  <c r="X172" i="54"/>
  <c r="X173" i="54"/>
  <c r="X174" i="54"/>
  <c r="X175" i="54"/>
  <c r="X176" i="54"/>
  <c r="X177" i="54"/>
  <c r="X178" i="54"/>
  <c r="X179" i="54"/>
  <c r="X180" i="54"/>
  <c r="X181" i="54"/>
  <c r="X182" i="54"/>
  <c r="X183" i="54"/>
  <c r="X184" i="54"/>
  <c r="X185" i="54"/>
  <c r="X186" i="54"/>
  <c r="X187" i="54"/>
  <c r="X188" i="54"/>
  <c r="X189" i="54"/>
  <c r="X190" i="54"/>
  <c r="X191" i="54"/>
  <c r="X192" i="54"/>
  <c r="X193" i="54"/>
  <c r="X194" i="54"/>
  <c r="X195" i="54"/>
  <c r="X196" i="54"/>
  <c r="X197" i="54"/>
  <c r="X198" i="54"/>
  <c r="X199" i="54"/>
  <c r="X200" i="54"/>
  <c r="X201" i="54"/>
  <c r="X202" i="54"/>
  <c r="X203" i="54"/>
  <c r="X204" i="54"/>
  <c r="X205" i="54"/>
  <c r="X206" i="54"/>
  <c r="X207" i="54"/>
  <c r="X208" i="54"/>
  <c r="X209" i="54"/>
  <c r="X210" i="54"/>
  <c r="X211" i="54"/>
  <c r="X212" i="54"/>
  <c r="X213" i="54"/>
  <c r="X214" i="54"/>
  <c r="X215" i="54"/>
  <c r="X216" i="54"/>
  <c r="X217" i="54"/>
  <c r="X218" i="54"/>
  <c r="X219" i="54"/>
  <c r="X220" i="54"/>
  <c r="X221" i="54"/>
  <c r="X222" i="54"/>
  <c r="X223" i="54"/>
  <c r="X224" i="54"/>
  <c r="X225" i="54"/>
  <c r="X226" i="54"/>
  <c r="X227" i="54"/>
  <c r="X228" i="54"/>
  <c r="X229" i="54"/>
  <c r="X230" i="54"/>
  <c r="X231" i="54"/>
  <c r="X232" i="54"/>
  <c r="X233" i="54"/>
  <c r="X234" i="54"/>
  <c r="X235" i="54"/>
  <c r="X236" i="54"/>
  <c r="X237" i="54"/>
  <c r="X238" i="54"/>
  <c r="X239" i="54"/>
  <c r="X240" i="54"/>
  <c r="X241" i="54"/>
  <c r="X242" i="54"/>
  <c r="X243" i="54"/>
  <c r="X244" i="54"/>
  <c r="X245" i="54"/>
  <c r="X246" i="54"/>
  <c r="X247" i="54"/>
  <c r="X248" i="54"/>
  <c r="X249" i="54"/>
  <c r="X250" i="54"/>
  <c r="X251" i="54"/>
  <c r="X252" i="54"/>
  <c r="X253" i="54"/>
  <c r="X254" i="54"/>
  <c r="X255" i="54"/>
  <c r="X256" i="54"/>
  <c r="X257" i="54"/>
  <c r="X258" i="54"/>
  <c r="X259" i="54"/>
  <c r="X260" i="54"/>
  <c r="X261" i="54"/>
  <c r="X262" i="54"/>
  <c r="X263" i="54"/>
  <c r="X264" i="54"/>
  <c r="X265" i="54"/>
  <c r="X266" i="54"/>
  <c r="X267" i="54"/>
  <c r="X268" i="54"/>
  <c r="X269" i="54"/>
  <c r="X270" i="54"/>
  <c r="X271" i="54"/>
  <c r="X272" i="54"/>
  <c r="X273" i="54"/>
  <c r="X274" i="54"/>
  <c r="X275" i="54"/>
  <c r="X276" i="54"/>
  <c r="X277" i="54"/>
  <c r="X278" i="54"/>
  <c r="X279" i="54"/>
  <c r="X280" i="54"/>
  <c r="X281" i="54"/>
  <c r="X282" i="54"/>
  <c r="X283" i="54"/>
  <c r="X284" i="54"/>
  <c r="X285" i="54"/>
  <c r="X286" i="54"/>
  <c r="X287" i="54"/>
  <c r="X288" i="54"/>
  <c r="X289" i="54"/>
  <c r="X290" i="54"/>
  <c r="X291" i="54"/>
  <c r="X292" i="54"/>
  <c r="X293" i="54"/>
  <c r="X294" i="54"/>
  <c r="X295" i="54"/>
  <c r="X296" i="54"/>
  <c r="X297" i="54"/>
  <c r="X298" i="54"/>
  <c r="X299" i="54"/>
  <c r="X300" i="54"/>
  <c r="X301" i="54"/>
  <c r="X302" i="54"/>
  <c r="X303" i="54"/>
  <c r="X304" i="54"/>
  <c r="X305" i="54"/>
  <c r="X306" i="54"/>
  <c r="X307" i="54"/>
  <c r="X308" i="54"/>
  <c r="X309" i="54"/>
  <c r="X310" i="54"/>
  <c r="X311" i="54"/>
  <c r="X312" i="54"/>
  <c r="X313" i="54"/>
  <c r="X314" i="54"/>
  <c r="X315" i="54"/>
  <c r="X316" i="54"/>
  <c r="X317" i="54"/>
  <c r="X318" i="54"/>
  <c r="X319" i="54"/>
  <c r="X320" i="54"/>
  <c r="X321" i="54"/>
  <c r="X322" i="54"/>
  <c r="X323" i="54"/>
  <c r="X324" i="54"/>
  <c r="X325" i="54"/>
  <c r="X326" i="54"/>
  <c r="X327" i="54"/>
  <c r="X328" i="54"/>
  <c r="X329" i="54"/>
  <c r="X330" i="54"/>
  <c r="X331" i="54"/>
  <c r="X332" i="54"/>
  <c r="X333" i="54"/>
  <c r="X334" i="54"/>
  <c r="X335" i="54"/>
  <c r="X336" i="54"/>
  <c r="X337" i="54"/>
  <c r="X338" i="54"/>
  <c r="X339" i="54"/>
  <c r="X340" i="54"/>
  <c r="X341" i="54"/>
  <c r="X342" i="54"/>
  <c r="X343" i="54"/>
  <c r="X344" i="54"/>
  <c r="X345" i="54"/>
  <c r="X346" i="54"/>
  <c r="X347" i="54"/>
  <c r="X348" i="54"/>
  <c r="X349" i="54"/>
  <c r="X350" i="54"/>
  <c r="X351" i="54"/>
  <c r="X352" i="54"/>
  <c r="X353" i="54"/>
  <c r="X354" i="54"/>
  <c r="X355" i="54"/>
  <c r="X356" i="54"/>
  <c r="X357" i="54"/>
  <c r="X358" i="54"/>
  <c r="X359" i="54"/>
  <c r="X360" i="54"/>
  <c r="X2" i="54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2" i="55"/>
  <c r="I3" i="55"/>
  <c r="I4" i="55"/>
  <c r="I5" i="55"/>
  <c r="I6" i="55"/>
  <c r="I7" i="55"/>
  <c r="I8" i="55"/>
  <c r="I9" i="55"/>
  <c r="I10" i="55"/>
  <c r="I11" i="55"/>
  <c r="I12" i="55"/>
  <c r="I13" i="55"/>
  <c r="I14" i="55"/>
  <c r="I15" i="55"/>
  <c r="I16" i="55"/>
  <c r="I17" i="55"/>
  <c r="I18" i="55"/>
  <c r="I19" i="55"/>
  <c r="I20" i="55"/>
  <c r="I21" i="55"/>
  <c r="I22" i="55"/>
  <c r="I23" i="55"/>
  <c r="I24" i="55"/>
  <c r="I25" i="55"/>
  <c r="I26" i="55"/>
  <c r="I27" i="55"/>
  <c r="I28" i="55"/>
  <c r="I29" i="55"/>
  <c r="I30" i="55"/>
  <c r="I31" i="55"/>
  <c r="I32" i="55"/>
  <c r="I2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2" i="55"/>
  <c r="F3" i="55"/>
  <c r="F4" i="55"/>
  <c r="F5" i="55"/>
  <c r="F6" i="55"/>
  <c r="F7" i="55"/>
  <c r="F8" i="55"/>
  <c r="F9" i="55"/>
  <c r="F10" i="55"/>
  <c r="F11" i="55"/>
  <c r="F12" i="55"/>
  <c r="F13" i="55"/>
  <c r="F14" i="55"/>
  <c r="F15" i="55"/>
  <c r="F16" i="55"/>
  <c r="F17" i="55"/>
  <c r="F18" i="55"/>
  <c r="F19" i="55"/>
  <c r="F20" i="55"/>
  <c r="F21" i="55"/>
  <c r="F22" i="55"/>
  <c r="F23" i="55"/>
  <c r="F24" i="55"/>
  <c r="F25" i="55"/>
  <c r="F26" i="55"/>
  <c r="F27" i="55"/>
  <c r="F28" i="55"/>
  <c r="F29" i="55"/>
  <c r="F30" i="55"/>
  <c r="F31" i="55"/>
  <c r="F32" i="55"/>
  <c r="F2" i="55"/>
  <c r="U3" i="55"/>
  <c r="U4" i="55"/>
  <c r="U5" i="55"/>
  <c r="U6" i="55"/>
  <c r="U7" i="55"/>
  <c r="U8" i="55"/>
  <c r="U9" i="55"/>
  <c r="U10" i="55"/>
  <c r="U11" i="55"/>
  <c r="U12" i="55"/>
  <c r="U13" i="55"/>
  <c r="U14" i="55"/>
  <c r="U15" i="55"/>
  <c r="U16" i="55"/>
  <c r="U17" i="55"/>
  <c r="U18" i="55"/>
  <c r="U19" i="55"/>
  <c r="U20" i="55"/>
  <c r="U21" i="55"/>
  <c r="U22" i="55"/>
  <c r="U23" i="55"/>
  <c r="U24" i="55"/>
  <c r="U25" i="55"/>
  <c r="U26" i="55"/>
  <c r="U27" i="55"/>
  <c r="U28" i="55"/>
  <c r="U29" i="55"/>
  <c r="U30" i="55"/>
  <c r="U31" i="55"/>
  <c r="U32" i="55"/>
  <c r="U2" i="55"/>
  <c r="T32" i="59"/>
  <c r="R32" i="59"/>
  <c r="N32" i="59"/>
  <c r="T31" i="59"/>
  <c r="R31" i="59"/>
  <c r="N31" i="59"/>
  <c r="T30" i="59"/>
  <c r="R30" i="59"/>
  <c r="N30" i="59"/>
  <c r="T29" i="59"/>
  <c r="R29" i="59"/>
  <c r="N29" i="59"/>
  <c r="T28" i="59"/>
  <c r="R28" i="59"/>
  <c r="N28" i="59"/>
  <c r="T27" i="59"/>
  <c r="R27" i="59"/>
  <c r="N27" i="59"/>
  <c r="T26" i="59"/>
  <c r="R26" i="59"/>
  <c r="N26" i="59"/>
  <c r="T25" i="59"/>
  <c r="R25" i="59"/>
  <c r="T24" i="59"/>
  <c r="R24" i="59"/>
  <c r="N24" i="59"/>
  <c r="T23" i="59"/>
  <c r="R23" i="59"/>
  <c r="N23" i="59"/>
  <c r="T22" i="59"/>
  <c r="R22" i="59"/>
  <c r="N22" i="59"/>
  <c r="T21" i="59"/>
  <c r="R21" i="59"/>
  <c r="N21" i="59"/>
  <c r="T20" i="59"/>
  <c r="R20" i="59"/>
  <c r="N20" i="59"/>
  <c r="T19" i="59"/>
  <c r="R19" i="59"/>
  <c r="N19" i="59"/>
  <c r="O19" i="59" s="1"/>
  <c r="T18" i="59"/>
  <c r="R18" i="59"/>
  <c r="N18" i="59"/>
  <c r="T17" i="59"/>
  <c r="R17" i="59"/>
  <c r="T16" i="59"/>
  <c r="R16" i="59"/>
  <c r="N16" i="59"/>
  <c r="T15" i="59"/>
  <c r="R15" i="59"/>
  <c r="N15" i="59"/>
  <c r="T14" i="59"/>
  <c r="R14" i="59"/>
  <c r="N14" i="59"/>
  <c r="T13" i="59"/>
  <c r="R13" i="59"/>
  <c r="N13" i="59"/>
  <c r="T12" i="59"/>
  <c r="R12" i="59"/>
  <c r="N12" i="59"/>
  <c r="T11" i="59"/>
  <c r="R11" i="59"/>
  <c r="N11" i="59"/>
  <c r="O11" i="59" s="1"/>
  <c r="T10" i="59"/>
  <c r="R10" i="59"/>
  <c r="N10" i="59"/>
  <c r="T9" i="59"/>
  <c r="R9" i="59"/>
  <c r="T8" i="59"/>
  <c r="R8" i="59"/>
  <c r="N8" i="59"/>
  <c r="T7" i="59"/>
  <c r="R7" i="59"/>
  <c r="N7" i="59"/>
  <c r="T6" i="59"/>
  <c r="R6" i="59"/>
  <c r="N6" i="59"/>
  <c r="T5" i="59"/>
  <c r="R5" i="59"/>
  <c r="N5" i="59"/>
  <c r="T4" i="59"/>
  <c r="R4" i="59"/>
  <c r="N4" i="59"/>
  <c r="T3" i="59"/>
  <c r="R3" i="59"/>
  <c r="N3" i="59"/>
  <c r="O3" i="59" s="1"/>
  <c r="T2" i="59"/>
  <c r="R2" i="59"/>
  <c r="N2" i="59"/>
  <c r="Y5" i="69" l="1"/>
  <c r="T5" i="69"/>
  <c r="Q5" i="69"/>
  <c r="R5" i="69" s="1"/>
  <c r="T6" i="69"/>
  <c r="Q6" i="69"/>
  <c r="R6" i="69" s="1"/>
  <c r="T19" i="67"/>
  <c r="Q19" i="67"/>
  <c r="R19" i="67" s="1"/>
  <c r="T25" i="67"/>
  <c r="Q25" i="67"/>
  <c r="R25" i="67" s="1"/>
  <c r="Y7" i="67"/>
  <c r="T27" i="67"/>
  <c r="Q27" i="67"/>
  <c r="R27" i="67" s="1"/>
  <c r="Y6" i="67"/>
  <c r="T29" i="67"/>
  <c r="Q29" i="67"/>
  <c r="R29" i="67" s="1"/>
  <c r="Q6" i="67"/>
  <c r="R6" i="67" s="1"/>
  <c r="T6" i="67"/>
  <c r="T9" i="67"/>
  <c r="Q9" i="67"/>
  <c r="R9" i="67" s="1"/>
  <c r="T13" i="67"/>
  <c r="Q13" i="67"/>
  <c r="R13" i="67" s="1"/>
  <c r="T17" i="67"/>
  <c r="Q17" i="67"/>
  <c r="R17" i="67" s="1"/>
  <c r="T31" i="67"/>
  <c r="Q31" i="67"/>
  <c r="R31" i="67" s="1"/>
  <c r="T8" i="67"/>
  <c r="Q8" i="67"/>
  <c r="R8" i="67" s="1"/>
  <c r="T10" i="67"/>
  <c r="Q10" i="67"/>
  <c r="R10" i="67" s="1"/>
  <c r="T12" i="67"/>
  <c r="Q12" i="67"/>
  <c r="R12" i="67" s="1"/>
  <c r="T14" i="67"/>
  <c r="Q14" i="67"/>
  <c r="R14" i="67" s="1"/>
  <c r="T16" i="67"/>
  <c r="Q16" i="67"/>
  <c r="R16" i="67" s="1"/>
  <c r="T18" i="67"/>
  <c r="Q18" i="67"/>
  <c r="R18" i="67" s="1"/>
  <c r="T20" i="67"/>
  <c r="Q20" i="67"/>
  <c r="R20" i="67" s="1"/>
  <c r="T22" i="67"/>
  <c r="Q22" i="67"/>
  <c r="R22" i="67" s="1"/>
  <c r="T24" i="67"/>
  <c r="Q24" i="67"/>
  <c r="R24" i="67" s="1"/>
  <c r="T26" i="67"/>
  <c r="Q26" i="67"/>
  <c r="R26" i="67" s="1"/>
  <c r="T28" i="67"/>
  <c r="Q28" i="67"/>
  <c r="R28" i="67" s="1"/>
  <c r="T30" i="67"/>
  <c r="Q30" i="67"/>
  <c r="R30" i="67" s="1"/>
  <c r="T32" i="67"/>
  <c r="Q32" i="67"/>
  <c r="R32" i="67" s="1"/>
  <c r="T23" i="67"/>
  <c r="Q23" i="67"/>
  <c r="R23" i="67" s="1"/>
  <c r="T11" i="67"/>
  <c r="Q11" i="67"/>
  <c r="R11" i="67" s="1"/>
  <c r="T15" i="67"/>
  <c r="Q15" i="67"/>
  <c r="R15" i="67" s="1"/>
  <c r="T21" i="67"/>
  <c r="Q21" i="67"/>
  <c r="R21" i="67" s="1"/>
  <c r="Q7" i="67"/>
  <c r="R7" i="67" s="1"/>
  <c r="Y8" i="67" s="1"/>
  <c r="T5" i="67"/>
  <c r="Y4" i="67" s="1"/>
  <c r="Q3" i="69"/>
  <c r="R3" i="69" s="1"/>
  <c r="Y7" i="69"/>
  <c r="T3" i="69"/>
  <c r="Q8" i="69"/>
  <c r="R8" i="69" s="1"/>
  <c r="T8" i="69"/>
  <c r="Q4" i="69"/>
  <c r="R4" i="69" s="1"/>
  <c r="T4" i="69"/>
  <c r="Y6" i="69"/>
  <c r="Q2" i="69"/>
  <c r="R2" i="69" s="1"/>
  <c r="T2" i="69"/>
  <c r="Q7" i="69"/>
  <c r="R7" i="69" s="1"/>
  <c r="T32" i="69"/>
  <c r="T31" i="69"/>
  <c r="T30" i="69"/>
  <c r="T29" i="69"/>
  <c r="T28" i="69"/>
  <c r="T27" i="69"/>
  <c r="T26" i="69"/>
  <c r="T25" i="69"/>
  <c r="T24" i="69"/>
  <c r="T23" i="69"/>
  <c r="T22" i="69"/>
  <c r="T21" i="69"/>
  <c r="T20" i="69"/>
  <c r="T19" i="69"/>
  <c r="T18" i="69"/>
  <c r="T17" i="69"/>
  <c r="T16" i="69"/>
  <c r="T15" i="69"/>
  <c r="T14" i="69"/>
  <c r="T13" i="69"/>
  <c r="T12" i="69"/>
  <c r="T11" i="69"/>
  <c r="T10" i="69"/>
  <c r="T9" i="69"/>
  <c r="R235" i="68"/>
  <c r="R237" i="68"/>
  <c r="R245" i="68"/>
  <c r="V245" i="68" s="1"/>
  <c r="R172" i="68"/>
  <c r="R195" i="68"/>
  <c r="S195" i="68" s="1"/>
  <c r="T195" i="68" s="1"/>
  <c r="R203" i="68"/>
  <c r="S203" i="68" s="1"/>
  <c r="T203" i="68" s="1"/>
  <c r="R219" i="68"/>
  <c r="X219" i="68" s="1"/>
  <c r="Y219" i="68" s="1"/>
  <c r="R227" i="68"/>
  <c r="X227" i="68" s="1"/>
  <c r="Y227" i="68" s="1"/>
  <c r="R196" i="68"/>
  <c r="X196" i="68" s="1"/>
  <c r="Y196" i="68" s="1"/>
  <c r="R152" i="68"/>
  <c r="S152" i="68" s="1"/>
  <c r="T152" i="68" s="1"/>
  <c r="R200" i="68"/>
  <c r="V200" i="68" s="1"/>
  <c r="R160" i="68"/>
  <c r="X160" i="68" s="1"/>
  <c r="Y160" i="68" s="1"/>
  <c r="R216" i="68"/>
  <c r="S216" i="68" s="1"/>
  <c r="T216" i="68" s="1"/>
  <c r="R240" i="68"/>
  <c r="X240" i="68" s="1"/>
  <c r="Y240" i="68" s="1"/>
  <c r="R261" i="68"/>
  <c r="V261" i="68" s="1"/>
  <c r="R84" i="68"/>
  <c r="X84" i="68" s="1"/>
  <c r="Y84" i="68" s="1"/>
  <c r="R156" i="68"/>
  <c r="S156" i="68" s="1"/>
  <c r="T156" i="68" s="1"/>
  <c r="R52" i="68"/>
  <c r="S52" i="68" s="1"/>
  <c r="T52" i="68" s="1"/>
  <c r="R68" i="68"/>
  <c r="V68" i="68" s="1"/>
  <c r="R140" i="68"/>
  <c r="S140" i="68" s="1"/>
  <c r="T140" i="68" s="1"/>
  <c r="R180" i="68"/>
  <c r="S180" i="68" s="1"/>
  <c r="T180" i="68" s="1"/>
  <c r="R108" i="68"/>
  <c r="X108" i="68" s="1"/>
  <c r="Y108" i="68" s="1"/>
  <c r="R164" i="68"/>
  <c r="X164" i="68" s="1"/>
  <c r="Y164" i="68" s="1"/>
  <c r="R76" i="68"/>
  <c r="V76" i="68" s="1"/>
  <c r="R92" i="68"/>
  <c r="X92" i="68" s="1"/>
  <c r="Y92" i="68" s="1"/>
  <c r="R60" i="68"/>
  <c r="S60" i="68" s="1"/>
  <c r="T60" i="68" s="1"/>
  <c r="R132" i="68"/>
  <c r="S132" i="68" s="1"/>
  <c r="T132" i="68" s="1"/>
  <c r="R148" i="68"/>
  <c r="S148" i="68" s="1"/>
  <c r="T148" i="68" s="1"/>
  <c r="R116" i="68"/>
  <c r="V116" i="68" s="1"/>
  <c r="R212" i="68"/>
  <c r="V212" i="68" s="1"/>
  <c r="R269" i="68"/>
  <c r="X269" i="68" s="1"/>
  <c r="Y269" i="68" s="1"/>
  <c r="R229" i="68"/>
  <c r="V229" i="68" s="1"/>
  <c r="R204" i="68"/>
  <c r="V204" i="68" s="1"/>
  <c r="R211" i="68"/>
  <c r="S211" i="68" s="1"/>
  <c r="T211" i="68" s="1"/>
  <c r="R243" i="68"/>
  <c r="S243" i="68" s="1"/>
  <c r="T243" i="68" s="1"/>
  <c r="R248" i="68"/>
  <c r="X248" i="68" s="1"/>
  <c r="Y248" i="68" s="1"/>
  <c r="R263" i="68"/>
  <c r="X263" i="68" s="1"/>
  <c r="Y263" i="68" s="1"/>
  <c r="R271" i="68"/>
  <c r="V271" i="68" s="1"/>
  <c r="R279" i="68"/>
  <c r="X279" i="68" s="1"/>
  <c r="Y279" i="68" s="1"/>
  <c r="R188" i="68"/>
  <c r="V188" i="68" s="1"/>
  <c r="R264" i="68"/>
  <c r="V264" i="68" s="1"/>
  <c r="R232" i="68"/>
  <c r="S232" i="68" s="1"/>
  <c r="T232" i="68" s="1"/>
  <c r="R351" i="68"/>
  <c r="V351" i="68" s="1"/>
  <c r="R262" i="68"/>
  <c r="V262" i="68" s="1"/>
  <c r="R82" i="68"/>
  <c r="S82" i="68" s="1"/>
  <c r="T82" i="68" s="1"/>
  <c r="R98" i="68"/>
  <c r="X98" i="68" s="1"/>
  <c r="Y98" i="68" s="1"/>
  <c r="R66" i="68"/>
  <c r="V66" i="68" s="1"/>
  <c r="R282" i="68"/>
  <c r="S282" i="68" s="1"/>
  <c r="T282" i="68" s="1"/>
  <c r="R295" i="68"/>
  <c r="X295" i="68" s="1"/>
  <c r="Y295" i="68" s="1"/>
  <c r="R253" i="68"/>
  <c r="S253" i="68" s="1"/>
  <c r="T253" i="68" s="1"/>
  <c r="R268" i="68"/>
  <c r="X268" i="68" s="1"/>
  <c r="Y268" i="68" s="1"/>
  <c r="R244" i="68"/>
  <c r="S244" i="68" s="1"/>
  <c r="T244" i="68" s="1"/>
  <c r="R256" i="68"/>
  <c r="X256" i="68" s="1"/>
  <c r="Y256" i="68" s="1"/>
  <c r="R220" i="68"/>
  <c r="S220" i="68" s="1"/>
  <c r="T220" i="68" s="1"/>
  <c r="R228" i="68"/>
  <c r="S228" i="68" s="1"/>
  <c r="T228" i="68" s="1"/>
  <c r="R260" i="68"/>
  <c r="X260" i="68" s="1"/>
  <c r="Y260" i="68" s="1"/>
  <c r="R236" i="68"/>
  <c r="S236" i="68" s="1"/>
  <c r="T236" i="68" s="1"/>
  <c r="R252" i="68"/>
  <c r="S252" i="68" s="1"/>
  <c r="T252" i="68" s="1"/>
  <c r="R303" i="68"/>
  <c r="X303" i="68" s="1"/>
  <c r="Y303" i="68" s="1"/>
  <c r="R311" i="68"/>
  <c r="X311" i="68" s="1"/>
  <c r="Y311" i="68" s="1"/>
  <c r="R276" i="68"/>
  <c r="X276" i="68" s="1"/>
  <c r="Y276" i="68" s="1"/>
  <c r="R322" i="68"/>
  <c r="X322" i="68" s="1"/>
  <c r="Y322" i="68" s="1"/>
  <c r="R292" i="68"/>
  <c r="X292" i="68" s="1"/>
  <c r="Y292" i="68" s="1"/>
  <c r="R154" i="68"/>
  <c r="X154" i="68" s="1"/>
  <c r="Y154" i="68" s="1"/>
  <c r="R226" i="68"/>
  <c r="V226" i="68" s="1"/>
  <c r="R138" i="68"/>
  <c r="X138" i="68" s="1"/>
  <c r="Y138" i="68" s="1"/>
  <c r="R178" i="68"/>
  <c r="S178" i="68" s="1"/>
  <c r="T178" i="68" s="1"/>
  <c r="R202" i="68"/>
  <c r="X202" i="68" s="1"/>
  <c r="Y202" i="68" s="1"/>
  <c r="R266" i="68"/>
  <c r="V266" i="68" s="1"/>
  <c r="R306" i="68"/>
  <c r="X306" i="68" s="1"/>
  <c r="Y306" i="68" s="1"/>
  <c r="R319" i="68"/>
  <c r="X319" i="68" s="1"/>
  <c r="Y319" i="68" s="1"/>
  <c r="R106" i="68"/>
  <c r="V106" i="68" s="1"/>
  <c r="R234" i="68"/>
  <c r="V234" i="68" s="1"/>
  <c r="R290" i="68"/>
  <c r="S290" i="68" s="1"/>
  <c r="T290" i="68" s="1"/>
  <c r="R90" i="68"/>
  <c r="X90" i="68" s="1"/>
  <c r="Y90" i="68" s="1"/>
  <c r="R162" i="68"/>
  <c r="V162" i="68" s="1"/>
  <c r="R210" i="68"/>
  <c r="V210" i="68" s="1"/>
  <c r="R274" i="68"/>
  <c r="S274" i="68" s="1"/>
  <c r="T274" i="68" s="1"/>
  <c r="R258" i="68"/>
  <c r="X258" i="68" s="1"/>
  <c r="Y258" i="68" s="1"/>
  <c r="R186" i="68"/>
  <c r="X186" i="68" s="1"/>
  <c r="Y186" i="68" s="1"/>
  <c r="R242" i="68"/>
  <c r="X242" i="68" s="1"/>
  <c r="Y242" i="68" s="1"/>
  <c r="R130" i="68"/>
  <c r="S130" i="68" s="1"/>
  <c r="T130" i="68" s="1"/>
  <c r="R146" i="68"/>
  <c r="V146" i="68" s="1"/>
  <c r="R218" i="68"/>
  <c r="X218" i="68" s="1"/>
  <c r="Y218" i="68" s="1"/>
  <c r="R50" i="68"/>
  <c r="V50" i="68" s="1"/>
  <c r="R114" i="68"/>
  <c r="X114" i="68" s="1"/>
  <c r="Y114" i="68" s="1"/>
  <c r="R170" i="68"/>
  <c r="V170" i="68" s="1"/>
  <c r="R250" i="68"/>
  <c r="V250" i="68" s="1"/>
  <c r="R298" i="68"/>
  <c r="V298" i="68" s="1"/>
  <c r="R316" i="68"/>
  <c r="V316" i="68" s="1"/>
  <c r="R300" i="68"/>
  <c r="V300" i="68" s="1"/>
  <c r="R284" i="68"/>
  <c r="X284" i="68" s="1"/>
  <c r="Y284" i="68" s="1"/>
  <c r="R121" i="68"/>
  <c r="S121" i="68" s="1"/>
  <c r="T121" i="68" s="1"/>
  <c r="R308" i="68"/>
  <c r="V308" i="68" s="1"/>
  <c r="R332" i="68"/>
  <c r="V332" i="68" s="1"/>
  <c r="R105" i="68"/>
  <c r="X105" i="68" s="1"/>
  <c r="Y105" i="68" s="1"/>
  <c r="R184" i="68"/>
  <c r="V184" i="68" s="1"/>
  <c r="R208" i="68"/>
  <c r="V208" i="68" s="1"/>
  <c r="X141" i="68"/>
  <c r="Y141" i="68" s="1"/>
  <c r="R327" i="68"/>
  <c r="X327" i="68" s="1"/>
  <c r="Y327" i="68" s="1"/>
  <c r="R343" i="68"/>
  <c r="X343" i="68" s="1"/>
  <c r="Y343" i="68" s="1"/>
  <c r="R359" i="68"/>
  <c r="X359" i="68" s="1"/>
  <c r="Y359" i="68" s="1"/>
  <c r="R273" i="68"/>
  <c r="S273" i="68" s="1"/>
  <c r="T273" i="68" s="1"/>
  <c r="V129" i="68"/>
  <c r="S129" i="68"/>
  <c r="T129" i="68" s="1"/>
  <c r="X129" i="68"/>
  <c r="Y129" i="68" s="1"/>
  <c r="R49" i="68"/>
  <c r="S49" i="68" s="1"/>
  <c r="T49" i="68" s="1"/>
  <c r="R289" i="68"/>
  <c r="V289" i="68" s="1"/>
  <c r="R305" i="68"/>
  <c r="S305" i="68" s="1"/>
  <c r="T305" i="68" s="1"/>
  <c r="R324" i="68"/>
  <c r="V324" i="68" s="1"/>
  <c r="R345" i="68"/>
  <c r="X345" i="68" s="1"/>
  <c r="Y345" i="68" s="1"/>
  <c r="R348" i="68"/>
  <c r="V348" i="68" s="1"/>
  <c r="S59" i="68"/>
  <c r="T59" i="68" s="1"/>
  <c r="V62" i="68"/>
  <c r="R65" i="68"/>
  <c r="V65" i="68" s="1"/>
  <c r="S133" i="68"/>
  <c r="T133" i="68" s="1"/>
  <c r="R321" i="68"/>
  <c r="X321" i="68" s="1"/>
  <c r="Y321" i="68" s="1"/>
  <c r="R57" i="68"/>
  <c r="X57" i="68" s="1"/>
  <c r="Y57" i="68" s="1"/>
  <c r="R265" i="68"/>
  <c r="X265" i="68" s="1"/>
  <c r="Y265" i="68" s="1"/>
  <c r="R281" i="68"/>
  <c r="X281" i="68" s="1"/>
  <c r="Y281" i="68" s="1"/>
  <c r="R337" i="68"/>
  <c r="S337" i="68" s="1"/>
  <c r="T337" i="68" s="1"/>
  <c r="R340" i="68"/>
  <c r="S340" i="68" s="1"/>
  <c r="T340" i="68" s="1"/>
  <c r="R193" i="68"/>
  <c r="X193" i="68" s="1"/>
  <c r="Y193" i="68" s="1"/>
  <c r="R297" i="68"/>
  <c r="X297" i="68" s="1"/>
  <c r="Y297" i="68" s="1"/>
  <c r="R313" i="68"/>
  <c r="V313" i="68" s="1"/>
  <c r="R73" i="68"/>
  <c r="X73" i="68" s="1"/>
  <c r="Y73" i="68" s="1"/>
  <c r="R329" i="68"/>
  <c r="V329" i="68" s="1"/>
  <c r="R353" i="68"/>
  <c r="X353" i="68" s="1"/>
  <c r="Y353" i="68" s="1"/>
  <c r="R356" i="68"/>
  <c r="V356" i="68" s="1"/>
  <c r="X69" i="68"/>
  <c r="Y69" i="68" s="1"/>
  <c r="X83" i="68"/>
  <c r="Y83" i="68" s="1"/>
  <c r="S117" i="68"/>
  <c r="T117" i="68" s="1"/>
  <c r="V139" i="68"/>
  <c r="V254" i="68"/>
  <c r="V117" i="68"/>
  <c r="V131" i="68"/>
  <c r="X139" i="68"/>
  <c r="Y139" i="68" s="1"/>
  <c r="X147" i="68"/>
  <c r="Y147" i="68" s="1"/>
  <c r="V85" i="68"/>
  <c r="S45" i="68"/>
  <c r="T45" i="68" s="1"/>
  <c r="V151" i="68"/>
  <c r="X238" i="68"/>
  <c r="Y238" i="68" s="1"/>
  <c r="V238" i="68"/>
  <c r="S354" i="68"/>
  <c r="T354" i="68" s="1"/>
  <c r="V354" i="68"/>
  <c r="X354" i="68"/>
  <c r="Y354" i="68" s="1"/>
  <c r="S9" i="68"/>
  <c r="T9" i="68" s="1"/>
  <c r="V9" i="68"/>
  <c r="S87" i="68"/>
  <c r="T87" i="68" s="1"/>
  <c r="X87" i="68"/>
  <c r="Y87" i="68" s="1"/>
  <c r="V87" i="68"/>
  <c r="S346" i="68"/>
  <c r="T346" i="68" s="1"/>
  <c r="X346" i="68"/>
  <c r="Y346" i="68" s="1"/>
  <c r="V346" i="68"/>
  <c r="X246" i="68"/>
  <c r="Y246" i="68" s="1"/>
  <c r="V246" i="68"/>
  <c r="S338" i="68"/>
  <c r="T338" i="68" s="1"/>
  <c r="X338" i="68"/>
  <c r="Y338" i="68" s="1"/>
  <c r="V338" i="68"/>
  <c r="S25" i="68"/>
  <c r="T25" i="68" s="1"/>
  <c r="V25" i="68"/>
  <c r="X230" i="68"/>
  <c r="Y230" i="68" s="1"/>
  <c r="V230" i="68"/>
  <c r="S127" i="68"/>
  <c r="T127" i="68" s="1"/>
  <c r="V127" i="68"/>
  <c r="X127" i="68"/>
  <c r="Y127" i="68" s="1"/>
  <c r="S33" i="68"/>
  <c r="T33" i="68" s="1"/>
  <c r="V33" i="68"/>
  <c r="S63" i="68"/>
  <c r="T63" i="68" s="1"/>
  <c r="V63" i="68"/>
  <c r="X95" i="68"/>
  <c r="Y95" i="68" s="1"/>
  <c r="V95" i="68"/>
  <c r="S95" i="68"/>
  <c r="T95" i="68" s="1"/>
  <c r="X222" i="68"/>
  <c r="Y222" i="68" s="1"/>
  <c r="V222" i="68"/>
  <c r="S314" i="68"/>
  <c r="T314" i="68" s="1"/>
  <c r="X314" i="68"/>
  <c r="Y314" i="68" s="1"/>
  <c r="V314" i="68"/>
  <c r="X53" i="68"/>
  <c r="Y53" i="68" s="1"/>
  <c r="V78" i="68"/>
  <c r="S131" i="68"/>
  <c r="T131" i="68" s="1"/>
  <c r="V147" i="68"/>
  <c r="V149" i="68"/>
  <c r="S151" i="68"/>
  <c r="T151" i="68" s="1"/>
  <c r="V159" i="68"/>
  <c r="V17" i="68"/>
  <c r="S123" i="68"/>
  <c r="T123" i="68" s="1"/>
  <c r="X149" i="68"/>
  <c r="Y149" i="68" s="1"/>
  <c r="X45" i="68"/>
  <c r="Y45" i="68" s="1"/>
  <c r="X85" i="68"/>
  <c r="Y85" i="68" s="1"/>
  <c r="V123" i="68"/>
  <c r="S141" i="68"/>
  <c r="T141" i="68" s="1"/>
  <c r="V41" i="68"/>
  <c r="V79" i="68"/>
  <c r="S137" i="68"/>
  <c r="T137" i="68" s="1"/>
  <c r="V189" i="68"/>
  <c r="V330" i="68"/>
  <c r="X137" i="68"/>
  <c r="Y137" i="68" s="1"/>
  <c r="S159" i="68"/>
  <c r="T159" i="68" s="1"/>
  <c r="V197" i="68"/>
  <c r="X330" i="68"/>
  <c r="Y330" i="68" s="1"/>
  <c r="V15" i="68"/>
  <c r="S15" i="68"/>
  <c r="T15" i="68" s="1"/>
  <c r="X15" i="68"/>
  <c r="Y15" i="68" s="1"/>
  <c r="X35" i="68"/>
  <c r="Y35" i="68" s="1"/>
  <c r="V35" i="68"/>
  <c r="S35" i="68"/>
  <c r="T35" i="68" s="1"/>
  <c r="V7" i="68"/>
  <c r="S7" i="68"/>
  <c r="T7" i="68" s="1"/>
  <c r="X7" i="68"/>
  <c r="Y7" i="68" s="1"/>
  <c r="S24" i="68"/>
  <c r="T24" i="68" s="1"/>
  <c r="X24" i="68"/>
  <c r="Y24" i="68" s="1"/>
  <c r="V24" i="68"/>
  <c r="X26" i="68"/>
  <c r="Y26" i="68" s="1"/>
  <c r="V26" i="68"/>
  <c r="S26" i="68"/>
  <c r="T26" i="68" s="1"/>
  <c r="V38" i="68"/>
  <c r="S38" i="68"/>
  <c r="T38" i="68" s="1"/>
  <c r="X38" i="68"/>
  <c r="Y38" i="68" s="1"/>
  <c r="X46" i="68"/>
  <c r="Y46" i="68" s="1"/>
  <c r="V46" i="68"/>
  <c r="S46" i="68"/>
  <c r="T46" i="68" s="1"/>
  <c r="X81" i="68"/>
  <c r="Y81" i="68" s="1"/>
  <c r="V81" i="68"/>
  <c r="S81" i="68"/>
  <c r="T81" i="68" s="1"/>
  <c r="X103" i="68"/>
  <c r="Y103" i="68" s="1"/>
  <c r="V103" i="68"/>
  <c r="S103" i="68"/>
  <c r="T103" i="68" s="1"/>
  <c r="X29" i="68"/>
  <c r="Y29" i="68" s="1"/>
  <c r="V29" i="68"/>
  <c r="S29" i="68"/>
  <c r="T29" i="68" s="1"/>
  <c r="S16" i="68"/>
  <c r="T16" i="68" s="1"/>
  <c r="X16" i="68"/>
  <c r="Y16" i="68" s="1"/>
  <c r="V16" i="68"/>
  <c r="X18" i="68"/>
  <c r="Y18" i="68" s="1"/>
  <c r="V18" i="68"/>
  <c r="S18" i="68"/>
  <c r="T18" i="68" s="1"/>
  <c r="V30" i="68"/>
  <c r="S30" i="68"/>
  <c r="T30" i="68" s="1"/>
  <c r="X30" i="68"/>
  <c r="Y30" i="68" s="1"/>
  <c r="V58" i="68"/>
  <c r="S58" i="68"/>
  <c r="T58" i="68" s="1"/>
  <c r="X58" i="68"/>
  <c r="Y58" i="68" s="1"/>
  <c r="S8" i="68"/>
  <c r="T8" i="68" s="1"/>
  <c r="X8" i="68"/>
  <c r="Y8" i="68" s="1"/>
  <c r="V8" i="68"/>
  <c r="X10" i="68"/>
  <c r="Y10" i="68" s="1"/>
  <c r="V10" i="68"/>
  <c r="S10" i="68"/>
  <c r="T10" i="68" s="1"/>
  <c r="X21" i="68"/>
  <c r="Y21" i="68" s="1"/>
  <c r="V21" i="68"/>
  <c r="S21" i="68"/>
  <c r="T21" i="68" s="1"/>
  <c r="S27" i="68"/>
  <c r="T27" i="68" s="1"/>
  <c r="X27" i="68"/>
  <c r="Y27" i="68" s="1"/>
  <c r="V27" i="68"/>
  <c r="V39" i="68"/>
  <c r="X39" i="68"/>
  <c r="Y39" i="68" s="1"/>
  <c r="S39" i="68"/>
  <c r="T39" i="68" s="1"/>
  <c r="V74" i="68"/>
  <c r="S74" i="68"/>
  <c r="T74" i="68" s="1"/>
  <c r="X74" i="68"/>
  <c r="Y74" i="68" s="1"/>
  <c r="X2" i="68"/>
  <c r="Y2" i="68" s="1"/>
  <c r="V2" i="68"/>
  <c r="S2" i="68"/>
  <c r="T2" i="68" s="1"/>
  <c r="X13" i="68"/>
  <c r="Y13" i="68" s="1"/>
  <c r="V13" i="68"/>
  <c r="S13" i="68"/>
  <c r="T13" i="68" s="1"/>
  <c r="X19" i="68"/>
  <c r="Y19" i="68" s="1"/>
  <c r="S19" i="68"/>
  <c r="T19" i="68" s="1"/>
  <c r="V19" i="68"/>
  <c r="V31" i="68"/>
  <c r="X31" i="68"/>
  <c r="Y31" i="68" s="1"/>
  <c r="S31" i="68"/>
  <c r="T31" i="68" s="1"/>
  <c r="V47" i="68"/>
  <c r="X47" i="68"/>
  <c r="Y47" i="68" s="1"/>
  <c r="S47" i="68"/>
  <c r="T47" i="68" s="1"/>
  <c r="X5" i="68"/>
  <c r="Y5" i="68" s="1"/>
  <c r="V5" i="68"/>
  <c r="S5" i="68"/>
  <c r="T5" i="68" s="1"/>
  <c r="X11" i="68"/>
  <c r="Y11" i="68" s="1"/>
  <c r="V11" i="68"/>
  <c r="S11" i="68"/>
  <c r="T11" i="68" s="1"/>
  <c r="V22" i="68"/>
  <c r="S22" i="68"/>
  <c r="T22" i="68" s="1"/>
  <c r="X22" i="68"/>
  <c r="Y22" i="68" s="1"/>
  <c r="X28" i="68"/>
  <c r="Y28" i="68" s="1"/>
  <c r="V28" i="68"/>
  <c r="S28" i="68"/>
  <c r="T28" i="68" s="1"/>
  <c r="S40" i="68"/>
  <c r="T40" i="68" s="1"/>
  <c r="X40" i="68"/>
  <c r="Y40" i="68" s="1"/>
  <c r="V40" i="68"/>
  <c r="X42" i="68"/>
  <c r="Y42" i="68" s="1"/>
  <c r="V42" i="68"/>
  <c r="S42" i="68"/>
  <c r="T42" i="68" s="1"/>
  <c r="X56" i="68"/>
  <c r="Y56" i="68" s="1"/>
  <c r="V56" i="68"/>
  <c r="S56" i="68"/>
  <c r="T56" i="68" s="1"/>
  <c r="V75" i="68"/>
  <c r="S75" i="68"/>
  <c r="T75" i="68" s="1"/>
  <c r="X75" i="68"/>
  <c r="Y75" i="68" s="1"/>
  <c r="X3" i="68"/>
  <c r="Y3" i="68" s="1"/>
  <c r="V3" i="68"/>
  <c r="S3" i="68"/>
  <c r="T3" i="68" s="1"/>
  <c r="V14" i="68"/>
  <c r="S14" i="68"/>
  <c r="T14" i="68" s="1"/>
  <c r="X14" i="68"/>
  <c r="Y14" i="68" s="1"/>
  <c r="S32" i="68"/>
  <c r="T32" i="68" s="1"/>
  <c r="X32" i="68"/>
  <c r="Y32" i="68" s="1"/>
  <c r="V32" i="68"/>
  <c r="X34" i="68"/>
  <c r="Y34" i="68" s="1"/>
  <c r="V34" i="68"/>
  <c r="S34" i="68"/>
  <c r="T34" i="68" s="1"/>
  <c r="X48" i="68"/>
  <c r="Y48" i="68" s="1"/>
  <c r="V48" i="68"/>
  <c r="S48" i="68"/>
  <c r="T48" i="68" s="1"/>
  <c r="X72" i="68"/>
  <c r="Y72" i="68" s="1"/>
  <c r="V72" i="68"/>
  <c r="S72" i="68"/>
  <c r="T72" i="68" s="1"/>
  <c r="V6" i="68"/>
  <c r="S6" i="68"/>
  <c r="T6" i="68" s="1"/>
  <c r="X6" i="68"/>
  <c r="Y6" i="68" s="1"/>
  <c r="V23" i="68"/>
  <c r="X23" i="68"/>
  <c r="Y23" i="68" s="1"/>
  <c r="S23" i="68"/>
  <c r="T23" i="68" s="1"/>
  <c r="X37" i="68"/>
  <c r="Y37" i="68" s="1"/>
  <c r="V37" i="68"/>
  <c r="S37" i="68"/>
  <c r="T37" i="68" s="1"/>
  <c r="V43" i="68"/>
  <c r="X43" i="68"/>
  <c r="Y43" i="68" s="1"/>
  <c r="S43" i="68"/>
  <c r="T43" i="68" s="1"/>
  <c r="V102" i="68"/>
  <c r="X102" i="68"/>
  <c r="Y102" i="68" s="1"/>
  <c r="S102" i="68"/>
  <c r="T102" i="68" s="1"/>
  <c r="S112" i="68"/>
  <c r="T112" i="68" s="1"/>
  <c r="X112" i="68"/>
  <c r="Y112" i="68" s="1"/>
  <c r="V112" i="68"/>
  <c r="V44" i="68"/>
  <c r="X59" i="68"/>
  <c r="Y59" i="68" s="1"/>
  <c r="S104" i="68"/>
  <c r="T104" i="68" s="1"/>
  <c r="X104" i="68"/>
  <c r="Y104" i="68" s="1"/>
  <c r="V104" i="68"/>
  <c r="X109" i="68"/>
  <c r="Y109" i="68" s="1"/>
  <c r="V109" i="68"/>
  <c r="S109" i="68"/>
  <c r="T109" i="68" s="1"/>
  <c r="X125" i="68"/>
  <c r="Y125" i="68" s="1"/>
  <c r="V125" i="68"/>
  <c r="S125" i="68"/>
  <c r="T125" i="68" s="1"/>
  <c r="X183" i="68"/>
  <c r="Y183" i="68" s="1"/>
  <c r="V183" i="68"/>
  <c r="S183" i="68"/>
  <c r="T183" i="68" s="1"/>
  <c r="S4" i="68"/>
  <c r="T4" i="68" s="1"/>
  <c r="S12" i="68"/>
  <c r="T12" i="68" s="1"/>
  <c r="S20" i="68"/>
  <c r="T20" i="68" s="1"/>
  <c r="S36" i="68"/>
  <c r="T36" i="68" s="1"/>
  <c r="X44" i="68"/>
  <c r="Y44" i="68" s="1"/>
  <c r="S51" i="68"/>
  <c r="T51" i="68" s="1"/>
  <c r="S67" i="68"/>
  <c r="T67" i="68" s="1"/>
  <c r="S96" i="68"/>
  <c r="T96" i="68" s="1"/>
  <c r="X96" i="68"/>
  <c r="Y96" i="68" s="1"/>
  <c r="V96" i="68"/>
  <c r="X100" i="68"/>
  <c r="Y100" i="68" s="1"/>
  <c r="V100" i="68"/>
  <c r="X107" i="68"/>
  <c r="Y107" i="68" s="1"/>
  <c r="V107" i="68"/>
  <c r="S107" i="68"/>
  <c r="T107" i="68" s="1"/>
  <c r="X115" i="68"/>
  <c r="Y115" i="68" s="1"/>
  <c r="V115" i="68"/>
  <c r="S115" i="68"/>
  <c r="T115" i="68" s="1"/>
  <c r="X126" i="68"/>
  <c r="Y126" i="68" s="1"/>
  <c r="V126" i="68"/>
  <c r="X136" i="68"/>
  <c r="Y136" i="68" s="1"/>
  <c r="V136" i="68"/>
  <c r="S136" i="68"/>
  <c r="T136" i="68" s="1"/>
  <c r="X9" i="68"/>
  <c r="Y9" i="68" s="1"/>
  <c r="X17" i="68"/>
  <c r="Y17" i="68" s="1"/>
  <c r="X25" i="68"/>
  <c r="Y25" i="68" s="1"/>
  <c r="X33" i="68"/>
  <c r="Y33" i="68" s="1"/>
  <c r="X41" i="68"/>
  <c r="Y41" i="68" s="1"/>
  <c r="S54" i="68"/>
  <c r="T54" i="68" s="1"/>
  <c r="S55" i="68"/>
  <c r="T55" i="68" s="1"/>
  <c r="V61" i="68"/>
  <c r="X63" i="68"/>
  <c r="Y63" i="68" s="1"/>
  <c r="S70" i="68"/>
  <c r="T70" i="68" s="1"/>
  <c r="S71" i="68"/>
  <c r="T71" i="68" s="1"/>
  <c r="V77" i="68"/>
  <c r="X79" i="68"/>
  <c r="Y79" i="68" s="1"/>
  <c r="V86" i="68"/>
  <c r="S86" i="68"/>
  <c r="T86" i="68" s="1"/>
  <c r="X86" i="68"/>
  <c r="Y86" i="68" s="1"/>
  <c r="X89" i="68"/>
  <c r="Y89" i="68" s="1"/>
  <c r="V89" i="68"/>
  <c r="V91" i="68"/>
  <c r="S91" i="68"/>
  <c r="T91" i="68" s="1"/>
  <c r="V93" i="68"/>
  <c r="S100" i="68"/>
  <c r="T100" i="68" s="1"/>
  <c r="V110" i="68"/>
  <c r="X110" i="68"/>
  <c r="Y110" i="68" s="1"/>
  <c r="S110" i="68"/>
  <c r="T110" i="68" s="1"/>
  <c r="S126" i="68"/>
  <c r="T126" i="68" s="1"/>
  <c r="X213" i="68"/>
  <c r="Y213" i="68" s="1"/>
  <c r="V213" i="68"/>
  <c r="S213" i="68"/>
  <c r="T213" i="68" s="1"/>
  <c r="V4" i="68"/>
  <c r="V12" i="68"/>
  <c r="V20" i="68"/>
  <c r="V36" i="68"/>
  <c r="X51" i="68"/>
  <c r="Y51" i="68" s="1"/>
  <c r="X67" i="68"/>
  <c r="Y67" i="68" s="1"/>
  <c r="S89" i="68"/>
  <c r="T89" i="68" s="1"/>
  <c r="X113" i="68"/>
  <c r="Y113" i="68" s="1"/>
  <c r="V113" i="68"/>
  <c r="S113" i="68"/>
  <c r="T113" i="68" s="1"/>
  <c r="X119" i="68"/>
  <c r="Y119" i="68" s="1"/>
  <c r="V119" i="68"/>
  <c r="S119" i="68"/>
  <c r="T119" i="68" s="1"/>
  <c r="V54" i="68"/>
  <c r="V55" i="68"/>
  <c r="X61" i="68"/>
  <c r="Y61" i="68" s="1"/>
  <c r="V70" i="68"/>
  <c r="V71" i="68"/>
  <c r="X77" i="68"/>
  <c r="Y77" i="68" s="1"/>
  <c r="X91" i="68"/>
  <c r="Y91" i="68" s="1"/>
  <c r="X93" i="68"/>
  <c r="Y93" i="68" s="1"/>
  <c r="X143" i="68"/>
  <c r="Y143" i="68" s="1"/>
  <c r="V143" i="68"/>
  <c r="S143" i="68"/>
  <c r="T143" i="68" s="1"/>
  <c r="X64" i="68"/>
  <c r="Y64" i="68" s="1"/>
  <c r="V64" i="68"/>
  <c r="X80" i="68"/>
  <c r="Y80" i="68" s="1"/>
  <c r="V80" i="68"/>
  <c r="V94" i="68"/>
  <c r="S94" i="68"/>
  <c r="T94" i="68" s="1"/>
  <c r="X94" i="68"/>
  <c r="Y94" i="68" s="1"/>
  <c r="S97" i="68"/>
  <c r="T97" i="68" s="1"/>
  <c r="X97" i="68"/>
  <c r="Y97" i="68" s="1"/>
  <c r="V97" i="68"/>
  <c r="X99" i="68"/>
  <c r="Y99" i="68" s="1"/>
  <c r="V99" i="68"/>
  <c r="X101" i="68"/>
  <c r="Y101" i="68" s="1"/>
  <c r="V101" i="68"/>
  <c r="X111" i="68"/>
  <c r="Y111" i="68" s="1"/>
  <c r="V111" i="68"/>
  <c r="S111" i="68"/>
  <c r="T111" i="68" s="1"/>
  <c r="X120" i="68"/>
  <c r="Y120" i="68" s="1"/>
  <c r="V120" i="68"/>
  <c r="S120" i="68"/>
  <c r="T120" i="68" s="1"/>
  <c r="X168" i="68"/>
  <c r="Y168" i="68" s="1"/>
  <c r="V168" i="68"/>
  <c r="S168" i="68"/>
  <c r="T168" i="68" s="1"/>
  <c r="V53" i="68"/>
  <c r="S62" i="68"/>
  <c r="T62" i="68" s="1"/>
  <c r="S64" i="68"/>
  <c r="T64" i="68" s="1"/>
  <c r="V69" i="68"/>
  <c r="S78" i="68"/>
  <c r="T78" i="68" s="1"/>
  <c r="S80" i="68"/>
  <c r="T80" i="68" s="1"/>
  <c r="S83" i="68"/>
  <c r="T83" i="68" s="1"/>
  <c r="S88" i="68"/>
  <c r="T88" i="68" s="1"/>
  <c r="X88" i="68"/>
  <c r="Y88" i="68" s="1"/>
  <c r="V88" i="68"/>
  <c r="S99" i="68"/>
  <c r="T99" i="68" s="1"/>
  <c r="S101" i="68"/>
  <c r="T101" i="68" s="1"/>
  <c r="X166" i="68"/>
  <c r="Y166" i="68" s="1"/>
  <c r="V166" i="68"/>
  <c r="S166" i="68"/>
  <c r="T166" i="68" s="1"/>
  <c r="V133" i="68"/>
  <c r="X157" i="68"/>
  <c r="Y157" i="68" s="1"/>
  <c r="V171" i="68"/>
  <c r="S171" i="68"/>
  <c r="T171" i="68" s="1"/>
  <c r="S181" i="68"/>
  <c r="T181" i="68" s="1"/>
  <c r="X181" i="68"/>
  <c r="Y181" i="68" s="1"/>
  <c r="S124" i="68"/>
  <c r="T124" i="68" s="1"/>
  <c r="X124" i="68"/>
  <c r="Y124" i="68" s="1"/>
  <c r="X150" i="68"/>
  <c r="Y150" i="68" s="1"/>
  <c r="V150" i="68"/>
  <c r="S150" i="68"/>
  <c r="T150" i="68" s="1"/>
  <c r="X158" i="68"/>
  <c r="Y158" i="68" s="1"/>
  <c r="V158" i="68"/>
  <c r="S158" i="68"/>
  <c r="T158" i="68" s="1"/>
  <c r="X174" i="68"/>
  <c r="Y174" i="68" s="1"/>
  <c r="V174" i="68"/>
  <c r="S174" i="68"/>
  <c r="T174" i="68" s="1"/>
  <c r="X176" i="68"/>
  <c r="Y176" i="68" s="1"/>
  <c r="V176" i="68"/>
  <c r="S176" i="68"/>
  <c r="T176" i="68" s="1"/>
  <c r="X191" i="68"/>
  <c r="Y191" i="68" s="1"/>
  <c r="S191" i="68"/>
  <c r="T191" i="68" s="1"/>
  <c r="V191" i="68"/>
  <c r="X198" i="68"/>
  <c r="Y198" i="68" s="1"/>
  <c r="V198" i="68"/>
  <c r="S198" i="68"/>
  <c r="T198" i="68" s="1"/>
  <c r="V201" i="68"/>
  <c r="S201" i="68"/>
  <c r="T201" i="68" s="1"/>
  <c r="X201" i="68"/>
  <c r="Y201" i="68" s="1"/>
  <c r="V209" i="68"/>
  <c r="S209" i="68"/>
  <c r="T209" i="68" s="1"/>
  <c r="X209" i="68"/>
  <c r="Y209" i="68" s="1"/>
  <c r="X223" i="68"/>
  <c r="Y223" i="68" s="1"/>
  <c r="V223" i="68"/>
  <c r="S223" i="68"/>
  <c r="T223" i="68" s="1"/>
  <c r="V259" i="68"/>
  <c r="S259" i="68"/>
  <c r="T259" i="68" s="1"/>
  <c r="X259" i="68"/>
  <c r="Y259" i="68" s="1"/>
  <c r="V272" i="68"/>
  <c r="S272" i="68"/>
  <c r="T272" i="68" s="1"/>
  <c r="X272" i="68"/>
  <c r="Y272" i="68" s="1"/>
  <c r="S135" i="68"/>
  <c r="T135" i="68" s="1"/>
  <c r="S145" i="68"/>
  <c r="T145" i="68" s="1"/>
  <c r="X169" i="68"/>
  <c r="Y169" i="68" s="1"/>
  <c r="V169" i="68"/>
  <c r="S169" i="68"/>
  <c r="T169" i="68" s="1"/>
  <c r="X171" i="68"/>
  <c r="Y171" i="68" s="1"/>
  <c r="V179" i="68"/>
  <c r="S179" i="68"/>
  <c r="T179" i="68" s="1"/>
  <c r="X118" i="68"/>
  <c r="Y118" i="68" s="1"/>
  <c r="V118" i="68"/>
  <c r="V124" i="68"/>
  <c r="X128" i="68"/>
  <c r="Y128" i="68" s="1"/>
  <c r="V128" i="68"/>
  <c r="S128" i="68"/>
  <c r="T128" i="68" s="1"/>
  <c r="V135" i="68"/>
  <c r="X142" i="68"/>
  <c r="Y142" i="68" s="1"/>
  <c r="V142" i="68"/>
  <c r="S142" i="68"/>
  <c r="T142" i="68" s="1"/>
  <c r="X167" i="68"/>
  <c r="Y167" i="68" s="1"/>
  <c r="V167" i="68"/>
  <c r="S172" i="68"/>
  <c r="T172" i="68" s="1"/>
  <c r="X172" i="68"/>
  <c r="Y172" i="68" s="1"/>
  <c r="V172" i="68"/>
  <c r="X182" i="68"/>
  <c r="Y182" i="68" s="1"/>
  <c r="V182" i="68"/>
  <c r="S182" i="68"/>
  <c r="T182" i="68" s="1"/>
  <c r="V192" i="68"/>
  <c r="S192" i="68"/>
  <c r="T192" i="68" s="1"/>
  <c r="X199" i="68"/>
  <c r="Y199" i="68" s="1"/>
  <c r="V199" i="68"/>
  <c r="S199" i="68"/>
  <c r="T199" i="68" s="1"/>
  <c r="X205" i="68"/>
  <c r="Y205" i="68" s="1"/>
  <c r="V205" i="68"/>
  <c r="S205" i="68"/>
  <c r="T205" i="68" s="1"/>
  <c r="X134" i="68"/>
  <c r="Y134" i="68" s="1"/>
  <c r="V134" i="68"/>
  <c r="S134" i="68"/>
  <c r="T134" i="68" s="1"/>
  <c r="X144" i="68"/>
  <c r="Y144" i="68" s="1"/>
  <c r="V144" i="68"/>
  <c r="S144" i="68"/>
  <c r="T144" i="68" s="1"/>
  <c r="X145" i="68"/>
  <c r="Y145" i="68" s="1"/>
  <c r="S165" i="68"/>
  <c r="T165" i="68" s="1"/>
  <c r="X165" i="68"/>
  <c r="Y165" i="68" s="1"/>
  <c r="X177" i="68"/>
  <c r="Y177" i="68" s="1"/>
  <c r="V177" i="68"/>
  <c r="S177" i="68"/>
  <c r="T177" i="68" s="1"/>
  <c r="V187" i="68"/>
  <c r="S187" i="68"/>
  <c r="T187" i="68" s="1"/>
  <c r="X249" i="68"/>
  <c r="Y249" i="68" s="1"/>
  <c r="V249" i="68"/>
  <c r="S249" i="68"/>
  <c r="T249" i="68" s="1"/>
  <c r="V122" i="68"/>
  <c r="S122" i="68"/>
  <c r="T122" i="68" s="1"/>
  <c r="V165" i="68"/>
  <c r="X175" i="68"/>
  <c r="Y175" i="68" s="1"/>
  <c r="V175" i="68"/>
  <c r="X153" i="68"/>
  <c r="Y153" i="68" s="1"/>
  <c r="V153" i="68"/>
  <c r="V155" i="68"/>
  <c r="S155" i="68"/>
  <c r="T155" i="68" s="1"/>
  <c r="V157" i="68"/>
  <c r="X161" i="68"/>
  <c r="Y161" i="68" s="1"/>
  <c r="V161" i="68"/>
  <c r="V163" i="68"/>
  <c r="S163" i="68"/>
  <c r="T163" i="68" s="1"/>
  <c r="S173" i="68"/>
  <c r="T173" i="68" s="1"/>
  <c r="X173" i="68"/>
  <c r="Y173" i="68" s="1"/>
  <c r="S175" i="68"/>
  <c r="T175" i="68" s="1"/>
  <c r="X185" i="68"/>
  <c r="Y185" i="68" s="1"/>
  <c r="V185" i="68"/>
  <c r="S185" i="68"/>
  <c r="T185" i="68" s="1"/>
  <c r="X187" i="68"/>
  <c r="Y187" i="68" s="1"/>
  <c r="X190" i="68"/>
  <c r="Y190" i="68" s="1"/>
  <c r="S190" i="68"/>
  <c r="T190" i="68" s="1"/>
  <c r="X206" i="68"/>
  <c r="Y206" i="68" s="1"/>
  <c r="S206" i="68"/>
  <c r="T206" i="68" s="1"/>
  <c r="V206" i="68"/>
  <c r="X225" i="68"/>
  <c r="Y225" i="68" s="1"/>
  <c r="V225" i="68"/>
  <c r="S225" i="68"/>
  <c r="T225" i="68" s="1"/>
  <c r="V235" i="68"/>
  <c r="S235" i="68"/>
  <c r="T235" i="68" s="1"/>
  <c r="S245" i="68"/>
  <c r="T245" i="68" s="1"/>
  <c r="X245" i="68"/>
  <c r="Y245" i="68" s="1"/>
  <c r="V267" i="68"/>
  <c r="S267" i="68"/>
  <c r="T267" i="68" s="1"/>
  <c r="X189" i="68"/>
  <c r="Y189" i="68" s="1"/>
  <c r="V203" i="68"/>
  <c r="X235" i="68"/>
  <c r="Y235" i="68" s="1"/>
  <c r="X247" i="68"/>
  <c r="Y247" i="68" s="1"/>
  <c r="V247" i="68"/>
  <c r="X267" i="68"/>
  <c r="Y267" i="68" s="1"/>
  <c r="V270" i="68"/>
  <c r="S270" i="68"/>
  <c r="T270" i="68" s="1"/>
  <c r="V315" i="68"/>
  <c r="S315" i="68"/>
  <c r="T315" i="68" s="1"/>
  <c r="X315" i="68"/>
  <c r="Y315" i="68" s="1"/>
  <c r="X215" i="68"/>
  <c r="Y215" i="68" s="1"/>
  <c r="V215" i="68"/>
  <c r="X233" i="68"/>
  <c r="Y233" i="68" s="1"/>
  <c r="V233" i="68"/>
  <c r="S233" i="68"/>
  <c r="T233" i="68" s="1"/>
  <c r="S240" i="68"/>
  <c r="T240" i="68" s="1"/>
  <c r="X335" i="68"/>
  <c r="Y335" i="68" s="1"/>
  <c r="V335" i="68"/>
  <c r="S335" i="68"/>
  <c r="T335" i="68" s="1"/>
  <c r="V194" i="68"/>
  <c r="X203" i="68"/>
  <c r="Y203" i="68" s="1"/>
  <c r="S215" i="68"/>
  <c r="T215" i="68" s="1"/>
  <c r="X231" i="68"/>
  <c r="Y231" i="68" s="1"/>
  <c r="V231" i="68"/>
  <c r="X257" i="68"/>
  <c r="Y257" i="68" s="1"/>
  <c r="V257" i="68"/>
  <c r="S257" i="68"/>
  <c r="T257" i="68" s="1"/>
  <c r="X217" i="68"/>
  <c r="Y217" i="68" s="1"/>
  <c r="V217" i="68"/>
  <c r="S217" i="68"/>
  <c r="T217" i="68" s="1"/>
  <c r="X224" i="68"/>
  <c r="Y224" i="68" s="1"/>
  <c r="V224" i="68"/>
  <c r="S224" i="68"/>
  <c r="T224" i="68" s="1"/>
  <c r="S237" i="68"/>
  <c r="T237" i="68" s="1"/>
  <c r="X237" i="68"/>
  <c r="Y237" i="68" s="1"/>
  <c r="X255" i="68"/>
  <c r="Y255" i="68" s="1"/>
  <c r="V255" i="68"/>
  <c r="X194" i="68"/>
  <c r="Y194" i="68" s="1"/>
  <c r="S197" i="68"/>
  <c r="T197" i="68" s="1"/>
  <c r="X214" i="68"/>
  <c r="Y214" i="68" s="1"/>
  <c r="S214" i="68"/>
  <c r="T214" i="68" s="1"/>
  <c r="V237" i="68"/>
  <c r="X241" i="68"/>
  <c r="Y241" i="68" s="1"/>
  <c r="V241" i="68"/>
  <c r="S241" i="68"/>
  <c r="T241" i="68" s="1"/>
  <c r="V251" i="68"/>
  <c r="S251" i="68"/>
  <c r="T251" i="68" s="1"/>
  <c r="S255" i="68"/>
  <c r="T255" i="68" s="1"/>
  <c r="X207" i="68"/>
  <c r="Y207" i="68" s="1"/>
  <c r="V207" i="68"/>
  <c r="S221" i="68"/>
  <c r="T221" i="68" s="1"/>
  <c r="X221" i="68"/>
  <c r="Y221" i="68" s="1"/>
  <c r="X239" i="68"/>
  <c r="Y239" i="68" s="1"/>
  <c r="V239" i="68"/>
  <c r="S277" i="68"/>
  <c r="T277" i="68" s="1"/>
  <c r="V277" i="68"/>
  <c r="X277" i="68"/>
  <c r="Y277" i="68" s="1"/>
  <c r="X350" i="68"/>
  <c r="Y350" i="68" s="1"/>
  <c r="V350" i="68"/>
  <c r="S350" i="68"/>
  <c r="T350" i="68" s="1"/>
  <c r="S222" i="68"/>
  <c r="T222" i="68" s="1"/>
  <c r="S230" i="68"/>
  <c r="T230" i="68" s="1"/>
  <c r="S238" i="68"/>
  <c r="T238" i="68" s="1"/>
  <c r="S246" i="68"/>
  <c r="T246" i="68" s="1"/>
  <c r="S254" i="68"/>
  <c r="T254" i="68" s="1"/>
  <c r="X286" i="68"/>
  <c r="Y286" i="68" s="1"/>
  <c r="V286" i="68"/>
  <c r="V288" i="68"/>
  <c r="S288" i="68"/>
  <c r="T288" i="68" s="1"/>
  <c r="X294" i="68"/>
  <c r="Y294" i="68" s="1"/>
  <c r="V294" i="68"/>
  <c r="V299" i="68"/>
  <c r="S299" i="68"/>
  <c r="T299" i="68" s="1"/>
  <c r="X299" i="68"/>
  <c r="Y299" i="68" s="1"/>
  <c r="V339" i="68"/>
  <c r="S339" i="68"/>
  <c r="T339" i="68" s="1"/>
  <c r="X339" i="68"/>
  <c r="Y339" i="68" s="1"/>
  <c r="X352" i="68"/>
  <c r="Y352" i="68" s="1"/>
  <c r="V352" i="68"/>
  <c r="S352" i="68"/>
  <c r="T352" i="68" s="1"/>
  <c r="X304" i="68"/>
  <c r="Y304" i="68" s="1"/>
  <c r="V304" i="68"/>
  <c r="S304" i="68"/>
  <c r="T304" i="68" s="1"/>
  <c r="V331" i="68"/>
  <c r="S331" i="68"/>
  <c r="T331" i="68" s="1"/>
  <c r="X331" i="68"/>
  <c r="Y331" i="68" s="1"/>
  <c r="X344" i="68"/>
  <c r="Y344" i="68" s="1"/>
  <c r="V344" i="68"/>
  <c r="S344" i="68"/>
  <c r="T344" i="68" s="1"/>
  <c r="V283" i="68"/>
  <c r="S283" i="68"/>
  <c r="T283" i="68" s="1"/>
  <c r="X283" i="68"/>
  <c r="Y283" i="68" s="1"/>
  <c r="V291" i="68"/>
  <c r="S291" i="68"/>
  <c r="T291" i="68" s="1"/>
  <c r="X291" i="68"/>
  <c r="Y291" i="68" s="1"/>
  <c r="X302" i="68"/>
  <c r="Y302" i="68" s="1"/>
  <c r="V302" i="68"/>
  <c r="V307" i="68"/>
  <c r="S307" i="68"/>
  <c r="T307" i="68" s="1"/>
  <c r="X307" i="68"/>
  <c r="Y307" i="68" s="1"/>
  <c r="X320" i="68"/>
  <c r="Y320" i="68" s="1"/>
  <c r="V320" i="68"/>
  <c r="S320" i="68"/>
  <c r="T320" i="68" s="1"/>
  <c r="X342" i="68"/>
  <c r="Y342" i="68" s="1"/>
  <c r="V342" i="68"/>
  <c r="S285" i="68"/>
  <c r="T285" i="68" s="1"/>
  <c r="X285" i="68"/>
  <c r="Y285" i="68" s="1"/>
  <c r="V285" i="68"/>
  <c r="X287" i="68"/>
  <c r="Y287" i="68" s="1"/>
  <c r="V287" i="68"/>
  <c r="S287" i="68"/>
  <c r="T287" i="68" s="1"/>
  <c r="S293" i="68"/>
  <c r="T293" i="68" s="1"/>
  <c r="X293" i="68"/>
  <c r="Y293" i="68" s="1"/>
  <c r="V293" i="68"/>
  <c r="X318" i="68"/>
  <c r="Y318" i="68" s="1"/>
  <c r="V318" i="68"/>
  <c r="V323" i="68"/>
  <c r="S323" i="68"/>
  <c r="T323" i="68" s="1"/>
  <c r="X323" i="68"/>
  <c r="Y323" i="68" s="1"/>
  <c r="X336" i="68"/>
  <c r="Y336" i="68" s="1"/>
  <c r="V336" i="68"/>
  <c r="S336" i="68"/>
  <c r="T336" i="68" s="1"/>
  <c r="V355" i="68"/>
  <c r="S355" i="68"/>
  <c r="T355" i="68" s="1"/>
  <c r="X355" i="68"/>
  <c r="Y355" i="68" s="1"/>
  <c r="X312" i="68"/>
  <c r="Y312" i="68" s="1"/>
  <c r="V312" i="68"/>
  <c r="S312" i="68"/>
  <c r="T312" i="68" s="1"/>
  <c r="S318" i="68"/>
  <c r="T318" i="68" s="1"/>
  <c r="X334" i="68"/>
  <c r="Y334" i="68" s="1"/>
  <c r="V334" i="68"/>
  <c r="X278" i="68"/>
  <c r="Y278" i="68" s="1"/>
  <c r="V278" i="68"/>
  <c r="X310" i="68"/>
  <c r="Y310" i="68" s="1"/>
  <c r="V310" i="68"/>
  <c r="X328" i="68"/>
  <c r="Y328" i="68" s="1"/>
  <c r="V328" i="68"/>
  <c r="S328" i="68"/>
  <c r="T328" i="68" s="1"/>
  <c r="V347" i="68"/>
  <c r="S347" i="68"/>
  <c r="T347" i="68" s="1"/>
  <c r="X347" i="68"/>
  <c r="Y347" i="68" s="1"/>
  <c r="X360" i="68"/>
  <c r="Y360" i="68" s="1"/>
  <c r="V360" i="68"/>
  <c r="S360" i="68"/>
  <c r="T360" i="68" s="1"/>
  <c r="V275" i="68"/>
  <c r="S275" i="68"/>
  <c r="T275" i="68" s="1"/>
  <c r="X275" i="68"/>
  <c r="Y275" i="68" s="1"/>
  <c r="V280" i="68"/>
  <c r="S280" i="68"/>
  <c r="T280" i="68" s="1"/>
  <c r="X296" i="68"/>
  <c r="Y296" i="68" s="1"/>
  <c r="V296" i="68"/>
  <c r="S296" i="68"/>
  <c r="T296" i="68" s="1"/>
  <c r="X326" i="68"/>
  <c r="Y326" i="68" s="1"/>
  <c r="V326" i="68"/>
  <c r="X358" i="68"/>
  <c r="Y358" i="68" s="1"/>
  <c r="V358" i="68"/>
  <c r="V301" i="68"/>
  <c r="V309" i="68"/>
  <c r="V317" i="68"/>
  <c r="V325" i="68"/>
  <c r="V333" i="68"/>
  <c r="V341" i="68"/>
  <c r="V349" i="68"/>
  <c r="V357" i="68"/>
  <c r="X301" i="68"/>
  <c r="Y301" i="68" s="1"/>
  <c r="X309" i="68"/>
  <c r="Y309" i="68" s="1"/>
  <c r="X317" i="68"/>
  <c r="Y317" i="68" s="1"/>
  <c r="X325" i="68"/>
  <c r="Y325" i="68" s="1"/>
  <c r="X333" i="68"/>
  <c r="Y333" i="68" s="1"/>
  <c r="X341" i="68"/>
  <c r="Y341" i="68" s="1"/>
  <c r="X349" i="68"/>
  <c r="Y349" i="68" s="1"/>
  <c r="X357" i="68"/>
  <c r="Y357" i="68" s="1"/>
  <c r="R222" i="66"/>
  <c r="R230" i="66"/>
  <c r="R4" i="66"/>
  <c r="S4" i="66" s="1"/>
  <c r="T4" i="66" s="1"/>
  <c r="R216" i="66"/>
  <c r="V216" i="66" s="1"/>
  <c r="R224" i="66"/>
  <c r="X224" i="66" s="1"/>
  <c r="Y224" i="66" s="1"/>
  <c r="R36" i="66"/>
  <c r="X36" i="66" s="1"/>
  <c r="Y36" i="66" s="1"/>
  <c r="R44" i="66"/>
  <c r="R160" i="66"/>
  <c r="R172" i="66"/>
  <c r="S172" i="66" s="1"/>
  <c r="T172" i="66" s="1"/>
  <c r="R219" i="66"/>
  <c r="X219" i="66" s="1"/>
  <c r="Y219" i="66" s="1"/>
  <c r="R227" i="66"/>
  <c r="R235" i="66"/>
  <c r="R239" i="66"/>
  <c r="R68" i="66"/>
  <c r="X68" i="66" s="1"/>
  <c r="Y68" i="66" s="1"/>
  <c r="R92" i="66"/>
  <c r="S92" i="66" s="1"/>
  <c r="T92" i="66" s="1"/>
  <c r="R100" i="66"/>
  <c r="S100" i="66" s="1"/>
  <c r="T100" i="66" s="1"/>
  <c r="R108" i="66"/>
  <c r="S108" i="66" s="1"/>
  <c r="T108" i="66" s="1"/>
  <c r="R205" i="66"/>
  <c r="X205" i="66" s="1"/>
  <c r="Y205" i="66" s="1"/>
  <c r="R259" i="66"/>
  <c r="X259" i="66" s="1"/>
  <c r="Y259" i="66" s="1"/>
  <c r="R279" i="66"/>
  <c r="S279" i="66" s="1"/>
  <c r="T279" i="66" s="1"/>
  <c r="R243" i="66"/>
  <c r="X243" i="66" s="1"/>
  <c r="Y243" i="66" s="1"/>
  <c r="R247" i="66"/>
  <c r="R293" i="66"/>
  <c r="S293" i="66" s="1"/>
  <c r="T293" i="66" s="1"/>
  <c r="R213" i="66"/>
  <c r="S213" i="66" s="1"/>
  <c r="T213" i="66" s="1"/>
  <c r="R203" i="66"/>
  <c r="V203" i="66" s="1"/>
  <c r="R211" i="66"/>
  <c r="V211" i="66" s="1"/>
  <c r="R317" i="66"/>
  <c r="S317" i="66" s="1"/>
  <c r="T317" i="66" s="1"/>
  <c r="R356" i="66"/>
  <c r="X356" i="66" s="1"/>
  <c r="Y356" i="66" s="1"/>
  <c r="R180" i="66"/>
  <c r="S180" i="66" s="1"/>
  <c r="T180" i="66" s="1"/>
  <c r="R116" i="66"/>
  <c r="V116" i="66" s="1"/>
  <c r="R124" i="66"/>
  <c r="X124" i="66" s="1"/>
  <c r="Y124" i="66" s="1"/>
  <c r="R132" i="66"/>
  <c r="X132" i="66" s="1"/>
  <c r="Y132" i="66" s="1"/>
  <c r="R140" i="66"/>
  <c r="V140" i="66" s="1"/>
  <c r="R196" i="66"/>
  <c r="V196" i="66" s="1"/>
  <c r="R148" i="66"/>
  <c r="X148" i="66" s="1"/>
  <c r="Y148" i="66" s="1"/>
  <c r="R52" i="66"/>
  <c r="X52" i="66" s="1"/>
  <c r="Y52" i="66" s="1"/>
  <c r="R60" i="66"/>
  <c r="X60" i="66" s="1"/>
  <c r="Y60" i="66" s="1"/>
  <c r="R156" i="66"/>
  <c r="S156" i="66" s="1"/>
  <c r="T156" i="66" s="1"/>
  <c r="R76" i="66"/>
  <c r="X76" i="66" s="1"/>
  <c r="Y76" i="66" s="1"/>
  <c r="R164" i="66"/>
  <c r="V164" i="66" s="1"/>
  <c r="R188" i="66"/>
  <c r="S188" i="66" s="1"/>
  <c r="T188" i="66" s="1"/>
  <c r="R237" i="66"/>
  <c r="X237" i="66" s="1"/>
  <c r="Y237" i="66" s="1"/>
  <c r="R245" i="66"/>
  <c r="X245" i="66" s="1"/>
  <c r="Y245" i="66" s="1"/>
  <c r="R204" i="66"/>
  <c r="S204" i="66" s="1"/>
  <c r="T204" i="66" s="1"/>
  <c r="R212" i="66"/>
  <c r="S212" i="66" s="1"/>
  <c r="T212" i="66" s="1"/>
  <c r="R238" i="66"/>
  <c r="X238" i="66" s="1"/>
  <c r="Y238" i="66" s="1"/>
  <c r="R246" i="66"/>
  <c r="V246" i="66" s="1"/>
  <c r="R220" i="66"/>
  <c r="V220" i="66" s="1"/>
  <c r="R283" i="66"/>
  <c r="X283" i="66" s="1"/>
  <c r="Y283" i="66" s="1"/>
  <c r="R287" i="66"/>
  <c r="X287" i="66" s="1"/>
  <c r="Y287" i="66" s="1"/>
  <c r="R291" i="66"/>
  <c r="V291" i="66" s="1"/>
  <c r="R262" i="66"/>
  <c r="X262" i="66" s="1"/>
  <c r="Y262" i="66" s="1"/>
  <c r="R304" i="66"/>
  <c r="X304" i="66" s="1"/>
  <c r="Y304" i="66" s="1"/>
  <c r="R254" i="66"/>
  <c r="V254" i="66" s="1"/>
  <c r="R278" i="66"/>
  <c r="X278" i="66" s="1"/>
  <c r="Y278" i="66" s="1"/>
  <c r="R286" i="66"/>
  <c r="S286" i="66" s="1"/>
  <c r="T286" i="66" s="1"/>
  <c r="R261" i="66"/>
  <c r="X261" i="66" s="1"/>
  <c r="Y261" i="66" s="1"/>
  <c r="R325" i="66"/>
  <c r="S325" i="66" s="1"/>
  <c r="T325" i="66" s="1"/>
  <c r="R228" i="66"/>
  <c r="X228" i="66" s="1"/>
  <c r="Y228" i="66" s="1"/>
  <c r="R232" i="66"/>
  <c r="X232" i="66" s="1"/>
  <c r="Y232" i="66" s="1"/>
  <c r="R236" i="66"/>
  <c r="X236" i="66" s="1"/>
  <c r="Y236" i="66" s="1"/>
  <c r="R240" i="66"/>
  <c r="X240" i="66" s="1"/>
  <c r="Y240" i="66" s="1"/>
  <c r="R244" i="66"/>
  <c r="X244" i="66" s="1"/>
  <c r="Y244" i="66" s="1"/>
  <c r="R248" i="66"/>
  <c r="X248" i="66" s="1"/>
  <c r="Y248" i="66" s="1"/>
  <c r="R26" i="66"/>
  <c r="S26" i="66" s="1"/>
  <c r="T26" i="66" s="1"/>
  <c r="R303" i="66"/>
  <c r="V303" i="66" s="1"/>
  <c r="R311" i="66"/>
  <c r="X311" i="66" s="1"/>
  <c r="Y311" i="66" s="1"/>
  <c r="R263" i="66"/>
  <c r="X263" i="66" s="1"/>
  <c r="Y263" i="66" s="1"/>
  <c r="R266" i="66"/>
  <c r="S266" i="66" s="1"/>
  <c r="T266" i="66" s="1"/>
  <c r="R333" i="66"/>
  <c r="S333" i="66" s="1"/>
  <c r="T333" i="66" s="1"/>
  <c r="R252" i="66"/>
  <c r="V252" i="66" s="1"/>
  <c r="R318" i="66"/>
  <c r="S318" i="66" s="1"/>
  <c r="T318" i="66" s="1"/>
  <c r="R276" i="66"/>
  <c r="V276" i="66" s="1"/>
  <c r="R315" i="66"/>
  <c r="V315" i="66" s="1"/>
  <c r="R308" i="66"/>
  <c r="S308" i="66" s="1"/>
  <c r="T308" i="66" s="1"/>
  <c r="R323" i="66"/>
  <c r="V323" i="66" s="1"/>
  <c r="R268" i="66"/>
  <c r="X268" i="66" s="1"/>
  <c r="Y268" i="66" s="1"/>
  <c r="R24" i="66"/>
  <c r="V24" i="66" s="1"/>
  <c r="R296" i="66"/>
  <c r="X296" i="66" s="1"/>
  <c r="Y296" i="66" s="1"/>
  <c r="R300" i="66"/>
  <c r="S300" i="66" s="1"/>
  <c r="T300" i="66" s="1"/>
  <c r="R307" i="66"/>
  <c r="V307" i="66" s="1"/>
  <c r="R145" i="66"/>
  <c r="V145" i="66" s="1"/>
  <c r="R153" i="66"/>
  <c r="V153" i="66" s="1"/>
  <c r="R168" i="66"/>
  <c r="X168" i="66" s="1"/>
  <c r="Y168" i="66" s="1"/>
  <c r="R201" i="66"/>
  <c r="X201" i="66" s="1"/>
  <c r="Y201" i="66" s="1"/>
  <c r="R256" i="66"/>
  <c r="X256" i="66" s="1"/>
  <c r="Y256" i="66" s="1"/>
  <c r="R312" i="66"/>
  <c r="X312" i="66" s="1"/>
  <c r="Y312" i="66" s="1"/>
  <c r="R8" i="66"/>
  <c r="V8" i="66" s="1"/>
  <c r="R88" i="66"/>
  <c r="X88" i="66" s="1"/>
  <c r="Y88" i="66" s="1"/>
  <c r="R96" i="66"/>
  <c r="X96" i="66" s="1"/>
  <c r="Y96" i="66" s="1"/>
  <c r="R104" i="66"/>
  <c r="X104" i="66" s="1"/>
  <c r="Y104" i="66" s="1"/>
  <c r="R264" i="66"/>
  <c r="S264" i="66" s="1"/>
  <c r="T264" i="66" s="1"/>
  <c r="R320" i="66"/>
  <c r="X320" i="66" s="1"/>
  <c r="Y320" i="66" s="1"/>
  <c r="R336" i="66"/>
  <c r="V336" i="66" s="1"/>
  <c r="R112" i="66"/>
  <c r="X112" i="66" s="1"/>
  <c r="Y112" i="66" s="1"/>
  <c r="R176" i="66"/>
  <c r="V176" i="66" s="1"/>
  <c r="R272" i="66"/>
  <c r="X272" i="66" s="1"/>
  <c r="Y272" i="66" s="1"/>
  <c r="R344" i="66"/>
  <c r="X344" i="66" s="1"/>
  <c r="Y344" i="66" s="1"/>
  <c r="R352" i="66"/>
  <c r="X352" i="66" s="1"/>
  <c r="Y352" i="66" s="1"/>
  <c r="R360" i="66"/>
  <c r="V360" i="66" s="1"/>
  <c r="R16" i="66"/>
  <c r="V16" i="66" s="1"/>
  <c r="R128" i="66"/>
  <c r="V128" i="66" s="1"/>
  <c r="R136" i="66"/>
  <c r="V136" i="66" s="1"/>
  <c r="R192" i="66"/>
  <c r="V192" i="66" s="1"/>
  <c r="R280" i="66"/>
  <c r="X280" i="66" s="1"/>
  <c r="Y280" i="66" s="1"/>
  <c r="R288" i="66"/>
  <c r="X288" i="66" s="1"/>
  <c r="Y288" i="66" s="1"/>
  <c r="R73" i="66"/>
  <c r="X73" i="66" s="1"/>
  <c r="Y73" i="66" s="1"/>
  <c r="R81" i="66"/>
  <c r="X81" i="66" s="1"/>
  <c r="Y81" i="66" s="1"/>
  <c r="R161" i="66"/>
  <c r="X161" i="66" s="1"/>
  <c r="Y161" i="66" s="1"/>
  <c r="R217" i="66"/>
  <c r="S217" i="66" s="1"/>
  <c r="T217" i="66" s="1"/>
  <c r="R225" i="66"/>
  <c r="S225" i="66" s="1"/>
  <c r="T225" i="66" s="1"/>
  <c r="R233" i="66"/>
  <c r="X233" i="66" s="1"/>
  <c r="Y233" i="66" s="1"/>
  <c r="R241" i="66"/>
  <c r="X241" i="66" s="1"/>
  <c r="Y241" i="66" s="1"/>
  <c r="R316" i="66"/>
  <c r="S316" i="66" s="1"/>
  <c r="T316" i="66" s="1"/>
  <c r="R327" i="66"/>
  <c r="X327" i="66" s="1"/>
  <c r="Y327" i="66" s="1"/>
  <c r="R17" i="66"/>
  <c r="S17" i="66" s="1"/>
  <c r="T17" i="66" s="1"/>
  <c r="R97" i="66"/>
  <c r="V97" i="66" s="1"/>
  <c r="R105" i="66"/>
  <c r="X105" i="66" s="1"/>
  <c r="Y105" i="66" s="1"/>
  <c r="R169" i="66"/>
  <c r="V169" i="66" s="1"/>
  <c r="R313" i="66"/>
  <c r="V313" i="66" s="1"/>
  <c r="R113" i="66"/>
  <c r="S113" i="66" s="1"/>
  <c r="T113" i="66" s="1"/>
  <c r="R284" i="66"/>
  <c r="X284" i="66" s="1"/>
  <c r="Y284" i="66" s="1"/>
  <c r="R292" i="66"/>
  <c r="S292" i="66" s="1"/>
  <c r="T292" i="66" s="1"/>
  <c r="R332" i="66"/>
  <c r="S332" i="66" s="1"/>
  <c r="T332" i="66" s="1"/>
  <c r="R33" i="66"/>
  <c r="V33" i="66" s="1"/>
  <c r="R121" i="66"/>
  <c r="S121" i="66" s="1"/>
  <c r="T121" i="66" s="1"/>
  <c r="R177" i="66"/>
  <c r="V177" i="66" s="1"/>
  <c r="R273" i="66"/>
  <c r="S273" i="66" s="1"/>
  <c r="T273" i="66" s="1"/>
  <c r="R49" i="66"/>
  <c r="X49" i="66" s="1"/>
  <c r="Y49" i="66" s="1"/>
  <c r="R57" i="66"/>
  <c r="X57" i="66" s="1"/>
  <c r="Y57" i="66" s="1"/>
  <c r="R65" i="66"/>
  <c r="X65" i="66" s="1"/>
  <c r="Y65" i="66" s="1"/>
  <c r="R137" i="66"/>
  <c r="X137" i="66" s="1"/>
  <c r="Y137" i="66" s="1"/>
  <c r="R185" i="66"/>
  <c r="S185" i="66" s="1"/>
  <c r="T185" i="66" s="1"/>
  <c r="R193" i="66"/>
  <c r="X193" i="66" s="1"/>
  <c r="Y193" i="66" s="1"/>
  <c r="R269" i="66"/>
  <c r="X269" i="66" s="1"/>
  <c r="Y269" i="66" s="1"/>
  <c r="R295" i="66"/>
  <c r="X295" i="66" s="1"/>
  <c r="Y295" i="66" s="1"/>
  <c r="R342" i="66"/>
  <c r="X342" i="66" s="1"/>
  <c r="Y342" i="66" s="1"/>
  <c r="R350" i="66"/>
  <c r="S350" i="66" s="1"/>
  <c r="T350" i="66" s="1"/>
  <c r="R339" i="66"/>
  <c r="X339" i="66" s="1"/>
  <c r="Y339" i="66" s="1"/>
  <c r="R347" i="66"/>
  <c r="X347" i="66" s="1"/>
  <c r="Y347" i="66" s="1"/>
  <c r="R355" i="66"/>
  <c r="X355" i="66" s="1"/>
  <c r="Y355" i="66" s="1"/>
  <c r="R359" i="66"/>
  <c r="X359" i="66" s="1"/>
  <c r="Y359" i="66" s="1"/>
  <c r="R346" i="66"/>
  <c r="V346" i="66" s="1"/>
  <c r="R34" i="66"/>
  <c r="S34" i="66" s="1"/>
  <c r="T34" i="66" s="1"/>
  <c r="R114" i="66"/>
  <c r="V114" i="66" s="1"/>
  <c r="R306" i="66"/>
  <c r="S306" i="66" s="1"/>
  <c r="T306" i="66" s="1"/>
  <c r="R42" i="66"/>
  <c r="X42" i="66" s="1"/>
  <c r="Y42" i="66" s="1"/>
  <c r="R50" i="66"/>
  <c r="S50" i="66" s="1"/>
  <c r="T50" i="66" s="1"/>
  <c r="R58" i="66"/>
  <c r="S58" i="66" s="1"/>
  <c r="T58" i="66" s="1"/>
  <c r="R66" i="66"/>
  <c r="S66" i="66" s="1"/>
  <c r="T66" i="66" s="1"/>
  <c r="R122" i="66"/>
  <c r="V122" i="66" s="1"/>
  <c r="R178" i="66"/>
  <c r="V178" i="66" s="1"/>
  <c r="R281" i="66"/>
  <c r="X281" i="66" s="1"/>
  <c r="Y281" i="66" s="1"/>
  <c r="R321" i="66"/>
  <c r="V321" i="66" s="1"/>
  <c r="R343" i="66"/>
  <c r="X343" i="66" s="1"/>
  <c r="Y343" i="66" s="1"/>
  <c r="R351" i="66"/>
  <c r="X351" i="66" s="1"/>
  <c r="Y351" i="66" s="1"/>
  <c r="R74" i="66"/>
  <c r="S74" i="66" s="1"/>
  <c r="T74" i="66" s="1"/>
  <c r="R130" i="66"/>
  <c r="S130" i="66" s="1"/>
  <c r="T130" i="66" s="1"/>
  <c r="R138" i="66"/>
  <c r="X138" i="66" s="1"/>
  <c r="Y138" i="66" s="1"/>
  <c r="R186" i="66"/>
  <c r="V186" i="66" s="1"/>
  <c r="R194" i="66"/>
  <c r="X194" i="66" s="1"/>
  <c r="Y194" i="66" s="1"/>
  <c r="R209" i="66"/>
  <c r="X209" i="66" s="1"/>
  <c r="Y209" i="66" s="1"/>
  <c r="R274" i="66"/>
  <c r="S274" i="66" s="1"/>
  <c r="T274" i="66" s="1"/>
  <c r="R289" i="66"/>
  <c r="X289" i="66" s="1"/>
  <c r="Y289" i="66" s="1"/>
  <c r="R314" i="66"/>
  <c r="V314" i="66" s="1"/>
  <c r="R10" i="66"/>
  <c r="V10" i="66" s="1"/>
  <c r="R249" i="66"/>
  <c r="S249" i="66" s="1"/>
  <c r="T249" i="66" s="1"/>
  <c r="R282" i="66"/>
  <c r="S282" i="66" s="1"/>
  <c r="T282" i="66" s="1"/>
  <c r="R297" i="66"/>
  <c r="X297" i="66" s="1"/>
  <c r="Y297" i="66" s="1"/>
  <c r="R322" i="66"/>
  <c r="X322" i="66" s="1"/>
  <c r="Y322" i="66" s="1"/>
  <c r="R329" i="66"/>
  <c r="V329" i="66" s="1"/>
  <c r="R146" i="66"/>
  <c r="V146" i="66" s="1"/>
  <c r="R154" i="66"/>
  <c r="S154" i="66" s="1"/>
  <c r="T154" i="66" s="1"/>
  <c r="R202" i="66"/>
  <c r="X202" i="66" s="1"/>
  <c r="Y202" i="66" s="1"/>
  <c r="R210" i="66"/>
  <c r="X210" i="66" s="1"/>
  <c r="Y210" i="66" s="1"/>
  <c r="R257" i="66"/>
  <c r="S257" i="66" s="1"/>
  <c r="T257" i="66" s="1"/>
  <c r="R290" i="66"/>
  <c r="S290" i="66" s="1"/>
  <c r="T290" i="66" s="1"/>
  <c r="R326" i="66"/>
  <c r="V326" i="66" s="1"/>
  <c r="R337" i="66"/>
  <c r="S337" i="66" s="1"/>
  <c r="T337" i="66" s="1"/>
  <c r="R18" i="66"/>
  <c r="S18" i="66" s="1"/>
  <c r="T18" i="66" s="1"/>
  <c r="R162" i="66"/>
  <c r="V162" i="66" s="1"/>
  <c r="R218" i="66"/>
  <c r="X218" i="66" s="1"/>
  <c r="Y218" i="66" s="1"/>
  <c r="R226" i="66"/>
  <c r="X226" i="66" s="1"/>
  <c r="Y226" i="66" s="1"/>
  <c r="R234" i="66"/>
  <c r="X234" i="66" s="1"/>
  <c r="Y234" i="66" s="1"/>
  <c r="R242" i="66"/>
  <c r="X242" i="66" s="1"/>
  <c r="Y242" i="66" s="1"/>
  <c r="R250" i="66"/>
  <c r="X250" i="66" s="1"/>
  <c r="Y250" i="66" s="1"/>
  <c r="R265" i="66"/>
  <c r="X265" i="66" s="1"/>
  <c r="Y265" i="66" s="1"/>
  <c r="R298" i="66"/>
  <c r="V298" i="66" s="1"/>
  <c r="R330" i="66"/>
  <c r="S330" i="66" s="1"/>
  <c r="T330" i="66" s="1"/>
  <c r="R341" i="66"/>
  <c r="S341" i="66" s="1"/>
  <c r="T341" i="66" s="1"/>
  <c r="R345" i="66"/>
  <c r="X345" i="66" s="1"/>
  <c r="Y345" i="66" s="1"/>
  <c r="R349" i="66"/>
  <c r="S349" i="66" s="1"/>
  <c r="T349" i="66" s="1"/>
  <c r="R353" i="66"/>
  <c r="X353" i="66" s="1"/>
  <c r="Y353" i="66" s="1"/>
  <c r="R90" i="66"/>
  <c r="S90" i="66" s="1"/>
  <c r="T90" i="66" s="1"/>
  <c r="R98" i="66"/>
  <c r="S98" i="66" s="1"/>
  <c r="T98" i="66" s="1"/>
  <c r="R106" i="66"/>
  <c r="V106" i="66" s="1"/>
  <c r="R170" i="66"/>
  <c r="X170" i="66" s="1"/>
  <c r="Y170" i="66" s="1"/>
  <c r="R258" i="66"/>
  <c r="X258" i="66" s="1"/>
  <c r="Y258" i="66" s="1"/>
  <c r="R305" i="66"/>
  <c r="X305" i="66" s="1"/>
  <c r="Y305" i="66" s="1"/>
  <c r="R334" i="66"/>
  <c r="S334" i="66" s="1"/>
  <c r="T334" i="66" s="1"/>
  <c r="R338" i="66"/>
  <c r="X338" i="66" s="1"/>
  <c r="Y338" i="66" s="1"/>
  <c r="R357" i="66"/>
  <c r="S357" i="66" s="1"/>
  <c r="T357" i="66" s="1"/>
  <c r="R2" i="66"/>
  <c r="S2" i="66" s="1"/>
  <c r="T2" i="66" s="1"/>
  <c r="S275" i="66"/>
  <c r="T275" i="66" s="1"/>
  <c r="V51" i="66"/>
  <c r="X51" i="66"/>
  <c r="Y51" i="66" s="1"/>
  <c r="S51" i="66"/>
  <c r="T51" i="66" s="1"/>
  <c r="V160" i="66"/>
  <c r="X160" i="66"/>
  <c r="Y160" i="66" s="1"/>
  <c r="X340" i="66"/>
  <c r="Y340" i="66" s="1"/>
  <c r="S340" i="66"/>
  <c r="T340" i="66" s="1"/>
  <c r="X95" i="66"/>
  <c r="Y95" i="66" s="1"/>
  <c r="S354" i="66"/>
  <c r="T354" i="66" s="1"/>
  <c r="S67" i="66"/>
  <c r="T67" i="66" s="1"/>
  <c r="V152" i="66"/>
  <c r="X152" i="66"/>
  <c r="Y152" i="66" s="1"/>
  <c r="V131" i="66"/>
  <c r="S131" i="66"/>
  <c r="T131" i="66" s="1"/>
  <c r="X208" i="66"/>
  <c r="Y208" i="66" s="1"/>
  <c r="V208" i="66"/>
  <c r="S208" i="66"/>
  <c r="T208" i="66" s="1"/>
  <c r="X198" i="66"/>
  <c r="Y198" i="66" s="1"/>
  <c r="S198" i="66"/>
  <c r="T198" i="66" s="1"/>
  <c r="V198" i="66"/>
  <c r="X324" i="66"/>
  <c r="Y324" i="66" s="1"/>
  <c r="V324" i="66"/>
  <c r="S324" i="66"/>
  <c r="T324" i="66" s="1"/>
  <c r="X348" i="66"/>
  <c r="Y348" i="66" s="1"/>
  <c r="V348" i="66"/>
  <c r="S348" i="66"/>
  <c r="T348" i="66" s="1"/>
  <c r="X207" i="66"/>
  <c r="Y207" i="66" s="1"/>
  <c r="S207" i="66"/>
  <c r="T207" i="66" s="1"/>
  <c r="V206" i="66"/>
  <c r="X206" i="66"/>
  <c r="Y206" i="66" s="1"/>
  <c r="S89" i="66"/>
  <c r="T89" i="66" s="1"/>
  <c r="S224" i="66"/>
  <c r="T224" i="66" s="1"/>
  <c r="V340" i="66"/>
  <c r="X55" i="66"/>
  <c r="Y55" i="66" s="1"/>
  <c r="X67" i="66"/>
  <c r="Y67" i="66" s="1"/>
  <c r="V87" i="66"/>
  <c r="V89" i="66"/>
  <c r="V354" i="66"/>
  <c r="V71" i="66"/>
  <c r="S117" i="66"/>
  <c r="T117" i="66" s="1"/>
  <c r="X71" i="66"/>
  <c r="Y71" i="66" s="1"/>
  <c r="X3" i="66"/>
  <c r="Y3" i="66" s="1"/>
  <c r="V3" i="66"/>
  <c r="S3" i="66"/>
  <c r="T3" i="66" s="1"/>
  <c r="V31" i="66"/>
  <c r="S31" i="66"/>
  <c r="T31" i="66" s="1"/>
  <c r="X31" i="66"/>
  <c r="Y31" i="66" s="1"/>
  <c r="V40" i="66"/>
  <c r="X40" i="66"/>
  <c r="Y40" i="66" s="1"/>
  <c r="S40" i="66"/>
  <c r="T40" i="66" s="1"/>
  <c r="V7" i="66"/>
  <c r="S7" i="66"/>
  <c r="T7" i="66" s="1"/>
  <c r="X7" i="66"/>
  <c r="Y7" i="66" s="1"/>
  <c r="X22" i="66"/>
  <c r="Y22" i="66" s="1"/>
  <c r="V22" i="66"/>
  <c r="S22" i="66"/>
  <c r="T22" i="66" s="1"/>
  <c r="S61" i="66"/>
  <c r="T61" i="66" s="1"/>
  <c r="V61" i="66"/>
  <c r="X61" i="66"/>
  <c r="Y61" i="66" s="1"/>
  <c r="X78" i="66"/>
  <c r="Y78" i="66" s="1"/>
  <c r="V78" i="66"/>
  <c r="S78" i="66"/>
  <c r="T78" i="66" s="1"/>
  <c r="X84" i="66"/>
  <c r="Y84" i="66" s="1"/>
  <c r="V84" i="66"/>
  <c r="S84" i="66"/>
  <c r="T84" i="66" s="1"/>
  <c r="V4" i="66"/>
  <c r="X20" i="66"/>
  <c r="Y20" i="66" s="1"/>
  <c r="V20" i="66"/>
  <c r="S20" i="66"/>
  <c r="T20" i="66" s="1"/>
  <c r="V32" i="66"/>
  <c r="X32" i="66"/>
  <c r="Y32" i="66" s="1"/>
  <c r="S32" i="66"/>
  <c r="T32" i="66" s="1"/>
  <c r="X35" i="66"/>
  <c r="Y35" i="66" s="1"/>
  <c r="V35" i="66"/>
  <c r="S35" i="66"/>
  <c r="T35" i="66" s="1"/>
  <c r="X11" i="66"/>
  <c r="Y11" i="66" s="1"/>
  <c r="V11" i="66"/>
  <c r="S11" i="66"/>
  <c r="T11" i="66" s="1"/>
  <c r="V23" i="66"/>
  <c r="S23" i="66"/>
  <c r="T23" i="66" s="1"/>
  <c r="X23" i="66"/>
  <c r="Y23" i="66" s="1"/>
  <c r="X38" i="66"/>
  <c r="Y38" i="66" s="1"/>
  <c r="V38" i="66"/>
  <c r="S38" i="66"/>
  <c r="T38" i="66" s="1"/>
  <c r="X41" i="66"/>
  <c r="Y41" i="66" s="1"/>
  <c r="V41" i="66"/>
  <c r="S41" i="66"/>
  <c r="T41" i="66" s="1"/>
  <c r="V48" i="66"/>
  <c r="S48" i="66"/>
  <c r="T48" i="66" s="1"/>
  <c r="X48" i="66"/>
  <c r="Y48" i="66" s="1"/>
  <c r="X62" i="66"/>
  <c r="Y62" i="66" s="1"/>
  <c r="V62" i="66"/>
  <c r="S62" i="66"/>
  <c r="T62" i="66" s="1"/>
  <c r="X5" i="66"/>
  <c r="Y5" i="66" s="1"/>
  <c r="V5" i="66"/>
  <c r="S5" i="66"/>
  <c r="T5" i="66" s="1"/>
  <c r="X14" i="66"/>
  <c r="Y14" i="66" s="1"/>
  <c r="V14" i="66"/>
  <c r="S14" i="66"/>
  <c r="T14" i="66" s="1"/>
  <c r="X19" i="66"/>
  <c r="Y19" i="66" s="1"/>
  <c r="V19" i="66"/>
  <c r="S19" i="66"/>
  <c r="T19" i="66" s="1"/>
  <c r="S25" i="66"/>
  <c r="T25" i="66" s="1"/>
  <c r="X25" i="66"/>
  <c r="Y25" i="66" s="1"/>
  <c r="V25" i="66"/>
  <c r="X12" i="66"/>
  <c r="Y12" i="66" s="1"/>
  <c r="V12" i="66"/>
  <c r="S12" i="66"/>
  <c r="T12" i="66" s="1"/>
  <c r="X27" i="66"/>
  <c r="Y27" i="66" s="1"/>
  <c r="V27" i="66"/>
  <c r="S27" i="66"/>
  <c r="T27" i="66" s="1"/>
  <c r="S45" i="66"/>
  <c r="T45" i="66" s="1"/>
  <c r="V45" i="66"/>
  <c r="X45" i="66"/>
  <c r="Y45" i="66" s="1"/>
  <c r="V93" i="66"/>
  <c r="S93" i="66"/>
  <c r="T93" i="66" s="1"/>
  <c r="X93" i="66"/>
  <c r="Y93" i="66" s="1"/>
  <c r="S9" i="66"/>
  <c r="T9" i="66" s="1"/>
  <c r="X9" i="66"/>
  <c r="Y9" i="66" s="1"/>
  <c r="V9" i="66"/>
  <c r="V15" i="66"/>
  <c r="S15" i="66"/>
  <c r="T15" i="66" s="1"/>
  <c r="X15" i="66"/>
  <c r="Y15" i="66" s="1"/>
  <c r="X30" i="66"/>
  <c r="Y30" i="66" s="1"/>
  <c r="V30" i="66"/>
  <c r="S30" i="66"/>
  <c r="T30" i="66" s="1"/>
  <c r="X39" i="66"/>
  <c r="Y39" i="66" s="1"/>
  <c r="V39" i="66"/>
  <c r="S39" i="66"/>
  <c r="T39" i="66" s="1"/>
  <c r="X6" i="66"/>
  <c r="Y6" i="66" s="1"/>
  <c r="V6" i="66"/>
  <c r="S6" i="66"/>
  <c r="T6" i="66" s="1"/>
  <c r="X28" i="66"/>
  <c r="Y28" i="66" s="1"/>
  <c r="V28" i="66"/>
  <c r="S28" i="66"/>
  <c r="T28" i="66" s="1"/>
  <c r="X43" i="66"/>
  <c r="Y43" i="66" s="1"/>
  <c r="V43" i="66"/>
  <c r="S43" i="66"/>
  <c r="T43" i="66" s="1"/>
  <c r="X46" i="66"/>
  <c r="Y46" i="66" s="1"/>
  <c r="V46" i="66"/>
  <c r="S46" i="66"/>
  <c r="T46" i="66" s="1"/>
  <c r="V64" i="66"/>
  <c r="S64" i="66"/>
  <c r="T64" i="66" s="1"/>
  <c r="X64" i="66"/>
  <c r="Y64" i="66" s="1"/>
  <c r="V77" i="66"/>
  <c r="S77" i="66"/>
  <c r="T77" i="66" s="1"/>
  <c r="X77" i="66"/>
  <c r="Y77" i="66" s="1"/>
  <c r="X86" i="66"/>
  <c r="Y86" i="66" s="1"/>
  <c r="V86" i="66"/>
  <c r="S86" i="66"/>
  <c r="T86" i="66" s="1"/>
  <c r="V56" i="66"/>
  <c r="S56" i="66"/>
  <c r="T56" i="66" s="1"/>
  <c r="V47" i="66"/>
  <c r="V63" i="66"/>
  <c r="X75" i="66"/>
  <c r="Y75" i="66" s="1"/>
  <c r="V75" i="66"/>
  <c r="X99" i="66"/>
  <c r="Y99" i="66" s="1"/>
  <c r="V99" i="66"/>
  <c r="S179" i="66"/>
  <c r="T179" i="66" s="1"/>
  <c r="X179" i="66"/>
  <c r="Y179" i="66" s="1"/>
  <c r="V179" i="66"/>
  <c r="S215" i="66"/>
  <c r="T215" i="66" s="1"/>
  <c r="X215" i="66"/>
  <c r="Y215" i="66" s="1"/>
  <c r="V215" i="66"/>
  <c r="X118" i="66"/>
  <c r="Y118" i="66" s="1"/>
  <c r="V118" i="66"/>
  <c r="S13" i="66"/>
  <c r="T13" i="66" s="1"/>
  <c r="S21" i="66"/>
  <c r="T21" i="66" s="1"/>
  <c r="S29" i="66"/>
  <c r="T29" i="66" s="1"/>
  <c r="S37" i="66"/>
  <c r="T37" i="66" s="1"/>
  <c r="X47" i="66"/>
  <c r="Y47" i="66" s="1"/>
  <c r="V53" i="66"/>
  <c r="S59" i="66"/>
  <c r="T59" i="66" s="1"/>
  <c r="X63" i="66"/>
  <c r="Y63" i="66" s="1"/>
  <c r="V69" i="66"/>
  <c r="X101" i="66"/>
  <c r="Y101" i="66" s="1"/>
  <c r="V101" i="66"/>
  <c r="S101" i="66"/>
  <c r="T101" i="66" s="1"/>
  <c r="S118" i="66"/>
  <c r="T118" i="66" s="1"/>
  <c r="X149" i="66"/>
  <c r="Y149" i="66" s="1"/>
  <c r="V149" i="66"/>
  <c r="S149" i="66"/>
  <c r="T149" i="66" s="1"/>
  <c r="S55" i="66"/>
  <c r="T55" i="66" s="1"/>
  <c r="V79" i="66"/>
  <c r="X87" i="66"/>
  <c r="Y87" i="66" s="1"/>
  <c r="X94" i="66"/>
  <c r="Y94" i="66" s="1"/>
  <c r="V94" i="66"/>
  <c r="S94" i="66"/>
  <c r="T94" i="66" s="1"/>
  <c r="S133" i="66"/>
  <c r="T133" i="66" s="1"/>
  <c r="V133" i="66"/>
  <c r="X111" i="66"/>
  <c r="Y111" i="66" s="1"/>
  <c r="V111" i="66"/>
  <c r="S111" i="66"/>
  <c r="T111" i="66" s="1"/>
  <c r="V13" i="66"/>
  <c r="V21" i="66"/>
  <c r="V29" i="66"/>
  <c r="V37" i="66"/>
  <c r="X53" i="66"/>
  <c r="Y53" i="66" s="1"/>
  <c r="X56" i="66"/>
  <c r="Y56" i="66" s="1"/>
  <c r="X69" i="66"/>
  <c r="Y69" i="66" s="1"/>
  <c r="X91" i="66"/>
  <c r="Y91" i="66" s="1"/>
  <c r="V91" i="66"/>
  <c r="S107" i="66"/>
  <c r="T107" i="66" s="1"/>
  <c r="X107" i="66"/>
  <c r="Y107" i="66" s="1"/>
  <c r="V107" i="66"/>
  <c r="X109" i="66"/>
  <c r="Y109" i="66" s="1"/>
  <c r="V109" i="66"/>
  <c r="S109" i="66"/>
  <c r="T109" i="66" s="1"/>
  <c r="X119" i="66"/>
  <c r="Y119" i="66" s="1"/>
  <c r="V119" i="66"/>
  <c r="X126" i="66"/>
  <c r="Y126" i="66" s="1"/>
  <c r="V126" i="66"/>
  <c r="S126" i="66"/>
  <c r="T126" i="66" s="1"/>
  <c r="X129" i="66"/>
  <c r="Y129" i="66" s="1"/>
  <c r="V129" i="66"/>
  <c r="S129" i="66"/>
  <c r="T129" i="66" s="1"/>
  <c r="X165" i="66"/>
  <c r="Y165" i="66" s="1"/>
  <c r="V165" i="66"/>
  <c r="S165" i="66"/>
  <c r="T165" i="66" s="1"/>
  <c r="X191" i="66"/>
  <c r="Y191" i="66" s="1"/>
  <c r="V191" i="66"/>
  <c r="S191" i="66"/>
  <c r="T191" i="66" s="1"/>
  <c r="S82" i="66"/>
  <c r="T82" i="66" s="1"/>
  <c r="X82" i="66"/>
  <c r="Y82" i="66" s="1"/>
  <c r="X59" i="66"/>
  <c r="Y59" i="66" s="1"/>
  <c r="X79" i="66"/>
  <c r="Y79" i="66" s="1"/>
  <c r="S91" i="66"/>
  <c r="T91" i="66" s="1"/>
  <c r="X102" i="66"/>
  <c r="Y102" i="66" s="1"/>
  <c r="V102" i="66"/>
  <c r="S102" i="66"/>
  <c r="T102" i="66" s="1"/>
  <c r="S119" i="66"/>
  <c r="T119" i="66" s="1"/>
  <c r="X133" i="66"/>
  <c r="Y133" i="66" s="1"/>
  <c r="V85" i="66"/>
  <c r="S85" i="66"/>
  <c r="T85" i="66" s="1"/>
  <c r="X92" i="66"/>
  <c r="Y92" i="66" s="1"/>
  <c r="S125" i="66"/>
  <c r="T125" i="66" s="1"/>
  <c r="V125" i="66"/>
  <c r="X44" i="66"/>
  <c r="Y44" i="66" s="1"/>
  <c r="V44" i="66"/>
  <c r="X54" i="66"/>
  <c r="Y54" i="66" s="1"/>
  <c r="V54" i="66"/>
  <c r="S54" i="66"/>
  <c r="T54" i="66" s="1"/>
  <c r="X70" i="66"/>
  <c r="Y70" i="66" s="1"/>
  <c r="V70" i="66"/>
  <c r="S70" i="66"/>
  <c r="T70" i="66" s="1"/>
  <c r="X83" i="66"/>
  <c r="Y83" i="66" s="1"/>
  <c r="V83" i="66"/>
  <c r="S115" i="66"/>
  <c r="T115" i="66" s="1"/>
  <c r="X115" i="66"/>
  <c r="Y115" i="66" s="1"/>
  <c r="V115" i="66"/>
  <c r="X127" i="66"/>
  <c r="Y127" i="66" s="1"/>
  <c r="V127" i="66"/>
  <c r="S127" i="66"/>
  <c r="T127" i="66" s="1"/>
  <c r="X134" i="66"/>
  <c r="Y134" i="66" s="1"/>
  <c r="V134" i="66"/>
  <c r="S134" i="66"/>
  <c r="T134" i="66" s="1"/>
  <c r="V139" i="66"/>
  <c r="X139" i="66"/>
  <c r="Y139" i="66" s="1"/>
  <c r="S139" i="66"/>
  <c r="T139" i="66" s="1"/>
  <c r="S163" i="66"/>
  <c r="T163" i="66" s="1"/>
  <c r="X163" i="66"/>
  <c r="Y163" i="66" s="1"/>
  <c r="V163" i="66"/>
  <c r="X181" i="66"/>
  <c r="Y181" i="66" s="1"/>
  <c r="V181" i="66"/>
  <c r="S181" i="66"/>
  <c r="T181" i="66" s="1"/>
  <c r="V72" i="66"/>
  <c r="S72" i="66"/>
  <c r="T72" i="66" s="1"/>
  <c r="V120" i="66"/>
  <c r="X120" i="66"/>
  <c r="Y120" i="66" s="1"/>
  <c r="S120" i="66"/>
  <c r="T120" i="66" s="1"/>
  <c r="X135" i="66"/>
  <c r="Y135" i="66" s="1"/>
  <c r="V135" i="66"/>
  <c r="S135" i="66"/>
  <c r="T135" i="66" s="1"/>
  <c r="S44" i="66"/>
  <c r="T44" i="66" s="1"/>
  <c r="V80" i="66"/>
  <c r="S80" i="66"/>
  <c r="T80" i="66" s="1"/>
  <c r="S83" i="66"/>
  <c r="T83" i="66" s="1"/>
  <c r="V95" i="66"/>
  <c r="X103" i="66"/>
  <c r="Y103" i="66" s="1"/>
  <c r="V103" i="66"/>
  <c r="S103" i="66"/>
  <c r="T103" i="66" s="1"/>
  <c r="X110" i="66"/>
  <c r="Y110" i="66" s="1"/>
  <c r="V110" i="66"/>
  <c r="S110" i="66"/>
  <c r="T110" i="66" s="1"/>
  <c r="X123" i="66"/>
  <c r="Y123" i="66" s="1"/>
  <c r="X159" i="66"/>
  <c r="Y159" i="66" s="1"/>
  <c r="V159" i="66"/>
  <c r="S159" i="66"/>
  <c r="T159" i="66" s="1"/>
  <c r="X175" i="66"/>
  <c r="Y175" i="66" s="1"/>
  <c r="V175" i="66"/>
  <c r="S175" i="66"/>
  <c r="T175" i="66" s="1"/>
  <c r="V184" i="66"/>
  <c r="S184" i="66"/>
  <c r="T184" i="66" s="1"/>
  <c r="X199" i="66"/>
  <c r="Y199" i="66" s="1"/>
  <c r="V199" i="66"/>
  <c r="S199" i="66"/>
  <c r="T199" i="66" s="1"/>
  <c r="V229" i="66"/>
  <c r="S229" i="66"/>
  <c r="T229" i="66" s="1"/>
  <c r="X229" i="66"/>
  <c r="Y229" i="66" s="1"/>
  <c r="V117" i="66"/>
  <c r="V144" i="66"/>
  <c r="S144" i="66"/>
  <c r="T144" i="66" s="1"/>
  <c r="X131" i="66"/>
  <c r="Y131" i="66" s="1"/>
  <c r="X141" i="66"/>
  <c r="Y141" i="66" s="1"/>
  <c r="S141" i="66"/>
  <c r="T141" i="66" s="1"/>
  <c r="X150" i="66"/>
  <c r="Y150" i="66" s="1"/>
  <c r="V150" i="66"/>
  <c r="S150" i="66"/>
  <c r="T150" i="66" s="1"/>
  <c r="X166" i="66"/>
  <c r="Y166" i="66" s="1"/>
  <c r="V166" i="66"/>
  <c r="S166" i="66"/>
  <c r="T166" i="66" s="1"/>
  <c r="X182" i="66"/>
  <c r="Y182" i="66" s="1"/>
  <c r="V182" i="66"/>
  <c r="S182" i="66"/>
  <c r="T182" i="66" s="1"/>
  <c r="S187" i="66"/>
  <c r="T187" i="66" s="1"/>
  <c r="X187" i="66"/>
  <c r="Y187" i="66" s="1"/>
  <c r="V187" i="66"/>
  <c r="X189" i="66"/>
  <c r="Y189" i="66" s="1"/>
  <c r="V189" i="66"/>
  <c r="S189" i="66"/>
  <c r="T189" i="66" s="1"/>
  <c r="X251" i="66"/>
  <c r="Y251" i="66" s="1"/>
  <c r="V251" i="66"/>
  <c r="S251" i="66"/>
  <c r="T251" i="66" s="1"/>
  <c r="V141" i="66"/>
  <c r="S143" i="66"/>
  <c r="T143" i="66" s="1"/>
  <c r="S155" i="66"/>
  <c r="T155" i="66" s="1"/>
  <c r="X155" i="66"/>
  <c r="Y155" i="66" s="1"/>
  <c r="V155" i="66"/>
  <c r="X157" i="66"/>
  <c r="Y157" i="66" s="1"/>
  <c r="V157" i="66"/>
  <c r="S157" i="66"/>
  <c r="T157" i="66" s="1"/>
  <c r="S171" i="66"/>
  <c r="T171" i="66" s="1"/>
  <c r="X171" i="66"/>
  <c r="Y171" i="66" s="1"/>
  <c r="V171" i="66"/>
  <c r="X173" i="66"/>
  <c r="Y173" i="66" s="1"/>
  <c r="V173" i="66"/>
  <c r="S173" i="66"/>
  <c r="T173" i="66" s="1"/>
  <c r="X151" i="66"/>
  <c r="Y151" i="66" s="1"/>
  <c r="V151" i="66"/>
  <c r="S151" i="66"/>
  <c r="T151" i="66" s="1"/>
  <c r="X167" i="66"/>
  <c r="Y167" i="66" s="1"/>
  <c r="V167" i="66"/>
  <c r="S167" i="66"/>
  <c r="T167" i="66" s="1"/>
  <c r="X183" i="66"/>
  <c r="Y183" i="66" s="1"/>
  <c r="V183" i="66"/>
  <c r="S183" i="66"/>
  <c r="T183" i="66" s="1"/>
  <c r="V195" i="66"/>
  <c r="X195" i="66"/>
  <c r="Y195" i="66" s="1"/>
  <c r="S195" i="66"/>
  <c r="T195" i="66" s="1"/>
  <c r="X200" i="66"/>
  <c r="Y200" i="66" s="1"/>
  <c r="V200" i="66"/>
  <c r="S200" i="66"/>
  <c r="T200" i="66" s="1"/>
  <c r="S123" i="66"/>
  <c r="T123" i="66" s="1"/>
  <c r="X143" i="66"/>
  <c r="Y143" i="66" s="1"/>
  <c r="X147" i="66"/>
  <c r="Y147" i="66" s="1"/>
  <c r="V147" i="66"/>
  <c r="X190" i="66"/>
  <c r="Y190" i="66" s="1"/>
  <c r="V190" i="66"/>
  <c r="S190" i="66"/>
  <c r="T190" i="66" s="1"/>
  <c r="X142" i="66"/>
  <c r="Y142" i="66" s="1"/>
  <c r="V142" i="66"/>
  <c r="S142" i="66"/>
  <c r="T142" i="66" s="1"/>
  <c r="X158" i="66"/>
  <c r="Y158" i="66" s="1"/>
  <c r="V158" i="66"/>
  <c r="S158" i="66"/>
  <c r="T158" i="66" s="1"/>
  <c r="X172" i="66"/>
  <c r="Y172" i="66" s="1"/>
  <c r="V172" i="66"/>
  <c r="X174" i="66"/>
  <c r="Y174" i="66" s="1"/>
  <c r="V174" i="66"/>
  <c r="S174" i="66"/>
  <c r="T174" i="66" s="1"/>
  <c r="X235" i="66"/>
  <c r="Y235" i="66" s="1"/>
  <c r="V235" i="66"/>
  <c r="S235" i="66"/>
  <c r="T235" i="66" s="1"/>
  <c r="X260" i="66"/>
  <c r="Y260" i="66" s="1"/>
  <c r="V260" i="66"/>
  <c r="S260" i="66"/>
  <c r="T260" i="66" s="1"/>
  <c r="X267" i="66"/>
  <c r="Y267" i="66" s="1"/>
  <c r="V267" i="66"/>
  <c r="S267" i="66"/>
  <c r="T267" i="66" s="1"/>
  <c r="X270" i="66"/>
  <c r="Y270" i="66" s="1"/>
  <c r="V270" i="66"/>
  <c r="S270" i="66"/>
  <c r="T270" i="66" s="1"/>
  <c r="S285" i="66"/>
  <c r="T285" i="66" s="1"/>
  <c r="X285" i="66"/>
  <c r="Y285" i="66" s="1"/>
  <c r="V285" i="66"/>
  <c r="S222" i="66"/>
  <c r="T222" i="66" s="1"/>
  <c r="X222" i="66"/>
  <c r="Y222" i="66" s="1"/>
  <c r="X227" i="66"/>
  <c r="Y227" i="66" s="1"/>
  <c r="V227" i="66"/>
  <c r="S227" i="66"/>
  <c r="T227" i="66" s="1"/>
  <c r="S255" i="66"/>
  <c r="T255" i="66" s="1"/>
  <c r="X255" i="66"/>
  <c r="Y255" i="66" s="1"/>
  <c r="S152" i="66"/>
  <c r="T152" i="66" s="1"/>
  <c r="S160" i="66"/>
  <c r="T160" i="66" s="1"/>
  <c r="V197" i="66"/>
  <c r="S206" i="66"/>
  <c r="T206" i="66" s="1"/>
  <c r="V222" i="66"/>
  <c r="V230" i="66"/>
  <c r="S230" i="66"/>
  <c r="T230" i="66" s="1"/>
  <c r="X230" i="66"/>
  <c r="Y230" i="66" s="1"/>
  <c r="S247" i="66"/>
  <c r="T247" i="66" s="1"/>
  <c r="X247" i="66"/>
  <c r="Y247" i="66" s="1"/>
  <c r="V207" i="66"/>
  <c r="V214" i="66"/>
  <c r="S239" i="66"/>
  <c r="T239" i="66" s="1"/>
  <c r="X239" i="66"/>
  <c r="Y239" i="66" s="1"/>
  <c r="V247" i="66"/>
  <c r="V253" i="66"/>
  <c r="S253" i="66"/>
  <c r="T253" i="66" s="1"/>
  <c r="X197" i="66"/>
  <c r="Y197" i="66" s="1"/>
  <c r="S223" i="66"/>
  <c r="T223" i="66" s="1"/>
  <c r="X223" i="66"/>
  <c r="Y223" i="66" s="1"/>
  <c r="S231" i="66"/>
  <c r="T231" i="66" s="1"/>
  <c r="X231" i="66"/>
  <c r="Y231" i="66" s="1"/>
  <c r="V239" i="66"/>
  <c r="X271" i="66"/>
  <c r="Y271" i="66" s="1"/>
  <c r="V271" i="66"/>
  <c r="S271" i="66"/>
  <c r="T271" i="66" s="1"/>
  <c r="X214" i="66"/>
  <c r="Y214" i="66" s="1"/>
  <c r="V221" i="66"/>
  <c r="S221" i="66"/>
  <c r="T221" i="66" s="1"/>
  <c r="X335" i="66"/>
  <c r="Y335" i="66" s="1"/>
  <c r="V335" i="66"/>
  <c r="S335" i="66"/>
  <c r="T335" i="66" s="1"/>
  <c r="X294" i="66"/>
  <c r="Y294" i="66" s="1"/>
  <c r="V294" i="66"/>
  <c r="V299" i="66"/>
  <c r="S299" i="66"/>
  <c r="T299" i="66" s="1"/>
  <c r="X299" i="66"/>
  <c r="Y299" i="66" s="1"/>
  <c r="S294" i="66"/>
  <c r="T294" i="66" s="1"/>
  <c r="V331" i="66"/>
  <c r="S331" i="66"/>
  <c r="T331" i="66" s="1"/>
  <c r="X331" i="66"/>
  <c r="Y331" i="66" s="1"/>
  <c r="V275" i="66"/>
  <c r="X302" i="66"/>
  <c r="Y302" i="66" s="1"/>
  <c r="V302" i="66"/>
  <c r="X277" i="66"/>
  <c r="Y277" i="66" s="1"/>
  <c r="V277" i="66"/>
  <c r="X319" i="66"/>
  <c r="Y319" i="66" s="1"/>
  <c r="V319" i="66"/>
  <c r="S319" i="66"/>
  <c r="T319" i="66" s="1"/>
  <c r="X358" i="66"/>
  <c r="Y358" i="66" s="1"/>
  <c r="V358" i="66"/>
  <c r="X310" i="66"/>
  <c r="Y310" i="66" s="1"/>
  <c r="V310" i="66"/>
  <c r="X328" i="66"/>
  <c r="Y328" i="66" s="1"/>
  <c r="V328" i="66"/>
  <c r="S328" i="66"/>
  <c r="T328" i="66" s="1"/>
  <c r="S358" i="66"/>
  <c r="T358" i="66" s="1"/>
  <c r="V301" i="66"/>
  <c r="V309" i="66"/>
  <c r="X301" i="66"/>
  <c r="Y301" i="66" s="1"/>
  <c r="X309" i="66"/>
  <c r="Y309" i="66" s="1"/>
  <c r="R359" i="62"/>
  <c r="S359" i="62" s="1"/>
  <c r="T359" i="62" s="1"/>
  <c r="Q359" i="62"/>
  <c r="Q303" i="62"/>
  <c r="R303" i="62" s="1"/>
  <c r="Q295" i="62"/>
  <c r="R295" i="62" s="1"/>
  <c r="Q287" i="62"/>
  <c r="R287" i="62" s="1"/>
  <c r="Q279" i="62"/>
  <c r="R279" i="62" s="1"/>
  <c r="R20" i="62"/>
  <c r="S20" i="62" s="1"/>
  <c r="T20" i="62" s="1"/>
  <c r="R84" i="62"/>
  <c r="S84" i="62" s="1"/>
  <c r="T84" i="62" s="1"/>
  <c r="R148" i="62"/>
  <c r="S148" i="62" s="1"/>
  <c r="T148" i="62" s="1"/>
  <c r="R59" i="62"/>
  <c r="S59" i="62" s="1"/>
  <c r="T59" i="62" s="1"/>
  <c r="R13" i="62"/>
  <c r="R21" i="62"/>
  <c r="R29" i="62"/>
  <c r="S29" i="62" s="1"/>
  <c r="T29" i="62" s="1"/>
  <c r="R37" i="62"/>
  <c r="X37" i="62" s="1"/>
  <c r="Y37" i="62" s="1"/>
  <c r="R45" i="62"/>
  <c r="R53" i="62"/>
  <c r="R61" i="62"/>
  <c r="X61" i="62" s="1"/>
  <c r="Y61" i="62" s="1"/>
  <c r="R69" i="62"/>
  <c r="X69" i="62" s="1"/>
  <c r="Y69" i="62" s="1"/>
  <c r="R77" i="62"/>
  <c r="R85" i="62"/>
  <c r="V85" i="62" s="1"/>
  <c r="R93" i="62"/>
  <c r="R101" i="62"/>
  <c r="R109" i="62"/>
  <c r="R117" i="62"/>
  <c r="R125" i="62"/>
  <c r="R133" i="62"/>
  <c r="S133" i="62" s="1"/>
  <c r="T133" i="62" s="1"/>
  <c r="R141" i="62"/>
  <c r="R149" i="62"/>
  <c r="R157" i="62"/>
  <c r="R165" i="62"/>
  <c r="R173" i="62"/>
  <c r="R181" i="62"/>
  <c r="Q180" i="62"/>
  <c r="R180" i="62" s="1"/>
  <c r="Q172" i="62"/>
  <c r="R172" i="62" s="1"/>
  <c r="Q164" i="62"/>
  <c r="R164" i="62" s="1"/>
  <c r="Q156" i="62"/>
  <c r="R156" i="62" s="1"/>
  <c r="Q148" i="62"/>
  <c r="Q140" i="62"/>
  <c r="R140" i="62" s="1"/>
  <c r="Q132" i="62"/>
  <c r="R132" i="62" s="1"/>
  <c r="Q124" i="62"/>
  <c r="R124" i="62" s="1"/>
  <c r="Q116" i="62"/>
  <c r="R116" i="62" s="1"/>
  <c r="Q108" i="62"/>
  <c r="R108" i="62" s="1"/>
  <c r="Q100" i="62"/>
  <c r="R100" i="62" s="1"/>
  <c r="Q92" i="62"/>
  <c r="R92" i="62" s="1"/>
  <c r="Q84" i="62"/>
  <c r="Q76" i="62"/>
  <c r="R76" i="62" s="1"/>
  <c r="Q68" i="62"/>
  <c r="R68" i="62" s="1"/>
  <c r="Q60" i="62"/>
  <c r="R60" i="62" s="1"/>
  <c r="Q52" i="62"/>
  <c r="R52" i="62" s="1"/>
  <c r="Q44" i="62"/>
  <c r="R44" i="62" s="1"/>
  <c r="Q36" i="62"/>
  <c r="R36" i="62" s="1"/>
  <c r="Q28" i="62"/>
  <c r="R28" i="62" s="1"/>
  <c r="Q20" i="62"/>
  <c r="Q12" i="62"/>
  <c r="R12" i="62" s="1"/>
  <c r="Q4" i="62"/>
  <c r="R4" i="62" s="1"/>
  <c r="R189" i="62"/>
  <c r="X189" i="62" s="1"/>
  <c r="Y189" i="62" s="1"/>
  <c r="R197" i="62"/>
  <c r="X197" i="62" s="1"/>
  <c r="Y197" i="62" s="1"/>
  <c r="R205" i="62"/>
  <c r="S205" i="62" s="1"/>
  <c r="T205" i="62" s="1"/>
  <c r="R213" i="62"/>
  <c r="S213" i="62" s="1"/>
  <c r="T213" i="62" s="1"/>
  <c r="R221" i="62"/>
  <c r="R229" i="62"/>
  <c r="Q259" i="62"/>
  <c r="R259" i="62" s="1"/>
  <c r="Q59" i="62"/>
  <c r="Q51" i="62"/>
  <c r="R51" i="62" s="1"/>
  <c r="Q43" i="62"/>
  <c r="R43" i="62" s="1"/>
  <c r="Q35" i="62"/>
  <c r="R35" i="62" s="1"/>
  <c r="Q27" i="62"/>
  <c r="R27" i="62" s="1"/>
  <c r="Q19" i="62"/>
  <c r="R19" i="62" s="1"/>
  <c r="Q11" i="62"/>
  <c r="R11" i="62" s="1"/>
  <c r="Q3" i="62"/>
  <c r="R3" i="62" s="1"/>
  <c r="T5" i="65"/>
  <c r="Q5" i="65"/>
  <c r="R5" i="65" s="1"/>
  <c r="T6" i="65"/>
  <c r="Q6" i="65"/>
  <c r="R6" i="65" s="1"/>
  <c r="R237" i="62"/>
  <c r="S237" i="62" s="1"/>
  <c r="T237" i="62" s="1"/>
  <c r="R245" i="62"/>
  <c r="X245" i="62" s="1"/>
  <c r="Y245" i="62" s="1"/>
  <c r="R253" i="62"/>
  <c r="R261" i="62"/>
  <c r="R269" i="62"/>
  <c r="R277" i="62"/>
  <c r="X277" i="62" s="1"/>
  <c r="Y277" i="62" s="1"/>
  <c r="R285" i="62"/>
  <c r="X285" i="62" s="1"/>
  <c r="Y285" i="62" s="1"/>
  <c r="R293" i="62"/>
  <c r="X293" i="62" s="1"/>
  <c r="Y293" i="62" s="1"/>
  <c r="R6" i="62"/>
  <c r="R14" i="62"/>
  <c r="S14" i="62" s="1"/>
  <c r="T14" i="62" s="1"/>
  <c r="R22" i="62"/>
  <c r="R30" i="62"/>
  <c r="R38" i="62"/>
  <c r="R54" i="62"/>
  <c r="S54" i="62" s="1"/>
  <c r="T54" i="62" s="1"/>
  <c r="R62" i="62"/>
  <c r="X62" i="62" s="1"/>
  <c r="Y62" i="62" s="1"/>
  <c r="R70" i="62"/>
  <c r="X70" i="62" s="1"/>
  <c r="Y70" i="62" s="1"/>
  <c r="R78" i="62"/>
  <c r="S78" i="62" s="1"/>
  <c r="T78" i="62" s="1"/>
  <c r="R86" i="62"/>
  <c r="X86" i="62" s="1"/>
  <c r="Y86" i="62" s="1"/>
  <c r="R94" i="62"/>
  <c r="X94" i="62" s="1"/>
  <c r="Y94" i="62" s="1"/>
  <c r="R102" i="62"/>
  <c r="V102" i="62" s="1"/>
  <c r="R110" i="62"/>
  <c r="V110" i="62" s="1"/>
  <c r="R118" i="62"/>
  <c r="V118" i="62" s="1"/>
  <c r="R126" i="62"/>
  <c r="V126" i="62" s="1"/>
  <c r="R134" i="62"/>
  <c r="V134" i="62" s="1"/>
  <c r="R150" i="62"/>
  <c r="S150" i="62" s="1"/>
  <c r="T150" i="62" s="1"/>
  <c r="R158" i="62"/>
  <c r="V158" i="62" s="1"/>
  <c r="R166" i="62"/>
  <c r="S166" i="62" s="1"/>
  <c r="T166" i="62" s="1"/>
  <c r="R174" i="62"/>
  <c r="X174" i="62" s="1"/>
  <c r="Y174" i="62" s="1"/>
  <c r="R182" i="62"/>
  <c r="X182" i="62" s="1"/>
  <c r="Y182" i="62" s="1"/>
  <c r="R190" i="62"/>
  <c r="X190" i="62" s="1"/>
  <c r="Y190" i="62" s="1"/>
  <c r="R198" i="62"/>
  <c r="X198" i="62" s="1"/>
  <c r="Y198" i="62" s="1"/>
  <c r="R206" i="62"/>
  <c r="S206" i="62" s="1"/>
  <c r="T206" i="62" s="1"/>
  <c r="R214" i="62"/>
  <c r="R222" i="62"/>
  <c r="V222" i="62" s="1"/>
  <c r="R238" i="62"/>
  <c r="V238" i="62" s="1"/>
  <c r="R246" i="62"/>
  <c r="X246" i="62" s="1"/>
  <c r="Y246" i="62" s="1"/>
  <c r="R351" i="62"/>
  <c r="S351" i="62" s="1"/>
  <c r="T351" i="62" s="1"/>
  <c r="R284" i="62"/>
  <c r="S284" i="62" s="1"/>
  <c r="T284" i="62" s="1"/>
  <c r="R7" i="62"/>
  <c r="S7" i="62" s="1"/>
  <c r="T7" i="62" s="1"/>
  <c r="R15" i="62"/>
  <c r="X15" i="62" s="1"/>
  <c r="Y15" i="62" s="1"/>
  <c r="R23" i="62"/>
  <c r="V23" i="62" s="1"/>
  <c r="R31" i="62"/>
  <c r="X31" i="62" s="1"/>
  <c r="Y31" i="62" s="1"/>
  <c r="R191" i="62"/>
  <c r="S191" i="62" s="1"/>
  <c r="T191" i="62" s="1"/>
  <c r="R199" i="62"/>
  <c r="S199" i="62" s="1"/>
  <c r="T199" i="62" s="1"/>
  <c r="R207" i="62"/>
  <c r="V207" i="62" s="1"/>
  <c r="R215" i="62"/>
  <c r="V215" i="62" s="1"/>
  <c r="R223" i="62"/>
  <c r="X223" i="62" s="1"/>
  <c r="Y223" i="62" s="1"/>
  <c r="R231" i="62"/>
  <c r="V231" i="62" s="1"/>
  <c r="R239" i="62"/>
  <c r="T9" i="65"/>
  <c r="Q9" i="65"/>
  <c r="R9" i="65" s="1"/>
  <c r="T11" i="65"/>
  <c r="Q11" i="65"/>
  <c r="R11" i="65" s="1"/>
  <c r="T13" i="65"/>
  <c r="Q13" i="65"/>
  <c r="R13" i="65" s="1"/>
  <c r="T15" i="65"/>
  <c r="Q15" i="65"/>
  <c r="R15" i="65" s="1"/>
  <c r="T17" i="65"/>
  <c r="Q17" i="65"/>
  <c r="R17" i="65" s="1"/>
  <c r="T19" i="65"/>
  <c r="Q19" i="65"/>
  <c r="R19" i="65" s="1"/>
  <c r="T21" i="65"/>
  <c r="Q21" i="65"/>
  <c r="R21" i="65" s="1"/>
  <c r="T23" i="65"/>
  <c r="Q23" i="65"/>
  <c r="R23" i="65" s="1"/>
  <c r="T25" i="65"/>
  <c r="Q25" i="65"/>
  <c r="R25" i="65" s="1"/>
  <c r="T27" i="65"/>
  <c r="Q27" i="65"/>
  <c r="R27" i="65" s="1"/>
  <c r="T29" i="65"/>
  <c r="Q29" i="65"/>
  <c r="R29" i="65" s="1"/>
  <c r="T31" i="65"/>
  <c r="Q31" i="65"/>
  <c r="R31" i="65" s="1"/>
  <c r="Y7" i="65"/>
  <c r="Q3" i="65"/>
  <c r="R3" i="65" s="1"/>
  <c r="T3" i="65"/>
  <c r="T8" i="65"/>
  <c r="Q8" i="65"/>
  <c r="R8" i="65" s="1"/>
  <c r="T10" i="65"/>
  <c r="Q10" i="65"/>
  <c r="R10" i="65" s="1"/>
  <c r="T12" i="65"/>
  <c r="Q12" i="65"/>
  <c r="R12" i="65" s="1"/>
  <c r="T14" i="65"/>
  <c r="Q14" i="65"/>
  <c r="R14" i="65" s="1"/>
  <c r="T16" i="65"/>
  <c r="Q16" i="65"/>
  <c r="R16" i="65" s="1"/>
  <c r="T18" i="65"/>
  <c r="Q18" i="65"/>
  <c r="R18" i="65" s="1"/>
  <c r="T20" i="65"/>
  <c r="Q20" i="65"/>
  <c r="R20" i="65" s="1"/>
  <c r="T22" i="65"/>
  <c r="Q22" i="65"/>
  <c r="R22" i="65" s="1"/>
  <c r="T24" i="65"/>
  <c r="Q24" i="65"/>
  <c r="R24" i="65" s="1"/>
  <c r="T26" i="65"/>
  <c r="Q26" i="65"/>
  <c r="R26" i="65" s="1"/>
  <c r="T28" i="65"/>
  <c r="Q28" i="65"/>
  <c r="R28" i="65" s="1"/>
  <c r="T30" i="65"/>
  <c r="Q30" i="65"/>
  <c r="R30" i="65" s="1"/>
  <c r="T32" i="65"/>
  <c r="Q32" i="65"/>
  <c r="R32" i="65" s="1"/>
  <c r="Y6" i="65"/>
  <c r="Q2" i="65"/>
  <c r="R2" i="65" s="1"/>
  <c r="T2" i="65"/>
  <c r="Q4" i="65"/>
  <c r="R4" i="65" s="1"/>
  <c r="T4" i="65"/>
  <c r="Q7" i="65"/>
  <c r="R7" i="65" s="1"/>
  <c r="R270" i="62"/>
  <c r="S270" i="62" s="1"/>
  <c r="T270" i="62" s="1"/>
  <c r="R278" i="62"/>
  <c r="X278" i="62" s="1"/>
  <c r="Y278" i="62" s="1"/>
  <c r="R301" i="62"/>
  <c r="X301" i="62" s="1"/>
  <c r="Y301" i="62" s="1"/>
  <c r="R236" i="62"/>
  <c r="V236" i="62" s="1"/>
  <c r="R252" i="62"/>
  <c r="V252" i="62" s="1"/>
  <c r="R260" i="62"/>
  <c r="V260" i="62" s="1"/>
  <c r="R268" i="62"/>
  <c r="S268" i="62" s="1"/>
  <c r="T268" i="62" s="1"/>
  <c r="R196" i="62"/>
  <c r="X196" i="62" s="1"/>
  <c r="Y196" i="62" s="1"/>
  <c r="R204" i="62"/>
  <c r="S204" i="62" s="1"/>
  <c r="T204" i="62" s="1"/>
  <c r="R212" i="62"/>
  <c r="S212" i="62" s="1"/>
  <c r="T212" i="62" s="1"/>
  <c r="R220" i="62"/>
  <c r="X220" i="62" s="1"/>
  <c r="Y220" i="62" s="1"/>
  <c r="R286" i="62"/>
  <c r="V286" i="62" s="1"/>
  <c r="R326" i="62"/>
  <c r="X326" i="62" s="1"/>
  <c r="Y326" i="62" s="1"/>
  <c r="R334" i="62"/>
  <c r="X334" i="62" s="1"/>
  <c r="Y334" i="62" s="1"/>
  <c r="R309" i="62"/>
  <c r="V309" i="62" s="1"/>
  <c r="R342" i="62"/>
  <c r="X342" i="62" s="1"/>
  <c r="Y342" i="62" s="1"/>
  <c r="R350" i="62"/>
  <c r="X350" i="62" s="1"/>
  <c r="Y350" i="62" s="1"/>
  <c r="R358" i="62"/>
  <c r="X358" i="62" s="1"/>
  <c r="Y358" i="62" s="1"/>
  <c r="R322" i="62"/>
  <c r="X322" i="62" s="1"/>
  <c r="Y322" i="62" s="1"/>
  <c r="R330" i="62"/>
  <c r="V330" i="62" s="1"/>
  <c r="R338" i="62"/>
  <c r="V338" i="62" s="1"/>
  <c r="R346" i="62"/>
  <c r="S346" i="62" s="1"/>
  <c r="T346" i="62" s="1"/>
  <c r="R292" i="62"/>
  <c r="S292" i="62" s="1"/>
  <c r="T292" i="62" s="1"/>
  <c r="R300" i="62"/>
  <c r="S300" i="62" s="1"/>
  <c r="T300" i="62" s="1"/>
  <c r="R308" i="62"/>
  <c r="S308" i="62" s="1"/>
  <c r="T308" i="62" s="1"/>
  <c r="R316" i="62"/>
  <c r="S316" i="62" s="1"/>
  <c r="T316" i="62" s="1"/>
  <c r="R324" i="62"/>
  <c r="V324" i="62" s="1"/>
  <c r="R332" i="62"/>
  <c r="S332" i="62" s="1"/>
  <c r="T332" i="62" s="1"/>
  <c r="R340" i="62"/>
  <c r="S340" i="62" s="1"/>
  <c r="T340" i="62" s="1"/>
  <c r="R317" i="62"/>
  <c r="V317" i="62" s="1"/>
  <c r="R325" i="62"/>
  <c r="V325" i="62" s="1"/>
  <c r="R333" i="62"/>
  <c r="V333" i="62" s="1"/>
  <c r="R341" i="62"/>
  <c r="V341" i="62" s="1"/>
  <c r="R349" i="62"/>
  <c r="V349" i="62" s="1"/>
  <c r="R357" i="62"/>
  <c r="S357" i="62" s="1"/>
  <c r="T357" i="62" s="1"/>
  <c r="R267" i="62"/>
  <c r="X267" i="62" s="1"/>
  <c r="Y267" i="62" s="1"/>
  <c r="R275" i="62"/>
  <c r="X275" i="62" s="1"/>
  <c r="Y275" i="62" s="1"/>
  <c r="R67" i="62"/>
  <c r="S67" i="62" s="1"/>
  <c r="T67" i="62" s="1"/>
  <c r="R75" i="62"/>
  <c r="S75" i="62" s="1"/>
  <c r="T75" i="62" s="1"/>
  <c r="R83" i="62"/>
  <c r="X83" i="62" s="1"/>
  <c r="Y83" i="62" s="1"/>
  <c r="R91" i="62"/>
  <c r="X91" i="62" s="1"/>
  <c r="Y91" i="62" s="1"/>
  <c r="R99" i="62"/>
  <c r="V99" i="62" s="1"/>
  <c r="R107" i="62"/>
  <c r="V107" i="62" s="1"/>
  <c r="R115" i="62"/>
  <c r="V115" i="62" s="1"/>
  <c r="R123" i="62"/>
  <c r="V123" i="62" s="1"/>
  <c r="R131" i="62"/>
  <c r="V131" i="62" s="1"/>
  <c r="R139" i="62"/>
  <c r="V139" i="62" s="1"/>
  <c r="R283" i="62"/>
  <c r="X283" i="62" s="1"/>
  <c r="Y283" i="62" s="1"/>
  <c r="R291" i="62"/>
  <c r="S291" i="62" s="1"/>
  <c r="T291" i="62" s="1"/>
  <c r="R147" i="62"/>
  <c r="X147" i="62" s="1"/>
  <c r="Y147" i="62" s="1"/>
  <c r="R155" i="62"/>
  <c r="X155" i="62" s="1"/>
  <c r="Y155" i="62" s="1"/>
  <c r="R163" i="62"/>
  <c r="S163" i="62" s="1"/>
  <c r="T163" i="62" s="1"/>
  <c r="R171" i="62"/>
  <c r="X171" i="62" s="1"/>
  <c r="Y171" i="62" s="1"/>
  <c r="R179" i="62"/>
  <c r="X179" i="62" s="1"/>
  <c r="Y179" i="62" s="1"/>
  <c r="R187" i="62"/>
  <c r="X187" i="62" s="1"/>
  <c r="Y187" i="62" s="1"/>
  <c r="R299" i="62"/>
  <c r="S299" i="62" s="1"/>
  <c r="T299" i="62" s="1"/>
  <c r="R307" i="62"/>
  <c r="X307" i="62" s="1"/>
  <c r="Y307" i="62" s="1"/>
  <c r="R315" i="62"/>
  <c r="V315" i="62" s="1"/>
  <c r="R323" i="62"/>
  <c r="X323" i="62" s="1"/>
  <c r="Y323" i="62" s="1"/>
  <c r="R331" i="62"/>
  <c r="X331" i="62" s="1"/>
  <c r="Y331" i="62" s="1"/>
  <c r="R339" i="62"/>
  <c r="V339" i="62" s="1"/>
  <c r="R347" i="62"/>
  <c r="V347" i="62" s="1"/>
  <c r="R195" i="62"/>
  <c r="V195" i="62" s="1"/>
  <c r="R203" i="62"/>
  <c r="X203" i="62" s="1"/>
  <c r="Y203" i="62" s="1"/>
  <c r="R211" i="62"/>
  <c r="S211" i="62" s="1"/>
  <c r="T211" i="62" s="1"/>
  <c r="R219" i="62"/>
  <c r="S219" i="62" s="1"/>
  <c r="T219" i="62" s="1"/>
  <c r="R227" i="62"/>
  <c r="X227" i="62" s="1"/>
  <c r="Y227" i="62" s="1"/>
  <c r="R355" i="62"/>
  <c r="X355" i="62" s="1"/>
  <c r="Y355" i="62" s="1"/>
  <c r="R235" i="62"/>
  <c r="X235" i="62" s="1"/>
  <c r="Y235" i="62" s="1"/>
  <c r="R243" i="62"/>
  <c r="S243" i="62" s="1"/>
  <c r="T243" i="62" s="1"/>
  <c r="R251" i="62"/>
  <c r="S251" i="62" s="1"/>
  <c r="T251" i="62" s="1"/>
  <c r="R356" i="62"/>
  <c r="V356" i="62" s="1"/>
  <c r="R311" i="62"/>
  <c r="X311" i="62" s="1"/>
  <c r="Y311" i="62" s="1"/>
  <c r="R327" i="62"/>
  <c r="X327" i="62" s="1"/>
  <c r="Y327" i="62" s="1"/>
  <c r="R335" i="62"/>
  <c r="S335" i="62" s="1"/>
  <c r="T335" i="62" s="1"/>
  <c r="R343" i="62"/>
  <c r="X343" i="62" s="1"/>
  <c r="Y343" i="62" s="1"/>
  <c r="R247" i="62"/>
  <c r="X247" i="62" s="1"/>
  <c r="Y247" i="62" s="1"/>
  <c r="R47" i="62"/>
  <c r="S47" i="62" s="1"/>
  <c r="T47" i="62" s="1"/>
  <c r="R55" i="62"/>
  <c r="X55" i="62" s="1"/>
  <c r="Y55" i="62" s="1"/>
  <c r="R63" i="62"/>
  <c r="X63" i="62" s="1"/>
  <c r="Y63" i="62" s="1"/>
  <c r="R71" i="62"/>
  <c r="X71" i="62" s="1"/>
  <c r="Y71" i="62" s="1"/>
  <c r="R79" i="62"/>
  <c r="V79" i="62" s="1"/>
  <c r="R87" i="62"/>
  <c r="S87" i="62" s="1"/>
  <c r="T87" i="62" s="1"/>
  <c r="R95" i="62"/>
  <c r="V95" i="62" s="1"/>
  <c r="R103" i="62"/>
  <c r="X103" i="62" s="1"/>
  <c r="Y103" i="62" s="1"/>
  <c r="R111" i="62"/>
  <c r="X111" i="62" s="1"/>
  <c r="Y111" i="62" s="1"/>
  <c r="R119" i="62"/>
  <c r="X119" i="62" s="1"/>
  <c r="Y119" i="62" s="1"/>
  <c r="R135" i="62"/>
  <c r="X135" i="62" s="1"/>
  <c r="Y135" i="62" s="1"/>
  <c r="R143" i="62"/>
  <c r="X143" i="62" s="1"/>
  <c r="Y143" i="62" s="1"/>
  <c r="R151" i="62"/>
  <c r="S151" i="62" s="1"/>
  <c r="T151" i="62" s="1"/>
  <c r="R159" i="62"/>
  <c r="S159" i="62" s="1"/>
  <c r="T159" i="62" s="1"/>
  <c r="R167" i="62"/>
  <c r="S167" i="62" s="1"/>
  <c r="T167" i="62" s="1"/>
  <c r="R175" i="62"/>
  <c r="V175" i="62" s="1"/>
  <c r="R183" i="62"/>
  <c r="S183" i="62" s="1"/>
  <c r="T183" i="62" s="1"/>
  <c r="R263" i="62"/>
  <c r="V263" i="62" s="1"/>
  <c r="R271" i="62"/>
  <c r="V271" i="62" s="1"/>
  <c r="R302" i="62"/>
  <c r="X302" i="62" s="1"/>
  <c r="Y302" i="62" s="1"/>
  <c r="R310" i="62"/>
  <c r="X310" i="62" s="1"/>
  <c r="Y310" i="62" s="1"/>
  <c r="R318" i="62"/>
  <c r="X318" i="62" s="1"/>
  <c r="Y318" i="62" s="1"/>
  <c r="R146" i="62"/>
  <c r="S146" i="62" s="1"/>
  <c r="T146" i="62" s="1"/>
  <c r="R154" i="62"/>
  <c r="X154" i="62" s="1"/>
  <c r="Y154" i="62" s="1"/>
  <c r="R162" i="62"/>
  <c r="X162" i="62" s="1"/>
  <c r="Y162" i="62" s="1"/>
  <c r="R170" i="62"/>
  <c r="S170" i="62" s="1"/>
  <c r="T170" i="62" s="1"/>
  <c r="R178" i="62"/>
  <c r="S178" i="62" s="1"/>
  <c r="T178" i="62" s="1"/>
  <c r="R186" i="62"/>
  <c r="S186" i="62" s="1"/>
  <c r="T186" i="62" s="1"/>
  <c r="R265" i="62"/>
  <c r="S265" i="62" s="1"/>
  <c r="T265" i="62" s="1"/>
  <c r="R273" i="62"/>
  <c r="S273" i="62" s="1"/>
  <c r="T273" i="62" s="1"/>
  <c r="R217" i="62"/>
  <c r="S217" i="62" s="1"/>
  <c r="T217" i="62" s="1"/>
  <c r="R281" i="62"/>
  <c r="V281" i="62" s="1"/>
  <c r="R225" i="62"/>
  <c r="V225" i="62" s="1"/>
  <c r="R9" i="62"/>
  <c r="V9" i="62" s="1"/>
  <c r="R17" i="62"/>
  <c r="V17" i="62" s="1"/>
  <c r="R25" i="62"/>
  <c r="V25" i="62" s="1"/>
  <c r="R33" i="62"/>
  <c r="V33" i="62" s="1"/>
  <c r="R2" i="62"/>
  <c r="R41" i="62"/>
  <c r="V41" i="62" s="1"/>
  <c r="R40" i="62"/>
  <c r="X40" i="62" s="1"/>
  <c r="Y40" i="62" s="1"/>
  <c r="R296" i="62"/>
  <c r="X296" i="62" s="1"/>
  <c r="Y296" i="62" s="1"/>
  <c r="R304" i="62"/>
  <c r="X304" i="62" s="1"/>
  <c r="Y304" i="62" s="1"/>
  <c r="R312" i="62"/>
  <c r="X312" i="62" s="1"/>
  <c r="Y312" i="62" s="1"/>
  <c r="R48" i="62"/>
  <c r="V48" i="62" s="1"/>
  <c r="R56" i="62"/>
  <c r="V56" i="62" s="1"/>
  <c r="R64" i="62"/>
  <c r="X64" i="62" s="1"/>
  <c r="Y64" i="62" s="1"/>
  <c r="R72" i="62"/>
  <c r="V72" i="62" s="1"/>
  <c r="R80" i="62"/>
  <c r="X80" i="62" s="1"/>
  <c r="Y80" i="62" s="1"/>
  <c r="R88" i="62"/>
  <c r="V88" i="62" s="1"/>
  <c r="R96" i="62"/>
  <c r="X96" i="62" s="1"/>
  <c r="Y96" i="62" s="1"/>
  <c r="R104" i="62"/>
  <c r="S104" i="62" s="1"/>
  <c r="T104" i="62" s="1"/>
  <c r="R232" i="62"/>
  <c r="V232" i="62" s="1"/>
  <c r="R240" i="62"/>
  <c r="S240" i="62" s="1"/>
  <c r="T240" i="62" s="1"/>
  <c r="R120" i="62"/>
  <c r="S120" i="62" s="1"/>
  <c r="T120" i="62" s="1"/>
  <c r="R194" i="62"/>
  <c r="S194" i="62" s="1"/>
  <c r="T194" i="62" s="1"/>
  <c r="R258" i="62"/>
  <c r="V258" i="62" s="1"/>
  <c r="R354" i="62"/>
  <c r="X354" i="62" s="1"/>
  <c r="Y354" i="62" s="1"/>
  <c r="R34" i="62"/>
  <c r="X34" i="62" s="1"/>
  <c r="Y34" i="62" s="1"/>
  <c r="R49" i="62"/>
  <c r="X49" i="62" s="1"/>
  <c r="Y49" i="62" s="1"/>
  <c r="R57" i="62"/>
  <c r="S57" i="62" s="1"/>
  <c r="T57" i="62" s="1"/>
  <c r="R65" i="62"/>
  <c r="X65" i="62" s="1"/>
  <c r="Y65" i="62" s="1"/>
  <c r="R73" i="62"/>
  <c r="X73" i="62" s="1"/>
  <c r="Y73" i="62" s="1"/>
  <c r="R81" i="62"/>
  <c r="X81" i="62" s="1"/>
  <c r="Y81" i="62" s="1"/>
  <c r="R89" i="62"/>
  <c r="V89" i="62" s="1"/>
  <c r="R97" i="62"/>
  <c r="X97" i="62" s="1"/>
  <c r="Y97" i="62" s="1"/>
  <c r="R105" i="62"/>
  <c r="V105" i="62" s="1"/>
  <c r="R128" i="62"/>
  <c r="X128" i="62" s="1"/>
  <c r="Y128" i="62" s="1"/>
  <c r="R136" i="62"/>
  <c r="S136" i="62" s="1"/>
  <c r="T136" i="62" s="1"/>
  <c r="R210" i="62"/>
  <c r="S210" i="62" s="1"/>
  <c r="T210" i="62" s="1"/>
  <c r="R218" i="62"/>
  <c r="S218" i="62" s="1"/>
  <c r="T218" i="62" s="1"/>
  <c r="R248" i="62"/>
  <c r="X248" i="62" s="1"/>
  <c r="Y248" i="62" s="1"/>
  <c r="R282" i="62"/>
  <c r="X282" i="62" s="1"/>
  <c r="Y282" i="62" s="1"/>
  <c r="R297" i="62"/>
  <c r="S297" i="62" s="1"/>
  <c r="T297" i="62" s="1"/>
  <c r="R305" i="62"/>
  <c r="X305" i="62" s="1"/>
  <c r="Y305" i="62" s="1"/>
  <c r="R320" i="62"/>
  <c r="X320" i="62" s="1"/>
  <c r="Y320" i="62" s="1"/>
  <c r="R10" i="62"/>
  <c r="V10" i="62" s="1"/>
  <c r="R18" i="62"/>
  <c r="V18" i="62" s="1"/>
  <c r="R266" i="62"/>
  <c r="S266" i="62" s="1"/>
  <c r="T266" i="62" s="1"/>
  <c r="R274" i="62"/>
  <c r="X274" i="62" s="1"/>
  <c r="Y274" i="62" s="1"/>
  <c r="R42" i="62"/>
  <c r="V42" i="62" s="1"/>
  <c r="R113" i="62"/>
  <c r="X113" i="62" s="1"/>
  <c r="Y113" i="62" s="1"/>
  <c r="R121" i="62"/>
  <c r="X121" i="62" s="1"/>
  <c r="Y121" i="62" s="1"/>
  <c r="R144" i="62"/>
  <c r="X144" i="62" s="1"/>
  <c r="Y144" i="62" s="1"/>
  <c r="R152" i="62"/>
  <c r="X152" i="62" s="1"/>
  <c r="Y152" i="62" s="1"/>
  <c r="R160" i="62"/>
  <c r="X160" i="62" s="1"/>
  <c r="Y160" i="62" s="1"/>
  <c r="R168" i="62"/>
  <c r="X168" i="62" s="1"/>
  <c r="Y168" i="62" s="1"/>
  <c r="R176" i="62"/>
  <c r="X176" i="62" s="1"/>
  <c r="Y176" i="62" s="1"/>
  <c r="R184" i="62"/>
  <c r="V184" i="62" s="1"/>
  <c r="R226" i="62"/>
  <c r="X226" i="62" s="1"/>
  <c r="Y226" i="62" s="1"/>
  <c r="R233" i="62"/>
  <c r="S233" i="62" s="1"/>
  <c r="T233" i="62" s="1"/>
  <c r="R241" i="62"/>
  <c r="X241" i="62" s="1"/>
  <c r="Y241" i="62" s="1"/>
  <c r="R290" i="62"/>
  <c r="X290" i="62" s="1"/>
  <c r="Y290" i="62" s="1"/>
  <c r="R328" i="62"/>
  <c r="X328" i="62" s="1"/>
  <c r="Y328" i="62" s="1"/>
  <c r="R336" i="62"/>
  <c r="S336" i="62" s="1"/>
  <c r="T336" i="62" s="1"/>
  <c r="R344" i="62"/>
  <c r="S344" i="62" s="1"/>
  <c r="T344" i="62" s="1"/>
  <c r="R26" i="62"/>
  <c r="V26" i="62" s="1"/>
  <c r="R50" i="62"/>
  <c r="X50" i="62" s="1"/>
  <c r="Y50" i="62" s="1"/>
  <c r="R58" i="62"/>
  <c r="X58" i="62" s="1"/>
  <c r="Y58" i="62" s="1"/>
  <c r="R66" i="62"/>
  <c r="S66" i="62" s="1"/>
  <c r="T66" i="62" s="1"/>
  <c r="R74" i="62"/>
  <c r="S74" i="62" s="1"/>
  <c r="T74" i="62" s="1"/>
  <c r="R82" i="62"/>
  <c r="V82" i="62" s="1"/>
  <c r="R90" i="62"/>
  <c r="S90" i="62" s="1"/>
  <c r="T90" i="62" s="1"/>
  <c r="R98" i="62"/>
  <c r="S98" i="62" s="1"/>
  <c r="T98" i="62" s="1"/>
  <c r="R106" i="62"/>
  <c r="X106" i="62" s="1"/>
  <c r="Y106" i="62" s="1"/>
  <c r="R129" i="62"/>
  <c r="X129" i="62" s="1"/>
  <c r="Y129" i="62" s="1"/>
  <c r="R137" i="62"/>
  <c r="X137" i="62" s="1"/>
  <c r="Y137" i="62" s="1"/>
  <c r="R192" i="62"/>
  <c r="V192" i="62" s="1"/>
  <c r="R200" i="62"/>
  <c r="X200" i="62" s="1"/>
  <c r="Y200" i="62" s="1"/>
  <c r="R249" i="62"/>
  <c r="V249" i="62" s="1"/>
  <c r="R256" i="62"/>
  <c r="S256" i="62" s="1"/>
  <c r="T256" i="62" s="1"/>
  <c r="R298" i="62"/>
  <c r="X298" i="62" s="1"/>
  <c r="Y298" i="62" s="1"/>
  <c r="R306" i="62"/>
  <c r="S306" i="62" s="1"/>
  <c r="T306" i="62" s="1"/>
  <c r="R352" i="62"/>
  <c r="X352" i="62" s="1"/>
  <c r="Y352" i="62" s="1"/>
  <c r="R360" i="62"/>
  <c r="X360" i="62" s="1"/>
  <c r="Y360" i="62" s="1"/>
  <c r="R8" i="62"/>
  <c r="X8" i="62" s="1"/>
  <c r="Y8" i="62" s="1"/>
  <c r="R16" i="62"/>
  <c r="X16" i="62" s="1"/>
  <c r="Y16" i="62" s="1"/>
  <c r="R24" i="62"/>
  <c r="X24" i="62" s="1"/>
  <c r="Y24" i="62" s="1"/>
  <c r="R114" i="62"/>
  <c r="X114" i="62" s="1"/>
  <c r="Y114" i="62" s="1"/>
  <c r="R122" i="62"/>
  <c r="X122" i="62" s="1"/>
  <c r="Y122" i="62" s="1"/>
  <c r="R145" i="62"/>
  <c r="X145" i="62" s="1"/>
  <c r="Y145" i="62" s="1"/>
  <c r="R153" i="62"/>
  <c r="S153" i="62" s="1"/>
  <c r="T153" i="62" s="1"/>
  <c r="R161" i="62"/>
  <c r="S161" i="62" s="1"/>
  <c r="T161" i="62" s="1"/>
  <c r="R169" i="62"/>
  <c r="S169" i="62" s="1"/>
  <c r="T169" i="62" s="1"/>
  <c r="R177" i="62"/>
  <c r="X177" i="62" s="1"/>
  <c r="Y177" i="62" s="1"/>
  <c r="R185" i="62"/>
  <c r="S185" i="62" s="1"/>
  <c r="T185" i="62" s="1"/>
  <c r="R208" i="62"/>
  <c r="X208" i="62" s="1"/>
  <c r="Y208" i="62" s="1"/>
  <c r="R234" i="62"/>
  <c r="S234" i="62" s="1"/>
  <c r="T234" i="62" s="1"/>
  <c r="R242" i="62"/>
  <c r="V242" i="62" s="1"/>
  <c r="R264" i="62"/>
  <c r="X264" i="62" s="1"/>
  <c r="Y264" i="62" s="1"/>
  <c r="R272" i="62"/>
  <c r="X272" i="62" s="1"/>
  <c r="Y272" i="62" s="1"/>
  <c r="R314" i="62"/>
  <c r="V314" i="62" s="1"/>
  <c r="R329" i="62"/>
  <c r="X329" i="62" s="1"/>
  <c r="Y329" i="62" s="1"/>
  <c r="R337" i="62"/>
  <c r="S337" i="62" s="1"/>
  <c r="T337" i="62" s="1"/>
  <c r="R345" i="62"/>
  <c r="X345" i="62" s="1"/>
  <c r="Y345" i="62" s="1"/>
  <c r="R130" i="62"/>
  <c r="X130" i="62" s="1"/>
  <c r="Y130" i="62" s="1"/>
  <c r="R138" i="62"/>
  <c r="V138" i="62" s="1"/>
  <c r="R193" i="62"/>
  <c r="X193" i="62" s="1"/>
  <c r="Y193" i="62" s="1"/>
  <c r="R201" i="62"/>
  <c r="V201" i="62" s="1"/>
  <c r="R216" i="62"/>
  <c r="V216" i="62" s="1"/>
  <c r="R250" i="62"/>
  <c r="V250" i="62" s="1"/>
  <c r="R257" i="62"/>
  <c r="V257" i="62" s="1"/>
  <c r="R280" i="62"/>
  <c r="X280" i="62" s="1"/>
  <c r="Y280" i="62" s="1"/>
  <c r="R288" i="62"/>
  <c r="X288" i="62" s="1"/>
  <c r="Y288" i="62" s="1"/>
  <c r="R353" i="62"/>
  <c r="X353" i="62" s="1"/>
  <c r="Y353" i="62" s="1"/>
  <c r="N14" i="64"/>
  <c r="R14" i="64" s="1"/>
  <c r="N22" i="64"/>
  <c r="R22" i="64" s="1"/>
  <c r="N28" i="64"/>
  <c r="O28" i="64" s="1"/>
  <c r="P28" i="64" s="1"/>
  <c r="O8" i="64"/>
  <c r="P8" i="64" s="1"/>
  <c r="R8" i="64"/>
  <c r="R7" i="64"/>
  <c r="O7" i="64"/>
  <c r="P7" i="64" s="1"/>
  <c r="O19" i="64"/>
  <c r="P19" i="64" s="1"/>
  <c r="R19" i="64"/>
  <c r="O2" i="64"/>
  <c r="P2" i="64" s="1"/>
  <c r="R2" i="64"/>
  <c r="O11" i="64"/>
  <c r="P11" i="64" s="1"/>
  <c r="R11" i="64"/>
  <c r="R13" i="64"/>
  <c r="O13" i="64"/>
  <c r="P13" i="64" s="1"/>
  <c r="O20" i="64"/>
  <c r="P20" i="64" s="1"/>
  <c r="R20" i="64"/>
  <c r="O27" i="64"/>
  <c r="P27" i="64" s="1"/>
  <c r="R27" i="64"/>
  <c r="R4" i="64"/>
  <c r="O4" i="64"/>
  <c r="P4" i="64" s="1"/>
  <c r="O5" i="64"/>
  <c r="P5" i="64" s="1"/>
  <c r="R5" i="64"/>
  <c r="R21" i="64"/>
  <c r="O21" i="64"/>
  <c r="P21" i="64" s="1"/>
  <c r="O12" i="64"/>
  <c r="P12" i="64" s="1"/>
  <c r="R12" i="64"/>
  <c r="R30" i="64"/>
  <c r="O30" i="64"/>
  <c r="P30" i="64" s="1"/>
  <c r="K3" i="64"/>
  <c r="J6" i="64"/>
  <c r="N6" i="64" s="1"/>
  <c r="G9" i="64"/>
  <c r="N9" i="64" s="1"/>
  <c r="K10" i="64"/>
  <c r="J15" i="64"/>
  <c r="N15" i="64" s="1"/>
  <c r="G17" i="64"/>
  <c r="N17" i="64" s="1"/>
  <c r="K18" i="64"/>
  <c r="J23" i="64"/>
  <c r="N23" i="64" s="1"/>
  <c r="G25" i="64"/>
  <c r="N25" i="64" s="1"/>
  <c r="K26" i="64"/>
  <c r="J31" i="64"/>
  <c r="N31" i="64" s="1"/>
  <c r="L3" i="64"/>
  <c r="L26" i="64"/>
  <c r="G16" i="64"/>
  <c r="G24" i="64"/>
  <c r="G32" i="64"/>
  <c r="N32" i="64" s="1"/>
  <c r="H16" i="64"/>
  <c r="H24" i="64"/>
  <c r="G29" i="64"/>
  <c r="N29" i="64" s="1"/>
  <c r="H32" i="64"/>
  <c r="L10" i="64"/>
  <c r="G3" i="64"/>
  <c r="G10" i="64"/>
  <c r="J16" i="64"/>
  <c r="G18" i="64"/>
  <c r="N18" i="64" s="1"/>
  <c r="J24" i="64"/>
  <c r="G26" i="64"/>
  <c r="N26" i="64" s="1"/>
  <c r="J32" i="64"/>
  <c r="L18" i="64"/>
  <c r="H3" i="64"/>
  <c r="H10" i="64"/>
  <c r="H18" i="64"/>
  <c r="H26" i="64"/>
  <c r="N39" i="63"/>
  <c r="F89" i="63"/>
  <c r="J94" i="63"/>
  <c r="F97" i="63"/>
  <c r="J179" i="63"/>
  <c r="O179" i="63"/>
  <c r="N179" i="63"/>
  <c r="G179" i="63"/>
  <c r="J183" i="63"/>
  <c r="I183" i="63"/>
  <c r="O203" i="63"/>
  <c r="G203" i="63"/>
  <c r="F203" i="63"/>
  <c r="N203" i="63"/>
  <c r="O240" i="63"/>
  <c r="K240" i="63"/>
  <c r="J240" i="63"/>
  <c r="F240" i="63"/>
  <c r="O7" i="63"/>
  <c r="O15" i="63"/>
  <c r="K20" i="63"/>
  <c r="K22" i="63"/>
  <c r="K24" i="63"/>
  <c r="K26" i="63"/>
  <c r="K28" i="63"/>
  <c r="K33" i="63"/>
  <c r="N38" i="63"/>
  <c r="O39" i="63"/>
  <c r="J56" i="63"/>
  <c r="G66" i="63"/>
  <c r="O74" i="63"/>
  <c r="F80" i="63"/>
  <c r="O86" i="63"/>
  <c r="O87" i="63"/>
  <c r="O94" i="63"/>
  <c r="J101" i="63"/>
  <c r="I108" i="63"/>
  <c r="I110" i="63"/>
  <c r="Q110" i="63" s="1"/>
  <c r="I115" i="63"/>
  <c r="J118" i="63"/>
  <c r="O119" i="63"/>
  <c r="J125" i="63"/>
  <c r="O130" i="63"/>
  <c r="J130" i="63"/>
  <c r="O145" i="63"/>
  <c r="N145" i="63"/>
  <c r="J145" i="63"/>
  <c r="G145" i="63"/>
  <c r="I174" i="63"/>
  <c r="G184" i="63"/>
  <c r="O190" i="63"/>
  <c r="K190" i="63"/>
  <c r="J204" i="63"/>
  <c r="G222" i="63"/>
  <c r="J222" i="63"/>
  <c r="F225" i="63"/>
  <c r="O225" i="63"/>
  <c r="N225" i="63"/>
  <c r="K225" i="63"/>
  <c r="J225" i="63"/>
  <c r="I225" i="63"/>
  <c r="N74" i="63"/>
  <c r="J87" i="63"/>
  <c r="J119" i="63"/>
  <c r="I164" i="63"/>
  <c r="O164" i="63"/>
  <c r="N164" i="63"/>
  <c r="G164" i="63"/>
  <c r="O2" i="63"/>
  <c r="O10" i="63"/>
  <c r="O18" i="63"/>
  <c r="O20" i="63"/>
  <c r="O22" i="63"/>
  <c r="O24" i="63"/>
  <c r="O26" i="63"/>
  <c r="O28" i="63"/>
  <c r="O33" i="63"/>
  <c r="O38" i="63"/>
  <c r="Q42" i="63"/>
  <c r="W42" i="63" s="1"/>
  <c r="X42" i="63" s="1"/>
  <c r="Q43" i="63"/>
  <c r="W43" i="63" s="1"/>
  <c r="X43" i="63" s="1"/>
  <c r="Q44" i="63"/>
  <c r="W44" i="63" s="1"/>
  <c r="X44" i="63" s="1"/>
  <c r="Q45" i="63"/>
  <c r="U45" i="63" s="1"/>
  <c r="Q46" i="63"/>
  <c r="W46" i="63" s="1"/>
  <c r="X46" i="63" s="1"/>
  <c r="Q47" i="63"/>
  <c r="W47" i="63" s="1"/>
  <c r="X47" i="63" s="1"/>
  <c r="Q48" i="63"/>
  <c r="W48" i="63" s="1"/>
  <c r="X48" i="63" s="1"/>
  <c r="Q49" i="63"/>
  <c r="W49" i="63" s="1"/>
  <c r="X49" i="63" s="1"/>
  <c r="Q50" i="63"/>
  <c r="U50" i="63" s="1"/>
  <c r="O56" i="63"/>
  <c r="O59" i="63"/>
  <c r="O62" i="63"/>
  <c r="O66" i="63"/>
  <c r="G80" i="63"/>
  <c r="F103" i="63"/>
  <c r="Q103" i="63" s="1"/>
  <c r="O108" i="63"/>
  <c r="O115" i="63"/>
  <c r="O118" i="63"/>
  <c r="N150" i="63"/>
  <c r="O150" i="63"/>
  <c r="I150" i="63"/>
  <c r="I201" i="63"/>
  <c r="O201" i="63"/>
  <c r="N201" i="63"/>
  <c r="K201" i="63"/>
  <c r="F211" i="63"/>
  <c r="N211" i="63"/>
  <c r="I294" i="63"/>
  <c r="O294" i="63"/>
  <c r="N294" i="63"/>
  <c r="J294" i="63"/>
  <c r="G294" i="63"/>
  <c r="G334" i="63"/>
  <c r="N334" i="63"/>
  <c r="K334" i="63"/>
  <c r="O339" i="63"/>
  <c r="N339" i="63"/>
  <c r="K339" i="63"/>
  <c r="G339" i="63"/>
  <c r="G346" i="63"/>
  <c r="N346" i="63"/>
  <c r="K346" i="63"/>
  <c r="O169" i="63"/>
  <c r="N169" i="63"/>
  <c r="J169" i="63"/>
  <c r="G169" i="63"/>
  <c r="N265" i="63"/>
  <c r="K265" i="63"/>
  <c r="J265" i="63"/>
  <c r="G265" i="63"/>
  <c r="F265" i="63"/>
  <c r="K35" i="63"/>
  <c r="I65" i="63"/>
  <c r="J80" i="63"/>
  <c r="G84" i="63"/>
  <c r="G100" i="63"/>
  <c r="I103" i="63"/>
  <c r="G124" i="63"/>
  <c r="N131" i="63"/>
  <c r="O131" i="63"/>
  <c r="O143" i="63"/>
  <c r="N143" i="63"/>
  <c r="O172" i="63"/>
  <c r="N172" i="63"/>
  <c r="J172" i="63"/>
  <c r="G172" i="63"/>
  <c r="O204" i="63"/>
  <c r="I204" i="63"/>
  <c r="G204" i="63"/>
  <c r="F204" i="63"/>
  <c r="N204" i="63"/>
  <c r="O349" i="63"/>
  <c r="N349" i="63"/>
  <c r="K349" i="63"/>
  <c r="G349" i="63"/>
  <c r="O180" i="63"/>
  <c r="N180" i="63"/>
  <c r="I180" i="63"/>
  <c r="G180" i="63"/>
  <c r="G197" i="63"/>
  <c r="O197" i="63"/>
  <c r="K197" i="63"/>
  <c r="I197" i="63"/>
  <c r="K19" i="63"/>
  <c r="K21" i="63"/>
  <c r="K23" i="63"/>
  <c r="K25" i="63"/>
  <c r="K27" i="63"/>
  <c r="K29" i="63"/>
  <c r="O32" i="63"/>
  <c r="I34" i="63"/>
  <c r="N35" i="63"/>
  <c r="F39" i="63"/>
  <c r="I40" i="63"/>
  <c r="K41" i="63"/>
  <c r="K42" i="63"/>
  <c r="K43" i="63"/>
  <c r="K44" i="63"/>
  <c r="K45" i="63"/>
  <c r="K46" i="63"/>
  <c r="K47" i="63"/>
  <c r="K48" i="63"/>
  <c r="K49" i="63"/>
  <c r="K50" i="63"/>
  <c r="O52" i="63"/>
  <c r="I54" i="63"/>
  <c r="F57" i="63"/>
  <c r="J58" i="63"/>
  <c r="F60" i="63"/>
  <c r="I61" i="63"/>
  <c r="F63" i="63"/>
  <c r="I64" i="63"/>
  <c r="N65" i="63"/>
  <c r="I67" i="63"/>
  <c r="J72" i="63"/>
  <c r="O75" i="63"/>
  <c r="N80" i="63"/>
  <c r="I84" i="63"/>
  <c r="F87" i="63"/>
  <c r="I92" i="63"/>
  <c r="Q92" i="63" s="1"/>
  <c r="G95" i="63"/>
  <c r="I100" i="63"/>
  <c r="I102" i="63"/>
  <c r="J103" i="63"/>
  <c r="O105" i="63"/>
  <c r="F116" i="63"/>
  <c r="Q116" i="63" s="1"/>
  <c r="F119" i="63"/>
  <c r="I124" i="63"/>
  <c r="Q124" i="63" s="1"/>
  <c r="F126" i="63"/>
  <c r="O133" i="63"/>
  <c r="N133" i="63"/>
  <c r="I133" i="63"/>
  <c r="N158" i="63"/>
  <c r="O158" i="63"/>
  <c r="J175" i="63"/>
  <c r="O175" i="63"/>
  <c r="N175" i="63"/>
  <c r="I175" i="63"/>
  <c r="I203" i="63"/>
  <c r="O6" i="63"/>
  <c r="O14" i="63"/>
  <c r="O19" i="63"/>
  <c r="O21" i="63"/>
  <c r="O23" i="63"/>
  <c r="O25" i="63"/>
  <c r="O27" i="63"/>
  <c r="O29" i="63"/>
  <c r="I31" i="63"/>
  <c r="K34" i="63"/>
  <c r="O35" i="63"/>
  <c r="F38" i="63"/>
  <c r="I39" i="63"/>
  <c r="K40" i="63"/>
  <c r="N41" i="63"/>
  <c r="J54" i="63"/>
  <c r="Q54" i="63" s="1"/>
  <c r="I57" i="63"/>
  <c r="G60" i="63"/>
  <c r="G63" i="63"/>
  <c r="Q63" i="63" s="1"/>
  <c r="R63" i="63" s="1"/>
  <c r="S63" i="63" s="1"/>
  <c r="J64" i="63"/>
  <c r="O65" i="63"/>
  <c r="J67" i="63"/>
  <c r="G69" i="63"/>
  <c r="F77" i="63"/>
  <c r="O80" i="63"/>
  <c r="F83" i="63"/>
  <c r="F86" i="63"/>
  <c r="Q86" i="63" s="1"/>
  <c r="W86" i="63" s="1"/>
  <c r="X86" i="63" s="1"/>
  <c r="G87" i="63"/>
  <c r="F94" i="63"/>
  <c r="I95" i="63"/>
  <c r="O100" i="63"/>
  <c r="G116" i="63"/>
  <c r="G119" i="63"/>
  <c r="F121" i="63"/>
  <c r="O124" i="63"/>
  <c r="J126" i="63"/>
  <c r="I156" i="63"/>
  <c r="O156" i="63"/>
  <c r="N156" i="63"/>
  <c r="J156" i="63"/>
  <c r="J164" i="63"/>
  <c r="J167" i="63"/>
  <c r="O167" i="63"/>
  <c r="N167" i="63"/>
  <c r="G183" i="63"/>
  <c r="K195" i="63"/>
  <c r="O195" i="63"/>
  <c r="K203" i="63"/>
  <c r="F205" i="63"/>
  <c r="K205" i="63"/>
  <c r="J205" i="63"/>
  <c r="I205" i="63"/>
  <c r="I212" i="63"/>
  <c r="J212" i="63"/>
  <c r="G212" i="63"/>
  <c r="F212" i="63"/>
  <c r="Q212" i="63" s="1"/>
  <c r="R212" i="63" s="1"/>
  <c r="S212" i="63" s="1"/>
  <c r="O270" i="63"/>
  <c r="N270" i="63"/>
  <c r="K270" i="63"/>
  <c r="F270" i="63"/>
  <c r="Q100" i="63"/>
  <c r="W100" i="63" s="1"/>
  <c r="X100" i="63" s="1"/>
  <c r="N174" i="63"/>
  <c r="O174" i="63"/>
  <c r="G226" i="63"/>
  <c r="O226" i="63"/>
  <c r="N226" i="63"/>
  <c r="K226" i="63"/>
  <c r="J226" i="63"/>
  <c r="I226" i="63"/>
  <c r="F226" i="63"/>
  <c r="O9" i="63"/>
  <c r="O17" i="63"/>
  <c r="K31" i="63"/>
  <c r="N34" i="63"/>
  <c r="F37" i="63"/>
  <c r="I38" i="63"/>
  <c r="K39" i="63"/>
  <c r="N40" i="63"/>
  <c r="O41" i="63"/>
  <c r="O42" i="63"/>
  <c r="O43" i="63"/>
  <c r="O44" i="63"/>
  <c r="O45" i="63"/>
  <c r="O46" i="63"/>
  <c r="O47" i="63"/>
  <c r="O48" i="63"/>
  <c r="O49" i="63"/>
  <c r="O50" i="63"/>
  <c r="N54" i="63"/>
  <c r="G56" i="63"/>
  <c r="J57" i="63"/>
  <c r="O58" i="63"/>
  <c r="N60" i="63"/>
  <c r="J63" i="63"/>
  <c r="N64" i="63"/>
  <c r="N71" i="63"/>
  <c r="O72" i="63"/>
  <c r="I74" i="63"/>
  <c r="I77" i="63"/>
  <c r="I83" i="63"/>
  <c r="I86" i="63"/>
  <c r="I94" i="63"/>
  <c r="I99" i="63"/>
  <c r="O102" i="63"/>
  <c r="F108" i="63"/>
  <c r="I116" i="63"/>
  <c r="F118" i="63"/>
  <c r="Q118" i="63" s="1"/>
  <c r="U118" i="63" s="1"/>
  <c r="G121" i="63"/>
  <c r="I123" i="63"/>
  <c r="F129" i="63"/>
  <c r="N129" i="63"/>
  <c r="G129" i="63"/>
  <c r="I140" i="63"/>
  <c r="O140" i="63"/>
  <c r="N140" i="63"/>
  <c r="G140" i="63"/>
  <c r="I145" i="63"/>
  <c r="J159" i="63"/>
  <c r="O159" i="63"/>
  <c r="N159" i="63"/>
  <c r="I159" i="63"/>
  <c r="N176" i="63"/>
  <c r="O176" i="63"/>
  <c r="K187" i="63"/>
  <c r="O187" i="63"/>
  <c r="I190" i="63"/>
  <c r="I196" i="63"/>
  <c r="I211" i="63"/>
  <c r="G225" i="63"/>
  <c r="N148" i="63"/>
  <c r="N153" i="63"/>
  <c r="I157" i="63"/>
  <c r="J170" i="63"/>
  <c r="I173" i="63"/>
  <c r="I188" i="63"/>
  <c r="I198" i="63"/>
  <c r="N199" i="63"/>
  <c r="F202" i="63"/>
  <c r="I210" i="63"/>
  <c r="J218" i="63"/>
  <c r="N219" i="63"/>
  <c r="F227" i="63"/>
  <c r="J228" i="63"/>
  <c r="N229" i="63"/>
  <c r="N230" i="63"/>
  <c r="O231" i="63"/>
  <c r="I233" i="63"/>
  <c r="K234" i="63"/>
  <c r="J237" i="63"/>
  <c r="O238" i="63"/>
  <c r="F241" i="63"/>
  <c r="K244" i="63"/>
  <c r="J253" i="63"/>
  <c r="Q253" i="63" s="1"/>
  <c r="G254" i="63"/>
  <c r="J255" i="63"/>
  <c r="K256" i="63"/>
  <c r="N257" i="63"/>
  <c r="G261" i="63"/>
  <c r="K262" i="63"/>
  <c r="N263" i="63"/>
  <c r="F266" i="63"/>
  <c r="J267" i="63"/>
  <c r="N268" i="63"/>
  <c r="O277" i="63"/>
  <c r="O279" i="63"/>
  <c r="G282" i="63"/>
  <c r="O290" i="63"/>
  <c r="N291" i="63"/>
  <c r="I295" i="63"/>
  <c r="G297" i="63"/>
  <c r="G299" i="63"/>
  <c r="J302" i="63"/>
  <c r="O303" i="63"/>
  <c r="O305" i="63"/>
  <c r="I307" i="63"/>
  <c r="O310" i="63"/>
  <c r="O315" i="63"/>
  <c r="N323" i="63"/>
  <c r="N333" i="63"/>
  <c r="G335" i="63"/>
  <c r="G337" i="63"/>
  <c r="K340" i="63"/>
  <c r="N343" i="63"/>
  <c r="N345" i="63"/>
  <c r="G347" i="63"/>
  <c r="K350" i="63"/>
  <c r="O148" i="63"/>
  <c r="J157" i="63"/>
  <c r="J162" i="63"/>
  <c r="J173" i="63"/>
  <c r="I194" i="63"/>
  <c r="K198" i="63"/>
  <c r="O199" i="63"/>
  <c r="G215" i="63"/>
  <c r="F217" i="63"/>
  <c r="J227" i="63"/>
  <c r="O229" i="63"/>
  <c r="O230" i="63"/>
  <c r="J241" i="63"/>
  <c r="K253" i="63"/>
  <c r="N256" i="63"/>
  <c r="F260" i="63"/>
  <c r="F287" i="63"/>
  <c r="Q287" i="63" s="1"/>
  <c r="U287" i="63" s="1"/>
  <c r="O291" i="63"/>
  <c r="I299" i="63"/>
  <c r="N302" i="63"/>
  <c r="G325" i="63"/>
  <c r="N350" i="63"/>
  <c r="K227" i="63"/>
  <c r="N253" i="63"/>
  <c r="K325" i="63"/>
  <c r="G137" i="63"/>
  <c r="O147" i="63"/>
  <c r="O198" i="63"/>
  <c r="I213" i="63"/>
  <c r="N224" i="63"/>
  <c r="N227" i="63"/>
  <c r="F232" i="63"/>
  <c r="O253" i="63"/>
  <c r="K260" i="63"/>
  <c r="G290" i="63"/>
  <c r="N299" i="63"/>
  <c r="G301" i="63"/>
  <c r="J306" i="63"/>
  <c r="G316" i="63"/>
  <c r="N325" i="63"/>
  <c r="G163" i="63"/>
  <c r="G171" i="63"/>
  <c r="I177" i="63"/>
  <c r="I189" i="63"/>
  <c r="J193" i="63"/>
  <c r="F200" i="63"/>
  <c r="O227" i="63"/>
  <c r="F229" i="63"/>
  <c r="F230" i="63"/>
  <c r="F231" i="63"/>
  <c r="F257" i="63"/>
  <c r="J259" i="63"/>
  <c r="F263" i="63"/>
  <c r="J264" i="63"/>
  <c r="G269" i="63"/>
  <c r="Q269" i="63" s="1"/>
  <c r="G272" i="63"/>
  <c r="K274" i="63"/>
  <c r="F283" i="63"/>
  <c r="F285" i="63"/>
  <c r="I286" i="63"/>
  <c r="K287" i="63"/>
  <c r="K288" i="63"/>
  <c r="I290" i="63"/>
  <c r="Q290" i="63" s="1"/>
  <c r="G291" i="63"/>
  <c r="G313" i="63"/>
  <c r="G315" i="63"/>
  <c r="Q218" i="63"/>
  <c r="U218" i="63" s="1"/>
  <c r="F219" i="63"/>
  <c r="I229" i="63"/>
  <c r="I230" i="63"/>
  <c r="J231" i="63"/>
  <c r="G257" i="63"/>
  <c r="G263" i="63"/>
  <c r="F268" i="63"/>
  <c r="I283" i="63"/>
  <c r="I285" i="63"/>
  <c r="K286" i="63"/>
  <c r="N287" i="63"/>
  <c r="J290" i="63"/>
  <c r="I303" i="63"/>
  <c r="G305" i="63"/>
  <c r="G310" i="63"/>
  <c r="I315" i="63"/>
  <c r="K231" i="63"/>
  <c r="F52" i="63"/>
  <c r="G53" i="63"/>
  <c r="J55" i="63"/>
  <c r="N56" i="63"/>
  <c r="O57" i="63"/>
  <c r="K61" i="63"/>
  <c r="J61" i="63"/>
  <c r="I66" i="63"/>
  <c r="K67" i="63"/>
  <c r="G67" i="63"/>
  <c r="I69" i="63"/>
  <c r="K70" i="63"/>
  <c r="N70" i="63"/>
  <c r="N73" i="63"/>
  <c r="I75" i="63"/>
  <c r="K76" i="63"/>
  <c r="I76" i="63"/>
  <c r="G78" i="63"/>
  <c r="N79" i="63"/>
  <c r="Q80" i="63"/>
  <c r="K81" i="63"/>
  <c r="I81" i="63"/>
  <c r="Q81" i="63" s="1"/>
  <c r="N84" i="63"/>
  <c r="K84" i="63"/>
  <c r="J84" i="63"/>
  <c r="J98" i="63"/>
  <c r="N109" i="63"/>
  <c r="K109" i="63"/>
  <c r="I109" i="63"/>
  <c r="G109" i="63"/>
  <c r="F109" i="63"/>
  <c r="Q109" i="63" s="1"/>
  <c r="J79" i="63"/>
  <c r="F2" i="63"/>
  <c r="F3" i="63"/>
  <c r="F4" i="63"/>
  <c r="F5" i="63"/>
  <c r="F6" i="63"/>
  <c r="F7" i="63"/>
  <c r="F8" i="63"/>
  <c r="F9" i="63"/>
  <c r="F10" i="63"/>
  <c r="F11" i="63"/>
  <c r="F12" i="63"/>
  <c r="F13" i="63"/>
  <c r="F14" i="63"/>
  <c r="F15" i="63"/>
  <c r="F16" i="63"/>
  <c r="F17" i="63"/>
  <c r="F18" i="63"/>
  <c r="F19" i="63"/>
  <c r="F20" i="63"/>
  <c r="F21" i="63"/>
  <c r="F22" i="63"/>
  <c r="F23" i="63"/>
  <c r="F24" i="63"/>
  <c r="F25" i="63"/>
  <c r="F26" i="63"/>
  <c r="F27" i="63"/>
  <c r="F28" i="63"/>
  <c r="F29" i="63"/>
  <c r="F30" i="63"/>
  <c r="F31" i="63"/>
  <c r="F32" i="63"/>
  <c r="F33" i="63"/>
  <c r="F34" i="63"/>
  <c r="F35" i="63"/>
  <c r="F36" i="63"/>
  <c r="F51" i="63"/>
  <c r="G52" i="63"/>
  <c r="I53" i="63"/>
  <c r="N55" i="63"/>
  <c r="F59" i="63"/>
  <c r="F62" i="63"/>
  <c r="J66" i="63"/>
  <c r="F68" i="63"/>
  <c r="N69" i="63"/>
  <c r="F71" i="63"/>
  <c r="J75" i="63"/>
  <c r="I78" i="63"/>
  <c r="N88" i="63"/>
  <c r="K88" i="63"/>
  <c r="I88" i="63"/>
  <c r="F88" i="63"/>
  <c r="Q95" i="63"/>
  <c r="N114" i="63"/>
  <c r="K114" i="63"/>
  <c r="G114" i="63"/>
  <c r="F114" i="63"/>
  <c r="J114" i="63"/>
  <c r="N120" i="63"/>
  <c r="K120" i="63"/>
  <c r="J120" i="63"/>
  <c r="I120" i="63"/>
  <c r="G120" i="63"/>
  <c r="F120" i="63"/>
  <c r="N127" i="63"/>
  <c r="K127" i="63"/>
  <c r="G127" i="63"/>
  <c r="I127" i="63"/>
  <c r="F127" i="63"/>
  <c r="O127" i="63"/>
  <c r="G2" i="63"/>
  <c r="G3" i="63"/>
  <c r="G4" i="63"/>
  <c r="G5" i="63"/>
  <c r="G6" i="63"/>
  <c r="G7" i="63"/>
  <c r="G8" i="63"/>
  <c r="G9" i="63"/>
  <c r="G10" i="63"/>
  <c r="G11" i="63"/>
  <c r="G12" i="63"/>
  <c r="G13" i="63"/>
  <c r="G14" i="63"/>
  <c r="G15" i="63"/>
  <c r="G16" i="63"/>
  <c r="G17" i="63"/>
  <c r="G18" i="63"/>
  <c r="G19" i="63"/>
  <c r="G20" i="63"/>
  <c r="G21" i="63"/>
  <c r="G22" i="63"/>
  <c r="G23" i="63"/>
  <c r="G24" i="63"/>
  <c r="G25" i="63"/>
  <c r="G26" i="63"/>
  <c r="G27" i="63"/>
  <c r="G28" i="63"/>
  <c r="G29" i="63"/>
  <c r="G30" i="63"/>
  <c r="G31" i="63"/>
  <c r="G32" i="63"/>
  <c r="G33" i="63"/>
  <c r="G34" i="63"/>
  <c r="G35" i="63"/>
  <c r="G36" i="63"/>
  <c r="G37" i="63"/>
  <c r="Q37" i="63" s="1"/>
  <c r="G38" i="63"/>
  <c r="Q38" i="63" s="1"/>
  <c r="G39" i="63"/>
  <c r="Q39" i="63" s="1"/>
  <c r="G40" i="63"/>
  <c r="G41" i="63"/>
  <c r="Q41" i="63" s="1"/>
  <c r="G51" i="63"/>
  <c r="I52" i="63"/>
  <c r="J53" i="63"/>
  <c r="O55" i="63"/>
  <c r="I59" i="63"/>
  <c r="K60" i="63"/>
  <c r="I60" i="63"/>
  <c r="Q60" i="63" s="1"/>
  <c r="G62" i="63"/>
  <c r="K63" i="63"/>
  <c r="O63" i="63"/>
  <c r="G65" i="63"/>
  <c r="G68" i="63"/>
  <c r="G71" i="63"/>
  <c r="G74" i="63"/>
  <c r="G77" i="63"/>
  <c r="N85" i="63"/>
  <c r="K85" i="63"/>
  <c r="G85" i="63"/>
  <c r="Q85" i="63" s="1"/>
  <c r="J88" i="63"/>
  <c r="N89" i="63"/>
  <c r="K89" i="63"/>
  <c r="J89" i="63"/>
  <c r="I89" i="63"/>
  <c r="N91" i="63"/>
  <c r="K91" i="63"/>
  <c r="J91" i="63"/>
  <c r="G91" i="63"/>
  <c r="F91" i="63"/>
  <c r="Q111" i="63"/>
  <c r="I2" i="63"/>
  <c r="I3" i="63"/>
  <c r="I4" i="63"/>
  <c r="I5" i="63"/>
  <c r="I6" i="63"/>
  <c r="I7" i="63"/>
  <c r="I8" i="63"/>
  <c r="I9" i="63"/>
  <c r="I10" i="63"/>
  <c r="I11" i="63"/>
  <c r="I12" i="63"/>
  <c r="I13" i="63"/>
  <c r="I14" i="63"/>
  <c r="I15" i="63"/>
  <c r="I16" i="63"/>
  <c r="I17" i="63"/>
  <c r="I18" i="63"/>
  <c r="I19" i="63"/>
  <c r="I20" i="63"/>
  <c r="I21" i="63"/>
  <c r="I22" i="63"/>
  <c r="I23" i="63"/>
  <c r="I24" i="63"/>
  <c r="I25" i="63"/>
  <c r="I26" i="63"/>
  <c r="I27" i="63"/>
  <c r="I28" i="63"/>
  <c r="I29" i="63"/>
  <c r="I51" i="63"/>
  <c r="N53" i="63"/>
  <c r="J59" i="63"/>
  <c r="I62" i="63"/>
  <c r="Q64" i="63"/>
  <c r="K66" i="63"/>
  <c r="F66" i="63"/>
  <c r="J68" i="63"/>
  <c r="K69" i="63"/>
  <c r="J69" i="63"/>
  <c r="I71" i="63"/>
  <c r="K75" i="63"/>
  <c r="G75" i="63"/>
  <c r="Q75" i="63" s="1"/>
  <c r="K78" i="63"/>
  <c r="N78" i="63"/>
  <c r="N90" i="63"/>
  <c r="K90" i="63"/>
  <c r="F90" i="63"/>
  <c r="N106" i="63"/>
  <c r="K106" i="63"/>
  <c r="G106" i="63"/>
  <c r="F106" i="63"/>
  <c r="Q108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51" i="63"/>
  <c r="N52" i="63"/>
  <c r="O53" i="63"/>
  <c r="F56" i="63"/>
  <c r="G57" i="63"/>
  <c r="Q57" i="63" s="1"/>
  <c r="I58" i="63"/>
  <c r="Q58" i="63" s="1"/>
  <c r="J65" i="63"/>
  <c r="F67" i="63"/>
  <c r="Q67" i="63" s="1"/>
  <c r="F70" i="63"/>
  <c r="Q70" i="63" s="1"/>
  <c r="F73" i="63"/>
  <c r="F76" i="63"/>
  <c r="F79" i="63"/>
  <c r="K82" i="63"/>
  <c r="J82" i="63"/>
  <c r="F82" i="63"/>
  <c r="Q82" i="63" s="1"/>
  <c r="O85" i="63"/>
  <c r="O89" i="63"/>
  <c r="I90" i="63"/>
  <c r="I91" i="63"/>
  <c r="N96" i="63"/>
  <c r="K96" i="63"/>
  <c r="I96" i="63"/>
  <c r="F96" i="63"/>
  <c r="Q96" i="63" s="1"/>
  <c r="O109" i="63"/>
  <c r="N122" i="63"/>
  <c r="K122" i="63"/>
  <c r="G122" i="63"/>
  <c r="F122" i="63"/>
  <c r="J122" i="63"/>
  <c r="F136" i="63"/>
  <c r="K136" i="63"/>
  <c r="N136" i="63"/>
  <c r="J136" i="63"/>
  <c r="I136" i="63"/>
  <c r="G136" i="63"/>
  <c r="O136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N51" i="63"/>
  <c r="K59" i="63"/>
  <c r="G59" i="63"/>
  <c r="K62" i="63"/>
  <c r="N62" i="63"/>
  <c r="K68" i="63"/>
  <c r="I68" i="63"/>
  <c r="K71" i="63"/>
  <c r="O71" i="63"/>
  <c r="N93" i="63"/>
  <c r="K93" i="63"/>
  <c r="G93" i="63"/>
  <c r="N97" i="63"/>
  <c r="K97" i="63"/>
  <c r="J97" i="63"/>
  <c r="I97" i="63"/>
  <c r="N98" i="63"/>
  <c r="K98" i="63"/>
  <c r="F98" i="63"/>
  <c r="N101" i="63"/>
  <c r="K101" i="63"/>
  <c r="I101" i="63"/>
  <c r="G101" i="63"/>
  <c r="N104" i="63"/>
  <c r="K104" i="63"/>
  <c r="J104" i="63"/>
  <c r="I104" i="63"/>
  <c r="G104" i="63"/>
  <c r="F104" i="63"/>
  <c r="K79" i="63"/>
  <c r="O79" i="63"/>
  <c r="O51" i="63"/>
  <c r="G55" i="63"/>
  <c r="Q55" i="63" s="1"/>
  <c r="F69" i="63"/>
  <c r="Q72" i="63"/>
  <c r="I73" i="63"/>
  <c r="K74" i="63"/>
  <c r="F74" i="63"/>
  <c r="K77" i="63"/>
  <c r="J77" i="63"/>
  <c r="I79" i="63"/>
  <c r="K83" i="63"/>
  <c r="N83" i="63"/>
  <c r="G83" i="63"/>
  <c r="Q83" i="63" s="1"/>
  <c r="Q87" i="63"/>
  <c r="O90" i="63"/>
  <c r="I93" i="63"/>
  <c r="G97" i="63"/>
  <c r="G98" i="63"/>
  <c r="F101" i="63"/>
  <c r="Q102" i="63"/>
  <c r="I106" i="63"/>
  <c r="N112" i="63"/>
  <c r="K112" i="63"/>
  <c r="J112" i="63"/>
  <c r="I112" i="63"/>
  <c r="G112" i="63"/>
  <c r="F112" i="63"/>
  <c r="I114" i="63"/>
  <c r="O120" i="63"/>
  <c r="J127" i="63"/>
  <c r="N117" i="63"/>
  <c r="K117" i="63"/>
  <c r="N125" i="63"/>
  <c r="K125" i="63"/>
  <c r="F146" i="63"/>
  <c r="K146" i="63"/>
  <c r="I146" i="63"/>
  <c r="G146" i="63"/>
  <c r="N146" i="63"/>
  <c r="F160" i="63"/>
  <c r="K160" i="63"/>
  <c r="N160" i="63"/>
  <c r="J160" i="63"/>
  <c r="I160" i="63"/>
  <c r="G160" i="63"/>
  <c r="F178" i="63"/>
  <c r="K178" i="63"/>
  <c r="J178" i="63"/>
  <c r="I178" i="63"/>
  <c r="G178" i="63"/>
  <c r="N178" i="63"/>
  <c r="F144" i="63"/>
  <c r="K144" i="63"/>
  <c r="N144" i="63"/>
  <c r="J144" i="63"/>
  <c r="I144" i="63"/>
  <c r="G144" i="63"/>
  <c r="F154" i="63"/>
  <c r="K154" i="63"/>
  <c r="I154" i="63"/>
  <c r="G154" i="63"/>
  <c r="N154" i="63"/>
  <c r="N87" i="63"/>
  <c r="K87" i="63"/>
  <c r="N95" i="63"/>
  <c r="K95" i="63"/>
  <c r="F99" i="63"/>
  <c r="Q99" i="63" s="1"/>
  <c r="N103" i="63"/>
  <c r="K103" i="63"/>
  <c r="I105" i="63"/>
  <c r="Q105" i="63" s="1"/>
  <c r="F107" i="63"/>
  <c r="N111" i="63"/>
  <c r="K111" i="63"/>
  <c r="I113" i="63"/>
  <c r="Q113" i="63" s="1"/>
  <c r="F115" i="63"/>
  <c r="N119" i="63"/>
  <c r="K119" i="63"/>
  <c r="I121" i="63"/>
  <c r="Q121" i="63" s="1"/>
  <c r="F123" i="63"/>
  <c r="G126" i="63"/>
  <c r="Q126" i="63" s="1"/>
  <c r="N128" i="63"/>
  <c r="K128" i="63"/>
  <c r="G128" i="63"/>
  <c r="Q128" i="63" s="1"/>
  <c r="F135" i="63"/>
  <c r="K135" i="63"/>
  <c r="G135" i="63"/>
  <c r="J135" i="63"/>
  <c r="N151" i="63"/>
  <c r="F170" i="63"/>
  <c r="K170" i="63"/>
  <c r="I170" i="63"/>
  <c r="G170" i="63"/>
  <c r="N170" i="63"/>
  <c r="N92" i="63"/>
  <c r="K92" i="63"/>
  <c r="G99" i="63"/>
  <c r="N100" i="63"/>
  <c r="K100" i="63"/>
  <c r="G107" i="63"/>
  <c r="N108" i="63"/>
  <c r="K108" i="63"/>
  <c r="G115" i="63"/>
  <c r="N116" i="63"/>
  <c r="K116" i="63"/>
  <c r="G123" i="63"/>
  <c r="N124" i="63"/>
  <c r="K124" i="63"/>
  <c r="J146" i="63"/>
  <c r="F152" i="63"/>
  <c r="K152" i="63"/>
  <c r="N152" i="63"/>
  <c r="J152" i="63"/>
  <c r="I152" i="63"/>
  <c r="G152" i="63"/>
  <c r="N105" i="63"/>
  <c r="K105" i="63"/>
  <c r="N113" i="63"/>
  <c r="K113" i="63"/>
  <c r="F117" i="63"/>
  <c r="N121" i="63"/>
  <c r="K121" i="63"/>
  <c r="F125" i="63"/>
  <c r="N126" i="63"/>
  <c r="K126" i="63"/>
  <c r="F130" i="63"/>
  <c r="Q130" i="63" s="1"/>
  <c r="K130" i="63"/>
  <c r="G130" i="63"/>
  <c r="N130" i="63"/>
  <c r="F143" i="63"/>
  <c r="Q143" i="63" s="1"/>
  <c r="K143" i="63"/>
  <c r="G143" i="63"/>
  <c r="J143" i="63"/>
  <c r="O146" i="63"/>
  <c r="N86" i="63"/>
  <c r="K86" i="63"/>
  <c r="N94" i="63"/>
  <c r="K94" i="63"/>
  <c r="N102" i="63"/>
  <c r="K102" i="63"/>
  <c r="N110" i="63"/>
  <c r="K110" i="63"/>
  <c r="G117" i="63"/>
  <c r="N118" i="63"/>
  <c r="K118" i="63"/>
  <c r="G125" i="63"/>
  <c r="O126" i="63"/>
  <c r="O144" i="63"/>
  <c r="J154" i="63"/>
  <c r="O160" i="63"/>
  <c r="F162" i="63"/>
  <c r="K162" i="63"/>
  <c r="I162" i="63"/>
  <c r="G162" i="63"/>
  <c r="N162" i="63"/>
  <c r="F168" i="63"/>
  <c r="K168" i="63"/>
  <c r="N168" i="63"/>
  <c r="J168" i="63"/>
  <c r="I168" i="63"/>
  <c r="G168" i="63"/>
  <c r="G191" i="63"/>
  <c r="N191" i="63"/>
  <c r="J191" i="63"/>
  <c r="I191" i="63"/>
  <c r="F191" i="63"/>
  <c r="O191" i="63"/>
  <c r="K191" i="63"/>
  <c r="N99" i="63"/>
  <c r="K99" i="63"/>
  <c r="N107" i="63"/>
  <c r="K107" i="63"/>
  <c r="N115" i="63"/>
  <c r="K115" i="63"/>
  <c r="I117" i="63"/>
  <c r="N123" i="63"/>
  <c r="K123" i="63"/>
  <c r="I125" i="63"/>
  <c r="I130" i="63"/>
  <c r="F138" i="63"/>
  <c r="K138" i="63"/>
  <c r="I138" i="63"/>
  <c r="G138" i="63"/>
  <c r="N138" i="63"/>
  <c r="F151" i="63"/>
  <c r="K151" i="63"/>
  <c r="G151" i="63"/>
  <c r="J151" i="63"/>
  <c r="O154" i="63"/>
  <c r="O178" i="63"/>
  <c r="F133" i="63"/>
  <c r="K133" i="63"/>
  <c r="F141" i="63"/>
  <c r="K141" i="63"/>
  <c r="F149" i="63"/>
  <c r="K149" i="63"/>
  <c r="F157" i="63"/>
  <c r="K157" i="63"/>
  <c r="F165" i="63"/>
  <c r="K165" i="63"/>
  <c r="F173" i="63"/>
  <c r="K173" i="63"/>
  <c r="F181" i="63"/>
  <c r="K181" i="63"/>
  <c r="K186" i="63"/>
  <c r="O206" i="63"/>
  <c r="J206" i="63"/>
  <c r="G206" i="63"/>
  <c r="N206" i="63"/>
  <c r="I206" i="63"/>
  <c r="F206" i="63"/>
  <c r="Q210" i="63"/>
  <c r="O216" i="63"/>
  <c r="K216" i="63"/>
  <c r="F216" i="63"/>
  <c r="J216" i="63"/>
  <c r="G216" i="63"/>
  <c r="F159" i="63"/>
  <c r="K159" i="63"/>
  <c r="F167" i="63"/>
  <c r="K167" i="63"/>
  <c r="F175" i="63"/>
  <c r="K175" i="63"/>
  <c r="I192" i="63"/>
  <c r="K194" i="63"/>
  <c r="I131" i="63"/>
  <c r="F132" i="63"/>
  <c r="Q132" i="63" s="1"/>
  <c r="K132" i="63"/>
  <c r="J134" i="63"/>
  <c r="I139" i="63"/>
  <c r="F140" i="63"/>
  <c r="Q140" i="63" s="1"/>
  <c r="K140" i="63"/>
  <c r="J142" i="63"/>
  <c r="I147" i="63"/>
  <c r="F148" i="63"/>
  <c r="Q148" i="63" s="1"/>
  <c r="K148" i="63"/>
  <c r="J150" i="63"/>
  <c r="I155" i="63"/>
  <c r="F156" i="63"/>
  <c r="Q156" i="63" s="1"/>
  <c r="K156" i="63"/>
  <c r="J158" i="63"/>
  <c r="I163" i="63"/>
  <c r="F164" i="63"/>
  <c r="Q164" i="63" s="1"/>
  <c r="K164" i="63"/>
  <c r="J166" i="63"/>
  <c r="I171" i="63"/>
  <c r="F172" i="63"/>
  <c r="Q172" i="63" s="1"/>
  <c r="K172" i="63"/>
  <c r="J174" i="63"/>
  <c r="G176" i="63"/>
  <c r="I179" i="63"/>
  <c r="F180" i="63"/>
  <c r="K180" i="63"/>
  <c r="F182" i="63"/>
  <c r="Q182" i="63" s="1"/>
  <c r="N182" i="63"/>
  <c r="K182" i="63"/>
  <c r="G188" i="63"/>
  <c r="F188" i="63"/>
  <c r="N188" i="63"/>
  <c r="K188" i="63"/>
  <c r="J188" i="63"/>
  <c r="G190" i="63"/>
  <c r="N190" i="63"/>
  <c r="J190" i="63"/>
  <c r="F190" i="63"/>
  <c r="G196" i="63"/>
  <c r="F196" i="63"/>
  <c r="N196" i="63"/>
  <c r="K196" i="63"/>
  <c r="J196" i="63"/>
  <c r="O213" i="63"/>
  <c r="K213" i="63"/>
  <c r="G213" i="63"/>
  <c r="N213" i="63"/>
  <c r="J213" i="63"/>
  <c r="J131" i="63"/>
  <c r="G133" i="63"/>
  <c r="F137" i="63"/>
  <c r="Q137" i="63" s="1"/>
  <c r="K137" i="63"/>
  <c r="J139" i="63"/>
  <c r="G141" i="63"/>
  <c r="F145" i="63"/>
  <c r="Q145" i="63" s="1"/>
  <c r="K145" i="63"/>
  <c r="J147" i="63"/>
  <c r="G149" i="63"/>
  <c r="F153" i="63"/>
  <c r="Q153" i="63" s="1"/>
  <c r="K153" i="63"/>
  <c r="J155" i="63"/>
  <c r="G157" i="63"/>
  <c r="F161" i="63"/>
  <c r="Q161" i="63" s="1"/>
  <c r="K161" i="63"/>
  <c r="G165" i="63"/>
  <c r="F169" i="63"/>
  <c r="Q169" i="63" s="1"/>
  <c r="K169" i="63"/>
  <c r="G173" i="63"/>
  <c r="I176" i="63"/>
  <c r="F177" i="63"/>
  <c r="Q177" i="63" s="1"/>
  <c r="K177" i="63"/>
  <c r="G181" i="63"/>
  <c r="O182" i="63"/>
  <c r="F183" i="63"/>
  <c r="Q183" i="63" s="1"/>
  <c r="O183" i="63"/>
  <c r="N183" i="63"/>
  <c r="K183" i="63"/>
  <c r="O202" i="63"/>
  <c r="J202" i="63"/>
  <c r="G202" i="63"/>
  <c r="N202" i="63"/>
  <c r="I202" i="63"/>
  <c r="O207" i="63"/>
  <c r="K207" i="63"/>
  <c r="J207" i="63"/>
  <c r="F207" i="63"/>
  <c r="N207" i="63"/>
  <c r="I207" i="63"/>
  <c r="F134" i="63"/>
  <c r="Q134" i="63" s="1"/>
  <c r="K134" i="63"/>
  <c r="F142" i="63"/>
  <c r="Q142" i="63" s="1"/>
  <c r="K142" i="63"/>
  <c r="F150" i="63"/>
  <c r="K150" i="63"/>
  <c r="F158" i="63"/>
  <c r="Q158" i="63" s="1"/>
  <c r="K158" i="63"/>
  <c r="F166" i="63"/>
  <c r="Q166" i="63" s="1"/>
  <c r="K166" i="63"/>
  <c r="F174" i="63"/>
  <c r="Q174" i="63" s="1"/>
  <c r="K174" i="63"/>
  <c r="J176" i="63"/>
  <c r="F184" i="63"/>
  <c r="O184" i="63"/>
  <c r="N184" i="63"/>
  <c r="K184" i="63"/>
  <c r="G187" i="63"/>
  <c r="N187" i="63"/>
  <c r="J187" i="63"/>
  <c r="I187" i="63"/>
  <c r="F187" i="63"/>
  <c r="G195" i="63"/>
  <c r="N195" i="63"/>
  <c r="J195" i="63"/>
  <c r="I195" i="63"/>
  <c r="F195" i="63"/>
  <c r="Q220" i="63"/>
  <c r="F131" i="63"/>
  <c r="K131" i="63"/>
  <c r="F139" i="63"/>
  <c r="K139" i="63"/>
  <c r="F147" i="63"/>
  <c r="Q147" i="63" s="1"/>
  <c r="K147" i="63"/>
  <c r="F155" i="63"/>
  <c r="K155" i="63"/>
  <c r="G159" i="63"/>
  <c r="F163" i="63"/>
  <c r="K163" i="63"/>
  <c r="G167" i="63"/>
  <c r="F171" i="63"/>
  <c r="Q171" i="63" s="1"/>
  <c r="K171" i="63"/>
  <c r="G175" i="63"/>
  <c r="F179" i="63"/>
  <c r="Q179" i="63" s="1"/>
  <c r="K179" i="63"/>
  <c r="I184" i="63"/>
  <c r="I252" i="63"/>
  <c r="N252" i="63"/>
  <c r="K252" i="63"/>
  <c r="J252" i="63"/>
  <c r="G252" i="63"/>
  <c r="O252" i="63"/>
  <c r="F252" i="63"/>
  <c r="F176" i="63"/>
  <c r="K176" i="63"/>
  <c r="G186" i="63"/>
  <c r="J186" i="63"/>
  <c r="F186" i="63"/>
  <c r="G192" i="63"/>
  <c r="F192" i="63"/>
  <c r="N192" i="63"/>
  <c r="K192" i="63"/>
  <c r="J192" i="63"/>
  <c r="G194" i="63"/>
  <c r="N194" i="63"/>
  <c r="J194" i="63"/>
  <c r="F194" i="63"/>
  <c r="O223" i="63"/>
  <c r="K223" i="63"/>
  <c r="J223" i="63"/>
  <c r="F223" i="63"/>
  <c r="N223" i="63"/>
  <c r="I223" i="63"/>
  <c r="N185" i="63"/>
  <c r="N189" i="63"/>
  <c r="N193" i="63"/>
  <c r="N197" i="63"/>
  <c r="O211" i="63"/>
  <c r="K211" i="63"/>
  <c r="G211" i="63"/>
  <c r="Q211" i="63" s="1"/>
  <c r="G228" i="63"/>
  <c r="K228" i="63"/>
  <c r="I228" i="63"/>
  <c r="I247" i="63"/>
  <c r="G247" i="63"/>
  <c r="F247" i="63"/>
  <c r="N247" i="63"/>
  <c r="K247" i="63"/>
  <c r="J247" i="63"/>
  <c r="O208" i="63"/>
  <c r="K208" i="63"/>
  <c r="F208" i="63"/>
  <c r="O214" i="63"/>
  <c r="K214" i="63"/>
  <c r="I214" i="63"/>
  <c r="F214" i="63"/>
  <c r="Q214" i="63" s="1"/>
  <c r="F221" i="63"/>
  <c r="O224" i="63"/>
  <c r="K224" i="63"/>
  <c r="F224" i="63"/>
  <c r="Q229" i="63"/>
  <c r="F198" i="63"/>
  <c r="Q198" i="63" s="1"/>
  <c r="J199" i="63"/>
  <c r="G199" i="63"/>
  <c r="Q199" i="63" s="1"/>
  <c r="J201" i="63"/>
  <c r="G201" i="63"/>
  <c r="O205" i="63"/>
  <c r="G205" i="63"/>
  <c r="J208" i="63"/>
  <c r="O209" i="63"/>
  <c r="K209" i="63"/>
  <c r="J209" i="63"/>
  <c r="G209" i="63"/>
  <c r="N214" i="63"/>
  <c r="J224" i="63"/>
  <c r="I241" i="63"/>
  <c r="G241" i="63"/>
  <c r="N241" i="63"/>
  <c r="O241" i="63"/>
  <c r="O215" i="63"/>
  <c r="K215" i="63"/>
  <c r="J215" i="63"/>
  <c r="O221" i="63"/>
  <c r="K221" i="63"/>
  <c r="F185" i="63"/>
  <c r="Q185" i="63" s="1"/>
  <c r="F189" i="63"/>
  <c r="Q189" i="63" s="1"/>
  <c r="F193" i="63"/>
  <c r="Q193" i="63" s="1"/>
  <c r="F197" i="63"/>
  <c r="Q197" i="63" s="1"/>
  <c r="J198" i="63"/>
  <c r="N205" i="63"/>
  <c r="N209" i="63"/>
  <c r="I215" i="63"/>
  <c r="O219" i="63"/>
  <c r="K219" i="63"/>
  <c r="G219" i="63"/>
  <c r="Q219" i="63" s="1"/>
  <c r="J221" i="63"/>
  <c r="N228" i="63"/>
  <c r="G232" i="63"/>
  <c r="K232" i="63"/>
  <c r="I232" i="63"/>
  <c r="O232" i="63"/>
  <c r="J232" i="63"/>
  <c r="G234" i="63"/>
  <c r="N234" i="63"/>
  <c r="I234" i="63"/>
  <c r="O234" i="63"/>
  <c r="O222" i="63"/>
  <c r="K222" i="63"/>
  <c r="I222" i="63"/>
  <c r="F222" i="63"/>
  <c r="Q226" i="63"/>
  <c r="Q235" i="63"/>
  <c r="J197" i="63"/>
  <c r="J200" i="63"/>
  <c r="G200" i="63"/>
  <c r="O217" i="63"/>
  <c r="K217" i="63"/>
  <c r="J217" i="63"/>
  <c r="G217" i="63"/>
  <c r="Q217" i="63" s="1"/>
  <c r="N222" i="63"/>
  <c r="G236" i="63"/>
  <c r="N236" i="63"/>
  <c r="I236" i="63"/>
  <c r="J248" i="63"/>
  <c r="I248" i="63"/>
  <c r="G248" i="63"/>
  <c r="F248" i="63"/>
  <c r="N248" i="63"/>
  <c r="O248" i="63"/>
  <c r="K248" i="63"/>
  <c r="F292" i="63"/>
  <c r="K292" i="63"/>
  <c r="N292" i="63"/>
  <c r="I292" i="63"/>
  <c r="O292" i="63"/>
  <c r="G292" i="63"/>
  <c r="J292" i="63"/>
  <c r="J203" i="63"/>
  <c r="Q203" i="63" s="1"/>
  <c r="O210" i="63"/>
  <c r="K210" i="63"/>
  <c r="O218" i="63"/>
  <c r="K218" i="63"/>
  <c r="J236" i="63"/>
  <c r="G238" i="63"/>
  <c r="N238" i="63"/>
  <c r="I238" i="63"/>
  <c r="I245" i="63"/>
  <c r="G245" i="63"/>
  <c r="Q245" i="63" s="1"/>
  <c r="N245" i="63"/>
  <c r="O245" i="63"/>
  <c r="Q259" i="63"/>
  <c r="J280" i="63"/>
  <c r="N280" i="63"/>
  <c r="I280" i="63"/>
  <c r="O280" i="63"/>
  <c r="K280" i="63"/>
  <c r="G280" i="63"/>
  <c r="F280" i="63"/>
  <c r="F314" i="63"/>
  <c r="K314" i="63"/>
  <c r="I314" i="63"/>
  <c r="G314" i="63"/>
  <c r="N314" i="63"/>
  <c r="O314" i="63"/>
  <c r="J314" i="63"/>
  <c r="O212" i="63"/>
  <c r="K212" i="63"/>
  <c r="O220" i="63"/>
  <c r="K220" i="63"/>
  <c r="O236" i="63"/>
  <c r="J249" i="63"/>
  <c r="I249" i="63"/>
  <c r="G249" i="63"/>
  <c r="F249" i="63"/>
  <c r="N249" i="63"/>
  <c r="J251" i="63"/>
  <c r="I251" i="63"/>
  <c r="G251" i="63"/>
  <c r="F251" i="63"/>
  <c r="N251" i="63"/>
  <c r="K251" i="63"/>
  <c r="O284" i="63"/>
  <c r="J284" i="63"/>
  <c r="G284" i="63"/>
  <c r="I284" i="63"/>
  <c r="N284" i="63"/>
  <c r="K284" i="63"/>
  <c r="F284" i="63"/>
  <c r="J273" i="63"/>
  <c r="F273" i="63"/>
  <c r="N273" i="63"/>
  <c r="I273" i="63"/>
  <c r="O273" i="63"/>
  <c r="K273" i="63"/>
  <c r="G273" i="63"/>
  <c r="I242" i="63"/>
  <c r="G242" i="63"/>
  <c r="N242" i="63"/>
  <c r="I246" i="63"/>
  <c r="G246" i="63"/>
  <c r="N246" i="63"/>
  <c r="J271" i="63"/>
  <c r="N271" i="63"/>
  <c r="F271" i="63"/>
  <c r="O271" i="63"/>
  <c r="K271" i="63"/>
  <c r="J275" i="63"/>
  <c r="N275" i="63"/>
  <c r="I275" i="63"/>
  <c r="F275" i="63"/>
  <c r="O275" i="63"/>
  <c r="K275" i="63"/>
  <c r="J250" i="63"/>
  <c r="I250" i="63"/>
  <c r="G250" i="63"/>
  <c r="F250" i="63"/>
  <c r="N250" i="63"/>
  <c r="G233" i="63"/>
  <c r="Q233" i="63" s="1"/>
  <c r="N233" i="63"/>
  <c r="G235" i="63"/>
  <c r="N235" i="63"/>
  <c r="G237" i="63"/>
  <c r="Q237" i="63" s="1"/>
  <c r="N237" i="63"/>
  <c r="G239" i="63"/>
  <c r="Q239" i="63" s="1"/>
  <c r="N239" i="63"/>
  <c r="O242" i="63"/>
  <c r="I243" i="63"/>
  <c r="G243" i="63"/>
  <c r="Q243" i="63" s="1"/>
  <c r="N243" i="63"/>
  <c r="O246" i="63"/>
  <c r="F298" i="63"/>
  <c r="K298" i="63"/>
  <c r="I298" i="63"/>
  <c r="G298" i="63"/>
  <c r="N298" i="63"/>
  <c r="O298" i="63"/>
  <c r="J298" i="63"/>
  <c r="J274" i="63"/>
  <c r="I274" i="63"/>
  <c r="F274" i="63"/>
  <c r="O274" i="63"/>
  <c r="G274" i="63"/>
  <c r="J278" i="63"/>
  <c r="I278" i="63"/>
  <c r="F278" i="63"/>
  <c r="G278" i="63"/>
  <c r="N278" i="63"/>
  <c r="I227" i="63"/>
  <c r="Q227" i="63" s="1"/>
  <c r="I231" i="63"/>
  <c r="Q231" i="63" s="1"/>
  <c r="I240" i="63"/>
  <c r="G240" i="63"/>
  <c r="Q240" i="63" s="1"/>
  <c r="N240" i="63"/>
  <c r="O243" i="63"/>
  <c r="I244" i="63"/>
  <c r="G244" i="63"/>
  <c r="N244" i="63"/>
  <c r="K250" i="63"/>
  <c r="I271" i="63"/>
  <c r="G275" i="63"/>
  <c r="I254" i="63"/>
  <c r="Q254" i="63" s="1"/>
  <c r="O254" i="63"/>
  <c r="I256" i="63"/>
  <c r="Q256" i="63" s="1"/>
  <c r="O256" i="63"/>
  <c r="I258" i="63"/>
  <c r="Q258" i="63" s="1"/>
  <c r="O258" i="63"/>
  <c r="I260" i="63"/>
  <c r="O260" i="63"/>
  <c r="I262" i="63"/>
  <c r="O262" i="63"/>
  <c r="I264" i="63"/>
  <c r="O264" i="63"/>
  <c r="I266" i="63"/>
  <c r="O266" i="63"/>
  <c r="I268" i="63"/>
  <c r="O268" i="63"/>
  <c r="J270" i="63"/>
  <c r="I270" i="63"/>
  <c r="J279" i="63"/>
  <c r="N279" i="63"/>
  <c r="I279" i="63"/>
  <c r="F279" i="63"/>
  <c r="F304" i="63"/>
  <c r="K304" i="63"/>
  <c r="N304" i="63"/>
  <c r="J304" i="63"/>
  <c r="O304" i="63"/>
  <c r="I304" i="63"/>
  <c r="G304" i="63"/>
  <c r="J281" i="63"/>
  <c r="F281" i="63"/>
  <c r="N281" i="63"/>
  <c r="F296" i="63"/>
  <c r="K296" i="63"/>
  <c r="N296" i="63"/>
  <c r="J296" i="63"/>
  <c r="O296" i="63"/>
  <c r="G296" i="63"/>
  <c r="F308" i="63"/>
  <c r="Q308" i="63" s="1"/>
  <c r="K308" i="63"/>
  <c r="N308" i="63"/>
  <c r="I308" i="63"/>
  <c r="O308" i="63"/>
  <c r="I255" i="63"/>
  <c r="Q255" i="63" s="1"/>
  <c r="O255" i="63"/>
  <c r="I257" i="63"/>
  <c r="Q257" i="63" s="1"/>
  <c r="O257" i="63"/>
  <c r="I259" i="63"/>
  <c r="O259" i="63"/>
  <c r="I261" i="63"/>
  <c r="Q261" i="63" s="1"/>
  <c r="O261" i="63"/>
  <c r="I263" i="63"/>
  <c r="Q263" i="63" s="1"/>
  <c r="O263" i="63"/>
  <c r="I265" i="63"/>
  <c r="Q265" i="63" s="1"/>
  <c r="O265" i="63"/>
  <c r="I267" i="63"/>
  <c r="Q267" i="63" s="1"/>
  <c r="O267" i="63"/>
  <c r="I269" i="63"/>
  <c r="O269" i="63"/>
  <c r="J276" i="63"/>
  <c r="N276" i="63"/>
  <c r="I276" i="63"/>
  <c r="I281" i="63"/>
  <c r="J282" i="63"/>
  <c r="I282" i="63"/>
  <c r="F282" i="63"/>
  <c r="J277" i="63"/>
  <c r="F277" i="63"/>
  <c r="N277" i="63"/>
  <c r="K281" i="63"/>
  <c r="K282" i="63"/>
  <c r="G260" i="63"/>
  <c r="Q260" i="63" s="1"/>
  <c r="G262" i="63"/>
  <c r="Q262" i="63" s="1"/>
  <c r="G264" i="63"/>
  <c r="G266" i="63"/>
  <c r="G268" i="63"/>
  <c r="G270" i="63"/>
  <c r="J272" i="63"/>
  <c r="I272" i="63"/>
  <c r="Q272" i="63" s="1"/>
  <c r="O276" i="63"/>
  <c r="I277" i="63"/>
  <c r="O281" i="63"/>
  <c r="N282" i="63"/>
  <c r="Q291" i="63"/>
  <c r="F305" i="63"/>
  <c r="K305" i="63"/>
  <c r="J305" i="63"/>
  <c r="N358" i="63"/>
  <c r="J358" i="63"/>
  <c r="I358" i="63"/>
  <c r="F358" i="63"/>
  <c r="O358" i="63"/>
  <c r="K358" i="63"/>
  <c r="G358" i="63"/>
  <c r="F300" i="63"/>
  <c r="K300" i="63"/>
  <c r="N300" i="63"/>
  <c r="F306" i="63"/>
  <c r="K306" i="63"/>
  <c r="I306" i="63"/>
  <c r="G306" i="63"/>
  <c r="F316" i="63"/>
  <c r="K316" i="63"/>
  <c r="N316" i="63"/>
  <c r="O283" i="63"/>
  <c r="J283" i="63"/>
  <c r="Q283" i="63" s="1"/>
  <c r="O285" i="63"/>
  <c r="J285" i="63"/>
  <c r="Q285" i="63" s="1"/>
  <c r="Q288" i="63"/>
  <c r="I300" i="63"/>
  <c r="F301" i="63"/>
  <c r="K301" i="63"/>
  <c r="J301" i="63"/>
  <c r="I301" i="63"/>
  <c r="N306" i="63"/>
  <c r="I316" i="63"/>
  <c r="F317" i="63"/>
  <c r="K317" i="63"/>
  <c r="J317" i="63"/>
  <c r="I317" i="63"/>
  <c r="J320" i="63"/>
  <c r="I320" i="63"/>
  <c r="F320" i="63"/>
  <c r="O320" i="63"/>
  <c r="K320" i="63"/>
  <c r="G320" i="63"/>
  <c r="J326" i="63"/>
  <c r="I326" i="63"/>
  <c r="F326" i="63"/>
  <c r="O326" i="63"/>
  <c r="G326" i="63"/>
  <c r="J330" i="63"/>
  <c r="I330" i="63"/>
  <c r="F330" i="63"/>
  <c r="O330" i="63"/>
  <c r="G330" i="63"/>
  <c r="N330" i="63"/>
  <c r="J344" i="63"/>
  <c r="I344" i="63"/>
  <c r="F344" i="63"/>
  <c r="G344" i="63"/>
  <c r="O344" i="63"/>
  <c r="N344" i="63"/>
  <c r="J356" i="63"/>
  <c r="I356" i="63"/>
  <c r="F356" i="63"/>
  <c r="G356" i="63"/>
  <c r="O356" i="63"/>
  <c r="N356" i="63"/>
  <c r="K356" i="63"/>
  <c r="F312" i="63"/>
  <c r="Q312" i="63" s="1"/>
  <c r="K312" i="63"/>
  <c r="N312" i="63"/>
  <c r="J312" i="63"/>
  <c r="F297" i="63"/>
  <c r="K297" i="63"/>
  <c r="J297" i="63"/>
  <c r="O300" i="63"/>
  <c r="O301" i="63"/>
  <c r="G312" i="63"/>
  <c r="F313" i="63"/>
  <c r="Q313" i="63" s="1"/>
  <c r="K313" i="63"/>
  <c r="J313" i="63"/>
  <c r="O316" i="63"/>
  <c r="O317" i="63"/>
  <c r="J336" i="63"/>
  <c r="I336" i="63"/>
  <c r="F336" i="63"/>
  <c r="G336" i="63"/>
  <c r="O336" i="63"/>
  <c r="N336" i="63"/>
  <c r="K336" i="63"/>
  <c r="Q289" i="63"/>
  <c r="F293" i="63"/>
  <c r="K293" i="63"/>
  <c r="J293" i="63"/>
  <c r="I293" i="63"/>
  <c r="F309" i="63"/>
  <c r="K309" i="63"/>
  <c r="J309" i="63"/>
  <c r="I309" i="63"/>
  <c r="O312" i="63"/>
  <c r="J286" i="63"/>
  <c r="Q286" i="63" s="1"/>
  <c r="F295" i="63"/>
  <c r="K295" i="63"/>
  <c r="F303" i="63"/>
  <c r="K303" i="63"/>
  <c r="F311" i="63"/>
  <c r="K311" i="63"/>
  <c r="F318" i="63"/>
  <c r="Q318" i="63" s="1"/>
  <c r="K318" i="63"/>
  <c r="J328" i="63"/>
  <c r="I328" i="63"/>
  <c r="F328" i="63"/>
  <c r="G328" i="63"/>
  <c r="O328" i="63"/>
  <c r="J340" i="63"/>
  <c r="I340" i="63"/>
  <c r="F340" i="63"/>
  <c r="G340" i="63"/>
  <c r="O340" i="63"/>
  <c r="F294" i="63"/>
  <c r="K294" i="63"/>
  <c r="F302" i="63"/>
  <c r="Q302" i="63" s="1"/>
  <c r="K302" i="63"/>
  <c r="F310" i="63"/>
  <c r="Q310" i="63" s="1"/>
  <c r="K310" i="63"/>
  <c r="J322" i="63"/>
  <c r="I322" i="63"/>
  <c r="F322" i="63"/>
  <c r="O322" i="63"/>
  <c r="J324" i="63"/>
  <c r="I324" i="63"/>
  <c r="F324" i="63"/>
  <c r="O324" i="63"/>
  <c r="K352" i="63"/>
  <c r="N357" i="63"/>
  <c r="J357" i="63"/>
  <c r="I357" i="63"/>
  <c r="F357" i="63"/>
  <c r="O357" i="63"/>
  <c r="K357" i="63"/>
  <c r="N359" i="63"/>
  <c r="J359" i="63"/>
  <c r="I359" i="63"/>
  <c r="F359" i="63"/>
  <c r="O359" i="63"/>
  <c r="K359" i="63"/>
  <c r="G295" i="63"/>
  <c r="F299" i="63"/>
  <c r="Q299" i="63" s="1"/>
  <c r="K299" i="63"/>
  <c r="G303" i="63"/>
  <c r="F307" i="63"/>
  <c r="Q307" i="63" s="1"/>
  <c r="K307" i="63"/>
  <c r="G311" i="63"/>
  <c r="F315" i="63"/>
  <c r="Q315" i="63" s="1"/>
  <c r="K315" i="63"/>
  <c r="G322" i="63"/>
  <c r="K328" i="63"/>
  <c r="J332" i="63"/>
  <c r="I332" i="63"/>
  <c r="F332" i="63"/>
  <c r="G332" i="63"/>
  <c r="O332" i="63"/>
  <c r="J348" i="63"/>
  <c r="I348" i="63"/>
  <c r="F348" i="63"/>
  <c r="G348" i="63"/>
  <c r="O348" i="63"/>
  <c r="J352" i="63"/>
  <c r="I352" i="63"/>
  <c r="F352" i="63"/>
  <c r="G352" i="63"/>
  <c r="O352" i="63"/>
  <c r="N360" i="63"/>
  <c r="J360" i="63"/>
  <c r="I360" i="63"/>
  <c r="F360" i="63"/>
  <c r="O360" i="63"/>
  <c r="K360" i="63"/>
  <c r="J321" i="63"/>
  <c r="I321" i="63"/>
  <c r="F321" i="63"/>
  <c r="J325" i="63"/>
  <c r="I325" i="63"/>
  <c r="F325" i="63"/>
  <c r="J329" i="63"/>
  <c r="I329" i="63"/>
  <c r="F329" i="63"/>
  <c r="J333" i="63"/>
  <c r="I333" i="63"/>
  <c r="F333" i="63"/>
  <c r="J337" i="63"/>
  <c r="I337" i="63"/>
  <c r="F337" i="63"/>
  <c r="J341" i="63"/>
  <c r="I341" i="63"/>
  <c r="F341" i="63"/>
  <c r="J345" i="63"/>
  <c r="I345" i="63"/>
  <c r="F345" i="63"/>
  <c r="J349" i="63"/>
  <c r="I349" i="63"/>
  <c r="F349" i="63"/>
  <c r="J353" i="63"/>
  <c r="I353" i="63"/>
  <c r="F353" i="63"/>
  <c r="J334" i="63"/>
  <c r="I334" i="63"/>
  <c r="F334" i="63"/>
  <c r="J338" i="63"/>
  <c r="I338" i="63"/>
  <c r="F338" i="63"/>
  <c r="J342" i="63"/>
  <c r="I342" i="63"/>
  <c r="F342" i="63"/>
  <c r="J346" i="63"/>
  <c r="I346" i="63"/>
  <c r="F346" i="63"/>
  <c r="J350" i="63"/>
  <c r="I350" i="63"/>
  <c r="F350" i="63"/>
  <c r="J354" i="63"/>
  <c r="I354" i="63"/>
  <c r="F354" i="63"/>
  <c r="I319" i="63"/>
  <c r="F319" i="63"/>
  <c r="J323" i="63"/>
  <c r="I323" i="63"/>
  <c r="F323" i="63"/>
  <c r="J327" i="63"/>
  <c r="I327" i="63"/>
  <c r="F327" i="63"/>
  <c r="J331" i="63"/>
  <c r="I331" i="63"/>
  <c r="F331" i="63"/>
  <c r="O334" i="63"/>
  <c r="J335" i="63"/>
  <c r="I335" i="63"/>
  <c r="F335" i="63"/>
  <c r="O338" i="63"/>
  <c r="J339" i="63"/>
  <c r="I339" i="63"/>
  <c r="F339" i="63"/>
  <c r="O342" i="63"/>
  <c r="J343" i="63"/>
  <c r="I343" i="63"/>
  <c r="F343" i="63"/>
  <c r="O346" i="63"/>
  <c r="J347" i="63"/>
  <c r="I347" i="63"/>
  <c r="F347" i="63"/>
  <c r="O350" i="63"/>
  <c r="J351" i="63"/>
  <c r="I351" i="63"/>
  <c r="F351" i="63"/>
  <c r="O354" i="63"/>
  <c r="J355" i="63"/>
  <c r="I355" i="63"/>
  <c r="F355" i="63"/>
  <c r="N355" i="63"/>
  <c r="X77" i="62"/>
  <c r="Y77" i="62" s="1"/>
  <c r="S77" i="62"/>
  <c r="T77" i="62" s="1"/>
  <c r="X214" i="62"/>
  <c r="Y214" i="62" s="1"/>
  <c r="S214" i="62"/>
  <c r="T214" i="62" s="1"/>
  <c r="V29" i="62"/>
  <c r="S61" i="62"/>
  <c r="T61" i="62" s="1"/>
  <c r="S202" i="62"/>
  <c r="T202" i="62" s="1"/>
  <c r="V61" i="62"/>
  <c r="V202" i="62"/>
  <c r="S188" i="62"/>
  <c r="T188" i="62" s="1"/>
  <c r="S197" i="62"/>
  <c r="T197" i="62" s="1"/>
  <c r="S228" i="62"/>
  <c r="T228" i="62" s="1"/>
  <c r="V188" i="62"/>
  <c r="V228" i="62"/>
  <c r="X5" i="62"/>
  <c r="Y5" i="62" s="1"/>
  <c r="V5" i="62"/>
  <c r="S5" i="62"/>
  <c r="T5" i="62" s="1"/>
  <c r="X39" i="62"/>
  <c r="Y39" i="62" s="1"/>
  <c r="S39" i="62"/>
  <c r="T39" i="62" s="1"/>
  <c r="V39" i="62"/>
  <c r="X6" i="62"/>
  <c r="Y6" i="62" s="1"/>
  <c r="S6" i="62"/>
  <c r="T6" i="62" s="1"/>
  <c r="V6" i="62"/>
  <c r="X21" i="62"/>
  <c r="Y21" i="62" s="1"/>
  <c r="V21" i="62"/>
  <c r="S21" i="62"/>
  <c r="T21" i="62" s="1"/>
  <c r="X150" i="62"/>
  <c r="Y150" i="62" s="1"/>
  <c r="V150" i="62"/>
  <c r="X22" i="62"/>
  <c r="Y22" i="62" s="1"/>
  <c r="S22" i="62"/>
  <c r="T22" i="62" s="1"/>
  <c r="V22" i="62"/>
  <c r="X30" i="62"/>
  <c r="Y30" i="62" s="1"/>
  <c r="V30" i="62"/>
  <c r="S30" i="62"/>
  <c r="T30" i="62" s="1"/>
  <c r="V53" i="62"/>
  <c r="S53" i="62"/>
  <c r="T53" i="62" s="1"/>
  <c r="X53" i="62"/>
  <c r="Y53" i="62" s="1"/>
  <c r="X13" i="62"/>
  <c r="Y13" i="62" s="1"/>
  <c r="V13" i="62"/>
  <c r="S13" i="62"/>
  <c r="T13" i="62" s="1"/>
  <c r="X38" i="62"/>
  <c r="Y38" i="62" s="1"/>
  <c r="V38" i="62"/>
  <c r="S38" i="62"/>
  <c r="T38" i="62" s="1"/>
  <c r="X45" i="62"/>
  <c r="Y45" i="62" s="1"/>
  <c r="S45" i="62"/>
  <c r="T45" i="62" s="1"/>
  <c r="V45" i="62"/>
  <c r="X23" i="62"/>
  <c r="Y23" i="62" s="1"/>
  <c r="X78" i="62"/>
  <c r="Y78" i="62" s="1"/>
  <c r="V78" i="62"/>
  <c r="X14" i="62"/>
  <c r="Y14" i="62" s="1"/>
  <c r="S32" i="62"/>
  <c r="T32" i="62" s="1"/>
  <c r="S37" i="62"/>
  <c r="T37" i="62" s="1"/>
  <c r="V77" i="62"/>
  <c r="S142" i="62"/>
  <c r="T142" i="62" s="1"/>
  <c r="X142" i="62"/>
  <c r="Y142" i="62" s="1"/>
  <c r="V32" i="62"/>
  <c r="V37" i="62"/>
  <c r="S46" i="62"/>
  <c r="T46" i="62" s="1"/>
  <c r="S109" i="62"/>
  <c r="T109" i="62" s="1"/>
  <c r="X109" i="62"/>
  <c r="Y109" i="62" s="1"/>
  <c r="V109" i="62"/>
  <c r="X29" i="62"/>
  <c r="Y29" i="62" s="1"/>
  <c r="V46" i="62"/>
  <c r="S117" i="62"/>
  <c r="T117" i="62" s="1"/>
  <c r="X117" i="62"/>
  <c r="Y117" i="62" s="1"/>
  <c r="V117" i="62"/>
  <c r="S209" i="62"/>
  <c r="T209" i="62" s="1"/>
  <c r="X209" i="62"/>
  <c r="Y209" i="62" s="1"/>
  <c r="V209" i="62"/>
  <c r="S93" i="62"/>
  <c r="T93" i="62" s="1"/>
  <c r="X93" i="62"/>
  <c r="Y93" i="62" s="1"/>
  <c r="V93" i="62"/>
  <c r="S101" i="62"/>
  <c r="T101" i="62" s="1"/>
  <c r="X101" i="62"/>
  <c r="Y101" i="62" s="1"/>
  <c r="V101" i="62"/>
  <c r="X112" i="62"/>
  <c r="Y112" i="62" s="1"/>
  <c r="V112" i="62"/>
  <c r="S141" i="62"/>
  <c r="T141" i="62" s="1"/>
  <c r="X141" i="62"/>
  <c r="Y141" i="62" s="1"/>
  <c r="V141" i="62"/>
  <c r="V149" i="62"/>
  <c r="X149" i="62"/>
  <c r="Y149" i="62" s="1"/>
  <c r="S149" i="62"/>
  <c r="T149" i="62" s="1"/>
  <c r="S85" i="62"/>
  <c r="T85" i="62" s="1"/>
  <c r="X85" i="62"/>
  <c r="Y85" i="62" s="1"/>
  <c r="S112" i="62"/>
  <c r="T112" i="62" s="1"/>
  <c r="V157" i="62"/>
  <c r="X157" i="62"/>
  <c r="Y157" i="62" s="1"/>
  <c r="S157" i="62"/>
  <c r="T157" i="62" s="1"/>
  <c r="X165" i="62"/>
  <c r="Y165" i="62" s="1"/>
  <c r="V165" i="62"/>
  <c r="S165" i="62"/>
  <c r="T165" i="62" s="1"/>
  <c r="X221" i="62"/>
  <c r="Y221" i="62" s="1"/>
  <c r="V221" i="62"/>
  <c r="S221" i="62"/>
  <c r="T221" i="62" s="1"/>
  <c r="S125" i="62"/>
  <c r="T125" i="62" s="1"/>
  <c r="X125" i="62"/>
  <c r="Y125" i="62" s="1"/>
  <c r="V125" i="62"/>
  <c r="X173" i="62"/>
  <c r="Y173" i="62" s="1"/>
  <c r="V173" i="62"/>
  <c r="S173" i="62"/>
  <c r="T173" i="62" s="1"/>
  <c r="S127" i="62"/>
  <c r="T127" i="62" s="1"/>
  <c r="V230" i="62"/>
  <c r="X230" i="62"/>
  <c r="Y230" i="62" s="1"/>
  <c r="S230" i="62"/>
  <c r="T230" i="62" s="1"/>
  <c r="V245" i="62"/>
  <c r="V127" i="62"/>
  <c r="X205" i="62"/>
  <c r="Y205" i="62" s="1"/>
  <c r="V205" i="62"/>
  <c r="X213" i="62"/>
  <c r="Y213" i="62" s="1"/>
  <c r="V213" i="62"/>
  <c r="X224" i="62"/>
  <c r="Y224" i="62" s="1"/>
  <c r="V224" i="62"/>
  <c r="S224" i="62"/>
  <c r="T224" i="62" s="1"/>
  <c r="X262" i="62"/>
  <c r="Y262" i="62" s="1"/>
  <c r="V262" i="62"/>
  <c r="S262" i="62"/>
  <c r="T262" i="62" s="1"/>
  <c r="X229" i="62"/>
  <c r="Y229" i="62" s="1"/>
  <c r="V229" i="62"/>
  <c r="S229" i="62"/>
  <c r="T229" i="62" s="1"/>
  <c r="X181" i="62"/>
  <c r="Y181" i="62" s="1"/>
  <c r="V181" i="62"/>
  <c r="V197" i="62"/>
  <c r="S181" i="62"/>
  <c r="T181" i="62" s="1"/>
  <c r="X239" i="62"/>
  <c r="Y239" i="62" s="1"/>
  <c r="V239" i="62"/>
  <c r="S239" i="62"/>
  <c r="T239" i="62" s="1"/>
  <c r="X237" i="62"/>
  <c r="Y237" i="62" s="1"/>
  <c r="V237" i="62"/>
  <c r="X269" i="62"/>
  <c r="Y269" i="62" s="1"/>
  <c r="V269" i="62"/>
  <c r="S269" i="62"/>
  <c r="T269" i="62" s="1"/>
  <c r="S244" i="62"/>
  <c r="T244" i="62" s="1"/>
  <c r="V244" i="62"/>
  <c r="X253" i="62"/>
  <c r="Y253" i="62" s="1"/>
  <c r="V253" i="62"/>
  <c r="S253" i="62"/>
  <c r="T253" i="62" s="1"/>
  <c r="V214" i="62"/>
  <c r="X255" i="62"/>
  <c r="Y255" i="62" s="1"/>
  <c r="V255" i="62"/>
  <c r="S255" i="62"/>
  <c r="T255" i="62" s="1"/>
  <c r="X261" i="62"/>
  <c r="Y261" i="62" s="1"/>
  <c r="V261" i="62"/>
  <c r="S261" i="62"/>
  <c r="T261" i="62" s="1"/>
  <c r="X254" i="62"/>
  <c r="Y254" i="62" s="1"/>
  <c r="V254" i="62"/>
  <c r="X276" i="62"/>
  <c r="Y276" i="62" s="1"/>
  <c r="V276" i="62"/>
  <c r="S276" i="62"/>
  <c r="T276" i="62" s="1"/>
  <c r="S348" i="62"/>
  <c r="T348" i="62" s="1"/>
  <c r="X348" i="62"/>
  <c r="Y348" i="62" s="1"/>
  <c r="V348" i="62"/>
  <c r="X319" i="62"/>
  <c r="Y319" i="62" s="1"/>
  <c r="V319" i="62"/>
  <c r="V289" i="62"/>
  <c r="S289" i="62"/>
  <c r="T289" i="62" s="1"/>
  <c r="X313" i="62"/>
  <c r="Y313" i="62" s="1"/>
  <c r="V313" i="62"/>
  <c r="S313" i="62"/>
  <c r="T313" i="62" s="1"/>
  <c r="X294" i="62"/>
  <c r="Y294" i="62" s="1"/>
  <c r="V294" i="62"/>
  <c r="S294" i="62"/>
  <c r="T294" i="62" s="1"/>
  <c r="X321" i="62"/>
  <c r="Y321" i="62" s="1"/>
  <c r="V321" i="62"/>
  <c r="S321" i="62"/>
  <c r="T321" i="62" s="1"/>
  <c r="O30" i="61"/>
  <c r="S30" i="61" s="1"/>
  <c r="O20" i="61"/>
  <c r="P20" i="61" s="1"/>
  <c r="Q20" i="61" s="1"/>
  <c r="O28" i="61"/>
  <c r="S28" i="61" s="1"/>
  <c r="O9" i="61"/>
  <c r="P9" i="61" s="1"/>
  <c r="Q9" i="61" s="1"/>
  <c r="O17" i="61"/>
  <c r="X5" i="61"/>
  <c r="P2" i="61"/>
  <c r="Q2" i="61" s="1"/>
  <c r="S2" i="61"/>
  <c r="S9" i="61"/>
  <c r="S17" i="61"/>
  <c r="P17" i="61"/>
  <c r="Q17" i="61" s="1"/>
  <c r="S25" i="61"/>
  <c r="P25" i="61"/>
  <c r="Q25" i="61" s="1"/>
  <c r="S12" i="61"/>
  <c r="P12" i="61"/>
  <c r="Q12" i="61" s="1"/>
  <c r="S7" i="61"/>
  <c r="P7" i="61"/>
  <c r="Q7" i="61" s="1"/>
  <c r="S15" i="61"/>
  <c r="P15" i="61"/>
  <c r="Q15" i="61" s="1"/>
  <c r="S23" i="61"/>
  <c r="P23" i="61"/>
  <c r="Q23" i="61" s="1"/>
  <c r="S31" i="61"/>
  <c r="P31" i="61"/>
  <c r="Q31" i="61" s="1"/>
  <c r="S5" i="61"/>
  <c r="P5" i="61"/>
  <c r="Q5" i="61" s="1"/>
  <c r="S10" i="61"/>
  <c r="P10" i="61"/>
  <c r="Q10" i="61" s="1"/>
  <c r="S18" i="61"/>
  <c r="P18" i="61"/>
  <c r="Q18" i="61" s="1"/>
  <c r="S26" i="61"/>
  <c r="P26" i="61"/>
  <c r="Q26" i="61" s="1"/>
  <c r="S20" i="61"/>
  <c r="X7" i="61"/>
  <c r="P3" i="61"/>
  <c r="Q3" i="61" s="1"/>
  <c r="S3" i="61"/>
  <c r="S13" i="61"/>
  <c r="P13" i="61"/>
  <c r="Q13" i="61" s="1"/>
  <c r="S21" i="61"/>
  <c r="P21" i="61"/>
  <c r="Q21" i="61" s="1"/>
  <c r="S29" i="61"/>
  <c r="P29" i="61"/>
  <c r="Q29" i="61" s="1"/>
  <c r="S8" i="61"/>
  <c r="P8" i="61"/>
  <c r="Q8" i="61" s="1"/>
  <c r="S16" i="61"/>
  <c r="P16" i="61"/>
  <c r="Q16" i="61" s="1"/>
  <c r="S24" i="61"/>
  <c r="P24" i="61"/>
  <c r="Q24" i="61" s="1"/>
  <c r="S32" i="61"/>
  <c r="P32" i="61"/>
  <c r="Q32" i="61" s="1"/>
  <c r="S6" i="61"/>
  <c r="P6" i="61"/>
  <c r="Q6" i="61" s="1"/>
  <c r="S11" i="61"/>
  <c r="P11" i="61"/>
  <c r="Q11" i="61" s="1"/>
  <c r="S19" i="61"/>
  <c r="P19" i="61"/>
  <c r="Q19" i="61" s="1"/>
  <c r="S27" i="61"/>
  <c r="P27" i="61"/>
  <c r="Q27" i="61" s="1"/>
  <c r="P4" i="61"/>
  <c r="Q4" i="61" s="1"/>
  <c r="S4" i="61"/>
  <c r="S14" i="61"/>
  <c r="P14" i="61"/>
  <c r="Q14" i="61" s="1"/>
  <c r="S22" i="61"/>
  <c r="P22" i="61"/>
  <c r="Q22" i="61" s="1"/>
  <c r="P30" i="61"/>
  <c r="Q30" i="61" s="1"/>
  <c r="S104" i="60"/>
  <c r="T104" i="60" s="1"/>
  <c r="S94" i="60"/>
  <c r="T94" i="60" s="1"/>
  <c r="V94" i="60"/>
  <c r="V152" i="60"/>
  <c r="S152" i="60"/>
  <c r="T152" i="60" s="1"/>
  <c r="Q134" i="60"/>
  <c r="R134" i="60" s="1"/>
  <c r="Q259" i="60"/>
  <c r="R259" i="60" s="1"/>
  <c r="Q37" i="60"/>
  <c r="R37" i="60" s="1"/>
  <c r="Q48" i="60"/>
  <c r="R48" i="60" s="1"/>
  <c r="S260" i="60"/>
  <c r="T260" i="60" s="1"/>
  <c r="V260" i="60"/>
  <c r="Q86" i="60"/>
  <c r="R86" i="60" s="1"/>
  <c r="Q197" i="60"/>
  <c r="R197" i="60" s="1"/>
  <c r="X197" i="60" s="1"/>
  <c r="Y197" i="60" s="1"/>
  <c r="Q267" i="60"/>
  <c r="R267" i="60" s="1"/>
  <c r="Q5" i="60"/>
  <c r="R5" i="60" s="1"/>
  <c r="X5" i="60" s="1"/>
  <c r="Y5" i="60" s="1"/>
  <c r="Q45" i="60"/>
  <c r="R45" i="60" s="1"/>
  <c r="Q132" i="60"/>
  <c r="R132" i="60" s="1"/>
  <c r="R194" i="60"/>
  <c r="X194" i="60" s="1"/>
  <c r="Y194" i="60" s="1"/>
  <c r="Q224" i="60"/>
  <c r="R224" i="60" s="1"/>
  <c r="Q316" i="60"/>
  <c r="R316" i="60" s="1"/>
  <c r="S316" i="60" s="1"/>
  <c r="T316" i="60" s="1"/>
  <c r="Q23" i="60"/>
  <c r="R23" i="60" s="1"/>
  <c r="Q20" i="60"/>
  <c r="R20" i="60" s="1"/>
  <c r="Q35" i="60"/>
  <c r="R35" i="60" s="1"/>
  <c r="Q49" i="60"/>
  <c r="R49" i="60" s="1"/>
  <c r="Q59" i="60"/>
  <c r="R59" i="60" s="1"/>
  <c r="Q80" i="60"/>
  <c r="R80" i="60" s="1"/>
  <c r="Q142" i="60"/>
  <c r="R142" i="60" s="1"/>
  <c r="Q164" i="60"/>
  <c r="R164" i="60" s="1"/>
  <c r="X164" i="60" s="1"/>
  <c r="Y164" i="60" s="1"/>
  <c r="Q187" i="60"/>
  <c r="R187" i="60" s="1"/>
  <c r="Q235" i="60"/>
  <c r="R235" i="60" s="1"/>
  <c r="X235" i="60" s="1"/>
  <c r="Y235" i="60" s="1"/>
  <c r="Q283" i="60"/>
  <c r="R283" i="60" s="1"/>
  <c r="Q210" i="60"/>
  <c r="R210" i="60" s="1"/>
  <c r="Q61" i="60"/>
  <c r="R61" i="60" s="1"/>
  <c r="Q75" i="60"/>
  <c r="R75" i="60" s="1"/>
  <c r="Q27" i="60"/>
  <c r="R27" i="60" s="1"/>
  <c r="Q77" i="60"/>
  <c r="R77" i="60" s="1"/>
  <c r="R218" i="60"/>
  <c r="X218" i="60" s="1"/>
  <c r="Y218" i="60" s="1"/>
  <c r="Q243" i="60"/>
  <c r="R243" i="60" s="1"/>
  <c r="V280" i="60"/>
  <c r="X280" i="60"/>
  <c r="Y280" i="60" s="1"/>
  <c r="Q340" i="60"/>
  <c r="R340" i="60" s="1"/>
  <c r="Q175" i="60"/>
  <c r="R175" i="60" s="1"/>
  <c r="R127" i="60"/>
  <c r="X127" i="60" s="1"/>
  <c r="Y127" i="60" s="1"/>
  <c r="Q40" i="60"/>
  <c r="R40" i="60" s="1"/>
  <c r="Q51" i="60"/>
  <c r="R51" i="60" s="1"/>
  <c r="V96" i="60"/>
  <c r="Q3" i="60"/>
  <c r="R3" i="60" s="1"/>
  <c r="Q21" i="60"/>
  <c r="R21" i="60" s="1"/>
  <c r="Q53" i="60"/>
  <c r="R53" i="60" s="1"/>
  <c r="Q67" i="60"/>
  <c r="R67" i="60" s="1"/>
  <c r="R151" i="60"/>
  <c r="X151" i="60" s="1"/>
  <c r="Y151" i="60" s="1"/>
  <c r="S280" i="60"/>
  <c r="T280" i="60" s="1"/>
  <c r="Q170" i="60"/>
  <c r="R170" i="60" s="1"/>
  <c r="S170" i="60" s="1"/>
  <c r="T170" i="60" s="1"/>
  <c r="Q43" i="60"/>
  <c r="R43" i="60" s="1"/>
  <c r="Q64" i="60"/>
  <c r="R64" i="60" s="1"/>
  <c r="Q85" i="60"/>
  <c r="R85" i="60" s="1"/>
  <c r="Q140" i="60"/>
  <c r="R140" i="60" s="1"/>
  <c r="R159" i="60"/>
  <c r="S159" i="60" s="1"/>
  <c r="T159" i="60" s="1"/>
  <c r="X188" i="60"/>
  <c r="Y188" i="60" s="1"/>
  <c r="V188" i="60"/>
  <c r="Q200" i="60"/>
  <c r="R200" i="60" s="1"/>
  <c r="Q103" i="60"/>
  <c r="R103" i="60" s="1"/>
  <c r="Q7" i="60"/>
  <c r="R7" i="60" s="1"/>
  <c r="R234" i="60"/>
  <c r="X234" i="60" s="1"/>
  <c r="Y234" i="60" s="1"/>
  <c r="R258" i="60"/>
  <c r="X258" i="60" s="1"/>
  <c r="Y258" i="60" s="1"/>
  <c r="R143" i="60"/>
  <c r="S143" i="60" s="1"/>
  <c r="T143" i="60" s="1"/>
  <c r="R178" i="60"/>
  <c r="S178" i="60" s="1"/>
  <c r="T178" i="60" s="1"/>
  <c r="R295" i="60"/>
  <c r="V295" i="60" s="1"/>
  <c r="Q264" i="60"/>
  <c r="R264" i="60" s="1"/>
  <c r="Q240" i="60"/>
  <c r="R240" i="60" s="1"/>
  <c r="Q72" i="60"/>
  <c r="R72" i="60" s="1"/>
  <c r="Q56" i="60"/>
  <c r="R56" i="60" s="1"/>
  <c r="R90" i="60"/>
  <c r="X90" i="60" s="1"/>
  <c r="Y90" i="60" s="1"/>
  <c r="R119" i="60"/>
  <c r="S119" i="60" s="1"/>
  <c r="T119" i="60" s="1"/>
  <c r="R216" i="60"/>
  <c r="X216" i="60" s="1"/>
  <c r="Y216" i="60" s="1"/>
  <c r="R250" i="60"/>
  <c r="S250" i="60" s="1"/>
  <c r="T250" i="60" s="1"/>
  <c r="R311" i="60"/>
  <c r="X311" i="60" s="1"/>
  <c r="Y311" i="60" s="1"/>
  <c r="R329" i="60"/>
  <c r="S329" i="60" s="1"/>
  <c r="T329" i="60" s="1"/>
  <c r="Q174" i="60"/>
  <c r="R174" i="60" s="1"/>
  <c r="Q158" i="60"/>
  <c r="R158" i="60" s="1"/>
  <c r="Q150" i="60"/>
  <c r="R150" i="60" s="1"/>
  <c r="Q118" i="60"/>
  <c r="R118" i="60" s="1"/>
  <c r="R87" i="60"/>
  <c r="X87" i="60" s="1"/>
  <c r="Y87" i="60" s="1"/>
  <c r="R110" i="60"/>
  <c r="V110" i="60" s="1"/>
  <c r="R135" i="60"/>
  <c r="X135" i="60" s="1"/>
  <c r="Y135" i="60" s="1"/>
  <c r="R166" i="60"/>
  <c r="X166" i="60" s="1"/>
  <c r="Y166" i="60" s="1"/>
  <c r="R201" i="60"/>
  <c r="V201" i="60" s="1"/>
  <c r="R226" i="60"/>
  <c r="X226" i="60" s="1"/>
  <c r="Y226" i="60" s="1"/>
  <c r="R232" i="60"/>
  <c r="X232" i="60" s="1"/>
  <c r="Y232" i="60" s="1"/>
  <c r="R256" i="60"/>
  <c r="V256" i="60" s="1"/>
  <c r="R272" i="60"/>
  <c r="X272" i="60" s="1"/>
  <c r="Y272" i="60" s="1"/>
  <c r="R287" i="60"/>
  <c r="X287" i="60" s="1"/>
  <c r="Y287" i="60" s="1"/>
  <c r="Q181" i="60"/>
  <c r="R181" i="60" s="1"/>
  <c r="Q69" i="60"/>
  <c r="R69" i="60" s="1"/>
  <c r="R186" i="60"/>
  <c r="S186" i="60" s="1"/>
  <c r="T186" i="60" s="1"/>
  <c r="R189" i="60"/>
  <c r="V189" i="60" s="1"/>
  <c r="R205" i="60"/>
  <c r="X205" i="60" s="1"/>
  <c r="Y205" i="60" s="1"/>
  <c r="R242" i="60"/>
  <c r="V242" i="60" s="1"/>
  <c r="R266" i="60"/>
  <c r="S266" i="60" s="1"/>
  <c r="T266" i="60" s="1"/>
  <c r="Q332" i="60"/>
  <c r="R332" i="60" s="1"/>
  <c r="Q324" i="60"/>
  <c r="R324" i="60" s="1"/>
  <c r="Q308" i="60"/>
  <c r="R308" i="60" s="1"/>
  <c r="S308" i="60" s="1"/>
  <c r="T308" i="60" s="1"/>
  <c r="Q292" i="60"/>
  <c r="R292" i="60" s="1"/>
  <c r="Q284" i="60"/>
  <c r="R284" i="60" s="1"/>
  <c r="Q276" i="60"/>
  <c r="R276" i="60" s="1"/>
  <c r="S276" i="60" s="1"/>
  <c r="T276" i="60" s="1"/>
  <c r="Q268" i="60"/>
  <c r="R268" i="60" s="1"/>
  <c r="Q156" i="60"/>
  <c r="R156" i="60" s="1"/>
  <c r="Q124" i="60"/>
  <c r="R124" i="60" s="1"/>
  <c r="Q116" i="60"/>
  <c r="R116" i="60" s="1"/>
  <c r="R84" i="60"/>
  <c r="X84" i="60" s="1"/>
  <c r="Y84" i="60" s="1"/>
  <c r="R102" i="60"/>
  <c r="S102" i="60" s="1"/>
  <c r="T102" i="60" s="1"/>
  <c r="R108" i="60"/>
  <c r="X108" i="60" s="1"/>
  <c r="Y108" i="60" s="1"/>
  <c r="R111" i="60"/>
  <c r="V111" i="60" s="1"/>
  <c r="R126" i="60"/>
  <c r="S126" i="60" s="1"/>
  <c r="T126" i="60" s="1"/>
  <c r="R148" i="60"/>
  <c r="V148" i="60" s="1"/>
  <c r="R167" i="60"/>
  <c r="X167" i="60" s="1"/>
  <c r="Y167" i="60" s="1"/>
  <c r="R180" i="60"/>
  <c r="X180" i="60" s="1"/>
  <c r="Y180" i="60" s="1"/>
  <c r="R202" i="60"/>
  <c r="X202" i="60" s="1"/>
  <c r="Y202" i="60" s="1"/>
  <c r="R279" i="60"/>
  <c r="S279" i="60" s="1"/>
  <c r="T279" i="60" s="1"/>
  <c r="R300" i="60"/>
  <c r="S300" i="60" s="1"/>
  <c r="T300" i="60" s="1"/>
  <c r="R303" i="60"/>
  <c r="V303" i="60" s="1"/>
  <c r="Q275" i="60"/>
  <c r="R275" i="60" s="1"/>
  <c r="Q251" i="60"/>
  <c r="R251" i="60" s="1"/>
  <c r="Q227" i="60"/>
  <c r="R227" i="60" s="1"/>
  <c r="Q219" i="60"/>
  <c r="R219" i="60" s="1"/>
  <c r="X219" i="60" s="1"/>
  <c r="Y219" i="60" s="1"/>
  <c r="Q211" i="60"/>
  <c r="R211" i="60" s="1"/>
  <c r="Q203" i="60"/>
  <c r="R203" i="60" s="1"/>
  <c r="Q195" i="60"/>
  <c r="R195" i="60" s="1"/>
  <c r="Q107" i="60"/>
  <c r="R107" i="60" s="1"/>
  <c r="Q99" i="60"/>
  <c r="R99" i="60" s="1"/>
  <c r="Q83" i="60"/>
  <c r="R83" i="60" s="1"/>
  <c r="V83" i="60" s="1"/>
  <c r="X105" i="60"/>
  <c r="Y105" i="60" s="1"/>
  <c r="V105" i="60"/>
  <c r="X145" i="60"/>
  <c r="Y145" i="60" s="1"/>
  <c r="S145" i="60"/>
  <c r="T145" i="60" s="1"/>
  <c r="R265" i="60"/>
  <c r="X265" i="60" s="1"/>
  <c r="Y265" i="60" s="1"/>
  <c r="R305" i="60"/>
  <c r="X305" i="60" s="1"/>
  <c r="Y305" i="60" s="1"/>
  <c r="R9" i="60"/>
  <c r="V9" i="60" s="1"/>
  <c r="S34" i="60"/>
  <c r="T34" i="60" s="1"/>
  <c r="R65" i="60"/>
  <c r="X65" i="60" s="1"/>
  <c r="Y65" i="60" s="1"/>
  <c r="S121" i="60"/>
  <c r="T121" i="60" s="1"/>
  <c r="R281" i="60"/>
  <c r="V281" i="60" s="1"/>
  <c r="V34" i="60"/>
  <c r="R81" i="60"/>
  <c r="V81" i="60" s="1"/>
  <c r="R113" i="60"/>
  <c r="X113" i="60" s="1"/>
  <c r="Y113" i="60" s="1"/>
  <c r="R273" i="60"/>
  <c r="X273" i="60" s="1"/>
  <c r="Y273" i="60" s="1"/>
  <c r="R297" i="60"/>
  <c r="S297" i="60" s="1"/>
  <c r="T297" i="60" s="1"/>
  <c r="R321" i="60"/>
  <c r="V321" i="60" s="1"/>
  <c r="R353" i="60"/>
  <c r="X353" i="60" s="1"/>
  <c r="Y353" i="60" s="1"/>
  <c r="R356" i="60"/>
  <c r="S356" i="60" s="1"/>
  <c r="T356" i="60" s="1"/>
  <c r="R41" i="60"/>
  <c r="X41" i="60" s="1"/>
  <c r="Y41" i="60" s="1"/>
  <c r="R193" i="60"/>
  <c r="V193" i="60" s="1"/>
  <c r="R57" i="60"/>
  <c r="X57" i="60" s="1"/>
  <c r="Y57" i="60" s="1"/>
  <c r="R89" i="60"/>
  <c r="V89" i="60" s="1"/>
  <c r="R97" i="60"/>
  <c r="X97" i="60" s="1"/>
  <c r="Y97" i="60" s="1"/>
  <c r="R313" i="60"/>
  <c r="X313" i="60" s="1"/>
  <c r="Y313" i="60" s="1"/>
  <c r="R345" i="60"/>
  <c r="X345" i="60" s="1"/>
  <c r="Y345" i="60" s="1"/>
  <c r="R348" i="60"/>
  <c r="X348" i="60" s="1"/>
  <c r="Y348" i="60" s="1"/>
  <c r="R33" i="60"/>
  <c r="S33" i="60" s="1"/>
  <c r="T33" i="60" s="1"/>
  <c r="R289" i="60"/>
  <c r="X289" i="60" s="1"/>
  <c r="Y289" i="60" s="1"/>
  <c r="R73" i="60"/>
  <c r="X73" i="60" s="1"/>
  <c r="Y73" i="60" s="1"/>
  <c r="R185" i="60"/>
  <c r="V185" i="60" s="1"/>
  <c r="R337" i="60"/>
  <c r="V337" i="60" s="1"/>
  <c r="X221" i="60"/>
  <c r="Y221" i="60" s="1"/>
  <c r="V221" i="60"/>
  <c r="S221" i="60"/>
  <c r="T221" i="60" s="1"/>
  <c r="S293" i="60"/>
  <c r="T293" i="60" s="1"/>
  <c r="X293" i="60"/>
  <c r="Y293" i="60" s="1"/>
  <c r="S88" i="60"/>
  <c r="T88" i="60" s="1"/>
  <c r="V88" i="60"/>
  <c r="X129" i="60"/>
  <c r="Y129" i="60" s="1"/>
  <c r="S129" i="60"/>
  <c r="T129" i="60" s="1"/>
  <c r="V129" i="60"/>
  <c r="X245" i="60"/>
  <c r="Y245" i="60" s="1"/>
  <c r="V245" i="60"/>
  <c r="S245" i="60"/>
  <c r="T245" i="60" s="1"/>
  <c r="X319" i="60"/>
  <c r="Y319" i="60" s="1"/>
  <c r="V319" i="60"/>
  <c r="V333" i="60"/>
  <c r="S333" i="60"/>
  <c r="T333" i="60" s="1"/>
  <c r="X333" i="60"/>
  <c r="Y333" i="60" s="1"/>
  <c r="X342" i="60"/>
  <c r="Y342" i="60" s="1"/>
  <c r="S342" i="60"/>
  <c r="T342" i="60" s="1"/>
  <c r="X22" i="60"/>
  <c r="Y22" i="60" s="1"/>
  <c r="V22" i="60"/>
  <c r="S22" i="60"/>
  <c r="T22" i="60" s="1"/>
  <c r="X334" i="60"/>
  <c r="Y334" i="60" s="1"/>
  <c r="S334" i="60"/>
  <c r="T334" i="60" s="1"/>
  <c r="X137" i="60"/>
  <c r="Y137" i="60" s="1"/>
  <c r="V137" i="60"/>
  <c r="S137" i="60"/>
  <c r="T137" i="60" s="1"/>
  <c r="X30" i="60"/>
  <c r="Y30" i="60" s="1"/>
  <c r="V30" i="60"/>
  <c r="S30" i="60"/>
  <c r="T30" i="60" s="1"/>
  <c r="X237" i="60"/>
  <c r="Y237" i="60" s="1"/>
  <c r="S237" i="60"/>
  <c r="T237" i="60" s="1"/>
  <c r="V237" i="60"/>
  <c r="X253" i="60"/>
  <c r="Y253" i="60" s="1"/>
  <c r="V253" i="60"/>
  <c r="S253" i="60"/>
  <c r="T253" i="60" s="1"/>
  <c r="S285" i="60"/>
  <c r="T285" i="60" s="1"/>
  <c r="X285" i="60"/>
  <c r="Y285" i="60" s="1"/>
  <c r="S317" i="60"/>
  <c r="T317" i="60" s="1"/>
  <c r="X317" i="60"/>
  <c r="Y317" i="60" s="1"/>
  <c r="X229" i="60"/>
  <c r="Y229" i="60" s="1"/>
  <c r="V229" i="60"/>
  <c r="S229" i="60"/>
  <c r="T229" i="60" s="1"/>
  <c r="V277" i="60"/>
  <c r="X277" i="60"/>
  <c r="Y277" i="60" s="1"/>
  <c r="S277" i="60"/>
  <c r="T277" i="60" s="1"/>
  <c r="S309" i="60"/>
  <c r="T309" i="60" s="1"/>
  <c r="X309" i="60"/>
  <c r="Y309" i="60" s="1"/>
  <c r="X350" i="60"/>
  <c r="Y350" i="60" s="1"/>
  <c r="S350" i="60"/>
  <c r="T350" i="60" s="1"/>
  <c r="X161" i="60"/>
  <c r="Y161" i="60" s="1"/>
  <c r="V161" i="60"/>
  <c r="S161" i="60"/>
  <c r="T161" i="60" s="1"/>
  <c r="V26" i="60"/>
  <c r="X26" i="60"/>
  <c r="Y26" i="60" s="1"/>
  <c r="X153" i="60"/>
  <c r="Y153" i="60" s="1"/>
  <c r="V153" i="60"/>
  <c r="S153" i="60"/>
  <c r="T153" i="60" s="1"/>
  <c r="X335" i="60"/>
  <c r="Y335" i="60" s="1"/>
  <c r="V335" i="60"/>
  <c r="V341" i="60"/>
  <c r="X341" i="60"/>
  <c r="Y341" i="60" s="1"/>
  <c r="S341" i="60"/>
  <c r="T341" i="60" s="1"/>
  <c r="X25" i="60"/>
  <c r="Y25" i="60" s="1"/>
  <c r="S36" i="60"/>
  <c r="T36" i="60" s="1"/>
  <c r="S188" i="60"/>
  <c r="T188" i="60" s="1"/>
  <c r="V213" i="60"/>
  <c r="V261" i="60"/>
  <c r="S8" i="60"/>
  <c r="T8" i="60" s="1"/>
  <c r="V95" i="60"/>
  <c r="S160" i="60"/>
  <c r="T160" i="60" s="1"/>
  <c r="V327" i="60"/>
  <c r="V8" i="60"/>
  <c r="X260" i="60"/>
  <c r="Y260" i="60" s="1"/>
  <c r="X325" i="60"/>
  <c r="Y325" i="60" s="1"/>
  <c r="V121" i="60"/>
  <c r="V145" i="60"/>
  <c r="S213" i="60"/>
  <c r="T213" i="60" s="1"/>
  <c r="S261" i="60"/>
  <c r="T261" i="60" s="1"/>
  <c r="X301" i="60"/>
  <c r="Y301" i="60" s="1"/>
  <c r="S358" i="60"/>
  <c r="T358" i="60" s="1"/>
  <c r="X18" i="60"/>
  <c r="Y18" i="60" s="1"/>
  <c r="V18" i="60"/>
  <c r="S18" i="60"/>
  <c r="T18" i="60" s="1"/>
  <c r="X31" i="60"/>
  <c r="Y31" i="60" s="1"/>
  <c r="V31" i="60"/>
  <c r="S31" i="60"/>
  <c r="T31" i="60" s="1"/>
  <c r="V13" i="60"/>
  <c r="X13" i="60"/>
  <c r="Y13" i="60" s="1"/>
  <c r="S13" i="60"/>
  <c r="T13" i="60" s="1"/>
  <c r="V6" i="60"/>
  <c r="S6" i="60"/>
  <c r="T6" i="60" s="1"/>
  <c r="X6" i="60"/>
  <c r="Y6" i="60" s="1"/>
  <c r="S19" i="60"/>
  <c r="T19" i="60" s="1"/>
  <c r="X19" i="60"/>
  <c r="Y19" i="60" s="1"/>
  <c r="V19" i="60"/>
  <c r="X2" i="60"/>
  <c r="Y2" i="60" s="1"/>
  <c r="V2" i="60"/>
  <c r="S2" i="60"/>
  <c r="T2" i="60" s="1"/>
  <c r="S14" i="60"/>
  <c r="T14" i="60" s="1"/>
  <c r="X14" i="60"/>
  <c r="Y14" i="60" s="1"/>
  <c r="V14" i="60"/>
  <c r="X4" i="60"/>
  <c r="Y4" i="60" s="1"/>
  <c r="V4" i="60"/>
  <c r="S4" i="60"/>
  <c r="T4" i="60" s="1"/>
  <c r="S15" i="60"/>
  <c r="T15" i="60" s="1"/>
  <c r="X15" i="60"/>
  <c r="Y15" i="60" s="1"/>
  <c r="V15" i="60"/>
  <c r="V10" i="60"/>
  <c r="V11" i="60"/>
  <c r="V12" i="60"/>
  <c r="V16" i="60"/>
  <c r="V17" i="60"/>
  <c r="V28" i="60"/>
  <c r="S32" i="60"/>
  <c r="T32" i="60" s="1"/>
  <c r="X63" i="60"/>
  <c r="Y63" i="60" s="1"/>
  <c r="V63" i="60"/>
  <c r="S63" i="60"/>
  <c r="T63" i="60" s="1"/>
  <c r="S349" i="60"/>
  <c r="T349" i="60" s="1"/>
  <c r="X349" i="60"/>
  <c r="Y349" i="60" s="1"/>
  <c r="V349" i="60"/>
  <c r="V32" i="60"/>
  <c r="V42" i="60"/>
  <c r="X42" i="60"/>
  <c r="Y42" i="60" s="1"/>
  <c r="S44" i="60"/>
  <c r="T44" i="60" s="1"/>
  <c r="X44" i="60"/>
  <c r="Y44" i="60" s="1"/>
  <c r="V44" i="60"/>
  <c r="X46" i="60"/>
  <c r="Y46" i="60" s="1"/>
  <c r="V46" i="60"/>
  <c r="S46" i="60"/>
  <c r="T46" i="60" s="1"/>
  <c r="V66" i="60"/>
  <c r="S66" i="60"/>
  <c r="T66" i="60" s="1"/>
  <c r="X66" i="60"/>
  <c r="Y66" i="60" s="1"/>
  <c r="S76" i="60"/>
  <c r="T76" i="60" s="1"/>
  <c r="X76" i="60"/>
  <c r="Y76" i="60" s="1"/>
  <c r="V76" i="60"/>
  <c r="X78" i="60"/>
  <c r="Y78" i="60" s="1"/>
  <c r="V78" i="60"/>
  <c r="S78" i="60"/>
  <c r="T78" i="60" s="1"/>
  <c r="S92" i="60"/>
  <c r="T92" i="60" s="1"/>
  <c r="X92" i="60"/>
  <c r="Y92" i="60" s="1"/>
  <c r="V101" i="60"/>
  <c r="S101" i="60"/>
  <c r="T101" i="60" s="1"/>
  <c r="X101" i="60"/>
  <c r="Y101" i="60" s="1"/>
  <c r="X209" i="60"/>
  <c r="Y209" i="60" s="1"/>
  <c r="V209" i="60"/>
  <c r="S209" i="60"/>
  <c r="T209" i="60" s="1"/>
  <c r="X131" i="60"/>
  <c r="Y131" i="60" s="1"/>
  <c r="V131" i="60"/>
  <c r="S131" i="60"/>
  <c r="T131" i="60" s="1"/>
  <c r="V307" i="60"/>
  <c r="S307" i="60"/>
  <c r="T307" i="60" s="1"/>
  <c r="X307" i="60"/>
  <c r="Y307" i="60" s="1"/>
  <c r="X10" i="60"/>
  <c r="Y10" i="60" s="1"/>
  <c r="X12" i="60"/>
  <c r="Y12" i="60" s="1"/>
  <c r="X16" i="60"/>
  <c r="Y16" i="60" s="1"/>
  <c r="X17" i="60"/>
  <c r="Y17" i="60" s="1"/>
  <c r="S24" i="60"/>
  <c r="T24" i="60" s="1"/>
  <c r="S25" i="60"/>
  <c r="T25" i="60" s="1"/>
  <c r="S26" i="60"/>
  <c r="T26" i="60" s="1"/>
  <c r="X28" i="60"/>
  <c r="Y28" i="60" s="1"/>
  <c r="X36" i="60"/>
  <c r="Y36" i="60" s="1"/>
  <c r="V38" i="60"/>
  <c r="S38" i="60"/>
  <c r="T38" i="60" s="1"/>
  <c r="S42" i="60"/>
  <c r="T42" i="60" s="1"/>
  <c r="X71" i="60"/>
  <c r="Y71" i="60" s="1"/>
  <c r="V71" i="60"/>
  <c r="S71" i="60"/>
  <c r="T71" i="60" s="1"/>
  <c r="V92" i="60"/>
  <c r="X173" i="60"/>
  <c r="Y173" i="60" s="1"/>
  <c r="V173" i="60"/>
  <c r="S173" i="60"/>
  <c r="T173" i="60" s="1"/>
  <c r="V58" i="60"/>
  <c r="S58" i="60"/>
  <c r="T58" i="60" s="1"/>
  <c r="X58" i="60"/>
  <c r="Y58" i="60" s="1"/>
  <c r="X70" i="60"/>
  <c r="Y70" i="60" s="1"/>
  <c r="V70" i="60"/>
  <c r="S70" i="60"/>
  <c r="T70" i="60" s="1"/>
  <c r="S52" i="60"/>
  <c r="T52" i="60" s="1"/>
  <c r="X52" i="60"/>
  <c r="Y52" i="60" s="1"/>
  <c r="V52" i="60"/>
  <c r="X54" i="60"/>
  <c r="Y54" i="60" s="1"/>
  <c r="V54" i="60"/>
  <c r="S54" i="60"/>
  <c r="T54" i="60" s="1"/>
  <c r="V74" i="60"/>
  <c r="S74" i="60"/>
  <c r="T74" i="60" s="1"/>
  <c r="X74" i="60"/>
  <c r="Y74" i="60" s="1"/>
  <c r="X192" i="60"/>
  <c r="Y192" i="60" s="1"/>
  <c r="V192" i="60"/>
  <c r="S192" i="60"/>
  <c r="T192" i="60" s="1"/>
  <c r="S68" i="60"/>
  <c r="T68" i="60" s="1"/>
  <c r="X68" i="60"/>
  <c r="Y68" i="60" s="1"/>
  <c r="V68" i="60"/>
  <c r="V315" i="60"/>
  <c r="S315" i="60"/>
  <c r="T315" i="60" s="1"/>
  <c r="X315" i="60"/>
  <c r="Y315" i="60" s="1"/>
  <c r="V24" i="60"/>
  <c r="X29" i="60"/>
  <c r="Y29" i="60" s="1"/>
  <c r="V29" i="60"/>
  <c r="X47" i="60"/>
  <c r="Y47" i="60" s="1"/>
  <c r="V47" i="60"/>
  <c r="S47" i="60"/>
  <c r="T47" i="60" s="1"/>
  <c r="X79" i="60"/>
  <c r="Y79" i="60" s="1"/>
  <c r="V79" i="60"/>
  <c r="S79" i="60"/>
  <c r="T79" i="60" s="1"/>
  <c r="X106" i="60"/>
  <c r="Y106" i="60" s="1"/>
  <c r="V106" i="60"/>
  <c r="S106" i="60"/>
  <c r="T106" i="60" s="1"/>
  <c r="V136" i="60"/>
  <c r="S136" i="60"/>
  <c r="T136" i="60" s="1"/>
  <c r="X136" i="60"/>
  <c r="Y136" i="60" s="1"/>
  <c r="V50" i="60"/>
  <c r="S50" i="60"/>
  <c r="T50" i="60" s="1"/>
  <c r="X50" i="60"/>
  <c r="Y50" i="60" s="1"/>
  <c r="S60" i="60"/>
  <c r="T60" i="60" s="1"/>
  <c r="X60" i="60"/>
  <c r="Y60" i="60" s="1"/>
  <c r="V60" i="60"/>
  <c r="X62" i="60"/>
  <c r="Y62" i="60" s="1"/>
  <c r="V62" i="60"/>
  <c r="S62" i="60"/>
  <c r="T62" i="60" s="1"/>
  <c r="V82" i="60"/>
  <c r="S82" i="60"/>
  <c r="T82" i="60" s="1"/>
  <c r="X82" i="60"/>
  <c r="Y82" i="60" s="1"/>
  <c r="V91" i="60"/>
  <c r="S91" i="60"/>
  <c r="T91" i="60" s="1"/>
  <c r="X91" i="60"/>
  <c r="Y91" i="60" s="1"/>
  <c r="S93" i="60"/>
  <c r="T93" i="60" s="1"/>
  <c r="X93" i="60"/>
  <c r="Y93" i="60" s="1"/>
  <c r="V100" i="60"/>
  <c r="X100" i="60"/>
  <c r="Y100" i="60" s="1"/>
  <c r="S100" i="60"/>
  <c r="T100" i="60" s="1"/>
  <c r="S114" i="60"/>
  <c r="T114" i="60" s="1"/>
  <c r="X114" i="60"/>
  <c r="Y114" i="60" s="1"/>
  <c r="V114" i="60"/>
  <c r="S11" i="60"/>
  <c r="T11" i="60" s="1"/>
  <c r="X39" i="60"/>
  <c r="Y39" i="60" s="1"/>
  <c r="V39" i="60"/>
  <c r="S39" i="60"/>
  <c r="T39" i="60" s="1"/>
  <c r="X55" i="60"/>
  <c r="Y55" i="60" s="1"/>
  <c r="V55" i="60"/>
  <c r="S55" i="60"/>
  <c r="T55" i="60" s="1"/>
  <c r="V93" i="60"/>
  <c r="X125" i="60"/>
  <c r="Y125" i="60" s="1"/>
  <c r="V125" i="60"/>
  <c r="S125" i="60"/>
  <c r="T125" i="60" s="1"/>
  <c r="V159" i="60"/>
  <c r="X171" i="60"/>
  <c r="Y171" i="60" s="1"/>
  <c r="V171" i="60"/>
  <c r="X207" i="60"/>
  <c r="Y207" i="60" s="1"/>
  <c r="V207" i="60"/>
  <c r="S207" i="60"/>
  <c r="T207" i="60" s="1"/>
  <c r="X88" i="60"/>
  <c r="Y88" i="60" s="1"/>
  <c r="X94" i="60"/>
  <c r="Y94" i="60" s="1"/>
  <c r="X95" i="60"/>
  <c r="Y95" i="60" s="1"/>
  <c r="X96" i="60"/>
  <c r="Y96" i="60" s="1"/>
  <c r="V104" i="60"/>
  <c r="X123" i="60"/>
  <c r="Y123" i="60" s="1"/>
  <c r="V123" i="60"/>
  <c r="V128" i="60"/>
  <c r="S128" i="60"/>
  <c r="T128" i="60" s="1"/>
  <c r="X128" i="60"/>
  <c r="Y128" i="60" s="1"/>
  <c r="V143" i="60"/>
  <c r="S169" i="60"/>
  <c r="T169" i="60" s="1"/>
  <c r="X169" i="60"/>
  <c r="Y169" i="60" s="1"/>
  <c r="S171" i="60"/>
  <c r="T171" i="60" s="1"/>
  <c r="X183" i="60"/>
  <c r="Y183" i="60" s="1"/>
  <c r="V183" i="60"/>
  <c r="V109" i="60"/>
  <c r="S109" i="60"/>
  <c r="T109" i="60" s="1"/>
  <c r="X117" i="60"/>
  <c r="Y117" i="60" s="1"/>
  <c r="V117" i="60"/>
  <c r="S117" i="60"/>
  <c r="T117" i="60" s="1"/>
  <c r="X149" i="60"/>
  <c r="Y149" i="60" s="1"/>
  <c r="V149" i="60"/>
  <c r="S149" i="60"/>
  <c r="T149" i="60" s="1"/>
  <c r="S98" i="60"/>
  <c r="T98" i="60" s="1"/>
  <c r="X115" i="60"/>
  <c r="Y115" i="60" s="1"/>
  <c r="V115" i="60"/>
  <c r="V120" i="60"/>
  <c r="S120" i="60"/>
  <c r="T120" i="60" s="1"/>
  <c r="X120" i="60"/>
  <c r="Y120" i="60" s="1"/>
  <c r="X147" i="60"/>
  <c r="Y147" i="60" s="1"/>
  <c r="V147" i="60"/>
  <c r="X157" i="60"/>
  <c r="Y157" i="60" s="1"/>
  <c r="V157" i="60"/>
  <c r="S157" i="60"/>
  <c r="T157" i="60" s="1"/>
  <c r="X179" i="60"/>
  <c r="Y179" i="60" s="1"/>
  <c r="V179" i="60"/>
  <c r="S196" i="60"/>
  <c r="T196" i="60" s="1"/>
  <c r="X196" i="60"/>
  <c r="Y196" i="60" s="1"/>
  <c r="V196" i="60"/>
  <c r="X141" i="60"/>
  <c r="Y141" i="60" s="1"/>
  <c r="V141" i="60"/>
  <c r="S141" i="60"/>
  <c r="T141" i="60" s="1"/>
  <c r="X155" i="60"/>
  <c r="Y155" i="60" s="1"/>
  <c r="V155" i="60"/>
  <c r="X165" i="60"/>
  <c r="Y165" i="60" s="1"/>
  <c r="V165" i="60"/>
  <c r="S165" i="60"/>
  <c r="T165" i="60" s="1"/>
  <c r="X172" i="60"/>
  <c r="Y172" i="60" s="1"/>
  <c r="V172" i="60"/>
  <c r="S172" i="60"/>
  <c r="T172" i="60" s="1"/>
  <c r="S177" i="60"/>
  <c r="T177" i="60" s="1"/>
  <c r="X177" i="60"/>
  <c r="Y177" i="60" s="1"/>
  <c r="X191" i="60"/>
  <c r="Y191" i="60" s="1"/>
  <c r="V191" i="60"/>
  <c r="S191" i="60"/>
  <c r="T191" i="60" s="1"/>
  <c r="X241" i="60"/>
  <c r="Y241" i="60" s="1"/>
  <c r="V241" i="60"/>
  <c r="S241" i="60"/>
  <c r="T241" i="60" s="1"/>
  <c r="V98" i="60"/>
  <c r="S105" i="60"/>
  <c r="T105" i="60" s="1"/>
  <c r="X139" i="60"/>
  <c r="Y139" i="60" s="1"/>
  <c r="V139" i="60"/>
  <c r="V144" i="60"/>
  <c r="S144" i="60"/>
  <c r="T144" i="60" s="1"/>
  <c r="X144" i="60"/>
  <c r="Y144" i="60" s="1"/>
  <c r="S155" i="60"/>
  <c r="T155" i="60" s="1"/>
  <c r="X163" i="60"/>
  <c r="Y163" i="60" s="1"/>
  <c r="V163" i="60"/>
  <c r="V177" i="60"/>
  <c r="V184" i="60"/>
  <c r="X184" i="60"/>
  <c r="Y184" i="60" s="1"/>
  <c r="X199" i="60"/>
  <c r="Y199" i="60" s="1"/>
  <c r="V199" i="60"/>
  <c r="S199" i="60"/>
  <c r="T199" i="60" s="1"/>
  <c r="X263" i="60"/>
  <c r="Y263" i="60" s="1"/>
  <c r="V263" i="60"/>
  <c r="S263" i="60"/>
  <c r="T263" i="60" s="1"/>
  <c r="V112" i="60"/>
  <c r="S112" i="60"/>
  <c r="T112" i="60" s="1"/>
  <c r="X112" i="60"/>
  <c r="Y112" i="60" s="1"/>
  <c r="X133" i="60"/>
  <c r="Y133" i="60" s="1"/>
  <c r="V133" i="60"/>
  <c r="S133" i="60"/>
  <c r="T133" i="60" s="1"/>
  <c r="S139" i="60"/>
  <c r="T139" i="60" s="1"/>
  <c r="S163" i="60"/>
  <c r="T163" i="60" s="1"/>
  <c r="X182" i="60"/>
  <c r="Y182" i="60" s="1"/>
  <c r="V182" i="60"/>
  <c r="S182" i="60"/>
  <c r="T182" i="60" s="1"/>
  <c r="S184" i="60"/>
  <c r="T184" i="60" s="1"/>
  <c r="V122" i="60"/>
  <c r="V130" i="60"/>
  <c r="V138" i="60"/>
  <c r="V146" i="60"/>
  <c r="X152" i="60"/>
  <c r="Y152" i="60" s="1"/>
  <c r="V154" i="60"/>
  <c r="X160" i="60"/>
  <c r="Y160" i="60" s="1"/>
  <c r="V162" i="60"/>
  <c r="X168" i="60"/>
  <c r="Y168" i="60" s="1"/>
  <c r="X176" i="60"/>
  <c r="Y176" i="60" s="1"/>
  <c r="V212" i="60"/>
  <c r="S212" i="60"/>
  <c r="T212" i="60" s="1"/>
  <c r="X212" i="60"/>
  <c r="Y212" i="60" s="1"/>
  <c r="X239" i="60"/>
  <c r="Y239" i="60" s="1"/>
  <c r="V239" i="60"/>
  <c r="V244" i="60"/>
  <c r="S244" i="60"/>
  <c r="T244" i="60" s="1"/>
  <c r="X244" i="60"/>
  <c r="Y244" i="60" s="1"/>
  <c r="X206" i="60"/>
  <c r="Y206" i="60" s="1"/>
  <c r="V206" i="60"/>
  <c r="X233" i="60"/>
  <c r="Y233" i="60" s="1"/>
  <c r="V233" i="60"/>
  <c r="S233" i="60"/>
  <c r="T233" i="60" s="1"/>
  <c r="S239" i="60"/>
  <c r="T239" i="60" s="1"/>
  <c r="X122" i="60"/>
  <c r="Y122" i="60" s="1"/>
  <c r="X130" i="60"/>
  <c r="Y130" i="60" s="1"/>
  <c r="X138" i="60"/>
  <c r="Y138" i="60" s="1"/>
  <c r="X146" i="60"/>
  <c r="Y146" i="60" s="1"/>
  <c r="X154" i="60"/>
  <c r="Y154" i="60" s="1"/>
  <c r="X162" i="60"/>
  <c r="Y162" i="60" s="1"/>
  <c r="X198" i="60"/>
  <c r="Y198" i="60" s="1"/>
  <c r="V198" i="60"/>
  <c r="S206" i="60"/>
  <c r="T206" i="60" s="1"/>
  <c r="X231" i="60"/>
  <c r="Y231" i="60" s="1"/>
  <c r="V231" i="60"/>
  <c r="V236" i="60"/>
  <c r="S236" i="60"/>
  <c r="T236" i="60" s="1"/>
  <c r="X236" i="60"/>
  <c r="Y236" i="60" s="1"/>
  <c r="X248" i="60"/>
  <c r="Y248" i="60" s="1"/>
  <c r="V248" i="60"/>
  <c r="S248" i="60"/>
  <c r="T248" i="60" s="1"/>
  <c r="X190" i="60"/>
  <c r="Y190" i="60" s="1"/>
  <c r="V190" i="60"/>
  <c r="X225" i="60"/>
  <c r="Y225" i="60" s="1"/>
  <c r="V225" i="60"/>
  <c r="S225" i="60"/>
  <c r="T225" i="60" s="1"/>
  <c r="X257" i="60"/>
  <c r="Y257" i="60" s="1"/>
  <c r="V257" i="60"/>
  <c r="S257" i="60"/>
  <c r="T257" i="60" s="1"/>
  <c r="V269" i="60"/>
  <c r="X269" i="60"/>
  <c r="Y269" i="60" s="1"/>
  <c r="S269" i="60"/>
  <c r="T269" i="60" s="1"/>
  <c r="S274" i="60"/>
  <c r="T274" i="60" s="1"/>
  <c r="X274" i="60"/>
  <c r="Y274" i="60" s="1"/>
  <c r="V274" i="60"/>
  <c r="S168" i="60"/>
  <c r="T168" i="60" s="1"/>
  <c r="S176" i="60"/>
  <c r="T176" i="60" s="1"/>
  <c r="S190" i="60"/>
  <c r="T190" i="60" s="1"/>
  <c r="X208" i="60"/>
  <c r="Y208" i="60" s="1"/>
  <c r="V208" i="60"/>
  <c r="S208" i="60"/>
  <c r="T208" i="60" s="1"/>
  <c r="X223" i="60"/>
  <c r="Y223" i="60" s="1"/>
  <c r="V223" i="60"/>
  <c r="V228" i="60"/>
  <c r="S228" i="60"/>
  <c r="T228" i="60" s="1"/>
  <c r="X228" i="60"/>
  <c r="Y228" i="60" s="1"/>
  <c r="X255" i="60"/>
  <c r="Y255" i="60" s="1"/>
  <c r="V255" i="60"/>
  <c r="X217" i="60"/>
  <c r="Y217" i="60" s="1"/>
  <c r="V217" i="60"/>
  <c r="S217" i="60"/>
  <c r="T217" i="60" s="1"/>
  <c r="X249" i="60"/>
  <c r="Y249" i="60" s="1"/>
  <c r="V249" i="60"/>
  <c r="S249" i="60"/>
  <c r="T249" i="60" s="1"/>
  <c r="V194" i="60"/>
  <c r="S204" i="60"/>
  <c r="T204" i="60" s="1"/>
  <c r="X204" i="60"/>
  <c r="Y204" i="60" s="1"/>
  <c r="X215" i="60"/>
  <c r="Y215" i="60" s="1"/>
  <c r="V215" i="60"/>
  <c r="V220" i="60"/>
  <c r="S220" i="60"/>
  <c r="T220" i="60" s="1"/>
  <c r="X220" i="60"/>
  <c r="Y220" i="60" s="1"/>
  <c r="X247" i="60"/>
  <c r="Y247" i="60" s="1"/>
  <c r="V247" i="60"/>
  <c r="V252" i="60"/>
  <c r="S252" i="60"/>
  <c r="T252" i="60" s="1"/>
  <c r="X252" i="60"/>
  <c r="Y252" i="60" s="1"/>
  <c r="X270" i="60"/>
  <c r="Y270" i="60" s="1"/>
  <c r="V270" i="60"/>
  <c r="V214" i="60"/>
  <c r="V222" i="60"/>
  <c r="V230" i="60"/>
  <c r="V238" i="60"/>
  <c r="V246" i="60"/>
  <c r="V254" i="60"/>
  <c r="V262" i="60"/>
  <c r="X302" i="60"/>
  <c r="Y302" i="60" s="1"/>
  <c r="V302" i="60"/>
  <c r="S302" i="60"/>
  <c r="T302" i="60" s="1"/>
  <c r="X278" i="60"/>
  <c r="Y278" i="60" s="1"/>
  <c r="S278" i="60"/>
  <c r="T278" i="60" s="1"/>
  <c r="V291" i="60"/>
  <c r="S291" i="60"/>
  <c r="T291" i="60" s="1"/>
  <c r="X291" i="60"/>
  <c r="Y291" i="60" s="1"/>
  <c r="X310" i="60"/>
  <c r="Y310" i="60" s="1"/>
  <c r="V310" i="60"/>
  <c r="S310" i="60"/>
  <c r="T310" i="60" s="1"/>
  <c r="X318" i="60"/>
  <c r="Y318" i="60" s="1"/>
  <c r="V318" i="60"/>
  <c r="S318" i="60"/>
  <c r="T318" i="60" s="1"/>
  <c r="X320" i="60"/>
  <c r="Y320" i="60" s="1"/>
  <c r="V320" i="60"/>
  <c r="S320" i="60"/>
  <c r="T320" i="60" s="1"/>
  <c r="X344" i="60"/>
  <c r="Y344" i="60" s="1"/>
  <c r="V344" i="60"/>
  <c r="S344" i="60"/>
  <c r="T344" i="60" s="1"/>
  <c r="S357" i="60"/>
  <c r="T357" i="60" s="1"/>
  <c r="X357" i="60"/>
  <c r="Y357" i="60" s="1"/>
  <c r="V357" i="60"/>
  <c r="X214" i="60"/>
  <c r="Y214" i="60" s="1"/>
  <c r="X222" i="60"/>
  <c r="Y222" i="60" s="1"/>
  <c r="X230" i="60"/>
  <c r="Y230" i="60" s="1"/>
  <c r="X238" i="60"/>
  <c r="Y238" i="60" s="1"/>
  <c r="X246" i="60"/>
  <c r="Y246" i="60" s="1"/>
  <c r="X254" i="60"/>
  <c r="Y254" i="60" s="1"/>
  <c r="X262" i="60"/>
  <c r="Y262" i="60" s="1"/>
  <c r="V278" i="60"/>
  <c r="X296" i="60"/>
  <c r="Y296" i="60" s="1"/>
  <c r="V296" i="60"/>
  <c r="S296" i="60"/>
  <c r="T296" i="60" s="1"/>
  <c r="V298" i="60"/>
  <c r="S298" i="60"/>
  <c r="T298" i="60" s="1"/>
  <c r="X298" i="60"/>
  <c r="Y298" i="60" s="1"/>
  <c r="V323" i="60"/>
  <c r="S323" i="60"/>
  <c r="T323" i="60" s="1"/>
  <c r="X323" i="60"/>
  <c r="Y323" i="60" s="1"/>
  <c r="V347" i="60"/>
  <c r="S347" i="60"/>
  <c r="T347" i="60" s="1"/>
  <c r="X347" i="60"/>
  <c r="Y347" i="60" s="1"/>
  <c r="S311" i="60"/>
  <c r="T311" i="60" s="1"/>
  <c r="X336" i="60"/>
  <c r="Y336" i="60" s="1"/>
  <c r="V336" i="60"/>
  <c r="S336" i="60"/>
  <c r="T336" i="60" s="1"/>
  <c r="X352" i="60"/>
  <c r="Y352" i="60" s="1"/>
  <c r="V352" i="60"/>
  <c r="S352" i="60"/>
  <c r="T352" i="60" s="1"/>
  <c r="X271" i="60"/>
  <c r="Y271" i="60" s="1"/>
  <c r="S271" i="60"/>
  <c r="T271" i="60" s="1"/>
  <c r="X294" i="60"/>
  <c r="Y294" i="60" s="1"/>
  <c r="V294" i="60"/>
  <c r="S294" i="60"/>
  <c r="T294" i="60" s="1"/>
  <c r="X326" i="60"/>
  <c r="Y326" i="60" s="1"/>
  <c r="V326" i="60"/>
  <c r="S326" i="60"/>
  <c r="T326" i="60" s="1"/>
  <c r="X328" i="60"/>
  <c r="Y328" i="60" s="1"/>
  <c r="V328" i="60"/>
  <c r="S328" i="60"/>
  <c r="T328" i="60" s="1"/>
  <c r="V339" i="60"/>
  <c r="S339" i="60"/>
  <c r="T339" i="60" s="1"/>
  <c r="X339" i="60"/>
  <c r="Y339" i="60" s="1"/>
  <c r="V355" i="60"/>
  <c r="S355" i="60"/>
  <c r="T355" i="60" s="1"/>
  <c r="X355" i="60"/>
  <c r="Y355" i="60" s="1"/>
  <c r="V282" i="60"/>
  <c r="S282" i="60"/>
  <c r="T282" i="60" s="1"/>
  <c r="X282" i="60"/>
  <c r="Y282" i="60" s="1"/>
  <c r="X286" i="60"/>
  <c r="Y286" i="60" s="1"/>
  <c r="S286" i="60"/>
  <c r="T286" i="60" s="1"/>
  <c r="X288" i="60"/>
  <c r="Y288" i="60" s="1"/>
  <c r="V288" i="60"/>
  <c r="V299" i="60"/>
  <c r="S299" i="60"/>
  <c r="T299" i="60" s="1"/>
  <c r="X299" i="60"/>
  <c r="Y299" i="60" s="1"/>
  <c r="V331" i="60"/>
  <c r="S331" i="60"/>
  <c r="T331" i="60" s="1"/>
  <c r="X331" i="60"/>
  <c r="Y331" i="60" s="1"/>
  <c r="X360" i="60"/>
  <c r="Y360" i="60" s="1"/>
  <c r="V360" i="60"/>
  <c r="S360" i="60"/>
  <c r="T360" i="60" s="1"/>
  <c r="V271" i="60"/>
  <c r="V286" i="60"/>
  <c r="S288" i="60"/>
  <c r="T288" i="60" s="1"/>
  <c r="V290" i="60"/>
  <c r="S290" i="60"/>
  <c r="T290" i="60" s="1"/>
  <c r="X290" i="60"/>
  <c r="Y290" i="60" s="1"/>
  <c r="X304" i="60"/>
  <c r="Y304" i="60" s="1"/>
  <c r="V304" i="60"/>
  <c r="S304" i="60"/>
  <c r="T304" i="60" s="1"/>
  <c r="X312" i="60"/>
  <c r="Y312" i="60" s="1"/>
  <c r="V312" i="60"/>
  <c r="S312" i="60"/>
  <c r="T312" i="60" s="1"/>
  <c r="X306" i="60"/>
  <c r="Y306" i="60" s="1"/>
  <c r="X314" i="60"/>
  <c r="Y314" i="60" s="1"/>
  <c r="X322" i="60"/>
  <c r="Y322" i="60" s="1"/>
  <c r="X330" i="60"/>
  <c r="Y330" i="60" s="1"/>
  <c r="X338" i="60"/>
  <c r="Y338" i="60" s="1"/>
  <c r="X346" i="60"/>
  <c r="Y346" i="60" s="1"/>
  <c r="X354" i="60"/>
  <c r="Y354" i="60" s="1"/>
  <c r="V285" i="60"/>
  <c r="V293" i="60"/>
  <c r="V301" i="60"/>
  <c r="V309" i="60"/>
  <c r="V317" i="60"/>
  <c r="S319" i="60"/>
  <c r="T319" i="60" s="1"/>
  <c r="V325" i="60"/>
  <c r="S327" i="60"/>
  <c r="T327" i="60" s="1"/>
  <c r="S335" i="60"/>
  <c r="T335" i="60" s="1"/>
  <c r="S343" i="60"/>
  <c r="T343" i="60" s="1"/>
  <c r="S351" i="60"/>
  <c r="T351" i="60" s="1"/>
  <c r="S359" i="60"/>
  <c r="T359" i="60" s="1"/>
  <c r="V334" i="60"/>
  <c r="V342" i="60"/>
  <c r="V350" i="60"/>
  <c r="V358" i="60"/>
  <c r="V343" i="60"/>
  <c r="V351" i="60"/>
  <c r="V359" i="60"/>
  <c r="S306" i="60"/>
  <c r="T306" i="60" s="1"/>
  <c r="S314" i="60"/>
  <c r="T314" i="60" s="1"/>
  <c r="S322" i="60"/>
  <c r="T322" i="60" s="1"/>
  <c r="S330" i="60"/>
  <c r="T330" i="60" s="1"/>
  <c r="S338" i="60"/>
  <c r="T338" i="60" s="1"/>
  <c r="S346" i="60"/>
  <c r="T346" i="60" s="1"/>
  <c r="S354" i="60"/>
  <c r="T354" i="60" s="1"/>
  <c r="O7" i="59"/>
  <c r="S7" i="59" s="1"/>
  <c r="O15" i="59"/>
  <c r="S15" i="59" s="1"/>
  <c r="O23" i="59"/>
  <c r="S23" i="59" s="1"/>
  <c r="O31" i="59"/>
  <c r="S31" i="59" s="1"/>
  <c r="O25" i="59"/>
  <c r="S25" i="59" s="1"/>
  <c r="O18" i="59"/>
  <c r="S18" i="59" s="1"/>
  <c r="O8" i="59"/>
  <c r="O26" i="59"/>
  <c r="S26" i="59" s="1"/>
  <c r="O17" i="59"/>
  <c r="S17" i="59" s="1"/>
  <c r="O16" i="59"/>
  <c r="S16" i="59" s="1"/>
  <c r="O30" i="59"/>
  <c r="S30" i="59" s="1"/>
  <c r="O6" i="59"/>
  <c r="S6" i="59" s="1"/>
  <c r="O14" i="59"/>
  <c r="P14" i="59" s="1"/>
  <c r="Q14" i="59" s="1"/>
  <c r="O5" i="59"/>
  <c r="O10" i="59"/>
  <c r="P10" i="59" s="1"/>
  <c r="Q10" i="59" s="1"/>
  <c r="O22" i="59"/>
  <c r="S22" i="59" s="1"/>
  <c r="O27" i="59"/>
  <c r="S27" i="59" s="1"/>
  <c r="O32" i="59"/>
  <c r="S32" i="59" s="1"/>
  <c r="O28" i="59"/>
  <c r="S28" i="59" s="1"/>
  <c r="O12" i="59"/>
  <c r="O13" i="59"/>
  <c r="S13" i="59" s="1"/>
  <c r="O21" i="59"/>
  <c r="S21" i="59" s="1"/>
  <c r="O9" i="59"/>
  <c r="S9" i="59" s="1"/>
  <c r="O4" i="59"/>
  <c r="S4" i="59" s="1"/>
  <c r="O24" i="59"/>
  <c r="S24" i="59" s="1"/>
  <c r="O29" i="59"/>
  <c r="S29" i="59" s="1"/>
  <c r="O20" i="59"/>
  <c r="S20" i="59" s="1"/>
  <c r="O2" i="59"/>
  <c r="S2" i="59" s="1"/>
  <c r="S11" i="59"/>
  <c r="P11" i="59"/>
  <c r="Q11" i="59" s="1"/>
  <c r="S19" i="59"/>
  <c r="P19" i="59"/>
  <c r="Q19" i="59" s="1"/>
  <c r="P15" i="59"/>
  <c r="Q15" i="59" s="1"/>
  <c r="P23" i="59"/>
  <c r="Q23" i="59" s="1"/>
  <c r="S3" i="59"/>
  <c r="P3" i="59"/>
  <c r="Q3" i="59" s="1"/>
  <c r="P31" i="59"/>
  <c r="Q31" i="59" s="1"/>
  <c r="P32" i="59"/>
  <c r="Q32" i="59" s="1"/>
  <c r="Y4" i="69" l="1"/>
  <c r="Y8" i="69"/>
  <c r="V195" i="68"/>
  <c r="X195" i="68"/>
  <c r="Y195" i="68" s="1"/>
  <c r="S227" i="68"/>
  <c r="T227" i="68" s="1"/>
  <c r="V227" i="68"/>
  <c r="S219" i="68"/>
  <c r="T219" i="68" s="1"/>
  <c r="V219" i="68"/>
  <c r="V243" i="68"/>
  <c r="X132" i="68"/>
  <c r="Y132" i="68" s="1"/>
  <c r="X243" i="68"/>
  <c r="Y243" i="68" s="1"/>
  <c r="V132" i="68"/>
  <c r="S200" i="68"/>
  <c r="T200" i="68" s="1"/>
  <c r="X200" i="68"/>
  <c r="Y200" i="68" s="1"/>
  <c r="X351" i="68"/>
  <c r="Y351" i="68" s="1"/>
  <c r="V140" i="68"/>
  <c r="V148" i="68"/>
  <c r="X148" i="68"/>
  <c r="Y148" i="68" s="1"/>
  <c r="S160" i="68"/>
  <c r="T160" i="68" s="1"/>
  <c r="X140" i="68"/>
  <c r="Y140" i="68" s="1"/>
  <c r="V152" i="68"/>
  <c r="X152" i="68"/>
  <c r="Y152" i="68" s="1"/>
  <c r="V240" i="68"/>
  <c r="X337" i="68"/>
  <c r="Y337" i="68" s="1"/>
  <c r="V160" i="68"/>
  <c r="V202" i="68"/>
  <c r="V232" i="68"/>
  <c r="X316" i="68"/>
  <c r="Y316" i="68" s="1"/>
  <c r="X232" i="68"/>
  <c r="Y232" i="68" s="1"/>
  <c r="V211" i="68"/>
  <c r="V216" i="68"/>
  <c r="X216" i="68"/>
  <c r="Y216" i="68" s="1"/>
  <c r="X180" i="68"/>
  <c r="Y180" i="68" s="1"/>
  <c r="V252" i="68"/>
  <c r="X52" i="68"/>
  <c r="Y52" i="68" s="1"/>
  <c r="S116" i="68"/>
  <c r="T116" i="68" s="1"/>
  <c r="V284" i="68"/>
  <c r="S196" i="68"/>
  <c r="T196" i="68" s="1"/>
  <c r="S164" i="68"/>
  <c r="T164" i="68" s="1"/>
  <c r="S279" i="68"/>
  <c r="T279" i="68" s="1"/>
  <c r="X261" i="68"/>
  <c r="Y261" i="68" s="1"/>
  <c r="S269" i="68"/>
  <c r="T269" i="68" s="1"/>
  <c r="S261" i="68"/>
  <c r="T261" i="68" s="1"/>
  <c r="S308" i="68"/>
  <c r="T308" i="68" s="1"/>
  <c r="V269" i="68"/>
  <c r="V164" i="68"/>
  <c r="V52" i="68"/>
  <c r="V196" i="68"/>
  <c r="V60" i="68"/>
  <c r="S68" i="68"/>
  <c r="T68" i="68" s="1"/>
  <c r="X68" i="68"/>
  <c r="Y68" i="68" s="1"/>
  <c r="S76" i="68"/>
  <c r="T76" i="68" s="1"/>
  <c r="V156" i="68"/>
  <c r="S264" i="68"/>
  <c r="T264" i="68" s="1"/>
  <c r="X156" i="68"/>
  <c r="Y156" i="68" s="1"/>
  <c r="S92" i="68"/>
  <c r="T92" i="68" s="1"/>
  <c r="X264" i="68"/>
  <c r="Y264" i="68" s="1"/>
  <c r="V92" i="68"/>
  <c r="X204" i="68"/>
  <c r="Y204" i="68" s="1"/>
  <c r="X76" i="68"/>
  <c r="Y76" i="68" s="1"/>
  <c r="X229" i="68"/>
  <c r="Y229" i="68" s="1"/>
  <c r="S229" i="68"/>
  <c r="T229" i="68" s="1"/>
  <c r="X188" i="68"/>
  <c r="Y188" i="68" s="1"/>
  <c r="S84" i="68"/>
  <c r="T84" i="68" s="1"/>
  <c r="S188" i="68"/>
  <c r="T188" i="68" s="1"/>
  <c r="V84" i="68"/>
  <c r="X60" i="68"/>
  <c r="Y60" i="68" s="1"/>
  <c r="V180" i="68"/>
  <c r="X116" i="68"/>
  <c r="Y116" i="68" s="1"/>
  <c r="S108" i="68"/>
  <c r="T108" i="68" s="1"/>
  <c r="S271" i="68"/>
  <c r="T271" i="68" s="1"/>
  <c r="V108" i="68"/>
  <c r="S212" i="68"/>
  <c r="T212" i="68" s="1"/>
  <c r="X271" i="68"/>
  <c r="Y271" i="68" s="1"/>
  <c r="X212" i="68"/>
  <c r="Y212" i="68" s="1"/>
  <c r="S204" i="68"/>
  <c r="T204" i="68" s="1"/>
  <c r="X211" i="68"/>
  <c r="Y211" i="68" s="1"/>
  <c r="X82" i="68"/>
  <c r="Y82" i="68" s="1"/>
  <c r="V263" i="68"/>
  <c r="V244" i="68"/>
  <c r="S202" i="68"/>
  <c r="T202" i="68" s="1"/>
  <c r="S248" i="68"/>
  <c r="T248" i="68" s="1"/>
  <c r="X244" i="68"/>
  <c r="Y244" i="68" s="1"/>
  <c r="S311" i="68"/>
  <c r="T311" i="68" s="1"/>
  <c r="V248" i="68"/>
  <c r="V311" i="68"/>
  <c r="X262" i="68"/>
  <c r="Y262" i="68" s="1"/>
  <c r="S262" i="68"/>
  <c r="T262" i="68" s="1"/>
  <c r="S218" i="68"/>
  <c r="T218" i="68" s="1"/>
  <c r="V218" i="68"/>
  <c r="X289" i="68"/>
  <c r="Y289" i="68" s="1"/>
  <c r="S263" i="68"/>
  <c r="T263" i="68" s="1"/>
  <c r="V82" i="68"/>
  <c r="S50" i="68"/>
  <c r="T50" i="68" s="1"/>
  <c r="S276" i="68"/>
  <c r="T276" i="68" s="1"/>
  <c r="X210" i="68"/>
  <c r="Y210" i="68" s="1"/>
  <c r="S297" i="68"/>
  <c r="T297" i="68" s="1"/>
  <c r="V276" i="68"/>
  <c r="X266" i="68"/>
  <c r="Y266" i="68" s="1"/>
  <c r="S327" i="68"/>
  <c r="T327" i="68" s="1"/>
  <c r="S210" i="68"/>
  <c r="T210" i="68" s="1"/>
  <c r="V297" i="68"/>
  <c r="S256" i="68"/>
  <c r="T256" i="68" s="1"/>
  <c r="S289" i="68"/>
  <c r="T289" i="68" s="1"/>
  <c r="S266" i="68"/>
  <c r="T266" i="68" s="1"/>
  <c r="V327" i="68"/>
  <c r="V256" i="68"/>
  <c r="V193" i="68"/>
  <c r="V265" i="68"/>
  <c r="X308" i="68"/>
  <c r="Y308" i="68" s="1"/>
  <c r="V258" i="68"/>
  <c r="V279" i="68"/>
  <c r="X170" i="68"/>
  <c r="Y170" i="68" s="1"/>
  <c r="S258" i="68"/>
  <c r="T258" i="68" s="1"/>
  <c r="V220" i="68"/>
  <c r="V274" i="68"/>
  <c r="X220" i="68"/>
  <c r="Y220" i="68" s="1"/>
  <c r="V98" i="68"/>
  <c r="S98" i="68"/>
  <c r="T98" i="68" s="1"/>
  <c r="S322" i="68"/>
  <c r="T322" i="68" s="1"/>
  <c r="V322" i="68"/>
  <c r="S319" i="68"/>
  <c r="T319" i="68" s="1"/>
  <c r="V228" i="68"/>
  <c r="S170" i="68"/>
  <c r="T170" i="68" s="1"/>
  <c r="X66" i="68"/>
  <c r="Y66" i="68" s="1"/>
  <c r="V319" i="68"/>
  <c r="X228" i="68"/>
  <c r="Y228" i="68" s="1"/>
  <c r="S351" i="68"/>
  <c r="T351" i="68" s="1"/>
  <c r="S66" i="68"/>
  <c r="T66" i="68" s="1"/>
  <c r="S146" i="68"/>
  <c r="T146" i="68" s="1"/>
  <c r="S162" i="68"/>
  <c r="T162" i="68" s="1"/>
  <c r="V236" i="68"/>
  <c r="V186" i="68"/>
  <c r="S106" i="68"/>
  <c r="T106" i="68" s="1"/>
  <c r="X282" i="68"/>
  <c r="Y282" i="68" s="1"/>
  <c r="V242" i="68"/>
  <c r="S295" i="68"/>
  <c r="T295" i="68" s="1"/>
  <c r="X348" i="68"/>
  <c r="Y348" i="68" s="1"/>
  <c r="S250" i="68"/>
  <c r="T250" i="68" s="1"/>
  <c r="V295" i="68"/>
  <c r="V337" i="68"/>
  <c r="S184" i="68"/>
  <c r="T184" i="68" s="1"/>
  <c r="S316" i="68"/>
  <c r="T316" i="68" s="1"/>
  <c r="S353" i="68"/>
  <c r="T353" i="68" s="1"/>
  <c r="V253" i="68"/>
  <c r="X253" i="68"/>
  <c r="Y253" i="68" s="1"/>
  <c r="X252" i="68"/>
  <c r="Y252" i="68" s="1"/>
  <c r="X184" i="68"/>
  <c r="Y184" i="68" s="1"/>
  <c r="S138" i="68"/>
  <c r="T138" i="68" s="1"/>
  <c r="X290" i="68"/>
  <c r="Y290" i="68" s="1"/>
  <c r="V353" i="68"/>
  <c r="V138" i="68"/>
  <c r="X130" i="68"/>
  <c r="Y130" i="68" s="1"/>
  <c r="V130" i="68"/>
  <c r="S303" i="68"/>
  <c r="T303" i="68" s="1"/>
  <c r="V303" i="68"/>
  <c r="X300" i="68"/>
  <c r="Y300" i="68" s="1"/>
  <c r="X340" i="68"/>
  <c r="Y340" i="68" s="1"/>
  <c r="S268" i="68"/>
  <c r="T268" i="68" s="1"/>
  <c r="V268" i="68"/>
  <c r="V282" i="68"/>
  <c r="X250" i="68"/>
  <c r="Y250" i="68" s="1"/>
  <c r="S265" i="68"/>
  <c r="T265" i="68" s="1"/>
  <c r="S186" i="68"/>
  <c r="T186" i="68" s="1"/>
  <c r="X332" i="68"/>
  <c r="Y332" i="68" s="1"/>
  <c r="S332" i="68"/>
  <c r="T332" i="68" s="1"/>
  <c r="S260" i="68"/>
  <c r="T260" i="68" s="1"/>
  <c r="X106" i="68"/>
  <c r="Y106" i="68" s="1"/>
  <c r="S345" i="68"/>
  <c r="T345" i="68" s="1"/>
  <c r="V260" i="68"/>
  <c r="V345" i="68"/>
  <c r="V273" i="68"/>
  <c r="S154" i="68"/>
  <c r="T154" i="68" s="1"/>
  <c r="X273" i="68"/>
  <c r="Y273" i="68" s="1"/>
  <c r="V154" i="68"/>
  <c r="X329" i="68"/>
  <c r="Y329" i="68" s="1"/>
  <c r="S242" i="68"/>
  <c r="T242" i="68" s="1"/>
  <c r="S348" i="68"/>
  <c r="T348" i="68" s="1"/>
  <c r="X236" i="68"/>
  <c r="Y236" i="68" s="1"/>
  <c r="S281" i="68"/>
  <c r="T281" i="68" s="1"/>
  <c r="X226" i="68"/>
  <c r="Y226" i="68" s="1"/>
  <c r="V105" i="68"/>
  <c r="V281" i="68"/>
  <c r="X234" i="68"/>
  <c r="Y234" i="68" s="1"/>
  <c r="S226" i="68"/>
  <c r="T226" i="68" s="1"/>
  <c r="S298" i="68"/>
  <c r="T298" i="68" s="1"/>
  <c r="S329" i="68"/>
  <c r="T329" i="68" s="1"/>
  <c r="S234" i="68"/>
  <c r="T234" i="68" s="1"/>
  <c r="X298" i="68"/>
  <c r="Y298" i="68" s="1"/>
  <c r="X65" i="68"/>
  <c r="Y65" i="68" s="1"/>
  <c r="S105" i="68"/>
  <c r="T105" i="68" s="1"/>
  <c r="V292" i="68"/>
  <c r="X50" i="68"/>
  <c r="Y50" i="68" s="1"/>
  <c r="S292" i="68"/>
  <c r="T292" i="68" s="1"/>
  <c r="X208" i="68"/>
  <c r="Y208" i="68" s="1"/>
  <c r="V178" i="68"/>
  <c r="X146" i="68"/>
  <c r="Y146" i="68" s="1"/>
  <c r="V340" i="68"/>
  <c r="S300" i="68"/>
  <c r="T300" i="68" s="1"/>
  <c r="X356" i="68"/>
  <c r="Y356" i="68" s="1"/>
  <c r="S90" i="68"/>
  <c r="T90" i="68" s="1"/>
  <c r="S356" i="68"/>
  <c r="T356" i="68" s="1"/>
  <c r="V90" i="68"/>
  <c r="S208" i="68"/>
  <c r="T208" i="68" s="1"/>
  <c r="X178" i="68"/>
  <c r="Y178" i="68" s="1"/>
  <c r="S193" i="68"/>
  <c r="T193" i="68" s="1"/>
  <c r="X162" i="68"/>
  <c r="Y162" i="68" s="1"/>
  <c r="S65" i="68"/>
  <c r="T65" i="68" s="1"/>
  <c r="V49" i="68"/>
  <c r="X49" i="68"/>
  <c r="Y49" i="68" s="1"/>
  <c r="V290" i="68"/>
  <c r="V121" i="68"/>
  <c r="S306" i="68"/>
  <c r="T306" i="68" s="1"/>
  <c r="X274" i="68"/>
  <c r="Y274" i="68" s="1"/>
  <c r="V306" i="68"/>
  <c r="S114" i="68"/>
  <c r="T114" i="68" s="1"/>
  <c r="V114" i="68"/>
  <c r="S343" i="68"/>
  <c r="T343" i="68" s="1"/>
  <c r="V305" i="68"/>
  <c r="V343" i="68"/>
  <c r="X305" i="68"/>
  <c r="Y305" i="68" s="1"/>
  <c r="X121" i="68"/>
  <c r="Y121" i="68" s="1"/>
  <c r="S284" i="68"/>
  <c r="T284" i="68" s="1"/>
  <c r="X313" i="68"/>
  <c r="Y313" i="68" s="1"/>
  <c r="S73" i="68"/>
  <c r="T73" i="68" s="1"/>
  <c r="S321" i="68"/>
  <c r="T321" i="68" s="1"/>
  <c r="V321" i="68"/>
  <c r="S359" i="68"/>
  <c r="T359" i="68" s="1"/>
  <c r="S313" i="68"/>
  <c r="T313" i="68" s="1"/>
  <c r="V359" i="68"/>
  <c r="V73" i="68"/>
  <c r="S57" i="68"/>
  <c r="T57" i="68" s="1"/>
  <c r="X324" i="68"/>
  <c r="Y324" i="68" s="1"/>
  <c r="V57" i="68"/>
  <c r="S324" i="68"/>
  <c r="T324" i="68" s="1"/>
  <c r="X4" i="66"/>
  <c r="Y4" i="66" s="1"/>
  <c r="V224" i="66"/>
  <c r="X216" i="66"/>
  <c r="Y216" i="66" s="1"/>
  <c r="V36" i="66"/>
  <c r="S36" i="66"/>
  <c r="T36" i="66" s="1"/>
  <c r="V68" i="66"/>
  <c r="S216" i="66"/>
  <c r="T216" i="66" s="1"/>
  <c r="S219" i="66"/>
  <c r="T219" i="66" s="1"/>
  <c r="V219" i="66"/>
  <c r="V100" i="66"/>
  <c r="S284" i="66"/>
  <c r="T284" i="66" s="1"/>
  <c r="V92" i="66"/>
  <c r="X100" i="66"/>
  <c r="Y100" i="66" s="1"/>
  <c r="V205" i="66"/>
  <c r="S205" i="66"/>
  <c r="T205" i="66" s="1"/>
  <c r="X317" i="66"/>
  <c r="Y317" i="66" s="1"/>
  <c r="S259" i="66"/>
  <c r="T259" i="66" s="1"/>
  <c r="V317" i="66"/>
  <c r="V259" i="66"/>
  <c r="S68" i="66"/>
  <c r="T68" i="66" s="1"/>
  <c r="X279" i="66"/>
  <c r="Y279" i="66" s="1"/>
  <c r="X108" i="66"/>
  <c r="Y108" i="66" s="1"/>
  <c r="V108" i="66"/>
  <c r="V279" i="66"/>
  <c r="S243" i="66"/>
  <c r="T243" i="66" s="1"/>
  <c r="V243" i="66"/>
  <c r="X211" i="66"/>
  <c r="Y211" i="66" s="1"/>
  <c r="S211" i="66"/>
  <c r="T211" i="66" s="1"/>
  <c r="X213" i="66"/>
  <c r="Y213" i="66" s="1"/>
  <c r="V213" i="66"/>
  <c r="X203" i="66"/>
  <c r="Y203" i="66" s="1"/>
  <c r="S203" i="66"/>
  <c r="T203" i="66" s="1"/>
  <c r="X293" i="66"/>
  <c r="Y293" i="66" s="1"/>
  <c r="S278" i="66"/>
  <c r="T278" i="66" s="1"/>
  <c r="V293" i="66"/>
  <c r="S320" i="66"/>
  <c r="T320" i="66" s="1"/>
  <c r="V351" i="66"/>
  <c r="X266" i="66"/>
  <c r="Y266" i="66" s="1"/>
  <c r="V266" i="66"/>
  <c r="S351" i="66"/>
  <c r="T351" i="66" s="1"/>
  <c r="X298" i="66"/>
  <c r="Y298" i="66" s="1"/>
  <c r="V320" i="66"/>
  <c r="S236" i="66"/>
  <c r="T236" i="66" s="1"/>
  <c r="V180" i="66"/>
  <c r="S289" i="66"/>
  <c r="T289" i="66" s="1"/>
  <c r="V236" i="66"/>
  <c r="X180" i="66"/>
  <c r="Y180" i="66" s="1"/>
  <c r="V289" i="66"/>
  <c r="S298" i="66"/>
  <c r="T298" i="66" s="1"/>
  <c r="S304" i="66"/>
  <c r="T304" i="66" s="1"/>
  <c r="S268" i="66"/>
  <c r="T268" i="66" s="1"/>
  <c r="V304" i="66"/>
  <c r="V268" i="66"/>
  <c r="V278" i="66"/>
  <c r="X246" i="66"/>
  <c r="Y246" i="66" s="1"/>
  <c r="S246" i="66"/>
  <c r="T246" i="66" s="1"/>
  <c r="S76" i="66"/>
  <c r="T76" i="66" s="1"/>
  <c r="S244" i="66"/>
  <c r="T244" i="66" s="1"/>
  <c r="V76" i="66"/>
  <c r="V244" i="66"/>
  <c r="S124" i="66"/>
  <c r="T124" i="66" s="1"/>
  <c r="V124" i="66"/>
  <c r="V333" i="66"/>
  <c r="V238" i="66"/>
  <c r="S238" i="66"/>
  <c r="T238" i="66" s="1"/>
  <c r="X156" i="66"/>
  <c r="Y156" i="66" s="1"/>
  <c r="S254" i="66"/>
  <c r="T254" i="66" s="1"/>
  <c r="X254" i="66"/>
  <c r="Y254" i="66" s="1"/>
  <c r="X333" i="66"/>
  <c r="Y333" i="66" s="1"/>
  <c r="X217" i="66"/>
  <c r="Y217" i="66" s="1"/>
  <c r="X116" i="66"/>
  <c r="Y116" i="66" s="1"/>
  <c r="V156" i="66"/>
  <c r="X164" i="66"/>
  <c r="Y164" i="66" s="1"/>
  <c r="S132" i="66"/>
  <c r="T132" i="66" s="1"/>
  <c r="S164" i="66"/>
  <c r="T164" i="66" s="1"/>
  <c r="V132" i="66"/>
  <c r="X220" i="66"/>
  <c r="Y220" i="66" s="1"/>
  <c r="S96" i="66"/>
  <c r="T96" i="66" s="1"/>
  <c r="S128" i="66"/>
  <c r="T128" i="66" s="1"/>
  <c r="S116" i="66"/>
  <c r="T116" i="66" s="1"/>
  <c r="V188" i="66"/>
  <c r="S283" i="66"/>
  <c r="T283" i="66" s="1"/>
  <c r="X140" i="66"/>
  <c r="Y140" i="66" s="1"/>
  <c r="V290" i="66"/>
  <c r="S148" i="66"/>
  <c r="T148" i="66" s="1"/>
  <c r="X325" i="66"/>
  <c r="Y325" i="66" s="1"/>
  <c r="V288" i="66"/>
  <c r="X315" i="66"/>
  <c r="Y315" i="66" s="1"/>
  <c r="S196" i="66"/>
  <c r="T196" i="66" s="1"/>
  <c r="V96" i="66"/>
  <c r="V356" i="66"/>
  <c r="S315" i="66"/>
  <c r="T315" i="66" s="1"/>
  <c r="S303" i="66"/>
  <c r="T303" i="66" s="1"/>
  <c r="S60" i="66"/>
  <c r="T60" i="66" s="1"/>
  <c r="S356" i="66"/>
  <c r="T356" i="66" s="1"/>
  <c r="S344" i="66"/>
  <c r="T344" i="66" s="1"/>
  <c r="S287" i="66"/>
  <c r="T287" i="66" s="1"/>
  <c r="X303" i="66"/>
  <c r="Y303" i="66" s="1"/>
  <c r="V60" i="66"/>
  <c r="V344" i="66"/>
  <c r="V287" i="66"/>
  <c r="V325" i="66"/>
  <c r="S237" i="66"/>
  <c r="T237" i="66" s="1"/>
  <c r="X145" i="66"/>
  <c r="Y145" i="66" s="1"/>
  <c r="S288" i="66"/>
  <c r="T288" i="66" s="1"/>
  <c r="V237" i="66"/>
  <c r="S145" i="66"/>
  <c r="T145" i="66" s="1"/>
  <c r="V148" i="66"/>
  <c r="S245" i="66"/>
  <c r="T245" i="66" s="1"/>
  <c r="V245" i="66"/>
  <c r="S263" i="66"/>
  <c r="T263" i="66" s="1"/>
  <c r="V262" i="66"/>
  <c r="V283" i="66"/>
  <c r="S262" i="66"/>
  <c r="T262" i="66" s="1"/>
  <c r="V234" i="66"/>
  <c r="V263" i="66"/>
  <c r="X204" i="66"/>
  <c r="Y204" i="66" s="1"/>
  <c r="X188" i="66"/>
  <c r="Y188" i="66" s="1"/>
  <c r="S52" i="66"/>
  <c r="T52" i="66" s="1"/>
  <c r="S140" i="66"/>
  <c r="T140" i="66" s="1"/>
  <c r="V52" i="66"/>
  <c r="X196" i="66"/>
  <c r="Y196" i="66" s="1"/>
  <c r="S161" i="66"/>
  <c r="T161" i="66" s="1"/>
  <c r="S201" i="66"/>
  <c r="T201" i="66" s="1"/>
  <c r="V161" i="66"/>
  <c r="V201" i="66"/>
  <c r="X212" i="66"/>
  <c r="Y212" i="66" s="1"/>
  <c r="V185" i="66"/>
  <c r="V286" i="66"/>
  <c r="X286" i="66"/>
  <c r="Y286" i="66" s="1"/>
  <c r="V318" i="66"/>
  <c r="S226" i="66"/>
  <c r="T226" i="66" s="1"/>
  <c r="X318" i="66"/>
  <c r="Y318" i="66" s="1"/>
  <c r="S220" i="66"/>
  <c r="T220" i="66" s="1"/>
  <c r="V65" i="66"/>
  <c r="S73" i="66"/>
  <c r="T73" i="66" s="1"/>
  <c r="X321" i="66"/>
  <c r="Y321" i="66" s="1"/>
  <c r="X326" i="66"/>
  <c r="Y326" i="66" s="1"/>
  <c r="V306" i="66"/>
  <c r="S228" i="66"/>
  <c r="T228" i="66" s="1"/>
  <c r="S209" i="66"/>
  <c r="T209" i="66" s="1"/>
  <c r="X185" i="66"/>
  <c r="Y185" i="66" s="1"/>
  <c r="S8" i="66"/>
  <c r="T8" i="66" s="1"/>
  <c r="S248" i="66"/>
  <c r="T248" i="66" s="1"/>
  <c r="X97" i="66"/>
  <c r="Y97" i="66" s="1"/>
  <c r="X33" i="66"/>
  <c r="Y33" i="66" s="1"/>
  <c r="X16" i="66"/>
  <c r="Y16" i="66" s="1"/>
  <c r="S97" i="66"/>
  <c r="T97" i="66" s="1"/>
  <c r="S33" i="66"/>
  <c r="T33" i="66" s="1"/>
  <c r="S16" i="66"/>
  <c r="T16" i="66" s="1"/>
  <c r="V212" i="66"/>
  <c r="X18" i="66"/>
  <c r="Y18" i="66" s="1"/>
  <c r="V248" i="66"/>
  <c r="X146" i="66"/>
  <c r="Y146" i="66" s="1"/>
  <c r="V50" i="66"/>
  <c r="S146" i="66"/>
  <c r="T146" i="66" s="1"/>
  <c r="X50" i="66"/>
  <c r="Y50" i="66" s="1"/>
  <c r="V18" i="66"/>
  <c r="V308" i="66"/>
  <c r="S311" i="66"/>
  <c r="T311" i="66" s="1"/>
  <c r="V292" i="66"/>
  <c r="V228" i="66"/>
  <c r="X153" i="66"/>
  <c r="Y153" i="66" s="1"/>
  <c r="V209" i="66"/>
  <c r="S232" i="66"/>
  <c r="T232" i="66" s="1"/>
  <c r="V204" i="66"/>
  <c r="V311" i="66"/>
  <c r="X292" i="66"/>
  <c r="Y292" i="66" s="1"/>
  <c r="S250" i="66"/>
  <c r="T250" i="66" s="1"/>
  <c r="S153" i="66"/>
  <c r="T153" i="66" s="1"/>
  <c r="S104" i="66"/>
  <c r="T104" i="66" s="1"/>
  <c r="S327" i="66"/>
  <c r="T327" i="66" s="1"/>
  <c r="V232" i="66"/>
  <c r="S352" i="66"/>
  <c r="T352" i="66" s="1"/>
  <c r="X308" i="66"/>
  <c r="Y308" i="66" s="1"/>
  <c r="V250" i="66"/>
  <c r="V104" i="66"/>
  <c r="V327" i="66"/>
  <c r="V352" i="66"/>
  <c r="V105" i="66"/>
  <c r="S65" i="66"/>
  <c r="T65" i="66" s="1"/>
  <c r="X291" i="66"/>
  <c r="Y291" i="66" s="1"/>
  <c r="V357" i="66"/>
  <c r="S322" i="66"/>
  <c r="T322" i="66" s="1"/>
  <c r="S291" i="66"/>
  <c r="T291" i="66" s="1"/>
  <c r="S321" i="66"/>
  <c r="T321" i="66" s="1"/>
  <c r="X306" i="66"/>
  <c r="Y306" i="66" s="1"/>
  <c r="S326" i="66"/>
  <c r="T326" i="66" s="1"/>
  <c r="X357" i="66"/>
  <c r="Y357" i="66" s="1"/>
  <c r="V322" i="66"/>
  <c r="S114" i="66"/>
  <c r="T114" i="66" s="1"/>
  <c r="S261" i="66"/>
  <c r="T261" i="66" s="1"/>
  <c r="V261" i="66"/>
  <c r="X282" i="66"/>
  <c r="Y282" i="66" s="1"/>
  <c r="S178" i="66"/>
  <c r="T178" i="66" s="1"/>
  <c r="X349" i="66"/>
  <c r="Y349" i="66" s="1"/>
  <c r="V349" i="66"/>
  <c r="V240" i="66"/>
  <c r="S240" i="66"/>
  <c r="T240" i="66" s="1"/>
  <c r="V256" i="66"/>
  <c r="V257" i="66"/>
  <c r="S234" i="66"/>
  <c r="T234" i="66" s="1"/>
  <c r="S186" i="66"/>
  <c r="T186" i="66" s="1"/>
  <c r="X178" i="66"/>
  <c r="Y178" i="66" s="1"/>
  <c r="V88" i="66"/>
  <c r="X114" i="66"/>
  <c r="Y114" i="66" s="1"/>
  <c r="X307" i="66"/>
  <c r="Y307" i="66" s="1"/>
  <c r="V282" i="66"/>
  <c r="V334" i="66"/>
  <c r="S342" i="66"/>
  <c r="T342" i="66" s="1"/>
  <c r="X26" i="66"/>
  <c r="Y26" i="66" s="1"/>
  <c r="S276" i="66"/>
  <c r="T276" i="66" s="1"/>
  <c r="S307" i="66"/>
  <c r="T307" i="66" s="1"/>
  <c r="S280" i="66"/>
  <c r="T280" i="66" s="1"/>
  <c r="X334" i="66"/>
  <c r="Y334" i="66" s="1"/>
  <c r="S49" i="66"/>
  <c r="T49" i="66" s="1"/>
  <c r="V342" i="66"/>
  <c r="V26" i="66"/>
  <c r="S241" i="66"/>
  <c r="T241" i="66" s="1"/>
  <c r="X276" i="66"/>
  <c r="Y276" i="66" s="1"/>
  <c r="V241" i="66"/>
  <c r="S272" i="66"/>
  <c r="T272" i="66" s="1"/>
  <c r="V280" i="66"/>
  <c r="V272" i="66"/>
  <c r="X113" i="66"/>
  <c r="Y113" i="66" s="1"/>
  <c r="X186" i="66"/>
  <c r="Y186" i="66" s="1"/>
  <c r="S88" i="66"/>
  <c r="T88" i="66" s="1"/>
  <c r="V49" i="66"/>
  <c r="V113" i="66"/>
  <c r="X252" i="66"/>
  <c r="Y252" i="66" s="1"/>
  <c r="S252" i="66"/>
  <c r="T252" i="66" s="1"/>
  <c r="V355" i="66"/>
  <c r="S42" i="66"/>
  <c r="T42" i="66" s="1"/>
  <c r="X337" i="66"/>
  <c r="Y337" i="66" s="1"/>
  <c r="V98" i="66"/>
  <c r="V265" i="66"/>
  <c r="V339" i="66"/>
  <c r="V73" i="66"/>
  <c r="V90" i="66"/>
  <c r="X360" i="66"/>
  <c r="Y360" i="66" s="1"/>
  <c r="V337" i="66"/>
  <c r="X329" i="66"/>
  <c r="Y329" i="66" s="1"/>
  <c r="S265" i="66"/>
  <c r="T265" i="66" s="1"/>
  <c r="X323" i="66"/>
  <c r="Y323" i="66" s="1"/>
  <c r="V264" i="66"/>
  <c r="S323" i="66"/>
  <c r="T323" i="66" s="1"/>
  <c r="X264" i="66"/>
  <c r="Y264" i="66" s="1"/>
  <c r="S137" i="66"/>
  <c r="T137" i="66" s="1"/>
  <c r="S343" i="66"/>
  <c r="T343" i="66" s="1"/>
  <c r="V274" i="66"/>
  <c r="V343" i="66"/>
  <c r="S81" i="66"/>
  <c r="T81" i="66" s="1"/>
  <c r="S360" i="66"/>
  <c r="T360" i="66" s="1"/>
  <c r="S329" i="66"/>
  <c r="T329" i="66" s="1"/>
  <c r="S168" i="66"/>
  <c r="T168" i="66" s="1"/>
  <c r="X98" i="66"/>
  <c r="Y98" i="66" s="1"/>
  <c r="X2" i="66"/>
  <c r="Y2" i="66" s="1"/>
  <c r="S347" i="66"/>
  <c r="T347" i="66" s="1"/>
  <c r="V2" i="66"/>
  <c r="V17" i="66"/>
  <c r="V347" i="66"/>
  <c r="X17" i="66"/>
  <c r="Y17" i="66" s="1"/>
  <c r="V42" i="66"/>
  <c r="V137" i="66"/>
  <c r="V168" i="66"/>
  <c r="V81" i="66"/>
  <c r="X332" i="66"/>
  <c r="Y332" i="66" s="1"/>
  <c r="S339" i="66"/>
  <c r="T339" i="66" s="1"/>
  <c r="X177" i="66"/>
  <c r="Y177" i="66" s="1"/>
  <c r="V130" i="66"/>
  <c r="V332" i="66"/>
  <c r="V217" i="66"/>
  <c r="X336" i="66"/>
  <c r="Y336" i="66" s="1"/>
  <c r="S105" i="66"/>
  <c r="T105" i="66" s="1"/>
  <c r="S256" i="66"/>
  <c r="T256" i="66" s="1"/>
  <c r="X128" i="66"/>
  <c r="Y128" i="66" s="1"/>
  <c r="X121" i="66"/>
  <c r="Y121" i="66" s="1"/>
  <c r="X24" i="66"/>
  <c r="Y24" i="66" s="1"/>
  <c r="S193" i="66"/>
  <c r="T193" i="66" s="1"/>
  <c r="S24" i="66"/>
  <c r="T24" i="66" s="1"/>
  <c r="S359" i="66"/>
  <c r="T359" i="66" s="1"/>
  <c r="V193" i="66"/>
  <c r="V359" i="66"/>
  <c r="S336" i="66"/>
  <c r="T336" i="66" s="1"/>
  <c r="V121" i="66"/>
  <c r="S10" i="66"/>
  <c r="T10" i="66" s="1"/>
  <c r="X66" i="66"/>
  <c r="Y66" i="66" s="1"/>
  <c r="X341" i="66"/>
  <c r="Y341" i="66" s="1"/>
  <c r="S269" i="66"/>
  <c r="T269" i="66" s="1"/>
  <c r="S296" i="66"/>
  <c r="T296" i="66" s="1"/>
  <c r="X169" i="66"/>
  <c r="Y169" i="66" s="1"/>
  <c r="S177" i="66"/>
  <c r="T177" i="66" s="1"/>
  <c r="X130" i="66"/>
  <c r="Y130" i="66" s="1"/>
  <c r="X90" i="66"/>
  <c r="Y90" i="66" s="1"/>
  <c r="X249" i="66"/>
  <c r="Y249" i="66" s="1"/>
  <c r="V341" i="66"/>
  <c r="V269" i="66"/>
  <c r="V296" i="66"/>
  <c r="S258" i="66"/>
  <c r="T258" i="66" s="1"/>
  <c r="S169" i="66"/>
  <c r="T169" i="66" s="1"/>
  <c r="V202" i="66"/>
  <c r="V258" i="66"/>
  <c r="V225" i="66"/>
  <c r="S218" i="66"/>
  <c r="T218" i="66" s="1"/>
  <c r="S202" i="66"/>
  <c r="T202" i="66" s="1"/>
  <c r="X136" i="66"/>
  <c r="Y136" i="66" s="1"/>
  <c r="S312" i="66"/>
  <c r="T312" i="66" s="1"/>
  <c r="X225" i="66"/>
  <c r="Y225" i="66" s="1"/>
  <c r="V218" i="66"/>
  <c r="S136" i="66"/>
  <c r="T136" i="66" s="1"/>
  <c r="S112" i="66"/>
  <c r="T112" i="66" s="1"/>
  <c r="V312" i="66"/>
  <c r="V112" i="66"/>
  <c r="X10" i="66"/>
  <c r="Y10" i="66" s="1"/>
  <c r="V66" i="66"/>
  <c r="X346" i="66"/>
  <c r="Y346" i="66" s="1"/>
  <c r="X313" i="66"/>
  <c r="Y313" i="66" s="1"/>
  <c r="S122" i="66"/>
  <c r="T122" i="66" s="1"/>
  <c r="S138" i="66"/>
  <c r="T138" i="66" s="1"/>
  <c r="X8" i="66"/>
  <c r="Y8" i="66" s="1"/>
  <c r="X273" i="66"/>
  <c r="Y273" i="66" s="1"/>
  <c r="S295" i="66"/>
  <c r="T295" i="66" s="1"/>
  <c r="V249" i="66"/>
  <c r="S176" i="66"/>
  <c r="T176" i="66" s="1"/>
  <c r="S192" i="66"/>
  <c r="T192" i="66" s="1"/>
  <c r="V226" i="66"/>
  <c r="V34" i="66"/>
  <c r="X176" i="66"/>
  <c r="Y176" i="66" s="1"/>
  <c r="X192" i="66"/>
  <c r="Y192" i="66" s="1"/>
  <c r="V273" i="66"/>
  <c r="V295" i="66"/>
  <c r="X300" i="66"/>
  <c r="Y300" i="66" s="1"/>
  <c r="X34" i="66"/>
  <c r="Y34" i="66" s="1"/>
  <c r="X257" i="66"/>
  <c r="Y257" i="66" s="1"/>
  <c r="V300" i="66"/>
  <c r="V233" i="66"/>
  <c r="S210" i="66"/>
  <c r="T210" i="66" s="1"/>
  <c r="S305" i="66"/>
  <c r="T305" i="66" s="1"/>
  <c r="S345" i="66"/>
  <c r="T345" i="66" s="1"/>
  <c r="V210" i="66"/>
  <c r="V305" i="66"/>
  <c r="V345" i="66"/>
  <c r="S313" i="66"/>
  <c r="T313" i="66" s="1"/>
  <c r="V138" i="66"/>
  <c r="S233" i="66"/>
  <c r="T233" i="66" s="1"/>
  <c r="X122" i="66"/>
  <c r="Y122" i="66" s="1"/>
  <c r="S355" i="66"/>
  <c r="T355" i="66" s="1"/>
  <c r="X274" i="66"/>
  <c r="Y274" i="66" s="1"/>
  <c r="X106" i="66"/>
  <c r="Y106" i="66" s="1"/>
  <c r="S106" i="66"/>
  <c r="T106" i="66" s="1"/>
  <c r="X316" i="66"/>
  <c r="Y316" i="66" s="1"/>
  <c r="V57" i="66"/>
  <c r="V316" i="66"/>
  <c r="S57" i="66"/>
  <c r="T57" i="66" s="1"/>
  <c r="S281" i="66"/>
  <c r="T281" i="66" s="1"/>
  <c r="S297" i="66"/>
  <c r="T297" i="66" s="1"/>
  <c r="S242" i="66"/>
  <c r="T242" i="66" s="1"/>
  <c r="V281" i="66"/>
  <c r="V284" i="66"/>
  <c r="V297" i="66"/>
  <c r="V242" i="66"/>
  <c r="S353" i="66"/>
  <c r="T353" i="66" s="1"/>
  <c r="V353" i="66"/>
  <c r="S194" i="66"/>
  <c r="T194" i="66" s="1"/>
  <c r="V350" i="66"/>
  <c r="V194" i="66"/>
  <c r="V338" i="66"/>
  <c r="X350" i="66"/>
  <c r="Y350" i="66" s="1"/>
  <c r="X290" i="66"/>
  <c r="Y290" i="66" s="1"/>
  <c r="S162" i="66"/>
  <c r="T162" i="66" s="1"/>
  <c r="V74" i="66"/>
  <c r="V330" i="66"/>
  <c r="S346" i="66"/>
  <c r="T346" i="66" s="1"/>
  <c r="X314" i="66"/>
  <c r="Y314" i="66" s="1"/>
  <c r="V154" i="66"/>
  <c r="X74" i="66"/>
  <c r="Y74" i="66" s="1"/>
  <c r="X330" i="66"/>
  <c r="Y330" i="66" s="1"/>
  <c r="S170" i="66"/>
  <c r="T170" i="66" s="1"/>
  <c r="X154" i="66"/>
  <c r="Y154" i="66" s="1"/>
  <c r="V58" i="66"/>
  <c r="S314" i="66"/>
  <c r="T314" i="66" s="1"/>
  <c r="X58" i="66"/>
  <c r="Y58" i="66" s="1"/>
  <c r="V170" i="66"/>
  <c r="S338" i="66"/>
  <c r="T338" i="66" s="1"/>
  <c r="X162" i="66"/>
  <c r="Y162" i="66" s="1"/>
  <c r="X76" i="62"/>
  <c r="Y76" i="62" s="1"/>
  <c r="S76" i="62"/>
  <c r="T76" i="62" s="1"/>
  <c r="V76" i="62"/>
  <c r="S51" i="62"/>
  <c r="T51" i="62" s="1"/>
  <c r="V51" i="62"/>
  <c r="X51" i="62"/>
  <c r="Y51" i="62" s="1"/>
  <c r="S60" i="62"/>
  <c r="T60" i="62" s="1"/>
  <c r="V60" i="62"/>
  <c r="X60" i="62"/>
  <c r="Y60" i="62" s="1"/>
  <c r="X124" i="62"/>
  <c r="Y124" i="62" s="1"/>
  <c r="V124" i="62"/>
  <c r="S124" i="62"/>
  <c r="T124" i="62" s="1"/>
  <c r="X132" i="62"/>
  <c r="Y132" i="62" s="1"/>
  <c r="V132" i="62"/>
  <c r="S132" i="62"/>
  <c r="T132" i="62" s="1"/>
  <c r="X140" i="62"/>
  <c r="Y140" i="62" s="1"/>
  <c r="V140" i="62"/>
  <c r="S140" i="62"/>
  <c r="T140" i="62" s="1"/>
  <c r="S11" i="62"/>
  <c r="T11" i="62" s="1"/>
  <c r="X11" i="62"/>
  <c r="Y11" i="62" s="1"/>
  <c r="V11" i="62"/>
  <c r="V287" i="62"/>
  <c r="X287" i="62"/>
  <c r="Y287" i="62" s="1"/>
  <c r="S287" i="62"/>
  <c r="T287" i="62" s="1"/>
  <c r="V279" i="62"/>
  <c r="X279" i="62"/>
  <c r="Y279" i="62" s="1"/>
  <c r="S279" i="62"/>
  <c r="T279" i="62" s="1"/>
  <c r="S19" i="62"/>
  <c r="T19" i="62" s="1"/>
  <c r="X19" i="62"/>
  <c r="Y19" i="62" s="1"/>
  <c r="V19" i="62"/>
  <c r="V28" i="62"/>
  <c r="X28" i="62"/>
  <c r="Y28" i="62" s="1"/>
  <c r="S28" i="62"/>
  <c r="T28" i="62" s="1"/>
  <c r="S92" i="62"/>
  <c r="T92" i="62" s="1"/>
  <c r="V92" i="62"/>
  <c r="X92" i="62"/>
  <c r="Y92" i="62" s="1"/>
  <c r="X156" i="62"/>
  <c r="Y156" i="62" s="1"/>
  <c r="V156" i="62"/>
  <c r="S156" i="62"/>
  <c r="T156" i="62" s="1"/>
  <c r="S295" i="62"/>
  <c r="T295" i="62" s="1"/>
  <c r="X295" i="62"/>
  <c r="Y295" i="62" s="1"/>
  <c r="V295" i="62"/>
  <c r="X68" i="62"/>
  <c r="Y68" i="62" s="1"/>
  <c r="S68" i="62"/>
  <c r="T68" i="62" s="1"/>
  <c r="V68" i="62"/>
  <c r="S12" i="62"/>
  <c r="T12" i="62" s="1"/>
  <c r="V12" i="62"/>
  <c r="X12" i="62"/>
  <c r="Y12" i="62" s="1"/>
  <c r="S27" i="62"/>
  <c r="T27" i="62" s="1"/>
  <c r="X27" i="62"/>
  <c r="Y27" i="62" s="1"/>
  <c r="V27" i="62"/>
  <c r="X36" i="62"/>
  <c r="Y36" i="62" s="1"/>
  <c r="V36" i="62"/>
  <c r="S36" i="62"/>
  <c r="T36" i="62" s="1"/>
  <c r="S100" i="62"/>
  <c r="T100" i="62" s="1"/>
  <c r="V100" i="62"/>
  <c r="X100" i="62"/>
  <c r="Y100" i="62" s="1"/>
  <c r="X164" i="62"/>
  <c r="Y164" i="62" s="1"/>
  <c r="V164" i="62"/>
  <c r="S164" i="62"/>
  <c r="T164" i="62" s="1"/>
  <c r="S303" i="62"/>
  <c r="T303" i="62" s="1"/>
  <c r="V303" i="62"/>
  <c r="X303" i="62"/>
  <c r="Y303" i="62" s="1"/>
  <c r="X4" i="62"/>
  <c r="Y4" i="62" s="1"/>
  <c r="S4" i="62"/>
  <c r="T4" i="62" s="1"/>
  <c r="V4" i="62"/>
  <c r="S3" i="62"/>
  <c r="T3" i="62" s="1"/>
  <c r="X3" i="62"/>
  <c r="Y3" i="62" s="1"/>
  <c r="V3" i="62"/>
  <c r="V35" i="62"/>
  <c r="S35" i="62"/>
  <c r="T35" i="62" s="1"/>
  <c r="X35" i="62"/>
  <c r="Y35" i="62" s="1"/>
  <c r="S44" i="62"/>
  <c r="T44" i="62" s="1"/>
  <c r="X44" i="62"/>
  <c r="Y44" i="62" s="1"/>
  <c r="V44" i="62"/>
  <c r="X108" i="62"/>
  <c r="Y108" i="62" s="1"/>
  <c r="S108" i="62"/>
  <c r="T108" i="62" s="1"/>
  <c r="V108" i="62"/>
  <c r="V172" i="62"/>
  <c r="X172" i="62"/>
  <c r="Y172" i="62" s="1"/>
  <c r="S172" i="62"/>
  <c r="T172" i="62" s="1"/>
  <c r="S259" i="62"/>
  <c r="T259" i="62" s="1"/>
  <c r="V259" i="62"/>
  <c r="X259" i="62"/>
  <c r="Y259" i="62" s="1"/>
  <c r="V43" i="62"/>
  <c r="S43" i="62"/>
  <c r="T43" i="62" s="1"/>
  <c r="X43" i="62"/>
  <c r="Y43" i="62" s="1"/>
  <c r="S52" i="62"/>
  <c r="T52" i="62" s="1"/>
  <c r="V52" i="62"/>
  <c r="X52" i="62"/>
  <c r="Y52" i="62" s="1"/>
  <c r="X116" i="62"/>
  <c r="Y116" i="62" s="1"/>
  <c r="S116" i="62"/>
  <c r="T116" i="62" s="1"/>
  <c r="V116" i="62"/>
  <c r="V180" i="62"/>
  <c r="X180" i="62"/>
  <c r="Y180" i="62" s="1"/>
  <c r="S180" i="62"/>
  <c r="T180" i="62" s="1"/>
  <c r="S189" i="62"/>
  <c r="T189" i="62" s="1"/>
  <c r="V20" i="62"/>
  <c r="V189" i="62"/>
  <c r="X20" i="62"/>
  <c r="Y20" i="62" s="1"/>
  <c r="V133" i="62"/>
  <c r="V59" i="62"/>
  <c r="V284" i="62"/>
  <c r="X133" i="62"/>
  <c r="Y133" i="62" s="1"/>
  <c r="X59" i="62"/>
  <c r="Y59" i="62" s="1"/>
  <c r="X84" i="62"/>
  <c r="Y84" i="62" s="1"/>
  <c r="V359" i="62"/>
  <c r="S69" i="62"/>
  <c r="T69" i="62" s="1"/>
  <c r="V84" i="62"/>
  <c r="X359" i="62"/>
  <c r="Y359" i="62" s="1"/>
  <c r="V148" i="62"/>
  <c r="V69" i="62"/>
  <c r="X148" i="62"/>
  <c r="Y148" i="62" s="1"/>
  <c r="V2" i="62"/>
  <c r="AH5" i="62"/>
  <c r="Y4" i="65"/>
  <c r="S86" i="62"/>
  <c r="T86" i="62" s="1"/>
  <c r="V14" i="62"/>
  <c r="S245" i="62"/>
  <c r="T245" i="62" s="1"/>
  <c r="X215" i="62"/>
  <c r="Y215" i="62" s="1"/>
  <c r="V54" i="62"/>
  <c r="V277" i="62"/>
  <c r="S285" i="62"/>
  <c r="T285" i="62" s="1"/>
  <c r="V285" i="62"/>
  <c r="V190" i="62"/>
  <c r="S277" i="62"/>
  <c r="T277" i="62" s="1"/>
  <c r="S215" i="62"/>
  <c r="T215" i="62" s="1"/>
  <c r="S190" i="62"/>
  <c r="T190" i="62" s="1"/>
  <c r="X54" i="62"/>
  <c r="Y54" i="62" s="1"/>
  <c r="X284" i="62"/>
  <c r="Y284" i="62" s="1"/>
  <c r="X118" i="62"/>
  <c r="Y118" i="62" s="1"/>
  <c r="V293" i="62"/>
  <c r="S118" i="62"/>
  <c r="T118" i="62" s="1"/>
  <c r="S293" i="62"/>
  <c r="T293" i="62" s="1"/>
  <c r="S278" i="62"/>
  <c r="T278" i="62" s="1"/>
  <c r="V278" i="62"/>
  <c r="V223" i="62"/>
  <c r="V198" i="62"/>
  <c r="X206" i="62"/>
  <c r="Y206" i="62" s="1"/>
  <c r="S198" i="62"/>
  <c r="T198" i="62" s="1"/>
  <c r="X126" i="62"/>
  <c r="Y126" i="62" s="1"/>
  <c r="V7" i="62"/>
  <c r="V301" i="62"/>
  <c r="V62" i="62"/>
  <c r="X7" i="62"/>
  <c r="Y7" i="62" s="1"/>
  <c r="S223" i="62"/>
  <c r="T223" i="62" s="1"/>
  <c r="V331" i="62"/>
  <c r="V267" i="62"/>
  <c r="S70" i="62"/>
  <c r="T70" i="62" s="1"/>
  <c r="S15" i="62"/>
  <c r="T15" i="62" s="1"/>
  <c r="S62" i="62"/>
  <c r="T62" i="62" s="1"/>
  <c r="S126" i="62"/>
  <c r="T126" i="62" s="1"/>
  <c r="S23" i="62"/>
  <c r="T23" i="62" s="1"/>
  <c r="X158" i="62"/>
  <c r="Y158" i="62" s="1"/>
  <c r="V86" i="62"/>
  <c r="X222" i="62"/>
  <c r="Y222" i="62" s="1"/>
  <c r="V94" i="62"/>
  <c r="S94" i="62"/>
  <c r="T94" i="62" s="1"/>
  <c r="S238" i="62"/>
  <c r="T238" i="62" s="1"/>
  <c r="V166" i="62"/>
  <c r="X166" i="62"/>
  <c r="Y166" i="62" s="1"/>
  <c r="X231" i="62"/>
  <c r="Y231" i="62" s="1"/>
  <c r="X286" i="62"/>
  <c r="Y286" i="62" s="1"/>
  <c r="S231" i="62"/>
  <c r="T231" i="62" s="1"/>
  <c r="X134" i="62"/>
  <c r="Y134" i="62" s="1"/>
  <c r="S134" i="62"/>
  <c r="T134" i="62" s="1"/>
  <c r="V163" i="62"/>
  <c r="X163" i="62"/>
  <c r="Y163" i="62" s="1"/>
  <c r="X236" i="62"/>
  <c r="Y236" i="62" s="1"/>
  <c r="S267" i="62"/>
  <c r="T267" i="62" s="1"/>
  <c r="V206" i="62"/>
  <c r="V70" i="62"/>
  <c r="V15" i="62"/>
  <c r="V334" i="62"/>
  <c r="S334" i="62"/>
  <c r="T334" i="62" s="1"/>
  <c r="S31" i="62"/>
  <c r="T31" i="62" s="1"/>
  <c r="V346" i="62"/>
  <c r="X260" i="62"/>
  <c r="Y260" i="62" s="1"/>
  <c r="S158" i="62"/>
  <c r="T158" i="62" s="1"/>
  <c r="S222" i="62"/>
  <c r="T222" i="62" s="1"/>
  <c r="X238" i="62"/>
  <c r="Y238" i="62" s="1"/>
  <c r="X191" i="62"/>
  <c r="Y191" i="62" s="1"/>
  <c r="S246" i="62"/>
  <c r="T246" i="62" s="1"/>
  <c r="S174" i="62"/>
  <c r="T174" i="62" s="1"/>
  <c r="V246" i="62"/>
  <c r="V174" i="62"/>
  <c r="X102" i="62"/>
  <c r="Y102" i="62" s="1"/>
  <c r="S102" i="62"/>
  <c r="T102" i="62" s="1"/>
  <c r="X110" i="62"/>
  <c r="Y110" i="62" s="1"/>
  <c r="S182" i="62"/>
  <c r="T182" i="62" s="1"/>
  <c r="S110" i="62"/>
  <c r="T110" i="62" s="1"/>
  <c r="V182" i="62"/>
  <c r="V351" i="62"/>
  <c r="X351" i="62"/>
  <c r="Y351" i="62" s="1"/>
  <c r="V191" i="62"/>
  <c r="X270" i="62"/>
  <c r="Y270" i="62" s="1"/>
  <c r="V31" i="62"/>
  <c r="S260" i="62"/>
  <c r="T260" i="62" s="1"/>
  <c r="X346" i="62"/>
  <c r="Y346" i="62" s="1"/>
  <c r="X199" i="62"/>
  <c r="Y199" i="62" s="1"/>
  <c r="V199" i="62"/>
  <c r="V270" i="62"/>
  <c r="S207" i="62"/>
  <c r="T207" i="62" s="1"/>
  <c r="V350" i="62"/>
  <c r="X207" i="62"/>
  <c r="Y207" i="62" s="1"/>
  <c r="S252" i="62"/>
  <c r="T252" i="62" s="1"/>
  <c r="S286" i="62"/>
  <c r="T286" i="62" s="1"/>
  <c r="X115" i="62"/>
  <c r="Y115" i="62" s="1"/>
  <c r="S326" i="62"/>
  <c r="T326" i="62" s="1"/>
  <c r="X330" i="62"/>
  <c r="Y330" i="62" s="1"/>
  <c r="V332" i="62"/>
  <c r="S115" i="62"/>
  <c r="T115" i="62" s="1"/>
  <c r="V326" i="62"/>
  <c r="X338" i="62"/>
  <c r="Y338" i="62" s="1"/>
  <c r="S330" i="62"/>
  <c r="T330" i="62" s="1"/>
  <c r="X332" i="62"/>
  <c r="Y332" i="62" s="1"/>
  <c r="S338" i="62"/>
  <c r="T338" i="62" s="1"/>
  <c r="S236" i="62"/>
  <c r="T236" i="62" s="1"/>
  <c r="S331" i="62"/>
  <c r="T331" i="62" s="1"/>
  <c r="X252" i="62"/>
  <c r="Y252" i="62" s="1"/>
  <c r="X195" i="62"/>
  <c r="Y195" i="62" s="1"/>
  <c r="S355" i="62"/>
  <c r="T355" i="62" s="1"/>
  <c r="X333" i="62"/>
  <c r="Y333" i="62" s="1"/>
  <c r="X356" i="62"/>
  <c r="Y356" i="62" s="1"/>
  <c r="S333" i="62"/>
  <c r="T333" i="62" s="1"/>
  <c r="V299" i="62"/>
  <c r="V196" i="62"/>
  <c r="V300" i="62"/>
  <c r="S196" i="62"/>
  <c r="T196" i="62" s="1"/>
  <c r="V342" i="62"/>
  <c r="X300" i="62"/>
  <c r="Y300" i="62" s="1"/>
  <c r="S342" i="62"/>
  <c r="T342" i="62" s="1"/>
  <c r="V268" i="62"/>
  <c r="X309" i="62"/>
  <c r="Y309" i="62" s="1"/>
  <c r="X139" i="62"/>
  <c r="Y139" i="62" s="1"/>
  <c r="V355" i="62"/>
  <c r="S301" i="62"/>
  <c r="T301" i="62" s="1"/>
  <c r="X325" i="62"/>
  <c r="Y325" i="62" s="1"/>
  <c r="X268" i="62"/>
  <c r="Y268" i="62" s="1"/>
  <c r="S325" i="62"/>
  <c r="T325" i="62" s="1"/>
  <c r="S309" i="62"/>
  <c r="T309" i="62" s="1"/>
  <c r="S195" i="62"/>
  <c r="T195" i="62" s="1"/>
  <c r="S139" i="62"/>
  <c r="T139" i="62" s="1"/>
  <c r="V292" i="62"/>
  <c r="V251" i="62"/>
  <c r="S187" i="62"/>
  <c r="T187" i="62" s="1"/>
  <c r="V187" i="62"/>
  <c r="X292" i="62"/>
  <c r="Y292" i="62" s="1"/>
  <c r="X251" i="62"/>
  <c r="Y251" i="62" s="1"/>
  <c r="X75" i="62"/>
  <c r="Y75" i="62" s="1"/>
  <c r="V204" i="62"/>
  <c r="X211" i="62"/>
  <c r="Y211" i="62" s="1"/>
  <c r="S341" i="62"/>
  <c r="T341" i="62" s="1"/>
  <c r="X204" i="62"/>
  <c r="Y204" i="62" s="1"/>
  <c r="S350" i="62"/>
  <c r="T350" i="62" s="1"/>
  <c r="S311" i="62"/>
  <c r="T311" i="62" s="1"/>
  <c r="X308" i="62"/>
  <c r="Y308" i="62" s="1"/>
  <c r="X212" i="62"/>
  <c r="Y212" i="62" s="1"/>
  <c r="S358" i="62"/>
  <c r="T358" i="62" s="1"/>
  <c r="V358" i="62"/>
  <c r="V212" i="62"/>
  <c r="S322" i="62"/>
  <c r="T322" i="62" s="1"/>
  <c r="S220" i="62"/>
  <c r="T220" i="62" s="1"/>
  <c r="V220" i="62"/>
  <c r="X324" i="62"/>
  <c r="Y324" i="62" s="1"/>
  <c r="S324" i="62"/>
  <c r="T324" i="62" s="1"/>
  <c r="V322" i="62"/>
  <c r="V357" i="62"/>
  <c r="X357" i="62"/>
  <c r="Y357" i="62" s="1"/>
  <c r="V75" i="62"/>
  <c r="V83" i="62"/>
  <c r="S356" i="62"/>
  <c r="T356" i="62" s="1"/>
  <c r="S283" i="62"/>
  <c r="T283" i="62" s="1"/>
  <c r="V283" i="62"/>
  <c r="S83" i="62"/>
  <c r="T83" i="62" s="1"/>
  <c r="X299" i="62"/>
  <c r="Y299" i="62" s="1"/>
  <c r="V308" i="62"/>
  <c r="X341" i="62"/>
  <c r="Y341" i="62" s="1"/>
  <c r="V91" i="62"/>
  <c r="V211" i="62"/>
  <c r="V307" i="62"/>
  <c r="V291" i="62"/>
  <c r="S302" i="62"/>
  <c r="T302" i="62" s="1"/>
  <c r="V311" i="62"/>
  <c r="X291" i="62"/>
  <c r="Y291" i="62" s="1"/>
  <c r="S307" i="62"/>
  <c r="T307" i="62" s="1"/>
  <c r="V302" i="62"/>
  <c r="S91" i="62"/>
  <c r="T91" i="62" s="1"/>
  <c r="X349" i="62"/>
  <c r="Y349" i="62" s="1"/>
  <c r="S203" i="62"/>
  <c r="T203" i="62" s="1"/>
  <c r="V203" i="62"/>
  <c r="S349" i="62"/>
  <c r="T349" i="62" s="1"/>
  <c r="V316" i="62"/>
  <c r="X316" i="62"/>
  <c r="Y316" i="62" s="1"/>
  <c r="S347" i="62"/>
  <c r="T347" i="62" s="1"/>
  <c r="V179" i="62"/>
  <c r="X347" i="62"/>
  <c r="Y347" i="62" s="1"/>
  <c r="V67" i="62"/>
  <c r="X317" i="62"/>
  <c r="Y317" i="62" s="1"/>
  <c r="V243" i="62"/>
  <c r="X67" i="62"/>
  <c r="Y67" i="62" s="1"/>
  <c r="S317" i="62"/>
  <c r="T317" i="62" s="1"/>
  <c r="X243" i="62"/>
  <c r="Y243" i="62" s="1"/>
  <c r="X131" i="62"/>
  <c r="Y131" i="62" s="1"/>
  <c r="S131" i="62"/>
  <c r="T131" i="62" s="1"/>
  <c r="S179" i="62"/>
  <c r="T179" i="62" s="1"/>
  <c r="V340" i="62"/>
  <c r="X340" i="62"/>
  <c r="Y340" i="62" s="1"/>
  <c r="V171" i="62"/>
  <c r="S184" i="62"/>
  <c r="T184" i="62" s="1"/>
  <c r="V235" i="62"/>
  <c r="S339" i="62"/>
  <c r="T339" i="62" s="1"/>
  <c r="S275" i="62"/>
  <c r="T275" i="62" s="1"/>
  <c r="S154" i="62"/>
  <c r="T154" i="62" s="1"/>
  <c r="X339" i="62"/>
  <c r="Y339" i="62" s="1"/>
  <c r="S242" i="62"/>
  <c r="T242" i="62" s="1"/>
  <c r="V275" i="62"/>
  <c r="X123" i="62"/>
  <c r="Y123" i="62" s="1"/>
  <c r="S171" i="62"/>
  <c r="T171" i="62" s="1"/>
  <c r="S123" i="62"/>
  <c r="T123" i="62" s="1"/>
  <c r="V80" i="62"/>
  <c r="S235" i="62"/>
  <c r="T235" i="62" s="1"/>
  <c r="S155" i="62"/>
  <c r="T155" i="62" s="1"/>
  <c r="S323" i="62"/>
  <c r="T323" i="62" s="1"/>
  <c r="X315" i="62"/>
  <c r="Y315" i="62" s="1"/>
  <c r="S99" i="62"/>
  <c r="T99" i="62" s="1"/>
  <c r="X219" i="62"/>
  <c r="Y219" i="62" s="1"/>
  <c r="X151" i="62"/>
  <c r="Y151" i="62" s="1"/>
  <c r="V155" i="62"/>
  <c r="V335" i="62"/>
  <c r="V323" i="62"/>
  <c r="X335" i="62"/>
  <c r="Y335" i="62" s="1"/>
  <c r="X107" i="62"/>
  <c r="Y107" i="62" s="1"/>
  <c r="S227" i="62"/>
  <c r="T227" i="62" s="1"/>
  <c r="S107" i="62"/>
  <c r="T107" i="62" s="1"/>
  <c r="V227" i="62"/>
  <c r="S310" i="62"/>
  <c r="T310" i="62" s="1"/>
  <c r="V219" i="62"/>
  <c r="S147" i="62"/>
  <c r="T147" i="62" s="1"/>
  <c r="X99" i="62"/>
  <c r="Y99" i="62" s="1"/>
  <c r="V151" i="62"/>
  <c r="V310" i="62"/>
  <c r="S327" i="62"/>
  <c r="T327" i="62" s="1"/>
  <c r="S315" i="62"/>
  <c r="T315" i="62" s="1"/>
  <c r="V147" i="62"/>
  <c r="V327" i="62"/>
  <c r="X10" i="62"/>
  <c r="Y10" i="62" s="1"/>
  <c r="V233" i="62"/>
  <c r="V354" i="62"/>
  <c r="V129" i="62"/>
  <c r="X225" i="62"/>
  <c r="Y225" i="62" s="1"/>
  <c r="S296" i="62"/>
  <c r="T296" i="62" s="1"/>
  <c r="S225" i="62"/>
  <c r="T225" i="62" s="1"/>
  <c r="S97" i="62"/>
  <c r="T97" i="62" s="1"/>
  <c r="X47" i="62"/>
  <c r="Y47" i="62" s="1"/>
  <c r="V226" i="62"/>
  <c r="S129" i="62"/>
  <c r="T129" i="62" s="1"/>
  <c r="V97" i="62"/>
  <c r="V193" i="62"/>
  <c r="X87" i="62"/>
  <c r="Y87" i="62" s="1"/>
  <c r="V186" i="62"/>
  <c r="V143" i="62"/>
  <c r="S152" i="62"/>
  <c r="T152" i="62" s="1"/>
  <c r="X186" i="62"/>
  <c r="Y186" i="62" s="1"/>
  <c r="S143" i="62"/>
  <c r="T143" i="62" s="1"/>
  <c r="X57" i="62"/>
  <c r="Y57" i="62" s="1"/>
  <c r="S71" i="62"/>
  <c r="T71" i="62" s="1"/>
  <c r="V71" i="62"/>
  <c r="S177" i="62"/>
  <c r="T177" i="62" s="1"/>
  <c r="S79" i="62"/>
  <c r="T79" i="62" s="1"/>
  <c r="S354" i="62"/>
  <c r="T354" i="62" s="1"/>
  <c r="V297" i="62"/>
  <c r="S193" i="62"/>
  <c r="T193" i="62" s="1"/>
  <c r="V183" i="62"/>
  <c r="X88" i="62"/>
  <c r="Y88" i="62" s="1"/>
  <c r="V47" i="62"/>
  <c r="V296" i="62"/>
  <c r="S352" i="62"/>
  <c r="T352" i="62" s="1"/>
  <c r="V111" i="62"/>
  <c r="V352" i="62"/>
  <c r="S162" i="62"/>
  <c r="T162" i="62" s="1"/>
  <c r="S264" i="62"/>
  <c r="T264" i="62" s="1"/>
  <c r="S50" i="62"/>
  <c r="T50" i="62" s="1"/>
  <c r="X297" i="62"/>
  <c r="Y297" i="62" s="1"/>
  <c r="S111" i="62"/>
  <c r="T111" i="62" s="1"/>
  <c r="V162" i="62"/>
  <c r="V264" i="62"/>
  <c r="S113" i="62"/>
  <c r="T113" i="62" s="1"/>
  <c r="V113" i="62"/>
  <c r="V153" i="62"/>
  <c r="X183" i="62"/>
  <c r="Y183" i="62" s="1"/>
  <c r="S88" i="62"/>
  <c r="T88" i="62" s="1"/>
  <c r="X153" i="62"/>
  <c r="Y153" i="62" s="1"/>
  <c r="V55" i="62"/>
  <c r="X9" i="62"/>
  <c r="Y9" i="62" s="1"/>
  <c r="V119" i="62"/>
  <c r="X161" i="62"/>
  <c r="Y161" i="62" s="1"/>
  <c r="X42" i="62"/>
  <c r="Y42" i="62" s="1"/>
  <c r="X79" i="62"/>
  <c r="Y79" i="62" s="1"/>
  <c r="X306" i="62"/>
  <c r="Y306" i="62" s="1"/>
  <c r="V247" i="62"/>
  <c r="S175" i="62"/>
  <c r="T175" i="62" s="1"/>
  <c r="S138" i="62"/>
  <c r="T138" i="62" s="1"/>
  <c r="V306" i="62"/>
  <c r="X281" i="62"/>
  <c r="Y281" i="62" s="1"/>
  <c r="X138" i="62"/>
  <c r="Y138" i="62" s="1"/>
  <c r="X26" i="62"/>
  <c r="Y26" i="62" s="1"/>
  <c r="X89" i="62"/>
  <c r="Y89" i="62" s="1"/>
  <c r="V282" i="62"/>
  <c r="S281" i="62"/>
  <c r="T281" i="62" s="1"/>
  <c r="S42" i="62"/>
  <c r="T42" i="62" s="1"/>
  <c r="S26" i="62"/>
  <c r="T26" i="62" s="1"/>
  <c r="S282" i="62"/>
  <c r="T282" i="62" s="1"/>
  <c r="V103" i="62"/>
  <c r="S145" i="62"/>
  <c r="T145" i="62" s="1"/>
  <c r="X184" i="62"/>
  <c r="Y184" i="62" s="1"/>
  <c r="S80" i="62"/>
  <c r="T80" i="62" s="1"/>
  <c r="S353" i="62"/>
  <c r="T353" i="62" s="1"/>
  <c r="V154" i="62"/>
  <c r="S106" i="62"/>
  <c r="T106" i="62" s="1"/>
  <c r="X258" i="62"/>
  <c r="Y258" i="62" s="1"/>
  <c r="V353" i="62"/>
  <c r="S258" i="62"/>
  <c r="T258" i="62" s="1"/>
  <c r="S247" i="62"/>
  <c r="T247" i="62" s="1"/>
  <c r="V145" i="62"/>
  <c r="X175" i="62"/>
  <c r="Y175" i="62" s="1"/>
  <c r="V106" i="62"/>
  <c r="S40" i="62"/>
  <c r="T40" i="62" s="1"/>
  <c r="V40" i="62"/>
  <c r="S103" i="62"/>
  <c r="T103" i="62" s="1"/>
  <c r="S89" i="62"/>
  <c r="T89" i="62" s="1"/>
  <c r="V217" i="62"/>
  <c r="X95" i="62"/>
  <c r="Y95" i="62" s="1"/>
  <c r="V167" i="62"/>
  <c r="S343" i="62"/>
  <c r="T343" i="62" s="1"/>
  <c r="V343" i="62"/>
  <c r="S95" i="62"/>
  <c r="T95" i="62" s="1"/>
  <c r="X167" i="62"/>
  <c r="Y167" i="62" s="1"/>
  <c r="S130" i="62"/>
  <c r="T130" i="62" s="1"/>
  <c r="S272" i="62"/>
  <c r="T272" i="62" s="1"/>
  <c r="X201" i="62"/>
  <c r="Y201" i="62" s="1"/>
  <c r="S305" i="62"/>
  <c r="T305" i="62" s="1"/>
  <c r="X263" i="62"/>
  <c r="Y263" i="62" s="1"/>
  <c r="V135" i="62"/>
  <c r="V49" i="62"/>
  <c r="V63" i="62"/>
  <c r="S63" i="62"/>
  <c r="T63" i="62" s="1"/>
  <c r="S271" i="62"/>
  <c r="T271" i="62" s="1"/>
  <c r="S312" i="62"/>
  <c r="T312" i="62" s="1"/>
  <c r="X271" i="62"/>
  <c r="Y271" i="62" s="1"/>
  <c r="S135" i="62"/>
  <c r="T135" i="62" s="1"/>
  <c r="S17" i="62"/>
  <c r="T17" i="62" s="1"/>
  <c r="S263" i="62"/>
  <c r="T263" i="62" s="1"/>
  <c r="S119" i="62"/>
  <c r="T119" i="62" s="1"/>
  <c r="V161" i="62"/>
  <c r="S55" i="62"/>
  <c r="T55" i="62" s="1"/>
  <c r="X170" i="62"/>
  <c r="Y170" i="62" s="1"/>
  <c r="V305" i="62"/>
  <c r="V272" i="62"/>
  <c r="S201" i="62"/>
  <c r="T201" i="62" s="1"/>
  <c r="S9" i="62"/>
  <c r="T9" i="62" s="1"/>
  <c r="S360" i="62"/>
  <c r="T360" i="62" s="1"/>
  <c r="V170" i="62"/>
  <c r="S121" i="62"/>
  <c r="T121" i="62" s="1"/>
  <c r="S137" i="62"/>
  <c r="T137" i="62" s="1"/>
  <c r="V50" i="62"/>
  <c r="X233" i="62"/>
  <c r="Y233" i="62" s="1"/>
  <c r="S226" i="62"/>
  <c r="T226" i="62" s="1"/>
  <c r="V360" i="62"/>
  <c r="S304" i="62"/>
  <c r="T304" i="62" s="1"/>
  <c r="S96" i="62"/>
  <c r="T96" i="62" s="1"/>
  <c r="V96" i="62"/>
  <c r="V121" i="62"/>
  <c r="V137" i="62"/>
  <c r="S105" i="62"/>
  <c r="T105" i="62" s="1"/>
  <c r="V58" i="62"/>
  <c r="V304" i="62"/>
  <c r="X105" i="62"/>
  <c r="Y105" i="62" s="1"/>
  <c r="S34" i="62"/>
  <c r="T34" i="62" s="1"/>
  <c r="S58" i="62"/>
  <c r="T58" i="62" s="1"/>
  <c r="X159" i="62"/>
  <c r="Y159" i="62" s="1"/>
  <c r="V159" i="62"/>
  <c r="V87" i="62"/>
  <c r="S318" i="62"/>
  <c r="T318" i="62" s="1"/>
  <c r="V318" i="62"/>
  <c r="X242" i="62"/>
  <c r="Y242" i="62" s="1"/>
  <c r="S314" i="62"/>
  <c r="T314" i="62" s="1"/>
  <c r="V312" i="62"/>
  <c r="V178" i="62"/>
  <c r="V8" i="62"/>
  <c r="X17" i="62"/>
  <c r="Y17" i="62" s="1"/>
  <c r="X216" i="62"/>
  <c r="Y216" i="62" s="1"/>
  <c r="V104" i="62"/>
  <c r="X178" i="62"/>
  <c r="Y178" i="62" s="1"/>
  <c r="X104" i="62"/>
  <c r="Y104" i="62" s="1"/>
  <c r="V34" i="62"/>
  <c r="V66" i="62"/>
  <c r="X217" i="62"/>
  <c r="Y217" i="62" s="1"/>
  <c r="V146" i="62"/>
  <c r="X146" i="62"/>
  <c r="Y146" i="62" s="1"/>
  <c r="S41" i="62"/>
  <c r="T41" i="62" s="1"/>
  <c r="V176" i="62"/>
  <c r="X41" i="62"/>
  <c r="Y41" i="62" s="1"/>
  <c r="V98" i="62"/>
  <c r="X337" i="62"/>
  <c r="Y337" i="62" s="1"/>
  <c r="X56" i="62"/>
  <c r="Y56" i="62" s="1"/>
  <c r="V240" i="62"/>
  <c r="V328" i="62"/>
  <c r="S24" i="62"/>
  <c r="T24" i="62" s="1"/>
  <c r="V185" i="62"/>
  <c r="V65" i="62"/>
  <c r="S249" i="62"/>
  <c r="T249" i="62" s="1"/>
  <c r="S328" i="62"/>
  <c r="T328" i="62" s="1"/>
  <c r="V337" i="62"/>
  <c r="X249" i="62"/>
  <c r="Y249" i="62" s="1"/>
  <c r="X185" i="62"/>
  <c r="Y185" i="62" s="1"/>
  <c r="X210" i="62"/>
  <c r="Y210" i="62" s="1"/>
  <c r="S65" i="62"/>
  <c r="T65" i="62" s="1"/>
  <c r="S56" i="62"/>
  <c r="T56" i="62" s="1"/>
  <c r="X240" i="62"/>
  <c r="Y240" i="62" s="1"/>
  <c r="X33" i="62"/>
  <c r="Y33" i="62" s="1"/>
  <c r="V24" i="62"/>
  <c r="X18" i="62"/>
  <c r="Y18" i="62" s="1"/>
  <c r="X257" i="62"/>
  <c r="Y257" i="62" s="1"/>
  <c r="S160" i="62"/>
  <c r="T160" i="62" s="1"/>
  <c r="S33" i="62"/>
  <c r="T33" i="62" s="1"/>
  <c r="X82" i="62"/>
  <c r="Y82" i="62" s="1"/>
  <c r="S18" i="62"/>
  <c r="T18" i="62" s="1"/>
  <c r="S257" i="62"/>
  <c r="T257" i="62" s="1"/>
  <c r="V265" i="62"/>
  <c r="V160" i="62"/>
  <c r="S82" i="62"/>
  <c r="T82" i="62" s="1"/>
  <c r="X265" i="62"/>
  <c r="Y265" i="62" s="1"/>
  <c r="V210" i="62"/>
  <c r="S64" i="62"/>
  <c r="T64" i="62" s="1"/>
  <c r="X2" i="62"/>
  <c r="Y2" i="62" s="1"/>
  <c r="V120" i="62"/>
  <c r="S114" i="62"/>
  <c r="T114" i="62" s="1"/>
  <c r="X90" i="62"/>
  <c r="Y90" i="62" s="1"/>
  <c r="S168" i="62"/>
  <c r="T168" i="62" s="1"/>
  <c r="X120" i="62"/>
  <c r="Y120" i="62" s="1"/>
  <c r="S2" i="62"/>
  <c r="T2" i="62" s="1"/>
  <c r="V64" i="62"/>
  <c r="V336" i="62"/>
  <c r="V273" i="62"/>
  <c r="V90" i="62"/>
  <c r="X273" i="62"/>
  <c r="Y273" i="62" s="1"/>
  <c r="S280" i="62"/>
  <c r="T280" i="62" s="1"/>
  <c r="V256" i="62"/>
  <c r="V73" i="62"/>
  <c r="V168" i="62"/>
  <c r="X232" i="62"/>
  <c r="Y232" i="62" s="1"/>
  <c r="V57" i="62"/>
  <c r="S10" i="62"/>
  <c r="T10" i="62" s="1"/>
  <c r="S232" i="62"/>
  <c r="T232" i="62" s="1"/>
  <c r="V136" i="62"/>
  <c r="S48" i="62"/>
  <c r="T48" i="62" s="1"/>
  <c r="V290" i="62"/>
  <c r="S290" i="62"/>
  <c r="T290" i="62" s="1"/>
  <c r="S329" i="62"/>
  <c r="T329" i="62" s="1"/>
  <c r="X136" i="62"/>
  <c r="Y136" i="62" s="1"/>
  <c r="X48" i="62"/>
  <c r="Y48" i="62" s="1"/>
  <c r="V329" i="62"/>
  <c r="X250" i="62"/>
  <c r="Y250" i="62" s="1"/>
  <c r="S16" i="62"/>
  <c r="T16" i="62" s="1"/>
  <c r="S250" i="62"/>
  <c r="T250" i="62" s="1"/>
  <c r="V152" i="62"/>
  <c r="V16" i="62"/>
  <c r="X25" i="62"/>
  <c r="Y25" i="62" s="1"/>
  <c r="V200" i="62"/>
  <c r="V74" i="62"/>
  <c r="V177" i="62"/>
  <c r="S25" i="62"/>
  <c r="T25" i="62" s="1"/>
  <c r="S200" i="62"/>
  <c r="T200" i="62" s="1"/>
  <c r="X74" i="62"/>
  <c r="Y74" i="62" s="1"/>
  <c r="S274" i="62"/>
  <c r="T274" i="62" s="1"/>
  <c r="S81" i="62"/>
  <c r="T81" i="62" s="1"/>
  <c r="V130" i="62"/>
  <c r="V344" i="62"/>
  <c r="S298" i="62"/>
  <c r="T298" i="62" s="1"/>
  <c r="V274" i="62"/>
  <c r="S122" i="62"/>
  <c r="T122" i="62" s="1"/>
  <c r="V81" i="62"/>
  <c r="X98" i="62"/>
  <c r="Y98" i="62" s="1"/>
  <c r="X234" i="62"/>
  <c r="Y234" i="62" s="1"/>
  <c r="X344" i="62"/>
  <c r="Y344" i="62" s="1"/>
  <c r="V298" i="62"/>
  <c r="S248" i="62"/>
  <c r="T248" i="62" s="1"/>
  <c r="V194" i="62"/>
  <c r="V122" i="62"/>
  <c r="S72" i="62"/>
  <c r="T72" i="62" s="1"/>
  <c r="V234" i="62"/>
  <c r="V248" i="62"/>
  <c r="X72" i="62"/>
  <c r="Y72" i="62" s="1"/>
  <c r="V288" i="62"/>
  <c r="S288" i="62"/>
  <c r="T288" i="62" s="1"/>
  <c r="X194" i="62"/>
  <c r="Y194" i="62" s="1"/>
  <c r="S176" i="62"/>
  <c r="T176" i="62" s="1"/>
  <c r="V266" i="62"/>
  <c r="X256" i="62"/>
  <c r="Y256" i="62" s="1"/>
  <c r="X336" i="62"/>
  <c r="Y336" i="62" s="1"/>
  <c r="V280" i="62"/>
  <c r="V114" i="62"/>
  <c r="X66" i="62"/>
  <c r="Y66" i="62" s="1"/>
  <c r="X314" i="62"/>
  <c r="Y314" i="62" s="1"/>
  <c r="X266" i="62"/>
  <c r="Y266" i="62" s="1"/>
  <c r="S144" i="62"/>
  <c r="T144" i="62" s="1"/>
  <c r="S73" i="62"/>
  <c r="T73" i="62" s="1"/>
  <c r="S128" i="62"/>
  <c r="T128" i="62" s="1"/>
  <c r="S8" i="62"/>
  <c r="T8" i="62" s="1"/>
  <c r="S320" i="62"/>
  <c r="T320" i="62" s="1"/>
  <c r="S241" i="62"/>
  <c r="T241" i="62" s="1"/>
  <c r="S208" i="62"/>
  <c r="T208" i="62" s="1"/>
  <c r="V208" i="62"/>
  <c r="X192" i="62"/>
  <c r="Y192" i="62" s="1"/>
  <c r="V169" i="62"/>
  <c r="S345" i="62"/>
  <c r="T345" i="62" s="1"/>
  <c r="V320" i="62"/>
  <c r="V241" i="62"/>
  <c r="V218" i="62"/>
  <c r="S192" i="62"/>
  <c r="T192" i="62" s="1"/>
  <c r="X169" i="62"/>
  <c r="Y169" i="62" s="1"/>
  <c r="V345" i="62"/>
  <c r="X218" i="62"/>
  <c r="Y218" i="62" s="1"/>
  <c r="V144" i="62"/>
  <c r="S216" i="62"/>
  <c r="T216" i="62" s="1"/>
  <c r="V128" i="62"/>
  <c r="S49" i="62"/>
  <c r="T49" i="62" s="1"/>
  <c r="O14" i="64"/>
  <c r="P14" i="64" s="1"/>
  <c r="O22" i="64"/>
  <c r="P22" i="64" s="1"/>
  <c r="R28" i="64"/>
  <c r="O23" i="64"/>
  <c r="P23" i="64" s="1"/>
  <c r="R23" i="64"/>
  <c r="O15" i="64"/>
  <c r="P15" i="64" s="1"/>
  <c r="R15" i="64"/>
  <c r="O31" i="64"/>
  <c r="P31" i="64" s="1"/>
  <c r="R31" i="64"/>
  <c r="O6" i="64"/>
  <c r="P6" i="64" s="1"/>
  <c r="R6" i="64"/>
  <c r="R26" i="64"/>
  <c r="O26" i="64"/>
  <c r="P26" i="64" s="1"/>
  <c r="R29" i="64"/>
  <c r="O29" i="64"/>
  <c r="P29" i="64" s="1"/>
  <c r="O9" i="64"/>
  <c r="P9" i="64" s="1"/>
  <c r="R9" i="64"/>
  <c r="R18" i="64"/>
  <c r="O18" i="64"/>
  <c r="P18" i="64" s="1"/>
  <c r="O25" i="64"/>
  <c r="P25" i="64" s="1"/>
  <c r="R25" i="64"/>
  <c r="R32" i="64"/>
  <c r="O32" i="64"/>
  <c r="P32" i="64" s="1"/>
  <c r="N10" i="64"/>
  <c r="N24" i="64"/>
  <c r="N3" i="64"/>
  <c r="N16" i="64"/>
  <c r="O17" i="64"/>
  <c r="P17" i="64" s="1"/>
  <c r="R17" i="64"/>
  <c r="R46" i="63"/>
  <c r="S46" i="63" s="1"/>
  <c r="U46" i="63"/>
  <c r="W287" i="63"/>
  <c r="X287" i="63" s="1"/>
  <c r="U47" i="63"/>
  <c r="R45" i="63"/>
  <c r="S45" i="63" s="1"/>
  <c r="U49" i="63"/>
  <c r="W45" i="63"/>
  <c r="X45" i="63" s="1"/>
  <c r="R49" i="63"/>
  <c r="S49" i="63" s="1"/>
  <c r="U100" i="63"/>
  <c r="R287" i="63"/>
  <c r="S287" i="63" s="1"/>
  <c r="R47" i="63"/>
  <c r="S47" i="63" s="1"/>
  <c r="R118" i="63"/>
  <c r="S118" i="63" s="1"/>
  <c r="R43" i="63"/>
  <c r="S43" i="63" s="1"/>
  <c r="W118" i="63"/>
  <c r="X118" i="63" s="1"/>
  <c r="R44" i="63"/>
  <c r="S44" i="63" s="1"/>
  <c r="R100" i="63"/>
  <c r="S100" i="63" s="1"/>
  <c r="U44" i="63"/>
  <c r="U212" i="63"/>
  <c r="W212" i="63"/>
  <c r="X212" i="63" s="1"/>
  <c r="W50" i="63"/>
  <c r="X50" i="63" s="1"/>
  <c r="R42" i="63"/>
  <c r="S42" i="63" s="1"/>
  <c r="U43" i="63"/>
  <c r="U42" i="63"/>
  <c r="R50" i="63"/>
  <c r="S50" i="63" s="1"/>
  <c r="W124" i="63"/>
  <c r="X124" i="63" s="1"/>
  <c r="R124" i="63"/>
  <c r="S124" i="63" s="1"/>
  <c r="U124" i="63"/>
  <c r="W92" i="63"/>
  <c r="X92" i="63" s="1"/>
  <c r="R92" i="63"/>
  <c r="S92" i="63" s="1"/>
  <c r="U92" i="63"/>
  <c r="U110" i="63"/>
  <c r="R110" i="63"/>
  <c r="S110" i="63" s="1"/>
  <c r="W110" i="63"/>
  <c r="X110" i="63" s="1"/>
  <c r="U253" i="63"/>
  <c r="R253" i="63"/>
  <c r="S253" i="63" s="1"/>
  <c r="W253" i="63"/>
  <c r="X253" i="63" s="1"/>
  <c r="W54" i="63"/>
  <c r="X54" i="63" s="1"/>
  <c r="R54" i="63"/>
  <c r="S54" i="63" s="1"/>
  <c r="U54" i="63"/>
  <c r="Q338" i="63"/>
  <c r="W338" i="63" s="1"/>
  <c r="X338" i="63" s="1"/>
  <c r="Q329" i="63"/>
  <c r="R329" i="63" s="1"/>
  <c r="S329" i="63" s="1"/>
  <c r="Q317" i="63"/>
  <c r="U317" i="63" s="1"/>
  <c r="Q305" i="63"/>
  <c r="R305" i="63" s="1"/>
  <c r="S305" i="63" s="1"/>
  <c r="Q270" i="63"/>
  <c r="U270" i="63" s="1"/>
  <c r="Q238" i="63"/>
  <c r="R238" i="63" s="1"/>
  <c r="S238" i="63" s="1"/>
  <c r="Q200" i="63"/>
  <c r="U200" i="63" s="1"/>
  <c r="Q234" i="63"/>
  <c r="R234" i="63" s="1"/>
  <c r="S234" i="63" s="1"/>
  <c r="Q89" i="63"/>
  <c r="W89" i="63" s="1"/>
  <c r="X89" i="63" s="1"/>
  <c r="Q77" i="63"/>
  <c r="R77" i="63" s="1"/>
  <c r="S77" i="63" s="1"/>
  <c r="Q40" i="63"/>
  <c r="U40" i="63" s="1"/>
  <c r="Q61" i="63"/>
  <c r="W61" i="63" s="1"/>
  <c r="X61" i="63" s="1"/>
  <c r="Q119" i="63"/>
  <c r="Q251" i="63"/>
  <c r="R251" i="63" s="1"/>
  <c r="S251" i="63" s="1"/>
  <c r="Q236" i="63"/>
  <c r="U236" i="63" s="1"/>
  <c r="Q252" i="63"/>
  <c r="W252" i="63" s="1"/>
  <c r="X252" i="63" s="1"/>
  <c r="Q213" i="63"/>
  <c r="R213" i="63" s="1"/>
  <c r="S213" i="63" s="1"/>
  <c r="Q141" i="63"/>
  <c r="W141" i="63" s="1"/>
  <c r="X141" i="63" s="1"/>
  <c r="Q151" i="63"/>
  <c r="R151" i="63" s="1"/>
  <c r="S151" i="63" s="1"/>
  <c r="Q97" i="63"/>
  <c r="W97" i="63" s="1"/>
  <c r="X97" i="63" s="1"/>
  <c r="Q93" i="63"/>
  <c r="U93" i="63" s="1"/>
  <c r="U63" i="63"/>
  <c r="Q230" i="63"/>
  <c r="Q204" i="63"/>
  <c r="Q334" i="63"/>
  <c r="U334" i="63" s="1"/>
  <c r="Q325" i="63"/>
  <c r="R325" i="63" s="1"/>
  <c r="S325" i="63" s="1"/>
  <c r="Q360" i="63"/>
  <c r="W360" i="63" s="1"/>
  <c r="X360" i="63" s="1"/>
  <c r="Q332" i="63"/>
  <c r="R332" i="63" s="1"/>
  <c r="S332" i="63" s="1"/>
  <c r="Q359" i="63"/>
  <c r="U359" i="63" s="1"/>
  <c r="Q294" i="63"/>
  <c r="R294" i="63" s="1"/>
  <c r="S294" i="63" s="1"/>
  <c r="Q328" i="63"/>
  <c r="W328" i="63" s="1"/>
  <c r="X328" i="63" s="1"/>
  <c r="Q303" i="63"/>
  <c r="U303" i="63" s="1"/>
  <c r="Q356" i="63"/>
  <c r="W356" i="63" s="1"/>
  <c r="X356" i="63" s="1"/>
  <c r="Q298" i="63"/>
  <c r="R298" i="63" s="1"/>
  <c r="S298" i="63" s="1"/>
  <c r="Q215" i="63"/>
  <c r="W215" i="63" s="1"/>
  <c r="X215" i="63" s="1"/>
  <c r="Q241" i="63"/>
  <c r="R241" i="63" s="1"/>
  <c r="S241" i="63" s="1"/>
  <c r="Q205" i="63"/>
  <c r="R205" i="63" s="1"/>
  <c r="S205" i="63" s="1"/>
  <c r="Q208" i="63"/>
  <c r="U208" i="63" s="1"/>
  <c r="Q192" i="63"/>
  <c r="W192" i="63" s="1"/>
  <c r="X192" i="63" s="1"/>
  <c r="Q107" i="63"/>
  <c r="W107" i="63" s="1"/>
  <c r="X107" i="63" s="1"/>
  <c r="Q98" i="63"/>
  <c r="W98" i="63" s="1"/>
  <c r="X98" i="63" s="1"/>
  <c r="Q90" i="63"/>
  <c r="R90" i="63" s="1"/>
  <c r="S90" i="63" s="1"/>
  <c r="Q34" i="63"/>
  <c r="R34" i="63" s="1"/>
  <c r="S34" i="63" s="1"/>
  <c r="W63" i="63"/>
  <c r="X63" i="63" s="1"/>
  <c r="R86" i="63"/>
  <c r="S86" i="63" s="1"/>
  <c r="Q129" i="63"/>
  <c r="Q184" i="63"/>
  <c r="W184" i="63" s="1"/>
  <c r="X184" i="63" s="1"/>
  <c r="Q178" i="63"/>
  <c r="W178" i="63" s="1"/>
  <c r="X178" i="63" s="1"/>
  <c r="Q74" i="63"/>
  <c r="R74" i="63" s="1"/>
  <c r="S74" i="63" s="1"/>
  <c r="U86" i="63"/>
  <c r="R48" i="63"/>
  <c r="S48" i="63" s="1"/>
  <c r="Q246" i="63"/>
  <c r="R246" i="63" s="1"/>
  <c r="S246" i="63" s="1"/>
  <c r="Q232" i="63"/>
  <c r="R232" i="63" s="1"/>
  <c r="S232" i="63" s="1"/>
  <c r="Q201" i="63"/>
  <c r="R201" i="63" s="1"/>
  <c r="S201" i="63" s="1"/>
  <c r="Q131" i="63"/>
  <c r="W131" i="63" s="1"/>
  <c r="X131" i="63" s="1"/>
  <c r="Q78" i="63"/>
  <c r="W78" i="63" s="1"/>
  <c r="X78" i="63" s="1"/>
  <c r="Q53" i="63"/>
  <c r="R53" i="63" s="1"/>
  <c r="S53" i="63" s="1"/>
  <c r="U48" i="63"/>
  <c r="W218" i="63"/>
  <c r="X218" i="63" s="1"/>
  <c r="R218" i="63"/>
  <c r="S218" i="63" s="1"/>
  <c r="Q301" i="63"/>
  <c r="W301" i="63" s="1"/>
  <c r="X301" i="63" s="1"/>
  <c r="Q281" i="63"/>
  <c r="R281" i="63" s="1"/>
  <c r="S281" i="63" s="1"/>
  <c r="Q228" i="63"/>
  <c r="R228" i="63" s="1"/>
  <c r="S228" i="63" s="1"/>
  <c r="Q135" i="63"/>
  <c r="U135" i="63" s="1"/>
  <c r="Q66" i="63"/>
  <c r="W66" i="63" s="1"/>
  <c r="X66" i="63" s="1"/>
  <c r="Q31" i="63"/>
  <c r="U31" i="63" s="1"/>
  <c r="Q84" i="63"/>
  <c r="U84" i="63" s="1"/>
  <c r="Q293" i="63"/>
  <c r="W293" i="63" s="1"/>
  <c r="X293" i="63" s="1"/>
  <c r="Q316" i="63"/>
  <c r="R316" i="63" s="1"/>
  <c r="S316" i="63" s="1"/>
  <c r="Q276" i="63"/>
  <c r="R276" i="63" s="1"/>
  <c r="S276" i="63" s="1"/>
  <c r="Q292" i="63"/>
  <c r="W292" i="63" s="1"/>
  <c r="X292" i="63" s="1"/>
  <c r="Q180" i="63"/>
  <c r="W180" i="63" s="1"/>
  <c r="X180" i="63" s="1"/>
  <c r="Q115" i="63"/>
  <c r="W115" i="63" s="1"/>
  <c r="X115" i="63" s="1"/>
  <c r="Q56" i="63"/>
  <c r="W56" i="63" s="1"/>
  <c r="X56" i="63" s="1"/>
  <c r="Q71" i="63"/>
  <c r="W71" i="63" s="1"/>
  <c r="X71" i="63" s="1"/>
  <c r="Q30" i="63"/>
  <c r="R30" i="63" s="1"/>
  <c r="S30" i="63" s="1"/>
  <c r="Q22" i="63"/>
  <c r="R22" i="63" s="1"/>
  <c r="S22" i="63" s="1"/>
  <c r="Q14" i="63"/>
  <c r="U14" i="63" s="1"/>
  <c r="Q6" i="63"/>
  <c r="W6" i="63" s="1"/>
  <c r="X6" i="63" s="1"/>
  <c r="Q94" i="63"/>
  <c r="Q225" i="63"/>
  <c r="W105" i="63"/>
  <c r="X105" i="63" s="1"/>
  <c r="U105" i="63"/>
  <c r="R105" i="63"/>
  <c r="S105" i="63" s="1"/>
  <c r="W217" i="63"/>
  <c r="X217" i="63" s="1"/>
  <c r="U217" i="63"/>
  <c r="R217" i="63"/>
  <c r="S217" i="63" s="1"/>
  <c r="W267" i="63"/>
  <c r="X267" i="63" s="1"/>
  <c r="R267" i="63"/>
  <c r="S267" i="63" s="1"/>
  <c r="U267" i="63"/>
  <c r="W58" i="63"/>
  <c r="X58" i="63" s="1"/>
  <c r="U58" i="63"/>
  <c r="R58" i="63"/>
  <c r="S58" i="63" s="1"/>
  <c r="U286" i="63"/>
  <c r="W286" i="63"/>
  <c r="X286" i="63" s="1"/>
  <c r="R286" i="63"/>
  <c r="S286" i="63" s="1"/>
  <c r="U272" i="63"/>
  <c r="W272" i="63"/>
  <c r="X272" i="63" s="1"/>
  <c r="R272" i="63"/>
  <c r="S272" i="63" s="1"/>
  <c r="W203" i="63"/>
  <c r="X203" i="63" s="1"/>
  <c r="U203" i="63"/>
  <c r="R203" i="63"/>
  <c r="S203" i="63" s="1"/>
  <c r="W83" i="63"/>
  <c r="X83" i="63" s="1"/>
  <c r="U83" i="63"/>
  <c r="R83" i="63"/>
  <c r="S83" i="63" s="1"/>
  <c r="W57" i="63"/>
  <c r="X57" i="63" s="1"/>
  <c r="U57" i="63"/>
  <c r="R57" i="63"/>
  <c r="S57" i="63" s="1"/>
  <c r="W257" i="63"/>
  <c r="X257" i="63" s="1"/>
  <c r="R257" i="63"/>
  <c r="S257" i="63" s="1"/>
  <c r="U257" i="63"/>
  <c r="R240" i="63"/>
  <c r="S240" i="63" s="1"/>
  <c r="W240" i="63"/>
  <c r="X240" i="63" s="1"/>
  <c r="U240" i="63"/>
  <c r="U199" i="63"/>
  <c r="R199" i="63"/>
  <c r="S199" i="63" s="1"/>
  <c r="W199" i="63"/>
  <c r="X199" i="63" s="1"/>
  <c r="U211" i="63"/>
  <c r="R211" i="63"/>
  <c r="S211" i="63" s="1"/>
  <c r="W211" i="63"/>
  <c r="X211" i="63" s="1"/>
  <c r="W128" i="63"/>
  <c r="X128" i="63" s="1"/>
  <c r="R128" i="63"/>
  <c r="S128" i="63" s="1"/>
  <c r="U128" i="63"/>
  <c r="W41" i="63"/>
  <c r="X41" i="63" s="1"/>
  <c r="U41" i="63"/>
  <c r="R41" i="63"/>
  <c r="S41" i="63" s="1"/>
  <c r="W113" i="63"/>
  <c r="X113" i="63" s="1"/>
  <c r="U113" i="63"/>
  <c r="R113" i="63"/>
  <c r="S113" i="63" s="1"/>
  <c r="R75" i="63"/>
  <c r="S75" i="63" s="1"/>
  <c r="U75" i="63"/>
  <c r="W75" i="63"/>
  <c r="X75" i="63" s="1"/>
  <c r="U60" i="63"/>
  <c r="R60" i="63"/>
  <c r="S60" i="63" s="1"/>
  <c r="W60" i="63"/>
  <c r="X60" i="63" s="1"/>
  <c r="R245" i="63"/>
  <c r="S245" i="63" s="1"/>
  <c r="W245" i="63"/>
  <c r="X245" i="63" s="1"/>
  <c r="U245" i="63"/>
  <c r="W121" i="63"/>
  <c r="X121" i="63" s="1"/>
  <c r="U121" i="63"/>
  <c r="R121" i="63"/>
  <c r="S121" i="63" s="1"/>
  <c r="R231" i="63"/>
  <c r="S231" i="63" s="1"/>
  <c r="U231" i="63"/>
  <c r="W231" i="63"/>
  <c r="X231" i="63" s="1"/>
  <c r="R233" i="63"/>
  <c r="S233" i="63" s="1"/>
  <c r="W233" i="63"/>
  <c r="X233" i="63" s="1"/>
  <c r="U233" i="63"/>
  <c r="R55" i="63"/>
  <c r="S55" i="63" s="1"/>
  <c r="W55" i="63"/>
  <c r="X55" i="63" s="1"/>
  <c r="U55" i="63"/>
  <c r="W39" i="63"/>
  <c r="X39" i="63" s="1"/>
  <c r="U39" i="63"/>
  <c r="R39" i="63"/>
  <c r="S39" i="63" s="1"/>
  <c r="U81" i="63"/>
  <c r="W81" i="63"/>
  <c r="X81" i="63" s="1"/>
  <c r="R81" i="63"/>
  <c r="S81" i="63" s="1"/>
  <c r="W126" i="63"/>
  <c r="X126" i="63" s="1"/>
  <c r="R126" i="63"/>
  <c r="S126" i="63" s="1"/>
  <c r="U126" i="63"/>
  <c r="W38" i="63"/>
  <c r="X38" i="63" s="1"/>
  <c r="U38" i="63"/>
  <c r="R38" i="63"/>
  <c r="S38" i="63" s="1"/>
  <c r="U283" i="63"/>
  <c r="W283" i="63"/>
  <c r="X283" i="63" s="1"/>
  <c r="R283" i="63"/>
  <c r="S283" i="63" s="1"/>
  <c r="W261" i="63"/>
  <c r="X261" i="63" s="1"/>
  <c r="R261" i="63"/>
  <c r="S261" i="63" s="1"/>
  <c r="U261" i="63"/>
  <c r="R239" i="63"/>
  <c r="S239" i="63" s="1"/>
  <c r="W239" i="63"/>
  <c r="X239" i="63" s="1"/>
  <c r="U239" i="63"/>
  <c r="W265" i="63"/>
  <c r="X265" i="63" s="1"/>
  <c r="R265" i="63"/>
  <c r="S265" i="63" s="1"/>
  <c r="U265" i="63"/>
  <c r="Q323" i="63"/>
  <c r="Q350" i="63"/>
  <c r="Q341" i="63"/>
  <c r="U299" i="63"/>
  <c r="R299" i="63"/>
  <c r="S299" i="63" s="1"/>
  <c r="W299" i="63"/>
  <c r="X299" i="63" s="1"/>
  <c r="Q324" i="63"/>
  <c r="R310" i="63"/>
  <c r="S310" i="63" s="1"/>
  <c r="W310" i="63"/>
  <c r="X310" i="63" s="1"/>
  <c r="U310" i="63"/>
  <c r="R318" i="63"/>
  <c r="S318" i="63" s="1"/>
  <c r="W318" i="63"/>
  <c r="X318" i="63" s="1"/>
  <c r="U318" i="63"/>
  <c r="Q330" i="63"/>
  <c r="Q244" i="63"/>
  <c r="W255" i="63"/>
  <c r="X255" i="63" s="1"/>
  <c r="R255" i="63"/>
  <c r="S255" i="63" s="1"/>
  <c r="U255" i="63"/>
  <c r="Q275" i="63"/>
  <c r="R237" i="63"/>
  <c r="S237" i="63" s="1"/>
  <c r="W237" i="63"/>
  <c r="X237" i="63" s="1"/>
  <c r="U237" i="63"/>
  <c r="Q224" i="63"/>
  <c r="W171" i="63"/>
  <c r="X171" i="63" s="1"/>
  <c r="U171" i="63"/>
  <c r="R171" i="63"/>
  <c r="S171" i="63" s="1"/>
  <c r="W147" i="63"/>
  <c r="X147" i="63" s="1"/>
  <c r="R147" i="63"/>
  <c r="S147" i="63" s="1"/>
  <c r="U147" i="63"/>
  <c r="W182" i="63"/>
  <c r="X182" i="63" s="1"/>
  <c r="R182" i="63"/>
  <c r="S182" i="63" s="1"/>
  <c r="U182" i="63"/>
  <c r="Q125" i="63"/>
  <c r="W70" i="63"/>
  <c r="X70" i="63" s="1"/>
  <c r="U70" i="63"/>
  <c r="R70" i="63"/>
  <c r="S70" i="63" s="1"/>
  <c r="Q23" i="63"/>
  <c r="Q15" i="63"/>
  <c r="Q7" i="63"/>
  <c r="W116" i="63"/>
  <c r="X116" i="63" s="1"/>
  <c r="R116" i="63"/>
  <c r="S116" i="63" s="1"/>
  <c r="U116" i="63"/>
  <c r="R308" i="63"/>
  <c r="S308" i="63" s="1"/>
  <c r="W308" i="63"/>
  <c r="X308" i="63" s="1"/>
  <c r="U308" i="63"/>
  <c r="Q52" i="63"/>
  <c r="Q355" i="63"/>
  <c r="Q347" i="63"/>
  <c r="Q339" i="63"/>
  <c r="Q331" i="63"/>
  <c r="Q349" i="63"/>
  <c r="Q352" i="63"/>
  <c r="U315" i="63"/>
  <c r="R315" i="63"/>
  <c r="S315" i="63" s="1"/>
  <c r="W315" i="63"/>
  <c r="X315" i="63" s="1"/>
  <c r="Q357" i="63"/>
  <c r="U302" i="63"/>
  <c r="W302" i="63"/>
  <c r="X302" i="63" s="1"/>
  <c r="R302" i="63"/>
  <c r="S302" i="63" s="1"/>
  <c r="Q311" i="63"/>
  <c r="Q344" i="63"/>
  <c r="U291" i="63"/>
  <c r="R291" i="63"/>
  <c r="S291" i="63" s="1"/>
  <c r="W291" i="63"/>
  <c r="X291" i="63" s="1"/>
  <c r="Q268" i="63"/>
  <c r="Q278" i="63"/>
  <c r="Q250" i="63"/>
  <c r="Q280" i="63"/>
  <c r="Q194" i="63"/>
  <c r="Q139" i="63"/>
  <c r="R153" i="63"/>
  <c r="S153" i="63" s="1"/>
  <c r="U153" i="63"/>
  <c r="W153" i="63"/>
  <c r="X153" i="63" s="1"/>
  <c r="R137" i="63"/>
  <c r="S137" i="63" s="1"/>
  <c r="U137" i="63"/>
  <c r="W137" i="63"/>
  <c r="X137" i="63" s="1"/>
  <c r="Q175" i="63"/>
  <c r="Q216" i="63"/>
  <c r="Q144" i="63"/>
  <c r="W87" i="63"/>
  <c r="X87" i="63" s="1"/>
  <c r="R87" i="63"/>
  <c r="S87" i="63" s="1"/>
  <c r="U87" i="63"/>
  <c r="W96" i="63"/>
  <c r="X96" i="63" s="1"/>
  <c r="R96" i="63"/>
  <c r="S96" i="63" s="1"/>
  <c r="U96" i="63"/>
  <c r="R82" i="63"/>
  <c r="S82" i="63" s="1"/>
  <c r="W82" i="63"/>
  <c r="X82" i="63" s="1"/>
  <c r="U82" i="63"/>
  <c r="Q127" i="63"/>
  <c r="W95" i="63"/>
  <c r="X95" i="63" s="1"/>
  <c r="R95" i="63"/>
  <c r="S95" i="63" s="1"/>
  <c r="U95" i="63"/>
  <c r="Q51" i="63"/>
  <c r="Q29" i="63"/>
  <c r="Q21" i="63"/>
  <c r="Q13" i="63"/>
  <c r="Q5" i="63"/>
  <c r="R235" i="63"/>
  <c r="S235" i="63" s="1"/>
  <c r="W235" i="63"/>
  <c r="X235" i="63" s="1"/>
  <c r="U235" i="63"/>
  <c r="Q173" i="63"/>
  <c r="U143" i="63"/>
  <c r="R143" i="63"/>
  <c r="S143" i="63" s="1"/>
  <c r="W143" i="63"/>
  <c r="X143" i="63" s="1"/>
  <c r="W111" i="63"/>
  <c r="X111" i="63" s="1"/>
  <c r="R111" i="63"/>
  <c r="S111" i="63" s="1"/>
  <c r="U111" i="63"/>
  <c r="W109" i="63"/>
  <c r="X109" i="63" s="1"/>
  <c r="U109" i="63"/>
  <c r="R109" i="63"/>
  <c r="S109" i="63" s="1"/>
  <c r="Q319" i="63"/>
  <c r="Q346" i="63"/>
  <c r="Q337" i="63"/>
  <c r="Q297" i="63"/>
  <c r="Q320" i="63"/>
  <c r="Q358" i="63"/>
  <c r="Q266" i="63"/>
  <c r="Q277" i="63"/>
  <c r="Q304" i="63"/>
  <c r="U254" i="63"/>
  <c r="R254" i="63"/>
  <c r="S254" i="63" s="1"/>
  <c r="W254" i="63"/>
  <c r="X254" i="63" s="1"/>
  <c r="Q209" i="63"/>
  <c r="Q221" i="63"/>
  <c r="Q186" i="63"/>
  <c r="Q163" i="63"/>
  <c r="W158" i="63"/>
  <c r="X158" i="63" s="1"/>
  <c r="U158" i="63"/>
  <c r="R158" i="63"/>
  <c r="S158" i="63" s="1"/>
  <c r="W183" i="63"/>
  <c r="X183" i="63" s="1"/>
  <c r="U183" i="63"/>
  <c r="R183" i="63"/>
  <c r="S183" i="63" s="1"/>
  <c r="R169" i="63"/>
  <c r="S169" i="63" s="1"/>
  <c r="W169" i="63"/>
  <c r="X169" i="63" s="1"/>
  <c r="U169" i="63"/>
  <c r="Q196" i="63"/>
  <c r="R164" i="63"/>
  <c r="S164" i="63" s="1"/>
  <c r="W164" i="63"/>
  <c r="X164" i="63" s="1"/>
  <c r="U164" i="63"/>
  <c r="R148" i="63"/>
  <c r="S148" i="63" s="1"/>
  <c r="W148" i="63"/>
  <c r="X148" i="63" s="1"/>
  <c r="U148" i="63"/>
  <c r="R132" i="63"/>
  <c r="S132" i="63" s="1"/>
  <c r="W132" i="63"/>
  <c r="X132" i="63" s="1"/>
  <c r="U132" i="63"/>
  <c r="Q165" i="63"/>
  <c r="Q133" i="63"/>
  <c r="Q117" i="63"/>
  <c r="Q170" i="63"/>
  <c r="Q146" i="63"/>
  <c r="Q112" i="63"/>
  <c r="Q136" i="63"/>
  <c r="Q91" i="63"/>
  <c r="Q88" i="63"/>
  <c r="Q68" i="63"/>
  <c r="Q36" i="63"/>
  <c r="Q28" i="63"/>
  <c r="Q20" i="63"/>
  <c r="Q12" i="63"/>
  <c r="Q4" i="63"/>
  <c r="U289" i="63"/>
  <c r="R289" i="63"/>
  <c r="S289" i="63" s="1"/>
  <c r="W289" i="63"/>
  <c r="X289" i="63" s="1"/>
  <c r="U288" i="63"/>
  <c r="W288" i="63"/>
  <c r="X288" i="63" s="1"/>
  <c r="R288" i="63"/>
  <c r="S288" i="63" s="1"/>
  <c r="W269" i="63"/>
  <c r="X269" i="63" s="1"/>
  <c r="R269" i="63"/>
  <c r="S269" i="63" s="1"/>
  <c r="U269" i="63"/>
  <c r="W259" i="63"/>
  <c r="X259" i="63" s="1"/>
  <c r="R259" i="63"/>
  <c r="S259" i="63" s="1"/>
  <c r="U259" i="63"/>
  <c r="W166" i="63"/>
  <c r="X166" i="63" s="1"/>
  <c r="U166" i="63"/>
  <c r="R166" i="63"/>
  <c r="S166" i="63" s="1"/>
  <c r="W99" i="63"/>
  <c r="X99" i="63" s="1"/>
  <c r="U99" i="63"/>
  <c r="R99" i="63"/>
  <c r="S99" i="63" s="1"/>
  <c r="Q322" i="63"/>
  <c r="Q309" i="63"/>
  <c r="Q306" i="63"/>
  <c r="Q264" i="63"/>
  <c r="U290" i="63"/>
  <c r="W290" i="63"/>
  <c r="X290" i="63" s="1"/>
  <c r="R290" i="63"/>
  <c r="S290" i="63" s="1"/>
  <c r="R243" i="63"/>
  <c r="S243" i="63" s="1"/>
  <c r="W243" i="63"/>
  <c r="X243" i="63" s="1"/>
  <c r="U243" i="63"/>
  <c r="R197" i="63"/>
  <c r="S197" i="63" s="1"/>
  <c r="W197" i="63"/>
  <c r="X197" i="63" s="1"/>
  <c r="U197" i="63"/>
  <c r="U214" i="63"/>
  <c r="W214" i="63"/>
  <c r="X214" i="63" s="1"/>
  <c r="R214" i="63"/>
  <c r="S214" i="63" s="1"/>
  <c r="Q187" i="63"/>
  <c r="Q188" i="63"/>
  <c r="Q167" i="63"/>
  <c r="Q162" i="63"/>
  <c r="Q154" i="63"/>
  <c r="W102" i="63"/>
  <c r="X102" i="63" s="1"/>
  <c r="U102" i="63"/>
  <c r="R102" i="63"/>
  <c r="S102" i="63" s="1"/>
  <c r="R72" i="63"/>
  <c r="S72" i="63" s="1"/>
  <c r="W72" i="63"/>
  <c r="X72" i="63" s="1"/>
  <c r="U72" i="63"/>
  <c r="W108" i="63"/>
  <c r="X108" i="63" s="1"/>
  <c r="R108" i="63"/>
  <c r="S108" i="63" s="1"/>
  <c r="U108" i="63"/>
  <c r="W37" i="63"/>
  <c r="X37" i="63" s="1"/>
  <c r="U37" i="63"/>
  <c r="R37" i="63"/>
  <c r="S37" i="63" s="1"/>
  <c r="Q35" i="63"/>
  <c r="Q27" i="63"/>
  <c r="Q19" i="63"/>
  <c r="Q11" i="63"/>
  <c r="Q3" i="63"/>
  <c r="U256" i="63"/>
  <c r="R256" i="63"/>
  <c r="S256" i="63" s="1"/>
  <c r="W256" i="63"/>
  <c r="X256" i="63" s="1"/>
  <c r="W134" i="63"/>
  <c r="X134" i="63" s="1"/>
  <c r="U134" i="63"/>
  <c r="R134" i="63"/>
  <c r="S134" i="63" s="1"/>
  <c r="W67" i="63"/>
  <c r="X67" i="63" s="1"/>
  <c r="U67" i="63"/>
  <c r="R67" i="63"/>
  <c r="S67" i="63" s="1"/>
  <c r="Q327" i="63"/>
  <c r="Q354" i="63"/>
  <c r="Q345" i="63"/>
  <c r="U307" i="63"/>
  <c r="R307" i="63"/>
  <c r="S307" i="63" s="1"/>
  <c r="W307" i="63"/>
  <c r="X307" i="63" s="1"/>
  <c r="R313" i="63"/>
  <c r="S313" i="63" s="1"/>
  <c r="W313" i="63"/>
  <c r="X313" i="63" s="1"/>
  <c r="U313" i="63"/>
  <c r="Q326" i="63"/>
  <c r="U262" i="63"/>
  <c r="R262" i="63"/>
  <c r="S262" i="63" s="1"/>
  <c r="W262" i="63"/>
  <c r="X262" i="63" s="1"/>
  <c r="U285" i="63"/>
  <c r="R285" i="63"/>
  <c r="S285" i="63" s="1"/>
  <c r="W285" i="63"/>
  <c r="X285" i="63" s="1"/>
  <c r="Q273" i="63"/>
  <c r="R226" i="63"/>
  <c r="S226" i="63" s="1"/>
  <c r="W226" i="63"/>
  <c r="X226" i="63" s="1"/>
  <c r="U226" i="63"/>
  <c r="U219" i="63"/>
  <c r="R219" i="63"/>
  <c r="S219" i="63" s="1"/>
  <c r="W219" i="63"/>
  <c r="X219" i="63" s="1"/>
  <c r="R193" i="63"/>
  <c r="S193" i="63" s="1"/>
  <c r="W193" i="63"/>
  <c r="X193" i="63" s="1"/>
  <c r="U193" i="63"/>
  <c r="W179" i="63"/>
  <c r="X179" i="63" s="1"/>
  <c r="U179" i="63"/>
  <c r="R179" i="63"/>
  <c r="S179" i="63" s="1"/>
  <c r="Q150" i="63"/>
  <c r="Q202" i="63"/>
  <c r="Q190" i="63"/>
  <c r="Q157" i="63"/>
  <c r="Q191" i="63"/>
  <c r="U130" i="63"/>
  <c r="R130" i="63"/>
  <c r="S130" i="63" s="1"/>
  <c r="W130" i="63"/>
  <c r="X130" i="63" s="1"/>
  <c r="Q152" i="63"/>
  <c r="Q123" i="63"/>
  <c r="Q101" i="63"/>
  <c r="Q69" i="63"/>
  <c r="Q122" i="63"/>
  <c r="Q79" i="63"/>
  <c r="Q106" i="63"/>
  <c r="Q65" i="63"/>
  <c r="Q62" i="63"/>
  <c r="Q26" i="63"/>
  <c r="Q18" i="63"/>
  <c r="Q10" i="63"/>
  <c r="Q2" i="63"/>
  <c r="W263" i="63"/>
  <c r="X263" i="63" s="1"/>
  <c r="R263" i="63"/>
  <c r="S263" i="63" s="1"/>
  <c r="U263" i="63"/>
  <c r="Q351" i="63"/>
  <c r="Q343" i="63"/>
  <c r="Q335" i="63"/>
  <c r="Q342" i="63"/>
  <c r="Q333" i="63"/>
  <c r="Q295" i="63"/>
  <c r="Q336" i="63"/>
  <c r="U260" i="63"/>
  <c r="R260" i="63"/>
  <c r="S260" i="63" s="1"/>
  <c r="W260" i="63"/>
  <c r="X260" i="63" s="1"/>
  <c r="Q282" i="63"/>
  <c r="Q279" i="63"/>
  <c r="Q271" i="63"/>
  <c r="Q242" i="63"/>
  <c r="Q249" i="63"/>
  <c r="Q314" i="63"/>
  <c r="Q248" i="63"/>
  <c r="Q222" i="63"/>
  <c r="R189" i="63"/>
  <c r="S189" i="63" s="1"/>
  <c r="W189" i="63"/>
  <c r="X189" i="63" s="1"/>
  <c r="U189" i="63"/>
  <c r="U198" i="63"/>
  <c r="R198" i="63"/>
  <c r="S198" i="63" s="1"/>
  <c r="W198" i="63"/>
  <c r="X198" i="63" s="1"/>
  <c r="Q223" i="63"/>
  <c r="Q155" i="63"/>
  <c r="U220" i="63"/>
  <c r="R220" i="63"/>
  <c r="S220" i="63" s="1"/>
  <c r="W220" i="63"/>
  <c r="X220" i="63" s="1"/>
  <c r="R161" i="63"/>
  <c r="S161" i="63" s="1"/>
  <c r="W161" i="63"/>
  <c r="X161" i="63" s="1"/>
  <c r="U161" i="63"/>
  <c r="R145" i="63"/>
  <c r="S145" i="63" s="1"/>
  <c r="U145" i="63"/>
  <c r="W145" i="63"/>
  <c r="X145" i="63" s="1"/>
  <c r="Q159" i="63"/>
  <c r="U210" i="63"/>
  <c r="R210" i="63"/>
  <c r="S210" i="63" s="1"/>
  <c r="W210" i="63"/>
  <c r="X210" i="63" s="1"/>
  <c r="Q138" i="63"/>
  <c r="Q160" i="63"/>
  <c r="Q104" i="63"/>
  <c r="Q76" i="63"/>
  <c r="W64" i="63"/>
  <c r="X64" i="63" s="1"/>
  <c r="U64" i="63"/>
  <c r="R64" i="63"/>
  <c r="S64" i="63" s="1"/>
  <c r="W85" i="63"/>
  <c r="X85" i="63" s="1"/>
  <c r="U85" i="63"/>
  <c r="R85" i="63"/>
  <c r="S85" i="63" s="1"/>
  <c r="Q114" i="63"/>
  <c r="Q59" i="63"/>
  <c r="Q33" i="63"/>
  <c r="Q25" i="63"/>
  <c r="Q17" i="63"/>
  <c r="Q9" i="63"/>
  <c r="W103" i="63"/>
  <c r="X103" i="63" s="1"/>
  <c r="R103" i="63"/>
  <c r="S103" i="63" s="1"/>
  <c r="U103" i="63"/>
  <c r="R80" i="63"/>
  <c r="S80" i="63" s="1"/>
  <c r="W80" i="63"/>
  <c r="X80" i="63" s="1"/>
  <c r="U80" i="63"/>
  <c r="Q353" i="63"/>
  <c r="Q321" i="63"/>
  <c r="Q348" i="63"/>
  <c r="Q340" i="63"/>
  <c r="W312" i="63"/>
  <c r="X312" i="63" s="1"/>
  <c r="U312" i="63"/>
  <c r="R312" i="63"/>
  <c r="S312" i="63" s="1"/>
  <c r="Q300" i="63"/>
  <c r="Q296" i="63"/>
  <c r="U258" i="63"/>
  <c r="R258" i="63"/>
  <c r="S258" i="63" s="1"/>
  <c r="W258" i="63"/>
  <c r="X258" i="63" s="1"/>
  <c r="R227" i="63"/>
  <c r="S227" i="63" s="1"/>
  <c r="U227" i="63"/>
  <c r="W227" i="63"/>
  <c r="X227" i="63" s="1"/>
  <c r="Q274" i="63"/>
  <c r="Q284" i="63"/>
  <c r="R185" i="63"/>
  <c r="S185" i="63" s="1"/>
  <c r="W185" i="63"/>
  <c r="X185" i="63" s="1"/>
  <c r="U185" i="63"/>
  <c r="R229" i="63"/>
  <c r="S229" i="63" s="1"/>
  <c r="W229" i="63"/>
  <c r="X229" i="63" s="1"/>
  <c r="U229" i="63"/>
  <c r="Q247" i="63"/>
  <c r="Q176" i="63"/>
  <c r="Q195" i="63"/>
  <c r="R174" i="63"/>
  <c r="S174" i="63" s="1"/>
  <c r="W174" i="63"/>
  <c r="X174" i="63" s="1"/>
  <c r="U174" i="63"/>
  <c r="W142" i="63"/>
  <c r="X142" i="63" s="1"/>
  <c r="U142" i="63"/>
  <c r="R142" i="63"/>
  <c r="S142" i="63" s="1"/>
  <c r="Q207" i="63"/>
  <c r="R177" i="63"/>
  <c r="S177" i="63" s="1"/>
  <c r="W177" i="63"/>
  <c r="X177" i="63" s="1"/>
  <c r="U177" i="63"/>
  <c r="U172" i="63"/>
  <c r="R172" i="63"/>
  <c r="S172" i="63" s="1"/>
  <c r="W172" i="63"/>
  <c r="X172" i="63" s="1"/>
  <c r="R156" i="63"/>
  <c r="S156" i="63" s="1"/>
  <c r="W156" i="63"/>
  <c r="X156" i="63" s="1"/>
  <c r="U156" i="63"/>
  <c r="R140" i="63"/>
  <c r="S140" i="63" s="1"/>
  <c r="W140" i="63"/>
  <c r="X140" i="63" s="1"/>
  <c r="U140" i="63"/>
  <c r="Q206" i="63"/>
  <c r="Q181" i="63"/>
  <c r="Q149" i="63"/>
  <c r="Q168" i="63"/>
  <c r="Q73" i="63"/>
  <c r="Q120" i="63"/>
  <c r="Q32" i="63"/>
  <c r="Q24" i="63"/>
  <c r="Q16" i="63"/>
  <c r="Q8" i="63"/>
  <c r="X6" i="61"/>
  <c r="P28" i="61"/>
  <c r="Q28" i="61" s="1"/>
  <c r="X4" i="61" a="1"/>
  <c r="X4" i="61" s="1"/>
  <c r="S272" i="60"/>
  <c r="T272" i="60" s="1"/>
  <c r="S303" i="60"/>
  <c r="T303" i="60" s="1"/>
  <c r="V305" i="60"/>
  <c r="X329" i="60"/>
  <c r="Y329" i="60" s="1"/>
  <c r="V353" i="60"/>
  <c r="S194" i="60"/>
  <c r="T194" i="60" s="1"/>
  <c r="V272" i="60"/>
  <c r="X297" i="60"/>
  <c r="Y297" i="60" s="1"/>
  <c r="V232" i="60"/>
  <c r="X303" i="60"/>
  <c r="Y303" i="60" s="1"/>
  <c r="S305" i="60"/>
  <c r="T305" i="60" s="1"/>
  <c r="S232" i="60"/>
  <c r="T232" i="60" s="1"/>
  <c r="S337" i="60"/>
  <c r="T337" i="60" s="1"/>
  <c r="X337" i="60"/>
  <c r="Y337" i="60" s="1"/>
  <c r="V127" i="60"/>
  <c r="V297" i="60"/>
  <c r="V166" i="60"/>
  <c r="V329" i="60"/>
  <c r="V348" i="60"/>
  <c r="X281" i="60"/>
  <c r="Y281" i="60" s="1"/>
  <c r="V356" i="60"/>
  <c r="S202" i="60"/>
  <c r="T202" i="60" s="1"/>
  <c r="V311" i="60"/>
  <c r="S353" i="60"/>
  <c r="T353" i="60" s="1"/>
  <c r="S242" i="60"/>
  <c r="T242" i="60" s="1"/>
  <c r="V135" i="60"/>
  <c r="S87" i="60"/>
  <c r="T87" i="60" s="1"/>
  <c r="V87" i="60"/>
  <c r="S127" i="60"/>
  <c r="T127" i="60" s="1"/>
  <c r="S148" i="60"/>
  <c r="T148" i="60" s="1"/>
  <c r="X148" i="60"/>
  <c r="Y148" i="60" s="1"/>
  <c r="V97" i="60"/>
  <c r="V216" i="60"/>
  <c r="S216" i="60"/>
  <c r="T216" i="60" s="1"/>
  <c r="S281" i="60"/>
  <c r="T281" i="60" s="1"/>
  <c r="V202" i="60"/>
  <c r="X143" i="60"/>
  <c r="Y143" i="60" s="1"/>
  <c r="X250" i="60"/>
  <c r="Y250" i="60" s="1"/>
  <c r="S166" i="60"/>
  <c r="T166" i="60" s="1"/>
  <c r="V119" i="60"/>
  <c r="X159" i="60"/>
  <c r="Y159" i="60" s="1"/>
  <c r="X242" i="60"/>
  <c r="Y242" i="60" s="1"/>
  <c r="X256" i="60"/>
  <c r="Y256" i="60" s="1"/>
  <c r="S97" i="60"/>
  <c r="T97" i="60" s="1"/>
  <c r="X178" i="60"/>
  <c r="Y178" i="60" s="1"/>
  <c r="V273" i="60"/>
  <c r="X126" i="60"/>
  <c r="Y126" i="60" s="1"/>
  <c r="V126" i="60"/>
  <c r="S256" i="60"/>
  <c r="T256" i="60" s="1"/>
  <c r="S273" i="60"/>
  <c r="T273" i="60" s="1"/>
  <c r="S185" i="60"/>
  <c r="T185" i="60" s="1"/>
  <c r="X89" i="60"/>
  <c r="Y89" i="60" s="1"/>
  <c r="X185" i="60"/>
  <c r="Y185" i="60" s="1"/>
  <c r="X119" i="60"/>
  <c r="Y119" i="60" s="1"/>
  <c r="V167" i="60"/>
  <c r="V113" i="60"/>
  <c r="S89" i="60"/>
  <c r="T89" i="60" s="1"/>
  <c r="S345" i="60"/>
  <c r="T345" i="60" s="1"/>
  <c r="S135" i="60"/>
  <c r="T135" i="60" s="1"/>
  <c r="V84" i="60"/>
  <c r="S180" i="60"/>
  <c r="T180" i="60" s="1"/>
  <c r="V180" i="60"/>
  <c r="V90" i="60"/>
  <c r="S90" i="60"/>
  <c r="T90" i="60" s="1"/>
  <c r="X279" i="60"/>
  <c r="Y279" i="60" s="1"/>
  <c r="S84" i="60"/>
  <c r="T84" i="60" s="1"/>
  <c r="S234" i="60"/>
  <c r="T234" i="60" s="1"/>
  <c r="X193" i="60"/>
  <c r="Y193" i="60" s="1"/>
  <c r="V102" i="60"/>
  <c r="V186" i="60"/>
  <c r="X186" i="60"/>
  <c r="Y186" i="60" s="1"/>
  <c r="X102" i="60"/>
  <c r="Y102" i="60" s="1"/>
  <c r="V234" i="60"/>
  <c r="S193" i="60"/>
  <c r="T193" i="60" s="1"/>
  <c r="S108" i="60"/>
  <c r="T108" i="60" s="1"/>
  <c r="S226" i="60"/>
  <c r="T226" i="60" s="1"/>
  <c r="V108" i="60"/>
  <c r="V226" i="60"/>
  <c r="S189" i="60"/>
  <c r="T189" i="60" s="1"/>
  <c r="X189" i="60"/>
  <c r="Y189" i="60" s="1"/>
  <c r="X81" i="60"/>
  <c r="Y81" i="60" s="1"/>
  <c r="S73" i="60"/>
  <c r="T73" i="60" s="1"/>
  <c r="V48" i="60"/>
  <c r="S48" i="60"/>
  <c r="T48" i="60" s="1"/>
  <c r="X48" i="60"/>
  <c r="Y48" i="60" s="1"/>
  <c r="X240" i="60"/>
  <c r="Y240" i="60" s="1"/>
  <c r="S240" i="60"/>
  <c r="T240" i="60" s="1"/>
  <c r="X321" i="60"/>
  <c r="Y321" i="60" s="1"/>
  <c r="V287" i="60"/>
  <c r="V235" i="60"/>
  <c r="X110" i="60"/>
  <c r="Y110" i="60" s="1"/>
  <c r="V250" i="60"/>
  <c r="S167" i="60"/>
  <c r="T167" i="60" s="1"/>
  <c r="S295" i="60"/>
  <c r="T295" i="60" s="1"/>
  <c r="S218" i="60"/>
  <c r="T218" i="60" s="1"/>
  <c r="S5" i="60"/>
  <c r="T5" i="60" s="1"/>
  <c r="X295" i="60"/>
  <c r="Y295" i="60" s="1"/>
  <c r="V218" i="60"/>
  <c r="S65" i="60"/>
  <c r="T65" i="60" s="1"/>
  <c r="V5" i="60"/>
  <c r="S321" i="60"/>
  <c r="T321" i="60" s="1"/>
  <c r="V65" i="60"/>
  <c r="S313" i="60"/>
  <c r="T313" i="60" s="1"/>
  <c r="V73" i="60"/>
  <c r="S205" i="60"/>
  <c r="T205" i="60" s="1"/>
  <c r="V313" i="60"/>
  <c r="S110" i="60"/>
  <c r="T110" i="60" s="1"/>
  <c r="S235" i="60"/>
  <c r="T235" i="60" s="1"/>
  <c r="S324" i="60"/>
  <c r="T324" i="60" s="1"/>
  <c r="V324" i="60"/>
  <c r="X324" i="60"/>
  <c r="Y324" i="60" s="1"/>
  <c r="V264" i="60"/>
  <c r="X264" i="60"/>
  <c r="Y264" i="60" s="1"/>
  <c r="S264" i="60"/>
  <c r="T264" i="60" s="1"/>
  <c r="X140" i="60"/>
  <c r="Y140" i="60" s="1"/>
  <c r="V140" i="60"/>
  <c r="S140" i="60"/>
  <c r="T140" i="60" s="1"/>
  <c r="X80" i="60"/>
  <c r="Y80" i="60" s="1"/>
  <c r="V80" i="60"/>
  <c r="S80" i="60"/>
  <c r="T80" i="60" s="1"/>
  <c r="V178" i="60"/>
  <c r="X33" i="60"/>
  <c r="Y33" i="60" s="1"/>
  <c r="V205" i="60"/>
  <c r="V33" i="60"/>
  <c r="S275" i="60"/>
  <c r="T275" i="60" s="1"/>
  <c r="X275" i="60"/>
  <c r="Y275" i="60" s="1"/>
  <c r="V275" i="60"/>
  <c r="V243" i="60"/>
  <c r="X243" i="60"/>
  <c r="Y243" i="60" s="1"/>
  <c r="S243" i="60"/>
  <c r="T243" i="60" s="1"/>
  <c r="S49" i="60"/>
  <c r="T49" i="60" s="1"/>
  <c r="V49" i="60"/>
  <c r="X51" i="60"/>
  <c r="Y51" i="60" s="1"/>
  <c r="V51" i="60"/>
  <c r="S51" i="60"/>
  <c r="T51" i="60" s="1"/>
  <c r="S20" i="60"/>
  <c r="T20" i="60" s="1"/>
  <c r="V20" i="60"/>
  <c r="X20" i="60"/>
  <c r="Y20" i="60" s="1"/>
  <c r="V27" i="60"/>
  <c r="X27" i="60"/>
  <c r="Y27" i="60" s="1"/>
  <c r="S27" i="60"/>
  <c r="T27" i="60" s="1"/>
  <c r="X23" i="60"/>
  <c r="Y23" i="60" s="1"/>
  <c r="S23" i="60"/>
  <c r="T23" i="60" s="1"/>
  <c r="V23" i="60"/>
  <c r="S211" i="60"/>
  <c r="T211" i="60" s="1"/>
  <c r="X211" i="60"/>
  <c r="Y211" i="60" s="1"/>
  <c r="V211" i="60"/>
  <c r="S116" i="60"/>
  <c r="T116" i="60" s="1"/>
  <c r="X116" i="60"/>
  <c r="Y116" i="60" s="1"/>
  <c r="V116" i="60"/>
  <c r="S61" i="60"/>
  <c r="T61" i="60" s="1"/>
  <c r="X61" i="60"/>
  <c r="Y61" i="60" s="1"/>
  <c r="V61" i="60"/>
  <c r="X124" i="60"/>
  <c r="Y124" i="60" s="1"/>
  <c r="V124" i="60"/>
  <c r="S124" i="60"/>
  <c r="T124" i="60" s="1"/>
  <c r="V21" i="60"/>
  <c r="S21" i="60"/>
  <c r="T21" i="60" s="1"/>
  <c r="X21" i="60"/>
  <c r="Y21" i="60" s="1"/>
  <c r="X64" i="60"/>
  <c r="Y64" i="60" s="1"/>
  <c r="V64" i="60"/>
  <c r="S64" i="60"/>
  <c r="T64" i="60" s="1"/>
  <c r="X132" i="60"/>
  <c r="Y132" i="60" s="1"/>
  <c r="V132" i="60"/>
  <c r="S132" i="60"/>
  <c r="T132" i="60" s="1"/>
  <c r="S118" i="60"/>
  <c r="T118" i="60" s="1"/>
  <c r="V118" i="60"/>
  <c r="X118" i="60"/>
  <c r="Y118" i="60" s="1"/>
  <c r="V67" i="60"/>
  <c r="S67" i="60"/>
  <c r="T67" i="60" s="1"/>
  <c r="X67" i="60"/>
  <c r="Y67" i="60" s="1"/>
  <c r="V283" i="60"/>
  <c r="S283" i="60"/>
  <c r="T283" i="60" s="1"/>
  <c r="X283" i="60"/>
  <c r="Y283" i="60" s="1"/>
  <c r="S227" i="60"/>
  <c r="T227" i="60" s="1"/>
  <c r="X227" i="60"/>
  <c r="Y227" i="60" s="1"/>
  <c r="V227" i="60"/>
  <c r="S332" i="60"/>
  <c r="T332" i="60" s="1"/>
  <c r="X332" i="60"/>
  <c r="Y332" i="60" s="1"/>
  <c r="V332" i="60"/>
  <c r="X69" i="60"/>
  <c r="Y69" i="60" s="1"/>
  <c r="V69" i="60"/>
  <c r="S69" i="60"/>
  <c r="T69" i="60" s="1"/>
  <c r="X150" i="60"/>
  <c r="Y150" i="60" s="1"/>
  <c r="V150" i="60"/>
  <c r="S150" i="60"/>
  <c r="T150" i="60" s="1"/>
  <c r="X7" i="60"/>
  <c r="Y7" i="60" s="1"/>
  <c r="S7" i="60"/>
  <c r="T7" i="60" s="1"/>
  <c r="V7" i="60"/>
  <c r="S85" i="60"/>
  <c r="T85" i="60" s="1"/>
  <c r="V85" i="60"/>
  <c r="X85" i="60"/>
  <c r="Y85" i="60" s="1"/>
  <c r="S53" i="60"/>
  <c r="T53" i="60" s="1"/>
  <c r="X53" i="60"/>
  <c r="Y53" i="60" s="1"/>
  <c r="V53" i="60"/>
  <c r="S77" i="60"/>
  <c r="T77" i="60" s="1"/>
  <c r="V77" i="60"/>
  <c r="X77" i="60"/>
  <c r="Y77" i="60" s="1"/>
  <c r="S59" i="60"/>
  <c r="T59" i="60" s="1"/>
  <c r="X59" i="60"/>
  <c r="Y59" i="60" s="1"/>
  <c r="V59" i="60"/>
  <c r="V40" i="60"/>
  <c r="X40" i="60"/>
  <c r="Y40" i="60" s="1"/>
  <c r="S40" i="60"/>
  <c r="T40" i="60" s="1"/>
  <c r="X251" i="60"/>
  <c r="Y251" i="60" s="1"/>
  <c r="S251" i="60"/>
  <c r="T251" i="60" s="1"/>
  <c r="V251" i="60"/>
  <c r="S156" i="60"/>
  <c r="T156" i="60" s="1"/>
  <c r="V156" i="60"/>
  <c r="X156" i="60"/>
  <c r="Y156" i="60" s="1"/>
  <c r="V181" i="60"/>
  <c r="S181" i="60"/>
  <c r="T181" i="60" s="1"/>
  <c r="X181" i="60"/>
  <c r="Y181" i="60" s="1"/>
  <c r="V158" i="60"/>
  <c r="S158" i="60"/>
  <c r="T158" i="60" s="1"/>
  <c r="X158" i="60"/>
  <c r="Y158" i="60" s="1"/>
  <c r="S103" i="60"/>
  <c r="T103" i="60" s="1"/>
  <c r="X103" i="60"/>
  <c r="Y103" i="60" s="1"/>
  <c r="V103" i="60"/>
  <c r="X175" i="60"/>
  <c r="Y175" i="60" s="1"/>
  <c r="V175" i="60"/>
  <c r="S175" i="60"/>
  <c r="T175" i="60" s="1"/>
  <c r="X224" i="60"/>
  <c r="Y224" i="60" s="1"/>
  <c r="V224" i="60"/>
  <c r="S224" i="60"/>
  <c r="T224" i="60" s="1"/>
  <c r="S267" i="60"/>
  <c r="T267" i="60" s="1"/>
  <c r="X267" i="60"/>
  <c r="Y267" i="60" s="1"/>
  <c r="V267" i="60"/>
  <c r="X99" i="60"/>
  <c r="Y99" i="60" s="1"/>
  <c r="V99" i="60"/>
  <c r="S99" i="60"/>
  <c r="T99" i="60" s="1"/>
  <c r="S268" i="60"/>
  <c r="T268" i="60" s="1"/>
  <c r="X268" i="60"/>
  <c r="Y268" i="60" s="1"/>
  <c r="V268" i="60"/>
  <c r="V174" i="60"/>
  <c r="S174" i="60"/>
  <c r="T174" i="60" s="1"/>
  <c r="X174" i="60"/>
  <c r="Y174" i="60" s="1"/>
  <c r="S200" i="60"/>
  <c r="T200" i="60" s="1"/>
  <c r="X200" i="60"/>
  <c r="Y200" i="60" s="1"/>
  <c r="V200" i="60"/>
  <c r="X340" i="60"/>
  <c r="Y340" i="60" s="1"/>
  <c r="V340" i="60"/>
  <c r="S340" i="60"/>
  <c r="T340" i="60" s="1"/>
  <c r="V187" i="60"/>
  <c r="X187" i="60"/>
  <c r="Y187" i="60" s="1"/>
  <c r="S187" i="60"/>
  <c r="T187" i="60" s="1"/>
  <c r="S37" i="60"/>
  <c r="T37" i="60" s="1"/>
  <c r="X37" i="60"/>
  <c r="Y37" i="60" s="1"/>
  <c r="V37" i="60"/>
  <c r="S107" i="60"/>
  <c r="T107" i="60" s="1"/>
  <c r="V107" i="60"/>
  <c r="X107" i="60"/>
  <c r="Y107" i="60" s="1"/>
  <c r="S56" i="60"/>
  <c r="T56" i="60" s="1"/>
  <c r="X56" i="60"/>
  <c r="Y56" i="60" s="1"/>
  <c r="V56" i="60"/>
  <c r="S43" i="60"/>
  <c r="T43" i="60" s="1"/>
  <c r="V43" i="60"/>
  <c r="X43" i="60"/>
  <c r="Y43" i="60" s="1"/>
  <c r="S3" i="60"/>
  <c r="T3" i="60" s="1"/>
  <c r="X3" i="60"/>
  <c r="Y3" i="60" s="1"/>
  <c r="V3" i="60"/>
  <c r="X75" i="60"/>
  <c r="Y75" i="60" s="1"/>
  <c r="S75" i="60"/>
  <c r="T75" i="60" s="1"/>
  <c r="V75" i="60"/>
  <c r="S35" i="60"/>
  <c r="T35" i="60" s="1"/>
  <c r="X35" i="60"/>
  <c r="Y35" i="60" s="1"/>
  <c r="V35" i="60"/>
  <c r="X259" i="60"/>
  <c r="Y259" i="60" s="1"/>
  <c r="V259" i="60"/>
  <c r="S259" i="60"/>
  <c r="T259" i="60" s="1"/>
  <c r="S195" i="60"/>
  <c r="T195" i="60" s="1"/>
  <c r="V195" i="60"/>
  <c r="X195" i="60"/>
  <c r="Y195" i="60" s="1"/>
  <c r="V284" i="60"/>
  <c r="X284" i="60"/>
  <c r="Y284" i="60" s="1"/>
  <c r="S284" i="60"/>
  <c r="T284" i="60" s="1"/>
  <c r="X72" i="60"/>
  <c r="Y72" i="60" s="1"/>
  <c r="V72" i="60"/>
  <c r="S72" i="60"/>
  <c r="T72" i="60" s="1"/>
  <c r="V134" i="60"/>
  <c r="S134" i="60"/>
  <c r="T134" i="60" s="1"/>
  <c r="X134" i="60"/>
  <c r="Y134" i="60" s="1"/>
  <c r="S203" i="60"/>
  <c r="T203" i="60" s="1"/>
  <c r="V203" i="60"/>
  <c r="X203" i="60"/>
  <c r="Y203" i="60" s="1"/>
  <c r="S292" i="60"/>
  <c r="T292" i="60" s="1"/>
  <c r="X292" i="60"/>
  <c r="Y292" i="60" s="1"/>
  <c r="V292" i="60"/>
  <c r="X142" i="60"/>
  <c r="Y142" i="60" s="1"/>
  <c r="V142" i="60"/>
  <c r="S142" i="60"/>
  <c r="T142" i="60" s="1"/>
  <c r="S45" i="60"/>
  <c r="T45" i="60" s="1"/>
  <c r="V45" i="60"/>
  <c r="X45" i="60"/>
  <c r="Y45" i="60" s="1"/>
  <c r="X86" i="60"/>
  <c r="Y86" i="60" s="1"/>
  <c r="V86" i="60"/>
  <c r="S86" i="60"/>
  <c r="T86" i="60" s="1"/>
  <c r="S210" i="60"/>
  <c r="T210" i="60" s="1"/>
  <c r="X210" i="60"/>
  <c r="Y210" i="60" s="1"/>
  <c r="V210" i="60"/>
  <c r="V240" i="60"/>
  <c r="V279" i="60"/>
  <c r="S348" i="60"/>
  <c r="T348" i="60" s="1"/>
  <c r="V345" i="60"/>
  <c r="V170" i="60"/>
  <c r="S151" i="60"/>
  <c r="T151" i="60" s="1"/>
  <c r="S41" i="60"/>
  <c r="T41" i="60" s="1"/>
  <c r="S81" i="60"/>
  <c r="T81" i="60" s="1"/>
  <c r="S113" i="60"/>
  <c r="T113" i="60" s="1"/>
  <c r="V308" i="60"/>
  <c r="X170" i="60"/>
  <c r="Y170" i="60" s="1"/>
  <c r="S265" i="60"/>
  <c r="T265" i="60" s="1"/>
  <c r="V151" i="60"/>
  <c r="V41" i="60"/>
  <c r="X83" i="60"/>
  <c r="Y83" i="60" s="1"/>
  <c r="X356" i="60"/>
  <c r="Y356" i="60" s="1"/>
  <c r="X308" i="60"/>
  <c r="Y308" i="60" s="1"/>
  <c r="S287" i="60"/>
  <c r="T287" i="60" s="1"/>
  <c r="S219" i="60"/>
  <c r="T219" i="60" s="1"/>
  <c r="V300" i="60"/>
  <c r="V265" i="60"/>
  <c r="X201" i="60"/>
  <c r="Y201" i="60" s="1"/>
  <c r="S83" i="60"/>
  <c r="T83" i="60" s="1"/>
  <c r="X276" i="60"/>
  <c r="Y276" i="60" s="1"/>
  <c r="V276" i="60"/>
  <c r="V316" i="60"/>
  <c r="V197" i="60"/>
  <c r="S258" i="60"/>
  <c r="T258" i="60" s="1"/>
  <c r="V219" i="60"/>
  <c r="X300" i="60"/>
  <c r="Y300" i="60" s="1"/>
  <c r="V266" i="60"/>
  <c r="S201" i="60"/>
  <c r="T201" i="60" s="1"/>
  <c r="X49" i="60"/>
  <c r="Y49" i="60" s="1"/>
  <c r="S164" i="60"/>
  <c r="T164" i="60" s="1"/>
  <c r="X316" i="60"/>
  <c r="Y316" i="60" s="1"/>
  <c r="V258" i="60"/>
  <c r="S197" i="60"/>
  <c r="T197" i="60" s="1"/>
  <c r="X266" i="60"/>
  <c r="Y266" i="60" s="1"/>
  <c r="V164" i="60"/>
  <c r="S111" i="60"/>
  <c r="T111" i="60" s="1"/>
  <c r="X111" i="60"/>
  <c r="Y111" i="60" s="1"/>
  <c r="S9" i="60"/>
  <c r="T9" i="60" s="1"/>
  <c r="S289" i="60"/>
  <c r="T289" i="60" s="1"/>
  <c r="X9" i="60"/>
  <c r="Y9" i="60" s="1"/>
  <c r="V289" i="60"/>
  <c r="S57" i="60"/>
  <c r="T57" i="60" s="1"/>
  <c r="V57" i="60"/>
  <c r="P17" i="59"/>
  <c r="Q17" i="59" s="1"/>
  <c r="P18" i="59"/>
  <c r="Q18" i="59" s="1"/>
  <c r="P27" i="59"/>
  <c r="Q27" i="59" s="1"/>
  <c r="P26" i="59"/>
  <c r="Q26" i="59" s="1"/>
  <c r="P7" i="59"/>
  <c r="Q7" i="59" s="1"/>
  <c r="P21" i="59"/>
  <c r="Q21" i="59" s="1"/>
  <c r="P24" i="59"/>
  <c r="Q24" i="59" s="1"/>
  <c r="P22" i="59"/>
  <c r="Q22" i="59" s="1"/>
  <c r="P4" i="59"/>
  <c r="Q4" i="59" s="1"/>
  <c r="P25" i="59"/>
  <c r="Q25" i="59" s="1"/>
  <c r="P16" i="59"/>
  <c r="Q16" i="59" s="1"/>
  <c r="S14" i="59"/>
  <c r="P2" i="59"/>
  <c r="Q2" i="59" s="1"/>
  <c r="P13" i="59"/>
  <c r="Q13" i="59" s="1"/>
  <c r="S5" i="59"/>
  <c r="P5" i="59"/>
  <c r="Q5" i="59" s="1"/>
  <c r="S12" i="59"/>
  <c r="P12" i="59"/>
  <c r="Q12" i="59" s="1"/>
  <c r="P8" i="59"/>
  <c r="Q8" i="59" s="1"/>
  <c r="S8" i="59"/>
  <c r="P20" i="59"/>
  <c r="Q20" i="59" s="1"/>
  <c r="P9" i="59"/>
  <c r="Q9" i="59" s="1"/>
  <c r="S10" i="59"/>
  <c r="P30" i="59"/>
  <c r="Q30" i="59" s="1"/>
  <c r="P28" i="59"/>
  <c r="Q28" i="59" s="1"/>
  <c r="P6" i="59"/>
  <c r="Q6" i="59" s="1"/>
  <c r="P29" i="59"/>
  <c r="Q29" i="59" s="1"/>
  <c r="AC4" i="68" l="1"/>
  <c r="AE4" i="66"/>
  <c r="AE6" i="62"/>
  <c r="AE5" i="62"/>
  <c r="R3" i="64"/>
  <c r="X7" i="64"/>
  <c r="O3" i="64"/>
  <c r="P3" i="64" s="1"/>
  <c r="X6" i="64"/>
  <c r="R24" i="64"/>
  <c r="O24" i="64"/>
  <c r="P24" i="64" s="1"/>
  <c r="R10" i="64"/>
  <c r="O10" i="64"/>
  <c r="P10" i="64" s="1"/>
  <c r="R16" i="64"/>
  <c r="O16" i="64"/>
  <c r="P16" i="64" s="1"/>
  <c r="U107" i="63"/>
  <c r="U34" i="63"/>
  <c r="U228" i="63"/>
  <c r="U298" i="63"/>
  <c r="R56" i="63"/>
  <c r="S56" i="63" s="1"/>
  <c r="R141" i="63"/>
  <c r="S141" i="63" s="1"/>
  <c r="U251" i="63"/>
  <c r="W329" i="63"/>
  <c r="X329" i="63" s="1"/>
  <c r="U325" i="63"/>
  <c r="W14" i="63"/>
  <c r="X14" i="63" s="1"/>
  <c r="R107" i="63"/>
  <c r="S107" i="63" s="1"/>
  <c r="U180" i="63"/>
  <c r="R252" i="63"/>
  <c r="S252" i="63" s="1"/>
  <c r="W234" i="63"/>
  <c r="X234" i="63" s="1"/>
  <c r="R303" i="63"/>
  <c r="S303" i="63" s="1"/>
  <c r="U78" i="63"/>
  <c r="W303" i="63"/>
  <c r="X303" i="63" s="1"/>
  <c r="R178" i="63"/>
  <c r="S178" i="63" s="1"/>
  <c r="R135" i="63"/>
  <c r="S135" i="63" s="1"/>
  <c r="R180" i="63"/>
  <c r="S180" i="63" s="1"/>
  <c r="R78" i="63"/>
  <c r="S78" i="63" s="1"/>
  <c r="U178" i="63"/>
  <c r="U252" i="63"/>
  <c r="W135" i="63"/>
  <c r="X135" i="63" s="1"/>
  <c r="U234" i="63"/>
  <c r="U56" i="63"/>
  <c r="W90" i="63"/>
  <c r="X90" i="63" s="1"/>
  <c r="U141" i="63"/>
  <c r="U329" i="63"/>
  <c r="W31" i="63"/>
  <c r="X31" i="63" s="1"/>
  <c r="R236" i="63"/>
  <c r="S236" i="63" s="1"/>
  <c r="U328" i="63"/>
  <c r="U77" i="63"/>
  <c r="W77" i="63"/>
  <c r="X77" i="63" s="1"/>
  <c r="U356" i="63"/>
  <c r="R334" i="63"/>
  <c r="S334" i="63" s="1"/>
  <c r="U338" i="63"/>
  <c r="U131" i="63"/>
  <c r="U292" i="63"/>
  <c r="W200" i="63"/>
  <c r="X200" i="63" s="1"/>
  <c r="R317" i="63"/>
  <c r="S317" i="63" s="1"/>
  <c r="R131" i="63"/>
  <c r="S131" i="63" s="1"/>
  <c r="R328" i="63"/>
  <c r="S328" i="63" s="1"/>
  <c r="U6" i="63"/>
  <c r="R292" i="63"/>
  <c r="S292" i="63" s="1"/>
  <c r="W40" i="63"/>
  <c r="X40" i="63" s="1"/>
  <c r="R71" i="63"/>
  <c r="S71" i="63" s="1"/>
  <c r="R215" i="63"/>
  <c r="S215" i="63" s="1"/>
  <c r="W236" i="63"/>
  <c r="X236" i="63" s="1"/>
  <c r="W228" i="63"/>
  <c r="X228" i="63" s="1"/>
  <c r="U151" i="63"/>
  <c r="R184" i="63"/>
  <c r="S184" i="63" s="1"/>
  <c r="R360" i="63"/>
  <c r="S360" i="63" s="1"/>
  <c r="U184" i="63"/>
  <c r="R192" i="63"/>
  <c r="S192" i="63" s="1"/>
  <c r="R31" i="63"/>
  <c r="S31" i="63" s="1"/>
  <c r="R208" i="63"/>
  <c r="S208" i="63" s="1"/>
  <c r="U201" i="63"/>
  <c r="W359" i="63"/>
  <c r="X359" i="63" s="1"/>
  <c r="W22" i="63"/>
  <c r="X22" i="63" s="1"/>
  <c r="W325" i="63"/>
  <c r="X325" i="63" s="1"/>
  <c r="U90" i="63"/>
  <c r="W298" i="63"/>
  <c r="X298" i="63" s="1"/>
  <c r="W246" i="63"/>
  <c r="X246" i="63" s="1"/>
  <c r="U232" i="63"/>
  <c r="U30" i="63"/>
  <c r="U246" i="63"/>
  <c r="R61" i="63"/>
  <c r="S61" i="63" s="1"/>
  <c r="W332" i="63"/>
  <c r="X332" i="63" s="1"/>
  <c r="W30" i="63"/>
  <c r="X30" i="63" s="1"/>
  <c r="R97" i="63"/>
  <c r="S97" i="63" s="1"/>
  <c r="U332" i="63"/>
  <c r="U97" i="63"/>
  <c r="U305" i="63"/>
  <c r="W305" i="63"/>
  <c r="X305" i="63" s="1"/>
  <c r="U22" i="63"/>
  <c r="W93" i="63"/>
  <c r="X93" i="63" s="1"/>
  <c r="U205" i="63"/>
  <c r="W316" i="63"/>
  <c r="X316" i="63" s="1"/>
  <c r="R200" i="63"/>
  <c r="S200" i="63" s="1"/>
  <c r="W84" i="63"/>
  <c r="X84" i="63" s="1"/>
  <c r="W232" i="63"/>
  <c r="X232" i="63" s="1"/>
  <c r="W205" i="63"/>
  <c r="X205" i="63" s="1"/>
  <c r="U316" i="63"/>
  <c r="U192" i="63"/>
  <c r="U294" i="63"/>
  <c r="R6" i="63"/>
  <c r="S6" i="63" s="1"/>
  <c r="U238" i="63"/>
  <c r="U301" i="63"/>
  <c r="R270" i="63"/>
  <c r="S270" i="63" s="1"/>
  <c r="R301" i="63"/>
  <c r="S301" i="63" s="1"/>
  <c r="R66" i="63"/>
  <c r="S66" i="63" s="1"/>
  <c r="R359" i="63"/>
  <c r="S359" i="63" s="1"/>
  <c r="R93" i="63"/>
  <c r="S93" i="63" s="1"/>
  <c r="W270" i="63"/>
  <c r="X270" i="63" s="1"/>
  <c r="W251" i="63"/>
  <c r="X251" i="63" s="1"/>
  <c r="W151" i="63"/>
  <c r="X151" i="63" s="1"/>
  <c r="W317" i="63"/>
  <c r="X317" i="63" s="1"/>
  <c r="W34" i="63"/>
  <c r="X34" i="63" s="1"/>
  <c r="U360" i="63"/>
  <c r="U215" i="63"/>
  <c r="W281" i="63"/>
  <c r="X281" i="63" s="1"/>
  <c r="U71" i="63"/>
  <c r="W208" i="63"/>
  <c r="X208" i="63" s="1"/>
  <c r="U293" i="63"/>
  <c r="U281" i="63"/>
  <c r="U61" i="63"/>
  <c r="W238" i="63"/>
  <c r="X238" i="63" s="1"/>
  <c r="W276" i="63"/>
  <c r="X276" i="63" s="1"/>
  <c r="R293" i="63"/>
  <c r="S293" i="63" s="1"/>
  <c r="U241" i="63"/>
  <c r="U276" i="63"/>
  <c r="W294" i="63"/>
  <c r="X294" i="63" s="1"/>
  <c r="R14" i="63"/>
  <c r="S14" i="63" s="1"/>
  <c r="W241" i="63"/>
  <c r="X241" i="63" s="1"/>
  <c r="R40" i="63"/>
  <c r="S40" i="63" s="1"/>
  <c r="R84" i="63"/>
  <c r="S84" i="63" s="1"/>
  <c r="W201" i="63"/>
  <c r="X201" i="63" s="1"/>
  <c r="U53" i="63"/>
  <c r="W334" i="63"/>
  <c r="X334" i="63" s="1"/>
  <c r="W53" i="63"/>
  <c r="X53" i="63" s="1"/>
  <c r="R94" i="63"/>
  <c r="S94" i="63" s="1"/>
  <c r="W94" i="63"/>
  <c r="X94" i="63" s="1"/>
  <c r="U94" i="63"/>
  <c r="R204" i="63"/>
  <c r="S204" i="63" s="1"/>
  <c r="W204" i="63"/>
  <c r="X204" i="63" s="1"/>
  <c r="U204" i="63"/>
  <c r="U74" i="63"/>
  <c r="U213" i="63"/>
  <c r="R230" i="63"/>
  <c r="S230" i="63" s="1"/>
  <c r="W230" i="63"/>
  <c r="X230" i="63" s="1"/>
  <c r="U230" i="63"/>
  <c r="W74" i="63"/>
  <c r="X74" i="63" s="1"/>
  <c r="R115" i="63"/>
  <c r="S115" i="63" s="1"/>
  <c r="W213" i="63"/>
  <c r="X213" i="63" s="1"/>
  <c r="U129" i="63"/>
  <c r="W129" i="63"/>
  <c r="X129" i="63" s="1"/>
  <c r="R129" i="63"/>
  <c r="S129" i="63" s="1"/>
  <c r="R225" i="63"/>
  <c r="S225" i="63" s="1"/>
  <c r="W225" i="63"/>
  <c r="X225" i="63" s="1"/>
  <c r="U225" i="63"/>
  <c r="R98" i="63"/>
  <c r="S98" i="63" s="1"/>
  <c r="U115" i="63"/>
  <c r="U89" i="63"/>
  <c r="U119" i="63"/>
  <c r="W119" i="63"/>
  <c r="X119" i="63" s="1"/>
  <c r="R119" i="63"/>
  <c r="S119" i="63" s="1"/>
  <c r="U98" i="63"/>
  <c r="R89" i="63"/>
  <c r="S89" i="63" s="1"/>
  <c r="R338" i="63"/>
  <c r="S338" i="63" s="1"/>
  <c r="U66" i="63"/>
  <c r="R356" i="63"/>
  <c r="S356" i="63" s="1"/>
  <c r="W16" i="63"/>
  <c r="X16" i="63" s="1"/>
  <c r="U16" i="63"/>
  <c r="R16" i="63"/>
  <c r="S16" i="63" s="1"/>
  <c r="U248" i="63"/>
  <c r="R248" i="63"/>
  <c r="S248" i="63" s="1"/>
  <c r="W248" i="63"/>
  <c r="X248" i="63" s="1"/>
  <c r="W8" i="63"/>
  <c r="X8" i="63" s="1"/>
  <c r="U8" i="63"/>
  <c r="R8" i="63"/>
  <c r="S8" i="63" s="1"/>
  <c r="W181" i="63"/>
  <c r="X181" i="63" s="1"/>
  <c r="U181" i="63"/>
  <c r="R181" i="63"/>
  <c r="S181" i="63" s="1"/>
  <c r="U321" i="63"/>
  <c r="R321" i="63"/>
  <c r="S321" i="63" s="1"/>
  <c r="W321" i="63"/>
  <c r="X321" i="63" s="1"/>
  <c r="W114" i="63"/>
  <c r="X114" i="63" s="1"/>
  <c r="U114" i="63"/>
  <c r="R114" i="63"/>
  <c r="S114" i="63" s="1"/>
  <c r="W104" i="63"/>
  <c r="X104" i="63" s="1"/>
  <c r="U104" i="63"/>
  <c r="R104" i="63"/>
  <c r="S104" i="63" s="1"/>
  <c r="W155" i="63"/>
  <c r="X155" i="63" s="1"/>
  <c r="U155" i="63"/>
  <c r="R155" i="63"/>
  <c r="S155" i="63" s="1"/>
  <c r="W222" i="63"/>
  <c r="X222" i="63" s="1"/>
  <c r="U222" i="63"/>
  <c r="R222" i="63"/>
  <c r="S222" i="63" s="1"/>
  <c r="U343" i="63"/>
  <c r="W343" i="63"/>
  <c r="X343" i="63" s="1"/>
  <c r="R343" i="63"/>
  <c r="S343" i="63" s="1"/>
  <c r="W62" i="63"/>
  <c r="X62" i="63" s="1"/>
  <c r="U62" i="63"/>
  <c r="R62" i="63"/>
  <c r="S62" i="63" s="1"/>
  <c r="R69" i="63"/>
  <c r="S69" i="63" s="1"/>
  <c r="U69" i="63"/>
  <c r="W69" i="63"/>
  <c r="X69" i="63" s="1"/>
  <c r="W19" i="63"/>
  <c r="X19" i="63" s="1"/>
  <c r="U19" i="63"/>
  <c r="R19" i="63"/>
  <c r="S19" i="63" s="1"/>
  <c r="W28" i="63"/>
  <c r="X28" i="63" s="1"/>
  <c r="U28" i="63"/>
  <c r="R28" i="63"/>
  <c r="S28" i="63" s="1"/>
  <c r="U170" i="63"/>
  <c r="R170" i="63"/>
  <c r="S170" i="63" s="1"/>
  <c r="W170" i="63"/>
  <c r="X170" i="63" s="1"/>
  <c r="R186" i="63"/>
  <c r="S186" i="63" s="1"/>
  <c r="W186" i="63"/>
  <c r="X186" i="63" s="1"/>
  <c r="U186" i="63"/>
  <c r="U266" i="63"/>
  <c r="R266" i="63"/>
  <c r="S266" i="63" s="1"/>
  <c r="W266" i="63"/>
  <c r="X266" i="63" s="1"/>
  <c r="W139" i="63"/>
  <c r="X139" i="63" s="1"/>
  <c r="R139" i="63"/>
  <c r="S139" i="63" s="1"/>
  <c r="U139" i="63"/>
  <c r="W52" i="63"/>
  <c r="X52" i="63" s="1"/>
  <c r="U52" i="63"/>
  <c r="R52" i="63"/>
  <c r="S52" i="63" s="1"/>
  <c r="U341" i="63"/>
  <c r="R341" i="63"/>
  <c r="S341" i="63" s="1"/>
  <c r="W341" i="63"/>
  <c r="X341" i="63" s="1"/>
  <c r="W206" i="63"/>
  <c r="X206" i="63" s="1"/>
  <c r="U206" i="63"/>
  <c r="R206" i="63"/>
  <c r="S206" i="63" s="1"/>
  <c r="W101" i="63"/>
  <c r="X101" i="63" s="1"/>
  <c r="U101" i="63"/>
  <c r="R101" i="63"/>
  <c r="S101" i="63" s="1"/>
  <c r="W36" i="63"/>
  <c r="X36" i="63" s="1"/>
  <c r="U36" i="63"/>
  <c r="R36" i="63"/>
  <c r="S36" i="63" s="1"/>
  <c r="W358" i="63"/>
  <c r="X358" i="63" s="1"/>
  <c r="U358" i="63"/>
  <c r="R358" i="63"/>
  <c r="S358" i="63" s="1"/>
  <c r="U344" i="63"/>
  <c r="W344" i="63"/>
  <c r="X344" i="63" s="1"/>
  <c r="R344" i="63"/>
  <c r="S344" i="63" s="1"/>
  <c r="U350" i="63"/>
  <c r="W350" i="63"/>
  <c r="X350" i="63" s="1"/>
  <c r="R350" i="63"/>
  <c r="S350" i="63" s="1"/>
  <c r="W24" i="63"/>
  <c r="X24" i="63" s="1"/>
  <c r="U24" i="63"/>
  <c r="R24" i="63"/>
  <c r="S24" i="63" s="1"/>
  <c r="U138" i="63"/>
  <c r="R138" i="63"/>
  <c r="S138" i="63" s="1"/>
  <c r="W138" i="63"/>
  <c r="X138" i="63" s="1"/>
  <c r="U314" i="63"/>
  <c r="W314" i="63"/>
  <c r="X314" i="63" s="1"/>
  <c r="R314" i="63"/>
  <c r="S314" i="63" s="1"/>
  <c r="W10" i="63"/>
  <c r="X10" i="63" s="1"/>
  <c r="U10" i="63"/>
  <c r="R10" i="63"/>
  <c r="S10" i="63" s="1"/>
  <c r="W106" i="63"/>
  <c r="X106" i="63" s="1"/>
  <c r="U106" i="63"/>
  <c r="R106" i="63"/>
  <c r="S106" i="63" s="1"/>
  <c r="R191" i="63"/>
  <c r="S191" i="63" s="1"/>
  <c r="U191" i="63"/>
  <c r="W191" i="63"/>
  <c r="X191" i="63" s="1"/>
  <c r="U326" i="63"/>
  <c r="W326" i="63"/>
  <c r="X326" i="63" s="1"/>
  <c r="R326" i="63"/>
  <c r="S326" i="63" s="1"/>
  <c r="U354" i="63"/>
  <c r="W354" i="63"/>
  <c r="X354" i="63" s="1"/>
  <c r="R354" i="63"/>
  <c r="S354" i="63" s="1"/>
  <c r="W35" i="63"/>
  <c r="X35" i="63" s="1"/>
  <c r="U35" i="63"/>
  <c r="R35" i="63"/>
  <c r="S35" i="63" s="1"/>
  <c r="U154" i="63"/>
  <c r="R154" i="63"/>
  <c r="S154" i="63" s="1"/>
  <c r="W154" i="63"/>
  <c r="X154" i="63" s="1"/>
  <c r="U68" i="63"/>
  <c r="W68" i="63"/>
  <c r="X68" i="63" s="1"/>
  <c r="R68" i="63"/>
  <c r="S68" i="63" s="1"/>
  <c r="W133" i="63"/>
  <c r="X133" i="63" s="1"/>
  <c r="U133" i="63"/>
  <c r="R133" i="63"/>
  <c r="S133" i="63" s="1"/>
  <c r="W209" i="63"/>
  <c r="X209" i="63" s="1"/>
  <c r="U209" i="63"/>
  <c r="R209" i="63"/>
  <c r="S209" i="63" s="1"/>
  <c r="U320" i="63"/>
  <c r="W320" i="63"/>
  <c r="X320" i="63" s="1"/>
  <c r="R320" i="63"/>
  <c r="S320" i="63" s="1"/>
  <c r="W5" i="63"/>
  <c r="X5" i="63" s="1"/>
  <c r="U5" i="63"/>
  <c r="R5" i="63"/>
  <c r="S5" i="63" s="1"/>
  <c r="W127" i="63"/>
  <c r="X127" i="63" s="1"/>
  <c r="R127" i="63"/>
  <c r="S127" i="63" s="1"/>
  <c r="U127" i="63"/>
  <c r="U280" i="63"/>
  <c r="R280" i="63"/>
  <c r="S280" i="63" s="1"/>
  <c r="W280" i="63"/>
  <c r="X280" i="63" s="1"/>
  <c r="U311" i="63"/>
  <c r="W311" i="63"/>
  <c r="X311" i="63" s="1"/>
  <c r="R311" i="63"/>
  <c r="S311" i="63" s="1"/>
  <c r="U352" i="63"/>
  <c r="W352" i="63"/>
  <c r="X352" i="63" s="1"/>
  <c r="R352" i="63"/>
  <c r="S352" i="63" s="1"/>
  <c r="U330" i="63"/>
  <c r="W330" i="63"/>
  <c r="X330" i="63" s="1"/>
  <c r="R330" i="63"/>
  <c r="S330" i="63" s="1"/>
  <c r="U323" i="63"/>
  <c r="R323" i="63"/>
  <c r="S323" i="63" s="1"/>
  <c r="W323" i="63"/>
  <c r="X323" i="63" s="1"/>
  <c r="W2" i="63"/>
  <c r="X2" i="63" s="1"/>
  <c r="U2" i="63"/>
  <c r="R2" i="63"/>
  <c r="S2" i="63" s="1"/>
  <c r="W27" i="63"/>
  <c r="X27" i="63" s="1"/>
  <c r="U27" i="63"/>
  <c r="R27" i="63"/>
  <c r="S27" i="63" s="1"/>
  <c r="W117" i="63"/>
  <c r="X117" i="63" s="1"/>
  <c r="U117" i="63"/>
  <c r="R117" i="63"/>
  <c r="S117" i="63" s="1"/>
  <c r="R221" i="63"/>
  <c r="S221" i="63" s="1"/>
  <c r="W221" i="63"/>
  <c r="X221" i="63" s="1"/>
  <c r="U221" i="63"/>
  <c r="R194" i="63"/>
  <c r="S194" i="63" s="1"/>
  <c r="W194" i="63"/>
  <c r="X194" i="63" s="1"/>
  <c r="U194" i="63"/>
  <c r="W32" i="63"/>
  <c r="X32" i="63" s="1"/>
  <c r="U32" i="63"/>
  <c r="R32" i="63"/>
  <c r="S32" i="63" s="1"/>
  <c r="W9" i="63"/>
  <c r="X9" i="63" s="1"/>
  <c r="U9" i="63"/>
  <c r="R9" i="63"/>
  <c r="S9" i="63" s="1"/>
  <c r="U249" i="63"/>
  <c r="R249" i="63"/>
  <c r="S249" i="63" s="1"/>
  <c r="W249" i="63"/>
  <c r="X249" i="63" s="1"/>
  <c r="U336" i="63"/>
  <c r="W336" i="63"/>
  <c r="X336" i="63" s="1"/>
  <c r="R336" i="63"/>
  <c r="S336" i="63" s="1"/>
  <c r="W18" i="63"/>
  <c r="X18" i="63" s="1"/>
  <c r="U18" i="63"/>
  <c r="R18" i="63"/>
  <c r="S18" i="63" s="1"/>
  <c r="W157" i="63"/>
  <c r="X157" i="63" s="1"/>
  <c r="U157" i="63"/>
  <c r="R157" i="63"/>
  <c r="S157" i="63" s="1"/>
  <c r="U273" i="63"/>
  <c r="R273" i="63"/>
  <c r="S273" i="63" s="1"/>
  <c r="W273" i="63"/>
  <c r="X273" i="63" s="1"/>
  <c r="U327" i="63"/>
  <c r="R327" i="63"/>
  <c r="S327" i="63" s="1"/>
  <c r="W327" i="63"/>
  <c r="X327" i="63" s="1"/>
  <c r="U162" i="63"/>
  <c r="R162" i="63"/>
  <c r="S162" i="63" s="1"/>
  <c r="W162" i="63"/>
  <c r="X162" i="63" s="1"/>
  <c r="U322" i="63"/>
  <c r="W322" i="63"/>
  <c r="X322" i="63" s="1"/>
  <c r="R322" i="63"/>
  <c r="S322" i="63" s="1"/>
  <c r="W88" i="63"/>
  <c r="X88" i="63" s="1"/>
  <c r="R88" i="63"/>
  <c r="S88" i="63" s="1"/>
  <c r="U88" i="63"/>
  <c r="W165" i="63"/>
  <c r="X165" i="63" s="1"/>
  <c r="U165" i="63"/>
  <c r="R165" i="63"/>
  <c r="S165" i="63" s="1"/>
  <c r="R297" i="63"/>
  <c r="S297" i="63" s="1"/>
  <c r="W297" i="63"/>
  <c r="X297" i="63" s="1"/>
  <c r="U297" i="63"/>
  <c r="W13" i="63"/>
  <c r="X13" i="63" s="1"/>
  <c r="U13" i="63"/>
  <c r="R13" i="63"/>
  <c r="S13" i="63" s="1"/>
  <c r="U250" i="63"/>
  <c r="R250" i="63"/>
  <c r="S250" i="63" s="1"/>
  <c r="W250" i="63"/>
  <c r="X250" i="63" s="1"/>
  <c r="U349" i="63"/>
  <c r="R349" i="63"/>
  <c r="S349" i="63" s="1"/>
  <c r="W349" i="63"/>
  <c r="X349" i="63" s="1"/>
  <c r="W7" i="63"/>
  <c r="X7" i="63" s="1"/>
  <c r="U7" i="63"/>
  <c r="R7" i="63"/>
  <c r="S7" i="63" s="1"/>
  <c r="W160" i="63"/>
  <c r="X160" i="63" s="1"/>
  <c r="U160" i="63"/>
  <c r="R160" i="63"/>
  <c r="S160" i="63" s="1"/>
  <c r="U351" i="63"/>
  <c r="W351" i="63"/>
  <c r="X351" i="63" s="1"/>
  <c r="R351" i="63"/>
  <c r="S351" i="63" s="1"/>
  <c r="U345" i="63"/>
  <c r="R345" i="63"/>
  <c r="S345" i="63" s="1"/>
  <c r="W345" i="63"/>
  <c r="X345" i="63" s="1"/>
  <c r="R187" i="63"/>
  <c r="S187" i="63" s="1"/>
  <c r="U187" i="63"/>
  <c r="W187" i="63"/>
  <c r="X187" i="63" s="1"/>
  <c r="W120" i="63"/>
  <c r="X120" i="63" s="1"/>
  <c r="U120" i="63"/>
  <c r="R120" i="63"/>
  <c r="S120" i="63" s="1"/>
  <c r="W17" i="63"/>
  <c r="X17" i="63" s="1"/>
  <c r="U17" i="63"/>
  <c r="R17" i="63"/>
  <c r="S17" i="63" s="1"/>
  <c r="R242" i="63"/>
  <c r="S242" i="63" s="1"/>
  <c r="W242" i="63"/>
  <c r="X242" i="63" s="1"/>
  <c r="U242" i="63"/>
  <c r="U295" i="63"/>
  <c r="W295" i="63"/>
  <c r="X295" i="63" s="1"/>
  <c r="R295" i="63"/>
  <c r="S295" i="63" s="1"/>
  <c r="W26" i="63"/>
  <c r="X26" i="63" s="1"/>
  <c r="U26" i="63"/>
  <c r="R26" i="63"/>
  <c r="S26" i="63" s="1"/>
  <c r="R190" i="63"/>
  <c r="S190" i="63" s="1"/>
  <c r="W190" i="63"/>
  <c r="X190" i="63" s="1"/>
  <c r="U190" i="63"/>
  <c r="U167" i="63"/>
  <c r="R167" i="63"/>
  <c r="S167" i="63" s="1"/>
  <c r="W167" i="63"/>
  <c r="X167" i="63" s="1"/>
  <c r="U264" i="63"/>
  <c r="R264" i="63"/>
  <c r="S264" i="63" s="1"/>
  <c r="W264" i="63"/>
  <c r="X264" i="63" s="1"/>
  <c r="W91" i="63"/>
  <c r="X91" i="63" s="1"/>
  <c r="U91" i="63"/>
  <c r="R91" i="63"/>
  <c r="S91" i="63" s="1"/>
  <c r="U337" i="63"/>
  <c r="R337" i="63"/>
  <c r="S337" i="63" s="1"/>
  <c r="W337" i="63"/>
  <c r="X337" i="63" s="1"/>
  <c r="W21" i="63"/>
  <c r="X21" i="63" s="1"/>
  <c r="U21" i="63"/>
  <c r="R21" i="63"/>
  <c r="S21" i="63" s="1"/>
  <c r="W144" i="63"/>
  <c r="X144" i="63" s="1"/>
  <c r="U144" i="63"/>
  <c r="R144" i="63"/>
  <c r="S144" i="63" s="1"/>
  <c r="U278" i="63"/>
  <c r="R278" i="63"/>
  <c r="S278" i="63" s="1"/>
  <c r="W278" i="63"/>
  <c r="X278" i="63" s="1"/>
  <c r="U331" i="63"/>
  <c r="R331" i="63"/>
  <c r="S331" i="63" s="1"/>
  <c r="W331" i="63"/>
  <c r="X331" i="63" s="1"/>
  <c r="W15" i="63"/>
  <c r="X15" i="63" s="1"/>
  <c r="U15" i="63"/>
  <c r="R15" i="63"/>
  <c r="S15" i="63" s="1"/>
  <c r="U324" i="63"/>
  <c r="W324" i="63"/>
  <c r="X324" i="63" s="1"/>
  <c r="R324" i="63"/>
  <c r="S324" i="63" s="1"/>
  <c r="W223" i="63"/>
  <c r="X223" i="63" s="1"/>
  <c r="U223" i="63"/>
  <c r="R223" i="63"/>
  <c r="S223" i="63" s="1"/>
  <c r="U73" i="63"/>
  <c r="W73" i="63"/>
  <c r="X73" i="63" s="1"/>
  <c r="R73" i="63"/>
  <c r="S73" i="63" s="1"/>
  <c r="R195" i="63"/>
  <c r="S195" i="63" s="1"/>
  <c r="U195" i="63"/>
  <c r="W195" i="63"/>
  <c r="X195" i="63" s="1"/>
  <c r="W25" i="63"/>
  <c r="X25" i="63" s="1"/>
  <c r="U25" i="63"/>
  <c r="R25" i="63"/>
  <c r="S25" i="63" s="1"/>
  <c r="U271" i="63"/>
  <c r="R271" i="63"/>
  <c r="S271" i="63" s="1"/>
  <c r="W271" i="63"/>
  <c r="X271" i="63" s="1"/>
  <c r="U333" i="63"/>
  <c r="R333" i="63"/>
  <c r="S333" i="63" s="1"/>
  <c r="W333" i="63"/>
  <c r="X333" i="63" s="1"/>
  <c r="W123" i="63"/>
  <c r="X123" i="63" s="1"/>
  <c r="U123" i="63"/>
  <c r="R123" i="63"/>
  <c r="S123" i="63" s="1"/>
  <c r="W202" i="63"/>
  <c r="X202" i="63" s="1"/>
  <c r="U202" i="63"/>
  <c r="R202" i="63"/>
  <c r="S202" i="63" s="1"/>
  <c r="R188" i="63"/>
  <c r="S188" i="63" s="1"/>
  <c r="W188" i="63"/>
  <c r="X188" i="63" s="1"/>
  <c r="U188" i="63"/>
  <c r="U306" i="63"/>
  <c r="R306" i="63"/>
  <c r="S306" i="63" s="1"/>
  <c r="W306" i="63"/>
  <c r="X306" i="63" s="1"/>
  <c r="W4" i="63"/>
  <c r="X4" i="63" s="1"/>
  <c r="U4" i="63"/>
  <c r="R4" i="63"/>
  <c r="S4" i="63" s="1"/>
  <c r="W136" i="63"/>
  <c r="X136" i="63" s="1"/>
  <c r="U136" i="63"/>
  <c r="R136" i="63"/>
  <c r="S136" i="63" s="1"/>
  <c r="R196" i="63"/>
  <c r="S196" i="63" s="1"/>
  <c r="W196" i="63"/>
  <c r="X196" i="63" s="1"/>
  <c r="U196" i="63"/>
  <c r="U346" i="63"/>
  <c r="W346" i="63"/>
  <c r="X346" i="63" s="1"/>
  <c r="R346" i="63"/>
  <c r="S346" i="63" s="1"/>
  <c r="W29" i="63"/>
  <c r="X29" i="63" s="1"/>
  <c r="U29" i="63"/>
  <c r="R29" i="63"/>
  <c r="S29" i="63" s="1"/>
  <c r="W216" i="63"/>
  <c r="X216" i="63" s="1"/>
  <c r="U216" i="63"/>
  <c r="R216" i="63"/>
  <c r="S216" i="63" s="1"/>
  <c r="U268" i="63"/>
  <c r="R268" i="63"/>
  <c r="S268" i="63" s="1"/>
  <c r="W268" i="63"/>
  <c r="X268" i="63" s="1"/>
  <c r="U339" i="63"/>
  <c r="W339" i="63"/>
  <c r="X339" i="63" s="1"/>
  <c r="R339" i="63"/>
  <c r="S339" i="63" s="1"/>
  <c r="W23" i="63"/>
  <c r="X23" i="63" s="1"/>
  <c r="U23" i="63"/>
  <c r="R23" i="63"/>
  <c r="S23" i="63" s="1"/>
  <c r="W125" i="63"/>
  <c r="X125" i="63" s="1"/>
  <c r="U125" i="63"/>
  <c r="R125" i="63"/>
  <c r="S125" i="63" s="1"/>
  <c r="U224" i="63"/>
  <c r="R224" i="63"/>
  <c r="S224" i="63" s="1"/>
  <c r="W224" i="63"/>
  <c r="X224" i="63" s="1"/>
  <c r="U353" i="63"/>
  <c r="R353" i="63"/>
  <c r="S353" i="63" s="1"/>
  <c r="W353" i="63"/>
  <c r="X353" i="63" s="1"/>
  <c r="W65" i="63"/>
  <c r="X65" i="63" s="1"/>
  <c r="U65" i="63"/>
  <c r="R65" i="63"/>
  <c r="S65" i="63" s="1"/>
  <c r="W309" i="63"/>
  <c r="X309" i="63" s="1"/>
  <c r="R309" i="63"/>
  <c r="S309" i="63" s="1"/>
  <c r="U309" i="63"/>
  <c r="W168" i="63"/>
  <c r="X168" i="63" s="1"/>
  <c r="U168" i="63"/>
  <c r="R168" i="63"/>
  <c r="S168" i="63" s="1"/>
  <c r="W207" i="63"/>
  <c r="X207" i="63" s="1"/>
  <c r="R207" i="63"/>
  <c r="S207" i="63" s="1"/>
  <c r="U207" i="63"/>
  <c r="W176" i="63"/>
  <c r="X176" i="63" s="1"/>
  <c r="U176" i="63"/>
  <c r="R176" i="63"/>
  <c r="S176" i="63" s="1"/>
  <c r="U284" i="63"/>
  <c r="R284" i="63"/>
  <c r="S284" i="63" s="1"/>
  <c r="W284" i="63"/>
  <c r="X284" i="63" s="1"/>
  <c r="W296" i="63"/>
  <c r="X296" i="63" s="1"/>
  <c r="U296" i="63"/>
  <c r="R296" i="63"/>
  <c r="S296" i="63" s="1"/>
  <c r="W33" i="63"/>
  <c r="X33" i="63" s="1"/>
  <c r="U33" i="63"/>
  <c r="R33" i="63"/>
  <c r="S33" i="63" s="1"/>
  <c r="U159" i="63"/>
  <c r="R159" i="63"/>
  <c r="S159" i="63" s="1"/>
  <c r="W159" i="63"/>
  <c r="X159" i="63" s="1"/>
  <c r="U279" i="63"/>
  <c r="R279" i="63"/>
  <c r="S279" i="63" s="1"/>
  <c r="W279" i="63"/>
  <c r="X279" i="63" s="1"/>
  <c r="U342" i="63"/>
  <c r="W342" i="63"/>
  <c r="X342" i="63" s="1"/>
  <c r="R342" i="63"/>
  <c r="S342" i="63" s="1"/>
  <c r="R79" i="63"/>
  <c r="S79" i="63" s="1"/>
  <c r="W79" i="63"/>
  <c r="X79" i="63" s="1"/>
  <c r="U79" i="63"/>
  <c r="W152" i="63"/>
  <c r="X152" i="63" s="1"/>
  <c r="U152" i="63"/>
  <c r="R152" i="63"/>
  <c r="S152" i="63" s="1"/>
  <c r="W150" i="63"/>
  <c r="X150" i="63" s="1"/>
  <c r="U150" i="63"/>
  <c r="R150" i="63"/>
  <c r="S150" i="63" s="1"/>
  <c r="W3" i="63"/>
  <c r="X3" i="63" s="1"/>
  <c r="U3" i="63"/>
  <c r="R3" i="63"/>
  <c r="S3" i="63" s="1"/>
  <c r="W12" i="63"/>
  <c r="X12" i="63" s="1"/>
  <c r="U12" i="63"/>
  <c r="R12" i="63"/>
  <c r="S12" i="63" s="1"/>
  <c r="W112" i="63"/>
  <c r="X112" i="63" s="1"/>
  <c r="U112" i="63"/>
  <c r="R112" i="63"/>
  <c r="S112" i="63" s="1"/>
  <c r="W304" i="63"/>
  <c r="X304" i="63" s="1"/>
  <c r="R304" i="63"/>
  <c r="S304" i="63" s="1"/>
  <c r="U304" i="63"/>
  <c r="U319" i="63"/>
  <c r="R319" i="63"/>
  <c r="S319" i="63" s="1"/>
  <c r="W319" i="63"/>
  <c r="X319" i="63" s="1"/>
  <c r="W173" i="63"/>
  <c r="X173" i="63" s="1"/>
  <c r="U173" i="63"/>
  <c r="R173" i="63"/>
  <c r="S173" i="63" s="1"/>
  <c r="W51" i="63"/>
  <c r="X51" i="63" s="1"/>
  <c r="U51" i="63"/>
  <c r="R51" i="63"/>
  <c r="S51" i="63" s="1"/>
  <c r="U175" i="63"/>
  <c r="R175" i="63"/>
  <c r="S175" i="63" s="1"/>
  <c r="W175" i="63"/>
  <c r="X175" i="63" s="1"/>
  <c r="W357" i="63"/>
  <c r="X357" i="63" s="1"/>
  <c r="U357" i="63"/>
  <c r="R357" i="63"/>
  <c r="S357" i="63" s="1"/>
  <c r="U347" i="63"/>
  <c r="W347" i="63"/>
  <c r="X347" i="63" s="1"/>
  <c r="R347" i="63"/>
  <c r="S347" i="63" s="1"/>
  <c r="R244" i="63"/>
  <c r="S244" i="63" s="1"/>
  <c r="W244" i="63"/>
  <c r="X244" i="63" s="1"/>
  <c r="U244" i="63"/>
  <c r="U340" i="63"/>
  <c r="W340" i="63"/>
  <c r="X340" i="63" s="1"/>
  <c r="R340" i="63"/>
  <c r="S340" i="63" s="1"/>
  <c r="W149" i="63"/>
  <c r="X149" i="63" s="1"/>
  <c r="U149" i="63"/>
  <c r="R149" i="63"/>
  <c r="S149" i="63" s="1"/>
  <c r="U247" i="63"/>
  <c r="R247" i="63"/>
  <c r="S247" i="63" s="1"/>
  <c r="W247" i="63"/>
  <c r="X247" i="63" s="1"/>
  <c r="U274" i="63"/>
  <c r="R274" i="63"/>
  <c r="S274" i="63" s="1"/>
  <c r="W274" i="63"/>
  <c r="X274" i="63" s="1"/>
  <c r="R300" i="63"/>
  <c r="S300" i="63" s="1"/>
  <c r="U300" i="63"/>
  <c r="W300" i="63"/>
  <c r="X300" i="63" s="1"/>
  <c r="U348" i="63"/>
  <c r="W348" i="63"/>
  <c r="X348" i="63" s="1"/>
  <c r="R348" i="63"/>
  <c r="S348" i="63" s="1"/>
  <c r="W59" i="63"/>
  <c r="X59" i="63" s="1"/>
  <c r="U59" i="63"/>
  <c r="R59" i="63"/>
  <c r="S59" i="63" s="1"/>
  <c r="U76" i="63"/>
  <c r="W76" i="63"/>
  <c r="X76" i="63" s="1"/>
  <c r="R76" i="63"/>
  <c r="S76" i="63" s="1"/>
  <c r="U282" i="63"/>
  <c r="R282" i="63"/>
  <c r="S282" i="63" s="1"/>
  <c r="W282" i="63"/>
  <c r="X282" i="63" s="1"/>
  <c r="U335" i="63"/>
  <c r="W335" i="63"/>
  <c r="X335" i="63" s="1"/>
  <c r="R335" i="63"/>
  <c r="S335" i="63" s="1"/>
  <c r="W122" i="63"/>
  <c r="X122" i="63" s="1"/>
  <c r="U122" i="63"/>
  <c r="R122" i="63"/>
  <c r="S122" i="63" s="1"/>
  <c r="W11" i="63"/>
  <c r="X11" i="63" s="1"/>
  <c r="U11" i="63"/>
  <c r="R11" i="63"/>
  <c r="S11" i="63" s="1"/>
  <c r="W20" i="63"/>
  <c r="X20" i="63" s="1"/>
  <c r="U20" i="63"/>
  <c r="R20" i="63"/>
  <c r="S20" i="63" s="1"/>
  <c r="U146" i="63"/>
  <c r="R146" i="63"/>
  <c r="S146" i="63" s="1"/>
  <c r="W146" i="63"/>
  <c r="X146" i="63" s="1"/>
  <c r="W163" i="63"/>
  <c r="X163" i="63" s="1"/>
  <c r="U163" i="63"/>
  <c r="R163" i="63"/>
  <c r="S163" i="63" s="1"/>
  <c r="U277" i="63"/>
  <c r="R277" i="63"/>
  <c r="S277" i="63" s="1"/>
  <c r="W277" i="63"/>
  <c r="X277" i="63" s="1"/>
  <c r="U355" i="63"/>
  <c r="W355" i="63"/>
  <c r="X355" i="63" s="1"/>
  <c r="R355" i="63"/>
  <c r="S355" i="63" s="1"/>
  <c r="U275" i="63"/>
  <c r="R275" i="63"/>
  <c r="S275" i="63" s="1"/>
  <c r="W275" i="63"/>
  <c r="X275" i="63" s="1"/>
  <c r="AB5" i="60"/>
  <c r="X4" i="64" l="1"/>
  <c r="X8" i="64"/>
  <c r="AE5" i="63"/>
  <c r="W360" i="58" l="1"/>
  <c r="H360" i="58"/>
  <c r="Q360" i="58" s="1"/>
  <c r="W359" i="58"/>
  <c r="H359" i="58"/>
  <c r="Q359" i="58" s="1"/>
  <c r="W358" i="58"/>
  <c r="H358" i="58"/>
  <c r="Q358" i="58" s="1"/>
  <c r="W357" i="58"/>
  <c r="H357" i="58"/>
  <c r="Q357" i="58" s="1"/>
  <c r="W356" i="58"/>
  <c r="H356" i="58"/>
  <c r="Q356" i="58" s="1"/>
  <c r="W355" i="58"/>
  <c r="H355" i="58"/>
  <c r="Q355" i="58" s="1"/>
  <c r="W354" i="58"/>
  <c r="H354" i="58"/>
  <c r="Q354" i="58" s="1"/>
  <c r="W353" i="58"/>
  <c r="H353" i="58"/>
  <c r="Q353" i="58" s="1"/>
  <c r="W352" i="58"/>
  <c r="H352" i="58"/>
  <c r="Q352" i="58" s="1"/>
  <c r="W351" i="58"/>
  <c r="H351" i="58"/>
  <c r="Q351" i="58" s="1"/>
  <c r="W350" i="58"/>
  <c r="H350" i="58"/>
  <c r="Q350" i="58" s="1"/>
  <c r="W349" i="58"/>
  <c r="H349" i="58"/>
  <c r="Q349" i="58" s="1"/>
  <c r="W348" i="58"/>
  <c r="H348" i="58"/>
  <c r="Q348" i="58" s="1"/>
  <c r="W347" i="58"/>
  <c r="H347" i="58"/>
  <c r="Q347" i="58" s="1"/>
  <c r="W346" i="58"/>
  <c r="H346" i="58"/>
  <c r="Q346" i="58" s="1"/>
  <c r="W345" i="58"/>
  <c r="H345" i="58"/>
  <c r="Q345" i="58" s="1"/>
  <c r="W344" i="58"/>
  <c r="H344" i="58"/>
  <c r="Q344" i="58" s="1"/>
  <c r="W343" i="58"/>
  <c r="H343" i="58"/>
  <c r="Q343" i="58" s="1"/>
  <c r="W342" i="58"/>
  <c r="H342" i="58"/>
  <c r="Q342" i="58" s="1"/>
  <c r="W341" i="58"/>
  <c r="H341" i="58"/>
  <c r="Q341" i="58" s="1"/>
  <c r="W340" i="58"/>
  <c r="H340" i="58"/>
  <c r="Q340" i="58" s="1"/>
  <c r="W339" i="58"/>
  <c r="H339" i="58"/>
  <c r="W338" i="58"/>
  <c r="H338" i="58"/>
  <c r="Q338" i="58" s="1"/>
  <c r="W337" i="58"/>
  <c r="H337" i="58"/>
  <c r="Q337" i="58" s="1"/>
  <c r="W336" i="58"/>
  <c r="H336" i="58"/>
  <c r="Q336" i="58" s="1"/>
  <c r="W335" i="58"/>
  <c r="H335" i="58"/>
  <c r="Q335" i="58" s="1"/>
  <c r="W334" i="58"/>
  <c r="H334" i="58"/>
  <c r="Q334" i="58" s="1"/>
  <c r="W333" i="58"/>
  <c r="H333" i="58"/>
  <c r="Q333" i="58" s="1"/>
  <c r="W332" i="58"/>
  <c r="H332" i="58"/>
  <c r="Q332" i="58" s="1"/>
  <c r="W331" i="58"/>
  <c r="H331" i="58"/>
  <c r="Q331" i="58" s="1"/>
  <c r="W330" i="58"/>
  <c r="H330" i="58"/>
  <c r="Q330" i="58" s="1"/>
  <c r="W329" i="58"/>
  <c r="H329" i="58"/>
  <c r="Q329" i="58" s="1"/>
  <c r="W328" i="58"/>
  <c r="H328" i="58"/>
  <c r="Q328" i="58" s="1"/>
  <c r="W327" i="58"/>
  <c r="H327" i="58"/>
  <c r="Q327" i="58" s="1"/>
  <c r="W326" i="58"/>
  <c r="H326" i="58"/>
  <c r="W325" i="58"/>
  <c r="H325" i="58"/>
  <c r="Q325" i="58" s="1"/>
  <c r="W324" i="58"/>
  <c r="H324" i="58"/>
  <c r="Q324" i="58" s="1"/>
  <c r="W323" i="58"/>
  <c r="H323" i="58"/>
  <c r="Q323" i="58" s="1"/>
  <c r="W322" i="58"/>
  <c r="H322" i="58"/>
  <c r="Q322" i="58" s="1"/>
  <c r="W321" i="58"/>
  <c r="H321" i="58"/>
  <c r="Q321" i="58" s="1"/>
  <c r="W320" i="58"/>
  <c r="H320" i="58"/>
  <c r="Q320" i="58" s="1"/>
  <c r="W319" i="58"/>
  <c r="H319" i="58"/>
  <c r="Q319" i="58" s="1"/>
  <c r="W318" i="58"/>
  <c r="H318" i="58"/>
  <c r="Q318" i="58" s="1"/>
  <c r="W317" i="58"/>
  <c r="H317" i="58"/>
  <c r="Q317" i="58" s="1"/>
  <c r="W316" i="58"/>
  <c r="H316" i="58"/>
  <c r="Q316" i="58" s="1"/>
  <c r="W315" i="58"/>
  <c r="H315" i="58"/>
  <c r="Q315" i="58" s="1"/>
  <c r="W314" i="58"/>
  <c r="H314" i="58"/>
  <c r="Q314" i="58" s="1"/>
  <c r="W313" i="58"/>
  <c r="H313" i="58"/>
  <c r="Q313" i="58" s="1"/>
  <c r="W312" i="58"/>
  <c r="H312" i="58"/>
  <c r="Q312" i="58" s="1"/>
  <c r="W311" i="58"/>
  <c r="H311" i="58"/>
  <c r="Q311" i="58" s="1"/>
  <c r="W310" i="58"/>
  <c r="H310" i="58"/>
  <c r="Q310" i="58" s="1"/>
  <c r="W309" i="58"/>
  <c r="H309" i="58"/>
  <c r="Q309" i="58" s="1"/>
  <c r="W308" i="58"/>
  <c r="H308" i="58"/>
  <c r="Q308" i="58" s="1"/>
  <c r="W307" i="58"/>
  <c r="H307" i="58"/>
  <c r="Q307" i="58" s="1"/>
  <c r="W306" i="58"/>
  <c r="H306" i="58"/>
  <c r="Q306" i="58" s="1"/>
  <c r="W305" i="58"/>
  <c r="H305" i="58"/>
  <c r="Q305" i="58" s="1"/>
  <c r="W304" i="58"/>
  <c r="H304" i="58"/>
  <c r="Q304" i="58" s="1"/>
  <c r="W303" i="58"/>
  <c r="H303" i="58"/>
  <c r="Q303" i="58" s="1"/>
  <c r="W302" i="58"/>
  <c r="H302" i="58"/>
  <c r="Q302" i="58" s="1"/>
  <c r="W301" i="58"/>
  <c r="H301" i="58"/>
  <c r="Q301" i="58" s="1"/>
  <c r="W300" i="58"/>
  <c r="H300" i="58"/>
  <c r="Q300" i="58" s="1"/>
  <c r="W299" i="58"/>
  <c r="H299" i="58"/>
  <c r="Q299" i="58" s="1"/>
  <c r="W298" i="58"/>
  <c r="H298" i="58"/>
  <c r="Q298" i="58" s="1"/>
  <c r="W297" i="58"/>
  <c r="H297" i="58"/>
  <c r="Q297" i="58" s="1"/>
  <c r="W296" i="58"/>
  <c r="H296" i="58"/>
  <c r="Q296" i="58" s="1"/>
  <c r="W295" i="58"/>
  <c r="H295" i="58"/>
  <c r="Q295" i="58" s="1"/>
  <c r="W294" i="58"/>
  <c r="H294" i="58"/>
  <c r="Q294" i="58" s="1"/>
  <c r="W293" i="58"/>
  <c r="H293" i="58"/>
  <c r="Q293" i="58" s="1"/>
  <c r="W292" i="58"/>
  <c r="H292" i="58"/>
  <c r="Q292" i="58" s="1"/>
  <c r="W291" i="58"/>
  <c r="H291" i="58"/>
  <c r="W290" i="58"/>
  <c r="H290" i="58"/>
  <c r="Q290" i="58" s="1"/>
  <c r="W289" i="58"/>
  <c r="H289" i="58"/>
  <c r="Q289" i="58" s="1"/>
  <c r="W288" i="58"/>
  <c r="H288" i="58"/>
  <c r="Q288" i="58" s="1"/>
  <c r="W287" i="58"/>
  <c r="H287" i="58"/>
  <c r="Q287" i="58" s="1"/>
  <c r="W286" i="58"/>
  <c r="H286" i="58"/>
  <c r="Q286" i="58" s="1"/>
  <c r="W285" i="58"/>
  <c r="H285" i="58"/>
  <c r="Q285" i="58" s="1"/>
  <c r="W284" i="58"/>
  <c r="H284" i="58"/>
  <c r="Q284" i="58" s="1"/>
  <c r="W283" i="58"/>
  <c r="H283" i="58"/>
  <c r="W282" i="58"/>
  <c r="H282" i="58"/>
  <c r="Q282" i="58" s="1"/>
  <c r="W281" i="58"/>
  <c r="H281" i="58"/>
  <c r="Q281" i="58" s="1"/>
  <c r="W280" i="58"/>
  <c r="H280" i="58"/>
  <c r="Q280" i="58" s="1"/>
  <c r="W279" i="58"/>
  <c r="H279" i="58"/>
  <c r="Q279" i="58" s="1"/>
  <c r="W278" i="58"/>
  <c r="H278" i="58"/>
  <c r="Q278" i="58" s="1"/>
  <c r="W277" i="58"/>
  <c r="H277" i="58"/>
  <c r="Q277" i="58" s="1"/>
  <c r="W276" i="58"/>
  <c r="H276" i="58"/>
  <c r="Q276" i="58" s="1"/>
  <c r="W275" i="58"/>
  <c r="R275" i="58"/>
  <c r="S275" i="58" s="1"/>
  <c r="T275" i="58" s="1"/>
  <c r="H275" i="58"/>
  <c r="Q275" i="58" s="1"/>
  <c r="W274" i="58"/>
  <c r="H274" i="58"/>
  <c r="Q274" i="58" s="1"/>
  <c r="W273" i="58"/>
  <c r="H273" i="58"/>
  <c r="Q273" i="58" s="1"/>
  <c r="W272" i="58"/>
  <c r="H272" i="58"/>
  <c r="Q272" i="58" s="1"/>
  <c r="W271" i="58"/>
  <c r="H271" i="58"/>
  <c r="Q271" i="58" s="1"/>
  <c r="W270" i="58"/>
  <c r="H270" i="58"/>
  <c r="Q270" i="58" s="1"/>
  <c r="R270" i="58" s="1"/>
  <c r="W269" i="58"/>
  <c r="H269" i="58"/>
  <c r="Q269" i="58" s="1"/>
  <c r="W268" i="58"/>
  <c r="H268" i="58"/>
  <c r="Q268" i="58" s="1"/>
  <c r="W267" i="58"/>
  <c r="H267" i="58"/>
  <c r="Q267" i="58" s="1"/>
  <c r="W266" i="58"/>
  <c r="H266" i="58"/>
  <c r="Q266" i="58" s="1"/>
  <c r="W265" i="58"/>
  <c r="H265" i="58"/>
  <c r="W264" i="58"/>
  <c r="H264" i="58"/>
  <c r="Q264" i="58" s="1"/>
  <c r="W263" i="58"/>
  <c r="H263" i="58"/>
  <c r="Q263" i="58" s="1"/>
  <c r="W262" i="58"/>
  <c r="H262" i="58"/>
  <c r="Q262" i="58" s="1"/>
  <c r="W261" i="58"/>
  <c r="H261" i="58"/>
  <c r="Q261" i="58" s="1"/>
  <c r="W260" i="58"/>
  <c r="H260" i="58"/>
  <c r="Q260" i="58" s="1"/>
  <c r="W259" i="58"/>
  <c r="R259" i="58"/>
  <c r="V259" i="58" s="1"/>
  <c r="H259" i="58"/>
  <c r="Q259" i="58" s="1"/>
  <c r="W258" i="58"/>
  <c r="H258" i="58"/>
  <c r="Q258" i="58" s="1"/>
  <c r="W257" i="58"/>
  <c r="H257" i="58"/>
  <c r="Q257" i="58" s="1"/>
  <c r="W256" i="58"/>
  <c r="H256" i="58"/>
  <c r="Q256" i="58" s="1"/>
  <c r="W255" i="58"/>
  <c r="H255" i="58"/>
  <c r="Q255" i="58" s="1"/>
  <c r="W254" i="58"/>
  <c r="H254" i="58"/>
  <c r="Q254" i="58" s="1"/>
  <c r="W253" i="58"/>
  <c r="H253" i="58"/>
  <c r="Q253" i="58" s="1"/>
  <c r="R253" i="58" s="1"/>
  <c r="W252" i="58"/>
  <c r="H252" i="58"/>
  <c r="Q252" i="58" s="1"/>
  <c r="W251" i="58"/>
  <c r="H251" i="58"/>
  <c r="Q251" i="58" s="1"/>
  <c r="W250" i="58"/>
  <c r="H250" i="58"/>
  <c r="Q250" i="58" s="1"/>
  <c r="W249" i="58"/>
  <c r="H249" i="58"/>
  <c r="Q249" i="58" s="1"/>
  <c r="W248" i="58"/>
  <c r="R248" i="58"/>
  <c r="V248" i="58" s="1"/>
  <c r="H248" i="58"/>
  <c r="Q248" i="58" s="1"/>
  <c r="W247" i="58"/>
  <c r="H247" i="58"/>
  <c r="Q247" i="58" s="1"/>
  <c r="W246" i="58"/>
  <c r="H246" i="58"/>
  <c r="Q246" i="58" s="1"/>
  <c r="W245" i="58"/>
  <c r="H245" i="58"/>
  <c r="Q245" i="58" s="1"/>
  <c r="W244" i="58"/>
  <c r="H244" i="58"/>
  <c r="Q244" i="58" s="1"/>
  <c r="W243" i="58"/>
  <c r="H243" i="58"/>
  <c r="Q243" i="58" s="1"/>
  <c r="W242" i="58"/>
  <c r="H242" i="58"/>
  <c r="Q242" i="58" s="1"/>
  <c r="W241" i="58"/>
  <c r="H241" i="58"/>
  <c r="Q241" i="58" s="1"/>
  <c r="W240" i="58"/>
  <c r="H240" i="58"/>
  <c r="Q240" i="58" s="1"/>
  <c r="W239" i="58"/>
  <c r="H239" i="58"/>
  <c r="Q239" i="58" s="1"/>
  <c r="W238" i="58"/>
  <c r="H238" i="58"/>
  <c r="Q238" i="58" s="1"/>
  <c r="W237" i="58"/>
  <c r="H237" i="58"/>
  <c r="Q237" i="58" s="1"/>
  <c r="W236" i="58"/>
  <c r="H236" i="58"/>
  <c r="Q236" i="58" s="1"/>
  <c r="W235" i="58"/>
  <c r="H235" i="58"/>
  <c r="Q235" i="58" s="1"/>
  <c r="W234" i="58"/>
  <c r="H234" i="58"/>
  <c r="Q234" i="58" s="1"/>
  <c r="W233" i="58"/>
  <c r="H233" i="58"/>
  <c r="Q233" i="58" s="1"/>
  <c r="W232" i="58"/>
  <c r="H232" i="58"/>
  <c r="Q232" i="58" s="1"/>
  <c r="W231" i="58"/>
  <c r="H231" i="58"/>
  <c r="Q231" i="58" s="1"/>
  <c r="W230" i="58"/>
  <c r="H230" i="58"/>
  <c r="Q230" i="58" s="1"/>
  <c r="W229" i="58"/>
  <c r="H229" i="58"/>
  <c r="Q229" i="58" s="1"/>
  <c r="W228" i="58"/>
  <c r="H228" i="58"/>
  <c r="Q228" i="58" s="1"/>
  <c r="W227" i="58"/>
  <c r="H227" i="58"/>
  <c r="Q227" i="58" s="1"/>
  <c r="W226" i="58"/>
  <c r="H226" i="58"/>
  <c r="Q226" i="58" s="1"/>
  <c r="W225" i="58"/>
  <c r="H225" i="58"/>
  <c r="Q225" i="58" s="1"/>
  <c r="W224" i="58"/>
  <c r="H224" i="58"/>
  <c r="Q224" i="58" s="1"/>
  <c r="W223" i="58"/>
  <c r="H223" i="58"/>
  <c r="Q223" i="58" s="1"/>
  <c r="W222" i="58"/>
  <c r="H222" i="58"/>
  <c r="Q222" i="58" s="1"/>
  <c r="W221" i="58"/>
  <c r="H221" i="58"/>
  <c r="Q221" i="58" s="1"/>
  <c r="W220" i="58"/>
  <c r="H220" i="58"/>
  <c r="Q220" i="58" s="1"/>
  <c r="W219" i="58"/>
  <c r="H219" i="58"/>
  <c r="Q219" i="58" s="1"/>
  <c r="W218" i="58"/>
  <c r="H218" i="58"/>
  <c r="Q218" i="58" s="1"/>
  <c r="W217" i="58"/>
  <c r="H217" i="58"/>
  <c r="Q217" i="58" s="1"/>
  <c r="W216" i="58"/>
  <c r="H216" i="58"/>
  <c r="Q216" i="58" s="1"/>
  <c r="W215" i="58"/>
  <c r="H215" i="58"/>
  <c r="Q215" i="58" s="1"/>
  <c r="W214" i="58"/>
  <c r="H214" i="58"/>
  <c r="Q214" i="58" s="1"/>
  <c r="W213" i="58"/>
  <c r="H213" i="58"/>
  <c r="Q213" i="58" s="1"/>
  <c r="W212" i="58"/>
  <c r="H212" i="58"/>
  <c r="Q212" i="58" s="1"/>
  <c r="R212" i="58" s="1"/>
  <c r="W211" i="58"/>
  <c r="H211" i="58"/>
  <c r="Q211" i="58" s="1"/>
  <c r="W210" i="58"/>
  <c r="H210" i="58"/>
  <c r="Q210" i="58" s="1"/>
  <c r="W209" i="58"/>
  <c r="H209" i="58"/>
  <c r="Q209" i="58" s="1"/>
  <c r="W208" i="58"/>
  <c r="H208" i="58"/>
  <c r="Q208" i="58" s="1"/>
  <c r="W207" i="58"/>
  <c r="H207" i="58"/>
  <c r="Q207" i="58" s="1"/>
  <c r="W206" i="58"/>
  <c r="H206" i="58"/>
  <c r="Q206" i="58" s="1"/>
  <c r="W205" i="58"/>
  <c r="H205" i="58"/>
  <c r="Q205" i="58" s="1"/>
  <c r="W204" i="58"/>
  <c r="H204" i="58"/>
  <c r="Q204" i="58" s="1"/>
  <c r="W203" i="58"/>
  <c r="H203" i="58"/>
  <c r="Q203" i="58" s="1"/>
  <c r="W202" i="58"/>
  <c r="H202" i="58"/>
  <c r="Q202" i="58" s="1"/>
  <c r="W201" i="58"/>
  <c r="H201" i="58"/>
  <c r="Q201" i="58" s="1"/>
  <c r="W200" i="58"/>
  <c r="H200" i="58"/>
  <c r="W199" i="58"/>
  <c r="H199" i="58"/>
  <c r="Q199" i="58" s="1"/>
  <c r="W198" i="58"/>
  <c r="H198" i="58"/>
  <c r="Q198" i="58" s="1"/>
  <c r="W197" i="58"/>
  <c r="H197" i="58"/>
  <c r="Q197" i="58" s="1"/>
  <c r="W196" i="58"/>
  <c r="H196" i="58"/>
  <c r="Q196" i="58" s="1"/>
  <c r="W195" i="58"/>
  <c r="H195" i="58"/>
  <c r="Q195" i="58" s="1"/>
  <c r="W194" i="58"/>
  <c r="H194" i="58"/>
  <c r="Q194" i="58" s="1"/>
  <c r="W193" i="58"/>
  <c r="H193" i="58"/>
  <c r="Q193" i="58" s="1"/>
  <c r="W192" i="58"/>
  <c r="H192" i="58"/>
  <c r="Q192" i="58" s="1"/>
  <c r="W191" i="58"/>
  <c r="H191" i="58"/>
  <c r="Q191" i="58" s="1"/>
  <c r="W190" i="58"/>
  <c r="H190" i="58"/>
  <c r="Q190" i="58" s="1"/>
  <c r="W189" i="58"/>
  <c r="H189" i="58"/>
  <c r="Q189" i="58" s="1"/>
  <c r="W188" i="58"/>
  <c r="H188" i="58"/>
  <c r="Q188" i="58" s="1"/>
  <c r="W187" i="58"/>
  <c r="H187" i="58"/>
  <c r="Q187" i="58" s="1"/>
  <c r="W186" i="58"/>
  <c r="H186" i="58"/>
  <c r="Q186" i="58" s="1"/>
  <c r="W185" i="58"/>
  <c r="R185" i="58"/>
  <c r="H185" i="58"/>
  <c r="Q185" i="58" s="1"/>
  <c r="W184" i="58"/>
  <c r="H184" i="58"/>
  <c r="Q184" i="58" s="1"/>
  <c r="W183" i="58"/>
  <c r="H183" i="58"/>
  <c r="Q183" i="58" s="1"/>
  <c r="W182" i="58"/>
  <c r="H182" i="58"/>
  <c r="Q182" i="58" s="1"/>
  <c r="W181" i="58"/>
  <c r="H181" i="58"/>
  <c r="Q181" i="58" s="1"/>
  <c r="W180" i="58"/>
  <c r="H180" i="58"/>
  <c r="Q180" i="58" s="1"/>
  <c r="W179" i="58"/>
  <c r="H179" i="58"/>
  <c r="W178" i="58"/>
  <c r="H178" i="58"/>
  <c r="Q178" i="58" s="1"/>
  <c r="W177" i="58"/>
  <c r="H177" i="58"/>
  <c r="Q177" i="58" s="1"/>
  <c r="W176" i="58"/>
  <c r="H176" i="58"/>
  <c r="Q176" i="58" s="1"/>
  <c r="W175" i="58"/>
  <c r="H175" i="58"/>
  <c r="Q175" i="58" s="1"/>
  <c r="W174" i="58"/>
  <c r="H174" i="58"/>
  <c r="Q174" i="58" s="1"/>
  <c r="W173" i="58"/>
  <c r="H173" i="58"/>
  <c r="Q173" i="58" s="1"/>
  <c r="W172" i="58"/>
  <c r="H172" i="58"/>
  <c r="Q172" i="58" s="1"/>
  <c r="W171" i="58"/>
  <c r="H171" i="58"/>
  <c r="Q171" i="58" s="1"/>
  <c r="W170" i="58"/>
  <c r="H170" i="58"/>
  <c r="Q170" i="58" s="1"/>
  <c r="W169" i="58"/>
  <c r="H169" i="58"/>
  <c r="Q169" i="58" s="1"/>
  <c r="W168" i="58"/>
  <c r="H168" i="58"/>
  <c r="Q168" i="58" s="1"/>
  <c r="W167" i="58"/>
  <c r="H167" i="58"/>
  <c r="Q167" i="58" s="1"/>
  <c r="W166" i="58"/>
  <c r="H166" i="58"/>
  <c r="Q166" i="58" s="1"/>
  <c r="W165" i="58"/>
  <c r="H165" i="58"/>
  <c r="Q165" i="58" s="1"/>
  <c r="W164" i="58"/>
  <c r="H164" i="58"/>
  <c r="Q164" i="58" s="1"/>
  <c r="W163" i="58"/>
  <c r="H163" i="58"/>
  <c r="W162" i="58"/>
  <c r="H162" i="58"/>
  <c r="Q162" i="58" s="1"/>
  <c r="W161" i="58"/>
  <c r="H161" i="58"/>
  <c r="Q161" i="58" s="1"/>
  <c r="W160" i="58"/>
  <c r="H160" i="58"/>
  <c r="Q160" i="58" s="1"/>
  <c r="W159" i="58"/>
  <c r="H159" i="58"/>
  <c r="Q159" i="58" s="1"/>
  <c r="W158" i="58"/>
  <c r="H158" i="58"/>
  <c r="W157" i="58"/>
  <c r="H157" i="58"/>
  <c r="Q157" i="58" s="1"/>
  <c r="W156" i="58"/>
  <c r="H156" i="58"/>
  <c r="Q156" i="58" s="1"/>
  <c r="W155" i="58"/>
  <c r="H155" i="58"/>
  <c r="Q155" i="58" s="1"/>
  <c r="W154" i="58"/>
  <c r="H154" i="58"/>
  <c r="Q154" i="58" s="1"/>
  <c r="W153" i="58"/>
  <c r="H153" i="58"/>
  <c r="Q153" i="58" s="1"/>
  <c r="W152" i="58"/>
  <c r="H152" i="58"/>
  <c r="Q152" i="58" s="1"/>
  <c r="W151" i="58"/>
  <c r="H151" i="58"/>
  <c r="Q151" i="58" s="1"/>
  <c r="W150" i="58"/>
  <c r="H150" i="58"/>
  <c r="Q150" i="58" s="1"/>
  <c r="W149" i="58"/>
  <c r="H149" i="58"/>
  <c r="Q149" i="58" s="1"/>
  <c r="W148" i="58"/>
  <c r="H148" i="58"/>
  <c r="Q148" i="58" s="1"/>
  <c r="W147" i="58"/>
  <c r="H147" i="58"/>
  <c r="Q147" i="58" s="1"/>
  <c r="W146" i="58"/>
  <c r="H146" i="58"/>
  <c r="Q146" i="58" s="1"/>
  <c r="W145" i="58"/>
  <c r="H145" i="58"/>
  <c r="Q145" i="58" s="1"/>
  <c r="W144" i="58"/>
  <c r="H144" i="58"/>
  <c r="Q144" i="58" s="1"/>
  <c r="W143" i="58"/>
  <c r="H143" i="58"/>
  <c r="Q143" i="58" s="1"/>
  <c r="W142" i="58"/>
  <c r="H142" i="58"/>
  <c r="Q142" i="58" s="1"/>
  <c r="W141" i="58"/>
  <c r="H141" i="58"/>
  <c r="Q141" i="58" s="1"/>
  <c r="W140" i="58"/>
  <c r="H140" i="58"/>
  <c r="Q140" i="58" s="1"/>
  <c r="W139" i="58"/>
  <c r="R139" i="58"/>
  <c r="S139" i="58" s="1"/>
  <c r="T139" i="58" s="1"/>
  <c r="H139" i="58"/>
  <c r="Q139" i="58" s="1"/>
  <c r="W138" i="58"/>
  <c r="H138" i="58"/>
  <c r="Q138" i="58" s="1"/>
  <c r="W137" i="58"/>
  <c r="H137" i="58"/>
  <c r="Q137" i="58" s="1"/>
  <c r="W136" i="58"/>
  <c r="H136" i="58"/>
  <c r="Q136" i="58" s="1"/>
  <c r="W135" i="58"/>
  <c r="H135" i="58"/>
  <c r="Q135" i="58" s="1"/>
  <c r="W134" i="58"/>
  <c r="H134" i="58"/>
  <c r="W133" i="58"/>
  <c r="H133" i="58"/>
  <c r="Q133" i="58" s="1"/>
  <c r="W132" i="58"/>
  <c r="H132" i="58"/>
  <c r="Q132" i="58" s="1"/>
  <c r="W131" i="58"/>
  <c r="H131" i="58"/>
  <c r="Q131" i="58" s="1"/>
  <c r="W130" i="58"/>
  <c r="H130" i="58"/>
  <c r="Q130" i="58" s="1"/>
  <c r="W129" i="58"/>
  <c r="H129" i="58"/>
  <c r="Q129" i="58" s="1"/>
  <c r="W128" i="58"/>
  <c r="H128" i="58"/>
  <c r="Q128" i="58" s="1"/>
  <c r="W127" i="58"/>
  <c r="H127" i="58"/>
  <c r="Q127" i="58" s="1"/>
  <c r="W126" i="58"/>
  <c r="H126" i="58"/>
  <c r="Q126" i="58" s="1"/>
  <c r="W125" i="58"/>
  <c r="H125" i="58"/>
  <c r="Q125" i="58" s="1"/>
  <c r="W124" i="58"/>
  <c r="H124" i="58"/>
  <c r="Q124" i="58" s="1"/>
  <c r="W123" i="58"/>
  <c r="H123" i="58"/>
  <c r="Q123" i="58" s="1"/>
  <c r="W122" i="58"/>
  <c r="H122" i="58"/>
  <c r="Q122" i="58" s="1"/>
  <c r="W121" i="58"/>
  <c r="H121" i="58"/>
  <c r="Q121" i="58" s="1"/>
  <c r="W120" i="58"/>
  <c r="H120" i="58"/>
  <c r="Q120" i="58" s="1"/>
  <c r="W119" i="58"/>
  <c r="H119" i="58"/>
  <c r="Q119" i="58" s="1"/>
  <c r="W118" i="58"/>
  <c r="H118" i="58"/>
  <c r="Q118" i="58" s="1"/>
  <c r="W117" i="58"/>
  <c r="H117" i="58"/>
  <c r="Q117" i="58" s="1"/>
  <c r="W116" i="58"/>
  <c r="H116" i="58"/>
  <c r="Q116" i="58" s="1"/>
  <c r="W115" i="58"/>
  <c r="H115" i="58"/>
  <c r="Q115" i="58" s="1"/>
  <c r="W114" i="58"/>
  <c r="H114" i="58"/>
  <c r="Q114" i="58" s="1"/>
  <c r="W113" i="58"/>
  <c r="H113" i="58"/>
  <c r="Q113" i="58" s="1"/>
  <c r="W112" i="58"/>
  <c r="H112" i="58"/>
  <c r="Q112" i="58" s="1"/>
  <c r="W111" i="58"/>
  <c r="H111" i="58"/>
  <c r="Q111" i="58" s="1"/>
  <c r="W110" i="58"/>
  <c r="H110" i="58"/>
  <c r="Q110" i="58" s="1"/>
  <c r="W109" i="58"/>
  <c r="H109" i="58"/>
  <c r="Q109" i="58" s="1"/>
  <c r="W108" i="58"/>
  <c r="H108" i="58"/>
  <c r="W107" i="58"/>
  <c r="H107" i="58"/>
  <c r="Q107" i="58" s="1"/>
  <c r="W106" i="58"/>
  <c r="H106" i="58"/>
  <c r="Q106" i="58" s="1"/>
  <c r="W105" i="58"/>
  <c r="H105" i="58"/>
  <c r="Q105" i="58" s="1"/>
  <c r="W104" i="58"/>
  <c r="H104" i="58"/>
  <c r="Q104" i="58" s="1"/>
  <c r="W103" i="58"/>
  <c r="H103" i="58"/>
  <c r="Q103" i="58" s="1"/>
  <c r="W102" i="58"/>
  <c r="H102" i="58"/>
  <c r="Q102" i="58" s="1"/>
  <c r="W101" i="58"/>
  <c r="H101" i="58"/>
  <c r="Q101" i="58" s="1"/>
  <c r="W100" i="58"/>
  <c r="H100" i="58"/>
  <c r="Q100" i="58" s="1"/>
  <c r="W99" i="58"/>
  <c r="H99" i="58"/>
  <c r="Q99" i="58" s="1"/>
  <c r="W98" i="58"/>
  <c r="H98" i="58"/>
  <c r="Q98" i="58" s="1"/>
  <c r="W97" i="58"/>
  <c r="H97" i="58"/>
  <c r="Q97" i="58" s="1"/>
  <c r="W96" i="58"/>
  <c r="H96" i="58"/>
  <c r="Q96" i="58" s="1"/>
  <c r="W95" i="58"/>
  <c r="H95" i="58"/>
  <c r="Q95" i="58" s="1"/>
  <c r="W94" i="58"/>
  <c r="H94" i="58"/>
  <c r="Q94" i="58" s="1"/>
  <c r="W93" i="58"/>
  <c r="H93" i="58"/>
  <c r="Q93" i="58" s="1"/>
  <c r="W92" i="58"/>
  <c r="H92" i="58"/>
  <c r="Q92" i="58" s="1"/>
  <c r="W91" i="58"/>
  <c r="H91" i="58"/>
  <c r="Q91" i="58" s="1"/>
  <c r="W90" i="58"/>
  <c r="H90" i="58"/>
  <c r="Q90" i="58" s="1"/>
  <c r="W89" i="58"/>
  <c r="H89" i="58"/>
  <c r="Q89" i="58" s="1"/>
  <c r="W88" i="58"/>
  <c r="H88" i="58"/>
  <c r="Q88" i="58" s="1"/>
  <c r="W87" i="58"/>
  <c r="H87" i="58"/>
  <c r="Q87" i="58" s="1"/>
  <c r="W86" i="58"/>
  <c r="H86" i="58"/>
  <c r="Q86" i="58" s="1"/>
  <c r="W85" i="58"/>
  <c r="H85" i="58"/>
  <c r="Q85" i="58" s="1"/>
  <c r="W84" i="58"/>
  <c r="H84" i="58"/>
  <c r="Q84" i="58" s="1"/>
  <c r="W83" i="58"/>
  <c r="H83" i="58"/>
  <c r="Q83" i="58" s="1"/>
  <c r="W82" i="58"/>
  <c r="H82" i="58"/>
  <c r="Q82" i="58" s="1"/>
  <c r="W81" i="58"/>
  <c r="H81" i="58"/>
  <c r="Q81" i="58" s="1"/>
  <c r="W80" i="58"/>
  <c r="H80" i="58"/>
  <c r="Q80" i="58" s="1"/>
  <c r="W79" i="58"/>
  <c r="H79" i="58"/>
  <c r="Q79" i="58" s="1"/>
  <c r="W78" i="58"/>
  <c r="H78" i="58"/>
  <c r="Q78" i="58" s="1"/>
  <c r="W77" i="58"/>
  <c r="H77" i="58"/>
  <c r="W76" i="58"/>
  <c r="H76" i="58"/>
  <c r="Q76" i="58" s="1"/>
  <c r="W75" i="58"/>
  <c r="H75" i="58"/>
  <c r="Q75" i="58" s="1"/>
  <c r="W74" i="58"/>
  <c r="H74" i="58"/>
  <c r="Q74" i="58" s="1"/>
  <c r="W73" i="58"/>
  <c r="H73" i="58"/>
  <c r="Q73" i="58" s="1"/>
  <c r="W72" i="58"/>
  <c r="H72" i="58"/>
  <c r="Q72" i="58" s="1"/>
  <c r="W71" i="58"/>
  <c r="H71" i="58"/>
  <c r="Q71" i="58" s="1"/>
  <c r="W70" i="58"/>
  <c r="H70" i="58"/>
  <c r="Q70" i="58" s="1"/>
  <c r="W69" i="58"/>
  <c r="H69" i="58"/>
  <c r="Q69" i="58" s="1"/>
  <c r="W68" i="58"/>
  <c r="H68" i="58"/>
  <c r="Q68" i="58" s="1"/>
  <c r="W67" i="58"/>
  <c r="H67" i="58"/>
  <c r="Q67" i="58" s="1"/>
  <c r="W66" i="58"/>
  <c r="H66" i="58"/>
  <c r="Q66" i="58" s="1"/>
  <c r="W65" i="58"/>
  <c r="H65" i="58"/>
  <c r="Q65" i="58" s="1"/>
  <c r="W64" i="58"/>
  <c r="H64" i="58"/>
  <c r="Q64" i="58" s="1"/>
  <c r="W63" i="58"/>
  <c r="H63" i="58"/>
  <c r="Q63" i="58" s="1"/>
  <c r="W62" i="58"/>
  <c r="H62" i="58"/>
  <c r="Q62" i="58" s="1"/>
  <c r="W61" i="58"/>
  <c r="H61" i="58"/>
  <c r="W60" i="58"/>
  <c r="H60" i="58"/>
  <c r="Q60" i="58" s="1"/>
  <c r="W59" i="58"/>
  <c r="H59" i="58"/>
  <c r="Q59" i="58" s="1"/>
  <c r="W58" i="58"/>
  <c r="H58" i="58"/>
  <c r="Q58" i="58" s="1"/>
  <c r="W57" i="58"/>
  <c r="H57" i="58"/>
  <c r="Q57" i="58" s="1"/>
  <c r="W56" i="58"/>
  <c r="H56" i="58"/>
  <c r="Q56" i="58" s="1"/>
  <c r="W55" i="58"/>
  <c r="H55" i="58"/>
  <c r="Q55" i="58" s="1"/>
  <c r="W54" i="58"/>
  <c r="H54" i="58"/>
  <c r="Q54" i="58" s="1"/>
  <c r="W53" i="58"/>
  <c r="H53" i="58"/>
  <c r="Q53" i="58" s="1"/>
  <c r="W52" i="58"/>
  <c r="H52" i="58"/>
  <c r="Q52" i="58" s="1"/>
  <c r="W51" i="58"/>
  <c r="H51" i="58"/>
  <c r="Q51" i="58" s="1"/>
  <c r="W50" i="58"/>
  <c r="H50" i="58"/>
  <c r="Q50" i="58" s="1"/>
  <c r="W49" i="58"/>
  <c r="H49" i="58"/>
  <c r="Q49" i="58" s="1"/>
  <c r="W48" i="58"/>
  <c r="H48" i="58"/>
  <c r="Q48" i="58" s="1"/>
  <c r="W47" i="58"/>
  <c r="H47" i="58"/>
  <c r="Q47" i="58" s="1"/>
  <c r="W46" i="58"/>
  <c r="H46" i="58"/>
  <c r="Q46" i="58" s="1"/>
  <c r="W45" i="58"/>
  <c r="H45" i="58"/>
  <c r="Q45" i="58" s="1"/>
  <c r="W44" i="58"/>
  <c r="H44" i="58"/>
  <c r="Q44" i="58" s="1"/>
  <c r="W43" i="58"/>
  <c r="H43" i="58"/>
  <c r="W42" i="58"/>
  <c r="H42" i="58"/>
  <c r="Q42" i="58" s="1"/>
  <c r="W41" i="58"/>
  <c r="H41" i="58"/>
  <c r="Q41" i="58" s="1"/>
  <c r="W40" i="58"/>
  <c r="H40" i="58"/>
  <c r="Q40" i="58" s="1"/>
  <c r="W39" i="58"/>
  <c r="H39" i="58"/>
  <c r="Q39" i="58" s="1"/>
  <c r="W38" i="58"/>
  <c r="H38" i="58"/>
  <c r="Q38" i="58" s="1"/>
  <c r="W37" i="58"/>
  <c r="H37" i="58"/>
  <c r="Q37" i="58" s="1"/>
  <c r="W36" i="58"/>
  <c r="H36" i="58"/>
  <c r="Q36" i="58" s="1"/>
  <c r="W35" i="58"/>
  <c r="H35" i="58"/>
  <c r="Q35" i="58" s="1"/>
  <c r="W34" i="58"/>
  <c r="H34" i="58"/>
  <c r="Q34" i="58" s="1"/>
  <c r="W33" i="58"/>
  <c r="H33" i="58"/>
  <c r="Q33" i="58" s="1"/>
  <c r="W32" i="58"/>
  <c r="H32" i="58"/>
  <c r="Q32" i="58" s="1"/>
  <c r="W31" i="58"/>
  <c r="H31" i="58"/>
  <c r="Q31" i="58" s="1"/>
  <c r="W30" i="58"/>
  <c r="H30" i="58"/>
  <c r="Q30" i="58" s="1"/>
  <c r="W29" i="58"/>
  <c r="R29" i="58"/>
  <c r="H29" i="58"/>
  <c r="Q29" i="58" s="1"/>
  <c r="W28" i="58"/>
  <c r="H28" i="58"/>
  <c r="Q28" i="58" s="1"/>
  <c r="W27" i="58"/>
  <c r="H27" i="58"/>
  <c r="Q27" i="58" s="1"/>
  <c r="W26" i="58"/>
  <c r="H26" i="58"/>
  <c r="Q26" i="58" s="1"/>
  <c r="W25" i="58"/>
  <c r="H25" i="58"/>
  <c r="Q25" i="58" s="1"/>
  <c r="W24" i="58"/>
  <c r="H24" i="58"/>
  <c r="Q24" i="58" s="1"/>
  <c r="W23" i="58"/>
  <c r="H23" i="58"/>
  <c r="Q23" i="58" s="1"/>
  <c r="W22" i="58"/>
  <c r="H22" i="58"/>
  <c r="Q22" i="58" s="1"/>
  <c r="W21" i="58"/>
  <c r="H21" i="58"/>
  <c r="Q21" i="58" s="1"/>
  <c r="W20" i="58"/>
  <c r="H20" i="58"/>
  <c r="Q20" i="58" s="1"/>
  <c r="W19" i="58"/>
  <c r="H19" i="58"/>
  <c r="Q19" i="58" s="1"/>
  <c r="W18" i="58"/>
  <c r="H18" i="58"/>
  <c r="Q18" i="58" s="1"/>
  <c r="W17" i="58"/>
  <c r="H17" i="58"/>
  <c r="W16" i="58"/>
  <c r="H16" i="58"/>
  <c r="Q16" i="58" s="1"/>
  <c r="W15" i="58"/>
  <c r="H15" i="58"/>
  <c r="Q15" i="58" s="1"/>
  <c r="W14" i="58"/>
  <c r="H14" i="58"/>
  <c r="Q14" i="58" s="1"/>
  <c r="W13" i="58"/>
  <c r="H13" i="58"/>
  <c r="Q13" i="58" s="1"/>
  <c r="W12" i="58"/>
  <c r="H12" i="58"/>
  <c r="Q12" i="58" s="1"/>
  <c r="W11" i="58"/>
  <c r="H11" i="58"/>
  <c r="W10" i="58"/>
  <c r="H10" i="58"/>
  <c r="Q10" i="58" s="1"/>
  <c r="W9" i="58"/>
  <c r="H9" i="58"/>
  <c r="Q9" i="58" s="1"/>
  <c r="W8" i="58"/>
  <c r="H8" i="58"/>
  <c r="Q8" i="58" s="1"/>
  <c r="W7" i="58"/>
  <c r="H7" i="58"/>
  <c r="Q7" i="58" s="1"/>
  <c r="W6" i="58"/>
  <c r="H6" i="58"/>
  <c r="Q6" i="58" s="1"/>
  <c r="W5" i="58"/>
  <c r="H5" i="58"/>
  <c r="W4" i="58"/>
  <c r="H4" i="58"/>
  <c r="Q4" i="58" s="1"/>
  <c r="W3" i="58"/>
  <c r="H3" i="58"/>
  <c r="Q3" i="58" s="1"/>
  <c r="W2" i="58"/>
  <c r="H2" i="58"/>
  <c r="Q2" i="58" s="1"/>
  <c r="K5" i="42"/>
  <c r="H354" i="42"/>
  <c r="H346" i="42"/>
  <c r="H338" i="42"/>
  <c r="H330" i="42"/>
  <c r="H322" i="42"/>
  <c r="H314" i="42"/>
  <c r="H306" i="42"/>
  <c r="H298" i="42"/>
  <c r="H290" i="42"/>
  <c r="H282" i="42"/>
  <c r="H274" i="42"/>
  <c r="H266" i="42"/>
  <c r="H258" i="42"/>
  <c r="H250" i="42"/>
  <c r="H242" i="42"/>
  <c r="H234" i="42"/>
  <c r="H226" i="42"/>
  <c r="H218" i="42"/>
  <c r="H210" i="42"/>
  <c r="H202" i="42"/>
  <c r="H194" i="42"/>
  <c r="H186" i="42"/>
  <c r="H178" i="42"/>
  <c r="H170" i="42"/>
  <c r="H162" i="42"/>
  <c r="H154" i="42"/>
  <c r="H146" i="42"/>
  <c r="H138" i="42"/>
  <c r="H130" i="42"/>
  <c r="H122" i="42"/>
  <c r="H114" i="42"/>
  <c r="H106" i="42"/>
  <c r="H98" i="42"/>
  <c r="H90" i="42"/>
  <c r="H82" i="42"/>
  <c r="H74" i="42"/>
  <c r="H66" i="42"/>
  <c r="H58" i="42"/>
  <c r="H57" i="42"/>
  <c r="H50" i="42"/>
  <c r="H49" i="42"/>
  <c r="H42" i="42"/>
  <c r="H41" i="42"/>
  <c r="H34" i="42"/>
  <c r="H33" i="42"/>
  <c r="H26" i="42"/>
  <c r="H25" i="42"/>
  <c r="H18" i="42"/>
  <c r="H17" i="42"/>
  <c r="H10" i="42"/>
  <c r="H9" i="42"/>
  <c r="H2" i="42"/>
  <c r="K2" i="32"/>
  <c r="L2" i="55"/>
  <c r="R32" i="55"/>
  <c r="P32" i="55"/>
  <c r="L32" i="55"/>
  <c r="M32" i="55" s="1"/>
  <c r="Q32" i="55" s="1"/>
  <c r="R31" i="55"/>
  <c r="P31" i="55"/>
  <c r="L31" i="55"/>
  <c r="M31" i="55" s="1"/>
  <c r="R30" i="55"/>
  <c r="P30" i="55"/>
  <c r="L30" i="55"/>
  <c r="M30" i="55" s="1"/>
  <c r="R29" i="55"/>
  <c r="P29" i="55"/>
  <c r="L29" i="55"/>
  <c r="M29" i="55" s="1"/>
  <c r="R28" i="55"/>
  <c r="P28" i="55"/>
  <c r="L28" i="55"/>
  <c r="M28" i="55" s="1"/>
  <c r="N28" i="55" s="1"/>
  <c r="O28" i="55" s="1"/>
  <c r="R27" i="55"/>
  <c r="P27" i="55"/>
  <c r="L27" i="55"/>
  <c r="M27" i="55" s="1"/>
  <c r="R26" i="55"/>
  <c r="P26" i="55"/>
  <c r="L26" i="55"/>
  <c r="M26" i="55" s="1"/>
  <c r="Q26" i="55" s="1"/>
  <c r="R25" i="55"/>
  <c r="P25" i="55"/>
  <c r="L25" i="55"/>
  <c r="M25" i="55" s="1"/>
  <c r="R24" i="55"/>
  <c r="P24" i="55"/>
  <c r="L24" i="55"/>
  <c r="M24" i="55" s="1"/>
  <c r="Q24" i="55" s="1"/>
  <c r="R23" i="55"/>
  <c r="P23" i="55"/>
  <c r="L23" i="55"/>
  <c r="M23" i="55" s="1"/>
  <c r="R22" i="55"/>
  <c r="P22" i="55"/>
  <c r="L22" i="55"/>
  <c r="M22" i="55" s="1"/>
  <c r="R21" i="55"/>
  <c r="P21" i="55"/>
  <c r="L21" i="55"/>
  <c r="M21" i="55" s="1"/>
  <c r="R20" i="55"/>
  <c r="P20" i="55"/>
  <c r="L20" i="55"/>
  <c r="M20" i="55" s="1"/>
  <c r="R19" i="55"/>
  <c r="P19" i="55"/>
  <c r="L19" i="55"/>
  <c r="M19" i="55" s="1"/>
  <c r="R18" i="55"/>
  <c r="P18" i="55"/>
  <c r="L18" i="55"/>
  <c r="M18" i="55" s="1"/>
  <c r="Q18" i="55" s="1"/>
  <c r="R17" i="55"/>
  <c r="P17" i="55"/>
  <c r="L17" i="55"/>
  <c r="M17" i="55" s="1"/>
  <c r="R16" i="55"/>
  <c r="P16" i="55"/>
  <c r="L16" i="55"/>
  <c r="M16" i="55" s="1"/>
  <c r="Q16" i="55" s="1"/>
  <c r="R15" i="55"/>
  <c r="P15" i="55"/>
  <c r="L15" i="55"/>
  <c r="M15" i="55" s="1"/>
  <c r="R14" i="55"/>
  <c r="P14" i="55"/>
  <c r="L14" i="55"/>
  <c r="M14" i="55" s="1"/>
  <c r="R13" i="55"/>
  <c r="P13" i="55"/>
  <c r="L13" i="55"/>
  <c r="M13" i="55" s="1"/>
  <c r="R12" i="55"/>
  <c r="P12" i="55"/>
  <c r="L12" i="55"/>
  <c r="M12" i="55" s="1"/>
  <c r="R11" i="55"/>
  <c r="P11" i="55"/>
  <c r="L11" i="55"/>
  <c r="M11" i="55" s="1"/>
  <c r="R10" i="55"/>
  <c r="P10" i="55"/>
  <c r="L10" i="55"/>
  <c r="M10" i="55" s="1"/>
  <c r="Q10" i="55" s="1"/>
  <c r="R9" i="55"/>
  <c r="P9" i="55"/>
  <c r="L9" i="55"/>
  <c r="M9" i="55" s="1"/>
  <c r="R8" i="55"/>
  <c r="P8" i="55"/>
  <c r="L8" i="55"/>
  <c r="M8" i="55" s="1"/>
  <c r="Q8" i="55" s="1"/>
  <c r="R7" i="55"/>
  <c r="P7" i="55"/>
  <c r="L7" i="55"/>
  <c r="M7" i="55" s="1"/>
  <c r="R6" i="55"/>
  <c r="P6" i="55"/>
  <c r="L6" i="55"/>
  <c r="M6" i="55" s="1"/>
  <c r="R5" i="55"/>
  <c r="P5" i="55"/>
  <c r="L5" i="55"/>
  <c r="M5" i="55" s="1"/>
  <c r="R4" i="55"/>
  <c r="P4" i="55"/>
  <c r="L4" i="55"/>
  <c r="M4" i="55" s="1"/>
  <c r="R3" i="55"/>
  <c r="P3" i="55"/>
  <c r="L3" i="55"/>
  <c r="M3" i="55" s="1"/>
  <c r="R2" i="55"/>
  <c r="P2" i="55"/>
  <c r="M2" i="55"/>
  <c r="Q2" i="55" s="1"/>
  <c r="O3" i="54"/>
  <c r="P3" i="54" s="1"/>
  <c r="T3" i="54" s="1"/>
  <c r="O4" i="54"/>
  <c r="P4" i="54" s="1"/>
  <c r="T4" i="54" s="1"/>
  <c r="O5" i="54"/>
  <c r="P5" i="54" s="1"/>
  <c r="T5" i="54" s="1"/>
  <c r="O6" i="54"/>
  <c r="P6" i="54" s="1"/>
  <c r="T6" i="54" s="1"/>
  <c r="O7" i="54"/>
  <c r="P7" i="54" s="1"/>
  <c r="T7" i="54" s="1"/>
  <c r="O8" i="54"/>
  <c r="P8" i="54" s="1"/>
  <c r="T8" i="54" s="1"/>
  <c r="O9" i="54"/>
  <c r="P9" i="54" s="1"/>
  <c r="T9" i="54" s="1"/>
  <c r="O10" i="54"/>
  <c r="P10" i="54" s="1"/>
  <c r="T10" i="54" s="1"/>
  <c r="O11" i="54"/>
  <c r="P11" i="54" s="1"/>
  <c r="T11" i="54" s="1"/>
  <c r="O12" i="54"/>
  <c r="P12" i="54" s="1"/>
  <c r="O13" i="54"/>
  <c r="P13" i="54" s="1"/>
  <c r="T13" i="54" s="1"/>
  <c r="O14" i="54"/>
  <c r="P14" i="54" s="1"/>
  <c r="T14" i="54" s="1"/>
  <c r="O15" i="54"/>
  <c r="P15" i="54" s="1"/>
  <c r="T15" i="54" s="1"/>
  <c r="O16" i="54"/>
  <c r="P16" i="54" s="1"/>
  <c r="T16" i="54" s="1"/>
  <c r="O17" i="54"/>
  <c r="P17" i="54" s="1"/>
  <c r="T17" i="54" s="1"/>
  <c r="O18" i="54"/>
  <c r="P18" i="54" s="1"/>
  <c r="T18" i="54" s="1"/>
  <c r="O19" i="54"/>
  <c r="P19" i="54" s="1"/>
  <c r="T19" i="54" s="1"/>
  <c r="O20" i="54"/>
  <c r="P20" i="54" s="1"/>
  <c r="T20" i="54" s="1"/>
  <c r="O21" i="54"/>
  <c r="P21" i="54" s="1"/>
  <c r="T21" i="54" s="1"/>
  <c r="O22" i="54"/>
  <c r="P22" i="54" s="1"/>
  <c r="T22" i="54" s="1"/>
  <c r="O23" i="54"/>
  <c r="P23" i="54" s="1"/>
  <c r="T23" i="54" s="1"/>
  <c r="O24" i="54"/>
  <c r="P24" i="54" s="1"/>
  <c r="T24" i="54" s="1"/>
  <c r="O25" i="54"/>
  <c r="P25" i="54" s="1"/>
  <c r="T25" i="54" s="1"/>
  <c r="O26" i="54"/>
  <c r="P26" i="54" s="1"/>
  <c r="T26" i="54" s="1"/>
  <c r="O27" i="54"/>
  <c r="P27" i="54" s="1"/>
  <c r="T27" i="54" s="1"/>
  <c r="O28" i="54"/>
  <c r="P28" i="54" s="1"/>
  <c r="T28" i="54" s="1"/>
  <c r="O29" i="54"/>
  <c r="P29" i="54" s="1"/>
  <c r="T29" i="54" s="1"/>
  <c r="O30" i="54"/>
  <c r="P30" i="54" s="1"/>
  <c r="T30" i="54" s="1"/>
  <c r="O31" i="54"/>
  <c r="P31" i="54" s="1"/>
  <c r="T31" i="54" s="1"/>
  <c r="O32" i="54"/>
  <c r="P32" i="54" s="1"/>
  <c r="T32" i="54" s="1"/>
  <c r="O33" i="54"/>
  <c r="P33" i="54" s="1"/>
  <c r="O34" i="54"/>
  <c r="P34" i="54" s="1"/>
  <c r="T34" i="54" s="1"/>
  <c r="O35" i="54"/>
  <c r="P35" i="54" s="1"/>
  <c r="T35" i="54" s="1"/>
  <c r="O36" i="54"/>
  <c r="P36" i="54" s="1"/>
  <c r="T36" i="54" s="1"/>
  <c r="O37" i="54"/>
  <c r="P37" i="54" s="1"/>
  <c r="T37" i="54" s="1"/>
  <c r="O38" i="54"/>
  <c r="P38" i="54" s="1"/>
  <c r="T38" i="54" s="1"/>
  <c r="O39" i="54"/>
  <c r="P39" i="54" s="1"/>
  <c r="T39" i="54" s="1"/>
  <c r="O40" i="54"/>
  <c r="P40" i="54" s="1"/>
  <c r="T40" i="54" s="1"/>
  <c r="O41" i="54"/>
  <c r="P41" i="54" s="1"/>
  <c r="T41" i="54" s="1"/>
  <c r="O42" i="54"/>
  <c r="P42" i="54" s="1"/>
  <c r="T42" i="54" s="1"/>
  <c r="O43" i="54"/>
  <c r="P43" i="54" s="1"/>
  <c r="T43" i="54" s="1"/>
  <c r="O44" i="54"/>
  <c r="P44" i="54" s="1"/>
  <c r="T44" i="54" s="1"/>
  <c r="O45" i="54"/>
  <c r="P45" i="54" s="1"/>
  <c r="T45" i="54" s="1"/>
  <c r="O46" i="54"/>
  <c r="P46" i="54" s="1"/>
  <c r="T46" i="54" s="1"/>
  <c r="O47" i="54"/>
  <c r="P47" i="54" s="1"/>
  <c r="T47" i="54" s="1"/>
  <c r="O48" i="54"/>
  <c r="P48" i="54" s="1"/>
  <c r="T48" i="54" s="1"/>
  <c r="O49" i="54"/>
  <c r="P49" i="54" s="1"/>
  <c r="T49" i="54" s="1"/>
  <c r="O50" i="54"/>
  <c r="P50" i="54" s="1"/>
  <c r="T50" i="54" s="1"/>
  <c r="O51" i="54"/>
  <c r="P51" i="54" s="1"/>
  <c r="T51" i="54" s="1"/>
  <c r="O52" i="54"/>
  <c r="P52" i="54" s="1"/>
  <c r="T52" i="54" s="1"/>
  <c r="O53" i="54"/>
  <c r="P53" i="54" s="1"/>
  <c r="T53" i="54" s="1"/>
  <c r="O54" i="54"/>
  <c r="P54" i="54" s="1"/>
  <c r="T54" i="54" s="1"/>
  <c r="O55" i="54"/>
  <c r="P55" i="54" s="1"/>
  <c r="T55" i="54" s="1"/>
  <c r="O56" i="54"/>
  <c r="P56" i="54" s="1"/>
  <c r="T56" i="54" s="1"/>
  <c r="O57" i="54"/>
  <c r="P57" i="54" s="1"/>
  <c r="O58" i="54"/>
  <c r="P58" i="54" s="1"/>
  <c r="O59" i="54"/>
  <c r="P59" i="54" s="1"/>
  <c r="O60" i="54"/>
  <c r="P60" i="54" s="1"/>
  <c r="O61" i="54"/>
  <c r="P61" i="54" s="1"/>
  <c r="Q61" i="54" s="1"/>
  <c r="R61" i="54" s="1"/>
  <c r="O62" i="54"/>
  <c r="P62" i="54" s="1"/>
  <c r="V62" i="54" s="1"/>
  <c r="W62" i="54" s="1"/>
  <c r="O63" i="54"/>
  <c r="P63" i="54" s="1"/>
  <c r="V63" i="54" s="1"/>
  <c r="W63" i="54" s="1"/>
  <c r="O64" i="54"/>
  <c r="P64" i="54" s="1"/>
  <c r="Q64" i="54" s="1"/>
  <c r="R64" i="54" s="1"/>
  <c r="O65" i="54"/>
  <c r="P65" i="54" s="1"/>
  <c r="Q65" i="54" s="1"/>
  <c r="R65" i="54" s="1"/>
  <c r="O66" i="54"/>
  <c r="P66" i="54" s="1"/>
  <c r="O67" i="54"/>
  <c r="P67" i="54" s="1"/>
  <c r="V67" i="54" s="1"/>
  <c r="W67" i="54" s="1"/>
  <c r="O68" i="54"/>
  <c r="P68" i="54" s="1"/>
  <c r="Q68" i="54" s="1"/>
  <c r="R68" i="54" s="1"/>
  <c r="O69" i="54"/>
  <c r="P69" i="54" s="1"/>
  <c r="O70" i="54"/>
  <c r="P70" i="54" s="1"/>
  <c r="O71" i="54"/>
  <c r="P71" i="54" s="1"/>
  <c r="V71" i="54" s="1"/>
  <c r="W71" i="54" s="1"/>
  <c r="O72" i="54"/>
  <c r="P72" i="54" s="1"/>
  <c r="Q72" i="54" s="1"/>
  <c r="R72" i="54" s="1"/>
  <c r="O73" i="54"/>
  <c r="P73" i="54" s="1"/>
  <c r="Q73" i="54" s="1"/>
  <c r="R73" i="54" s="1"/>
  <c r="O74" i="54"/>
  <c r="P74" i="54" s="1"/>
  <c r="O75" i="54"/>
  <c r="P75" i="54" s="1"/>
  <c r="O76" i="54"/>
  <c r="P76" i="54" s="1"/>
  <c r="O77" i="54"/>
  <c r="P77" i="54" s="1"/>
  <c r="Q77" i="54" s="1"/>
  <c r="R77" i="54" s="1"/>
  <c r="O78" i="54"/>
  <c r="P78" i="54" s="1"/>
  <c r="V78" i="54" s="1"/>
  <c r="W78" i="54" s="1"/>
  <c r="O79" i="54"/>
  <c r="P79" i="54" s="1"/>
  <c r="V79" i="54" s="1"/>
  <c r="W79" i="54" s="1"/>
  <c r="O80" i="54"/>
  <c r="P80" i="54" s="1"/>
  <c r="Q80" i="54" s="1"/>
  <c r="R80" i="54" s="1"/>
  <c r="O81" i="54"/>
  <c r="P81" i="54" s="1"/>
  <c r="Q81" i="54" s="1"/>
  <c r="R81" i="54" s="1"/>
  <c r="O82" i="54"/>
  <c r="P82" i="54" s="1"/>
  <c r="O83" i="54"/>
  <c r="P83" i="54" s="1"/>
  <c r="V83" i="54" s="1"/>
  <c r="W83" i="54" s="1"/>
  <c r="O84" i="54"/>
  <c r="P84" i="54" s="1"/>
  <c r="Q84" i="54" s="1"/>
  <c r="R84" i="54" s="1"/>
  <c r="O85" i="54"/>
  <c r="P85" i="54" s="1"/>
  <c r="O86" i="54"/>
  <c r="P86" i="54" s="1"/>
  <c r="O87" i="54"/>
  <c r="P87" i="54" s="1"/>
  <c r="V87" i="54" s="1"/>
  <c r="W87" i="54" s="1"/>
  <c r="O88" i="54"/>
  <c r="P88" i="54" s="1"/>
  <c r="Q88" i="54" s="1"/>
  <c r="R88" i="54" s="1"/>
  <c r="O89" i="54"/>
  <c r="P89" i="54" s="1"/>
  <c r="Q89" i="54" s="1"/>
  <c r="R89" i="54" s="1"/>
  <c r="O90" i="54"/>
  <c r="P90" i="54" s="1"/>
  <c r="O91" i="54"/>
  <c r="P91" i="54" s="1"/>
  <c r="O92" i="54"/>
  <c r="P92" i="54" s="1"/>
  <c r="O93" i="54"/>
  <c r="P93" i="54" s="1"/>
  <c r="Q93" i="54" s="1"/>
  <c r="R93" i="54" s="1"/>
  <c r="O94" i="54"/>
  <c r="P94" i="54" s="1"/>
  <c r="V94" i="54" s="1"/>
  <c r="W94" i="54" s="1"/>
  <c r="O95" i="54"/>
  <c r="P95" i="54" s="1"/>
  <c r="V95" i="54" s="1"/>
  <c r="W95" i="54" s="1"/>
  <c r="O96" i="54"/>
  <c r="P96" i="54" s="1"/>
  <c r="Q96" i="54" s="1"/>
  <c r="R96" i="54" s="1"/>
  <c r="O97" i="54"/>
  <c r="P97" i="54" s="1"/>
  <c r="Q97" i="54" s="1"/>
  <c r="R97" i="54" s="1"/>
  <c r="O98" i="54"/>
  <c r="P98" i="54" s="1"/>
  <c r="O99" i="54"/>
  <c r="P99" i="54" s="1"/>
  <c r="V99" i="54" s="1"/>
  <c r="W99" i="54" s="1"/>
  <c r="O100" i="54"/>
  <c r="P100" i="54" s="1"/>
  <c r="Q100" i="54" s="1"/>
  <c r="R100" i="54" s="1"/>
  <c r="O101" i="54"/>
  <c r="P101" i="54" s="1"/>
  <c r="O102" i="54"/>
  <c r="P102" i="54" s="1"/>
  <c r="O103" i="54"/>
  <c r="P103" i="54" s="1"/>
  <c r="V103" i="54" s="1"/>
  <c r="W103" i="54" s="1"/>
  <c r="O104" i="54"/>
  <c r="P104" i="54" s="1"/>
  <c r="Q104" i="54" s="1"/>
  <c r="R104" i="54" s="1"/>
  <c r="O105" i="54"/>
  <c r="P105" i="54" s="1"/>
  <c r="Q105" i="54" s="1"/>
  <c r="R105" i="54" s="1"/>
  <c r="O106" i="54"/>
  <c r="P106" i="54" s="1"/>
  <c r="O107" i="54"/>
  <c r="P107" i="54" s="1"/>
  <c r="O108" i="54"/>
  <c r="P108" i="54" s="1"/>
  <c r="O109" i="54"/>
  <c r="P109" i="54" s="1"/>
  <c r="Q109" i="54" s="1"/>
  <c r="R109" i="54" s="1"/>
  <c r="O110" i="54"/>
  <c r="P110" i="54" s="1"/>
  <c r="V110" i="54" s="1"/>
  <c r="W110" i="54" s="1"/>
  <c r="O111" i="54"/>
  <c r="P111" i="54" s="1"/>
  <c r="V111" i="54" s="1"/>
  <c r="W111" i="54" s="1"/>
  <c r="O112" i="54"/>
  <c r="P112" i="54" s="1"/>
  <c r="O113" i="54"/>
  <c r="P113" i="54" s="1"/>
  <c r="Q113" i="54" s="1"/>
  <c r="R113" i="54" s="1"/>
  <c r="O114" i="54"/>
  <c r="P114" i="54" s="1"/>
  <c r="V114" i="54" s="1"/>
  <c r="W114" i="54" s="1"/>
  <c r="O115" i="54"/>
  <c r="P115" i="54" s="1"/>
  <c r="O116" i="54"/>
  <c r="P116" i="54" s="1"/>
  <c r="O117" i="54"/>
  <c r="P117" i="54" s="1"/>
  <c r="Q117" i="54" s="1"/>
  <c r="R117" i="54" s="1"/>
  <c r="O118" i="54"/>
  <c r="P118" i="54" s="1"/>
  <c r="V118" i="54" s="1"/>
  <c r="W118" i="54" s="1"/>
  <c r="O119" i="54"/>
  <c r="P119" i="54" s="1"/>
  <c r="O120" i="54"/>
  <c r="P120" i="54" s="1"/>
  <c r="O121" i="54"/>
  <c r="P121" i="54" s="1"/>
  <c r="O122" i="54"/>
  <c r="P122" i="54" s="1"/>
  <c r="V122" i="54" s="1"/>
  <c r="W122" i="54" s="1"/>
  <c r="O123" i="54"/>
  <c r="P123" i="54" s="1"/>
  <c r="O124" i="54"/>
  <c r="P124" i="54" s="1"/>
  <c r="Q124" i="54" s="1"/>
  <c r="R124" i="54" s="1"/>
  <c r="O125" i="54"/>
  <c r="P125" i="54" s="1"/>
  <c r="O126" i="54"/>
  <c r="P126" i="54" s="1"/>
  <c r="O127" i="54"/>
  <c r="P127" i="54" s="1"/>
  <c r="O128" i="54"/>
  <c r="P128" i="54" s="1"/>
  <c r="O129" i="54"/>
  <c r="P129" i="54" s="1"/>
  <c r="O130" i="54"/>
  <c r="P130" i="54" s="1"/>
  <c r="O131" i="54"/>
  <c r="P131" i="54" s="1"/>
  <c r="O132" i="54"/>
  <c r="P132" i="54" s="1"/>
  <c r="O133" i="54"/>
  <c r="P133" i="54" s="1"/>
  <c r="O134" i="54"/>
  <c r="P134" i="54" s="1"/>
  <c r="O135" i="54"/>
  <c r="P135" i="54" s="1"/>
  <c r="O136" i="54"/>
  <c r="P136" i="54" s="1"/>
  <c r="O137" i="54"/>
  <c r="P137" i="54" s="1"/>
  <c r="O138" i="54"/>
  <c r="P138" i="54" s="1"/>
  <c r="O139" i="54"/>
  <c r="P139" i="54" s="1"/>
  <c r="O140" i="54"/>
  <c r="P140" i="54" s="1"/>
  <c r="O141" i="54"/>
  <c r="P141" i="54" s="1"/>
  <c r="O142" i="54"/>
  <c r="P142" i="54" s="1"/>
  <c r="O143" i="54"/>
  <c r="P143" i="54" s="1"/>
  <c r="O144" i="54"/>
  <c r="P144" i="54" s="1"/>
  <c r="O145" i="54"/>
  <c r="P145" i="54" s="1"/>
  <c r="O146" i="54"/>
  <c r="P146" i="54" s="1"/>
  <c r="O147" i="54"/>
  <c r="P147" i="54" s="1"/>
  <c r="O148" i="54"/>
  <c r="P148" i="54" s="1"/>
  <c r="O149" i="54"/>
  <c r="P149" i="54" s="1"/>
  <c r="O150" i="54"/>
  <c r="P150" i="54" s="1"/>
  <c r="O151" i="54"/>
  <c r="P151" i="54" s="1"/>
  <c r="O152" i="54"/>
  <c r="P152" i="54" s="1"/>
  <c r="O153" i="54"/>
  <c r="P153" i="54" s="1"/>
  <c r="O154" i="54"/>
  <c r="P154" i="54" s="1"/>
  <c r="O155" i="54"/>
  <c r="P155" i="54" s="1"/>
  <c r="O156" i="54"/>
  <c r="P156" i="54" s="1"/>
  <c r="O157" i="54"/>
  <c r="P157" i="54" s="1"/>
  <c r="O158" i="54"/>
  <c r="P158" i="54" s="1"/>
  <c r="O159" i="54"/>
  <c r="P159" i="54" s="1"/>
  <c r="O160" i="54"/>
  <c r="P160" i="54" s="1"/>
  <c r="O161" i="54"/>
  <c r="P161" i="54" s="1"/>
  <c r="O162" i="54"/>
  <c r="P162" i="54" s="1"/>
  <c r="O163" i="54"/>
  <c r="P163" i="54" s="1"/>
  <c r="O164" i="54"/>
  <c r="P164" i="54" s="1"/>
  <c r="O165" i="54"/>
  <c r="P165" i="54" s="1"/>
  <c r="O166" i="54"/>
  <c r="P166" i="54" s="1"/>
  <c r="O167" i="54"/>
  <c r="P167" i="54" s="1"/>
  <c r="O168" i="54"/>
  <c r="P168" i="54" s="1"/>
  <c r="O169" i="54"/>
  <c r="P169" i="54" s="1"/>
  <c r="O170" i="54"/>
  <c r="P170" i="54" s="1"/>
  <c r="O171" i="54"/>
  <c r="P171" i="54" s="1"/>
  <c r="O172" i="54"/>
  <c r="P172" i="54" s="1"/>
  <c r="O173" i="54"/>
  <c r="P173" i="54" s="1"/>
  <c r="O174" i="54"/>
  <c r="P174" i="54" s="1"/>
  <c r="O175" i="54"/>
  <c r="P175" i="54" s="1"/>
  <c r="O176" i="54"/>
  <c r="P176" i="54" s="1"/>
  <c r="O177" i="54"/>
  <c r="P177" i="54" s="1"/>
  <c r="O178" i="54"/>
  <c r="P178" i="54" s="1"/>
  <c r="O179" i="54"/>
  <c r="P179" i="54" s="1"/>
  <c r="O180" i="54"/>
  <c r="P180" i="54" s="1"/>
  <c r="O181" i="54"/>
  <c r="P181" i="54" s="1"/>
  <c r="O182" i="54"/>
  <c r="P182" i="54" s="1"/>
  <c r="O183" i="54"/>
  <c r="P183" i="54" s="1"/>
  <c r="O184" i="54"/>
  <c r="P184" i="54" s="1"/>
  <c r="O185" i="54"/>
  <c r="P185" i="54" s="1"/>
  <c r="O186" i="54"/>
  <c r="P186" i="54" s="1"/>
  <c r="Q186" i="54" s="1"/>
  <c r="R186" i="54" s="1"/>
  <c r="O187" i="54"/>
  <c r="P187" i="54" s="1"/>
  <c r="O188" i="54"/>
  <c r="P188" i="54" s="1"/>
  <c r="O189" i="54"/>
  <c r="P189" i="54" s="1"/>
  <c r="O190" i="54"/>
  <c r="P190" i="54" s="1"/>
  <c r="V190" i="54" s="1"/>
  <c r="W190" i="54" s="1"/>
  <c r="O191" i="54"/>
  <c r="P191" i="54" s="1"/>
  <c r="V191" i="54" s="1"/>
  <c r="W191" i="54" s="1"/>
  <c r="O192" i="54"/>
  <c r="P192" i="54" s="1"/>
  <c r="O193" i="54"/>
  <c r="P193" i="54" s="1"/>
  <c r="V193" i="54" s="1"/>
  <c r="W193" i="54" s="1"/>
  <c r="O194" i="54"/>
  <c r="P194" i="54" s="1"/>
  <c r="O195" i="54"/>
  <c r="P195" i="54" s="1"/>
  <c r="V195" i="54" s="1"/>
  <c r="W195" i="54" s="1"/>
  <c r="O196" i="54"/>
  <c r="P196" i="54" s="1"/>
  <c r="O197" i="54"/>
  <c r="P197" i="54" s="1"/>
  <c r="O198" i="54"/>
  <c r="P198" i="54" s="1"/>
  <c r="V198" i="54" s="1"/>
  <c r="W198" i="54" s="1"/>
  <c r="O199" i="54"/>
  <c r="P199" i="54" s="1"/>
  <c r="V199" i="54" s="1"/>
  <c r="W199" i="54" s="1"/>
  <c r="O200" i="54"/>
  <c r="P200" i="54" s="1"/>
  <c r="O201" i="54"/>
  <c r="P201" i="54" s="1"/>
  <c r="V201" i="54" s="1"/>
  <c r="W201" i="54" s="1"/>
  <c r="O202" i="54"/>
  <c r="P202" i="54" s="1"/>
  <c r="O203" i="54"/>
  <c r="P203" i="54" s="1"/>
  <c r="V203" i="54" s="1"/>
  <c r="W203" i="54" s="1"/>
  <c r="O204" i="54"/>
  <c r="P204" i="54" s="1"/>
  <c r="O205" i="54"/>
  <c r="P205" i="54" s="1"/>
  <c r="O206" i="54"/>
  <c r="P206" i="54" s="1"/>
  <c r="V206" i="54" s="1"/>
  <c r="W206" i="54" s="1"/>
  <c r="O207" i="54"/>
  <c r="P207" i="54" s="1"/>
  <c r="V207" i="54" s="1"/>
  <c r="W207" i="54" s="1"/>
  <c r="O208" i="54"/>
  <c r="P208" i="54" s="1"/>
  <c r="O209" i="54"/>
  <c r="P209" i="54" s="1"/>
  <c r="V209" i="54" s="1"/>
  <c r="W209" i="54" s="1"/>
  <c r="O210" i="54"/>
  <c r="P210" i="54" s="1"/>
  <c r="O211" i="54"/>
  <c r="P211" i="54" s="1"/>
  <c r="V211" i="54" s="1"/>
  <c r="W211" i="54" s="1"/>
  <c r="O212" i="54"/>
  <c r="P212" i="54" s="1"/>
  <c r="O213" i="54"/>
  <c r="P213" i="54" s="1"/>
  <c r="O214" i="54"/>
  <c r="P214" i="54" s="1"/>
  <c r="O215" i="54"/>
  <c r="P215" i="54" s="1"/>
  <c r="O216" i="54"/>
  <c r="P216" i="54" s="1"/>
  <c r="O217" i="54"/>
  <c r="P217" i="54" s="1"/>
  <c r="O218" i="54"/>
  <c r="P218" i="54" s="1"/>
  <c r="O219" i="54"/>
  <c r="P219" i="54" s="1"/>
  <c r="O220" i="54"/>
  <c r="P220" i="54" s="1"/>
  <c r="O221" i="54"/>
  <c r="P221" i="54" s="1"/>
  <c r="O222" i="54"/>
  <c r="P222" i="54" s="1"/>
  <c r="O223" i="54"/>
  <c r="P223" i="54" s="1"/>
  <c r="O224" i="54"/>
  <c r="P224" i="54" s="1"/>
  <c r="O225" i="54"/>
  <c r="P225" i="54" s="1"/>
  <c r="O226" i="54"/>
  <c r="P226" i="54" s="1"/>
  <c r="O227" i="54"/>
  <c r="P227" i="54" s="1"/>
  <c r="O228" i="54"/>
  <c r="P228" i="54" s="1"/>
  <c r="O229" i="54"/>
  <c r="P229" i="54" s="1"/>
  <c r="O230" i="54"/>
  <c r="P230" i="54" s="1"/>
  <c r="O231" i="54"/>
  <c r="P231" i="54" s="1"/>
  <c r="O232" i="54"/>
  <c r="P232" i="54" s="1"/>
  <c r="O233" i="54"/>
  <c r="P233" i="54" s="1"/>
  <c r="O234" i="54"/>
  <c r="P234" i="54" s="1"/>
  <c r="O235" i="54"/>
  <c r="P235" i="54" s="1"/>
  <c r="O236" i="54"/>
  <c r="P236" i="54" s="1"/>
  <c r="O237" i="54"/>
  <c r="P237" i="54" s="1"/>
  <c r="V237" i="54" s="1"/>
  <c r="W237" i="54" s="1"/>
  <c r="O238" i="54"/>
  <c r="P238" i="54" s="1"/>
  <c r="O239" i="54"/>
  <c r="P239" i="54" s="1"/>
  <c r="O240" i="54"/>
  <c r="P240" i="54" s="1"/>
  <c r="O241" i="54"/>
  <c r="P241" i="54" s="1"/>
  <c r="O242" i="54"/>
  <c r="P242" i="54" s="1"/>
  <c r="O243" i="54"/>
  <c r="P243" i="54" s="1"/>
  <c r="O244" i="54"/>
  <c r="P244" i="54" s="1"/>
  <c r="O245" i="54"/>
  <c r="P245" i="54" s="1"/>
  <c r="O246" i="54"/>
  <c r="P246" i="54" s="1"/>
  <c r="O247" i="54"/>
  <c r="P247" i="54" s="1"/>
  <c r="O248" i="54"/>
  <c r="P248" i="54" s="1"/>
  <c r="O249" i="54"/>
  <c r="P249" i="54" s="1"/>
  <c r="O250" i="54"/>
  <c r="P250" i="54" s="1"/>
  <c r="O251" i="54"/>
  <c r="P251" i="54" s="1"/>
  <c r="O252" i="54"/>
  <c r="P252" i="54" s="1"/>
  <c r="T252" i="54" s="1"/>
  <c r="O253" i="54"/>
  <c r="P253" i="54" s="1"/>
  <c r="V253" i="54" s="1"/>
  <c r="W253" i="54" s="1"/>
  <c r="O254" i="54"/>
  <c r="P254" i="54" s="1"/>
  <c r="T254" i="54" s="1"/>
  <c r="O255" i="54"/>
  <c r="P255" i="54" s="1"/>
  <c r="O256" i="54"/>
  <c r="P256" i="54" s="1"/>
  <c r="O257" i="54"/>
  <c r="P257" i="54" s="1"/>
  <c r="O258" i="54"/>
  <c r="P258" i="54" s="1"/>
  <c r="O259" i="54"/>
  <c r="P259" i="54" s="1"/>
  <c r="O260" i="54"/>
  <c r="P260" i="54" s="1"/>
  <c r="O261" i="54"/>
  <c r="P261" i="54" s="1"/>
  <c r="V261" i="54" s="1"/>
  <c r="W261" i="54" s="1"/>
  <c r="O262" i="54"/>
  <c r="P262" i="54" s="1"/>
  <c r="T262" i="54" s="1"/>
  <c r="O263" i="54"/>
  <c r="P263" i="54" s="1"/>
  <c r="O264" i="54"/>
  <c r="P264" i="54" s="1"/>
  <c r="V264" i="54" s="1"/>
  <c r="W264" i="54" s="1"/>
  <c r="O265" i="54"/>
  <c r="P265" i="54" s="1"/>
  <c r="O266" i="54"/>
  <c r="P266" i="54" s="1"/>
  <c r="O267" i="54"/>
  <c r="P267" i="54" s="1"/>
  <c r="O268" i="54"/>
  <c r="P268" i="54" s="1"/>
  <c r="O269" i="54"/>
  <c r="P269" i="54" s="1"/>
  <c r="O270" i="54"/>
  <c r="P270" i="54" s="1"/>
  <c r="O271" i="54"/>
  <c r="P271" i="54" s="1"/>
  <c r="O272" i="54"/>
  <c r="P272" i="54" s="1"/>
  <c r="O273" i="54"/>
  <c r="P273" i="54" s="1"/>
  <c r="O274" i="54"/>
  <c r="P274" i="54" s="1"/>
  <c r="O275" i="54"/>
  <c r="P275" i="54" s="1"/>
  <c r="O276" i="54"/>
  <c r="P276" i="54" s="1"/>
  <c r="Q276" i="54" s="1"/>
  <c r="R276" i="54" s="1"/>
  <c r="O277" i="54"/>
  <c r="P277" i="54" s="1"/>
  <c r="T277" i="54" s="1"/>
  <c r="O278" i="54"/>
  <c r="P278" i="54" s="1"/>
  <c r="O279" i="54"/>
  <c r="P279" i="54" s="1"/>
  <c r="Q279" i="54" s="1"/>
  <c r="R279" i="54" s="1"/>
  <c r="O280" i="54"/>
  <c r="P280" i="54" s="1"/>
  <c r="O281" i="54"/>
  <c r="P281" i="54" s="1"/>
  <c r="O282" i="54"/>
  <c r="P282" i="54" s="1"/>
  <c r="O283" i="54"/>
  <c r="P283" i="54" s="1"/>
  <c r="Q283" i="54" s="1"/>
  <c r="R283" i="54" s="1"/>
  <c r="O284" i="54"/>
  <c r="P284" i="54" s="1"/>
  <c r="Q284" i="54" s="1"/>
  <c r="R284" i="54" s="1"/>
  <c r="O285" i="54"/>
  <c r="P285" i="54" s="1"/>
  <c r="Q285" i="54" s="1"/>
  <c r="R285" i="54" s="1"/>
  <c r="O286" i="54"/>
  <c r="P286" i="54" s="1"/>
  <c r="Q286" i="54" s="1"/>
  <c r="R286" i="54" s="1"/>
  <c r="O287" i="54"/>
  <c r="P287" i="54" s="1"/>
  <c r="T287" i="54" s="1"/>
  <c r="O288" i="54"/>
  <c r="P288" i="54" s="1"/>
  <c r="O289" i="54"/>
  <c r="P289" i="54" s="1"/>
  <c r="Q289" i="54" s="1"/>
  <c r="R289" i="54" s="1"/>
  <c r="O290" i="54"/>
  <c r="P290" i="54" s="1"/>
  <c r="Q290" i="54" s="1"/>
  <c r="R290" i="54" s="1"/>
  <c r="O291" i="54"/>
  <c r="P291" i="54" s="1"/>
  <c r="O292" i="54"/>
  <c r="P292" i="54" s="1"/>
  <c r="Q292" i="54" s="1"/>
  <c r="R292" i="54" s="1"/>
  <c r="O293" i="54"/>
  <c r="P293" i="54" s="1"/>
  <c r="Q293" i="54" s="1"/>
  <c r="R293" i="54" s="1"/>
  <c r="O294" i="54"/>
  <c r="P294" i="54" s="1"/>
  <c r="Q294" i="54" s="1"/>
  <c r="R294" i="54" s="1"/>
  <c r="O295" i="54"/>
  <c r="P295" i="54" s="1"/>
  <c r="T295" i="54" s="1"/>
  <c r="O296" i="54"/>
  <c r="P296" i="54" s="1"/>
  <c r="Q296" i="54" s="1"/>
  <c r="R296" i="54" s="1"/>
  <c r="O297" i="54"/>
  <c r="P297" i="54" s="1"/>
  <c r="O298" i="54"/>
  <c r="P298" i="54" s="1"/>
  <c r="Q298" i="54" s="1"/>
  <c r="R298" i="54" s="1"/>
  <c r="O299" i="54"/>
  <c r="P299" i="54" s="1"/>
  <c r="O300" i="54"/>
  <c r="P300" i="54" s="1"/>
  <c r="Q300" i="54" s="1"/>
  <c r="R300" i="54" s="1"/>
  <c r="O301" i="54"/>
  <c r="P301" i="54" s="1"/>
  <c r="Q301" i="54" s="1"/>
  <c r="R301" i="54" s="1"/>
  <c r="O302" i="54"/>
  <c r="P302" i="54" s="1"/>
  <c r="Q302" i="54" s="1"/>
  <c r="R302" i="54" s="1"/>
  <c r="O303" i="54"/>
  <c r="P303" i="54" s="1"/>
  <c r="T303" i="54" s="1"/>
  <c r="O304" i="54"/>
  <c r="P304" i="54" s="1"/>
  <c r="O305" i="54"/>
  <c r="P305" i="54" s="1"/>
  <c r="Q305" i="54" s="1"/>
  <c r="R305" i="54" s="1"/>
  <c r="O306" i="54"/>
  <c r="P306" i="54" s="1"/>
  <c r="Q306" i="54" s="1"/>
  <c r="R306" i="54" s="1"/>
  <c r="O307" i="54"/>
  <c r="P307" i="54" s="1"/>
  <c r="V307" i="54" s="1"/>
  <c r="W307" i="54" s="1"/>
  <c r="O308" i="54"/>
  <c r="P308" i="54" s="1"/>
  <c r="Q308" i="54" s="1"/>
  <c r="R308" i="54" s="1"/>
  <c r="O309" i="54"/>
  <c r="P309" i="54" s="1"/>
  <c r="Q309" i="54" s="1"/>
  <c r="R309" i="54" s="1"/>
  <c r="O310" i="54"/>
  <c r="P310" i="54" s="1"/>
  <c r="Q310" i="54" s="1"/>
  <c r="R310" i="54" s="1"/>
  <c r="O311" i="54"/>
  <c r="P311" i="54" s="1"/>
  <c r="T311" i="54" s="1"/>
  <c r="O312" i="54"/>
  <c r="P312" i="54" s="1"/>
  <c r="Q312" i="54" s="1"/>
  <c r="R312" i="54" s="1"/>
  <c r="O313" i="54"/>
  <c r="P313" i="54" s="1"/>
  <c r="O314" i="54"/>
  <c r="P314" i="54" s="1"/>
  <c r="Q314" i="54" s="1"/>
  <c r="R314" i="54" s="1"/>
  <c r="O315" i="54"/>
  <c r="P315" i="54" s="1"/>
  <c r="V315" i="54" s="1"/>
  <c r="W315" i="54" s="1"/>
  <c r="O316" i="54"/>
  <c r="P316" i="54" s="1"/>
  <c r="Q316" i="54" s="1"/>
  <c r="R316" i="54" s="1"/>
  <c r="O317" i="54"/>
  <c r="P317" i="54" s="1"/>
  <c r="Q317" i="54" s="1"/>
  <c r="R317" i="54" s="1"/>
  <c r="O318" i="54"/>
  <c r="P318" i="54" s="1"/>
  <c r="Q318" i="54" s="1"/>
  <c r="R318" i="54" s="1"/>
  <c r="O319" i="54"/>
  <c r="P319" i="54" s="1"/>
  <c r="T319" i="54" s="1"/>
  <c r="O320" i="54"/>
  <c r="P320" i="54" s="1"/>
  <c r="O321" i="54"/>
  <c r="P321" i="54" s="1"/>
  <c r="Q321" i="54" s="1"/>
  <c r="R321" i="54" s="1"/>
  <c r="O322" i="54"/>
  <c r="P322" i="54" s="1"/>
  <c r="Q322" i="54" s="1"/>
  <c r="R322" i="54" s="1"/>
  <c r="O323" i="54"/>
  <c r="P323" i="54" s="1"/>
  <c r="V323" i="54" s="1"/>
  <c r="W323" i="54" s="1"/>
  <c r="O324" i="54"/>
  <c r="P324" i="54" s="1"/>
  <c r="Q324" i="54" s="1"/>
  <c r="R324" i="54" s="1"/>
  <c r="O325" i="54"/>
  <c r="P325" i="54" s="1"/>
  <c r="Q325" i="54" s="1"/>
  <c r="R325" i="54" s="1"/>
  <c r="O326" i="54"/>
  <c r="P326" i="54" s="1"/>
  <c r="Q326" i="54" s="1"/>
  <c r="R326" i="54" s="1"/>
  <c r="O327" i="54"/>
  <c r="P327" i="54" s="1"/>
  <c r="T327" i="54" s="1"/>
  <c r="O328" i="54"/>
  <c r="P328" i="54" s="1"/>
  <c r="Q328" i="54" s="1"/>
  <c r="R328" i="54" s="1"/>
  <c r="O329" i="54"/>
  <c r="P329" i="54" s="1"/>
  <c r="O330" i="54"/>
  <c r="P330" i="54" s="1"/>
  <c r="Q330" i="54" s="1"/>
  <c r="R330" i="54" s="1"/>
  <c r="O331" i="54"/>
  <c r="P331" i="54" s="1"/>
  <c r="V331" i="54" s="1"/>
  <c r="W331" i="54" s="1"/>
  <c r="O332" i="54"/>
  <c r="P332" i="54" s="1"/>
  <c r="Q332" i="54" s="1"/>
  <c r="R332" i="54" s="1"/>
  <c r="O333" i="54"/>
  <c r="P333" i="54" s="1"/>
  <c r="Q333" i="54" s="1"/>
  <c r="R333" i="54" s="1"/>
  <c r="O334" i="54"/>
  <c r="P334" i="54" s="1"/>
  <c r="Q334" i="54" s="1"/>
  <c r="R334" i="54" s="1"/>
  <c r="O335" i="54"/>
  <c r="P335" i="54" s="1"/>
  <c r="T335" i="54" s="1"/>
  <c r="O336" i="54"/>
  <c r="P336" i="54" s="1"/>
  <c r="T336" i="54" s="1"/>
  <c r="O337" i="54"/>
  <c r="P337" i="54" s="1"/>
  <c r="Q337" i="54" s="1"/>
  <c r="R337" i="54" s="1"/>
  <c r="O338" i="54"/>
  <c r="P338" i="54" s="1"/>
  <c r="Q338" i="54" s="1"/>
  <c r="R338" i="54" s="1"/>
  <c r="O339" i="54"/>
  <c r="P339" i="54" s="1"/>
  <c r="O340" i="54"/>
  <c r="P340" i="54" s="1"/>
  <c r="T340" i="54" s="1"/>
  <c r="O341" i="54"/>
  <c r="P341" i="54" s="1"/>
  <c r="Q341" i="54" s="1"/>
  <c r="R341" i="54" s="1"/>
  <c r="O342" i="54"/>
  <c r="P342" i="54" s="1"/>
  <c r="T342" i="54" s="1"/>
  <c r="O343" i="54"/>
  <c r="P343" i="54" s="1"/>
  <c r="Q343" i="54" s="1"/>
  <c r="R343" i="54" s="1"/>
  <c r="O344" i="54"/>
  <c r="P344" i="54" s="1"/>
  <c r="O345" i="54"/>
  <c r="P345" i="54" s="1"/>
  <c r="Q345" i="54" s="1"/>
  <c r="R345" i="54" s="1"/>
  <c r="O346" i="54"/>
  <c r="P346" i="54" s="1"/>
  <c r="O347" i="54"/>
  <c r="P347" i="54" s="1"/>
  <c r="Q347" i="54" s="1"/>
  <c r="R347" i="54" s="1"/>
  <c r="O348" i="54"/>
  <c r="P348" i="54" s="1"/>
  <c r="T348" i="54" s="1"/>
  <c r="O349" i="54"/>
  <c r="P349" i="54" s="1"/>
  <c r="Q349" i="54" s="1"/>
  <c r="R349" i="54" s="1"/>
  <c r="O350" i="54"/>
  <c r="P350" i="54" s="1"/>
  <c r="T350" i="54" s="1"/>
  <c r="O351" i="54"/>
  <c r="P351" i="54" s="1"/>
  <c r="Q351" i="54" s="1"/>
  <c r="R351" i="54" s="1"/>
  <c r="O352" i="54"/>
  <c r="P352" i="54" s="1"/>
  <c r="O353" i="54"/>
  <c r="P353" i="54" s="1"/>
  <c r="Q353" i="54" s="1"/>
  <c r="R353" i="54" s="1"/>
  <c r="O354" i="54"/>
  <c r="P354" i="54" s="1"/>
  <c r="T354" i="54" s="1"/>
  <c r="O355" i="54"/>
  <c r="P355" i="54" s="1"/>
  <c r="O356" i="54"/>
  <c r="P356" i="54" s="1"/>
  <c r="T356" i="54" s="1"/>
  <c r="O357" i="54"/>
  <c r="P357" i="54" s="1"/>
  <c r="Q357" i="54" s="1"/>
  <c r="R357" i="54" s="1"/>
  <c r="O358" i="54"/>
  <c r="P358" i="54" s="1"/>
  <c r="T358" i="54" s="1"/>
  <c r="O359" i="54"/>
  <c r="P359" i="54" s="1"/>
  <c r="O360" i="54"/>
  <c r="P360" i="54" s="1"/>
  <c r="O2" i="54"/>
  <c r="P2" i="54" s="1"/>
  <c r="T2" i="54" s="1"/>
  <c r="U360" i="54"/>
  <c r="U359" i="54"/>
  <c r="U358" i="54"/>
  <c r="U357" i="54"/>
  <c r="U356" i="54"/>
  <c r="U355" i="54"/>
  <c r="U354" i="54"/>
  <c r="U353" i="54"/>
  <c r="U352" i="54"/>
  <c r="U351" i="54"/>
  <c r="U350" i="54"/>
  <c r="U349" i="54"/>
  <c r="U348" i="54"/>
  <c r="U347" i="54"/>
  <c r="U346" i="54"/>
  <c r="U345" i="54"/>
  <c r="U344" i="54"/>
  <c r="U343" i="54"/>
  <c r="U342" i="54"/>
  <c r="U341" i="54"/>
  <c r="U340" i="54"/>
  <c r="U339" i="54"/>
  <c r="U338" i="54"/>
  <c r="U337" i="54"/>
  <c r="U336" i="54"/>
  <c r="U335" i="54"/>
  <c r="U334" i="54"/>
  <c r="U333" i="54"/>
  <c r="U332" i="54"/>
  <c r="U331" i="54"/>
  <c r="U330" i="54"/>
  <c r="U329" i="54"/>
  <c r="U328" i="54"/>
  <c r="U327" i="54"/>
  <c r="U326" i="54"/>
  <c r="U325" i="54"/>
  <c r="U324" i="54"/>
  <c r="U323" i="54"/>
  <c r="U322" i="54"/>
  <c r="U321" i="54"/>
  <c r="U320" i="54"/>
  <c r="U319" i="54"/>
  <c r="U318" i="54"/>
  <c r="U317" i="54"/>
  <c r="U316" i="54"/>
  <c r="U315" i="54"/>
  <c r="U314" i="54"/>
  <c r="U313" i="54"/>
  <c r="U312" i="54"/>
  <c r="U311" i="54"/>
  <c r="U310" i="54"/>
  <c r="U309" i="54"/>
  <c r="U308" i="54"/>
  <c r="U307" i="54"/>
  <c r="U306" i="54"/>
  <c r="U305" i="54"/>
  <c r="U304" i="54"/>
  <c r="U303" i="54"/>
  <c r="U302" i="54"/>
  <c r="U301" i="54"/>
  <c r="U300" i="54"/>
  <c r="U299" i="54"/>
  <c r="U298" i="54"/>
  <c r="U297" i="54"/>
  <c r="U296" i="54"/>
  <c r="U295" i="54"/>
  <c r="U294" i="54"/>
  <c r="U293" i="54"/>
  <c r="U292" i="54"/>
  <c r="U291" i="54"/>
  <c r="U290" i="54"/>
  <c r="U289" i="54"/>
  <c r="U288" i="54"/>
  <c r="U287" i="54"/>
  <c r="U286" i="54"/>
  <c r="U285" i="54"/>
  <c r="U284" i="54"/>
  <c r="U283" i="54"/>
  <c r="U282" i="54"/>
  <c r="U281" i="54"/>
  <c r="U280" i="54"/>
  <c r="U279" i="54"/>
  <c r="U278" i="54"/>
  <c r="U277" i="54"/>
  <c r="U276" i="54"/>
  <c r="U275" i="54"/>
  <c r="U274" i="54"/>
  <c r="U273" i="54"/>
  <c r="U272" i="54"/>
  <c r="U271" i="54"/>
  <c r="U270" i="54"/>
  <c r="U269" i="54"/>
  <c r="U268" i="54"/>
  <c r="U267" i="54"/>
  <c r="U266" i="54"/>
  <c r="U265" i="54"/>
  <c r="U264" i="54"/>
  <c r="U263" i="54"/>
  <c r="U262" i="54"/>
  <c r="U261" i="54"/>
  <c r="U260" i="54"/>
  <c r="U259" i="54"/>
  <c r="U258" i="54"/>
  <c r="U257" i="54"/>
  <c r="U256" i="54"/>
  <c r="U255" i="54"/>
  <c r="U254" i="54"/>
  <c r="U253" i="54"/>
  <c r="U252" i="54"/>
  <c r="U251" i="54"/>
  <c r="U250" i="54"/>
  <c r="U249" i="54"/>
  <c r="U248" i="54"/>
  <c r="U247" i="54"/>
  <c r="U246" i="54"/>
  <c r="U245" i="54"/>
  <c r="U244" i="54"/>
  <c r="U243" i="54"/>
  <c r="U242" i="54"/>
  <c r="U241" i="54"/>
  <c r="U240" i="54"/>
  <c r="U239" i="54"/>
  <c r="U238" i="54"/>
  <c r="U237" i="54"/>
  <c r="U236" i="54"/>
  <c r="U235" i="54"/>
  <c r="U234" i="54"/>
  <c r="U233" i="54"/>
  <c r="U232" i="54"/>
  <c r="U231" i="54"/>
  <c r="U230" i="54"/>
  <c r="U229" i="54"/>
  <c r="U228" i="54"/>
  <c r="U227" i="54"/>
  <c r="U226" i="54"/>
  <c r="U225" i="54"/>
  <c r="U224" i="54"/>
  <c r="U223" i="54"/>
  <c r="U222" i="54"/>
  <c r="U221" i="54"/>
  <c r="U220" i="54"/>
  <c r="U219" i="54"/>
  <c r="U218" i="54"/>
  <c r="U217" i="54"/>
  <c r="U216" i="54"/>
  <c r="U215" i="54"/>
  <c r="U214" i="54"/>
  <c r="U213" i="54"/>
  <c r="U212" i="54"/>
  <c r="U211" i="54"/>
  <c r="U210" i="54"/>
  <c r="U209" i="54"/>
  <c r="U208" i="54"/>
  <c r="U207" i="54"/>
  <c r="U206" i="54"/>
  <c r="U205" i="54"/>
  <c r="U204" i="54"/>
  <c r="U203" i="54"/>
  <c r="U202" i="54"/>
  <c r="U201" i="54"/>
  <c r="U200" i="54"/>
  <c r="U199" i="54"/>
  <c r="U198" i="54"/>
  <c r="U197" i="54"/>
  <c r="U196" i="54"/>
  <c r="U195" i="54"/>
  <c r="U194" i="54"/>
  <c r="U193" i="54"/>
  <c r="U192" i="54"/>
  <c r="U191" i="54"/>
  <c r="U190" i="54"/>
  <c r="U189" i="54"/>
  <c r="U188" i="54"/>
  <c r="U187" i="54"/>
  <c r="U186" i="54"/>
  <c r="U185" i="54"/>
  <c r="U184" i="54"/>
  <c r="U183" i="54"/>
  <c r="U182" i="54"/>
  <c r="U181" i="54"/>
  <c r="U180" i="54"/>
  <c r="U179" i="54"/>
  <c r="U178" i="54"/>
  <c r="U177" i="54"/>
  <c r="U176" i="54"/>
  <c r="U175" i="54"/>
  <c r="U174" i="54"/>
  <c r="U173" i="54"/>
  <c r="U172" i="54"/>
  <c r="U171" i="54"/>
  <c r="U170" i="54"/>
  <c r="U169" i="54"/>
  <c r="U168" i="54"/>
  <c r="U167" i="54"/>
  <c r="U166" i="54"/>
  <c r="U165" i="54"/>
  <c r="U164" i="54"/>
  <c r="U163" i="54"/>
  <c r="U162" i="54"/>
  <c r="U161" i="54"/>
  <c r="U160" i="54"/>
  <c r="U159" i="54"/>
  <c r="U158" i="54"/>
  <c r="U157" i="54"/>
  <c r="U156" i="54"/>
  <c r="U155" i="54"/>
  <c r="U154" i="54"/>
  <c r="U153" i="54"/>
  <c r="U152" i="54"/>
  <c r="U151" i="54"/>
  <c r="U150" i="54"/>
  <c r="U149" i="54"/>
  <c r="U148" i="54"/>
  <c r="U147" i="54"/>
  <c r="U146" i="54"/>
  <c r="U145" i="54"/>
  <c r="U144" i="54"/>
  <c r="U143" i="54"/>
  <c r="U142" i="54"/>
  <c r="U141" i="54"/>
  <c r="U140" i="54"/>
  <c r="U139" i="54"/>
  <c r="U138" i="54"/>
  <c r="U137" i="54"/>
  <c r="U136" i="54"/>
  <c r="U135" i="54"/>
  <c r="U134" i="54"/>
  <c r="U133" i="54"/>
  <c r="U132" i="54"/>
  <c r="U131" i="54"/>
  <c r="U130" i="54"/>
  <c r="U129" i="54"/>
  <c r="U128" i="54"/>
  <c r="U127" i="54"/>
  <c r="U126" i="54"/>
  <c r="U125" i="54"/>
  <c r="U124" i="54"/>
  <c r="U123" i="54"/>
  <c r="U122" i="54"/>
  <c r="U121" i="54"/>
  <c r="U120" i="54"/>
  <c r="U119" i="54"/>
  <c r="U118" i="54"/>
  <c r="U117" i="54"/>
  <c r="U116" i="54"/>
  <c r="U115" i="54"/>
  <c r="U114" i="54"/>
  <c r="U113" i="54"/>
  <c r="U112" i="54"/>
  <c r="U111" i="54"/>
  <c r="U110" i="54"/>
  <c r="U109" i="54"/>
  <c r="U108" i="54"/>
  <c r="U107" i="54"/>
  <c r="U106" i="54"/>
  <c r="U105" i="54"/>
  <c r="U104" i="54"/>
  <c r="U103" i="54"/>
  <c r="U102" i="54"/>
  <c r="U101" i="54"/>
  <c r="U100" i="54"/>
  <c r="U99" i="54"/>
  <c r="U98" i="54"/>
  <c r="U97" i="54"/>
  <c r="U96" i="54"/>
  <c r="U95" i="54"/>
  <c r="U94" i="54"/>
  <c r="U93" i="54"/>
  <c r="U92" i="54"/>
  <c r="U91" i="54"/>
  <c r="U90" i="54"/>
  <c r="U89" i="54"/>
  <c r="U88" i="54"/>
  <c r="U87" i="54"/>
  <c r="U86" i="54"/>
  <c r="U85" i="54"/>
  <c r="U84" i="54"/>
  <c r="U83" i="54"/>
  <c r="U82" i="54"/>
  <c r="U81" i="54"/>
  <c r="U80" i="54"/>
  <c r="U79" i="54"/>
  <c r="U78" i="54"/>
  <c r="U77" i="54"/>
  <c r="U76" i="54"/>
  <c r="U75" i="54"/>
  <c r="U74" i="54"/>
  <c r="U73" i="54"/>
  <c r="U72" i="54"/>
  <c r="U71" i="54"/>
  <c r="U70" i="54"/>
  <c r="U69" i="54"/>
  <c r="U68" i="54"/>
  <c r="U67" i="54"/>
  <c r="U66" i="54"/>
  <c r="U65" i="54"/>
  <c r="U64" i="54"/>
  <c r="U63" i="54"/>
  <c r="U62" i="54"/>
  <c r="U61" i="54"/>
  <c r="U60" i="54"/>
  <c r="U59" i="54"/>
  <c r="U58" i="54"/>
  <c r="U57" i="54"/>
  <c r="U56" i="54"/>
  <c r="U55" i="54"/>
  <c r="U54" i="54"/>
  <c r="U53" i="54"/>
  <c r="U52" i="54"/>
  <c r="U51" i="54"/>
  <c r="U50" i="54"/>
  <c r="U49" i="54"/>
  <c r="U48" i="54"/>
  <c r="U47" i="54"/>
  <c r="U46" i="54"/>
  <c r="U45" i="54"/>
  <c r="U44" i="54"/>
  <c r="U43" i="54"/>
  <c r="U42" i="54"/>
  <c r="U41" i="54"/>
  <c r="U40" i="54"/>
  <c r="U39" i="54"/>
  <c r="U38" i="54"/>
  <c r="U37" i="54"/>
  <c r="U36" i="54"/>
  <c r="U35" i="54"/>
  <c r="U34" i="54"/>
  <c r="U33" i="54"/>
  <c r="U32" i="54"/>
  <c r="U31" i="54"/>
  <c r="U30" i="54"/>
  <c r="U29" i="54"/>
  <c r="U28" i="54"/>
  <c r="U27" i="54"/>
  <c r="U26" i="54"/>
  <c r="U25" i="54"/>
  <c r="U24" i="54"/>
  <c r="U23" i="54"/>
  <c r="U22" i="54"/>
  <c r="U21" i="54"/>
  <c r="U20" i="54"/>
  <c r="U19" i="54"/>
  <c r="U18" i="54"/>
  <c r="U17" i="54"/>
  <c r="U16" i="54"/>
  <c r="U15" i="54"/>
  <c r="U14" i="54"/>
  <c r="U13" i="54"/>
  <c r="U12" i="54"/>
  <c r="U11" i="54"/>
  <c r="U10" i="54"/>
  <c r="U9" i="54"/>
  <c r="U8" i="54"/>
  <c r="U7" i="54"/>
  <c r="U6" i="54"/>
  <c r="U5" i="54"/>
  <c r="U4" i="54"/>
  <c r="U3" i="54"/>
  <c r="U2" i="54"/>
  <c r="W9" i="53"/>
  <c r="W8" i="53"/>
  <c r="W7" i="53"/>
  <c r="W6" i="53"/>
  <c r="W5" i="53"/>
  <c r="K3" i="53"/>
  <c r="L3" i="53" s="1"/>
  <c r="K4" i="53"/>
  <c r="L4" i="53" s="1"/>
  <c r="K5" i="53"/>
  <c r="K6" i="53"/>
  <c r="K7" i="53"/>
  <c r="K8" i="53"/>
  <c r="K9" i="53"/>
  <c r="K10" i="53"/>
  <c r="K11" i="53"/>
  <c r="L11" i="53" s="1"/>
  <c r="K12" i="53"/>
  <c r="L12" i="53" s="1"/>
  <c r="K13" i="53"/>
  <c r="K14" i="53"/>
  <c r="K15" i="53"/>
  <c r="K16" i="53"/>
  <c r="K17" i="53"/>
  <c r="K18" i="53"/>
  <c r="K19" i="53"/>
  <c r="L19" i="53" s="1"/>
  <c r="K20" i="53"/>
  <c r="L20" i="53" s="1"/>
  <c r="K21" i="53"/>
  <c r="K22" i="53"/>
  <c r="K23" i="53"/>
  <c r="K24" i="53"/>
  <c r="K25" i="53"/>
  <c r="K26" i="53"/>
  <c r="K27" i="53"/>
  <c r="L27" i="53" s="1"/>
  <c r="K28" i="53"/>
  <c r="L28" i="53" s="1"/>
  <c r="K29" i="53"/>
  <c r="K30" i="53"/>
  <c r="K31" i="53"/>
  <c r="K32" i="53"/>
  <c r="K2" i="53"/>
  <c r="L2" i="53" s="1"/>
  <c r="Q32" i="53"/>
  <c r="O32" i="53"/>
  <c r="L32" i="53"/>
  <c r="Q31" i="53"/>
  <c r="O31" i="53"/>
  <c r="L31" i="53"/>
  <c r="Q30" i="53"/>
  <c r="O30" i="53"/>
  <c r="L30" i="53"/>
  <c r="Q29" i="53"/>
  <c r="O29" i="53"/>
  <c r="L29" i="53"/>
  <c r="Q28" i="53"/>
  <c r="O28" i="53"/>
  <c r="Q27" i="53"/>
  <c r="O27" i="53"/>
  <c r="Q26" i="53"/>
  <c r="O26" i="53"/>
  <c r="L26" i="53"/>
  <c r="Q25" i="53"/>
  <c r="O25" i="53"/>
  <c r="L25" i="53"/>
  <c r="P25" i="53" s="1"/>
  <c r="Q24" i="53"/>
  <c r="O24" i="53"/>
  <c r="L24" i="53"/>
  <c r="Q23" i="53"/>
  <c r="O23" i="53"/>
  <c r="L23" i="53"/>
  <c r="Q22" i="53"/>
  <c r="O22" i="53"/>
  <c r="L22" i="53"/>
  <c r="Q21" i="53"/>
  <c r="O21" i="53"/>
  <c r="L21" i="53"/>
  <c r="Q20" i="53"/>
  <c r="O20" i="53"/>
  <c r="Q19" i="53"/>
  <c r="O19" i="53"/>
  <c r="Q18" i="53"/>
  <c r="O18" i="53"/>
  <c r="L18" i="53"/>
  <c r="Q17" i="53"/>
  <c r="O17" i="53"/>
  <c r="L17" i="53"/>
  <c r="P17" i="53" s="1"/>
  <c r="Q16" i="53"/>
  <c r="O16" i="53"/>
  <c r="L16" i="53"/>
  <c r="Q15" i="53"/>
  <c r="O15" i="53"/>
  <c r="L15" i="53"/>
  <c r="Q14" i="53"/>
  <c r="O14" i="53"/>
  <c r="L14" i="53"/>
  <c r="Q13" i="53"/>
  <c r="O13" i="53"/>
  <c r="L13" i="53"/>
  <c r="M13" i="53" s="1"/>
  <c r="N13" i="53" s="1"/>
  <c r="Q12" i="53"/>
  <c r="O12" i="53"/>
  <c r="Q11" i="53"/>
  <c r="O11" i="53"/>
  <c r="Q10" i="53"/>
  <c r="O10" i="53"/>
  <c r="L10" i="53"/>
  <c r="Q9" i="53"/>
  <c r="O9" i="53"/>
  <c r="L9" i="53"/>
  <c r="P9" i="53" s="1"/>
  <c r="Q8" i="53"/>
  <c r="O8" i="53"/>
  <c r="L8" i="53"/>
  <c r="Q7" i="53"/>
  <c r="O7" i="53"/>
  <c r="L7" i="53"/>
  <c r="Q6" i="53"/>
  <c r="O6" i="53"/>
  <c r="L6" i="53"/>
  <c r="P6" i="53" s="1"/>
  <c r="Q5" i="53"/>
  <c r="O5" i="53"/>
  <c r="L5" i="53"/>
  <c r="Q4" i="53"/>
  <c r="O4" i="53"/>
  <c r="Q3" i="53"/>
  <c r="O3" i="53"/>
  <c r="Q2" i="53"/>
  <c r="O2" i="53"/>
  <c r="N3" i="52"/>
  <c r="N4" i="52"/>
  <c r="O4" i="52" s="1"/>
  <c r="N5" i="52"/>
  <c r="N6" i="52"/>
  <c r="N7" i="52"/>
  <c r="N8" i="52"/>
  <c r="N9" i="52"/>
  <c r="O9" i="52" s="1"/>
  <c r="N10" i="52"/>
  <c r="O10" i="52" s="1"/>
  <c r="N11" i="52"/>
  <c r="N12" i="52"/>
  <c r="O12" i="52" s="1"/>
  <c r="N13" i="52"/>
  <c r="N14" i="52"/>
  <c r="N15" i="52"/>
  <c r="N16" i="52"/>
  <c r="N17" i="52"/>
  <c r="O17" i="52" s="1"/>
  <c r="N18" i="52"/>
  <c r="O18" i="52" s="1"/>
  <c r="U18" i="52" s="1"/>
  <c r="V18" i="52" s="1"/>
  <c r="N19" i="52"/>
  <c r="N20" i="52"/>
  <c r="O20" i="52" s="1"/>
  <c r="U20" i="52" s="1"/>
  <c r="V20" i="52" s="1"/>
  <c r="N21" i="52"/>
  <c r="N22" i="52"/>
  <c r="N23" i="52"/>
  <c r="N24" i="52"/>
  <c r="N25" i="52"/>
  <c r="O25" i="52" s="1"/>
  <c r="U25" i="52" s="1"/>
  <c r="V25" i="52" s="1"/>
  <c r="N26" i="52"/>
  <c r="O26" i="52" s="1"/>
  <c r="U26" i="52" s="1"/>
  <c r="V26" i="52" s="1"/>
  <c r="N27" i="52"/>
  <c r="N28" i="52"/>
  <c r="O28" i="52" s="1"/>
  <c r="U28" i="52" s="1"/>
  <c r="V28" i="52" s="1"/>
  <c r="N29" i="52"/>
  <c r="N30" i="52"/>
  <c r="N31" i="52"/>
  <c r="N32" i="52"/>
  <c r="N33" i="52"/>
  <c r="O33" i="52" s="1"/>
  <c r="U33" i="52" s="1"/>
  <c r="V33" i="52" s="1"/>
  <c r="N34" i="52"/>
  <c r="O34" i="52" s="1"/>
  <c r="U34" i="52" s="1"/>
  <c r="V34" i="52" s="1"/>
  <c r="N35" i="52"/>
  <c r="N36" i="52"/>
  <c r="O36" i="52" s="1"/>
  <c r="U36" i="52" s="1"/>
  <c r="V36" i="52" s="1"/>
  <c r="N37" i="52"/>
  <c r="N38" i="52"/>
  <c r="N39" i="52"/>
  <c r="N40" i="52"/>
  <c r="N41" i="52"/>
  <c r="O41" i="52" s="1"/>
  <c r="U41" i="52" s="1"/>
  <c r="V41" i="52" s="1"/>
  <c r="N42" i="52"/>
  <c r="O42" i="52" s="1"/>
  <c r="U42" i="52" s="1"/>
  <c r="V42" i="52" s="1"/>
  <c r="N43" i="52"/>
  <c r="N44" i="52"/>
  <c r="O44" i="52" s="1"/>
  <c r="U44" i="52" s="1"/>
  <c r="V44" i="52" s="1"/>
  <c r="N45" i="52"/>
  <c r="N46" i="52"/>
  <c r="N47" i="52"/>
  <c r="N48" i="52"/>
  <c r="N49" i="52"/>
  <c r="O49" i="52" s="1"/>
  <c r="U49" i="52" s="1"/>
  <c r="V49" i="52" s="1"/>
  <c r="N50" i="52"/>
  <c r="O50" i="52" s="1"/>
  <c r="U50" i="52" s="1"/>
  <c r="V50" i="52" s="1"/>
  <c r="N51" i="52"/>
  <c r="N52" i="52"/>
  <c r="O52" i="52" s="1"/>
  <c r="U52" i="52" s="1"/>
  <c r="V52" i="52" s="1"/>
  <c r="N53" i="52"/>
  <c r="N54" i="52"/>
  <c r="N55" i="52"/>
  <c r="N56" i="52"/>
  <c r="N57" i="52"/>
  <c r="O57" i="52" s="1"/>
  <c r="N58" i="52"/>
  <c r="O58" i="52" s="1"/>
  <c r="N59" i="52"/>
  <c r="N60" i="52"/>
  <c r="O60" i="52" s="1"/>
  <c r="N61" i="52"/>
  <c r="N62" i="52"/>
  <c r="N63" i="52"/>
  <c r="N64" i="52"/>
  <c r="N65" i="52"/>
  <c r="O65" i="52" s="1"/>
  <c r="S65" i="52" s="1"/>
  <c r="N66" i="52"/>
  <c r="O66" i="52" s="1"/>
  <c r="N67" i="52"/>
  <c r="N68" i="52"/>
  <c r="O68" i="52" s="1"/>
  <c r="N69" i="52"/>
  <c r="N70" i="52"/>
  <c r="N71" i="52"/>
  <c r="N72" i="52"/>
  <c r="N73" i="52"/>
  <c r="O73" i="52" s="1"/>
  <c r="N74" i="52"/>
  <c r="O74" i="52" s="1"/>
  <c r="N75" i="52"/>
  <c r="N76" i="52"/>
  <c r="O76" i="52" s="1"/>
  <c r="N77" i="52"/>
  <c r="O77" i="52" s="1"/>
  <c r="N78" i="52"/>
  <c r="N79" i="52"/>
  <c r="N80" i="52"/>
  <c r="N81" i="52"/>
  <c r="O81" i="52" s="1"/>
  <c r="N82" i="52"/>
  <c r="O82" i="52" s="1"/>
  <c r="N83" i="52"/>
  <c r="N84" i="52"/>
  <c r="O84" i="52" s="1"/>
  <c r="N85" i="52"/>
  <c r="N86" i="52"/>
  <c r="N87" i="52"/>
  <c r="N88" i="52"/>
  <c r="O88" i="52" s="1"/>
  <c r="N89" i="52"/>
  <c r="O89" i="52" s="1"/>
  <c r="N90" i="52"/>
  <c r="O90" i="52" s="1"/>
  <c r="S90" i="52" s="1"/>
  <c r="N91" i="52"/>
  <c r="O91" i="52" s="1"/>
  <c r="N92" i="52"/>
  <c r="O92" i="52" s="1"/>
  <c r="N93" i="52"/>
  <c r="O93" i="52" s="1"/>
  <c r="N94" i="52"/>
  <c r="N95" i="52"/>
  <c r="O95" i="52" s="1"/>
  <c r="N96" i="52"/>
  <c r="O96" i="52" s="1"/>
  <c r="N97" i="52"/>
  <c r="O97" i="52" s="1"/>
  <c r="N98" i="52"/>
  <c r="O98" i="52" s="1"/>
  <c r="S98" i="52" s="1"/>
  <c r="N99" i="52"/>
  <c r="O99" i="52" s="1"/>
  <c r="N100" i="52"/>
  <c r="O100" i="52" s="1"/>
  <c r="N101" i="52"/>
  <c r="O101" i="52" s="1"/>
  <c r="N102" i="52"/>
  <c r="N103" i="52"/>
  <c r="N104" i="52"/>
  <c r="N105" i="52"/>
  <c r="O105" i="52" s="1"/>
  <c r="N106" i="52"/>
  <c r="O106" i="52" s="1"/>
  <c r="S106" i="52" s="1"/>
  <c r="N107" i="52"/>
  <c r="O107" i="52" s="1"/>
  <c r="S107" i="52" s="1"/>
  <c r="N108" i="52"/>
  <c r="O108" i="52" s="1"/>
  <c r="S108" i="52" s="1"/>
  <c r="N109" i="52"/>
  <c r="O109" i="52" s="1"/>
  <c r="N110" i="52"/>
  <c r="N111" i="52"/>
  <c r="N112" i="52"/>
  <c r="O112" i="52" s="1"/>
  <c r="N113" i="52"/>
  <c r="O113" i="52" s="1"/>
  <c r="S113" i="52" s="1"/>
  <c r="N114" i="52"/>
  <c r="O114" i="52" s="1"/>
  <c r="S114" i="52" s="1"/>
  <c r="N115" i="52"/>
  <c r="N116" i="52"/>
  <c r="O116" i="52" s="1"/>
  <c r="N117" i="52"/>
  <c r="O117" i="52" s="1"/>
  <c r="N118" i="52"/>
  <c r="N119" i="52"/>
  <c r="N120" i="52"/>
  <c r="O120" i="52" s="1"/>
  <c r="N121" i="52"/>
  <c r="O121" i="52" s="1"/>
  <c r="N122" i="52"/>
  <c r="O122" i="52" s="1"/>
  <c r="N123" i="52"/>
  <c r="N124" i="52"/>
  <c r="O124" i="52" s="1"/>
  <c r="N125" i="52"/>
  <c r="O125" i="52" s="1"/>
  <c r="N126" i="52"/>
  <c r="O126" i="52" s="1"/>
  <c r="N127" i="52"/>
  <c r="N128" i="52"/>
  <c r="O128" i="52" s="1"/>
  <c r="N129" i="52"/>
  <c r="O129" i="52" s="1"/>
  <c r="N130" i="52"/>
  <c r="O130" i="52" s="1"/>
  <c r="N131" i="52"/>
  <c r="O131" i="52" s="1"/>
  <c r="N132" i="52"/>
  <c r="O132" i="52" s="1"/>
  <c r="N133" i="52"/>
  <c r="O133" i="52" s="1"/>
  <c r="N134" i="52"/>
  <c r="N135" i="52"/>
  <c r="O135" i="52" s="1"/>
  <c r="P135" i="52" s="1"/>
  <c r="Q135" i="52" s="1"/>
  <c r="N136" i="52"/>
  <c r="O136" i="52" s="1"/>
  <c r="N137" i="52"/>
  <c r="O137" i="52" s="1"/>
  <c r="S137" i="52" s="1"/>
  <c r="N138" i="52"/>
  <c r="O138" i="52" s="1"/>
  <c r="P138" i="52" s="1"/>
  <c r="Q138" i="52" s="1"/>
  <c r="N139" i="52"/>
  <c r="N140" i="52"/>
  <c r="O140" i="52" s="1"/>
  <c r="U140" i="52" s="1"/>
  <c r="V140" i="52" s="1"/>
  <c r="N141" i="52"/>
  <c r="O141" i="52" s="1"/>
  <c r="N142" i="52"/>
  <c r="O142" i="52" s="1"/>
  <c r="P142" i="52" s="1"/>
  <c r="Q142" i="52" s="1"/>
  <c r="N143" i="52"/>
  <c r="O143" i="52" s="1"/>
  <c r="P143" i="52" s="1"/>
  <c r="Q143" i="52" s="1"/>
  <c r="N144" i="52"/>
  <c r="O144" i="52" s="1"/>
  <c r="S144" i="52" s="1"/>
  <c r="N145" i="52"/>
  <c r="O145" i="52" s="1"/>
  <c r="S145" i="52" s="1"/>
  <c r="N146" i="52"/>
  <c r="O146" i="52" s="1"/>
  <c r="P146" i="52" s="1"/>
  <c r="Q146" i="52" s="1"/>
  <c r="N147" i="52"/>
  <c r="O147" i="52" s="1"/>
  <c r="N148" i="52"/>
  <c r="O148" i="52" s="1"/>
  <c r="S148" i="52" s="1"/>
  <c r="N149" i="52"/>
  <c r="O149" i="52" s="1"/>
  <c r="N150" i="52"/>
  <c r="O150" i="52" s="1"/>
  <c r="N151" i="52"/>
  <c r="N152" i="52"/>
  <c r="O152" i="52" s="1"/>
  <c r="U152" i="52" s="1"/>
  <c r="V152" i="52" s="1"/>
  <c r="N153" i="52"/>
  <c r="O153" i="52" s="1"/>
  <c r="N154" i="52"/>
  <c r="O154" i="52" s="1"/>
  <c r="N155" i="52"/>
  <c r="O155" i="52" s="1"/>
  <c r="U155" i="52" s="1"/>
  <c r="V155" i="52" s="1"/>
  <c r="N156" i="52"/>
  <c r="O156" i="52" s="1"/>
  <c r="N157" i="52"/>
  <c r="O157" i="52" s="1"/>
  <c r="S157" i="52" s="1"/>
  <c r="N158" i="52"/>
  <c r="O158" i="52" s="1"/>
  <c r="N159" i="52"/>
  <c r="N160" i="52"/>
  <c r="O160" i="52" s="1"/>
  <c r="U160" i="52" s="1"/>
  <c r="V160" i="52" s="1"/>
  <c r="N161" i="52"/>
  <c r="O161" i="52" s="1"/>
  <c r="N162" i="52"/>
  <c r="O162" i="52" s="1"/>
  <c r="N163" i="52"/>
  <c r="O163" i="52" s="1"/>
  <c r="U163" i="52" s="1"/>
  <c r="V163" i="52" s="1"/>
  <c r="N164" i="52"/>
  <c r="O164" i="52" s="1"/>
  <c r="S164" i="52" s="1"/>
  <c r="N165" i="52"/>
  <c r="O165" i="52" s="1"/>
  <c r="U165" i="52" s="1"/>
  <c r="V165" i="52" s="1"/>
  <c r="N166" i="52"/>
  <c r="N167" i="52"/>
  <c r="O167" i="52" s="1"/>
  <c r="N168" i="52"/>
  <c r="O168" i="52" s="1"/>
  <c r="P168" i="52" s="1"/>
  <c r="Q168" i="52" s="1"/>
  <c r="N169" i="52"/>
  <c r="O169" i="52" s="1"/>
  <c r="N170" i="52"/>
  <c r="O170" i="52" s="1"/>
  <c r="N171" i="52"/>
  <c r="O171" i="52" s="1"/>
  <c r="U171" i="52" s="1"/>
  <c r="V171" i="52" s="1"/>
  <c r="N172" i="52"/>
  <c r="O172" i="52" s="1"/>
  <c r="S172" i="52" s="1"/>
  <c r="N173" i="52"/>
  <c r="O173" i="52" s="1"/>
  <c r="U173" i="52" s="1"/>
  <c r="V173" i="52" s="1"/>
  <c r="N174" i="52"/>
  <c r="O174" i="52" s="1"/>
  <c r="N175" i="52"/>
  <c r="N176" i="52"/>
  <c r="O176" i="52" s="1"/>
  <c r="N177" i="52"/>
  <c r="O177" i="52" s="1"/>
  <c r="U177" i="52" s="1"/>
  <c r="V177" i="52" s="1"/>
  <c r="N178" i="52"/>
  <c r="O178" i="52" s="1"/>
  <c r="U178" i="52" s="1"/>
  <c r="V178" i="52" s="1"/>
  <c r="N179" i="52"/>
  <c r="O179" i="52" s="1"/>
  <c r="N180" i="52"/>
  <c r="O180" i="52" s="1"/>
  <c r="N181" i="52"/>
  <c r="O181" i="52" s="1"/>
  <c r="U181" i="52" s="1"/>
  <c r="V181" i="52" s="1"/>
  <c r="N182" i="52"/>
  <c r="O182" i="52" s="1"/>
  <c r="N183" i="52"/>
  <c r="O183" i="52" s="1"/>
  <c r="N184" i="52"/>
  <c r="O184" i="52" s="1"/>
  <c r="N185" i="52"/>
  <c r="O185" i="52" s="1"/>
  <c r="U185" i="52" s="1"/>
  <c r="V185" i="52" s="1"/>
  <c r="N186" i="52"/>
  <c r="O186" i="52" s="1"/>
  <c r="N187" i="52"/>
  <c r="O187" i="52" s="1"/>
  <c r="N188" i="52"/>
  <c r="O188" i="52" s="1"/>
  <c r="N189" i="52"/>
  <c r="O189" i="52" s="1"/>
  <c r="U189" i="52" s="1"/>
  <c r="V189" i="52" s="1"/>
  <c r="N190" i="52"/>
  <c r="O190" i="52" s="1"/>
  <c r="N191" i="52"/>
  <c r="O191" i="52" s="1"/>
  <c r="N192" i="52"/>
  <c r="O192" i="52" s="1"/>
  <c r="P192" i="52" s="1"/>
  <c r="Q192" i="52" s="1"/>
  <c r="N193" i="52"/>
  <c r="O193" i="52" s="1"/>
  <c r="U193" i="52" s="1"/>
  <c r="V193" i="52" s="1"/>
  <c r="N194" i="52"/>
  <c r="O194" i="52" s="1"/>
  <c r="N195" i="52"/>
  <c r="O195" i="52" s="1"/>
  <c r="P195" i="52" s="1"/>
  <c r="Q195" i="52" s="1"/>
  <c r="N196" i="52"/>
  <c r="O196" i="52" s="1"/>
  <c r="N197" i="52"/>
  <c r="O197" i="52" s="1"/>
  <c r="N198" i="52"/>
  <c r="O198" i="52" s="1"/>
  <c r="N199" i="52"/>
  <c r="O199" i="52" s="1"/>
  <c r="P199" i="52" s="1"/>
  <c r="Q199" i="52" s="1"/>
  <c r="N200" i="52"/>
  <c r="O200" i="52" s="1"/>
  <c r="N201" i="52"/>
  <c r="O201" i="52" s="1"/>
  <c r="P201" i="52" s="1"/>
  <c r="Q201" i="52" s="1"/>
  <c r="N202" i="52"/>
  <c r="O202" i="52" s="1"/>
  <c r="N203" i="52"/>
  <c r="O203" i="52" s="1"/>
  <c r="P203" i="52" s="1"/>
  <c r="Q203" i="52" s="1"/>
  <c r="N204" i="52"/>
  <c r="O204" i="52" s="1"/>
  <c r="P204" i="52" s="1"/>
  <c r="Q204" i="52" s="1"/>
  <c r="N205" i="52"/>
  <c r="O205" i="52" s="1"/>
  <c r="P205" i="52" s="1"/>
  <c r="Q205" i="52" s="1"/>
  <c r="N206" i="52"/>
  <c r="O206" i="52" s="1"/>
  <c r="N207" i="52"/>
  <c r="O207" i="52" s="1"/>
  <c r="P207" i="52" s="1"/>
  <c r="Q207" i="52" s="1"/>
  <c r="N208" i="52"/>
  <c r="O208" i="52" s="1"/>
  <c r="N209" i="52"/>
  <c r="O209" i="52" s="1"/>
  <c r="P209" i="52" s="1"/>
  <c r="Q209" i="52" s="1"/>
  <c r="N210" i="52"/>
  <c r="O210" i="52" s="1"/>
  <c r="N211" i="52"/>
  <c r="O211" i="52" s="1"/>
  <c r="P211" i="52" s="1"/>
  <c r="Q211" i="52" s="1"/>
  <c r="N212" i="52"/>
  <c r="O212" i="52" s="1"/>
  <c r="P212" i="52" s="1"/>
  <c r="Q212" i="52" s="1"/>
  <c r="N213" i="52"/>
  <c r="O213" i="52" s="1"/>
  <c r="P213" i="52" s="1"/>
  <c r="Q213" i="52" s="1"/>
  <c r="N214" i="52"/>
  <c r="O214" i="52" s="1"/>
  <c r="N215" i="52"/>
  <c r="O215" i="52" s="1"/>
  <c r="P215" i="52" s="1"/>
  <c r="Q215" i="52" s="1"/>
  <c r="N216" i="52"/>
  <c r="O216" i="52" s="1"/>
  <c r="N217" i="52"/>
  <c r="O217" i="52" s="1"/>
  <c r="P217" i="52" s="1"/>
  <c r="Q217" i="52" s="1"/>
  <c r="N218" i="52"/>
  <c r="O218" i="52" s="1"/>
  <c r="N219" i="52"/>
  <c r="O219" i="52" s="1"/>
  <c r="N220" i="52"/>
  <c r="O220" i="52" s="1"/>
  <c r="N221" i="52"/>
  <c r="O221" i="52" s="1"/>
  <c r="N222" i="52"/>
  <c r="O222" i="52" s="1"/>
  <c r="N223" i="52"/>
  <c r="O223" i="52" s="1"/>
  <c r="N224" i="52"/>
  <c r="O224" i="52" s="1"/>
  <c r="N225" i="52"/>
  <c r="O225" i="52" s="1"/>
  <c r="N226" i="52"/>
  <c r="O226" i="52" s="1"/>
  <c r="N227" i="52"/>
  <c r="O227" i="52" s="1"/>
  <c r="N228" i="52"/>
  <c r="O228" i="52" s="1"/>
  <c r="N229" i="52"/>
  <c r="O229" i="52" s="1"/>
  <c r="P229" i="52" s="1"/>
  <c r="Q229" i="52" s="1"/>
  <c r="N230" i="52"/>
  <c r="O230" i="52" s="1"/>
  <c r="N231" i="52"/>
  <c r="O231" i="52" s="1"/>
  <c r="S231" i="52" s="1"/>
  <c r="N232" i="52"/>
  <c r="O232" i="52" s="1"/>
  <c r="U232" i="52" s="1"/>
  <c r="V232" i="52" s="1"/>
  <c r="N233" i="52"/>
  <c r="O233" i="52" s="1"/>
  <c r="N234" i="52"/>
  <c r="O234" i="52" s="1"/>
  <c r="N235" i="52"/>
  <c r="O235" i="52" s="1"/>
  <c r="N236" i="52"/>
  <c r="O236" i="52" s="1"/>
  <c r="U236" i="52" s="1"/>
  <c r="V236" i="52" s="1"/>
  <c r="N237" i="52"/>
  <c r="O237" i="52" s="1"/>
  <c r="N238" i="52"/>
  <c r="O238" i="52" s="1"/>
  <c r="N239" i="52"/>
  <c r="O239" i="52" s="1"/>
  <c r="N240" i="52"/>
  <c r="O240" i="52" s="1"/>
  <c r="N241" i="52"/>
  <c r="O241" i="52" s="1"/>
  <c r="P241" i="52" s="1"/>
  <c r="Q241" i="52" s="1"/>
  <c r="N242" i="52"/>
  <c r="O242" i="52" s="1"/>
  <c r="P242" i="52" s="1"/>
  <c r="Q242" i="52" s="1"/>
  <c r="N243" i="52"/>
  <c r="O243" i="52" s="1"/>
  <c r="N244" i="52"/>
  <c r="O244" i="52" s="1"/>
  <c r="N245" i="52"/>
  <c r="O245" i="52" s="1"/>
  <c r="N246" i="52"/>
  <c r="O246" i="52" s="1"/>
  <c r="N247" i="52"/>
  <c r="O247" i="52" s="1"/>
  <c r="N248" i="52"/>
  <c r="O248" i="52" s="1"/>
  <c r="U248" i="52" s="1"/>
  <c r="V248" i="52" s="1"/>
  <c r="N249" i="52"/>
  <c r="O249" i="52" s="1"/>
  <c r="N250" i="52"/>
  <c r="O250" i="52" s="1"/>
  <c r="N251" i="52"/>
  <c r="O251" i="52" s="1"/>
  <c r="N252" i="52"/>
  <c r="O252" i="52" s="1"/>
  <c r="N253" i="52"/>
  <c r="O253" i="52" s="1"/>
  <c r="N254" i="52"/>
  <c r="O254" i="52" s="1"/>
  <c r="N255" i="52"/>
  <c r="O255" i="52" s="1"/>
  <c r="N256" i="52"/>
  <c r="O256" i="52" s="1"/>
  <c r="U256" i="52" s="1"/>
  <c r="V256" i="52" s="1"/>
  <c r="N257" i="52"/>
  <c r="O257" i="52" s="1"/>
  <c r="N258" i="52"/>
  <c r="O258" i="52" s="1"/>
  <c r="N259" i="52"/>
  <c r="O259" i="52" s="1"/>
  <c r="N260" i="52"/>
  <c r="O260" i="52" s="1"/>
  <c r="N261" i="52"/>
  <c r="O261" i="52" s="1"/>
  <c r="N262" i="52"/>
  <c r="O262" i="52" s="1"/>
  <c r="N263" i="52"/>
  <c r="O263" i="52" s="1"/>
  <c r="N264" i="52"/>
  <c r="O264" i="52" s="1"/>
  <c r="U264" i="52" s="1"/>
  <c r="V264" i="52" s="1"/>
  <c r="N265" i="52"/>
  <c r="O265" i="52" s="1"/>
  <c r="N266" i="52"/>
  <c r="O266" i="52" s="1"/>
  <c r="N267" i="52"/>
  <c r="O267" i="52" s="1"/>
  <c r="N268" i="52"/>
  <c r="O268" i="52" s="1"/>
  <c r="N269" i="52"/>
  <c r="O269" i="52" s="1"/>
  <c r="N270" i="52"/>
  <c r="O270" i="52" s="1"/>
  <c r="N271" i="52"/>
  <c r="O271" i="52" s="1"/>
  <c r="N272" i="52"/>
  <c r="O272" i="52" s="1"/>
  <c r="U272" i="52" s="1"/>
  <c r="V272" i="52" s="1"/>
  <c r="N273" i="52"/>
  <c r="O273" i="52" s="1"/>
  <c r="N274" i="52"/>
  <c r="O274" i="52" s="1"/>
  <c r="N275" i="52"/>
  <c r="O275" i="52" s="1"/>
  <c r="P275" i="52" s="1"/>
  <c r="Q275" i="52" s="1"/>
  <c r="N276" i="52"/>
  <c r="O276" i="52" s="1"/>
  <c r="P276" i="52" s="1"/>
  <c r="Q276" i="52" s="1"/>
  <c r="N277" i="52"/>
  <c r="O277" i="52" s="1"/>
  <c r="U277" i="52" s="1"/>
  <c r="V277" i="52" s="1"/>
  <c r="N278" i="52"/>
  <c r="O278" i="52" s="1"/>
  <c r="S278" i="52" s="1"/>
  <c r="N279" i="52"/>
  <c r="O279" i="52" s="1"/>
  <c r="N280" i="52"/>
  <c r="O280" i="52" s="1"/>
  <c r="P280" i="52" s="1"/>
  <c r="Q280" i="52" s="1"/>
  <c r="N281" i="52"/>
  <c r="O281" i="52" s="1"/>
  <c r="N282" i="52"/>
  <c r="O282" i="52" s="1"/>
  <c r="S282" i="52" s="1"/>
  <c r="N283" i="52"/>
  <c r="O283" i="52" s="1"/>
  <c r="S283" i="52" s="1"/>
  <c r="N284" i="52"/>
  <c r="O284" i="52" s="1"/>
  <c r="N285" i="52"/>
  <c r="O285" i="52" s="1"/>
  <c r="N286" i="52"/>
  <c r="O286" i="52" s="1"/>
  <c r="S286" i="52" s="1"/>
  <c r="N287" i="52"/>
  <c r="O287" i="52" s="1"/>
  <c r="N288" i="52"/>
  <c r="O288" i="52" s="1"/>
  <c r="N289" i="52"/>
  <c r="O289" i="52" s="1"/>
  <c r="N290" i="52"/>
  <c r="O290" i="52" s="1"/>
  <c r="S290" i="52" s="1"/>
  <c r="N291" i="52"/>
  <c r="O291" i="52" s="1"/>
  <c r="S291" i="52" s="1"/>
  <c r="N292" i="52"/>
  <c r="O292" i="52" s="1"/>
  <c r="N293" i="52"/>
  <c r="O293" i="52" s="1"/>
  <c r="S293" i="52" s="1"/>
  <c r="N294" i="52"/>
  <c r="O294" i="52" s="1"/>
  <c r="S294" i="52" s="1"/>
  <c r="N295" i="52"/>
  <c r="O295" i="52" s="1"/>
  <c r="S295" i="52" s="1"/>
  <c r="N296" i="52"/>
  <c r="O296" i="52" s="1"/>
  <c r="N297" i="52"/>
  <c r="O297" i="52" s="1"/>
  <c r="N298" i="52"/>
  <c r="O298" i="52" s="1"/>
  <c r="S298" i="52" s="1"/>
  <c r="N299" i="52"/>
  <c r="O299" i="52" s="1"/>
  <c r="S299" i="52" s="1"/>
  <c r="N300" i="52"/>
  <c r="O300" i="52" s="1"/>
  <c r="N301" i="52"/>
  <c r="O301" i="52" s="1"/>
  <c r="N302" i="52"/>
  <c r="O302" i="52" s="1"/>
  <c r="S302" i="52" s="1"/>
  <c r="N303" i="52"/>
  <c r="O303" i="52" s="1"/>
  <c r="N304" i="52"/>
  <c r="O304" i="52" s="1"/>
  <c r="N305" i="52"/>
  <c r="O305" i="52" s="1"/>
  <c r="N306" i="52"/>
  <c r="O306" i="52" s="1"/>
  <c r="S306" i="52" s="1"/>
  <c r="N307" i="52"/>
  <c r="O307" i="52" s="1"/>
  <c r="S307" i="52" s="1"/>
  <c r="N308" i="52"/>
  <c r="O308" i="52" s="1"/>
  <c r="N309" i="52"/>
  <c r="O309" i="52" s="1"/>
  <c r="S309" i="52" s="1"/>
  <c r="N310" i="52"/>
  <c r="O310" i="52" s="1"/>
  <c r="S310" i="52" s="1"/>
  <c r="N311" i="52"/>
  <c r="O311" i="52" s="1"/>
  <c r="S311" i="52" s="1"/>
  <c r="N312" i="52"/>
  <c r="O312" i="52" s="1"/>
  <c r="N313" i="52"/>
  <c r="O313" i="52" s="1"/>
  <c r="N314" i="52"/>
  <c r="O314" i="52" s="1"/>
  <c r="S314" i="52" s="1"/>
  <c r="N315" i="52"/>
  <c r="O315" i="52" s="1"/>
  <c r="S315" i="52" s="1"/>
  <c r="N316" i="52"/>
  <c r="O316" i="52" s="1"/>
  <c r="N317" i="52"/>
  <c r="O317" i="52" s="1"/>
  <c r="S317" i="52" s="1"/>
  <c r="N318" i="52"/>
  <c r="O318" i="52" s="1"/>
  <c r="S318" i="52" s="1"/>
  <c r="N319" i="52"/>
  <c r="O319" i="52" s="1"/>
  <c r="S319" i="52" s="1"/>
  <c r="N320" i="52"/>
  <c r="O320" i="52" s="1"/>
  <c r="N321" i="52"/>
  <c r="O321" i="52" s="1"/>
  <c r="N322" i="52"/>
  <c r="O322" i="52" s="1"/>
  <c r="S322" i="52" s="1"/>
  <c r="N323" i="52"/>
  <c r="O323" i="52" s="1"/>
  <c r="S323" i="52" s="1"/>
  <c r="N324" i="52"/>
  <c r="O324" i="52" s="1"/>
  <c r="N325" i="52"/>
  <c r="O325" i="52" s="1"/>
  <c r="N326" i="52"/>
  <c r="O326" i="52" s="1"/>
  <c r="S326" i="52" s="1"/>
  <c r="N327" i="52"/>
  <c r="O327" i="52" s="1"/>
  <c r="N328" i="52"/>
  <c r="O328" i="52" s="1"/>
  <c r="N329" i="52"/>
  <c r="O329" i="52" s="1"/>
  <c r="N330" i="52"/>
  <c r="O330" i="52" s="1"/>
  <c r="S330" i="52" s="1"/>
  <c r="N331" i="52"/>
  <c r="O331" i="52" s="1"/>
  <c r="S331" i="52" s="1"/>
  <c r="N332" i="52"/>
  <c r="O332" i="52" s="1"/>
  <c r="N333" i="52"/>
  <c r="O333" i="52" s="1"/>
  <c r="S333" i="52" s="1"/>
  <c r="N334" i="52"/>
  <c r="O334" i="52" s="1"/>
  <c r="S334" i="52" s="1"/>
  <c r="N335" i="52"/>
  <c r="O335" i="52" s="1"/>
  <c r="S335" i="52" s="1"/>
  <c r="N336" i="52"/>
  <c r="O336" i="52" s="1"/>
  <c r="N337" i="52"/>
  <c r="O337" i="52" s="1"/>
  <c r="N338" i="52"/>
  <c r="O338" i="52" s="1"/>
  <c r="S338" i="52" s="1"/>
  <c r="N339" i="52"/>
  <c r="O339" i="52" s="1"/>
  <c r="S339" i="52" s="1"/>
  <c r="N340" i="52"/>
  <c r="O340" i="52" s="1"/>
  <c r="S340" i="52" s="1"/>
  <c r="N341" i="52"/>
  <c r="O341" i="52" s="1"/>
  <c r="N342" i="52"/>
  <c r="O342" i="52" s="1"/>
  <c r="S342" i="52" s="1"/>
  <c r="N343" i="52"/>
  <c r="O343" i="52" s="1"/>
  <c r="S343" i="52" s="1"/>
  <c r="N344" i="52"/>
  <c r="O344" i="52" s="1"/>
  <c r="N345" i="52"/>
  <c r="O345" i="52" s="1"/>
  <c r="N346" i="52"/>
  <c r="O346" i="52" s="1"/>
  <c r="S346" i="52" s="1"/>
  <c r="N347" i="52"/>
  <c r="O347" i="52" s="1"/>
  <c r="S347" i="52" s="1"/>
  <c r="N348" i="52"/>
  <c r="O348" i="52" s="1"/>
  <c r="S348" i="52" s="1"/>
  <c r="N349" i="52"/>
  <c r="O349" i="52" s="1"/>
  <c r="N350" i="52"/>
  <c r="O350" i="52" s="1"/>
  <c r="S350" i="52" s="1"/>
  <c r="N351" i="52"/>
  <c r="O351" i="52" s="1"/>
  <c r="S351" i="52" s="1"/>
  <c r="N352" i="52"/>
  <c r="O352" i="52" s="1"/>
  <c r="N353" i="52"/>
  <c r="O353" i="52" s="1"/>
  <c r="N354" i="52"/>
  <c r="O354" i="52" s="1"/>
  <c r="S354" i="52" s="1"/>
  <c r="N355" i="52"/>
  <c r="O355" i="52" s="1"/>
  <c r="S355" i="52" s="1"/>
  <c r="N356" i="52"/>
  <c r="O356" i="52" s="1"/>
  <c r="S356" i="52" s="1"/>
  <c r="N357" i="52"/>
  <c r="O357" i="52" s="1"/>
  <c r="N358" i="52"/>
  <c r="O358" i="52" s="1"/>
  <c r="S358" i="52" s="1"/>
  <c r="N359" i="52"/>
  <c r="O359" i="52" s="1"/>
  <c r="S359" i="52" s="1"/>
  <c r="N360" i="52"/>
  <c r="O360" i="52" s="1"/>
  <c r="N2" i="52"/>
  <c r="O2" i="52" s="1"/>
  <c r="T360" i="52"/>
  <c r="T359" i="52"/>
  <c r="T358" i="52"/>
  <c r="T357" i="52"/>
  <c r="T356" i="52"/>
  <c r="T355" i="52"/>
  <c r="T354" i="52"/>
  <c r="T353" i="52"/>
  <c r="T352" i="52"/>
  <c r="T351" i="52"/>
  <c r="T350" i="52"/>
  <c r="T349" i="52"/>
  <c r="T348" i="52"/>
  <c r="T347" i="52"/>
  <c r="T346" i="52"/>
  <c r="T345" i="52"/>
  <c r="T344" i="52"/>
  <c r="T343" i="52"/>
  <c r="T342" i="52"/>
  <c r="T341" i="52"/>
  <c r="T340" i="52"/>
  <c r="T339" i="52"/>
  <c r="T338" i="52"/>
  <c r="T337" i="52"/>
  <c r="T336" i="52"/>
  <c r="T335" i="52"/>
  <c r="T334" i="52"/>
  <c r="T333" i="52"/>
  <c r="T332" i="52"/>
  <c r="T331" i="52"/>
  <c r="T330" i="52"/>
  <c r="T329" i="52"/>
  <c r="T328" i="52"/>
  <c r="T327" i="52"/>
  <c r="T326" i="52"/>
  <c r="T325" i="52"/>
  <c r="T324" i="52"/>
  <c r="T323" i="52"/>
  <c r="T322" i="52"/>
  <c r="T321" i="52"/>
  <c r="T320" i="52"/>
  <c r="T319" i="52"/>
  <c r="T318" i="52"/>
  <c r="T317" i="52"/>
  <c r="T316" i="52"/>
  <c r="T315" i="52"/>
  <c r="T314" i="52"/>
  <c r="T313" i="52"/>
  <c r="T312" i="52"/>
  <c r="T311" i="52"/>
  <c r="T310" i="52"/>
  <c r="T309" i="52"/>
  <c r="T308" i="52"/>
  <c r="T307" i="52"/>
  <c r="T306" i="52"/>
  <c r="T305" i="52"/>
  <c r="T304" i="52"/>
  <c r="T303" i="52"/>
  <c r="T302" i="52"/>
  <c r="T301" i="52"/>
  <c r="T300" i="52"/>
  <c r="T299" i="52"/>
  <c r="T298" i="52"/>
  <c r="T297" i="52"/>
  <c r="T296" i="52"/>
  <c r="T295" i="52"/>
  <c r="T294" i="52"/>
  <c r="T293" i="52"/>
  <c r="T292" i="52"/>
  <c r="T291" i="52"/>
  <c r="T290" i="52"/>
  <c r="T289" i="52"/>
  <c r="T288" i="52"/>
  <c r="T287" i="52"/>
  <c r="T286" i="52"/>
  <c r="T285" i="52"/>
  <c r="T284" i="52"/>
  <c r="T283" i="52"/>
  <c r="T282" i="52"/>
  <c r="T281" i="52"/>
  <c r="T280" i="52"/>
  <c r="T279" i="52"/>
  <c r="T278" i="52"/>
  <c r="T277" i="52"/>
  <c r="T276" i="52"/>
  <c r="T275" i="52"/>
  <c r="T274" i="52"/>
  <c r="T273" i="52"/>
  <c r="T272" i="52"/>
  <c r="T271" i="52"/>
  <c r="T270" i="52"/>
  <c r="T269" i="52"/>
  <c r="T268" i="52"/>
  <c r="T267" i="52"/>
  <c r="T266" i="52"/>
  <c r="T265" i="52"/>
  <c r="T264" i="52"/>
  <c r="T263" i="52"/>
  <c r="T262" i="52"/>
  <c r="T261" i="52"/>
  <c r="T260" i="52"/>
  <c r="T259" i="52"/>
  <c r="T258" i="52"/>
  <c r="T257" i="52"/>
  <c r="T256" i="52"/>
  <c r="T255" i="52"/>
  <c r="T254" i="52"/>
  <c r="T253" i="52"/>
  <c r="T252" i="52"/>
  <c r="T251" i="52"/>
  <c r="T250" i="52"/>
  <c r="T249" i="52"/>
  <c r="T248" i="52"/>
  <c r="T247" i="52"/>
  <c r="T246" i="52"/>
  <c r="T245" i="52"/>
  <c r="T244" i="52"/>
  <c r="T243" i="52"/>
  <c r="T242" i="52"/>
  <c r="T241" i="52"/>
  <c r="T240" i="52"/>
  <c r="T239" i="52"/>
  <c r="T238" i="52"/>
  <c r="T237" i="52"/>
  <c r="T236" i="52"/>
  <c r="T235" i="52"/>
  <c r="T234" i="52"/>
  <c r="T233" i="52"/>
  <c r="T232" i="52"/>
  <c r="T231" i="52"/>
  <c r="T230" i="52"/>
  <c r="T229" i="52"/>
  <c r="T228" i="52"/>
  <c r="T227" i="52"/>
  <c r="T226" i="52"/>
  <c r="T225" i="52"/>
  <c r="T224" i="52"/>
  <c r="T223" i="52"/>
  <c r="T222" i="52"/>
  <c r="T221" i="52"/>
  <c r="T220" i="52"/>
  <c r="T219" i="52"/>
  <c r="T218" i="52"/>
  <c r="T217" i="52"/>
  <c r="T216" i="52"/>
  <c r="T215" i="52"/>
  <c r="T214" i="52"/>
  <c r="T213" i="52"/>
  <c r="T212" i="52"/>
  <c r="T211" i="52"/>
  <c r="T210" i="52"/>
  <c r="T209" i="52"/>
  <c r="T208" i="52"/>
  <c r="T207" i="52"/>
  <c r="T206" i="52"/>
  <c r="T205" i="52"/>
  <c r="T204" i="52"/>
  <c r="T203" i="52"/>
  <c r="T202" i="52"/>
  <c r="T201" i="52"/>
  <c r="T200" i="52"/>
  <c r="T199" i="52"/>
  <c r="T198" i="52"/>
  <c r="T197" i="52"/>
  <c r="T196" i="52"/>
  <c r="T195" i="52"/>
  <c r="T194" i="52"/>
  <c r="T193" i="52"/>
  <c r="T192" i="52"/>
  <c r="T191" i="52"/>
  <c r="T190" i="52"/>
  <c r="T189" i="52"/>
  <c r="T188" i="52"/>
  <c r="T187" i="52"/>
  <c r="T186" i="52"/>
  <c r="T185" i="52"/>
  <c r="T184" i="52"/>
  <c r="T183" i="52"/>
  <c r="T182" i="52"/>
  <c r="T181" i="52"/>
  <c r="T180" i="52"/>
  <c r="T179" i="52"/>
  <c r="T178" i="52"/>
  <c r="T177" i="52"/>
  <c r="T176" i="52"/>
  <c r="T175" i="52"/>
  <c r="O175" i="52"/>
  <c r="T174" i="52"/>
  <c r="T173" i="52"/>
  <c r="T172" i="52"/>
  <c r="T171" i="52"/>
  <c r="T170" i="52"/>
  <c r="T169" i="52"/>
  <c r="T168" i="52"/>
  <c r="T167" i="52"/>
  <c r="T166" i="52"/>
  <c r="O166" i="52"/>
  <c r="T165" i="52"/>
  <c r="T164" i="52"/>
  <c r="T163" i="52"/>
  <c r="T162" i="52"/>
  <c r="T161" i="52"/>
  <c r="T160" i="52"/>
  <c r="T159" i="52"/>
  <c r="O159" i="52"/>
  <c r="T158" i="52"/>
  <c r="T157" i="52"/>
  <c r="T156" i="52"/>
  <c r="T155" i="52"/>
  <c r="T154" i="52"/>
  <c r="T153" i="52"/>
  <c r="T152" i="52"/>
  <c r="T151" i="52"/>
  <c r="O151" i="52"/>
  <c r="T150" i="52"/>
  <c r="T149" i="52"/>
  <c r="T148" i="52"/>
  <c r="T147" i="52"/>
  <c r="T146" i="52"/>
  <c r="T145" i="52"/>
  <c r="T144" i="52"/>
  <c r="T143" i="52"/>
  <c r="T142" i="52"/>
  <c r="T141" i="52"/>
  <c r="T140" i="52"/>
  <c r="T139" i="52"/>
  <c r="O139" i="52"/>
  <c r="T138" i="52"/>
  <c r="T137" i="52"/>
  <c r="T136" i="52"/>
  <c r="T135" i="52"/>
  <c r="T134" i="52"/>
  <c r="O134" i="52"/>
  <c r="T133" i="52"/>
  <c r="T132" i="52"/>
  <c r="T131" i="52"/>
  <c r="T130" i="52"/>
  <c r="T129" i="52"/>
  <c r="T128" i="52"/>
  <c r="T127" i="52"/>
  <c r="O127" i="52"/>
  <c r="T126" i="52"/>
  <c r="T125" i="52"/>
  <c r="T124" i="52"/>
  <c r="T123" i="52"/>
  <c r="O123" i="52"/>
  <c r="T122" i="52"/>
  <c r="T121" i="52"/>
  <c r="T120" i="52"/>
  <c r="T119" i="52"/>
  <c r="O119" i="52"/>
  <c r="T118" i="52"/>
  <c r="O118" i="52"/>
  <c r="T117" i="52"/>
  <c r="T116" i="52"/>
  <c r="T115" i="52"/>
  <c r="O115" i="52"/>
  <c r="T114" i="52"/>
  <c r="T113" i="52"/>
  <c r="T112" i="52"/>
  <c r="T111" i="52"/>
  <c r="O111" i="52"/>
  <c r="T110" i="52"/>
  <c r="O110" i="52"/>
  <c r="S110" i="52" s="1"/>
  <c r="T109" i="52"/>
  <c r="T108" i="52"/>
  <c r="T107" i="52"/>
  <c r="T106" i="52"/>
  <c r="T105" i="52"/>
  <c r="T104" i="52"/>
  <c r="O104" i="52"/>
  <c r="T103" i="52"/>
  <c r="O103" i="52"/>
  <c r="T102" i="52"/>
  <c r="O102" i="52"/>
  <c r="S102" i="52" s="1"/>
  <c r="T101" i="52"/>
  <c r="T100" i="52"/>
  <c r="T99" i="52"/>
  <c r="T98" i="52"/>
  <c r="T97" i="52"/>
  <c r="T96" i="52"/>
  <c r="T95" i="52"/>
  <c r="T94" i="52"/>
  <c r="O94" i="52"/>
  <c r="S94" i="52" s="1"/>
  <c r="T93" i="52"/>
  <c r="T92" i="52"/>
  <c r="T91" i="52"/>
  <c r="T90" i="52"/>
  <c r="T89" i="52"/>
  <c r="T88" i="52"/>
  <c r="T87" i="52"/>
  <c r="O87" i="52"/>
  <c r="T86" i="52"/>
  <c r="O86" i="52"/>
  <c r="S86" i="52" s="1"/>
  <c r="T85" i="52"/>
  <c r="O85" i="52"/>
  <c r="T84" i="52"/>
  <c r="T83" i="52"/>
  <c r="O83" i="52"/>
  <c r="P83" i="52" s="1"/>
  <c r="Q83" i="52" s="1"/>
  <c r="T82" i="52"/>
  <c r="T81" i="52"/>
  <c r="T80" i="52"/>
  <c r="O80" i="52"/>
  <c r="T79" i="52"/>
  <c r="O79" i="52"/>
  <c r="P79" i="52" s="1"/>
  <c r="Q79" i="52" s="1"/>
  <c r="T78" i="52"/>
  <c r="O78" i="52"/>
  <c r="T77" i="52"/>
  <c r="T76" i="52"/>
  <c r="T75" i="52"/>
  <c r="O75" i="52"/>
  <c r="P75" i="52" s="1"/>
  <c r="Q75" i="52" s="1"/>
  <c r="T74" i="52"/>
  <c r="T73" i="52"/>
  <c r="T72" i="52"/>
  <c r="O72" i="52"/>
  <c r="T71" i="52"/>
  <c r="O71" i="52"/>
  <c r="P71" i="52" s="1"/>
  <c r="Q71" i="52" s="1"/>
  <c r="T70" i="52"/>
  <c r="O70" i="52"/>
  <c r="T69" i="52"/>
  <c r="O69" i="52"/>
  <c r="S69" i="52" s="1"/>
  <c r="T68" i="52"/>
  <c r="T67" i="52"/>
  <c r="O67" i="52"/>
  <c r="P67" i="52" s="1"/>
  <c r="Q67" i="52" s="1"/>
  <c r="T66" i="52"/>
  <c r="T65" i="52"/>
  <c r="T64" i="52"/>
  <c r="O64" i="52"/>
  <c r="T63" i="52"/>
  <c r="O63" i="52"/>
  <c r="P63" i="52" s="1"/>
  <c r="Q63" i="52" s="1"/>
  <c r="T62" i="52"/>
  <c r="O62" i="52"/>
  <c r="T61" i="52"/>
  <c r="O61" i="52"/>
  <c r="S61" i="52" s="1"/>
  <c r="T60" i="52"/>
  <c r="T59" i="52"/>
  <c r="O59" i="52"/>
  <c r="P59" i="52" s="1"/>
  <c r="Q59" i="52" s="1"/>
  <c r="T58" i="52"/>
  <c r="T57" i="52"/>
  <c r="T56" i="52"/>
  <c r="O56" i="52"/>
  <c r="T55" i="52"/>
  <c r="O55" i="52"/>
  <c r="P55" i="52" s="1"/>
  <c r="Q55" i="52" s="1"/>
  <c r="T54" i="52"/>
  <c r="O54" i="52"/>
  <c r="T53" i="52"/>
  <c r="O53" i="52"/>
  <c r="S53" i="52" s="1"/>
  <c r="T52" i="52"/>
  <c r="T51" i="52"/>
  <c r="O51" i="52"/>
  <c r="U51" i="52" s="1"/>
  <c r="V51" i="52" s="1"/>
  <c r="T50" i="52"/>
  <c r="T49" i="52"/>
  <c r="T48" i="52"/>
  <c r="O48" i="52"/>
  <c r="U48" i="52" s="1"/>
  <c r="V48" i="52" s="1"/>
  <c r="T47" i="52"/>
  <c r="O47" i="52"/>
  <c r="U47" i="52" s="1"/>
  <c r="V47" i="52" s="1"/>
  <c r="T46" i="52"/>
  <c r="O46" i="52"/>
  <c r="U46" i="52" s="1"/>
  <c r="V46" i="52" s="1"/>
  <c r="T45" i="52"/>
  <c r="O45" i="52"/>
  <c r="U45" i="52" s="1"/>
  <c r="V45" i="52" s="1"/>
  <c r="T44" i="52"/>
  <c r="T43" i="52"/>
  <c r="O43" i="52"/>
  <c r="U43" i="52" s="1"/>
  <c r="V43" i="52" s="1"/>
  <c r="T42" i="52"/>
  <c r="T41" i="52"/>
  <c r="T40" i="52"/>
  <c r="O40" i="52"/>
  <c r="U40" i="52" s="1"/>
  <c r="V40" i="52" s="1"/>
  <c r="T39" i="52"/>
  <c r="O39" i="52"/>
  <c r="U39" i="52" s="1"/>
  <c r="V39" i="52" s="1"/>
  <c r="T38" i="52"/>
  <c r="O38" i="52"/>
  <c r="U38" i="52" s="1"/>
  <c r="V38" i="52" s="1"/>
  <c r="T37" i="52"/>
  <c r="O37" i="52"/>
  <c r="U37" i="52" s="1"/>
  <c r="V37" i="52" s="1"/>
  <c r="T36" i="52"/>
  <c r="T35" i="52"/>
  <c r="O35" i="52"/>
  <c r="U35" i="52" s="1"/>
  <c r="V35" i="52" s="1"/>
  <c r="T34" i="52"/>
  <c r="T33" i="52"/>
  <c r="T32" i="52"/>
  <c r="O32" i="52"/>
  <c r="U32" i="52" s="1"/>
  <c r="V32" i="52" s="1"/>
  <c r="T31" i="52"/>
  <c r="O31" i="52"/>
  <c r="U31" i="52" s="1"/>
  <c r="V31" i="52" s="1"/>
  <c r="T30" i="52"/>
  <c r="O30" i="52"/>
  <c r="U30" i="52" s="1"/>
  <c r="V30" i="52" s="1"/>
  <c r="T29" i="52"/>
  <c r="O29" i="52"/>
  <c r="U29" i="52" s="1"/>
  <c r="V29" i="52" s="1"/>
  <c r="T28" i="52"/>
  <c r="T27" i="52"/>
  <c r="O27" i="52"/>
  <c r="U27" i="52" s="1"/>
  <c r="V27" i="52" s="1"/>
  <c r="T26" i="52"/>
  <c r="T25" i="52"/>
  <c r="T24" i="52"/>
  <c r="O24" i="52"/>
  <c r="U24" i="52" s="1"/>
  <c r="V24" i="52" s="1"/>
  <c r="T23" i="52"/>
  <c r="O23" i="52"/>
  <c r="U23" i="52" s="1"/>
  <c r="V23" i="52" s="1"/>
  <c r="T22" i="52"/>
  <c r="O22" i="52"/>
  <c r="U22" i="52" s="1"/>
  <c r="V22" i="52" s="1"/>
  <c r="T21" i="52"/>
  <c r="O21" i="52"/>
  <c r="U21" i="52" s="1"/>
  <c r="V21" i="52" s="1"/>
  <c r="T20" i="52"/>
  <c r="T19" i="52"/>
  <c r="O19" i="52"/>
  <c r="U19" i="52" s="1"/>
  <c r="V19" i="52" s="1"/>
  <c r="T18" i="52"/>
  <c r="T17" i="52"/>
  <c r="T16" i="52"/>
  <c r="O16" i="52"/>
  <c r="T15" i="52"/>
  <c r="O15" i="52"/>
  <c r="T14" i="52"/>
  <c r="O14" i="52"/>
  <c r="T13" i="52"/>
  <c r="O13" i="52"/>
  <c r="T12" i="52"/>
  <c r="T11" i="52"/>
  <c r="O11" i="52"/>
  <c r="T10" i="52"/>
  <c r="T9" i="52"/>
  <c r="T8" i="52"/>
  <c r="O8" i="52"/>
  <c r="T7" i="52"/>
  <c r="O7" i="52"/>
  <c r="T6" i="52"/>
  <c r="O6" i="52"/>
  <c r="T5" i="52"/>
  <c r="O5" i="52"/>
  <c r="T4" i="52"/>
  <c r="T3" i="52"/>
  <c r="O3" i="52"/>
  <c r="T2" i="52"/>
  <c r="J2" i="50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N102" i="49"/>
  <c r="N103" i="49"/>
  <c r="N104" i="49"/>
  <c r="N105" i="49"/>
  <c r="N106" i="49"/>
  <c r="N107" i="49"/>
  <c r="N108" i="49"/>
  <c r="N109" i="49"/>
  <c r="N110" i="49"/>
  <c r="N111" i="49"/>
  <c r="N112" i="49"/>
  <c r="N113" i="49"/>
  <c r="N114" i="49"/>
  <c r="N115" i="49"/>
  <c r="N116" i="49"/>
  <c r="N117" i="49"/>
  <c r="N118" i="49"/>
  <c r="N119" i="49"/>
  <c r="N120" i="49"/>
  <c r="N121" i="49"/>
  <c r="N122" i="49"/>
  <c r="N123" i="49"/>
  <c r="N124" i="49"/>
  <c r="N125" i="49"/>
  <c r="N126" i="49"/>
  <c r="N127" i="49"/>
  <c r="N128" i="49"/>
  <c r="N129" i="49"/>
  <c r="N130" i="49"/>
  <c r="N131" i="49"/>
  <c r="N132" i="49"/>
  <c r="N133" i="49"/>
  <c r="N134" i="49"/>
  <c r="N135" i="49"/>
  <c r="N136" i="49"/>
  <c r="N137" i="49"/>
  <c r="N138" i="49"/>
  <c r="N139" i="49"/>
  <c r="N140" i="49"/>
  <c r="N141" i="49"/>
  <c r="N142" i="49"/>
  <c r="N143" i="49"/>
  <c r="N144" i="49"/>
  <c r="N145" i="49"/>
  <c r="N146" i="49"/>
  <c r="N147" i="49"/>
  <c r="N148" i="49"/>
  <c r="N149" i="49"/>
  <c r="N150" i="49"/>
  <c r="N151" i="49"/>
  <c r="N152" i="49"/>
  <c r="N153" i="49"/>
  <c r="N154" i="49"/>
  <c r="N155" i="49"/>
  <c r="N156" i="49"/>
  <c r="N157" i="49"/>
  <c r="N158" i="49"/>
  <c r="N159" i="49"/>
  <c r="N160" i="49"/>
  <c r="N161" i="49"/>
  <c r="N162" i="49"/>
  <c r="N163" i="49"/>
  <c r="N164" i="49"/>
  <c r="N165" i="49"/>
  <c r="N166" i="49"/>
  <c r="N167" i="49"/>
  <c r="N168" i="49"/>
  <c r="N169" i="49"/>
  <c r="N170" i="49"/>
  <c r="N171" i="49"/>
  <c r="N172" i="49"/>
  <c r="N173" i="49"/>
  <c r="N174" i="49"/>
  <c r="N175" i="49"/>
  <c r="N176" i="49"/>
  <c r="N177" i="49"/>
  <c r="N178" i="49"/>
  <c r="N179" i="49"/>
  <c r="N180" i="49"/>
  <c r="N181" i="49"/>
  <c r="N182" i="49"/>
  <c r="N183" i="49"/>
  <c r="N184" i="49"/>
  <c r="N185" i="49"/>
  <c r="N186" i="49"/>
  <c r="N187" i="49"/>
  <c r="N188" i="49"/>
  <c r="N189" i="49"/>
  <c r="N190" i="49"/>
  <c r="N191" i="49"/>
  <c r="N192" i="49"/>
  <c r="N193" i="49"/>
  <c r="N194" i="49"/>
  <c r="N195" i="49"/>
  <c r="N196" i="49"/>
  <c r="N197" i="49"/>
  <c r="N198" i="49"/>
  <c r="N199" i="49"/>
  <c r="N200" i="49"/>
  <c r="N201" i="49"/>
  <c r="N202" i="49"/>
  <c r="N203" i="49"/>
  <c r="N204" i="49"/>
  <c r="N205" i="49"/>
  <c r="N206" i="49"/>
  <c r="N207" i="49"/>
  <c r="N208" i="49"/>
  <c r="N209" i="49"/>
  <c r="N210" i="49"/>
  <c r="N211" i="49"/>
  <c r="N212" i="49"/>
  <c r="N213" i="49"/>
  <c r="N214" i="49"/>
  <c r="N215" i="49"/>
  <c r="N216" i="49"/>
  <c r="N217" i="49"/>
  <c r="N218" i="49"/>
  <c r="N219" i="49"/>
  <c r="N220" i="49"/>
  <c r="N221" i="49"/>
  <c r="N222" i="49"/>
  <c r="N223" i="49"/>
  <c r="N224" i="49"/>
  <c r="N225" i="49"/>
  <c r="N226" i="49"/>
  <c r="N227" i="49"/>
  <c r="N228" i="49"/>
  <c r="N229" i="49"/>
  <c r="N230" i="49"/>
  <c r="N231" i="49"/>
  <c r="N232" i="49"/>
  <c r="N233" i="49"/>
  <c r="N234" i="49"/>
  <c r="N235" i="49"/>
  <c r="N236" i="49"/>
  <c r="N237" i="49"/>
  <c r="N238" i="49"/>
  <c r="N239" i="49"/>
  <c r="N240" i="49"/>
  <c r="N241" i="49"/>
  <c r="N242" i="49"/>
  <c r="N243" i="49"/>
  <c r="N244" i="49"/>
  <c r="N245" i="49"/>
  <c r="N246" i="49"/>
  <c r="N247" i="49"/>
  <c r="N248" i="49"/>
  <c r="N249" i="49"/>
  <c r="N250" i="49"/>
  <c r="N251" i="49"/>
  <c r="N252" i="49"/>
  <c r="N253" i="49"/>
  <c r="N254" i="49"/>
  <c r="N255" i="49"/>
  <c r="N256" i="49"/>
  <c r="N257" i="49"/>
  <c r="N258" i="49"/>
  <c r="N259" i="49"/>
  <c r="N260" i="49"/>
  <c r="N261" i="49"/>
  <c r="N262" i="49"/>
  <c r="N263" i="49"/>
  <c r="N264" i="49"/>
  <c r="N265" i="49"/>
  <c r="N266" i="49"/>
  <c r="N267" i="49"/>
  <c r="N268" i="49"/>
  <c r="N269" i="49"/>
  <c r="N270" i="49"/>
  <c r="N271" i="49"/>
  <c r="N272" i="49"/>
  <c r="N273" i="49"/>
  <c r="N274" i="49"/>
  <c r="N275" i="49"/>
  <c r="N276" i="49"/>
  <c r="N277" i="49"/>
  <c r="N278" i="49"/>
  <c r="N279" i="49"/>
  <c r="N280" i="49"/>
  <c r="N281" i="49"/>
  <c r="N282" i="49"/>
  <c r="N283" i="49"/>
  <c r="N284" i="49"/>
  <c r="N285" i="49"/>
  <c r="N286" i="49"/>
  <c r="N287" i="49"/>
  <c r="N288" i="49"/>
  <c r="N289" i="49"/>
  <c r="N290" i="49"/>
  <c r="N291" i="49"/>
  <c r="N292" i="49"/>
  <c r="N293" i="49"/>
  <c r="N294" i="49"/>
  <c r="N295" i="49"/>
  <c r="N296" i="49"/>
  <c r="N297" i="49"/>
  <c r="N298" i="49"/>
  <c r="N299" i="49"/>
  <c r="N300" i="49"/>
  <c r="N301" i="49"/>
  <c r="N302" i="49"/>
  <c r="N303" i="49"/>
  <c r="N304" i="49"/>
  <c r="N305" i="49"/>
  <c r="N306" i="49"/>
  <c r="N307" i="49"/>
  <c r="N308" i="49"/>
  <c r="N309" i="49"/>
  <c r="N310" i="49"/>
  <c r="N311" i="49"/>
  <c r="N312" i="49"/>
  <c r="N313" i="49"/>
  <c r="N314" i="49"/>
  <c r="N315" i="49"/>
  <c r="N316" i="49"/>
  <c r="N317" i="49"/>
  <c r="N318" i="49"/>
  <c r="N319" i="49"/>
  <c r="N320" i="49"/>
  <c r="N321" i="49"/>
  <c r="N322" i="49"/>
  <c r="N323" i="49"/>
  <c r="N324" i="49"/>
  <c r="N325" i="49"/>
  <c r="N326" i="49"/>
  <c r="N327" i="49"/>
  <c r="N328" i="49"/>
  <c r="N329" i="49"/>
  <c r="N330" i="49"/>
  <c r="N331" i="49"/>
  <c r="N332" i="49"/>
  <c r="N333" i="49"/>
  <c r="N334" i="49"/>
  <c r="N335" i="49"/>
  <c r="N336" i="49"/>
  <c r="N337" i="49"/>
  <c r="N338" i="49"/>
  <c r="N339" i="49"/>
  <c r="N340" i="49"/>
  <c r="N341" i="49"/>
  <c r="N342" i="49"/>
  <c r="N343" i="49"/>
  <c r="N344" i="49"/>
  <c r="N345" i="49"/>
  <c r="N346" i="49"/>
  <c r="N347" i="49"/>
  <c r="N348" i="49"/>
  <c r="N349" i="49"/>
  <c r="N350" i="49"/>
  <c r="N351" i="49"/>
  <c r="N352" i="49"/>
  <c r="N353" i="49"/>
  <c r="N354" i="49"/>
  <c r="N355" i="49"/>
  <c r="N356" i="49"/>
  <c r="N357" i="49"/>
  <c r="N358" i="49"/>
  <c r="N359" i="49"/>
  <c r="N360" i="49"/>
  <c r="N2" i="49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T3" i="50"/>
  <c r="T4" i="50"/>
  <c r="T5" i="50"/>
  <c r="T6" i="50"/>
  <c r="T7" i="50"/>
  <c r="T8" i="50"/>
  <c r="T9" i="50"/>
  <c r="T10" i="50"/>
  <c r="T11" i="50"/>
  <c r="T12" i="50"/>
  <c r="T13" i="50"/>
  <c r="T14" i="50"/>
  <c r="T15" i="50"/>
  <c r="T16" i="50"/>
  <c r="T17" i="50"/>
  <c r="T18" i="50"/>
  <c r="T19" i="50"/>
  <c r="T20" i="50"/>
  <c r="T21" i="50"/>
  <c r="T22" i="50"/>
  <c r="T23" i="50"/>
  <c r="T24" i="50"/>
  <c r="T25" i="50"/>
  <c r="T26" i="50"/>
  <c r="T27" i="50"/>
  <c r="T28" i="50"/>
  <c r="T29" i="50"/>
  <c r="T30" i="50"/>
  <c r="T31" i="50"/>
  <c r="T32" i="50"/>
  <c r="T2" i="50"/>
  <c r="P32" i="50"/>
  <c r="N32" i="50"/>
  <c r="P31" i="50"/>
  <c r="N31" i="50"/>
  <c r="P30" i="50"/>
  <c r="N30" i="50"/>
  <c r="P29" i="50"/>
  <c r="N29" i="50"/>
  <c r="P28" i="50"/>
  <c r="N28" i="50"/>
  <c r="P27" i="50"/>
  <c r="N27" i="50"/>
  <c r="P26" i="50"/>
  <c r="N26" i="50"/>
  <c r="P25" i="50"/>
  <c r="N25" i="50"/>
  <c r="P24" i="50"/>
  <c r="N24" i="50"/>
  <c r="P23" i="50"/>
  <c r="N23" i="50"/>
  <c r="P22" i="50"/>
  <c r="N22" i="50"/>
  <c r="P21" i="50"/>
  <c r="N21" i="50"/>
  <c r="P20" i="50"/>
  <c r="N20" i="50"/>
  <c r="P19" i="50"/>
  <c r="N19" i="50"/>
  <c r="P18" i="50"/>
  <c r="N18" i="50"/>
  <c r="P17" i="50"/>
  <c r="N17" i="50"/>
  <c r="P16" i="50"/>
  <c r="N16" i="50"/>
  <c r="P15" i="50"/>
  <c r="N15" i="50"/>
  <c r="P14" i="50"/>
  <c r="N14" i="50"/>
  <c r="P13" i="50"/>
  <c r="N13" i="50"/>
  <c r="P12" i="50"/>
  <c r="N12" i="50"/>
  <c r="P11" i="50"/>
  <c r="N11" i="50"/>
  <c r="P10" i="50"/>
  <c r="N10" i="50"/>
  <c r="P9" i="50"/>
  <c r="N9" i="50"/>
  <c r="P8" i="50"/>
  <c r="N8" i="50"/>
  <c r="P7" i="50"/>
  <c r="N7" i="50"/>
  <c r="P6" i="50"/>
  <c r="N6" i="50"/>
  <c r="P5" i="50"/>
  <c r="N5" i="50"/>
  <c r="P4" i="50"/>
  <c r="N4" i="50"/>
  <c r="P3" i="50"/>
  <c r="N3" i="50"/>
  <c r="P2" i="50"/>
  <c r="N2" i="50"/>
  <c r="W3" i="49"/>
  <c r="W4" i="49"/>
  <c r="W5" i="49"/>
  <c r="W6" i="49"/>
  <c r="W7" i="49"/>
  <c r="W8" i="49"/>
  <c r="W9" i="49"/>
  <c r="W10" i="49"/>
  <c r="W11" i="49"/>
  <c r="W12" i="49"/>
  <c r="W13" i="49"/>
  <c r="W14" i="49"/>
  <c r="W15" i="49"/>
  <c r="W16" i="49"/>
  <c r="W17" i="49"/>
  <c r="W18" i="49"/>
  <c r="W19" i="49"/>
  <c r="W20" i="49"/>
  <c r="W21" i="49"/>
  <c r="W22" i="49"/>
  <c r="W23" i="49"/>
  <c r="W24" i="49"/>
  <c r="W25" i="49"/>
  <c r="W26" i="49"/>
  <c r="W27" i="49"/>
  <c r="W28" i="49"/>
  <c r="W29" i="49"/>
  <c r="W30" i="49"/>
  <c r="W31" i="49"/>
  <c r="W32" i="49"/>
  <c r="W33" i="49"/>
  <c r="W34" i="49"/>
  <c r="W35" i="49"/>
  <c r="W36" i="49"/>
  <c r="W37" i="49"/>
  <c r="W38" i="49"/>
  <c r="W39" i="49"/>
  <c r="W40" i="49"/>
  <c r="W41" i="49"/>
  <c r="W42" i="49"/>
  <c r="W43" i="49"/>
  <c r="W44" i="49"/>
  <c r="W45" i="49"/>
  <c r="W46" i="49"/>
  <c r="W47" i="49"/>
  <c r="W48" i="49"/>
  <c r="W49" i="49"/>
  <c r="W50" i="49"/>
  <c r="W51" i="49"/>
  <c r="W52" i="49"/>
  <c r="W53" i="49"/>
  <c r="W54" i="49"/>
  <c r="W55" i="49"/>
  <c r="W56" i="49"/>
  <c r="W57" i="49"/>
  <c r="W58" i="49"/>
  <c r="W59" i="49"/>
  <c r="W60" i="49"/>
  <c r="W61" i="49"/>
  <c r="W62" i="49"/>
  <c r="W63" i="49"/>
  <c r="W64" i="49"/>
  <c r="W65" i="49"/>
  <c r="W66" i="49"/>
  <c r="W67" i="49"/>
  <c r="W68" i="49"/>
  <c r="W69" i="49"/>
  <c r="W70" i="49"/>
  <c r="W71" i="49"/>
  <c r="W72" i="49"/>
  <c r="W73" i="49"/>
  <c r="W74" i="49"/>
  <c r="W75" i="49"/>
  <c r="W76" i="49"/>
  <c r="W77" i="49"/>
  <c r="W78" i="49"/>
  <c r="W79" i="49"/>
  <c r="W80" i="49"/>
  <c r="W81" i="49"/>
  <c r="W82" i="49"/>
  <c r="W83" i="49"/>
  <c r="W84" i="49"/>
  <c r="W85" i="49"/>
  <c r="W86" i="49"/>
  <c r="W87" i="49"/>
  <c r="W88" i="49"/>
  <c r="W89" i="49"/>
  <c r="W90" i="49"/>
  <c r="W91" i="49"/>
  <c r="W92" i="49"/>
  <c r="W93" i="49"/>
  <c r="W94" i="49"/>
  <c r="W95" i="49"/>
  <c r="W96" i="49"/>
  <c r="W97" i="49"/>
  <c r="W98" i="49"/>
  <c r="W99" i="49"/>
  <c r="W100" i="49"/>
  <c r="W101" i="49"/>
  <c r="W102" i="49"/>
  <c r="W103" i="49"/>
  <c r="W104" i="49"/>
  <c r="W105" i="49"/>
  <c r="W106" i="49"/>
  <c r="W107" i="49"/>
  <c r="W108" i="49"/>
  <c r="W109" i="49"/>
  <c r="W110" i="49"/>
  <c r="W111" i="49"/>
  <c r="W112" i="49"/>
  <c r="W113" i="49"/>
  <c r="W114" i="49"/>
  <c r="W115" i="49"/>
  <c r="W116" i="49"/>
  <c r="W117" i="49"/>
  <c r="W118" i="49"/>
  <c r="W119" i="49"/>
  <c r="W120" i="49"/>
  <c r="W121" i="49"/>
  <c r="W122" i="49"/>
  <c r="W123" i="49"/>
  <c r="W124" i="49"/>
  <c r="W125" i="49"/>
  <c r="W126" i="49"/>
  <c r="W127" i="49"/>
  <c r="W128" i="49"/>
  <c r="W129" i="49"/>
  <c r="W130" i="49"/>
  <c r="W131" i="49"/>
  <c r="W132" i="49"/>
  <c r="W133" i="49"/>
  <c r="W134" i="49"/>
  <c r="W135" i="49"/>
  <c r="W136" i="49"/>
  <c r="W137" i="49"/>
  <c r="W138" i="49"/>
  <c r="W139" i="49"/>
  <c r="W140" i="49"/>
  <c r="W141" i="49"/>
  <c r="W142" i="49"/>
  <c r="W143" i="49"/>
  <c r="W144" i="49"/>
  <c r="W145" i="49"/>
  <c r="W146" i="49"/>
  <c r="W147" i="49"/>
  <c r="W148" i="49"/>
  <c r="W149" i="49"/>
  <c r="W150" i="49"/>
  <c r="W151" i="49"/>
  <c r="W152" i="49"/>
  <c r="W153" i="49"/>
  <c r="W154" i="49"/>
  <c r="W155" i="49"/>
  <c r="W156" i="49"/>
  <c r="W157" i="49"/>
  <c r="W158" i="49"/>
  <c r="W159" i="49"/>
  <c r="W160" i="49"/>
  <c r="W161" i="49"/>
  <c r="W162" i="49"/>
  <c r="W163" i="49"/>
  <c r="W164" i="49"/>
  <c r="W165" i="49"/>
  <c r="W166" i="49"/>
  <c r="W167" i="49"/>
  <c r="W168" i="49"/>
  <c r="W169" i="49"/>
  <c r="W170" i="49"/>
  <c r="W171" i="49"/>
  <c r="W172" i="49"/>
  <c r="W173" i="49"/>
  <c r="W174" i="49"/>
  <c r="W175" i="49"/>
  <c r="W176" i="49"/>
  <c r="W177" i="49"/>
  <c r="W178" i="49"/>
  <c r="W179" i="49"/>
  <c r="W180" i="49"/>
  <c r="W181" i="49"/>
  <c r="W182" i="49"/>
  <c r="W183" i="49"/>
  <c r="W184" i="49"/>
  <c r="W185" i="49"/>
  <c r="W186" i="49"/>
  <c r="W187" i="49"/>
  <c r="W188" i="49"/>
  <c r="W189" i="49"/>
  <c r="W190" i="49"/>
  <c r="W191" i="49"/>
  <c r="W192" i="49"/>
  <c r="W193" i="49"/>
  <c r="W194" i="49"/>
  <c r="W195" i="49"/>
  <c r="W196" i="49"/>
  <c r="W197" i="49"/>
  <c r="W198" i="49"/>
  <c r="W199" i="49"/>
  <c r="W200" i="49"/>
  <c r="W201" i="49"/>
  <c r="W202" i="49"/>
  <c r="W203" i="49"/>
  <c r="W204" i="49"/>
  <c r="W205" i="49"/>
  <c r="W206" i="49"/>
  <c r="W207" i="49"/>
  <c r="W208" i="49"/>
  <c r="W209" i="49"/>
  <c r="W210" i="49"/>
  <c r="W211" i="49"/>
  <c r="W212" i="49"/>
  <c r="W213" i="49"/>
  <c r="W214" i="49"/>
  <c r="W215" i="49"/>
  <c r="W216" i="49"/>
  <c r="W217" i="49"/>
  <c r="W218" i="49"/>
  <c r="W219" i="49"/>
  <c r="W220" i="49"/>
  <c r="W221" i="49"/>
  <c r="W222" i="49"/>
  <c r="W223" i="49"/>
  <c r="W224" i="49"/>
  <c r="W225" i="49"/>
  <c r="W226" i="49"/>
  <c r="W227" i="49"/>
  <c r="W228" i="49"/>
  <c r="W229" i="49"/>
  <c r="W230" i="49"/>
  <c r="W231" i="49"/>
  <c r="W232" i="49"/>
  <c r="W233" i="49"/>
  <c r="W234" i="49"/>
  <c r="W235" i="49"/>
  <c r="W236" i="49"/>
  <c r="W237" i="49"/>
  <c r="W238" i="49"/>
  <c r="W239" i="49"/>
  <c r="W240" i="49"/>
  <c r="W241" i="49"/>
  <c r="W242" i="49"/>
  <c r="W243" i="49"/>
  <c r="W244" i="49"/>
  <c r="W245" i="49"/>
  <c r="W246" i="49"/>
  <c r="W247" i="49"/>
  <c r="W248" i="49"/>
  <c r="W249" i="49"/>
  <c r="W250" i="49"/>
  <c r="W251" i="49"/>
  <c r="W252" i="49"/>
  <c r="W253" i="49"/>
  <c r="W254" i="49"/>
  <c r="W255" i="49"/>
  <c r="W256" i="49"/>
  <c r="W257" i="49"/>
  <c r="W258" i="49"/>
  <c r="W259" i="49"/>
  <c r="W260" i="49"/>
  <c r="W261" i="49"/>
  <c r="W262" i="49"/>
  <c r="W263" i="49"/>
  <c r="W264" i="49"/>
  <c r="W265" i="49"/>
  <c r="W266" i="49"/>
  <c r="W267" i="49"/>
  <c r="W268" i="49"/>
  <c r="W269" i="49"/>
  <c r="W270" i="49"/>
  <c r="W271" i="49"/>
  <c r="W272" i="49"/>
  <c r="W273" i="49"/>
  <c r="W274" i="49"/>
  <c r="W275" i="49"/>
  <c r="W276" i="49"/>
  <c r="W277" i="49"/>
  <c r="W278" i="49"/>
  <c r="W279" i="49"/>
  <c r="W280" i="49"/>
  <c r="W281" i="49"/>
  <c r="W282" i="49"/>
  <c r="W283" i="49"/>
  <c r="W284" i="49"/>
  <c r="W285" i="49"/>
  <c r="W286" i="49"/>
  <c r="W287" i="49"/>
  <c r="W288" i="49"/>
  <c r="W289" i="49"/>
  <c r="W290" i="49"/>
  <c r="W291" i="49"/>
  <c r="W292" i="49"/>
  <c r="W293" i="49"/>
  <c r="W294" i="49"/>
  <c r="W295" i="49"/>
  <c r="W296" i="49"/>
  <c r="W297" i="49"/>
  <c r="W298" i="49"/>
  <c r="W299" i="49"/>
  <c r="W300" i="49"/>
  <c r="W301" i="49"/>
  <c r="W302" i="49"/>
  <c r="W303" i="49"/>
  <c r="W304" i="49"/>
  <c r="W305" i="49"/>
  <c r="W306" i="49"/>
  <c r="W307" i="49"/>
  <c r="W308" i="49"/>
  <c r="W309" i="49"/>
  <c r="W310" i="49"/>
  <c r="W311" i="49"/>
  <c r="W312" i="49"/>
  <c r="W313" i="49"/>
  <c r="W314" i="49"/>
  <c r="W315" i="49"/>
  <c r="W316" i="49"/>
  <c r="W317" i="49"/>
  <c r="W318" i="49"/>
  <c r="W319" i="49"/>
  <c r="W320" i="49"/>
  <c r="W321" i="49"/>
  <c r="W322" i="49"/>
  <c r="W323" i="49"/>
  <c r="W324" i="49"/>
  <c r="W325" i="49"/>
  <c r="W326" i="49"/>
  <c r="W327" i="49"/>
  <c r="W328" i="49"/>
  <c r="W329" i="49"/>
  <c r="W330" i="49"/>
  <c r="W331" i="49"/>
  <c r="W332" i="49"/>
  <c r="W333" i="49"/>
  <c r="W334" i="49"/>
  <c r="W335" i="49"/>
  <c r="W336" i="49"/>
  <c r="W337" i="49"/>
  <c r="W338" i="49"/>
  <c r="W339" i="49"/>
  <c r="W340" i="49"/>
  <c r="W341" i="49"/>
  <c r="W342" i="49"/>
  <c r="W343" i="49"/>
  <c r="W344" i="49"/>
  <c r="W345" i="49"/>
  <c r="W346" i="49"/>
  <c r="W347" i="49"/>
  <c r="W348" i="49"/>
  <c r="W349" i="49"/>
  <c r="W350" i="49"/>
  <c r="W351" i="49"/>
  <c r="W352" i="49"/>
  <c r="W353" i="49"/>
  <c r="W354" i="49"/>
  <c r="W355" i="49"/>
  <c r="W356" i="49"/>
  <c r="W357" i="49"/>
  <c r="W358" i="49"/>
  <c r="W359" i="49"/>
  <c r="W360" i="49"/>
  <c r="W2" i="49"/>
  <c r="T360" i="49"/>
  <c r="T359" i="49"/>
  <c r="T358" i="49"/>
  <c r="T357" i="49"/>
  <c r="T356" i="49"/>
  <c r="T355" i="49"/>
  <c r="T354" i="49"/>
  <c r="T353" i="49"/>
  <c r="T352" i="49"/>
  <c r="T351" i="49"/>
  <c r="T350" i="49"/>
  <c r="T349" i="49"/>
  <c r="T348" i="49"/>
  <c r="T347" i="49"/>
  <c r="T346" i="49"/>
  <c r="T345" i="49"/>
  <c r="T344" i="49"/>
  <c r="T343" i="49"/>
  <c r="T342" i="49"/>
  <c r="T341" i="49"/>
  <c r="T340" i="49"/>
  <c r="T339" i="49"/>
  <c r="T338" i="49"/>
  <c r="T337" i="49"/>
  <c r="T336" i="49"/>
  <c r="T335" i="49"/>
  <c r="T334" i="49"/>
  <c r="T333" i="49"/>
  <c r="T332" i="49"/>
  <c r="T331" i="49"/>
  <c r="T330" i="49"/>
  <c r="T329" i="49"/>
  <c r="T328" i="49"/>
  <c r="T327" i="49"/>
  <c r="T326" i="49"/>
  <c r="T325" i="49"/>
  <c r="T324" i="49"/>
  <c r="T323" i="49"/>
  <c r="T322" i="49"/>
  <c r="T321" i="49"/>
  <c r="T320" i="49"/>
  <c r="T319" i="49"/>
  <c r="T318" i="49"/>
  <c r="T317" i="49"/>
  <c r="T316" i="49"/>
  <c r="T315" i="49"/>
  <c r="T314" i="49"/>
  <c r="T313" i="49"/>
  <c r="T312" i="49"/>
  <c r="T311" i="49"/>
  <c r="T310" i="49"/>
  <c r="T309" i="49"/>
  <c r="T308" i="49"/>
  <c r="T307" i="49"/>
  <c r="T306" i="49"/>
  <c r="T305" i="49"/>
  <c r="T304" i="49"/>
  <c r="T303" i="49"/>
  <c r="T302" i="49"/>
  <c r="T301" i="49"/>
  <c r="T300" i="49"/>
  <c r="T299" i="49"/>
  <c r="T298" i="49"/>
  <c r="T297" i="49"/>
  <c r="T296" i="49"/>
  <c r="T295" i="49"/>
  <c r="T294" i="49"/>
  <c r="T293" i="49"/>
  <c r="T292" i="49"/>
  <c r="T291" i="49"/>
  <c r="T290" i="49"/>
  <c r="T289" i="49"/>
  <c r="T288" i="49"/>
  <c r="T287" i="49"/>
  <c r="T286" i="49"/>
  <c r="T285" i="49"/>
  <c r="T284" i="49"/>
  <c r="T283" i="49"/>
  <c r="T282" i="49"/>
  <c r="T281" i="49"/>
  <c r="T280" i="49"/>
  <c r="T279" i="49"/>
  <c r="T278" i="49"/>
  <c r="T277" i="49"/>
  <c r="T276" i="49"/>
  <c r="T275" i="49"/>
  <c r="T274" i="49"/>
  <c r="T273" i="49"/>
  <c r="T272" i="49"/>
  <c r="T271" i="49"/>
  <c r="T270" i="49"/>
  <c r="T269" i="49"/>
  <c r="T268" i="49"/>
  <c r="T267" i="49"/>
  <c r="T266" i="49"/>
  <c r="T265" i="49"/>
  <c r="T264" i="49"/>
  <c r="T263" i="49"/>
  <c r="T262" i="49"/>
  <c r="T261" i="49"/>
  <c r="T260" i="49"/>
  <c r="T259" i="49"/>
  <c r="T258" i="49"/>
  <c r="T257" i="49"/>
  <c r="T256" i="49"/>
  <c r="T255" i="49"/>
  <c r="T254" i="49"/>
  <c r="T253" i="49"/>
  <c r="T252" i="49"/>
  <c r="T251" i="49"/>
  <c r="T250" i="49"/>
  <c r="T249" i="49"/>
  <c r="T248" i="49"/>
  <c r="T247" i="49"/>
  <c r="T246" i="49"/>
  <c r="T245" i="49"/>
  <c r="T244" i="49"/>
  <c r="T243" i="49"/>
  <c r="T242" i="49"/>
  <c r="T241" i="49"/>
  <c r="T240" i="49"/>
  <c r="T239" i="49"/>
  <c r="T238" i="49"/>
  <c r="T237" i="49"/>
  <c r="T236" i="49"/>
  <c r="T235" i="49"/>
  <c r="T234" i="49"/>
  <c r="T233" i="49"/>
  <c r="T232" i="49"/>
  <c r="T231" i="49"/>
  <c r="T230" i="49"/>
  <c r="T229" i="49"/>
  <c r="T228" i="49"/>
  <c r="T227" i="49"/>
  <c r="T226" i="49"/>
  <c r="T225" i="49"/>
  <c r="T224" i="49"/>
  <c r="T223" i="49"/>
  <c r="T222" i="49"/>
  <c r="T221" i="49"/>
  <c r="T220" i="49"/>
  <c r="T219" i="49"/>
  <c r="T218" i="49"/>
  <c r="T217" i="49"/>
  <c r="T216" i="49"/>
  <c r="T215" i="49"/>
  <c r="T214" i="49"/>
  <c r="T213" i="49"/>
  <c r="T212" i="49"/>
  <c r="T211" i="49"/>
  <c r="T210" i="49"/>
  <c r="T209" i="49"/>
  <c r="T208" i="49"/>
  <c r="T207" i="49"/>
  <c r="T206" i="49"/>
  <c r="T205" i="49"/>
  <c r="T204" i="49"/>
  <c r="T203" i="49"/>
  <c r="T202" i="49"/>
  <c r="T201" i="49"/>
  <c r="T200" i="49"/>
  <c r="T199" i="49"/>
  <c r="T198" i="49"/>
  <c r="T197" i="49"/>
  <c r="T196" i="49"/>
  <c r="T195" i="49"/>
  <c r="T194" i="49"/>
  <c r="T193" i="49"/>
  <c r="T192" i="49"/>
  <c r="T191" i="49"/>
  <c r="T190" i="49"/>
  <c r="T189" i="49"/>
  <c r="T188" i="49"/>
  <c r="T187" i="49"/>
  <c r="T186" i="49"/>
  <c r="T185" i="49"/>
  <c r="T184" i="49"/>
  <c r="T183" i="49"/>
  <c r="T182" i="49"/>
  <c r="T181" i="49"/>
  <c r="T180" i="49"/>
  <c r="T179" i="49"/>
  <c r="T178" i="49"/>
  <c r="T177" i="49"/>
  <c r="T176" i="49"/>
  <c r="T175" i="49"/>
  <c r="T174" i="49"/>
  <c r="T173" i="49"/>
  <c r="T172" i="49"/>
  <c r="T171" i="49"/>
  <c r="T170" i="49"/>
  <c r="T169" i="49"/>
  <c r="T168" i="49"/>
  <c r="T167" i="49"/>
  <c r="T166" i="49"/>
  <c r="T165" i="49"/>
  <c r="T164" i="49"/>
  <c r="T163" i="49"/>
  <c r="T162" i="49"/>
  <c r="T161" i="49"/>
  <c r="T160" i="49"/>
  <c r="T159" i="49"/>
  <c r="T158" i="49"/>
  <c r="T157" i="49"/>
  <c r="T156" i="49"/>
  <c r="T155" i="49"/>
  <c r="T154" i="49"/>
  <c r="T153" i="49"/>
  <c r="T152" i="49"/>
  <c r="T151" i="49"/>
  <c r="T150" i="49"/>
  <c r="T149" i="49"/>
  <c r="T148" i="49"/>
  <c r="T147" i="49"/>
  <c r="T146" i="49"/>
  <c r="T145" i="49"/>
  <c r="T144" i="49"/>
  <c r="T143" i="49"/>
  <c r="T142" i="49"/>
  <c r="T141" i="49"/>
  <c r="T140" i="49"/>
  <c r="T139" i="49"/>
  <c r="T138" i="49"/>
  <c r="T137" i="49"/>
  <c r="T136" i="49"/>
  <c r="T135" i="49"/>
  <c r="T134" i="49"/>
  <c r="T133" i="49"/>
  <c r="T132" i="49"/>
  <c r="T131" i="49"/>
  <c r="T130" i="49"/>
  <c r="T129" i="49"/>
  <c r="T128" i="49"/>
  <c r="T127" i="49"/>
  <c r="T126" i="49"/>
  <c r="T125" i="49"/>
  <c r="T124" i="49"/>
  <c r="T123" i="49"/>
  <c r="T122" i="49"/>
  <c r="T121" i="49"/>
  <c r="T120" i="49"/>
  <c r="T119" i="49"/>
  <c r="T118" i="49"/>
  <c r="T117" i="49"/>
  <c r="T116" i="49"/>
  <c r="T115" i="49"/>
  <c r="T114" i="49"/>
  <c r="T113" i="49"/>
  <c r="T112" i="49"/>
  <c r="T111" i="49"/>
  <c r="T110" i="49"/>
  <c r="T109" i="49"/>
  <c r="T108" i="49"/>
  <c r="T107" i="49"/>
  <c r="T106" i="49"/>
  <c r="T105" i="49"/>
  <c r="T104" i="49"/>
  <c r="T103" i="49"/>
  <c r="T102" i="49"/>
  <c r="T101" i="49"/>
  <c r="T100" i="49"/>
  <c r="T99" i="49"/>
  <c r="T98" i="49"/>
  <c r="T97" i="49"/>
  <c r="T96" i="49"/>
  <c r="T95" i="49"/>
  <c r="T94" i="49"/>
  <c r="T93" i="49"/>
  <c r="T92" i="49"/>
  <c r="T91" i="49"/>
  <c r="T90" i="49"/>
  <c r="T89" i="49"/>
  <c r="T88" i="49"/>
  <c r="T87" i="49"/>
  <c r="T86" i="49"/>
  <c r="T85" i="49"/>
  <c r="T84" i="49"/>
  <c r="T83" i="49"/>
  <c r="T82" i="49"/>
  <c r="T81" i="49"/>
  <c r="T80" i="49"/>
  <c r="T79" i="49"/>
  <c r="T78" i="49"/>
  <c r="T77" i="49"/>
  <c r="T76" i="49"/>
  <c r="T75" i="49"/>
  <c r="T74" i="49"/>
  <c r="T73" i="49"/>
  <c r="T72" i="49"/>
  <c r="T71" i="49"/>
  <c r="T70" i="49"/>
  <c r="T69" i="49"/>
  <c r="T68" i="49"/>
  <c r="T67" i="49"/>
  <c r="T66" i="49"/>
  <c r="T65" i="49"/>
  <c r="T64" i="49"/>
  <c r="T63" i="49"/>
  <c r="T62" i="49"/>
  <c r="T61" i="49"/>
  <c r="T60" i="49"/>
  <c r="T59" i="49"/>
  <c r="T58" i="49"/>
  <c r="T57" i="49"/>
  <c r="T56" i="49"/>
  <c r="T55" i="49"/>
  <c r="T54" i="49"/>
  <c r="T53" i="49"/>
  <c r="T52" i="49"/>
  <c r="T51" i="49"/>
  <c r="T50" i="49"/>
  <c r="T49" i="49"/>
  <c r="T48" i="49"/>
  <c r="T47" i="49"/>
  <c r="T46" i="49"/>
  <c r="T45" i="49"/>
  <c r="T44" i="49"/>
  <c r="T43" i="49"/>
  <c r="T42" i="49"/>
  <c r="T41" i="49"/>
  <c r="T40" i="49"/>
  <c r="T39" i="49"/>
  <c r="T38" i="49"/>
  <c r="T37" i="49"/>
  <c r="T36" i="49"/>
  <c r="T35" i="49"/>
  <c r="T34" i="49"/>
  <c r="T33" i="49"/>
  <c r="T32" i="49"/>
  <c r="T31" i="49"/>
  <c r="T30" i="49"/>
  <c r="T29" i="49"/>
  <c r="T28" i="49"/>
  <c r="T27" i="49"/>
  <c r="T26" i="49"/>
  <c r="T25" i="49"/>
  <c r="T24" i="49"/>
  <c r="T23" i="49"/>
  <c r="T22" i="49"/>
  <c r="T21" i="49"/>
  <c r="T20" i="49"/>
  <c r="T19" i="49"/>
  <c r="T18" i="49"/>
  <c r="T17" i="49"/>
  <c r="T16" i="49"/>
  <c r="T15" i="49"/>
  <c r="T14" i="49"/>
  <c r="T13" i="49"/>
  <c r="T12" i="49"/>
  <c r="T11" i="49"/>
  <c r="T10" i="49"/>
  <c r="T9" i="49"/>
  <c r="T8" i="49"/>
  <c r="T7" i="49"/>
  <c r="T6" i="49"/>
  <c r="T5" i="49"/>
  <c r="T4" i="49"/>
  <c r="T3" i="49"/>
  <c r="T2" i="49"/>
  <c r="T9" i="43"/>
  <c r="AK8" i="47"/>
  <c r="AK7" i="47"/>
  <c r="U10" i="48"/>
  <c r="U9" i="48"/>
  <c r="K3" i="48"/>
  <c r="K4" i="48"/>
  <c r="K5" i="48"/>
  <c r="K6" i="48"/>
  <c r="K7" i="48"/>
  <c r="K8" i="48"/>
  <c r="K9" i="48"/>
  <c r="L9" i="48" s="1"/>
  <c r="K10" i="48"/>
  <c r="L10" i="48" s="1"/>
  <c r="K11" i="48"/>
  <c r="L11" i="48" s="1"/>
  <c r="K12" i="48"/>
  <c r="K13" i="48"/>
  <c r="K14" i="48"/>
  <c r="K15" i="48"/>
  <c r="L15" i="48" s="1"/>
  <c r="K16" i="48"/>
  <c r="K17" i="48"/>
  <c r="K18" i="48"/>
  <c r="L18" i="48" s="1"/>
  <c r="K19" i="48"/>
  <c r="L19" i="48" s="1"/>
  <c r="K20" i="48"/>
  <c r="K21" i="48"/>
  <c r="K22" i="48"/>
  <c r="K23" i="48"/>
  <c r="K24" i="48"/>
  <c r="K25" i="48"/>
  <c r="K26" i="48"/>
  <c r="L26" i="48" s="1"/>
  <c r="K27" i="48"/>
  <c r="K28" i="48"/>
  <c r="K29" i="48"/>
  <c r="K30" i="48"/>
  <c r="K31" i="48"/>
  <c r="K32" i="48"/>
  <c r="K2" i="48"/>
  <c r="L3" i="47"/>
  <c r="L4" i="47"/>
  <c r="L5" i="47"/>
  <c r="L6" i="47"/>
  <c r="L7" i="47"/>
  <c r="L8" i="47"/>
  <c r="L9" i="47"/>
  <c r="M9" i="47" s="1"/>
  <c r="L10" i="47"/>
  <c r="M10" i="47" s="1"/>
  <c r="Q10" i="47" s="1"/>
  <c r="L11" i="47"/>
  <c r="L12" i="47"/>
  <c r="L13" i="47"/>
  <c r="L14" i="47"/>
  <c r="L15" i="47"/>
  <c r="L16" i="47"/>
  <c r="L17" i="47"/>
  <c r="M17" i="47" s="1"/>
  <c r="L18" i="47"/>
  <c r="M18" i="47" s="1"/>
  <c r="Q18" i="47" s="1"/>
  <c r="L19" i="47"/>
  <c r="L20" i="47"/>
  <c r="L21" i="47"/>
  <c r="M21" i="47" s="1"/>
  <c r="L22" i="47"/>
  <c r="L23" i="47"/>
  <c r="L24" i="47"/>
  <c r="L25" i="47"/>
  <c r="M25" i="47" s="1"/>
  <c r="L26" i="47"/>
  <c r="M26" i="47" s="1"/>
  <c r="Q26" i="47" s="1"/>
  <c r="L27" i="47"/>
  <c r="L28" i="47"/>
  <c r="L29" i="47"/>
  <c r="M29" i="47" s="1"/>
  <c r="L30" i="47"/>
  <c r="L31" i="47"/>
  <c r="L32" i="47"/>
  <c r="M32" i="47" s="1"/>
  <c r="Q32" i="47" s="1"/>
  <c r="L33" i="47"/>
  <c r="M33" i="47" s="1"/>
  <c r="L34" i="47"/>
  <c r="M34" i="47" s="1"/>
  <c r="Q34" i="47" s="1"/>
  <c r="L35" i="47"/>
  <c r="L36" i="47"/>
  <c r="M36" i="47" s="1"/>
  <c r="Q36" i="47" s="1"/>
  <c r="L37" i="47"/>
  <c r="M37" i="47" s="1"/>
  <c r="L38" i="47"/>
  <c r="L39" i="47"/>
  <c r="L40" i="47"/>
  <c r="L41" i="47"/>
  <c r="M41" i="47" s="1"/>
  <c r="L42" i="47"/>
  <c r="M42" i="47" s="1"/>
  <c r="Q42" i="47" s="1"/>
  <c r="L43" i="47"/>
  <c r="L44" i="47"/>
  <c r="M44" i="47" s="1"/>
  <c r="Q44" i="47" s="1"/>
  <c r="L45" i="47"/>
  <c r="L46" i="47"/>
  <c r="L47" i="47"/>
  <c r="L48" i="47"/>
  <c r="L49" i="47"/>
  <c r="M49" i="47" s="1"/>
  <c r="L50" i="47"/>
  <c r="M50" i="47" s="1"/>
  <c r="L51" i="47"/>
  <c r="L52" i="47"/>
  <c r="L53" i="47"/>
  <c r="M53" i="47" s="1"/>
  <c r="L54" i="47"/>
  <c r="L55" i="47"/>
  <c r="L56" i="47"/>
  <c r="L57" i="47"/>
  <c r="M57" i="47" s="1"/>
  <c r="L58" i="47"/>
  <c r="M58" i="47" s="1"/>
  <c r="L59" i="47"/>
  <c r="L60" i="47"/>
  <c r="M60" i="47" s="1"/>
  <c r="L61" i="47"/>
  <c r="M61" i="47" s="1"/>
  <c r="L62" i="47"/>
  <c r="L63" i="47"/>
  <c r="L64" i="47"/>
  <c r="M64" i="47" s="1"/>
  <c r="L65" i="47"/>
  <c r="M65" i="47" s="1"/>
  <c r="L66" i="47"/>
  <c r="M66" i="47" s="1"/>
  <c r="L67" i="47"/>
  <c r="L68" i="47"/>
  <c r="L69" i="47"/>
  <c r="M69" i="47" s="1"/>
  <c r="L70" i="47"/>
  <c r="L71" i="47"/>
  <c r="M71" i="47" s="1"/>
  <c r="L72" i="47"/>
  <c r="M72" i="47" s="1"/>
  <c r="L73" i="47"/>
  <c r="M73" i="47" s="1"/>
  <c r="L74" i="47"/>
  <c r="M74" i="47" s="1"/>
  <c r="L75" i="47"/>
  <c r="L76" i="47"/>
  <c r="M76" i="47" s="1"/>
  <c r="L77" i="47"/>
  <c r="M77" i="47" s="1"/>
  <c r="L78" i="47"/>
  <c r="L79" i="47"/>
  <c r="L80" i="47"/>
  <c r="M80" i="47" s="1"/>
  <c r="L81" i="47"/>
  <c r="M81" i="47" s="1"/>
  <c r="L82" i="47"/>
  <c r="M82" i="47" s="1"/>
  <c r="L83" i="47"/>
  <c r="L84" i="47"/>
  <c r="M84" i="47" s="1"/>
  <c r="L85" i="47"/>
  <c r="M85" i="47" s="1"/>
  <c r="L86" i="47"/>
  <c r="L87" i="47"/>
  <c r="L88" i="47"/>
  <c r="M88" i="47" s="1"/>
  <c r="L89" i="47"/>
  <c r="M89" i="47" s="1"/>
  <c r="L90" i="47"/>
  <c r="M90" i="47" s="1"/>
  <c r="L91" i="47"/>
  <c r="M91" i="47" s="1"/>
  <c r="L92" i="47"/>
  <c r="M92" i="47" s="1"/>
  <c r="L93" i="47"/>
  <c r="M93" i="47" s="1"/>
  <c r="L94" i="47"/>
  <c r="M94" i="47" s="1"/>
  <c r="L95" i="47"/>
  <c r="L96" i="47"/>
  <c r="M96" i="47" s="1"/>
  <c r="L97" i="47"/>
  <c r="M97" i="47" s="1"/>
  <c r="N97" i="47" s="1"/>
  <c r="O97" i="47" s="1"/>
  <c r="L98" i="47"/>
  <c r="M98" i="47" s="1"/>
  <c r="N98" i="47" s="1"/>
  <c r="O98" i="47" s="1"/>
  <c r="L99" i="47"/>
  <c r="L100" i="47"/>
  <c r="M100" i="47" s="1"/>
  <c r="N100" i="47" s="1"/>
  <c r="O100" i="47" s="1"/>
  <c r="L101" i="47"/>
  <c r="M101" i="47" s="1"/>
  <c r="N101" i="47" s="1"/>
  <c r="O101" i="47" s="1"/>
  <c r="L102" i="47"/>
  <c r="M102" i="47" s="1"/>
  <c r="L103" i="47"/>
  <c r="L104" i="47"/>
  <c r="M104" i="47" s="1"/>
  <c r="S104" i="47" s="1"/>
  <c r="T104" i="47" s="1"/>
  <c r="L105" i="47"/>
  <c r="M105" i="47" s="1"/>
  <c r="N105" i="47" s="1"/>
  <c r="O105" i="47" s="1"/>
  <c r="L106" i="47"/>
  <c r="M106" i="47" s="1"/>
  <c r="N106" i="47" s="1"/>
  <c r="O106" i="47" s="1"/>
  <c r="L107" i="47"/>
  <c r="L108" i="47"/>
  <c r="M108" i="47" s="1"/>
  <c r="N108" i="47" s="1"/>
  <c r="O108" i="47" s="1"/>
  <c r="L109" i="47"/>
  <c r="M109" i="47" s="1"/>
  <c r="N109" i="47" s="1"/>
  <c r="O109" i="47" s="1"/>
  <c r="L110" i="47"/>
  <c r="M110" i="47" s="1"/>
  <c r="L111" i="47"/>
  <c r="L112" i="47"/>
  <c r="M112" i="47" s="1"/>
  <c r="S112" i="47" s="1"/>
  <c r="T112" i="47" s="1"/>
  <c r="L113" i="47"/>
  <c r="M113" i="47" s="1"/>
  <c r="N113" i="47" s="1"/>
  <c r="O113" i="47" s="1"/>
  <c r="L114" i="47"/>
  <c r="M114" i="47" s="1"/>
  <c r="N114" i="47" s="1"/>
  <c r="O114" i="47" s="1"/>
  <c r="L115" i="47"/>
  <c r="M115" i="47" s="1"/>
  <c r="N115" i="47" s="1"/>
  <c r="O115" i="47" s="1"/>
  <c r="L116" i="47"/>
  <c r="M116" i="47" s="1"/>
  <c r="N116" i="47" s="1"/>
  <c r="O116" i="47" s="1"/>
  <c r="L117" i="47"/>
  <c r="M117" i="47" s="1"/>
  <c r="S117" i="47" s="1"/>
  <c r="T117" i="47" s="1"/>
  <c r="L118" i="47"/>
  <c r="M118" i="47" s="1"/>
  <c r="L119" i="47"/>
  <c r="L120" i="47"/>
  <c r="M120" i="47" s="1"/>
  <c r="S120" i="47" s="1"/>
  <c r="T120" i="47" s="1"/>
  <c r="L121" i="47"/>
  <c r="M121" i="47" s="1"/>
  <c r="N121" i="47" s="1"/>
  <c r="O121" i="47" s="1"/>
  <c r="L122" i="47"/>
  <c r="M122" i="47" s="1"/>
  <c r="N122" i="47" s="1"/>
  <c r="O122" i="47" s="1"/>
  <c r="L123" i="47"/>
  <c r="L124" i="47"/>
  <c r="M124" i="47" s="1"/>
  <c r="N124" i="47" s="1"/>
  <c r="O124" i="47" s="1"/>
  <c r="L125" i="47"/>
  <c r="M125" i="47" s="1"/>
  <c r="S125" i="47" s="1"/>
  <c r="T125" i="47" s="1"/>
  <c r="L126" i="47"/>
  <c r="L127" i="47"/>
  <c r="L128" i="47"/>
  <c r="M128" i="47" s="1"/>
  <c r="S128" i="47" s="1"/>
  <c r="T128" i="47" s="1"/>
  <c r="L129" i="47"/>
  <c r="M129" i="47" s="1"/>
  <c r="N129" i="47" s="1"/>
  <c r="O129" i="47" s="1"/>
  <c r="L130" i="47"/>
  <c r="M130" i="47" s="1"/>
  <c r="N130" i="47" s="1"/>
  <c r="O130" i="47" s="1"/>
  <c r="L131" i="47"/>
  <c r="L132" i="47"/>
  <c r="M132" i="47" s="1"/>
  <c r="N132" i="47" s="1"/>
  <c r="O132" i="47" s="1"/>
  <c r="L133" i="47"/>
  <c r="M133" i="47" s="1"/>
  <c r="S133" i="47" s="1"/>
  <c r="T133" i="47" s="1"/>
  <c r="L134" i="47"/>
  <c r="M134" i="47" s="1"/>
  <c r="L135" i="47"/>
  <c r="L136" i="47"/>
  <c r="M136" i="47" s="1"/>
  <c r="S136" i="47" s="1"/>
  <c r="T136" i="47" s="1"/>
  <c r="L137" i="47"/>
  <c r="M137" i="47" s="1"/>
  <c r="N137" i="47" s="1"/>
  <c r="O137" i="47" s="1"/>
  <c r="L138" i="47"/>
  <c r="M138" i="47" s="1"/>
  <c r="N138" i="47" s="1"/>
  <c r="O138" i="47" s="1"/>
  <c r="L139" i="47"/>
  <c r="M139" i="47" s="1"/>
  <c r="Q139" i="47" s="1"/>
  <c r="L140" i="47"/>
  <c r="M140" i="47" s="1"/>
  <c r="L141" i="47"/>
  <c r="M141" i="47" s="1"/>
  <c r="L142" i="47"/>
  <c r="M142" i="47" s="1"/>
  <c r="L143" i="47"/>
  <c r="L144" i="47"/>
  <c r="M144" i="47" s="1"/>
  <c r="L145" i="47"/>
  <c r="M145" i="47" s="1"/>
  <c r="Q145" i="47" s="1"/>
  <c r="L146" i="47"/>
  <c r="M146" i="47" s="1"/>
  <c r="L147" i="47"/>
  <c r="L148" i="47"/>
  <c r="M148" i="47" s="1"/>
  <c r="L149" i="47"/>
  <c r="M149" i="47" s="1"/>
  <c r="L150" i="47"/>
  <c r="L151" i="47"/>
  <c r="L152" i="47"/>
  <c r="M152" i="47" s="1"/>
  <c r="L153" i="47"/>
  <c r="M153" i="47" s="1"/>
  <c r="Q153" i="47" s="1"/>
  <c r="L154" i="47"/>
  <c r="M154" i="47" s="1"/>
  <c r="L155" i="47"/>
  <c r="M155" i="47" s="1"/>
  <c r="L156" i="47"/>
  <c r="M156" i="47" s="1"/>
  <c r="L157" i="47"/>
  <c r="M157" i="47" s="1"/>
  <c r="L158" i="47"/>
  <c r="L159" i="47"/>
  <c r="M159" i="47" s="1"/>
  <c r="L160" i="47"/>
  <c r="M160" i="47" s="1"/>
  <c r="L161" i="47"/>
  <c r="M161" i="47" s="1"/>
  <c r="Q161" i="47" s="1"/>
  <c r="L162" i="47"/>
  <c r="M162" i="47" s="1"/>
  <c r="L163" i="47"/>
  <c r="M163" i="47" s="1"/>
  <c r="L164" i="47"/>
  <c r="M164" i="47" s="1"/>
  <c r="L165" i="47"/>
  <c r="M165" i="47" s="1"/>
  <c r="Q165" i="47" s="1"/>
  <c r="L166" i="47"/>
  <c r="M166" i="47" s="1"/>
  <c r="L167" i="47"/>
  <c r="L168" i="47"/>
  <c r="M168" i="47" s="1"/>
  <c r="L169" i="47"/>
  <c r="M169" i="47" s="1"/>
  <c r="L170" i="47"/>
  <c r="M170" i="47" s="1"/>
  <c r="L171" i="47"/>
  <c r="M171" i="47" s="1"/>
  <c r="L172" i="47"/>
  <c r="M172" i="47" s="1"/>
  <c r="L173" i="47"/>
  <c r="M173" i="47" s="1"/>
  <c r="L174" i="47"/>
  <c r="M174" i="47" s="1"/>
  <c r="Q174" i="47" s="1"/>
  <c r="L175" i="47"/>
  <c r="M175" i="47" s="1"/>
  <c r="Q175" i="47" s="1"/>
  <c r="L176" i="47"/>
  <c r="M176" i="47" s="1"/>
  <c r="L177" i="47"/>
  <c r="M177" i="47" s="1"/>
  <c r="L178" i="47"/>
  <c r="M178" i="47" s="1"/>
  <c r="Q178" i="47" s="1"/>
  <c r="L179" i="47"/>
  <c r="L180" i="47"/>
  <c r="M180" i="47" s="1"/>
  <c r="L181" i="47"/>
  <c r="M181" i="47" s="1"/>
  <c r="L182" i="47"/>
  <c r="M182" i="47" s="1"/>
  <c r="Q182" i="47" s="1"/>
  <c r="L183" i="47"/>
  <c r="M183" i="47" s="1"/>
  <c r="Q183" i="47" s="1"/>
  <c r="L184" i="47"/>
  <c r="M184" i="47" s="1"/>
  <c r="L185" i="47"/>
  <c r="M185" i="47" s="1"/>
  <c r="L186" i="47"/>
  <c r="M186" i="47" s="1"/>
  <c r="Q186" i="47" s="1"/>
  <c r="L187" i="47"/>
  <c r="M187" i="47" s="1"/>
  <c r="Q187" i="47" s="1"/>
  <c r="L188" i="47"/>
  <c r="M188" i="47" s="1"/>
  <c r="L189" i="47"/>
  <c r="M189" i="47" s="1"/>
  <c r="L190" i="47"/>
  <c r="M190" i="47" s="1"/>
  <c r="Q190" i="47" s="1"/>
  <c r="L191" i="47"/>
  <c r="L192" i="47"/>
  <c r="M192" i="47" s="1"/>
  <c r="L193" i="47"/>
  <c r="M193" i="47" s="1"/>
  <c r="L194" i="47"/>
  <c r="M194" i="47" s="1"/>
  <c r="Q194" i="47" s="1"/>
  <c r="L195" i="47"/>
  <c r="M195" i="47" s="1"/>
  <c r="Q195" i="47" s="1"/>
  <c r="L196" i="47"/>
  <c r="M196" i="47" s="1"/>
  <c r="L197" i="47"/>
  <c r="M197" i="47" s="1"/>
  <c r="L198" i="47"/>
  <c r="M198" i="47" s="1"/>
  <c r="N198" i="47" s="1"/>
  <c r="O198" i="47" s="1"/>
  <c r="L199" i="47"/>
  <c r="L200" i="47"/>
  <c r="M200" i="47" s="1"/>
  <c r="S200" i="47" s="1"/>
  <c r="T200" i="47" s="1"/>
  <c r="L201" i="47"/>
  <c r="M201" i="47" s="1"/>
  <c r="L202" i="47"/>
  <c r="M202" i="47" s="1"/>
  <c r="L203" i="47"/>
  <c r="M203" i="47" s="1"/>
  <c r="L204" i="47"/>
  <c r="M204" i="47" s="1"/>
  <c r="S204" i="47" s="1"/>
  <c r="T204" i="47" s="1"/>
  <c r="L205" i="47"/>
  <c r="M205" i="47" s="1"/>
  <c r="N205" i="47" s="1"/>
  <c r="O205" i="47" s="1"/>
  <c r="L206" i="47"/>
  <c r="M206" i="47" s="1"/>
  <c r="S206" i="47" s="1"/>
  <c r="T206" i="47" s="1"/>
  <c r="L207" i="47"/>
  <c r="M207" i="47" s="1"/>
  <c r="L208" i="47"/>
  <c r="M208" i="47" s="1"/>
  <c r="S208" i="47" s="1"/>
  <c r="T208" i="47" s="1"/>
  <c r="L209" i="47"/>
  <c r="M209" i="47" s="1"/>
  <c r="L210" i="47"/>
  <c r="M210" i="47" s="1"/>
  <c r="S210" i="47" s="1"/>
  <c r="T210" i="47" s="1"/>
  <c r="L211" i="47"/>
  <c r="M211" i="47" s="1"/>
  <c r="L212" i="47"/>
  <c r="M212" i="47" s="1"/>
  <c r="Q212" i="47" s="1"/>
  <c r="L213" i="47"/>
  <c r="M213" i="47" s="1"/>
  <c r="Q213" i="47" s="1"/>
  <c r="L214" i="47"/>
  <c r="M214" i="47" s="1"/>
  <c r="Q214" i="47" s="1"/>
  <c r="L215" i="47"/>
  <c r="M215" i="47" s="1"/>
  <c r="L216" i="47"/>
  <c r="M216" i="47" s="1"/>
  <c r="Q216" i="47" s="1"/>
  <c r="L217" i="47"/>
  <c r="M217" i="47" s="1"/>
  <c r="L218" i="47"/>
  <c r="M218" i="47" s="1"/>
  <c r="Q218" i="47" s="1"/>
  <c r="L219" i="47"/>
  <c r="M219" i="47" s="1"/>
  <c r="L220" i="47"/>
  <c r="M220" i="47" s="1"/>
  <c r="Q220" i="47" s="1"/>
  <c r="L221" i="47"/>
  <c r="M221" i="47" s="1"/>
  <c r="Q221" i="47" s="1"/>
  <c r="L222" i="47"/>
  <c r="M222" i="47" s="1"/>
  <c r="Q222" i="47" s="1"/>
  <c r="L223" i="47"/>
  <c r="M223" i="47" s="1"/>
  <c r="L224" i="47"/>
  <c r="M224" i="47" s="1"/>
  <c r="L225" i="47"/>
  <c r="M225" i="47" s="1"/>
  <c r="L226" i="47"/>
  <c r="M226" i="47" s="1"/>
  <c r="Q226" i="47" s="1"/>
  <c r="L227" i="47"/>
  <c r="M227" i="47" s="1"/>
  <c r="Q227" i="47" s="1"/>
  <c r="L228" i="47"/>
  <c r="M228" i="47" s="1"/>
  <c r="L229" i="47"/>
  <c r="M229" i="47" s="1"/>
  <c r="Q229" i="47" s="1"/>
  <c r="L230" i="47"/>
  <c r="M230" i="47" s="1"/>
  <c r="L231" i="47"/>
  <c r="M231" i="47" s="1"/>
  <c r="Q231" i="47" s="1"/>
  <c r="L232" i="47"/>
  <c r="M232" i="47" s="1"/>
  <c r="L233" i="47"/>
  <c r="M233" i="47" s="1"/>
  <c r="L234" i="47"/>
  <c r="M234" i="47" s="1"/>
  <c r="L235" i="47"/>
  <c r="M235" i="47" s="1"/>
  <c r="Q235" i="47" s="1"/>
  <c r="L236" i="47"/>
  <c r="M236" i="47" s="1"/>
  <c r="L237" i="47"/>
  <c r="M237" i="47" s="1"/>
  <c r="Q237" i="47" s="1"/>
  <c r="L238" i="47"/>
  <c r="M238" i="47" s="1"/>
  <c r="Q238" i="47" s="1"/>
  <c r="L239" i="47"/>
  <c r="M239" i="47" s="1"/>
  <c r="Q239" i="47" s="1"/>
  <c r="L240" i="47"/>
  <c r="M240" i="47" s="1"/>
  <c r="L241" i="47"/>
  <c r="M241" i="47" s="1"/>
  <c r="L242" i="47"/>
  <c r="M242" i="47" s="1"/>
  <c r="L243" i="47"/>
  <c r="M243" i="47" s="1"/>
  <c r="Q243" i="47" s="1"/>
  <c r="L244" i="47"/>
  <c r="M244" i="47" s="1"/>
  <c r="L245" i="47"/>
  <c r="M245" i="47" s="1"/>
  <c r="L246" i="47"/>
  <c r="M246" i="47" s="1"/>
  <c r="L247" i="47"/>
  <c r="M247" i="47" s="1"/>
  <c r="Q247" i="47" s="1"/>
  <c r="L248" i="47"/>
  <c r="M248" i="47" s="1"/>
  <c r="L249" i="47"/>
  <c r="M249" i="47" s="1"/>
  <c r="L250" i="47"/>
  <c r="M250" i="47" s="1"/>
  <c r="L251" i="47"/>
  <c r="M251" i="47" s="1"/>
  <c r="Q251" i="47" s="1"/>
  <c r="L252" i="47"/>
  <c r="M252" i="47" s="1"/>
  <c r="L253" i="47"/>
  <c r="M253" i="47" s="1"/>
  <c r="L254" i="47"/>
  <c r="M254" i="47" s="1"/>
  <c r="L255" i="47"/>
  <c r="M255" i="47" s="1"/>
  <c r="Q255" i="47" s="1"/>
  <c r="L256" i="47"/>
  <c r="M256" i="47" s="1"/>
  <c r="L257" i="47"/>
  <c r="M257" i="47" s="1"/>
  <c r="L258" i="47"/>
  <c r="M258" i="47" s="1"/>
  <c r="L259" i="47"/>
  <c r="M259" i="47" s="1"/>
  <c r="Q259" i="47" s="1"/>
  <c r="L260" i="47"/>
  <c r="M260" i="47" s="1"/>
  <c r="L261" i="47"/>
  <c r="M261" i="47" s="1"/>
  <c r="Q261" i="47" s="1"/>
  <c r="L262" i="47"/>
  <c r="M262" i="47" s="1"/>
  <c r="L263" i="47"/>
  <c r="M263" i="47" s="1"/>
  <c r="Q263" i="47" s="1"/>
  <c r="L264" i="47"/>
  <c r="M264" i="47" s="1"/>
  <c r="L265" i="47"/>
  <c r="M265" i="47" s="1"/>
  <c r="L266" i="47"/>
  <c r="M266" i="47" s="1"/>
  <c r="Q266" i="47" s="1"/>
  <c r="L267" i="47"/>
  <c r="M267" i="47" s="1"/>
  <c r="Q267" i="47" s="1"/>
  <c r="L268" i="47"/>
  <c r="M268" i="47" s="1"/>
  <c r="L269" i="47"/>
  <c r="M269" i="47" s="1"/>
  <c r="Q269" i="47" s="1"/>
  <c r="L270" i="47"/>
  <c r="M270" i="47" s="1"/>
  <c r="L271" i="47"/>
  <c r="M271" i="47" s="1"/>
  <c r="Q271" i="47" s="1"/>
  <c r="L272" i="47"/>
  <c r="M272" i="47" s="1"/>
  <c r="L273" i="47"/>
  <c r="M273" i="47" s="1"/>
  <c r="L274" i="47"/>
  <c r="M274" i="47" s="1"/>
  <c r="Q274" i="47" s="1"/>
  <c r="L275" i="47"/>
  <c r="M275" i="47" s="1"/>
  <c r="Q275" i="47" s="1"/>
  <c r="L276" i="47"/>
  <c r="M276" i="47" s="1"/>
  <c r="L277" i="47"/>
  <c r="M277" i="47" s="1"/>
  <c r="L278" i="47"/>
  <c r="M278" i="47" s="1"/>
  <c r="L279" i="47"/>
  <c r="M279" i="47" s="1"/>
  <c r="L280" i="47"/>
  <c r="M280" i="47" s="1"/>
  <c r="L281" i="47"/>
  <c r="M281" i="47" s="1"/>
  <c r="L282" i="47"/>
  <c r="M282" i="47" s="1"/>
  <c r="L283" i="47"/>
  <c r="M283" i="47" s="1"/>
  <c r="L284" i="47"/>
  <c r="M284" i="47" s="1"/>
  <c r="L285" i="47"/>
  <c r="M285" i="47" s="1"/>
  <c r="L286" i="47"/>
  <c r="M286" i="47" s="1"/>
  <c r="L287" i="47"/>
  <c r="M287" i="47" s="1"/>
  <c r="L288" i="47"/>
  <c r="M288" i="47" s="1"/>
  <c r="L289" i="47"/>
  <c r="M289" i="47" s="1"/>
  <c r="L290" i="47"/>
  <c r="M290" i="47" s="1"/>
  <c r="L291" i="47"/>
  <c r="M291" i="47" s="1"/>
  <c r="L292" i="47"/>
  <c r="M292" i="47" s="1"/>
  <c r="L293" i="47"/>
  <c r="M293" i="47" s="1"/>
  <c r="L294" i="47"/>
  <c r="M294" i="47" s="1"/>
  <c r="L295" i="47"/>
  <c r="M295" i="47" s="1"/>
  <c r="L296" i="47"/>
  <c r="M296" i="47" s="1"/>
  <c r="L297" i="47"/>
  <c r="M297" i="47" s="1"/>
  <c r="L298" i="47"/>
  <c r="M298" i="47" s="1"/>
  <c r="L299" i="47"/>
  <c r="M299" i="47" s="1"/>
  <c r="L300" i="47"/>
  <c r="M300" i="47" s="1"/>
  <c r="L301" i="47"/>
  <c r="M301" i="47" s="1"/>
  <c r="L302" i="47"/>
  <c r="M302" i="47" s="1"/>
  <c r="L303" i="47"/>
  <c r="M303" i="47" s="1"/>
  <c r="L304" i="47"/>
  <c r="M304" i="47" s="1"/>
  <c r="L305" i="47"/>
  <c r="M305" i="47" s="1"/>
  <c r="L306" i="47"/>
  <c r="M306" i="47" s="1"/>
  <c r="L307" i="47"/>
  <c r="M307" i="47" s="1"/>
  <c r="L308" i="47"/>
  <c r="M308" i="47" s="1"/>
  <c r="L309" i="47"/>
  <c r="M309" i="47" s="1"/>
  <c r="L310" i="47"/>
  <c r="M310" i="47" s="1"/>
  <c r="L311" i="47"/>
  <c r="M311" i="47" s="1"/>
  <c r="L312" i="47"/>
  <c r="M312" i="47" s="1"/>
  <c r="L313" i="47"/>
  <c r="M313" i="47" s="1"/>
  <c r="L314" i="47"/>
  <c r="M314" i="47" s="1"/>
  <c r="L315" i="47"/>
  <c r="M315" i="47" s="1"/>
  <c r="L316" i="47"/>
  <c r="M316" i="47" s="1"/>
  <c r="L317" i="47"/>
  <c r="M317" i="47" s="1"/>
  <c r="L318" i="47"/>
  <c r="M318" i="47" s="1"/>
  <c r="L319" i="47"/>
  <c r="M319" i="47" s="1"/>
  <c r="L320" i="47"/>
  <c r="M320" i="47" s="1"/>
  <c r="L321" i="47"/>
  <c r="M321" i="47" s="1"/>
  <c r="L322" i="47"/>
  <c r="M322" i="47" s="1"/>
  <c r="L323" i="47"/>
  <c r="M323" i="47" s="1"/>
  <c r="L324" i="47"/>
  <c r="M324" i="47" s="1"/>
  <c r="L325" i="47"/>
  <c r="M325" i="47" s="1"/>
  <c r="L326" i="47"/>
  <c r="M326" i="47" s="1"/>
  <c r="L327" i="47"/>
  <c r="M327" i="47" s="1"/>
  <c r="L328" i="47"/>
  <c r="M328" i="47" s="1"/>
  <c r="L329" i="47"/>
  <c r="M329" i="47" s="1"/>
  <c r="L330" i="47"/>
  <c r="M330" i="47" s="1"/>
  <c r="L331" i="47"/>
  <c r="M331" i="47" s="1"/>
  <c r="L332" i="47"/>
  <c r="M332" i="47" s="1"/>
  <c r="L333" i="47"/>
  <c r="M333" i="47" s="1"/>
  <c r="L334" i="47"/>
  <c r="M334" i="47" s="1"/>
  <c r="L335" i="47"/>
  <c r="M335" i="47" s="1"/>
  <c r="L336" i="47"/>
  <c r="M336" i="47" s="1"/>
  <c r="L337" i="47"/>
  <c r="M337" i="47" s="1"/>
  <c r="L338" i="47"/>
  <c r="M338" i="47" s="1"/>
  <c r="L339" i="47"/>
  <c r="M339" i="47" s="1"/>
  <c r="L340" i="47"/>
  <c r="M340" i="47" s="1"/>
  <c r="L341" i="47"/>
  <c r="M341" i="47" s="1"/>
  <c r="L342" i="47"/>
  <c r="M342" i="47" s="1"/>
  <c r="L343" i="47"/>
  <c r="M343" i="47" s="1"/>
  <c r="L344" i="47"/>
  <c r="M344" i="47" s="1"/>
  <c r="L345" i="47"/>
  <c r="M345" i="47" s="1"/>
  <c r="L346" i="47"/>
  <c r="M346" i="47" s="1"/>
  <c r="L347" i="47"/>
  <c r="M347" i="47" s="1"/>
  <c r="L348" i="47"/>
  <c r="M348" i="47" s="1"/>
  <c r="L349" i="47"/>
  <c r="M349" i="47" s="1"/>
  <c r="L350" i="47"/>
  <c r="M350" i="47" s="1"/>
  <c r="L351" i="47"/>
  <c r="M351" i="47" s="1"/>
  <c r="L352" i="47"/>
  <c r="M352" i="47" s="1"/>
  <c r="L353" i="47"/>
  <c r="M353" i="47" s="1"/>
  <c r="L354" i="47"/>
  <c r="M354" i="47" s="1"/>
  <c r="L355" i="47"/>
  <c r="M355" i="47" s="1"/>
  <c r="L356" i="47"/>
  <c r="M356" i="47" s="1"/>
  <c r="L357" i="47"/>
  <c r="M357" i="47" s="1"/>
  <c r="L358" i="47"/>
  <c r="M358" i="47" s="1"/>
  <c r="L359" i="47"/>
  <c r="M359" i="47" s="1"/>
  <c r="L360" i="47"/>
  <c r="M360" i="47" s="1"/>
  <c r="L2" i="47"/>
  <c r="M2" i="47" s="1"/>
  <c r="Q2" i="47" s="1"/>
  <c r="L3" i="48"/>
  <c r="L7" i="48"/>
  <c r="P7" i="48" s="1"/>
  <c r="L8" i="48"/>
  <c r="L12" i="48"/>
  <c r="L13" i="48"/>
  <c r="L16" i="48"/>
  <c r="L17" i="48"/>
  <c r="L20" i="48"/>
  <c r="L23" i="48"/>
  <c r="L24" i="48"/>
  <c r="L25" i="48"/>
  <c r="L27" i="48"/>
  <c r="L28" i="48"/>
  <c r="L29" i="48"/>
  <c r="L30" i="48"/>
  <c r="L31" i="48"/>
  <c r="L32" i="48"/>
  <c r="Q32" i="48"/>
  <c r="O32" i="48"/>
  <c r="Q31" i="48"/>
  <c r="O31" i="48"/>
  <c r="Q30" i="48"/>
  <c r="O30" i="48"/>
  <c r="Q29" i="48"/>
  <c r="O29" i="48"/>
  <c r="Q28" i="48"/>
  <c r="O28" i="48"/>
  <c r="Q27" i="48"/>
  <c r="O27" i="48"/>
  <c r="Q26" i="48"/>
  <c r="O26" i="48"/>
  <c r="Q25" i="48"/>
  <c r="O25" i="48"/>
  <c r="Q24" i="48"/>
  <c r="O24" i="48"/>
  <c r="Q23" i="48"/>
  <c r="O23" i="48"/>
  <c r="Q22" i="48"/>
  <c r="O22" i="48"/>
  <c r="L22" i="48"/>
  <c r="Q21" i="48"/>
  <c r="O21" i="48"/>
  <c r="L21" i="48"/>
  <c r="Q20" i="48"/>
  <c r="O20" i="48"/>
  <c r="Q19" i="48"/>
  <c r="O19" i="48"/>
  <c r="Q18" i="48"/>
  <c r="O18" i="48"/>
  <c r="Q17" i="48"/>
  <c r="O17" i="48"/>
  <c r="Q16" i="48"/>
  <c r="O16" i="48"/>
  <c r="Q15" i="48"/>
  <c r="O15" i="48"/>
  <c r="Q14" i="48"/>
  <c r="O14" i="48"/>
  <c r="L14" i="48"/>
  <c r="Q13" i="48"/>
  <c r="O13" i="48"/>
  <c r="Q12" i="48"/>
  <c r="O12" i="48"/>
  <c r="Q11" i="48"/>
  <c r="O11" i="48"/>
  <c r="Q10" i="48"/>
  <c r="O10" i="48"/>
  <c r="Q9" i="48"/>
  <c r="O9" i="48"/>
  <c r="Q8" i="48"/>
  <c r="O8" i="48"/>
  <c r="Q7" i="48"/>
  <c r="O7" i="48"/>
  <c r="Q6" i="48"/>
  <c r="O6" i="48"/>
  <c r="L6" i="48"/>
  <c r="Q5" i="48"/>
  <c r="O5" i="48"/>
  <c r="L5" i="48"/>
  <c r="Q4" i="48"/>
  <c r="O4" i="48"/>
  <c r="L4" i="48"/>
  <c r="Q3" i="48"/>
  <c r="O3" i="48"/>
  <c r="Q2" i="48"/>
  <c r="O2" i="48"/>
  <c r="L2" i="48"/>
  <c r="M3" i="47"/>
  <c r="Q3" i="47" s="1"/>
  <c r="M4" i="47"/>
  <c r="Q4" i="47" s="1"/>
  <c r="M5" i="47"/>
  <c r="S5" i="47" s="1"/>
  <c r="T5" i="47" s="1"/>
  <c r="M6" i="47"/>
  <c r="Q6" i="47" s="1"/>
  <c r="M7" i="47"/>
  <c r="M8" i="47"/>
  <c r="Q8" i="47" s="1"/>
  <c r="M11" i="47"/>
  <c r="M12" i="47"/>
  <c r="Q12" i="47" s="1"/>
  <c r="M13" i="47"/>
  <c r="M14" i="47"/>
  <c r="Q14" i="47" s="1"/>
  <c r="M15" i="47"/>
  <c r="M16" i="47"/>
  <c r="Q16" i="47" s="1"/>
  <c r="M19" i="47"/>
  <c r="M20" i="47"/>
  <c r="Q20" i="47" s="1"/>
  <c r="M22" i="47"/>
  <c r="Q22" i="47" s="1"/>
  <c r="M23" i="47"/>
  <c r="M24" i="47"/>
  <c r="Q24" i="47" s="1"/>
  <c r="M27" i="47"/>
  <c r="M28" i="47"/>
  <c r="Q28" i="47" s="1"/>
  <c r="M30" i="47"/>
  <c r="Q30" i="47" s="1"/>
  <c r="M31" i="47"/>
  <c r="M35" i="47"/>
  <c r="M38" i="47"/>
  <c r="Q38" i="47" s="1"/>
  <c r="M39" i="47"/>
  <c r="M40" i="47"/>
  <c r="Q40" i="47" s="1"/>
  <c r="M43" i="47"/>
  <c r="M45" i="47"/>
  <c r="M46" i="47"/>
  <c r="Q46" i="47" s="1"/>
  <c r="M47" i="47"/>
  <c r="M48" i="47"/>
  <c r="Q48" i="47" s="1"/>
  <c r="M51" i="47"/>
  <c r="M52" i="47"/>
  <c r="M54" i="47"/>
  <c r="M55" i="47"/>
  <c r="M56" i="47"/>
  <c r="M59" i="47"/>
  <c r="M62" i="47"/>
  <c r="M63" i="47"/>
  <c r="M67" i="47"/>
  <c r="M68" i="47"/>
  <c r="M70" i="47"/>
  <c r="M75" i="47"/>
  <c r="M78" i="47"/>
  <c r="M79" i="47"/>
  <c r="M83" i="47"/>
  <c r="M86" i="47"/>
  <c r="M87" i="47"/>
  <c r="M95" i="47"/>
  <c r="M99" i="47"/>
  <c r="N99" i="47" s="1"/>
  <c r="O99" i="47" s="1"/>
  <c r="M103" i="47"/>
  <c r="Q103" i="47" s="1"/>
  <c r="M107" i="47"/>
  <c r="S107" i="47" s="1"/>
  <c r="T107" i="47" s="1"/>
  <c r="M111" i="47"/>
  <c r="Q111" i="47" s="1"/>
  <c r="M119" i="47"/>
  <c r="Q119" i="47" s="1"/>
  <c r="M123" i="47"/>
  <c r="N123" i="47" s="1"/>
  <c r="O123" i="47" s="1"/>
  <c r="M126" i="47"/>
  <c r="M127" i="47"/>
  <c r="Q127" i="47" s="1"/>
  <c r="M131" i="47"/>
  <c r="N131" i="47" s="1"/>
  <c r="O131" i="47" s="1"/>
  <c r="M135" i="47"/>
  <c r="S135" i="47" s="1"/>
  <c r="T135" i="47" s="1"/>
  <c r="M143" i="47"/>
  <c r="Q143" i="47" s="1"/>
  <c r="M147" i="47"/>
  <c r="Q147" i="47" s="1"/>
  <c r="M150" i="47"/>
  <c r="M151" i="47"/>
  <c r="M158" i="47"/>
  <c r="M167" i="47"/>
  <c r="M179" i="47"/>
  <c r="Q179" i="47" s="1"/>
  <c r="M191" i="47"/>
  <c r="Q191" i="47" s="1"/>
  <c r="M199" i="47"/>
  <c r="S199" i="47" s="1"/>
  <c r="T199" i="47" s="1"/>
  <c r="R360" i="47"/>
  <c r="R359" i="47"/>
  <c r="R358" i="47"/>
  <c r="R357" i="47"/>
  <c r="R356" i="47"/>
  <c r="R355" i="47"/>
  <c r="R354" i="47"/>
  <c r="R353" i="47"/>
  <c r="R352" i="47"/>
  <c r="R351" i="47"/>
  <c r="R350" i="47"/>
  <c r="R349" i="47"/>
  <c r="R348" i="47"/>
  <c r="R347" i="47"/>
  <c r="R346" i="47"/>
  <c r="R345" i="47"/>
  <c r="R344" i="47"/>
  <c r="R343" i="47"/>
  <c r="R342" i="47"/>
  <c r="R341" i="47"/>
  <c r="R340" i="47"/>
  <c r="R339" i="47"/>
  <c r="R338" i="47"/>
  <c r="R337" i="47"/>
  <c r="R336" i="47"/>
  <c r="R335" i="47"/>
  <c r="R334" i="47"/>
  <c r="R333" i="47"/>
  <c r="R332" i="47"/>
  <c r="R331" i="47"/>
  <c r="R330" i="47"/>
  <c r="R329" i="47"/>
  <c r="R328" i="47"/>
  <c r="R327" i="47"/>
  <c r="R326" i="47"/>
  <c r="R325" i="47"/>
  <c r="R324" i="47"/>
  <c r="R323" i="47"/>
  <c r="R322" i="47"/>
  <c r="R321" i="47"/>
  <c r="R320" i="47"/>
  <c r="R319" i="47"/>
  <c r="R318" i="47"/>
  <c r="R317" i="47"/>
  <c r="R316" i="47"/>
  <c r="R315" i="47"/>
  <c r="R314" i="47"/>
  <c r="R313" i="47"/>
  <c r="R312" i="47"/>
  <c r="R311" i="47"/>
  <c r="R310" i="47"/>
  <c r="R309" i="47"/>
  <c r="R308" i="47"/>
  <c r="R307" i="47"/>
  <c r="R306" i="47"/>
  <c r="R305" i="47"/>
  <c r="R304" i="47"/>
  <c r="R303" i="47"/>
  <c r="R302" i="47"/>
  <c r="R301" i="47"/>
  <c r="R300" i="47"/>
  <c r="R299" i="47"/>
  <c r="R298" i="47"/>
  <c r="R297" i="47"/>
  <c r="R296" i="47"/>
  <c r="R295" i="47"/>
  <c r="R294" i="47"/>
  <c r="R293" i="47"/>
  <c r="R292" i="47"/>
  <c r="R291" i="47"/>
  <c r="R290" i="47"/>
  <c r="R289" i="47"/>
  <c r="R288" i="47"/>
  <c r="R287" i="47"/>
  <c r="R286" i="47"/>
  <c r="R285" i="47"/>
  <c r="R284" i="47"/>
  <c r="R283" i="47"/>
  <c r="R282" i="47"/>
  <c r="R281" i="47"/>
  <c r="R280" i="47"/>
  <c r="R279" i="47"/>
  <c r="R278" i="47"/>
  <c r="R277" i="47"/>
  <c r="R276" i="47"/>
  <c r="R275" i="47"/>
  <c r="R274" i="47"/>
  <c r="R273" i="47"/>
  <c r="R272" i="47"/>
  <c r="R271" i="47"/>
  <c r="R270" i="47"/>
  <c r="R269" i="47"/>
  <c r="R268" i="47"/>
  <c r="R267" i="47"/>
  <c r="R266" i="47"/>
  <c r="R265" i="47"/>
  <c r="R264" i="47"/>
  <c r="R263" i="47"/>
  <c r="R262" i="47"/>
  <c r="R261" i="47"/>
  <c r="R260" i="47"/>
  <c r="R259" i="47"/>
  <c r="R258" i="47"/>
  <c r="R257" i="47"/>
  <c r="R256" i="47"/>
  <c r="R255" i="47"/>
  <c r="R254" i="47"/>
  <c r="R253" i="47"/>
  <c r="R252" i="47"/>
  <c r="R251" i="47"/>
  <c r="R250" i="47"/>
  <c r="R249" i="47"/>
  <c r="R248" i="47"/>
  <c r="R247" i="47"/>
  <c r="R246" i="47"/>
  <c r="R245" i="47"/>
  <c r="R244" i="47"/>
  <c r="R243" i="47"/>
  <c r="R242" i="47"/>
  <c r="R241" i="47"/>
  <c r="R240" i="47"/>
  <c r="R239" i="47"/>
  <c r="R238" i="47"/>
  <c r="R237" i="47"/>
  <c r="R236" i="47"/>
  <c r="R235" i="47"/>
  <c r="R234" i="47"/>
  <c r="R233" i="47"/>
  <c r="R232" i="47"/>
  <c r="R231" i="47"/>
  <c r="R230" i="47"/>
  <c r="R229" i="47"/>
  <c r="R228" i="47"/>
  <c r="R227" i="47"/>
  <c r="R226" i="47"/>
  <c r="R225" i="47"/>
  <c r="R224" i="47"/>
  <c r="R223" i="47"/>
  <c r="R222" i="47"/>
  <c r="R221" i="47"/>
  <c r="R220" i="47"/>
  <c r="R219" i="47"/>
  <c r="R218" i="47"/>
  <c r="R217" i="47"/>
  <c r="R216" i="47"/>
  <c r="R215" i="47"/>
  <c r="R214" i="47"/>
  <c r="R213" i="47"/>
  <c r="R212" i="47"/>
  <c r="R211" i="47"/>
  <c r="R210" i="47"/>
  <c r="R209" i="47"/>
  <c r="R208" i="47"/>
  <c r="R207" i="47"/>
  <c r="R206" i="47"/>
  <c r="R205" i="47"/>
  <c r="R204" i="47"/>
  <c r="R203" i="47"/>
  <c r="R202" i="47"/>
  <c r="R201" i="47"/>
  <c r="R200" i="47"/>
  <c r="R199" i="47"/>
  <c r="R198" i="47"/>
  <c r="R197" i="47"/>
  <c r="R196" i="47"/>
  <c r="R195" i="47"/>
  <c r="R194" i="47"/>
  <c r="R193" i="47"/>
  <c r="R192" i="47"/>
  <c r="R191" i="47"/>
  <c r="R190" i="47"/>
  <c r="R189" i="47"/>
  <c r="R188" i="47"/>
  <c r="R187" i="47"/>
  <c r="R186" i="47"/>
  <c r="R185" i="47"/>
  <c r="R184" i="47"/>
  <c r="R183" i="47"/>
  <c r="R182" i="47"/>
  <c r="R181" i="47"/>
  <c r="R180" i="47"/>
  <c r="R179" i="47"/>
  <c r="R178" i="47"/>
  <c r="R177" i="47"/>
  <c r="R176" i="47"/>
  <c r="R175" i="47"/>
  <c r="R174" i="47"/>
  <c r="R173" i="47"/>
  <c r="R172" i="47"/>
  <c r="R171" i="47"/>
  <c r="R170" i="47"/>
  <c r="R169" i="47"/>
  <c r="R168" i="47"/>
  <c r="R167" i="47"/>
  <c r="R166" i="47"/>
  <c r="R165" i="47"/>
  <c r="R164" i="47"/>
  <c r="R163" i="47"/>
  <c r="R162" i="47"/>
  <c r="R161" i="47"/>
  <c r="R160" i="47"/>
  <c r="R159" i="47"/>
  <c r="R158" i="47"/>
  <c r="R157" i="47"/>
  <c r="R156" i="47"/>
  <c r="R155" i="47"/>
  <c r="R154" i="47"/>
  <c r="R153" i="47"/>
  <c r="R152" i="47"/>
  <c r="R151" i="47"/>
  <c r="R150" i="47"/>
  <c r="R149" i="47"/>
  <c r="R148" i="47"/>
  <c r="R147" i="47"/>
  <c r="R146" i="47"/>
  <c r="R145" i="47"/>
  <c r="R144" i="47"/>
  <c r="R143" i="47"/>
  <c r="R142" i="47"/>
  <c r="R141" i="47"/>
  <c r="R140" i="47"/>
  <c r="R139" i="47"/>
  <c r="R138" i="47"/>
  <c r="R137" i="47"/>
  <c r="R136" i="47"/>
  <c r="R135" i="47"/>
  <c r="R134" i="47"/>
  <c r="R133" i="47"/>
  <c r="R132" i="47"/>
  <c r="R131" i="47"/>
  <c r="R130" i="47"/>
  <c r="R129" i="47"/>
  <c r="R128" i="47"/>
  <c r="R127" i="47"/>
  <c r="R126" i="47"/>
  <c r="R125" i="47"/>
  <c r="R124" i="47"/>
  <c r="R123" i="47"/>
  <c r="R122" i="47"/>
  <c r="R121" i="47"/>
  <c r="R120" i="47"/>
  <c r="R119" i="47"/>
  <c r="R118" i="47"/>
  <c r="R117" i="47"/>
  <c r="R116" i="47"/>
  <c r="R115" i="47"/>
  <c r="R114" i="47"/>
  <c r="R113" i="47"/>
  <c r="R112" i="47"/>
  <c r="R111" i="47"/>
  <c r="R110" i="47"/>
  <c r="R109" i="47"/>
  <c r="R108" i="47"/>
  <c r="R107" i="47"/>
  <c r="R106" i="47"/>
  <c r="R105" i="47"/>
  <c r="R104" i="47"/>
  <c r="R103" i="47"/>
  <c r="R102" i="47"/>
  <c r="R101" i="47"/>
  <c r="R100" i="47"/>
  <c r="R99" i="47"/>
  <c r="R98" i="47"/>
  <c r="R97" i="47"/>
  <c r="R96" i="47"/>
  <c r="R95" i="47"/>
  <c r="R94" i="47"/>
  <c r="R93" i="47"/>
  <c r="R92" i="47"/>
  <c r="R91" i="47"/>
  <c r="R90" i="47"/>
  <c r="R89" i="47"/>
  <c r="R88" i="47"/>
  <c r="R87" i="47"/>
  <c r="R86" i="47"/>
  <c r="R85" i="47"/>
  <c r="R84" i="47"/>
  <c r="R83" i="47"/>
  <c r="R82" i="47"/>
  <c r="R81" i="47"/>
  <c r="R80" i="47"/>
  <c r="R79" i="47"/>
  <c r="R78" i="47"/>
  <c r="R77" i="47"/>
  <c r="R76" i="47"/>
  <c r="R75" i="47"/>
  <c r="R74" i="47"/>
  <c r="R73" i="47"/>
  <c r="R72" i="47"/>
  <c r="R71" i="47"/>
  <c r="R70" i="47"/>
  <c r="R69" i="47"/>
  <c r="R68" i="47"/>
  <c r="R67" i="47"/>
  <c r="R66" i="47"/>
  <c r="R65" i="47"/>
  <c r="R64" i="47"/>
  <c r="R63" i="47"/>
  <c r="R62" i="47"/>
  <c r="R61" i="47"/>
  <c r="R60" i="47"/>
  <c r="R59" i="47"/>
  <c r="R58" i="47"/>
  <c r="R57" i="47"/>
  <c r="R56" i="47"/>
  <c r="R55" i="47"/>
  <c r="R54" i="47"/>
  <c r="R53" i="47"/>
  <c r="R52" i="47"/>
  <c r="R51" i="47"/>
  <c r="R50" i="47"/>
  <c r="R49" i="47"/>
  <c r="R48" i="47"/>
  <c r="R47" i="47"/>
  <c r="R46" i="47"/>
  <c r="R45" i="47"/>
  <c r="R44" i="47"/>
  <c r="R43" i="47"/>
  <c r="R42" i="47"/>
  <c r="R41" i="47"/>
  <c r="R40" i="47"/>
  <c r="R39" i="47"/>
  <c r="R38" i="47"/>
  <c r="R37" i="47"/>
  <c r="R36" i="47"/>
  <c r="R35" i="47"/>
  <c r="R34" i="47"/>
  <c r="R33" i="47"/>
  <c r="R32" i="47"/>
  <c r="R31" i="47"/>
  <c r="R30" i="47"/>
  <c r="R29" i="47"/>
  <c r="R28" i="47"/>
  <c r="R27" i="47"/>
  <c r="R26" i="47"/>
  <c r="R25" i="47"/>
  <c r="R24" i="47"/>
  <c r="R23" i="47"/>
  <c r="R22" i="47"/>
  <c r="R21" i="47"/>
  <c r="R20" i="47"/>
  <c r="R19" i="47"/>
  <c r="R18" i="47"/>
  <c r="R17" i="47"/>
  <c r="R16" i="47"/>
  <c r="R15" i="47"/>
  <c r="R14" i="47"/>
  <c r="R13" i="47"/>
  <c r="R12" i="47"/>
  <c r="R11" i="47"/>
  <c r="R10" i="47"/>
  <c r="R9" i="47"/>
  <c r="R8" i="47"/>
  <c r="R7" i="47"/>
  <c r="R6" i="47"/>
  <c r="R5" i="47"/>
  <c r="R4" i="47"/>
  <c r="R3" i="47"/>
  <c r="R2" i="47"/>
  <c r="R4" i="45"/>
  <c r="I3" i="45"/>
  <c r="I4" i="45"/>
  <c r="J4" i="45" s="1"/>
  <c r="K4" i="45" s="1"/>
  <c r="L4" i="45" s="1"/>
  <c r="I5" i="45"/>
  <c r="I6" i="45"/>
  <c r="I7" i="45"/>
  <c r="I8" i="45"/>
  <c r="I9" i="45"/>
  <c r="J9" i="45" s="1"/>
  <c r="I10" i="45"/>
  <c r="I11" i="45"/>
  <c r="I12" i="45"/>
  <c r="J12" i="45" s="1"/>
  <c r="I13" i="45"/>
  <c r="I14" i="45"/>
  <c r="I15" i="45"/>
  <c r="I16" i="45"/>
  <c r="I17" i="45"/>
  <c r="J17" i="45" s="1"/>
  <c r="I18" i="45"/>
  <c r="I19" i="45"/>
  <c r="I20" i="45"/>
  <c r="J20" i="45" s="1"/>
  <c r="K20" i="45" s="1"/>
  <c r="L20" i="45" s="1"/>
  <c r="I21" i="45"/>
  <c r="I22" i="45"/>
  <c r="I23" i="45"/>
  <c r="I24" i="45"/>
  <c r="I25" i="45"/>
  <c r="J25" i="45" s="1"/>
  <c r="I26" i="45"/>
  <c r="I27" i="45"/>
  <c r="I28" i="45"/>
  <c r="J28" i="45" s="1"/>
  <c r="I29" i="45"/>
  <c r="I30" i="45"/>
  <c r="J30" i="45" s="1"/>
  <c r="I31" i="45"/>
  <c r="I32" i="45"/>
  <c r="I2" i="45"/>
  <c r="J2" i="45" s="1"/>
  <c r="N2" i="45" s="1"/>
  <c r="O32" i="45"/>
  <c r="M32" i="45"/>
  <c r="J32" i="45"/>
  <c r="N32" i="45" s="1"/>
  <c r="O31" i="45"/>
  <c r="M31" i="45"/>
  <c r="J31" i="45"/>
  <c r="O30" i="45"/>
  <c r="M30" i="45"/>
  <c r="O29" i="45"/>
  <c r="M29" i="45"/>
  <c r="J29" i="45"/>
  <c r="O28" i="45"/>
  <c r="M28" i="45"/>
  <c r="O27" i="45"/>
  <c r="M27" i="45"/>
  <c r="J27" i="45"/>
  <c r="O26" i="45"/>
  <c r="M26" i="45"/>
  <c r="J26" i="45"/>
  <c r="N26" i="45" s="1"/>
  <c r="O25" i="45"/>
  <c r="M25" i="45"/>
  <c r="O24" i="45"/>
  <c r="M24" i="45"/>
  <c r="J24" i="45"/>
  <c r="N24" i="45" s="1"/>
  <c r="O23" i="45"/>
  <c r="M23" i="45"/>
  <c r="J23" i="45"/>
  <c r="O22" i="45"/>
  <c r="M22" i="45"/>
  <c r="J22" i="45"/>
  <c r="O21" i="45"/>
  <c r="M21" i="45"/>
  <c r="J21" i="45"/>
  <c r="O20" i="45"/>
  <c r="M20" i="45"/>
  <c r="O19" i="45"/>
  <c r="M19" i="45"/>
  <c r="J19" i="45"/>
  <c r="O18" i="45"/>
  <c r="M18" i="45"/>
  <c r="J18" i="45"/>
  <c r="N18" i="45" s="1"/>
  <c r="O17" i="45"/>
  <c r="M17" i="45"/>
  <c r="O16" i="45"/>
  <c r="M16" i="45"/>
  <c r="J16" i="45"/>
  <c r="N16" i="45" s="1"/>
  <c r="O15" i="45"/>
  <c r="M15" i="45"/>
  <c r="J15" i="45"/>
  <c r="O14" i="45"/>
  <c r="M14" i="45"/>
  <c r="J14" i="45"/>
  <c r="O13" i="45"/>
  <c r="M13" i="45"/>
  <c r="J13" i="45"/>
  <c r="O12" i="45"/>
  <c r="M12" i="45"/>
  <c r="O11" i="45"/>
  <c r="M11" i="45"/>
  <c r="J11" i="45"/>
  <c r="O10" i="45"/>
  <c r="M10" i="45"/>
  <c r="J10" i="45"/>
  <c r="N10" i="45" s="1"/>
  <c r="O9" i="45"/>
  <c r="M9" i="45"/>
  <c r="O8" i="45"/>
  <c r="M8" i="45"/>
  <c r="J8" i="45"/>
  <c r="N8" i="45" s="1"/>
  <c r="O7" i="45"/>
  <c r="M7" i="45"/>
  <c r="J7" i="45"/>
  <c r="O6" i="45"/>
  <c r="M6" i="45"/>
  <c r="J6" i="45"/>
  <c r="O5" i="45"/>
  <c r="M5" i="45"/>
  <c r="J5" i="45"/>
  <c r="O4" i="45"/>
  <c r="M4" i="45"/>
  <c r="O3" i="45"/>
  <c r="M3" i="45"/>
  <c r="J3" i="45"/>
  <c r="O2" i="45"/>
  <c r="M2" i="45"/>
  <c r="I3" i="44"/>
  <c r="I4" i="44"/>
  <c r="I5" i="44"/>
  <c r="I6" i="44"/>
  <c r="I7" i="44"/>
  <c r="I8" i="44"/>
  <c r="I9" i="44"/>
  <c r="J9" i="44" s="1"/>
  <c r="P9" i="44" s="1"/>
  <c r="Q9" i="44" s="1"/>
  <c r="I10" i="44"/>
  <c r="J10" i="44" s="1"/>
  <c r="K10" i="44" s="1"/>
  <c r="L10" i="44" s="1"/>
  <c r="I11" i="44"/>
  <c r="I12" i="44"/>
  <c r="I13" i="44"/>
  <c r="I14" i="44"/>
  <c r="I15" i="44"/>
  <c r="I16" i="44"/>
  <c r="I17" i="44"/>
  <c r="J17" i="44" s="1"/>
  <c r="P17" i="44" s="1"/>
  <c r="Q17" i="44" s="1"/>
  <c r="I18" i="44"/>
  <c r="J18" i="44" s="1"/>
  <c r="K18" i="44" s="1"/>
  <c r="L18" i="44" s="1"/>
  <c r="I19" i="44"/>
  <c r="I20" i="44"/>
  <c r="I21" i="44"/>
  <c r="I22" i="44"/>
  <c r="I23" i="44"/>
  <c r="I24" i="44"/>
  <c r="I25" i="44"/>
  <c r="J25" i="44" s="1"/>
  <c r="P25" i="44" s="1"/>
  <c r="Q25" i="44" s="1"/>
  <c r="I26" i="44"/>
  <c r="J26" i="44" s="1"/>
  <c r="K26" i="44" s="1"/>
  <c r="L26" i="44" s="1"/>
  <c r="I27" i="44"/>
  <c r="I28" i="44"/>
  <c r="I29" i="44"/>
  <c r="I30" i="44"/>
  <c r="I31" i="44"/>
  <c r="I32" i="44"/>
  <c r="I33" i="44"/>
  <c r="J33" i="44" s="1"/>
  <c r="P33" i="44" s="1"/>
  <c r="Q33" i="44" s="1"/>
  <c r="I34" i="44"/>
  <c r="J34" i="44" s="1"/>
  <c r="K34" i="44" s="1"/>
  <c r="L34" i="44" s="1"/>
  <c r="I35" i="44"/>
  <c r="I36" i="44"/>
  <c r="I37" i="44"/>
  <c r="I38" i="44"/>
  <c r="I39" i="44"/>
  <c r="I40" i="44"/>
  <c r="I41" i="44"/>
  <c r="J41" i="44" s="1"/>
  <c r="P41" i="44" s="1"/>
  <c r="Q41" i="44" s="1"/>
  <c r="I42" i="44"/>
  <c r="J42" i="44" s="1"/>
  <c r="K42" i="44" s="1"/>
  <c r="L42" i="44" s="1"/>
  <c r="I43" i="44"/>
  <c r="I44" i="44"/>
  <c r="I45" i="44"/>
  <c r="I46" i="44"/>
  <c r="I47" i="44"/>
  <c r="I48" i="44"/>
  <c r="I49" i="44"/>
  <c r="J49" i="44" s="1"/>
  <c r="P49" i="44" s="1"/>
  <c r="Q49" i="44" s="1"/>
  <c r="I50" i="44"/>
  <c r="J50" i="44" s="1"/>
  <c r="K50" i="44" s="1"/>
  <c r="L50" i="44" s="1"/>
  <c r="I51" i="44"/>
  <c r="I52" i="44"/>
  <c r="J52" i="44" s="1"/>
  <c r="P52" i="44" s="1"/>
  <c r="Q52" i="44" s="1"/>
  <c r="I53" i="44"/>
  <c r="J53" i="44" s="1"/>
  <c r="P53" i="44" s="1"/>
  <c r="Q53" i="44" s="1"/>
  <c r="I54" i="44"/>
  <c r="I55" i="44"/>
  <c r="I56" i="44"/>
  <c r="J56" i="44" s="1"/>
  <c r="N56" i="44" s="1"/>
  <c r="I57" i="44"/>
  <c r="J57" i="44" s="1"/>
  <c r="P57" i="44" s="1"/>
  <c r="Q57" i="44" s="1"/>
  <c r="I58" i="44"/>
  <c r="J58" i="44" s="1"/>
  <c r="K58" i="44" s="1"/>
  <c r="L58" i="44" s="1"/>
  <c r="I59" i="44"/>
  <c r="I60" i="44"/>
  <c r="I61" i="44"/>
  <c r="J61" i="44" s="1"/>
  <c r="P61" i="44" s="1"/>
  <c r="Q61" i="44" s="1"/>
  <c r="I62" i="44"/>
  <c r="I63" i="44"/>
  <c r="I64" i="44"/>
  <c r="J64" i="44" s="1"/>
  <c r="P64" i="44" s="1"/>
  <c r="Q64" i="44" s="1"/>
  <c r="I65" i="44"/>
  <c r="J65" i="44" s="1"/>
  <c r="P65" i="44" s="1"/>
  <c r="Q65" i="44" s="1"/>
  <c r="I66" i="44"/>
  <c r="J66" i="44" s="1"/>
  <c r="N66" i="44" s="1"/>
  <c r="I67" i="44"/>
  <c r="I68" i="44"/>
  <c r="J68" i="44" s="1"/>
  <c r="N68" i="44" s="1"/>
  <c r="I69" i="44"/>
  <c r="J69" i="44" s="1"/>
  <c r="N69" i="44" s="1"/>
  <c r="I70" i="44"/>
  <c r="I71" i="44"/>
  <c r="I72" i="44"/>
  <c r="J72" i="44" s="1"/>
  <c r="N72" i="44" s="1"/>
  <c r="I73" i="44"/>
  <c r="J73" i="44" s="1"/>
  <c r="N73" i="44" s="1"/>
  <c r="I74" i="44"/>
  <c r="J74" i="44" s="1"/>
  <c r="N74" i="44" s="1"/>
  <c r="I75" i="44"/>
  <c r="I76" i="44"/>
  <c r="I77" i="44"/>
  <c r="J77" i="44" s="1"/>
  <c r="N77" i="44" s="1"/>
  <c r="I78" i="44"/>
  <c r="J78" i="44" s="1"/>
  <c r="N78" i="44" s="1"/>
  <c r="I79" i="44"/>
  <c r="I80" i="44"/>
  <c r="I81" i="44"/>
  <c r="J81" i="44" s="1"/>
  <c r="N81" i="44" s="1"/>
  <c r="I82" i="44"/>
  <c r="J82" i="44" s="1"/>
  <c r="N82" i="44" s="1"/>
  <c r="I83" i="44"/>
  <c r="I84" i="44"/>
  <c r="J84" i="44" s="1"/>
  <c r="N84" i="44" s="1"/>
  <c r="I85" i="44"/>
  <c r="J85" i="44" s="1"/>
  <c r="N85" i="44" s="1"/>
  <c r="I86" i="44"/>
  <c r="I87" i="44"/>
  <c r="I88" i="44"/>
  <c r="J88" i="44" s="1"/>
  <c r="N88" i="44" s="1"/>
  <c r="I89" i="44"/>
  <c r="J89" i="44" s="1"/>
  <c r="N89" i="44" s="1"/>
  <c r="I90" i="44"/>
  <c r="J90" i="44" s="1"/>
  <c r="N90" i="44" s="1"/>
  <c r="I91" i="44"/>
  <c r="I92" i="44"/>
  <c r="J92" i="44" s="1"/>
  <c r="P92" i="44" s="1"/>
  <c r="Q92" i="44" s="1"/>
  <c r="I93" i="44"/>
  <c r="J93" i="44" s="1"/>
  <c r="I94" i="44"/>
  <c r="I95" i="44"/>
  <c r="I96" i="44"/>
  <c r="J96" i="44" s="1"/>
  <c r="P96" i="44" s="1"/>
  <c r="Q96" i="44" s="1"/>
  <c r="I97" i="44"/>
  <c r="J97" i="44" s="1"/>
  <c r="I98" i="44"/>
  <c r="J98" i="44" s="1"/>
  <c r="I99" i="44"/>
  <c r="I100" i="44"/>
  <c r="J100" i="44" s="1"/>
  <c r="P100" i="44" s="1"/>
  <c r="Q100" i="44" s="1"/>
  <c r="I101" i="44"/>
  <c r="J101" i="44" s="1"/>
  <c r="I102" i="44"/>
  <c r="J102" i="44" s="1"/>
  <c r="P102" i="44" s="1"/>
  <c r="Q102" i="44" s="1"/>
  <c r="I103" i="44"/>
  <c r="I104" i="44"/>
  <c r="J104" i="44" s="1"/>
  <c r="P104" i="44" s="1"/>
  <c r="Q104" i="44" s="1"/>
  <c r="I105" i="44"/>
  <c r="J105" i="44" s="1"/>
  <c r="I106" i="44"/>
  <c r="J106" i="44" s="1"/>
  <c r="I107" i="44"/>
  <c r="I108" i="44"/>
  <c r="J108" i="44" s="1"/>
  <c r="I109" i="44"/>
  <c r="J109" i="44" s="1"/>
  <c r="P109" i="44" s="1"/>
  <c r="Q109" i="44" s="1"/>
  <c r="I110" i="44"/>
  <c r="J110" i="44" s="1"/>
  <c r="I111" i="44"/>
  <c r="I112" i="44"/>
  <c r="J112" i="44" s="1"/>
  <c r="I113" i="44"/>
  <c r="J113" i="44" s="1"/>
  <c r="K113" i="44" s="1"/>
  <c r="L113" i="44" s="1"/>
  <c r="I114" i="44"/>
  <c r="J114" i="44" s="1"/>
  <c r="K114" i="44" s="1"/>
  <c r="L114" i="44" s="1"/>
  <c r="I115" i="44"/>
  <c r="I116" i="44"/>
  <c r="J116" i="44" s="1"/>
  <c r="I117" i="44"/>
  <c r="J117" i="44" s="1"/>
  <c r="K117" i="44" s="1"/>
  <c r="L117" i="44" s="1"/>
  <c r="I118" i="44"/>
  <c r="I119" i="44"/>
  <c r="J119" i="44" s="1"/>
  <c r="I120" i="44"/>
  <c r="J120" i="44" s="1"/>
  <c r="I121" i="44"/>
  <c r="J121" i="44" s="1"/>
  <c r="I122" i="44"/>
  <c r="J122" i="44" s="1"/>
  <c r="K122" i="44" s="1"/>
  <c r="L122" i="44" s="1"/>
  <c r="I123" i="44"/>
  <c r="I124" i="44"/>
  <c r="J124" i="44" s="1"/>
  <c r="I125" i="44"/>
  <c r="J125" i="44" s="1"/>
  <c r="K125" i="44" s="1"/>
  <c r="L125" i="44" s="1"/>
  <c r="I126" i="44"/>
  <c r="J126" i="44" s="1"/>
  <c r="I127" i="44"/>
  <c r="J127" i="44" s="1"/>
  <c r="I128" i="44"/>
  <c r="I129" i="44"/>
  <c r="J129" i="44" s="1"/>
  <c r="K129" i="44" s="1"/>
  <c r="L129" i="44" s="1"/>
  <c r="I130" i="44"/>
  <c r="J130" i="44" s="1"/>
  <c r="K130" i="44" s="1"/>
  <c r="L130" i="44" s="1"/>
  <c r="I131" i="44"/>
  <c r="I132" i="44"/>
  <c r="J132" i="44" s="1"/>
  <c r="I133" i="44"/>
  <c r="J133" i="44" s="1"/>
  <c r="K133" i="44" s="1"/>
  <c r="L133" i="44" s="1"/>
  <c r="I134" i="44"/>
  <c r="J134" i="44" s="1"/>
  <c r="I135" i="44"/>
  <c r="J135" i="44" s="1"/>
  <c r="I136" i="44"/>
  <c r="J136" i="44" s="1"/>
  <c r="I137" i="44"/>
  <c r="J137" i="44" s="1"/>
  <c r="I138" i="44"/>
  <c r="J138" i="44" s="1"/>
  <c r="K138" i="44" s="1"/>
  <c r="L138" i="44" s="1"/>
  <c r="I139" i="44"/>
  <c r="J139" i="44" s="1"/>
  <c r="I140" i="44"/>
  <c r="J140" i="44" s="1"/>
  <c r="I141" i="44"/>
  <c r="J141" i="44" s="1"/>
  <c r="K141" i="44" s="1"/>
  <c r="L141" i="44" s="1"/>
  <c r="I142" i="44"/>
  <c r="J142" i="44" s="1"/>
  <c r="I143" i="44"/>
  <c r="J143" i="44" s="1"/>
  <c r="K143" i="44" s="1"/>
  <c r="L143" i="44" s="1"/>
  <c r="I144" i="44"/>
  <c r="J144" i="44" s="1"/>
  <c r="I145" i="44"/>
  <c r="J145" i="44" s="1"/>
  <c r="K145" i="44" s="1"/>
  <c r="L145" i="44" s="1"/>
  <c r="I146" i="44"/>
  <c r="J146" i="44" s="1"/>
  <c r="I147" i="44"/>
  <c r="J147" i="44" s="1"/>
  <c r="I148" i="44"/>
  <c r="J148" i="44" s="1"/>
  <c r="I149" i="44"/>
  <c r="J149" i="44" s="1"/>
  <c r="K149" i="44" s="1"/>
  <c r="L149" i="44" s="1"/>
  <c r="I150" i="44"/>
  <c r="I151" i="44"/>
  <c r="J151" i="44" s="1"/>
  <c r="P151" i="44" s="1"/>
  <c r="Q151" i="44" s="1"/>
  <c r="I152" i="44"/>
  <c r="J152" i="44" s="1"/>
  <c r="N152" i="44" s="1"/>
  <c r="I153" i="44"/>
  <c r="J153" i="44" s="1"/>
  <c r="K153" i="44" s="1"/>
  <c r="L153" i="44" s="1"/>
  <c r="I154" i="44"/>
  <c r="J154" i="44" s="1"/>
  <c r="P154" i="44" s="1"/>
  <c r="Q154" i="44" s="1"/>
  <c r="I155" i="44"/>
  <c r="J155" i="44" s="1"/>
  <c r="N155" i="44" s="1"/>
  <c r="I156" i="44"/>
  <c r="J156" i="44" s="1"/>
  <c r="N156" i="44" s="1"/>
  <c r="I157" i="44"/>
  <c r="J157" i="44" s="1"/>
  <c r="P157" i="44" s="1"/>
  <c r="Q157" i="44" s="1"/>
  <c r="I158" i="44"/>
  <c r="J158" i="44" s="1"/>
  <c r="K158" i="44" s="1"/>
  <c r="L158" i="44" s="1"/>
  <c r="I159" i="44"/>
  <c r="I160" i="44"/>
  <c r="J160" i="44" s="1"/>
  <c r="K160" i="44" s="1"/>
  <c r="L160" i="44" s="1"/>
  <c r="I161" i="44"/>
  <c r="J161" i="44" s="1"/>
  <c r="I162" i="44"/>
  <c r="J162" i="44" s="1"/>
  <c r="N162" i="44" s="1"/>
  <c r="I163" i="44"/>
  <c r="I164" i="44"/>
  <c r="J164" i="44" s="1"/>
  <c r="K164" i="44" s="1"/>
  <c r="L164" i="44" s="1"/>
  <c r="I165" i="44"/>
  <c r="J165" i="44" s="1"/>
  <c r="I166" i="44"/>
  <c r="J166" i="44" s="1"/>
  <c r="N166" i="44" s="1"/>
  <c r="I167" i="44"/>
  <c r="J167" i="44" s="1"/>
  <c r="I168" i="44"/>
  <c r="J168" i="44" s="1"/>
  <c r="K168" i="44" s="1"/>
  <c r="L168" i="44" s="1"/>
  <c r="I169" i="44"/>
  <c r="J169" i="44" s="1"/>
  <c r="P169" i="44" s="1"/>
  <c r="Q169" i="44" s="1"/>
  <c r="I170" i="44"/>
  <c r="J170" i="44" s="1"/>
  <c r="K170" i="44" s="1"/>
  <c r="L170" i="44" s="1"/>
  <c r="I171" i="44"/>
  <c r="J171" i="44" s="1"/>
  <c r="P171" i="44" s="1"/>
  <c r="Q171" i="44" s="1"/>
  <c r="I172" i="44"/>
  <c r="J172" i="44" s="1"/>
  <c r="I173" i="44"/>
  <c r="J173" i="44" s="1"/>
  <c r="P173" i="44" s="1"/>
  <c r="Q173" i="44" s="1"/>
  <c r="I174" i="44"/>
  <c r="J174" i="44" s="1"/>
  <c r="K174" i="44" s="1"/>
  <c r="L174" i="44" s="1"/>
  <c r="I175" i="44"/>
  <c r="J175" i="44" s="1"/>
  <c r="P175" i="44" s="1"/>
  <c r="Q175" i="44" s="1"/>
  <c r="I176" i="44"/>
  <c r="J176" i="44" s="1"/>
  <c r="K176" i="44" s="1"/>
  <c r="L176" i="44" s="1"/>
  <c r="I177" i="44"/>
  <c r="J177" i="44" s="1"/>
  <c r="P177" i="44" s="1"/>
  <c r="Q177" i="44" s="1"/>
  <c r="I178" i="44"/>
  <c r="J178" i="44" s="1"/>
  <c r="K178" i="44" s="1"/>
  <c r="L178" i="44" s="1"/>
  <c r="I179" i="44"/>
  <c r="I180" i="44"/>
  <c r="J180" i="44" s="1"/>
  <c r="K180" i="44" s="1"/>
  <c r="L180" i="44" s="1"/>
  <c r="I181" i="44"/>
  <c r="J181" i="44" s="1"/>
  <c r="K181" i="44" s="1"/>
  <c r="L181" i="44" s="1"/>
  <c r="I182" i="44"/>
  <c r="J182" i="44" s="1"/>
  <c r="K182" i="44" s="1"/>
  <c r="L182" i="44" s="1"/>
  <c r="I183" i="44"/>
  <c r="J183" i="44" s="1"/>
  <c r="I184" i="44"/>
  <c r="J184" i="44" s="1"/>
  <c r="K184" i="44" s="1"/>
  <c r="L184" i="44" s="1"/>
  <c r="I185" i="44"/>
  <c r="J185" i="44" s="1"/>
  <c r="K185" i="44" s="1"/>
  <c r="L185" i="44" s="1"/>
  <c r="I186" i="44"/>
  <c r="J186" i="44" s="1"/>
  <c r="K186" i="44" s="1"/>
  <c r="L186" i="44" s="1"/>
  <c r="I187" i="44"/>
  <c r="J187" i="44" s="1"/>
  <c r="I188" i="44"/>
  <c r="J188" i="44" s="1"/>
  <c r="K188" i="44" s="1"/>
  <c r="L188" i="44" s="1"/>
  <c r="I189" i="44"/>
  <c r="J189" i="44" s="1"/>
  <c r="K189" i="44" s="1"/>
  <c r="L189" i="44" s="1"/>
  <c r="I190" i="44"/>
  <c r="J190" i="44" s="1"/>
  <c r="K190" i="44" s="1"/>
  <c r="L190" i="44" s="1"/>
  <c r="I191" i="44"/>
  <c r="J191" i="44" s="1"/>
  <c r="P191" i="44" s="1"/>
  <c r="Q191" i="44" s="1"/>
  <c r="I192" i="44"/>
  <c r="J192" i="44" s="1"/>
  <c r="P192" i="44" s="1"/>
  <c r="Q192" i="44" s="1"/>
  <c r="I193" i="44"/>
  <c r="J193" i="44" s="1"/>
  <c r="I194" i="44"/>
  <c r="J194" i="44" s="1"/>
  <c r="I195" i="44"/>
  <c r="J195" i="44" s="1"/>
  <c r="I196" i="44"/>
  <c r="J196" i="44" s="1"/>
  <c r="N196" i="44" s="1"/>
  <c r="I197" i="44"/>
  <c r="J197" i="44" s="1"/>
  <c r="I198" i="44"/>
  <c r="J198" i="44" s="1"/>
  <c r="I199" i="44"/>
  <c r="I200" i="44"/>
  <c r="J200" i="44" s="1"/>
  <c r="I201" i="44"/>
  <c r="J201" i="44" s="1"/>
  <c r="I202" i="44"/>
  <c r="J202" i="44" s="1"/>
  <c r="I203" i="44"/>
  <c r="J203" i="44" s="1"/>
  <c r="I204" i="44"/>
  <c r="J204" i="44" s="1"/>
  <c r="I205" i="44"/>
  <c r="J205" i="44" s="1"/>
  <c r="P205" i="44" s="1"/>
  <c r="Q205" i="44" s="1"/>
  <c r="I206" i="44"/>
  <c r="J206" i="44" s="1"/>
  <c r="K206" i="44" s="1"/>
  <c r="L206" i="44" s="1"/>
  <c r="I207" i="44"/>
  <c r="J207" i="44" s="1"/>
  <c r="P207" i="44" s="1"/>
  <c r="Q207" i="44" s="1"/>
  <c r="I208" i="44"/>
  <c r="J208" i="44" s="1"/>
  <c r="I209" i="44"/>
  <c r="J209" i="44" s="1"/>
  <c r="P209" i="44" s="1"/>
  <c r="Q209" i="44" s="1"/>
  <c r="I210" i="44"/>
  <c r="J210" i="44" s="1"/>
  <c r="I211" i="44"/>
  <c r="J211" i="44" s="1"/>
  <c r="P211" i="44" s="1"/>
  <c r="Q211" i="44" s="1"/>
  <c r="I212" i="44"/>
  <c r="J212" i="44" s="1"/>
  <c r="K212" i="44" s="1"/>
  <c r="L212" i="44" s="1"/>
  <c r="I213" i="44"/>
  <c r="J213" i="44" s="1"/>
  <c r="P213" i="44" s="1"/>
  <c r="Q213" i="44" s="1"/>
  <c r="I214" i="44"/>
  <c r="J214" i="44" s="1"/>
  <c r="K214" i="44" s="1"/>
  <c r="L214" i="44" s="1"/>
  <c r="I215" i="44"/>
  <c r="J215" i="44" s="1"/>
  <c r="I216" i="44"/>
  <c r="J216" i="44" s="1"/>
  <c r="I217" i="44"/>
  <c r="J217" i="44" s="1"/>
  <c r="I218" i="44"/>
  <c r="J218" i="44" s="1"/>
  <c r="K218" i="44" s="1"/>
  <c r="L218" i="44" s="1"/>
  <c r="I219" i="44"/>
  <c r="J219" i="44" s="1"/>
  <c r="I220" i="44"/>
  <c r="J220" i="44" s="1"/>
  <c r="I221" i="44"/>
  <c r="J221" i="44" s="1"/>
  <c r="P221" i="44" s="1"/>
  <c r="Q221" i="44" s="1"/>
  <c r="I222" i="44"/>
  <c r="J222" i="44" s="1"/>
  <c r="K222" i="44" s="1"/>
  <c r="L222" i="44" s="1"/>
  <c r="I223" i="44"/>
  <c r="J223" i="44" s="1"/>
  <c r="P223" i="44" s="1"/>
  <c r="Q223" i="44" s="1"/>
  <c r="I224" i="44"/>
  <c r="J224" i="44" s="1"/>
  <c r="K224" i="44" s="1"/>
  <c r="L224" i="44" s="1"/>
  <c r="I225" i="44"/>
  <c r="J225" i="44" s="1"/>
  <c r="I226" i="44"/>
  <c r="J226" i="44" s="1"/>
  <c r="K226" i="44" s="1"/>
  <c r="L226" i="44" s="1"/>
  <c r="I227" i="44"/>
  <c r="J227" i="44" s="1"/>
  <c r="I228" i="44"/>
  <c r="J228" i="44" s="1"/>
  <c r="N228" i="44" s="1"/>
  <c r="I229" i="44"/>
  <c r="J229" i="44" s="1"/>
  <c r="K229" i="44" s="1"/>
  <c r="L229" i="44" s="1"/>
  <c r="I230" i="44"/>
  <c r="J230" i="44" s="1"/>
  <c r="I231" i="44"/>
  <c r="J231" i="44" s="1"/>
  <c r="P231" i="44" s="1"/>
  <c r="Q231" i="44" s="1"/>
  <c r="I232" i="44"/>
  <c r="J232" i="44" s="1"/>
  <c r="K232" i="44" s="1"/>
  <c r="L232" i="44" s="1"/>
  <c r="I233" i="44"/>
  <c r="J233" i="44" s="1"/>
  <c r="P233" i="44" s="1"/>
  <c r="Q233" i="44" s="1"/>
  <c r="I234" i="44"/>
  <c r="J234" i="44" s="1"/>
  <c r="P234" i="44" s="1"/>
  <c r="Q234" i="44" s="1"/>
  <c r="I235" i="44"/>
  <c r="J235" i="44" s="1"/>
  <c r="N235" i="44" s="1"/>
  <c r="I236" i="44"/>
  <c r="J236" i="44" s="1"/>
  <c r="N236" i="44" s="1"/>
  <c r="I237" i="44"/>
  <c r="J237" i="44" s="1"/>
  <c r="K237" i="44" s="1"/>
  <c r="L237" i="44" s="1"/>
  <c r="I238" i="44"/>
  <c r="J238" i="44" s="1"/>
  <c r="N238" i="44" s="1"/>
  <c r="I239" i="44"/>
  <c r="J239" i="44" s="1"/>
  <c r="P239" i="44" s="1"/>
  <c r="Q239" i="44" s="1"/>
  <c r="I240" i="44"/>
  <c r="J240" i="44" s="1"/>
  <c r="I241" i="44"/>
  <c r="J241" i="44" s="1"/>
  <c r="I242" i="44"/>
  <c r="J242" i="44" s="1"/>
  <c r="I243" i="44"/>
  <c r="J243" i="44" s="1"/>
  <c r="P243" i="44" s="1"/>
  <c r="Q243" i="44" s="1"/>
  <c r="I244" i="44"/>
  <c r="J244" i="44" s="1"/>
  <c r="I245" i="44"/>
  <c r="J245" i="44" s="1"/>
  <c r="I246" i="44"/>
  <c r="J246" i="44" s="1"/>
  <c r="N246" i="44" s="1"/>
  <c r="I247" i="44"/>
  <c r="J247" i="44" s="1"/>
  <c r="I248" i="44"/>
  <c r="J248" i="44" s="1"/>
  <c r="I249" i="44"/>
  <c r="J249" i="44" s="1"/>
  <c r="I250" i="44"/>
  <c r="J250" i="44" s="1"/>
  <c r="N250" i="44" s="1"/>
  <c r="I251" i="44"/>
  <c r="J251" i="44" s="1"/>
  <c r="K251" i="44" s="1"/>
  <c r="L251" i="44" s="1"/>
  <c r="I252" i="44"/>
  <c r="J252" i="44" s="1"/>
  <c r="I253" i="44"/>
  <c r="J253" i="44" s="1"/>
  <c r="I254" i="44"/>
  <c r="J254" i="44" s="1"/>
  <c r="I255" i="44"/>
  <c r="J255" i="44" s="1"/>
  <c r="K255" i="44" s="1"/>
  <c r="L255" i="44" s="1"/>
  <c r="I256" i="44"/>
  <c r="J256" i="44" s="1"/>
  <c r="K256" i="44" s="1"/>
  <c r="L256" i="44" s="1"/>
  <c r="I257" i="44"/>
  <c r="J257" i="44" s="1"/>
  <c r="I258" i="44"/>
  <c r="J258" i="44" s="1"/>
  <c r="K258" i="44" s="1"/>
  <c r="L258" i="44" s="1"/>
  <c r="I259" i="44"/>
  <c r="J259" i="44" s="1"/>
  <c r="I260" i="44"/>
  <c r="J260" i="44" s="1"/>
  <c r="I261" i="44"/>
  <c r="J261" i="44" s="1"/>
  <c r="N261" i="44" s="1"/>
  <c r="I262" i="44"/>
  <c r="J262" i="44" s="1"/>
  <c r="I263" i="44"/>
  <c r="J263" i="44" s="1"/>
  <c r="I264" i="44"/>
  <c r="J264" i="44" s="1"/>
  <c r="K264" i="44" s="1"/>
  <c r="L264" i="44" s="1"/>
  <c r="I265" i="44"/>
  <c r="J265" i="44" s="1"/>
  <c r="I266" i="44"/>
  <c r="J266" i="44" s="1"/>
  <c r="I267" i="44"/>
  <c r="J267" i="44" s="1"/>
  <c r="P267" i="44" s="1"/>
  <c r="Q267" i="44" s="1"/>
  <c r="I268" i="44"/>
  <c r="J268" i="44" s="1"/>
  <c r="I269" i="44"/>
  <c r="J269" i="44" s="1"/>
  <c r="K269" i="44" s="1"/>
  <c r="L269" i="44" s="1"/>
  <c r="I270" i="44"/>
  <c r="J270" i="44" s="1"/>
  <c r="I271" i="44"/>
  <c r="J271" i="44" s="1"/>
  <c r="P271" i="44" s="1"/>
  <c r="Q271" i="44" s="1"/>
  <c r="I272" i="44"/>
  <c r="J272" i="44" s="1"/>
  <c r="I273" i="44"/>
  <c r="J273" i="44" s="1"/>
  <c r="I274" i="44"/>
  <c r="J274" i="44" s="1"/>
  <c r="P274" i="44" s="1"/>
  <c r="Q274" i="44" s="1"/>
  <c r="I275" i="44"/>
  <c r="J275" i="44" s="1"/>
  <c r="P275" i="44" s="1"/>
  <c r="Q275" i="44" s="1"/>
  <c r="I276" i="44"/>
  <c r="J276" i="44" s="1"/>
  <c r="I277" i="44"/>
  <c r="J277" i="44" s="1"/>
  <c r="N277" i="44" s="1"/>
  <c r="I278" i="44"/>
  <c r="J278" i="44" s="1"/>
  <c r="P278" i="44" s="1"/>
  <c r="Q278" i="44" s="1"/>
  <c r="I279" i="44"/>
  <c r="J279" i="44" s="1"/>
  <c r="P279" i="44" s="1"/>
  <c r="Q279" i="44" s="1"/>
  <c r="I280" i="44"/>
  <c r="J280" i="44" s="1"/>
  <c r="N280" i="44" s="1"/>
  <c r="I281" i="44"/>
  <c r="J281" i="44" s="1"/>
  <c r="P281" i="44" s="1"/>
  <c r="Q281" i="44" s="1"/>
  <c r="I282" i="44"/>
  <c r="J282" i="44" s="1"/>
  <c r="I283" i="44"/>
  <c r="J283" i="44" s="1"/>
  <c r="I284" i="44"/>
  <c r="J284" i="44" s="1"/>
  <c r="I285" i="44"/>
  <c r="J285" i="44" s="1"/>
  <c r="N285" i="44" s="1"/>
  <c r="I286" i="44"/>
  <c r="J286" i="44" s="1"/>
  <c r="I287" i="44"/>
  <c r="J287" i="44" s="1"/>
  <c r="P287" i="44" s="1"/>
  <c r="Q287" i="44" s="1"/>
  <c r="I288" i="44"/>
  <c r="J288" i="44" s="1"/>
  <c r="N288" i="44" s="1"/>
  <c r="I289" i="44"/>
  <c r="J289" i="44" s="1"/>
  <c r="I290" i="44"/>
  <c r="J290" i="44" s="1"/>
  <c r="N290" i="44" s="1"/>
  <c r="I291" i="44"/>
  <c r="J291" i="44" s="1"/>
  <c r="I292" i="44"/>
  <c r="J292" i="44" s="1"/>
  <c r="I293" i="44"/>
  <c r="J293" i="44" s="1"/>
  <c r="N293" i="44" s="1"/>
  <c r="I294" i="44"/>
  <c r="J294" i="44" s="1"/>
  <c r="N294" i="44" s="1"/>
  <c r="I295" i="44"/>
  <c r="J295" i="44" s="1"/>
  <c r="P295" i="44" s="1"/>
  <c r="Q295" i="44" s="1"/>
  <c r="I296" i="44"/>
  <c r="J296" i="44" s="1"/>
  <c r="N296" i="44" s="1"/>
  <c r="I297" i="44"/>
  <c r="J297" i="44" s="1"/>
  <c r="P297" i="44" s="1"/>
  <c r="Q297" i="44" s="1"/>
  <c r="I298" i="44"/>
  <c r="J298" i="44" s="1"/>
  <c r="I299" i="44"/>
  <c r="J299" i="44" s="1"/>
  <c r="I300" i="44"/>
  <c r="J300" i="44" s="1"/>
  <c r="I301" i="44"/>
  <c r="J301" i="44" s="1"/>
  <c r="N301" i="44" s="1"/>
  <c r="I302" i="44"/>
  <c r="J302" i="44" s="1"/>
  <c r="I303" i="44"/>
  <c r="J303" i="44" s="1"/>
  <c r="P303" i="44" s="1"/>
  <c r="Q303" i="44" s="1"/>
  <c r="I304" i="44"/>
  <c r="J304" i="44" s="1"/>
  <c r="N304" i="44" s="1"/>
  <c r="I305" i="44"/>
  <c r="J305" i="44" s="1"/>
  <c r="I306" i="44"/>
  <c r="J306" i="44" s="1"/>
  <c r="N306" i="44" s="1"/>
  <c r="I307" i="44"/>
  <c r="J307" i="44" s="1"/>
  <c r="I308" i="44"/>
  <c r="J308" i="44" s="1"/>
  <c r="I309" i="44"/>
  <c r="J309" i="44" s="1"/>
  <c r="P309" i="44" s="1"/>
  <c r="Q309" i="44" s="1"/>
  <c r="I310" i="44"/>
  <c r="J310" i="44" s="1"/>
  <c r="N310" i="44" s="1"/>
  <c r="I311" i="44"/>
  <c r="J311" i="44" s="1"/>
  <c r="P311" i="44" s="1"/>
  <c r="Q311" i="44" s="1"/>
  <c r="I312" i="44"/>
  <c r="J312" i="44" s="1"/>
  <c r="I313" i="44"/>
  <c r="J313" i="44" s="1"/>
  <c r="P313" i="44" s="1"/>
  <c r="Q313" i="44" s="1"/>
  <c r="I314" i="44"/>
  <c r="J314" i="44" s="1"/>
  <c r="N314" i="44" s="1"/>
  <c r="I315" i="44"/>
  <c r="J315" i="44" s="1"/>
  <c r="P315" i="44" s="1"/>
  <c r="Q315" i="44" s="1"/>
  <c r="I316" i="44"/>
  <c r="J316" i="44" s="1"/>
  <c r="P316" i="44" s="1"/>
  <c r="Q316" i="44" s="1"/>
  <c r="I317" i="44"/>
  <c r="J317" i="44" s="1"/>
  <c r="P317" i="44" s="1"/>
  <c r="Q317" i="44" s="1"/>
  <c r="I318" i="44"/>
  <c r="J318" i="44" s="1"/>
  <c r="I319" i="44"/>
  <c r="J319" i="44" s="1"/>
  <c r="I320" i="44"/>
  <c r="J320" i="44" s="1"/>
  <c r="N320" i="44" s="1"/>
  <c r="I321" i="44"/>
  <c r="J321" i="44" s="1"/>
  <c r="I322" i="44"/>
  <c r="J322" i="44" s="1"/>
  <c r="N322" i="44" s="1"/>
  <c r="I323" i="44"/>
  <c r="J323" i="44" s="1"/>
  <c r="I324" i="44"/>
  <c r="J324" i="44" s="1"/>
  <c r="N324" i="44" s="1"/>
  <c r="I325" i="44"/>
  <c r="J325" i="44" s="1"/>
  <c r="N325" i="44" s="1"/>
  <c r="I326" i="44"/>
  <c r="J326" i="44" s="1"/>
  <c r="N326" i="44" s="1"/>
  <c r="I327" i="44"/>
  <c r="J327" i="44" s="1"/>
  <c r="I328" i="44"/>
  <c r="J328" i="44" s="1"/>
  <c r="N328" i="44" s="1"/>
  <c r="I329" i="44"/>
  <c r="J329" i="44" s="1"/>
  <c r="I330" i="44"/>
  <c r="J330" i="44" s="1"/>
  <c r="N330" i="44" s="1"/>
  <c r="I331" i="44"/>
  <c r="J331" i="44" s="1"/>
  <c r="I332" i="44"/>
  <c r="J332" i="44" s="1"/>
  <c r="N332" i="44" s="1"/>
  <c r="I333" i="44"/>
  <c r="J333" i="44" s="1"/>
  <c r="I334" i="44"/>
  <c r="J334" i="44" s="1"/>
  <c r="N334" i="44" s="1"/>
  <c r="I335" i="44"/>
  <c r="J335" i="44" s="1"/>
  <c r="I336" i="44"/>
  <c r="J336" i="44" s="1"/>
  <c r="N336" i="44" s="1"/>
  <c r="I337" i="44"/>
  <c r="J337" i="44" s="1"/>
  <c r="N337" i="44" s="1"/>
  <c r="I338" i="44"/>
  <c r="J338" i="44" s="1"/>
  <c r="N338" i="44" s="1"/>
  <c r="I339" i="44"/>
  <c r="J339" i="44" s="1"/>
  <c r="I340" i="44"/>
  <c r="J340" i="44" s="1"/>
  <c r="N340" i="44" s="1"/>
  <c r="I341" i="44"/>
  <c r="J341" i="44" s="1"/>
  <c r="N341" i="44" s="1"/>
  <c r="I342" i="44"/>
  <c r="J342" i="44" s="1"/>
  <c r="N342" i="44" s="1"/>
  <c r="I343" i="44"/>
  <c r="J343" i="44" s="1"/>
  <c r="I344" i="44"/>
  <c r="J344" i="44" s="1"/>
  <c r="N344" i="44" s="1"/>
  <c r="I345" i="44"/>
  <c r="J345" i="44" s="1"/>
  <c r="N345" i="44" s="1"/>
  <c r="I346" i="44"/>
  <c r="J346" i="44" s="1"/>
  <c r="N346" i="44" s="1"/>
  <c r="I347" i="44"/>
  <c r="J347" i="44" s="1"/>
  <c r="N347" i="44" s="1"/>
  <c r="I348" i="44"/>
  <c r="J348" i="44" s="1"/>
  <c r="N348" i="44" s="1"/>
  <c r="I349" i="44"/>
  <c r="J349" i="44" s="1"/>
  <c r="N349" i="44" s="1"/>
  <c r="I350" i="44"/>
  <c r="J350" i="44" s="1"/>
  <c r="N350" i="44" s="1"/>
  <c r="I351" i="44"/>
  <c r="J351" i="44" s="1"/>
  <c r="N351" i="44" s="1"/>
  <c r="I352" i="44"/>
  <c r="J352" i="44" s="1"/>
  <c r="N352" i="44" s="1"/>
  <c r="I353" i="44"/>
  <c r="J353" i="44" s="1"/>
  <c r="N353" i="44" s="1"/>
  <c r="I354" i="44"/>
  <c r="J354" i="44" s="1"/>
  <c r="N354" i="44" s="1"/>
  <c r="I355" i="44"/>
  <c r="J355" i="44" s="1"/>
  <c r="N355" i="44" s="1"/>
  <c r="I356" i="44"/>
  <c r="J356" i="44" s="1"/>
  <c r="N356" i="44" s="1"/>
  <c r="I357" i="44"/>
  <c r="J357" i="44" s="1"/>
  <c r="N357" i="44" s="1"/>
  <c r="I358" i="44"/>
  <c r="J358" i="44" s="1"/>
  <c r="N358" i="44" s="1"/>
  <c r="I359" i="44"/>
  <c r="J359" i="44" s="1"/>
  <c r="N359" i="44" s="1"/>
  <c r="I360" i="44"/>
  <c r="J360" i="44" s="1"/>
  <c r="N360" i="44" s="1"/>
  <c r="I2" i="44"/>
  <c r="J2" i="44" s="1"/>
  <c r="P2" i="44" s="1"/>
  <c r="Q2" i="44" s="1"/>
  <c r="O360" i="44"/>
  <c r="O359" i="44"/>
  <c r="O358" i="44"/>
  <c r="O357" i="44"/>
  <c r="O356" i="44"/>
  <c r="O355" i="44"/>
  <c r="O354" i="44"/>
  <c r="O353" i="44"/>
  <c r="O352" i="44"/>
  <c r="O351" i="44"/>
  <c r="O350" i="44"/>
  <c r="O349" i="44"/>
  <c r="O348" i="44"/>
  <c r="O347" i="44"/>
  <c r="O346" i="44"/>
  <c r="O345" i="44"/>
  <c r="O344" i="44"/>
  <c r="O343" i="44"/>
  <c r="O342" i="44"/>
  <c r="O341" i="44"/>
  <c r="O340" i="44"/>
  <c r="O339" i="44"/>
  <c r="O338" i="44"/>
  <c r="O337" i="44"/>
  <c r="O336" i="44"/>
  <c r="O335" i="44"/>
  <c r="O334" i="44"/>
  <c r="O333" i="44"/>
  <c r="O332" i="44"/>
  <c r="O331" i="44"/>
  <c r="O330" i="44"/>
  <c r="O329" i="44"/>
  <c r="O328" i="44"/>
  <c r="O327" i="44"/>
  <c r="O326" i="44"/>
  <c r="O325" i="44"/>
  <c r="O324" i="44"/>
  <c r="O323" i="44"/>
  <c r="O322" i="44"/>
  <c r="O321" i="44"/>
  <c r="O320" i="44"/>
  <c r="O319" i="44"/>
  <c r="O318" i="44"/>
  <c r="O317" i="44"/>
  <c r="O316" i="44"/>
  <c r="O315" i="44"/>
  <c r="O314" i="44"/>
  <c r="O313" i="44"/>
  <c r="O312" i="44"/>
  <c r="O311" i="44"/>
  <c r="O310" i="44"/>
  <c r="O309" i="44"/>
  <c r="O308" i="44"/>
  <c r="O307" i="44"/>
  <c r="O306" i="44"/>
  <c r="O305" i="44"/>
  <c r="O304" i="44"/>
  <c r="O303" i="44"/>
  <c r="O302" i="44"/>
  <c r="O301" i="44"/>
  <c r="O300" i="44"/>
  <c r="O299" i="44"/>
  <c r="O298" i="44"/>
  <c r="O297" i="44"/>
  <c r="O296" i="44"/>
  <c r="O295" i="44"/>
  <c r="O294" i="44"/>
  <c r="O293" i="44"/>
  <c r="O292" i="44"/>
  <c r="O291" i="44"/>
  <c r="O290" i="44"/>
  <c r="O289" i="44"/>
  <c r="O288" i="44"/>
  <c r="O287" i="44"/>
  <c r="O286" i="44"/>
  <c r="O285" i="44"/>
  <c r="O284" i="44"/>
  <c r="O283" i="44"/>
  <c r="O282" i="44"/>
  <c r="O281" i="44"/>
  <c r="O280" i="44"/>
  <c r="O279" i="44"/>
  <c r="O278" i="44"/>
  <c r="O277" i="44"/>
  <c r="O276" i="44"/>
  <c r="O275" i="44"/>
  <c r="O274" i="44"/>
  <c r="O273" i="44"/>
  <c r="O272" i="44"/>
  <c r="O271" i="44"/>
  <c r="O270" i="44"/>
  <c r="O269" i="44"/>
  <c r="O268" i="44"/>
  <c r="O267" i="44"/>
  <c r="O266" i="44"/>
  <c r="O265" i="44"/>
  <c r="O264" i="44"/>
  <c r="O263" i="44"/>
  <c r="O262" i="44"/>
  <c r="O261" i="44"/>
  <c r="O260" i="44"/>
  <c r="O259" i="44"/>
  <c r="O258" i="44"/>
  <c r="O257" i="44"/>
  <c r="O256" i="44"/>
  <c r="O255" i="44"/>
  <c r="O254" i="44"/>
  <c r="O253" i="44"/>
  <c r="O252" i="44"/>
  <c r="O251" i="44"/>
  <c r="O250" i="44"/>
  <c r="O249" i="44"/>
  <c r="O248" i="44"/>
  <c r="O247" i="44"/>
  <c r="O246" i="44"/>
  <c r="O245" i="44"/>
  <c r="O244" i="44"/>
  <c r="O243" i="44"/>
  <c r="O242" i="44"/>
  <c r="O241" i="44"/>
  <c r="O240" i="44"/>
  <c r="O239" i="44"/>
  <c r="O238" i="44"/>
  <c r="O237" i="44"/>
  <c r="O236" i="44"/>
  <c r="O235" i="44"/>
  <c r="O234" i="44"/>
  <c r="O233" i="44"/>
  <c r="O232" i="44"/>
  <c r="O231" i="44"/>
  <c r="O230" i="44"/>
  <c r="O229" i="44"/>
  <c r="O228" i="44"/>
  <c r="O227" i="44"/>
  <c r="O226" i="44"/>
  <c r="O225" i="44"/>
  <c r="O224" i="44"/>
  <c r="O223" i="44"/>
  <c r="O222" i="44"/>
  <c r="O221" i="44"/>
  <c r="O220" i="44"/>
  <c r="O219" i="44"/>
  <c r="O218" i="44"/>
  <c r="O217" i="44"/>
  <c r="O216" i="44"/>
  <c r="O215" i="44"/>
  <c r="O214" i="44"/>
  <c r="O213" i="44"/>
  <c r="O212" i="44"/>
  <c r="O211" i="44"/>
  <c r="O210" i="44"/>
  <c r="O209" i="44"/>
  <c r="O208" i="44"/>
  <c r="O207" i="44"/>
  <c r="O206" i="44"/>
  <c r="O205" i="44"/>
  <c r="O204" i="44"/>
  <c r="O203" i="44"/>
  <c r="O202" i="44"/>
  <c r="O201" i="44"/>
  <c r="O200" i="44"/>
  <c r="O199" i="44"/>
  <c r="J199" i="44"/>
  <c r="P199" i="44" s="1"/>
  <c r="Q199" i="44" s="1"/>
  <c r="O198" i="44"/>
  <c r="O197" i="44"/>
  <c r="O196" i="44"/>
  <c r="O195" i="44"/>
  <c r="O194" i="44"/>
  <c r="O193" i="44"/>
  <c r="O192" i="44"/>
  <c r="O191" i="44"/>
  <c r="O190" i="44"/>
  <c r="O189" i="44"/>
  <c r="O188" i="44"/>
  <c r="O187" i="44"/>
  <c r="O186" i="44"/>
  <c r="O185" i="44"/>
  <c r="O184" i="44"/>
  <c r="O183" i="44"/>
  <c r="O182" i="44"/>
  <c r="O181" i="44"/>
  <c r="O180" i="44"/>
  <c r="O179" i="44"/>
  <c r="J179" i="44"/>
  <c r="O178" i="44"/>
  <c r="O177" i="44"/>
  <c r="O176" i="44"/>
  <c r="O175" i="44"/>
  <c r="O174" i="44"/>
  <c r="O173" i="44"/>
  <c r="O172" i="44"/>
  <c r="O171" i="44"/>
  <c r="O170" i="44"/>
  <c r="O169" i="44"/>
  <c r="O168" i="44"/>
  <c r="O167" i="44"/>
  <c r="O166" i="44"/>
  <c r="O165" i="44"/>
  <c r="O164" i="44"/>
  <c r="O163" i="44"/>
  <c r="J163" i="44"/>
  <c r="K163" i="44" s="1"/>
  <c r="L163" i="44" s="1"/>
  <c r="O162" i="44"/>
  <c r="O161" i="44"/>
  <c r="O160" i="44"/>
  <c r="O159" i="44"/>
  <c r="J159" i="44"/>
  <c r="P159" i="44" s="1"/>
  <c r="Q159" i="44" s="1"/>
  <c r="O158" i="44"/>
  <c r="O157" i="44"/>
  <c r="O156" i="44"/>
  <c r="O155" i="44"/>
  <c r="O154" i="44"/>
  <c r="O153" i="44"/>
  <c r="O152" i="44"/>
  <c r="O151" i="44"/>
  <c r="O150" i="44"/>
  <c r="J150" i="44"/>
  <c r="O149" i="44"/>
  <c r="O148" i="44"/>
  <c r="O147" i="44"/>
  <c r="O146" i="44"/>
  <c r="O145" i="44"/>
  <c r="O144" i="44"/>
  <c r="O143" i="44"/>
  <c r="O142" i="44"/>
  <c r="O141" i="44"/>
  <c r="O140" i="44"/>
  <c r="O139" i="44"/>
  <c r="O138" i="44"/>
  <c r="O137" i="44"/>
  <c r="O136" i="44"/>
  <c r="O135" i="44"/>
  <c r="O134" i="44"/>
  <c r="O133" i="44"/>
  <c r="O132" i="44"/>
  <c r="O131" i="44"/>
  <c r="J131" i="44"/>
  <c r="O130" i="44"/>
  <c r="O129" i="44"/>
  <c r="O128" i="44"/>
  <c r="J128" i="44"/>
  <c r="O127" i="44"/>
  <c r="O126" i="44"/>
  <c r="O125" i="44"/>
  <c r="O124" i="44"/>
  <c r="O123" i="44"/>
  <c r="J123" i="44"/>
  <c r="O122" i="44"/>
  <c r="O121" i="44"/>
  <c r="O120" i="44"/>
  <c r="O119" i="44"/>
  <c r="O118" i="44"/>
  <c r="J118" i="44"/>
  <c r="O117" i="44"/>
  <c r="O116" i="44"/>
  <c r="O115" i="44"/>
  <c r="J115" i="44"/>
  <c r="O114" i="44"/>
  <c r="O113" i="44"/>
  <c r="O112" i="44"/>
  <c r="O111" i="44"/>
  <c r="J111" i="44"/>
  <c r="K111" i="44" s="1"/>
  <c r="L111" i="44" s="1"/>
  <c r="O110" i="44"/>
  <c r="O109" i="44"/>
  <c r="O108" i="44"/>
  <c r="O107" i="44"/>
  <c r="J107" i="44"/>
  <c r="P107" i="44" s="1"/>
  <c r="Q107" i="44" s="1"/>
  <c r="O106" i="44"/>
  <c r="O105" i="44"/>
  <c r="O104" i="44"/>
  <c r="O103" i="44"/>
  <c r="J103" i="44"/>
  <c r="P103" i="44" s="1"/>
  <c r="Q103" i="44" s="1"/>
  <c r="O102" i="44"/>
  <c r="O101" i="44"/>
  <c r="O100" i="44"/>
  <c r="O99" i="44"/>
  <c r="J99" i="44"/>
  <c r="P99" i="44" s="1"/>
  <c r="Q99" i="44" s="1"/>
  <c r="O98" i="44"/>
  <c r="O97" i="44"/>
  <c r="O96" i="44"/>
  <c r="O95" i="44"/>
  <c r="J95" i="44"/>
  <c r="P95" i="44" s="1"/>
  <c r="Q95" i="44" s="1"/>
  <c r="O94" i="44"/>
  <c r="J94" i="44"/>
  <c r="P94" i="44" s="1"/>
  <c r="Q94" i="44" s="1"/>
  <c r="O93" i="44"/>
  <c r="O92" i="44"/>
  <c r="O91" i="44"/>
  <c r="J91" i="44"/>
  <c r="P91" i="44" s="1"/>
  <c r="Q91" i="44" s="1"/>
  <c r="O90" i="44"/>
  <c r="O89" i="44"/>
  <c r="O88" i="44"/>
  <c r="O87" i="44"/>
  <c r="J87" i="44"/>
  <c r="N87" i="44" s="1"/>
  <c r="O86" i="44"/>
  <c r="J86" i="44"/>
  <c r="N86" i="44" s="1"/>
  <c r="O85" i="44"/>
  <c r="O84" i="44"/>
  <c r="O83" i="44"/>
  <c r="J83" i="44"/>
  <c r="N83" i="44" s="1"/>
  <c r="O82" i="44"/>
  <c r="O81" i="44"/>
  <c r="O80" i="44"/>
  <c r="J80" i="44"/>
  <c r="N80" i="44" s="1"/>
  <c r="O79" i="44"/>
  <c r="J79" i="44"/>
  <c r="N79" i="44" s="1"/>
  <c r="O78" i="44"/>
  <c r="O77" i="44"/>
  <c r="O76" i="44"/>
  <c r="J76" i="44"/>
  <c r="N76" i="44" s="1"/>
  <c r="O75" i="44"/>
  <c r="J75" i="44"/>
  <c r="N75" i="44" s="1"/>
  <c r="O74" i="44"/>
  <c r="O73" i="44"/>
  <c r="O72" i="44"/>
  <c r="O71" i="44"/>
  <c r="J71" i="44"/>
  <c r="N71" i="44" s="1"/>
  <c r="O70" i="44"/>
  <c r="J70" i="44"/>
  <c r="N70" i="44" s="1"/>
  <c r="O69" i="44"/>
  <c r="O68" i="44"/>
  <c r="O67" i="44"/>
  <c r="J67" i="44"/>
  <c r="N67" i="44" s="1"/>
  <c r="O66" i="44"/>
  <c r="O65" i="44"/>
  <c r="O64" i="44"/>
  <c r="O63" i="44"/>
  <c r="J63" i="44"/>
  <c r="P63" i="44" s="1"/>
  <c r="Q63" i="44" s="1"/>
  <c r="O62" i="44"/>
  <c r="J62" i="44"/>
  <c r="K62" i="44" s="1"/>
  <c r="L62" i="44" s="1"/>
  <c r="O61" i="44"/>
  <c r="O60" i="44"/>
  <c r="J60" i="44"/>
  <c r="P60" i="44" s="1"/>
  <c r="Q60" i="44" s="1"/>
  <c r="O59" i="44"/>
  <c r="J59" i="44"/>
  <c r="K59" i="44" s="1"/>
  <c r="L59" i="44" s="1"/>
  <c r="O58" i="44"/>
  <c r="O57" i="44"/>
  <c r="O56" i="44"/>
  <c r="O55" i="44"/>
  <c r="J55" i="44"/>
  <c r="K55" i="44" s="1"/>
  <c r="L55" i="44" s="1"/>
  <c r="O54" i="44"/>
  <c r="J54" i="44"/>
  <c r="K54" i="44" s="1"/>
  <c r="L54" i="44" s="1"/>
  <c r="O53" i="44"/>
  <c r="O52" i="44"/>
  <c r="O51" i="44"/>
  <c r="J51" i="44"/>
  <c r="K51" i="44" s="1"/>
  <c r="L51" i="44" s="1"/>
  <c r="O50" i="44"/>
  <c r="O49" i="44"/>
  <c r="O48" i="44"/>
  <c r="J48" i="44"/>
  <c r="P48" i="44" s="1"/>
  <c r="Q48" i="44" s="1"/>
  <c r="O47" i="44"/>
  <c r="J47" i="44"/>
  <c r="K47" i="44" s="1"/>
  <c r="L47" i="44" s="1"/>
  <c r="O46" i="44"/>
  <c r="J46" i="44"/>
  <c r="K46" i="44" s="1"/>
  <c r="L46" i="44" s="1"/>
  <c r="O45" i="44"/>
  <c r="J45" i="44"/>
  <c r="P45" i="44" s="1"/>
  <c r="Q45" i="44" s="1"/>
  <c r="O44" i="44"/>
  <c r="J44" i="44"/>
  <c r="K44" i="44" s="1"/>
  <c r="L44" i="44" s="1"/>
  <c r="O43" i="44"/>
  <c r="J43" i="44"/>
  <c r="K43" i="44" s="1"/>
  <c r="L43" i="44" s="1"/>
  <c r="O42" i="44"/>
  <c r="O41" i="44"/>
  <c r="O40" i="44"/>
  <c r="J40" i="44"/>
  <c r="K40" i="44" s="1"/>
  <c r="L40" i="44" s="1"/>
  <c r="O39" i="44"/>
  <c r="J39" i="44"/>
  <c r="K39" i="44" s="1"/>
  <c r="L39" i="44" s="1"/>
  <c r="O38" i="44"/>
  <c r="J38" i="44"/>
  <c r="K38" i="44" s="1"/>
  <c r="L38" i="44" s="1"/>
  <c r="O37" i="44"/>
  <c r="J37" i="44"/>
  <c r="P37" i="44" s="1"/>
  <c r="Q37" i="44" s="1"/>
  <c r="O36" i="44"/>
  <c r="J36" i="44"/>
  <c r="K36" i="44" s="1"/>
  <c r="L36" i="44" s="1"/>
  <c r="O35" i="44"/>
  <c r="J35" i="44"/>
  <c r="K35" i="44" s="1"/>
  <c r="L35" i="44" s="1"/>
  <c r="O34" i="44"/>
  <c r="O33" i="44"/>
  <c r="O32" i="44"/>
  <c r="J32" i="44"/>
  <c r="K32" i="44" s="1"/>
  <c r="L32" i="44" s="1"/>
  <c r="O31" i="44"/>
  <c r="J31" i="44"/>
  <c r="K31" i="44" s="1"/>
  <c r="L31" i="44" s="1"/>
  <c r="O30" i="44"/>
  <c r="J30" i="44"/>
  <c r="K30" i="44" s="1"/>
  <c r="L30" i="44" s="1"/>
  <c r="O29" i="44"/>
  <c r="J29" i="44"/>
  <c r="P29" i="44" s="1"/>
  <c r="Q29" i="44" s="1"/>
  <c r="O28" i="44"/>
  <c r="J28" i="44"/>
  <c r="K28" i="44" s="1"/>
  <c r="L28" i="44" s="1"/>
  <c r="O27" i="44"/>
  <c r="J27" i="44"/>
  <c r="K27" i="44" s="1"/>
  <c r="L27" i="44" s="1"/>
  <c r="O26" i="44"/>
  <c r="O25" i="44"/>
  <c r="O24" i="44"/>
  <c r="J24" i="44"/>
  <c r="K24" i="44" s="1"/>
  <c r="L24" i="44" s="1"/>
  <c r="O23" i="44"/>
  <c r="J23" i="44"/>
  <c r="K23" i="44" s="1"/>
  <c r="L23" i="44" s="1"/>
  <c r="O22" i="44"/>
  <c r="J22" i="44"/>
  <c r="K22" i="44" s="1"/>
  <c r="L22" i="44" s="1"/>
  <c r="O21" i="44"/>
  <c r="J21" i="44"/>
  <c r="P21" i="44" s="1"/>
  <c r="Q21" i="44" s="1"/>
  <c r="O20" i="44"/>
  <c r="J20" i="44"/>
  <c r="K20" i="44" s="1"/>
  <c r="L20" i="44" s="1"/>
  <c r="O19" i="44"/>
  <c r="J19" i="44"/>
  <c r="K19" i="44" s="1"/>
  <c r="L19" i="44" s="1"/>
  <c r="O18" i="44"/>
  <c r="O17" i="44"/>
  <c r="O16" i="44"/>
  <c r="J16" i="44"/>
  <c r="K16" i="44" s="1"/>
  <c r="L16" i="44" s="1"/>
  <c r="O15" i="44"/>
  <c r="J15" i="44"/>
  <c r="K15" i="44" s="1"/>
  <c r="L15" i="44" s="1"/>
  <c r="O14" i="44"/>
  <c r="J14" i="44"/>
  <c r="K14" i="44" s="1"/>
  <c r="L14" i="44" s="1"/>
  <c r="O13" i="44"/>
  <c r="J13" i="44"/>
  <c r="P13" i="44" s="1"/>
  <c r="Q13" i="44" s="1"/>
  <c r="O12" i="44"/>
  <c r="J12" i="44"/>
  <c r="K12" i="44" s="1"/>
  <c r="L12" i="44" s="1"/>
  <c r="O11" i="44"/>
  <c r="J11" i="44"/>
  <c r="K11" i="44" s="1"/>
  <c r="L11" i="44" s="1"/>
  <c r="O10" i="44"/>
  <c r="O9" i="44"/>
  <c r="O8" i="44"/>
  <c r="J8" i="44"/>
  <c r="K8" i="44" s="1"/>
  <c r="L8" i="44" s="1"/>
  <c r="O7" i="44"/>
  <c r="J7" i="44"/>
  <c r="K7" i="44" s="1"/>
  <c r="L7" i="44" s="1"/>
  <c r="O6" i="44"/>
  <c r="J6" i="44"/>
  <c r="K6" i="44" s="1"/>
  <c r="L6" i="44" s="1"/>
  <c r="O5" i="44"/>
  <c r="J5" i="44"/>
  <c r="O4" i="44"/>
  <c r="J4" i="44"/>
  <c r="P4" i="44" s="1"/>
  <c r="Q4" i="44" s="1"/>
  <c r="O3" i="44"/>
  <c r="J3" i="44"/>
  <c r="P3" i="44" s="1"/>
  <c r="Q3" i="44" s="1"/>
  <c r="O2" i="44"/>
  <c r="I3" i="43"/>
  <c r="J3" i="43" s="1"/>
  <c r="I4" i="43"/>
  <c r="I5" i="43"/>
  <c r="I6" i="43"/>
  <c r="I7" i="43"/>
  <c r="J7" i="43" s="1"/>
  <c r="I8" i="43"/>
  <c r="I9" i="43"/>
  <c r="I10" i="43"/>
  <c r="J10" i="43" s="1"/>
  <c r="I11" i="43"/>
  <c r="I12" i="43"/>
  <c r="I13" i="43"/>
  <c r="I14" i="43"/>
  <c r="I15" i="43"/>
  <c r="J15" i="43" s="1"/>
  <c r="I16" i="43"/>
  <c r="I17" i="43"/>
  <c r="I18" i="43"/>
  <c r="J18" i="43" s="1"/>
  <c r="I19" i="43"/>
  <c r="I20" i="43"/>
  <c r="I21" i="43"/>
  <c r="I22" i="43"/>
  <c r="I23" i="43"/>
  <c r="J23" i="43" s="1"/>
  <c r="I24" i="43"/>
  <c r="I25" i="43"/>
  <c r="I26" i="43"/>
  <c r="J26" i="43" s="1"/>
  <c r="I27" i="43"/>
  <c r="J27" i="43" s="1"/>
  <c r="I28" i="43"/>
  <c r="I29" i="43"/>
  <c r="I30" i="43"/>
  <c r="I31" i="43"/>
  <c r="J31" i="43" s="1"/>
  <c r="I32" i="43"/>
  <c r="I2" i="43"/>
  <c r="H3" i="42"/>
  <c r="H4" i="42"/>
  <c r="H5" i="42"/>
  <c r="H6" i="42"/>
  <c r="H7" i="42"/>
  <c r="H8" i="42"/>
  <c r="H11" i="42"/>
  <c r="H12" i="42"/>
  <c r="H13" i="42"/>
  <c r="H14" i="42"/>
  <c r="H15" i="42"/>
  <c r="H16" i="42"/>
  <c r="H19" i="42"/>
  <c r="H20" i="42"/>
  <c r="H21" i="42"/>
  <c r="H22" i="42"/>
  <c r="H23" i="42"/>
  <c r="H24" i="42"/>
  <c r="H27" i="42"/>
  <c r="H28" i="42"/>
  <c r="H29" i="42"/>
  <c r="H30" i="42"/>
  <c r="H31" i="42"/>
  <c r="H32" i="42"/>
  <c r="H35" i="42"/>
  <c r="H36" i="42"/>
  <c r="H37" i="42"/>
  <c r="H38" i="42"/>
  <c r="H39" i="42"/>
  <c r="H40" i="42"/>
  <c r="H43" i="42"/>
  <c r="H44" i="42"/>
  <c r="H45" i="42"/>
  <c r="H46" i="42"/>
  <c r="H47" i="42"/>
  <c r="H48" i="42"/>
  <c r="H51" i="42"/>
  <c r="H52" i="42"/>
  <c r="H53" i="42"/>
  <c r="H54" i="42"/>
  <c r="H55" i="42"/>
  <c r="H56" i="42"/>
  <c r="H59" i="42"/>
  <c r="H60" i="42"/>
  <c r="H61" i="42"/>
  <c r="H62" i="42"/>
  <c r="H63" i="42"/>
  <c r="H64" i="42"/>
  <c r="H65" i="42"/>
  <c r="H67" i="42"/>
  <c r="H68" i="42"/>
  <c r="H69" i="42"/>
  <c r="H70" i="42"/>
  <c r="H71" i="42"/>
  <c r="H72" i="42"/>
  <c r="H73" i="42"/>
  <c r="H75" i="42"/>
  <c r="H76" i="42"/>
  <c r="H77" i="42"/>
  <c r="H78" i="42"/>
  <c r="H79" i="42"/>
  <c r="H80" i="42"/>
  <c r="H81" i="42"/>
  <c r="H83" i="42"/>
  <c r="H84" i="42"/>
  <c r="H85" i="42"/>
  <c r="H86" i="42"/>
  <c r="H87" i="42"/>
  <c r="H88" i="42"/>
  <c r="H89" i="42"/>
  <c r="H91" i="42"/>
  <c r="H92" i="42"/>
  <c r="H93" i="42"/>
  <c r="H94" i="42"/>
  <c r="H95" i="42"/>
  <c r="H96" i="42"/>
  <c r="H97" i="42"/>
  <c r="H99" i="42"/>
  <c r="H100" i="42"/>
  <c r="H101" i="42"/>
  <c r="H102" i="42"/>
  <c r="H103" i="42"/>
  <c r="H104" i="42"/>
  <c r="H105" i="42"/>
  <c r="H107" i="42"/>
  <c r="H108" i="42"/>
  <c r="H109" i="42"/>
  <c r="H110" i="42"/>
  <c r="H111" i="42"/>
  <c r="H112" i="42"/>
  <c r="H113" i="42"/>
  <c r="H115" i="42"/>
  <c r="H116" i="42"/>
  <c r="H117" i="42"/>
  <c r="H118" i="42"/>
  <c r="H119" i="42"/>
  <c r="H120" i="42"/>
  <c r="H121" i="42"/>
  <c r="H123" i="42"/>
  <c r="H124" i="42"/>
  <c r="H125" i="42"/>
  <c r="H126" i="42"/>
  <c r="H127" i="42"/>
  <c r="H128" i="42"/>
  <c r="H129" i="42"/>
  <c r="H131" i="42"/>
  <c r="H132" i="42"/>
  <c r="H133" i="42"/>
  <c r="H134" i="42"/>
  <c r="H135" i="42"/>
  <c r="H136" i="42"/>
  <c r="H137" i="42"/>
  <c r="H139" i="42"/>
  <c r="H140" i="42"/>
  <c r="H141" i="42"/>
  <c r="H142" i="42"/>
  <c r="H143" i="42"/>
  <c r="H144" i="42"/>
  <c r="H145" i="42"/>
  <c r="H147" i="42"/>
  <c r="H148" i="42"/>
  <c r="H149" i="42"/>
  <c r="H150" i="42"/>
  <c r="H151" i="42"/>
  <c r="H152" i="42"/>
  <c r="H153" i="42"/>
  <c r="H155" i="42"/>
  <c r="H156" i="42"/>
  <c r="H157" i="42"/>
  <c r="H158" i="42"/>
  <c r="H159" i="42"/>
  <c r="H160" i="42"/>
  <c r="H161" i="42"/>
  <c r="H163" i="42"/>
  <c r="H164" i="42"/>
  <c r="H165" i="42"/>
  <c r="H166" i="42"/>
  <c r="H167" i="42"/>
  <c r="H168" i="42"/>
  <c r="H169" i="42"/>
  <c r="H171" i="42"/>
  <c r="H172" i="42"/>
  <c r="H173" i="42"/>
  <c r="H174" i="42"/>
  <c r="H175" i="42"/>
  <c r="H176" i="42"/>
  <c r="H177" i="42"/>
  <c r="H179" i="42"/>
  <c r="H180" i="42"/>
  <c r="H181" i="42"/>
  <c r="H182" i="42"/>
  <c r="H183" i="42"/>
  <c r="H184" i="42"/>
  <c r="H185" i="42"/>
  <c r="H187" i="42"/>
  <c r="H188" i="42"/>
  <c r="H189" i="42"/>
  <c r="H190" i="42"/>
  <c r="H191" i="42"/>
  <c r="H192" i="42"/>
  <c r="H193" i="42"/>
  <c r="H195" i="42"/>
  <c r="H196" i="42"/>
  <c r="H197" i="42"/>
  <c r="H198" i="42"/>
  <c r="H199" i="42"/>
  <c r="H200" i="42"/>
  <c r="H201" i="42"/>
  <c r="H203" i="42"/>
  <c r="H204" i="42"/>
  <c r="H205" i="42"/>
  <c r="H206" i="42"/>
  <c r="H207" i="42"/>
  <c r="H208" i="42"/>
  <c r="H209" i="42"/>
  <c r="H211" i="42"/>
  <c r="H212" i="42"/>
  <c r="H213" i="42"/>
  <c r="H214" i="42"/>
  <c r="H215" i="42"/>
  <c r="H216" i="42"/>
  <c r="H217" i="42"/>
  <c r="H219" i="42"/>
  <c r="H220" i="42"/>
  <c r="H221" i="42"/>
  <c r="H222" i="42"/>
  <c r="H223" i="42"/>
  <c r="H224" i="42"/>
  <c r="H225" i="42"/>
  <c r="H227" i="42"/>
  <c r="H228" i="42"/>
  <c r="H229" i="42"/>
  <c r="H230" i="42"/>
  <c r="H231" i="42"/>
  <c r="H232" i="42"/>
  <c r="H233" i="42"/>
  <c r="H235" i="42"/>
  <c r="H236" i="42"/>
  <c r="H237" i="42"/>
  <c r="H238" i="42"/>
  <c r="H239" i="42"/>
  <c r="H240" i="42"/>
  <c r="H241" i="42"/>
  <c r="H243" i="42"/>
  <c r="H244" i="42"/>
  <c r="H245" i="42"/>
  <c r="H246" i="42"/>
  <c r="H247" i="42"/>
  <c r="H248" i="42"/>
  <c r="H249" i="42"/>
  <c r="H251" i="42"/>
  <c r="H252" i="42"/>
  <c r="H253" i="42"/>
  <c r="H254" i="42"/>
  <c r="H255" i="42"/>
  <c r="H256" i="42"/>
  <c r="H257" i="42"/>
  <c r="H259" i="42"/>
  <c r="H260" i="42"/>
  <c r="H261" i="42"/>
  <c r="H262" i="42"/>
  <c r="H263" i="42"/>
  <c r="H264" i="42"/>
  <c r="H265" i="42"/>
  <c r="H267" i="42"/>
  <c r="H268" i="42"/>
  <c r="H269" i="42"/>
  <c r="H270" i="42"/>
  <c r="H271" i="42"/>
  <c r="H272" i="42"/>
  <c r="H273" i="42"/>
  <c r="H275" i="42"/>
  <c r="H276" i="42"/>
  <c r="H277" i="42"/>
  <c r="H278" i="42"/>
  <c r="H279" i="42"/>
  <c r="H280" i="42"/>
  <c r="H281" i="42"/>
  <c r="H283" i="42"/>
  <c r="H284" i="42"/>
  <c r="H285" i="42"/>
  <c r="H286" i="42"/>
  <c r="H287" i="42"/>
  <c r="H288" i="42"/>
  <c r="H289" i="42"/>
  <c r="H291" i="42"/>
  <c r="H292" i="42"/>
  <c r="H293" i="42"/>
  <c r="H294" i="42"/>
  <c r="H295" i="42"/>
  <c r="H296" i="42"/>
  <c r="H297" i="42"/>
  <c r="H299" i="42"/>
  <c r="H300" i="42"/>
  <c r="H301" i="42"/>
  <c r="H302" i="42"/>
  <c r="H303" i="42"/>
  <c r="H304" i="42"/>
  <c r="H305" i="42"/>
  <c r="H307" i="42"/>
  <c r="H308" i="42"/>
  <c r="H309" i="42"/>
  <c r="H310" i="42"/>
  <c r="H311" i="42"/>
  <c r="H312" i="42"/>
  <c r="H313" i="42"/>
  <c r="H315" i="42"/>
  <c r="H316" i="42"/>
  <c r="H317" i="42"/>
  <c r="H318" i="42"/>
  <c r="H319" i="42"/>
  <c r="H320" i="42"/>
  <c r="H321" i="42"/>
  <c r="H323" i="42"/>
  <c r="H324" i="42"/>
  <c r="H325" i="42"/>
  <c r="H326" i="42"/>
  <c r="H327" i="42"/>
  <c r="H328" i="42"/>
  <c r="H329" i="42"/>
  <c r="H331" i="42"/>
  <c r="H332" i="42"/>
  <c r="H333" i="42"/>
  <c r="H334" i="42"/>
  <c r="H335" i="42"/>
  <c r="H336" i="42"/>
  <c r="H337" i="42"/>
  <c r="H339" i="42"/>
  <c r="H340" i="42"/>
  <c r="H341" i="42"/>
  <c r="H342" i="42"/>
  <c r="H343" i="42"/>
  <c r="H344" i="42"/>
  <c r="H345" i="42"/>
  <c r="H347" i="42"/>
  <c r="H348" i="42"/>
  <c r="H349" i="42"/>
  <c r="H350" i="42"/>
  <c r="H351" i="42"/>
  <c r="H352" i="42"/>
  <c r="H353" i="42"/>
  <c r="H355" i="42"/>
  <c r="H356" i="42"/>
  <c r="H357" i="42"/>
  <c r="H358" i="42"/>
  <c r="H359" i="42"/>
  <c r="H360" i="42"/>
  <c r="J19" i="43"/>
  <c r="J4" i="43"/>
  <c r="J5" i="43"/>
  <c r="N5" i="43" s="1"/>
  <c r="J6" i="43"/>
  <c r="J8" i="43"/>
  <c r="N8" i="43" s="1"/>
  <c r="J9" i="43"/>
  <c r="J11" i="43"/>
  <c r="J12" i="43"/>
  <c r="J13" i="43"/>
  <c r="J14" i="43"/>
  <c r="J16" i="43"/>
  <c r="J17" i="43"/>
  <c r="J20" i="43"/>
  <c r="J21" i="43"/>
  <c r="J22" i="43"/>
  <c r="J24" i="43"/>
  <c r="J25" i="43"/>
  <c r="J28" i="43"/>
  <c r="J29" i="43"/>
  <c r="J30" i="43"/>
  <c r="J32" i="43"/>
  <c r="J2" i="43"/>
  <c r="O32" i="43"/>
  <c r="M32" i="43"/>
  <c r="O31" i="43"/>
  <c r="M31" i="43"/>
  <c r="O30" i="43"/>
  <c r="M30" i="43"/>
  <c r="O29" i="43"/>
  <c r="M29" i="43"/>
  <c r="O28" i="43"/>
  <c r="M28" i="43"/>
  <c r="O27" i="43"/>
  <c r="M27" i="43"/>
  <c r="O26" i="43"/>
  <c r="M26" i="43"/>
  <c r="O25" i="43"/>
  <c r="M25" i="43"/>
  <c r="O24" i="43"/>
  <c r="M24" i="43"/>
  <c r="O23" i="43"/>
  <c r="M23" i="43"/>
  <c r="O22" i="43"/>
  <c r="M22" i="43"/>
  <c r="O21" i="43"/>
  <c r="M21" i="43"/>
  <c r="O20" i="43"/>
  <c r="M20" i="43"/>
  <c r="O19" i="43"/>
  <c r="M19" i="43"/>
  <c r="O18" i="43"/>
  <c r="M18" i="43"/>
  <c r="O17" i="43"/>
  <c r="M17" i="43"/>
  <c r="O16" i="43"/>
  <c r="M16" i="43"/>
  <c r="O15" i="43"/>
  <c r="M15" i="43"/>
  <c r="O14" i="43"/>
  <c r="M14" i="43"/>
  <c r="O13" i="43"/>
  <c r="M13" i="43"/>
  <c r="O12" i="43"/>
  <c r="M12" i="43"/>
  <c r="O11" i="43"/>
  <c r="M11" i="43"/>
  <c r="O10" i="43"/>
  <c r="M10" i="43"/>
  <c r="O9" i="43"/>
  <c r="M9" i="43"/>
  <c r="O8" i="43"/>
  <c r="M8" i="43"/>
  <c r="O7" i="43"/>
  <c r="M7" i="43"/>
  <c r="O6" i="43"/>
  <c r="M6" i="43"/>
  <c r="O5" i="43"/>
  <c r="M5" i="43"/>
  <c r="O4" i="43"/>
  <c r="M4" i="43"/>
  <c r="O3" i="43"/>
  <c r="M3" i="43"/>
  <c r="O2" i="43"/>
  <c r="M2" i="43"/>
  <c r="N360" i="42"/>
  <c r="N359" i="42"/>
  <c r="N358" i="42"/>
  <c r="N357" i="42"/>
  <c r="N356" i="42"/>
  <c r="N355" i="42"/>
  <c r="N354" i="42"/>
  <c r="N353" i="42"/>
  <c r="N352" i="42"/>
  <c r="N351" i="42"/>
  <c r="N350" i="42"/>
  <c r="N349" i="42"/>
  <c r="N348" i="42"/>
  <c r="N347" i="42"/>
  <c r="N346" i="42"/>
  <c r="N345" i="42"/>
  <c r="N344" i="42"/>
  <c r="N343" i="42"/>
  <c r="N342" i="42"/>
  <c r="N341" i="42"/>
  <c r="N340" i="42"/>
  <c r="N339" i="42"/>
  <c r="N338" i="42"/>
  <c r="N337" i="42"/>
  <c r="N336" i="42"/>
  <c r="N335" i="42"/>
  <c r="N334" i="42"/>
  <c r="N333" i="42"/>
  <c r="N332" i="42"/>
  <c r="N331" i="42"/>
  <c r="N330" i="42"/>
  <c r="N329" i="42"/>
  <c r="N328" i="42"/>
  <c r="N327" i="42"/>
  <c r="N326" i="42"/>
  <c r="N325" i="42"/>
  <c r="N324" i="42"/>
  <c r="N323" i="42"/>
  <c r="N322" i="42"/>
  <c r="N321" i="42"/>
  <c r="N320" i="42"/>
  <c r="N319" i="42"/>
  <c r="N318" i="42"/>
  <c r="N317" i="42"/>
  <c r="N316" i="42"/>
  <c r="N315" i="42"/>
  <c r="N314" i="42"/>
  <c r="N313" i="42"/>
  <c r="N312" i="42"/>
  <c r="N311" i="42"/>
  <c r="N310" i="42"/>
  <c r="N309" i="42"/>
  <c r="N308" i="42"/>
  <c r="N307" i="42"/>
  <c r="N306" i="42"/>
  <c r="N305" i="42"/>
  <c r="N304" i="42"/>
  <c r="N303" i="42"/>
  <c r="N302" i="42"/>
  <c r="N301" i="42"/>
  <c r="N300" i="42"/>
  <c r="N299" i="42"/>
  <c r="N298" i="42"/>
  <c r="N297" i="42"/>
  <c r="N296" i="42"/>
  <c r="N295" i="42"/>
  <c r="N294" i="42"/>
  <c r="N293" i="42"/>
  <c r="N292" i="42"/>
  <c r="N291" i="42"/>
  <c r="N290" i="42"/>
  <c r="N289" i="42"/>
  <c r="N288" i="42"/>
  <c r="N287" i="42"/>
  <c r="N286" i="42"/>
  <c r="N285" i="42"/>
  <c r="N284" i="42"/>
  <c r="N283" i="42"/>
  <c r="N282" i="42"/>
  <c r="N281" i="42"/>
  <c r="N280" i="42"/>
  <c r="N279" i="42"/>
  <c r="N278" i="42"/>
  <c r="N277" i="42"/>
  <c r="N276" i="42"/>
  <c r="N275" i="42"/>
  <c r="N274" i="42"/>
  <c r="N273" i="42"/>
  <c r="N272" i="42"/>
  <c r="N271" i="42"/>
  <c r="N270" i="42"/>
  <c r="N269" i="42"/>
  <c r="N268" i="42"/>
  <c r="N267" i="42"/>
  <c r="N266" i="42"/>
  <c r="N265" i="42"/>
  <c r="N264" i="42"/>
  <c r="N263" i="42"/>
  <c r="N262" i="42"/>
  <c r="N261" i="42"/>
  <c r="N260" i="42"/>
  <c r="N259" i="42"/>
  <c r="N258" i="42"/>
  <c r="N257" i="42"/>
  <c r="N256" i="42"/>
  <c r="N255" i="42"/>
  <c r="N254" i="42"/>
  <c r="N253" i="42"/>
  <c r="N252" i="42"/>
  <c r="N251" i="42"/>
  <c r="N250" i="42"/>
  <c r="N249" i="42"/>
  <c r="N248" i="42"/>
  <c r="N247" i="42"/>
  <c r="N246" i="42"/>
  <c r="N245" i="42"/>
  <c r="N244" i="42"/>
  <c r="N243" i="42"/>
  <c r="N242" i="42"/>
  <c r="N241" i="42"/>
  <c r="N240" i="42"/>
  <c r="N239" i="42"/>
  <c r="N238" i="42"/>
  <c r="N237" i="42"/>
  <c r="N236" i="42"/>
  <c r="N235" i="42"/>
  <c r="N234" i="42"/>
  <c r="N233" i="42"/>
  <c r="N232" i="42"/>
  <c r="N231" i="42"/>
  <c r="N230" i="42"/>
  <c r="N229" i="42"/>
  <c r="N228" i="42"/>
  <c r="N227" i="42"/>
  <c r="N226" i="42"/>
  <c r="N225" i="42"/>
  <c r="N224" i="42"/>
  <c r="N223" i="42"/>
  <c r="N222" i="42"/>
  <c r="N221" i="42"/>
  <c r="N220" i="42"/>
  <c r="N219" i="42"/>
  <c r="N218" i="42"/>
  <c r="N217" i="42"/>
  <c r="N216" i="42"/>
  <c r="N215" i="42"/>
  <c r="N214" i="42"/>
  <c r="N213" i="42"/>
  <c r="N212" i="42"/>
  <c r="N211" i="42"/>
  <c r="N210" i="42"/>
  <c r="N209" i="42"/>
  <c r="N208" i="42"/>
  <c r="N207" i="42"/>
  <c r="N206" i="42"/>
  <c r="N205" i="42"/>
  <c r="N204" i="42"/>
  <c r="N203" i="42"/>
  <c r="N202" i="42"/>
  <c r="N201" i="42"/>
  <c r="N200" i="42"/>
  <c r="N199" i="42"/>
  <c r="N198" i="42"/>
  <c r="N197" i="42"/>
  <c r="N196" i="42"/>
  <c r="N195" i="42"/>
  <c r="N194" i="42"/>
  <c r="N193" i="42"/>
  <c r="N192" i="42"/>
  <c r="N191" i="42"/>
  <c r="N190" i="42"/>
  <c r="N189" i="42"/>
  <c r="N188" i="42"/>
  <c r="N187" i="42"/>
  <c r="N186" i="42"/>
  <c r="N185" i="42"/>
  <c r="N184" i="42"/>
  <c r="N183" i="42"/>
  <c r="N182" i="42"/>
  <c r="N181" i="42"/>
  <c r="N180" i="42"/>
  <c r="N179" i="42"/>
  <c r="N178" i="42"/>
  <c r="N177" i="42"/>
  <c r="N176" i="42"/>
  <c r="N175" i="42"/>
  <c r="N174" i="42"/>
  <c r="N173" i="42"/>
  <c r="N172" i="42"/>
  <c r="N171" i="42"/>
  <c r="N170" i="42"/>
  <c r="N169" i="42"/>
  <c r="N168" i="42"/>
  <c r="N167" i="42"/>
  <c r="N166" i="42"/>
  <c r="N165" i="42"/>
  <c r="N164" i="42"/>
  <c r="N163" i="42"/>
  <c r="N162" i="42"/>
  <c r="N161" i="42"/>
  <c r="N160" i="42"/>
  <c r="N159" i="42"/>
  <c r="N158" i="42"/>
  <c r="N157" i="42"/>
  <c r="N156" i="42"/>
  <c r="N155" i="42"/>
  <c r="N154" i="42"/>
  <c r="N153" i="42"/>
  <c r="N152" i="42"/>
  <c r="N151" i="42"/>
  <c r="N150" i="42"/>
  <c r="N149" i="42"/>
  <c r="N148" i="42"/>
  <c r="N147" i="42"/>
  <c r="N146" i="42"/>
  <c r="N145" i="42"/>
  <c r="N144" i="42"/>
  <c r="N143" i="42"/>
  <c r="N142" i="42"/>
  <c r="N141" i="42"/>
  <c r="N140" i="42"/>
  <c r="N139" i="42"/>
  <c r="N138" i="42"/>
  <c r="N137" i="42"/>
  <c r="N136" i="42"/>
  <c r="N135" i="42"/>
  <c r="N134" i="42"/>
  <c r="N133" i="42"/>
  <c r="N132" i="42"/>
  <c r="N131" i="42"/>
  <c r="N130" i="42"/>
  <c r="N129" i="42"/>
  <c r="N128" i="42"/>
  <c r="N127" i="42"/>
  <c r="N126" i="42"/>
  <c r="N125" i="42"/>
  <c r="N124" i="42"/>
  <c r="N123" i="42"/>
  <c r="N122" i="42"/>
  <c r="N121" i="42"/>
  <c r="N120" i="42"/>
  <c r="N119" i="42"/>
  <c r="N118" i="42"/>
  <c r="N117" i="42"/>
  <c r="N116" i="42"/>
  <c r="N115" i="42"/>
  <c r="N114" i="42"/>
  <c r="N113" i="42"/>
  <c r="N112" i="42"/>
  <c r="N111" i="42"/>
  <c r="N110" i="42"/>
  <c r="N109" i="42"/>
  <c r="N108" i="42"/>
  <c r="N107" i="42"/>
  <c r="N106" i="42"/>
  <c r="N105" i="42"/>
  <c r="N104" i="42"/>
  <c r="N103" i="42"/>
  <c r="N102" i="42"/>
  <c r="N101" i="42"/>
  <c r="N100" i="42"/>
  <c r="N99" i="42"/>
  <c r="N98" i="42"/>
  <c r="N97" i="42"/>
  <c r="N96" i="42"/>
  <c r="N95" i="42"/>
  <c r="N94" i="42"/>
  <c r="N93" i="42"/>
  <c r="N92" i="42"/>
  <c r="N91" i="42"/>
  <c r="N90" i="42"/>
  <c r="N89" i="42"/>
  <c r="N88" i="42"/>
  <c r="N87" i="42"/>
  <c r="N86" i="42"/>
  <c r="N85" i="42"/>
  <c r="N84" i="42"/>
  <c r="N83" i="42"/>
  <c r="N82" i="42"/>
  <c r="N81" i="42"/>
  <c r="N80" i="42"/>
  <c r="N79" i="42"/>
  <c r="N78" i="42"/>
  <c r="N77" i="42"/>
  <c r="N76" i="42"/>
  <c r="N75" i="42"/>
  <c r="N74" i="42"/>
  <c r="N73" i="42"/>
  <c r="N72" i="42"/>
  <c r="N71" i="42"/>
  <c r="N70" i="42"/>
  <c r="N69" i="42"/>
  <c r="N68" i="42"/>
  <c r="N67" i="42"/>
  <c r="N66" i="42"/>
  <c r="N65" i="42"/>
  <c r="N64" i="42"/>
  <c r="N63" i="42"/>
  <c r="N62" i="42"/>
  <c r="N61" i="42"/>
  <c r="N60" i="42"/>
  <c r="N59" i="42"/>
  <c r="N58" i="42"/>
  <c r="N57" i="42"/>
  <c r="N56" i="42"/>
  <c r="N55" i="42"/>
  <c r="N54" i="42"/>
  <c r="N53" i="42"/>
  <c r="N52" i="42"/>
  <c r="N51" i="42"/>
  <c r="N50" i="42"/>
  <c r="N49" i="42"/>
  <c r="N48" i="42"/>
  <c r="N47" i="42"/>
  <c r="N46" i="42"/>
  <c r="N45" i="42"/>
  <c r="N44" i="42"/>
  <c r="N43" i="42"/>
  <c r="N42" i="42"/>
  <c r="N41" i="42"/>
  <c r="N40" i="42"/>
  <c r="N39" i="42"/>
  <c r="N38" i="42"/>
  <c r="N37" i="42"/>
  <c r="N36" i="42"/>
  <c r="N35" i="42"/>
  <c r="N34" i="42"/>
  <c r="N33" i="42"/>
  <c r="N32" i="42"/>
  <c r="N31" i="42"/>
  <c r="N30" i="42"/>
  <c r="N29" i="42"/>
  <c r="N28" i="42"/>
  <c r="N27" i="42"/>
  <c r="N26" i="42"/>
  <c r="N25" i="42"/>
  <c r="N24" i="42"/>
  <c r="N23" i="42"/>
  <c r="N22" i="42"/>
  <c r="N21" i="42"/>
  <c r="N20" i="42"/>
  <c r="N19" i="42"/>
  <c r="N18" i="42"/>
  <c r="N17" i="42"/>
  <c r="N16" i="42"/>
  <c r="N15" i="42"/>
  <c r="N14" i="42"/>
  <c r="N13" i="42"/>
  <c r="N12" i="42"/>
  <c r="N11" i="42"/>
  <c r="N10" i="42"/>
  <c r="N9" i="42"/>
  <c r="N8" i="42"/>
  <c r="N7" i="42"/>
  <c r="N6" i="42"/>
  <c r="N5" i="42"/>
  <c r="N4" i="42"/>
  <c r="N3" i="42"/>
  <c r="N2" i="42"/>
  <c r="M3" i="41"/>
  <c r="M4" i="41"/>
  <c r="M5" i="41"/>
  <c r="M6" i="41"/>
  <c r="M7" i="41"/>
  <c r="N7" i="41" s="1"/>
  <c r="R7" i="41" s="1"/>
  <c r="M8" i="41"/>
  <c r="M9" i="41"/>
  <c r="M10" i="41"/>
  <c r="N10" i="41" s="1"/>
  <c r="M11" i="41"/>
  <c r="M12" i="41"/>
  <c r="M13" i="41"/>
  <c r="M14" i="41"/>
  <c r="M15" i="41"/>
  <c r="N15" i="41" s="1"/>
  <c r="M16" i="41"/>
  <c r="M17" i="41"/>
  <c r="M18" i="41"/>
  <c r="N18" i="41" s="1"/>
  <c r="M19" i="41"/>
  <c r="M20" i="41"/>
  <c r="M21" i="41"/>
  <c r="M22" i="41"/>
  <c r="M23" i="41"/>
  <c r="N23" i="41" s="1"/>
  <c r="M24" i="41"/>
  <c r="M25" i="41"/>
  <c r="M26" i="41"/>
  <c r="N26" i="41" s="1"/>
  <c r="M27" i="41"/>
  <c r="M28" i="41"/>
  <c r="M29" i="41"/>
  <c r="M30" i="41"/>
  <c r="M31" i="41"/>
  <c r="N31" i="41" s="1"/>
  <c r="M32" i="41"/>
  <c r="M2" i="41"/>
  <c r="N2" i="41" s="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2" i="41"/>
  <c r="S32" i="41"/>
  <c r="Q32" i="41"/>
  <c r="N32" i="41"/>
  <c r="S31" i="41"/>
  <c r="Q31" i="41"/>
  <c r="S30" i="41"/>
  <c r="Q30" i="41"/>
  <c r="N30" i="41"/>
  <c r="S29" i="41"/>
  <c r="Q29" i="41"/>
  <c r="N29" i="41"/>
  <c r="S28" i="41"/>
  <c r="Q28" i="41"/>
  <c r="N28" i="41"/>
  <c r="S27" i="41"/>
  <c r="Q27" i="41"/>
  <c r="N27" i="41"/>
  <c r="R27" i="41" s="1"/>
  <c r="S26" i="41"/>
  <c r="Q26" i="41"/>
  <c r="S25" i="41"/>
  <c r="Q25" i="41"/>
  <c r="N25" i="41"/>
  <c r="R25" i="41" s="1"/>
  <c r="S24" i="41"/>
  <c r="Q24" i="41"/>
  <c r="N24" i="41"/>
  <c r="S23" i="41"/>
  <c r="Q23" i="41"/>
  <c r="S22" i="41"/>
  <c r="Q22" i="41"/>
  <c r="N22" i="41"/>
  <c r="S21" i="41"/>
  <c r="Q21" i="41"/>
  <c r="N21" i="41"/>
  <c r="S20" i="41"/>
  <c r="Q20" i="41"/>
  <c r="N20" i="41"/>
  <c r="S19" i="41"/>
  <c r="Q19" i="41"/>
  <c r="N19" i="41"/>
  <c r="R19" i="41" s="1"/>
  <c r="S18" i="41"/>
  <c r="Q18" i="41"/>
  <c r="S17" i="41"/>
  <c r="Q17" i="41"/>
  <c r="N17" i="41"/>
  <c r="R17" i="41" s="1"/>
  <c r="S16" i="41"/>
  <c r="Q16" i="41"/>
  <c r="N16" i="41"/>
  <c r="S15" i="41"/>
  <c r="Q15" i="41"/>
  <c r="S14" i="41"/>
  <c r="Q14" i="41"/>
  <c r="N14" i="41"/>
  <c r="S13" i="41"/>
  <c r="Q13" i="41"/>
  <c r="N13" i="41"/>
  <c r="S12" i="41"/>
  <c r="Q12" i="41"/>
  <c r="N12" i="41"/>
  <c r="S11" i="41"/>
  <c r="Q11" i="41"/>
  <c r="N11" i="41"/>
  <c r="R11" i="41" s="1"/>
  <c r="S10" i="41"/>
  <c r="Q10" i="41"/>
  <c r="S9" i="41"/>
  <c r="Q9" i="41"/>
  <c r="N9" i="41"/>
  <c r="R9" i="41" s="1"/>
  <c r="S8" i="41"/>
  <c r="Q8" i="41"/>
  <c r="N8" i="41"/>
  <c r="R8" i="41" s="1"/>
  <c r="S7" i="41"/>
  <c r="Q7" i="41"/>
  <c r="S6" i="41"/>
  <c r="Q6" i="41"/>
  <c r="N6" i="41"/>
  <c r="R6" i="41" s="1"/>
  <c r="S5" i="41"/>
  <c r="Q5" i="41"/>
  <c r="N5" i="41"/>
  <c r="S4" i="41"/>
  <c r="Q4" i="41"/>
  <c r="N4" i="41"/>
  <c r="S3" i="41"/>
  <c r="U7" i="41" s="1"/>
  <c r="Q3" i="41"/>
  <c r="N3" i="41"/>
  <c r="S2" i="41"/>
  <c r="Q2" i="41"/>
  <c r="L3" i="40"/>
  <c r="L4" i="40"/>
  <c r="M4" i="40" s="1"/>
  <c r="S4" i="40" s="1"/>
  <c r="T4" i="40" s="1"/>
  <c r="L5" i="40"/>
  <c r="L6" i="40"/>
  <c r="L7" i="40"/>
  <c r="M7" i="40" s="1"/>
  <c r="S7" i="40" s="1"/>
  <c r="T7" i="40" s="1"/>
  <c r="L8" i="40"/>
  <c r="L9" i="40"/>
  <c r="M9" i="40" s="1"/>
  <c r="S9" i="40" s="1"/>
  <c r="T9" i="40" s="1"/>
  <c r="L10" i="40"/>
  <c r="M10" i="40" s="1"/>
  <c r="S10" i="40" s="1"/>
  <c r="T10" i="40" s="1"/>
  <c r="L11" i="40"/>
  <c r="L12" i="40"/>
  <c r="L13" i="40"/>
  <c r="L14" i="40"/>
  <c r="L15" i="40"/>
  <c r="M15" i="40" s="1"/>
  <c r="S15" i="40" s="1"/>
  <c r="T15" i="40" s="1"/>
  <c r="L16" i="40"/>
  <c r="L17" i="40"/>
  <c r="M17" i="40" s="1"/>
  <c r="S17" i="40" s="1"/>
  <c r="T17" i="40" s="1"/>
  <c r="L18" i="40"/>
  <c r="M18" i="40" s="1"/>
  <c r="S18" i="40" s="1"/>
  <c r="T18" i="40" s="1"/>
  <c r="L19" i="40"/>
  <c r="L20" i="40"/>
  <c r="M20" i="40" s="1"/>
  <c r="S20" i="40" s="1"/>
  <c r="T20" i="40" s="1"/>
  <c r="L21" i="40"/>
  <c r="L22" i="40"/>
  <c r="M22" i="40" s="1"/>
  <c r="S22" i="40" s="1"/>
  <c r="T22" i="40" s="1"/>
  <c r="L23" i="40"/>
  <c r="M23" i="40" s="1"/>
  <c r="S23" i="40" s="1"/>
  <c r="T23" i="40" s="1"/>
  <c r="L24" i="40"/>
  <c r="L25" i="40"/>
  <c r="M25" i="40" s="1"/>
  <c r="S25" i="40" s="1"/>
  <c r="T25" i="40" s="1"/>
  <c r="L26" i="40"/>
  <c r="M26" i="40" s="1"/>
  <c r="S26" i="40" s="1"/>
  <c r="T26" i="40" s="1"/>
  <c r="L27" i="40"/>
  <c r="L28" i="40"/>
  <c r="M28" i="40" s="1"/>
  <c r="S28" i="40" s="1"/>
  <c r="T28" i="40" s="1"/>
  <c r="L29" i="40"/>
  <c r="L30" i="40"/>
  <c r="M30" i="40" s="1"/>
  <c r="S30" i="40" s="1"/>
  <c r="T30" i="40" s="1"/>
  <c r="L31" i="40"/>
  <c r="L32" i="40"/>
  <c r="L33" i="40"/>
  <c r="M33" i="40" s="1"/>
  <c r="S33" i="40" s="1"/>
  <c r="T33" i="40" s="1"/>
  <c r="L34" i="40"/>
  <c r="M34" i="40" s="1"/>
  <c r="S34" i="40" s="1"/>
  <c r="T34" i="40" s="1"/>
  <c r="L35" i="40"/>
  <c r="L36" i="40"/>
  <c r="M36" i="40" s="1"/>
  <c r="N36" i="40" s="1"/>
  <c r="O36" i="40" s="1"/>
  <c r="L37" i="40"/>
  <c r="L38" i="40"/>
  <c r="M38" i="40" s="1"/>
  <c r="L39" i="40"/>
  <c r="M39" i="40" s="1"/>
  <c r="L40" i="40"/>
  <c r="L41" i="40"/>
  <c r="M41" i="40" s="1"/>
  <c r="N41" i="40" s="1"/>
  <c r="O41" i="40" s="1"/>
  <c r="L42" i="40"/>
  <c r="M42" i="40" s="1"/>
  <c r="L43" i="40"/>
  <c r="L44" i="40"/>
  <c r="M44" i="40" s="1"/>
  <c r="N44" i="40" s="1"/>
  <c r="O44" i="40" s="1"/>
  <c r="L45" i="40"/>
  <c r="L46" i="40"/>
  <c r="M46" i="40" s="1"/>
  <c r="L47" i="40"/>
  <c r="M47" i="40" s="1"/>
  <c r="L48" i="40"/>
  <c r="L49" i="40"/>
  <c r="M49" i="40" s="1"/>
  <c r="N49" i="40" s="1"/>
  <c r="O49" i="40" s="1"/>
  <c r="L50" i="40"/>
  <c r="M50" i="40" s="1"/>
  <c r="L51" i="40"/>
  <c r="L52" i="40"/>
  <c r="M52" i="40" s="1"/>
  <c r="N52" i="40" s="1"/>
  <c r="O52" i="40" s="1"/>
  <c r="L53" i="40"/>
  <c r="L54" i="40"/>
  <c r="M54" i="40" s="1"/>
  <c r="N54" i="40" s="1"/>
  <c r="O54" i="40" s="1"/>
  <c r="L55" i="40"/>
  <c r="M55" i="40" s="1"/>
  <c r="N55" i="40" s="1"/>
  <c r="O55" i="40" s="1"/>
  <c r="L56" i="40"/>
  <c r="L57" i="40"/>
  <c r="M57" i="40" s="1"/>
  <c r="N57" i="40" s="1"/>
  <c r="O57" i="40" s="1"/>
  <c r="L58" i="40"/>
  <c r="M58" i="40" s="1"/>
  <c r="N58" i="40" s="1"/>
  <c r="O58" i="40" s="1"/>
  <c r="L59" i="40"/>
  <c r="L60" i="40"/>
  <c r="M60" i="40" s="1"/>
  <c r="N60" i="40" s="1"/>
  <c r="O60" i="40" s="1"/>
  <c r="L61" i="40"/>
  <c r="L62" i="40"/>
  <c r="M62" i="40" s="1"/>
  <c r="N62" i="40" s="1"/>
  <c r="O62" i="40" s="1"/>
  <c r="L63" i="40"/>
  <c r="M63" i="40" s="1"/>
  <c r="N63" i="40" s="1"/>
  <c r="O63" i="40" s="1"/>
  <c r="L64" i="40"/>
  <c r="L65" i="40"/>
  <c r="M65" i="40" s="1"/>
  <c r="N65" i="40" s="1"/>
  <c r="O65" i="40" s="1"/>
  <c r="L66" i="40"/>
  <c r="M66" i="40" s="1"/>
  <c r="N66" i="40" s="1"/>
  <c r="O66" i="40" s="1"/>
  <c r="L67" i="40"/>
  <c r="L68" i="40"/>
  <c r="M68" i="40" s="1"/>
  <c r="N68" i="40" s="1"/>
  <c r="O68" i="40" s="1"/>
  <c r="L69" i="40"/>
  <c r="L70" i="40"/>
  <c r="L71" i="40"/>
  <c r="M71" i="40" s="1"/>
  <c r="N71" i="40" s="1"/>
  <c r="O71" i="40" s="1"/>
  <c r="L72" i="40"/>
  <c r="L73" i="40"/>
  <c r="M73" i="40" s="1"/>
  <c r="N73" i="40" s="1"/>
  <c r="O73" i="40" s="1"/>
  <c r="L74" i="40"/>
  <c r="M74" i="40" s="1"/>
  <c r="N74" i="40" s="1"/>
  <c r="O74" i="40" s="1"/>
  <c r="L75" i="40"/>
  <c r="L76" i="40"/>
  <c r="M76" i="40" s="1"/>
  <c r="Q76" i="40" s="1"/>
  <c r="L77" i="40"/>
  <c r="L78" i="40"/>
  <c r="L79" i="40"/>
  <c r="M79" i="40" s="1"/>
  <c r="Q79" i="40" s="1"/>
  <c r="L80" i="40"/>
  <c r="L81" i="40"/>
  <c r="M81" i="40" s="1"/>
  <c r="Q81" i="40" s="1"/>
  <c r="L82" i="40"/>
  <c r="M82" i="40" s="1"/>
  <c r="L83" i="40"/>
  <c r="L84" i="40"/>
  <c r="M84" i="40" s="1"/>
  <c r="Q84" i="40" s="1"/>
  <c r="L85" i="40"/>
  <c r="L86" i="40"/>
  <c r="L87" i="40"/>
  <c r="M87" i="40" s="1"/>
  <c r="Q87" i="40" s="1"/>
  <c r="L88" i="40"/>
  <c r="L89" i="40"/>
  <c r="M89" i="40" s="1"/>
  <c r="Q89" i="40" s="1"/>
  <c r="L90" i="40"/>
  <c r="M90" i="40" s="1"/>
  <c r="L91" i="40"/>
  <c r="L92" i="40"/>
  <c r="M92" i="40" s="1"/>
  <c r="Q92" i="40" s="1"/>
  <c r="L93" i="40"/>
  <c r="L94" i="40"/>
  <c r="L95" i="40"/>
  <c r="M95" i="40" s="1"/>
  <c r="Q95" i="40" s="1"/>
  <c r="L96" i="40"/>
  <c r="L97" i="40"/>
  <c r="M97" i="40" s="1"/>
  <c r="L98" i="40"/>
  <c r="M98" i="40" s="1"/>
  <c r="L99" i="40"/>
  <c r="L100" i="40"/>
  <c r="M100" i="40" s="1"/>
  <c r="S100" i="40" s="1"/>
  <c r="T100" i="40" s="1"/>
  <c r="L101" i="40"/>
  <c r="L102" i="40"/>
  <c r="M102" i="40" s="1"/>
  <c r="L103" i="40"/>
  <c r="L104" i="40"/>
  <c r="L105" i="40"/>
  <c r="M105" i="40" s="1"/>
  <c r="N105" i="40" s="1"/>
  <c r="O105" i="40" s="1"/>
  <c r="L106" i="40"/>
  <c r="M106" i="40" s="1"/>
  <c r="L107" i="40"/>
  <c r="L108" i="40"/>
  <c r="M108" i="40" s="1"/>
  <c r="S108" i="40" s="1"/>
  <c r="T108" i="40" s="1"/>
  <c r="L109" i="40"/>
  <c r="L110" i="40"/>
  <c r="M110" i="40" s="1"/>
  <c r="L111" i="40"/>
  <c r="M111" i="40" s="1"/>
  <c r="S111" i="40" s="1"/>
  <c r="T111" i="40" s="1"/>
  <c r="L112" i="40"/>
  <c r="L113" i="40"/>
  <c r="M113" i="40" s="1"/>
  <c r="N113" i="40" s="1"/>
  <c r="O113" i="40" s="1"/>
  <c r="L114" i="40"/>
  <c r="M114" i="40" s="1"/>
  <c r="L115" i="40"/>
  <c r="L116" i="40"/>
  <c r="M116" i="40" s="1"/>
  <c r="S116" i="40" s="1"/>
  <c r="T116" i="40" s="1"/>
  <c r="L117" i="40"/>
  <c r="L118" i="40"/>
  <c r="M118" i="40" s="1"/>
  <c r="L119" i="40"/>
  <c r="L120" i="40"/>
  <c r="L121" i="40"/>
  <c r="M121" i="40" s="1"/>
  <c r="N121" i="40" s="1"/>
  <c r="O121" i="40" s="1"/>
  <c r="L122" i="40"/>
  <c r="M122" i="40" s="1"/>
  <c r="N122" i="40" s="1"/>
  <c r="O122" i="40" s="1"/>
  <c r="L123" i="40"/>
  <c r="L124" i="40"/>
  <c r="M124" i="40" s="1"/>
  <c r="S124" i="40" s="1"/>
  <c r="T124" i="40" s="1"/>
  <c r="L125" i="40"/>
  <c r="M125" i="40" s="1"/>
  <c r="L126" i="40"/>
  <c r="M126" i="40" s="1"/>
  <c r="L127" i="40"/>
  <c r="M127" i="40" s="1"/>
  <c r="L128" i="40"/>
  <c r="L129" i="40"/>
  <c r="M129" i="40" s="1"/>
  <c r="N129" i="40" s="1"/>
  <c r="O129" i="40" s="1"/>
  <c r="L130" i="40"/>
  <c r="M130" i="40" s="1"/>
  <c r="L131" i="40"/>
  <c r="L132" i="40"/>
  <c r="M132" i="40" s="1"/>
  <c r="L133" i="40"/>
  <c r="L134" i="40"/>
  <c r="M134" i="40" s="1"/>
  <c r="L135" i="40"/>
  <c r="M135" i="40" s="1"/>
  <c r="L136" i="40"/>
  <c r="L137" i="40"/>
  <c r="M137" i="40" s="1"/>
  <c r="N137" i="40" s="1"/>
  <c r="O137" i="40" s="1"/>
  <c r="L138" i="40"/>
  <c r="M138" i="40" s="1"/>
  <c r="L139" i="40"/>
  <c r="L140" i="40"/>
  <c r="M140" i="40" s="1"/>
  <c r="S140" i="40" s="1"/>
  <c r="T140" i="40" s="1"/>
  <c r="L141" i="40"/>
  <c r="M141" i="40" s="1"/>
  <c r="N141" i="40" s="1"/>
  <c r="O141" i="40" s="1"/>
  <c r="L142" i="40"/>
  <c r="M142" i="40" s="1"/>
  <c r="L143" i="40"/>
  <c r="M143" i="40" s="1"/>
  <c r="L144" i="40"/>
  <c r="M144" i="40" s="1"/>
  <c r="S144" i="40" s="1"/>
  <c r="T144" i="40" s="1"/>
  <c r="L145" i="40"/>
  <c r="M145" i="40" s="1"/>
  <c r="N145" i="40" s="1"/>
  <c r="O145" i="40" s="1"/>
  <c r="L146" i="40"/>
  <c r="M146" i="40" s="1"/>
  <c r="N146" i="40" s="1"/>
  <c r="O146" i="40" s="1"/>
  <c r="L147" i="40"/>
  <c r="L148" i="40"/>
  <c r="M148" i="40" s="1"/>
  <c r="S148" i="40" s="1"/>
  <c r="T148" i="40" s="1"/>
  <c r="L149" i="40"/>
  <c r="L150" i="40"/>
  <c r="M150" i="40" s="1"/>
  <c r="N150" i="40" s="1"/>
  <c r="O150" i="40" s="1"/>
  <c r="L151" i="40"/>
  <c r="M151" i="40" s="1"/>
  <c r="L152" i="40"/>
  <c r="L153" i="40"/>
  <c r="M153" i="40" s="1"/>
  <c r="N153" i="40" s="1"/>
  <c r="O153" i="40" s="1"/>
  <c r="L154" i="40"/>
  <c r="M154" i="40" s="1"/>
  <c r="N154" i="40" s="1"/>
  <c r="O154" i="40" s="1"/>
  <c r="L155" i="40"/>
  <c r="L156" i="40"/>
  <c r="M156" i="40" s="1"/>
  <c r="S156" i="40" s="1"/>
  <c r="T156" i="40" s="1"/>
  <c r="L157" i="40"/>
  <c r="M157" i="40" s="1"/>
  <c r="L158" i="40"/>
  <c r="M158" i="40" s="1"/>
  <c r="N158" i="40" s="1"/>
  <c r="O158" i="40" s="1"/>
  <c r="L159" i="40"/>
  <c r="M159" i="40" s="1"/>
  <c r="L160" i="40"/>
  <c r="M160" i="40" s="1"/>
  <c r="L161" i="40"/>
  <c r="M161" i="40" s="1"/>
  <c r="L162" i="40"/>
  <c r="M162" i="40" s="1"/>
  <c r="N162" i="40" s="1"/>
  <c r="O162" i="40" s="1"/>
  <c r="L163" i="40"/>
  <c r="M163" i="40" s="1"/>
  <c r="Q163" i="40" s="1"/>
  <c r="L164" i="40"/>
  <c r="M164" i="40" s="1"/>
  <c r="S164" i="40" s="1"/>
  <c r="T164" i="40" s="1"/>
  <c r="L165" i="40"/>
  <c r="M165" i="40" s="1"/>
  <c r="L166" i="40"/>
  <c r="M166" i="40" s="1"/>
  <c r="N166" i="40" s="1"/>
  <c r="O166" i="40" s="1"/>
  <c r="L167" i="40"/>
  <c r="M167" i="40" s="1"/>
  <c r="L168" i="40"/>
  <c r="M168" i="40" s="1"/>
  <c r="L169" i="40"/>
  <c r="M169" i="40" s="1"/>
  <c r="L170" i="40"/>
  <c r="M170" i="40" s="1"/>
  <c r="N170" i="40" s="1"/>
  <c r="O170" i="40" s="1"/>
  <c r="L171" i="40"/>
  <c r="L172" i="40"/>
  <c r="M172" i="40" s="1"/>
  <c r="S172" i="40" s="1"/>
  <c r="T172" i="40" s="1"/>
  <c r="L173" i="40"/>
  <c r="M173" i="40" s="1"/>
  <c r="L174" i="40"/>
  <c r="M174" i="40" s="1"/>
  <c r="N174" i="40" s="1"/>
  <c r="O174" i="40" s="1"/>
  <c r="L175" i="40"/>
  <c r="M175" i="40" s="1"/>
  <c r="L176" i="40"/>
  <c r="L177" i="40"/>
  <c r="M177" i="40" s="1"/>
  <c r="L178" i="40"/>
  <c r="M178" i="40" s="1"/>
  <c r="N178" i="40" s="1"/>
  <c r="O178" i="40" s="1"/>
  <c r="L179" i="40"/>
  <c r="L180" i="40"/>
  <c r="M180" i="40" s="1"/>
  <c r="L181" i="40"/>
  <c r="M181" i="40" s="1"/>
  <c r="L182" i="40"/>
  <c r="M182" i="40" s="1"/>
  <c r="N182" i="40" s="1"/>
  <c r="O182" i="40" s="1"/>
  <c r="L183" i="40"/>
  <c r="M183" i="40" s="1"/>
  <c r="L184" i="40"/>
  <c r="M184" i="40" s="1"/>
  <c r="S184" i="40" s="1"/>
  <c r="T184" i="40" s="1"/>
  <c r="L185" i="40"/>
  <c r="M185" i="40" s="1"/>
  <c r="L186" i="40"/>
  <c r="M186" i="40" s="1"/>
  <c r="N186" i="40" s="1"/>
  <c r="O186" i="40" s="1"/>
  <c r="L187" i="40"/>
  <c r="L188" i="40"/>
  <c r="M188" i="40" s="1"/>
  <c r="L189" i="40"/>
  <c r="M189" i="40" s="1"/>
  <c r="L190" i="40"/>
  <c r="M190" i="40" s="1"/>
  <c r="N190" i="40" s="1"/>
  <c r="O190" i="40" s="1"/>
  <c r="L191" i="40"/>
  <c r="M191" i="40" s="1"/>
  <c r="L192" i="40"/>
  <c r="M192" i="40" s="1"/>
  <c r="S192" i="40" s="1"/>
  <c r="T192" i="40" s="1"/>
  <c r="L193" i="40"/>
  <c r="M193" i="40" s="1"/>
  <c r="L194" i="40"/>
  <c r="M194" i="40" s="1"/>
  <c r="Q194" i="40" s="1"/>
  <c r="L195" i="40"/>
  <c r="L196" i="40"/>
  <c r="M196" i="40" s="1"/>
  <c r="L197" i="40"/>
  <c r="M197" i="40" s="1"/>
  <c r="L198" i="40"/>
  <c r="M198" i="40" s="1"/>
  <c r="L199" i="40"/>
  <c r="M199" i="40" s="1"/>
  <c r="Q199" i="40" s="1"/>
  <c r="L200" i="40"/>
  <c r="L201" i="40"/>
  <c r="M201" i="40" s="1"/>
  <c r="L202" i="40"/>
  <c r="M202" i="40" s="1"/>
  <c r="L203" i="40"/>
  <c r="M203" i="40" s="1"/>
  <c r="Q203" i="40" s="1"/>
  <c r="L204" i="40"/>
  <c r="M204" i="40" s="1"/>
  <c r="L205" i="40"/>
  <c r="M205" i="40" s="1"/>
  <c r="S205" i="40" s="1"/>
  <c r="T205" i="40" s="1"/>
  <c r="L206" i="40"/>
  <c r="M206" i="40" s="1"/>
  <c r="L207" i="40"/>
  <c r="M207" i="40" s="1"/>
  <c r="Q207" i="40" s="1"/>
  <c r="L208" i="40"/>
  <c r="M208" i="40" s="1"/>
  <c r="Q208" i="40" s="1"/>
  <c r="L209" i="40"/>
  <c r="M209" i="40" s="1"/>
  <c r="L210" i="40"/>
  <c r="M210" i="40" s="1"/>
  <c r="N210" i="40" s="1"/>
  <c r="O210" i="40" s="1"/>
  <c r="L211" i="40"/>
  <c r="M211" i="40" s="1"/>
  <c r="L212" i="40"/>
  <c r="M212" i="40" s="1"/>
  <c r="S212" i="40" s="1"/>
  <c r="T212" i="40" s="1"/>
  <c r="L213" i="40"/>
  <c r="M213" i="40" s="1"/>
  <c r="L214" i="40"/>
  <c r="M214" i="40" s="1"/>
  <c r="S214" i="40" s="1"/>
  <c r="T214" i="40" s="1"/>
  <c r="L215" i="40"/>
  <c r="M215" i="40" s="1"/>
  <c r="L216" i="40"/>
  <c r="M216" i="40" s="1"/>
  <c r="S216" i="40" s="1"/>
  <c r="T216" i="40" s="1"/>
  <c r="L217" i="40"/>
  <c r="M217" i="40" s="1"/>
  <c r="L218" i="40"/>
  <c r="M218" i="40" s="1"/>
  <c r="L219" i="40"/>
  <c r="M219" i="40" s="1"/>
  <c r="S219" i="40" s="1"/>
  <c r="T219" i="40" s="1"/>
  <c r="L220" i="40"/>
  <c r="M220" i="40" s="1"/>
  <c r="S220" i="40" s="1"/>
  <c r="T220" i="40" s="1"/>
  <c r="L221" i="40"/>
  <c r="M221" i="40" s="1"/>
  <c r="L222" i="40"/>
  <c r="M222" i="40" s="1"/>
  <c r="S222" i="40" s="1"/>
  <c r="T222" i="40" s="1"/>
  <c r="L223" i="40"/>
  <c r="M223" i="40" s="1"/>
  <c r="L224" i="40"/>
  <c r="M224" i="40" s="1"/>
  <c r="S224" i="40" s="1"/>
  <c r="T224" i="40" s="1"/>
  <c r="L225" i="40"/>
  <c r="M225" i="40" s="1"/>
  <c r="L226" i="40"/>
  <c r="M226" i="40" s="1"/>
  <c r="L227" i="40"/>
  <c r="M227" i="40" s="1"/>
  <c r="L228" i="40"/>
  <c r="M228" i="40" s="1"/>
  <c r="L229" i="40"/>
  <c r="M229" i="40" s="1"/>
  <c r="L230" i="40"/>
  <c r="M230" i="40" s="1"/>
  <c r="L231" i="40"/>
  <c r="M231" i="40" s="1"/>
  <c r="L232" i="40"/>
  <c r="M232" i="40" s="1"/>
  <c r="S232" i="40" s="1"/>
  <c r="T232" i="40" s="1"/>
  <c r="L233" i="40"/>
  <c r="M233" i="40" s="1"/>
  <c r="L234" i="40"/>
  <c r="M234" i="40" s="1"/>
  <c r="L235" i="40"/>
  <c r="M235" i="40" s="1"/>
  <c r="N235" i="40" s="1"/>
  <c r="O235" i="40" s="1"/>
  <c r="L236" i="40"/>
  <c r="M236" i="40" s="1"/>
  <c r="L237" i="40"/>
  <c r="M237" i="40" s="1"/>
  <c r="N237" i="40" s="1"/>
  <c r="O237" i="40" s="1"/>
  <c r="L238" i="40"/>
  <c r="M238" i="40" s="1"/>
  <c r="N238" i="40" s="1"/>
  <c r="O238" i="40" s="1"/>
  <c r="L239" i="40"/>
  <c r="M239" i="40" s="1"/>
  <c r="S239" i="40" s="1"/>
  <c r="T239" i="40" s="1"/>
  <c r="L240" i="40"/>
  <c r="M240" i="40" s="1"/>
  <c r="L241" i="40"/>
  <c r="M241" i="40" s="1"/>
  <c r="L242" i="40"/>
  <c r="M242" i="40" s="1"/>
  <c r="L243" i="40"/>
  <c r="M243" i="40" s="1"/>
  <c r="L244" i="40"/>
  <c r="M244" i="40" s="1"/>
  <c r="L245" i="40"/>
  <c r="M245" i="40" s="1"/>
  <c r="L246" i="40"/>
  <c r="M246" i="40" s="1"/>
  <c r="L247" i="40"/>
  <c r="M247" i="40" s="1"/>
  <c r="L248" i="40"/>
  <c r="M248" i="40" s="1"/>
  <c r="S248" i="40" s="1"/>
  <c r="T248" i="40" s="1"/>
  <c r="L249" i="40"/>
  <c r="M249" i="40" s="1"/>
  <c r="L250" i="40"/>
  <c r="M250" i="40" s="1"/>
  <c r="L251" i="40"/>
  <c r="M251" i="40" s="1"/>
  <c r="L252" i="40"/>
  <c r="M252" i="40" s="1"/>
  <c r="S252" i="40" s="1"/>
  <c r="T252" i="40" s="1"/>
  <c r="L253" i="40"/>
  <c r="M253" i="40" s="1"/>
  <c r="L254" i="40"/>
  <c r="M254" i="40" s="1"/>
  <c r="L255" i="40"/>
  <c r="M255" i="40" s="1"/>
  <c r="L256" i="40"/>
  <c r="M256" i="40" s="1"/>
  <c r="N256" i="40" s="1"/>
  <c r="O256" i="40" s="1"/>
  <c r="L257" i="40"/>
  <c r="M257" i="40" s="1"/>
  <c r="L258" i="40"/>
  <c r="M258" i="40" s="1"/>
  <c r="L259" i="40"/>
  <c r="M259" i="40" s="1"/>
  <c r="L260" i="40"/>
  <c r="M260" i="40" s="1"/>
  <c r="L261" i="40"/>
  <c r="M261" i="40" s="1"/>
  <c r="L262" i="40"/>
  <c r="M262" i="40" s="1"/>
  <c r="L263" i="40"/>
  <c r="M263" i="40" s="1"/>
  <c r="Q263" i="40" s="1"/>
  <c r="L264" i="40"/>
  <c r="M264" i="40" s="1"/>
  <c r="Q264" i="40" s="1"/>
  <c r="L265" i="40"/>
  <c r="M265" i="40" s="1"/>
  <c r="L266" i="40"/>
  <c r="M266" i="40" s="1"/>
  <c r="N266" i="40" s="1"/>
  <c r="O266" i="40" s="1"/>
  <c r="L267" i="40"/>
  <c r="M267" i="40" s="1"/>
  <c r="Q267" i="40" s="1"/>
  <c r="L268" i="40"/>
  <c r="M268" i="40" s="1"/>
  <c r="L269" i="40"/>
  <c r="M269" i="40" s="1"/>
  <c r="N269" i="40" s="1"/>
  <c r="O269" i="40" s="1"/>
  <c r="L270" i="40"/>
  <c r="M270" i="40" s="1"/>
  <c r="L271" i="40"/>
  <c r="M271" i="40" s="1"/>
  <c r="L272" i="40"/>
  <c r="M272" i="40" s="1"/>
  <c r="Q272" i="40" s="1"/>
  <c r="L273" i="40"/>
  <c r="M273" i="40" s="1"/>
  <c r="L274" i="40"/>
  <c r="M274" i="40" s="1"/>
  <c r="S274" i="40" s="1"/>
  <c r="T274" i="40" s="1"/>
  <c r="L275" i="40"/>
  <c r="M275" i="40" s="1"/>
  <c r="Q275" i="40" s="1"/>
  <c r="L276" i="40"/>
  <c r="M276" i="40" s="1"/>
  <c r="L277" i="40"/>
  <c r="M277" i="40" s="1"/>
  <c r="Q277" i="40" s="1"/>
  <c r="L278" i="40"/>
  <c r="M278" i="40" s="1"/>
  <c r="L279" i="40"/>
  <c r="M279" i="40" s="1"/>
  <c r="Q279" i="40" s="1"/>
  <c r="L280" i="40"/>
  <c r="M280" i="40" s="1"/>
  <c r="L281" i="40"/>
  <c r="M281" i="40" s="1"/>
  <c r="Q281" i="40" s="1"/>
  <c r="L282" i="40"/>
  <c r="M282" i="40" s="1"/>
  <c r="S282" i="40" s="1"/>
  <c r="T282" i="40" s="1"/>
  <c r="L283" i="40"/>
  <c r="M283" i="40" s="1"/>
  <c r="L284" i="40"/>
  <c r="M284" i="40" s="1"/>
  <c r="Q284" i="40" s="1"/>
  <c r="L285" i="40"/>
  <c r="M285" i="40" s="1"/>
  <c r="L286" i="40"/>
  <c r="M286" i="40" s="1"/>
  <c r="Q286" i="40" s="1"/>
  <c r="L287" i="40"/>
  <c r="M287" i="40" s="1"/>
  <c r="L288" i="40"/>
  <c r="M288" i="40" s="1"/>
  <c r="Q288" i="40" s="1"/>
  <c r="L289" i="40"/>
  <c r="M289" i="40" s="1"/>
  <c r="Q289" i="40" s="1"/>
  <c r="L290" i="40"/>
  <c r="M290" i="40" s="1"/>
  <c r="L291" i="40"/>
  <c r="M291" i="40" s="1"/>
  <c r="Q291" i="40" s="1"/>
  <c r="L292" i="40"/>
  <c r="M292" i="40" s="1"/>
  <c r="L293" i="40"/>
  <c r="M293" i="40" s="1"/>
  <c r="Q293" i="40" s="1"/>
  <c r="L294" i="40"/>
  <c r="M294" i="40" s="1"/>
  <c r="L295" i="40"/>
  <c r="M295" i="40" s="1"/>
  <c r="Q295" i="40" s="1"/>
  <c r="L296" i="40"/>
  <c r="M296" i="40" s="1"/>
  <c r="L297" i="40"/>
  <c r="M297" i="40" s="1"/>
  <c r="L298" i="40"/>
  <c r="M298" i="40" s="1"/>
  <c r="S298" i="40" s="1"/>
  <c r="T298" i="40" s="1"/>
  <c r="L299" i="40"/>
  <c r="M299" i="40" s="1"/>
  <c r="N299" i="40" s="1"/>
  <c r="O299" i="40" s="1"/>
  <c r="L300" i="40"/>
  <c r="M300" i="40" s="1"/>
  <c r="Q300" i="40" s="1"/>
  <c r="L301" i="40"/>
  <c r="M301" i="40" s="1"/>
  <c r="N301" i="40" s="1"/>
  <c r="O301" i="40" s="1"/>
  <c r="L302" i="40"/>
  <c r="M302" i="40" s="1"/>
  <c r="Q302" i="40" s="1"/>
  <c r="L303" i="40"/>
  <c r="M303" i="40" s="1"/>
  <c r="L304" i="40"/>
  <c r="M304" i="40" s="1"/>
  <c r="Q304" i="40" s="1"/>
  <c r="L305" i="40"/>
  <c r="M305" i="40" s="1"/>
  <c r="Q305" i="40" s="1"/>
  <c r="L306" i="40"/>
  <c r="M306" i="40" s="1"/>
  <c r="L307" i="40"/>
  <c r="M307" i="40" s="1"/>
  <c r="Q307" i="40" s="1"/>
  <c r="L308" i="40"/>
  <c r="M308" i="40" s="1"/>
  <c r="N308" i="40" s="1"/>
  <c r="O308" i="40" s="1"/>
  <c r="L309" i="40"/>
  <c r="M309" i="40" s="1"/>
  <c r="Q309" i="40" s="1"/>
  <c r="L310" i="40"/>
  <c r="M310" i="40" s="1"/>
  <c r="L311" i="40"/>
  <c r="M311" i="40" s="1"/>
  <c r="L312" i="40"/>
  <c r="M312" i="40" s="1"/>
  <c r="L313" i="40"/>
  <c r="M313" i="40" s="1"/>
  <c r="Q313" i="40" s="1"/>
  <c r="L314" i="40"/>
  <c r="M314" i="40" s="1"/>
  <c r="L315" i="40"/>
  <c r="M315" i="40" s="1"/>
  <c r="L316" i="40"/>
  <c r="M316" i="40" s="1"/>
  <c r="Q316" i="40" s="1"/>
  <c r="L317" i="40"/>
  <c r="M317" i="40" s="1"/>
  <c r="L318" i="40"/>
  <c r="M318" i="40" s="1"/>
  <c r="L319" i="40"/>
  <c r="M319" i="40" s="1"/>
  <c r="L320" i="40"/>
  <c r="M320" i="40" s="1"/>
  <c r="Q320" i="40" s="1"/>
  <c r="L321" i="40"/>
  <c r="M321" i="40" s="1"/>
  <c r="Q321" i="40" s="1"/>
  <c r="L322" i="40"/>
  <c r="M322" i="40" s="1"/>
  <c r="Q322" i="40" s="1"/>
  <c r="L323" i="40"/>
  <c r="M323" i="40" s="1"/>
  <c r="Q323" i="40" s="1"/>
  <c r="L324" i="40"/>
  <c r="M324" i="40" s="1"/>
  <c r="Q324" i="40" s="1"/>
  <c r="L325" i="40"/>
  <c r="M325" i="40" s="1"/>
  <c r="Q325" i="40" s="1"/>
  <c r="L326" i="40"/>
  <c r="M326" i="40" s="1"/>
  <c r="Q326" i="40" s="1"/>
  <c r="L327" i="40"/>
  <c r="M327" i="40" s="1"/>
  <c r="Q327" i="40" s="1"/>
  <c r="L328" i="40"/>
  <c r="M328" i="40" s="1"/>
  <c r="Q328" i="40" s="1"/>
  <c r="L329" i="40"/>
  <c r="M329" i="40" s="1"/>
  <c r="Q329" i="40" s="1"/>
  <c r="L330" i="40"/>
  <c r="M330" i="40" s="1"/>
  <c r="Q330" i="40" s="1"/>
  <c r="L331" i="40"/>
  <c r="M331" i="40" s="1"/>
  <c r="Q331" i="40" s="1"/>
  <c r="L332" i="40"/>
  <c r="M332" i="40" s="1"/>
  <c r="Q332" i="40" s="1"/>
  <c r="L333" i="40"/>
  <c r="M333" i="40" s="1"/>
  <c r="Q333" i="40" s="1"/>
  <c r="L334" i="40"/>
  <c r="M334" i="40" s="1"/>
  <c r="Q334" i="40" s="1"/>
  <c r="L335" i="40"/>
  <c r="M335" i="40" s="1"/>
  <c r="Q335" i="40" s="1"/>
  <c r="L336" i="40"/>
  <c r="M336" i="40" s="1"/>
  <c r="Q336" i="40" s="1"/>
  <c r="L337" i="40"/>
  <c r="M337" i="40" s="1"/>
  <c r="Q337" i="40" s="1"/>
  <c r="L338" i="40"/>
  <c r="M338" i="40" s="1"/>
  <c r="L339" i="40"/>
  <c r="M339" i="40" s="1"/>
  <c r="Q339" i="40" s="1"/>
  <c r="L340" i="40"/>
  <c r="M340" i="40" s="1"/>
  <c r="Q340" i="40" s="1"/>
  <c r="L341" i="40"/>
  <c r="M341" i="40" s="1"/>
  <c r="S341" i="40" s="1"/>
  <c r="T341" i="40" s="1"/>
  <c r="L342" i="40"/>
  <c r="M342" i="40" s="1"/>
  <c r="N342" i="40" s="1"/>
  <c r="O342" i="40" s="1"/>
  <c r="L343" i="40"/>
  <c r="M343" i="40" s="1"/>
  <c r="L344" i="40"/>
  <c r="M344" i="40" s="1"/>
  <c r="Q344" i="40" s="1"/>
  <c r="L345" i="40"/>
  <c r="M345" i="40" s="1"/>
  <c r="L346" i="40"/>
  <c r="M346" i="40" s="1"/>
  <c r="N346" i="40" s="1"/>
  <c r="O346" i="40" s="1"/>
  <c r="L347" i="40"/>
  <c r="M347" i="40" s="1"/>
  <c r="Q347" i="40" s="1"/>
  <c r="L348" i="40"/>
  <c r="M348" i="40" s="1"/>
  <c r="Q348" i="40" s="1"/>
  <c r="L349" i="40"/>
  <c r="M349" i="40" s="1"/>
  <c r="S349" i="40" s="1"/>
  <c r="T349" i="40" s="1"/>
  <c r="L350" i="40"/>
  <c r="M350" i="40" s="1"/>
  <c r="L351" i="40"/>
  <c r="M351" i="40" s="1"/>
  <c r="Q351" i="40" s="1"/>
  <c r="L352" i="40"/>
  <c r="M352" i="40" s="1"/>
  <c r="L353" i="40"/>
  <c r="M353" i="40" s="1"/>
  <c r="S353" i="40" s="1"/>
  <c r="T353" i="40" s="1"/>
  <c r="L354" i="40"/>
  <c r="M354" i="40" s="1"/>
  <c r="N354" i="40" s="1"/>
  <c r="O354" i="40" s="1"/>
  <c r="L355" i="40"/>
  <c r="M355" i="40" s="1"/>
  <c r="Q355" i="40" s="1"/>
  <c r="L356" i="40"/>
  <c r="M356" i="40" s="1"/>
  <c r="L357" i="40"/>
  <c r="L358" i="40"/>
  <c r="M358" i="40" s="1"/>
  <c r="N358" i="40" s="1"/>
  <c r="O358" i="40" s="1"/>
  <c r="L359" i="40"/>
  <c r="M359" i="40" s="1"/>
  <c r="N359" i="40" s="1"/>
  <c r="O359" i="40" s="1"/>
  <c r="L360" i="40"/>
  <c r="M360" i="40" s="1"/>
  <c r="Q360" i="40" s="1"/>
  <c r="L2" i="40"/>
  <c r="M2" i="40" s="1"/>
  <c r="S2" i="40" s="1"/>
  <c r="T2" i="40" s="1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K102" i="40"/>
  <c r="K103" i="40"/>
  <c r="K104" i="40"/>
  <c r="K105" i="40"/>
  <c r="K106" i="40"/>
  <c r="K107" i="40"/>
  <c r="K108" i="40"/>
  <c r="K109" i="40"/>
  <c r="K110" i="40"/>
  <c r="K111" i="40"/>
  <c r="K112" i="40"/>
  <c r="K113" i="40"/>
  <c r="K114" i="40"/>
  <c r="K115" i="40"/>
  <c r="K116" i="40"/>
  <c r="K117" i="40"/>
  <c r="K118" i="40"/>
  <c r="K119" i="40"/>
  <c r="K120" i="40"/>
  <c r="K121" i="40"/>
  <c r="K122" i="40"/>
  <c r="K123" i="40"/>
  <c r="K124" i="40"/>
  <c r="K125" i="40"/>
  <c r="K126" i="40"/>
  <c r="K127" i="40"/>
  <c r="K128" i="40"/>
  <c r="K129" i="40"/>
  <c r="K130" i="40"/>
  <c r="K131" i="40"/>
  <c r="K132" i="40"/>
  <c r="K133" i="40"/>
  <c r="K134" i="40"/>
  <c r="K135" i="40"/>
  <c r="K136" i="40"/>
  <c r="K137" i="40"/>
  <c r="K138" i="40"/>
  <c r="K139" i="40"/>
  <c r="K140" i="40"/>
  <c r="K141" i="40"/>
  <c r="K142" i="40"/>
  <c r="K143" i="40"/>
  <c r="K144" i="40"/>
  <c r="K145" i="40"/>
  <c r="K146" i="40"/>
  <c r="K147" i="40"/>
  <c r="K148" i="40"/>
  <c r="K149" i="40"/>
  <c r="K150" i="40"/>
  <c r="K151" i="40"/>
  <c r="K152" i="40"/>
  <c r="K153" i="40"/>
  <c r="K154" i="40"/>
  <c r="K155" i="40"/>
  <c r="K156" i="40"/>
  <c r="K157" i="40"/>
  <c r="K158" i="40"/>
  <c r="K159" i="40"/>
  <c r="K160" i="40"/>
  <c r="K161" i="40"/>
  <c r="K162" i="40"/>
  <c r="K163" i="40"/>
  <c r="K164" i="40"/>
  <c r="K165" i="40"/>
  <c r="K166" i="40"/>
  <c r="K167" i="40"/>
  <c r="K168" i="40"/>
  <c r="K169" i="40"/>
  <c r="K170" i="40"/>
  <c r="K171" i="40"/>
  <c r="K172" i="40"/>
  <c r="K173" i="40"/>
  <c r="K174" i="40"/>
  <c r="K175" i="40"/>
  <c r="K176" i="40"/>
  <c r="K177" i="40"/>
  <c r="K178" i="40"/>
  <c r="K179" i="40"/>
  <c r="K180" i="40"/>
  <c r="K181" i="40"/>
  <c r="K182" i="40"/>
  <c r="K183" i="40"/>
  <c r="K184" i="40"/>
  <c r="K185" i="40"/>
  <c r="K186" i="40"/>
  <c r="K187" i="40"/>
  <c r="K188" i="40"/>
  <c r="K189" i="40"/>
  <c r="K190" i="40"/>
  <c r="K191" i="40"/>
  <c r="K192" i="40"/>
  <c r="K193" i="40"/>
  <c r="K194" i="40"/>
  <c r="K195" i="40"/>
  <c r="K196" i="40"/>
  <c r="K197" i="40"/>
  <c r="K198" i="40"/>
  <c r="K199" i="40"/>
  <c r="K200" i="40"/>
  <c r="K201" i="40"/>
  <c r="K202" i="40"/>
  <c r="K203" i="40"/>
  <c r="K204" i="40"/>
  <c r="K205" i="40"/>
  <c r="K206" i="40"/>
  <c r="K207" i="40"/>
  <c r="K208" i="40"/>
  <c r="K209" i="40"/>
  <c r="K210" i="40"/>
  <c r="K211" i="40"/>
  <c r="K212" i="40"/>
  <c r="K213" i="40"/>
  <c r="K214" i="40"/>
  <c r="K215" i="40"/>
  <c r="K216" i="40"/>
  <c r="K217" i="40"/>
  <c r="K218" i="40"/>
  <c r="K219" i="40"/>
  <c r="K220" i="40"/>
  <c r="K221" i="40"/>
  <c r="K222" i="40"/>
  <c r="K223" i="40"/>
  <c r="K224" i="40"/>
  <c r="K225" i="40"/>
  <c r="K226" i="40"/>
  <c r="K227" i="40"/>
  <c r="K228" i="40"/>
  <c r="K229" i="40"/>
  <c r="K230" i="40"/>
  <c r="K231" i="40"/>
  <c r="K232" i="40"/>
  <c r="K233" i="40"/>
  <c r="K234" i="40"/>
  <c r="K235" i="40"/>
  <c r="K236" i="40"/>
  <c r="K237" i="40"/>
  <c r="K238" i="40"/>
  <c r="K239" i="40"/>
  <c r="K240" i="40"/>
  <c r="K241" i="40"/>
  <c r="K242" i="40"/>
  <c r="K243" i="40"/>
  <c r="K244" i="40"/>
  <c r="K245" i="40"/>
  <c r="K246" i="40"/>
  <c r="K247" i="40"/>
  <c r="K248" i="40"/>
  <c r="K249" i="40"/>
  <c r="K250" i="40"/>
  <c r="K251" i="40"/>
  <c r="K252" i="40"/>
  <c r="K253" i="40"/>
  <c r="K254" i="40"/>
  <c r="K255" i="40"/>
  <c r="K256" i="40"/>
  <c r="K257" i="40"/>
  <c r="K258" i="40"/>
  <c r="K259" i="40"/>
  <c r="K260" i="40"/>
  <c r="K261" i="40"/>
  <c r="K262" i="40"/>
  <c r="K263" i="40"/>
  <c r="K264" i="40"/>
  <c r="K265" i="40"/>
  <c r="K266" i="40"/>
  <c r="K267" i="40"/>
  <c r="K268" i="40"/>
  <c r="K269" i="40"/>
  <c r="K270" i="40"/>
  <c r="K271" i="40"/>
  <c r="K272" i="40"/>
  <c r="K273" i="40"/>
  <c r="K274" i="40"/>
  <c r="K275" i="40"/>
  <c r="K276" i="40"/>
  <c r="K277" i="40"/>
  <c r="K278" i="40"/>
  <c r="K279" i="40"/>
  <c r="K280" i="40"/>
  <c r="K281" i="40"/>
  <c r="K282" i="40"/>
  <c r="K283" i="40"/>
  <c r="K284" i="40"/>
  <c r="K285" i="40"/>
  <c r="K286" i="40"/>
  <c r="K287" i="40"/>
  <c r="K288" i="40"/>
  <c r="K289" i="40"/>
  <c r="K290" i="40"/>
  <c r="K291" i="40"/>
  <c r="K292" i="40"/>
  <c r="K293" i="40"/>
  <c r="K294" i="40"/>
  <c r="K295" i="40"/>
  <c r="K296" i="40"/>
  <c r="K297" i="40"/>
  <c r="K298" i="40"/>
  <c r="K299" i="40"/>
  <c r="K300" i="40"/>
  <c r="K301" i="40"/>
  <c r="K302" i="40"/>
  <c r="K303" i="40"/>
  <c r="K304" i="40"/>
  <c r="K305" i="40"/>
  <c r="K306" i="40"/>
  <c r="K307" i="40"/>
  <c r="K308" i="40"/>
  <c r="K309" i="40"/>
  <c r="K310" i="40"/>
  <c r="K311" i="40"/>
  <c r="K312" i="40"/>
  <c r="K313" i="40"/>
  <c r="K314" i="40"/>
  <c r="K315" i="40"/>
  <c r="K316" i="40"/>
  <c r="K317" i="40"/>
  <c r="K318" i="40"/>
  <c r="K319" i="40"/>
  <c r="K320" i="40"/>
  <c r="K321" i="40"/>
  <c r="K322" i="40"/>
  <c r="K323" i="40"/>
  <c r="K324" i="40"/>
  <c r="K325" i="40"/>
  <c r="K326" i="40"/>
  <c r="K327" i="40"/>
  <c r="K328" i="40"/>
  <c r="K329" i="40"/>
  <c r="K330" i="40"/>
  <c r="K331" i="40"/>
  <c r="K332" i="40"/>
  <c r="K333" i="40"/>
  <c r="K334" i="40"/>
  <c r="K335" i="40"/>
  <c r="K336" i="40"/>
  <c r="K337" i="40"/>
  <c r="K338" i="40"/>
  <c r="K339" i="40"/>
  <c r="K340" i="40"/>
  <c r="K341" i="40"/>
  <c r="K342" i="40"/>
  <c r="K343" i="40"/>
  <c r="K344" i="40"/>
  <c r="K345" i="40"/>
  <c r="K346" i="40"/>
  <c r="K347" i="40"/>
  <c r="K348" i="40"/>
  <c r="K349" i="40"/>
  <c r="K350" i="40"/>
  <c r="K351" i="40"/>
  <c r="K352" i="40"/>
  <c r="K353" i="40"/>
  <c r="K354" i="40"/>
  <c r="K355" i="40"/>
  <c r="K356" i="40"/>
  <c r="K357" i="40"/>
  <c r="K358" i="40"/>
  <c r="K359" i="40"/>
  <c r="K360" i="40"/>
  <c r="K2" i="40"/>
  <c r="R360" i="40"/>
  <c r="R359" i="40"/>
  <c r="R358" i="40"/>
  <c r="R357" i="40"/>
  <c r="M357" i="40"/>
  <c r="R356" i="40"/>
  <c r="R355" i="40"/>
  <c r="R354" i="40"/>
  <c r="R353" i="40"/>
  <c r="R352" i="40"/>
  <c r="R351" i="40"/>
  <c r="R350" i="40"/>
  <c r="R349" i="40"/>
  <c r="R348" i="40"/>
  <c r="R347" i="40"/>
  <c r="R346" i="40"/>
  <c r="R345" i="40"/>
  <c r="R344" i="40"/>
  <c r="R343" i="40"/>
  <c r="R342" i="40"/>
  <c r="R341" i="40"/>
  <c r="R340" i="40"/>
  <c r="R339" i="40"/>
  <c r="R338" i="40"/>
  <c r="R337" i="40"/>
  <c r="R336" i="40"/>
  <c r="R335" i="40"/>
  <c r="R334" i="40"/>
  <c r="R333" i="40"/>
  <c r="R332" i="40"/>
  <c r="R331" i="40"/>
  <c r="R330" i="40"/>
  <c r="R329" i="40"/>
  <c r="R328" i="40"/>
  <c r="R327" i="40"/>
  <c r="R326" i="40"/>
  <c r="R325" i="40"/>
  <c r="R324" i="40"/>
  <c r="R323" i="40"/>
  <c r="R322" i="40"/>
  <c r="R321" i="40"/>
  <c r="R320" i="40"/>
  <c r="R319" i="40"/>
  <c r="R318" i="40"/>
  <c r="R317" i="40"/>
  <c r="R316" i="40"/>
  <c r="R315" i="40"/>
  <c r="R314" i="40"/>
  <c r="R313" i="40"/>
  <c r="R312" i="40"/>
  <c r="R311" i="40"/>
  <c r="R310" i="40"/>
  <c r="R309" i="40"/>
  <c r="R308" i="40"/>
  <c r="R307" i="40"/>
  <c r="R306" i="40"/>
  <c r="R305" i="40"/>
  <c r="R304" i="40"/>
  <c r="R303" i="40"/>
  <c r="R302" i="40"/>
  <c r="R301" i="40"/>
  <c r="R300" i="40"/>
  <c r="R299" i="40"/>
  <c r="R298" i="40"/>
  <c r="R297" i="40"/>
  <c r="R296" i="40"/>
  <c r="R295" i="40"/>
  <c r="R294" i="40"/>
  <c r="R293" i="40"/>
  <c r="R292" i="40"/>
  <c r="R291" i="40"/>
  <c r="R290" i="40"/>
  <c r="R289" i="40"/>
  <c r="R288" i="40"/>
  <c r="R287" i="40"/>
  <c r="R286" i="40"/>
  <c r="R285" i="40"/>
  <c r="R284" i="40"/>
  <c r="R283" i="40"/>
  <c r="R282" i="40"/>
  <c r="R281" i="40"/>
  <c r="R280" i="40"/>
  <c r="R279" i="40"/>
  <c r="R278" i="40"/>
  <c r="R277" i="40"/>
  <c r="R276" i="40"/>
  <c r="R275" i="40"/>
  <c r="R274" i="40"/>
  <c r="R273" i="40"/>
  <c r="R272" i="40"/>
  <c r="R271" i="40"/>
  <c r="R270" i="40"/>
  <c r="R269" i="40"/>
  <c r="R268" i="40"/>
  <c r="R267" i="40"/>
  <c r="R266" i="40"/>
  <c r="R265" i="40"/>
  <c r="R264" i="40"/>
  <c r="R263" i="40"/>
  <c r="R262" i="40"/>
  <c r="R261" i="40"/>
  <c r="R260" i="40"/>
  <c r="R259" i="40"/>
  <c r="R258" i="40"/>
  <c r="R257" i="40"/>
  <c r="R256" i="40"/>
  <c r="R255" i="40"/>
  <c r="R254" i="40"/>
  <c r="R253" i="40"/>
  <c r="R252" i="40"/>
  <c r="R251" i="40"/>
  <c r="R250" i="40"/>
  <c r="R249" i="40"/>
  <c r="R248" i="40"/>
  <c r="R247" i="40"/>
  <c r="R246" i="40"/>
  <c r="R245" i="40"/>
  <c r="R244" i="40"/>
  <c r="R243" i="40"/>
  <c r="R242" i="40"/>
  <c r="R241" i="40"/>
  <c r="R240" i="40"/>
  <c r="R239" i="40"/>
  <c r="R238" i="40"/>
  <c r="R237" i="40"/>
  <c r="R236" i="40"/>
  <c r="R235" i="40"/>
  <c r="R234" i="40"/>
  <c r="R233" i="40"/>
  <c r="R232" i="40"/>
  <c r="R231" i="40"/>
  <c r="R230" i="40"/>
  <c r="R229" i="40"/>
  <c r="R228" i="40"/>
  <c r="R227" i="40"/>
  <c r="R226" i="40"/>
  <c r="R225" i="40"/>
  <c r="R224" i="40"/>
  <c r="R223" i="40"/>
  <c r="R222" i="40"/>
  <c r="R221" i="40"/>
  <c r="R220" i="40"/>
  <c r="R219" i="40"/>
  <c r="R218" i="40"/>
  <c r="R217" i="40"/>
  <c r="R216" i="40"/>
  <c r="R215" i="40"/>
  <c r="R214" i="40"/>
  <c r="R213" i="40"/>
  <c r="R212" i="40"/>
  <c r="R211" i="40"/>
  <c r="R210" i="40"/>
  <c r="R209" i="40"/>
  <c r="R208" i="40"/>
  <c r="R207" i="40"/>
  <c r="R206" i="40"/>
  <c r="R205" i="40"/>
  <c r="R204" i="40"/>
  <c r="R203" i="40"/>
  <c r="R202" i="40"/>
  <c r="R201" i="40"/>
  <c r="R200" i="40"/>
  <c r="M200" i="40"/>
  <c r="R199" i="40"/>
  <c r="R198" i="40"/>
  <c r="R197" i="40"/>
  <c r="R196" i="40"/>
  <c r="R195" i="40"/>
  <c r="M195" i="40"/>
  <c r="N195" i="40" s="1"/>
  <c r="O195" i="40" s="1"/>
  <c r="R194" i="40"/>
  <c r="R193" i="40"/>
  <c r="R192" i="40"/>
  <c r="R191" i="40"/>
  <c r="R190" i="40"/>
  <c r="R189" i="40"/>
  <c r="R188" i="40"/>
  <c r="R187" i="40"/>
  <c r="M187" i="40"/>
  <c r="R186" i="40"/>
  <c r="R185" i="40"/>
  <c r="R184" i="40"/>
  <c r="R183" i="40"/>
  <c r="R182" i="40"/>
  <c r="R181" i="40"/>
  <c r="R180" i="40"/>
  <c r="R179" i="40"/>
  <c r="M179" i="40"/>
  <c r="Q179" i="40" s="1"/>
  <c r="R178" i="40"/>
  <c r="R177" i="40"/>
  <c r="R176" i="40"/>
  <c r="M176" i="40"/>
  <c r="R175" i="40"/>
  <c r="R174" i="40"/>
  <c r="R173" i="40"/>
  <c r="R172" i="40"/>
  <c r="R171" i="40"/>
  <c r="M171" i="40"/>
  <c r="R170" i="40"/>
  <c r="R169" i="40"/>
  <c r="R168" i="40"/>
  <c r="R167" i="40"/>
  <c r="R166" i="40"/>
  <c r="R165" i="40"/>
  <c r="R164" i="40"/>
  <c r="R163" i="40"/>
  <c r="R162" i="40"/>
  <c r="R161" i="40"/>
  <c r="R160" i="40"/>
  <c r="R159" i="40"/>
  <c r="R158" i="40"/>
  <c r="R157" i="40"/>
  <c r="R156" i="40"/>
  <c r="R155" i="40"/>
  <c r="M155" i="40"/>
  <c r="R154" i="40"/>
  <c r="R153" i="40"/>
  <c r="R152" i="40"/>
  <c r="M152" i="40"/>
  <c r="S152" i="40" s="1"/>
  <c r="T152" i="40" s="1"/>
  <c r="R151" i="40"/>
  <c r="R150" i="40"/>
  <c r="R149" i="40"/>
  <c r="M149" i="40"/>
  <c r="N149" i="40" s="1"/>
  <c r="O149" i="40" s="1"/>
  <c r="R148" i="40"/>
  <c r="R147" i="40"/>
  <c r="M147" i="40"/>
  <c r="R146" i="40"/>
  <c r="R145" i="40"/>
  <c r="R144" i="40"/>
  <c r="R143" i="40"/>
  <c r="R142" i="40"/>
  <c r="R141" i="40"/>
  <c r="R140" i="40"/>
  <c r="R139" i="40"/>
  <c r="M139" i="40"/>
  <c r="R138" i="40"/>
  <c r="R137" i="40"/>
  <c r="R136" i="40"/>
  <c r="M136" i="40"/>
  <c r="R135" i="40"/>
  <c r="R134" i="40"/>
  <c r="R133" i="40"/>
  <c r="M133" i="40"/>
  <c r="N133" i="40" s="1"/>
  <c r="O133" i="40" s="1"/>
  <c r="R132" i="40"/>
  <c r="R131" i="40"/>
  <c r="M131" i="40"/>
  <c r="S131" i="40" s="1"/>
  <c r="T131" i="40" s="1"/>
  <c r="R130" i="40"/>
  <c r="R129" i="40"/>
  <c r="R128" i="40"/>
  <c r="M128" i="40"/>
  <c r="S128" i="40" s="1"/>
  <c r="T128" i="40" s="1"/>
  <c r="R127" i="40"/>
  <c r="R126" i="40"/>
  <c r="R125" i="40"/>
  <c r="R124" i="40"/>
  <c r="R123" i="40"/>
  <c r="M123" i="40"/>
  <c r="S123" i="40" s="1"/>
  <c r="T123" i="40" s="1"/>
  <c r="R122" i="40"/>
  <c r="R121" i="40"/>
  <c r="R120" i="40"/>
  <c r="M120" i="40"/>
  <c r="R119" i="40"/>
  <c r="M119" i="40"/>
  <c r="S119" i="40" s="1"/>
  <c r="T119" i="40" s="1"/>
  <c r="R118" i="40"/>
  <c r="R117" i="40"/>
  <c r="M117" i="40"/>
  <c r="N117" i="40" s="1"/>
  <c r="O117" i="40" s="1"/>
  <c r="R116" i="40"/>
  <c r="R115" i="40"/>
  <c r="M115" i="40"/>
  <c r="R114" i="40"/>
  <c r="R113" i="40"/>
  <c r="R112" i="40"/>
  <c r="M112" i="40"/>
  <c r="R111" i="40"/>
  <c r="R110" i="40"/>
  <c r="R109" i="40"/>
  <c r="M109" i="40"/>
  <c r="N109" i="40" s="1"/>
  <c r="O109" i="40" s="1"/>
  <c r="R108" i="40"/>
  <c r="R107" i="40"/>
  <c r="M107" i="40"/>
  <c r="S107" i="40" s="1"/>
  <c r="T107" i="40" s="1"/>
  <c r="R106" i="40"/>
  <c r="R105" i="40"/>
  <c r="R104" i="40"/>
  <c r="M104" i="40"/>
  <c r="S104" i="40" s="1"/>
  <c r="T104" i="40" s="1"/>
  <c r="R103" i="40"/>
  <c r="M103" i="40"/>
  <c r="S103" i="40" s="1"/>
  <c r="T103" i="40" s="1"/>
  <c r="R102" i="40"/>
  <c r="R101" i="40"/>
  <c r="M101" i="40"/>
  <c r="Q101" i="40" s="1"/>
  <c r="R100" i="40"/>
  <c r="R99" i="40"/>
  <c r="M99" i="40"/>
  <c r="N99" i="40" s="1"/>
  <c r="O99" i="40" s="1"/>
  <c r="R98" i="40"/>
  <c r="R97" i="40"/>
  <c r="R96" i="40"/>
  <c r="M96" i="40"/>
  <c r="R95" i="40"/>
  <c r="R94" i="40"/>
  <c r="M94" i="40"/>
  <c r="Q94" i="40" s="1"/>
  <c r="R93" i="40"/>
  <c r="M93" i="40"/>
  <c r="Q93" i="40" s="1"/>
  <c r="R92" i="40"/>
  <c r="R91" i="40"/>
  <c r="M91" i="40"/>
  <c r="R90" i="40"/>
  <c r="R89" i="40"/>
  <c r="R88" i="40"/>
  <c r="M88" i="40"/>
  <c r="R87" i="40"/>
  <c r="R86" i="40"/>
  <c r="M86" i="40"/>
  <c r="Q86" i="40" s="1"/>
  <c r="R85" i="40"/>
  <c r="M85" i="40"/>
  <c r="Q85" i="40" s="1"/>
  <c r="R84" i="40"/>
  <c r="R83" i="40"/>
  <c r="M83" i="40"/>
  <c r="R82" i="40"/>
  <c r="R81" i="40"/>
  <c r="R80" i="40"/>
  <c r="M80" i="40"/>
  <c r="Q80" i="40" s="1"/>
  <c r="R79" i="40"/>
  <c r="R78" i="40"/>
  <c r="M78" i="40"/>
  <c r="Q78" i="40" s="1"/>
  <c r="R77" i="40"/>
  <c r="M77" i="40"/>
  <c r="Q77" i="40" s="1"/>
  <c r="R76" i="40"/>
  <c r="R75" i="40"/>
  <c r="M75" i="40"/>
  <c r="N75" i="40" s="1"/>
  <c r="O75" i="40" s="1"/>
  <c r="R74" i="40"/>
  <c r="R73" i="40"/>
  <c r="R72" i="40"/>
  <c r="M72" i="40"/>
  <c r="N72" i="40" s="1"/>
  <c r="O72" i="40" s="1"/>
  <c r="R71" i="40"/>
  <c r="R70" i="40"/>
  <c r="M70" i="40"/>
  <c r="N70" i="40" s="1"/>
  <c r="O70" i="40" s="1"/>
  <c r="R69" i="40"/>
  <c r="M69" i="40"/>
  <c r="N69" i="40" s="1"/>
  <c r="O69" i="40" s="1"/>
  <c r="R68" i="40"/>
  <c r="R67" i="40"/>
  <c r="M67" i="40"/>
  <c r="N67" i="40" s="1"/>
  <c r="O67" i="40" s="1"/>
  <c r="R66" i="40"/>
  <c r="R65" i="40"/>
  <c r="R64" i="40"/>
  <c r="M64" i="40"/>
  <c r="N64" i="40" s="1"/>
  <c r="O64" i="40" s="1"/>
  <c r="R63" i="40"/>
  <c r="R62" i="40"/>
  <c r="R61" i="40"/>
  <c r="M61" i="40"/>
  <c r="N61" i="40" s="1"/>
  <c r="O61" i="40" s="1"/>
  <c r="R60" i="40"/>
  <c r="R59" i="40"/>
  <c r="M59" i="40"/>
  <c r="N59" i="40" s="1"/>
  <c r="O59" i="40" s="1"/>
  <c r="R58" i="40"/>
  <c r="R57" i="40"/>
  <c r="R56" i="40"/>
  <c r="M56" i="40"/>
  <c r="N56" i="40" s="1"/>
  <c r="O56" i="40" s="1"/>
  <c r="R55" i="40"/>
  <c r="R54" i="40"/>
  <c r="R53" i="40"/>
  <c r="M53" i="40"/>
  <c r="N53" i="40" s="1"/>
  <c r="O53" i="40" s="1"/>
  <c r="R52" i="40"/>
  <c r="R51" i="40"/>
  <c r="M51" i="40"/>
  <c r="R50" i="40"/>
  <c r="R49" i="40"/>
  <c r="R48" i="40"/>
  <c r="M48" i="40"/>
  <c r="R47" i="40"/>
  <c r="R46" i="40"/>
  <c r="R45" i="40"/>
  <c r="M45" i="40"/>
  <c r="R44" i="40"/>
  <c r="R43" i="40"/>
  <c r="M43" i="40"/>
  <c r="R42" i="40"/>
  <c r="R41" i="40"/>
  <c r="R40" i="40"/>
  <c r="M40" i="40"/>
  <c r="R39" i="40"/>
  <c r="R38" i="40"/>
  <c r="R37" i="40"/>
  <c r="M37" i="40"/>
  <c r="R36" i="40"/>
  <c r="R35" i="40"/>
  <c r="M35" i="40"/>
  <c r="R34" i="40"/>
  <c r="R33" i="40"/>
  <c r="R32" i="40"/>
  <c r="M32" i="40"/>
  <c r="S32" i="40" s="1"/>
  <c r="T32" i="40" s="1"/>
  <c r="R31" i="40"/>
  <c r="M31" i="40"/>
  <c r="S31" i="40" s="1"/>
  <c r="T31" i="40" s="1"/>
  <c r="R30" i="40"/>
  <c r="R29" i="40"/>
  <c r="M29" i="40"/>
  <c r="S29" i="40" s="1"/>
  <c r="T29" i="40" s="1"/>
  <c r="R28" i="40"/>
  <c r="R27" i="40"/>
  <c r="M27" i="40"/>
  <c r="S27" i="40" s="1"/>
  <c r="T27" i="40" s="1"/>
  <c r="R26" i="40"/>
  <c r="R25" i="40"/>
  <c r="R24" i="40"/>
  <c r="M24" i="40"/>
  <c r="S24" i="40" s="1"/>
  <c r="T24" i="40" s="1"/>
  <c r="R23" i="40"/>
  <c r="R22" i="40"/>
  <c r="R21" i="40"/>
  <c r="M21" i="40"/>
  <c r="S21" i="40" s="1"/>
  <c r="T21" i="40" s="1"/>
  <c r="R20" i="40"/>
  <c r="R19" i="40"/>
  <c r="M19" i="40"/>
  <c r="S19" i="40" s="1"/>
  <c r="T19" i="40" s="1"/>
  <c r="R18" i="40"/>
  <c r="R17" i="40"/>
  <c r="R16" i="40"/>
  <c r="M16" i="40"/>
  <c r="S16" i="40" s="1"/>
  <c r="T16" i="40" s="1"/>
  <c r="R15" i="40"/>
  <c r="R14" i="40"/>
  <c r="M14" i="40"/>
  <c r="S14" i="40" s="1"/>
  <c r="T14" i="40" s="1"/>
  <c r="R13" i="40"/>
  <c r="M13" i="40"/>
  <c r="S13" i="40" s="1"/>
  <c r="T13" i="40" s="1"/>
  <c r="R12" i="40"/>
  <c r="M12" i="40"/>
  <c r="S12" i="40" s="1"/>
  <c r="T12" i="40" s="1"/>
  <c r="R11" i="40"/>
  <c r="M11" i="40"/>
  <c r="S11" i="40" s="1"/>
  <c r="T11" i="40" s="1"/>
  <c r="R10" i="40"/>
  <c r="R9" i="40"/>
  <c r="R8" i="40"/>
  <c r="M8" i="40"/>
  <c r="S8" i="40" s="1"/>
  <c r="T8" i="40" s="1"/>
  <c r="R7" i="40"/>
  <c r="R6" i="40"/>
  <c r="M6" i="40"/>
  <c r="S6" i="40" s="1"/>
  <c r="T6" i="40" s="1"/>
  <c r="R5" i="40"/>
  <c r="M5" i="40"/>
  <c r="S5" i="40" s="1"/>
  <c r="T5" i="40" s="1"/>
  <c r="R4" i="40"/>
  <c r="R3" i="40"/>
  <c r="M3" i="40"/>
  <c r="S3" i="40" s="1"/>
  <c r="T3" i="40" s="1"/>
  <c r="R2" i="40"/>
  <c r="S8" i="39"/>
  <c r="K3" i="39"/>
  <c r="K4" i="39"/>
  <c r="K5" i="39"/>
  <c r="K6" i="39"/>
  <c r="K7" i="39"/>
  <c r="L7" i="39" s="1"/>
  <c r="K8" i="39"/>
  <c r="L8" i="39" s="1"/>
  <c r="K9" i="39"/>
  <c r="L9" i="39" s="1"/>
  <c r="K10" i="39"/>
  <c r="L10" i="39" s="1"/>
  <c r="K11" i="39"/>
  <c r="K12" i="39"/>
  <c r="K13" i="39"/>
  <c r="K14" i="39"/>
  <c r="K15" i="39"/>
  <c r="L15" i="39" s="1"/>
  <c r="K16" i="39"/>
  <c r="L16" i="39" s="1"/>
  <c r="K17" i="39"/>
  <c r="L17" i="39" s="1"/>
  <c r="K18" i="39"/>
  <c r="L18" i="39" s="1"/>
  <c r="K19" i="39"/>
  <c r="K20" i="39"/>
  <c r="K21" i="39"/>
  <c r="K22" i="39"/>
  <c r="K23" i="39"/>
  <c r="K24" i="39"/>
  <c r="L24" i="39" s="1"/>
  <c r="K25" i="39"/>
  <c r="L25" i="39" s="1"/>
  <c r="K26" i="39"/>
  <c r="L26" i="39" s="1"/>
  <c r="K27" i="39"/>
  <c r="L27" i="39" s="1"/>
  <c r="K28" i="39"/>
  <c r="K29" i="39"/>
  <c r="L29" i="39" s="1"/>
  <c r="K30" i="39"/>
  <c r="K31" i="39"/>
  <c r="L31" i="39" s="1"/>
  <c r="K32" i="39"/>
  <c r="L32" i="39" s="1"/>
  <c r="K2" i="39"/>
  <c r="L2" i="39" s="1"/>
  <c r="L19" i="39"/>
  <c r="L3" i="39"/>
  <c r="L5" i="39"/>
  <c r="L21" i="39"/>
  <c r="L28" i="39"/>
  <c r="L20" i="39"/>
  <c r="L12" i="39"/>
  <c r="L4" i="39"/>
  <c r="Q32" i="39"/>
  <c r="O32" i="39"/>
  <c r="Q31" i="39"/>
  <c r="O31" i="39"/>
  <c r="Q30" i="39"/>
  <c r="O30" i="39"/>
  <c r="L30" i="39"/>
  <c r="Q29" i="39"/>
  <c r="O29" i="39"/>
  <c r="Q28" i="39"/>
  <c r="O28" i="39"/>
  <c r="Q27" i="39"/>
  <c r="O27" i="39"/>
  <c r="Q26" i="39"/>
  <c r="O26" i="39"/>
  <c r="Q25" i="39"/>
  <c r="O25" i="39"/>
  <c r="Q24" i="39"/>
  <c r="O24" i="39"/>
  <c r="Q23" i="39"/>
  <c r="O23" i="39"/>
  <c r="L23" i="39"/>
  <c r="Q22" i="39"/>
  <c r="O22" i="39"/>
  <c r="L22" i="39"/>
  <c r="Q21" i="39"/>
  <c r="O21" i="39"/>
  <c r="Q20" i="39"/>
  <c r="O20" i="39"/>
  <c r="Q19" i="39"/>
  <c r="O19" i="39"/>
  <c r="Q18" i="39"/>
  <c r="O18" i="39"/>
  <c r="Q17" i="39"/>
  <c r="O17" i="39"/>
  <c r="Q16" i="39"/>
  <c r="O16" i="39"/>
  <c r="Q15" i="39"/>
  <c r="O15" i="39"/>
  <c r="Q14" i="39"/>
  <c r="O14" i="39"/>
  <c r="L14" i="39"/>
  <c r="Q13" i="39"/>
  <c r="O13" i="39"/>
  <c r="L13" i="39"/>
  <c r="Q12" i="39"/>
  <c r="O12" i="39"/>
  <c r="Q11" i="39"/>
  <c r="O11" i="39"/>
  <c r="L11" i="39"/>
  <c r="Q10" i="39"/>
  <c r="O10" i="39"/>
  <c r="Q9" i="39"/>
  <c r="O9" i="39"/>
  <c r="Q8" i="39"/>
  <c r="O8" i="39"/>
  <c r="Q7" i="39"/>
  <c r="O7" i="39"/>
  <c r="Q6" i="39"/>
  <c r="O6" i="39"/>
  <c r="L6" i="39"/>
  <c r="Q5" i="39"/>
  <c r="O5" i="39"/>
  <c r="Q4" i="39"/>
  <c r="O4" i="39"/>
  <c r="Q3" i="39"/>
  <c r="O3" i="39"/>
  <c r="Q2" i="39"/>
  <c r="S7" i="39" s="1"/>
  <c r="O2" i="39"/>
  <c r="J3" i="38"/>
  <c r="J4" i="38"/>
  <c r="K4" i="38" s="1"/>
  <c r="J5" i="38"/>
  <c r="K5" i="38" s="1"/>
  <c r="J6" i="38"/>
  <c r="K6" i="38" s="1"/>
  <c r="J7" i="38"/>
  <c r="J8" i="38"/>
  <c r="J9" i="38"/>
  <c r="K9" i="38" s="1"/>
  <c r="J10" i="38"/>
  <c r="K10" i="38" s="1"/>
  <c r="J11" i="38"/>
  <c r="J12" i="38"/>
  <c r="K12" i="38" s="1"/>
  <c r="L12" i="38" s="1"/>
  <c r="M12" i="38" s="1"/>
  <c r="J13" i="38"/>
  <c r="K13" i="38" s="1"/>
  <c r="J14" i="38"/>
  <c r="K14" i="38" s="1"/>
  <c r="L14" i="38" s="1"/>
  <c r="M14" i="38" s="1"/>
  <c r="J15" i="38"/>
  <c r="K15" i="38" s="1"/>
  <c r="J16" i="38"/>
  <c r="J17" i="38"/>
  <c r="K17" i="38" s="1"/>
  <c r="J18" i="38"/>
  <c r="K18" i="38" s="1"/>
  <c r="L18" i="38" s="1"/>
  <c r="M18" i="38" s="1"/>
  <c r="J19" i="38"/>
  <c r="J20" i="38"/>
  <c r="K20" i="38" s="1"/>
  <c r="J21" i="38"/>
  <c r="K21" i="38" s="1"/>
  <c r="J22" i="38"/>
  <c r="K22" i="38" s="1"/>
  <c r="J23" i="38"/>
  <c r="K23" i="38" s="1"/>
  <c r="J24" i="38"/>
  <c r="J25" i="38"/>
  <c r="K25" i="38" s="1"/>
  <c r="J26" i="38"/>
  <c r="K26" i="38" s="1"/>
  <c r="L26" i="38" s="1"/>
  <c r="M26" i="38" s="1"/>
  <c r="J27" i="38"/>
  <c r="J28" i="38"/>
  <c r="K28" i="38" s="1"/>
  <c r="L28" i="38" s="1"/>
  <c r="M28" i="38" s="1"/>
  <c r="J29" i="38"/>
  <c r="K29" i="38" s="1"/>
  <c r="L29" i="38" s="1"/>
  <c r="M29" i="38" s="1"/>
  <c r="J30" i="38"/>
  <c r="K30" i="38" s="1"/>
  <c r="J31" i="38"/>
  <c r="K31" i="38" s="1"/>
  <c r="L31" i="38" s="1"/>
  <c r="M31" i="38" s="1"/>
  <c r="J32" i="38"/>
  <c r="J33" i="38"/>
  <c r="K33" i="38" s="1"/>
  <c r="J34" i="38"/>
  <c r="K34" i="38" s="1"/>
  <c r="J35" i="38"/>
  <c r="J36" i="38"/>
  <c r="K36" i="38" s="1"/>
  <c r="L36" i="38" s="1"/>
  <c r="M36" i="38" s="1"/>
  <c r="J37" i="38"/>
  <c r="K37" i="38" s="1"/>
  <c r="J38" i="38"/>
  <c r="K38" i="38" s="1"/>
  <c r="J39" i="38"/>
  <c r="J40" i="38"/>
  <c r="J41" i="38"/>
  <c r="K41" i="38" s="1"/>
  <c r="J42" i="38"/>
  <c r="K42" i="38" s="1"/>
  <c r="Q42" i="38" s="1"/>
  <c r="R42" i="38" s="1"/>
  <c r="J43" i="38"/>
  <c r="J44" i="38"/>
  <c r="K44" i="38" s="1"/>
  <c r="J45" i="38"/>
  <c r="K45" i="38" s="1"/>
  <c r="J46" i="38"/>
  <c r="K46" i="38" s="1"/>
  <c r="J47" i="38"/>
  <c r="K47" i="38" s="1"/>
  <c r="J48" i="38"/>
  <c r="J49" i="38"/>
  <c r="K49" i="38" s="1"/>
  <c r="J50" i="38"/>
  <c r="K50" i="38" s="1"/>
  <c r="J51" i="38"/>
  <c r="J52" i="38"/>
  <c r="K52" i="38" s="1"/>
  <c r="O52" i="38" s="1"/>
  <c r="J53" i="38"/>
  <c r="K53" i="38" s="1"/>
  <c r="L53" i="38" s="1"/>
  <c r="M53" i="38" s="1"/>
  <c r="J54" i="38"/>
  <c r="J55" i="38"/>
  <c r="J56" i="38"/>
  <c r="J57" i="38"/>
  <c r="K57" i="38" s="1"/>
  <c r="J58" i="38"/>
  <c r="K58" i="38" s="1"/>
  <c r="J59" i="38"/>
  <c r="J60" i="38"/>
  <c r="K60" i="38" s="1"/>
  <c r="J61" i="38"/>
  <c r="K61" i="38" s="1"/>
  <c r="L61" i="38" s="1"/>
  <c r="M61" i="38" s="1"/>
  <c r="J62" i="38"/>
  <c r="K62" i="38" s="1"/>
  <c r="J63" i="38"/>
  <c r="K63" i="38" s="1"/>
  <c r="L63" i="38" s="1"/>
  <c r="M63" i="38" s="1"/>
  <c r="J64" i="38"/>
  <c r="J65" i="38"/>
  <c r="K65" i="38" s="1"/>
  <c r="J66" i="38"/>
  <c r="K66" i="38" s="1"/>
  <c r="J67" i="38"/>
  <c r="K67" i="38" s="1"/>
  <c r="J68" i="38"/>
  <c r="K68" i="38" s="1"/>
  <c r="O68" i="38" s="1"/>
  <c r="J69" i="38"/>
  <c r="K69" i="38" s="1"/>
  <c r="L69" i="38" s="1"/>
  <c r="M69" i="38" s="1"/>
  <c r="J70" i="38"/>
  <c r="K70" i="38" s="1"/>
  <c r="J71" i="38"/>
  <c r="K71" i="38" s="1"/>
  <c r="L71" i="38" s="1"/>
  <c r="M71" i="38" s="1"/>
  <c r="J72" i="38"/>
  <c r="J73" i="38"/>
  <c r="K73" i="38" s="1"/>
  <c r="L73" i="38" s="1"/>
  <c r="M73" i="38" s="1"/>
  <c r="J74" i="38"/>
  <c r="K74" i="38" s="1"/>
  <c r="Q74" i="38" s="1"/>
  <c r="R74" i="38" s="1"/>
  <c r="J75" i="38"/>
  <c r="K75" i="38" s="1"/>
  <c r="J76" i="38"/>
  <c r="K76" i="38" s="1"/>
  <c r="J77" i="38"/>
  <c r="K77" i="38" s="1"/>
  <c r="J78" i="38"/>
  <c r="K78" i="38" s="1"/>
  <c r="J79" i="38"/>
  <c r="K79" i="38" s="1"/>
  <c r="J80" i="38"/>
  <c r="J81" i="38"/>
  <c r="K81" i="38" s="1"/>
  <c r="J82" i="38"/>
  <c r="K82" i="38" s="1"/>
  <c r="J83" i="38"/>
  <c r="K83" i="38" s="1"/>
  <c r="L83" i="38" s="1"/>
  <c r="M83" i="38" s="1"/>
  <c r="J84" i="38"/>
  <c r="K84" i="38" s="1"/>
  <c r="O84" i="38" s="1"/>
  <c r="J85" i="38"/>
  <c r="K85" i="38" s="1"/>
  <c r="L85" i="38" s="1"/>
  <c r="M85" i="38" s="1"/>
  <c r="J86" i="38"/>
  <c r="K86" i="38" s="1"/>
  <c r="J87" i="38"/>
  <c r="J88" i="38"/>
  <c r="J89" i="38"/>
  <c r="K89" i="38" s="1"/>
  <c r="J90" i="38"/>
  <c r="K90" i="38" s="1"/>
  <c r="J91" i="38"/>
  <c r="J92" i="38"/>
  <c r="K92" i="38" s="1"/>
  <c r="J93" i="38"/>
  <c r="K93" i="38" s="1"/>
  <c r="L93" i="38" s="1"/>
  <c r="M93" i="38" s="1"/>
  <c r="J94" i="38"/>
  <c r="K94" i="38" s="1"/>
  <c r="J95" i="38"/>
  <c r="K95" i="38" s="1"/>
  <c r="J96" i="38"/>
  <c r="J97" i="38"/>
  <c r="K97" i="38" s="1"/>
  <c r="J98" i="38"/>
  <c r="K98" i="38" s="1"/>
  <c r="Q98" i="38" s="1"/>
  <c r="R98" i="38" s="1"/>
  <c r="J99" i="38"/>
  <c r="J100" i="38"/>
  <c r="K100" i="38" s="1"/>
  <c r="J101" i="38"/>
  <c r="K101" i="38" s="1"/>
  <c r="J102" i="38"/>
  <c r="K102" i="38" s="1"/>
  <c r="Q102" i="38" s="1"/>
  <c r="R102" i="38" s="1"/>
  <c r="J103" i="38"/>
  <c r="K103" i="38" s="1"/>
  <c r="J104" i="38"/>
  <c r="J105" i="38"/>
  <c r="K105" i="38" s="1"/>
  <c r="J106" i="38"/>
  <c r="K106" i="38" s="1"/>
  <c r="J107" i="38"/>
  <c r="J108" i="38"/>
  <c r="K108" i="38" s="1"/>
  <c r="J109" i="38"/>
  <c r="K109" i="38" s="1"/>
  <c r="J110" i="38"/>
  <c r="K110" i="38" s="1"/>
  <c r="Q110" i="38" s="1"/>
  <c r="R110" i="38" s="1"/>
  <c r="J111" i="38"/>
  <c r="K111" i="38" s="1"/>
  <c r="J112" i="38"/>
  <c r="K112" i="38" s="1"/>
  <c r="Q112" i="38" s="1"/>
  <c r="R112" i="38" s="1"/>
  <c r="J113" i="38"/>
  <c r="K113" i="38" s="1"/>
  <c r="J114" i="38"/>
  <c r="K114" i="38" s="1"/>
  <c r="J115" i="38"/>
  <c r="J116" i="38"/>
  <c r="K116" i="38" s="1"/>
  <c r="J117" i="38"/>
  <c r="K117" i="38" s="1"/>
  <c r="J118" i="38"/>
  <c r="K118" i="38" s="1"/>
  <c r="J119" i="38"/>
  <c r="K119" i="38" s="1"/>
  <c r="J120" i="38"/>
  <c r="J121" i="38"/>
  <c r="K121" i="38" s="1"/>
  <c r="J122" i="38"/>
  <c r="K122" i="38" s="1"/>
  <c r="J123" i="38"/>
  <c r="K123" i="38" s="1"/>
  <c r="J124" i="38"/>
  <c r="K124" i="38" s="1"/>
  <c r="J125" i="38"/>
  <c r="K125" i="38" s="1"/>
  <c r="J126" i="38"/>
  <c r="K126" i="38" s="1"/>
  <c r="J127" i="38"/>
  <c r="K127" i="38" s="1"/>
  <c r="Q127" i="38" s="1"/>
  <c r="R127" i="38" s="1"/>
  <c r="J128" i="38"/>
  <c r="K128" i="38" s="1"/>
  <c r="Q128" i="38" s="1"/>
  <c r="R128" i="38" s="1"/>
  <c r="J129" i="38"/>
  <c r="K129" i="38" s="1"/>
  <c r="J130" i="38"/>
  <c r="K130" i="38" s="1"/>
  <c r="J131" i="38"/>
  <c r="K131" i="38" s="1"/>
  <c r="Q131" i="38" s="1"/>
  <c r="R131" i="38" s="1"/>
  <c r="J132" i="38"/>
  <c r="K132" i="38" s="1"/>
  <c r="J133" i="38"/>
  <c r="K133" i="38" s="1"/>
  <c r="J134" i="38"/>
  <c r="K134" i="38" s="1"/>
  <c r="J135" i="38"/>
  <c r="K135" i="38" s="1"/>
  <c r="Q135" i="38" s="1"/>
  <c r="R135" i="38" s="1"/>
  <c r="J136" i="38"/>
  <c r="K136" i="38" s="1"/>
  <c r="Q136" i="38" s="1"/>
  <c r="R136" i="38" s="1"/>
  <c r="J137" i="38"/>
  <c r="K137" i="38" s="1"/>
  <c r="J138" i="38"/>
  <c r="K138" i="38" s="1"/>
  <c r="J139" i="38"/>
  <c r="K139" i="38" s="1"/>
  <c r="Q139" i="38" s="1"/>
  <c r="R139" i="38" s="1"/>
  <c r="J140" i="38"/>
  <c r="K140" i="38" s="1"/>
  <c r="J141" i="38"/>
  <c r="K141" i="38" s="1"/>
  <c r="J142" i="38"/>
  <c r="K142" i="38" s="1"/>
  <c r="J143" i="38"/>
  <c r="K143" i="38" s="1"/>
  <c r="Q143" i="38" s="1"/>
  <c r="R143" i="38" s="1"/>
  <c r="J144" i="38"/>
  <c r="K144" i="38" s="1"/>
  <c r="Q144" i="38" s="1"/>
  <c r="R144" i="38" s="1"/>
  <c r="J145" i="38"/>
  <c r="K145" i="38" s="1"/>
  <c r="J146" i="38"/>
  <c r="K146" i="38" s="1"/>
  <c r="J147" i="38"/>
  <c r="K147" i="38" s="1"/>
  <c r="Q147" i="38" s="1"/>
  <c r="R147" i="38" s="1"/>
  <c r="J148" i="38"/>
  <c r="K148" i="38" s="1"/>
  <c r="J149" i="38"/>
  <c r="K149" i="38" s="1"/>
  <c r="J150" i="38"/>
  <c r="K150" i="38" s="1"/>
  <c r="J151" i="38"/>
  <c r="K151" i="38" s="1"/>
  <c r="Q151" i="38" s="1"/>
  <c r="R151" i="38" s="1"/>
  <c r="J152" i="38"/>
  <c r="K152" i="38" s="1"/>
  <c r="Q152" i="38" s="1"/>
  <c r="R152" i="38" s="1"/>
  <c r="J153" i="38"/>
  <c r="K153" i="38" s="1"/>
  <c r="Q153" i="38" s="1"/>
  <c r="R153" i="38" s="1"/>
  <c r="J154" i="38"/>
  <c r="K154" i="38" s="1"/>
  <c r="Q154" i="38" s="1"/>
  <c r="R154" i="38" s="1"/>
  <c r="J155" i="38"/>
  <c r="K155" i="38" s="1"/>
  <c r="Q155" i="38" s="1"/>
  <c r="R155" i="38" s="1"/>
  <c r="J156" i="38"/>
  <c r="K156" i="38" s="1"/>
  <c r="Q156" i="38" s="1"/>
  <c r="R156" i="38" s="1"/>
  <c r="J157" i="38"/>
  <c r="K157" i="38" s="1"/>
  <c r="Q157" i="38" s="1"/>
  <c r="R157" i="38" s="1"/>
  <c r="J158" i="38"/>
  <c r="K158" i="38" s="1"/>
  <c r="Q158" i="38" s="1"/>
  <c r="R158" i="38" s="1"/>
  <c r="J159" i="38"/>
  <c r="K159" i="38" s="1"/>
  <c r="Q159" i="38" s="1"/>
  <c r="R159" i="38" s="1"/>
  <c r="J160" i="38"/>
  <c r="K160" i="38" s="1"/>
  <c r="Q160" i="38" s="1"/>
  <c r="R160" i="38" s="1"/>
  <c r="J161" i="38"/>
  <c r="K161" i="38" s="1"/>
  <c r="Q161" i="38" s="1"/>
  <c r="R161" i="38" s="1"/>
  <c r="J162" i="38"/>
  <c r="K162" i="38" s="1"/>
  <c r="Q162" i="38" s="1"/>
  <c r="R162" i="38" s="1"/>
  <c r="J163" i="38"/>
  <c r="K163" i="38" s="1"/>
  <c r="Q163" i="38" s="1"/>
  <c r="R163" i="38" s="1"/>
  <c r="J164" i="38"/>
  <c r="K164" i="38" s="1"/>
  <c r="Q164" i="38" s="1"/>
  <c r="R164" i="38" s="1"/>
  <c r="J165" i="38"/>
  <c r="K165" i="38" s="1"/>
  <c r="Q165" i="38" s="1"/>
  <c r="R165" i="38" s="1"/>
  <c r="J166" i="38"/>
  <c r="K166" i="38" s="1"/>
  <c r="J167" i="38"/>
  <c r="K167" i="38" s="1"/>
  <c r="J168" i="38"/>
  <c r="K168" i="38" s="1"/>
  <c r="J169" i="38"/>
  <c r="K169" i="38" s="1"/>
  <c r="O169" i="38" s="1"/>
  <c r="J170" i="38"/>
  <c r="K170" i="38" s="1"/>
  <c r="O170" i="38" s="1"/>
  <c r="J171" i="38"/>
  <c r="K171" i="38" s="1"/>
  <c r="O171" i="38" s="1"/>
  <c r="J172" i="38"/>
  <c r="K172" i="38" s="1"/>
  <c r="O172" i="38" s="1"/>
  <c r="J173" i="38"/>
  <c r="K173" i="38" s="1"/>
  <c r="O173" i="38" s="1"/>
  <c r="J174" i="38"/>
  <c r="K174" i="38" s="1"/>
  <c r="J175" i="38"/>
  <c r="K175" i="38" s="1"/>
  <c r="J176" i="38"/>
  <c r="K176" i="38" s="1"/>
  <c r="J177" i="38"/>
  <c r="K177" i="38" s="1"/>
  <c r="O177" i="38" s="1"/>
  <c r="J178" i="38"/>
  <c r="K178" i="38" s="1"/>
  <c r="O178" i="38" s="1"/>
  <c r="J179" i="38"/>
  <c r="K179" i="38" s="1"/>
  <c r="O179" i="38" s="1"/>
  <c r="J180" i="38"/>
  <c r="K180" i="38" s="1"/>
  <c r="O180" i="38" s="1"/>
  <c r="J181" i="38"/>
  <c r="K181" i="38" s="1"/>
  <c r="O181" i="38" s="1"/>
  <c r="J182" i="38"/>
  <c r="K182" i="38" s="1"/>
  <c r="J183" i="38"/>
  <c r="K183" i="38" s="1"/>
  <c r="J184" i="38"/>
  <c r="K184" i="38" s="1"/>
  <c r="J185" i="38"/>
  <c r="K185" i="38" s="1"/>
  <c r="O185" i="38" s="1"/>
  <c r="J186" i="38"/>
  <c r="K186" i="38" s="1"/>
  <c r="O186" i="38" s="1"/>
  <c r="J187" i="38"/>
  <c r="K187" i="38" s="1"/>
  <c r="O187" i="38" s="1"/>
  <c r="J188" i="38"/>
  <c r="K188" i="38" s="1"/>
  <c r="J189" i="38"/>
  <c r="K189" i="38" s="1"/>
  <c r="O189" i="38" s="1"/>
  <c r="J190" i="38"/>
  <c r="K190" i="38" s="1"/>
  <c r="J191" i="38"/>
  <c r="K191" i="38" s="1"/>
  <c r="O191" i="38" s="1"/>
  <c r="J192" i="38"/>
  <c r="K192" i="38" s="1"/>
  <c r="J193" i="38"/>
  <c r="K193" i="38" s="1"/>
  <c r="O193" i="38" s="1"/>
  <c r="J194" i="38"/>
  <c r="K194" i="38" s="1"/>
  <c r="J195" i="38"/>
  <c r="K195" i="38" s="1"/>
  <c r="O195" i="38" s="1"/>
  <c r="J196" i="38"/>
  <c r="K196" i="38" s="1"/>
  <c r="J197" i="38"/>
  <c r="K197" i="38" s="1"/>
  <c r="O197" i="38" s="1"/>
  <c r="J198" i="38"/>
  <c r="K198" i="38" s="1"/>
  <c r="J199" i="38"/>
  <c r="K199" i="38" s="1"/>
  <c r="O199" i="38" s="1"/>
  <c r="J200" i="38"/>
  <c r="K200" i="38" s="1"/>
  <c r="J201" i="38"/>
  <c r="K201" i="38" s="1"/>
  <c r="O201" i="38" s="1"/>
  <c r="J202" i="38"/>
  <c r="K202" i="38" s="1"/>
  <c r="J203" i="38"/>
  <c r="K203" i="38" s="1"/>
  <c r="O203" i="38" s="1"/>
  <c r="J204" i="38"/>
  <c r="K204" i="38" s="1"/>
  <c r="J205" i="38"/>
  <c r="K205" i="38" s="1"/>
  <c r="O205" i="38" s="1"/>
  <c r="J206" i="38"/>
  <c r="K206" i="38" s="1"/>
  <c r="J207" i="38"/>
  <c r="K207" i="38" s="1"/>
  <c r="O207" i="38" s="1"/>
  <c r="J208" i="38"/>
  <c r="K208" i="38" s="1"/>
  <c r="J209" i="38"/>
  <c r="K209" i="38" s="1"/>
  <c r="O209" i="38" s="1"/>
  <c r="J210" i="38"/>
  <c r="K210" i="38" s="1"/>
  <c r="J211" i="38"/>
  <c r="K211" i="38" s="1"/>
  <c r="O211" i="38" s="1"/>
  <c r="J212" i="38"/>
  <c r="K212" i="38" s="1"/>
  <c r="J213" i="38"/>
  <c r="K213" i="38" s="1"/>
  <c r="O213" i="38" s="1"/>
  <c r="J214" i="38"/>
  <c r="K214" i="38" s="1"/>
  <c r="J215" i="38"/>
  <c r="K215" i="38" s="1"/>
  <c r="O215" i="38" s="1"/>
  <c r="J216" i="38"/>
  <c r="K216" i="38" s="1"/>
  <c r="J217" i="38"/>
  <c r="K217" i="38" s="1"/>
  <c r="O217" i="38" s="1"/>
  <c r="J218" i="38"/>
  <c r="K218" i="38" s="1"/>
  <c r="J219" i="38"/>
  <c r="K219" i="38" s="1"/>
  <c r="J220" i="38"/>
  <c r="K220" i="38" s="1"/>
  <c r="J221" i="38"/>
  <c r="K221" i="38" s="1"/>
  <c r="J222" i="38"/>
  <c r="K222" i="38" s="1"/>
  <c r="J223" i="38"/>
  <c r="K223" i="38" s="1"/>
  <c r="J224" i="38"/>
  <c r="K224" i="38" s="1"/>
  <c r="J225" i="38"/>
  <c r="K225" i="38" s="1"/>
  <c r="J226" i="38"/>
  <c r="K226" i="38" s="1"/>
  <c r="J227" i="38"/>
  <c r="K227" i="38" s="1"/>
  <c r="J228" i="38"/>
  <c r="K228" i="38" s="1"/>
  <c r="J229" i="38"/>
  <c r="K229" i="38" s="1"/>
  <c r="J230" i="38"/>
  <c r="K230" i="38" s="1"/>
  <c r="J231" i="38"/>
  <c r="K231" i="38" s="1"/>
  <c r="J232" i="38"/>
  <c r="K232" i="38" s="1"/>
  <c r="J233" i="38"/>
  <c r="K233" i="38" s="1"/>
  <c r="J234" i="38"/>
  <c r="K234" i="38" s="1"/>
  <c r="J235" i="38"/>
  <c r="K235" i="38" s="1"/>
  <c r="J236" i="38"/>
  <c r="K236" i="38" s="1"/>
  <c r="J237" i="38"/>
  <c r="K237" i="38" s="1"/>
  <c r="J238" i="38"/>
  <c r="K238" i="38" s="1"/>
  <c r="J239" i="38"/>
  <c r="K239" i="38" s="1"/>
  <c r="J240" i="38"/>
  <c r="K240" i="38" s="1"/>
  <c r="J241" i="38"/>
  <c r="K241" i="38" s="1"/>
  <c r="J242" i="38"/>
  <c r="K242" i="38" s="1"/>
  <c r="J243" i="38"/>
  <c r="K243" i="38" s="1"/>
  <c r="J244" i="38"/>
  <c r="K244" i="38" s="1"/>
  <c r="J245" i="38"/>
  <c r="K245" i="38" s="1"/>
  <c r="J246" i="38"/>
  <c r="K246" i="38" s="1"/>
  <c r="J247" i="38"/>
  <c r="K247" i="38" s="1"/>
  <c r="J248" i="38"/>
  <c r="K248" i="38" s="1"/>
  <c r="J249" i="38"/>
  <c r="K249" i="38" s="1"/>
  <c r="J250" i="38"/>
  <c r="K250" i="38" s="1"/>
  <c r="J251" i="38"/>
  <c r="K251" i="38" s="1"/>
  <c r="O251" i="38" s="1"/>
  <c r="J252" i="38"/>
  <c r="K252" i="38" s="1"/>
  <c r="J253" i="38"/>
  <c r="K253" i="38" s="1"/>
  <c r="O253" i="38" s="1"/>
  <c r="J254" i="38"/>
  <c r="K254" i="38" s="1"/>
  <c r="J255" i="38"/>
  <c r="K255" i="38" s="1"/>
  <c r="O255" i="38" s="1"/>
  <c r="J256" i="38"/>
  <c r="K256" i="38" s="1"/>
  <c r="J257" i="38"/>
  <c r="K257" i="38" s="1"/>
  <c r="O257" i="38" s="1"/>
  <c r="J258" i="38"/>
  <c r="K258" i="38" s="1"/>
  <c r="J259" i="38"/>
  <c r="K259" i="38" s="1"/>
  <c r="O259" i="38" s="1"/>
  <c r="J260" i="38"/>
  <c r="K260" i="38" s="1"/>
  <c r="J261" i="38"/>
  <c r="K261" i="38" s="1"/>
  <c r="O261" i="38" s="1"/>
  <c r="J262" i="38"/>
  <c r="K262" i="38" s="1"/>
  <c r="J263" i="38"/>
  <c r="K263" i="38" s="1"/>
  <c r="O263" i="38" s="1"/>
  <c r="J264" i="38"/>
  <c r="K264" i="38" s="1"/>
  <c r="J265" i="38"/>
  <c r="K265" i="38" s="1"/>
  <c r="O265" i="38" s="1"/>
  <c r="J266" i="38"/>
  <c r="K266" i="38" s="1"/>
  <c r="J267" i="38"/>
  <c r="K267" i="38" s="1"/>
  <c r="O267" i="38" s="1"/>
  <c r="J268" i="38"/>
  <c r="K268" i="38" s="1"/>
  <c r="J269" i="38"/>
  <c r="K269" i="38" s="1"/>
  <c r="O269" i="38" s="1"/>
  <c r="J270" i="38"/>
  <c r="K270" i="38" s="1"/>
  <c r="J271" i="38"/>
  <c r="K271" i="38" s="1"/>
  <c r="O271" i="38" s="1"/>
  <c r="J272" i="38"/>
  <c r="K272" i="38" s="1"/>
  <c r="O272" i="38" s="1"/>
  <c r="J273" i="38"/>
  <c r="K273" i="38" s="1"/>
  <c r="O273" i="38" s="1"/>
  <c r="J274" i="38"/>
  <c r="K274" i="38" s="1"/>
  <c r="O274" i="38" s="1"/>
  <c r="J275" i="38"/>
  <c r="K275" i="38" s="1"/>
  <c r="O275" i="38" s="1"/>
  <c r="J276" i="38"/>
  <c r="K276" i="38" s="1"/>
  <c r="J277" i="38"/>
  <c r="K277" i="38" s="1"/>
  <c r="J278" i="38"/>
  <c r="K278" i="38" s="1"/>
  <c r="J279" i="38"/>
  <c r="K279" i="38" s="1"/>
  <c r="J280" i="38"/>
  <c r="K280" i="38" s="1"/>
  <c r="J281" i="38"/>
  <c r="K281" i="38" s="1"/>
  <c r="Q281" i="38" s="1"/>
  <c r="R281" i="38" s="1"/>
  <c r="J282" i="38"/>
  <c r="K282" i="38" s="1"/>
  <c r="J283" i="38"/>
  <c r="K283" i="38" s="1"/>
  <c r="J284" i="38"/>
  <c r="K284" i="38" s="1"/>
  <c r="J285" i="38"/>
  <c r="K285" i="38" s="1"/>
  <c r="J286" i="38"/>
  <c r="K286" i="38" s="1"/>
  <c r="J287" i="38"/>
  <c r="K287" i="38" s="1"/>
  <c r="J288" i="38"/>
  <c r="K288" i="38" s="1"/>
  <c r="J289" i="38"/>
  <c r="K289" i="38" s="1"/>
  <c r="J290" i="38"/>
  <c r="K290" i="38" s="1"/>
  <c r="J291" i="38"/>
  <c r="K291" i="38" s="1"/>
  <c r="Q291" i="38" s="1"/>
  <c r="R291" i="38" s="1"/>
  <c r="J292" i="38"/>
  <c r="K292" i="38" s="1"/>
  <c r="J293" i="38"/>
  <c r="K293" i="38" s="1"/>
  <c r="J294" i="38"/>
  <c r="K294" i="38" s="1"/>
  <c r="J295" i="38"/>
  <c r="K295" i="38" s="1"/>
  <c r="J296" i="38"/>
  <c r="K296" i="38" s="1"/>
  <c r="Q296" i="38" s="1"/>
  <c r="R296" i="38" s="1"/>
  <c r="J297" i="38"/>
  <c r="K297" i="38" s="1"/>
  <c r="J298" i="38"/>
  <c r="K298" i="38" s="1"/>
  <c r="J299" i="38"/>
  <c r="K299" i="38" s="1"/>
  <c r="Q299" i="38" s="1"/>
  <c r="R299" i="38" s="1"/>
  <c r="J300" i="38"/>
  <c r="K300" i="38" s="1"/>
  <c r="J301" i="38"/>
  <c r="K301" i="38" s="1"/>
  <c r="J302" i="38"/>
  <c r="K302" i="38" s="1"/>
  <c r="J303" i="38"/>
  <c r="K303" i="38" s="1"/>
  <c r="J304" i="38"/>
  <c r="K304" i="38" s="1"/>
  <c r="J305" i="38"/>
  <c r="K305" i="38" s="1"/>
  <c r="J306" i="38"/>
  <c r="K306" i="38" s="1"/>
  <c r="J307" i="38"/>
  <c r="K307" i="38" s="1"/>
  <c r="Q307" i="38" s="1"/>
  <c r="R307" i="38" s="1"/>
  <c r="J308" i="38"/>
  <c r="K308" i="38" s="1"/>
  <c r="J309" i="38"/>
  <c r="K309" i="38" s="1"/>
  <c r="J310" i="38"/>
  <c r="K310" i="38" s="1"/>
  <c r="J311" i="38"/>
  <c r="K311" i="38" s="1"/>
  <c r="J312" i="38"/>
  <c r="K312" i="38" s="1"/>
  <c r="J313" i="38"/>
  <c r="K313" i="38" s="1"/>
  <c r="J314" i="38"/>
  <c r="K314" i="38" s="1"/>
  <c r="J315" i="38"/>
  <c r="K315" i="38" s="1"/>
  <c r="Q315" i="38" s="1"/>
  <c r="R315" i="38" s="1"/>
  <c r="J316" i="38"/>
  <c r="K316" i="38" s="1"/>
  <c r="J317" i="38"/>
  <c r="K317" i="38" s="1"/>
  <c r="J318" i="38"/>
  <c r="K318" i="38" s="1"/>
  <c r="J319" i="38"/>
  <c r="K319" i="38" s="1"/>
  <c r="J320" i="38"/>
  <c r="K320" i="38" s="1"/>
  <c r="J321" i="38"/>
  <c r="K321" i="38" s="1"/>
  <c r="Q321" i="38" s="1"/>
  <c r="R321" i="38" s="1"/>
  <c r="J322" i="38"/>
  <c r="K322" i="38" s="1"/>
  <c r="J323" i="38"/>
  <c r="K323" i="38" s="1"/>
  <c r="Q323" i="38" s="1"/>
  <c r="R323" i="38" s="1"/>
  <c r="J324" i="38"/>
  <c r="K324" i="38" s="1"/>
  <c r="J325" i="38"/>
  <c r="K325" i="38" s="1"/>
  <c r="J326" i="38"/>
  <c r="K326" i="38" s="1"/>
  <c r="J327" i="38"/>
  <c r="K327" i="38" s="1"/>
  <c r="J328" i="38"/>
  <c r="K328" i="38" s="1"/>
  <c r="Q328" i="38" s="1"/>
  <c r="R328" i="38" s="1"/>
  <c r="J329" i="38"/>
  <c r="K329" i="38" s="1"/>
  <c r="Q329" i="38" s="1"/>
  <c r="R329" i="38" s="1"/>
  <c r="J330" i="38"/>
  <c r="K330" i="38" s="1"/>
  <c r="J331" i="38"/>
  <c r="K331" i="38" s="1"/>
  <c r="Q331" i="38" s="1"/>
  <c r="R331" i="38" s="1"/>
  <c r="J332" i="38"/>
  <c r="K332" i="38" s="1"/>
  <c r="J333" i="38"/>
  <c r="K333" i="38" s="1"/>
  <c r="J334" i="38"/>
  <c r="K334" i="38" s="1"/>
  <c r="J335" i="38"/>
  <c r="K335" i="38" s="1"/>
  <c r="J336" i="38"/>
  <c r="K336" i="38" s="1"/>
  <c r="Q336" i="38" s="1"/>
  <c r="R336" i="38" s="1"/>
  <c r="J337" i="38"/>
  <c r="K337" i="38" s="1"/>
  <c r="Q337" i="38" s="1"/>
  <c r="R337" i="38" s="1"/>
  <c r="J338" i="38"/>
  <c r="K338" i="38" s="1"/>
  <c r="J339" i="38"/>
  <c r="K339" i="38" s="1"/>
  <c r="Q339" i="38" s="1"/>
  <c r="R339" i="38" s="1"/>
  <c r="J340" i="38"/>
  <c r="K340" i="38" s="1"/>
  <c r="J341" i="38"/>
  <c r="K341" i="38" s="1"/>
  <c r="J342" i="38"/>
  <c r="K342" i="38" s="1"/>
  <c r="J343" i="38"/>
  <c r="K343" i="38" s="1"/>
  <c r="J344" i="38"/>
  <c r="K344" i="38" s="1"/>
  <c r="J345" i="38"/>
  <c r="K345" i="38" s="1"/>
  <c r="J346" i="38"/>
  <c r="K346" i="38" s="1"/>
  <c r="J347" i="38"/>
  <c r="K347" i="38" s="1"/>
  <c r="J348" i="38"/>
  <c r="K348" i="38" s="1"/>
  <c r="J349" i="38"/>
  <c r="K349" i="38" s="1"/>
  <c r="J350" i="38"/>
  <c r="K350" i="38" s="1"/>
  <c r="J351" i="38"/>
  <c r="K351" i="38" s="1"/>
  <c r="J352" i="38"/>
  <c r="K352" i="38" s="1"/>
  <c r="J353" i="38"/>
  <c r="K353" i="38" s="1"/>
  <c r="J354" i="38"/>
  <c r="K354" i="38" s="1"/>
  <c r="J355" i="38"/>
  <c r="K355" i="38" s="1"/>
  <c r="J356" i="38"/>
  <c r="K356" i="38" s="1"/>
  <c r="J357" i="38"/>
  <c r="K357" i="38" s="1"/>
  <c r="J358" i="38"/>
  <c r="K358" i="38" s="1"/>
  <c r="J359" i="38"/>
  <c r="K359" i="38" s="1"/>
  <c r="J360" i="38"/>
  <c r="K360" i="38" s="1"/>
  <c r="J2" i="38"/>
  <c r="K2" i="38" s="1"/>
  <c r="P360" i="38"/>
  <c r="P359" i="38"/>
  <c r="P358" i="38"/>
  <c r="P357" i="38"/>
  <c r="P356" i="38"/>
  <c r="P355" i="38"/>
  <c r="P354" i="38"/>
  <c r="P353" i="38"/>
  <c r="P352" i="38"/>
  <c r="P351" i="38"/>
  <c r="P350" i="38"/>
  <c r="P349" i="38"/>
  <c r="P348" i="38"/>
  <c r="P347" i="38"/>
  <c r="P346" i="38"/>
  <c r="P345" i="38"/>
  <c r="P344" i="38"/>
  <c r="P343" i="38"/>
  <c r="P342" i="38"/>
  <c r="P341" i="38"/>
  <c r="P340" i="38"/>
  <c r="P339" i="38"/>
  <c r="P338" i="38"/>
  <c r="P337" i="38"/>
  <c r="P336" i="38"/>
  <c r="P335" i="38"/>
  <c r="P334" i="38"/>
  <c r="P333" i="38"/>
  <c r="P332" i="38"/>
  <c r="P331" i="38"/>
  <c r="P330" i="38"/>
  <c r="P329" i="38"/>
  <c r="P328" i="38"/>
  <c r="P327" i="38"/>
  <c r="P326" i="38"/>
  <c r="P325" i="38"/>
  <c r="P324" i="38"/>
  <c r="P323" i="38"/>
  <c r="P322" i="38"/>
  <c r="P321" i="38"/>
  <c r="P320" i="38"/>
  <c r="P319" i="38"/>
  <c r="P318" i="38"/>
  <c r="P317" i="38"/>
  <c r="P316" i="38"/>
  <c r="P315" i="38"/>
  <c r="P314" i="38"/>
  <c r="P313" i="38"/>
  <c r="P312" i="38"/>
  <c r="P311" i="38"/>
  <c r="P310" i="38"/>
  <c r="P309" i="38"/>
  <c r="P308" i="38"/>
  <c r="P307" i="38"/>
  <c r="P306" i="38"/>
  <c r="P305" i="38"/>
  <c r="P304" i="38"/>
  <c r="P303" i="38"/>
  <c r="P302" i="38"/>
  <c r="P301" i="38"/>
  <c r="P300" i="38"/>
  <c r="P299" i="38"/>
  <c r="P298" i="38"/>
  <c r="P297" i="38"/>
  <c r="P296" i="38"/>
  <c r="P295" i="38"/>
  <c r="P294" i="38"/>
  <c r="P293" i="38"/>
  <c r="P292" i="38"/>
  <c r="P291" i="38"/>
  <c r="P290" i="38"/>
  <c r="P289" i="38"/>
  <c r="P288" i="38"/>
  <c r="P287" i="38"/>
  <c r="P286" i="38"/>
  <c r="P285" i="38"/>
  <c r="P284" i="38"/>
  <c r="P283" i="38"/>
  <c r="P282" i="38"/>
  <c r="P281" i="38"/>
  <c r="P280" i="38"/>
  <c r="P279" i="38"/>
  <c r="P278" i="38"/>
  <c r="P277" i="38"/>
  <c r="P276" i="38"/>
  <c r="P275" i="38"/>
  <c r="P274" i="38"/>
  <c r="P273" i="38"/>
  <c r="P272" i="38"/>
  <c r="P271" i="38"/>
  <c r="P270" i="38"/>
  <c r="P269" i="38"/>
  <c r="P268" i="38"/>
  <c r="P267" i="38"/>
  <c r="P266" i="38"/>
  <c r="P265" i="38"/>
  <c r="P264" i="38"/>
  <c r="P263" i="38"/>
  <c r="P262" i="38"/>
  <c r="P261" i="38"/>
  <c r="P260" i="38"/>
  <c r="P259" i="38"/>
  <c r="P258" i="38"/>
  <c r="P257" i="38"/>
  <c r="P256" i="38"/>
  <c r="P255" i="38"/>
  <c r="P254" i="38"/>
  <c r="P253" i="38"/>
  <c r="P252" i="38"/>
  <c r="P251" i="38"/>
  <c r="P250" i="38"/>
  <c r="P249" i="38"/>
  <c r="P248" i="38"/>
  <c r="P247" i="38"/>
  <c r="P246" i="38"/>
  <c r="P245" i="38"/>
  <c r="P244" i="38"/>
  <c r="P243" i="38"/>
  <c r="P242" i="38"/>
  <c r="P241" i="38"/>
  <c r="P240" i="38"/>
  <c r="P239" i="38"/>
  <c r="P238" i="38"/>
  <c r="P237" i="38"/>
  <c r="P236" i="38"/>
  <c r="P235" i="38"/>
  <c r="P234" i="38"/>
  <c r="P233" i="38"/>
  <c r="P232" i="38"/>
  <c r="P231" i="38"/>
  <c r="P230" i="38"/>
  <c r="P229" i="38"/>
  <c r="P228" i="38"/>
  <c r="P227" i="38"/>
  <c r="P226" i="38"/>
  <c r="P225" i="38"/>
  <c r="P224" i="38"/>
  <c r="P223" i="38"/>
  <c r="P222" i="38"/>
  <c r="P221" i="38"/>
  <c r="P220" i="38"/>
  <c r="P219" i="38"/>
  <c r="P218" i="38"/>
  <c r="P217" i="38"/>
  <c r="P216" i="38"/>
  <c r="P215" i="38"/>
  <c r="P214" i="38"/>
  <c r="P213" i="38"/>
  <c r="P212" i="38"/>
  <c r="P211" i="38"/>
  <c r="P210" i="38"/>
  <c r="P209" i="38"/>
  <c r="P208" i="38"/>
  <c r="P207" i="38"/>
  <c r="P206" i="38"/>
  <c r="P205" i="38"/>
  <c r="P204" i="38"/>
  <c r="P203" i="38"/>
  <c r="P202" i="38"/>
  <c r="P201" i="38"/>
  <c r="P200" i="38"/>
  <c r="P199" i="38"/>
  <c r="P198" i="38"/>
  <c r="P197" i="38"/>
  <c r="P196" i="38"/>
  <c r="P195" i="38"/>
  <c r="P194" i="38"/>
  <c r="P193" i="38"/>
  <c r="P192" i="38"/>
  <c r="P191" i="38"/>
  <c r="P190" i="38"/>
  <c r="P189" i="38"/>
  <c r="P188" i="38"/>
  <c r="P187" i="38"/>
  <c r="P186" i="38"/>
  <c r="P185" i="38"/>
  <c r="P184" i="38"/>
  <c r="P183" i="38"/>
  <c r="P182" i="38"/>
  <c r="P181" i="38"/>
  <c r="P180" i="38"/>
  <c r="P179" i="38"/>
  <c r="P178" i="38"/>
  <c r="P177" i="38"/>
  <c r="P176" i="38"/>
  <c r="P175" i="38"/>
  <c r="P174" i="38"/>
  <c r="P173" i="38"/>
  <c r="P172" i="38"/>
  <c r="P171" i="38"/>
  <c r="P170" i="38"/>
  <c r="P169" i="38"/>
  <c r="P168" i="38"/>
  <c r="P167" i="38"/>
  <c r="P166" i="38"/>
  <c r="P165" i="38"/>
  <c r="P164" i="38"/>
  <c r="P163" i="38"/>
  <c r="P162" i="38"/>
  <c r="P161" i="38"/>
  <c r="P160" i="38"/>
  <c r="P159" i="38"/>
  <c r="P158" i="38"/>
  <c r="P157" i="38"/>
  <c r="P156" i="38"/>
  <c r="P155" i="38"/>
  <c r="P154" i="38"/>
  <c r="P153" i="38"/>
  <c r="P152" i="38"/>
  <c r="P151" i="38"/>
  <c r="P150" i="38"/>
  <c r="P149" i="38"/>
  <c r="P148" i="38"/>
  <c r="P147" i="38"/>
  <c r="P146" i="38"/>
  <c r="P145" i="38"/>
  <c r="P144" i="38"/>
  <c r="P143" i="38"/>
  <c r="P142" i="38"/>
  <c r="P141" i="38"/>
  <c r="P140" i="38"/>
  <c r="P139" i="38"/>
  <c r="P138" i="38"/>
  <c r="P137" i="38"/>
  <c r="P136" i="38"/>
  <c r="P135" i="38"/>
  <c r="P134" i="38"/>
  <c r="P133" i="38"/>
  <c r="P132" i="38"/>
  <c r="P131" i="38"/>
  <c r="P130" i="38"/>
  <c r="P129" i="38"/>
  <c r="P128" i="38"/>
  <c r="P127" i="38"/>
  <c r="P126" i="38"/>
  <c r="P125" i="38"/>
  <c r="P124" i="38"/>
  <c r="P123" i="38"/>
  <c r="P122" i="38"/>
  <c r="P121" i="38"/>
  <c r="P120" i="38"/>
  <c r="K120" i="38"/>
  <c r="P119" i="38"/>
  <c r="P118" i="38"/>
  <c r="P117" i="38"/>
  <c r="P116" i="38"/>
  <c r="P115" i="38"/>
  <c r="K115" i="38"/>
  <c r="P114" i="38"/>
  <c r="P113" i="38"/>
  <c r="P112" i="38"/>
  <c r="P111" i="38"/>
  <c r="P110" i="38"/>
  <c r="P109" i="38"/>
  <c r="P108" i="38"/>
  <c r="P107" i="38"/>
  <c r="K107" i="38"/>
  <c r="P106" i="38"/>
  <c r="P105" i="38"/>
  <c r="P104" i="38"/>
  <c r="K104" i="38"/>
  <c r="Q104" i="38" s="1"/>
  <c r="R104" i="38" s="1"/>
  <c r="P103" i="38"/>
  <c r="P102" i="38"/>
  <c r="P101" i="38"/>
  <c r="P100" i="38"/>
  <c r="P99" i="38"/>
  <c r="K99" i="38"/>
  <c r="L99" i="38" s="1"/>
  <c r="M99" i="38" s="1"/>
  <c r="P98" i="38"/>
  <c r="P97" i="38"/>
  <c r="P96" i="38"/>
  <c r="K96" i="38"/>
  <c r="O96" i="38" s="1"/>
  <c r="P95" i="38"/>
  <c r="P94" i="38"/>
  <c r="P93" i="38"/>
  <c r="P92" i="38"/>
  <c r="P91" i="38"/>
  <c r="K91" i="38"/>
  <c r="P90" i="38"/>
  <c r="P89" i="38"/>
  <c r="P88" i="38"/>
  <c r="K88" i="38"/>
  <c r="O88" i="38" s="1"/>
  <c r="P87" i="38"/>
  <c r="K87" i="38"/>
  <c r="L87" i="38" s="1"/>
  <c r="M87" i="38" s="1"/>
  <c r="P86" i="38"/>
  <c r="P85" i="38"/>
  <c r="P84" i="38"/>
  <c r="P83" i="38"/>
  <c r="P82" i="38"/>
  <c r="P81" i="38"/>
  <c r="P80" i="38"/>
  <c r="K80" i="38"/>
  <c r="P79" i="38"/>
  <c r="P78" i="38"/>
  <c r="P77" i="38"/>
  <c r="P76" i="38"/>
  <c r="P75" i="38"/>
  <c r="P74" i="38"/>
  <c r="P73" i="38"/>
  <c r="P72" i="38"/>
  <c r="K72" i="38"/>
  <c r="P71" i="38"/>
  <c r="P70" i="38"/>
  <c r="P69" i="38"/>
  <c r="P68" i="38"/>
  <c r="P67" i="38"/>
  <c r="P66" i="38"/>
  <c r="P65" i="38"/>
  <c r="P64" i="38"/>
  <c r="K64" i="38"/>
  <c r="O64" i="38" s="1"/>
  <c r="P63" i="38"/>
  <c r="P62" i="38"/>
  <c r="P61" i="38"/>
  <c r="P60" i="38"/>
  <c r="P59" i="38"/>
  <c r="K59" i="38"/>
  <c r="L59" i="38" s="1"/>
  <c r="M59" i="38" s="1"/>
  <c r="P58" i="38"/>
  <c r="P57" i="38"/>
  <c r="P56" i="38"/>
  <c r="K56" i="38"/>
  <c r="O56" i="38" s="1"/>
  <c r="P55" i="38"/>
  <c r="K55" i="38"/>
  <c r="L55" i="38" s="1"/>
  <c r="M55" i="38" s="1"/>
  <c r="P54" i="38"/>
  <c r="K54" i="38"/>
  <c r="P53" i="38"/>
  <c r="P52" i="38"/>
  <c r="P51" i="38"/>
  <c r="K51" i="38"/>
  <c r="L51" i="38" s="1"/>
  <c r="M51" i="38" s="1"/>
  <c r="P50" i="38"/>
  <c r="P49" i="38"/>
  <c r="P48" i="38"/>
  <c r="K48" i="38"/>
  <c r="P47" i="38"/>
  <c r="P46" i="38"/>
  <c r="P45" i="38"/>
  <c r="P44" i="38"/>
  <c r="P43" i="38"/>
  <c r="K43" i="38"/>
  <c r="L43" i="38" s="1"/>
  <c r="M43" i="38" s="1"/>
  <c r="P42" i="38"/>
  <c r="P41" i="38"/>
  <c r="P40" i="38"/>
  <c r="K40" i="38"/>
  <c r="P39" i="38"/>
  <c r="K39" i="38"/>
  <c r="L39" i="38" s="1"/>
  <c r="M39" i="38" s="1"/>
  <c r="P38" i="38"/>
  <c r="P37" i="38"/>
  <c r="P36" i="38"/>
  <c r="P35" i="38"/>
  <c r="K35" i="38"/>
  <c r="P34" i="38"/>
  <c r="P33" i="38"/>
  <c r="P32" i="38"/>
  <c r="K32" i="38"/>
  <c r="P31" i="38"/>
  <c r="P30" i="38"/>
  <c r="P29" i="38"/>
  <c r="P28" i="38"/>
  <c r="P27" i="38"/>
  <c r="K27" i="38"/>
  <c r="L27" i="38" s="1"/>
  <c r="M27" i="38" s="1"/>
  <c r="P26" i="38"/>
  <c r="P25" i="38"/>
  <c r="P24" i="38"/>
  <c r="K24" i="38"/>
  <c r="P23" i="38"/>
  <c r="P22" i="38"/>
  <c r="P21" i="38"/>
  <c r="P20" i="38"/>
  <c r="P19" i="38"/>
  <c r="K19" i="38"/>
  <c r="P18" i="38"/>
  <c r="P17" i="38"/>
  <c r="P16" i="38"/>
  <c r="K16" i="38"/>
  <c r="P15" i="38"/>
  <c r="P14" i="38"/>
  <c r="P13" i="38"/>
  <c r="P12" i="38"/>
  <c r="P11" i="38"/>
  <c r="K11" i="38"/>
  <c r="O11" i="38" s="1"/>
  <c r="P10" i="38"/>
  <c r="P9" i="38"/>
  <c r="P8" i="38"/>
  <c r="K8" i="38"/>
  <c r="P7" i="38"/>
  <c r="K7" i="38"/>
  <c r="P6" i="38"/>
  <c r="P5" i="38"/>
  <c r="P4" i="38"/>
  <c r="P3" i="38"/>
  <c r="K3" i="38"/>
  <c r="P2" i="38"/>
  <c r="K2" i="35"/>
  <c r="L2" i="37"/>
  <c r="K3" i="35"/>
  <c r="K4" i="35"/>
  <c r="L4" i="35" s="1"/>
  <c r="K5" i="35"/>
  <c r="K6" i="35"/>
  <c r="K7" i="35"/>
  <c r="K8" i="35"/>
  <c r="L8" i="35" s="1"/>
  <c r="K9" i="35"/>
  <c r="K10" i="35"/>
  <c r="L10" i="35" s="1"/>
  <c r="K11" i="35"/>
  <c r="K12" i="35"/>
  <c r="L12" i="35" s="1"/>
  <c r="K13" i="35"/>
  <c r="K14" i="35"/>
  <c r="K15" i="35"/>
  <c r="K16" i="35"/>
  <c r="K17" i="35"/>
  <c r="K18" i="35"/>
  <c r="L18" i="35" s="1"/>
  <c r="K19" i="35"/>
  <c r="K20" i="35"/>
  <c r="L20" i="35" s="1"/>
  <c r="K21" i="35"/>
  <c r="K22" i="35"/>
  <c r="K23" i="35"/>
  <c r="K24" i="35"/>
  <c r="L24" i="35" s="1"/>
  <c r="K25" i="35"/>
  <c r="K26" i="35"/>
  <c r="L26" i="35" s="1"/>
  <c r="K27" i="35"/>
  <c r="K28" i="35"/>
  <c r="L28" i="35" s="1"/>
  <c r="K29" i="35"/>
  <c r="K30" i="35"/>
  <c r="L30" i="35" s="1"/>
  <c r="K31" i="35"/>
  <c r="K32" i="35"/>
  <c r="L2" i="35"/>
  <c r="Q32" i="35"/>
  <c r="O32" i="35"/>
  <c r="L32" i="35"/>
  <c r="F32" i="35"/>
  <c r="Q31" i="35"/>
  <c r="O31" i="35"/>
  <c r="F31" i="35"/>
  <c r="Q30" i="35"/>
  <c r="O30" i="35"/>
  <c r="F30" i="35"/>
  <c r="Q29" i="35"/>
  <c r="O29" i="35"/>
  <c r="F29" i="35"/>
  <c r="Q28" i="35"/>
  <c r="O28" i="35"/>
  <c r="F28" i="35"/>
  <c r="Q27" i="35"/>
  <c r="O27" i="35"/>
  <c r="F27" i="35"/>
  <c r="Q26" i="35"/>
  <c r="O26" i="35"/>
  <c r="F26" i="35"/>
  <c r="Q25" i="35"/>
  <c r="O25" i="35"/>
  <c r="F25" i="35"/>
  <c r="Q24" i="35"/>
  <c r="O24" i="35"/>
  <c r="F24" i="35"/>
  <c r="Q23" i="35"/>
  <c r="O23" i="35"/>
  <c r="F23" i="35"/>
  <c r="Q22" i="35"/>
  <c r="O22" i="35"/>
  <c r="L22" i="35"/>
  <c r="F22" i="35"/>
  <c r="Q21" i="35"/>
  <c r="O21" i="35"/>
  <c r="F21" i="35"/>
  <c r="Q20" i="35"/>
  <c r="O20" i="35"/>
  <c r="F20" i="35"/>
  <c r="Q19" i="35"/>
  <c r="O19" i="35"/>
  <c r="F19" i="35"/>
  <c r="L19" i="35" s="1"/>
  <c r="Q18" i="35"/>
  <c r="O18" i="35"/>
  <c r="F18" i="35"/>
  <c r="Q17" i="35"/>
  <c r="O17" i="35"/>
  <c r="F17" i="35"/>
  <c r="Q16" i="35"/>
  <c r="O16" i="35"/>
  <c r="L16" i="35"/>
  <c r="F16" i="35"/>
  <c r="Q15" i="35"/>
  <c r="O15" i="35"/>
  <c r="F15" i="35"/>
  <c r="Q14" i="35"/>
  <c r="O14" i="35"/>
  <c r="L14" i="35"/>
  <c r="F14" i="35"/>
  <c r="Q13" i="35"/>
  <c r="O13" i="35"/>
  <c r="F13" i="35"/>
  <c r="Q12" i="35"/>
  <c r="O12" i="35"/>
  <c r="F12" i="35"/>
  <c r="Q11" i="35"/>
  <c r="O11" i="35"/>
  <c r="F11" i="35"/>
  <c r="L11" i="35" s="1"/>
  <c r="Q10" i="35"/>
  <c r="O10" i="35"/>
  <c r="F10" i="35"/>
  <c r="Q9" i="35"/>
  <c r="O9" i="35"/>
  <c r="F9" i="35"/>
  <c r="Q8" i="35"/>
  <c r="O8" i="35"/>
  <c r="F8" i="35"/>
  <c r="Q7" i="35"/>
  <c r="O7" i="35"/>
  <c r="F7" i="35"/>
  <c r="Q6" i="35"/>
  <c r="O6" i="35"/>
  <c r="L6" i="35"/>
  <c r="F6" i="35"/>
  <c r="Q5" i="35"/>
  <c r="O5" i="35"/>
  <c r="F5" i="35"/>
  <c r="Q4" i="35"/>
  <c r="O4" i="35"/>
  <c r="F4" i="35"/>
  <c r="Q3" i="35"/>
  <c r="O3" i="35"/>
  <c r="F3" i="35"/>
  <c r="L3" i="35" s="1"/>
  <c r="Q2" i="35"/>
  <c r="O2" i="35"/>
  <c r="F2" i="35"/>
  <c r="L7" i="37"/>
  <c r="L15" i="37"/>
  <c r="R32" i="37"/>
  <c r="P32" i="37"/>
  <c r="F32" i="37"/>
  <c r="L32" i="37" s="1"/>
  <c r="R31" i="37"/>
  <c r="P31" i="37"/>
  <c r="F31" i="37"/>
  <c r="R30" i="37"/>
  <c r="P30" i="37"/>
  <c r="F30" i="37"/>
  <c r="L30" i="37" s="1"/>
  <c r="R29" i="37"/>
  <c r="P29" i="37"/>
  <c r="F29" i="37"/>
  <c r="R28" i="37"/>
  <c r="P28" i="37"/>
  <c r="F28" i="37"/>
  <c r="L28" i="37" s="1"/>
  <c r="R27" i="37"/>
  <c r="P27" i="37"/>
  <c r="F27" i="37"/>
  <c r="R26" i="37"/>
  <c r="P26" i="37"/>
  <c r="F26" i="37"/>
  <c r="L26" i="37" s="1"/>
  <c r="R25" i="37"/>
  <c r="P25" i="37"/>
  <c r="F25" i="37"/>
  <c r="R24" i="37"/>
  <c r="P24" i="37"/>
  <c r="F24" i="37"/>
  <c r="L24" i="37" s="1"/>
  <c r="R23" i="37"/>
  <c r="P23" i="37"/>
  <c r="F23" i="37"/>
  <c r="R22" i="37"/>
  <c r="P22" i="37"/>
  <c r="F22" i="37"/>
  <c r="L22" i="37" s="1"/>
  <c r="R21" i="37"/>
  <c r="P21" i="37"/>
  <c r="F21" i="37"/>
  <c r="R20" i="37"/>
  <c r="P20" i="37"/>
  <c r="F20" i="37"/>
  <c r="R19" i="37"/>
  <c r="P19" i="37"/>
  <c r="F19" i="37"/>
  <c r="R18" i="37"/>
  <c r="P18" i="37"/>
  <c r="F18" i="37"/>
  <c r="L18" i="37" s="1"/>
  <c r="R17" i="37"/>
  <c r="P17" i="37"/>
  <c r="F17" i="37"/>
  <c r="R16" i="37"/>
  <c r="P16" i="37"/>
  <c r="F16" i="37"/>
  <c r="L16" i="37" s="1"/>
  <c r="M16" i="37" s="1"/>
  <c r="R15" i="37"/>
  <c r="P15" i="37"/>
  <c r="F15" i="37"/>
  <c r="R14" i="37"/>
  <c r="P14" i="37"/>
  <c r="F14" i="37"/>
  <c r="L14" i="37" s="1"/>
  <c r="R13" i="37"/>
  <c r="P13" i="37"/>
  <c r="F13" i="37"/>
  <c r="R12" i="37"/>
  <c r="P12" i="37"/>
  <c r="F12" i="37"/>
  <c r="L12" i="37" s="1"/>
  <c r="R11" i="37"/>
  <c r="P11" i="37"/>
  <c r="F11" i="37"/>
  <c r="R10" i="37"/>
  <c r="P10" i="37"/>
  <c r="F10" i="37"/>
  <c r="L10" i="37" s="1"/>
  <c r="M10" i="37" s="1"/>
  <c r="R9" i="37"/>
  <c r="P9" i="37"/>
  <c r="F9" i="37"/>
  <c r="R8" i="37"/>
  <c r="P8" i="37"/>
  <c r="F8" i="37"/>
  <c r="L8" i="37" s="1"/>
  <c r="R7" i="37"/>
  <c r="P7" i="37"/>
  <c r="F7" i="37"/>
  <c r="R6" i="37"/>
  <c r="P6" i="37"/>
  <c r="F6" i="37"/>
  <c r="L6" i="37" s="1"/>
  <c r="R5" i="37"/>
  <c r="P5" i="37"/>
  <c r="F5" i="37"/>
  <c r="R4" i="37"/>
  <c r="P4" i="37"/>
  <c r="F4" i="37"/>
  <c r="L4" i="37" s="1"/>
  <c r="R3" i="37"/>
  <c r="P3" i="37"/>
  <c r="F3" i="37"/>
  <c r="R2" i="37"/>
  <c r="P2" i="37"/>
  <c r="F2" i="37"/>
  <c r="T360" i="36"/>
  <c r="N360" i="36"/>
  <c r="O360" i="36" s="1"/>
  <c r="T359" i="36"/>
  <c r="N359" i="36"/>
  <c r="O359" i="36" s="1"/>
  <c r="T358" i="36"/>
  <c r="N358" i="36"/>
  <c r="O358" i="36" s="1"/>
  <c r="T357" i="36"/>
  <c r="N357" i="36"/>
  <c r="O357" i="36" s="1"/>
  <c r="T356" i="36"/>
  <c r="N356" i="36"/>
  <c r="O356" i="36" s="1"/>
  <c r="T355" i="36"/>
  <c r="N355" i="36"/>
  <c r="O355" i="36" s="1"/>
  <c r="T354" i="36"/>
  <c r="N354" i="36"/>
  <c r="O354" i="36" s="1"/>
  <c r="T353" i="36"/>
  <c r="N353" i="36"/>
  <c r="O353" i="36" s="1"/>
  <c r="T352" i="36"/>
  <c r="N352" i="36"/>
  <c r="O352" i="36" s="1"/>
  <c r="T351" i="36"/>
  <c r="N351" i="36"/>
  <c r="O351" i="36" s="1"/>
  <c r="T350" i="36"/>
  <c r="N350" i="36"/>
  <c r="O350" i="36" s="1"/>
  <c r="T349" i="36"/>
  <c r="N349" i="36"/>
  <c r="O349" i="36" s="1"/>
  <c r="T348" i="36"/>
  <c r="N348" i="36"/>
  <c r="O348" i="36" s="1"/>
  <c r="T347" i="36"/>
  <c r="N347" i="36"/>
  <c r="O347" i="36" s="1"/>
  <c r="T346" i="36"/>
  <c r="N346" i="36"/>
  <c r="O346" i="36" s="1"/>
  <c r="T345" i="36"/>
  <c r="N345" i="36"/>
  <c r="O345" i="36" s="1"/>
  <c r="T344" i="36"/>
  <c r="N344" i="36"/>
  <c r="O344" i="36" s="1"/>
  <c r="T343" i="36"/>
  <c r="N343" i="36"/>
  <c r="O343" i="36" s="1"/>
  <c r="T342" i="36"/>
  <c r="N342" i="36"/>
  <c r="O342" i="36" s="1"/>
  <c r="T341" i="36"/>
  <c r="N341" i="36"/>
  <c r="O341" i="36" s="1"/>
  <c r="T340" i="36"/>
  <c r="N340" i="36"/>
  <c r="O340" i="36" s="1"/>
  <c r="T339" i="36"/>
  <c r="N339" i="36"/>
  <c r="O339" i="36" s="1"/>
  <c r="T338" i="36"/>
  <c r="N338" i="36"/>
  <c r="O338" i="36" s="1"/>
  <c r="T337" i="36"/>
  <c r="N337" i="36"/>
  <c r="O337" i="36" s="1"/>
  <c r="T336" i="36"/>
  <c r="N336" i="36"/>
  <c r="O336" i="36" s="1"/>
  <c r="T335" i="36"/>
  <c r="N335" i="36"/>
  <c r="O335" i="36" s="1"/>
  <c r="T334" i="36"/>
  <c r="N334" i="36"/>
  <c r="O334" i="36" s="1"/>
  <c r="T333" i="36"/>
  <c r="N333" i="36"/>
  <c r="O333" i="36" s="1"/>
  <c r="T332" i="36"/>
  <c r="N332" i="36"/>
  <c r="O332" i="36" s="1"/>
  <c r="T331" i="36"/>
  <c r="N331" i="36"/>
  <c r="O331" i="36" s="1"/>
  <c r="T330" i="36"/>
  <c r="N330" i="36"/>
  <c r="O330" i="36" s="1"/>
  <c r="T329" i="36"/>
  <c r="N329" i="36"/>
  <c r="O329" i="36" s="1"/>
  <c r="T328" i="36"/>
  <c r="N328" i="36"/>
  <c r="O328" i="36" s="1"/>
  <c r="T327" i="36"/>
  <c r="N327" i="36"/>
  <c r="O327" i="36" s="1"/>
  <c r="T326" i="36"/>
  <c r="N326" i="36"/>
  <c r="O326" i="36" s="1"/>
  <c r="T325" i="36"/>
  <c r="N325" i="36"/>
  <c r="O325" i="36" s="1"/>
  <c r="T324" i="36"/>
  <c r="N324" i="36"/>
  <c r="O324" i="36" s="1"/>
  <c r="T323" i="36"/>
  <c r="N323" i="36"/>
  <c r="O323" i="36" s="1"/>
  <c r="T322" i="36"/>
  <c r="N322" i="36"/>
  <c r="O322" i="36" s="1"/>
  <c r="T321" i="36"/>
  <c r="N321" i="36"/>
  <c r="O321" i="36" s="1"/>
  <c r="T320" i="36"/>
  <c r="N320" i="36"/>
  <c r="O320" i="36" s="1"/>
  <c r="T319" i="36"/>
  <c r="N319" i="36"/>
  <c r="O319" i="36" s="1"/>
  <c r="T318" i="36"/>
  <c r="N318" i="36"/>
  <c r="O318" i="36" s="1"/>
  <c r="T317" i="36"/>
  <c r="N317" i="36"/>
  <c r="O317" i="36" s="1"/>
  <c r="T316" i="36"/>
  <c r="N316" i="36"/>
  <c r="O316" i="36" s="1"/>
  <c r="T315" i="36"/>
  <c r="N315" i="36"/>
  <c r="O315" i="36" s="1"/>
  <c r="T314" i="36"/>
  <c r="N314" i="36"/>
  <c r="O314" i="36" s="1"/>
  <c r="T313" i="36"/>
  <c r="N313" i="36"/>
  <c r="O313" i="36" s="1"/>
  <c r="T312" i="36"/>
  <c r="N312" i="36"/>
  <c r="O312" i="36" s="1"/>
  <c r="T311" i="36"/>
  <c r="N311" i="36"/>
  <c r="O311" i="36" s="1"/>
  <c r="T310" i="36"/>
  <c r="N310" i="36"/>
  <c r="O310" i="36" s="1"/>
  <c r="T309" i="36"/>
  <c r="N309" i="36"/>
  <c r="O309" i="36" s="1"/>
  <c r="T308" i="36"/>
  <c r="N308" i="36"/>
  <c r="O308" i="36" s="1"/>
  <c r="T307" i="36"/>
  <c r="N307" i="36"/>
  <c r="O307" i="36" s="1"/>
  <c r="T306" i="36"/>
  <c r="N306" i="36"/>
  <c r="O306" i="36" s="1"/>
  <c r="T305" i="36"/>
  <c r="N305" i="36"/>
  <c r="O305" i="36" s="1"/>
  <c r="T304" i="36"/>
  <c r="N304" i="36"/>
  <c r="O304" i="36" s="1"/>
  <c r="T303" i="36"/>
  <c r="N303" i="36"/>
  <c r="O303" i="36" s="1"/>
  <c r="T302" i="36"/>
  <c r="N302" i="36"/>
  <c r="O302" i="36" s="1"/>
  <c r="T301" i="36"/>
  <c r="N301" i="36"/>
  <c r="O301" i="36" s="1"/>
  <c r="T300" i="36"/>
  <c r="N300" i="36"/>
  <c r="O300" i="36" s="1"/>
  <c r="T299" i="36"/>
  <c r="N299" i="36"/>
  <c r="O299" i="36" s="1"/>
  <c r="T298" i="36"/>
  <c r="N298" i="36"/>
  <c r="O298" i="36" s="1"/>
  <c r="T297" i="36"/>
  <c r="N297" i="36"/>
  <c r="O297" i="36" s="1"/>
  <c r="T296" i="36"/>
  <c r="N296" i="36"/>
  <c r="O296" i="36" s="1"/>
  <c r="T295" i="36"/>
  <c r="N295" i="36"/>
  <c r="O295" i="36" s="1"/>
  <c r="T294" i="36"/>
  <c r="N294" i="36"/>
  <c r="O294" i="36" s="1"/>
  <c r="T293" i="36"/>
  <c r="N293" i="36"/>
  <c r="O293" i="36" s="1"/>
  <c r="T292" i="36"/>
  <c r="N292" i="36"/>
  <c r="O292" i="36" s="1"/>
  <c r="T291" i="36"/>
  <c r="N291" i="36"/>
  <c r="O291" i="36" s="1"/>
  <c r="T290" i="36"/>
  <c r="N290" i="36"/>
  <c r="O290" i="36" s="1"/>
  <c r="T289" i="36"/>
  <c r="N289" i="36"/>
  <c r="O289" i="36" s="1"/>
  <c r="T288" i="36"/>
  <c r="N288" i="36"/>
  <c r="O288" i="36" s="1"/>
  <c r="T287" i="36"/>
  <c r="N287" i="36"/>
  <c r="O287" i="36" s="1"/>
  <c r="T286" i="36"/>
  <c r="N286" i="36"/>
  <c r="O286" i="36" s="1"/>
  <c r="T285" i="36"/>
  <c r="N285" i="36"/>
  <c r="O285" i="36" s="1"/>
  <c r="T284" i="36"/>
  <c r="N284" i="36"/>
  <c r="O284" i="36" s="1"/>
  <c r="T283" i="36"/>
  <c r="N283" i="36"/>
  <c r="O283" i="36" s="1"/>
  <c r="T282" i="36"/>
  <c r="N282" i="36"/>
  <c r="O282" i="36" s="1"/>
  <c r="T281" i="36"/>
  <c r="N281" i="36"/>
  <c r="O281" i="36" s="1"/>
  <c r="T280" i="36"/>
  <c r="N280" i="36"/>
  <c r="O280" i="36" s="1"/>
  <c r="T279" i="36"/>
  <c r="N279" i="36"/>
  <c r="O279" i="36" s="1"/>
  <c r="T278" i="36"/>
  <c r="N278" i="36"/>
  <c r="O278" i="36" s="1"/>
  <c r="T277" i="36"/>
  <c r="N277" i="36"/>
  <c r="O277" i="36" s="1"/>
  <c r="T276" i="36"/>
  <c r="N276" i="36"/>
  <c r="O276" i="36" s="1"/>
  <c r="T275" i="36"/>
  <c r="N275" i="36"/>
  <c r="O275" i="36" s="1"/>
  <c r="T274" i="36"/>
  <c r="N274" i="36"/>
  <c r="O274" i="36" s="1"/>
  <c r="T273" i="36"/>
  <c r="N273" i="36"/>
  <c r="O273" i="36" s="1"/>
  <c r="T272" i="36"/>
  <c r="N272" i="36"/>
  <c r="O272" i="36" s="1"/>
  <c r="T271" i="36"/>
  <c r="N271" i="36"/>
  <c r="O271" i="36" s="1"/>
  <c r="T270" i="36"/>
  <c r="N270" i="36"/>
  <c r="O270" i="36" s="1"/>
  <c r="T269" i="36"/>
  <c r="N269" i="36"/>
  <c r="O269" i="36" s="1"/>
  <c r="T268" i="36"/>
  <c r="N268" i="36"/>
  <c r="O268" i="36" s="1"/>
  <c r="T267" i="36"/>
  <c r="N267" i="36"/>
  <c r="O267" i="36" s="1"/>
  <c r="T266" i="36"/>
  <c r="N266" i="36"/>
  <c r="O266" i="36" s="1"/>
  <c r="T265" i="36"/>
  <c r="N265" i="36"/>
  <c r="O265" i="36" s="1"/>
  <c r="T264" i="36"/>
  <c r="N264" i="36"/>
  <c r="O264" i="36" s="1"/>
  <c r="T263" i="36"/>
  <c r="N263" i="36"/>
  <c r="O263" i="36" s="1"/>
  <c r="T262" i="36"/>
  <c r="N262" i="36"/>
  <c r="O262" i="36" s="1"/>
  <c r="T261" i="36"/>
  <c r="N261" i="36"/>
  <c r="O261" i="36" s="1"/>
  <c r="T260" i="36"/>
  <c r="N260" i="36"/>
  <c r="O260" i="36" s="1"/>
  <c r="T259" i="36"/>
  <c r="N259" i="36"/>
  <c r="O259" i="36" s="1"/>
  <c r="T258" i="36"/>
  <c r="N258" i="36"/>
  <c r="O258" i="36" s="1"/>
  <c r="T257" i="36"/>
  <c r="N257" i="36"/>
  <c r="O257" i="36" s="1"/>
  <c r="T256" i="36"/>
  <c r="N256" i="36"/>
  <c r="O256" i="36" s="1"/>
  <c r="T255" i="36"/>
  <c r="N255" i="36"/>
  <c r="O255" i="36" s="1"/>
  <c r="T254" i="36"/>
  <c r="N254" i="36"/>
  <c r="O254" i="36" s="1"/>
  <c r="T253" i="36"/>
  <c r="N253" i="36"/>
  <c r="O253" i="36" s="1"/>
  <c r="T252" i="36"/>
  <c r="N252" i="36"/>
  <c r="O252" i="36" s="1"/>
  <c r="T251" i="36"/>
  <c r="N251" i="36"/>
  <c r="O251" i="36" s="1"/>
  <c r="T250" i="36"/>
  <c r="N250" i="36"/>
  <c r="O250" i="36" s="1"/>
  <c r="T249" i="36"/>
  <c r="N249" i="36"/>
  <c r="O249" i="36" s="1"/>
  <c r="T248" i="36"/>
  <c r="N248" i="36"/>
  <c r="O248" i="36" s="1"/>
  <c r="T247" i="36"/>
  <c r="N247" i="36"/>
  <c r="O247" i="36" s="1"/>
  <c r="T246" i="36"/>
  <c r="N246" i="36"/>
  <c r="O246" i="36" s="1"/>
  <c r="T245" i="36"/>
  <c r="N245" i="36"/>
  <c r="O245" i="36" s="1"/>
  <c r="T244" i="36"/>
  <c r="N244" i="36"/>
  <c r="O244" i="36" s="1"/>
  <c r="T243" i="36"/>
  <c r="N243" i="36"/>
  <c r="O243" i="36" s="1"/>
  <c r="T242" i="36"/>
  <c r="N242" i="36"/>
  <c r="O242" i="36" s="1"/>
  <c r="T241" i="36"/>
  <c r="N241" i="36"/>
  <c r="O241" i="36" s="1"/>
  <c r="T240" i="36"/>
  <c r="N240" i="36"/>
  <c r="O240" i="36" s="1"/>
  <c r="T239" i="36"/>
  <c r="N239" i="36"/>
  <c r="O239" i="36" s="1"/>
  <c r="T238" i="36"/>
  <c r="N238" i="36"/>
  <c r="O238" i="36" s="1"/>
  <c r="T237" i="36"/>
  <c r="N237" i="36"/>
  <c r="O237" i="36" s="1"/>
  <c r="S237" i="36" s="1"/>
  <c r="T236" i="36"/>
  <c r="N236" i="36"/>
  <c r="O236" i="36" s="1"/>
  <c r="S236" i="36" s="1"/>
  <c r="T235" i="36"/>
  <c r="N235" i="36"/>
  <c r="O235" i="36" s="1"/>
  <c r="S235" i="36" s="1"/>
  <c r="T234" i="36"/>
  <c r="N234" i="36"/>
  <c r="O234" i="36" s="1"/>
  <c r="T233" i="36"/>
  <c r="N233" i="36"/>
  <c r="O233" i="36" s="1"/>
  <c r="S233" i="36" s="1"/>
  <c r="T232" i="36"/>
  <c r="N232" i="36"/>
  <c r="O232" i="36" s="1"/>
  <c r="S232" i="36" s="1"/>
  <c r="T231" i="36"/>
  <c r="N231" i="36"/>
  <c r="O231" i="36" s="1"/>
  <c r="T230" i="36"/>
  <c r="N230" i="36"/>
  <c r="O230" i="36" s="1"/>
  <c r="T229" i="36"/>
  <c r="N229" i="36"/>
  <c r="O229" i="36" s="1"/>
  <c r="P229" i="36" s="1"/>
  <c r="Q229" i="36" s="1"/>
  <c r="T228" i="36"/>
  <c r="N228" i="36"/>
  <c r="O228" i="36" s="1"/>
  <c r="P228" i="36" s="1"/>
  <c r="Q228" i="36" s="1"/>
  <c r="T227" i="36"/>
  <c r="N227" i="36"/>
  <c r="O227" i="36" s="1"/>
  <c r="S227" i="36" s="1"/>
  <c r="T226" i="36"/>
  <c r="N226" i="36"/>
  <c r="O226" i="36" s="1"/>
  <c r="U226" i="36" s="1"/>
  <c r="V226" i="36" s="1"/>
  <c r="T225" i="36"/>
  <c r="N225" i="36"/>
  <c r="O225" i="36" s="1"/>
  <c r="P225" i="36" s="1"/>
  <c r="Q225" i="36" s="1"/>
  <c r="T224" i="36"/>
  <c r="N224" i="36"/>
  <c r="O224" i="36" s="1"/>
  <c r="S224" i="36" s="1"/>
  <c r="T223" i="36"/>
  <c r="N223" i="36"/>
  <c r="O223" i="36" s="1"/>
  <c r="P223" i="36" s="1"/>
  <c r="Q223" i="36" s="1"/>
  <c r="T222" i="36"/>
  <c r="N222" i="36"/>
  <c r="O222" i="36" s="1"/>
  <c r="T221" i="36"/>
  <c r="N221" i="36"/>
  <c r="O221" i="36" s="1"/>
  <c r="T220" i="36"/>
  <c r="N220" i="36"/>
  <c r="O220" i="36" s="1"/>
  <c r="S220" i="36" s="1"/>
  <c r="T219" i="36"/>
  <c r="N219" i="36"/>
  <c r="O219" i="36" s="1"/>
  <c r="P219" i="36" s="1"/>
  <c r="Q219" i="36" s="1"/>
  <c r="T218" i="36"/>
  <c r="N218" i="36"/>
  <c r="O218" i="36" s="1"/>
  <c r="T217" i="36"/>
  <c r="N217" i="36"/>
  <c r="O217" i="36" s="1"/>
  <c r="U217" i="36" s="1"/>
  <c r="V217" i="36" s="1"/>
  <c r="T216" i="36"/>
  <c r="N216" i="36"/>
  <c r="O216" i="36" s="1"/>
  <c r="T215" i="36"/>
  <c r="N215" i="36"/>
  <c r="O215" i="36" s="1"/>
  <c r="S215" i="36" s="1"/>
  <c r="T214" i="36"/>
  <c r="N214" i="36"/>
  <c r="O214" i="36" s="1"/>
  <c r="T213" i="36"/>
  <c r="N213" i="36"/>
  <c r="O213" i="36" s="1"/>
  <c r="U213" i="36" s="1"/>
  <c r="V213" i="36" s="1"/>
  <c r="T212" i="36"/>
  <c r="N212" i="36"/>
  <c r="O212" i="36" s="1"/>
  <c r="T211" i="36"/>
  <c r="N211" i="36"/>
  <c r="O211" i="36" s="1"/>
  <c r="T210" i="36"/>
  <c r="N210" i="36"/>
  <c r="O210" i="36" s="1"/>
  <c r="P210" i="36" s="1"/>
  <c r="Q210" i="36" s="1"/>
  <c r="T209" i="36"/>
  <c r="N209" i="36"/>
  <c r="O209" i="36" s="1"/>
  <c r="U209" i="36" s="1"/>
  <c r="V209" i="36" s="1"/>
  <c r="T208" i="36"/>
  <c r="N208" i="36"/>
  <c r="O208" i="36" s="1"/>
  <c r="T207" i="36"/>
  <c r="N207" i="36"/>
  <c r="O207" i="36" s="1"/>
  <c r="T206" i="36"/>
  <c r="N206" i="36"/>
  <c r="O206" i="36" s="1"/>
  <c r="T205" i="36"/>
  <c r="N205" i="36"/>
  <c r="O205" i="36" s="1"/>
  <c r="U205" i="36" s="1"/>
  <c r="V205" i="36" s="1"/>
  <c r="T204" i="36"/>
  <c r="N204" i="36"/>
  <c r="O204" i="36" s="1"/>
  <c r="T203" i="36"/>
  <c r="N203" i="36"/>
  <c r="O203" i="36" s="1"/>
  <c r="T202" i="36"/>
  <c r="N202" i="36"/>
  <c r="O202" i="36" s="1"/>
  <c r="P202" i="36" s="1"/>
  <c r="Q202" i="36" s="1"/>
  <c r="T201" i="36"/>
  <c r="N201" i="36"/>
  <c r="O201" i="36" s="1"/>
  <c r="T200" i="36"/>
  <c r="N200" i="36"/>
  <c r="O200" i="36" s="1"/>
  <c r="T199" i="36"/>
  <c r="N199" i="36"/>
  <c r="O199" i="36" s="1"/>
  <c r="S199" i="36" s="1"/>
  <c r="T198" i="36"/>
  <c r="N198" i="36"/>
  <c r="O198" i="36" s="1"/>
  <c r="P198" i="36" s="1"/>
  <c r="Q198" i="36" s="1"/>
  <c r="T197" i="36"/>
  <c r="N197" i="36"/>
  <c r="O197" i="36" s="1"/>
  <c r="U197" i="36" s="1"/>
  <c r="V197" i="36" s="1"/>
  <c r="T196" i="36"/>
  <c r="N196" i="36"/>
  <c r="O196" i="36" s="1"/>
  <c r="T195" i="36"/>
  <c r="N195" i="36"/>
  <c r="O195" i="36" s="1"/>
  <c r="T194" i="36"/>
  <c r="N194" i="36"/>
  <c r="O194" i="36" s="1"/>
  <c r="T193" i="36"/>
  <c r="N193" i="36"/>
  <c r="O193" i="36" s="1"/>
  <c r="U193" i="36" s="1"/>
  <c r="V193" i="36" s="1"/>
  <c r="T192" i="36"/>
  <c r="N192" i="36"/>
  <c r="O192" i="36" s="1"/>
  <c r="T191" i="36"/>
  <c r="N191" i="36"/>
  <c r="O191" i="36" s="1"/>
  <c r="T190" i="36"/>
  <c r="N190" i="36"/>
  <c r="O190" i="36" s="1"/>
  <c r="P190" i="36" s="1"/>
  <c r="Q190" i="36" s="1"/>
  <c r="T189" i="36"/>
  <c r="N189" i="36"/>
  <c r="O189" i="36" s="1"/>
  <c r="T188" i="36"/>
  <c r="N188" i="36"/>
  <c r="O188" i="36" s="1"/>
  <c r="T187" i="36"/>
  <c r="N187" i="36"/>
  <c r="O187" i="36" s="1"/>
  <c r="P187" i="36" s="1"/>
  <c r="Q187" i="36" s="1"/>
  <c r="T186" i="36"/>
  <c r="N186" i="36"/>
  <c r="O186" i="36" s="1"/>
  <c r="T185" i="36"/>
  <c r="N185" i="36"/>
  <c r="O185" i="36" s="1"/>
  <c r="U185" i="36" s="1"/>
  <c r="V185" i="36" s="1"/>
  <c r="T184" i="36"/>
  <c r="N184" i="36"/>
  <c r="O184" i="36" s="1"/>
  <c r="T183" i="36"/>
  <c r="N183" i="36"/>
  <c r="O183" i="36" s="1"/>
  <c r="S183" i="36" s="1"/>
  <c r="T182" i="36"/>
  <c r="N182" i="36"/>
  <c r="O182" i="36" s="1"/>
  <c r="T181" i="36"/>
  <c r="N181" i="36"/>
  <c r="O181" i="36" s="1"/>
  <c r="U181" i="36" s="1"/>
  <c r="V181" i="36" s="1"/>
  <c r="T180" i="36"/>
  <c r="N180" i="36"/>
  <c r="O180" i="36" s="1"/>
  <c r="T179" i="36"/>
  <c r="N179" i="36"/>
  <c r="O179" i="36" s="1"/>
  <c r="T178" i="36"/>
  <c r="N178" i="36"/>
  <c r="O178" i="36" s="1"/>
  <c r="P178" i="36" s="1"/>
  <c r="Q178" i="36" s="1"/>
  <c r="T177" i="36"/>
  <c r="N177" i="36"/>
  <c r="O177" i="36" s="1"/>
  <c r="T176" i="36"/>
  <c r="N176" i="36"/>
  <c r="O176" i="36" s="1"/>
  <c r="T175" i="36"/>
  <c r="N175" i="36"/>
  <c r="O175" i="36" s="1"/>
  <c r="T174" i="36"/>
  <c r="N174" i="36"/>
  <c r="O174" i="36" s="1"/>
  <c r="T173" i="36"/>
  <c r="N173" i="36"/>
  <c r="O173" i="36" s="1"/>
  <c r="S173" i="36" s="1"/>
  <c r="T172" i="36"/>
  <c r="N172" i="36"/>
  <c r="O172" i="36" s="1"/>
  <c r="S172" i="36" s="1"/>
  <c r="T171" i="36"/>
  <c r="N171" i="36"/>
  <c r="O171" i="36" s="1"/>
  <c r="S171" i="36" s="1"/>
  <c r="T170" i="36"/>
  <c r="N170" i="36"/>
  <c r="O170" i="36" s="1"/>
  <c r="S170" i="36" s="1"/>
  <c r="T169" i="36"/>
  <c r="N169" i="36"/>
  <c r="O169" i="36" s="1"/>
  <c r="S169" i="36" s="1"/>
  <c r="T168" i="36"/>
  <c r="N168" i="36"/>
  <c r="O168" i="36" s="1"/>
  <c r="S168" i="36" s="1"/>
  <c r="T167" i="36"/>
  <c r="N167" i="36"/>
  <c r="O167" i="36" s="1"/>
  <c r="S167" i="36" s="1"/>
  <c r="T166" i="36"/>
  <c r="N166" i="36"/>
  <c r="O166" i="36" s="1"/>
  <c r="S166" i="36" s="1"/>
  <c r="T165" i="36"/>
  <c r="N165" i="36"/>
  <c r="O165" i="36" s="1"/>
  <c r="S165" i="36" s="1"/>
  <c r="T164" i="36"/>
  <c r="N164" i="36"/>
  <c r="O164" i="36" s="1"/>
  <c r="S164" i="36" s="1"/>
  <c r="T163" i="36"/>
  <c r="N163" i="36"/>
  <c r="O163" i="36" s="1"/>
  <c r="S163" i="36" s="1"/>
  <c r="T162" i="36"/>
  <c r="N162" i="36"/>
  <c r="O162" i="36" s="1"/>
  <c r="S162" i="36" s="1"/>
  <c r="T161" i="36"/>
  <c r="N161" i="36"/>
  <c r="O161" i="36" s="1"/>
  <c r="S161" i="36" s="1"/>
  <c r="T160" i="36"/>
  <c r="N160" i="36"/>
  <c r="O160" i="36" s="1"/>
  <c r="S160" i="36" s="1"/>
  <c r="T159" i="36"/>
  <c r="N159" i="36"/>
  <c r="O159" i="36" s="1"/>
  <c r="S159" i="36" s="1"/>
  <c r="T158" i="36"/>
  <c r="N158" i="36"/>
  <c r="O158" i="36" s="1"/>
  <c r="S158" i="36" s="1"/>
  <c r="T157" i="36"/>
  <c r="N157" i="36"/>
  <c r="O157" i="36" s="1"/>
  <c r="S157" i="36" s="1"/>
  <c r="T156" i="36"/>
  <c r="N156" i="36"/>
  <c r="O156" i="36" s="1"/>
  <c r="S156" i="36" s="1"/>
  <c r="T155" i="36"/>
  <c r="N155" i="36"/>
  <c r="O155" i="36" s="1"/>
  <c r="S155" i="36" s="1"/>
  <c r="T154" i="36"/>
  <c r="N154" i="36"/>
  <c r="O154" i="36" s="1"/>
  <c r="S154" i="36" s="1"/>
  <c r="T153" i="36"/>
  <c r="N153" i="36"/>
  <c r="O153" i="36" s="1"/>
  <c r="S153" i="36" s="1"/>
  <c r="T152" i="36"/>
  <c r="N152" i="36"/>
  <c r="O152" i="36" s="1"/>
  <c r="S152" i="36" s="1"/>
  <c r="T151" i="36"/>
  <c r="N151" i="36"/>
  <c r="O151" i="36" s="1"/>
  <c r="S151" i="36" s="1"/>
  <c r="T150" i="36"/>
  <c r="N150" i="36"/>
  <c r="O150" i="36" s="1"/>
  <c r="S150" i="36" s="1"/>
  <c r="T149" i="36"/>
  <c r="N149" i="36"/>
  <c r="O149" i="36" s="1"/>
  <c r="S149" i="36" s="1"/>
  <c r="T148" i="36"/>
  <c r="N148" i="36"/>
  <c r="O148" i="36" s="1"/>
  <c r="S148" i="36" s="1"/>
  <c r="T147" i="36"/>
  <c r="N147" i="36"/>
  <c r="O147" i="36" s="1"/>
  <c r="S147" i="36" s="1"/>
  <c r="T146" i="36"/>
  <c r="N146" i="36"/>
  <c r="O146" i="36" s="1"/>
  <c r="S146" i="36" s="1"/>
  <c r="T145" i="36"/>
  <c r="N145" i="36"/>
  <c r="O145" i="36" s="1"/>
  <c r="S145" i="36" s="1"/>
  <c r="T144" i="36"/>
  <c r="N144" i="36"/>
  <c r="O144" i="36" s="1"/>
  <c r="S144" i="36" s="1"/>
  <c r="T143" i="36"/>
  <c r="N143" i="36"/>
  <c r="O143" i="36" s="1"/>
  <c r="S143" i="36" s="1"/>
  <c r="T142" i="36"/>
  <c r="N142" i="36"/>
  <c r="O142" i="36" s="1"/>
  <c r="S142" i="36" s="1"/>
  <c r="T141" i="36"/>
  <c r="N141" i="36"/>
  <c r="O141" i="36" s="1"/>
  <c r="S141" i="36" s="1"/>
  <c r="T140" i="36"/>
  <c r="N140" i="36"/>
  <c r="O140" i="36" s="1"/>
  <c r="S140" i="36" s="1"/>
  <c r="T139" i="36"/>
  <c r="N139" i="36"/>
  <c r="O139" i="36" s="1"/>
  <c r="S139" i="36" s="1"/>
  <c r="T138" i="36"/>
  <c r="N138" i="36"/>
  <c r="O138" i="36" s="1"/>
  <c r="U138" i="36" s="1"/>
  <c r="V138" i="36" s="1"/>
  <c r="T137" i="36"/>
  <c r="N137" i="36"/>
  <c r="O137" i="36" s="1"/>
  <c r="U137" i="36" s="1"/>
  <c r="V137" i="36" s="1"/>
  <c r="T136" i="36"/>
  <c r="N136" i="36"/>
  <c r="O136" i="36" s="1"/>
  <c r="U136" i="36" s="1"/>
  <c r="V136" i="36" s="1"/>
  <c r="T135" i="36"/>
  <c r="N135" i="36"/>
  <c r="O135" i="36" s="1"/>
  <c r="U135" i="36" s="1"/>
  <c r="V135" i="36" s="1"/>
  <c r="T134" i="36"/>
  <c r="N134" i="36"/>
  <c r="O134" i="36" s="1"/>
  <c r="S134" i="36" s="1"/>
  <c r="T133" i="36"/>
  <c r="N133" i="36"/>
  <c r="O133" i="36" s="1"/>
  <c r="U133" i="36" s="1"/>
  <c r="V133" i="36" s="1"/>
  <c r="T132" i="36"/>
  <c r="N132" i="36"/>
  <c r="O132" i="36" s="1"/>
  <c r="S132" i="36" s="1"/>
  <c r="T131" i="36"/>
  <c r="N131" i="36"/>
  <c r="O131" i="36" s="1"/>
  <c r="P131" i="36" s="1"/>
  <c r="Q131" i="36" s="1"/>
  <c r="T130" i="36"/>
  <c r="N130" i="36"/>
  <c r="O130" i="36" s="1"/>
  <c r="U130" i="36" s="1"/>
  <c r="V130" i="36" s="1"/>
  <c r="T129" i="36"/>
  <c r="N129" i="36"/>
  <c r="O129" i="36" s="1"/>
  <c r="U129" i="36" s="1"/>
  <c r="V129" i="36" s="1"/>
  <c r="T128" i="36"/>
  <c r="N128" i="36"/>
  <c r="O128" i="36" s="1"/>
  <c r="U128" i="36" s="1"/>
  <c r="V128" i="36" s="1"/>
  <c r="T127" i="36"/>
  <c r="N127" i="36"/>
  <c r="O127" i="36" s="1"/>
  <c r="P127" i="36" s="1"/>
  <c r="Q127" i="36" s="1"/>
  <c r="T126" i="36"/>
  <c r="N126" i="36"/>
  <c r="O126" i="36" s="1"/>
  <c r="S126" i="36" s="1"/>
  <c r="T125" i="36"/>
  <c r="N125" i="36"/>
  <c r="O125" i="36" s="1"/>
  <c r="U125" i="36" s="1"/>
  <c r="V125" i="36" s="1"/>
  <c r="T124" i="36"/>
  <c r="N124" i="36"/>
  <c r="O124" i="36" s="1"/>
  <c r="U124" i="36" s="1"/>
  <c r="V124" i="36" s="1"/>
  <c r="T123" i="36"/>
  <c r="N123" i="36"/>
  <c r="O123" i="36" s="1"/>
  <c r="S123" i="36" s="1"/>
  <c r="T122" i="36"/>
  <c r="N122" i="36"/>
  <c r="O122" i="36" s="1"/>
  <c r="U122" i="36" s="1"/>
  <c r="V122" i="36" s="1"/>
  <c r="T121" i="36"/>
  <c r="N121" i="36"/>
  <c r="O121" i="36" s="1"/>
  <c r="U121" i="36" s="1"/>
  <c r="V121" i="36" s="1"/>
  <c r="T120" i="36"/>
  <c r="N120" i="36"/>
  <c r="O120" i="36" s="1"/>
  <c r="U120" i="36" s="1"/>
  <c r="V120" i="36" s="1"/>
  <c r="T119" i="36"/>
  <c r="N119" i="36"/>
  <c r="O119" i="36" s="1"/>
  <c r="S119" i="36" s="1"/>
  <c r="T118" i="36"/>
  <c r="N118" i="36"/>
  <c r="O118" i="36" s="1"/>
  <c r="U118" i="36" s="1"/>
  <c r="V118" i="36" s="1"/>
  <c r="T117" i="36"/>
  <c r="N117" i="36"/>
  <c r="O117" i="36" s="1"/>
  <c r="U117" i="36" s="1"/>
  <c r="V117" i="36" s="1"/>
  <c r="T116" i="36"/>
  <c r="N116" i="36"/>
  <c r="O116" i="36" s="1"/>
  <c r="U116" i="36" s="1"/>
  <c r="V116" i="36" s="1"/>
  <c r="T115" i="36"/>
  <c r="N115" i="36"/>
  <c r="O115" i="36" s="1"/>
  <c r="S115" i="36" s="1"/>
  <c r="T114" i="36"/>
  <c r="N114" i="36"/>
  <c r="O114" i="36" s="1"/>
  <c r="U114" i="36" s="1"/>
  <c r="V114" i="36" s="1"/>
  <c r="T113" i="36"/>
  <c r="N113" i="36"/>
  <c r="O113" i="36" s="1"/>
  <c r="U113" i="36" s="1"/>
  <c r="V113" i="36" s="1"/>
  <c r="T112" i="36"/>
  <c r="N112" i="36"/>
  <c r="O112" i="36" s="1"/>
  <c r="S112" i="36" s="1"/>
  <c r="T111" i="36"/>
  <c r="N111" i="36"/>
  <c r="O111" i="36" s="1"/>
  <c r="S111" i="36" s="1"/>
  <c r="T110" i="36"/>
  <c r="N110" i="36"/>
  <c r="O110" i="36" s="1"/>
  <c r="U110" i="36" s="1"/>
  <c r="V110" i="36" s="1"/>
  <c r="T109" i="36"/>
  <c r="N109" i="36"/>
  <c r="O109" i="36" s="1"/>
  <c r="U109" i="36" s="1"/>
  <c r="V109" i="36" s="1"/>
  <c r="T108" i="36"/>
  <c r="N108" i="36"/>
  <c r="O108" i="36" s="1"/>
  <c r="U108" i="36" s="1"/>
  <c r="V108" i="36" s="1"/>
  <c r="T107" i="36"/>
  <c r="N107" i="36"/>
  <c r="O107" i="36" s="1"/>
  <c r="S107" i="36" s="1"/>
  <c r="T106" i="36"/>
  <c r="N106" i="36"/>
  <c r="O106" i="36" s="1"/>
  <c r="U106" i="36" s="1"/>
  <c r="V106" i="36" s="1"/>
  <c r="T105" i="36"/>
  <c r="N105" i="36"/>
  <c r="O105" i="36" s="1"/>
  <c r="U105" i="36" s="1"/>
  <c r="V105" i="36" s="1"/>
  <c r="T104" i="36"/>
  <c r="N104" i="36"/>
  <c r="O104" i="36" s="1"/>
  <c r="U104" i="36" s="1"/>
  <c r="V104" i="36" s="1"/>
  <c r="T103" i="36"/>
  <c r="N103" i="36"/>
  <c r="O103" i="36" s="1"/>
  <c r="S103" i="36" s="1"/>
  <c r="T102" i="36"/>
  <c r="N102" i="36"/>
  <c r="O102" i="36" s="1"/>
  <c r="U102" i="36" s="1"/>
  <c r="V102" i="36" s="1"/>
  <c r="T101" i="36"/>
  <c r="N101" i="36"/>
  <c r="O101" i="36" s="1"/>
  <c r="U101" i="36" s="1"/>
  <c r="V101" i="36" s="1"/>
  <c r="T100" i="36"/>
  <c r="N100" i="36"/>
  <c r="O100" i="36" s="1"/>
  <c r="P100" i="36" s="1"/>
  <c r="Q100" i="36" s="1"/>
  <c r="T99" i="36"/>
  <c r="N99" i="36"/>
  <c r="O99" i="36" s="1"/>
  <c r="S99" i="36" s="1"/>
  <c r="T98" i="36"/>
  <c r="N98" i="36"/>
  <c r="O98" i="36" s="1"/>
  <c r="U98" i="36" s="1"/>
  <c r="V98" i="36" s="1"/>
  <c r="T97" i="36"/>
  <c r="N97" i="36"/>
  <c r="O97" i="36" s="1"/>
  <c r="U97" i="36" s="1"/>
  <c r="V97" i="36" s="1"/>
  <c r="T96" i="36"/>
  <c r="N96" i="36"/>
  <c r="O96" i="36" s="1"/>
  <c r="U96" i="36" s="1"/>
  <c r="V96" i="36" s="1"/>
  <c r="T95" i="36"/>
  <c r="N95" i="36"/>
  <c r="O95" i="36" s="1"/>
  <c r="S95" i="36" s="1"/>
  <c r="T94" i="36"/>
  <c r="N94" i="36"/>
  <c r="O94" i="36" s="1"/>
  <c r="U94" i="36" s="1"/>
  <c r="V94" i="36" s="1"/>
  <c r="T93" i="36"/>
  <c r="N93" i="36"/>
  <c r="O93" i="36" s="1"/>
  <c r="U93" i="36" s="1"/>
  <c r="V93" i="36" s="1"/>
  <c r="T92" i="36"/>
  <c r="N92" i="36"/>
  <c r="O92" i="36" s="1"/>
  <c r="U92" i="36" s="1"/>
  <c r="V92" i="36" s="1"/>
  <c r="T91" i="36"/>
  <c r="N91" i="36"/>
  <c r="O91" i="36" s="1"/>
  <c r="S91" i="36" s="1"/>
  <c r="T90" i="36"/>
  <c r="N90" i="36"/>
  <c r="O90" i="36" s="1"/>
  <c r="U90" i="36" s="1"/>
  <c r="V90" i="36" s="1"/>
  <c r="T89" i="36"/>
  <c r="N89" i="36"/>
  <c r="O89" i="36" s="1"/>
  <c r="U89" i="36" s="1"/>
  <c r="V89" i="36" s="1"/>
  <c r="T88" i="36"/>
  <c r="N88" i="36"/>
  <c r="O88" i="36" s="1"/>
  <c r="U88" i="36" s="1"/>
  <c r="V88" i="36" s="1"/>
  <c r="T87" i="36"/>
  <c r="N87" i="36"/>
  <c r="O87" i="36" s="1"/>
  <c r="S87" i="36" s="1"/>
  <c r="T86" i="36"/>
  <c r="N86" i="36"/>
  <c r="O86" i="36" s="1"/>
  <c r="U86" i="36" s="1"/>
  <c r="V86" i="36" s="1"/>
  <c r="T85" i="36"/>
  <c r="N85" i="36"/>
  <c r="O85" i="36" s="1"/>
  <c r="T84" i="36"/>
  <c r="N84" i="36"/>
  <c r="O84" i="36" s="1"/>
  <c r="T83" i="36"/>
  <c r="N83" i="36"/>
  <c r="O83" i="36" s="1"/>
  <c r="T82" i="36"/>
  <c r="N82" i="36"/>
  <c r="O82" i="36" s="1"/>
  <c r="T81" i="36"/>
  <c r="N81" i="36"/>
  <c r="O81" i="36" s="1"/>
  <c r="T80" i="36"/>
  <c r="N80" i="36"/>
  <c r="O80" i="36" s="1"/>
  <c r="T79" i="36"/>
  <c r="N79" i="36"/>
  <c r="O79" i="36" s="1"/>
  <c r="T78" i="36"/>
  <c r="N78" i="36"/>
  <c r="O78" i="36" s="1"/>
  <c r="T77" i="36"/>
  <c r="N77" i="36"/>
  <c r="O77" i="36" s="1"/>
  <c r="T76" i="36"/>
  <c r="N76" i="36"/>
  <c r="O76" i="36" s="1"/>
  <c r="T75" i="36"/>
  <c r="N75" i="36"/>
  <c r="O75" i="36" s="1"/>
  <c r="T74" i="36"/>
  <c r="N74" i="36"/>
  <c r="O74" i="36" s="1"/>
  <c r="T73" i="36"/>
  <c r="N73" i="36"/>
  <c r="O73" i="36" s="1"/>
  <c r="T72" i="36"/>
  <c r="N72" i="36"/>
  <c r="O72" i="36" s="1"/>
  <c r="T71" i="36"/>
  <c r="N71" i="36"/>
  <c r="O71" i="36" s="1"/>
  <c r="T70" i="36"/>
  <c r="N70" i="36"/>
  <c r="O70" i="36" s="1"/>
  <c r="T69" i="36"/>
  <c r="N69" i="36"/>
  <c r="O69" i="36" s="1"/>
  <c r="T68" i="36"/>
  <c r="N68" i="36"/>
  <c r="O68" i="36" s="1"/>
  <c r="T67" i="36"/>
  <c r="N67" i="36"/>
  <c r="O67" i="36" s="1"/>
  <c r="T66" i="36"/>
  <c r="N66" i="36"/>
  <c r="O66" i="36" s="1"/>
  <c r="T65" i="36"/>
  <c r="N65" i="36"/>
  <c r="O65" i="36" s="1"/>
  <c r="T64" i="36"/>
  <c r="N64" i="36"/>
  <c r="O64" i="36" s="1"/>
  <c r="T63" i="36"/>
  <c r="N63" i="36"/>
  <c r="O63" i="36" s="1"/>
  <c r="T62" i="36"/>
  <c r="N62" i="36"/>
  <c r="O62" i="36" s="1"/>
  <c r="T61" i="36"/>
  <c r="N61" i="36"/>
  <c r="O61" i="36" s="1"/>
  <c r="T60" i="36"/>
  <c r="N60" i="36"/>
  <c r="O60" i="36" s="1"/>
  <c r="T59" i="36"/>
  <c r="N59" i="36"/>
  <c r="O59" i="36" s="1"/>
  <c r="T58" i="36"/>
  <c r="N58" i="36"/>
  <c r="O58" i="36" s="1"/>
  <c r="T57" i="36"/>
  <c r="N57" i="36"/>
  <c r="O57" i="36" s="1"/>
  <c r="T56" i="36"/>
  <c r="N56" i="36"/>
  <c r="O56" i="36" s="1"/>
  <c r="T55" i="36"/>
  <c r="N55" i="36"/>
  <c r="O55" i="36" s="1"/>
  <c r="S55" i="36" s="1"/>
  <c r="T54" i="36"/>
  <c r="N54" i="36"/>
  <c r="O54" i="36" s="1"/>
  <c r="T53" i="36"/>
  <c r="N53" i="36"/>
  <c r="O53" i="36" s="1"/>
  <c r="T52" i="36"/>
  <c r="N52" i="36"/>
  <c r="O52" i="36" s="1"/>
  <c r="T51" i="36"/>
  <c r="N51" i="36"/>
  <c r="O51" i="36" s="1"/>
  <c r="S51" i="36" s="1"/>
  <c r="T50" i="36"/>
  <c r="N50" i="36"/>
  <c r="O50" i="36" s="1"/>
  <c r="T49" i="36"/>
  <c r="N49" i="36"/>
  <c r="O49" i="36" s="1"/>
  <c r="T48" i="36"/>
  <c r="N48" i="36"/>
  <c r="O48" i="36" s="1"/>
  <c r="T47" i="36"/>
  <c r="N47" i="36"/>
  <c r="O47" i="36" s="1"/>
  <c r="S47" i="36" s="1"/>
  <c r="T46" i="36"/>
  <c r="N46" i="36"/>
  <c r="O46" i="36" s="1"/>
  <c r="T45" i="36"/>
  <c r="N45" i="36"/>
  <c r="O45" i="36" s="1"/>
  <c r="T44" i="36"/>
  <c r="N44" i="36"/>
  <c r="O44" i="36" s="1"/>
  <c r="T43" i="36"/>
  <c r="N43" i="36"/>
  <c r="O43" i="36" s="1"/>
  <c r="S43" i="36" s="1"/>
  <c r="T42" i="36"/>
  <c r="N42" i="36"/>
  <c r="O42" i="36" s="1"/>
  <c r="T41" i="36"/>
  <c r="N41" i="36"/>
  <c r="O41" i="36" s="1"/>
  <c r="T40" i="36"/>
  <c r="N40" i="36"/>
  <c r="O40" i="36" s="1"/>
  <c r="T39" i="36"/>
  <c r="N39" i="36"/>
  <c r="O39" i="36" s="1"/>
  <c r="S39" i="36" s="1"/>
  <c r="T38" i="36"/>
  <c r="N38" i="36"/>
  <c r="O38" i="36" s="1"/>
  <c r="T37" i="36"/>
  <c r="N37" i="36"/>
  <c r="O37" i="36" s="1"/>
  <c r="P37" i="36" s="1"/>
  <c r="Q37" i="36" s="1"/>
  <c r="T36" i="36"/>
  <c r="N36" i="36"/>
  <c r="O36" i="36" s="1"/>
  <c r="T35" i="36"/>
  <c r="N35" i="36"/>
  <c r="O35" i="36" s="1"/>
  <c r="P35" i="36" s="1"/>
  <c r="Q35" i="36" s="1"/>
  <c r="T34" i="36"/>
  <c r="N34" i="36"/>
  <c r="O34" i="36" s="1"/>
  <c r="T33" i="36"/>
  <c r="N33" i="36"/>
  <c r="O33" i="36" s="1"/>
  <c r="P33" i="36" s="1"/>
  <c r="Q33" i="36" s="1"/>
  <c r="T32" i="36"/>
  <c r="N32" i="36"/>
  <c r="O32" i="36" s="1"/>
  <c r="P32" i="36" s="1"/>
  <c r="Q32" i="36" s="1"/>
  <c r="T31" i="36"/>
  <c r="N31" i="36"/>
  <c r="O31" i="36" s="1"/>
  <c r="T30" i="36"/>
  <c r="N30" i="36"/>
  <c r="O30" i="36" s="1"/>
  <c r="T29" i="36"/>
  <c r="N29" i="36"/>
  <c r="O29" i="36" s="1"/>
  <c r="T28" i="36"/>
  <c r="N28" i="36"/>
  <c r="O28" i="36" s="1"/>
  <c r="T27" i="36"/>
  <c r="N27" i="36"/>
  <c r="O27" i="36" s="1"/>
  <c r="P27" i="36" s="1"/>
  <c r="Q27" i="36" s="1"/>
  <c r="T26" i="36"/>
  <c r="N26" i="36"/>
  <c r="O26" i="36" s="1"/>
  <c r="T25" i="36"/>
  <c r="N25" i="36"/>
  <c r="O25" i="36" s="1"/>
  <c r="T24" i="36"/>
  <c r="N24" i="36"/>
  <c r="O24" i="36" s="1"/>
  <c r="P24" i="36" s="1"/>
  <c r="Q24" i="36" s="1"/>
  <c r="T23" i="36"/>
  <c r="N23" i="36"/>
  <c r="O23" i="36" s="1"/>
  <c r="T22" i="36"/>
  <c r="N22" i="36"/>
  <c r="O22" i="36" s="1"/>
  <c r="T21" i="36"/>
  <c r="N21" i="36"/>
  <c r="O21" i="36" s="1"/>
  <c r="P21" i="36" s="1"/>
  <c r="Q21" i="36" s="1"/>
  <c r="T20" i="36"/>
  <c r="N20" i="36"/>
  <c r="O20" i="36" s="1"/>
  <c r="T19" i="36"/>
  <c r="N19" i="36"/>
  <c r="O19" i="36" s="1"/>
  <c r="P19" i="36" s="1"/>
  <c r="Q19" i="36" s="1"/>
  <c r="T18" i="36"/>
  <c r="N18" i="36"/>
  <c r="O18" i="36" s="1"/>
  <c r="T17" i="36"/>
  <c r="N17" i="36"/>
  <c r="O17" i="36" s="1"/>
  <c r="P17" i="36" s="1"/>
  <c r="Q17" i="36" s="1"/>
  <c r="T16" i="36"/>
  <c r="N16" i="36"/>
  <c r="O16" i="36" s="1"/>
  <c r="P16" i="36" s="1"/>
  <c r="Q16" i="36" s="1"/>
  <c r="T15" i="36"/>
  <c r="N15" i="36"/>
  <c r="O15" i="36" s="1"/>
  <c r="T14" i="36"/>
  <c r="N14" i="36"/>
  <c r="O14" i="36" s="1"/>
  <c r="T13" i="36"/>
  <c r="N13" i="36"/>
  <c r="O13" i="36" s="1"/>
  <c r="T12" i="36"/>
  <c r="N12" i="36"/>
  <c r="O12" i="36" s="1"/>
  <c r="T11" i="36"/>
  <c r="N11" i="36"/>
  <c r="O11" i="36" s="1"/>
  <c r="P11" i="36" s="1"/>
  <c r="Q11" i="36" s="1"/>
  <c r="T10" i="36"/>
  <c r="N10" i="36"/>
  <c r="O10" i="36" s="1"/>
  <c r="P10" i="36" s="1"/>
  <c r="Q10" i="36" s="1"/>
  <c r="T9" i="36"/>
  <c r="N9" i="36"/>
  <c r="O9" i="36" s="1"/>
  <c r="P9" i="36" s="1"/>
  <c r="Q9" i="36" s="1"/>
  <c r="T8" i="36"/>
  <c r="N8" i="36"/>
  <c r="O8" i="36" s="1"/>
  <c r="P8" i="36" s="1"/>
  <c r="Q8" i="36" s="1"/>
  <c r="T7" i="36"/>
  <c r="N7" i="36"/>
  <c r="O7" i="36" s="1"/>
  <c r="P7" i="36" s="1"/>
  <c r="Q7" i="36" s="1"/>
  <c r="T6" i="36"/>
  <c r="N6" i="36"/>
  <c r="O6" i="36" s="1"/>
  <c r="P6" i="36" s="1"/>
  <c r="Q6" i="36" s="1"/>
  <c r="T5" i="36"/>
  <c r="N5" i="36"/>
  <c r="O5" i="36" s="1"/>
  <c r="P5" i="36" s="1"/>
  <c r="Q5" i="36" s="1"/>
  <c r="T4" i="36"/>
  <c r="N4" i="36"/>
  <c r="O4" i="36" s="1"/>
  <c r="P4" i="36" s="1"/>
  <c r="Q4" i="36" s="1"/>
  <c r="T3" i="36"/>
  <c r="N3" i="36"/>
  <c r="O3" i="36" s="1"/>
  <c r="P3" i="36" s="1"/>
  <c r="Q3" i="36" s="1"/>
  <c r="T2" i="36"/>
  <c r="N2" i="36"/>
  <c r="O2" i="36" s="1"/>
  <c r="P2" i="36" s="1"/>
  <c r="Q2" i="36" s="1"/>
  <c r="M3" i="34"/>
  <c r="M4" i="34"/>
  <c r="N4" i="34" s="1"/>
  <c r="T4" i="34" s="1"/>
  <c r="U4" i="34" s="1"/>
  <c r="M5" i="34"/>
  <c r="M6" i="34"/>
  <c r="M7" i="34"/>
  <c r="M8" i="34"/>
  <c r="N8" i="34" s="1"/>
  <c r="T8" i="34" s="1"/>
  <c r="U8" i="34" s="1"/>
  <c r="M9" i="34"/>
  <c r="N9" i="34" s="1"/>
  <c r="T9" i="34" s="1"/>
  <c r="U9" i="34" s="1"/>
  <c r="M10" i="34"/>
  <c r="N10" i="34" s="1"/>
  <c r="T10" i="34" s="1"/>
  <c r="U10" i="34" s="1"/>
  <c r="M11" i="34"/>
  <c r="M12" i="34"/>
  <c r="N12" i="34" s="1"/>
  <c r="T12" i="34" s="1"/>
  <c r="U12" i="34" s="1"/>
  <c r="M13" i="34"/>
  <c r="M14" i="34"/>
  <c r="M15" i="34"/>
  <c r="N15" i="34" s="1"/>
  <c r="T15" i="34" s="1"/>
  <c r="U15" i="34" s="1"/>
  <c r="M16" i="34"/>
  <c r="N16" i="34" s="1"/>
  <c r="T16" i="34" s="1"/>
  <c r="U16" i="34" s="1"/>
  <c r="M17" i="34"/>
  <c r="N17" i="34" s="1"/>
  <c r="T17" i="34" s="1"/>
  <c r="U17" i="34" s="1"/>
  <c r="M18" i="34"/>
  <c r="N18" i="34" s="1"/>
  <c r="T18" i="34" s="1"/>
  <c r="U18" i="34" s="1"/>
  <c r="M19" i="34"/>
  <c r="M20" i="34"/>
  <c r="N20" i="34" s="1"/>
  <c r="T20" i="34" s="1"/>
  <c r="U20" i="34" s="1"/>
  <c r="M21" i="34"/>
  <c r="M22" i="34"/>
  <c r="M23" i="34"/>
  <c r="N23" i="34" s="1"/>
  <c r="T23" i="34" s="1"/>
  <c r="U23" i="34" s="1"/>
  <c r="M24" i="34"/>
  <c r="N24" i="34" s="1"/>
  <c r="T24" i="34" s="1"/>
  <c r="U24" i="34" s="1"/>
  <c r="M25" i="34"/>
  <c r="N25" i="34" s="1"/>
  <c r="M26" i="34"/>
  <c r="N26" i="34" s="1"/>
  <c r="M27" i="34"/>
  <c r="M28" i="34"/>
  <c r="N28" i="34" s="1"/>
  <c r="M29" i="34"/>
  <c r="M30" i="34"/>
  <c r="M31" i="34"/>
  <c r="N31" i="34" s="1"/>
  <c r="M32" i="34"/>
  <c r="N32" i="34" s="1"/>
  <c r="M33" i="34"/>
  <c r="N33" i="34" s="1"/>
  <c r="M34" i="34"/>
  <c r="N34" i="34" s="1"/>
  <c r="M35" i="34"/>
  <c r="M36" i="34"/>
  <c r="N36" i="34" s="1"/>
  <c r="M37" i="34"/>
  <c r="M38" i="34"/>
  <c r="M39" i="34"/>
  <c r="N39" i="34" s="1"/>
  <c r="M40" i="34"/>
  <c r="N40" i="34" s="1"/>
  <c r="M41" i="34"/>
  <c r="N41" i="34" s="1"/>
  <c r="M42" i="34"/>
  <c r="N42" i="34" s="1"/>
  <c r="M43" i="34"/>
  <c r="M44" i="34"/>
  <c r="N44" i="34" s="1"/>
  <c r="M45" i="34"/>
  <c r="M46" i="34"/>
  <c r="M47" i="34"/>
  <c r="N47" i="34" s="1"/>
  <c r="M48" i="34"/>
  <c r="N48" i="34" s="1"/>
  <c r="M49" i="34"/>
  <c r="N49" i="34" s="1"/>
  <c r="M50" i="34"/>
  <c r="N50" i="34" s="1"/>
  <c r="M51" i="34"/>
  <c r="M52" i="34"/>
  <c r="N52" i="34" s="1"/>
  <c r="M53" i="34"/>
  <c r="M54" i="34"/>
  <c r="M55" i="34"/>
  <c r="N55" i="34" s="1"/>
  <c r="M56" i="34"/>
  <c r="N56" i="34" s="1"/>
  <c r="M57" i="34"/>
  <c r="N57" i="34" s="1"/>
  <c r="M58" i="34"/>
  <c r="N58" i="34" s="1"/>
  <c r="M59" i="34"/>
  <c r="M60" i="34"/>
  <c r="N60" i="34" s="1"/>
  <c r="M61" i="34"/>
  <c r="M62" i="34"/>
  <c r="M63" i="34"/>
  <c r="N63" i="34" s="1"/>
  <c r="T63" i="34" s="1"/>
  <c r="U63" i="34" s="1"/>
  <c r="M64" i="34"/>
  <c r="M65" i="34"/>
  <c r="N65" i="34" s="1"/>
  <c r="T65" i="34" s="1"/>
  <c r="U65" i="34" s="1"/>
  <c r="M66" i="34"/>
  <c r="N66" i="34" s="1"/>
  <c r="T66" i="34" s="1"/>
  <c r="U66" i="34" s="1"/>
  <c r="M67" i="34"/>
  <c r="M68" i="34"/>
  <c r="N68" i="34" s="1"/>
  <c r="T68" i="34" s="1"/>
  <c r="U68" i="34" s="1"/>
  <c r="M69" i="34"/>
  <c r="N69" i="34" s="1"/>
  <c r="T69" i="34" s="1"/>
  <c r="U69" i="34" s="1"/>
  <c r="M70" i="34"/>
  <c r="N70" i="34" s="1"/>
  <c r="T70" i="34" s="1"/>
  <c r="U70" i="34" s="1"/>
  <c r="M71" i="34"/>
  <c r="M72" i="34"/>
  <c r="N72" i="34" s="1"/>
  <c r="M73" i="34"/>
  <c r="N73" i="34" s="1"/>
  <c r="M74" i="34"/>
  <c r="N74" i="34" s="1"/>
  <c r="M75" i="34"/>
  <c r="M76" i="34"/>
  <c r="N76" i="34" s="1"/>
  <c r="M77" i="34"/>
  <c r="N77" i="34" s="1"/>
  <c r="T77" i="34" s="1"/>
  <c r="U77" i="34" s="1"/>
  <c r="M78" i="34"/>
  <c r="M79" i="34"/>
  <c r="N79" i="34" s="1"/>
  <c r="T79" i="34" s="1"/>
  <c r="U79" i="34" s="1"/>
  <c r="M80" i="34"/>
  <c r="N80" i="34" s="1"/>
  <c r="M81" i="34"/>
  <c r="N81" i="34" s="1"/>
  <c r="M82" i="34"/>
  <c r="N82" i="34" s="1"/>
  <c r="M83" i="34"/>
  <c r="M84" i="34"/>
  <c r="N84" i="34" s="1"/>
  <c r="M85" i="34"/>
  <c r="N85" i="34" s="1"/>
  <c r="T85" i="34" s="1"/>
  <c r="U85" i="34" s="1"/>
  <c r="M86" i="34"/>
  <c r="M87" i="34"/>
  <c r="N87" i="34" s="1"/>
  <c r="T87" i="34" s="1"/>
  <c r="U87" i="34" s="1"/>
  <c r="M88" i="34"/>
  <c r="N88" i="34" s="1"/>
  <c r="M89" i="34"/>
  <c r="N89" i="34" s="1"/>
  <c r="M90" i="34"/>
  <c r="N90" i="34" s="1"/>
  <c r="M91" i="34"/>
  <c r="M92" i="34"/>
  <c r="N92" i="34" s="1"/>
  <c r="M93" i="34"/>
  <c r="N93" i="34" s="1"/>
  <c r="M94" i="34"/>
  <c r="M95" i="34"/>
  <c r="N95" i="34" s="1"/>
  <c r="M96" i="34"/>
  <c r="N96" i="34" s="1"/>
  <c r="M97" i="34"/>
  <c r="N97" i="34" s="1"/>
  <c r="M98" i="34"/>
  <c r="N98" i="34" s="1"/>
  <c r="M99" i="34"/>
  <c r="M100" i="34"/>
  <c r="N100" i="34" s="1"/>
  <c r="M101" i="34"/>
  <c r="N101" i="34" s="1"/>
  <c r="M102" i="34"/>
  <c r="N102" i="34" s="1"/>
  <c r="M103" i="34"/>
  <c r="N103" i="34" s="1"/>
  <c r="M104" i="34"/>
  <c r="N104" i="34" s="1"/>
  <c r="M105" i="34"/>
  <c r="N105" i="34" s="1"/>
  <c r="M106" i="34"/>
  <c r="N106" i="34" s="1"/>
  <c r="M107" i="34"/>
  <c r="M108" i="34"/>
  <c r="N108" i="34" s="1"/>
  <c r="M109" i="34"/>
  <c r="N109" i="34" s="1"/>
  <c r="M110" i="34"/>
  <c r="M111" i="34"/>
  <c r="M112" i="34"/>
  <c r="N112" i="34" s="1"/>
  <c r="M113" i="34"/>
  <c r="N113" i="34" s="1"/>
  <c r="M114" i="34"/>
  <c r="N114" i="34" s="1"/>
  <c r="M115" i="34"/>
  <c r="M116" i="34"/>
  <c r="N116" i="34" s="1"/>
  <c r="M117" i="34"/>
  <c r="N117" i="34" s="1"/>
  <c r="M118" i="34"/>
  <c r="N118" i="34" s="1"/>
  <c r="M119" i="34"/>
  <c r="N119" i="34" s="1"/>
  <c r="M120" i="34"/>
  <c r="N120" i="34" s="1"/>
  <c r="M121" i="34"/>
  <c r="N121" i="34" s="1"/>
  <c r="M122" i="34"/>
  <c r="N122" i="34" s="1"/>
  <c r="M123" i="34"/>
  <c r="M124" i="34"/>
  <c r="N124" i="34" s="1"/>
  <c r="M125" i="34"/>
  <c r="N125" i="34" s="1"/>
  <c r="M126" i="34"/>
  <c r="N126" i="34" s="1"/>
  <c r="M127" i="34"/>
  <c r="N127" i="34" s="1"/>
  <c r="M128" i="34"/>
  <c r="N128" i="34" s="1"/>
  <c r="M129" i="34"/>
  <c r="N129" i="34" s="1"/>
  <c r="M130" i="34"/>
  <c r="N130" i="34" s="1"/>
  <c r="M131" i="34"/>
  <c r="M132" i="34"/>
  <c r="N132" i="34" s="1"/>
  <c r="M133" i="34"/>
  <c r="N133" i="34" s="1"/>
  <c r="M134" i="34"/>
  <c r="N134" i="34" s="1"/>
  <c r="M135" i="34"/>
  <c r="N135" i="34" s="1"/>
  <c r="M136" i="34"/>
  <c r="N136" i="34" s="1"/>
  <c r="M137" i="34"/>
  <c r="N137" i="34" s="1"/>
  <c r="M138" i="34"/>
  <c r="N138" i="34" s="1"/>
  <c r="M139" i="34"/>
  <c r="M140" i="34"/>
  <c r="N140" i="34" s="1"/>
  <c r="M141" i="34"/>
  <c r="N141" i="34" s="1"/>
  <c r="M142" i="34"/>
  <c r="N142" i="34" s="1"/>
  <c r="M143" i="34"/>
  <c r="N143" i="34" s="1"/>
  <c r="M144" i="34"/>
  <c r="N144" i="34" s="1"/>
  <c r="M145" i="34"/>
  <c r="N145" i="34" s="1"/>
  <c r="M146" i="34"/>
  <c r="N146" i="34" s="1"/>
  <c r="M147" i="34"/>
  <c r="N147" i="34" s="1"/>
  <c r="M148" i="34"/>
  <c r="N148" i="34" s="1"/>
  <c r="M149" i="34"/>
  <c r="N149" i="34" s="1"/>
  <c r="M150" i="34"/>
  <c r="N150" i="34" s="1"/>
  <c r="M151" i="34"/>
  <c r="N151" i="34" s="1"/>
  <c r="M152" i="34"/>
  <c r="N152" i="34" s="1"/>
  <c r="M153" i="34"/>
  <c r="N153" i="34" s="1"/>
  <c r="M154" i="34"/>
  <c r="N154" i="34" s="1"/>
  <c r="M155" i="34"/>
  <c r="N155" i="34" s="1"/>
  <c r="M156" i="34"/>
  <c r="N156" i="34" s="1"/>
  <c r="M157" i="34"/>
  <c r="N157" i="34" s="1"/>
  <c r="M158" i="34"/>
  <c r="N158" i="34" s="1"/>
  <c r="M159" i="34"/>
  <c r="N159" i="34" s="1"/>
  <c r="M160" i="34"/>
  <c r="N160" i="34" s="1"/>
  <c r="T160" i="34" s="1"/>
  <c r="U160" i="34" s="1"/>
  <c r="M161" i="34"/>
  <c r="N161" i="34" s="1"/>
  <c r="M162" i="34"/>
  <c r="N162" i="34" s="1"/>
  <c r="M163" i="34"/>
  <c r="N163" i="34" s="1"/>
  <c r="M164" i="34"/>
  <c r="N164" i="34" s="1"/>
  <c r="M165" i="34"/>
  <c r="N165" i="34" s="1"/>
  <c r="M166" i="34"/>
  <c r="N166" i="34" s="1"/>
  <c r="M167" i="34"/>
  <c r="N167" i="34" s="1"/>
  <c r="T167" i="34" s="1"/>
  <c r="U167" i="34" s="1"/>
  <c r="M168" i="34"/>
  <c r="N168" i="34" s="1"/>
  <c r="T168" i="34" s="1"/>
  <c r="U168" i="34" s="1"/>
  <c r="M169" i="34"/>
  <c r="N169" i="34" s="1"/>
  <c r="T169" i="34" s="1"/>
  <c r="U169" i="34" s="1"/>
  <c r="M170" i="34"/>
  <c r="N170" i="34" s="1"/>
  <c r="T170" i="34" s="1"/>
  <c r="U170" i="34" s="1"/>
  <c r="M171" i="34"/>
  <c r="N171" i="34" s="1"/>
  <c r="T171" i="34" s="1"/>
  <c r="U171" i="34" s="1"/>
  <c r="M172" i="34"/>
  <c r="N172" i="34" s="1"/>
  <c r="T172" i="34" s="1"/>
  <c r="U172" i="34" s="1"/>
  <c r="M173" i="34"/>
  <c r="N173" i="34" s="1"/>
  <c r="T173" i="34" s="1"/>
  <c r="U173" i="34" s="1"/>
  <c r="M174" i="34"/>
  <c r="N174" i="34" s="1"/>
  <c r="M175" i="34"/>
  <c r="N175" i="34" s="1"/>
  <c r="M176" i="34"/>
  <c r="N176" i="34" s="1"/>
  <c r="M177" i="34"/>
  <c r="N177" i="34" s="1"/>
  <c r="M178" i="34"/>
  <c r="N178" i="34" s="1"/>
  <c r="M179" i="34"/>
  <c r="N179" i="34" s="1"/>
  <c r="M180" i="34"/>
  <c r="N180" i="34" s="1"/>
  <c r="M181" i="34"/>
  <c r="N181" i="34" s="1"/>
  <c r="M182" i="34"/>
  <c r="N182" i="34" s="1"/>
  <c r="M183" i="34"/>
  <c r="M184" i="34"/>
  <c r="N184" i="34" s="1"/>
  <c r="R184" i="34" s="1"/>
  <c r="M185" i="34"/>
  <c r="N185" i="34" s="1"/>
  <c r="M186" i="34"/>
  <c r="N186" i="34" s="1"/>
  <c r="M187" i="34"/>
  <c r="N187" i="34" s="1"/>
  <c r="R187" i="34" s="1"/>
  <c r="M188" i="34"/>
  <c r="N188" i="34" s="1"/>
  <c r="R188" i="34" s="1"/>
  <c r="M189" i="34"/>
  <c r="N189" i="34" s="1"/>
  <c r="M190" i="34"/>
  <c r="N190" i="34" s="1"/>
  <c r="R190" i="34" s="1"/>
  <c r="M191" i="34"/>
  <c r="N191" i="34" s="1"/>
  <c r="M192" i="34"/>
  <c r="N192" i="34" s="1"/>
  <c r="R192" i="34" s="1"/>
  <c r="M193" i="34"/>
  <c r="N193" i="34" s="1"/>
  <c r="M194" i="34"/>
  <c r="N194" i="34" s="1"/>
  <c r="R194" i="34" s="1"/>
  <c r="M195" i="34"/>
  <c r="N195" i="34" s="1"/>
  <c r="R195" i="34" s="1"/>
  <c r="M196" i="34"/>
  <c r="N196" i="34" s="1"/>
  <c r="M197" i="34"/>
  <c r="N197" i="34" s="1"/>
  <c r="M198" i="34"/>
  <c r="N198" i="34" s="1"/>
  <c r="M199" i="34"/>
  <c r="N199" i="34" s="1"/>
  <c r="M200" i="34"/>
  <c r="N200" i="34" s="1"/>
  <c r="R200" i="34" s="1"/>
  <c r="M201" i="34"/>
  <c r="N201" i="34" s="1"/>
  <c r="M202" i="34"/>
  <c r="N202" i="34" s="1"/>
  <c r="M203" i="34"/>
  <c r="N203" i="34" s="1"/>
  <c r="R203" i="34" s="1"/>
  <c r="M204" i="34"/>
  <c r="N204" i="34" s="1"/>
  <c r="R204" i="34" s="1"/>
  <c r="M205" i="34"/>
  <c r="N205" i="34" s="1"/>
  <c r="M206" i="34"/>
  <c r="N206" i="34" s="1"/>
  <c r="T206" i="34" s="1"/>
  <c r="U206" i="34" s="1"/>
  <c r="M207" i="34"/>
  <c r="N207" i="34" s="1"/>
  <c r="M208" i="34"/>
  <c r="N208" i="34" s="1"/>
  <c r="R208" i="34" s="1"/>
  <c r="M209" i="34"/>
  <c r="N209" i="34" s="1"/>
  <c r="M210" i="34"/>
  <c r="N210" i="34" s="1"/>
  <c r="O210" i="34" s="1"/>
  <c r="P210" i="34" s="1"/>
  <c r="M211" i="34"/>
  <c r="N211" i="34" s="1"/>
  <c r="R211" i="34" s="1"/>
  <c r="M212" i="34"/>
  <c r="N212" i="34" s="1"/>
  <c r="T212" i="34" s="1"/>
  <c r="U212" i="34" s="1"/>
  <c r="M213" i="34"/>
  <c r="N213" i="34" s="1"/>
  <c r="T213" i="34" s="1"/>
  <c r="U213" i="34" s="1"/>
  <c r="M214" i="34"/>
  <c r="N214" i="34" s="1"/>
  <c r="T214" i="34" s="1"/>
  <c r="U214" i="34" s="1"/>
  <c r="M215" i="34"/>
  <c r="N215" i="34" s="1"/>
  <c r="M216" i="34"/>
  <c r="N216" i="34" s="1"/>
  <c r="R216" i="34" s="1"/>
  <c r="M217" i="34"/>
  <c r="N217" i="34" s="1"/>
  <c r="M218" i="34"/>
  <c r="N218" i="34" s="1"/>
  <c r="T218" i="34" s="1"/>
  <c r="U218" i="34" s="1"/>
  <c r="M219" i="34"/>
  <c r="N219" i="34" s="1"/>
  <c r="R219" i="34" s="1"/>
  <c r="M220" i="34"/>
  <c r="N220" i="34" s="1"/>
  <c r="O220" i="34" s="1"/>
  <c r="P220" i="34" s="1"/>
  <c r="M221" i="34"/>
  <c r="N221" i="34" s="1"/>
  <c r="T221" i="34" s="1"/>
  <c r="U221" i="34" s="1"/>
  <c r="M222" i="34"/>
  <c r="N222" i="34" s="1"/>
  <c r="M223" i="34"/>
  <c r="N223" i="34" s="1"/>
  <c r="O223" i="34" s="1"/>
  <c r="P223" i="34" s="1"/>
  <c r="M224" i="34"/>
  <c r="N224" i="34" s="1"/>
  <c r="R224" i="34" s="1"/>
  <c r="M225" i="34"/>
  <c r="N225" i="34" s="1"/>
  <c r="R225" i="34" s="1"/>
  <c r="M226" i="34"/>
  <c r="N226" i="34" s="1"/>
  <c r="R226" i="34" s="1"/>
  <c r="M227" i="34"/>
  <c r="N227" i="34" s="1"/>
  <c r="R227" i="34" s="1"/>
  <c r="M228" i="34"/>
  <c r="N228" i="34" s="1"/>
  <c r="R228" i="34" s="1"/>
  <c r="M229" i="34"/>
  <c r="N229" i="34" s="1"/>
  <c r="R229" i="34" s="1"/>
  <c r="M230" i="34"/>
  <c r="N230" i="34" s="1"/>
  <c r="R230" i="34" s="1"/>
  <c r="M231" i="34"/>
  <c r="N231" i="34" s="1"/>
  <c r="M232" i="34"/>
  <c r="N232" i="34" s="1"/>
  <c r="R232" i="34" s="1"/>
  <c r="M233" i="34"/>
  <c r="N233" i="34" s="1"/>
  <c r="R233" i="34" s="1"/>
  <c r="M234" i="34"/>
  <c r="N234" i="34" s="1"/>
  <c r="R234" i="34" s="1"/>
  <c r="M235" i="34"/>
  <c r="N235" i="34" s="1"/>
  <c r="R235" i="34" s="1"/>
  <c r="M236" i="34"/>
  <c r="N236" i="34" s="1"/>
  <c r="R236" i="34" s="1"/>
  <c r="M237" i="34"/>
  <c r="N237" i="34" s="1"/>
  <c r="R237" i="34" s="1"/>
  <c r="M238" i="34"/>
  <c r="N238" i="34" s="1"/>
  <c r="R238" i="34" s="1"/>
  <c r="M239" i="34"/>
  <c r="N239" i="34" s="1"/>
  <c r="M240" i="34"/>
  <c r="N240" i="34" s="1"/>
  <c r="R240" i="34" s="1"/>
  <c r="M241" i="34"/>
  <c r="N241" i="34" s="1"/>
  <c r="R241" i="34" s="1"/>
  <c r="M242" i="34"/>
  <c r="N242" i="34" s="1"/>
  <c r="R242" i="34" s="1"/>
  <c r="M243" i="34"/>
  <c r="N243" i="34" s="1"/>
  <c r="R243" i="34" s="1"/>
  <c r="M244" i="34"/>
  <c r="N244" i="34" s="1"/>
  <c r="R244" i="34" s="1"/>
  <c r="M245" i="34"/>
  <c r="N245" i="34" s="1"/>
  <c r="R245" i="34" s="1"/>
  <c r="M246" i="34"/>
  <c r="N246" i="34" s="1"/>
  <c r="R246" i="34" s="1"/>
  <c r="M247" i="34"/>
  <c r="N247" i="34" s="1"/>
  <c r="M248" i="34"/>
  <c r="N248" i="34" s="1"/>
  <c r="R248" i="34" s="1"/>
  <c r="M249" i="34"/>
  <c r="N249" i="34" s="1"/>
  <c r="R249" i="34" s="1"/>
  <c r="M250" i="34"/>
  <c r="N250" i="34" s="1"/>
  <c r="R250" i="34" s="1"/>
  <c r="M251" i="34"/>
  <c r="N251" i="34" s="1"/>
  <c r="R251" i="34" s="1"/>
  <c r="M252" i="34"/>
  <c r="N252" i="34" s="1"/>
  <c r="R252" i="34" s="1"/>
  <c r="M253" i="34"/>
  <c r="N253" i="34" s="1"/>
  <c r="R253" i="34" s="1"/>
  <c r="M254" i="34"/>
  <c r="N254" i="34" s="1"/>
  <c r="R254" i="34" s="1"/>
  <c r="M255" i="34"/>
  <c r="N255" i="34" s="1"/>
  <c r="M256" i="34"/>
  <c r="N256" i="34" s="1"/>
  <c r="R256" i="34" s="1"/>
  <c r="M257" i="34"/>
  <c r="N257" i="34" s="1"/>
  <c r="R257" i="34" s="1"/>
  <c r="M258" i="34"/>
  <c r="N258" i="34" s="1"/>
  <c r="R258" i="34" s="1"/>
  <c r="M259" i="34"/>
  <c r="N259" i="34" s="1"/>
  <c r="R259" i="34" s="1"/>
  <c r="M260" i="34"/>
  <c r="N260" i="34" s="1"/>
  <c r="R260" i="34" s="1"/>
  <c r="M261" i="34"/>
  <c r="N261" i="34" s="1"/>
  <c r="R261" i="34" s="1"/>
  <c r="M262" i="34"/>
  <c r="N262" i="34" s="1"/>
  <c r="R262" i="34" s="1"/>
  <c r="M263" i="34"/>
  <c r="N263" i="34" s="1"/>
  <c r="M264" i="34"/>
  <c r="N264" i="34" s="1"/>
  <c r="R264" i="34" s="1"/>
  <c r="M265" i="34"/>
  <c r="N265" i="34" s="1"/>
  <c r="R265" i="34" s="1"/>
  <c r="M266" i="34"/>
  <c r="N266" i="34" s="1"/>
  <c r="R266" i="34" s="1"/>
  <c r="M267" i="34"/>
  <c r="N267" i="34" s="1"/>
  <c r="R267" i="34" s="1"/>
  <c r="M268" i="34"/>
  <c r="N268" i="34" s="1"/>
  <c r="R268" i="34" s="1"/>
  <c r="M269" i="34"/>
  <c r="N269" i="34" s="1"/>
  <c r="R269" i="34" s="1"/>
  <c r="M270" i="34"/>
  <c r="N270" i="34" s="1"/>
  <c r="R270" i="34" s="1"/>
  <c r="M271" i="34"/>
  <c r="N271" i="34" s="1"/>
  <c r="M272" i="34"/>
  <c r="N272" i="34" s="1"/>
  <c r="R272" i="34" s="1"/>
  <c r="M273" i="34"/>
  <c r="N273" i="34" s="1"/>
  <c r="R273" i="34" s="1"/>
  <c r="M274" i="34"/>
  <c r="N274" i="34" s="1"/>
  <c r="R274" i="34" s="1"/>
  <c r="M275" i="34"/>
  <c r="N275" i="34" s="1"/>
  <c r="R275" i="34" s="1"/>
  <c r="M276" i="34"/>
  <c r="N276" i="34" s="1"/>
  <c r="T276" i="34" s="1"/>
  <c r="U276" i="34" s="1"/>
  <c r="M277" i="34"/>
  <c r="N277" i="34" s="1"/>
  <c r="M278" i="34"/>
  <c r="N278" i="34" s="1"/>
  <c r="M279" i="34"/>
  <c r="N279" i="34" s="1"/>
  <c r="M280" i="34"/>
  <c r="N280" i="34" s="1"/>
  <c r="M281" i="34"/>
  <c r="N281" i="34" s="1"/>
  <c r="M282" i="34"/>
  <c r="N282" i="34" s="1"/>
  <c r="M283" i="34"/>
  <c r="N283" i="34" s="1"/>
  <c r="T283" i="34" s="1"/>
  <c r="U283" i="34" s="1"/>
  <c r="M284" i="34"/>
  <c r="N284" i="34" s="1"/>
  <c r="T284" i="34" s="1"/>
  <c r="U284" i="34" s="1"/>
  <c r="M285" i="34"/>
  <c r="N285" i="34" s="1"/>
  <c r="M286" i="34"/>
  <c r="N286" i="34" s="1"/>
  <c r="M287" i="34"/>
  <c r="N287" i="34" s="1"/>
  <c r="M288" i="34"/>
  <c r="N288" i="34" s="1"/>
  <c r="M289" i="34"/>
  <c r="N289" i="34" s="1"/>
  <c r="M290" i="34"/>
  <c r="N290" i="34" s="1"/>
  <c r="M291" i="34"/>
  <c r="N291" i="34" s="1"/>
  <c r="T291" i="34" s="1"/>
  <c r="U291" i="34" s="1"/>
  <c r="M292" i="34"/>
  <c r="N292" i="34" s="1"/>
  <c r="M293" i="34"/>
  <c r="N293" i="34" s="1"/>
  <c r="M294" i="34"/>
  <c r="N294" i="34" s="1"/>
  <c r="T294" i="34" s="1"/>
  <c r="U294" i="34" s="1"/>
  <c r="M295" i="34"/>
  <c r="N295" i="34" s="1"/>
  <c r="M296" i="34"/>
  <c r="N296" i="34" s="1"/>
  <c r="M297" i="34"/>
  <c r="N297" i="34" s="1"/>
  <c r="M298" i="34"/>
  <c r="N298" i="34" s="1"/>
  <c r="M299" i="34"/>
  <c r="N299" i="34" s="1"/>
  <c r="M300" i="34"/>
  <c r="N300" i="34" s="1"/>
  <c r="M301" i="34"/>
  <c r="N301" i="34" s="1"/>
  <c r="M302" i="34"/>
  <c r="N302" i="34" s="1"/>
  <c r="T302" i="34" s="1"/>
  <c r="U302" i="34" s="1"/>
  <c r="M303" i="34"/>
  <c r="N303" i="34" s="1"/>
  <c r="M304" i="34"/>
  <c r="N304" i="34" s="1"/>
  <c r="M305" i="34"/>
  <c r="N305" i="34" s="1"/>
  <c r="M306" i="34"/>
  <c r="N306" i="34" s="1"/>
  <c r="M307" i="34"/>
  <c r="N307" i="34" s="1"/>
  <c r="T307" i="34" s="1"/>
  <c r="U307" i="34" s="1"/>
  <c r="M308" i="34"/>
  <c r="N308" i="34" s="1"/>
  <c r="M309" i="34"/>
  <c r="N309" i="34" s="1"/>
  <c r="M310" i="34"/>
  <c r="N310" i="34" s="1"/>
  <c r="M311" i="34"/>
  <c r="N311" i="34" s="1"/>
  <c r="M312" i="34"/>
  <c r="N312" i="34" s="1"/>
  <c r="M313" i="34"/>
  <c r="N313" i="34" s="1"/>
  <c r="M314" i="34"/>
  <c r="N314" i="34" s="1"/>
  <c r="M315" i="34"/>
  <c r="N315" i="34" s="1"/>
  <c r="T315" i="34" s="1"/>
  <c r="U315" i="34" s="1"/>
  <c r="M316" i="34"/>
  <c r="N316" i="34" s="1"/>
  <c r="M317" i="34"/>
  <c r="N317" i="34" s="1"/>
  <c r="M318" i="34"/>
  <c r="N318" i="34" s="1"/>
  <c r="M319" i="34"/>
  <c r="N319" i="34" s="1"/>
  <c r="M320" i="34"/>
  <c r="N320" i="34" s="1"/>
  <c r="M321" i="34"/>
  <c r="N321" i="34" s="1"/>
  <c r="M322" i="34"/>
  <c r="N322" i="34" s="1"/>
  <c r="M323" i="34"/>
  <c r="N323" i="34" s="1"/>
  <c r="M324" i="34"/>
  <c r="N324" i="34" s="1"/>
  <c r="M325" i="34"/>
  <c r="N325" i="34" s="1"/>
  <c r="M326" i="34"/>
  <c r="N326" i="34" s="1"/>
  <c r="T326" i="34" s="1"/>
  <c r="U326" i="34" s="1"/>
  <c r="M327" i="34"/>
  <c r="N327" i="34" s="1"/>
  <c r="M328" i="34"/>
  <c r="N328" i="34" s="1"/>
  <c r="M329" i="34"/>
  <c r="N329" i="34" s="1"/>
  <c r="M330" i="34"/>
  <c r="N330" i="34" s="1"/>
  <c r="M331" i="34"/>
  <c r="N331" i="34" s="1"/>
  <c r="T331" i="34" s="1"/>
  <c r="U331" i="34" s="1"/>
  <c r="M332" i="34"/>
  <c r="N332" i="34" s="1"/>
  <c r="M333" i="34"/>
  <c r="N333" i="34" s="1"/>
  <c r="M334" i="34"/>
  <c r="N334" i="34" s="1"/>
  <c r="T334" i="34" s="1"/>
  <c r="U334" i="34" s="1"/>
  <c r="M335" i="34"/>
  <c r="N335" i="34" s="1"/>
  <c r="M336" i="34"/>
  <c r="N336" i="34" s="1"/>
  <c r="M337" i="34"/>
  <c r="N337" i="34" s="1"/>
  <c r="M338" i="34"/>
  <c r="N338" i="34" s="1"/>
  <c r="M339" i="34"/>
  <c r="N339" i="34" s="1"/>
  <c r="M340" i="34"/>
  <c r="N340" i="34" s="1"/>
  <c r="M341" i="34"/>
  <c r="N341" i="34" s="1"/>
  <c r="M342" i="34"/>
  <c r="N342" i="34" s="1"/>
  <c r="M343" i="34"/>
  <c r="N343" i="34" s="1"/>
  <c r="M344" i="34"/>
  <c r="N344" i="34" s="1"/>
  <c r="M345" i="34"/>
  <c r="N345" i="34" s="1"/>
  <c r="M346" i="34"/>
  <c r="N346" i="34" s="1"/>
  <c r="M347" i="34"/>
  <c r="N347" i="34" s="1"/>
  <c r="T347" i="34" s="1"/>
  <c r="U347" i="34" s="1"/>
  <c r="M348" i="34"/>
  <c r="N348" i="34" s="1"/>
  <c r="M349" i="34"/>
  <c r="N349" i="34" s="1"/>
  <c r="M350" i="34"/>
  <c r="N350" i="34" s="1"/>
  <c r="M351" i="34"/>
  <c r="N351" i="34" s="1"/>
  <c r="M352" i="34"/>
  <c r="N352" i="34" s="1"/>
  <c r="M353" i="34"/>
  <c r="N353" i="34" s="1"/>
  <c r="M354" i="34"/>
  <c r="N354" i="34" s="1"/>
  <c r="M355" i="34"/>
  <c r="N355" i="34" s="1"/>
  <c r="M356" i="34"/>
  <c r="N356" i="34" s="1"/>
  <c r="M357" i="34"/>
  <c r="N357" i="34" s="1"/>
  <c r="M358" i="34"/>
  <c r="M359" i="34"/>
  <c r="N359" i="34" s="1"/>
  <c r="M360" i="34"/>
  <c r="N360" i="34" s="1"/>
  <c r="M2" i="34"/>
  <c r="N2" i="34" s="1"/>
  <c r="T2" i="34" s="1"/>
  <c r="U2" i="34" s="1"/>
  <c r="AA5" i="34" a="1"/>
  <c r="S360" i="34"/>
  <c r="S359" i="34"/>
  <c r="S358" i="34"/>
  <c r="N358" i="34"/>
  <c r="S357" i="34"/>
  <c r="S356" i="34"/>
  <c r="S355" i="34"/>
  <c r="S354" i="34"/>
  <c r="S353" i="34"/>
  <c r="S352" i="34"/>
  <c r="S351" i="34"/>
  <c r="S350" i="34"/>
  <c r="S349" i="34"/>
  <c r="S348" i="34"/>
  <c r="S347" i="34"/>
  <c r="S346" i="34"/>
  <c r="S345" i="34"/>
  <c r="S344" i="34"/>
  <c r="S343" i="34"/>
  <c r="S342" i="34"/>
  <c r="S341" i="34"/>
  <c r="S340" i="34"/>
  <c r="S339" i="34"/>
  <c r="S338" i="34"/>
  <c r="S337" i="34"/>
  <c r="S336" i="34"/>
  <c r="S335" i="34"/>
  <c r="S334" i="34"/>
  <c r="S333" i="34"/>
  <c r="S332" i="34"/>
  <c r="S331" i="34"/>
  <c r="S330" i="34"/>
  <c r="S329" i="34"/>
  <c r="S328" i="34"/>
  <c r="S327" i="34"/>
  <c r="S326" i="34"/>
  <c r="S325" i="34"/>
  <c r="S324" i="34"/>
  <c r="S323" i="34"/>
  <c r="S322" i="34"/>
  <c r="S321" i="34"/>
  <c r="S320" i="34"/>
  <c r="S319" i="34"/>
  <c r="S318" i="34"/>
  <c r="S317" i="34"/>
  <c r="S316" i="34"/>
  <c r="S315" i="34"/>
  <c r="S314" i="34"/>
  <c r="S313" i="34"/>
  <c r="S312" i="34"/>
  <c r="S311" i="34"/>
  <c r="S310" i="34"/>
  <c r="S309" i="34"/>
  <c r="S308" i="34"/>
  <c r="S307" i="34"/>
  <c r="S306" i="34"/>
  <c r="S305" i="34"/>
  <c r="S304" i="34"/>
  <c r="S303" i="34"/>
  <c r="S302" i="34"/>
  <c r="S301" i="34"/>
  <c r="S300" i="34"/>
  <c r="S299" i="34"/>
  <c r="S298" i="34"/>
  <c r="S297" i="34"/>
  <c r="S296" i="34"/>
  <c r="S295" i="34"/>
  <c r="S294" i="34"/>
  <c r="S293" i="34"/>
  <c r="S292" i="34"/>
  <c r="S291" i="34"/>
  <c r="S290" i="34"/>
  <c r="S289" i="34"/>
  <c r="S288" i="34"/>
  <c r="S287" i="34"/>
  <c r="S286" i="34"/>
  <c r="S285" i="34"/>
  <c r="S284" i="34"/>
  <c r="S283" i="34"/>
  <c r="S282" i="34"/>
  <c r="S281" i="34"/>
  <c r="S280" i="34"/>
  <c r="S279" i="34"/>
  <c r="S278" i="34"/>
  <c r="S277" i="34"/>
  <c r="S276" i="34"/>
  <c r="S275" i="34"/>
  <c r="S274" i="34"/>
  <c r="S273" i="34"/>
  <c r="S272" i="34"/>
  <c r="S271" i="34"/>
  <c r="S270" i="34"/>
  <c r="S269" i="34"/>
  <c r="S268" i="34"/>
  <c r="S267" i="34"/>
  <c r="S266" i="34"/>
  <c r="S265" i="34"/>
  <c r="S264" i="34"/>
  <c r="S263" i="34"/>
  <c r="S262" i="34"/>
  <c r="S261" i="34"/>
  <c r="S260" i="34"/>
  <c r="S259" i="34"/>
  <c r="S258" i="34"/>
  <c r="S257" i="34"/>
  <c r="S256" i="34"/>
  <c r="S255" i="34"/>
  <c r="S254" i="34"/>
  <c r="S253" i="34"/>
  <c r="S252" i="34"/>
  <c r="S251" i="34"/>
  <c r="S250" i="34"/>
  <c r="S249" i="34"/>
  <c r="S248" i="34"/>
  <c r="S247" i="34"/>
  <c r="S246" i="34"/>
  <c r="S245" i="34"/>
  <c r="S244" i="34"/>
  <c r="S243" i="34"/>
  <c r="S242" i="34"/>
  <c r="S241" i="34"/>
  <c r="S240" i="34"/>
  <c r="S239" i="34"/>
  <c r="S238" i="34"/>
  <c r="S237" i="34"/>
  <c r="S236" i="34"/>
  <c r="S235" i="34"/>
  <c r="S234" i="34"/>
  <c r="S233" i="34"/>
  <c r="S232" i="34"/>
  <c r="S231" i="34"/>
  <c r="S230" i="34"/>
  <c r="S229" i="34"/>
  <c r="S228" i="34"/>
  <c r="S227" i="34"/>
  <c r="S226" i="34"/>
  <c r="S225" i="34"/>
  <c r="S224" i="34"/>
  <c r="S223" i="34"/>
  <c r="S222" i="34"/>
  <c r="S221" i="34"/>
  <c r="S220" i="34"/>
  <c r="S219" i="34"/>
  <c r="S218" i="34"/>
  <c r="S217" i="34"/>
  <c r="S216" i="34"/>
  <c r="S215" i="34"/>
  <c r="S214" i="34"/>
  <c r="S213" i="34"/>
  <c r="S212" i="34"/>
  <c r="S211" i="34"/>
  <c r="S210" i="34"/>
  <c r="S209" i="34"/>
  <c r="S208" i="34"/>
  <c r="S207" i="34"/>
  <c r="S206" i="34"/>
  <c r="S205" i="34"/>
  <c r="S204" i="34"/>
  <c r="S203" i="34"/>
  <c r="S202" i="34"/>
  <c r="S201" i="34"/>
  <c r="S200" i="34"/>
  <c r="S199" i="34"/>
  <c r="S198" i="34"/>
  <c r="S197" i="34"/>
  <c r="S196" i="34"/>
  <c r="S195" i="34"/>
  <c r="S194" i="34"/>
  <c r="S193" i="34"/>
  <c r="S192" i="34"/>
  <c r="S191" i="34"/>
  <c r="S190" i="34"/>
  <c r="S189" i="34"/>
  <c r="S188" i="34"/>
  <c r="S187" i="34"/>
  <c r="S186" i="34"/>
  <c r="S185" i="34"/>
  <c r="S184" i="34"/>
  <c r="S183" i="34"/>
  <c r="N183" i="34"/>
  <c r="S182" i="34"/>
  <c r="S181" i="34"/>
  <c r="S180" i="34"/>
  <c r="S179" i="34"/>
  <c r="S178" i="34"/>
  <c r="S177" i="34"/>
  <c r="S176" i="34"/>
  <c r="S175" i="34"/>
  <c r="S174" i="34"/>
  <c r="S173" i="34"/>
  <c r="S172" i="34"/>
  <c r="S171" i="34"/>
  <c r="S170" i="34"/>
  <c r="S169" i="34"/>
  <c r="S168" i="34"/>
  <c r="S167" i="34"/>
  <c r="S166" i="34"/>
  <c r="S165" i="34"/>
  <c r="S164" i="34"/>
  <c r="S163" i="34"/>
  <c r="S162" i="34"/>
  <c r="S161" i="34"/>
  <c r="S160" i="34"/>
  <c r="S159" i="34"/>
  <c r="S158" i="34"/>
  <c r="S157" i="34"/>
  <c r="S156" i="34"/>
  <c r="S155" i="34"/>
  <c r="S154" i="34"/>
  <c r="S153" i="34"/>
  <c r="S152" i="34"/>
  <c r="S151" i="34"/>
  <c r="S150" i="34"/>
  <c r="S149" i="34"/>
  <c r="S148" i="34"/>
  <c r="S147" i="34"/>
  <c r="S146" i="34"/>
  <c r="S145" i="34"/>
  <c r="S144" i="34"/>
  <c r="S143" i="34"/>
  <c r="S142" i="34"/>
  <c r="S141" i="34"/>
  <c r="S140" i="34"/>
  <c r="S139" i="34"/>
  <c r="N139" i="34"/>
  <c r="S138" i="34"/>
  <c r="S137" i="34"/>
  <c r="S136" i="34"/>
  <c r="S135" i="34"/>
  <c r="S134" i="34"/>
  <c r="S133" i="34"/>
  <c r="S132" i="34"/>
  <c r="S131" i="34"/>
  <c r="N131" i="34"/>
  <c r="S130" i="34"/>
  <c r="S129" i="34"/>
  <c r="S128" i="34"/>
  <c r="S127" i="34"/>
  <c r="S126" i="34"/>
  <c r="S125" i="34"/>
  <c r="S124" i="34"/>
  <c r="S123" i="34"/>
  <c r="N123" i="34"/>
  <c r="S122" i="34"/>
  <c r="S121" i="34"/>
  <c r="S120" i="34"/>
  <c r="S119" i="34"/>
  <c r="S118" i="34"/>
  <c r="S117" i="34"/>
  <c r="S116" i="34"/>
  <c r="S115" i="34"/>
  <c r="N115" i="34"/>
  <c r="S114" i="34"/>
  <c r="S113" i="34"/>
  <c r="S112" i="34"/>
  <c r="S111" i="34"/>
  <c r="N111" i="34"/>
  <c r="S110" i="34"/>
  <c r="N110" i="34"/>
  <c r="S109" i="34"/>
  <c r="S108" i="34"/>
  <c r="S107" i="34"/>
  <c r="N107" i="34"/>
  <c r="S106" i="34"/>
  <c r="S105" i="34"/>
  <c r="S104" i="34"/>
  <c r="S103" i="34"/>
  <c r="S102" i="34"/>
  <c r="S101" i="34"/>
  <c r="S100" i="34"/>
  <c r="S99" i="34"/>
  <c r="N99" i="34"/>
  <c r="S98" i="34"/>
  <c r="S97" i="34"/>
  <c r="S96" i="34"/>
  <c r="S95" i="34"/>
  <c r="S94" i="34"/>
  <c r="N94" i="34"/>
  <c r="S93" i="34"/>
  <c r="S92" i="34"/>
  <c r="S91" i="34"/>
  <c r="N91" i="34"/>
  <c r="S90" i="34"/>
  <c r="S89" i="34"/>
  <c r="S88" i="34"/>
  <c r="S87" i="34"/>
  <c r="S86" i="34"/>
  <c r="N86" i="34"/>
  <c r="S85" i="34"/>
  <c r="S84" i="34"/>
  <c r="S83" i="34"/>
  <c r="N83" i="34"/>
  <c r="T83" i="34" s="1"/>
  <c r="U83" i="34" s="1"/>
  <c r="S82" i="34"/>
  <c r="S81" i="34"/>
  <c r="S80" i="34"/>
  <c r="S79" i="34"/>
  <c r="S78" i="34"/>
  <c r="N78" i="34"/>
  <c r="S77" i="34"/>
  <c r="S76" i="34"/>
  <c r="S75" i="34"/>
  <c r="N75" i="34"/>
  <c r="T75" i="34" s="1"/>
  <c r="U75" i="34" s="1"/>
  <c r="S74" i="34"/>
  <c r="S73" i="34"/>
  <c r="S72" i="34"/>
  <c r="S71" i="34"/>
  <c r="N71" i="34"/>
  <c r="T71" i="34" s="1"/>
  <c r="U71" i="34" s="1"/>
  <c r="S70" i="34"/>
  <c r="S69" i="34"/>
  <c r="S68" i="34"/>
  <c r="S67" i="34"/>
  <c r="N67" i="34"/>
  <c r="T67" i="34" s="1"/>
  <c r="U67" i="34" s="1"/>
  <c r="S66" i="34"/>
  <c r="S65" i="34"/>
  <c r="S64" i="34"/>
  <c r="N64" i="34"/>
  <c r="T64" i="34" s="1"/>
  <c r="U64" i="34" s="1"/>
  <c r="S63" i="34"/>
  <c r="S62" i="34"/>
  <c r="N62" i="34"/>
  <c r="T62" i="34" s="1"/>
  <c r="U62" i="34" s="1"/>
  <c r="S61" i="34"/>
  <c r="N61" i="34"/>
  <c r="S60" i="34"/>
  <c r="S59" i="34"/>
  <c r="N59" i="34"/>
  <c r="S58" i="34"/>
  <c r="S57" i="34"/>
  <c r="S56" i="34"/>
  <c r="S55" i="34"/>
  <c r="S54" i="34"/>
  <c r="N54" i="34"/>
  <c r="S53" i="34"/>
  <c r="N53" i="34"/>
  <c r="S52" i="34"/>
  <c r="S51" i="34"/>
  <c r="N51" i="34"/>
  <c r="S50" i="34"/>
  <c r="S49" i="34"/>
  <c r="S48" i="34"/>
  <c r="S47" i="34"/>
  <c r="S46" i="34"/>
  <c r="N46" i="34"/>
  <c r="S45" i="34"/>
  <c r="N45" i="34"/>
  <c r="S44" i="34"/>
  <c r="S43" i="34"/>
  <c r="N43" i="34"/>
  <c r="S42" i="34"/>
  <c r="S41" i="34"/>
  <c r="S40" i="34"/>
  <c r="S39" i="34"/>
  <c r="S38" i="34"/>
  <c r="N38" i="34"/>
  <c r="S37" i="34"/>
  <c r="N37" i="34"/>
  <c r="S36" i="34"/>
  <c r="S35" i="34"/>
  <c r="N35" i="34"/>
  <c r="S34" i="34"/>
  <c r="S33" i="34"/>
  <c r="S32" i="34"/>
  <c r="S31" i="34"/>
  <c r="S30" i="34"/>
  <c r="N30" i="34"/>
  <c r="S29" i="34"/>
  <c r="N29" i="34"/>
  <c r="S28" i="34"/>
  <c r="S27" i="34"/>
  <c r="N27" i="34"/>
  <c r="S26" i="34"/>
  <c r="S25" i="34"/>
  <c r="S24" i="34"/>
  <c r="S23" i="34"/>
  <c r="S22" i="34"/>
  <c r="N22" i="34"/>
  <c r="T22" i="34" s="1"/>
  <c r="U22" i="34" s="1"/>
  <c r="S21" i="34"/>
  <c r="N21" i="34"/>
  <c r="T21" i="34" s="1"/>
  <c r="U21" i="34" s="1"/>
  <c r="S20" i="34"/>
  <c r="S19" i="34"/>
  <c r="N19" i="34"/>
  <c r="T19" i="34" s="1"/>
  <c r="U19" i="34" s="1"/>
  <c r="S18" i="34"/>
  <c r="S17" i="34"/>
  <c r="S16" i="34"/>
  <c r="S15" i="34"/>
  <c r="S14" i="34"/>
  <c r="N14" i="34"/>
  <c r="T14" i="34" s="1"/>
  <c r="U14" i="34" s="1"/>
  <c r="S13" i="34"/>
  <c r="N13" i="34"/>
  <c r="T13" i="34" s="1"/>
  <c r="U13" i="34" s="1"/>
  <c r="S12" i="34"/>
  <c r="S11" i="34"/>
  <c r="N11" i="34"/>
  <c r="T11" i="34" s="1"/>
  <c r="U11" i="34" s="1"/>
  <c r="S10" i="34"/>
  <c r="S9" i="34"/>
  <c r="S8" i="34"/>
  <c r="S7" i="34"/>
  <c r="N7" i="34"/>
  <c r="T7" i="34" s="1"/>
  <c r="U7" i="34" s="1"/>
  <c r="S6" i="34"/>
  <c r="N6" i="34"/>
  <c r="T6" i="34" s="1"/>
  <c r="U6" i="34" s="1"/>
  <c r="S5" i="34"/>
  <c r="N5" i="34"/>
  <c r="T5" i="34" s="1"/>
  <c r="U5" i="34" s="1"/>
  <c r="S4" i="34"/>
  <c r="S3" i="34"/>
  <c r="N3" i="34"/>
  <c r="T3" i="34" s="1"/>
  <c r="U3" i="34" s="1"/>
  <c r="S2" i="34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N102" i="33"/>
  <c r="N103" i="33"/>
  <c r="N104" i="33"/>
  <c r="N105" i="33"/>
  <c r="N106" i="33"/>
  <c r="N107" i="33"/>
  <c r="N108" i="33"/>
  <c r="N109" i="33"/>
  <c r="N110" i="33"/>
  <c r="N111" i="33"/>
  <c r="N112" i="33"/>
  <c r="N113" i="33"/>
  <c r="N114" i="33"/>
  <c r="N115" i="33"/>
  <c r="N116" i="33"/>
  <c r="N117" i="33"/>
  <c r="N118" i="33"/>
  <c r="N119" i="33"/>
  <c r="N120" i="33"/>
  <c r="N121" i="33"/>
  <c r="N122" i="33"/>
  <c r="N123" i="33"/>
  <c r="N124" i="33"/>
  <c r="N125" i="33"/>
  <c r="N126" i="33"/>
  <c r="N127" i="33"/>
  <c r="N128" i="33"/>
  <c r="N129" i="33"/>
  <c r="N130" i="33"/>
  <c r="N131" i="33"/>
  <c r="N132" i="33"/>
  <c r="N133" i="33"/>
  <c r="N134" i="33"/>
  <c r="N135" i="33"/>
  <c r="N136" i="33"/>
  <c r="N137" i="33"/>
  <c r="N138" i="33"/>
  <c r="N139" i="33"/>
  <c r="N140" i="33"/>
  <c r="N141" i="33"/>
  <c r="N142" i="33"/>
  <c r="N143" i="33"/>
  <c r="N144" i="33"/>
  <c r="N145" i="33"/>
  <c r="N146" i="33"/>
  <c r="N147" i="33"/>
  <c r="N148" i="33"/>
  <c r="N149" i="33"/>
  <c r="N150" i="33"/>
  <c r="N151" i="33"/>
  <c r="N152" i="33"/>
  <c r="N153" i="33"/>
  <c r="N154" i="33"/>
  <c r="N155" i="33"/>
  <c r="N156" i="33"/>
  <c r="N157" i="33"/>
  <c r="N158" i="33"/>
  <c r="N159" i="33"/>
  <c r="N160" i="33"/>
  <c r="N161" i="33"/>
  <c r="N162" i="33"/>
  <c r="N163" i="33"/>
  <c r="N164" i="33"/>
  <c r="N165" i="33"/>
  <c r="N166" i="33"/>
  <c r="N167" i="33"/>
  <c r="N168" i="33"/>
  <c r="N169" i="33"/>
  <c r="N170" i="33"/>
  <c r="N171" i="33"/>
  <c r="N172" i="33"/>
  <c r="N173" i="33"/>
  <c r="N174" i="33"/>
  <c r="N175" i="33"/>
  <c r="N176" i="33"/>
  <c r="N177" i="33"/>
  <c r="N178" i="33"/>
  <c r="N179" i="33"/>
  <c r="N180" i="33"/>
  <c r="N181" i="33"/>
  <c r="N182" i="33"/>
  <c r="N183" i="33"/>
  <c r="N184" i="33"/>
  <c r="N185" i="33"/>
  <c r="N186" i="33"/>
  <c r="N187" i="33"/>
  <c r="N188" i="33"/>
  <c r="N189" i="33"/>
  <c r="N190" i="33"/>
  <c r="N191" i="33"/>
  <c r="N192" i="33"/>
  <c r="N193" i="33"/>
  <c r="N194" i="33"/>
  <c r="N195" i="33"/>
  <c r="N196" i="33"/>
  <c r="N197" i="33"/>
  <c r="N198" i="33"/>
  <c r="N199" i="33"/>
  <c r="N200" i="33"/>
  <c r="N201" i="33"/>
  <c r="N202" i="33"/>
  <c r="N203" i="33"/>
  <c r="N204" i="33"/>
  <c r="N205" i="33"/>
  <c r="N206" i="33"/>
  <c r="N207" i="33"/>
  <c r="N208" i="33"/>
  <c r="N209" i="33"/>
  <c r="N210" i="33"/>
  <c r="N211" i="33"/>
  <c r="N212" i="33"/>
  <c r="N213" i="33"/>
  <c r="N214" i="33"/>
  <c r="N215" i="33"/>
  <c r="N216" i="33"/>
  <c r="N217" i="33"/>
  <c r="N218" i="33"/>
  <c r="N219" i="33"/>
  <c r="N220" i="33"/>
  <c r="N221" i="33"/>
  <c r="N222" i="33"/>
  <c r="N223" i="33"/>
  <c r="N224" i="33"/>
  <c r="N225" i="33"/>
  <c r="N226" i="33"/>
  <c r="N227" i="33"/>
  <c r="N228" i="33"/>
  <c r="N229" i="33"/>
  <c r="N230" i="33"/>
  <c r="N231" i="33"/>
  <c r="N232" i="33"/>
  <c r="N233" i="33"/>
  <c r="N234" i="33"/>
  <c r="N235" i="33"/>
  <c r="N236" i="33"/>
  <c r="N237" i="33"/>
  <c r="N238" i="33"/>
  <c r="N239" i="33"/>
  <c r="N240" i="33"/>
  <c r="N241" i="33"/>
  <c r="N242" i="33"/>
  <c r="N243" i="33"/>
  <c r="N244" i="33"/>
  <c r="N245" i="33"/>
  <c r="N246" i="33"/>
  <c r="N247" i="33"/>
  <c r="N248" i="33"/>
  <c r="N249" i="33"/>
  <c r="N250" i="33"/>
  <c r="N251" i="33"/>
  <c r="N252" i="33"/>
  <c r="N253" i="33"/>
  <c r="N254" i="33"/>
  <c r="N255" i="33"/>
  <c r="N256" i="33"/>
  <c r="N257" i="33"/>
  <c r="N258" i="33"/>
  <c r="N259" i="33"/>
  <c r="N260" i="33"/>
  <c r="N261" i="33"/>
  <c r="N262" i="33"/>
  <c r="N263" i="33"/>
  <c r="N264" i="33"/>
  <c r="N265" i="33"/>
  <c r="N266" i="33"/>
  <c r="N267" i="33"/>
  <c r="N268" i="33"/>
  <c r="N269" i="33"/>
  <c r="N270" i="33"/>
  <c r="N271" i="33"/>
  <c r="N272" i="33"/>
  <c r="N273" i="33"/>
  <c r="N274" i="33"/>
  <c r="N275" i="33"/>
  <c r="N276" i="33"/>
  <c r="N277" i="33"/>
  <c r="N278" i="33"/>
  <c r="N279" i="33"/>
  <c r="N280" i="33"/>
  <c r="N281" i="33"/>
  <c r="N282" i="33"/>
  <c r="N283" i="33"/>
  <c r="N284" i="33"/>
  <c r="N285" i="33"/>
  <c r="N286" i="33"/>
  <c r="N287" i="33"/>
  <c r="N288" i="33"/>
  <c r="N289" i="33"/>
  <c r="N290" i="33"/>
  <c r="N291" i="33"/>
  <c r="N292" i="33"/>
  <c r="N293" i="33"/>
  <c r="N294" i="33"/>
  <c r="N295" i="33"/>
  <c r="N296" i="33"/>
  <c r="N297" i="33"/>
  <c r="N298" i="33"/>
  <c r="N299" i="33"/>
  <c r="N300" i="33"/>
  <c r="N301" i="33"/>
  <c r="N302" i="33"/>
  <c r="N303" i="33"/>
  <c r="N304" i="33"/>
  <c r="N305" i="33"/>
  <c r="N306" i="33"/>
  <c r="N307" i="33"/>
  <c r="N308" i="33"/>
  <c r="N309" i="33"/>
  <c r="N310" i="33"/>
  <c r="N311" i="33"/>
  <c r="N312" i="33"/>
  <c r="N313" i="33"/>
  <c r="N314" i="33"/>
  <c r="N315" i="33"/>
  <c r="N316" i="33"/>
  <c r="N317" i="33"/>
  <c r="N318" i="33"/>
  <c r="N319" i="33"/>
  <c r="N320" i="33"/>
  <c r="N321" i="33"/>
  <c r="N322" i="33"/>
  <c r="N323" i="33"/>
  <c r="N324" i="33"/>
  <c r="N325" i="33"/>
  <c r="N326" i="33"/>
  <c r="N327" i="33"/>
  <c r="N328" i="33"/>
  <c r="N329" i="33"/>
  <c r="N330" i="33"/>
  <c r="N331" i="33"/>
  <c r="N332" i="33"/>
  <c r="N333" i="33"/>
  <c r="N334" i="33"/>
  <c r="N335" i="33"/>
  <c r="N336" i="33"/>
  <c r="N337" i="33"/>
  <c r="N338" i="33"/>
  <c r="N339" i="33"/>
  <c r="N340" i="33"/>
  <c r="N341" i="33"/>
  <c r="N342" i="33"/>
  <c r="N343" i="33"/>
  <c r="N344" i="33"/>
  <c r="N345" i="33"/>
  <c r="N346" i="33"/>
  <c r="N347" i="33"/>
  <c r="N348" i="33"/>
  <c r="N349" i="33"/>
  <c r="N350" i="33"/>
  <c r="N351" i="33"/>
  <c r="N352" i="33"/>
  <c r="N353" i="33"/>
  <c r="N354" i="33"/>
  <c r="N355" i="33"/>
  <c r="N356" i="33"/>
  <c r="N357" i="33"/>
  <c r="N358" i="33"/>
  <c r="N359" i="33"/>
  <c r="N360" i="33"/>
  <c r="N2" i="33"/>
  <c r="T360" i="33"/>
  <c r="T359" i="33"/>
  <c r="T358" i="33"/>
  <c r="T357" i="33"/>
  <c r="T356" i="33"/>
  <c r="T355" i="33"/>
  <c r="T354" i="33"/>
  <c r="T353" i="33"/>
  <c r="T352" i="33"/>
  <c r="T351" i="33"/>
  <c r="T350" i="33"/>
  <c r="T349" i="33"/>
  <c r="T348" i="33"/>
  <c r="T347" i="33"/>
  <c r="T346" i="33"/>
  <c r="T345" i="33"/>
  <c r="T344" i="33"/>
  <c r="T343" i="33"/>
  <c r="T342" i="33"/>
  <c r="T341" i="33"/>
  <c r="T340" i="33"/>
  <c r="T339" i="33"/>
  <c r="T338" i="33"/>
  <c r="T337" i="33"/>
  <c r="T336" i="33"/>
  <c r="T335" i="33"/>
  <c r="T334" i="33"/>
  <c r="T333" i="33"/>
  <c r="T332" i="33"/>
  <c r="T331" i="33"/>
  <c r="T330" i="33"/>
  <c r="T329" i="33"/>
  <c r="T328" i="33"/>
  <c r="T327" i="33"/>
  <c r="T326" i="33"/>
  <c r="T325" i="33"/>
  <c r="T324" i="33"/>
  <c r="T323" i="33"/>
  <c r="T322" i="33"/>
  <c r="T321" i="33"/>
  <c r="T320" i="33"/>
  <c r="T319" i="33"/>
  <c r="T318" i="33"/>
  <c r="T317" i="33"/>
  <c r="T316" i="33"/>
  <c r="T315" i="33"/>
  <c r="T314" i="33"/>
  <c r="T313" i="33"/>
  <c r="T312" i="33"/>
  <c r="T311" i="33"/>
  <c r="T310" i="33"/>
  <c r="T309" i="33"/>
  <c r="T308" i="33"/>
  <c r="T307" i="33"/>
  <c r="T306" i="33"/>
  <c r="T305" i="33"/>
  <c r="T304" i="33"/>
  <c r="T303" i="33"/>
  <c r="T302" i="33"/>
  <c r="T301" i="33"/>
  <c r="T300" i="33"/>
  <c r="T299" i="33"/>
  <c r="T298" i="33"/>
  <c r="T297" i="33"/>
  <c r="T296" i="33"/>
  <c r="T295" i="33"/>
  <c r="T294" i="33"/>
  <c r="T293" i="33"/>
  <c r="T292" i="33"/>
  <c r="T291" i="33"/>
  <c r="T290" i="33"/>
  <c r="T289" i="33"/>
  <c r="T288" i="33"/>
  <c r="T287" i="33"/>
  <c r="T286" i="33"/>
  <c r="T285" i="33"/>
  <c r="T284" i="33"/>
  <c r="T283" i="33"/>
  <c r="T282" i="33"/>
  <c r="T281" i="33"/>
  <c r="T280" i="33"/>
  <c r="T279" i="33"/>
  <c r="T278" i="33"/>
  <c r="T277" i="33"/>
  <c r="T276" i="33"/>
  <c r="T275" i="33"/>
  <c r="T274" i="33"/>
  <c r="T273" i="33"/>
  <c r="T272" i="33"/>
  <c r="T271" i="33"/>
  <c r="T270" i="33"/>
  <c r="T269" i="33"/>
  <c r="T268" i="33"/>
  <c r="T267" i="33"/>
  <c r="T266" i="33"/>
  <c r="T265" i="33"/>
  <c r="T264" i="33"/>
  <c r="T263" i="33"/>
  <c r="T262" i="33"/>
  <c r="T261" i="33"/>
  <c r="T260" i="33"/>
  <c r="T259" i="33"/>
  <c r="T258" i="33"/>
  <c r="T257" i="33"/>
  <c r="T256" i="33"/>
  <c r="T255" i="33"/>
  <c r="T254" i="33"/>
  <c r="T253" i="33"/>
  <c r="T252" i="33"/>
  <c r="T251" i="33"/>
  <c r="T250" i="33"/>
  <c r="T249" i="33"/>
  <c r="T248" i="33"/>
  <c r="T247" i="33"/>
  <c r="T246" i="33"/>
  <c r="T245" i="33"/>
  <c r="T244" i="33"/>
  <c r="T243" i="33"/>
  <c r="T242" i="33"/>
  <c r="T241" i="33"/>
  <c r="T240" i="33"/>
  <c r="T239" i="33"/>
  <c r="T238" i="33"/>
  <c r="T237" i="33"/>
  <c r="T236" i="33"/>
  <c r="T235" i="33"/>
  <c r="T234" i="33"/>
  <c r="T233" i="33"/>
  <c r="T232" i="33"/>
  <c r="T231" i="33"/>
  <c r="T230" i="33"/>
  <c r="T229" i="33"/>
  <c r="T228" i="33"/>
  <c r="T227" i="33"/>
  <c r="T226" i="33"/>
  <c r="T225" i="33"/>
  <c r="T224" i="33"/>
  <c r="T223" i="33"/>
  <c r="T222" i="33"/>
  <c r="T221" i="33"/>
  <c r="T220" i="33"/>
  <c r="T219" i="33"/>
  <c r="T218" i="33"/>
  <c r="T217" i="33"/>
  <c r="T216" i="33"/>
  <c r="T215" i="33"/>
  <c r="T214" i="33"/>
  <c r="T213" i="33"/>
  <c r="T212" i="33"/>
  <c r="T211" i="33"/>
  <c r="T210" i="33"/>
  <c r="T209" i="33"/>
  <c r="T208" i="33"/>
  <c r="T207" i="33"/>
  <c r="T206" i="33"/>
  <c r="T205" i="33"/>
  <c r="T204" i="33"/>
  <c r="T203" i="33"/>
  <c r="T202" i="33"/>
  <c r="T201" i="33"/>
  <c r="T200" i="33"/>
  <c r="T199" i="33"/>
  <c r="T198" i="33"/>
  <c r="T197" i="33"/>
  <c r="T196" i="33"/>
  <c r="T195" i="33"/>
  <c r="T194" i="33"/>
  <c r="T193" i="33"/>
  <c r="T192" i="33"/>
  <c r="T191" i="33"/>
  <c r="T190" i="33"/>
  <c r="T189" i="33"/>
  <c r="T188" i="33"/>
  <c r="T187" i="33"/>
  <c r="T186" i="33"/>
  <c r="T185" i="33"/>
  <c r="T184" i="33"/>
  <c r="T183" i="33"/>
  <c r="T182" i="33"/>
  <c r="T181" i="33"/>
  <c r="T180" i="33"/>
  <c r="T179" i="33"/>
  <c r="T178" i="33"/>
  <c r="T177" i="33"/>
  <c r="T176" i="33"/>
  <c r="T175" i="33"/>
  <c r="T174" i="33"/>
  <c r="T173" i="33"/>
  <c r="T172" i="33"/>
  <c r="T171" i="33"/>
  <c r="T170" i="33"/>
  <c r="T169" i="33"/>
  <c r="T168" i="33"/>
  <c r="T167" i="33"/>
  <c r="T166" i="33"/>
  <c r="T165" i="33"/>
  <c r="T164" i="33"/>
  <c r="T163" i="33"/>
  <c r="T162" i="33"/>
  <c r="T161" i="33"/>
  <c r="T160" i="33"/>
  <c r="T159" i="33"/>
  <c r="T158" i="33"/>
  <c r="T157" i="33"/>
  <c r="T156" i="33"/>
  <c r="T155" i="33"/>
  <c r="T154" i="33"/>
  <c r="T153" i="33"/>
  <c r="T152" i="33"/>
  <c r="T151" i="33"/>
  <c r="T150" i="33"/>
  <c r="T149" i="33"/>
  <c r="T148" i="33"/>
  <c r="T147" i="33"/>
  <c r="T146" i="33"/>
  <c r="T145" i="33"/>
  <c r="T144" i="33"/>
  <c r="T143" i="33"/>
  <c r="T142" i="33"/>
  <c r="T141" i="33"/>
  <c r="T140" i="33"/>
  <c r="T139" i="33"/>
  <c r="T138" i="33"/>
  <c r="T137" i="33"/>
  <c r="T136" i="33"/>
  <c r="T135" i="33"/>
  <c r="T134" i="33"/>
  <c r="T133" i="33"/>
  <c r="T132" i="33"/>
  <c r="T131" i="33"/>
  <c r="T130" i="33"/>
  <c r="T129" i="33"/>
  <c r="T128" i="33"/>
  <c r="T127" i="33"/>
  <c r="T126" i="33"/>
  <c r="T125" i="33"/>
  <c r="T124" i="33"/>
  <c r="T123" i="33"/>
  <c r="T122" i="33"/>
  <c r="T121" i="33"/>
  <c r="T120" i="33"/>
  <c r="T119" i="33"/>
  <c r="T118" i="33"/>
  <c r="T117" i="33"/>
  <c r="T116" i="33"/>
  <c r="T115" i="33"/>
  <c r="T114" i="33"/>
  <c r="T113" i="33"/>
  <c r="T112" i="33"/>
  <c r="T111" i="33"/>
  <c r="T110" i="33"/>
  <c r="T109" i="33"/>
  <c r="T108" i="33"/>
  <c r="T107" i="33"/>
  <c r="T106" i="33"/>
  <c r="T105" i="33"/>
  <c r="T104" i="33"/>
  <c r="T103" i="33"/>
  <c r="T102" i="33"/>
  <c r="T101" i="33"/>
  <c r="T100" i="33"/>
  <c r="T99" i="33"/>
  <c r="T98" i="33"/>
  <c r="T97" i="33"/>
  <c r="T96" i="33"/>
  <c r="T95" i="33"/>
  <c r="T94" i="33"/>
  <c r="T93" i="33"/>
  <c r="T92" i="33"/>
  <c r="T91" i="33"/>
  <c r="T90" i="33"/>
  <c r="T89" i="33"/>
  <c r="T88" i="33"/>
  <c r="T87" i="33"/>
  <c r="T86" i="33"/>
  <c r="T85" i="33"/>
  <c r="T84" i="33"/>
  <c r="T83" i="33"/>
  <c r="T82" i="33"/>
  <c r="T81" i="33"/>
  <c r="T80" i="33"/>
  <c r="T79" i="33"/>
  <c r="T78" i="33"/>
  <c r="T77" i="33"/>
  <c r="T76" i="33"/>
  <c r="T75" i="33"/>
  <c r="T74" i="33"/>
  <c r="T73" i="33"/>
  <c r="T72" i="33"/>
  <c r="T71" i="33"/>
  <c r="T70" i="33"/>
  <c r="T69" i="33"/>
  <c r="T68" i="33"/>
  <c r="T67" i="33"/>
  <c r="T66" i="33"/>
  <c r="T65" i="33"/>
  <c r="T64" i="33"/>
  <c r="T63" i="33"/>
  <c r="T62" i="33"/>
  <c r="T61" i="33"/>
  <c r="T60" i="33"/>
  <c r="T59" i="33"/>
  <c r="T58" i="33"/>
  <c r="T57" i="33"/>
  <c r="T56" i="33"/>
  <c r="T55" i="33"/>
  <c r="T54" i="33"/>
  <c r="T53" i="33"/>
  <c r="T52" i="33"/>
  <c r="T51" i="33"/>
  <c r="T50" i="33"/>
  <c r="T49" i="33"/>
  <c r="T48" i="33"/>
  <c r="T47" i="33"/>
  <c r="T46" i="33"/>
  <c r="T45" i="33"/>
  <c r="T44" i="33"/>
  <c r="T43" i="33"/>
  <c r="T42" i="33"/>
  <c r="T41" i="33"/>
  <c r="T40" i="33"/>
  <c r="T39" i="33"/>
  <c r="T38" i="33"/>
  <c r="T37" i="33"/>
  <c r="T36" i="33"/>
  <c r="T35" i="33"/>
  <c r="T34" i="33"/>
  <c r="T33" i="33"/>
  <c r="T32" i="33"/>
  <c r="T31" i="33"/>
  <c r="T30" i="33"/>
  <c r="T29" i="33"/>
  <c r="T28" i="33"/>
  <c r="T27" i="33"/>
  <c r="T26" i="33"/>
  <c r="T25" i="33"/>
  <c r="T24" i="33"/>
  <c r="T23" i="33"/>
  <c r="T22" i="33"/>
  <c r="T21" i="33"/>
  <c r="T20" i="33"/>
  <c r="T19" i="33"/>
  <c r="T18" i="33"/>
  <c r="T17" i="33"/>
  <c r="T16" i="33"/>
  <c r="T15" i="33"/>
  <c r="T14" i="33"/>
  <c r="T13" i="33"/>
  <c r="T12" i="33"/>
  <c r="T11" i="33"/>
  <c r="T10" i="33"/>
  <c r="T9" i="33"/>
  <c r="T8" i="33"/>
  <c r="T7" i="33"/>
  <c r="T6" i="33"/>
  <c r="T5" i="33"/>
  <c r="T4" i="33"/>
  <c r="T3" i="33"/>
  <c r="T2" i="33"/>
  <c r="K3" i="32"/>
  <c r="L3" i="32" s="1"/>
  <c r="K4" i="32"/>
  <c r="L4" i="32" s="1"/>
  <c r="K5" i="32"/>
  <c r="K6" i="32"/>
  <c r="L6" i="32" s="1"/>
  <c r="K7" i="32"/>
  <c r="L7" i="32" s="1"/>
  <c r="K8" i="32"/>
  <c r="K9" i="32"/>
  <c r="K10" i="32"/>
  <c r="K11" i="32"/>
  <c r="L11" i="32" s="1"/>
  <c r="K12" i="32"/>
  <c r="L12" i="32" s="1"/>
  <c r="K13" i="32"/>
  <c r="K14" i="32"/>
  <c r="K15" i="32"/>
  <c r="L15" i="32" s="1"/>
  <c r="K16" i="32"/>
  <c r="K17" i="32"/>
  <c r="K18" i="32"/>
  <c r="K19" i="32"/>
  <c r="K20" i="32"/>
  <c r="L20" i="32" s="1"/>
  <c r="K21" i="32"/>
  <c r="K22" i="32"/>
  <c r="L22" i="32" s="1"/>
  <c r="K23" i="32"/>
  <c r="K24" i="32"/>
  <c r="K25" i="32"/>
  <c r="K26" i="32"/>
  <c r="K27" i="32"/>
  <c r="K28" i="32"/>
  <c r="K29" i="32"/>
  <c r="K30" i="32"/>
  <c r="L30" i="32" s="1"/>
  <c r="K31" i="32"/>
  <c r="K32" i="32"/>
  <c r="I3" i="32"/>
  <c r="I4" i="32"/>
  <c r="I5" i="32"/>
  <c r="I6" i="32"/>
  <c r="I7" i="32"/>
  <c r="I8" i="32"/>
  <c r="I9" i="32"/>
  <c r="L9" i="32" s="1"/>
  <c r="I10" i="32"/>
  <c r="I11" i="32"/>
  <c r="I12" i="32"/>
  <c r="I13" i="32"/>
  <c r="I14" i="32"/>
  <c r="I15" i="32"/>
  <c r="I16" i="32"/>
  <c r="I17" i="32"/>
  <c r="L17" i="32" s="1"/>
  <c r="I18" i="32"/>
  <c r="I19" i="32"/>
  <c r="I20" i="32"/>
  <c r="I21" i="32"/>
  <c r="I22" i="32"/>
  <c r="I23" i="32"/>
  <c r="I24" i="32"/>
  <c r="I25" i="32"/>
  <c r="L25" i="32" s="1"/>
  <c r="I26" i="32"/>
  <c r="I27" i="32"/>
  <c r="I28" i="32"/>
  <c r="I29" i="32"/>
  <c r="L29" i="32" s="1"/>
  <c r="I30" i="32"/>
  <c r="I31" i="32"/>
  <c r="I32" i="32"/>
  <c r="I2" i="32"/>
  <c r="Q32" i="32"/>
  <c r="O32" i="32"/>
  <c r="Q31" i="32"/>
  <c r="O31" i="32"/>
  <c r="Q30" i="32"/>
  <c r="O30" i="32"/>
  <c r="Q29" i="32"/>
  <c r="O29" i="32"/>
  <c r="Q28" i="32"/>
  <c r="O28" i="32"/>
  <c r="L28" i="32"/>
  <c r="Q27" i="32"/>
  <c r="O27" i="32"/>
  <c r="L27" i="32"/>
  <c r="Q26" i="32"/>
  <c r="O26" i="32"/>
  <c r="Q25" i="32"/>
  <c r="O25" i="32"/>
  <c r="Q24" i="32"/>
  <c r="O24" i="32"/>
  <c r="Q23" i="32"/>
  <c r="O23" i="32"/>
  <c r="L23" i="32"/>
  <c r="Q22" i="32"/>
  <c r="O22" i="32"/>
  <c r="Q21" i="32"/>
  <c r="O21" i="32"/>
  <c r="L21" i="32"/>
  <c r="Q20" i="32"/>
  <c r="O20" i="32"/>
  <c r="Q19" i="32"/>
  <c r="O19" i="32"/>
  <c r="L19" i="32"/>
  <c r="Q18" i="32"/>
  <c r="O18" i="32"/>
  <c r="Q17" i="32"/>
  <c r="O17" i="32"/>
  <c r="Q16" i="32"/>
  <c r="O16" i="32"/>
  <c r="Q15" i="32"/>
  <c r="O15" i="32"/>
  <c r="Q14" i="32"/>
  <c r="O14" i="32"/>
  <c r="L14" i="32"/>
  <c r="Q13" i="32"/>
  <c r="O13" i="32"/>
  <c r="L13" i="32"/>
  <c r="Q12" i="32"/>
  <c r="O12" i="32"/>
  <c r="Q11" i="32"/>
  <c r="O11" i="32"/>
  <c r="Q10" i="32"/>
  <c r="O10" i="32"/>
  <c r="Q9" i="32"/>
  <c r="O9" i="32"/>
  <c r="Q8" i="32"/>
  <c r="O8" i="32"/>
  <c r="Q7" i="32"/>
  <c r="O7" i="32"/>
  <c r="Q6" i="32"/>
  <c r="O6" i="32"/>
  <c r="Q5" i="32"/>
  <c r="O5" i="32"/>
  <c r="L5" i="32"/>
  <c r="Q4" i="32"/>
  <c r="O4" i="32"/>
  <c r="Q3" i="32"/>
  <c r="O3" i="32"/>
  <c r="Q2" i="32"/>
  <c r="O2" i="32"/>
  <c r="J3" i="30"/>
  <c r="J4" i="30"/>
  <c r="K4" i="30" s="1"/>
  <c r="Q4" i="30" s="1"/>
  <c r="R4" i="30" s="1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K33" i="30" s="1"/>
  <c r="J34" i="30"/>
  <c r="J35" i="30"/>
  <c r="J36" i="30"/>
  <c r="J37" i="30"/>
  <c r="J38" i="30"/>
  <c r="J39" i="30"/>
  <c r="J40" i="30"/>
  <c r="J41" i="30"/>
  <c r="J42" i="30"/>
  <c r="J43" i="30"/>
  <c r="J44" i="30"/>
  <c r="K44" i="30" s="1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K57" i="30" s="1"/>
  <c r="O57" i="30" s="1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K73" i="30" s="1"/>
  <c r="O73" i="30" s="1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K87" i="30" s="1"/>
  <c r="O87" i="30" s="1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J102" i="30"/>
  <c r="J103" i="30"/>
  <c r="J104" i="30"/>
  <c r="J105" i="30"/>
  <c r="J106" i="30"/>
  <c r="J107" i="30"/>
  <c r="J108" i="30"/>
  <c r="J109" i="30"/>
  <c r="K109" i="30" s="1"/>
  <c r="J110" i="30"/>
  <c r="J111" i="30"/>
  <c r="J112" i="30"/>
  <c r="J113" i="30"/>
  <c r="K113" i="30" s="1"/>
  <c r="O113" i="30" s="1"/>
  <c r="J114" i="30"/>
  <c r="J115" i="30"/>
  <c r="J116" i="30"/>
  <c r="J117" i="30"/>
  <c r="J118" i="30"/>
  <c r="J119" i="30"/>
  <c r="J120" i="30"/>
  <c r="J121" i="30"/>
  <c r="K121" i="30" s="1"/>
  <c r="J122" i="30"/>
  <c r="J123" i="30"/>
  <c r="J124" i="30"/>
  <c r="K124" i="30" s="1"/>
  <c r="J125" i="30"/>
  <c r="K125" i="30" s="1"/>
  <c r="J126" i="30"/>
  <c r="J127" i="30"/>
  <c r="J128" i="30"/>
  <c r="J129" i="30"/>
  <c r="J130" i="30"/>
  <c r="J131" i="30"/>
  <c r="J132" i="30"/>
  <c r="K132" i="30" s="1"/>
  <c r="J133" i="30"/>
  <c r="K133" i="30" s="1"/>
  <c r="J134" i="30"/>
  <c r="J135" i="30"/>
  <c r="J136" i="30"/>
  <c r="J137" i="30"/>
  <c r="J138" i="30"/>
  <c r="J139" i="30"/>
  <c r="J140" i="30"/>
  <c r="K140" i="30" s="1"/>
  <c r="O140" i="30" s="1"/>
  <c r="J141" i="30"/>
  <c r="J142" i="30"/>
  <c r="J143" i="30"/>
  <c r="J144" i="30"/>
  <c r="J145" i="30"/>
  <c r="J146" i="30"/>
  <c r="J147" i="30"/>
  <c r="J148" i="30"/>
  <c r="K148" i="30" s="1"/>
  <c r="J149" i="30"/>
  <c r="K149" i="30" s="1"/>
  <c r="L149" i="30" s="1"/>
  <c r="M149" i="30" s="1"/>
  <c r="J150" i="30"/>
  <c r="J151" i="30"/>
  <c r="K151" i="30" s="1"/>
  <c r="L151" i="30" s="1"/>
  <c r="M151" i="30" s="1"/>
  <c r="J152" i="30"/>
  <c r="J153" i="30"/>
  <c r="J154" i="30"/>
  <c r="J155" i="30"/>
  <c r="J156" i="30"/>
  <c r="J157" i="30"/>
  <c r="J158" i="30"/>
  <c r="J159" i="30"/>
  <c r="J160" i="30"/>
  <c r="J161" i="30"/>
  <c r="J162" i="30"/>
  <c r="J163" i="30"/>
  <c r="J164" i="30"/>
  <c r="J165" i="30"/>
  <c r="J166" i="30"/>
  <c r="J167" i="30"/>
  <c r="K167" i="30" s="1"/>
  <c r="L167" i="30" s="1"/>
  <c r="M167" i="30" s="1"/>
  <c r="J168" i="30"/>
  <c r="J169" i="30"/>
  <c r="J170" i="30"/>
  <c r="J171" i="30"/>
  <c r="J172" i="30"/>
  <c r="J173" i="30"/>
  <c r="J174" i="30"/>
  <c r="J175" i="30"/>
  <c r="K175" i="30" s="1"/>
  <c r="J176" i="30"/>
  <c r="J177" i="30"/>
  <c r="J178" i="30"/>
  <c r="J179" i="30"/>
  <c r="J180" i="30"/>
  <c r="K180" i="30" s="1"/>
  <c r="J181" i="30"/>
  <c r="K181" i="30" s="1"/>
  <c r="O181" i="30" s="1"/>
  <c r="J182" i="30"/>
  <c r="J183" i="30"/>
  <c r="J184" i="30"/>
  <c r="J185" i="30"/>
  <c r="J186" i="30"/>
  <c r="J187" i="30"/>
  <c r="J188" i="30"/>
  <c r="K188" i="30" s="1"/>
  <c r="O188" i="30" s="1"/>
  <c r="J189" i="30"/>
  <c r="J190" i="30"/>
  <c r="J191" i="30"/>
  <c r="J192" i="30"/>
  <c r="J193" i="30"/>
  <c r="J194" i="30"/>
  <c r="J195" i="30"/>
  <c r="J196" i="30"/>
  <c r="K196" i="30" s="1"/>
  <c r="Q196" i="30" s="1"/>
  <c r="R196" i="30" s="1"/>
  <c r="J197" i="30"/>
  <c r="J198" i="30"/>
  <c r="J199" i="30"/>
  <c r="J200" i="30"/>
  <c r="J201" i="30"/>
  <c r="K201" i="30" s="1"/>
  <c r="O201" i="30" s="1"/>
  <c r="J202" i="30"/>
  <c r="J203" i="30"/>
  <c r="J204" i="30"/>
  <c r="K204" i="30" s="1"/>
  <c r="J205" i="30"/>
  <c r="K205" i="30" s="1"/>
  <c r="J206" i="30"/>
  <c r="J207" i="30"/>
  <c r="J208" i="30"/>
  <c r="J209" i="30"/>
  <c r="J210" i="30"/>
  <c r="J211" i="30"/>
  <c r="J212" i="30"/>
  <c r="K212" i="30" s="1"/>
  <c r="J213" i="30"/>
  <c r="K213" i="30" s="1"/>
  <c r="J214" i="30"/>
  <c r="J215" i="30"/>
  <c r="J216" i="30"/>
  <c r="J217" i="30"/>
  <c r="J218" i="30"/>
  <c r="J219" i="30"/>
  <c r="J220" i="30"/>
  <c r="K220" i="30" s="1"/>
  <c r="L220" i="30" s="1"/>
  <c r="M220" i="30" s="1"/>
  <c r="J221" i="30"/>
  <c r="J222" i="30"/>
  <c r="J223" i="30"/>
  <c r="J224" i="30"/>
  <c r="J225" i="30"/>
  <c r="J226" i="30"/>
  <c r="J227" i="30"/>
  <c r="J228" i="30"/>
  <c r="J229" i="30"/>
  <c r="K229" i="30" s="1"/>
  <c r="O229" i="30" s="1"/>
  <c r="J230" i="30"/>
  <c r="J231" i="30"/>
  <c r="J232" i="30"/>
  <c r="J233" i="30"/>
  <c r="J234" i="30"/>
  <c r="J235" i="30"/>
  <c r="J236" i="30"/>
  <c r="J237" i="30"/>
  <c r="J238" i="30"/>
  <c r="J239" i="30"/>
  <c r="J240" i="30"/>
  <c r="J241" i="30"/>
  <c r="J242" i="30"/>
  <c r="J243" i="30"/>
  <c r="J244" i="30"/>
  <c r="K244" i="30" s="1"/>
  <c r="J245" i="30"/>
  <c r="J246" i="30"/>
  <c r="J247" i="30"/>
  <c r="J248" i="30"/>
  <c r="J249" i="30"/>
  <c r="J250" i="30"/>
  <c r="J251" i="30"/>
  <c r="J252" i="30"/>
  <c r="K252" i="30" s="1"/>
  <c r="J253" i="30"/>
  <c r="J254" i="30"/>
  <c r="J255" i="30"/>
  <c r="J256" i="30"/>
  <c r="J257" i="30"/>
  <c r="J258" i="30"/>
  <c r="J259" i="30"/>
  <c r="J260" i="30"/>
  <c r="K260" i="30" s="1"/>
  <c r="Q260" i="30" s="1"/>
  <c r="R260" i="30" s="1"/>
  <c r="J261" i="30"/>
  <c r="J262" i="30"/>
  <c r="J263" i="30"/>
  <c r="J264" i="30"/>
  <c r="J265" i="30"/>
  <c r="J266" i="30"/>
  <c r="J267" i="30"/>
  <c r="J268" i="30"/>
  <c r="J269" i="30"/>
  <c r="K269" i="30" s="1"/>
  <c r="J270" i="30"/>
  <c r="J271" i="30"/>
  <c r="J272" i="30"/>
  <c r="J273" i="30"/>
  <c r="J274" i="30"/>
  <c r="J275" i="30"/>
  <c r="J276" i="30"/>
  <c r="J277" i="30"/>
  <c r="J278" i="30"/>
  <c r="J279" i="30"/>
  <c r="J280" i="30"/>
  <c r="J281" i="30"/>
  <c r="J282" i="30"/>
  <c r="J283" i="30"/>
  <c r="J284" i="30"/>
  <c r="K284" i="30" s="1"/>
  <c r="Q284" i="30" s="1"/>
  <c r="R284" i="30" s="1"/>
  <c r="J285" i="30"/>
  <c r="J286" i="30"/>
  <c r="J287" i="30"/>
  <c r="J288" i="30"/>
  <c r="J289" i="30"/>
  <c r="J290" i="30"/>
  <c r="J291" i="30"/>
  <c r="J292" i="30"/>
  <c r="K292" i="30" s="1"/>
  <c r="J293" i="30"/>
  <c r="J294" i="30"/>
  <c r="J295" i="30"/>
  <c r="J296" i="30"/>
  <c r="J297" i="30"/>
  <c r="J298" i="30"/>
  <c r="J299" i="30"/>
  <c r="J300" i="30"/>
  <c r="J301" i="30"/>
  <c r="J302" i="30"/>
  <c r="J303" i="30"/>
  <c r="J304" i="30"/>
  <c r="J305" i="30"/>
  <c r="J306" i="30"/>
  <c r="J307" i="30"/>
  <c r="J308" i="30"/>
  <c r="J309" i="30"/>
  <c r="K309" i="30" s="1"/>
  <c r="J310" i="30"/>
  <c r="J311" i="30"/>
  <c r="J312" i="30"/>
  <c r="J313" i="30"/>
  <c r="J314" i="30"/>
  <c r="J315" i="30"/>
  <c r="J316" i="30"/>
  <c r="K316" i="30" s="1"/>
  <c r="J317" i="30"/>
  <c r="K317" i="30" s="1"/>
  <c r="L317" i="30" s="1"/>
  <c r="M317" i="30" s="1"/>
  <c r="J318" i="30"/>
  <c r="J319" i="30"/>
  <c r="J320" i="30"/>
  <c r="J321" i="30"/>
  <c r="J322" i="30"/>
  <c r="J323" i="30"/>
  <c r="J324" i="30"/>
  <c r="J325" i="30"/>
  <c r="K325" i="30" s="1"/>
  <c r="J326" i="30"/>
  <c r="J327" i="30"/>
  <c r="J328" i="30"/>
  <c r="K328" i="30" s="1"/>
  <c r="J329" i="30"/>
  <c r="J330" i="30"/>
  <c r="J331" i="30"/>
  <c r="J332" i="30"/>
  <c r="J333" i="30"/>
  <c r="J334" i="30"/>
  <c r="J335" i="30"/>
  <c r="J336" i="30"/>
  <c r="J337" i="30"/>
  <c r="J338" i="30"/>
  <c r="J339" i="30"/>
  <c r="J340" i="30"/>
  <c r="J341" i="30"/>
  <c r="K341" i="30" s="1"/>
  <c r="J342" i="30"/>
  <c r="J343" i="30"/>
  <c r="J344" i="30"/>
  <c r="J345" i="30"/>
  <c r="J346" i="30"/>
  <c r="J347" i="30"/>
  <c r="J348" i="30"/>
  <c r="K348" i="30" s="1"/>
  <c r="J349" i="30"/>
  <c r="K349" i="30" s="1"/>
  <c r="J350" i="30"/>
  <c r="J351" i="30"/>
  <c r="J352" i="30"/>
  <c r="J353" i="30"/>
  <c r="J354" i="30"/>
  <c r="J355" i="30"/>
  <c r="J356" i="30"/>
  <c r="J357" i="30"/>
  <c r="K357" i="30" s="1"/>
  <c r="J358" i="30"/>
  <c r="J359" i="30"/>
  <c r="J360" i="30"/>
  <c r="K360" i="30" s="1"/>
  <c r="J2" i="30"/>
  <c r="K89" i="30"/>
  <c r="L89" i="30" s="1"/>
  <c r="M89" i="30" s="1"/>
  <c r="K6" i="30"/>
  <c r="K7" i="30"/>
  <c r="K14" i="30"/>
  <c r="L14" i="30" s="1"/>
  <c r="M14" i="30" s="1"/>
  <c r="K15" i="30"/>
  <c r="K16" i="30"/>
  <c r="K22" i="30"/>
  <c r="Q22" i="30" s="1"/>
  <c r="R22" i="30" s="1"/>
  <c r="K23" i="30"/>
  <c r="K30" i="30"/>
  <c r="Q30" i="30" s="1"/>
  <c r="R30" i="30" s="1"/>
  <c r="K32" i="30"/>
  <c r="K35" i="30"/>
  <c r="K39" i="30"/>
  <c r="K46" i="30"/>
  <c r="O46" i="30" s="1"/>
  <c r="K47" i="30"/>
  <c r="K54" i="30"/>
  <c r="L54" i="30" s="1"/>
  <c r="M54" i="30" s="1"/>
  <c r="K55" i="30"/>
  <c r="K59" i="30"/>
  <c r="L59" i="30" s="1"/>
  <c r="M59" i="30" s="1"/>
  <c r="K62" i="30"/>
  <c r="K67" i="30"/>
  <c r="L67" i="30" s="1"/>
  <c r="M67" i="30" s="1"/>
  <c r="K71" i="30"/>
  <c r="K75" i="30"/>
  <c r="L75" i="30" s="1"/>
  <c r="M75" i="30" s="1"/>
  <c r="K79" i="30"/>
  <c r="Q79" i="30" s="1"/>
  <c r="R79" i="30" s="1"/>
  <c r="K91" i="30"/>
  <c r="K94" i="30"/>
  <c r="L94" i="30" s="1"/>
  <c r="M94" i="30" s="1"/>
  <c r="K99" i="30"/>
  <c r="K102" i="30"/>
  <c r="L102" i="30" s="1"/>
  <c r="M102" i="30" s="1"/>
  <c r="K104" i="30"/>
  <c r="Q104" i="30" s="1"/>
  <c r="R104" i="30" s="1"/>
  <c r="K115" i="30"/>
  <c r="L115" i="30" s="1"/>
  <c r="M115" i="30" s="1"/>
  <c r="K120" i="30"/>
  <c r="O120" i="30" s="1"/>
  <c r="K126" i="30"/>
  <c r="K134" i="30"/>
  <c r="K152" i="30"/>
  <c r="O152" i="30" s="1"/>
  <c r="K155" i="30"/>
  <c r="L155" i="30" s="1"/>
  <c r="M155" i="30" s="1"/>
  <c r="K168" i="30"/>
  <c r="K171" i="30"/>
  <c r="K176" i="30"/>
  <c r="Q176" i="30" s="1"/>
  <c r="R176" i="30" s="1"/>
  <c r="K184" i="30"/>
  <c r="K190" i="30"/>
  <c r="O190" i="30" s="1"/>
  <c r="K192" i="30"/>
  <c r="L192" i="30" s="1"/>
  <c r="M192" i="30" s="1"/>
  <c r="K198" i="30"/>
  <c r="O198" i="30" s="1"/>
  <c r="K200" i="30"/>
  <c r="Q200" i="30" s="1"/>
  <c r="R200" i="30" s="1"/>
  <c r="K203" i="30"/>
  <c r="K208" i="30"/>
  <c r="L208" i="30" s="1"/>
  <c r="M208" i="30" s="1"/>
  <c r="K211" i="30"/>
  <c r="O211" i="30" s="1"/>
  <c r="K216" i="30"/>
  <c r="K222" i="30"/>
  <c r="K235" i="30"/>
  <c r="K238" i="30"/>
  <c r="O238" i="30" s="1"/>
  <c r="K243" i="30"/>
  <c r="K246" i="30"/>
  <c r="K251" i="30"/>
  <c r="K262" i="30"/>
  <c r="K264" i="30"/>
  <c r="Q264" i="30" s="1"/>
  <c r="R264" i="30" s="1"/>
  <c r="K296" i="30"/>
  <c r="K312" i="30"/>
  <c r="K334" i="30"/>
  <c r="K342" i="30"/>
  <c r="P360" i="30"/>
  <c r="P359" i="30"/>
  <c r="P358" i="30"/>
  <c r="P357" i="30"/>
  <c r="P356" i="30"/>
  <c r="P355" i="30"/>
  <c r="P354" i="30"/>
  <c r="P353" i="30"/>
  <c r="P352" i="30"/>
  <c r="P351" i="30"/>
  <c r="P350" i="30"/>
  <c r="P349" i="30"/>
  <c r="P348" i="30"/>
  <c r="P347" i="30"/>
  <c r="P346" i="30"/>
  <c r="P345" i="30"/>
  <c r="P344" i="30"/>
  <c r="P343" i="30"/>
  <c r="P342" i="30"/>
  <c r="P341" i="30"/>
  <c r="P340" i="30"/>
  <c r="P339" i="30"/>
  <c r="P338" i="30"/>
  <c r="P337" i="30"/>
  <c r="P336" i="30"/>
  <c r="P335" i="30"/>
  <c r="P334" i="30"/>
  <c r="P333" i="30"/>
  <c r="P332" i="30"/>
  <c r="P331" i="30"/>
  <c r="P330" i="30"/>
  <c r="P329" i="30"/>
  <c r="P328" i="30"/>
  <c r="P327" i="30"/>
  <c r="P326" i="30"/>
  <c r="P325" i="30"/>
  <c r="P324" i="30"/>
  <c r="P323" i="30"/>
  <c r="P322" i="30"/>
  <c r="P321" i="30"/>
  <c r="P320" i="30"/>
  <c r="P319" i="30"/>
  <c r="P318" i="30"/>
  <c r="P317" i="30"/>
  <c r="P316" i="30"/>
  <c r="P315" i="30"/>
  <c r="P314" i="30"/>
  <c r="P313" i="30"/>
  <c r="P312" i="30"/>
  <c r="P311" i="30"/>
  <c r="P310" i="30"/>
  <c r="P309" i="30"/>
  <c r="P308" i="30"/>
  <c r="P307" i="30"/>
  <c r="P306" i="30"/>
  <c r="P305" i="30"/>
  <c r="P304" i="30"/>
  <c r="P303" i="30"/>
  <c r="P302" i="30"/>
  <c r="P301" i="30"/>
  <c r="P300" i="30"/>
  <c r="P299" i="30"/>
  <c r="P298" i="30"/>
  <c r="P297" i="30"/>
  <c r="P296" i="30"/>
  <c r="P295" i="30"/>
  <c r="P294" i="30"/>
  <c r="P293" i="30"/>
  <c r="P292" i="30"/>
  <c r="P291" i="30"/>
  <c r="P290" i="30"/>
  <c r="P289" i="30"/>
  <c r="P288" i="30"/>
  <c r="P287" i="30"/>
  <c r="P286" i="30"/>
  <c r="P285" i="30"/>
  <c r="P284" i="30"/>
  <c r="P283" i="30"/>
  <c r="P282" i="30"/>
  <c r="P281" i="30"/>
  <c r="P280" i="30"/>
  <c r="P279" i="30"/>
  <c r="P278" i="30"/>
  <c r="P277" i="30"/>
  <c r="P276" i="30"/>
  <c r="P275" i="30"/>
  <c r="P274" i="30"/>
  <c r="P273" i="30"/>
  <c r="P272" i="30"/>
  <c r="P271" i="30"/>
  <c r="P270" i="30"/>
  <c r="P269" i="30"/>
  <c r="P268" i="30"/>
  <c r="P267" i="30"/>
  <c r="P266" i="30"/>
  <c r="P265" i="30"/>
  <c r="P264" i="30"/>
  <c r="P263" i="30"/>
  <c r="P262" i="30"/>
  <c r="P261" i="30"/>
  <c r="P260" i="30"/>
  <c r="P259" i="30"/>
  <c r="P258" i="30"/>
  <c r="P257" i="30"/>
  <c r="P256" i="30"/>
  <c r="P255" i="30"/>
  <c r="P254" i="30"/>
  <c r="P253" i="30"/>
  <c r="P252" i="30"/>
  <c r="P251" i="30"/>
  <c r="P250" i="30"/>
  <c r="P249" i="30"/>
  <c r="P248" i="30"/>
  <c r="P247" i="30"/>
  <c r="P246" i="30"/>
  <c r="P245" i="30"/>
  <c r="P244" i="30"/>
  <c r="P243" i="30"/>
  <c r="P242" i="30"/>
  <c r="P241" i="30"/>
  <c r="P240" i="30"/>
  <c r="P239" i="30"/>
  <c r="P238" i="30"/>
  <c r="P237" i="30"/>
  <c r="P236" i="30"/>
  <c r="P235" i="30"/>
  <c r="P234" i="30"/>
  <c r="P233" i="30"/>
  <c r="P232" i="30"/>
  <c r="P231" i="30"/>
  <c r="P230" i="30"/>
  <c r="P229" i="30"/>
  <c r="P228" i="30"/>
  <c r="P227" i="30"/>
  <c r="P226" i="30"/>
  <c r="P225" i="30"/>
  <c r="P224" i="30"/>
  <c r="P223" i="30"/>
  <c r="P222" i="30"/>
  <c r="P221" i="30"/>
  <c r="P220" i="30"/>
  <c r="P219" i="30"/>
  <c r="P218" i="30"/>
  <c r="P217" i="30"/>
  <c r="P216" i="30"/>
  <c r="P215" i="30"/>
  <c r="P214" i="30"/>
  <c r="P213" i="30"/>
  <c r="P212" i="30"/>
  <c r="P211" i="30"/>
  <c r="P210" i="30"/>
  <c r="P209" i="30"/>
  <c r="P208" i="30"/>
  <c r="P207" i="30"/>
  <c r="P206" i="30"/>
  <c r="P205" i="30"/>
  <c r="P204" i="30"/>
  <c r="P203" i="30"/>
  <c r="P202" i="30"/>
  <c r="P201" i="30"/>
  <c r="P200" i="30"/>
  <c r="P199" i="30"/>
  <c r="P198" i="30"/>
  <c r="P197" i="30"/>
  <c r="P196" i="30"/>
  <c r="P195" i="30"/>
  <c r="P194" i="30"/>
  <c r="P193" i="30"/>
  <c r="P192" i="30"/>
  <c r="P191" i="30"/>
  <c r="P190" i="30"/>
  <c r="P189" i="30"/>
  <c r="P188" i="30"/>
  <c r="P187" i="30"/>
  <c r="P186" i="30"/>
  <c r="P185" i="30"/>
  <c r="P184" i="30"/>
  <c r="P183" i="30"/>
  <c r="P182" i="30"/>
  <c r="P181" i="30"/>
  <c r="P180" i="30"/>
  <c r="P179" i="30"/>
  <c r="P178" i="30"/>
  <c r="P177" i="30"/>
  <c r="P176" i="30"/>
  <c r="P175" i="30"/>
  <c r="P174" i="30"/>
  <c r="P173" i="30"/>
  <c r="P172" i="30"/>
  <c r="P171" i="30"/>
  <c r="P170" i="30"/>
  <c r="P169" i="30"/>
  <c r="P168" i="30"/>
  <c r="P167" i="30"/>
  <c r="P166" i="30"/>
  <c r="P165" i="30"/>
  <c r="P164" i="30"/>
  <c r="P163" i="30"/>
  <c r="P162" i="30"/>
  <c r="P161" i="30"/>
  <c r="P160" i="30"/>
  <c r="P159" i="30"/>
  <c r="P158" i="30"/>
  <c r="P157" i="30"/>
  <c r="P156" i="30"/>
  <c r="P155" i="30"/>
  <c r="P154" i="30"/>
  <c r="P153" i="30"/>
  <c r="P152" i="30"/>
  <c r="P151" i="30"/>
  <c r="P150" i="30"/>
  <c r="P149" i="30"/>
  <c r="P148" i="30"/>
  <c r="P147" i="30"/>
  <c r="P146" i="30"/>
  <c r="P145" i="30"/>
  <c r="P144" i="30"/>
  <c r="P143" i="30"/>
  <c r="P142" i="30"/>
  <c r="P141" i="30"/>
  <c r="P140" i="30"/>
  <c r="P139" i="30"/>
  <c r="P138" i="30"/>
  <c r="P137" i="30"/>
  <c r="P136" i="30"/>
  <c r="P135" i="30"/>
  <c r="P134" i="30"/>
  <c r="P133" i="30"/>
  <c r="P132" i="30"/>
  <c r="P131" i="30"/>
  <c r="P130" i="30"/>
  <c r="P129" i="30"/>
  <c r="P128" i="30"/>
  <c r="P127" i="30"/>
  <c r="P126" i="30"/>
  <c r="P125" i="30"/>
  <c r="P124" i="30"/>
  <c r="P123" i="30"/>
  <c r="P122" i="30"/>
  <c r="P121" i="30"/>
  <c r="P120" i="30"/>
  <c r="P119" i="30"/>
  <c r="P118" i="30"/>
  <c r="P117" i="30"/>
  <c r="P116" i="30"/>
  <c r="P115" i="30"/>
  <c r="P114" i="30"/>
  <c r="P113" i="30"/>
  <c r="P112" i="30"/>
  <c r="P111" i="30"/>
  <c r="P110" i="30"/>
  <c r="P109" i="30"/>
  <c r="P108" i="30"/>
  <c r="P107" i="30"/>
  <c r="P106" i="30"/>
  <c r="P105" i="30"/>
  <c r="P104" i="30"/>
  <c r="P103" i="30"/>
  <c r="P102" i="30"/>
  <c r="P101" i="30"/>
  <c r="P100" i="30"/>
  <c r="P99" i="30"/>
  <c r="P98" i="30"/>
  <c r="P97" i="30"/>
  <c r="P96" i="30"/>
  <c r="P95" i="30"/>
  <c r="P94" i="30"/>
  <c r="P93" i="30"/>
  <c r="P92" i="30"/>
  <c r="P91" i="30"/>
  <c r="P90" i="30"/>
  <c r="P89" i="30"/>
  <c r="P88" i="30"/>
  <c r="P87" i="30"/>
  <c r="P86" i="30"/>
  <c r="P85" i="30"/>
  <c r="P84" i="30"/>
  <c r="P83" i="30"/>
  <c r="P82" i="30"/>
  <c r="P81" i="30"/>
  <c r="P80" i="30"/>
  <c r="P79" i="30"/>
  <c r="P78" i="30"/>
  <c r="P77" i="30"/>
  <c r="P76" i="30"/>
  <c r="P75" i="30"/>
  <c r="P74" i="30"/>
  <c r="P73" i="30"/>
  <c r="P72" i="30"/>
  <c r="P71" i="30"/>
  <c r="P70" i="30"/>
  <c r="P69" i="30"/>
  <c r="P68" i="30"/>
  <c r="P67" i="30"/>
  <c r="P66" i="30"/>
  <c r="P65" i="30"/>
  <c r="P64" i="30"/>
  <c r="P63" i="30"/>
  <c r="P62" i="30"/>
  <c r="P61" i="30"/>
  <c r="P60" i="30"/>
  <c r="P59" i="30"/>
  <c r="P58" i="30"/>
  <c r="P57" i="30"/>
  <c r="P56" i="30"/>
  <c r="P55" i="30"/>
  <c r="P54" i="30"/>
  <c r="P53" i="30"/>
  <c r="P52" i="30"/>
  <c r="P51" i="30"/>
  <c r="P50" i="30"/>
  <c r="P49" i="30"/>
  <c r="P48" i="30"/>
  <c r="P47" i="30"/>
  <c r="P46" i="30"/>
  <c r="P45" i="30"/>
  <c r="P44" i="30"/>
  <c r="P43" i="30"/>
  <c r="P42" i="30"/>
  <c r="P41" i="30"/>
  <c r="P40" i="30"/>
  <c r="P39" i="30"/>
  <c r="P38" i="30"/>
  <c r="P37" i="30"/>
  <c r="P36" i="30"/>
  <c r="P35" i="30"/>
  <c r="P34" i="30"/>
  <c r="P33" i="30"/>
  <c r="P32" i="30"/>
  <c r="P31" i="30"/>
  <c r="P30" i="30"/>
  <c r="P29" i="30"/>
  <c r="P28" i="30"/>
  <c r="P27" i="30"/>
  <c r="P26" i="30"/>
  <c r="P25" i="30"/>
  <c r="P24" i="30"/>
  <c r="P23" i="30"/>
  <c r="P22" i="30"/>
  <c r="P21" i="30"/>
  <c r="P20" i="30"/>
  <c r="P19" i="30"/>
  <c r="P18" i="30"/>
  <c r="P17" i="30"/>
  <c r="P16" i="30"/>
  <c r="P15" i="30"/>
  <c r="P14" i="30"/>
  <c r="P13" i="30"/>
  <c r="P12" i="30"/>
  <c r="P11" i="30"/>
  <c r="P10" i="30"/>
  <c r="P9" i="30"/>
  <c r="P8" i="30"/>
  <c r="P7" i="30"/>
  <c r="P6" i="30"/>
  <c r="P5" i="30"/>
  <c r="P4" i="30"/>
  <c r="P3" i="30"/>
  <c r="P2" i="30"/>
  <c r="L3" i="29"/>
  <c r="M3" i="29" s="1"/>
  <c r="L4" i="29"/>
  <c r="M4" i="29" s="1"/>
  <c r="Q4" i="29" s="1"/>
  <c r="L5" i="29"/>
  <c r="L6" i="29"/>
  <c r="L7" i="29"/>
  <c r="L8" i="29"/>
  <c r="L9" i="29"/>
  <c r="M9" i="29" s="1"/>
  <c r="Q9" i="29" s="1"/>
  <c r="L10" i="29"/>
  <c r="M10" i="29" s="1"/>
  <c r="Q10" i="29" s="1"/>
  <c r="L11" i="29"/>
  <c r="M11" i="29" s="1"/>
  <c r="L12" i="29"/>
  <c r="M12" i="29" s="1"/>
  <c r="Q12" i="29" s="1"/>
  <c r="L13" i="29"/>
  <c r="M13" i="29" s="1"/>
  <c r="Q13" i="29" s="1"/>
  <c r="L14" i="29"/>
  <c r="L15" i="29"/>
  <c r="L16" i="29"/>
  <c r="M16" i="29" s="1"/>
  <c r="Q16" i="29" s="1"/>
  <c r="L17" i="29"/>
  <c r="M17" i="29" s="1"/>
  <c r="Q17" i="29" s="1"/>
  <c r="L18" i="29"/>
  <c r="M18" i="29" s="1"/>
  <c r="Q18" i="29" s="1"/>
  <c r="L19" i="29"/>
  <c r="M19" i="29" s="1"/>
  <c r="Q19" i="29" s="1"/>
  <c r="L20" i="29"/>
  <c r="M20" i="29" s="1"/>
  <c r="Q20" i="29" s="1"/>
  <c r="L21" i="29"/>
  <c r="M21" i="29" s="1"/>
  <c r="Q21" i="29" s="1"/>
  <c r="L22" i="29"/>
  <c r="L23" i="29"/>
  <c r="L24" i="29"/>
  <c r="M24" i="29" s="1"/>
  <c r="Q24" i="29" s="1"/>
  <c r="L25" i="29"/>
  <c r="M25" i="29" s="1"/>
  <c r="Q25" i="29" s="1"/>
  <c r="L26" i="29"/>
  <c r="M26" i="29" s="1"/>
  <c r="L27" i="29"/>
  <c r="M27" i="29" s="1"/>
  <c r="Q27" i="29" s="1"/>
  <c r="L28" i="29"/>
  <c r="M28" i="29" s="1"/>
  <c r="Q28" i="29" s="1"/>
  <c r="L29" i="29"/>
  <c r="M29" i="29" s="1"/>
  <c r="Q29" i="29" s="1"/>
  <c r="L30" i="29"/>
  <c r="L31" i="29"/>
  <c r="L32" i="29"/>
  <c r="L2" i="29"/>
  <c r="M2" i="29" s="1"/>
  <c r="P3" i="29"/>
  <c r="P4" i="29"/>
  <c r="P5" i="29"/>
  <c r="P6" i="29"/>
  <c r="P7" i="29"/>
  <c r="P8" i="29"/>
  <c r="P9" i="29"/>
  <c r="V5" i="29" s="1"/>
  <c r="P10" i="29"/>
  <c r="P11" i="29"/>
  <c r="P12" i="29"/>
  <c r="P13" i="29"/>
  <c r="P14" i="29"/>
  <c r="P15" i="29"/>
  <c r="P16" i="29"/>
  <c r="P17" i="29"/>
  <c r="P18" i="29"/>
  <c r="P19" i="29"/>
  <c r="P20" i="29"/>
  <c r="P21" i="29"/>
  <c r="P22" i="29"/>
  <c r="P23" i="29"/>
  <c r="P24" i="29"/>
  <c r="P25" i="29"/>
  <c r="P26" i="29"/>
  <c r="P27" i="29"/>
  <c r="P28" i="29"/>
  <c r="P29" i="29"/>
  <c r="P30" i="29"/>
  <c r="P31" i="29"/>
  <c r="P32" i="29"/>
  <c r="P2" i="29"/>
  <c r="V8" i="29"/>
  <c r="R3" i="29"/>
  <c r="R4" i="29"/>
  <c r="R5" i="29"/>
  <c r="R6" i="29"/>
  <c r="R7" i="29"/>
  <c r="R8" i="29"/>
  <c r="R9" i="29"/>
  <c r="R10" i="29"/>
  <c r="R11" i="29"/>
  <c r="R12" i="29"/>
  <c r="R13" i="29"/>
  <c r="R14" i="29"/>
  <c r="R15" i="29"/>
  <c r="R16" i="29"/>
  <c r="R17" i="29"/>
  <c r="R18" i="29"/>
  <c r="R19" i="29"/>
  <c r="R20" i="29"/>
  <c r="R21" i="29"/>
  <c r="R22" i="29"/>
  <c r="R23" i="29"/>
  <c r="R24" i="29"/>
  <c r="R25" i="29"/>
  <c r="R26" i="29"/>
  <c r="R27" i="29"/>
  <c r="R28" i="29"/>
  <c r="R29" i="29"/>
  <c r="R30" i="29"/>
  <c r="R31" i="29"/>
  <c r="R32" i="29"/>
  <c r="R2" i="29"/>
  <c r="M7" i="29"/>
  <c r="Q7" i="29" s="1"/>
  <c r="M23" i="29"/>
  <c r="Q23" i="29" s="1"/>
  <c r="M31" i="29"/>
  <c r="Q31" i="29" s="1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M32" i="29"/>
  <c r="Q32" i="29" s="1"/>
  <c r="M30" i="29"/>
  <c r="Q30" i="29" s="1"/>
  <c r="M22" i="29"/>
  <c r="Q22" i="29" s="1"/>
  <c r="M15" i="29"/>
  <c r="Q15" i="29" s="1"/>
  <c r="M14" i="29"/>
  <c r="Q14" i="29" s="1"/>
  <c r="M6" i="29"/>
  <c r="Q6" i="29" s="1"/>
  <c r="V7" i="27"/>
  <c r="K3" i="27"/>
  <c r="K4" i="27"/>
  <c r="L4" i="27" s="1"/>
  <c r="P4" i="27" s="1"/>
  <c r="K5" i="27"/>
  <c r="L5" i="27" s="1"/>
  <c r="R5" i="27" s="1"/>
  <c r="K6" i="27"/>
  <c r="L6" i="27" s="1"/>
  <c r="K7" i="27"/>
  <c r="K8" i="27"/>
  <c r="L8" i="27" s="1"/>
  <c r="P8" i="27" s="1"/>
  <c r="K9" i="27"/>
  <c r="L9" i="27" s="1"/>
  <c r="R9" i="27" s="1"/>
  <c r="K10" i="27"/>
  <c r="L10" i="27" s="1"/>
  <c r="R10" i="27" s="1"/>
  <c r="K11" i="27"/>
  <c r="L11" i="27" s="1"/>
  <c r="P11" i="27" s="1"/>
  <c r="K12" i="27"/>
  <c r="L12" i="27" s="1"/>
  <c r="P12" i="27" s="1"/>
  <c r="K13" i="27"/>
  <c r="L13" i="27" s="1"/>
  <c r="R13" i="27" s="1"/>
  <c r="K14" i="27"/>
  <c r="L14" i="27" s="1"/>
  <c r="K15" i="27"/>
  <c r="K16" i="27"/>
  <c r="L16" i="27" s="1"/>
  <c r="P16" i="27" s="1"/>
  <c r="K17" i="27"/>
  <c r="L17" i="27" s="1"/>
  <c r="R17" i="27" s="1"/>
  <c r="K18" i="27"/>
  <c r="L18" i="27" s="1"/>
  <c r="R18" i="27" s="1"/>
  <c r="K19" i="27"/>
  <c r="L19" i="27" s="1"/>
  <c r="P19" i="27" s="1"/>
  <c r="K20" i="27"/>
  <c r="L20" i="27" s="1"/>
  <c r="P20" i="27" s="1"/>
  <c r="K21" i="27"/>
  <c r="L21" i="27" s="1"/>
  <c r="R21" i="27" s="1"/>
  <c r="K22" i="27"/>
  <c r="L22" i="27" s="1"/>
  <c r="K23" i="27"/>
  <c r="K24" i="27"/>
  <c r="L24" i="27" s="1"/>
  <c r="P24" i="27" s="1"/>
  <c r="K25" i="27"/>
  <c r="L25" i="27" s="1"/>
  <c r="R25" i="27" s="1"/>
  <c r="K26" i="27"/>
  <c r="L26" i="27" s="1"/>
  <c r="R26" i="27" s="1"/>
  <c r="K27" i="27"/>
  <c r="L27" i="27" s="1"/>
  <c r="P27" i="27" s="1"/>
  <c r="K28" i="27"/>
  <c r="L28" i="27" s="1"/>
  <c r="P28" i="27" s="1"/>
  <c r="K29" i="27"/>
  <c r="L29" i="27" s="1"/>
  <c r="R29" i="27" s="1"/>
  <c r="K30" i="27"/>
  <c r="L30" i="27" s="1"/>
  <c r="K31" i="27"/>
  <c r="L31" i="27" s="1"/>
  <c r="P31" i="27" s="1"/>
  <c r="K32" i="27"/>
  <c r="L32" i="27" s="1"/>
  <c r="K33" i="27"/>
  <c r="L33" i="27" s="1"/>
  <c r="R33" i="27" s="1"/>
  <c r="K34" i="27"/>
  <c r="L34" i="27" s="1"/>
  <c r="P34" i="27" s="1"/>
  <c r="K35" i="27"/>
  <c r="L35" i="27" s="1"/>
  <c r="K36" i="27"/>
  <c r="L36" i="27" s="1"/>
  <c r="P36" i="27" s="1"/>
  <c r="K37" i="27"/>
  <c r="L37" i="27" s="1"/>
  <c r="K38" i="27"/>
  <c r="L38" i="27" s="1"/>
  <c r="K39" i="27"/>
  <c r="L39" i="27" s="1"/>
  <c r="P39" i="27" s="1"/>
  <c r="K40" i="27"/>
  <c r="L40" i="27" s="1"/>
  <c r="P40" i="27" s="1"/>
  <c r="K41" i="27"/>
  <c r="L41" i="27" s="1"/>
  <c r="P41" i="27" s="1"/>
  <c r="K42" i="27"/>
  <c r="L42" i="27" s="1"/>
  <c r="K43" i="27"/>
  <c r="L43" i="27" s="1"/>
  <c r="R43" i="27" s="1"/>
  <c r="S43" i="27" s="1"/>
  <c r="K44" i="27"/>
  <c r="L44" i="27" s="1"/>
  <c r="P44" i="27" s="1"/>
  <c r="K45" i="27"/>
  <c r="L45" i="27" s="1"/>
  <c r="P45" i="27" s="1"/>
  <c r="K46" i="27"/>
  <c r="L46" i="27" s="1"/>
  <c r="K47" i="27"/>
  <c r="L47" i="27" s="1"/>
  <c r="P47" i="27" s="1"/>
  <c r="K48" i="27"/>
  <c r="L48" i="27" s="1"/>
  <c r="P48" i="27" s="1"/>
  <c r="K49" i="27"/>
  <c r="L49" i="27" s="1"/>
  <c r="K50" i="27"/>
  <c r="L50" i="27" s="1"/>
  <c r="R50" i="27" s="1"/>
  <c r="K51" i="27"/>
  <c r="L51" i="27" s="1"/>
  <c r="K52" i="27"/>
  <c r="L52" i="27" s="1"/>
  <c r="P52" i="27" s="1"/>
  <c r="K53" i="27"/>
  <c r="L53" i="27" s="1"/>
  <c r="P53" i="27" s="1"/>
  <c r="K54" i="27"/>
  <c r="L54" i="27" s="1"/>
  <c r="K55" i="27"/>
  <c r="L55" i="27" s="1"/>
  <c r="P55" i="27" s="1"/>
  <c r="K56" i="27"/>
  <c r="L56" i="27" s="1"/>
  <c r="P56" i="27" s="1"/>
  <c r="K57" i="27"/>
  <c r="L57" i="27" s="1"/>
  <c r="P57" i="27" s="1"/>
  <c r="K58" i="27"/>
  <c r="L58" i="27" s="1"/>
  <c r="K59" i="27"/>
  <c r="L59" i="27" s="1"/>
  <c r="K60" i="27"/>
  <c r="L60" i="27" s="1"/>
  <c r="R60" i="27" s="1"/>
  <c r="K61" i="27"/>
  <c r="L61" i="27" s="1"/>
  <c r="K62" i="27"/>
  <c r="L62" i="27" s="1"/>
  <c r="R62" i="27" s="1"/>
  <c r="K63" i="27"/>
  <c r="K64" i="27"/>
  <c r="L64" i="27" s="1"/>
  <c r="P64" i="27" s="1"/>
  <c r="K65" i="27"/>
  <c r="L65" i="27" s="1"/>
  <c r="P65" i="27" s="1"/>
  <c r="K66" i="27"/>
  <c r="L66" i="27" s="1"/>
  <c r="P66" i="27" s="1"/>
  <c r="K67" i="27"/>
  <c r="L67" i="27" s="1"/>
  <c r="P67" i="27" s="1"/>
  <c r="K68" i="27"/>
  <c r="L68" i="27" s="1"/>
  <c r="K69" i="27"/>
  <c r="L69" i="27" s="1"/>
  <c r="P69" i="27" s="1"/>
  <c r="K70" i="27"/>
  <c r="L70" i="27" s="1"/>
  <c r="K71" i="27"/>
  <c r="L71" i="27" s="1"/>
  <c r="K72" i="27"/>
  <c r="L72" i="27" s="1"/>
  <c r="R72" i="27" s="1"/>
  <c r="S72" i="27" s="1"/>
  <c r="K73" i="27"/>
  <c r="L73" i="27" s="1"/>
  <c r="P73" i="27" s="1"/>
  <c r="K74" i="27"/>
  <c r="L74" i="27" s="1"/>
  <c r="R74" i="27" s="1"/>
  <c r="K75" i="27"/>
  <c r="L75" i="27" s="1"/>
  <c r="K76" i="27"/>
  <c r="L76" i="27" s="1"/>
  <c r="P76" i="27" s="1"/>
  <c r="K77" i="27"/>
  <c r="L77" i="27" s="1"/>
  <c r="R77" i="27" s="1"/>
  <c r="K78" i="27"/>
  <c r="L78" i="27" s="1"/>
  <c r="R78" i="27" s="1"/>
  <c r="K79" i="27"/>
  <c r="L79" i="27" s="1"/>
  <c r="R79" i="27" s="1"/>
  <c r="K80" i="27"/>
  <c r="L80" i="27" s="1"/>
  <c r="P80" i="27" s="1"/>
  <c r="K81" i="27"/>
  <c r="L81" i="27" s="1"/>
  <c r="R81" i="27" s="1"/>
  <c r="K82" i="27"/>
  <c r="L82" i="27" s="1"/>
  <c r="R82" i="27" s="1"/>
  <c r="K83" i="27"/>
  <c r="L83" i="27" s="1"/>
  <c r="K84" i="27"/>
  <c r="L84" i="27" s="1"/>
  <c r="M84" i="27" s="1"/>
  <c r="N84" i="27" s="1"/>
  <c r="K85" i="27"/>
  <c r="L85" i="27" s="1"/>
  <c r="R85" i="27" s="1"/>
  <c r="K86" i="27"/>
  <c r="L86" i="27" s="1"/>
  <c r="R86" i="27" s="1"/>
  <c r="K87" i="27"/>
  <c r="L87" i="27" s="1"/>
  <c r="R87" i="27" s="1"/>
  <c r="K88" i="27"/>
  <c r="L88" i="27" s="1"/>
  <c r="P88" i="27" s="1"/>
  <c r="K89" i="27"/>
  <c r="L89" i="27" s="1"/>
  <c r="R89" i="27" s="1"/>
  <c r="S89" i="27" s="1"/>
  <c r="K90" i="27"/>
  <c r="L90" i="27" s="1"/>
  <c r="R90" i="27" s="1"/>
  <c r="K91" i="27"/>
  <c r="L91" i="27" s="1"/>
  <c r="K92" i="27"/>
  <c r="L92" i="27" s="1"/>
  <c r="R92" i="27" s="1"/>
  <c r="K93" i="27"/>
  <c r="L93" i="27" s="1"/>
  <c r="R93" i="27" s="1"/>
  <c r="K94" i="27"/>
  <c r="L94" i="27" s="1"/>
  <c r="K95" i="27"/>
  <c r="L95" i="27" s="1"/>
  <c r="R95" i="27" s="1"/>
  <c r="K96" i="27"/>
  <c r="L96" i="27" s="1"/>
  <c r="P96" i="27" s="1"/>
  <c r="K97" i="27"/>
  <c r="L97" i="27" s="1"/>
  <c r="R97" i="27" s="1"/>
  <c r="K98" i="27"/>
  <c r="L98" i="27" s="1"/>
  <c r="R98" i="27" s="1"/>
  <c r="K99" i="27"/>
  <c r="L99" i="27" s="1"/>
  <c r="K100" i="27"/>
  <c r="L100" i="27" s="1"/>
  <c r="K101" i="27"/>
  <c r="L101" i="27" s="1"/>
  <c r="R101" i="27" s="1"/>
  <c r="K102" i="27"/>
  <c r="L102" i="27" s="1"/>
  <c r="K103" i="27"/>
  <c r="L103" i="27" s="1"/>
  <c r="P103" i="27" s="1"/>
  <c r="K104" i="27"/>
  <c r="L104" i="27" s="1"/>
  <c r="P104" i="27" s="1"/>
  <c r="K105" i="27"/>
  <c r="L105" i="27" s="1"/>
  <c r="R105" i="27" s="1"/>
  <c r="K106" i="27"/>
  <c r="L106" i="27" s="1"/>
  <c r="R106" i="27" s="1"/>
  <c r="K107" i="27"/>
  <c r="L107" i="27" s="1"/>
  <c r="P107" i="27" s="1"/>
  <c r="K108" i="27"/>
  <c r="L108" i="27" s="1"/>
  <c r="P108" i="27" s="1"/>
  <c r="K109" i="27"/>
  <c r="L109" i="27" s="1"/>
  <c r="R109" i="27" s="1"/>
  <c r="K110" i="27"/>
  <c r="L110" i="27" s="1"/>
  <c r="K111" i="27"/>
  <c r="L111" i="27" s="1"/>
  <c r="P111" i="27" s="1"/>
  <c r="K112" i="27"/>
  <c r="L112" i="27" s="1"/>
  <c r="P112" i="27" s="1"/>
  <c r="K113" i="27"/>
  <c r="L113" i="27" s="1"/>
  <c r="R113" i="27" s="1"/>
  <c r="K114" i="27"/>
  <c r="L114" i="27" s="1"/>
  <c r="R114" i="27" s="1"/>
  <c r="K115" i="27"/>
  <c r="L115" i="27" s="1"/>
  <c r="P115" i="27" s="1"/>
  <c r="K116" i="27"/>
  <c r="L116" i="27" s="1"/>
  <c r="P116" i="27" s="1"/>
  <c r="K117" i="27"/>
  <c r="L117" i="27" s="1"/>
  <c r="R117" i="27" s="1"/>
  <c r="K118" i="27"/>
  <c r="L118" i="27" s="1"/>
  <c r="K119" i="27"/>
  <c r="L119" i="27" s="1"/>
  <c r="P119" i="27" s="1"/>
  <c r="K120" i="27"/>
  <c r="L120" i="27" s="1"/>
  <c r="P120" i="27" s="1"/>
  <c r="K121" i="27"/>
  <c r="L121" i="27" s="1"/>
  <c r="R121" i="27" s="1"/>
  <c r="S121" i="27" s="1"/>
  <c r="K122" i="27"/>
  <c r="L122" i="27" s="1"/>
  <c r="R122" i="27" s="1"/>
  <c r="K123" i="27"/>
  <c r="L123" i="27" s="1"/>
  <c r="R123" i="27" s="1"/>
  <c r="K124" i="27"/>
  <c r="L124" i="27" s="1"/>
  <c r="K125" i="27"/>
  <c r="L125" i="27" s="1"/>
  <c r="R125" i="27" s="1"/>
  <c r="K126" i="27"/>
  <c r="L126" i="27" s="1"/>
  <c r="K127" i="27"/>
  <c r="L127" i="27" s="1"/>
  <c r="P127" i="27" s="1"/>
  <c r="K128" i="27"/>
  <c r="L128" i="27" s="1"/>
  <c r="K129" i="27"/>
  <c r="L129" i="27" s="1"/>
  <c r="R129" i="27" s="1"/>
  <c r="K130" i="27"/>
  <c r="L130" i="27" s="1"/>
  <c r="R130" i="27" s="1"/>
  <c r="K131" i="27"/>
  <c r="L131" i="27" s="1"/>
  <c r="K132" i="27"/>
  <c r="L132" i="27" s="1"/>
  <c r="K133" i="27"/>
  <c r="L133" i="27" s="1"/>
  <c r="R133" i="27" s="1"/>
  <c r="K134" i="27"/>
  <c r="L134" i="27" s="1"/>
  <c r="K135" i="27"/>
  <c r="L135" i="27" s="1"/>
  <c r="P135" i="27" s="1"/>
  <c r="K136" i="27"/>
  <c r="L136" i="27" s="1"/>
  <c r="K137" i="27"/>
  <c r="L137" i="27" s="1"/>
  <c r="R137" i="27" s="1"/>
  <c r="K138" i="27"/>
  <c r="L138" i="27" s="1"/>
  <c r="R138" i="27" s="1"/>
  <c r="K139" i="27"/>
  <c r="L139" i="27" s="1"/>
  <c r="R139" i="27" s="1"/>
  <c r="K140" i="27"/>
  <c r="L140" i="27" s="1"/>
  <c r="R140" i="27" s="1"/>
  <c r="K141" i="27"/>
  <c r="L141" i="27" s="1"/>
  <c r="R141" i="27" s="1"/>
  <c r="K142" i="27"/>
  <c r="L142" i="27" s="1"/>
  <c r="K143" i="27"/>
  <c r="L143" i="27" s="1"/>
  <c r="P143" i="27" s="1"/>
  <c r="K144" i="27"/>
  <c r="L144" i="27" s="1"/>
  <c r="K145" i="27"/>
  <c r="L145" i="27" s="1"/>
  <c r="R145" i="27" s="1"/>
  <c r="K146" i="27"/>
  <c r="L146" i="27" s="1"/>
  <c r="R146" i="27" s="1"/>
  <c r="K147" i="27"/>
  <c r="L147" i="27" s="1"/>
  <c r="K148" i="27"/>
  <c r="L148" i="27" s="1"/>
  <c r="K149" i="27"/>
  <c r="L149" i="27" s="1"/>
  <c r="K150" i="27"/>
  <c r="L150" i="27" s="1"/>
  <c r="K151" i="27"/>
  <c r="L151" i="27" s="1"/>
  <c r="P151" i="27" s="1"/>
  <c r="K152" i="27"/>
  <c r="L152" i="27" s="1"/>
  <c r="K153" i="27"/>
  <c r="L153" i="27" s="1"/>
  <c r="R153" i="27" s="1"/>
  <c r="K154" i="27"/>
  <c r="L154" i="27" s="1"/>
  <c r="R154" i="27" s="1"/>
  <c r="K155" i="27"/>
  <c r="L155" i="27" s="1"/>
  <c r="R155" i="27" s="1"/>
  <c r="K156" i="27"/>
  <c r="L156" i="27" s="1"/>
  <c r="R156" i="27" s="1"/>
  <c r="K157" i="27"/>
  <c r="L157" i="27" s="1"/>
  <c r="K158" i="27"/>
  <c r="L158" i="27" s="1"/>
  <c r="K159" i="27"/>
  <c r="L159" i="27" s="1"/>
  <c r="R159" i="27" s="1"/>
  <c r="K160" i="27"/>
  <c r="L160" i="27" s="1"/>
  <c r="P160" i="27" s="1"/>
  <c r="K161" i="27"/>
  <c r="L161" i="27" s="1"/>
  <c r="K162" i="27"/>
  <c r="L162" i="27" s="1"/>
  <c r="R162" i="27" s="1"/>
  <c r="K163" i="27"/>
  <c r="L163" i="27" s="1"/>
  <c r="P163" i="27" s="1"/>
  <c r="K164" i="27"/>
  <c r="L164" i="27" s="1"/>
  <c r="P164" i="27" s="1"/>
  <c r="K165" i="27"/>
  <c r="L165" i="27" s="1"/>
  <c r="K166" i="27"/>
  <c r="L166" i="27" s="1"/>
  <c r="K167" i="27"/>
  <c r="L167" i="27" s="1"/>
  <c r="R167" i="27" s="1"/>
  <c r="K168" i="27"/>
  <c r="L168" i="27" s="1"/>
  <c r="P168" i="27" s="1"/>
  <c r="K169" i="27"/>
  <c r="L169" i="27" s="1"/>
  <c r="K170" i="27"/>
  <c r="L170" i="27" s="1"/>
  <c r="R170" i="27" s="1"/>
  <c r="K171" i="27"/>
  <c r="L171" i="27" s="1"/>
  <c r="P171" i="27" s="1"/>
  <c r="K172" i="27"/>
  <c r="L172" i="27" s="1"/>
  <c r="P172" i="27" s="1"/>
  <c r="K173" i="27"/>
  <c r="L173" i="27" s="1"/>
  <c r="P173" i="27" s="1"/>
  <c r="K174" i="27"/>
  <c r="L174" i="27" s="1"/>
  <c r="K175" i="27"/>
  <c r="L175" i="27" s="1"/>
  <c r="P175" i="27" s="1"/>
  <c r="K176" i="27"/>
  <c r="L176" i="27" s="1"/>
  <c r="P176" i="27" s="1"/>
  <c r="K177" i="27"/>
  <c r="L177" i="27" s="1"/>
  <c r="P177" i="27" s="1"/>
  <c r="K178" i="27"/>
  <c r="L178" i="27" s="1"/>
  <c r="R178" i="27" s="1"/>
  <c r="K179" i="27"/>
  <c r="L179" i="27" s="1"/>
  <c r="M179" i="27" s="1"/>
  <c r="N179" i="27" s="1"/>
  <c r="K180" i="27"/>
  <c r="L180" i="27" s="1"/>
  <c r="P180" i="27" s="1"/>
  <c r="K181" i="27"/>
  <c r="L181" i="27" s="1"/>
  <c r="R181" i="27" s="1"/>
  <c r="K182" i="27"/>
  <c r="L182" i="27" s="1"/>
  <c r="K183" i="27"/>
  <c r="L183" i="27" s="1"/>
  <c r="R183" i="27" s="1"/>
  <c r="K184" i="27"/>
  <c r="L184" i="27" s="1"/>
  <c r="R184" i="27" s="1"/>
  <c r="K185" i="27"/>
  <c r="L185" i="27" s="1"/>
  <c r="R185" i="27" s="1"/>
  <c r="K186" i="27"/>
  <c r="L186" i="27" s="1"/>
  <c r="R186" i="27" s="1"/>
  <c r="K187" i="27"/>
  <c r="L187" i="27" s="1"/>
  <c r="P187" i="27" s="1"/>
  <c r="K188" i="27"/>
  <c r="L188" i="27" s="1"/>
  <c r="R188" i="27" s="1"/>
  <c r="K189" i="27"/>
  <c r="L189" i="27" s="1"/>
  <c r="R189" i="27" s="1"/>
  <c r="K190" i="27"/>
  <c r="L190" i="27" s="1"/>
  <c r="K191" i="27"/>
  <c r="L191" i="27" s="1"/>
  <c r="P191" i="27" s="1"/>
  <c r="K192" i="27"/>
  <c r="L192" i="27" s="1"/>
  <c r="K193" i="27"/>
  <c r="L193" i="27" s="1"/>
  <c r="R193" i="27" s="1"/>
  <c r="K194" i="27"/>
  <c r="L194" i="27" s="1"/>
  <c r="R194" i="27" s="1"/>
  <c r="K195" i="27"/>
  <c r="L195" i="27" s="1"/>
  <c r="P195" i="27" s="1"/>
  <c r="K196" i="27"/>
  <c r="L196" i="27" s="1"/>
  <c r="K197" i="27"/>
  <c r="L197" i="27" s="1"/>
  <c r="R197" i="27" s="1"/>
  <c r="K198" i="27"/>
  <c r="L198" i="27" s="1"/>
  <c r="K199" i="27"/>
  <c r="L199" i="27" s="1"/>
  <c r="P199" i="27" s="1"/>
  <c r="K200" i="27"/>
  <c r="L200" i="27" s="1"/>
  <c r="P200" i="27" s="1"/>
  <c r="K201" i="27"/>
  <c r="L201" i="27" s="1"/>
  <c r="R201" i="27" s="1"/>
  <c r="K202" i="27"/>
  <c r="L202" i="27" s="1"/>
  <c r="R202" i="27" s="1"/>
  <c r="K203" i="27"/>
  <c r="L203" i="27" s="1"/>
  <c r="P203" i="27" s="1"/>
  <c r="K204" i="27"/>
  <c r="L204" i="27" s="1"/>
  <c r="P204" i="27" s="1"/>
  <c r="K205" i="27"/>
  <c r="L205" i="27" s="1"/>
  <c r="R205" i="27" s="1"/>
  <c r="K206" i="27"/>
  <c r="L206" i="27" s="1"/>
  <c r="K207" i="27"/>
  <c r="L207" i="27" s="1"/>
  <c r="P207" i="27" s="1"/>
  <c r="K208" i="27"/>
  <c r="L208" i="27" s="1"/>
  <c r="K209" i="27"/>
  <c r="L209" i="27" s="1"/>
  <c r="R209" i="27" s="1"/>
  <c r="K210" i="27"/>
  <c r="L210" i="27" s="1"/>
  <c r="R210" i="27" s="1"/>
  <c r="K211" i="27"/>
  <c r="L211" i="27" s="1"/>
  <c r="P211" i="27" s="1"/>
  <c r="K212" i="27"/>
  <c r="L212" i="27" s="1"/>
  <c r="P212" i="27" s="1"/>
  <c r="K213" i="27"/>
  <c r="L213" i="27" s="1"/>
  <c r="R213" i="27" s="1"/>
  <c r="K214" i="27"/>
  <c r="L214" i="27" s="1"/>
  <c r="K215" i="27"/>
  <c r="L215" i="27" s="1"/>
  <c r="R215" i="27" s="1"/>
  <c r="K216" i="27"/>
  <c r="L216" i="27" s="1"/>
  <c r="R216" i="27" s="1"/>
  <c r="K217" i="27"/>
  <c r="L217" i="27" s="1"/>
  <c r="R217" i="27" s="1"/>
  <c r="K218" i="27"/>
  <c r="L218" i="27" s="1"/>
  <c r="R218" i="27" s="1"/>
  <c r="K219" i="27"/>
  <c r="L219" i="27" s="1"/>
  <c r="R219" i="27" s="1"/>
  <c r="K220" i="27"/>
  <c r="L220" i="27" s="1"/>
  <c r="P220" i="27" s="1"/>
  <c r="K221" i="27"/>
  <c r="L221" i="27" s="1"/>
  <c r="K222" i="27"/>
  <c r="L222" i="27" s="1"/>
  <c r="K223" i="27"/>
  <c r="L223" i="27" s="1"/>
  <c r="R223" i="27" s="1"/>
  <c r="K224" i="27"/>
  <c r="L224" i="27" s="1"/>
  <c r="R224" i="27" s="1"/>
  <c r="K225" i="27"/>
  <c r="L225" i="27" s="1"/>
  <c r="K226" i="27"/>
  <c r="L226" i="27" s="1"/>
  <c r="R226" i="27" s="1"/>
  <c r="K227" i="27"/>
  <c r="L227" i="27" s="1"/>
  <c r="K228" i="27"/>
  <c r="L228" i="27" s="1"/>
  <c r="P228" i="27" s="1"/>
  <c r="K229" i="27"/>
  <c r="L229" i="27" s="1"/>
  <c r="P229" i="27" s="1"/>
  <c r="K230" i="27"/>
  <c r="L230" i="27" s="1"/>
  <c r="K231" i="27"/>
  <c r="L231" i="27" s="1"/>
  <c r="K232" i="27"/>
  <c r="L232" i="27" s="1"/>
  <c r="P232" i="27" s="1"/>
  <c r="K233" i="27"/>
  <c r="L233" i="27" s="1"/>
  <c r="P233" i="27" s="1"/>
  <c r="K234" i="27"/>
  <c r="L234" i="27" s="1"/>
  <c r="R234" i="27" s="1"/>
  <c r="K235" i="27"/>
  <c r="L235" i="27" s="1"/>
  <c r="K236" i="27"/>
  <c r="L236" i="27" s="1"/>
  <c r="P236" i="27" s="1"/>
  <c r="K237" i="27"/>
  <c r="L237" i="27" s="1"/>
  <c r="P237" i="27" s="1"/>
  <c r="K238" i="27"/>
  <c r="L238" i="27" s="1"/>
  <c r="R238" i="27" s="1"/>
  <c r="K239" i="27"/>
  <c r="L239" i="27" s="1"/>
  <c r="P239" i="27" s="1"/>
  <c r="K240" i="27"/>
  <c r="L240" i="27" s="1"/>
  <c r="R240" i="27" s="1"/>
  <c r="K241" i="27"/>
  <c r="L241" i="27" s="1"/>
  <c r="R241" i="27" s="1"/>
  <c r="K242" i="27"/>
  <c r="L242" i="27" s="1"/>
  <c r="R242" i="27" s="1"/>
  <c r="K243" i="27"/>
  <c r="L243" i="27" s="1"/>
  <c r="P243" i="27" s="1"/>
  <c r="K244" i="27"/>
  <c r="L244" i="27" s="1"/>
  <c r="P244" i="27" s="1"/>
  <c r="K245" i="27"/>
  <c r="L245" i="27" s="1"/>
  <c r="R245" i="27" s="1"/>
  <c r="K246" i="27"/>
  <c r="L246" i="27" s="1"/>
  <c r="K247" i="27"/>
  <c r="L247" i="27" s="1"/>
  <c r="R247" i="27" s="1"/>
  <c r="K248" i="27"/>
  <c r="L248" i="27" s="1"/>
  <c r="R248" i="27" s="1"/>
  <c r="K249" i="27"/>
  <c r="L249" i="27" s="1"/>
  <c r="R249" i="27" s="1"/>
  <c r="K250" i="27"/>
  <c r="L250" i="27" s="1"/>
  <c r="R250" i="27" s="1"/>
  <c r="K251" i="27"/>
  <c r="L251" i="27" s="1"/>
  <c r="P251" i="27" s="1"/>
  <c r="K252" i="27"/>
  <c r="L252" i="27" s="1"/>
  <c r="P252" i="27" s="1"/>
  <c r="K253" i="27"/>
  <c r="L253" i="27" s="1"/>
  <c r="R253" i="27" s="1"/>
  <c r="K254" i="27"/>
  <c r="L254" i="27" s="1"/>
  <c r="K255" i="27"/>
  <c r="L255" i="27" s="1"/>
  <c r="P255" i="27" s="1"/>
  <c r="K256" i="27"/>
  <c r="L256" i="27" s="1"/>
  <c r="R256" i="27" s="1"/>
  <c r="K257" i="27"/>
  <c r="L257" i="27" s="1"/>
  <c r="R257" i="27" s="1"/>
  <c r="K258" i="27"/>
  <c r="L258" i="27" s="1"/>
  <c r="R258" i="27" s="1"/>
  <c r="K259" i="27"/>
  <c r="L259" i="27" s="1"/>
  <c r="P259" i="27" s="1"/>
  <c r="K260" i="27"/>
  <c r="L260" i="27" s="1"/>
  <c r="P260" i="27" s="1"/>
  <c r="K261" i="27"/>
  <c r="L261" i="27" s="1"/>
  <c r="R261" i="27" s="1"/>
  <c r="K262" i="27"/>
  <c r="L262" i="27" s="1"/>
  <c r="K263" i="27"/>
  <c r="L263" i="27" s="1"/>
  <c r="P263" i="27" s="1"/>
  <c r="K264" i="27"/>
  <c r="L264" i="27" s="1"/>
  <c r="P264" i="27" s="1"/>
  <c r="K265" i="27"/>
  <c r="L265" i="27" s="1"/>
  <c r="R265" i="27" s="1"/>
  <c r="K266" i="27"/>
  <c r="L266" i="27" s="1"/>
  <c r="R266" i="27" s="1"/>
  <c r="K267" i="27"/>
  <c r="L267" i="27" s="1"/>
  <c r="P267" i="27" s="1"/>
  <c r="K268" i="27"/>
  <c r="L268" i="27" s="1"/>
  <c r="P268" i="27" s="1"/>
  <c r="K269" i="27"/>
  <c r="L269" i="27" s="1"/>
  <c r="R269" i="27" s="1"/>
  <c r="K270" i="27"/>
  <c r="L270" i="27" s="1"/>
  <c r="R270" i="27" s="1"/>
  <c r="K271" i="27"/>
  <c r="L271" i="27" s="1"/>
  <c r="P271" i="27" s="1"/>
  <c r="K272" i="27"/>
  <c r="L272" i="27" s="1"/>
  <c r="R272" i="27" s="1"/>
  <c r="K273" i="27"/>
  <c r="L273" i="27" s="1"/>
  <c r="R273" i="27" s="1"/>
  <c r="K274" i="27"/>
  <c r="L274" i="27" s="1"/>
  <c r="R274" i="27" s="1"/>
  <c r="K275" i="27"/>
  <c r="L275" i="27" s="1"/>
  <c r="P275" i="27" s="1"/>
  <c r="K276" i="27"/>
  <c r="L276" i="27" s="1"/>
  <c r="K277" i="27"/>
  <c r="L277" i="27" s="1"/>
  <c r="R277" i="27" s="1"/>
  <c r="S277" i="27" s="1"/>
  <c r="K278" i="27"/>
  <c r="L278" i="27" s="1"/>
  <c r="K279" i="27"/>
  <c r="L279" i="27" s="1"/>
  <c r="R279" i="27" s="1"/>
  <c r="K280" i="27"/>
  <c r="L280" i="27" s="1"/>
  <c r="K281" i="27"/>
  <c r="L281" i="27" s="1"/>
  <c r="R281" i="27" s="1"/>
  <c r="K282" i="27"/>
  <c r="L282" i="27" s="1"/>
  <c r="R282" i="27" s="1"/>
  <c r="K283" i="27"/>
  <c r="L283" i="27" s="1"/>
  <c r="P283" i="27" s="1"/>
  <c r="K284" i="27"/>
  <c r="L284" i="27" s="1"/>
  <c r="R284" i="27" s="1"/>
  <c r="K285" i="27"/>
  <c r="L285" i="27" s="1"/>
  <c r="R285" i="27" s="1"/>
  <c r="K286" i="27"/>
  <c r="L286" i="27" s="1"/>
  <c r="K287" i="27"/>
  <c r="L287" i="27" s="1"/>
  <c r="P287" i="27" s="1"/>
  <c r="K288" i="27"/>
  <c r="L288" i="27" s="1"/>
  <c r="R288" i="27" s="1"/>
  <c r="K289" i="27"/>
  <c r="L289" i="27" s="1"/>
  <c r="R289" i="27" s="1"/>
  <c r="K290" i="27"/>
  <c r="L290" i="27" s="1"/>
  <c r="R290" i="27" s="1"/>
  <c r="K291" i="27"/>
  <c r="L291" i="27" s="1"/>
  <c r="M291" i="27" s="1"/>
  <c r="N291" i="27" s="1"/>
  <c r="K292" i="27"/>
  <c r="L292" i="27" s="1"/>
  <c r="P292" i="27" s="1"/>
  <c r="K293" i="27"/>
  <c r="L293" i="27" s="1"/>
  <c r="R293" i="27" s="1"/>
  <c r="K294" i="27"/>
  <c r="L294" i="27" s="1"/>
  <c r="K295" i="27"/>
  <c r="L295" i="27" s="1"/>
  <c r="M295" i="27" s="1"/>
  <c r="N295" i="27" s="1"/>
  <c r="K296" i="27"/>
  <c r="L296" i="27" s="1"/>
  <c r="P296" i="27" s="1"/>
  <c r="K297" i="27"/>
  <c r="L297" i="27" s="1"/>
  <c r="R297" i="27" s="1"/>
  <c r="K298" i="27"/>
  <c r="L298" i="27" s="1"/>
  <c r="K299" i="27"/>
  <c r="L299" i="27" s="1"/>
  <c r="M299" i="27" s="1"/>
  <c r="N299" i="27" s="1"/>
  <c r="K300" i="27"/>
  <c r="L300" i="27" s="1"/>
  <c r="P300" i="27" s="1"/>
  <c r="K301" i="27"/>
  <c r="L301" i="27" s="1"/>
  <c r="R301" i="27" s="1"/>
  <c r="K302" i="27"/>
  <c r="L302" i="27" s="1"/>
  <c r="K303" i="27"/>
  <c r="L303" i="27" s="1"/>
  <c r="P303" i="27" s="1"/>
  <c r="K304" i="27"/>
  <c r="L304" i="27" s="1"/>
  <c r="R304" i="27" s="1"/>
  <c r="K305" i="27"/>
  <c r="L305" i="27" s="1"/>
  <c r="R305" i="27" s="1"/>
  <c r="K306" i="27"/>
  <c r="L306" i="27" s="1"/>
  <c r="R306" i="27" s="1"/>
  <c r="K307" i="27"/>
  <c r="L307" i="27" s="1"/>
  <c r="M307" i="27" s="1"/>
  <c r="N307" i="27" s="1"/>
  <c r="K308" i="27"/>
  <c r="L308" i="27" s="1"/>
  <c r="P308" i="27" s="1"/>
  <c r="K309" i="27"/>
  <c r="L309" i="27" s="1"/>
  <c r="R309" i="27" s="1"/>
  <c r="K310" i="27"/>
  <c r="L310" i="27" s="1"/>
  <c r="K311" i="27"/>
  <c r="L311" i="27" s="1"/>
  <c r="P311" i="27" s="1"/>
  <c r="K312" i="27"/>
  <c r="L312" i="27" s="1"/>
  <c r="P312" i="27" s="1"/>
  <c r="K313" i="27"/>
  <c r="L313" i="27" s="1"/>
  <c r="R313" i="27" s="1"/>
  <c r="K314" i="27"/>
  <c r="L314" i="27" s="1"/>
  <c r="R314" i="27" s="1"/>
  <c r="K315" i="27"/>
  <c r="L315" i="27" s="1"/>
  <c r="M315" i="27" s="1"/>
  <c r="N315" i="27" s="1"/>
  <c r="K316" i="27"/>
  <c r="L316" i="27" s="1"/>
  <c r="K317" i="27"/>
  <c r="L317" i="27" s="1"/>
  <c r="R317" i="27" s="1"/>
  <c r="K318" i="27"/>
  <c r="L318" i="27" s="1"/>
  <c r="K319" i="27"/>
  <c r="L319" i="27" s="1"/>
  <c r="P319" i="27" s="1"/>
  <c r="K320" i="27"/>
  <c r="L320" i="27" s="1"/>
  <c r="R320" i="27" s="1"/>
  <c r="K321" i="27"/>
  <c r="L321" i="27" s="1"/>
  <c r="R321" i="27" s="1"/>
  <c r="K322" i="27"/>
  <c r="L322" i="27" s="1"/>
  <c r="R322" i="27" s="1"/>
  <c r="K323" i="27"/>
  <c r="L323" i="27" s="1"/>
  <c r="M323" i="27" s="1"/>
  <c r="N323" i="27" s="1"/>
  <c r="K324" i="27"/>
  <c r="L324" i="27" s="1"/>
  <c r="R324" i="27" s="1"/>
  <c r="K325" i="27"/>
  <c r="L325" i="27" s="1"/>
  <c r="R325" i="27" s="1"/>
  <c r="K326" i="27"/>
  <c r="L326" i="27" s="1"/>
  <c r="K327" i="27"/>
  <c r="L327" i="27" s="1"/>
  <c r="R327" i="27" s="1"/>
  <c r="K328" i="27"/>
  <c r="L328" i="27" s="1"/>
  <c r="P328" i="27" s="1"/>
  <c r="K329" i="27"/>
  <c r="L329" i="27" s="1"/>
  <c r="R329" i="27" s="1"/>
  <c r="K330" i="27"/>
  <c r="L330" i="27" s="1"/>
  <c r="R330" i="27" s="1"/>
  <c r="K331" i="27"/>
  <c r="L331" i="27" s="1"/>
  <c r="M331" i="27" s="1"/>
  <c r="N331" i="27" s="1"/>
  <c r="K332" i="27"/>
  <c r="L332" i="27" s="1"/>
  <c r="R332" i="27" s="1"/>
  <c r="K333" i="27"/>
  <c r="L333" i="27" s="1"/>
  <c r="R333" i="27" s="1"/>
  <c r="K334" i="27"/>
  <c r="L334" i="27" s="1"/>
  <c r="K335" i="27"/>
  <c r="L335" i="27" s="1"/>
  <c r="K336" i="27"/>
  <c r="L336" i="27" s="1"/>
  <c r="R336" i="27" s="1"/>
  <c r="K337" i="27"/>
  <c r="L337" i="27" s="1"/>
  <c r="R337" i="27" s="1"/>
  <c r="K338" i="27"/>
  <c r="L338" i="27" s="1"/>
  <c r="R338" i="27" s="1"/>
  <c r="K339" i="27"/>
  <c r="L339" i="27" s="1"/>
  <c r="M339" i="27" s="1"/>
  <c r="N339" i="27" s="1"/>
  <c r="K340" i="27"/>
  <c r="L340" i="27" s="1"/>
  <c r="M340" i="27" s="1"/>
  <c r="N340" i="27" s="1"/>
  <c r="K341" i="27"/>
  <c r="L341" i="27" s="1"/>
  <c r="R341" i="27" s="1"/>
  <c r="S341" i="27" s="1"/>
  <c r="K342" i="27"/>
  <c r="L342" i="27" s="1"/>
  <c r="K343" i="27"/>
  <c r="L343" i="27" s="1"/>
  <c r="R343" i="27" s="1"/>
  <c r="K344" i="27"/>
  <c r="L344" i="27" s="1"/>
  <c r="P344" i="27" s="1"/>
  <c r="K345" i="27"/>
  <c r="L345" i="27" s="1"/>
  <c r="K346" i="27"/>
  <c r="L346" i="27" s="1"/>
  <c r="R346" i="27" s="1"/>
  <c r="K347" i="27"/>
  <c r="L347" i="27" s="1"/>
  <c r="M347" i="27" s="1"/>
  <c r="N347" i="27" s="1"/>
  <c r="K348" i="27"/>
  <c r="L348" i="27" s="1"/>
  <c r="P348" i="27" s="1"/>
  <c r="K349" i="27"/>
  <c r="K350" i="27"/>
  <c r="L350" i="27" s="1"/>
  <c r="K351" i="27"/>
  <c r="L351" i="27" s="1"/>
  <c r="P351" i="27" s="1"/>
  <c r="K352" i="27"/>
  <c r="L352" i="27" s="1"/>
  <c r="R352" i="27" s="1"/>
  <c r="K353" i="27"/>
  <c r="L353" i="27" s="1"/>
  <c r="R353" i="27" s="1"/>
  <c r="K354" i="27"/>
  <c r="L354" i="27" s="1"/>
  <c r="K355" i="27"/>
  <c r="L355" i="27" s="1"/>
  <c r="M355" i="27" s="1"/>
  <c r="N355" i="27" s="1"/>
  <c r="K356" i="27"/>
  <c r="L356" i="27" s="1"/>
  <c r="R356" i="27" s="1"/>
  <c r="K357" i="27"/>
  <c r="L357" i="27" s="1"/>
  <c r="R357" i="27" s="1"/>
  <c r="K358" i="27"/>
  <c r="L358" i="27" s="1"/>
  <c r="R358" i="27" s="1"/>
  <c r="S358" i="27" s="1"/>
  <c r="K359" i="27"/>
  <c r="L359" i="27" s="1"/>
  <c r="R359" i="27" s="1"/>
  <c r="K360" i="27"/>
  <c r="L360" i="27" s="1"/>
  <c r="P360" i="27" s="1"/>
  <c r="K2" i="27"/>
  <c r="L2" i="27" s="1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J102" i="27"/>
  <c r="J103" i="27"/>
  <c r="J104" i="27"/>
  <c r="J105" i="27"/>
  <c r="J106" i="27"/>
  <c r="J107" i="27"/>
  <c r="J108" i="27"/>
  <c r="J109" i="27"/>
  <c r="J110" i="27"/>
  <c r="J111" i="27"/>
  <c r="J112" i="27"/>
  <c r="J113" i="27"/>
  <c r="J114" i="27"/>
  <c r="J115" i="27"/>
  <c r="J116" i="27"/>
  <c r="J117" i="27"/>
  <c r="J118" i="27"/>
  <c r="J119" i="27"/>
  <c r="J120" i="27"/>
  <c r="J121" i="27"/>
  <c r="J122" i="27"/>
  <c r="J123" i="27"/>
  <c r="J124" i="27"/>
  <c r="J125" i="27"/>
  <c r="J126" i="27"/>
  <c r="J127" i="27"/>
  <c r="J128" i="27"/>
  <c r="J129" i="27"/>
  <c r="J130" i="27"/>
  <c r="J131" i="27"/>
  <c r="J132" i="27"/>
  <c r="J133" i="27"/>
  <c r="J134" i="27"/>
  <c r="J135" i="27"/>
  <c r="J136" i="27"/>
  <c r="J137" i="27"/>
  <c r="J138" i="27"/>
  <c r="J139" i="27"/>
  <c r="J140" i="27"/>
  <c r="J141" i="27"/>
  <c r="J142" i="27"/>
  <c r="J143" i="27"/>
  <c r="J144" i="27"/>
  <c r="J145" i="27"/>
  <c r="J146" i="27"/>
  <c r="J147" i="27"/>
  <c r="J148" i="27"/>
  <c r="J149" i="27"/>
  <c r="J150" i="27"/>
  <c r="J151" i="27"/>
  <c r="J152" i="27"/>
  <c r="J153" i="27"/>
  <c r="J154" i="27"/>
  <c r="J155" i="27"/>
  <c r="J156" i="27"/>
  <c r="J157" i="27"/>
  <c r="J158" i="27"/>
  <c r="J159" i="27"/>
  <c r="J160" i="27"/>
  <c r="J161" i="27"/>
  <c r="J162" i="27"/>
  <c r="J163" i="27"/>
  <c r="J164" i="27"/>
  <c r="J165" i="27"/>
  <c r="J166" i="27"/>
  <c r="J167" i="27"/>
  <c r="J168" i="27"/>
  <c r="J169" i="27"/>
  <c r="J170" i="27"/>
  <c r="J171" i="27"/>
  <c r="J172" i="27"/>
  <c r="J173" i="27"/>
  <c r="J174" i="27"/>
  <c r="J175" i="27"/>
  <c r="J176" i="27"/>
  <c r="J177" i="27"/>
  <c r="J178" i="27"/>
  <c r="J179" i="27"/>
  <c r="J180" i="27"/>
  <c r="J181" i="27"/>
  <c r="J182" i="27"/>
  <c r="J183" i="27"/>
  <c r="J184" i="27"/>
  <c r="J185" i="27"/>
  <c r="J186" i="27"/>
  <c r="J187" i="27"/>
  <c r="J188" i="27"/>
  <c r="J189" i="27"/>
  <c r="J190" i="27"/>
  <c r="J191" i="27"/>
  <c r="J192" i="27"/>
  <c r="J193" i="27"/>
  <c r="J194" i="27"/>
  <c r="J195" i="27"/>
  <c r="J196" i="27"/>
  <c r="J197" i="27"/>
  <c r="J198" i="27"/>
  <c r="J199" i="27"/>
  <c r="J200" i="27"/>
  <c r="J201" i="27"/>
  <c r="J202" i="27"/>
  <c r="J203" i="27"/>
  <c r="J204" i="27"/>
  <c r="J205" i="27"/>
  <c r="J206" i="27"/>
  <c r="J207" i="27"/>
  <c r="J208" i="27"/>
  <c r="J209" i="27"/>
  <c r="J210" i="27"/>
  <c r="J211" i="27"/>
  <c r="J212" i="27"/>
  <c r="J213" i="27"/>
  <c r="J214" i="27"/>
  <c r="J215" i="27"/>
  <c r="J216" i="27"/>
  <c r="J217" i="27"/>
  <c r="J218" i="27"/>
  <c r="J219" i="27"/>
  <c r="J220" i="27"/>
  <c r="J221" i="27"/>
  <c r="J222" i="27"/>
  <c r="J223" i="27"/>
  <c r="J224" i="27"/>
  <c r="J225" i="27"/>
  <c r="J226" i="27"/>
  <c r="J227" i="27"/>
  <c r="J228" i="27"/>
  <c r="J229" i="27"/>
  <c r="J230" i="27"/>
  <c r="J231" i="27"/>
  <c r="J232" i="27"/>
  <c r="J233" i="27"/>
  <c r="J234" i="27"/>
  <c r="J235" i="27"/>
  <c r="J236" i="27"/>
  <c r="J237" i="27"/>
  <c r="J238" i="27"/>
  <c r="J239" i="27"/>
  <c r="J240" i="27"/>
  <c r="J241" i="27"/>
  <c r="J242" i="27"/>
  <c r="J243" i="27"/>
  <c r="J244" i="27"/>
  <c r="J245" i="27"/>
  <c r="J246" i="27"/>
  <c r="J247" i="27"/>
  <c r="J248" i="27"/>
  <c r="J249" i="27"/>
  <c r="J250" i="27"/>
  <c r="J251" i="27"/>
  <c r="J252" i="27"/>
  <c r="J253" i="27"/>
  <c r="J254" i="27"/>
  <c r="J255" i="27"/>
  <c r="J256" i="27"/>
  <c r="J257" i="27"/>
  <c r="J258" i="27"/>
  <c r="J259" i="27"/>
  <c r="J260" i="27"/>
  <c r="J261" i="27"/>
  <c r="J262" i="27"/>
  <c r="J263" i="27"/>
  <c r="J264" i="27"/>
  <c r="J265" i="27"/>
  <c r="J266" i="27"/>
  <c r="J267" i="27"/>
  <c r="J268" i="27"/>
  <c r="J269" i="27"/>
  <c r="J270" i="27"/>
  <c r="J271" i="27"/>
  <c r="J272" i="27"/>
  <c r="J273" i="27"/>
  <c r="J274" i="27"/>
  <c r="J275" i="27"/>
  <c r="J276" i="27"/>
  <c r="J277" i="27"/>
  <c r="J278" i="27"/>
  <c r="J279" i="27"/>
  <c r="J280" i="27"/>
  <c r="J281" i="27"/>
  <c r="J282" i="27"/>
  <c r="J283" i="27"/>
  <c r="J284" i="27"/>
  <c r="J285" i="27"/>
  <c r="J286" i="27"/>
  <c r="J287" i="27"/>
  <c r="J288" i="27"/>
  <c r="J289" i="27"/>
  <c r="J290" i="27"/>
  <c r="J291" i="27"/>
  <c r="J292" i="27"/>
  <c r="J293" i="27"/>
  <c r="J294" i="27"/>
  <c r="J295" i="27"/>
  <c r="J296" i="27"/>
  <c r="J297" i="27"/>
  <c r="J298" i="27"/>
  <c r="J299" i="27"/>
  <c r="J300" i="27"/>
  <c r="J301" i="27"/>
  <c r="J302" i="27"/>
  <c r="J303" i="27"/>
  <c r="J304" i="27"/>
  <c r="J305" i="27"/>
  <c r="J306" i="27"/>
  <c r="J307" i="27"/>
  <c r="J308" i="27"/>
  <c r="J309" i="27"/>
  <c r="J310" i="27"/>
  <c r="J311" i="27"/>
  <c r="J312" i="27"/>
  <c r="J313" i="27"/>
  <c r="J314" i="27"/>
  <c r="J315" i="27"/>
  <c r="J316" i="27"/>
  <c r="J317" i="27"/>
  <c r="J318" i="27"/>
  <c r="J319" i="27"/>
  <c r="J320" i="27"/>
  <c r="J321" i="27"/>
  <c r="J322" i="27"/>
  <c r="J323" i="27"/>
  <c r="J324" i="27"/>
  <c r="J325" i="27"/>
  <c r="J326" i="27"/>
  <c r="J327" i="27"/>
  <c r="J328" i="27"/>
  <c r="J329" i="27"/>
  <c r="J330" i="27"/>
  <c r="J331" i="27"/>
  <c r="J332" i="27"/>
  <c r="J333" i="27"/>
  <c r="J334" i="27"/>
  <c r="J335" i="27"/>
  <c r="J336" i="27"/>
  <c r="J337" i="27"/>
  <c r="J338" i="27"/>
  <c r="J339" i="27"/>
  <c r="J340" i="27"/>
  <c r="J341" i="27"/>
  <c r="J342" i="27"/>
  <c r="J343" i="27"/>
  <c r="J344" i="27"/>
  <c r="J345" i="27"/>
  <c r="J346" i="27"/>
  <c r="J347" i="27"/>
  <c r="J348" i="27"/>
  <c r="J349" i="27"/>
  <c r="J350" i="27"/>
  <c r="J351" i="27"/>
  <c r="J352" i="27"/>
  <c r="J353" i="27"/>
  <c r="J354" i="27"/>
  <c r="J355" i="27"/>
  <c r="J356" i="27"/>
  <c r="J357" i="27"/>
  <c r="J358" i="27"/>
  <c r="J359" i="27"/>
  <c r="J360" i="27"/>
  <c r="J2" i="27"/>
  <c r="Q360" i="27"/>
  <c r="Q359" i="27"/>
  <c r="Q358" i="27"/>
  <c r="Q357" i="27"/>
  <c r="Q356" i="27"/>
  <c r="Q355" i="27"/>
  <c r="Q354" i="27"/>
  <c r="Q353" i="27"/>
  <c r="Q352" i="27"/>
  <c r="Q351" i="27"/>
  <c r="Q350" i="27"/>
  <c r="Q349" i="27"/>
  <c r="L349" i="27"/>
  <c r="R349" i="27" s="1"/>
  <c r="Q348" i="27"/>
  <c r="Q347" i="27"/>
  <c r="Q346" i="27"/>
  <c r="Q345" i="27"/>
  <c r="Q344" i="27"/>
  <c r="Q343" i="27"/>
  <c r="Q342" i="27"/>
  <c r="Q341" i="27"/>
  <c r="Q340" i="27"/>
  <c r="Q339" i="27"/>
  <c r="Q338" i="27"/>
  <c r="Q337" i="27"/>
  <c r="Q336" i="27"/>
  <c r="Q335" i="27"/>
  <c r="Q334" i="27"/>
  <c r="Q333" i="27"/>
  <c r="Q332" i="27"/>
  <c r="Q331" i="27"/>
  <c r="Q330" i="27"/>
  <c r="Q329" i="27"/>
  <c r="Q328" i="27"/>
  <c r="Q327" i="27"/>
  <c r="Q326" i="27"/>
  <c r="Q325" i="27"/>
  <c r="Q324" i="27"/>
  <c r="Q323" i="27"/>
  <c r="Q322" i="27"/>
  <c r="Q321" i="27"/>
  <c r="Q320" i="27"/>
  <c r="Q319" i="27"/>
  <c r="Q318" i="27"/>
  <c r="Q317" i="27"/>
  <c r="Q316" i="27"/>
  <c r="Q315" i="27"/>
  <c r="Q314" i="27"/>
  <c r="Q313" i="27"/>
  <c r="Q312" i="27"/>
  <c r="Q311" i="27"/>
  <c r="Q310" i="27"/>
  <c r="Q309" i="27"/>
  <c r="Q308" i="27"/>
  <c r="Q307" i="27"/>
  <c r="Q306" i="27"/>
  <c r="Q305" i="27"/>
  <c r="Q304" i="27"/>
  <c r="Q303" i="27"/>
  <c r="Q302" i="27"/>
  <c r="Q301" i="27"/>
  <c r="Q300" i="27"/>
  <c r="Q299" i="27"/>
  <c r="Q298" i="27"/>
  <c r="Q297" i="27"/>
  <c r="Q296" i="27"/>
  <c r="Q295" i="27"/>
  <c r="Q294" i="27"/>
  <c r="Q293" i="27"/>
  <c r="Q292" i="27"/>
  <c r="Q291" i="27"/>
  <c r="Q290" i="27"/>
  <c r="Q289" i="27"/>
  <c r="Q288" i="27"/>
  <c r="Q287" i="27"/>
  <c r="Q286" i="27"/>
  <c r="Q285" i="27"/>
  <c r="Q284" i="27"/>
  <c r="Q283" i="27"/>
  <c r="Q282" i="27"/>
  <c r="Q281" i="27"/>
  <c r="Q280" i="27"/>
  <c r="Q279" i="27"/>
  <c r="Q278" i="27"/>
  <c r="Q277" i="27"/>
  <c r="Q276" i="27"/>
  <c r="Q275" i="27"/>
  <c r="Q274" i="27"/>
  <c r="Q273" i="27"/>
  <c r="Q272" i="27"/>
  <c r="Q271" i="27"/>
  <c r="Q270" i="27"/>
  <c r="Q269" i="27"/>
  <c r="Q268" i="27"/>
  <c r="Q267" i="27"/>
  <c r="Q266" i="27"/>
  <c r="Q265" i="27"/>
  <c r="Q264" i="27"/>
  <c r="Q263" i="27"/>
  <c r="Q262" i="27"/>
  <c r="Q261" i="27"/>
  <c r="Q260" i="27"/>
  <c r="Q259" i="27"/>
  <c r="Q258" i="27"/>
  <c r="Q257" i="27"/>
  <c r="Q256" i="27"/>
  <c r="Q255" i="27"/>
  <c r="Q254" i="27"/>
  <c r="Q253" i="27"/>
  <c r="Q252" i="27"/>
  <c r="Q251" i="27"/>
  <c r="Q250" i="27"/>
  <c r="Q249" i="27"/>
  <c r="Q248" i="27"/>
  <c r="Q247" i="27"/>
  <c r="Q246" i="27"/>
  <c r="Q245" i="27"/>
  <c r="Q244" i="27"/>
  <c r="Q243" i="27"/>
  <c r="Q242" i="27"/>
  <c r="Q241" i="27"/>
  <c r="Q240" i="27"/>
  <c r="Q239" i="27"/>
  <c r="Q238" i="27"/>
  <c r="Q237" i="27"/>
  <c r="Q236" i="27"/>
  <c r="Q235" i="27"/>
  <c r="Q234" i="27"/>
  <c r="Q233" i="27"/>
  <c r="Q232" i="27"/>
  <c r="Q231" i="27"/>
  <c r="Q230" i="27"/>
  <c r="Q229" i="27"/>
  <c r="Q228" i="27"/>
  <c r="Q227" i="27"/>
  <c r="Q226" i="27"/>
  <c r="Q225" i="27"/>
  <c r="Q224" i="27"/>
  <c r="Q223" i="27"/>
  <c r="Q222" i="27"/>
  <c r="Q221" i="27"/>
  <c r="Q220" i="27"/>
  <c r="Q219" i="27"/>
  <c r="Q218" i="27"/>
  <c r="Q217" i="27"/>
  <c r="Q216" i="27"/>
  <c r="Q215" i="27"/>
  <c r="Q214" i="27"/>
  <c r="Q213" i="27"/>
  <c r="Q212" i="27"/>
  <c r="Q211" i="27"/>
  <c r="Q210" i="27"/>
  <c r="Q209" i="27"/>
  <c r="Q208" i="27"/>
  <c r="Q207" i="27"/>
  <c r="Q206" i="27"/>
  <c r="Q205" i="27"/>
  <c r="Q204" i="27"/>
  <c r="Q203" i="27"/>
  <c r="Q202" i="27"/>
  <c r="Q201" i="27"/>
  <c r="Q200" i="27"/>
  <c r="Q199" i="27"/>
  <c r="Q198" i="27"/>
  <c r="Q197" i="27"/>
  <c r="Q196" i="27"/>
  <c r="Q195" i="27"/>
  <c r="Q194" i="27"/>
  <c r="Q193" i="27"/>
  <c r="Q192" i="27"/>
  <c r="Q191" i="27"/>
  <c r="Q190" i="27"/>
  <c r="Q189" i="27"/>
  <c r="Q188" i="27"/>
  <c r="Q187" i="27"/>
  <c r="Q186" i="27"/>
  <c r="Q185" i="27"/>
  <c r="Q184" i="27"/>
  <c r="Q183" i="27"/>
  <c r="Q182" i="27"/>
  <c r="Q181" i="27"/>
  <c r="Q180" i="27"/>
  <c r="Q179" i="27"/>
  <c r="Q178" i="27"/>
  <c r="Q177" i="27"/>
  <c r="Q176" i="27"/>
  <c r="Q175" i="27"/>
  <c r="Q174" i="27"/>
  <c r="Q173" i="27"/>
  <c r="Q172" i="27"/>
  <c r="Q171" i="27"/>
  <c r="Q170" i="27"/>
  <c r="Q169" i="27"/>
  <c r="Q168" i="27"/>
  <c r="Q167" i="27"/>
  <c r="Q166" i="27"/>
  <c r="Q165" i="27"/>
  <c r="Q164" i="27"/>
  <c r="Q163" i="27"/>
  <c r="Q162" i="27"/>
  <c r="Q161" i="27"/>
  <c r="Q160" i="27"/>
  <c r="Q159" i="27"/>
  <c r="Q158" i="27"/>
  <c r="Q157" i="27"/>
  <c r="Q156" i="27"/>
  <c r="Q155" i="27"/>
  <c r="Q154" i="27"/>
  <c r="Q153" i="27"/>
  <c r="Q152" i="27"/>
  <c r="Q151" i="27"/>
  <c r="Q150" i="27"/>
  <c r="Q149" i="27"/>
  <c r="Q148" i="27"/>
  <c r="Q147" i="27"/>
  <c r="Q146" i="27"/>
  <c r="Q145" i="27"/>
  <c r="Q144" i="27"/>
  <c r="Q143" i="27"/>
  <c r="Q142" i="27"/>
  <c r="Q141" i="27"/>
  <c r="Q140" i="27"/>
  <c r="Q139" i="27"/>
  <c r="Q138" i="27"/>
  <c r="Q137" i="27"/>
  <c r="Q136" i="27"/>
  <c r="Q135" i="27"/>
  <c r="Q134" i="27"/>
  <c r="Q133" i="27"/>
  <c r="Q132" i="27"/>
  <c r="Q131" i="27"/>
  <c r="Q130" i="27"/>
  <c r="Q129" i="27"/>
  <c r="Q128" i="27"/>
  <c r="Q127" i="27"/>
  <c r="Q126" i="27"/>
  <c r="Q125" i="27"/>
  <c r="Q124" i="27"/>
  <c r="Q123" i="27"/>
  <c r="Q122" i="27"/>
  <c r="Q121" i="27"/>
  <c r="Q120" i="27"/>
  <c r="Q119" i="27"/>
  <c r="Q118" i="27"/>
  <c r="Q117" i="27"/>
  <c r="Q116" i="27"/>
  <c r="Q115" i="27"/>
  <c r="Q114" i="27"/>
  <c r="Q113" i="27"/>
  <c r="Q112" i="27"/>
  <c r="Q111" i="27"/>
  <c r="Q110" i="27"/>
  <c r="Q109" i="27"/>
  <c r="Q108" i="27"/>
  <c r="Q107" i="27"/>
  <c r="Q106" i="27"/>
  <c r="Q105" i="27"/>
  <c r="Q104" i="27"/>
  <c r="Q103" i="27"/>
  <c r="Q102" i="27"/>
  <c r="Q101" i="27"/>
  <c r="Q100" i="27"/>
  <c r="Q99" i="27"/>
  <c r="Q98" i="27"/>
  <c r="Q97" i="27"/>
  <c r="Q96" i="27"/>
  <c r="Q95" i="27"/>
  <c r="Q94" i="27"/>
  <c r="Q93" i="27"/>
  <c r="Q92" i="27"/>
  <c r="Q91" i="27"/>
  <c r="Q90" i="27"/>
  <c r="Q89" i="27"/>
  <c r="Q88" i="27"/>
  <c r="Q87" i="27"/>
  <c r="Q86" i="27"/>
  <c r="Q85" i="27"/>
  <c r="Q84" i="27"/>
  <c r="Q83" i="27"/>
  <c r="Q82" i="27"/>
  <c r="Q81" i="27"/>
  <c r="Q80" i="27"/>
  <c r="Q79" i="27"/>
  <c r="Q78" i="27"/>
  <c r="Q77" i="27"/>
  <c r="Q76" i="27"/>
  <c r="Q75" i="27"/>
  <c r="Q74" i="27"/>
  <c r="Q73" i="27"/>
  <c r="Q72" i="27"/>
  <c r="Q71" i="27"/>
  <c r="Q70" i="27"/>
  <c r="Q69" i="27"/>
  <c r="Q68" i="27"/>
  <c r="Q67" i="27"/>
  <c r="Q66" i="27"/>
  <c r="Q65" i="27"/>
  <c r="Q64" i="27"/>
  <c r="Q63" i="27"/>
  <c r="L63" i="27"/>
  <c r="P63" i="27" s="1"/>
  <c r="Q62" i="27"/>
  <c r="Q61" i="27"/>
  <c r="Q60" i="27"/>
  <c r="Q59" i="27"/>
  <c r="Q58" i="27"/>
  <c r="Q57" i="27"/>
  <c r="Q56" i="27"/>
  <c r="Q55" i="27"/>
  <c r="Q54" i="27"/>
  <c r="Q53" i="27"/>
  <c r="Q52" i="27"/>
  <c r="Q51" i="27"/>
  <c r="Q50" i="27"/>
  <c r="Q49" i="27"/>
  <c r="Q48" i="27"/>
  <c r="Q47" i="27"/>
  <c r="Q46" i="27"/>
  <c r="Q45" i="27"/>
  <c r="Q44" i="27"/>
  <c r="Q43" i="27"/>
  <c r="Q42" i="27"/>
  <c r="Q41" i="27"/>
  <c r="Q40" i="27"/>
  <c r="Q39" i="27"/>
  <c r="Q38" i="27"/>
  <c r="Q37" i="27"/>
  <c r="Q36" i="27"/>
  <c r="Q35" i="27"/>
  <c r="Q34" i="27"/>
  <c r="Q33" i="27"/>
  <c r="Q32" i="27"/>
  <c r="Q31" i="27"/>
  <c r="Q30" i="27"/>
  <c r="Q29" i="27"/>
  <c r="Q28" i="27"/>
  <c r="Q27" i="27"/>
  <c r="Q26" i="27"/>
  <c r="Q25" i="27"/>
  <c r="Q24" i="27"/>
  <c r="Q23" i="27"/>
  <c r="L23" i="27"/>
  <c r="P23" i="27" s="1"/>
  <c r="Q22" i="27"/>
  <c r="Q21" i="27"/>
  <c r="Q20" i="27"/>
  <c r="Q19" i="27"/>
  <c r="Q18" i="27"/>
  <c r="Q17" i="27"/>
  <c r="Q16" i="27"/>
  <c r="Q15" i="27"/>
  <c r="L15" i="27"/>
  <c r="P15" i="27" s="1"/>
  <c r="Q14" i="27"/>
  <c r="Q13" i="27"/>
  <c r="Q12" i="27"/>
  <c r="Q11" i="27"/>
  <c r="Q10" i="27"/>
  <c r="Q9" i="27"/>
  <c r="Q8" i="27"/>
  <c r="Q7" i="27"/>
  <c r="L7" i="27"/>
  <c r="P7" i="27" s="1"/>
  <c r="Q6" i="27"/>
  <c r="Q5" i="27"/>
  <c r="Q4" i="27"/>
  <c r="Q3" i="27"/>
  <c r="L3" i="27"/>
  <c r="P3" i="27" s="1"/>
  <c r="Q2" i="27"/>
  <c r="K3" i="26"/>
  <c r="K4" i="26"/>
  <c r="K5" i="26"/>
  <c r="K6" i="26"/>
  <c r="K7" i="26"/>
  <c r="K8" i="26"/>
  <c r="K9" i="26"/>
  <c r="K10" i="26"/>
  <c r="L10" i="26" s="1"/>
  <c r="K11" i="26"/>
  <c r="K12" i="26"/>
  <c r="K13" i="26"/>
  <c r="K14" i="26"/>
  <c r="K15" i="26"/>
  <c r="K16" i="26"/>
  <c r="K17" i="26"/>
  <c r="K18" i="26"/>
  <c r="L18" i="26" s="1"/>
  <c r="M18" i="26" s="1"/>
  <c r="N18" i="26" s="1"/>
  <c r="K19" i="26"/>
  <c r="K20" i="26"/>
  <c r="K21" i="26"/>
  <c r="K22" i="26"/>
  <c r="K23" i="26"/>
  <c r="K24" i="26"/>
  <c r="K25" i="26"/>
  <c r="K26" i="26"/>
  <c r="L26" i="26" s="1"/>
  <c r="M26" i="26" s="1"/>
  <c r="N26" i="26" s="1"/>
  <c r="K27" i="26"/>
  <c r="K28" i="26"/>
  <c r="K29" i="26"/>
  <c r="K30" i="26"/>
  <c r="K31" i="26"/>
  <c r="K32" i="26"/>
  <c r="K2" i="26"/>
  <c r="L2" i="26" s="1"/>
  <c r="J2" i="25"/>
  <c r="K2" i="25" s="1"/>
  <c r="J3" i="25"/>
  <c r="K3" i="25" s="1"/>
  <c r="J4" i="25"/>
  <c r="K4" i="25" s="1"/>
  <c r="J5" i="25"/>
  <c r="J6" i="25"/>
  <c r="J7" i="25"/>
  <c r="K7" i="25" s="1"/>
  <c r="J8" i="25"/>
  <c r="K8" i="25" s="1"/>
  <c r="J9" i="25"/>
  <c r="K9" i="25" s="1"/>
  <c r="J10" i="25"/>
  <c r="K10" i="25" s="1"/>
  <c r="J11" i="25"/>
  <c r="K11" i="25" s="1"/>
  <c r="O11" i="25" s="1"/>
  <c r="J12" i="25"/>
  <c r="K12" i="25" s="1"/>
  <c r="J13" i="25"/>
  <c r="K13" i="25" s="1"/>
  <c r="O13" i="25" s="1"/>
  <c r="J14" i="25"/>
  <c r="J15" i="25"/>
  <c r="K15" i="25" s="1"/>
  <c r="J16" i="25"/>
  <c r="K16" i="25" s="1"/>
  <c r="J17" i="25"/>
  <c r="K17" i="25" s="1"/>
  <c r="O17" i="25" s="1"/>
  <c r="J18" i="25"/>
  <c r="K18" i="25" s="1"/>
  <c r="J19" i="25"/>
  <c r="K19" i="25" s="1"/>
  <c r="J20" i="25"/>
  <c r="K20" i="25" s="1"/>
  <c r="J21" i="25"/>
  <c r="K21" i="25" s="1"/>
  <c r="O21" i="25" s="1"/>
  <c r="J22" i="25"/>
  <c r="J23" i="25"/>
  <c r="K23" i="25" s="1"/>
  <c r="J24" i="25"/>
  <c r="K24" i="25" s="1"/>
  <c r="J25" i="25"/>
  <c r="K25" i="25" s="1"/>
  <c r="O25" i="25" s="1"/>
  <c r="J26" i="25"/>
  <c r="K26" i="25" s="1"/>
  <c r="J27" i="25"/>
  <c r="K27" i="25" s="1"/>
  <c r="J28" i="25"/>
  <c r="K28" i="25" s="1"/>
  <c r="J29" i="25"/>
  <c r="K29" i="25" s="1"/>
  <c r="O29" i="25" s="1"/>
  <c r="J30" i="25"/>
  <c r="J31" i="25"/>
  <c r="K31" i="25" s="1"/>
  <c r="J32" i="25"/>
  <c r="K32" i="25" s="1"/>
  <c r="J33" i="25"/>
  <c r="K33" i="25" s="1"/>
  <c r="J34" i="25"/>
  <c r="K34" i="25" s="1"/>
  <c r="J35" i="25"/>
  <c r="K35" i="25" s="1"/>
  <c r="J36" i="25"/>
  <c r="K36" i="25" s="1"/>
  <c r="J37" i="25"/>
  <c r="K37" i="25" s="1"/>
  <c r="J38" i="25"/>
  <c r="K38" i="25" s="1"/>
  <c r="J39" i="25"/>
  <c r="K39" i="25" s="1"/>
  <c r="J40" i="25"/>
  <c r="K40" i="25" s="1"/>
  <c r="O40" i="25" s="1"/>
  <c r="J41" i="25"/>
  <c r="K41" i="25" s="1"/>
  <c r="J42" i="25"/>
  <c r="K42" i="25" s="1"/>
  <c r="J43" i="25"/>
  <c r="K43" i="25" s="1"/>
  <c r="J44" i="25"/>
  <c r="K44" i="25" s="1"/>
  <c r="J45" i="25"/>
  <c r="K45" i="25" s="1"/>
  <c r="O45" i="25" s="1"/>
  <c r="J46" i="25"/>
  <c r="K46" i="25" s="1"/>
  <c r="J47" i="25"/>
  <c r="K47" i="25" s="1"/>
  <c r="J48" i="25"/>
  <c r="K48" i="25" s="1"/>
  <c r="J49" i="25"/>
  <c r="K49" i="25" s="1"/>
  <c r="O49" i="25" s="1"/>
  <c r="J50" i="25"/>
  <c r="K50" i="25" s="1"/>
  <c r="J51" i="25"/>
  <c r="K51" i="25" s="1"/>
  <c r="J52" i="25"/>
  <c r="K52" i="25" s="1"/>
  <c r="J53" i="25"/>
  <c r="K53" i="25" s="1"/>
  <c r="O53" i="25" s="1"/>
  <c r="J54" i="25"/>
  <c r="K54" i="25" s="1"/>
  <c r="J55" i="25"/>
  <c r="K55" i="25" s="1"/>
  <c r="J56" i="25"/>
  <c r="K56" i="25" s="1"/>
  <c r="J57" i="25"/>
  <c r="K57" i="25" s="1"/>
  <c r="O57" i="25" s="1"/>
  <c r="J58" i="25"/>
  <c r="K58" i="25" s="1"/>
  <c r="J59" i="25"/>
  <c r="K59" i="25" s="1"/>
  <c r="J60" i="25"/>
  <c r="K60" i="25" s="1"/>
  <c r="J61" i="25"/>
  <c r="K61" i="25" s="1"/>
  <c r="O61" i="25" s="1"/>
  <c r="J62" i="25"/>
  <c r="K62" i="25" s="1"/>
  <c r="J63" i="25"/>
  <c r="K63" i="25" s="1"/>
  <c r="J64" i="25"/>
  <c r="K64" i="25" s="1"/>
  <c r="J65" i="25"/>
  <c r="K65" i="25" s="1"/>
  <c r="O65" i="25" s="1"/>
  <c r="J66" i="25"/>
  <c r="K66" i="25" s="1"/>
  <c r="J67" i="25"/>
  <c r="K67" i="25" s="1"/>
  <c r="J68" i="25"/>
  <c r="K68" i="25" s="1"/>
  <c r="J69" i="25"/>
  <c r="K69" i="25" s="1"/>
  <c r="O69" i="25" s="1"/>
  <c r="J70" i="25"/>
  <c r="K70" i="25" s="1"/>
  <c r="J71" i="25"/>
  <c r="K71" i="25" s="1"/>
  <c r="J72" i="25"/>
  <c r="K72" i="25" s="1"/>
  <c r="J73" i="25"/>
  <c r="K73" i="25" s="1"/>
  <c r="O73" i="25" s="1"/>
  <c r="J74" i="25"/>
  <c r="K74" i="25" s="1"/>
  <c r="J75" i="25"/>
  <c r="K75" i="25" s="1"/>
  <c r="J76" i="25"/>
  <c r="K76" i="25" s="1"/>
  <c r="J77" i="25"/>
  <c r="K77" i="25" s="1"/>
  <c r="O77" i="25" s="1"/>
  <c r="J78" i="25"/>
  <c r="K78" i="25" s="1"/>
  <c r="J79" i="25"/>
  <c r="K79" i="25" s="1"/>
  <c r="J80" i="25"/>
  <c r="K80" i="25" s="1"/>
  <c r="J81" i="25"/>
  <c r="K81" i="25" s="1"/>
  <c r="O81" i="25" s="1"/>
  <c r="J82" i="25"/>
  <c r="K82" i="25" s="1"/>
  <c r="J83" i="25"/>
  <c r="K83" i="25" s="1"/>
  <c r="J84" i="25"/>
  <c r="K84" i="25" s="1"/>
  <c r="J85" i="25"/>
  <c r="K85" i="25" s="1"/>
  <c r="J86" i="25"/>
  <c r="K86" i="25" s="1"/>
  <c r="J87" i="25"/>
  <c r="K87" i="25" s="1"/>
  <c r="J88" i="25"/>
  <c r="K88" i="25" s="1"/>
  <c r="J89" i="25"/>
  <c r="K89" i="25" s="1"/>
  <c r="J90" i="25"/>
  <c r="K90" i="25" s="1"/>
  <c r="J91" i="25"/>
  <c r="K91" i="25" s="1"/>
  <c r="J92" i="25"/>
  <c r="K92" i="25" s="1"/>
  <c r="J93" i="25"/>
  <c r="K93" i="25" s="1"/>
  <c r="J94" i="25"/>
  <c r="K94" i="25" s="1"/>
  <c r="J95" i="25"/>
  <c r="K95" i="25" s="1"/>
  <c r="J96" i="25"/>
  <c r="K96" i="25" s="1"/>
  <c r="J97" i="25"/>
  <c r="K97" i="25" s="1"/>
  <c r="J98" i="25"/>
  <c r="K98" i="25" s="1"/>
  <c r="J99" i="25"/>
  <c r="K99" i="25" s="1"/>
  <c r="J100" i="25"/>
  <c r="K100" i="25" s="1"/>
  <c r="J101" i="25"/>
  <c r="K101" i="25" s="1"/>
  <c r="J102" i="25"/>
  <c r="K102" i="25" s="1"/>
  <c r="J103" i="25"/>
  <c r="K103" i="25" s="1"/>
  <c r="J104" i="25"/>
  <c r="K104" i="25" s="1"/>
  <c r="J105" i="25"/>
  <c r="K105" i="25" s="1"/>
  <c r="J106" i="25"/>
  <c r="K106" i="25" s="1"/>
  <c r="J107" i="25"/>
  <c r="K107" i="25" s="1"/>
  <c r="J108" i="25"/>
  <c r="K108" i="25" s="1"/>
  <c r="J109" i="25"/>
  <c r="K109" i="25" s="1"/>
  <c r="J110" i="25"/>
  <c r="K110" i="25" s="1"/>
  <c r="J111" i="25"/>
  <c r="K111" i="25" s="1"/>
  <c r="J112" i="25"/>
  <c r="K112" i="25" s="1"/>
  <c r="J113" i="25"/>
  <c r="K113" i="25" s="1"/>
  <c r="J114" i="25"/>
  <c r="K114" i="25" s="1"/>
  <c r="J115" i="25"/>
  <c r="K115" i="25" s="1"/>
  <c r="J116" i="25"/>
  <c r="K116" i="25" s="1"/>
  <c r="J117" i="25"/>
  <c r="K117" i="25" s="1"/>
  <c r="J118" i="25"/>
  <c r="K118" i="25" s="1"/>
  <c r="J119" i="25"/>
  <c r="K119" i="25" s="1"/>
  <c r="J120" i="25"/>
  <c r="K120" i="25" s="1"/>
  <c r="O120" i="25" s="1"/>
  <c r="J121" i="25"/>
  <c r="K121" i="25" s="1"/>
  <c r="J122" i="25"/>
  <c r="K122" i="25" s="1"/>
  <c r="L122" i="25" s="1"/>
  <c r="M122" i="25" s="1"/>
  <c r="J123" i="25"/>
  <c r="K123" i="25" s="1"/>
  <c r="J124" i="25"/>
  <c r="K124" i="25" s="1"/>
  <c r="J125" i="25"/>
  <c r="K125" i="25" s="1"/>
  <c r="J126" i="25"/>
  <c r="K126" i="25" s="1"/>
  <c r="J127" i="25"/>
  <c r="K127" i="25" s="1"/>
  <c r="J128" i="25"/>
  <c r="K128" i="25" s="1"/>
  <c r="O128" i="25" s="1"/>
  <c r="J129" i="25"/>
  <c r="K129" i="25" s="1"/>
  <c r="J130" i="25"/>
  <c r="K130" i="25" s="1"/>
  <c r="L130" i="25" s="1"/>
  <c r="M130" i="25" s="1"/>
  <c r="J131" i="25"/>
  <c r="K131" i="25" s="1"/>
  <c r="J132" i="25"/>
  <c r="K132" i="25" s="1"/>
  <c r="J133" i="25"/>
  <c r="K133" i="25" s="1"/>
  <c r="J134" i="25"/>
  <c r="K134" i="25" s="1"/>
  <c r="J135" i="25"/>
  <c r="K135" i="25" s="1"/>
  <c r="J136" i="25"/>
  <c r="K136" i="25" s="1"/>
  <c r="J137" i="25"/>
  <c r="K137" i="25" s="1"/>
  <c r="J138" i="25"/>
  <c r="K138" i="25" s="1"/>
  <c r="J139" i="25"/>
  <c r="K139" i="25" s="1"/>
  <c r="J140" i="25"/>
  <c r="K140" i="25" s="1"/>
  <c r="J141" i="25"/>
  <c r="K141" i="25" s="1"/>
  <c r="J142" i="25"/>
  <c r="K142" i="25" s="1"/>
  <c r="J143" i="25"/>
  <c r="K143" i="25" s="1"/>
  <c r="J144" i="25"/>
  <c r="K144" i="25" s="1"/>
  <c r="O144" i="25" s="1"/>
  <c r="J145" i="25"/>
  <c r="K145" i="25" s="1"/>
  <c r="J146" i="25"/>
  <c r="K146" i="25" s="1"/>
  <c r="Q146" i="25" s="1"/>
  <c r="R146" i="25" s="1"/>
  <c r="J147" i="25"/>
  <c r="K147" i="25" s="1"/>
  <c r="J148" i="25"/>
  <c r="K148" i="25" s="1"/>
  <c r="J149" i="25"/>
  <c r="K149" i="25" s="1"/>
  <c r="J150" i="25"/>
  <c r="K150" i="25" s="1"/>
  <c r="Q150" i="25" s="1"/>
  <c r="R150" i="25" s="1"/>
  <c r="J151" i="25"/>
  <c r="K151" i="25" s="1"/>
  <c r="J152" i="25"/>
  <c r="K152" i="25" s="1"/>
  <c r="J153" i="25"/>
  <c r="K153" i="25" s="1"/>
  <c r="Q153" i="25" s="1"/>
  <c r="R153" i="25" s="1"/>
  <c r="J154" i="25"/>
  <c r="K154" i="25" s="1"/>
  <c r="J155" i="25"/>
  <c r="K155" i="25" s="1"/>
  <c r="J156" i="25"/>
  <c r="K156" i="25" s="1"/>
  <c r="Q156" i="25" s="1"/>
  <c r="R156" i="25" s="1"/>
  <c r="J157" i="25"/>
  <c r="K157" i="25" s="1"/>
  <c r="J158" i="25"/>
  <c r="K158" i="25" s="1"/>
  <c r="J159" i="25"/>
  <c r="K159" i="25" s="1"/>
  <c r="Q159" i="25" s="1"/>
  <c r="R159" i="25" s="1"/>
  <c r="J160" i="25"/>
  <c r="K160" i="25" s="1"/>
  <c r="J161" i="25"/>
  <c r="K161" i="25" s="1"/>
  <c r="Q161" i="25" s="1"/>
  <c r="R161" i="25" s="1"/>
  <c r="J162" i="25"/>
  <c r="K162" i="25" s="1"/>
  <c r="J163" i="25"/>
  <c r="K163" i="25" s="1"/>
  <c r="J164" i="25"/>
  <c r="K164" i="25" s="1"/>
  <c r="Q164" i="25" s="1"/>
  <c r="R164" i="25" s="1"/>
  <c r="J165" i="25"/>
  <c r="K165" i="25" s="1"/>
  <c r="J166" i="25"/>
  <c r="K166" i="25" s="1"/>
  <c r="J167" i="25"/>
  <c r="K167" i="25" s="1"/>
  <c r="Q167" i="25" s="1"/>
  <c r="R167" i="25" s="1"/>
  <c r="J168" i="25"/>
  <c r="K168" i="25" s="1"/>
  <c r="J169" i="25"/>
  <c r="K169" i="25" s="1"/>
  <c r="J170" i="25"/>
  <c r="K170" i="25" s="1"/>
  <c r="J171" i="25"/>
  <c r="K171" i="25" s="1"/>
  <c r="J172" i="25"/>
  <c r="K172" i="25" s="1"/>
  <c r="Q172" i="25" s="1"/>
  <c r="R172" i="25" s="1"/>
  <c r="J173" i="25"/>
  <c r="K173" i="25" s="1"/>
  <c r="J174" i="25"/>
  <c r="K174" i="25" s="1"/>
  <c r="J175" i="25"/>
  <c r="K175" i="25" s="1"/>
  <c r="Q175" i="25" s="1"/>
  <c r="R175" i="25" s="1"/>
  <c r="J176" i="25"/>
  <c r="K176" i="25" s="1"/>
  <c r="J177" i="25"/>
  <c r="K177" i="25" s="1"/>
  <c r="Q177" i="25" s="1"/>
  <c r="R177" i="25" s="1"/>
  <c r="J178" i="25"/>
  <c r="K178" i="25" s="1"/>
  <c r="J179" i="25"/>
  <c r="K179" i="25" s="1"/>
  <c r="J180" i="25"/>
  <c r="K180" i="25" s="1"/>
  <c r="Q180" i="25" s="1"/>
  <c r="R180" i="25" s="1"/>
  <c r="J181" i="25"/>
  <c r="K181" i="25" s="1"/>
  <c r="J182" i="25"/>
  <c r="K182" i="25" s="1"/>
  <c r="J183" i="25"/>
  <c r="K183" i="25" s="1"/>
  <c r="Q183" i="25" s="1"/>
  <c r="R183" i="25" s="1"/>
  <c r="J184" i="25"/>
  <c r="K184" i="25" s="1"/>
  <c r="J185" i="25"/>
  <c r="K185" i="25" s="1"/>
  <c r="J186" i="25"/>
  <c r="K186" i="25" s="1"/>
  <c r="J187" i="25"/>
  <c r="K187" i="25" s="1"/>
  <c r="J188" i="25"/>
  <c r="K188" i="25" s="1"/>
  <c r="Q188" i="25" s="1"/>
  <c r="R188" i="25" s="1"/>
  <c r="J189" i="25"/>
  <c r="K189" i="25" s="1"/>
  <c r="Q189" i="25" s="1"/>
  <c r="R189" i="25" s="1"/>
  <c r="J190" i="25"/>
  <c r="K190" i="25" s="1"/>
  <c r="Q190" i="25" s="1"/>
  <c r="R190" i="25" s="1"/>
  <c r="J191" i="25"/>
  <c r="K191" i="25" s="1"/>
  <c r="Q191" i="25" s="1"/>
  <c r="R191" i="25" s="1"/>
  <c r="J192" i="25"/>
  <c r="K192" i="25" s="1"/>
  <c r="Q192" i="25" s="1"/>
  <c r="R192" i="25" s="1"/>
  <c r="J193" i="25"/>
  <c r="K193" i="25" s="1"/>
  <c r="Q193" i="25" s="1"/>
  <c r="R193" i="25" s="1"/>
  <c r="J194" i="25"/>
  <c r="K194" i="25" s="1"/>
  <c r="Q194" i="25" s="1"/>
  <c r="R194" i="25" s="1"/>
  <c r="J195" i="25"/>
  <c r="K195" i="25" s="1"/>
  <c r="Q195" i="25" s="1"/>
  <c r="R195" i="25" s="1"/>
  <c r="J196" i="25"/>
  <c r="K196" i="25" s="1"/>
  <c r="Q196" i="25" s="1"/>
  <c r="R196" i="25" s="1"/>
  <c r="J197" i="25"/>
  <c r="K197" i="25" s="1"/>
  <c r="Q197" i="25" s="1"/>
  <c r="R197" i="25" s="1"/>
  <c r="J198" i="25"/>
  <c r="K198" i="25" s="1"/>
  <c r="Q198" i="25" s="1"/>
  <c r="R198" i="25" s="1"/>
  <c r="J199" i="25"/>
  <c r="K199" i="25" s="1"/>
  <c r="Q199" i="25" s="1"/>
  <c r="R199" i="25" s="1"/>
  <c r="J200" i="25"/>
  <c r="K200" i="25" s="1"/>
  <c r="Q200" i="25" s="1"/>
  <c r="R200" i="25" s="1"/>
  <c r="J201" i="25"/>
  <c r="K201" i="25" s="1"/>
  <c r="Q201" i="25" s="1"/>
  <c r="R201" i="25" s="1"/>
  <c r="J202" i="25"/>
  <c r="K202" i="25" s="1"/>
  <c r="Q202" i="25" s="1"/>
  <c r="R202" i="25" s="1"/>
  <c r="J203" i="25"/>
  <c r="K203" i="25" s="1"/>
  <c r="O203" i="25" s="1"/>
  <c r="J204" i="25"/>
  <c r="K204" i="25" s="1"/>
  <c r="O204" i="25" s="1"/>
  <c r="J205" i="25"/>
  <c r="K205" i="25" s="1"/>
  <c r="Q205" i="25" s="1"/>
  <c r="R205" i="25" s="1"/>
  <c r="J206" i="25"/>
  <c r="K206" i="25" s="1"/>
  <c r="Q206" i="25" s="1"/>
  <c r="R206" i="25" s="1"/>
  <c r="J207" i="25"/>
  <c r="K207" i="25" s="1"/>
  <c r="Q207" i="25" s="1"/>
  <c r="R207" i="25" s="1"/>
  <c r="J208" i="25"/>
  <c r="K208" i="25" s="1"/>
  <c r="O208" i="25" s="1"/>
  <c r="J209" i="25"/>
  <c r="K209" i="25" s="1"/>
  <c r="J210" i="25"/>
  <c r="K210" i="25" s="1"/>
  <c r="J211" i="25"/>
  <c r="K211" i="25" s="1"/>
  <c r="O211" i="25" s="1"/>
  <c r="J212" i="25"/>
  <c r="K212" i="25" s="1"/>
  <c r="J213" i="25"/>
  <c r="K213" i="25" s="1"/>
  <c r="Q213" i="25" s="1"/>
  <c r="R213" i="25" s="1"/>
  <c r="J214" i="25"/>
  <c r="K214" i="25" s="1"/>
  <c r="L214" i="25" s="1"/>
  <c r="M214" i="25" s="1"/>
  <c r="J215" i="25"/>
  <c r="K215" i="25" s="1"/>
  <c r="Q215" i="25" s="1"/>
  <c r="R215" i="25" s="1"/>
  <c r="J216" i="25"/>
  <c r="K216" i="25" s="1"/>
  <c r="L216" i="25" s="1"/>
  <c r="M216" i="25" s="1"/>
  <c r="J217" i="25"/>
  <c r="K217" i="25" s="1"/>
  <c r="J218" i="25"/>
  <c r="K218" i="25" s="1"/>
  <c r="J219" i="25"/>
  <c r="K219" i="25" s="1"/>
  <c r="L219" i="25" s="1"/>
  <c r="M219" i="25" s="1"/>
  <c r="J220" i="25"/>
  <c r="K220" i="25" s="1"/>
  <c r="Q220" i="25" s="1"/>
  <c r="R220" i="25" s="1"/>
  <c r="J221" i="25"/>
  <c r="K221" i="25" s="1"/>
  <c r="O221" i="25" s="1"/>
  <c r="J222" i="25"/>
  <c r="K222" i="25" s="1"/>
  <c r="L222" i="25" s="1"/>
  <c r="M222" i="25" s="1"/>
  <c r="J223" i="25"/>
  <c r="K223" i="25" s="1"/>
  <c r="O223" i="25" s="1"/>
  <c r="J224" i="25"/>
  <c r="K224" i="25" s="1"/>
  <c r="Q224" i="25" s="1"/>
  <c r="R224" i="25" s="1"/>
  <c r="J225" i="25"/>
  <c r="K225" i="25" s="1"/>
  <c r="O225" i="25" s="1"/>
  <c r="J226" i="25"/>
  <c r="K226" i="25" s="1"/>
  <c r="J227" i="25"/>
  <c r="K227" i="25" s="1"/>
  <c r="O227" i="25" s="1"/>
  <c r="J228" i="25"/>
  <c r="K228" i="25" s="1"/>
  <c r="Q228" i="25" s="1"/>
  <c r="R228" i="25" s="1"/>
  <c r="J229" i="25"/>
  <c r="K229" i="25" s="1"/>
  <c r="O229" i="25" s="1"/>
  <c r="J230" i="25"/>
  <c r="K230" i="25" s="1"/>
  <c r="L230" i="25" s="1"/>
  <c r="M230" i="25" s="1"/>
  <c r="J231" i="25"/>
  <c r="K231" i="25" s="1"/>
  <c r="O231" i="25" s="1"/>
  <c r="J232" i="25"/>
  <c r="K232" i="25" s="1"/>
  <c r="Q232" i="25" s="1"/>
  <c r="R232" i="25" s="1"/>
  <c r="J233" i="25"/>
  <c r="K233" i="25" s="1"/>
  <c r="O233" i="25" s="1"/>
  <c r="J234" i="25"/>
  <c r="K234" i="25" s="1"/>
  <c r="J235" i="25"/>
  <c r="K235" i="25" s="1"/>
  <c r="O235" i="25" s="1"/>
  <c r="J236" i="25"/>
  <c r="K236" i="25" s="1"/>
  <c r="Q236" i="25" s="1"/>
  <c r="R236" i="25" s="1"/>
  <c r="J237" i="25"/>
  <c r="K237" i="25" s="1"/>
  <c r="O237" i="25" s="1"/>
  <c r="J238" i="25"/>
  <c r="K238" i="25" s="1"/>
  <c r="L238" i="25" s="1"/>
  <c r="M238" i="25" s="1"/>
  <c r="J239" i="25"/>
  <c r="K239" i="25" s="1"/>
  <c r="O239" i="25" s="1"/>
  <c r="J240" i="25"/>
  <c r="K240" i="25" s="1"/>
  <c r="Q240" i="25" s="1"/>
  <c r="R240" i="25" s="1"/>
  <c r="J241" i="25"/>
  <c r="K241" i="25" s="1"/>
  <c r="O241" i="25" s="1"/>
  <c r="J242" i="25"/>
  <c r="K242" i="25" s="1"/>
  <c r="J243" i="25"/>
  <c r="K243" i="25" s="1"/>
  <c r="O243" i="25" s="1"/>
  <c r="J244" i="25"/>
  <c r="K244" i="25" s="1"/>
  <c r="Q244" i="25" s="1"/>
  <c r="R244" i="25" s="1"/>
  <c r="J245" i="25"/>
  <c r="K245" i="25" s="1"/>
  <c r="O245" i="25" s="1"/>
  <c r="J246" i="25"/>
  <c r="K246" i="25" s="1"/>
  <c r="Q246" i="25" s="1"/>
  <c r="R246" i="25" s="1"/>
  <c r="J247" i="25"/>
  <c r="K247" i="25" s="1"/>
  <c r="O247" i="25" s="1"/>
  <c r="J248" i="25"/>
  <c r="K248" i="25" s="1"/>
  <c r="Q248" i="25" s="1"/>
  <c r="R248" i="25" s="1"/>
  <c r="J249" i="25"/>
  <c r="K249" i="25" s="1"/>
  <c r="O249" i="25" s="1"/>
  <c r="J250" i="25"/>
  <c r="K250" i="25" s="1"/>
  <c r="J251" i="25"/>
  <c r="K251" i="25" s="1"/>
  <c r="O251" i="25" s="1"/>
  <c r="J252" i="25"/>
  <c r="K252" i="25" s="1"/>
  <c r="O252" i="25" s="1"/>
  <c r="J253" i="25"/>
  <c r="K253" i="25" s="1"/>
  <c r="O253" i="25" s="1"/>
  <c r="J254" i="25"/>
  <c r="K254" i="25" s="1"/>
  <c r="Q254" i="25" s="1"/>
  <c r="R254" i="25" s="1"/>
  <c r="J255" i="25"/>
  <c r="K255" i="25" s="1"/>
  <c r="O255" i="25" s="1"/>
  <c r="J256" i="25"/>
  <c r="K256" i="25" s="1"/>
  <c r="O256" i="25" s="1"/>
  <c r="J257" i="25"/>
  <c r="K257" i="25" s="1"/>
  <c r="O257" i="25" s="1"/>
  <c r="J258" i="25"/>
  <c r="K258" i="25" s="1"/>
  <c r="J259" i="25"/>
  <c r="K259" i="25" s="1"/>
  <c r="J260" i="25"/>
  <c r="K260" i="25" s="1"/>
  <c r="L260" i="25" s="1"/>
  <c r="M260" i="25" s="1"/>
  <c r="J261" i="25"/>
  <c r="K261" i="25" s="1"/>
  <c r="J262" i="25"/>
  <c r="K262" i="25" s="1"/>
  <c r="J263" i="25"/>
  <c r="K263" i="25" s="1"/>
  <c r="J264" i="25"/>
  <c r="K264" i="25" s="1"/>
  <c r="J265" i="25"/>
  <c r="K265" i="25" s="1"/>
  <c r="J266" i="25"/>
  <c r="K266" i="25" s="1"/>
  <c r="J267" i="25"/>
  <c r="K267" i="25" s="1"/>
  <c r="J268" i="25"/>
  <c r="K268" i="25" s="1"/>
  <c r="J269" i="25"/>
  <c r="K269" i="25" s="1"/>
  <c r="Q269" i="25" s="1"/>
  <c r="R269" i="25" s="1"/>
  <c r="J270" i="25"/>
  <c r="K270" i="25" s="1"/>
  <c r="J271" i="25"/>
  <c r="K271" i="25" s="1"/>
  <c r="J272" i="25"/>
  <c r="K272" i="25" s="1"/>
  <c r="J273" i="25"/>
  <c r="K273" i="25" s="1"/>
  <c r="J274" i="25"/>
  <c r="K274" i="25" s="1"/>
  <c r="J275" i="25"/>
  <c r="K275" i="25" s="1"/>
  <c r="J276" i="25"/>
  <c r="K276" i="25" s="1"/>
  <c r="O276" i="25" s="1"/>
  <c r="J277" i="25"/>
  <c r="K277" i="25" s="1"/>
  <c r="J278" i="25"/>
  <c r="K278" i="25" s="1"/>
  <c r="J279" i="25"/>
  <c r="K279" i="25" s="1"/>
  <c r="L279" i="25" s="1"/>
  <c r="M279" i="25" s="1"/>
  <c r="J280" i="25"/>
  <c r="K280" i="25" s="1"/>
  <c r="J281" i="25"/>
  <c r="K281" i="25" s="1"/>
  <c r="O281" i="25" s="1"/>
  <c r="J282" i="25"/>
  <c r="K282" i="25" s="1"/>
  <c r="J283" i="25"/>
  <c r="K283" i="25" s="1"/>
  <c r="J284" i="25"/>
  <c r="K284" i="25" s="1"/>
  <c r="J285" i="25"/>
  <c r="K285" i="25" s="1"/>
  <c r="J286" i="25"/>
  <c r="K286" i="25" s="1"/>
  <c r="J287" i="25"/>
  <c r="K287" i="25" s="1"/>
  <c r="L287" i="25" s="1"/>
  <c r="M287" i="25" s="1"/>
  <c r="J288" i="25"/>
  <c r="K288" i="25" s="1"/>
  <c r="J289" i="25"/>
  <c r="K289" i="25" s="1"/>
  <c r="O289" i="25" s="1"/>
  <c r="J290" i="25"/>
  <c r="K290" i="25" s="1"/>
  <c r="J291" i="25"/>
  <c r="K291" i="25" s="1"/>
  <c r="O291" i="25" s="1"/>
  <c r="J292" i="25"/>
  <c r="K292" i="25" s="1"/>
  <c r="O292" i="25" s="1"/>
  <c r="J293" i="25"/>
  <c r="K293" i="25" s="1"/>
  <c r="J294" i="25"/>
  <c r="K294" i="25" s="1"/>
  <c r="J295" i="25"/>
  <c r="K295" i="25" s="1"/>
  <c r="L295" i="25" s="1"/>
  <c r="M295" i="25" s="1"/>
  <c r="J296" i="25"/>
  <c r="K296" i="25" s="1"/>
  <c r="J297" i="25"/>
  <c r="K297" i="25" s="1"/>
  <c r="O297" i="25" s="1"/>
  <c r="J298" i="25"/>
  <c r="K298" i="25" s="1"/>
  <c r="J299" i="25"/>
  <c r="K299" i="25" s="1"/>
  <c r="O299" i="25" s="1"/>
  <c r="J300" i="25"/>
  <c r="K300" i="25" s="1"/>
  <c r="O300" i="25" s="1"/>
  <c r="J301" i="25"/>
  <c r="K301" i="25" s="1"/>
  <c r="J302" i="25"/>
  <c r="K302" i="25" s="1"/>
  <c r="J303" i="25"/>
  <c r="K303" i="25" s="1"/>
  <c r="J304" i="25"/>
  <c r="K304" i="25" s="1"/>
  <c r="J305" i="25"/>
  <c r="K305" i="25" s="1"/>
  <c r="J306" i="25"/>
  <c r="K306" i="25" s="1"/>
  <c r="J307" i="25"/>
  <c r="K307" i="25" s="1"/>
  <c r="J308" i="25"/>
  <c r="K308" i="25" s="1"/>
  <c r="J309" i="25"/>
  <c r="K309" i="25" s="1"/>
  <c r="J310" i="25"/>
  <c r="K310" i="25" s="1"/>
  <c r="Q310" i="25" s="1"/>
  <c r="R310" i="25" s="1"/>
  <c r="J311" i="25"/>
  <c r="K311" i="25" s="1"/>
  <c r="J312" i="25"/>
  <c r="K312" i="25" s="1"/>
  <c r="J313" i="25"/>
  <c r="K313" i="25" s="1"/>
  <c r="J314" i="25"/>
  <c r="K314" i="25" s="1"/>
  <c r="J315" i="25"/>
  <c r="K315" i="25" s="1"/>
  <c r="J316" i="25"/>
  <c r="K316" i="25" s="1"/>
  <c r="J317" i="25"/>
  <c r="K317" i="25" s="1"/>
  <c r="J318" i="25"/>
  <c r="K318" i="25" s="1"/>
  <c r="J319" i="25"/>
  <c r="K319" i="25" s="1"/>
  <c r="J320" i="25"/>
  <c r="K320" i="25" s="1"/>
  <c r="J321" i="25"/>
  <c r="K321" i="25" s="1"/>
  <c r="J322" i="25"/>
  <c r="K322" i="25" s="1"/>
  <c r="J323" i="25"/>
  <c r="K323" i="25" s="1"/>
  <c r="J324" i="25"/>
  <c r="K324" i="25" s="1"/>
  <c r="J325" i="25"/>
  <c r="K325" i="25" s="1"/>
  <c r="J326" i="25"/>
  <c r="K326" i="25" s="1"/>
  <c r="J327" i="25"/>
  <c r="K327" i="25" s="1"/>
  <c r="J328" i="25"/>
  <c r="K328" i="25" s="1"/>
  <c r="J329" i="25"/>
  <c r="K329" i="25" s="1"/>
  <c r="J330" i="25"/>
  <c r="K330" i="25" s="1"/>
  <c r="J331" i="25"/>
  <c r="K331" i="25" s="1"/>
  <c r="J332" i="25"/>
  <c r="K332" i="25" s="1"/>
  <c r="J333" i="25"/>
  <c r="K333" i="25" s="1"/>
  <c r="J334" i="25"/>
  <c r="K334" i="25" s="1"/>
  <c r="J335" i="25"/>
  <c r="K335" i="25" s="1"/>
  <c r="J336" i="25"/>
  <c r="K336" i="25" s="1"/>
  <c r="J337" i="25"/>
  <c r="K337" i="25" s="1"/>
  <c r="J338" i="25"/>
  <c r="K338" i="25" s="1"/>
  <c r="J339" i="25"/>
  <c r="K339" i="25" s="1"/>
  <c r="J340" i="25"/>
  <c r="K340" i="25" s="1"/>
  <c r="J341" i="25"/>
  <c r="K341" i="25" s="1"/>
  <c r="J342" i="25"/>
  <c r="K342" i="25" s="1"/>
  <c r="J343" i="25"/>
  <c r="K343" i="25" s="1"/>
  <c r="J344" i="25"/>
  <c r="K344" i="25" s="1"/>
  <c r="J345" i="25"/>
  <c r="K345" i="25" s="1"/>
  <c r="J346" i="25"/>
  <c r="K346" i="25" s="1"/>
  <c r="J347" i="25"/>
  <c r="K347" i="25" s="1"/>
  <c r="J348" i="25"/>
  <c r="K348" i="25" s="1"/>
  <c r="J349" i="25"/>
  <c r="K349" i="25" s="1"/>
  <c r="J350" i="25"/>
  <c r="K350" i="25" s="1"/>
  <c r="J351" i="25"/>
  <c r="K351" i="25" s="1"/>
  <c r="J352" i="25"/>
  <c r="K352" i="25" s="1"/>
  <c r="J353" i="25"/>
  <c r="K353" i="25" s="1"/>
  <c r="J354" i="25"/>
  <c r="K354" i="25" s="1"/>
  <c r="J355" i="25"/>
  <c r="K355" i="25" s="1"/>
  <c r="J356" i="25"/>
  <c r="K356" i="25" s="1"/>
  <c r="J357" i="25"/>
  <c r="K357" i="25" s="1"/>
  <c r="J358" i="25"/>
  <c r="K358" i="25" s="1"/>
  <c r="J359" i="25"/>
  <c r="K359" i="25" s="1"/>
  <c r="J360" i="25"/>
  <c r="K360" i="25" s="1"/>
  <c r="V8" i="26"/>
  <c r="L4" i="26"/>
  <c r="L5" i="26"/>
  <c r="L6" i="26"/>
  <c r="L7" i="26"/>
  <c r="L9" i="26"/>
  <c r="P9" i="26" s="1"/>
  <c r="L11" i="26"/>
  <c r="L12" i="26"/>
  <c r="L14" i="26"/>
  <c r="L15" i="26"/>
  <c r="L16" i="26"/>
  <c r="L17" i="26"/>
  <c r="P17" i="26" s="1"/>
  <c r="L19" i="26"/>
  <c r="L20" i="26"/>
  <c r="L21" i="26"/>
  <c r="L22" i="26"/>
  <c r="L23" i="26"/>
  <c r="L24" i="26"/>
  <c r="L25" i="26"/>
  <c r="P25" i="26" s="1"/>
  <c r="L27" i="26"/>
  <c r="L28" i="26"/>
  <c r="L29" i="26"/>
  <c r="L30" i="26"/>
  <c r="L31" i="26"/>
  <c r="L32" i="26"/>
  <c r="L3" i="26"/>
  <c r="L8" i="26"/>
  <c r="L13" i="26"/>
  <c r="K5" i="25"/>
  <c r="O5" i="25" s="1"/>
  <c r="K6" i="25"/>
  <c r="K14" i="25"/>
  <c r="K22" i="25"/>
  <c r="K30" i="25"/>
  <c r="P360" i="25"/>
  <c r="P359" i="25"/>
  <c r="P358" i="25"/>
  <c r="P357" i="25"/>
  <c r="P356" i="25"/>
  <c r="P355" i="25"/>
  <c r="P354" i="25"/>
  <c r="P353" i="25"/>
  <c r="P352" i="25"/>
  <c r="P351" i="25"/>
  <c r="P350" i="25"/>
  <c r="P349" i="25"/>
  <c r="P348" i="25"/>
  <c r="P347" i="25"/>
  <c r="P346" i="25"/>
  <c r="P345" i="25"/>
  <c r="P344" i="25"/>
  <c r="P343" i="25"/>
  <c r="P342" i="25"/>
  <c r="P341" i="25"/>
  <c r="P340" i="25"/>
  <c r="P339" i="25"/>
  <c r="P338" i="25"/>
  <c r="P337" i="25"/>
  <c r="P336" i="25"/>
  <c r="P335" i="25"/>
  <c r="P334" i="25"/>
  <c r="P333" i="25"/>
  <c r="P332" i="25"/>
  <c r="P331" i="25"/>
  <c r="P330" i="25"/>
  <c r="P329" i="25"/>
  <c r="P328" i="25"/>
  <c r="P327" i="25"/>
  <c r="P326" i="25"/>
  <c r="P325" i="25"/>
  <c r="P324" i="25"/>
  <c r="P323" i="25"/>
  <c r="P322" i="25"/>
  <c r="P321" i="25"/>
  <c r="P320" i="25"/>
  <c r="P319" i="25"/>
  <c r="P318" i="25"/>
  <c r="P317" i="25"/>
  <c r="P316" i="25"/>
  <c r="P315" i="25"/>
  <c r="P314" i="25"/>
  <c r="P313" i="25"/>
  <c r="P312" i="25"/>
  <c r="P311" i="25"/>
  <c r="P310" i="25"/>
  <c r="P309" i="25"/>
  <c r="P308" i="25"/>
  <c r="P307" i="25"/>
  <c r="P306" i="25"/>
  <c r="P305" i="25"/>
  <c r="P304" i="25"/>
  <c r="P303" i="25"/>
  <c r="P302" i="25"/>
  <c r="P301" i="25"/>
  <c r="P300" i="25"/>
  <c r="P299" i="25"/>
  <c r="P298" i="25"/>
  <c r="P297" i="25"/>
  <c r="P296" i="25"/>
  <c r="P295" i="25"/>
  <c r="P294" i="25"/>
  <c r="P293" i="25"/>
  <c r="P292" i="25"/>
  <c r="P291" i="25"/>
  <c r="P290" i="25"/>
  <c r="P289" i="25"/>
  <c r="P288" i="25"/>
  <c r="P287" i="25"/>
  <c r="P286" i="25"/>
  <c r="P285" i="25"/>
  <c r="P284" i="25"/>
  <c r="P283" i="25"/>
  <c r="P282" i="25"/>
  <c r="P281" i="25"/>
  <c r="P280" i="25"/>
  <c r="P279" i="25"/>
  <c r="P278" i="25"/>
  <c r="P277" i="25"/>
  <c r="P276" i="25"/>
  <c r="P275" i="25"/>
  <c r="P274" i="25"/>
  <c r="P273" i="25"/>
  <c r="P272" i="25"/>
  <c r="P271" i="25"/>
  <c r="P270" i="25"/>
  <c r="P269" i="25"/>
  <c r="P268" i="25"/>
  <c r="P267" i="25"/>
  <c r="P266" i="25"/>
  <c r="P265" i="25"/>
  <c r="P264" i="25"/>
  <c r="P263" i="25"/>
  <c r="P262" i="25"/>
  <c r="P261" i="25"/>
  <c r="P260" i="25"/>
  <c r="P259" i="25"/>
  <c r="P258" i="25"/>
  <c r="P257" i="25"/>
  <c r="P256" i="25"/>
  <c r="P255" i="25"/>
  <c r="P254" i="25"/>
  <c r="P253" i="25"/>
  <c r="P252" i="25"/>
  <c r="P251" i="25"/>
  <c r="P250" i="25"/>
  <c r="P249" i="25"/>
  <c r="P248" i="25"/>
  <c r="P247" i="25"/>
  <c r="P246" i="25"/>
  <c r="P245" i="25"/>
  <c r="P244" i="25"/>
  <c r="P243" i="25"/>
  <c r="P242" i="25"/>
  <c r="P241" i="25"/>
  <c r="P240" i="25"/>
  <c r="P239" i="25"/>
  <c r="P238" i="25"/>
  <c r="P237" i="25"/>
  <c r="P236" i="25"/>
  <c r="P235" i="25"/>
  <c r="P234" i="25"/>
  <c r="P233" i="25"/>
  <c r="P232" i="25"/>
  <c r="P231" i="25"/>
  <c r="P230" i="25"/>
  <c r="P229" i="25"/>
  <c r="P228" i="25"/>
  <c r="P227" i="25"/>
  <c r="P226" i="25"/>
  <c r="P225" i="25"/>
  <c r="P224" i="25"/>
  <c r="P223" i="25"/>
  <c r="P222" i="25"/>
  <c r="P221" i="25"/>
  <c r="P220" i="25"/>
  <c r="P219" i="25"/>
  <c r="P218" i="25"/>
  <c r="P217" i="25"/>
  <c r="P216" i="25"/>
  <c r="P215" i="25"/>
  <c r="P214" i="25"/>
  <c r="P213" i="25"/>
  <c r="P212" i="25"/>
  <c r="P211" i="25"/>
  <c r="P210" i="25"/>
  <c r="P209" i="25"/>
  <c r="P208" i="25"/>
  <c r="P207" i="25"/>
  <c r="P206" i="25"/>
  <c r="P205" i="25"/>
  <c r="P204" i="25"/>
  <c r="P203" i="25"/>
  <c r="P202" i="25"/>
  <c r="P201" i="25"/>
  <c r="P200" i="25"/>
  <c r="P199" i="25"/>
  <c r="P198" i="25"/>
  <c r="P197" i="25"/>
  <c r="P196" i="25"/>
  <c r="P195" i="25"/>
  <c r="P194" i="25"/>
  <c r="P193" i="25"/>
  <c r="P192" i="25"/>
  <c r="P191" i="25"/>
  <c r="P190" i="25"/>
  <c r="P189" i="25"/>
  <c r="P188" i="25"/>
  <c r="P187" i="25"/>
  <c r="P186" i="25"/>
  <c r="P185" i="25"/>
  <c r="P184" i="25"/>
  <c r="P183" i="25"/>
  <c r="P182" i="25"/>
  <c r="P181" i="25"/>
  <c r="P180" i="25"/>
  <c r="P179" i="25"/>
  <c r="P178" i="25"/>
  <c r="P177" i="25"/>
  <c r="P176" i="25"/>
  <c r="P175" i="25"/>
  <c r="P174" i="25"/>
  <c r="P173" i="25"/>
  <c r="P172" i="25"/>
  <c r="P171" i="25"/>
  <c r="P170" i="25"/>
  <c r="P169" i="25"/>
  <c r="P168" i="25"/>
  <c r="P167" i="25"/>
  <c r="P166" i="25"/>
  <c r="P165" i="25"/>
  <c r="P164" i="25"/>
  <c r="P163" i="25"/>
  <c r="P162" i="25"/>
  <c r="P161" i="25"/>
  <c r="P160" i="25"/>
  <c r="P159" i="25"/>
  <c r="P158" i="25"/>
  <c r="P157" i="25"/>
  <c r="P156" i="25"/>
  <c r="P155" i="25"/>
  <c r="P154" i="25"/>
  <c r="P153" i="25"/>
  <c r="P152" i="25"/>
  <c r="P151" i="25"/>
  <c r="P150" i="25"/>
  <c r="P149" i="25"/>
  <c r="P148" i="25"/>
  <c r="P147" i="25"/>
  <c r="P146" i="25"/>
  <c r="P145" i="25"/>
  <c r="P144" i="25"/>
  <c r="P143" i="25"/>
  <c r="P142" i="25"/>
  <c r="P141" i="25"/>
  <c r="P140" i="25"/>
  <c r="P139" i="25"/>
  <c r="P138" i="25"/>
  <c r="P137" i="25"/>
  <c r="P136" i="25"/>
  <c r="P135" i="25"/>
  <c r="P134" i="25"/>
  <c r="P133" i="25"/>
  <c r="P132" i="25"/>
  <c r="P131" i="25"/>
  <c r="P130" i="25"/>
  <c r="P129" i="25"/>
  <c r="P128" i="25"/>
  <c r="P127" i="25"/>
  <c r="P126" i="25"/>
  <c r="P125" i="25"/>
  <c r="P124" i="25"/>
  <c r="P123" i="25"/>
  <c r="P122" i="25"/>
  <c r="P121" i="25"/>
  <c r="P120" i="25"/>
  <c r="P119" i="25"/>
  <c r="P118" i="25"/>
  <c r="P117" i="25"/>
  <c r="P116" i="25"/>
  <c r="P115" i="25"/>
  <c r="P114" i="25"/>
  <c r="P113" i="25"/>
  <c r="P112" i="25"/>
  <c r="P111" i="25"/>
  <c r="P110" i="25"/>
  <c r="P109" i="25"/>
  <c r="P108" i="25"/>
  <c r="P107" i="25"/>
  <c r="P106" i="25"/>
  <c r="P105" i="25"/>
  <c r="P104" i="25"/>
  <c r="P103" i="25"/>
  <c r="P102" i="25"/>
  <c r="P101" i="25"/>
  <c r="P100" i="25"/>
  <c r="P99" i="25"/>
  <c r="P98" i="25"/>
  <c r="P97" i="25"/>
  <c r="P96" i="25"/>
  <c r="P95" i="25"/>
  <c r="P94" i="25"/>
  <c r="P93" i="25"/>
  <c r="P92" i="25"/>
  <c r="P91" i="25"/>
  <c r="P90" i="25"/>
  <c r="P89" i="25"/>
  <c r="P88" i="25"/>
  <c r="P87" i="25"/>
  <c r="P86" i="25"/>
  <c r="P85" i="25"/>
  <c r="P84" i="25"/>
  <c r="P83" i="25"/>
  <c r="P82" i="25"/>
  <c r="P81" i="25"/>
  <c r="P80" i="25"/>
  <c r="P79" i="25"/>
  <c r="P78" i="25"/>
  <c r="P77" i="25"/>
  <c r="P76" i="25"/>
  <c r="P75" i="25"/>
  <c r="P74" i="25"/>
  <c r="P73" i="25"/>
  <c r="P72" i="25"/>
  <c r="P71" i="25"/>
  <c r="P70" i="25"/>
  <c r="P69" i="25"/>
  <c r="P68" i="25"/>
  <c r="P67" i="25"/>
  <c r="P66" i="25"/>
  <c r="P65" i="25"/>
  <c r="P64" i="25"/>
  <c r="P63" i="25"/>
  <c r="P62" i="25"/>
  <c r="P61" i="25"/>
  <c r="P60" i="25"/>
  <c r="P59" i="25"/>
  <c r="P58" i="25"/>
  <c r="P57" i="25"/>
  <c r="P56" i="25"/>
  <c r="P55" i="25"/>
  <c r="P54" i="25"/>
  <c r="P53" i="25"/>
  <c r="P52" i="25"/>
  <c r="P51" i="25"/>
  <c r="P50" i="25"/>
  <c r="P49" i="25"/>
  <c r="P48" i="25"/>
  <c r="P47" i="25"/>
  <c r="P46" i="25"/>
  <c r="P45" i="25"/>
  <c r="P44" i="25"/>
  <c r="P43" i="25"/>
  <c r="P42" i="25"/>
  <c r="P41" i="25"/>
  <c r="P40" i="25"/>
  <c r="P39" i="25"/>
  <c r="P38" i="25"/>
  <c r="P37" i="25"/>
  <c r="P36" i="25"/>
  <c r="P35" i="25"/>
  <c r="P34" i="25"/>
  <c r="P33" i="25"/>
  <c r="P32" i="25"/>
  <c r="P31" i="25"/>
  <c r="P30" i="25"/>
  <c r="P29" i="25"/>
  <c r="P28" i="25"/>
  <c r="P27" i="25"/>
  <c r="P26" i="25"/>
  <c r="P25" i="25"/>
  <c r="P24" i="25"/>
  <c r="P23" i="25"/>
  <c r="P22" i="25"/>
  <c r="P21" i="25"/>
  <c r="P20" i="25"/>
  <c r="P19" i="25"/>
  <c r="P18" i="25"/>
  <c r="P17" i="25"/>
  <c r="P16" i="25"/>
  <c r="P15" i="25"/>
  <c r="P14" i="25"/>
  <c r="P13" i="25"/>
  <c r="P12" i="25"/>
  <c r="P11" i="25"/>
  <c r="P10" i="25"/>
  <c r="P9" i="25"/>
  <c r="P8" i="25"/>
  <c r="P7" i="25"/>
  <c r="P6" i="25"/>
  <c r="P5" i="25"/>
  <c r="P4" i="25"/>
  <c r="P3" i="25"/>
  <c r="P2" i="25"/>
  <c r="V8" i="25" s="1"/>
  <c r="U5" i="23"/>
  <c r="U9" i="23"/>
  <c r="U8" i="23"/>
  <c r="K3" i="23"/>
  <c r="L3" i="23" s="1"/>
  <c r="K4" i="23"/>
  <c r="L4" i="23" s="1"/>
  <c r="K5" i="23"/>
  <c r="L5" i="23" s="1"/>
  <c r="K6" i="23"/>
  <c r="L6" i="23" s="1"/>
  <c r="K7" i="23"/>
  <c r="L7" i="23" s="1"/>
  <c r="M7" i="23" s="1"/>
  <c r="N7" i="23" s="1"/>
  <c r="K8" i="23"/>
  <c r="L8" i="23" s="1"/>
  <c r="K9" i="23"/>
  <c r="L9" i="23" s="1"/>
  <c r="K10" i="23"/>
  <c r="L10" i="23" s="1"/>
  <c r="K11" i="23"/>
  <c r="L11" i="23" s="1"/>
  <c r="K12" i="23"/>
  <c r="L12" i="23" s="1"/>
  <c r="K13" i="23"/>
  <c r="L13" i="23" s="1"/>
  <c r="P13" i="23" s="1"/>
  <c r="K14" i="23"/>
  <c r="L14" i="23" s="1"/>
  <c r="K15" i="23"/>
  <c r="L15" i="23" s="1"/>
  <c r="M15" i="23" s="1"/>
  <c r="N15" i="23" s="1"/>
  <c r="K16" i="23"/>
  <c r="L16" i="23" s="1"/>
  <c r="K17" i="23"/>
  <c r="L17" i="23" s="1"/>
  <c r="K18" i="23"/>
  <c r="L18" i="23" s="1"/>
  <c r="K19" i="23"/>
  <c r="L19" i="23" s="1"/>
  <c r="K20" i="23"/>
  <c r="L20" i="23" s="1"/>
  <c r="K21" i="23"/>
  <c r="L21" i="23" s="1"/>
  <c r="K22" i="23"/>
  <c r="L22" i="23" s="1"/>
  <c r="K23" i="23"/>
  <c r="L23" i="23" s="1"/>
  <c r="M23" i="23" s="1"/>
  <c r="N23" i="23" s="1"/>
  <c r="K24" i="23"/>
  <c r="L24" i="23" s="1"/>
  <c r="K25" i="23"/>
  <c r="L25" i="23" s="1"/>
  <c r="K26" i="23"/>
  <c r="L26" i="23" s="1"/>
  <c r="K27" i="23"/>
  <c r="L27" i="23" s="1"/>
  <c r="K28" i="23"/>
  <c r="L28" i="23" s="1"/>
  <c r="K29" i="23"/>
  <c r="L29" i="23" s="1"/>
  <c r="K30" i="23"/>
  <c r="L30" i="23" s="1"/>
  <c r="P30" i="23" s="1"/>
  <c r="K31" i="23"/>
  <c r="L31" i="23" s="1"/>
  <c r="M31" i="23" s="1"/>
  <c r="N31" i="23" s="1"/>
  <c r="K32" i="23"/>
  <c r="L32" i="23" s="1"/>
  <c r="K2" i="23"/>
  <c r="L2" i="23" s="1"/>
  <c r="Z9" i="21"/>
  <c r="U12" i="22"/>
  <c r="P3" i="22"/>
  <c r="P4" i="22"/>
  <c r="P5" i="22"/>
  <c r="P6" i="22"/>
  <c r="P7" i="22"/>
  <c r="P8" i="22"/>
  <c r="P9" i="22"/>
  <c r="P10" i="22"/>
  <c r="P11" i="22"/>
  <c r="P12" i="22"/>
  <c r="P13" i="22"/>
  <c r="P14" i="22"/>
  <c r="P15" i="22"/>
  <c r="P16" i="22"/>
  <c r="P17" i="22"/>
  <c r="P18" i="22"/>
  <c r="P19" i="22"/>
  <c r="P20" i="22"/>
  <c r="P21" i="22"/>
  <c r="P22" i="22"/>
  <c r="P23" i="22"/>
  <c r="P24" i="22"/>
  <c r="P25" i="22"/>
  <c r="P26" i="22"/>
  <c r="P27" i="22"/>
  <c r="P28" i="22"/>
  <c r="P29" i="22"/>
  <c r="P30" i="22"/>
  <c r="P31" i="22"/>
  <c r="P32" i="22"/>
  <c r="P33" i="22"/>
  <c r="P34" i="22"/>
  <c r="P35" i="22"/>
  <c r="P36" i="22"/>
  <c r="P37" i="22"/>
  <c r="P38" i="22"/>
  <c r="P39" i="22"/>
  <c r="P40" i="22"/>
  <c r="P41" i="22"/>
  <c r="P42" i="22"/>
  <c r="P43" i="22"/>
  <c r="P44" i="22"/>
  <c r="P45" i="22"/>
  <c r="P46" i="22"/>
  <c r="P47" i="22"/>
  <c r="P48" i="22"/>
  <c r="P49" i="22"/>
  <c r="P50" i="22"/>
  <c r="P51" i="22"/>
  <c r="P52" i="22"/>
  <c r="P53" i="22"/>
  <c r="P54" i="22"/>
  <c r="P55" i="22"/>
  <c r="P56" i="22"/>
  <c r="P57" i="22"/>
  <c r="P58" i="22"/>
  <c r="P59" i="22"/>
  <c r="P60" i="22"/>
  <c r="P61" i="22"/>
  <c r="P62" i="22"/>
  <c r="P63" i="22"/>
  <c r="P64" i="22"/>
  <c r="P65" i="22"/>
  <c r="P66" i="22"/>
  <c r="P67" i="22"/>
  <c r="P68" i="22"/>
  <c r="P69" i="22"/>
  <c r="P70" i="22"/>
  <c r="P71" i="22"/>
  <c r="P72" i="22"/>
  <c r="P73" i="22"/>
  <c r="P74" i="22"/>
  <c r="P75" i="22"/>
  <c r="P76" i="22"/>
  <c r="P77" i="22"/>
  <c r="P78" i="22"/>
  <c r="P79" i="22"/>
  <c r="P80" i="22"/>
  <c r="P81" i="22"/>
  <c r="P82" i="22"/>
  <c r="P83" i="22"/>
  <c r="P84" i="22"/>
  <c r="P85" i="22"/>
  <c r="P86" i="22"/>
  <c r="P87" i="22"/>
  <c r="P88" i="22"/>
  <c r="P89" i="22"/>
  <c r="P90" i="22"/>
  <c r="P91" i="22"/>
  <c r="P92" i="22"/>
  <c r="P93" i="22"/>
  <c r="P94" i="22"/>
  <c r="P95" i="22"/>
  <c r="P96" i="22"/>
  <c r="P97" i="22"/>
  <c r="P98" i="22"/>
  <c r="P99" i="22"/>
  <c r="P100" i="22"/>
  <c r="P101" i="22"/>
  <c r="P102" i="22"/>
  <c r="P103" i="22"/>
  <c r="P104" i="22"/>
  <c r="P105" i="22"/>
  <c r="P106" i="22"/>
  <c r="P107" i="22"/>
  <c r="P108" i="22"/>
  <c r="P109" i="22"/>
  <c r="P110" i="22"/>
  <c r="P111" i="22"/>
  <c r="P112" i="22"/>
  <c r="P113" i="22"/>
  <c r="P114" i="22"/>
  <c r="P115" i="22"/>
  <c r="P116" i="22"/>
  <c r="P117" i="22"/>
  <c r="P118" i="22"/>
  <c r="P119" i="22"/>
  <c r="P120" i="22"/>
  <c r="P121" i="22"/>
  <c r="P122" i="22"/>
  <c r="P123" i="22"/>
  <c r="P124" i="22"/>
  <c r="P125" i="22"/>
  <c r="P126" i="22"/>
  <c r="P127" i="22"/>
  <c r="P128" i="22"/>
  <c r="P129" i="22"/>
  <c r="P130" i="22"/>
  <c r="P131" i="22"/>
  <c r="P132" i="22"/>
  <c r="P133" i="22"/>
  <c r="P134" i="22"/>
  <c r="P135" i="22"/>
  <c r="P136" i="22"/>
  <c r="P137" i="22"/>
  <c r="P138" i="22"/>
  <c r="P139" i="22"/>
  <c r="P140" i="22"/>
  <c r="P141" i="22"/>
  <c r="P142" i="22"/>
  <c r="P143" i="22"/>
  <c r="P144" i="22"/>
  <c r="P145" i="22"/>
  <c r="P146" i="22"/>
  <c r="P147" i="22"/>
  <c r="P148" i="22"/>
  <c r="P149" i="22"/>
  <c r="P150" i="22"/>
  <c r="P151" i="22"/>
  <c r="P152" i="22"/>
  <c r="P153" i="22"/>
  <c r="P154" i="22"/>
  <c r="P155" i="22"/>
  <c r="P156" i="22"/>
  <c r="P157" i="22"/>
  <c r="P158" i="22"/>
  <c r="P159" i="22"/>
  <c r="P160" i="22"/>
  <c r="P161" i="22"/>
  <c r="P162" i="22"/>
  <c r="P163" i="22"/>
  <c r="P164" i="22"/>
  <c r="P165" i="22"/>
  <c r="P166" i="22"/>
  <c r="P167" i="22"/>
  <c r="P168" i="22"/>
  <c r="P169" i="22"/>
  <c r="P170" i="22"/>
  <c r="P171" i="22"/>
  <c r="P172" i="22"/>
  <c r="P173" i="22"/>
  <c r="P174" i="22"/>
  <c r="P175" i="22"/>
  <c r="P176" i="22"/>
  <c r="P177" i="22"/>
  <c r="P178" i="22"/>
  <c r="P179" i="22"/>
  <c r="P180" i="22"/>
  <c r="P181" i="22"/>
  <c r="P182" i="22"/>
  <c r="P183" i="22"/>
  <c r="P184" i="22"/>
  <c r="P185" i="22"/>
  <c r="P186" i="22"/>
  <c r="P187" i="22"/>
  <c r="P188" i="22"/>
  <c r="P189" i="22"/>
  <c r="P190" i="22"/>
  <c r="P191" i="22"/>
  <c r="P192" i="22"/>
  <c r="P193" i="22"/>
  <c r="P194" i="22"/>
  <c r="P195" i="22"/>
  <c r="P196" i="22"/>
  <c r="P197" i="22"/>
  <c r="P198" i="22"/>
  <c r="P199" i="22"/>
  <c r="P200" i="22"/>
  <c r="P201" i="22"/>
  <c r="P202" i="22"/>
  <c r="P203" i="22"/>
  <c r="P204" i="22"/>
  <c r="P205" i="22"/>
  <c r="P206" i="22"/>
  <c r="P207" i="22"/>
  <c r="P208" i="22"/>
  <c r="P209" i="22"/>
  <c r="P210" i="22"/>
  <c r="P211" i="22"/>
  <c r="P212" i="22"/>
  <c r="P213" i="22"/>
  <c r="P214" i="22"/>
  <c r="P215" i="22"/>
  <c r="P216" i="22"/>
  <c r="P217" i="22"/>
  <c r="P218" i="22"/>
  <c r="P219" i="22"/>
  <c r="P220" i="22"/>
  <c r="P221" i="22"/>
  <c r="P222" i="22"/>
  <c r="P223" i="22"/>
  <c r="P224" i="22"/>
  <c r="P225" i="22"/>
  <c r="P226" i="22"/>
  <c r="P227" i="22"/>
  <c r="P228" i="22"/>
  <c r="P229" i="22"/>
  <c r="P230" i="22"/>
  <c r="P231" i="22"/>
  <c r="P232" i="22"/>
  <c r="P233" i="22"/>
  <c r="P234" i="22"/>
  <c r="P235" i="22"/>
  <c r="P236" i="22"/>
  <c r="P237" i="22"/>
  <c r="P238" i="22"/>
  <c r="P239" i="22"/>
  <c r="P240" i="22"/>
  <c r="P241" i="22"/>
  <c r="P242" i="22"/>
  <c r="P243" i="22"/>
  <c r="P244" i="22"/>
  <c r="P245" i="22"/>
  <c r="P246" i="22"/>
  <c r="P247" i="22"/>
  <c r="P248" i="22"/>
  <c r="P249" i="22"/>
  <c r="P250" i="22"/>
  <c r="P251" i="22"/>
  <c r="P252" i="22"/>
  <c r="P253" i="22"/>
  <c r="P254" i="22"/>
  <c r="P255" i="22"/>
  <c r="P256" i="22"/>
  <c r="P257" i="22"/>
  <c r="P258" i="22"/>
  <c r="P259" i="22"/>
  <c r="P260" i="22"/>
  <c r="P261" i="22"/>
  <c r="P262" i="22"/>
  <c r="P263" i="22"/>
  <c r="P264" i="22"/>
  <c r="P265" i="22"/>
  <c r="P266" i="22"/>
  <c r="P267" i="22"/>
  <c r="P268" i="22"/>
  <c r="P269" i="22"/>
  <c r="P270" i="22"/>
  <c r="P271" i="22"/>
  <c r="P272" i="22"/>
  <c r="P273" i="22"/>
  <c r="P274" i="22"/>
  <c r="P275" i="22"/>
  <c r="P276" i="22"/>
  <c r="P277" i="22"/>
  <c r="P278" i="22"/>
  <c r="P279" i="22"/>
  <c r="P280" i="22"/>
  <c r="P281" i="22"/>
  <c r="P282" i="22"/>
  <c r="P283" i="22"/>
  <c r="P284" i="22"/>
  <c r="P285" i="22"/>
  <c r="P286" i="22"/>
  <c r="P287" i="22"/>
  <c r="P288" i="22"/>
  <c r="P289" i="22"/>
  <c r="P290" i="22"/>
  <c r="P291" i="22"/>
  <c r="P292" i="22"/>
  <c r="P293" i="22"/>
  <c r="P294" i="22"/>
  <c r="P295" i="22"/>
  <c r="P296" i="22"/>
  <c r="P297" i="22"/>
  <c r="P298" i="22"/>
  <c r="P299" i="22"/>
  <c r="P300" i="22"/>
  <c r="P301" i="22"/>
  <c r="P302" i="22"/>
  <c r="P303" i="22"/>
  <c r="P304" i="22"/>
  <c r="P305" i="22"/>
  <c r="P306" i="22"/>
  <c r="P307" i="22"/>
  <c r="P308" i="22"/>
  <c r="P309" i="22"/>
  <c r="P310" i="22"/>
  <c r="P311" i="22"/>
  <c r="P312" i="22"/>
  <c r="P313" i="22"/>
  <c r="P314" i="22"/>
  <c r="P315" i="22"/>
  <c r="P316" i="22"/>
  <c r="P317" i="22"/>
  <c r="P318" i="22"/>
  <c r="P319" i="22"/>
  <c r="P320" i="22"/>
  <c r="P321" i="22"/>
  <c r="P322" i="22"/>
  <c r="P323" i="22"/>
  <c r="P324" i="22"/>
  <c r="P325" i="22"/>
  <c r="P326" i="22"/>
  <c r="P327" i="22"/>
  <c r="P328" i="22"/>
  <c r="P329" i="22"/>
  <c r="P330" i="22"/>
  <c r="P331" i="22"/>
  <c r="P332" i="22"/>
  <c r="P333" i="22"/>
  <c r="P334" i="22"/>
  <c r="P335" i="22"/>
  <c r="P336" i="22"/>
  <c r="P337" i="22"/>
  <c r="P338" i="22"/>
  <c r="P339" i="22"/>
  <c r="P340" i="22"/>
  <c r="P341" i="22"/>
  <c r="P342" i="22"/>
  <c r="P343" i="22"/>
  <c r="P344" i="22"/>
  <c r="P345" i="22"/>
  <c r="P346" i="22"/>
  <c r="P347" i="22"/>
  <c r="P348" i="22"/>
  <c r="P349" i="22"/>
  <c r="P350" i="22"/>
  <c r="P351" i="22"/>
  <c r="P352" i="22"/>
  <c r="P353" i="22"/>
  <c r="P354" i="22"/>
  <c r="P355" i="22"/>
  <c r="P356" i="22"/>
  <c r="P357" i="22"/>
  <c r="P358" i="22"/>
  <c r="P359" i="22"/>
  <c r="P360" i="22"/>
  <c r="P2" i="22"/>
  <c r="J3" i="22"/>
  <c r="K3" i="22" s="1"/>
  <c r="J4" i="22"/>
  <c r="K4" i="22" s="1"/>
  <c r="L4" i="22" s="1"/>
  <c r="M4" i="22" s="1"/>
  <c r="J5" i="22"/>
  <c r="K5" i="22" s="1"/>
  <c r="J6" i="22"/>
  <c r="K6" i="22" s="1"/>
  <c r="J7" i="22"/>
  <c r="K7" i="22" s="1"/>
  <c r="J8" i="22"/>
  <c r="K8" i="22" s="1"/>
  <c r="J9" i="22"/>
  <c r="K9" i="22" s="1"/>
  <c r="J10" i="22"/>
  <c r="K10" i="22" s="1"/>
  <c r="J11" i="22"/>
  <c r="K11" i="22" s="1"/>
  <c r="J12" i="22"/>
  <c r="K12" i="22" s="1"/>
  <c r="Q12" i="22" s="1"/>
  <c r="R12" i="22" s="1"/>
  <c r="J13" i="22"/>
  <c r="K13" i="22" s="1"/>
  <c r="J14" i="22"/>
  <c r="K14" i="22" s="1"/>
  <c r="L14" i="22" s="1"/>
  <c r="M14" i="22" s="1"/>
  <c r="J15" i="22"/>
  <c r="K15" i="22" s="1"/>
  <c r="J16" i="22"/>
  <c r="K16" i="22" s="1"/>
  <c r="J17" i="22"/>
  <c r="K17" i="22" s="1"/>
  <c r="J18" i="22"/>
  <c r="K18" i="22" s="1"/>
  <c r="J19" i="22"/>
  <c r="K19" i="22" s="1"/>
  <c r="J20" i="22"/>
  <c r="K20" i="22" s="1"/>
  <c r="L20" i="22" s="1"/>
  <c r="M20" i="22" s="1"/>
  <c r="J21" i="22"/>
  <c r="K21" i="22" s="1"/>
  <c r="J22" i="22"/>
  <c r="K22" i="22" s="1"/>
  <c r="J23" i="22"/>
  <c r="K23" i="22" s="1"/>
  <c r="J24" i="22"/>
  <c r="K24" i="22" s="1"/>
  <c r="J25" i="22"/>
  <c r="K25" i="22" s="1"/>
  <c r="J26" i="22"/>
  <c r="K26" i="22" s="1"/>
  <c r="O26" i="22" s="1"/>
  <c r="J27" i="22"/>
  <c r="K27" i="22" s="1"/>
  <c r="J28" i="22"/>
  <c r="K28" i="22" s="1"/>
  <c r="J29" i="22"/>
  <c r="K29" i="22" s="1"/>
  <c r="J30" i="22"/>
  <c r="K30" i="22" s="1"/>
  <c r="J31" i="22"/>
  <c r="K31" i="22" s="1"/>
  <c r="J32" i="22"/>
  <c r="K32" i="22" s="1"/>
  <c r="J33" i="22"/>
  <c r="K33" i="22" s="1"/>
  <c r="J34" i="22"/>
  <c r="K34" i="22" s="1"/>
  <c r="J35" i="22"/>
  <c r="K35" i="22" s="1"/>
  <c r="J36" i="22"/>
  <c r="K36" i="22" s="1"/>
  <c r="L36" i="22" s="1"/>
  <c r="M36" i="22" s="1"/>
  <c r="J37" i="22"/>
  <c r="K37" i="22" s="1"/>
  <c r="J38" i="22"/>
  <c r="K38" i="22" s="1"/>
  <c r="J39" i="22"/>
  <c r="K39" i="22" s="1"/>
  <c r="J40" i="22"/>
  <c r="K40" i="22" s="1"/>
  <c r="J41" i="22"/>
  <c r="K41" i="22" s="1"/>
  <c r="J42" i="22"/>
  <c r="K42" i="22" s="1"/>
  <c r="J43" i="22"/>
  <c r="K43" i="22" s="1"/>
  <c r="L43" i="22" s="1"/>
  <c r="M43" i="22" s="1"/>
  <c r="J44" i="22"/>
  <c r="K44" i="22" s="1"/>
  <c r="L44" i="22" s="1"/>
  <c r="M44" i="22" s="1"/>
  <c r="J45" i="22"/>
  <c r="K45" i="22" s="1"/>
  <c r="J46" i="22"/>
  <c r="K46" i="22" s="1"/>
  <c r="L46" i="22" s="1"/>
  <c r="M46" i="22" s="1"/>
  <c r="J47" i="22"/>
  <c r="K47" i="22" s="1"/>
  <c r="L47" i="22" s="1"/>
  <c r="M47" i="22" s="1"/>
  <c r="J48" i="22"/>
  <c r="K48" i="22" s="1"/>
  <c r="J49" i="22"/>
  <c r="K49" i="22" s="1"/>
  <c r="J50" i="22"/>
  <c r="K50" i="22" s="1"/>
  <c r="J51" i="22"/>
  <c r="K51" i="22" s="1"/>
  <c r="J52" i="22"/>
  <c r="K52" i="22" s="1"/>
  <c r="Q52" i="22" s="1"/>
  <c r="R52" i="22" s="1"/>
  <c r="J53" i="22"/>
  <c r="K53" i="22" s="1"/>
  <c r="J54" i="22"/>
  <c r="K54" i="22" s="1"/>
  <c r="J55" i="22"/>
  <c r="K55" i="22" s="1"/>
  <c r="J56" i="22"/>
  <c r="K56" i="22" s="1"/>
  <c r="J57" i="22"/>
  <c r="K57" i="22" s="1"/>
  <c r="J58" i="22"/>
  <c r="K58" i="22" s="1"/>
  <c r="J59" i="22"/>
  <c r="K59" i="22" s="1"/>
  <c r="J60" i="22"/>
  <c r="K60" i="22" s="1"/>
  <c r="L60" i="22" s="1"/>
  <c r="M60" i="22" s="1"/>
  <c r="J61" i="22"/>
  <c r="K61" i="22" s="1"/>
  <c r="J62" i="22"/>
  <c r="K62" i="22" s="1"/>
  <c r="J63" i="22"/>
  <c r="K63" i="22" s="1"/>
  <c r="L63" i="22" s="1"/>
  <c r="M63" i="22" s="1"/>
  <c r="J64" i="22"/>
  <c r="K64" i="22" s="1"/>
  <c r="J65" i="22"/>
  <c r="K65" i="22" s="1"/>
  <c r="J66" i="22"/>
  <c r="K66" i="22" s="1"/>
  <c r="J67" i="22"/>
  <c r="K67" i="22" s="1"/>
  <c r="J68" i="22"/>
  <c r="K68" i="22" s="1"/>
  <c r="Q68" i="22" s="1"/>
  <c r="R68" i="22" s="1"/>
  <c r="J69" i="22"/>
  <c r="K69" i="22" s="1"/>
  <c r="J70" i="22"/>
  <c r="K70" i="22" s="1"/>
  <c r="J71" i="22"/>
  <c r="K71" i="22" s="1"/>
  <c r="J72" i="22"/>
  <c r="K72" i="22" s="1"/>
  <c r="J73" i="22"/>
  <c r="K73" i="22" s="1"/>
  <c r="J74" i="22"/>
  <c r="K74" i="22" s="1"/>
  <c r="J75" i="22"/>
  <c r="K75" i="22" s="1"/>
  <c r="J76" i="22"/>
  <c r="K76" i="22" s="1"/>
  <c r="Q76" i="22" s="1"/>
  <c r="R76" i="22" s="1"/>
  <c r="J77" i="22"/>
  <c r="K77" i="22" s="1"/>
  <c r="J78" i="22"/>
  <c r="K78" i="22" s="1"/>
  <c r="L78" i="22" s="1"/>
  <c r="M78" i="22" s="1"/>
  <c r="J79" i="22"/>
  <c r="K79" i="22" s="1"/>
  <c r="J80" i="22"/>
  <c r="K80" i="22" s="1"/>
  <c r="J81" i="22"/>
  <c r="K81" i="22" s="1"/>
  <c r="J82" i="22"/>
  <c r="K82" i="22" s="1"/>
  <c r="J83" i="22"/>
  <c r="K83" i="22" s="1"/>
  <c r="J84" i="22"/>
  <c r="K84" i="22" s="1"/>
  <c r="L84" i="22" s="1"/>
  <c r="M84" i="22" s="1"/>
  <c r="J85" i="22"/>
  <c r="K85" i="22" s="1"/>
  <c r="J86" i="22"/>
  <c r="K86" i="22" s="1"/>
  <c r="L86" i="22" s="1"/>
  <c r="M86" i="22" s="1"/>
  <c r="J87" i="22"/>
  <c r="K87" i="22" s="1"/>
  <c r="J88" i="22"/>
  <c r="K88" i="22" s="1"/>
  <c r="J89" i="22"/>
  <c r="K89" i="22" s="1"/>
  <c r="J90" i="22"/>
  <c r="K90" i="22" s="1"/>
  <c r="O90" i="22" s="1"/>
  <c r="J91" i="22"/>
  <c r="K91" i="22" s="1"/>
  <c r="J92" i="22"/>
  <c r="K92" i="22" s="1"/>
  <c r="J93" i="22"/>
  <c r="K93" i="22" s="1"/>
  <c r="J94" i="22"/>
  <c r="K94" i="22" s="1"/>
  <c r="J95" i="22"/>
  <c r="K95" i="22" s="1"/>
  <c r="J96" i="22"/>
  <c r="K96" i="22" s="1"/>
  <c r="J97" i="22"/>
  <c r="K97" i="22" s="1"/>
  <c r="J98" i="22"/>
  <c r="K98" i="22" s="1"/>
  <c r="J99" i="22"/>
  <c r="K99" i="22" s="1"/>
  <c r="J100" i="22"/>
  <c r="K100" i="22" s="1"/>
  <c r="L100" i="22" s="1"/>
  <c r="M100" i="22" s="1"/>
  <c r="J101" i="22"/>
  <c r="K101" i="22" s="1"/>
  <c r="J102" i="22"/>
  <c r="K102" i="22" s="1"/>
  <c r="J103" i="22"/>
  <c r="K103" i="22" s="1"/>
  <c r="J104" i="22"/>
  <c r="K104" i="22" s="1"/>
  <c r="J105" i="22"/>
  <c r="K105" i="22" s="1"/>
  <c r="J106" i="22"/>
  <c r="K106" i="22" s="1"/>
  <c r="J107" i="22"/>
  <c r="K107" i="22" s="1"/>
  <c r="L107" i="22" s="1"/>
  <c r="M107" i="22" s="1"/>
  <c r="J108" i="22"/>
  <c r="K108" i="22" s="1"/>
  <c r="L108" i="22" s="1"/>
  <c r="M108" i="22" s="1"/>
  <c r="J109" i="22"/>
  <c r="K109" i="22" s="1"/>
  <c r="J110" i="22"/>
  <c r="K110" i="22" s="1"/>
  <c r="L110" i="22" s="1"/>
  <c r="M110" i="22" s="1"/>
  <c r="J111" i="22"/>
  <c r="K111" i="22" s="1"/>
  <c r="J112" i="22"/>
  <c r="K112" i="22" s="1"/>
  <c r="J113" i="22"/>
  <c r="K113" i="22" s="1"/>
  <c r="J114" i="22"/>
  <c r="K114" i="22" s="1"/>
  <c r="J115" i="22"/>
  <c r="K115" i="22" s="1"/>
  <c r="J116" i="22"/>
  <c r="K116" i="22" s="1"/>
  <c r="J117" i="22"/>
  <c r="K117" i="22" s="1"/>
  <c r="J118" i="22"/>
  <c r="K118" i="22" s="1"/>
  <c r="J119" i="22"/>
  <c r="K119" i="22" s="1"/>
  <c r="J120" i="22"/>
  <c r="K120" i="22" s="1"/>
  <c r="J121" i="22"/>
  <c r="K121" i="22" s="1"/>
  <c r="J122" i="22"/>
  <c r="K122" i="22" s="1"/>
  <c r="J123" i="22"/>
  <c r="K123" i="22" s="1"/>
  <c r="J124" i="22"/>
  <c r="K124" i="22" s="1"/>
  <c r="L124" i="22" s="1"/>
  <c r="M124" i="22" s="1"/>
  <c r="J125" i="22"/>
  <c r="K125" i="22" s="1"/>
  <c r="J126" i="22"/>
  <c r="K126" i="22" s="1"/>
  <c r="J127" i="22"/>
  <c r="K127" i="22" s="1"/>
  <c r="L127" i="22" s="1"/>
  <c r="M127" i="22" s="1"/>
  <c r="J128" i="22"/>
  <c r="K128" i="22" s="1"/>
  <c r="J129" i="22"/>
  <c r="K129" i="22" s="1"/>
  <c r="J130" i="22"/>
  <c r="K130" i="22" s="1"/>
  <c r="J131" i="22"/>
  <c r="K131" i="22" s="1"/>
  <c r="J132" i="22"/>
  <c r="K132" i="22" s="1"/>
  <c r="Q132" i="22" s="1"/>
  <c r="R132" i="22" s="1"/>
  <c r="J133" i="22"/>
  <c r="K133" i="22" s="1"/>
  <c r="J134" i="22"/>
  <c r="K134" i="22" s="1"/>
  <c r="J135" i="22"/>
  <c r="K135" i="22" s="1"/>
  <c r="J136" i="22"/>
  <c r="K136" i="22" s="1"/>
  <c r="J137" i="22"/>
  <c r="K137" i="22" s="1"/>
  <c r="J138" i="22"/>
  <c r="K138" i="22" s="1"/>
  <c r="J139" i="22"/>
  <c r="K139" i="22" s="1"/>
  <c r="J140" i="22"/>
  <c r="K140" i="22" s="1"/>
  <c r="Q140" i="22" s="1"/>
  <c r="R140" i="22" s="1"/>
  <c r="J141" i="22"/>
  <c r="K141" i="22" s="1"/>
  <c r="J142" i="22"/>
  <c r="K142" i="22" s="1"/>
  <c r="L142" i="22" s="1"/>
  <c r="M142" i="22" s="1"/>
  <c r="J143" i="22"/>
  <c r="K143" i="22" s="1"/>
  <c r="J144" i="22"/>
  <c r="K144" i="22" s="1"/>
  <c r="J145" i="22"/>
  <c r="K145" i="22" s="1"/>
  <c r="J146" i="22"/>
  <c r="K146" i="22" s="1"/>
  <c r="J147" i="22"/>
  <c r="K147" i="22" s="1"/>
  <c r="J148" i="22"/>
  <c r="K148" i="22" s="1"/>
  <c r="L148" i="22" s="1"/>
  <c r="M148" i="22" s="1"/>
  <c r="J149" i="22"/>
  <c r="K149" i="22" s="1"/>
  <c r="J150" i="22"/>
  <c r="K150" i="22" s="1"/>
  <c r="J151" i="22"/>
  <c r="K151" i="22" s="1"/>
  <c r="J152" i="22"/>
  <c r="K152" i="22" s="1"/>
  <c r="J153" i="22"/>
  <c r="K153" i="22" s="1"/>
  <c r="J154" i="22"/>
  <c r="K154" i="22" s="1"/>
  <c r="J155" i="22"/>
  <c r="K155" i="22" s="1"/>
  <c r="J156" i="22"/>
  <c r="K156" i="22" s="1"/>
  <c r="J157" i="22"/>
  <c r="K157" i="22" s="1"/>
  <c r="J158" i="22"/>
  <c r="K158" i="22" s="1"/>
  <c r="J159" i="22"/>
  <c r="K159" i="22" s="1"/>
  <c r="J160" i="22"/>
  <c r="K160" i="22" s="1"/>
  <c r="J161" i="22"/>
  <c r="K161" i="22" s="1"/>
  <c r="J162" i="22"/>
  <c r="K162" i="22" s="1"/>
  <c r="J163" i="22"/>
  <c r="K163" i="22" s="1"/>
  <c r="J164" i="22"/>
  <c r="K164" i="22" s="1"/>
  <c r="L164" i="22" s="1"/>
  <c r="M164" i="22" s="1"/>
  <c r="J165" i="22"/>
  <c r="K165" i="22" s="1"/>
  <c r="J166" i="22"/>
  <c r="K166" i="22" s="1"/>
  <c r="J167" i="22"/>
  <c r="K167" i="22" s="1"/>
  <c r="J168" i="22"/>
  <c r="K168" i="22" s="1"/>
  <c r="J169" i="22"/>
  <c r="K169" i="22" s="1"/>
  <c r="J170" i="22"/>
  <c r="K170" i="22" s="1"/>
  <c r="J171" i="22"/>
  <c r="K171" i="22" s="1"/>
  <c r="L171" i="22" s="1"/>
  <c r="M171" i="22" s="1"/>
  <c r="J172" i="22"/>
  <c r="K172" i="22" s="1"/>
  <c r="L172" i="22" s="1"/>
  <c r="M172" i="22" s="1"/>
  <c r="J173" i="22"/>
  <c r="K173" i="22" s="1"/>
  <c r="J174" i="22"/>
  <c r="K174" i="22" s="1"/>
  <c r="J175" i="22"/>
  <c r="K175" i="22" s="1"/>
  <c r="J176" i="22"/>
  <c r="K176" i="22" s="1"/>
  <c r="J177" i="22"/>
  <c r="K177" i="22" s="1"/>
  <c r="J178" i="22"/>
  <c r="K178" i="22" s="1"/>
  <c r="J179" i="22"/>
  <c r="K179" i="22" s="1"/>
  <c r="J180" i="22"/>
  <c r="K180" i="22" s="1"/>
  <c r="Q180" i="22" s="1"/>
  <c r="R180" i="22" s="1"/>
  <c r="J181" i="22"/>
  <c r="K181" i="22" s="1"/>
  <c r="J182" i="22"/>
  <c r="K182" i="22" s="1"/>
  <c r="J183" i="22"/>
  <c r="K183" i="22" s="1"/>
  <c r="J184" i="22"/>
  <c r="K184" i="22" s="1"/>
  <c r="J185" i="22"/>
  <c r="K185" i="22" s="1"/>
  <c r="J186" i="22"/>
  <c r="K186" i="22" s="1"/>
  <c r="J187" i="22"/>
  <c r="K187" i="22" s="1"/>
  <c r="J188" i="22"/>
  <c r="K188" i="22" s="1"/>
  <c r="L188" i="22" s="1"/>
  <c r="M188" i="22" s="1"/>
  <c r="J189" i="22"/>
  <c r="K189" i="22" s="1"/>
  <c r="J190" i="22"/>
  <c r="K190" i="22" s="1"/>
  <c r="J191" i="22"/>
  <c r="K191" i="22" s="1"/>
  <c r="L191" i="22" s="1"/>
  <c r="M191" i="22" s="1"/>
  <c r="J192" i="22"/>
  <c r="K192" i="22" s="1"/>
  <c r="J193" i="22"/>
  <c r="K193" i="22" s="1"/>
  <c r="J194" i="22"/>
  <c r="K194" i="22" s="1"/>
  <c r="J195" i="22"/>
  <c r="K195" i="22" s="1"/>
  <c r="J196" i="22"/>
  <c r="K196" i="22" s="1"/>
  <c r="O196" i="22" s="1"/>
  <c r="J197" i="22"/>
  <c r="K197" i="22" s="1"/>
  <c r="J198" i="22"/>
  <c r="K198" i="22" s="1"/>
  <c r="J199" i="22"/>
  <c r="K199" i="22" s="1"/>
  <c r="J200" i="22"/>
  <c r="K200" i="22" s="1"/>
  <c r="J201" i="22"/>
  <c r="K201" i="22" s="1"/>
  <c r="J202" i="22"/>
  <c r="K202" i="22" s="1"/>
  <c r="J203" i="22"/>
  <c r="K203" i="22" s="1"/>
  <c r="L203" i="22" s="1"/>
  <c r="M203" i="22" s="1"/>
  <c r="J204" i="22"/>
  <c r="K204" i="22" s="1"/>
  <c r="J205" i="22"/>
  <c r="K205" i="22" s="1"/>
  <c r="J206" i="22"/>
  <c r="K206" i="22" s="1"/>
  <c r="J207" i="22"/>
  <c r="K207" i="22" s="1"/>
  <c r="J208" i="22"/>
  <c r="K208" i="22" s="1"/>
  <c r="J209" i="22"/>
  <c r="K209" i="22" s="1"/>
  <c r="J210" i="22"/>
  <c r="K210" i="22" s="1"/>
  <c r="J211" i="22"/>
  <c r="K211" i="22" s="1"/>
  <c r="J212" i="22"/>
  <c r="K212" i="22" s="1"/>
  <c r="L212" i="22" s="1"/>
  <c r="M212" i="22" s="1"/>
  <c r="J213" i="22"/>
  <c r="K213" i="22" s="1"/>
  <c r="J214" i="22"/>
  <c r="K214" i="22" s="1"/>
  <c r="J215" i="22"/>
  <c r="K215" i="22" s="1"/>
  <c r="J216" i="22"/>
  <c r="K216" i="22" s="1"/>
  <c r="J217" i="22"/>
  <c r="K217" i="22" s="1"/>
  <c r="J218" i="22"/>
  <c r="K218" i="22" s="1"/>
  <c r="J219" i="22"/>
  <c r="K219" i="22" s="1"/>
  <c r="J220" i="22"/>
  <c r="K220" i="22" s="1"/>
  <c r="L220" i="22" s="1"/>
  <c r="M220" i="22" s="1"/>
  <c r="J221" i="22"/>
  <c r="K221" i="22" s="1"/>
  <c r="J222" i="22"/>
  <c r="K222" i="22" s="1"/>
  <c r="J223" i="22"/>
  <c r="K223" i="22" s="1"/>
  <c r="J224" i="22"/>
  <c r="K224" i="22" s="1"/>
  <c r="J225" i="22"/>
  <c r="K225" i="22" s="1"/>
  <c r="J226" i="22"/>
  <c r="K226" i="22" s="1"/>
  <c r="J227" i="22"/>
  <c r="K227" i="22" s="1"/>
  <c r="J228" i="22"/>
  <c r="K228" i="22" s="1"/>
  <c r="L228" i="22" s="1"/>
  <c r="M228" i="22" s="1"/>
  <c r="J229" i="22"/>
  <c r="K229" i="22" s="1"/>
  <c r="J230" i="22"/>
  <c r="K230" i="22" s="1"/>
  <c r="J231" i="22"/>
  <c r="K231" i="22" s="1"/>
  <c r="L231" i="22" s="1"/>
  <c r="M231" i="22" s="1"/>
  <c r="J232" i="22"/>
  <c r="K232" i="22" s="1"/>
  <c r="J233" i="22"/>
  <c r="K233" i="22" s="1"/>
  <c r="J234" i="22"/>
  <c r="K234" i="22" s="1"/>
  <c r="J235" i="22"/>
  <c r="K235" i="22" s="1"/>
  <c r="J236" i="22"/>
  <c r="K236" i="22" s="1"/>
  <c r="J237" i="22"/>
  <c r="K237" i="22" s="1"/>
  <c r="J238" i="22"/>
  <c r="K238" i="22" s="1"/>
  <c r="J239" i="22"/>
  <c r="K239" i="22" s="1"/>
  <c r="J240" i="22"/>
  <c r="K240" i="22" s="1"/>
  <c r="J241" i="22"/>
  <c r="K241" i="22" s="1"/>
  <c r="J242" i="22"/>
  <c r="K242" i="22" s="1"/>
  <c r="J243" i="22"/>
  <c r="K243" i="22" s="1"/>
  <c r="J244" i="22"/>
  <c r="K244" i="22" s="1"/>
  <c r="Q244" i="22" s="1"/>
  <c r="R244" i="22" s="1"/>
  <c r="J245" i="22"/>
  <c r="K245" i="22" s="1"/>
  <c r="J246" i="22"/>
  <c r="K246" i="22" s="1"/>
  <c r="L246" i="22" s="1"/>
  <c r="M246" i="22" s="1"/>
  <c r="J247" i="22"/>
  <c r="K247" i="22" s="1"/>
  <c r="J248" i="22"/>
  <c r="K248" i="22" s="1"/>
  <c r="J249" i="22"/>
  <c r="K249" i="22" s="1"/>
  <c r="J250" i="22"/>
  <c r="K250" i="22" s="1"/>
  <c r="J251" i="22"/>
  <c r="K251" i="22" s="1"/>
  <c r="J252" i="22"/>
  <c r="K252" i="22" s="1"/>
  <c r="L252" i="22" s="1"/>
  <c r="M252" i="22" s="1"/>
  <c r="J253" i="22"/>
  <c r="K253" i="22" s="1"/>
  <c r="J254" i="22"/>
  <c r="K254" i="22" s="1"/>
  <c r="J255" i="22"/>
  <c r="K255" i="22" s="1"/>
  <c r="J256" i="22"/>
  <c r="K256" i="22" s="1"/>
  <c r="J257" i="22"/>
  <c r="K257" i="22" s="1"/>
  <c r="J258" i="22"/>
  <c r="K258" i="22" s="1"/>
  <c r="J259" i="22"/>
  <c r="K259" i="22" s="1"/>
  <c r="J260" i="22"/>
  <c r="K260" i="22" s="1"/>
  <c r="J261" i="22"/>
  <c r="K261" i="22" s="1"/>
  <c r="J262" i="22"/>
  <c r="K262" i="22" s="1"/>
  <c r="J263" i="22"/>
  <c r="K263" i="22" s="1"/>
  <c r="J264" i="22"/>
  <c r="K264" i="22" s="1"/>
  <c r="J265" i="22"/>
  <c r="K265" i="22" s="1"/>
  <c r="J266" i="22"/>
  <c r="K266" i="22" s="1"/>
  <c r="J267" i="22"/>
  <c r="K267" i="22" s="1"/>
  <c r="J268" i="22"/>
  <c r="K268" i="22" s="1"/>
  <c r="J269" i="22"/>
  <c r="K269" i="22" s="1"/>
  <c r="J270" i="22"/>
  <c r="K270" i="22" s="1"/>
  <c r="J271" i="22"/>
  <c r="K271" i="22" s="1"/>
  <c r="J272" i="22"/>
  <c r="K272" i="22" s="1"/>
  <c r="J273" i="22"/>
  <c r="K273" i="22" s="1"/>
  <c r="J274" i="22"/>
  <c r="K274" i="22" s="1"/>
  <c r="J275" i="22"/>
  <c r="K275" i="22" s="1"/>
  <c r="J276" i="22"/>
  <c r="K276" i="22" s="1"/>
  <c r="J277" i="22"/>
  <c r="K277" i="22" s="1"/>
  <c r="J278" i="22"/>
  <c r="K278" i="22" s="1"/>
  <c r="J279" i="22"/>
  <c r="K279" i="22" s="1"/>
  <c r="J280" i="22"/>
  <c r="K280" i="22" s="1"/>
  <c r="J281" i="22"/>
  <c r="K281" i="22" s="1"/>
  <c r="J282" i="22"/>
  <c r="K282" i="22" s="1"/>
  <c r="J283" i="22"/>
  <c r="K283" i="22" s="1"/>
  <c r="J284" i="22"/>
  <c r="K284" i="22" s="1"/>
  <c r="J285" i="22"/>
  <c r="K285" i="22" s="1"/>
  <c r="J286" i="22"/>
  <c r="K286" i="22" s="1"/>
  <c r="J287" i="22"/>
  <c r="K287" i="22" s="1"/>
  <c r="J288" i="22"/>
  <c r="K288" i="22" s="1"/>
  <c r="J289" i="22"/>
  <c r="K289" i="22" s="1"/>
  <c r="J290" i="22"/>
  <c r="K290" i="22" s="1"/>
  <c r="J291" i="22"/>
  <c r="K291" i="22" s="1"/>
  <c r="J292" i="22"/>
  <c r="K292" i="22" s="1"/>
  <c r="J293" i="22"/>
  <c r="K293" i="22" s="1"/>
  <c r="J294" i="22"/>
  <c r="K294" i="22" s="1"/>
  <c r="J295" i="22"/>
  <c r="K295" i="22" s="1"/>
  <c r="J296" i="22"/>
  <c r="K296" i="22" s="1"/>
  <c r="J297" i="22"/>
  <c r="K297" i="22" s="1"/>
  <c r="J298" i="22"/>
  <c r="K298" i="22" s="1"/>
  <c r="J299" i="22"/>
  <c r="K299" i="22" s="1"/>
  <c r="J300" i="22"/>
  <c r="K300" i="22" s="1"/>
  <c r="J301" i="22"/>
  <c r="K301" i="22" s="1"/>
  <c r="J302" i="22"/>
  <c r="K302" i="22" s="1"/>
  <c r="J303" i="22"/>
  <c r="K303" i="22" s="1"/>
  <c r="J304" i="22"/>
  <c r="K304" i="22" s="1"/>
  <c r="J305" i="22"/>
  <c r="K305" i="22" s="1"/>
  <c r="J306" i="22"/>
  <c r="K306" i="22" s="1"/>
  <c r="J307" i="22"/>
  <c r="K307" i="22" s="1"/>
  <c r="J308" i="22"/>
  <c r="K308" i="22" s="1"/>
  <c r="J309" i="22"/>
  <c r="K309" i="22" s="1"/>
  <c r="J310" i="22"/>
  <c r="K310" i="22" s="1"/>
  <c r="J311" i="22"/>
  <c r="K311" i="22" s="1"/>
  <c r="J312" i="22"/>
  <c r="K312" i="22" s="1"/>
  <c r="J313" i="22"/>
  <c r="K313" i="22" s="1"/>
  <c r="J314" i="22"/>
  <c r="K314" i="22" s="1"/>
  <c r="J315" i="22"/>
  <c r="K315" i="22" s="1"/>
  <c r="J316" i="22"/>
  <c r="K316" i="22" s="1"/>
  <c r="J317" i="22"/>
  <c r="K317" i="22" s="1"/>
  <c r="J318" i="22"/>
  <c r="K318" i="22" s="1"/>
  <c r="J319" i="22"/>
  <c r="K319" i="22" s="1"/>
  <c r="J320" i="22"/>
  <c r="K320" i="22" s="1"/>
  <c r="J321" i="22"/>
  <c r="K321" i="22" s="1"/>
  <c r="J322" i="22"/>
  <c r="K322" i="22" s="1"/>
  <c r="J323" i="22"/>
  <c r="K323" i="22" s="1"/>
  <c r="J324" i="22"/>
  <c r="K324" i="22" s="1"/>
  <c r="J325" i="22"/>
  <c r="K325" i="22" s="1"/>
  <c r="J326" i="22"/>
  <c r="K326" i="22" s="1"/>
  <c r="J327" i="22"/>
  <c r="K327" i="22" s="1"/>
  <c r="J328" i="22"/>
  <c r="K328" i="22" s="1"/>
  <c r="J329" i="22"/>
  <c r="K329" i="22" s="1"/>
  <c r="J330" i="22"/>
  <c r="K330" i="22" s="1"/>
  <c r="J331" i="22"/>
  <c r="K331" i="22" s="1"/>
  <c r="J332" i="22"/>
  <c r="K332" i="22" s="1"/>
  <c r="J333" i="22"/>
  <c r="K333" i="22" s="1"/>
  <c r="J334" i="22"/>
  <c r="K334" i="22" s="1"/>
  <c r="J335" i="22"/>
  <c r="K335" i="22" s="1"/>
  <c r="J336" i="22"/>
  <c r="K336" i="22" s="1"/>
  <c r="L336" i="22" s="1"/>
  <c r="M336" i="22" s="1"/>
  <c r="J337" i="22"/>
  <c r="K337" i="22" s="1"/>
  <c r="J338" i="22"/>
  <c r="K338" i="22" s="1"/>
  <c r="J339" i="22"/>
  <c r="K339" i="22" s="1"/>
  <c r="J340" i="22"/>
  <c r="K340" i="22" s="1"/>
  <c r="J341" i="22"/>
  <c r="K341" i="22" s="1"/>
  <c r="J342" i="22"/>
  <c r="K342" i="22" s="1"/>
  <c r="J343" i="22"/>
  <c r="K343" i="22" s="1"/>
  <c r="J344" i="22"/>
  <c r="K344" i="22" s="1"/>
  <c r="O344" i="22" s="1"/>
  <c r="J345" i="22"/>
  <c r="K345" i="22" s="1"/>
  <c r="J346" i="22"/>
  <c r="K346" i="22" s="1"/>
  <c r="J347" i="22"/>
  <c r="K347" i="22" s="1"/>
  <c r="J348" i="22"/>
  <c r="K348" i="22" s="1"/>
  <c r="J349" i="22"/>
  <c r="K349" i="22" s="1"/>
  <c r="J350" i="22"/>
  <c r="K350" i="22" s="1"/>
  <c r="J351" i="22"/>
  <c r="K351" i="22" s="1"/>
  <c r="J352" i="22"/>
  <c r="K352" i="22" s="1"/>
  <c r="J353" i="22"/>
  <c r="K353" i="22" s="1"/>
  <c r="J354" i="22"/>
  <c r="K354" i="22" s="1"/>
  <c r="J355" i="22"/>
  <c r="K355" i="22" s="1"/>
  <c r="J356" i="22"/>
  <c r="K356" i="22" s="1"/>
  <c r="J357" i="22"/>
  <c r="K357" i="22" s="1"/>
  <c r="J358" i="22"/>
  <c r="K358" i="22" s="1"/>
  <c r="J359" i="22"/>
  <c r="K359" i="22" s="1"/>
  <c r="J360" i="22"/>
  <c r="K360" i="22" s="1"/>
  <c r="L360" i="22" s="1"/>
  <c r="M360" i="22" s="1"/>
  <c r="J2" i="22"/>
  <c r="K2" i="22" s="1"/>
  <c r="Y9" i="21"/>
  <c r="Y8" i="21"/>
  <c r="Y7" i="21"/>
  <c r="Y6" i="21"/>
  <c r="Q3" i="21"/>
  <c r="Q4" i="21"/>
  <c r="Q5" i="21"/>
  <c r="Q6" i="21"/>
  <c r="Q7" i="21"/>
  <c r="Q8" i="21"/>
  <c r="Q9" i="21"/>
  <c r="Q10" i="21"/>
  <c r="Q11" i="21"/>
  <c r="Q12" i="21"/>
  <c r="Q13" i="21"/>
  <c r="Q14" i="21"/>
  <c r="Q15" i="21"/>
  <c r="Q16" i="21"/>
  <c r="Q17" i="21"/>
  <c r="Q18" i="21"/>
  <c r="Q19" i="21"/>
  <c r="Q20" i="21"/>
  <c r="Q21" i="21"/>
  <c r="Q22" i="21"/>
  <c r="Q23" i="21"/>
  <c r="Q24" i="21"/>
  <c r="Q25" i="21"/>
  <c r="Q26" i="21"/>
  <c r="Q27" i="21"/>
  <c r="Q28" i="21"/>
  <c r="Q29" i="21"/>
  <c r="Q30" i="21"/>
  <c r="Q31" i="21"/>
  <c r="Q32" i="21"/>
  <c r="Q2" i="21"/>
  <c r="P3" i="21"/>
  <c r="P4" i="21"/>
  <c r="P5" i="21"/>
  <c r="P6" i="21"/>
  <c r="P7" i="21"/>
  <c r="P8" i="21"/>
  <c r="P9" i="21"/>
  <c r="P10" i="21"/>
  <c r="P11" i="21"/>
  <c r="P12" i="21"/>
  <c r="P13" i="21"/>
  <c r="P14" i="21"/>
  <c r="P15" i="21"/>
  <c r="P16" i="21"/>
  <c r="P17" i="21"/>
  <c r="P18" i="21"/>
  <c r="P19" i="21"/>
  <c r="P20" i="21"/>
  <c r="P21" i="21"/>
  <c r="P22" i="21"/>
  <c r="P23" i="21"/>
  <c r="P24" i="21"/>
  <c r="P25" i="21"/>
  <c r="P26" i="21"/>
  <c r="P27" i="21"/>
  <c r="P28" i="21"/>
  <c r="P29" i="21"/>
  <c r="P30" i="21"/>
  <c r="P31" i="21"/>
  <c r="P32" i="21"/>
  <c r="P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2" i="21"/>
  <c r="R61" i="58" l="1"/>
  <c r="Q61" i="58"/>
  <c r="Q200" i="58"/>
  <c r="R200" i="58" s="1"/>
  <c r="Q77" i="58"/>
  <c r="R77" i="58" s="1"/>
  <c r="Q134" i="58"/>
  <c r="R134" i="58" s="1"/>
  <c r="R326" i="58"/>
  <c r="Q326" i="58"/>
  <c r="Q11" i="58"/>
  <c r="R11" i="58" s="1"/>
  <c r="Q158" i="58"/>
  <c r="R158" i="58" s="1"/>
  <c r="Q43" i="58"/>
  <c r="R43" i="58" s="1"/>
  <c r="R283" i="58"/>
  <c r="V283" i="58" s="1"/>
  <c r="Q283" i="58"/>
  <c r="Q291" i="58"/>
  <c r="R291" i="58" s="1"/>
  <c r="Q339" i="58"/>
  <c r="R339" i="58" s="1"/>
  <c r="Q163" i="58"/>
  <c r="R163" i="58" s="1"/>
  <c r="R179" i="58"/>
  <c r="S179" i="58" s="1"/>
  <c r="T179" i="58" s="1"/>
  <c r="Q179" i="58"/>
  <c r="Q108" i="58"/>
  <c r="R108" i="58" s="1"/>
  <c r="Q265" i="58"/>
  <c r="R265" i="58" s="1"/>
  <c r="Q5" i="58"/>
  <c r="R5" i="58" s="1"/>
  <c r="R17" i="58"/>
  <c r="Q17" i="58"/>
  <c r="W5" i="55"/>
  <c r="R2" i="58"/>
  <c r="X2" i="58" s="1"/>
  <c r="Y2" i="58" s="1"/>
  <c r="R13" i="58"/>
  <c r="X13" i="58" s="1"/>
  <c r="Y13" i="58" s="1"/>
  <c r="R32" i="58"/>
  <c r="S32" i="58" s="1"/>
  <c r="T32" i="58" s="1"/>
  <c r="R36" i="58"/>
  <c r="V36" i="58" s="1"/>
  <c r="R40" i="58"/>
  <c r="V40" i="58" s="1"/>
  <c r="R63" i="58"/>
  <c r="R67" i="58"/>
  <c r="X67" i="58" s="1"/>
  <c r="Y67" i="58" s="1"/>
  <c r="R71" i="58"/>
  <c r="S71" i="58" s="1"/>
  <c r="T71" i="58" s="1"/>
  <c r="R75" i="58"/>
  <c r="S75" i="58" s="1"/>
  <c r="T75" i="58" s="1"/>
  <c r="R110" i="58"/>
  <c r="R114" i="58"/>
  <c r="X114" i="58" s="1"/>
  <c r="Y114" i="58" s="1"/>
  <c r="R118" i="58"/>
  <c r="X118" i="58" s="1"/>
  <c r="Y118" i="58" s="1"/>
  <c r="R122" i="58"/>
  <c r="X122" i="58" s="1"/>
  <c r="Y122" i="58" s="1"/>
  <c r="R126" i="58"/>
  <c r="R130" i="58"/>
  <c r="S130" i="58" s="1"/>
  <c r="T130" i="58" s="1"/>
  <c r="R141" i="58"/>
  <c r="X141" i="58" s="1"/>
  <c r="Y141" i="58" s="1"/>
  <c r="R145" i="58"/>
  <c r="S145" i="58" s="1"/>
  <c r="T145" i="58" s="1"/>
  <c r="R149" i="58"/>
  <c r="V149" i="58" s="1"/>
  <c r="R153" i="58"/>
  <c r="V153" i="58" s="1"/>
  <c r="R157" i="58"/>
  <c r="X157" i="58" s="1"/>
  <c r="Y157" i="58" s="1"/>
  <c r="R164" i="58"/>
  <c r="V164" i="58" s="1"/>
  <c r="R168" i="58"/>
  <c r="R172" i="58"/>
  <c r="S172" i="58" s="1"/>
  <c r="T172" i="58" s="1"/>
  <c r="R176" i="58"/>
  <c r="S176" i="58" s="1"/>
  <c r="T176" i="58" s="1"/>
  <c r="R187" i="58"/>
  <c r="X187" i="58" s="1"/>
  <c r="Y187" i="58" s="1"/>
  <c r="R191" i="58"/>
  <c r="X191" i="58" s="1"/>
  <c r="Y191" i="58" s="1"/>
  <c r="R195" i="58"/>
  <c r="V195" i="58" s="1"/>
  <c r="R199" i="58"/>
  <c r="S199" i="58" s="1"/>
  <c r="T199" i="58" s="1"/>
  <c r="R214" i="58"/>
  <c r="V214" i="58" s="1"/>
  <c r="R218" i="58"/>
  <c r="R222" i="58"/>
  <c r="X222" i="58" s="1"/>
  <c r="Y222" i="58" s="1"/>
  <c r="R226" i="58"/>
  <c r="S226" i="58" s="1"/>
  <c r="T226" i="58" s="1"/>
  <c r="R230" i="58"/>
  <c r="V230" i="58" s="1"/>
  <c r="R234" i="58"/>
  <c r="X234" i="58" s="1"/>
  <c r="Y234" i="58" s="1"/>
  <c r="R238" i="58"/>
  <c r="V238" i="58" s="1"/>
  <c r="R242" i="58"/>
  <c r="V242" i="58" s="1"/>
  <c r="R246" i="58"/>
  <c r="V246" i="58" s="1"/>
  <c r="R257" i="58"/>
  <c r="V257" i="58" s="1"/>
  <c r="R268" i="58"/>
  <c r="X268" i="58" s="1"/>
  <c r="Y268" i="58" s="1"/>
  <c r="R279" i="58"/>
  <c r="X279" i="58" s="1"/>
  <c r="Y279" i="58" s="1"/>
  <c r="R294" i="58"/>
  <c r="X294" i="58" s="1"/>
  <c r="Y294" i="58" s="1"/>
  <c r="R298" i="58"/>
  <c r="V298" i="58" s="1"/>
  <c r="R302" i="58"/>
  <c r="X302" i="58" s="1"/>
  <c r="Y302" i="58" s="1"/>
  <c r="R306" i="58"/>
  <c r="V306" i="58" s="1"/>
  <c r="R310" i="58"/>
  <c r="X310" i="58" s="1"/>
  <c r="Y310" i="58" s="1"/>
  <c r="R314" i="58"/>
  <c r="V314" i="58" s="1"/>
  <c r="R318" i="58"/>
  <c r="X318" i="58" s="1"/>
  <c r="Y318" i="58" s="1"/>
  <c r="R322" i="58"/>
  <c r="V322" i="58" s="1"/>
  <c r="R341" i="58"/>
  <c r="S341" i="58" s="1"/>
  <c r="T341" i="58" s="1"/>
  <c r="R345" i="58"/>
  <c r="X345" i="58" s="1"/>
  <c r="Y345" i="58" s="1"/>
  <c r="R349" i="58"/>
  <c r="S349" i="58" s="1"/>
  <c r="T349" i="58" s="1"/>
  <c r="R353" i="58"/>
  <c r="X353" i="58" s="1"/>
  <c r="Y353" i="58" s="1"/>
  <c r="R357" i="58"/>
  <c r="X357" i="58" s="1"/>
  <c r="Y357" i="58" s="1"/>
  <c r="R6" i="58"/>
  <c r="V6" i="58" s="1"/>
  <c r="R10" i="58"/>
  <c r="X10" i="58" s="1"/>
  <c r="Y10" i="58" s="1"/>
  <c r="R21" i="58"/>
  <c r="V21" i="58" s="1"/>
  <c r="R25" i="58"/>
  <c r="S25" i="58" s="1"/>
  <c r="T25" i="58" s="1"/>
  <c r="R44" i="58"/>
  <c r="S44" i="58" s="1"/>
  <c r="T44" i="58" s="1"/>
  <c r="R48" i="58"/>
  <c r="S48" i="58" s="1"/>
  <c r="T48" i="58" s="1"/>
  <c r="R52" i="58"/>
  <c r="X52" i="58" s="1"/>
  <c r="Y52" i="58" s="1"/>
  <c r="R56" i="58"/>
  <c r="S56" i="58" s="1"/>
  <c r="T56" i="58" s="1"/>
  <c r="R60" i="58"/>
  <c r="X60" i="58" s="1"/>
  <c r="Y60" i="58" s="1"/>
  <c r="R79" i="58"/>
  <c r="S79" i="58" s="1"/>
  <c r="T79" i="58" s="1"/>
  <c r="R83" i="58"/>
  <c r="V83" i="58" s="1"/>
  <c r="R87" i="58"/>
  <c r="S87" i="58" s="1"/>
  <c r="T87" i="58" s="1"/>
  <c r="R91" i="58"/>
  <c r="X91" i="58" s="1"/>
  <c r="Y91" i="58" s="1"/>
  <c r="R95" i="58"/>
  <c r="S95" i="58" s="1"/>
  <c r="T95" i="58" s="1"/>
  <c r="R99" i="58"/>
  <c r="X99" i="58" s="1"/>
  <c r="Y99" i="58" s="1"/>
  <c r="R103" i="58"/>
  <c r="X103" i="58" s="1"/>
  <c r="Y103" i="58" s="1"/>
  <c r="R107" i="58"/>
  <c r="S107" i="58" s="1"/>
  <c r="T107" i="58" s="1"/>
  <c r="R138" i="58"/>
  <c r="S138" i="58" s="1"/>
  <c r="T138" i="58" s="1"/>
  <c r="R161" i="58"/>
  <c r="X161" i="58" s="1"/>
  <c r="Y161" i="58" s="1"/>
  <c r="R180" i="58"/>
  <c r="S180" i="58" s="1"/>
  <c r="T180" i="58" s="1"/>
  <c r="R184" i="58"/>
  <c r="R203" i="58"/>
  <c r="V203" i="58" s="1"/>
  <c r="R207" i="58"/>
  <c r="V207" i="58" s="1"/>
  <c r="R211" i="58"/>
  <c r="X211" i="58" s="1"/>
  <c r="Y211" i="58" s="1"/>
  <c r="R250" i="58"/>
  <c r="R261" i="58"/>
  <c r="X261" i="58" s="1"/>
  <c r="Y261" i="58" s="1"/>
  <c r="R272" i="58"/>
  <c r="V272" i="58" s="1"/>
  <c r="R287" i="58"/>
  <c r="X287" i="58" s="1"/>
  <c r="Y287" i="58" s="1"/>
  <c r="R330" i="58"/>
  <c r="R334" i="58"/>
  <c r="V334" i="58" s="1"/>
  <c r="R338" i="58"/>
  <c r="X338" i="58" s="1"/>
  <c r="Y338" i="58" s="1"/>
  <c r="R3" i="58"/>
  <c r="S3" i="58" s="1"/>
  <c r="T3" i="58" s="1"/>
  <c r="R14" i="58"/>
  <c r="X14" i="58" s="1"/>
  <c r="Y14" i="58" s="1"/>
  <c r="R33" i="58"/>
  <c r="V33" i="58" s="1"/>
  <c r="R37" i="58"/>
  <c r="V37" i="58" s="1"/>
  <c r="R41" i="58"/>
  <c r="V41" i="58" s="1"/>
  <c r="R64" i="58"/>
  <c r="R68" i="58"/>
  <c r="V68" i="58" s="1"/>
  <c r="R72" i="58"/>
  <c r="X72" i="58" s="1"/>
  <c r="Y72" i="58" s="1"/>
  <c r="R76" i="58"/>
  <c r="S76" i="58" s="1"/>
  <c r="T76" i="58" s="1"/>
  <c r="R111" i="58"/>
  <c r="R115" i="58"/>
  <c r="S115" i="58" s="1"/>
  <c r="T115" i="58" s="1"/>
  <c r="R119" i="58"/>
  <c r="X119" i="58" s="1"/>
  <c r="Y119" i="58" s="1"/>
  <c r="R123" i="58"/>
  <c r="X123" i="58" s="1"/>
  <c r="Y123" i="58" s="1"/>
  <c r="R127" i="58"/>
  <c r="R131" i="58"/>
  <c r="S131" i="58" s="1"/>
  <c r="T131" i="58" s="1"/>
  <c r="R142" i="58"/>
  <c r="S142" i="58" s="1"/>
  <c r="T142" i="58" s="1"/>
  <c r="R146" i="58"/>
  <c r="S146" i="58" s="1"/>
  <c r="T146" i="58" s="1"/>
  <c r="R150" i="58"/>
  <c r="X150" i="58" s="1"/>
  <c r="Y150" i="58" s="1"/>
  <c r="R154" i="58"/>
  <c r="V154" i="58" s="1"/>
  <c r="R165" i="58"/>
  <c r="X165" i="58" s="1"/>
  <c r="Y165" i="58" s="1"/>
  <c r="R169" i="58"/>
  <c r="S169" i="58" s="1"/>
  <c r="T169" i="58" s="1"/>
  <c r="R173" i="58"/>
  <c r="R177" i="58"/>
  <c r="V177" i="58" s="1"/>
  <c r="R188" i="58"/>
  <c r="X188" i="58" s="1"/>
  <c r="Y188" i="58" s="1"/>
  <c r="R192" i="58"/>
  <c r="X192" i="58" s="1"/>
  <c r="Y192" i="58" s="1"/>
  <c r="R196" i="58"/>
  <c r="R215" i="58"/>
  <c r="V215" i="58" s="1"/>
  <c r="R219" i="58"/>
  <c r="V219" i="58" s="1"/>
  <c r="R223" i="58"/>
  <c r="S223" i="58" s="1"/>
  <c r="T223" i="58" s="1"/>
  <c r="R227" i="58"/>
  <c r="R231" i="58"/>
  <c r="S231" i="58" s="1"/>
  <c r="T231" i="58" s="1"/>
  <c r="R235" i="58"/>
  <c r="V235" i="58" s="1"/>
  <c r="R239" i="58"/>
  <c r="X239" i="58" s="1"/>
  <c r="Y239" i="58" s="1"/>
  <c r="R243" i="58"/>
  <c r="R247" i="58"/>
  <c r="X247" i="58" s="1"/>
  <c r="Y247" i="58" s="1"/>
  <c r="R254" i="58"/>
  <c r="S254" i="58" s="1"/>
  <c r="T254" i="58" s="1"/>
  <c r="R258" i="58"/>
  <c r="X258" i="58" s="1"/>
  <c r="Y258" i="58" s="1"/>
  <c r="R269" i="58"/>
  <c r="R276" i="58"/>
  <c r="X276" i="58" s="1"/>
  <c r="Y276" i="58" s="1"/>
  <c r="R280" i="58"/>
  <c r="X280" i="58" s="1"/>
  <c r="Y280" i="58" s="1"/>
  <c r="R295" i="58"/>
  <c r="X295" i="58" s="1"/>
  <c r="Y295" i="58" s="1"/>
  <c r="R299" i="58"/>
  <c r="R303" i="58"/>
  <c r="X303" i="58" s="1"/>
  <c r="Y303" i="58" s="1"/>
  <c r="R307" i="58"/>
  <c r="V307" i="58" s="1"/>
  <c r="R311" i="58"/>
  <c r="S311" i="58" s="1"/>
  <c r="T311" i="58" s="1"/>
  <c r="R315" i="58"/>
  <c r="R319" i="58"/>
  <c r="V319" i="58" s="1"/>
  <c r="R323" i="58"/>
  <c r="S323" i="58" s="1"/>
  <c r="T323" i="58" s="1"/>
  <c r="R342" i="58"/>
  <c r="X342" i="58" s="1"/>
  <c r="Y342" i="58" s="1"/>
  <c r="R346" i="58"/>
  <c r="V346" i="58" s="1"/>
  <c r="R350" i="58"/>
  <c r="X350" i="58" s="1"/>
  <c r="Y350" i="58" s="1"/>
  <c r="R354" i="58"/>
  <c r="V354" i="58" s="1"/>
  <c r="R358" i="58"/>
  <c r="X358" i="58" s="1"/>
  <c r="Y358" i="58" s="1"/>
  <c r="R7" i="58"/>
  <c r="R18" i="58"/>
  <c r="X18" i="58" s="1"/>
  <c r="Y18" i="58" s="1"/>
  <c r="R22" i="58"/>
  <c r="V22" i="58" s="1"/>
  <c r="R26" i="58"/>
  <c r="X26" i="58" s="1"/>
  <c r="Y26" i="58" s="1"/>
  <c r="R45" i="58"/>
  <c r="R49" i="58"/>
  <c r="X49" i="58" s="1"/>
  <c r="Y49" i="58" s="1"/>
  <c r="R53" i="58"/>
  <c r="X53" i="58" s="1"/>
  <c r="Y53" i="58" s="1"/>
  <c r="R57" i="58"/>
  <c r="X57" i="58" s="1"/>
  <c r="Y57" i="58" s="1"/>
  <c r="R80" i="58"/>
  <c r="R84" i="58"/>
  <c r="S84" i="58" s="1"/>
  <c r="T84" i="58" s="1"/>
  <c r="R88" i="58"/>
  <c r="X88" i="58" s="1"/>
  <c r="Y88" i="58" s="1"/>
  <c r="R92" i="58"/>
  <c r="X92" i="58" s="1"/>
  <c r="Y92" i="58" s="1"/>
  <c r="R96" i="58"/>
  <c r="X96" i="58" s="1"/>
  <c r="Y96" i="58" s="1"/>
  <c r="R100" i="58"/>
  <c r="X100" i="58" s="1"/>
  <c r="Y100" i="58" s="1"/>
  <c r="R104" i="58"/>
  <c r="S104" i="58" s="1"/>
  <c r="T104" i="58" s="1"/>
  <c r="R135" i="58"/>
  <c r="X135" i="58" s="1"/>
  <c r="Y135" i="58" s="1"/>
  <c r="R162" i="58"/>
  <c r="R181" i="58"/>
  <c r="V181" i="58" s="1"/>
  <c r="R204" i="58"/>
  <c r="V204" i="58" s="1"/>
  <c r="R208" i="58"/>
  <c r="V208" i="58" s="1"/>
  <c r="R251" i="58"/>
  <c r="R262" i="58"/>
  <c r="S262" i="58" s="1"/>
  <c r="T262" i="58" s="1"/>
  <c r="R273" i="58"/>
  <c r="S273" i="58" s="1"/>
  <c r="T273" i="58" s="1"/>
  <c r="R284" i="58"/>
  <c r="S284" i="58" s="1"/>
  <c r="T284" i="58" s="1"/>
  <c r="R288" i="58"/>
  <c r="R327" i="58"/>
  <c r="V327" i="58" s="1"/>
  <c r="R331" i="58"/>
  <c r="V331" i="58" s="1"/>
  <c r="R335" i="58"/>
  <c r="S335" i="58" s="1"/>
  <c r="T335" i="58" s="1"/>
  <c r="R4" i="58"/>
  <c r="X4" i="58" s="1"/>
  <c r="Y4" i="58" s="1"/>
  <c r="R15" i="58"/>
  <c r="X15" i="58" s="1"/>
  <c r="Y15" i="58" s="1"/>
  <c r="R30" i="58"/>
  <c r="V30" i="58" s="1"/>
  <c r="R34" i="58"/>
  <c r="S34" i="58" s="1"/>
  <c r="T34" i="58" s="1"/>
  <c r="R38" i="58"/>
  <c r="R42" i="58"/>
  <c r="X42" i="58" s="1"/>
  <c r="Y42" i="58" s="1"/>
  <c r="R65" i="58"/>
  <c r="S65" i="58" s="1"/>
  <c r="T65" i="58" s="1"/>
  <c r="R69" i="58"/>
  <c r="V69" i="58" s="1"/>
  <c r="R73" i="58"/>
  <c r="R112" i="58"/>
  <c r="S112" i="58" s="1"/>
  <c r="T112" i="58" s="1"/>
  <c r="R116" i="58"/>
  <c r="X116" i="58" s="1"/>
  <c r="Y116" i="58" s="1"/>
  <c r="R120" i="58"/>
  <c r="S120" i="58" s="1"/>
  <c r="T120" i="58" s="1"/>
  <c r="R124" i="58"/>
  <c r="R128" i="58"/>
  <c r="X128" i="58" s="1"/>
  <c r="Y128" i="58" s="1"/>
  <c r="R132" i="58"/>
  <c r="X132" i="58" s="1"/>
  <c r="Y132" i="58" s="1"/>
  <c r="R143" i="58"/>
  <c r="X143" i="58" s="1"/>
  <c r="Y143" i="58" s="1"/>
  <c r="R147" i="58"/>
  <c r="S147" i="58" s="1"/>
  <c r="T147" i="58" s="1"/>
  <c r="R151" i="58"/>
  <c r="X151" i="58" s="1"/>
  <c r="Y151" i="58" s="1"/>
  <c r="R155" i="58"/>
  <c r="S155" i="58" s="1"/>
  <c r="T155" i="58" s="1"/>
  <c r="R166" i="58"/>
  <c r="S166" i="58" s="1"/>
  <c r="T166" i="58" s="1"/>
  <c r="R170" i="58"/>
  <c r="R174" i="58"/>
  <c r="X174" i="58" s="1"/>
  <c r="Y174" i="58" s="1"/>
  <c r="R178" i="58"/>
  <c r="V178" i="58" s="1"/>
  <c r="R189" i="58"/>
  <c r="X189" i="58" s="1"/>
  <c r="Y189" i="58" s="1"/>
  <c r="R193" i="58"/>
  <c r="R197" i="58"/>
  <c r="S197" i="58" s="1"/>
  <c r="T197" i="58" s="1"/>
  <c r="R216" i="58"/>
  <c r="S216" i="58" s="1"/>
  <c r="T216" i="58" s="1"/>
  <c r="R220" i="58"/>
  <c r="X220" i="58" s="1"/>
  <c r="Y220" i="58" s="1"/>
  <c r="R224" i="58"/>
  <c r="R228" i="58"/>
  <c r="X228" i="58" s="1"/>
  <c r="Y228" i="58" s="1"/>
  <c r="R232" i="58"/>
  <c r="V232" i="58" s="1"/>
  <c r="R236" i="58"/>
  <c r="X236" i="58" s="1"/>
  <c r="Y236" i="58" s="1"/>
  <c r="R240" i="58"/>
  <c r="V240" i="58" s="1"/>
  <c r="R244" i="58"/>
  <c r="X244" i="58" s="1"/>
  <c r="Y244" i="58" s="1"/>
  <c r="R255" i="58"/>
  <c r="X255" i="58" s="1"/>
  <c r="Y255" i="58" s="1"/>
  <c r="R266" i="58"/>
  <c r="S266" i="58" s="1"/>
  <c r="T266" i="58" s="1"/>
  <c r="R277" i="58"/>
  <c r="R281" i="58"/>
  <c r="X281" i="58" s="1"/>
  <c r="Y281" i="58" s="1"/>
  <c r="R292" i="58"/>
  <c r="S292" i="58" s="1"/>
  <c r="T292" i="58" s="1"/>
  <c r="R296" i="58"/>
  <c r="X296" i="58" s="1"/>
  <c r="Y296" i="58" s="1"/>
  <c r="R300" i="58"/>
  <c r="R304" i="58"/>
  <c r="X304" i="58" s="1"/>
  <c r="Y304" i="58" s="1"/>
  <c r="R308" i="58"/>
  <c r="S308" i="58" s="1"/>
  <c r="T308" i="58" s="1"/>
  <c r="R312" i="58"/>
  <c r="S312" i="58" s="1"/>
  <c r="T312" i="58" s="1"/>
  <c r="R316" i="58"/>
  <c r="R320" i="58"/>
  <c r="V320" i="58" s="1"/>
  <c r="R324" i="58"/>
  <c r="V324" i="58" s="1"/>
  <c r="R343" i="58"/>
  <c r="V343" i="58" s="1"/>
  <c r="R347" i="58"/>
  <c r="X347" i="58" s="1"/>
  <c r="Y347" i="58" s="1"/>
  <c r="R351" i="58"/>
  <c r="X351" i="58" s="1"/>
  <c r="Y351" i="58" s="1"/>
  <c r="R355" i="58"/>
  <c r="V355" i="58" s="1"/>
  <c r="R359" i="58"/>
  <c r="X359" i="58" s="1"/>
  <c r="Y359" i="58" s="1"/>
  <c r="R8" i="58"/>
  <c r="R19" i="58"/>
  <c r="S19" i="58" s="1"/>
  <c r="T19" i="58" s="1"/>
  <c r="R23" i="58"/>
  <c r="X23" i="58" s="1"/>
  <c r="Y23" i="58" s="1"/>
  <c r="R27" i="58"/>
  <c r="S27" i="58" s="1"/>
  <c r="T27" i="58" s="1"/>
  <c r="R46" i="58"/>
  <c r="R50" i="58"/>
  <c r="X50" i="58" s="1"/>
  <c r="Y50" i="58" s="1"/>
  <c r="R54" i="58"/>
  <c r="S54" i="58" s="1"/>
  <c r="T54" i="58" s="1"/>
  <c r="R58" i="58"/>
  <c r="V58" i="58" s="1"/>
  <c r="R81" i="58"/>
  <c r="R85" i="58"/>
  <c r="V85" i="58" s="1"/>
  <c r="R89" i="58"/>
  <c r="X89" i="58" s="1"/>
  <c r="Y89" i="58" s="1"/>
  <c r="R93" i="58"/>
  <c r="V93" i="58" s="1"/>
  <c r="R97" i="58"/>
  <c r="V97" i="58" s="1"/>
  <c r="R101" i="58"/>
  <c r="X101" i="58" s="1"/>
  <c r="Y101" i="58" s="1"/>
  <c r="R105" i="58"/>
  <c r="S105" i="58" s="1"/>
  <c r="T105" i="58" s="1"/>
  <c r="R136" i="58"/>
  <c r="V136" i="58" s="1"/>
  <c r="R159" i="58"/>
  <c r="R182" i="58"/>
  <c r="S182" i="58" s="1"/>
  <c r="T182" i="58" s="1"/>
  <c r="R201" i="58"/>
  <c r="X201" i="58" s="1"/>
  <c r="Y201" i="58" s="1"/>
  <c r="R205" i="58"/>
  <c r="V205" i="58" s="1"/>
  <c r="R209" i="58"/>
  <c r="R252" i="58"/>
  <c r="X252" i="58" s="1"/>
  <c r="Y252" i="58" s="1"/>
  <c r="R263" i="58"/>
  <c r="V263" i="58" s="1"/>
  <c r="R274" i="58"/>
  <c r="S274" i="58" s="1"/>
  <c r="T274" i="58" s="1"/>
  <c r="R285" i="58"/>
  <c r="R289" i="58"/>
  <c r="X289" i="58" s="1"/>
  <c r="Y289" i="58" s="1"/>
  <c r="R328" i="58"/>
  <c r="X328" i="58" s="1"/>
  <c r="Y328" i="58" s="1"/>
  <c r="R332" i="58"/>
  <c r="X332" i="58" s="1"/>
  <c r="Y332" i="58" s="1"/>
  <c r="R336" i="58"/>
  <c r="X336" i="58" s="1"/>
  <c r="Y336" i="58" s="1"/>
  <c r="R12" i="58"/>
  <c r="X12" i="58" s="1"/>
  <c r="Y12" i="58" s="1"/>
  <c r="R16" i="58"/>
  <c r="S16" i="58" s="1"/>
  <c r="T16" i="58" s="1"/>
  <c r="R31" i="58"/>
  <c r="X31" i="58" s="1"/>
  <c r="Y31" i="58" s="1"/>
  <c r="R35" i="58"/>
  <c r="R39" i="58"/>
  <c r="S39" i="58" s="1"/>
  <c r="T39" i="58" s="1"/>
  <c r="R62" i="58"/>
  <c r="S62" i="58" s="1"/>
  <c r="T62" i="58" s="1"/>
  <c r="R66" i="58"/>
  <c r="S66" i="58" s="1"/>
  <c r="T66" i="58" s="1"/>
  <c r="R70" i="58"/>
  <c r="R74" i="58"/>
  <c r="X74" i="58" s="1"/>
  <c r="Y74" i="58" s="1"/>
  <c r="R109" i="58"/>
  <c r="X109" i="58" s="1"/>
  <c r="Y109" i="58" s="1"/>
  <c r="R113" i="58"/>
  <c r="V113" i="58" s="1"/>
  <c r="R117" i="58"/>
  <c r="R121" i="58"/>
  <c r="V121" i="58" s="1"/>
  <c r="R125" i="58"/>
  <c r="X125" i="58" s="1"/>
  <c r="Y125" i="58" s="1"/>
  <c r="R129" i="58"/>
  <c r="S129" i="58" s="1"/>
  <c r="T129" i="58" s="1"/>
  <c r="R133" i="58"/>
  <c r="V133" i="58" s="1"/>
  <c r="R140" i="58"/>
  <c r="S140" i="58" s="1"/>
  <c r="T140" i="58" s="1"/>
  <c r="R144" i="58"/>
  <c r="R148" i="58"/>
  <c r="V148" i="58" s="1"/>
  <c r="R152" i="58"/>
  <c r="R156" i="58"/>
  <c r="S156" i="58" s="1"/>
  <c r="T156" i="58" s="1"/>
  <c r="R167" i="58"/>
  <c r="R171" i="58"/>
  <c r="S171" i="58" s="1"/>
  <c r="T171" i="58" s="1"/>
  <c r="R175" i="58"/>
  <c r="S175" i="58" s="1"/>
  <c r="T175" i="58" s="1"/>
  <c r="R186" i="58"/>
  <c r="V186" i="58" s="1"/>
  <c r="R190" i="58"/>
  <c r="R194" i="58"/>
  <c r="S194" i="58" s="1"/>
  <c r="T194" i="58" s="1"/>
  <c r="R198" i="58"/>
  <c r="R213" i="58"/>
  <c r="V213" i="58" s="1"/>
  <c r="R217" i="58"/>
  <c r="R221" i="58"/>
  <c r="X221" i="58" s="1"/>
  <c r="Y221" i="58" s="1"/>
  <c r="R225" i="58"/>
  <c r="V225" i="58" s="1"/>
  <c r="R229" i="58"/>
  <c r="X229" i="58" s="1"/>
  <c r="Y229" i="58" s="1"/>
  <c r="R233" i="58"/>
  <c r="R237" i="58"/>
  <c r="V237" i="58" s="1"/>
  <c r="R241" i="58"/>
  <c r="R245" i="58"/>
  <c r="S245" i="58" s="1"/>
  <c r="T245" i="58" s="1"/>
  <c r="R256" i="58"/>
  <c r="R267" i="58"/>
  <c r="X267" i="58" s="1"/>
  <c r="Y267" i="58" s="1"/>
  <c r="R278" i="58"/>
  <c r="X278" i="58" s="1"/>
  <c r="Y278" i="58" s="1"/>
  <c r="R282" i="58"/>
  <c r="V282" i="58" s="1"/>
  <c r="R293" i="58"/>
  <c r="R297" i="58"/>
  <c r="X297" i="58" s="1"/>
  <c r="Y297" i="58" s="1"/>
  <c r="R301" i="58"/>
  <c r="R305" i="58"/>
  <c r="X305" i="58" s="1"/>
  <c r="Y305" i="58" s="1"/>
  <c r="R309" i="58"/>
  <c r="R313" i="58"/>
  <c r="S313" i="58" s="1"/>
  <c r="T313" i="58" s="1"/>
  <c r="R317" i="58"/>
  <c r="S317" i="58" s="1"/>
  <c r="T317" i="58" s="1"/>
  <c r="R321" i="58"/>
  <c r="X321" i="58" s="1"/>
  <c r="Y321" i="58" s="1"/>
  <c r="R325" i="58"/>
  <c r="R340" i="58"/>
  <c r="S340" i="58" s="1"/>
  <c r="T340" i="58" s="1"/>
  <c r="R344" i="58"/>
  <c r="R348" i="58"/>
  <c r="S348" i="58" s="1"/>
  <c r="T348" i="58" s="1"/>
  <c r="R352" i="58"/>
  <c r="R356" i="58"/>
  <c r="S356" i="58" s="1"/>
  <c r="T356" i="58" s="1"/>
  <c r="R360" i="58"/>
  <c r="X360" i="58" s="1"/>
  <c r="Y360" i="58" s="1"/>
  <c r="R9" i="58"/>
  <c r="V9" i="58" s="1"/>
  <c r="R20" i="58"/>
  <c r="R24" i="58"/>
  <c r="S24" i="58" s="1"/>
  <c r="T24" i="58" s="1"/>
  <c r="R28" i="58"/>
  <c r="R47" i="58"/>
  <c r="S47" i="58" s="1"/>
  <c r="T47" i="58" s="1"/>
  <c r="R51" i="58"/>
  <c r="R55" i="58"/>
  <c r="S55" i="58" s="1"/>
  <c r="T55" i="58" s="1"/>
  <c r="R59" i="58"/>
  <c r="X59" i="58" s="1"/>
  <c r="Y59" i="58" s="1"/>
  <c r="R78" i="58"/>
  <c r="S78" i="58" s="1"/>
  <c r="T78" i="58" s="1"/>
  <c r="R82" i="58"/>
  <c r="R86" i="58"/>
  <c r="X86" i="58" s="1"/>
  <c r="Y86" i="58" s="1"/>
  <c r="R90" i="58"/>
  <c r="R94" i="58"/>
  <c r="S94" i="58" s="1"/>
  <c r="T94" i="58" s="1"/>
  <c r="R98" i="58"/>
  <c r="R102" i="58"/>
  <c r="V102" i="58" s="1"/>
  <c r="R106" i="58"/>
  <c r="X106" i="58" s="1"/>
  <c r="Y106" i="58" s="1"/>
  <c r="R137" i="58"/>
  <c r="V137" i="58" s="1"/>
  <c r="R160" i="58"/>
  <c r="R183" i="58"/>
  <c r="X183" i="58" s="1"/>
  <c r="Y183" i="58" s="1"/>
  <c r="R202" i="58"/>
  <c r="R206" i="58"/>
  <c r="V206" i="58" s="1"/>
  <c r="R210" i="58"/>
  <c r="R249" i="58"/>
  <c r="V249" i="58" s="1"/>
  <c r="R260" i="58"/>
  <c r="X260" i="58" s="1"/>
  <c r="Y260" i="58" s="1"/>
  <c r="R264" i="58"/>
  <c r="S264" i="58" s="1"/>
  <c r="T264" i="58" s="1"/>
  <c r="R271" i="58"/>
  <c r="R286" i="58"/>
  <c r="X286" i="58" s="1"/>
  <c r="Y286" i="58" s="1"/>
  <c r="R290" i="58"/>
  <c r="R329" i="58"/>
  <c r="V329" i="58" s="1"/>
  <c r="R333" i="58"/>
  <c r="R337" i="58"/>
  <c r="X337" i="58" s="1"/>
  <c r="Y337" i="58" s="1"/>
  <c r="S61" i="58"/>
  <c r="T61" i="58" s="1"/>
  <c r="X61" i="58"/>
  <c r="Y61" i="58" s="1"/>
  <c r="V61" i="58"/>
  <c r="S29" i="58"/>
  <c r="T29" i="58" s="1"/>
  <c r="X29" i="58"/>
  <c r="Y29" i="58" s="1"/>
  <c r="V29" i="58"/>
  <c r="S259" i="58"/>
  <c r="T259" i="58" s="1"/>
  <c r="X275" i="58"/>
  <c r="Y275" i="58" s="1"/>
  <c r="X259" i="58"/>
  <c r="Y259" i="58" s="1"/>
  <c r="V17" i="58"/>
  <c r="S17" i="58"/>
  <c r="T17" i="58" s="1"/>
  <c r="X17" i="58"/>
  <c r="Y17" i="58" s="1"/>
  <c r="V75" i="58"/>
  <c r="X185" i="58"/>
  <c r="Y185" i="58" s="1"/>
  <c r="V185" i="58"/>
  <c r="S185" i="58"/>
  <c r="T185" i="58" s="1"/>
  <c r="V139" i="58"/>
  <c r="V179" i="58"/>
  <c r="X139" i="58"/>
  <c r="Y139" i="58" s="1"/>
  <c r="X179" i="58"/>
  <c r="Y179" i="58" s="1"/>
  <c r="X212" i="58"/>
  <c r="Y212" i="58" s="1"/>
  <c r="V212" i="58"/>
  <c r="S212" i="58"/>
  <c r="T212" i="58" s="1"/>
  <c r="X246" i="58"/>
  <c r="Y246" i="58" s="1"/>
  <c r="X253" i="58"/>
  <c r="Y253" i="58" s="1"/>
  <c r="V253" i="58"/>
  <c r="S253" i="58"/>
  <c r="T253" i="58" s="1"/>
  <c r="X270" i="58"/>
  <c r="Y270" i="58" s="1"/>
  <c r="V270" i="58"/>
  <c r="S270" i="58"/>
  <c r="T270" i="58" s="1"/>
  <c r="X248" i="58"/>
  <c r="Y248" i="58" s="1"/>
  <c r="S283" i="58"/>
  <c r="T283" i="58" s="1"/>
  <c r="X283" i="58"/>
  <c r="Y283" i="58" s="1"/>
  <c r="S248" i="58"/>
  <c r="T248" i="58" s="1"/>
  <c r="V275" i="58"/>
  <c r="X326" i="58"/>
  <c r="Y326" i="58" s="1"/>
  <c r="V326" i="58"/>
  <c r="S326" i="58"/>
  <c r="T326" i="58" s="1"/>
  <c r="N12" i="55"/>
  <c r="O12" i="55" s="1"/>
  <c r="W7" i="55"/>
  <c r="W6" i="55"/>
  <c r="N20" i="55"/>
  <c r="O20" i="55" s="1"/>
  <c r="Q20" i="55"/>
  <c r="N4" i="55"/>
  <c r="O4" i="55" s="1"/>
  <c r="Q4" i="55"/>
  <c r="Q12" i="55"/>
  <c r="Q28" i="55"/>
  <c r="Q15" i="55"/>
  <c r="N15" i="55"/>
  <c r="O15" i="55" s="1"/>
  <c r="Q31" i="55"/>
  <c r="N31" i="55"/>
  <c r="O31" i="55" s="1"/>
  <c r="Q17" i="55"/>
  <c r="N17" i="55"/>
  <c r="O17" i="55" s="1"/>
  <c r="Q6" i="55"/>
  <c r="N6" i="55"/>
  <c r="O6" i="55" s="1"/>
  <c r="N22" i="55"/>
  <c r="O22" i="55" s="1"/>
  <c r="Q22" i="55"/>
  <c r="Q11" i="55"/>
  <c r="N11" i="55"/>
  <c r="O11" i="55" s="1"/>
  <c r="N13" i="55"/>
  <c r="O13" i="55" s="1"/>
  <c r="Q13" i="55"/>
  <c r="N27" i="55"/>
  <c r="O27" i="55" s="1"/>
  <c r="Q27" i="55"/>
  <c r="N29" i="55"/>
  <c r="O29" i="55" s="1"/>
  <c r="Q29" i="55"/>
  <c r="Q9" i="55"/>
  <c r="N9" i="55"/>
  <c r="O9" i="55" s="1"/>
  <c r="Q25" i="55"/>
  <c r="N25" i="55"/>
  <c r="O25" i="55" s="1"/>
  <c r="Q7" i="55"/>
  <c r="N7" i="55"/>
  <c r="O7" i="55" s="1"/>
  <c r="Q23" i="55"/>
  <c r="N23" i="55"/>
  <c r="O23" i="55" s="1"/>
  <c r="N14" i="55"/>
  <c r="O14" i="55" s="1"/>
  <c r="Q14" i="55"/>
  <c r="N30" i="55"/>
  <c r="O30" i="55" s="1"/>
  <c r="Q30" i="55"/>
  <c r="Q3" i="55"/>
  <c r="N3" i="55"/>
  <c r="O3" i="55" s="1"/>
  <c r="N5" i="55"/>
  <c r="O5" i="55" s="1"/>
  <c r="Q5" i="55"/>
  <c r="N19" i="55"/>
  <c r="O19" i="55" s="1"/>
  <c r="Q19" i="55"/>
  <c r="N21" i="55"/>
  <c r="O21" i="55" s="1"/>
  <c r="Q21" i="55"/>
  <c r="N2" i="55"/>
  <c r="O2" i="55" s="1"/>
  <c r="N10" i="55"/>
  <c r="O10" i="55" s="1"/>
  <c r="N18" i="55"/>
  <c r="O18" i="55" s="1"/>
  <c r="N26" i="55"/>
  <c r="O26" i="55" s="1"/>
  <c r="N8" i="55"/>
  <c r="O8" i="55" s="1"/>
  <c r="N16" i="55"/>
  <c r="O16" i="55" s="1"/>
  <c r="N24" i="55"/>
  <c r="O24" i="55" s="1"/>
  <c r="N32" i="55"/>
  <c r="O32" i="55" s="1"/>
  <c r="V334" i="54"/>
  <c r="W334" i="54" s="1"/>
  <c r="T57" i="54"/>
  <c r="Q57" i="54"/>
  <c r="R57" i="54" s="1"/>
  <c r="T33" i="54"/>
  <c r="Q33" i="54"/>
  <c r="R33" i="54" s="1"/>
  <c r="V40" i="54"/>
  <c r="W40" i="54" s="1"/>
  <c r="T299" i="54"/>
  <c r="V299" i="54"/>
  <c r="W299" i="54" s="1"/>
  <c r="V291" i="54"/>
  <c r="W291" i="54" s="1"/>
  <c r="Q291" i="54"/>
  <c r="R291" i="54" s="1"/>
  <c r="T346" i="54"/>
  <c r="V346" i="54"/>
  <c r="W346" i="54" s="1"/>
  <c r="Q282" i="54"/>
  <c r="R282" i="54" s="1"/>
  <c r="V282" i="54"/>
  <c r="W282" i="54" s="1"/>
  <c r="T282" i="54"/>
  <c r="V281" i="54"/>
  <c r="W281" i="54" s="1"/>
  <c r="T281" i="54"/>
  <c r="Q281" i="54"/>
  <c r="R281" i="54" s="1"/>
  <c r="T12" i="54"/>
  <c r="V12" i="54"/>
  <c r="W12" i="54" s="1"/>
  <c r="T279" i="54"/>
  <c r="V296" i="54"/>
  <c r="W296" i="54" s="1"/>
  <c r="T349" i="54"/>
  <c r="Q45" i="54"/>
  <c r="R45" i="54" s="1"/>
  <c r="V8" i="54"/>
  <c r="W8" i="54" s="1"/>
  <c r="Q39" i="54"/>
  <c r="R39" i="54" s="1"/>
  <c r="Q49" i="54"/>
  <c r="R49" i="54" s="1"/>
  <c r="Q43" i="54"/>
  <c r="R43" i="54" s="1"/>
  <c r="T337" i="54"/>
  <c r="T283" i="54"/>
  <c r="T338" i="54"/>
  <c r="T341" i="54"/>
  <c r="V24" i="54"/>
  <c r="W24" i="54" s="1"/>
  <c r="V28" i="54"/>
  <c r="W28" i="54" s="1"/>
  <c r="V338" i="54"/>
  <c r="W338" i="54" s="1"/>
  <c r="V341" i="54"/>
  <c r="W341" i="54" s="1"/>
  <c r="Q295" i="54"/>
  <c r="R295" i="54" s="1"/>
  <c r="T345" i="54"/>
  <c r="V358" i="54"/>
  <c r="W358" i="54" s="1"/>
  <c r="Q29" i="54"/>
  <c r="R29" i="54" s="1"/>
  <c r="Q53" i="54"/>
  <c r="R53" i="54" s="1"/>
  <c r="Q277" i="54"/>
  <c r="R277" i="54" s="1"/>
  <c r="T285" i="54"/>
  <c r="Q299" i="54"/>
  <c r="R299" i="54" s="1"/>
  <c r="V342" i="54"/>
  <c r="W342" i="54" s="1"/>
  <c r="V345" i="54"/>
  <c r="W345" i="54" s="1"/>
  <c r="Q37" i="54"/>
  <c r="R37" i="54" s="1"/>
  <c r="V277" i="54"/>
  <c r="W277" i="54" s="1"/>
  <c r="T115" i="54"/>
  <c r="V115" i="54"/>
  <c r="W115" i="54" s="1"/>
  <c r="T250" i="54"/>
  <c r="V250" i="54"/>
  <c r="W250" i="54" s="1"/>
  <c r="Q250" i="54"/>
  <c r="R250" i="54" s="1"/>
  <c r="T119" i="54"/>
  <c r="V119" i="54"/>
  <c r="W119" i="54" s="1"/>
  <c r="T258" i="54"/>
  <c r="V258" i="54"/>
  <c r="W258" i="54" s="1"/>
  <c r="Q258" i="54"/>
  <c r="R258" i="54" s="1"/>
  <c r="V268" i="54"/>
  <c r="W268" i="54" s="1"/>
  <c r="T268" i="54"/>
  <c r="V272" i="54"/>
  <c r="W272" i="54" s="1"/>
  <c r="T272" i="54"/>
  <c r="Q238" i="54"/>
  <c r="R238" i="54" s="1"/>
  <c r="T238" i="54"/>
  <c r="T112" i="54"/>
  <c r="Q112" i="54"/>
  <c r="R112" i="54" s="1"/>
  <c r="T116" i="54"/>
  <c r="V116" i="54"/>
  <c r="W116" i="54" s="1"/>
  <c r="Q116" i="54"/>
  <c r="R116" i="54" s="1"/>
  <c r="T123" i="54"/>
  <c r="V123" i="54"/>
  <c r="W123" i="54" s="1"/>
  <c r="T120" i="54"/>
  <c r="Q120" i="54"/>
  <c r="R120" i="54" s="1"/>
  <c r="V236" i="54"/>
  <c r="W236" i="54" s="1"/>
  <c r="Q236" i="54"/>
  <c r="R236" i="54" s="1"/>
  <c r="T240" i="54"/>
  <c r="V240" i="54"/>
  <c r="W240" i="54" s="1"/>
  <c r="T266" i="54"/>
  <c r="V266" i="54"/>
  <c r="W266" i="54" s="1"/>
  <c r="Q266" i="54"/>
  <c r="R266" i="54" s="1"/>
  <c r="V260" i="54"/>
  <c r="W260" i="54" s="1"/>
  <c r="T260" i="54"/>
  <c r="T270" i="54"/>
  <c r="V270" i="54"/>
  <c r="W270" i="54" s="1"/>
  <c r="Q270" i="54"/>
  <c r="R270" i="54" s="1"/>
  <c r="T274" i="54"/>
  <c r="Q274" i="54"/>
  <c r="R274" i="54" s="1"/>
  <c r="V274" i="54"/>
  <c r="W274" i="54" s="1"/>
  <c r="V16" i="54"/>
  <c r="W16" i="54" s="1"/>
  <c r="V32" i="54"/>
  <c r="W32" i="54" s="1"/>
  <c r="Q35" i="54"/>
  <c r="R35" i="54" s="1"/>
  <c r="V44" i="54"/>
  <c r="W44" i="54" s="1"/>
  <c r="Q47" i="54"/>
  <c r="R47" i="54" s="1"/>
  <c r="V48" i="54"/>
  <c r="W48" i="54" s="1"/>
  <c r="Q51" i="54"/>
  <c r="R51" i="54" s="1"/>
  <c r="V52" i="54"/>
  <c r="W52" i="54" s="1"/>
  <c r="Q55" i="54"/>
  <c r="R55" i="54" s="1"/>
  <c r="V56" i="54"/>
  <c r="W56" i="54" s="1"/>
  <c r="Q254" i="54"/>
  <c r="R254" i="54" s="1"/>
  <c r="T286" i="54"/>
  <c r="V289" i="54"/>
  <c r="W289" i="54" s="1"/>
  <c r="T291" i="54"/>
  <c r="Q307" i="54"/>
  <c r="R307" i="54" s="1"/>
  <c r="V312" i="54"/>
  <c r="W312" i="54" s="1"/>
  <c r="Q315" i="54"/>
  <c r="R315" i="54" s="1"/>
  <c r="Q323" i="54"/>
  <c r="R323" i="54" s="1"/>
  <c r="V328" i="54"/>
  <c r="W328" i="54" s="1"/>
  <c r="Q331" i="54"/>
  <c r="R331" i="54" s="1"/>
  <c r="V354" i="54"/>
  <c r="W354" i="54" s="1"/>
  <c r="V357" i="54"/>
  <c r="W357" i="54" s="1"/>
  <c r="V20" i="54"/>
  <c r="W20" i="54" s="1"/>
  <c r="V279" i="54"/>
  <c r="W279" i="54" s="1"/>
  <c r="V283" i="54"/>
  <c r="W283" i="54" s="1"/>
  <c r="T302" i="54"/>
  <c r="V305" i="54"/>
  <c r="W305" i="54" s="1"/>
  <c r="T307" i="54"/>
  <c r="T315" i="54"/>
  <c r="T318" i="54"/>
  <c r="V321" i="54"/>
  <c r="W321" i="54" s="1"/>
  <c r="T323" i="54"/>
  <c r="T331" i="54"/>
  <c r="T334" i="54"/>
  <c r="V349" i="54"/>
  <c r="W349" i="54" s="1"/>
  <c r="V254" i="54"/>
  <c r="W254" i="54" s="1"/>
  <c r="Q31" i="54"/>
  <c r="R31" i="54" s="1"/>
  <c r="V47" i="54"/>
  <c r="W47" i="54" s="1"/>
  <c r="V51" i="54"/>
  <c r="W51" i="54" s="1"/>
  <c r="V55" i="54"/>
  <c r="W55" i="54" s="1"/>
  <c r="Q262" i="54"/>
  <c r="R262" i="54" s="1"/>
  <c r="T264" i="54"/>
  <c r="T290" i="54"/>
  <c r="T292" i="54"/>
  <c r="T298" i="54"/>
  <c r="Q311" i="54"/>
  <c r="R311" i="54" s="1"/>
  <c r="Q327" i="54"/>
  <c r="R327" i="54" s="1"/>
  <c r="T353" i="54"/>
  <c r="Q41" i="54"/>
  <c r="R41" i="54" s="1"/>
  <c r="V295" i="54"/>
  <c r="W295" i="54" s="1"/>
  <c r="T306" i="54"/>
  <c r="T308" i="54"/>
  <c r="T314" i="54"/>
  <c r="T322" i="54"/>
  <c r="T324" i="54"/>
  <c r="T330" i="54"/>
  <c r="V350" i="54"/>
  <c r="W350" i="54" s="1"/>
  <c r="V4" i="54"/>
  <c r="W4" i="54" s="1"/>
  <c r="V36" i="54"/>
  <c r="W36" i="54" s="1"/>
  <c r="V262" i="54"/>
  <c r="W262" i="54" s="1"/>
  <c r="V290" i="54"/>
  <c r="W290" i="54" s="1"/>
  <c r="V298" i="54"/>
  <c r="W298" i="54" s="1"/>
  <c r="V311" i="54"/>
  <c r="W311" i="54" s="1"/>
  <c r="V327" i="54"/>
  <c r="W327" i="54" s="1"/>
  <c r="V353" i="54"/>
  <c r="W353" i="54" s="1"/>
  <c r="Q44" i="54"/>
  <c r="R44" i="54" s="1"/>
  <c r="Q48" i="54"/>
  <c r="R48" i="54" s="1"/>
  <c r="Q52" i="54"/>
  <c r="R52" i="54" s="1"/>
  <c r="Q56" i="54"/>
  <c r="R56" i="54" s="1"/>
  <c r="T301" i="54"/>
  <c r="V306" i="54"/>
  <c r="W306" i="54" s="1"/>
  <c r="V314" i="54"/>
  <c r="W314" i="54" s="1"/>
  <c r="T317" i="54"/>
  <c r="V322" i="54"/>
  <c r="W322" i="54" s="1"/>
  <c r="V330" i="54"/>
  <c r="W330" i="54" s="1"/>
  <c r="T333" i="54"/>
  <c r="T357" i="54"/>
  <c r="T98" i="54"/>
  <c r="Q98" i="54"/>
  <c r="R98" i="54" s="1"/>
  <c r="V98" i="54"/>
  <c r="W98" i="54" s="1"/>
  <c r="T90" i="54"/>
  <c r="Q90" i="54"/>
  <c r="R90" i="54" s="1"/>
  <c r="V90" i="54"/>
  <c r="W90" i="54" s="1"/>
  <c r="T82" i="54"/>
  <c r="Q82" i="54"/>
  <c r="R82" i="54" s="1"/>
  <c r="V82" i="54"/>
  <c r="W82" i="54" s="1"/>
  <c r="T74" i="54"/>
  <c r="Q74" i="54"/>
  <c r="R74" i="54" s="1"/>
  <c r="V74" i="54"/>
  <c r="W74" i="54" s="1"/>
  <c r="T66" i="54"/>
  <c r="Q66" i="54"/>
  <c r="R66" i="54" s="1"/>
  <c r="V66" i="54"/>
  <c r="W66" i="54" s="1"/>
  <c r="T106" i="54"/>
  <c r="Q106" i="54"/>
  <c r="R106" i="54" s="1"/>
  <c r="V106" i="54"/>
  <c r="W106" i="54" s="1"/>
  <c r="V3" i="54"/>
  <c r="W3" i="54" s="1"/>
  <c r="V7" i="54"/>
  <c r="W7" i="54" s="1"/>
  <c r="V11" i="54"/>
  <c r="W11" i="54" s="1"/>
  <c r="V15" i="54"/>
  <c r="W15" i="54" s="1"/>
  <c r="V19" i="54"/>
  <c r="W19" i="54" s="1"/>
  <c r="V23" i="54"/>
  <c r="W23" i="54" s="1"/>
  <c r="V27" i="54"/>
  <c r="W27" i="54" s="1"/>
  <c r="V31" i="54"/>
  <c r="W31" i="54" s="1"/>
  <c r="V35" i="54"/>
  <c r="W35" i="54" s="1"/>
  <c r="V39" i="54"/>
  <c r="W39" i="54" s="1"/>
  <c r="V43" i="54"/>
  <c r="W43" i="54" s="1"/>
  <c r="T65" i="54"/>
  <c r="V65" i="54"/>
  <c r="W65" i="54" s="1"/>
  <c r="T72" i="54"/>
  <c r="V72" i="54"/>
  <c r="W72" i="54" s="1"/>
  <c r="T81" i="54"/>
  <c r="V81" i="54"/>
  <c r="W81" i="54" s="1"/>
  <c r="T88" i="54"/>
  <c r="V88" i="54"/>
  <c r="W88" i="54" s="1"/>
  <c r="T97" i="54"/>
  <c r="V97" i="54"/>
  <c r="W97" i="54" s="1"/>
  <c r="T104" i="54"/>
  <c r="V104" i="54"/>
  <c r="W104" i="54" s="1"/>
  <c r="V138" i="54"/>
  <c r="W138" i="54" s="1"/>
  <c r="T138" i="54"/>
  <c r="Q138" i="54"/>
  <c r="R138" i="54" s="1"/>
  <c r="V141" i="54"/>
  <c r="W141" i="54" s="1"/>
  <c r="T141" i="54"/>
  <c r="Q141" i="54"/>
  <c r="R141" i="54" s="1"/>
  <c r="V148" i="54"/>
  <c r="W148" i="54" s="1"/>
  <c r="T148" i="54"/>
  <c r="Q148" i="54"/>
  <c r="R148" i="54" s="1"/>
  <c r="V159" i="54"/>
  <c r="W159" i="54" s="1"/>
  <c r="T159" i="54"/>
  <c r="Q159" i="54"/>
  <c r="R159" i="54" s="1"/>
  <c r="Q5" i="54"/>
  <c r="R5" i="54" s="1"/>
  <c r="Q9" i="54"/>
  <c r="R9" i="54" s="1"/>
  <c r="Q13" i="54"/>
  <c r="R13" i="54" s="1"/>
  <c r="Q17" i="54"/>
  <c r="R17" i="54" s="1"/>
  <c r="Q21" i="54"/>
  <c r="R21" i="54" s="1"/>
  <c r="Q25" i="54"/>
  <c r="R25" i="54" s="1"/>
  <c r="T63" i="54"/>
  <c r="Q63" i="54"/>
  <c r="R63" i="54" s="1"/>
  <c r="T79" i="54"/>
  <c r="Q79" i="54"/>
  <c r="R79" i="54" s="1"/>
  <c r="T95" i="54"/>
  <c r="Q95" i="54"/>
  <c r="R95" i="54" s="1"/>
  <c r="T111" i="54"/>
  <c r="Q111" i="54"/>
  <c r="R111" i="54" s="1"/>
  <c r="T113" i="54"/>
  <c r="V113" i="54"/>
  <c r="W113" i="54" s="1"/>
  <c r="V145" i="54"/>
  <c r="W145" i="54" s="1"/>
  <c r="T145" i="54"/>
  <c r="Q145" i="54"/>
  <c r="R145" i="54" s="1"/>
  <c r="V152" i="54"/>
  <c r="W152" i="54" s="1"/>
  <c r="T152" i="54"/>
  <c r="Q152" i="54"/>
  <c r="R152" i="54" s="1"/>
  <c r="V163" i="54"/>
  <c r="W163" i="54" s="1"/>
  <c r="T163" i="54"/>
  <c r="Q163" i="54"/>
  <c r="R163" i="54" s="1"/>
  <c r="V2" i="54"/>
  <c r="W2" i="54" s="1"/>
  <c r="V6" i="54"/>
  <c r="W6" i="54" s="1"/>
  <c r="V10" i="54"/>
  <c r="W10" i="54" s="1"/>
  <c r="V14" i="54"/>
  <c r="W14" i="54" s="1"/>
  <c r="V18" i="54"/>
  <c r="W18" i="54" s="1"/>
  <c r="V22" i="54"/>
  <c r="W22" i="54" s="1"/>
  <c r="V26" i="54"/>
  <c r="W26" i="54" s="1"/>
  <c r="V30" i="54"/>
  <c r="W30" i="54" s="1"/>
  <c r="V34" i="54"/>
  <c r="W34" i="54" s="1"/>
  <c r="V38" i="54"/>
  <c r="W38" i="54" s="1"/>
  <c r="V42" i="54"/>
  <c r="W42" i="54" s="1"/>
  <c r="V46" i="54"/>
  <c r="W46" i="54" s="1"/>
  <c r="V50" i="54"/>
  <c r="W50" i="54" s="1"/>
  <c r="V54" i="54"/>
  <c r="W54" i="54" s="1"/>
  <c r="T61" i="54"/>
  <c r="V61" i="54"/>
  <c r="W61" i="54" s="1"/>
  <c r="T68" i="54"/>
  <c r="V68" i="54"/>
  <c r="W68" i="54" s="1"/>
  <c r="T70" i="54"/>
  <c r="Q70" i="54"/>
  <c r="R70" i="54" s="1"/>
  <c r="T77" i="54"/>
  <c r="V77" i="54"/>
  <c r="W77" i="54" s="1"/>
  <c r="T84" i="54"/>
  <c r="V84" i="54"/>
  <c r="W84" i="54" s="1"/>
  <c r="T86" i="54"/>
  <c r="Q86" i="54"/>
  <c r="R86" i="54" s="1"/>
  <c r="T93" i="54"/>
  <c r="V93" i="54"/>
  <c r="W93" i="54" s="1"/>
  <c r="T100" i="54"/>
  <c r="V100" i="54"/>
  <c r="W100" i="54" s="1"/>
  <c r="T102" i="54"/>
  <c r="Q102" i="54"/>
  <c r="R102" i="54" s="1"/>
  <c r="T109" i="54"/>
  <c r="V109" i="54"/>
  <c r="W109" i="54" s="1"/>
  <c r="T117" i="54"/>
  <c r="V117" i="54"/>
  <c r="W117" i="54" s="1"/>
  <c r="T121" i="54"/>
  <c r="V121" i="54"/>
  <c r="W121" i="54" s="1"/>
  <c r="Q121" i="54"/>
  <c r="R121" i="54" s="1"/>
  <c r="V132" i="54"/>
  <c r="W132" i="54" s="1"/>
  <c r="T132" i="54"/>
  <c r="Q132" i="54"/>
  <c r="R132" i="54" s="1"/>
  <c r="V142" i="54"/>
  <c r="W142" i="54" s="1"/>
  <c r="T142" i="54"/>
  <c r="Q142" i="54"/>
  <c r="R142" i="54" s="1"/>
  <c r="V149" i="54"/>
  <c r="W149" i="54" s="1"/>
  <c r="T149" i="54"/>
  <c r="Q149" i="54"/>
  <c r="R149" i="54" s="1"/>
  <c r="V156" i="54"/>
  <c r="W156" i="54" s="1"/>
  <c r="T156" i="54"/>
  <c r="Q156" i="54"/>
  <c r="R156" i="54" s="1"/>
  <c r="V170" i="54"/>
  <c r="W170" i="54" s="1"/>
  <c r="T170" i="54"/>
  <c r="Q170" i="54"/>
  <c r="R170" i="54" s="1"/>
  <c r="V178" i="54"/>
  <c r="W178" i="54" s="1"/>
  <c r="T178" i="54"/>
  <c r="Q178" i="54"/>
  <c r="R178" i="54" s="1"/>
  <c r="Q4" i="54"/>
  <c r="R4" i="54" s="1"/>
  <c r="Q8" i="54"/>
  <c r="R8" i="54" s="1"/>
  <c r="Q12" i="54"/>
  <c r="R12" i="54" s="1"/>
  <c r="Q16" i="54"/>
  <c r="R16" i="54" s="1"/>
  <c r="Q20" i="54"/>
  <c r="R20" i="54" s="1"/>
  <c r="Q24" i="54"/>
  <c r="R24" i="54" s="1"/>
  <c r="Q28" i="54"/>
  <c r="R28" i="54" s="1"/>
  <c r="Q32" i="54"/>
  <c r="R32" i="54" s="1"/>
  <c r="Q36" i="54"/>
  <c r="R36" i="54" s="1"/>
  <c r="Q40" i="54"/>
  <c r="R40" i="54" s="1"/>
  <c r="T59" i="54"/>
  <c r="Q59" i="54"/>
  <c r="R59" i="54" s="1"/>
  <c r="T75" i="54"/>
  <c r="Q75" i="54"/>
  <c r="R75" i="54" s="1"/>
  <c r="T91" i="54"/>
  <c r="Q91" i="54"/>
  <c r="R91" i="54" s="1"/>
  <c r="T107" i="54"/>
  <c r="Q107" i="54"/>
  <c r="R107" i="54" s="1"/>
  <c r="V136" i="54"/>
  <c r="W136" i="54" s="1"/>
  <c r="T136" i="54"/>
  <c r="Q136" i="54"/>
  <c r="R136" i="54" s="1"/>
  <c r="V139" i="54"/>
  <c r="W139" i="54" s="1"/>
  <c r="T139" i="54"/>
  <c r="Q139" i="54"/>
  <c r="R139" i="54" s="1"/>
  <c r="V146" i="54"/>
  <c r="W146" i="54" s="1"/>
  <c r="T146" i="54"/>
  <c r="Q146" i="54"/>
  <c r="R146" i="54" s="1"/>
  <c r="V153" i="54"/>
  <c r="W153" i="54" s="1"/>
  <c r="T153" i="54"/>
  <c r="Q153" i="54"/>
  <c r="R153" i="54" s="1"/>
  <c r="V160" i="54"/>
  <c r="W160" i="54" s="1"/>
  <c r="T160" i="54"/>
  <c r="Q160" i="54"/>
  <c r="R160" i="54" s="1"/>
  <c r="V167" i="54"/>
  <c r="W167" i="54" s="1"/>
  <c r="T167" i="54"/>
  <c r="Q167" i="54"/>
  <c r="R167" i="54" s="1"/>
  <c r="V5" i="54"/>
  <c r="W5" i="54" s="1"/>
  <c r="V9" i="54"/>
  <c r="W9" i="54" s="1"/>
  <c r="V13" i="54"/>
  <c r="W13" i="54" s="1"/>
  <c r="V17" i="54"/>
  <c r="W17" i="54" s="1"/>
  <c r="V21" i="54"/>
  <c r="W21" i="54" s="1"/>
  <c r="V25" i="54"/>
  <c r="W25" i="54" s="1"/>
  <c r="V29" i="54"/>
  <c r="W29" i="54" s="1"/>
  <c r="V33" i="54"/>
  <c r="W33" i="54" s="1"/>
  <c r="V37" i="54"/>
  <c r="W37" i="54" s="1"/>
  <c r="V41" i="54"/>
  <c r="W41" i="54" s="1"/>
  <c r="V45" i="54"/>
  <c r="W45" i="54" s="1"/>
  <c r="V49" i="54"/>
  <c r="W49" i="54" s="1"/>
  <c r="V53" i="54"/>
  <c r="W53" i="54" s="1"/>
  <c r="V57" i="54"/>
  <c r="W57" i="54" s="1"/>
  <c r="T64" i="54"/>
  <c r="V64" i="54"/>
  <c r="W64" i="54" s="1"/>
  <c r="V70" i="54"/>
  <c r="W70" i="54" s="1"/>
  <c r="T73" i="54"/>
  <c r="V73" i="54"/>
  <c r="W73" i="54" s="1"/>
  <c r="T80" i="54"/>
  <c r="V80" i="54"/>
  <c r="W80" i="54" s="1"/>
  <c r="V86" i="54"/>
  <c r="W86" i="54" s="1"/>
  <c r="T89" i="54"/>
  <c r="V89" i="54"/>
  <c r="W89" i="54" s="1"/>
  <c r="T96" i="54"/>
  <c r="V96" i="54"/>
  <c r="W96" i="54" s="1"/>
  <c r="V102" i="54"/>
  <c r="W102" i="54" s="1"/>
  <c r="T105" i="54"/>
  <c r="V105" i="54"/>
  <c r="W105" i="54" s="1"/>
  <c r="V130" i="54"/>
  <c r="W130" i="54" s="1"/>
  <c r="T130" i="54"/>
  <c r="Q130" i="54"/>
  <c r="R130" i="54" s="1"/>
  <c r="V143" i="54"/>
  <c r="W143" i="54" s="1"/>
  <c r="T143" i="54"/>
  <c r="Q143" i="54"/>
  <c r="R143" i="54" s="1"/>
  <c r="V150" i="54"/>
  <c r="W150" i="54" s="1"/>
  <c r="T150" i="54"/>
  <c r="Q150" i="54"/>
  <c r="R150" i="54" s="1"/>
  <c r="V157" i="54"/>
  <c r="W157" i="54" s="1"/>
  <c r="T157" i="54"/>
  <c r="Q157" i="54"/>
  <c r="R157" i="54" s="1"/>
  <c r="V164" i="54"/>
  <c r="W164" i="54" s="1"/>
  <c r="T164" i="54"/>
  <c r="Q164" i="54"/>
  <c r="R164" i="54" s="1"/>
  <c r="Q3" i="54"/>
  <c r="R3" i="54" s="1"/>
  <c r="Q7" i="54"/>
  <c r="R7" i="54" s="1"/>
  <c r="Q11" i="54"/>
  <c r="R11" i="54" s="1"/>
  <c r="Q15" i="54"/>
  <c r="R15" i="54" s="1"/>
  <c r="Q19" i="54"/>
  <c r="R19" i="54" s="1"/>
  <c r="Q23" i="54"/>
  <c r="R23" i="54" s="1"/>
  <c r="Q27" i="54"/>
  <c r="R27" i="54" s="1"/>
  <c r="V59" i="54"/>
  <c r="W59" i="54" s="1"/>
  <c r="T71" i="54"/>
  <c r="Q71" i="54"/>
  <c r="R71" i="54" s="1"/>
  <c r="V75" i="54"/>
  <c r="W75" i="54" s="1"/>
  <c r="T87" i="54"/>
  <c r="Q87" i="54"/>
  <c r="R87" i="54" s="1"/>
  <c r="V91" i="54"/>
  <c r="W91" i="54" s="1"/>
  <c r="T103" i="54"/>
  <c r="Q103" i="54"/>
  <c r="R103" i="54" s="1"/>
  <c r="V107" i="54"/>
  <c r="W107" i="54" s="1"/>
  <c r="T114" i="54"/>
  <c r="Q114" i="54"/>
  <c r="R114" i="54" s="1"/>
  <c r="T122" i="54"/>
  <c r="Q122" i="54"/>
  <c r="R122" i="54" s="1"/>
  <c r="V147" i="54"/>
  <c r="W147" i="54" s="1"/>
  <c r="T147" i="54"/>
  <c r="Q147" i="54"/>
  <c r="R147" i="54" s="1"/>
  <c r="V154" i="54"/>
  <c r="W154" i="54" s="1"/>
  <c r="T154" i="54"/>
  <c r="Q154" i="54"/>
  <c r="R154" i="54" s="1"/>
  <c r="V161" i="54"/>
  <c r="W161" i="54" s="1"/>
  <c r="T161" i="54"/>
  <c r="Q161" i="54"/>
  <c r="R161" i="54" s="1"/>
  <c r="T58" i="54"/>
  <c r="V58" i="54"/>
  <c r="W58" i="54" s="1"/>
  <c r="T60" i="54"/>
  <c r="V60" i="54"/>
  <c r="W60" i="54" s="1"/>
  <c r="T62" i="54"/>
  <c r="Q62" i="54"/>
  <c r="R62" i="54" s="1"/>
  <c r="T69" i="54"/>
  <c r="V69" i="54"/>
  <c r="W69" i="54" s="1"/>
  <c r="T76" i="54"/>
  <c r="V76" i="54"/>
  <c r="W76" i="54" s="1"/>
  <c r="T78" i="54"/>
  <c r="Q78" i="54"/>
  <c r="R78" i="54" s="1"/>
  <c r="T85" i="54"/>
  <c r="V85" i="54"/>
  <c r="W85" i="54" s="1"/>
  <c r="T92" i="54"/>
  <c r="V92" i="54"/>
  <c r="W92" i="54" s="1"/>
  <c r="T94" i="54"/>
  <c r="Q94" i="54"/>
  <c r="R94" i="54" s="1"/>
  <c r="T101" i="54"/>
  <c r="V101" i="54"/>
  <c r="W101" i="54" s="1"/>
  <c r="T108" i="54"/>
  <c r="V108" i="54"/>
  <c r="W108" i="54" s="1"/>
  <c r="T110" i="54"/>
  <c r="Q110" i="54"/>
  <c r="R110" i="54" s="1"/>
  <c r="T118" i="54"/>
  <c r="Q118" i="54"/>
  <c r="R118" i="54" s="1"/>
  <c r="V140" i="54"/>
  <c r="W140" i="54" s="1"/>
  <c r="T140" i="54"/>
  <c r="Q140" i="54"/>
  <c r="R140" i="54" s="1"/>
  <c r="V151" i="54"/>
  <c r="W151" i="54" s="1"/>
  <c r="T151" i="54"/>
  <c r="Q151" i="54"/>
  <c r="R151" i="54" s="1"/>
  <c r="V158" i="54"/>
  <c r="W158" i="54" s="1"/>
  <c r="T158" i="54"/>
  <c r="Q158" i="54"/>
  <c r="R158" i="54" s="1"/>
  <c r="V165" i="54"/>
  <c r="W165" i="54" s="1"/>
  <c r="T165" i="54"/>
  <c r="Q165" i="54"/>
  <c r="R165" i="54" s="1"/>
  <c r="V174" i="54"/>
  <c r="W174" i="54" s="1"/>
  <c r="T174" i="54"/>
  <c r="Q174" i="54"/>
  <c r="R174" i="54" s="1"/>
  <c r="V182" i="54"/>
  <c r="W182" i="54" s="1"/>
  <c r="T182" i="54"/>
  <c r="Q182" i="54"/>
  <c r="R182" i="54" s="1"/>
  <c r="Q2" i="54"/>
  <c r="R2" i="54" s="1"/>
  <c r="Q6" i="54"/>
  <c r="R6" i="54" s="1"/>
  <c r="Q10" i="54"/>
  <c r="R10" i="54" s="1"/>
  <c r="Q14" i="54"/>
  <c r="R14" i="54" s="1"/>
  <c r="Q18" i="54"/>
  <c r="R18" i="54" s="1"/>
  <c r="Q22" i="54"/>
  <c r="R22" i="54" s="1"/>
  <c r="Q26" i="54"/>
  <c r="R26" i="54" s="1"/>
  <c r="Q30" i="54"/>
  <c r="R30" i="54" s="1"/>
  <c r="Q34" i="54"/>
  <c r="R34" i="54" s="1"/>
  <c r="Q38" i="54"/>
  <c r="R38" i="54" s="1"/>
  <c r="Q42" i="54"/>
  <c r="R42" i="54" s="1"/>
  <c r="Q46" i="54"/>
  <c r="R46" i="54" s="1"/>
  <c r="Q50" i="54"/>
  <c r="R50" i="54" s="1"/>
  <c r="Q54" i="54"/>
  <c r="R54" i="54" s="1"/>
  <c r="Q58" i="54"/>
  <c r="R58" i="54" s="1"/>
  <c r="Q60" i="54"/>
  <c r="R60" i="54" s="1"/>
  <c r="T67" i="54"/>
  <c r="Q67" i="54"/>
  <c r="R67" i="54" s="1"/>
  <c r="Q69" i="54"/>
  <c r="R69" i="54" s="1"/>
  <c r="Q76" i="54"/>
  <c r="R76" i="54" s="1"/>
  <c r="T83" i="54"/>
  <c r="Q83" i="54"/>
  <c r="R83" i="54" s="1"/>
  <c r="Q85" i="54"/>
  <c r="R85" i="54" s="1"/>
  <c r="Q92" i="54"/>
  <c r="R92" i="54" s="1"/>
  <c r="T99" i="54"/>
  <c r="Q99" i="54"/>
  <c r="R99" i="54" s="1"/>
  <c r="Q101" i="54"/>
  <c r="R101" i="54" s="1"/>
  <c r="Q108" i="54"/>
  <c r="R108" i="54" s="1"/>
  <c r="V128" i="54"/>
  <c r="W128" i="54" s="1"/>
  <c r="T128" i="54"/>
  <c r="Q128" i="54"/>
  <c r="R128" i="54" s="1"/>
  <c r="V131" i="54"/>
  <c r="W131" i="54" s="1"/>
  <c r="T131" i="54"/>
  <c r="Q131" i="54"/>
  <c r="R131" i="54" s="1"/>
  <c r="V144" i="54"/>
  <c r="W144" i="54" s="1"/>
  <c r="T144" i="54"/>
  <c r="Q144" i="54"/>
  <c r="R144" i="54" s="1"/>
  <c r="V155" i="54"/>
  <c r="W155" i="54" s="1"/>
  <c r="T155" i="54"/>
  <c r="Q155" i="54"/>
  <c r="R155" i="54" s="1"/>
  <c r="V162" i="54"/>
  <c r="W162" i="54" s="1"/>
  <c r="T162" i="54"/>
  <c r="Q162" i="54"/>
  <c r="R162" i="54" s="1"/>
  <c r="V169" i="54"/>
  <c r="W169" i="54" s="1"/>
  <c r="T169" i="54"/>
  <c r="Q169" i="54"/>
  <c r="R169" i="54" s="1"/>
  <c r="V112" i="54"/>
  <c r="W112" i="54" s="1"/>
  <c r="V120" i="54"/>
  <c r="W120" i="54" s="1"/>
  <c r="V126" i="54"/>
  <c r="W126" i="54" s="1"/>
  <c r="T126" i="54"/>
  <c r="V135" i="54"/>
  <c r="W135" i="54" s="1"/>
  <c r="T135" i="54"/>
  <c r="V166" i="54"/>
  <c r="W166" i="54" s="1"/>
  <c r="T166" i="54"/>
  <c r="Q166" i="54"/>
  <c r="R166" i="54" s="1"/>
  <c r="Q119" i="54"/>
  <c r="R119" i="54" s="1"/>
  <c r="V124" i="54"/>
  <c r="W124" i="54" s="1"/>
  <c r="T124" i="54"/>
  <c r="Q126" i="54"/>
  <c r="R126" i="54" s="1"/>
  <c r="V133" i="54"/>
  <c r="W133" i="54" s="1"/>
  <c r="T133" i="54"/>
  <c r="Q133" i="54"/>
  <c r="R133" i="54" s="1"/>
  <c r="Q135" i="54"/>
  <c r="R135" i="54" s="1"/>
  <c r="V129" i="54"/>
  <c r="W129" i="54" s="1"/>
  <c r="T129" i="54"/>
  <c r="Q129" i="54"/>
  <c r="R129" i="54" s="1"/>
  <c r="V173" i="54"/>
  <c r="W173" i="54" s="1"/>
  <c r="T173" i="54"/>
  <c r="Q173" i="54"/>
  <c r="R173" i="54" s="1"/>
  <c r="V181" i="54"/>
  <c r="W181" i="54" s="1"/>
  <c r="T181" i="54"/>
  <c r="Q181" i="54"/>
  <c r="R181" i="54" s="1"/>
  <c r="V127" i="54"/>
  <c r="W127" i="54" s="1"/>
  <c r="T127" i="54"/>
  <c r="V134" i="54"/>
  <c r="W134" i="54" s="1"/>
  <c r="T134" i="54"/>
  <c r="V168" i="54"/>
  <c r="W168" i="54" s="1"/>
  <c r="T168" i="54"/>
  <c r="Q168" i="54"/>
  <c r="R168" i="54" s="1"/>
  <c r="Q115" i="54"/>
  <c r="R115" i="54" s="1"/>
  <c r="Q123" i="54"/>
  <c r="R123" i="54" s="1"/>
  <c r="V125" i="54"/>
  <c r="W125" i="54" s="1"/>
  <c r="T125" i="54"/>
  <c r="Q125" i="54"/>
  <c r="R125" i="54" s="1"/>
  <c r="Q127" i="54"/>
  <c r="R127" i="54" s="1"/>
  <c r="Q134" i="54"/>
  <c r="R134" i="54" s="1"/>
  <c r="V137" i="54"/>
  <c r="W137" i="54" s="1"/>
  <c r="T137" i="54"/>
  <c r="Q137" i="54"/>
  <c r="R137" i="54" s="1"/>
  <c r="V177" i="54"/>
  <c r="W177" i="54" s="1"/>
  <c r="T177" i="54"/>
  <c r="Q177" i="54"/>
  <c r="R177" i="54" s="1"/>
  <c r="V185" i="54"/>
  <c r="W185" i="54" s="1"/>
  <c r="T185" i="54"/>
  <c r="Q185" i="54"/>
  <c r="R185" i="54" s="1"/>
  <c r="V172" i="54"/>
  <c r="W172" i="54" s="1"/>
  <c r="T172" i="54"/>
  <c r="Q172" i="54"/>
  <c r="R172" i="54" s="1"/>
  <c r="V180" i="54"/>
  <c r="W180" i="54" s="1"/>
  <c r="T180" i="54"/>
  <c r="Q180" i="54"/>
  <c r="R180" i="54" s="1"/>
  <c r="V175" i="54"/>
  <c r="W175" i="54" s="1"/>
  <c r="T175" i="54"/>
  <c r="Q175" i="54"/>
  <c r="R175" i="54" s="1"/>
  <c r="V183" i="54"/>
  <c r="W183" i="54" s="1"/>
  <c r="T183" i="54"/>
  <c r="Q183" i="54"/>
  <c r="R183" i="54" s="1"/>
  <c r="V176" i="54"/>
  <c r="W176" i="54" s="1"/>
  <c r="T176" i="54"/>
  <c r="Q176" i="54"/>
  <c r="R176" i="54" s="1"/>
  <c r="V184" i="54"/>
  <c r="W184" i="54" s="1"/>
  <c r="T184" i="54"/>
  <c r="Q184" i="54"/>
  <c r="R184" i="54" s="1"/>
  <c r="T187" i="54"/>
  <c r="Q187" i="54"/>
  <c r="R187" i="54" s="1"/>
  <c r="V187" i="54"/>
  <c r="W187" i="54" s="1"/>
  <c r="V171" i="54"/>
  <c r="W171" i="54" s="1"/>
  <c r="T171" i="54"/>
  <c r="Q171" i="54"/>
  <c r="R171" i="54" s="1"/>
  <c r="V179" i="54"/>
  <c r="W179" i="54" s="1"/>
  <c r="T179" i="54"/>
  <c r="Q179" i="54"/>
  <c r="R179" i="54" s="1"/>
  <c r="T192" i="54"/>
  <c r="Q192" i="54"/>
  <c r="R192" i="54" s="1"/>
  <c r="T200" i="54"/>
  <c r="Q200" i="54"/>
  <c r="R200" i="54" s="1"/>
  <c r="T208" i="54"/>
  <c r="Q208" i="54"/>
  <c r="R208" i="54" s="1"/>
  <c r="V213" i="54"/>
  <c r="W213" i="54" s="1"/>
  <c r="T213" i="54"/>
  <c r="Q213" i="54"/>
  <c r="R213" i="54" s="1"/>
  <c r="V215" i="54"/>
  <c r="W215" i="54" s="1"/>
  <c r="T215" i="54"/>
  <c r="Q215" i="54"/>
  <c r="R215" i="54" s="1"/>
  <c r="V217" i="54"/>
  <c r="W217" i="54" s="1"/>
  <c r="T217" i="54"/>
  <c r="Q217" i="54"/>
  <c r="R217" i="54" s="1"/>
  <c r="V219" i="54"/>
  <c r="W219" i="54" s="1"/>
  <c r="T219" i="54"/>
  <c r="Q219" i="54"/>
  <c r="R219" i="54" s="1"/>
  <c r="V221" i="54"/>
  <c r="W221" i="54" s="1"/>
  <c r="T221" i="54"/>
  <c r="Q221" i="54"/>
  <c r="R221" i="54" s="1"/>
  <c r="V223" i="54"/>
  <c r="W223" i="54" s="1"/>
  <c r="T223" i="54"/>
  <c r="Q223" i="54"/>
  <c r="R223" i="54" s="1"/>
  <c r="V228" i="54"/>
  <c r="W228" i="54" s="1"/>
  <c r="T228" i="54"/>
  <c r="Q228" i="54"/>
  <c r="R228" i="54" s="1"/>
  <c r="V243" i="54"/>
  <c r="W243" i="54" s="1"/>
  <c r="T243" i="54"/>
  <c r="Q243" i="54"/>
  <c r="R243" i="54" s="1"/>
  <c r="V246" i="54"/>
  <c r="W246" i="54" s="1"/>
  <c r="T246" i="54"/>
  <c r="Q246" i="54"/>
  <c r="R246" i="54" s="1"/>
  <c r="T249" i="54"/>
  <c r="Q249" i="54"/>
  <c r="R249" i="54" s="1"/>
  <c r="T273" i="54"/>
  <c r="Q273" i="54"/>
  <c r="R273" i="54" s="1"/>
  <c r="Q297" i="54"/>
  <c r="R297" i="54" s="1"/>
  <c r="V297" i="54"/>
  <c r="W297" i="54" s="1"/>
  <c r="T297" i="54"/>
  <c r="Q352" i="54"/>
  <c r="R352" i="54" s="1"/>
  <c r="V352" i="54"/>
  <c r="W352" i="54" s="1"/>
  <c r="T352" i="54"/>
  <c r="T189" i="54"/>
  <c r="Q189" i="54"/>
  <c r="R189" i="54" s="1"/>
  <c r="T197" i="54"/>
  <c r="Q197" i="54"/>
  <c r="R197" i="54" s="1"/>
  <c r="T205" i="54"/>
  <c r="Q205" i="54"/>
  <c r="R205" i="54" s="1"/>
  <c r="V231" i="54"/>
  <c r="W231" i="54" s="1"/>
  <c r="T231" i="54"/>
  <c r="Q231" i="54"/>
  <c r="R231" i="54" s="1"/>
  <c r="V251" i="54"/>
  <c r="W251" i="54" s="1"/>
  <c r="T251" i="54"/>
  <c r="Q251" i="54"/>
  <c r="R251" i="54" s="1"/>
  <c r="V256" i="54"/>
  <c r="W256" i="54" s="1"/>
  <c r="Q256" i="54"/>
  <c r="R256" i="54" s="1"/>
  <c r="T269" i="54"/>
  <c r="Q269" i="54"/>
  <c r="R269" i="54" s="1"/>
  <c r="V275" i="54"/>
  <c r="W275" i="54" s="1"/>
  <c r="T275" i="54"/>
  <c r="Q275" i="54"/>
  <c r="R275" i="54" s="1"/>
  <c r="Q313" i="54"/>
  <c r="R313" i="54" s="1"/>
  <c r="V313" i="54"/>
  <c r="W313" i="54" s="1"/>
  <c r="T313" i="54"/>
  <c r="Q329" i="54"/>
  <c r="R329" i="54" s="1"/>
  <c r="V329" i="54"/>
  <c r="W329" i="54" s="1"/>
  <c r="T329" i="54"/>
  <c r="T186" i="54"/>
  <c r="T194" i="54"/>
  <c r="Q194" i="54"/>
  <c r="R194" i="54" s="1"/>
  <c r="T202" i="54"/>
  <c r="Q202" i="54"/>
  <c r="R202" i="54" s="1"/>
  <c r="T210" i="54"/>
  <c r="Q210" i="54"/>
  <c r="R210" i="54" s="1"/>
  <c r="V226" i="54"/>
  <c r="W226" i="54" s="1"/>
  <c r="T226" i="54"/>
  <c r="Q226" i="54"/>
  <c r="R226" i="54" s="1"/>
  <c r="V234" i="54"/>
  <c r="W234" i="54" s="1"/>
  <c r="T234" i="54"/>
  <c r="Q234" i="54"/>
  <c r="R234" i="54" s="1"/>
  <c r="V244" i="54"/>
  <c r="W244" i="54" s="1"/>
  <c r="Q244" i="54"/>
  <c r="R244" i="54" s="1"/>
  <c r="V249" i="54"/>
  <c r="W249" i="54" s="1"/>
  <c r="T256" i="54"/>
  <c r="T265" i="54"/>
  <c r="Q265" i="54"/>
  <c r="R265" i="54" s="1"/>
  <c r="V271" i="54"/>
  <c r="W271" i="54" s="1"/>
  <c r="T271" i="54"/>
  <c r="Q271" i="54"/>
  <c r="R271" i="54" s="1"/>
  <c r="V273" i="54"/>
  <c r="W273" i="54" s="1"/>
  <c r="T191" i="54"/>
  <c r="Q191" i="54"/>
  <c r="R191" i="54" s="1"/>
  <c r="V192" i="54"/>
  <c r="W192" i="54" s="1"/>
  <c r="T199" i="54"/>
  <c r="Q199" i="54"/>
  <c r="R199" i="54" s="1"/>
  <c r="V200" i="54"/>
  <c r="W200" i="54" s="1"/>
  <c r="T207" i="54"/>
  <c r="Q207" i="54"/>
  <c r="R207" i="54" s="1"/>
  <c r="V208" i="54"/>
  <c r="W208" i="54" s="1"/>
  <c r="V229" i="54"/>
  <c r="W229" i="54" s="1"/>
  <c r="T229" i="54"/>
  <c r="Q229" i="54"/>
  <c r="R229" i="54" s="1"/>
  <c r="T241" i="54"/>
  <c r="Q241" i="54"/>
  <c r="R241" i="54" s="1"/>
  <c r="V241" i="54"/>
  <c r="W241" i="54" s="1"/>
  <c r="T244" i="54"/>
  <c r="V247" i="54"/>
  <c r="W247" i="54" s="1"/>
  <c r="T247" i="54"/>
  <c r="Q247" i="54"/>
  <c r="R247" i="54" s="1"/>
  <c r="V252" i="54"/>
  <c r="W252" i="54" s="1"/>
  <c r="Q252" i="54"/>
  <c r="R252" i="54" s="1"/>
  <c r="T261" i="54"/>
  <c r="Q261" i="54"/>
  <c r="R261" i="54" s="1"/>
  <c r="V267" i="54"/>
  <c r="W267" i="54" s="1"/>
  <c r="T267" i="54"/>
  <c r="Q267" i="54"/>
  <c r="R267" i="54" s="1"/>
  <c r="V269" i="54"/>
  <c r="W269" i="54" s="1"/>
  <c r="Q278" i="54"/>
  <c r="R278" i="54" s="1"/>
  <c r="V278" i="54"/>
  <c r="W278" i="54" s="1"/>
  <c r="T278" i="54"/>
  <c r="V186" i="54"/>
  <c r="W186" i="54" s="1"/>
  <c r="T188" i="54"/>
  <c r="Q188" i="54"/>
  <c r="R188" i="54" s="1"/>
  <c r="V189" i="54"/>
  <c r="W189" i="54" s="1"/>
  <c r="T196" i="54"/>
  <c r="Q196" i="54"/>
  <c r="R196" i="54" s="1"/>
  <c r="V197" i="54"/>
  <c r="W197" i="54" s="1"/>
  <c r="T204" i="54"/>
  <c r="Q204" i="54"/>
  <c r="R204" i="54" s="1"/>
  <c r="V205" i="54"/>
  <c r="W205" i="54" s="1"/>
  <c r="V212" i="54"/>
  <c r="W212" i="54" s="1"/>
  <c r="T212" i="54"/>
  <c r="Q212" i="54"/>
  <c r="R212" i="54" s="1"/>
  <c r="V214" i="54"/>
  <c r="W214" i="54" s="1"/>
  <c r="T214" i="54"/>
  <c r="Q214" i="54"/>
  <c r="R214" i="54" s="1"/>
  <c r="V216" i="54"/>
  <c r="W216" i="54" s="1"/>
  <c r="T216" i="54"/>
  <c r="Q216" i="54"/>
  <c r="R216" i="54" s="1"/>
  <c r="V218" i="54"/>
  <c r="W218" i="54" s="1"/>
  <c r="T218" i="54"/>
  <c r="Q218" i="54"/>
  <c r="R218" i="54" s="1"/>
  <c r="V220" i="54"/>
  <c r="W220" i="54" s="1"/>
  <c r="T220" i="54"/>
  <c r="Q220" i="54"/>
  <c r="R220" i="54" s="1"/>
  <c r="V222" i="54"/>
  <c r="W222" i="54" s="1"/>
  <c r="T222" i="54"/>
  <c r="Q222" i="54"/>
  <c r="R222" i="54" s="1"/>
  <c r="V224" i="54"/>
  <c r="W224" i="54" s="1"/>
  <c r="T224" i="54"/>
  <c r="Q224" i="54"/>
  <c r="R224" i="54" s="1"/>
  <c r="V232" i="54"/>
  <c r="W232" i="54" s="1"/>
  <c r="T232" i="54"/>
  <c r="Q232" i="54"/>
  <c r="R232" i="54" s="1"/>
  <c r="T257" i="54"/>
  <c r="Q257" i="54"/>
  <c r="R257" i="54" s="1"/>
  <c r="V263" i="54"/>
  <c r="W263" i="54" s="1"/>
  <c r="T263" i="54"/>
  <c r="Q263" i="54"/>
  <c r="R263" i="54" s="1"/>
  <c r="V265" i="54"/>
  <c r="W265" i="54" s="1"/>
  <c r="Q288" i="54"/>
  <c r="R288" i="54" s="1"/>
  <c r="V288" i="54"/>
  <c r="W288" i="54" s="1"/>
  <c r="T288" i="54"/>
  <c r="T193" i="54"/>
  <c r="Q193" i="54"/>
  <c r="R193" i="54" s="1"/>
  <c r="V194" i="54"/>
  <c r="W194" i="54" s="1"/>
  <c r="T201" i="54"/>
  <c r="Q201" i="54"/>
  <c r="R201" i="54" s="1"/>
  <c r="V202" i="54"/>
  <c r="W202" i="54" s="1"/>
  <c r="T209" i="54"/>
  <c r="Q209" i="54"/>
  <c r="R209" i="54" s="1"/>
  <c r="V210" i="54"/>
  <c r="W210" i="54" s="1"/>
  <c r="V227" i="54"/>
  <c r="W227" i="54" s="1"/>
  <c r="T227" i="54"/>
  <c r="Q227" i="54"/>
  <c r="R227" i="54" s="1"/>
  <c r="T237" i="54"/>
  <c r="Q237" i="54"/>
  <c r="R237" i="54" s="1"/>
  <c r="Q239" i="54"/>
  <c r="R239" i="54" s="1"/>
  <c r="V239" i="54"/>
  <c r="W239" i="54" s="1"/>
  <c r="T239" i="54"/>
  <c r="V242" i="54"/>
  <c r="W242" i="54" s="1"/>
  <c r="T242" i="54"/>
  <c r="Q242" i="54"/>
  <c r="R242" i="54" s="1"/>
  <c r="T245" i="54"/>
  <c r="Q245" i="54"/>
  <c r="R245" i="54" s="1"/>
  <c r="V248" i="54"/>
  <c r="W248" i="54" s="1"/>
  <c r="Q248" i="54"/>
  <c r="R248" i="54" s="1"/>
  <c r="V259" i="54"/>
  <c r="W259" i="54" s="1"/>
  <c r="T259" i="54"/>
  <c r="Q259" i="54"/>
  <c r="R259" i="54" s="1"/>
  <c r="Q304" i="54"/>
  <c r="R304" i="54" s="1"/>
  <c r="V304" i="54"/>
  <c r="W304" i="54" s="1"/>
  <c r="T304" i="54"/>
  <c r="Q320" i="54"/>
  <c r="R320" i="54" s="1"/>
  <c r="V320" i="54"/>
  <c r="W320" i="54" s="1"/>
  <c r="T320" i="54"/>
  <c r="T190" i="54"/>
  <c r="Q190" i="54"/>
  <c r="R190" i="54" s="1"/>
  <c r="T198" i="54"/>
  <c r="Q198" i="54"/>
  <c r="R198" i="54" s="1"/>
  <c r="T206" i="54"/>
  <c r="Q206" i="54"/>
  <c r="R206" i="54" s="1"/>
  <c r="V230" i="54"/>
  <c r="W230" i="54" s="1"/>
  <c r="T230" i="54"/>
  <c r="Q230" i="54"/>
  <c r="R230" i="54" s="1"/>
  <c r="V235" i="54"/>
  <c r="W235" i="54" s="1"/>
  <c r="Q235" i="54"/>
  <c r="R235" i="54" s="1"/>
  <c r="T248" i="54"/>
  <c r="T253" i="54"/>
  <c r="Q253" i="54"/>
  <c r="R253" i="54" s="1"/>
  <c r="V257" i="54"/>
  <c r="W257" i="54" s="1"/>
  <c r="V188" i="54"/>
  <c r="W188" i="54" s="1"/>
  <c r="T195" i="54"/>
  <c r="Q195" i="54"/>
  <c r="R195" i="54" s="1"/>
  <c r="V196" i="54"/>
  <c r="W196" i="54" s="1"/>
  <c r="T203" i="54"/>
  <c r="Q203" i="54"/>
  <c r="R203" i="54" s="1"/>
  <c r="V204" i="54"/>
  <c r="W204" i="54" s="1"/>
  <c r="T211" i="54"/>
  <c r="Q211" i="54"/>
  <c r="R211" i="54" s="1"/>
  <c r="V225" i="54"/>
  <c r="W225" i="54" s="1"/>
  <c r="T225" i="54"/>
  <c r="Q225" i="54"/>
  <c r="R225" i="54" s="1"/>
  <c r="V233" i="54"/>
  <c r="W233" i="54" s="1"/>
  <c r="T233" i="54"/>
  <c r="Q233" i="54"/>
  <c r="R233" i="54" s="1"/>
  <c r="T235" i="54"/>
  <c r="V245" i="54"/>
  <c r="W245" i="54" s="1"/>
  <c r="V255" i="54"/>
  <c r="W255" i="54" s="1"/>
  <c r="T255" i="54"/>
  <c r="Q255" i="54"/>
  <c r="R255" i="54" s="1"/>
  <c r="Q260" i="54"/>
  <c r="R260" i="54" s="1"/>
  <c r="Q264" i="54"/>
  <c r="R264" i="54" s="1"/>
  <c r="Q268" i="54"/>
  <c r="R268" i="54" s="1"/>
  <c r="Q272" i="54"/>
  <c r="R272" i="54" s="1"/>
  <c r="T284" i="54"/>
  <c r="V287" i="54"/>
  <c r="W287" i="54" s="1"/>
  <c r="T293" i="54"/>
  <c r="T300" i="54"/>
  <c r="V303" i="54"/>
  <c r="W303" i="54" s="1"/>
  <c r="T309" i="54"/>
  <c r="T316" i="54"/>
  <c r="V319" i="54"/>
  <c r="W319" i="54" s="1"/>
  <c r="T325" i="54"/>
  <c r="T332" i="54"/>
  <c r="Q336" i="54"/>
  <c r="R336" i="54" s="1"/>
  <c r="V336" i="54"/>
  <c r="W336" i="54" s="1"/>
  <c r="V347" i="54"/>
  <c r="W347" i="54" s="1"/>
  <c r="T347" i="54"/>
  <c r="V284" i="54"/>
  <c r="W284" i="54" s="1"/>
  <c r="V293" i="54"/>
  <c r="W293" i="54" s="1"/>
  <c r="V300" i="54"/>
  <c r="W300" i="54" s="1"/>
  <c r="V309" i="54"/>
  <c r="W309" i="54" s="1"/>
  <c r="V316" i="54"/>
  <c r="W316" i="54" s="1"/>
  <c r="V325" i="54"/>
  <c r="W325" i="54" s="1"/>
  <c r="V332" i="54"/>
  <c r="W332" i="54" s="1"/>
  <c r="V343" i="54"/>
  <c r="W343" i="54" s="1"/>
  <c r="T343" i="54"/>
  <c r="V359" i="54"/>
  <c r="W359" i="54" s="1"/>
  <c r="T359" i="54"/>
  <c r="T236" i="54"/>
  <c r="V238" i="54"/>
  <c r="W238" i="54" s="1"/>
  <c r="T280" i="54"/>
  <c r="Q280" i="54"/>
  <c r="R280" i="54" s="1"/>
  <c r="V286" i="54"/>
  <c r="W286" i="54" s="1"/>
  <c r="V302" i="54"/>
  <c r="W302" i="54" s="1"/>
  <c r="V318" i="54"/>
  <c r="W318" i="54" s="1"/>
  <c r="Q348" i="54"/>
  <c r="R348" i="54" s="1"/>
  <c r="V348" i="54"/>
  <c r="W348" i="54" s="1"/>
  <c r="Q359" i="54"/>
  <c r="R359" i="54" s="1"/>
  <c r="V339" i="54"/>
  <c r="W339" i="54" s="1"/>
  <c r="T339" i="54"/>
  <c r="V355" i="54"/>
  <c r="W355" i="54" s="1"/>
  <c r="T355" i="54"/>
  <c r="Q240" i="54"/>
  <c r="R240" i="54" s="1"/>
  <c r="Q287" i="54"/>
  <c r="R287" i="54" s="1"/>
  <c r="T294" i="54"/>
  <c r="Q303" i="54"/>
  <c r="R303" i="54" s="1"/>
  <c r="T310" i="54"/>
  <c r="Q319" i="54"/>
  <c r="R319" i="54" s="1"/>
  <c r="T326" i="54"/>
  <c r="Q335" i="54"/>
  <c r="R335" i="54" s="1"/>
  <c r="Q339" i="54"/>
  <c r="R339" i="54" s="1"/>
  <c r="Q344" i="54"/>
  <c r="R344" i="54" s="1"/>
  <c r="V344" i="54"/>
  <c r="W344" i="54" s="1"/>
  <c r="Q355" i="54"/>
  <c r="R355" i="54" s="1"/>
  <c r="V360" i="54"/>
  <c r="W360" i="54" s="1"/>
  <c r="T360" i="54"/>
  <c r="Q360" i="54"/>
  <c r="R360" i="54" s="1"/>
  <c r="V276" i="54"/>
  <c r="W276" i="54" s="1"/>
  <c r="T276" i="54"/>
  <c r="V280" i="54"/>
  <c r="W280" i="54" s="1"/>
  <c r="V285" i="54"/>
  <c r="W285" i="54" s="1"/>
  <c r="T289" i="54"/>
  <c r="V292" i="54"/>
  <c r="W292" i="54" s="1"/>
  <c r="T296" i="54"/>
  <c r="V301" i="54"/>
  <c r="W301" i="54" s="1"/>
  <c r="T305" i="54"/>
  <c r="V308" i="54"/>
  <c r="W308" i="54" s="1"/>
  <c r="T312" i="54"/>
  <c r="V317" i="54"/>
  <c r="W317" i="54" s="1"/>
  <c r="T321" i="54"/>
  <c r="V324" i="54"/>
  <c r="W324" i="54" s="1"/>
  <c r="T328" i="54"/>
  <c r="V333" i="54"/>
  <c r="W333" i="54" s="1"/>
  <c r="V337" i="54"/>
  <c r="W337" i="54" s="1"/>
  <c r="T344" i="54"/>
  <c r="V351" i="54"/>
  <c r="W351" i="54" s="1"/>
  <c r="T351" i="54"/>
  <c r="V294" i="54"/>
  <c r="W294" i="54" s="1"/>
  <c r="V310" i="54"/>
  <c r="W310" i="54" s="1"/>
  <c r="V326" i="54"/>
  <c r="W326" i="54" s="1"/>
  <c r="V335" i="54"/>
  <c r="W335" i="54" s="1"/>
  <c r="Q340" i="54"/>
  <c r="R340" i="54" s="1"/>
  <c r="V340" i="54"/>
  <c r="W340" i="54" s="1"/>
  <c r="Q356" i="54"/>
  <c r="R356" i="54" s="1"/>
  <c r="V356" i="54"/>
  <c r="W356" i="54" s="1"/>
  <c r="Q342" i="54"/>
  <c r="R342" i="54" s="1"/>
  <c r="Q346" i="54"/>
  <c r="R346" i="54" s="1"/>
  <c r="Q350" i="54"/>
  <c r="R350" i="54" s="1"/>
  <c r="Q354" i="54"/>
  <c r="R354" i="54" s="1"/>
  <c r="Q358" i="54"/>
  <c r="R358" i="54" s="1"/>
  <c r="M21" i="53"/>
  <c r="N21" i="53" s="1"/>
  <c r="P21" i="53"/>
  <c r="P14" i="53"/>
  <c r="M14" i="53"/>
  <c r="N14" i="53" s="1"/>
  <c r="M5" i="53"/>
  <c r="N5" i="53" s="1"/>
  <c r="P5" i="53"/>
  <c r="M29" i="53"/>
  <c r="N29" i="53" s="1"/>
  <c r="P29" i="53"/>
  <c r="P22" i="53"/>
  <c r="M22" i="53"/>
  <c r="N22" i="53" s="1"/>
  <c r="M6" i="53"/>
  <c r="N6" i="53" s="1"/>
  <c r="P13" i="53"/>
  <c r="M4" i="53"/>
  <c r="N4" i="53" s="1"/>
  <c r="P4" i="53"/>
  <c r="P8" i="53"/>
  <c r="M8" i="53"/>
  <c r="N8" i="53" s="1"/>
  <c r="P2" i="53"/>
  <c r="M2" i="53"/>
  <c r="N2" i="53" s="1"/>
  <c r="P11" i="53"/>
  <c r="M11" i="53"/>
  <c r="N11" i="53" s="1"/>
  <c r="P15" i="53"/>
  <c r="M15" i="53"/>
  <c r="N15" i="53" s="1"/>
  <c r="M20" i="53"/>
  <c r="N20" i="53" s="1"/>
  <c r="P20" i="53"/>
  <c r="P24" i="53"/>
  <c r="M24" i="53"/>
  <c r="N24" i="53" s="1"/>
  <c r="P31" i="53"/>
  <c r="M31" i="53"/>
  <c r="N31" i="53" s="1"/>
  <c r="M26" i="53"/>
  <c r="N26" i="53" s="1"/>
  <c r="P26" i="53"/>
  <c r="M18" i="53"/>
  <c r="N18" i="53" s="1"/>
  <c r="P18" i="53"/>
  <c r="P27" i="53"/>
  <c r="M27" i="53"/>
  <c r="N27" i="53" s="1"/>
  <c r="P3" i="53"/>
  <c r="M3" i="53"/>
  <c r="N3" i="53" s="1"/>
  <c r="P7" i="53"/>
  <c r="M7" i="53"/>
  <c r="N7" i="53" s="1"/>
  <c r="M12" i="53"/>
  <c r="N12" i="53" s="1"/>
  <c r="P12" i="53"/>
  <c r="P16" i="53"/>
  <c r="M16" i="53"/>
  <c r="N16" i="53" s="1"/>
  <c r="P32" i="53"/>
  <c r="M32" i="53"/>
  <c r="N32" i="53" s="1"/>
  <c r="M10" i="53"/>
  <c r="N10" i="53" s="1"/>
  <c r="P10" i="53"/>
  <c r="P19" i="53"/>
  <c r="M19" i="53"/>
  <c r="N19" i="53" s="1"/>
  <c r="P23" i="53"/>
  <c r="M23" i="53"/>
  <c r="N23" i="53" s="1"/>
  <c r="M28" i="53"/>
  <c r="N28" i="53" s="1"/>
  <c r="P28" i="53"/>
  <c r="M30" i="53"/>
  <c r="N30" i="53" s="1"/>
  <c r="P30" i="53"/>
  <c r="M9" i="53"/>
  <c r="N9" i="53" s="1"/>
  <c r="M17" i="53"/>
  <c r="N17" i="53" s="1"/>
  <c r="M25" i="53"/>
  <c r="N25" i="53" s="1"/>
  <c r="P160" i="52"/>
  <c r="Q160" i="52" s="1"/>
  <c r="S77" i="52"/>
  <c r="U77" i="52"/>
  <c r="V77" i="52" s="1"/>
  <c r="U154" i="52"/>
  <c r="V154" i="52" s="1"/>
  <c r="S154" i="52"/>
  <c r="P255" i="52"/>
  <c r="Q255" i="52" s="1"/>
  <c r="S255" i="52"/>
  <c r="P263" i="52"/>
  <c r="Q263" i="52" s="1"/>
  <c r="S263" i="52"/>
  <c r="U147" i="52"/>
  <c r="V147" i="52" s="1"/>
  <c r="P147" i="52"/>
  <c r="Q147" i="52" s="1"/>
  <c r="P267" i="52"/>
  <c r="Q267" i="52" s="1"/>
  <c r="S267" i="52"/>
  <c r="P271" i="52"/>
  <c r="Q271" i="52" s="1"/>
  <c r="S271" i="52"/>
  <c r="P251" i="52"/>
  <c r="Q251" i="52" s="1"/>
  <c r="S251" i="52"/>
  <c r="S73" i="52"/>
  <c r="U73" i="52"/>
  <c r="V73" i="52" s="1"/>
  <c r="S111" i="52"/>
  <c r="U111" i="52"/>
  <c r="V111" i="52" s="1"/>
  <c r="U186" i="52"/>
  <c r="V186" i="52" s="1"/>
  <c r="S186" i="52"/>
  <c r="P186" i="52"/>
  <c r="Q186" i="52" s="1"/>
  <c r="U194" i="52"/>
  <c r="V194" i="52" s="1"/>
  <c r="S194" i="52"/>
  <c r="P194" i="52"/>
  <c r="Q194" i="52" s="1"/>
  <c r="P259" i="52"/>
  <c r="Q259" i="52" s="1"/>
  <c r="S259" i="52"/>
  <c r="S57" i="52"/>
  <c r="U57" i="52"/>
  <c r="V57" i="52" s="1"/>
  <c r="U162" i="52"/>
  <c r="V162" i="52" s="1"/>
  <c r="P162" i="52"/>
  <c r="Q162" i="52" s="1"/>
  <c r="S162" i="52"/>
  <c r="U179" i="52"/>
  <c r="V179" i="52" s="1"/>
  <c r="P179" i="52"/>
  <c r="Q179" i="52" s="1"/>
  <c r="S81" i="52"/>
  <c r="U81" i="52"/>
  <c r="V81" i="52" s="1"/>
  <c r="S89" i="52"/>
  <c r="P89" i="52"/>
  <c r="Q89" i="52" s="1"/>
  <c r="S97" i="52"/>
  <c r="P97" i="52"/>
  <c r="Q97" i="52" s="1"/>
  <c r="S105" i="52"/>
  <c r="P105" i="52"/>
  <c r="Q105" i="52" s="1"/>
  <c r="S112" i="52"/>
  <c r="U112" i="52"/>
  <c r="V112" i="52" s="1"/>
  <c r="U170" i="52"/>
  <c r="V170" i="52" s="1"/>
  <c r="S170" i="52"/>
  <c r="P170" i="52"/>
  <c r="Q170" i="52" s="1"/>
  <c r="U187" i="52"/>
  <c r="V187" i="52" s="1"/>
  <c r="P187" i="52"/>
  <c r="Q187" i="52" s="1"/>
  <c r="S109" i="52"/>
  <c r="P109" i="52"/>
  <c r="Q109" i="52" s="1"/>
  <c r="U109" i="52"/>
  <c r="V109" i="52" s="1"/>
  <c r="P247" i="52"/>
  <c r="Q247" i="52" s="1"/>
  <c r="S247" i="52"/>
  <c r="U65" i="52"/>
  <c r="V65" i="52" s="1"/>
  <c r="P140" i="52"/>
  <c r="Q140" i="52" s="1"/>
  <c r="U276" i="52"/>
  <c r="V276" i="52" s="1"/>
  <c r="P108" i="52"/>
  <c r="Q108" i="52" s="1"/>
  <c r="P155" i="52"/>
  <c r="Q155" i="52" s="1"/>
  <c r="S160" i="52"/>
  <c r="P178" i="52"/>
  <c r="Q178" i="52" s="1"/>
  <c r="S275" i="52"/>
  <c r="U69" i="52"/>
  <c r="V69" i="52" s="1"/>
  <c r="S178" i="52"/>
  <c r="U108" i="52"/>
  <c r="V108" i="52" s="1"/>
  <c r="P171" i="52"/>
  <c r="Q171" i="52" s="1"/>
  <c r="S280" i="52"/>
  <c r="U61" i="52"/>
  <c r="V61" i="52" s="1"/>
  <c r="S276" i="52"/>
  <c r="U280" i="52"/>
  <c r="V280" i="52" s="1"/>
  <c r="U53" i="52"/>
  <c r="V53" i="52" s="1"/>
  <c r="U107" i="52"/>
  <c r="V107" i="52" s="1"/>
  <c r="P113" i="52"/>
  <c r="Q113" i="52" s="1"/>
  <c r="P152" i="52"/>
  <c r="Q152" i="52" s="1"/>
  <c r="P163" i="52"/>
  <c r="Q163" i="52" s="1"/>
  <c r="U54" i="52"/>
  <c r="V54" i="52" s="1"/>
  <c r="S54" i="52"/>
  <c r="P54" i="52"/>
  <c r="Q54" i="52" s="1"/>
  <c r="S60" i="52"/>
  <c r="P60" i="52"/>
  <c r="Q60" i="52" s="1"/>
  <c r="U60" i="52"/>
  <c r="V60" i="52" s="1"/>
  <c r="S93" i="52"/>
  <c r="U93" i="52"/>
  <c r="V93" i="52" s="1"/>
  <c r="P93" i="52"/>
  <c r="Q93" i="52" s="1"/>
  <c r="S99" i="52"/>
  <c r="U99" i="52"/>
  <c r="V99" i="52" s="1"/>
  <c r="P99" i="52"/>
  <c r="Q99" i="52" s="1"/>
  <c r="U5" i="52"/>
  <c r="V5" i="52" s="1"/>
  <c r="S5" i="52"/>
  <c r="P5" i="52"/>
  <c r="Q5" i="52" s="1"/>
  <c r="U9" i="52"/>
  <c r="V9" i="52" s="1"/>
  <c r="S9" i="52"/>
  <c r="P9" i="52"/>
  <c r="Q9" i="52" s="1"/>
  <c r="U13" i="52"/>
  <c r="V13" i="52" s="1"/>
  <c r="S13" i="52"/>
  <c r="P13" i="52"/>
  <c r="Q13" i="52" s="1"/>
  <c r="U17" i="52"/>
  <c r="V17" i="52" s="1"/>
  <c r="S17" i="52"/>
  <c r="P17" i="52"/>
  <c r="Q17" i="52" s="1"/>
  <c r="U66" i="52"/>
  <c r="V66" i="52" s="1"/>
  <c r="S66" i="52"/>
  <c r="P66" i="52"/>
  <c r="Q66" i="52" s="1"/>
  <c r="S72" i="52"/>
  <c r="P72" i="52"/>
  <c r="Q72" i="52" s="1"/>
  <c r="U72" i="52"/>
  <c r="V72" i="52" s="1"/>
  <c r="S87" i="52"/>
  <c r="U87" i="52"/>
  <c r="V87" i="52" s="1"/>
  <c r="P87" i="52"/>
  <c r="Q87" i="52" s="1"/>
  <c r="S103" i="52"/>
  <c r="U103" i="52"/>
  <c r="V103" i="52" s="1"/>
  <c r="P103" i="52"/>
  <c r="Q103" i="52" s="1"/>
  <c r="U150" i="52"/>
  <c r="V150" i="52" s="1"/>
  <c r="S150" i="52"/>
  <c r="P150" i="52"/>
  <c r="Q150" i="52" s="1"/>
  <c r="U153" i="52"/>
  <c r="V153" i="52" s="1"/>
  <c r="P153" i="52"/>
  <c r="Q153" i="52" s="1"/>
  <c r="S153" i="52"/>
  <c r="U78" i="52"/>
  <c r="V78" i="52" s="1"/>
  <c r="S78" i="52"/>
  <c r="P78" i="52"/>
  <c r="Q78" i="52" s="1"/>
  <c r="S84" i="52"/>
  <c r="U84" i="52"/>
  <c r="V84" i="52" s="1"/>
  <c r="P84" i="52"/>
  <c r="Q84" i="52" s="1"/>
  <c r="S100" i="52"/>
  <c r="U100" i="52"/>
  <c r="V100" i="52" s="1"/>
  <c r="P100" i="52"/>
  <c r="Q100" i="52" s="1"/>
  <c r="U2" i="52"/>
  <c r="V2" i="52" s="1"/>
  <c r="S2" i="52"/>
  <c r="P2" i="52"/>
  <c r="Q2" i="52" s="1"/>
  <c r="U6" i="52"/>
  <c r="V6" i="52" s="1"/>
  <c r="S6" i="52"/>
  <c r="P6" i="52"/>
  <c r="Q6" i="52" s="1"/>
  <c r="U10" i="52"/>
  <c r="V10" i="52" s="1"/>
  <c r="S10" i="52"/>
  <c r="P10" i="52"/>
  <c r="Q10" i="52" s="1"/>
  <c r="U14" i="52"/>
  <c r="V14" i="52" s="1"/>
  <c r="S14" i="52"/>
  <c r="P14" i="52"/>
  <c r="Q14" i="52" s="1"/>
  <c r="U58" i="52"/>
  <c r="V58" i="52" s="1"/>
  <c r="S58" i="52"/>
  <c r="P58" i="52"/>
  <c r="Q58" i="52" s="1"/>
  <c r="S64" i="52"/>
  <c r="P64" i="52"/>
  <c r="Q64" i="52" s="1"/>
  <c r="U64" i="52"/>
  <c r="V64" i="52" s="1"/>
  <c r="S88" i="52"/>
  <c r="U88" i="52"/>
  <c r="V88" i="52" s="1"/>
  <c r="P88" i="52"/>
  <c r="Q88" i="52" s="1"/>
  <c r="S104" i="52"/>
  <c r="U104" i="52"/>
  <c r="V104" i="52" s="1"/>
  <c r="P104" i="52"/>
  <c r="Q104" i="52" s="1"/>
  <c r="U70" i="52"/>
  <c r="V70" i="52" s="1"/>
  <c r="S70" i="52"/>
  <c r="P70" i="52"/>
  <c r="Q70" i="52" s="1"/>
  <c r="S76" i="52"/>
  <c r="P76" i="52"/>
  <c r="Q76" i="52" s="1"/>
  <c r="U76" i="52"/>
  <c r="V76" i="52" s="1"/>
  <c r="S85" i="52"/>
  <c r="U85" i="52"/>
  <c r="V85" i="52" s="1"/>
  <c r="P85" i="52"/>
  <c r="Q85" i="52" s="1"/>
  <c r="S91" i="52"/>
  <c r="U91" i="52"/>
  <c r="V91" i="52" s="1"/>
  <c r="P91" i="52"/>
  <c r="Q91" i="52" s="1"/>
  <c r="S101" i="52"/>
  <c r="U101" i="52"/>
  <c r="V101" i="52" s="1"/>
  <c r="P101" i="52"/>
  <c r="Q101" i="52" s="1"/>
  <c r="U134" i="52"/>
  <c r="V134" i="52" s="1"/>
  <c r="S134" i="52"/>
  <c r="P134" i="52"/>
  <c r="Q134" i="52" s="1"/>
  <c r="U3" i="52"/>
  <c r="V3" i="52" s="1"/>
  <c r="S3" i="52"/>
  <c r="P3" i="52"/>
  <c r="Q3" i="52" s="1"/>
  <c r="U7" i="52"/>
  <c r="V7" i="52" s="1"/>
  <c r="S7" i="52"/>
  <c r="P7" i="52"/>
  <c r="Q7" i="52" s="1"/>
  <c r="U11" i="52"/>
  <c r="V11" i="52" s="1"/>
  <c r="S11" i="52"/>
  <c r="P11" i="52"/>
  <c r="Q11" i="52" s="1"/>
  <c r="U15" i="52"/>
  <c r="V15" i="52" s="1"/>
  <c r="S15" i="52"/>
  <c r="P15" i="52"/>
  <c r="Q15" i="52" s="1"/>
  <c r="S56" i="52"/>
  <c r="P56" i="52"/>
  <c r="Q56" i="52" s="1"/>
  <c r="U56" i="52"/>
  <c r="V56" i="52" s="1"/>
  <c r="U82" i="52"/>
  <c r="V82" i="52" s="1"/>
  <c r="S82" i="52"/>
  <c r="P82" i="52"/>
  <c r="Q82" i="52" s="1"/>
  <c r="S95" i="52"/>
  <c r="U95" i="52"/>
  <c r="V95" i="52" s="1"/>
  <c r="P95" i="52"/>
  <c r="Q95" i="52" s="1"/>
  <c r="U62" i="52"/>
  <c r="V62" i="52" s="1"/>
  <c r="S62" i="52"/>
  <c r="P62" i="52"/>
  <c r="Q62" i="52" s="1"/>
  <c r="S68" i="52"/>
  <c r="P68" i="52"/>
  <c r="Q68" i="52" s="1"/>
  <c r="U68" i="52"/>
  <c r="V68" i="52" s="1"/>
  <c r="S92" i="52"/>
  <c r="U92" i="52"/>
  <c r="V92" i="52" s="1"/>
  <c r="P92" i="52"/>
  <c r="Q92" i="52" s="1"/>
  <c r="U4" i="52"/>
  <c r="V4" i="52" s="1"/>
  <c r="S4" i="52"/>
  <c r="P4" i="52"/>
  <c r="Q4" i="52" s="1"/>
  <c r="U8" i="52"/>
  <c r="V8" i="52" s="1"/>
  <c r="S8" i="52"/>
  <c r="P8" i="52"/>
  <c r="Q8" i="52" s="1"/>
  <c r="U12" i="52"/>
  <c r="V12" i="52" s="1"/>
  <c r="S12" i="52"/>
  <c r="P12" i="52"/>
  <c r="Q12" i="52" s="1"/>
  <c r="U16" i="52"/>
  <c r="V16" i="52" s="1"/>
  <c r="S16" i="52"/>
  <c r="P16" i="52"/>
  <c r="Q16" i="52" s="1"/>
  <c r="U74" i="52"/>
  <c r="V74" i="52" s="1"/>
  <c r="S74" i="52"/>
  <c r="P74" i="52"/>
  <c r="Q74" i="52" s="1"/>
  <c r="S80" i="52"/>
  <c r="P80" i="52"/>
  <c r="Q80" i="52" s="1"/>
  <c r="U80" i="52"/>
  <c r="V80" i="52" s="1"/>
  <c r="S96" i="52"/>
  <c r="U96" i="52"/>
  <c r="V96" i="52" s="1"/>
  <c r="P96" i="52"/>
  <c r="Q96" i="52" s="1"/>
  <c r="U149" i="52"/>
  <c r="V149" i="52" s="1"/>
  <c r="P149" i="52"/>
  <c r="Q149" i="52" s="1"/>
  <c r="S149" i="52"/>
  <c r="S55" i="52"/>
  <c r="S59" i="52"/>
  <c r="S63" i="52"/>
  <c r="S67" i="52"/>
  <c r="S71" i="52"/>
  <c r="S75" i="52"/>
  <c r="S79" i="52"/>
  <c r="S83" i="52"/>
  <c r="U89" i="52"/>
  <c r="V89" i="52" s="1"/>
  <c r="U97" i="52"/>
  <c r="V97" i="52" s="1"/>
  <c r="U105" i="52"/>
  <c r="V105" i="52" s="1"/>
  <c r="P107" i="52"/>
  <c r="Q107" i="52" s="1"/>
  <c r="U113" i="52"/>
  <c r="V113" i="52" s="1"/>
  <c r="U145" i="52"/>
  <c r="V145" i="52" s="1"/>
  <c r="P145" i="52"/>
  <c r="Q145" i="52" s="1"/>
  <c r="U183" i="52"/>
  <c r="V183" i="52" s="1"/>
  <c r="S183" i="52"/>
  <c r="P183" i="52"/>
  <c r="Q183" i="52" s="1"/>
  <c r="U86" i="52"/>
  <c r="V86" i="52" s="1"/>
  <c r="U94" i="52"/>
  <c r="V94" i="52" s="1"/>
  <c r="U102" i="52"/>
  <c r="V102" i="52" s="1"/>
  <c r="U110" i="52"/>
  <c r="V110" i="52" s="1"/>
  <c r="P112" i="52"/>
  <c r="Q112" i="52" s="1"/>
  <c r="U143" i="52"/>
  <c r="V143" i="52" s="1"/>
  <c r="S143" i="52"/>
  <c r="U169" i="52"/>
  <c r="V169" i="52" s="1"/>
  <c r="P169" i="52"/>
  <c r="Q169" i="52" s="1"/>
  <c r="S169" i="52"/>
  <c r="U55" i="52"/>
  <c r="V55" i="52" s="1"/>
  <c r="U59" i="52"/>
  <c r="V59" i="52" s="1"/>
  <c r="U63" i="52"/>
  <c r="V63" i="52" s="1"/>
  <c r="U67" i="52"/>
  <c r="V67" i="52" s="1"/>
  <c r="U71" i="52"/>
  <c r="V71" i="52" s="1"/>
  <c r="U75" i="52"/>
  <c r="V75" i="52" s="1"/>
  <c r="U79" i="52"/>
  <c r="V79" i="52" s="1"/>
  <c r="U83" i="52"/>
  <c r="V83" i="52" s="1"/>
  <c r="U141" i="52"/>
  <c r="V141" i="52" s="1"/>
  <c r="P141" i="52"/>
  <c r="Q141" i="52" s="1"/>
  <c r="U161" i="52"/>
  <c r="V161" i="52" s="1"/>
  <c r="P161" i="52"/>
  <c r="Q161" i="52" s="1"/>
  <c r="S161" i="52"/>
  <c r="U245" i="52"/>
  <c r="V245" i="52" s="1"/>
  <c r="S245" i="52"/>
  <c r="P245" i="52"/>
  <c r="Q245" i="52" s="1"/>
  <c r="P18" i="52"/>
  <c r="Q18" i="52" s="1"/>
  <c r="P19" i="52"/>
  <c r="Q19" i="52" s="1"/>
  <c r="P20" i="52"/>
  <c r="Q20" i="52" s="1"/>
  <c r="P21" i="52"/>
  <c r="Q21" i="52" s="1"/>
  <c r="P22" i="52"/>
  <c r="Q22" i="52" s="1"/>
  <c r="P23" i="52"/>
  <c r="Q23" i="52" s="1"/>
  <c r="P24" i="52"/>
  <c r="Q24" i="52" s="1"/>
  <c r="P25" i="52"/>
  <c r="Q25" i="52" s="1"/>
  <c r="P26" i="52"/>
  <c r="Q26" i="52" s="1"/>
  <c r="P27" i="52"/>
  <c r="Q27" i="52" s="1"/>
  <c r="P28" i="52"/>
  <c r="Q28" i="52" s="1"/>
  <c r="P29" i="52"/>
  <c r="Q29" i="52" s="1"/>
  <c r="P30" i="52"/>
  <c r="Q30" i="52" s="1"/>
  <c r="P31" i="52"/>
  <c r="Q31" i="52" s="1"/>
  <c r="P32" i="52"/>
  <c r="Q32" i="52" s="1"/>
  <c r="P33" i="52"/>
  <c r="Q33" i="52" s="1"/>
  <c r="P34" i="52"/>
  <c r="Q34" i="52" s="1"/>
  <c r="P35" i="52"/>
  <c r="Q35" i="52" s="1"/>
  <c r="P36" i="52"/>
  <c r="Q36" i="52" s="1"/>
  <c r="P37" i="52"/>
  <c r="Q37" i="52" s="1"/>
  <c r="P38" i="52"/>
  <c r="Q38" i="52" s="1"/>
  <c r="P39" i="52"/>
  <c r="Q39" i="52" s="1"/>
  <c r="P40" i="52"/>
  <c r="Q40" i="52" s="1"/>
  <c r="P41" i="52"/>
  <c r="Q41" i="52" s="1"/>
  <c r="P42" i="52"/>
  <c r="Q42" i="52" s="1"/>
  <c r="P43" i="52"/>
  <c r="Q43" i="52" s="1"/>
  <c r="P44" i="52"/>
  <c r="Q44" i="52" s="1"/>
  <c r="P45" i="52"/>
  <c r="Q45" i="52" s="1"/>
  <c r="P46" i="52"/>
  <c r="Q46" i="52" s="1"/>
  <c r="P47" i="52"/>
  <c r="Q47" i="52" s="1"/>
  <c r="P48" i="52"/>
  <c r="Q48" i="52" s="1"/>
  <c r="P49" i="52"/>
  <c r="Q49" i="52" s="1"/>
  <c r="P50" i="52"/>
  <c r="Q50" i="52" s="1"/>
  <c r="P51" i="52"/>
  <c r="Q51" i="52" s="1"/>
  <c r="P52" i="52"/>
  <c r="Q52" i="52" s="1"/>
  <c r="P53" i="52"/>
  <c r="Q53" i="52" s="1"/>
  <c r="P57" i="52"/>
  <c r="Q57" i="52" s="1"/>
  <c r="P61" i="52"/>
  <c r="Q61" i="52" s="1"/>
  <c r="P65" i="52"/>
  <c r="Q65" i="52" s="1"/>
  <c r="P69" i="52"/>
  <c r="Q69" i="52" s="1"/>
  <c r="P73" i="52"/>
  <c r="Q73" i="52" s="1"/>
  <c r="P77" i="52"/>
  <c r="Q77" i="52" s="1"/>
  <c r="P81" i="52"/>
  <c r="Q81" i="52" s="1"/>
  <c r="P90" i="52"/>
  <c r="Q90" i="52" s="1"/>
  <c r="P98" i="52"/>
  <c r="Q98" i="52" s="1"/>
  <c r="P106" i="52"/>
  <c r="Q106" i="52" s="1"/>
  <c r="P114" i="52"/>
  <c r="Q114" i="52" s="1"/>
  <c r="U116" i="52"/>
  <c r="V116" i="52" s="1"/>
  <c r="P116" i="52"/>
  <c r="Q116" i="52" s="1"/>
  <c r="U118" i="52"/>
  <c r="V118" i="52" s="1"/>
  <c r="P118" i="52"/>
  <c r="Q118" i="52" s="1"/>
  <c r="U120" i="52"/>
  <c r="V120" i="52" s="1"/>
  <c r="P120" i="52"/>
  <c r="Q120" i="52" s="1"/>
  <c r="U122" i="52"/>
  <c r="V122" i="52" s="1"/>
  <c r="P122" i="52"/>
  <c r="Q122" i="52" s="1"/>
  <c r="U124" i="52"/>
  <c r="V124" i="52" s="1"/>
  <c r="P124" i="52"/>
  <c r="Q124" i="52" s="1"/>
  <c r="U126" i="52"/>
  <c r="V126" i="52" s="1"/>
  <c r="P126" i="52"/>
  <c r="Q126" i="52" s="1"/>
  <c r="U128" i="52"/>
  <c r="V128" i="52" s="1"/>
  <c r="P128" i="52"/>
  <c r="Q128" i="52" s="1"/>
  <c r="U130" i="52"/>
  <c r="V130" i="52" s="1"/>
  <c r="P130" i="52"/>
  <c r="Q130" i="52" s="1"/>
  <c r="U132" i="52"/>
  <c r="V132" i="52" s="1"/>
  <c r="P132" i="52"/>
  <c r="Q132" i="52" s="1"/>
  <c r="U136" i="52"/>
  <c r="V136" i="52" s="1"/>
  <c r="S136" i="52"/>
  <c r="S141" i="52"/>
  <c r="U188" i="52"/>
  <c r="V188" i="52" s="1"/>
  <c r="S188" i="52"/>
  <c r="P188" i="52"/>
  <c r="Q188" i="52" s="1"/>
  <c r="P111" i="52"/>
  <c r="Q111" i="52" s="1"/>
  <c r="S116" i="52"/>
  <c r="S118" i="52"/>
  <c r="S120" i="52"/>
  <c r="S122" i="52"/>
  <c r="S124" i="52"/>
  <c r="S126" i="52"/>
  <c r="S128" i="52"/>
  <c r="S130" i="52"/>
  <c r="S132" i="52"/>
  <c r="P136" i="52"/>
  <c r="Q136" i="52" s="1"/>
  <c r="U176" i="52"/>
  <c r="V176" i="52" s="1"/>
  <c r="S176" i="52"/>
  <c r="U200" i="52"/>
  <c r="V200" i="52" s="1"/>
  <c r="S200" i="52"/>
  <c r="P200" i="52"/>
  <c r="Q200" i="52" s="1"/>
  <c r="S18" i="52"/>
  <c r="S19" i="52"/>
  <c r="S20" i="52"/>
  <c r="S21" i="52"/>
  <c r="S22" i="52"/>
  <c r="S23" i="52"/>
  <c r="S24" i="52"/>
  <c r="S25" i="52"/>
  <c r="S26" i="52"/>
  <c r="S27" i="52"/>
  <c r="S28" i="52"/>
  <c r="S29" i="52"/>
  <c r="S30" i="52"/>
  <c r="S31" i="52"/>
  <c r="S32" i="52"/>
  <c r="S33" i="52"/>
  <c r="S34" i="52"/>
  <c r="S35" i="52"/>
  <c r="S36" i="52"/>
  <c r="S37" i="52"/>
  <c r="S38" i="52"/>
  <c r="S39" i="52"/>
  <c r="S40" i="52"/>
  <c r="S41" i="52"/>
  <c r="S42" i="52"/>
  <c r="S43" i="52"/>
  <c r="S44" i="52"/>
  <c r="S45" i="52"/>
  <c r="S46" i="52"/>
  <c r="S47" i="52"/>
  <c r="S48" i="52"/>
  <c r="S49" i="52"/>
  <c r="S50" i="52"/>
  <c r="S51" i="52"/>
  <c r="S52" i="52"/>
  <c r="U90" i="52"/>
  <c r="V90" i="52" s="1"/>
  <c r="U98" i="52"/>
  <c r="V98" i="52" s="1"/>
  <c r="U106" i="52"/>
  <c r="V106" i="52" s="1"/>
  <c r="U114" i="52"/>
  <c r="V114" i="52" s="1"/>
  <c r="U138" i="52"/>
  <c r="V138" i="52" s="1"/>
  <c r="S138" i="52"/>
  <c r="U142" i="52"/>
  <c r="V142" i="52" s="1"/>
  <c r="S142" i="52"/>
  <c r="U144" i="52"/>
  <c r="V144" i="52" s="1"/>
  <c r="P144" i="52"/>
  <c r="Q144" i="52" s="1"/>
  <c r="U146" i="52"/>
  <c r="V146" i="52" s="1"/>
  <c r="S146" i="52"/>
  <c r="U168" i="52"/>
  <c r="V168" i="52" s="1"/>
  <c r="S168" i="52"/>
  <c r="P176" i="52"/>
  <c r="Q176" i="52" s="1"/>
  <c r="U182" i="52"/>
  <c r="V182" i="52" s="1"/>
  <c r="S182" i="52"/>
  <c r="P182" i="52"/>
  <c r="Q182" i="52" s="1"/>
  <c r="U192" i="52"/>
  <c r="V192" i="52" s="1"/>
  <c r="S192" i="52"/>
  <c r="P86" i="52"/>
  <c r="Q86" i="52" s="1"/>
  <c r="P94" i="52"/>
  <c r="Q94" i="52" s="1"/>
  <c r="P102" i="52"/>
  <c r="Q102" i="52" s="1"/>
  <c r="P110" i="52"/>
  <c r="Q110" i="52" s="1"/>
  <c r="U115" i="52"/>
  <c r="V115" i="52" s="1"/>
  <c r="P115" i="52"/>
  <c r="Q115" i="52" s="1"/>
  <c r="S115" i="52"/>
  <c r="U117" i="52"/>
  <c r="V117" i="52" s="1"/>
  <c r="P117" i="52"/>
  <c r="Q117" i="52" s="1"/>
  <c r="S117" i="52"/>
  <c r="U119" i="52"/>
  <c r="V119" i="52" s="1"/>
  <c r="P119" i="52"/>
  <c r="Q119" i="52" s="1"/>
  <c r="S119" i="52"/>
  <c r="U121" i="52"/>
  <c r="V121" i="52" s="1"/>
  <c r="P121" i="52"/>
  <c r="Q121" i="52" s="1"/>
  <c r="S121" i="52"/>
  <c r="U123" i="52"/>
  <c r="V123" i="52" s="1"/>
  <c r="P123" i="52"/>
  <c r="Q123" i="52" s="1"/>
  <c r="S123" i="52"/>
  <c r="U125" i="52"/>
  <c r="V125" i="52" s="1"/>
  <c r="P125" i="52"/>
  <c r="Q125" i="52" s="1"/>
  <c r="S125" i="52"/>
  <c r="U127" i="52"/>
  <c r="V127" i="52" s="1"/>
  <c r="P127" i="52"/>
  <c r="Q127" i="52" s="1"/>
  <c r="S127" i="52"/>
  <c r="U129" i="52"/>
  <c r="V129" i="52" s="1"/>
  <c r="P129" i="52"/>
  <c r="Q129" i="52" s="1"/>
  <c r="S129" i="52"/>
  <c r="U131" i="52"/>
  <c r="V131" i="52" s="1"/>
  <c r="P131" i="52"/>
  <c r="Q131" i="52" s="1"/>
  <c r="S131" i="52"/>
  <c r="U133" i="52"/>
  <c r="V133" i="52" s="1"/>
  <c r="P133" i="52"/>
  <c r="Q133" i="52" s="1"/>
  <c r="S133" i="52"/>
  <c r="U156" i="52"/>
  <c r="V156" i="52" s="1"/>
  <c r="P156" i="52"/>
  <c r="Q156" i="52" s="1"/>
  <c r="S156" i="52"/>
  <c r="U158" i="52"/>
  <c r="V158" i="52" s="1"/>
  <c r="S158" i="52"/>
  <c r="U167" i="52"/>
  <c r="V167" i="52" s="1"/>
  <c r="S167" i="52"/>
  <c r="P167" i="52"/>
  <c r="Q167" i="52" s="1"/>
  <c r="U175" i="52"/>
  <c r="V175" i="52" s="1"/>
  <c r="S175" i="52"/>
  <c r="P175" i="52"/>
  <c r="Q175" i="52" s="1"/>
  <c r="U184" i="52"/>
  <c r="V184" i="52" s="1"/>
  <c r="S184" i="52"/>
  <c r="U208" i="52"/>
  <c r="V208" i="52" s="1"/>
  <c r="S208" i="52"/>
  <c r="P208" i="52"/>
  <c r="Q208" i="52" s="1"/>
  <c r="U261" i="52"/>
  <c r="V261" i="52" s="1"/>
  <c r="S261" i="52"/>
  <c r="P261" i="52"/>
  <c r="Q261" i="52" s="1"/>
  <c r="U137" i="52"/>
  <c r="V137" i="52" s="1"/>
  <c r="P137" i="52"/>
  <c r="Q137" i="52" s="1"/>
  <c r="P158" i="52"/>
  <c r="Q158" i="52" s="1"/>
  <c r="P184" i="52"/>
  <c r="Q184" i="52" s="1"/>
  <c r="U190" i="52"/>
  <c r="V190" i="52" s="1"/>
  <c r="S190" i="52"/>
  <c r="P190" i="52"/>
  <c r="Q190" i="52" s="1"/>
  <c r="U216" i="52"/>
  <c r="V216" i="52" s="1"/>
  <c r="S216" i="52"/>
  <c r="P216" i="52"/>
  <c r="Q216" i="52" s="1"/>
  <c r="P235" i="52"/>
  <c r="Q235" i="52" s="1"/>
  <c r="U235" i="52"/>
  <c r="V235" i="52" s="1"/>
  <c r="S235" i="52"/>
  <c r="U270" i="52"/>
  <c r="V270" i="52" s="1"/>
  <c r="S270" i="52"/>
  <c r="P270" i="52"/>
  <c r="Q270" i="52" s="1"/>
  <c r="U139" i="52"/>
  <c r="V139" i="52" s="1"/>
  <c r="S139" i="52"/>
  <c r="S140" i="52"/>
  <c r="U151" i="52"/>
  <c r="V151" i="52" s="1"/>
  <c r="S151" i="52"/>
  <c r="S152" i="52"/>
  <c r="U166" i="52"/>
  <c r="V166" i="52" s="1"/>
  <c r="S166" i="52"/>
  <c r="P166" i="52"/>
  <c r="Q166" i="52" s="1"/>
  <c r="U174" i="52"/>
  <c r="V174" i="52" s="1"/>
  <c r="S174" i="52"/>
  <c r="P174" i="52"/>
  <c r="Q174" i="52" s="1"/>
  <c r="U191" i="52"/>
  <c r="V191" i="52" s="1"/>
  <c r="S191" i="52"/>
  <c r="P191" i="52"/>
  <c r="Q191" i="52" s="1"/>
  <c r="U230" i="52"/>
  <c r="V230" i="52" s="1"/>
  <c r="S230" i="52"/>
  <c r="P230" i="52"/>
  <c r="Q230" i="52" s="1"/>
  <c r="U254" i="52"/>
  <c r="V254" i="52" s="1"/>
  <c r="S254" i="52"/>
  <c r="P254" i="52"/>
  <c r="Q254" i="52" s="1"/>
  <c r="U135" i="52"/>
  <c r="V135" i="52" s="1"/>
  <c r="S135" i="52"/>
  <c r="P139" i="52"/>
  <c r="Q139" i="52" s="1"/>
  <c r="U148" i="52"/>
  <c r="V148" i="52" s="1"/>
  <c r="P148" i="52"/>
  <c r="Q148" i="52" s="1"/>
  <c r="P151" i="52"/>
  <c r="Q151" i="52" s="1"/>
  <c r="P154" i="52"/>
  <c r="Q154" i="52" s="1"/>
  <c r="U157" i="52"/>
  <c r="V157" i="52" s="1"/>
  <c r="P157" i="52"/>
  <c r="Q157" i="52" s="1"/>
  <c r="U159" i="52"/>
  <c r="V159" i="52" s="1"/>
  <c r="S159" i="52"/>
  <c r="P159" i="52"/>
  <c r="Q159" i="52" s="1"/>
  <c r="U164" i="52"/>
  <c r="V164" i="52" s="1"/>
  <c r="P164" i="52"/>
  <c r="Q164" i="52" s="1"/>
  <c r="U172" i="52"/>
  <c r="V172" i="52" s="1"/>
  <c r="P172" i="52"/>
  <c r="Q172" i="52" s="1"/>
  <c r="U180" i="52"/>
  <c r="V180" i="52" s="1"/>
  <c r="S180" i="52"/>
  <c r="P180" i="52"/>
  <c r="Q180" i="52" s="1"/>
  <c r="U197" i="52"/>
  <c r="V197" i="52" s="1"/>
  <c r="S197" i="52"/>
  <c r="P197" i="52"/>
  <c r="Q197" i="52" s="1"/>
  <c r="S240" i="52"/>
  <c r="P240" i="52"/>
  <c r="Q240" i="52" s="1"/>
  <c r="U240" i="52"/>
  <c r="V240" i="52" s="1"/>
  <c r="S177" i="52"/>
  <c r="S185" i="52"/>
  <c r="S193" i="52"/>
  <c r="U205" i="52"/>
  <c r="V205" i="52" s="1"/>
  <c r="S205" i="52"/>
  <c r="U213" i="52"/>
  <c r="V213" i="52" s="1"/>
  <c r="S213" i="52"/>
  <c r="S228" i="52"/>
  <c r="P228" i="52"/>
  <c r="Q228" i="52" s="1"/>
  <c r="U233" i="52"/>
  <c r="V233" i="52" s="1"/>
  <c r="S233" i="52"/>
  <c r="S252" i="52"/>
  <c r="P252" i="52"/>
  <c r="Q252" i="52" s="1"/>
  <c r="S268" i="52"/>
  <c r="P268" i="52"/>
  <c r="Q268" i="52" s="1"/>
  <c r="U281" i="52"/>
  <c r="V281" i="52" s="1"/>
  <c r="P281" i="52"/>
  <c r="Q281" i="52" s="1"/>
  <c r="S281" i="52"/>
  <c r="U295" i="52"/>
  <c r="V295" i="52" s="1"/>
  <c r="P295" i="52"/>
  <c r="Q295" i="52" s="1"/>
  <c r="U303" i="52"/>
  <c r="V303" i="52" s="1"/>
  <c r="P303" i="52"/>
  <c r="Q303" i="52" s="1"/>
  <c r="S303" i="52"/>
  <c r="U196" i="52"/>
  <c r="V196" i="52" s="1"/>
  <c r="S196" i="52"/>
  <c r="U202" i="52"/>
  <c r="V202" i="52" s="1"/>
  <c r="S202" i="52"/>
  <c r="U210" i="52"/>
  <c r="V210" i="52" s="1"/>
  <c r="S210" i="52"/>
  <c r="U218" i="52"/>
  <c r="V218" i="52" s="1"/>
  <c r="S218" i="52"/>
  <c r="U220" i="52"/>
  <c r="V220" i="52" s="1"/>
  <c r="S220" i="52"/>
  <c r="U222" i="52"/>
  <c r="V222" i="52" s="1"/>
  <c r="S222" i="52"/>
  <c r="U224" i="52"/>
  <c r="V224" i="52" s="1"/>
  <c r="S224" i="52"/>
  <c r="U226" i="52"/>
  <c r="V226" i="52" s="1"/>
  <c r="S226" i="52"/>
  <c r="P233" i="52"/>
  <c r="Q233" i="52" s="1"/>
  <c r="U238" i="52"/>
  <c r="V238" i="52" s="1"/>
  <c r="S238" i="52"/>
  <c r="P243" i="52"/>
  <c r="Q243" i="52" s="1"/>
  <c r="U243" i="52"/>
  <c r="V243" i="52" s="1"/>
  <c r="U250" i="52"/>
  <c r="V250" i="52" s="1"/>
  <c r="S250" i="52"/>
  <c r="U257" i="52"/>
  <c r="V257" i="52" s="1"/>
  <c r="S257" i="52"/>
  <c r="U266" i="52"/>
  <c r="V266" i="52" s="1"/>
  <c r="S266" i="52"/>
  <c r="U273" i="52"/>
  <c r="V273" i="52" s="1"/>
  <c r="S273" i="52"/>
  <c r="P279" i="52"/>
  <c r="Q279" i="52" s="1"/>
  <c r="U279" i="52"/>
  <c r="V279" i="52" s="1"/>
  <c r="S279" i="52"/>
  <c r="U312" i="52"/>
  <c r="V312" i="52" s="1"/>
  <c r="P312" i="52"/>
  <c r="Q312" i="52" s="1"/>
  <c r="S312" i="52"/>
  <c r="P165" i="52"/>
  <c r="Q165" i="52" s="1"/>
  <c r="P173" i="52"/>
  <c r="Q173" i="52" s="1"/>
  <c r="P181" i="52"/>
  <c r="Q181" i="52" s="1"/>
  <c r="P189" i="52"/>
  <c r="Q189" i="52" s="1"/>
  <c r="P196" i="52"/>
  <c r="Q196" i="52" s="1"/>
  <c r="U199" i="52"/>
  <c r="V199" i="52" s="1"/>
  <c r="S199" i="52"/>
  <c r="P202" i="52"/>
  <c r="Q202" i="52" s="1"/>
  <c r="U207" i="52"/>
  <c r="V207" i="52" s="1"/>
  <c r="S207" i="52"/>
  <c r="P210" i="52"/>
  <c r="Q210" i="52" s="1"/>
  <c r="U215" i="52"/>
  <c r="V215" i="52" s="1"/>
  <c r="S215" i="52"/>
  <c r="P218" i="52"/>
  <c r="Q218" i="52" s="1"/>
  <c r="P220" i="52"/>
  <c r="Q220" i="52" s="1"/>
  <c r="P222" i="52"/>
  <c r="Q222" i="52" s="1"/>
  <c r="P224" i="52"/>
  <c r="Q224" i="52" s="1"/>
  <c r="P226" i="52"/>
  <c r="Q226" i="52" s="1"/>
  <c r="U228" i="52"/>
  <c r="V228" i="52" s="1"/>
  <c r="P231" i="52"/>
  <c r="Q231" i="52" s="1"/>
  <c r="U231" i="52"/>
  <c r="V231" i="52" s="1"/>
  <c r="S236" i="52"/>
  <c r="P236" i="52"/>
  <c r="Q236" i="52" s="1"/>
  <c r="P238" i="52"/>
  <c r="Q238" i="52" s="1"/>
  <c r="U241" i="52"/>
  <c r="V241" i="52" s="1"/>
  <c r="S241" i="52"/>
  <c r="S243" i="52"/>
  <c r="S248" i="52"/>
  <c r="P248" i="52"/>
  <c r="Q248" i="52" s="1"/>
  <c r="P250" i="52"/>
  <c r="Q250" i="52" s="1"/>
  <c r="U252" i="52"/>
  <c r="V252" i="52" s="1"/>
  <c r="P257" i="52"/>
  <c r="Q257" i="52" s="1"/>
  <c r="S264" i="52"/>
  <c r="P264" i="52"/>
  <c r="Q264" i="52" s="1"/>
  <c r="P266" i="52"/>
  <c r="Q266" i="52" s="1"/>
  <c r="U268" i="52"/>
  <c r="V268" i="52" s="1"/>
  <c r="P273" i="52"/>
  <c r="Q273" i="52" s="1"/>
  <c r="P277" i="52"/>
  <c r="Q277" i="52" s="1"/>
  <c r="S277" i="52"/>
  <c r="U195" i="52"/>
  <c r="V195" i="52" s="1"/>
  <c r="S195" i="52"/>
  <c r="U204" i="52"/>
  <c r="V204" i="52" s="1"/>
  <c r="S204" i="52"/>
  <c r="U212" i="52"/>
  <c r="V212" i="52" s="1"/>
  <c r="S212" i="52"/>
  <c r="U229" i="52"/>
  <c r="V229" i="52" s="1"/>
  <c r="S229" i="52"/>
  <c r="U246" i="52"/>
  <c r="V246" i="52" s="1"/>
  <c r="S246" i="52"/>
  <c r="U253" i="52"/>
  <c r="V253" i="52" s="1"/>
  <c r="S253" i="52"/>
  <c r="U262" i="52"/>
  <c r="V262" i="52" s="1"/>
  <c r="S262" i="52"/>
  <c r="U269" i="52"/>
  <c r="V269" i="52" s="1"/>
  <c r="S269" i="52"/>
  <c r="U301" i="52"/>
  <c r="V301" i="52" s="1"/>
  <c r="P301" i="52"/>
  <c r="Q301" i="52" s="1"/>
  <c r="S301" i="52"/>
  <c r="S165" i="52"/>
  <c r="S173" i="52"/>
  <c r="S181" i="52"/>
  <c r="S189" i="52"/>
  <c r="U201" i="52"/>
  <c r="V201" i="52" s="1"/>
  <c r="S201" i="52"/>
  <c r="U209" i="52"/>
  <c r="V209" i="52" s="1"/>
  <c r="S209" i="52"/>
  <c r="U217" i="52"/>
  <c r="V217" i="52" s="1"/>
  <c r="S217" i="52"/>
  <c r="U234" i="52"/>
  <c r="V234" i="52" s="1"/>
  <c r="S234" i="52"/>
  <c r="P239" i="52"/>
  <c r="Q239" i="52" s="1"/>
  <c r="U239" i="52"/>
  <c r="V239" i="52" s="1"/>
  <c r="S244" i="52"/>
  <c r="P244" i="52"/>
  <c r="Q244" i="52" s="1"/>
  <c r="P246" i="52"/>
  <c r="Q246" i="52" s="1"/>
  <c r="P253" i="52"/>
  <c r="Q253" i="52" s="1"/>
  <c r="S260" i="52"/>
  <c r="P260" i="52"/>
  <c r="Q260" i="52" s="1"/>
  <c r="P262" i="52"/>
  <c r="Q262" i="52" s="1"/>
  <c r="P269" i="52"/>
  <c r="Q269" i="52" s="1"/>
  <c r="U285" i="52"/>
  <c r="V285" i="52" s="1"/>
  <c r="P285" i="52"/>
  <c r="Q285" i="52" s="1"/>
  <c r="S285" i="52"/>
  <c r="U316" i="52"/>
  <c r="V316" i="52" s="1"/>
  <c r="P316" i="52"/>
  <c r="Q316" i="52" s="1"/>
  <c r="S316" i="52"/>
  <c r="U198" i="52"/>
  <c r="V198" i="52" s="1"/>
  <c r="S198" i="52"/>
  <c r="U206" i="52"/>
  <c r="V206" i="52" s="1"/>
  <c r="S206" i="52"/>
  <c r="U214" i="52"/>
  <c r="V214" i="52" s="1"/>
  <c r="S214" i="52"/>
  <c r="U219" i="52"/>
  <c r="V219" i="52" s="1"/>
  <c r="S219" i="52"/>
  <c r="U221" i="52"/>
  <c r="V221" i="52" s="1"/>
  <c r="S221" i="52"/>
  <c r="U223" i="52"/>
  <c r="V223" i="52" s="1"/>
  <c r="S223" i="52"/>
  <c r="U225" i="52"/>
  <c r="V225" i="52" s="1"/>
  <c r="S225" i="52"/>
  <c r="P227" i="52"/>
  <c r="Q227" i="52" s="1"/>
  <c r="U227" i="52"/>
  <c r="V227" i="52" s="1"/>
  <c r="S232" i="52"/>
  <c r="P232" i="52"/>
  <c r="Q232" i="52" s="1"/>
  <c r="P234" i="52"/>
  <c r="Q234" i="52" s="1"/>
  <c r="U237" i="52"/>
  <c r="V237" i="52" s="1"/>
  <c r="S237" i="52"/>
  <c r="S239" i="52"/>
  <c r="U249" i="52"/>
  <c r="V249" i="52" s="1"/>
  <c r="S249" i="52"/>
  <c r="U258" i="52"/>
  <c r="V258" i="52" s="1"/>
  <c r="S258" i="52"/>
  <c r="U265" i="52"/>
  <c r="V265" i="52" s="1"/>
  <c r="S265" i="52"/>
  <c r="U274" i="52"/>
  <c r="V274" i="52" s="1"/>
  <c r="S274" i="52"/>
  <c r="S147" i="52"/>
  <c r="S155" i="52"/>
  <c r="S163" i="52"/>
  <c r="S171" i="52"/>
  <c r="P177" i="52"/>
  <c r="Q177" i="52" s="1"/>
  <c r="S179" i="52"/>
  <c r="P185" i="52"/>
  <c r="Q185" i="52" s="1"/>
  <c r="S187" i="52"/>
  <c r="P193" i="52"/>
  <c r="Q193" i="52" s="1"/>
  <c r="P198" i="52"/>
  <c r="Q198" i="52" s="1"/>
  <c r="U203" i="52"/>
  <c r="V203" i="52" s="1"/>
  <c r="S203" i="52"/>
  <c r="P206" i="52"/>
  <c r="Q206" i="52" s="1"/>
  <c r="U211" i="52"/>
  <c r="V211" i="52" s="1"/>
  <c r="S211" i="52"/>
  <c r="P214" i="52"/>
  <c r="Q214" i="52" s="1"/>
  <c r="P219" i="52"/>
  <c r="Q219" i="52" s="1"/>
  <c r="P221" i="52"/>
  <c r="Q221" i="52" s="1"/>
  <c r="P223" i="52"/>
  <c r="Q223" i="52" s="1"/>
  <c r="P225" i="52"/>
  <c r="Q225" i="52" s="1"/>
  <c r="S227" i="52"/>
  <c r="P237" i="52"/>
  <c r="Q237" i="52" s="1"/>
  <c r="U242" i="52"/>
  <c r="V242" i="52" s="1"/>
  <c r="S242" i="52"/>
  <c r="U244" i="52"/>
  <c r="V244" i="52" s="1"/>
  <c r="P249" i="52"/>
  <c r="Q249" i="52" s="1"/>
  <c r="S256" i="52"/>
  <c r="P256" i="52"/>
  <c r="Q256" i="52" s="1"/>
  <c r="P258" i="52"/>
  <c r="Q258" i="52" s="1"/>
  <c r="U260" i="52"/>
  <c r="V260" i="52" s="1"/>
  <c r="P265" i="52"/>
  <c r="Q265" i="52" s="1"/>
  <c r="S272" i="52"/>
  <c r="P272" i="52"/>
  <c r="Q272" i="52" s="1"/>
  <c r="P274" i="52"/>
  <c r="Q274" i="52" s="1"/>
  <c r="U297" i="52"/>
  <c r="V297" i="52" s="1"/>
  <c r="P297" i="52"/>
  <c r="Q297" i="52" s="1"/>
  <c r="S297" i="52"/>
  <c r="U247" i="52"/>
  <c r="V247" i="52" s="1"/>
  <c r="U251" i="52"/>
  <c r="V251" i="52" s="1"/>
  <c r="U255" i="52"/>
  <c r="V255" i="52" s="1"/>
  <c r="U259" i="52"/>
  <c r="V259" i="52" s="1"/>
  <c r="U263" i="52"/>
  <c r="V263" i="52" s="1"/>
  <c r="U267" i="52"/>
  <c r="V267" i="52" s="1"/>
  <c r="U271" i="52"/>
  <c r="V271" i="52" s="1"/>
  <c r="U275" i="52"/>
  <c r="V275" i="52" s="1"/>
  <c r="U287" i="52"/>
  <c r="V287" i="52" s="1"/>
  <c r="P287" i="52"/>
  <c r="Q287" i="52" s="1"/>
  <c r="U289" i="52"/>
  <c r="V289" i="52" s="1"/>
  <c r="P289" i="52"/>
  <c r="Q289" i="52" s="1"/>
  <c r="S289" i="52"/>
  <c r="U293" i="52"/>
  <c r="V293" i="52" s="1"/>
  <c r="P293" i="52"/>
  <c r="Q293" i="52" s="1"/>
  <c r="U320" i="52"/>
  <c r="V320" i="52" s="1"/>
  <c r="P320" i="52"/>
  <c r="Q320" i="52" s="1"/>
  <c r="S320" i="52"/>
  <c r="U324" i="52"/>
  <c r="V324" i="52" s="1"/>
  <c r="P324" i="52"/>
  <c r="Q324" i="52" s="1"/>
  <c r="S324" i="52"/>
  <c r="U337" i="52"/>
  <c r="V337" i="52" s="1"/>
  <c r="P337" i="52"/>
  <c r="Q337" i="52" s="1"/>
  <c r="S337" i="52"/>
  <c r="U345" i="52"/>
  <c r="V345" i="52" s="1"/>
  <c r="P345" i="52"/>
  <c r="Q345" i="52" s="1"/>
  <c r="S345" i="52"/>
  <c r="U353" i="52"/>
  <c r="V353" i="52" s="1"/>
  <c r="P353" i="52"/>
  <c r="Q353" i="52" s="1"/>
  <c r="S353" i="52"/>
  <c r="P278" i="52"/>
  <c r="Q278" i="52" s="1"/>
  <c r="U278" i="52"/>
  <c r="V278" i="52" s="1"/>
  <c r="S287" i="52"/>
  <c r="U304" i="52"/>
  <c r="V304" i="52" s="1"/>
  <c r="P304" i="52"/>
  <c r="Q304" i="52" s="1"/>
  <c r="S304" i="52"/>
  <c r="U308" i="52"/>
  <c r="V308" i="52" s="1"/>
  <c r="P308" i="52"/>
  <c r="Q308" i="52" s="1"/>
  <c r="S308" i="52"/>
  <c r="U335" i="52"/>
  <c r="V335" i="52" s="1"/>
  <c r="P335" i="52"/>
  <c r="Q335" i="52" s="1"/>
  <c r="U296" i="52"/>
  <c r="V296" i="52" s="1"/>
  <c r="P296" i="52"/>
  <c r="Q296" i="52" s="1"/>
  <c r="S296" i="52"/>
  <c r="U300" i="52"/>
  <c r="V300" i="52" s="1"/>
  <c r="P300" i="52"/>
  <c r="Q300" i="52" s="1"/>
  <c r="S300" i="52"/>
  <c r="U327" i="52"/>
  <c r="V327" i="52" s="1"/>
  <c r="P327" i="52"/>
  <c r="Q327" i="52" s="1"/>
  <c r="U329" i="52"/>
  <c r="V329" i="52" s="1"/>
  <c r="P329" i="52"/>
  <c r="Q329" i="52" s="1"/>
  <c r="S329" i="52"/>
  <c r="U333" i="52"/>
  <c r="V333" i="52" s="1"/>
  <c r="P333" i="52"/>
  <c r="Q333" i="52" s="1"/>
  <c r="U288" i="52"/>
  <c r="V288" i="52" s="1"/>
  <c r="P288" i="52"/>
  <c r="Q288" i="52" s="1"/>
  <c r="S288" i="52"/>
  <c r="U292" i="52"/>
  <c r="V292" i="52" s="1"/>
  <c r="P292" i="52"/>
  <c r="Q292" i="52" s="1"/>
  <c r="S292" i="52"/>
  <c r="U319" i="52"/>
  <c r="V319" i="52" s="1"/>
  <c r="P319" i="52"/>
  <c r="Q319" i="52" s="1"/>
  <c r="U321" i="52"/>
  <c r="V321" i="52" s="1"/>
  <c r="P321" i="52"/>
  <c r="Q321" i="52" s="1"/>
  <c r="S321" i="52"/>
  <c r="U325" i="52"/>
  <c r="V325" i="52" s="1"/>
  <c r="P325" i="52"/>
  <c r="Q325" i="52" s="1"/>
  <c r="U341" i="52"/>
  <c r="V341" i="52" s="1"/>
  <c r="P341" i="52"/>
  <c r="Q341" i="52" s="1"/>
  <c r="S341" i="52"/>
  <c r="U349" i="52"/>
  <c r="V349" i="52" s="1"/>
  <c r="P349" i="52"/>
  <c r="Q349" i="52" s="1"/>
  <c r="S349" i="52"/>
  <c r="U357" i="52"/>
  <c r="V357" i="52" s="1"/>
  <c r="P357" i="52"/>
  <c r="Q357" i="52" s="1"/>
  <c r="S357" i="52"/>
  <c r="U284" i="52"/>
  <c r="V284" i="52" s="1"/>
  <c r="P284" i="52"/>
  <c r="Q284" i="52" s="1"/>
  <c r="S284" i="52"/>
  <c r="U311" i="52"/>
  <c r="V311" i="52" s="1"/>
  <c r="P311" i="52"/>
  <c r="Q311" i="52" s="1"/>
  <c r="U313" i="52"/>
  <c r="V313" i="52" s="1"/>
  <c r="P313" i="52"/>
  <c r="Q313" i="52" s="1"/>
  <c r="S313" i="52"/>
  <c r="U317" i="52"/>
  <c r="V317" i="52" s="1"/>
  <c r="P317" i="52"/>
  <c r="Q317" i="52" s="1"/>
  <c r="S325" i="52"/>
  <c r="S327" i="52"/>
  <c r="U336" i="52"/>
  <c r="V336" i="52" s="1"/>
  <c r="P336" i="52"/>
  <c r="Q336" i="52" s="1"/>
  <c r="S336" i="52"/>
  <c r="U305" i="52"/>
  <c r="V305" i="52" s="1"/>
  <c r="P305" i="52"/>
  <c r="Q305" i="52" s="1"/>
  <c r="S305" i="52"/>
  <c r="U309" i="52"/>
  <c r="V309" i="52" s="1"/>
  <c r="P309" i="52"/>
  <c r="Q309" i="52" s="1"/>
  <c r="U328" i="52"/>
  <c r="V328" i="52" s="1"/>
  <c r="P328" i="52"/>
  <c r="Q328" i="52" s="1"/>
  <c r="S328" i="52"/>
  <c r="U332" i="52"/>
  <c r="V332" i="52" s="1"/>
  <c r="P332" i="52"/>
  <c r="Q332" i="52" s="1"/>
  <c r="S332" i="52"/>
  <c r="U286" i="52"/>
  <c r="V286" i="52" s="1"/>
  <c r="P286" i="52"/>
  <c r="Q286" i="52" s="1"/>
  <c r="U294" i="52"/>
  <c r="V294" i="52" s="1"/>
  <c r="P294" i="52"/>
  <c r="Q294" i="52" s="1"/>
  <c r="U302" i="52"/>
  <c r="V302" i="52" s="1"/>
  <c r="P302" i="52"/>
  <c r="Q302" i="52" s="1"/>
  <c r="U310" i="52"/>
  <c r="V310" i="52" s="1"/>
  <c r="P310" i="52"/>
  <c r="Q310" i="52" s="1"/>
  <c r="U318" i="52"/>
  <c r="V318" i="52" s="1"/>
  <c r="P318" i="52"/>
  <c r="Q318" i="52" s="1"/>
  <c r="U326" i="52"/>
  <c r="V326" i="52" s="1"/>
  <c r="P326" i="52"/>
  <c r="Q326" i="52" s="1"/>
  <c r="U334" i="52"/>
  <c r="V334" i="52" s="1"/>
  <c r="P334" i="52"/>
  <c r="Q334" i="52" s="1"/>
  <c r="U342" i="52"/>
  <c r="V342" i="52" s="1"/>
  <c r="P342" i="52"/>
  <c r="Q342" i="52" s="1"/>
  <c r="U350" i="52"/>
  <c r="V350" i="52" s="1"/>
  <c r="P350" i="52"/>
  <c r="Q350" i="52" s="1"/>
  <c r="U358" i="52"/>
  <c r="V358" i="52" s="1"/>
  <c r="P358" i="52"/>
  <c r="Q358" i="52" s="1"/>
  <c r="U283" i="52"/>
  <c r="V283" i="52" s="1"/>
  <c r="P283" i="52"/>
  <c r="Q283" i="52" s="1"/>
  <c r="U291" i="52"/>
  <c r="V291" i="52" s="1"/>
  <c r="P291" i="52"/>
  <c r="Q291" i="52" s="1"/>
  <c r="U299" i="52"/>
  <c r="V299" i="52" s="1"/>
  <c r="P299" i="52"/>
  <c r="Q299" i="52" s="1"/>
  <c r="U307" i="52"/>
  <c r="V307" i="52" s="1"/>
  <c r="P307" i="52"/>
  <c r="Q307" i="52" s="1"/>
  <c r="U315" i="52"/>
  <c r="V315" i="52" s="1"/>
  <c r="P315" i="52"/>
  <c r="Q315" i="52" s="1"/>
  <c r="U323" i="52"/>
  <c r="V323" i="52" s="1"/>
  <c r="P323" i="52"/>
  <c r="Q323" i="52" s="1"/>
  <c r="U331" i="52"/>
  <c r="V331" i="52" s="1"/>
  <c r="P331" i="52"/>
  <c r="Q331" i="52" s="1"/>
  <c r="U339" i="52"/>
  <c r="V339" i="52" s="1"/>
  <c r="P339" i="52"/>
  <c r="Q339" i="52" s="1"/>
  <c r="U347" i="52"/>
  <c r="V347" i="52" s="1"/>
  <c r="P347" i="52"/>
  <c r="Q347" i="52" s="1"/>
  <c r="U355" i="52"/>
  <c r="V355" i="52" s="1"/>
  <c r="P355" i="52"/>
  <c r="Q355" i="52" s="1"/>
  <c r="U344" i="52"/>
  <c r="V344" i="52" s="1"/>
  <c r="P344" i="52"/>
  <c r="Q344" i="52" s="1"/>
  <c r="U352" i="52"/>
  <c r="V352" i="52" s="1"/>
  <c r="P352" i="52"/>
  <c r="Q352" i="52" s="1"/>
  <c r="U360" i="52"/>
  <c r="V360" i="52" s="1"/>
  <c r="P360" i="52"/>
  <c r="Q360" i="52" s="1"/>
  <c r="U282" i="52"/>
  <c r="V282" i="52" s="1"/>
  <c r="P282" i="52"/>
  <c r="Q282" i="52" s="1"/>
  <c r="U290" i="52"/>
  <c r="V290" i="52" s="1"/>
  <c r="P290" i="52"/>
  <c r="Q290" i="52" s="1"/>
  <c r="U298" i="52"/>
  <c r="V298" i="52" s="1"/>
  <c r="P298" i="52"/>
  <c r="Q298" i="52" s="1"/>
  <c r="U306" i="52"/>
  <c r="V306" i="52" s="1"/>
  <c r="P306" i="52"/>
  <c r="Q306" i="52" s="1"/>
  <c r="U314" i="52"/>
  <c r="V314" i="52" s="1"/>
  <c r="P314" i="52"/>
  <c r="Q314" i="52" s="1"/>
  <c r="U322" i="52"/>
  <c r="V322" i="52" s="1"/>
  <c r="P322" i="52"/>
  <c r="Q322" i="52" s="1"/>
  <c r="U330" i="52"/>
  <c r="V330" i="52" s="1"/>
  <c r="P330" i="52"/>
  <c r="Q330" i="52" s="1"/>
  <c r="U338" i="52"/>
  <c r="V338" i="52" s="1"/>
  <c r="P338" i="52"/>
  <c r="Q338" i="52" s="1"/>
  <c r="S344" i="52"/>
  <c r="U346" i="52"/>
  <c r="V346" i="52" s="1"/>
  <c r="P346" i="52"/>
  <c r="Q346" i="52" s="1"/>
  <c r="S352" i="52"/>
  <c r="U354" i="52"/>
  <c r="V354" i="52" s="1"/>
  <c r="P354" i="52"/>
  <c r="Q354" i="52" s="1"/>
  <c r="S360" i="52"/>
  <c r="U343" i="52"/>
  <c r="V343" i="52" s="1"/>
  <c r="P343" i="52"/>
  <c r="Q343" i="52" s="1"/>
  <c r="U351" i="52"/>
  <c r="V351" i="52" s="1"/>
  <c r="P351" i="52"/>
  <c r="Q351" i="52" s="1"/>
  <c r="U359" i="52"/>
  <c r="V359" i="52" s="1"/>
  <c r="P359" i="52"/>
  <c r="Q359" i="52" s="1"/>
  <c r="U340" i="52"/>
  <c r="V340" i="52" s="1"/>
  <c r="P340" i="52"/>
  <c r="Q340" i="52" s="1"/>
  <c r="U348" i="52"/>
  <c r="V348" i="52" s="1"/>
  <c r="P348" i="52"/>
  <c r="Q348" i="52" s="1"/>
  <c r="U356" i="52"/>
  <c r="V356" i="52" s="1"/>
  <c r="P356" i="52"/>
  <c r="Q356" i="52" s="1"/>
  <c r="W6" i="50"/>
  <c r="W5" i="50"/>
  <c r="O358" i="49"/>
  <c r="U358" i="49" s="1"/>
  <c r="V358" i="49" s="1"/>
  <c r="O294" i="49"/>
  <c r="U294" i="49" s="1"/>
  <c r="V294" i="49" s="1"/>
  <c r="O230" i="49"/>
  <c r="P230" i="49" s="1"/>
  <c r="Q230" i="49" s="1"/>
  <c r="O166" i="49"/>
  <c r="U166" i="49" s="1"/>
  <c r="V166" i="49" s="1"/>
  <c r="O102" i="49"/>
  <c r="U102" i="49" s="1"/>
  <c r="V102" i="49" s="1"/>
  <c r="O38" i="49"/>
  <c r="P38" i="49" s="1"/>
  <c r="Q38" i="49" s="1"/>
  <c r="O207" i="49"/>
  <c r="P207" i="49" s="1"/>
  <c r="Q207" i="49" s="1"/>
  <c r="O293" i="49"/>
  <c r="U293" i="49" s="1"/>
  <c r="V293" i="49" s="1"/>
  <c r="O229" i="49"/>
  <c r="P229" i="49" s="1"/>
  <c r="Q229" i="49" s="1"/>
  <c r="O165" i="49"/>
  <c r="P165" i="49" s="1"/>
  <c r="Q165" i="49" s="1"/>
  <c r="O101" i="49"/>
  <c r="P101" i="49" s="1"/>
  <c r="Q101" i="49" s="1"/>
  <c r="O37" i="49"/>
  <c r="U37" i="49" s="1"/>
  <c r="V37" i="49" s="1"/>
  <c r="O199" i="49"/>
  <c r="U199" i="49" s="1"/>
  <c r="V199" i="49" s="1"/>
  <c r="O332" i="49"/>
  <c r="U332" i="49" s="1"/>
  <c r="V332" i="49" s="1"/>
  <c r="O268" i="49"/>
  <c r="U268" i="49" s="1"/>
  <c r="V268" i="49" s="1"/>
  <c r="O204" i="49"/>
  <c r="S204" i="49" s="1"/>
  <c r="O140" i="49"/>
  <c r="U140" i="49" s="1"/>
  <c r="V140" i="49" s="1"/>
  <c r="O76" i="49"/>
  <c r="P76" i="49" s="1"/>
  <c r="Q76" i="49" s="1"/>
  <c r="O12" i="49"/>
  <c r="O31" i="49"/>
  <c r="S31" i="49" s="1"/>
  <c r="O299" i="49"/>
  <c r="U299" i="49" s="1"/>
  <c r="V299" i="49" s="1"/>
  <c r="O235" i="49"/>
  <c r="U235" i="49" s="1"/>
  <c r="V235" i="49" s="1"/>
  <c r="O171" i="49"/>
  <c r="O107" i="49"/>
  <c r="U107" i="49" s="1"/>
  <c r="V107" i="49" s="1"/>
  <c r="O43" i="49"/>
  <c r="U43" i="49" s="1"/>
  <c r="V43" i="49" s="1"/>
  <c r="O215" i="49"/>
  <c r="U215" i="49" s="1"/>
  <c r="V215" i="49" s="1"/>
  <c r="O330" i="49"/>
  <c r="S330" i="49" s="1"/>
  <c r="O266" i="49"/>
  <c r="P266" i="49" s="1"/>
  <c r="Q266" i="49" s="1"/>
  <c r="O202" i="49"/>
  <c r="U202" i="49" s="1"/>
  <c r="V202" i="49" s="1"/>
  <c r="O138" i="49"/>
  <c r="U138" i="49" s="1"/>
  <c r="V138" i="49" s="1"/>
  <c r="O74" i="49"/>
  <c r="O10" i="49"/>
  <c r="P10" i="49" s="1"/>
  <c r="Q10" i="49" s="1"/>
  <c r="O135" i="49"/>
  <c r="P135" i="49" s="1"/>
  <c r="Q135" i="49" s="1"/>
  <c r="O345" i="49"/>
  <c r="U345" i="49" s="1"/>
  <c r="V345" i="49" s="1"/>
  <c r="O305" i="49"/>
  <c r="U305" i="49" s="1"/>
  <c r="V305" i="49" s="1"/>
  <c r="O273" i="49"/>
  <c r="U273" i="49" s="1"/>
  <c r="V273" i="49" s="1"/>
  <c r="O241" i="49"/>
  <c r="P241" i="49" s="1"/>
  <c r="Q241" i="49" s="1"/>
  <c r="O209" i="49"/>
  <c r="O177" i="49"/>
  <c r="S177" i="49" s="1"/>
  <c r="O145" i="49"/>
  <c r="P145" i="49" s="1"/>
  <c r="Q145" i="49" s="1"/>
  <c r="O113" i="49"/>
  <c r="U113" i="49" s="1"/>
  <c r="V113" i="49" s="1"/>
  <c r="O335" i="49"/>
  <c r="U335" i="49" s="1"/>
  <c r="V335" i="49" s="1"/>
  <c r="O143" i="49"/>
  <c r="P143" i="49" s="1"/>
  <c r="Q143" i="49" s="1"/>
  <c r="O341" i="49"/>
  <c r="U341" i="49" s="1"/>
  <c r="V341" i="49" s="1"/>
  <c r="U7" i="48"/>
  <c r="P6" i="48"/>
  <c r="M6" i="48"/>
  <c r="N6" i="48" s="1"/>
  <c r="P9" i="48"/>
  <c r="M9" i="48"/>
  <c r="N9" i="48" s="1"/>
  <c r="P17" i="48"/>
  <c r="M17" i="48"/>
  <c r="N17" i="48" s="1"/>
  <c r="P25" i="48"/>
  <c r="M25" i="48"/>
  <c r="N25" i="48" s="1"/>
  <c r="M2" i="48"/>
  <c r="N2" i="48" s="1"/>
  <c r="P2" i="48"/>
  <c r="M4" i="48"/>
  <c r="N4" i="48" s="1"/>
  <c r="P4" i="48"/>
  <c r="P12" i="48"/>
  <c r="M12" i="48"/>
  <c r="N12" i="48" s="1"/>
  <c r="P20" i="48"/>
  <c r="M20" i="48"/>
  <c r="N20" i="48" s="1"/>
  <c r="P28" i="48"/>
  <c r="M28" i="48"/>
  <c r="N28" i="48" s="1"/>
  <c r="P15" i="48"/>
  <c r="M15" i="48"/>
  <c r="N15" i="48" s="1"/>
  <c r="P23" i="48"/>
  <c r="M23" i="48"/>
  <c r="N23" i="48" s="1"/>
  <c r="P31" i="48"/>
  <c r="M31" i="48"/>
  <c r="N31" i="48" s="1"/>
  <c r="P10" i="48"/>
  <c r="M10" i="48"/>
  <c r="N10" i="48" s="1"/>
  <c r="P18" i="48"/>
  <c r="M18" i="48"/>
  <c r="N18" i="48" s="1"/>
  <c r="P26" i="48"/>
  <c r="M26" i="48"/>
  <c r="N26" i="48" s="1"/>
  <c r="P13" i="48"/>
  <c r="M13" i="48"/>
  <c r="N13" i="48" s="1"/>
  <c r="P21" i="48"/>
  <c r="M21" i="48"/>
  <c r="N21" i="48" s="1"/>
  <c r="P29" i="48"/>
  <c r="M29" i="48"/>
  <c r="N29" i="48" s="1"/>
  <c r="P3" i="48"/>
  <c r="M3" i="48"/>
  <c r="N3" i="48" s="1"/>
  <c r="P5" i="48"/>
  <c r="M5" i="48"/>
  <c r="N5" i="48" s="1"/>
  <c r="P8" i="48"/>
  <c r="M8" i="48"/>
  <c r="N8" i="48" s="1"/>
  <c r="P16" i="48"/>
  <c r="M16" i="48"/>
  <c r="N16" i="48" s="1"/>
  <c r="P24" i="48"/>
  <c r="M24" i="48"/>
  <c r="N24" i="48" s="1"/>
  <c r="P32" i="48"/>
  <c r="M32" i="48"/>
  <c r="N32" i="48" s="1"/>
  <c r="P11" i="48"/>
  <c r="M11" i="48"/>
  <c r="N11" i="48" s="1"/>
  <c r="P19" i="48"/>
  <c r="M19" i="48"/>
  <c r="N19" i="48" s="1"/>
  <c r="P27" i="48"/>
  <c r="M27" i="48"/>
  <c r="N27" i="48" s="1"/>
  <c r="P14" i="48"/>
  <c r="M14" i="48"/>
  <c r="N14" i="48" s="1"/>
  <c r="P22" i="48"/>
  <c r="M22" i="48"/>
  <c r="N22" i="48" s="1"/>
  <c r="P30" i="48"/>
  <c r="M30" i="48"/>
  <c r="N30" i="48" s="1"/>
  <c r="M7" i="48"/>
  <c r="N7" i="48" s="1"/>
  <c r="Q115" i="47"/>
  <c r="Q107" i="47"/>
  <c r="S202" i="47"/>
  <c r="T202" i="47" s="1"/>
  <c r="N202" i="47"/>
  <c r="O202" i="47" s="1"/>
  <c r="Q123" i="47"/>
  <c r="Q129" i="47"/>
  <c r="Q99" i="47"/>
  <c r="Q109" i="47"/>
  <c r="S99" i="47"/>
  <c r="T99" i="47" s="1"/>
  <c r="N107" i="47"/>
  <c r="O107" i="47" s="1"/>
  <c r="Q121" i="47"/>
  <c r="N103" i="47"/>
  <c r="O103" i="47" s="1"/>
  <c r="Q113" i="47"/>
  <c r="Q198" i="47"/>
  <c r="Q100" i="47"/>
  <c r="Q131" i="47"/>
  <c r="N2" i="47"/>
  <c r="O2" i="47" s="1"/>
  <c r="S2" i="47"/>
  <c r="T2" i="47" s="1"/>
  <c r="Q204" i="47"/>
  <c r="S109" i="47"/>
  <c r="T109" i="47" s="1"/>
  <c r="S119" i="47"/>
  <c r="T119" i="47" s="1"/>
  <c r="S101" i="47"/>
  <c r="T101" i="47" s="1"/>
  <c r="S198" i="47"/>
  <c r="T198" i="47" s="1"/>
  <c r="Q108" i="47"/>
  <c r="S127" i="47"/>
  <c r="T127" i="47" s="1"/>
  <c r="Q97" i="47"/>
  <c r="S111" i="47"/>
  <c r="T111" i="47" s="1"/>
  <c r="N200" i="47"/>
  <c r="O200" i="47" s="1"/>
  <c r="Q201" i="47"/>
  <c r="N201" i="47"/>
  <c r="O201" i="47" s="1"/>
  <c r="N4" i="47"/>
  <c r="O4" i="47" s="1"/>
  <c r="Q105" i="47"/>
  <c r="Q200" i="47"/>
  <c r="Q202" i="47"/>
  <c r="S115" i="47"/>
  <c r="T115" i="47" s="1"/>
  <c r="S123" i="47"/>
  <c r="T123" i="47" s="1"/>
  <c r="S131" i="47"/>
  <c r="T131" i="47" s="1"/>
  <c r="Q137" i="47"/>
  <c r="N111" i="47"/>
  <c r="O111" i="47" s="1"/>
  <c r="Q116" i="47"/>
  <c r="N119" i="47"/>
  <c r="O119" i="47" s="1"/>
  <c r="Q124" i="47"/>
  <c r="N127" i="47"/>
  <c r="O127" i="47" s="1"/>
  <c r="Q132" i="47"/>
  <c r="N135" i="47"/>
  <c r="O135" i="47" s="1"/>
  <c r="N208" i="47"/>
  <c r="O208" i="47" s="1"/>
  <c r="Q101" i="47"/>
  <c r="S103" i="47"/>
  <c r="T103" i="47" s="1"/>
  <c r="Q135" i="47"/>
  <c r="Q117" i="47"/>
  <c r="Q125" i="47"/>
  <c r="Q133" i="47"/>
  <c r="N204" i="47"/>
  <c r="O204" i="47" s="1"/>
  <c r="N206" i="47"/>
  <c r="O206" i="47" s="1"/>
  <c r="S9" i="47"/>
  <c r="T9" i="47" s="1"/>
  <c r="N9" i="47"/>
  <c r="O9" i="47" s="1"/>
  <c r="Q9" i="47"/>
  <c r="S17" i="47"/>
  <c r="T17" i="47" s="1"/>
  <c r="N17" i="47"/>
  <c r="O17" i="47" s="1"/>
  <c r="Q17" i="47"/>
  <c r="S25" i="47"/>
  <c r="T25" i="47" s="1"/>
  <c r="N25" i="47"/>
  <c r="O25" i="47" s="1"/>
  <c r="Q25" i="47"/>
  <c r="S33" i="47"/>
  <c r="T33" i="47" s="1"/>
  <c r="N33" i="47"/>
  <c r="O33" i="47" s="1"/>
  <c r="Q33" i="47"/>
  <c r="S41" i="47"/>
  <c r="T41" i="47" s="1"/>
  <c r="N41" i="47"/>
  <c r="O41" i="47" s="1"/>
  <c r="Q41" i="47"/>
  <c r="S49" i="47"/>
  <c r="T49" i="47" s="1"/>
  <c r="N49" i="47"/>
  <c r="O49" i="47" s="1"/>
  <c r="Q49" i="47"/>
  <c r="S52" i="47"/>
  <c r="T52" i="47" s="1"/>
  <c r="Q52" i="47"/>
  <c r="N52" i="47"/>
  <c r="O52" i="47" s="1"/>
  <c r="S7" i="47"/>
  <c r="T7" i="47" s="1"/>
  <c r="N7" i="47"/>
  <c r="O7" i="47" s="1"/>
  <c r="Q7" i="47"/>
  <c r="S15" i="47"/>
  <c r="T15" i="47" s="1"/>
  <c r="N15" i="47"/>
  <c r="O15" i="47" s="1"/>
  <c r="Q15" i="47"/>
  <c r="S23" i="47"/>
  <c r="T23" i="47" s="1"/>
  <c r="N23" i="47"/>
  <c r="O23" i="47" s="1"/>
  <c r="Q23" i="47"/>
  <c r="S31" i="47"/>
  <c r="T31" i="47" s="1"/>
  <c r="N31" i="47"/>
  <c r="O31" i="47" s="1"/>
  <c r="Q31" i="47"/>
  <c r="S39" i="47"/>
  <c r="T39" i="47" s="1"/>
  <c r="N39" i="47"/>
  <c r="O39" i="47" s="1"/>
  <c r="Q39" i="47"/>
  <c r="S47" i="47"/>
  <c r="T47" i="47" s="1"/>
  <c r="N47" i="47"/>
  <c r="O47" i="47" s="1"/>
  <c r="Q47" i="47"/>
  <c r="S53" i="47"/>
  <c r="T53" i="47" s="1"/>
  <c r="Q53" i="47"/>
  <c r="N53" i="47"/>
  <c r="O53" i="47" s="1"/>
  <c r="S56" i="47"/>
  <c r="T56" i="47" s="1"/>
  <c r="Q56" i="47"/>
  <c r="N56" i="47"/>
  <c r="O56" i="47" s="1"/>
  <c r="S13" i="47"/>
  <c r="T13" i="47" s="1"/>
  <c r="N13" i="47"/>
  <c r="O13" i="47" s="1"/>
  <c r="Q13" i="47"/>
  <c r="S21" i="47"/>
  <c r="T21" i="47" s="1"/>
  <c r="N21" i="47"/>
  <c r="O21" i="47" s="1"/>
  <c r="Q21" i="47"/>
  <c r="S29" i="47"/>
  <c r="T29" i="47" s="1"/>
  <c r="N29" i="47"/>
  <c r="O29" i="47" s="1"/>
  <c r="Q29" i="47"/>
  <c r="S37" i="47"/>
  <c r="T37" i="47" s="1"/>
  <c r="N37" i="47"/>
  <c r="O37" i="47" s="1"/>
  <c r="Q37" i="47"/>
  <c r="S45" i="47"/>
  <c r="T45" i="47" s="1"/>
  <c r="N45" i="47"/>
  <c r="O45" i="47" s="1"/>
  <c r="Q45" i="47"/>
  <c r="S57" i="47"/>
  <c r="T57" i="47" s="1"/>
  <c r="Q57" i="47"/>
  <c r="N57" i="47"/>
  <c r="O57" i="47" s="1"/>
  <c r="S60" i="47"/>
  <c r="T60" i="47" s="1"/>
  <c r="Q60" i="47"/>
  <c r="N60" i="47"/>
  <c r="O60" i="47" s="1"/>
  <c r="S11" i="47"/>
  <c r="T11" i="47" s="1"/>
  <c r="N11" i="47"/>
  <c r="O11" i="47" s="1"/>
  <c r="Q11" i="47"/>
  <c r="S19" i="47"/>
  <c r="T19" i="47" s="1"/>
  <c r="N19" i="47"/>
  <c r="O19" i="47" s="1"/>
  <c r="Q19" i="47"/>
  <c r="S27" i="47"/>
  <c r="T27" i="47" s="1"/>
  <c r="N27" i="47"/>
  <c r="O27" i="47" s="1"/>
  <c r="Q27" i="47"/>
  <c r="S35" i="47"/>
  <c r="T35" i="47" s="1"/>
  <c r="N35" i="47"/>
  <c r="O35" i="47" s="1"/>
  <c r="Q35" i="47"/>
  <c r="S43" i="47"/>
  <c r="T43" i="47" s="1"/>
  <c r="N43" i="47"/>
  <c r="O43" i="47" s="1"/>
  <c r="Q43" i="47"/>
  <c r="S61" i="47"/>
  <c r="T61" i="47" s="1"/>
  <c r="Q61" i="47"/>
  <c r="N61" i="47"/>
  <c r="O61" i="47" s="1"/>
  <c r="N5" i="47"/>
  <c r="O5" i="47" s="1"/>
  <c r="S92" i="47"/>
  <c r="T92" i="47" s="1"/>
  <c r="Q92" i="47"/>
  <c r="N92" i="47"/>
  <c r="O92" i="47" s="1"/>
  <c r="S126" i="47"/>
  <c r="T126" i="47" s="1"/>
  <c r="Q126" i="47"/>
  <c r="N126" i="47"/>
  <c r="O126" i="47" s="1"/>
  <c r="Q5" i="47"/>
  <c r="S8" i="47"/>
  <c r="T8" i="47" s="1"/>
  <c r="N8" i="47"/>
  <c r="O8" i="47" s="1"/>
  <c r="S12" i="47"/>
  <c r="T12" i="47" s="1"/>
  <c r="N12" i="47"/>
  <c r="O12" i="47" s="1"/>
  <c r="S16" i="47"/>
  <c r="T16" i="47" s="1"/>
  <c r="N16" i="47"/>
  <c r="O16" i="47" s="1"/>
  <c r="S20" i="47"/>
  <c r="T20" i="47" s="1"/>
  <c r="N20" i="47"/>
  <c r="O20" i="47" s="1"/>
  <c r="S24" i="47"/>
  <c r="T24" i="47" s="1"/>
  <c r="N24" i="47"/>
  <c r="O24" i="47" s="1"/>
  <c r="S28" i="47"/>
  <c r="T28" i="47" s="1"/>
  <c r="N28" i="47"/>
  <c r="O28" i="47" s="1"/>
  <c r="S32" i="47"/>
  <c r="T32" i="47" s="1"/>
  <c r="N32" i="47"/>
  <c r="O32" i="47" s="1"/>
  <c r="S36" i="47"/>
  <c r="T36" i="47" s="1"/>
  <c r="N36" i="47"/>
  <c r="O36" i="47" s="1"/>
  <c r="S40" i="47"/>
  <c r="T40" i="47" s="1"/>
  <c r="N40" i="47"/>
  <c r="O40" i="47" s="1"/>
  <c r="S44" i="47"/>
  <c r="T44" i="47" s="1"/>
  <c r="N44" i="47"/>
  <c r="O44" i="47" s="1"/>
  <c r="S48" i="47"/>
  <c r="T48" i="47" s="1"/>
  <c r="N48" i="47"/>
  <c r="O48" i="47" s="1"/>
  <c r="S54" i="47"/>
  <c r="T54" i="47" s="1"/>
  <c r="Q54" i="47"/>
  <c r="N54" i="47"/>
  <c r="O54" i="47" s="1"/>
  <c r="S62" i="47"/>
  <c r="T62" i="47" s="1"/>
  <c r="Q62" i="47"/>
  <c r="N62" i="47"/>
  <c r="O62" i="47" s="1"/>
  <c r="S64" i="47"/>
  <c r="T64" i="47" s="1"/>
  <c r="Q64" i="47"/>
  <c r="N64" i="47"/>
  <c r="O64" i="47" s="1"/>
  <c r="S66" i="47"/>
  <c r="T66" i="47" s="1"/>
  <c r="Q66" i="47"/>
  <c r="N66" i="47"/>
  <c r="O66" i="47" s="1"/>
  <c r="S68" i="47"/>
  <c r="T68" i="47" s="1"/>
  <c r="Q68" i="47"/>
  <c r="N68" i="47"/>
  <c r="O68" i="47" s="1"/>
  <c r="S70" i="47"/>
  <c r="T70" i="47" s="1"/>
  <c r="Q70" i="47"/>
  <c r="N70" i="47"/>
  <c r="O70" i="47" s="1"/>
  <c r="S72" i="47"/>
  <c r="T72" i="47" s="1"/>
  <c r="Q72" i="47"/>
  <c r="N72" i="47"/>
  <c r="O72" i="47" s="1"/>
  <c r="S74" i="47"/>
  <c r="T74" i="47" s="1"/>
  <c r="Q74" i="47"/>
  <c r="N74" i="47"/>
  <c r="O74" i="47" s="1"/>
  <c r="S76" i="47"/>
  <c r="T76" i="47" s="1"/>
  <c r="Q76" i="47"/>
  <c r="N76" i="47"/>
  <c r="O76" i="47" s="1"/>
  <c r="S78" i="47"/>
  <c r="T78" i="47" s="1"/>
  <c r="Q78" i="47"/>
  <c r="N78" i="47"/>
  <c r="O78" i="47" s="1"/>
  <c r="S80" i="47"/>
  <c r="T80" i="47" s="1"/>
  <c r="Q80" i="47"/>
  <c r="N80" i="47"/>
  <c r="O80" i="47" s="1"/>
  <c r="S82" i="47"/>
  <c r="T82" i="47" s="1"/>
  <c r="Q82" i="47"/>
  <c r="N82" i="47"/>
  <c r="O82" i="47" s="1"/>
  <c r="S84" i="47"/>
  <c r="T84" i="47" s="1"/>
  <c r="Q84" i="47"/>
  <c r="N84" i="47"/>
  <c r="O84" i="47" s="1"/>
  <c r="S86" i="47"/>
  <c r="T86" i="47" s="1"/>
  <c r="Q86" i="47"/>
  <c r="N86" i="47"/>
  <c r="O86" i="47" s="1"/>
  <c r="S88" i="47"/>
  <c r="T88" i="47" s="1"/>
  <c r="Q88" i="47"/>
  <c r="N88" i="47"/>
  <c r="O88" i="47" s="1"/>
  <c r="S90" i="47"/>
  <c r="T90" i="47" s="1"/>
  <c r="Q90" i="47"/>
  <c r="N90" i="47"/>
  <c r="O90" i="47" s="1"/>
  <c r="S95" i="47"/>
  <c r="T95" i="47" s="1"/>
  <c r="Q95" i="47"/>
  <c r="N95" i="47"/>
  <c r="O95" i="47" s="1"/>
  <c r="S102" i="47"/>
  <c r="T102" i="47" s="1"/>
  <c r="Q102" i="47"/>
  <c r="N102" i="47"/>
  <c r="O102" i="47" s="1"/>
  <c r="N142" i="47"/>
  <c r="O142" i="47" s="1"/>
  <c r="S142" i="47"/>
  <c r="T142" i="47" s="1"/>
  <c r="Q142" i="47"/>
  <c r="Q207" i="47"/>
  <c r="N207" i="47"/>
  <c r="O207" i="47" s="1"/>
  <c r="S207" i="47"/>
  <c r="T207" i="47" s="1"/>
  <c r="S245" i="47"/>
  <c r="T245" i="47" s="1"/>
  <c r="N245" i="47"/>
  <c r="O245" i="47" s="1"/>
  <c r="Q245" i="47"/>
  <c r="S272" i="47"/>
  <c r="T272" i="47" s="1"/>
  <c r="N272" i="47"/>
  <c r="O272" i="47" s="1"/>
  <c r="Q272" i="47"/>
  <c r="S279" i="47"/>
  <c r="T279" i="47" s="1"/>
  <c r="Q279" i="47"/>
  <c r="N279" i="47"/>
  <c r="O279" i="47" s="1"/>
  <c r="S283" i="47"/>
  <c r="T283" i="47" s="1"/>
  <c r="Q283" i="47"/>
  <c r="N283" i="47"/>
  <c r="O283" i="47" s="1"/>
  <c r="S287" i="47"/>
  <c r="T287" i="47" s="1"/>
  <c r="Q287" i="47"/>
  <c r="N287" i="47"/>
  <c r="O287" i="47" s="1"/>
  <c r="S291" i="47"/>
  <c r="T291" i="47" s="1"/>
  <c r="Q291" i="47"/>
  <c r="N291" i="47"/>
  <c r="O291" i="47" s="1"/>
  <c r="S294" i="47"/>
  <c r="T294" i="47" s="1"/>
  <c r="Q294" i="47"/>
  <c r="N294" i="47"/>
  <c r="O294" i="47" s="1"/>
  <c r="S297" i="47"/>
  <c r="T297" i="47" s="1"/>
  <c r="Q297" i="47"/>
  <c r="N297" i="47"/>
  <c r="O297" i="47" s="1"/>
  <c r="S307" i="47"/>
  <c r="T307" i="47" s="1"/>
  <c r="Q307" i="47"/>
  <c r="N307" i="47"/>
  <c r="O307" i="47" s="1"/>
  <c r="S314" i="47"/>
  <c r="T314" i="47" s="1"/>
  <c r="Q314" i="47"/>
  <c r="N314" i="47"/>
  <c r="O314" i="47" s="1"/>
  <c r="S345" i="47"/>
  <c r="T345" i="47" s="1"/>
  <c r="Q345" i="47"/>
  <c r="N345" i="47"/>
  <c r="O345" i="47" s="1"/>
  <c r="S51" i="47"/>
  <c r="T51" i="47" s="1"/>
  <c r="Q51" i="47"/>
  <c r="N51" i="47"/>
  <c r="O51" i="47" s="1"/>
  <c r="S59" i="47"/>
  <c r="T59" i="47" s="1"/>
  <c r="Q59" i="47"/>
  <c r="N59" i="47"/>
  <c r="O59" i="47" s="1"/>
  <c r="S134" i="47"/>
  <c r="T134" i="47" s="1"/>
  <c r="Q134" i="47"/>
  <c r="N134" i="47"/>
  <c r="O134" i="47" s="1"/>
  <c r="N146" i="47"/>
  <c r="O146" i="47" s="1"/>
  <c r="S146" i="47"/>
  <c r="T146" i="47" s="1"/>
  <c r="Q146" i="47"/>
  <c r="N152" i="47"/>
  <c r="O152" i="47" s="1"/>
  <c r="S152" i="47"/>
  <c r="T152" i="47" s="1"/>
  <c r="Q152" i="47"/>
  <c r="N177" i="47"/>
  <c r="O177" i="47" s="1"/>
  <c r="S177" i="47"/>
  <c r="T177" i="47" s="1"/>
  <c r="Q177" i="47"/>
  <c r="S93" i="47"/>
  <c r="T93" i="47" s="1"/>
  <c r="Q93" i="47"/>
  <c r="N93" i="47"/>
  <c r="O93" i="47" s="1"/>
  <c r="N149" i="47"/>
  <c r="O149" i="47" s="1"/>
  <c r="S149" i="47"/>
  <c r="T149" i="47" s="1"/>
  <c r="Q149" i="47"/>
  <c r="N156" i="47"/>
  <c r="O156" i="47" s="1"/>
  <c r="S156" i="47"/>
  <c r="T156" i="47" s="1"/>
  <c r="Q156" i="47"/>
  <c r="N211" i="47"/>
  <c r="O211" i="47" s="1"/>
  <c r="S211" i="47"/>
  <c r="T211" i="47" s="1"/>
  <c r="Q211" i="47"/>
  <c r="N3" i="47"/>
  <c r="O3" i="47" s="1"/>
  <c r="S96" i="47"/>
  <c r="T96" i="47" s="1"/>
  <c r="Q96" i="47"/>
  <c r="N96" i="47"/>
  <c r="O96" i="47" s="1"/>
  <c r="S110" i="47"/>
  <c r="T110" i="47" s="1"/>
  <c r="Q110" i="47"/>
  <c r="N110" i="47"/>
  <c r="O110" i="47" s="1"/>
  <c r="Q203" i="47"/>
  <c r="N203" i="47"/>
  <c r="O203" i="47" s="1"/>
  <c r="S203" i="47"/>
  <c r="T203" i="47" s="1"/>
  <c r="S4" i="47"/>
  <c r="T4" i="47" s="1"/>
  <c r="S6" i="47"/>
  <c r="T6" i="47" s="1"/>
  <c r="N6" i="47"/>
  <c r="O6" i="47" s="1"/>
  <c r="S10" i="47"/>
  <c r="T10" i="47" s="1"/>
  <c r="N10" i="47"/>
  <c r="O10" i="47" s="1"/>
  <c r="S14" i="47"/>
  <c r="T14" i="47" s="1"/>
  <c r="N14" i="47"/>
  <c r="O14" i="47" s="1"/>
  <c r="S18" i="47"/>
  <c r="T18" i="47" s="1"/>
  <c r="N18" i="47"/>
  <c r="O18" i="47" s="1"/>
  <c r="S22" i="47"/>
  <c r="T22" i="47" s="1"/>
  <c r="N22" i="47"/>
  <c r="O22" i="47" s="1"/>
  <c r="S26" i="47"/>
  <c r="T26" i="47" s="1"/>
  <c r="N26" i="47"/>
  <c r="O26" i="47" s="1"/>
  <c r="S30" i="47"/>
  <c r="T30" i="47" s="1"/>
  <c r="N30" i="47"/>
  <c r="O30" i="47" s="1"/>
  <c r="S34" i="47"/>
  <c r="T34" i="47" s="1"/>
  <c r="N34" i="47"/>
  <c r="O34" i="47" s="1"/>
  <c r="S38" i="47"/>
  <c r="T38" i="47" s="1"/>
  <c r="N38" i="47"/>
  <c r="O38" i="47" s="1"/>
  <c r="S42" i="47"/>
  <c r="T42" i="47" s="1"/>
  <c r="N42" i="47"/>
  <c r="O42" i="47" s="1"/>
  <c r="S46" i="47"/>
  <c r="T46" i="47" s="1"/>
  <c r="N46" i="47"/>
  <c r="O46" i="47" s="1"/>
  <c r="S50" i="47"/>
  <c r="T50" i="47" s="1"/>
  <c r="Q50" i="47"/>
  <c r="N50" i="47"/>
  <c r="O50" i="47" s="1"/>
  <c r="S58" i="47"/>
  <c r="T58" i="47" s="1"/>
  <c r="Q58" i="47"/>
  <c r="N58" i="47"/>
  <c r="O58" i="47" s="1"/>
  <c r="S63" i="47"/>
  <c r="T63" i="47" s="1"/>
  <c r="Q63" i="47"/>
  <c r="N63" i="47"/>
  <c r="O63" i="47" s="1"/>
  <c r="S65" i="47"/>
  <c r="T65" i="47" s="1"/>
  <c r="Q65" i="47"/>
  <c r="N65" i="47"/>
  <c r="O65" i="47" s="1"/>
  <c r="S67" i="47"/>
  <c r="T67" i="47" s="1"/>
  <c r="Q67" i="47"/>
  <c r="N67" i="47"/>
  <c r="O67" i="47" s="1"/>
  <c r="S69" i="47"/>
  <c r="T69" i="47" s="1"/>
  <c r="Q69" i="47"/>
  <c r="N69" i="47"/>
  <c r="O69" i="47" s="1"/>
  <c r="S71" i="47"/>
  <c r="T71" i="47" s="1"/>
  <c r="Q71" i="47"/>
  <c r="N71" i="47"/>
  <c r="O71" i="47" s="1"/>
  <c r="S73" i="47"/>
  <c r="T73" i="47" s="1"/>
  <c r="Q73" i="47"/>
  <c r="N73" i="47"/>
  <c r="O73" i="47" s="1"/>
  <c r="S75" i="47"/>
  <c r="T75" i="47" s="1"/>
  <c r="Q75" i="47"/>
  <c r="N75" i="47"/>
  <c r="O75" i="47" s="1"/>
  <c r="S77" i="47"/>
  <c r="T77" i="47" s="1"/>
  <c r="Q77" i="47"/>
  <c r="N77" i="47"/>
  <c r="O77" i="47" s="1"/>
  <c r="S79" i="47"/>
  <c r="T79" i="47" s="1"/>
  <c r="Q79" i="47"/>
  <c r="N79" i="47"/>
  <c r="O79" i="47" s="1"/>
  <c r="S81" i="47"/>
  <c r="T81" i="47" s="1"/>
  <c r="Q81" i="47"/>
  <c r="N81" i="47"/>
  <c r="O81" i="47" s="1"/>
  <c r="S83" i="47"/>
  <c r="T83" i="47" s="1"/>
  <c r="Q83" i="47"/>
  <c r="N83" i="47"/>
  <c r="O83" i="47" s="1"/>
  <c r="S85" i="47"/>
  <c r="T85" i="47" s="1"/>
  <c r="Q85" i="47"/>
  <c r="N85" i="47"/>
  <c r="O85" i="47" s="1"/>
  <c r="S87" i="47"/>
  <c r="T87" i="47" s="1"/>
  <c r="Q87" i="47"/>
  <c r="N87" i="47"/>
  <c r="O87" i="47" s="1"/>
  <c r="S89" i="47"/>
  <c r="T89" i="47" s="1"/>
  <c r="Q89" i="47"/>
  <c r="N89" i="47"/>
  <c r="O89" i="47" s="1"/>
  <c r="S91" i="47"/>
  <c r="T91" i="47" s="1"/>
  <c r="Q91" i="47"/>
  <c r="N91" i="47"/>
  <c r="O91" i="47" s="1"/>
  <c r="N140" i="47"/>
  <c r="O140" i="47" s="1"/>
  <c r="S140" i="47"/>
  <c r="T140" i="47" s="1"/>
  <c r="Q140" i="47"/>
  <c r="N144" i="47"/>
  <c r="O144" i="47" s="1"/>
  <c r="S144" i="47"/>
  <c r="T144" i="47" s="1"/>
  <c r="Q144" i="47"/>
  <c r="N150" i="47"/>
  <c r="O150" i="47" s="1"/>
  <c r="S150" i="47"/>
  <c r="T150" i="47" s="1"/>
  <c r="Q150" i="47"/>
  <c r="N197" i="47"/>
  <c r="O197" i="47" s="1"/>
  <c r="S197" i="47"/>
  <c r="T197" i="47" s="1"/>
  <c r="Q197" i="47"/>
  <c r="S55" i="47"/>
  <c r="T55" i="47" s="1"/>
  <c r="Q55" i="47"/>
  <c r="N55" i="47"/>
  <c r="O55" i="47" s="1"/>
  <c r="S94" i="47"/>
  <c r="T94" i="47" s="1"/>
  <c r="Q94" i="47"/>
  <c r="N94" i="47"/>
  <c r="O94" i="47" s="1"/>
  <c r="S118" i="47"/>
  <c r="T118" i="47" s="1"/>
  <c r="Q118" i="47"/>
  <c r="N118" i="47"/>
  <c r="O118" i="47" s="1"/>
  <c r="N163" i="47"/>
  <c r="O163" i="47" s="1"/>
  <c r="S163" i="47"/>
  <c r="T163" i="47" s="1"/>
  <c r="Q163" i="47"/>
  <c r="S3" i="47"/>
  <c r="T3" i="47" s="1"/>
  <c r="Q98" i="47"/>
  <c r="S100" i="47"/>
  <c r="T100" i="47" s="1"/>
  <c r="N104" i="47"/>
  <c r="O104" i="47" s="1"/>
  <c r="Q106" i="47"/>
  <c r="S108" i="47"/>
  <c r="T108" i="47" s="1"/>
  <c r="N112" i="47"/>
  <c r="O112" i="47" s="1"/>
  <c r="Q114" i="47"/>
  <c r="S116" i="47"/>
  <c r="T116" i="47" s="1"/>
  <c r="N120" i="47"/>
  <c r="O120" i="47" s="1"/>
  <c r="Q122" i="47"/>
  <c r="S124" i="47"/>
  <c r="T124" i="47" s="1"/>
  <c r="N128" i="47"/>
  <c r="O128" i="47" s="1"/>
  <c r="Q130" i="47"/>
  <c r="S132" i="47"/>
  <c r="T132" i="47" s="1"/>
  <c r="N136" i="47"/>
  <c r="O136" i="47" s="1"/>
  <c r="Q138" i="47"/>
  <c r="N147" i="47"/>
  <c r="O147" i="47" s="1"/>
  <c r="S147" i="47"/>
  <c r="T147" i="47" s="1"/>
  <c r="N161" i="47"/>
  <c r="O161" i="47" s="1"/>
  <c r="S161" i="47"/>
  <c r="T161" i="47" s="1"/>
  <c r="N172" i="47"/>
  <c r="O172" i="47" s="1"/>
  <c r="S172" i="47"/>
  <c r="T172" i="47" s="1"/>
  <c r="Q172" i="47"/>
  <c r="Q205" i="47"/>
  <c r="S205" i="47"/>
  <c r="T205" i="47" s="1"/>
  <c r="N216" i="47"/>
  <c r="O216" i="47" s="1"/>
  <c r="S216" i="47"/>
  <c r="T216" i="47" s="1"/>
  <c r="N219" i="47"/>
  <c r="O219" i="47" s="1"/>
  <c r="S219" i="47"/>
  <c r="T219" i="47" s="1"/>
  <c r="Q219" i="47"/>
  <c r="S98" i="47"/>
  <c r="T98" i="47" s="1"/>
  <c r="Q104" i="47"/>
  <c r="S106" i="47"/>
  <c r="T106" i="47" s="1"/>
  <c r="Q112" i="47"/>
  <c r="S114" i="47"/>
  <c r="T114" i="47" s="1"/>
  <c r="Q120" i="47"/>
  <c r="S122" i="47"/>
  <c r="T122" i="47" s="1"/>
  <c r="Q128" i="47"/>
  <c r="S130" i="47"/>
  <c r="T130" i="47" s="1"/>
  <c r="Q136" i="47"/>
  <c r="S138" i="47"/>
  <c r="T138" i="47" s="1"/>
  <c r="N151" i="47"/>
  <c r="O151" i="47" s="1"/>
  <c r="S151" i="47"/>
  <c r="T151" i="47" s="1"/>
  <c r="N157" i="47"/>
  <c r="O157" i="47" s="1"/>
  <c r="S157" i="47"/>
  <c r="T157" i="47" s="1"/>
  <c r="N159" i="47"/>
  <c r="O159" i="47" s="1"/>
  <c r="S159" i="47"/>
  <c r="T159" i="47" s="1"/>
  <c r="Q159" i="47"/>
  <c r="N168" i="47"/>
  <c r="O168" i="47" s="1"/>
  <c r="S168" i="47"/>
  <c r="T168" i="47" s="1"/>
  <c r="Q168" i="47"/>
  <c r="N180" i="47"/>
  <c r="O180" i="47" s="1"/>
  <c r="S180" i="47"/>
  <c r="T180" i="47" s="1"/>
  <c r="Q180" i="47"/>
  <c r="S242" i="47"/>
  <c r="T242" i="47" s="1"/>
  <c r="N242" i="47"/>
  <c r="O242" i="47" s="1"/>
  <c r="Q242" i="47"/>
  <c r="S97" i="47"/>
  <c r="T97" i="47" s="1"/>
  <c r="S105" i="47"/>
  <c r="T105" i="47" s="1"/>
  <c r="S113" i="47"/>
  <c r="T113" i="47" s="1"/>
  <c r="N117" i="47"/>
  <c r="O117" i="47" s="1"/>
  <c r="S121" i="47"/>
  <c r="T121" i="47" s="1"/>
  <c r="N125" i="47"/>
  <c r="O125" i="47" s="1"/>
  <c r="S129" i="47"/>
  <c r="T129" i="47" s="1"/>
  <c r="N133" i="47"/>
  <c r="O133" i="47" s="1"/>
  <c r="S137" i="47"/>
  <c r="T137" i="47" s="1"/>
  <c r="N153" i="47"/>
  <c r="O153" i="47" s="1"/>
  <c r="S153" i="47"/>
  <c r="T153" i="47" s="1"/>
  <c r="N155" i="47"/>
  <c r="O155" i="47" s="1"/>
  <c r="S155" i="47"/>
  <c r="T155" i="47" s="1"/>
  <c r="Q155" i="47"/>
  <c r="N173" i="47"/>
  <c r="O173" i="47" s="1"/>
  <c r="S173" i="47"/>
  <c r="T173" i="47" s="1"/>
  <c r="Q173" i="47"/>
  <c r="N185" i="47"/>
  <c r="O185" i="47" s="1"/>
  <c r="S185" i="47"/>
  <c r="T185" i="47" s="1"/>
  <c r="Q185" i="47"/>
  <c r="N139" i="47"/>
  <c r="O139" i="47" s="1"/>
  <c r="S139" i="47"/>
  <c r="T139" i="47" s="1"/>
  <c r="Q151" i="47"/>
  <c r="Q157" i="47"/>
  <c r="N164" i="47"/>
  <c r="O164" i="47" s="1"/>
  <c r="S164" i="47"/>
  <c r="T164" i="47" s="1"/>
  <c r="Q164" i="47"/>
  <c r="N188" i="47"/>
  <c r="O188" i="47" s="1"/>
  <c r="S188" i="47"/>
  <c r="T188" i="47" s="1"/>
  <c r="Q188" i="47"/>
  <c r="S233" i="47"/>
  <c r="T233" i="47" s="1"/>
  <c r="N233" i="47"/>
  <c r="O233" i="47" s="1"/>
  <c r="Q233" i="47"/>
  <c r="S257" i="47"/>
  <c r="T257" i="47" s="1"/>
  <c r="N257" i="47"/>
  <c r="O257" i="47" s="1"/>
  <c r="Q257" i="47"/>
  <c r="N141" i="47"/>
  <c r="O141" i="47" s="1"/>
  <c r="S141" i="47"/>
  <c r="T141" i="47" s="1"/>
  <c r="N148" i="47"/>
  <c r="O148" i="47" s="1"/>
  <c r="S148" i="47"/>
  <c r="T148" i="47" s="1"/>
  <c r="Q148" i="47"/>
  <c r="N160" i="47"/>
  <c r="O160" i="47" s="1"/>
  <c r="S160" i="47"/>
  <c r="T160" i="47" s="1"/>
  <c r="Q160" i="47"/>
  <c r="N169" i="47"/>
  <c r="O169" i="47" s="1"/>
  <c r="S169" i="47"/>
  <c r="T169" i="47" s="1"/>
  <c r="N171" i="47"/>
  <c r="O171" i="47" s="1"/>
  <c r="S171" i="47"/>
  <c r="T171" i="47" s="1"/>
  <c r="Q171" i="47"/>
  <c r="N181" i="47"/>
  <c r="O181" i="47" s="1"/>
  <c r="S181" i="47"/>
  <c r="T181" i="47" s="1"/>
  <c r="Q181" i="47"/>
  <c r="N193" i="47"/>
  <c r="O193" i="47" s="1"/>
  <c r="S193" i="47"/>
  <c r="T193" i="47" s="1"/>
  <c r="Q193" i="47"/>
  <c r="N209" i="47"/>
  <c r="O209" i="47" s="1"/>
  <c r="S209" i="47"/>
  <c r="T209" i="47" s="1"/>
  <c r="Q209" i="47"/>
  <c r="N224" i="47"/>
  <c r="O224" i="47" s="1"/>
  <c r="S224" i="47"/>
  <c r="T224" i="47" s="1"/>
  <c r="S230" i="47"/>
  <c r="T230" i="47" s="1"/>
  <c r="N230" i="47"/>
  <c r="O230" i="47" s="1"/>
  <c r="Q230" i="47"/>
  <c r="S254" i="47"/>
  <c r="T254" i="47" s="1"/>
  <c r="N254" i="47"/>
  <c r="O254" i="47" s="1"/>
  <c r="Q254" i="47"/>
  <c r="N143" i="47"/>
  <c r="O143" i="47" s="1"/>
  <c r="S143" i="47"/>
  <c r="T143" i="47" s="1"/>
  <c r="N158" i="47"/>
  <c r="O158" i="47" s="1"/>
  <c r="S158" i="47"/>
  <c r="T158" i="47" s="1"/>
  <c r="Q158" i="47"/>
  <c r="Q169" i="47"/>
  <c r="N196" i="47"/>
  <c r="O196" i="47" s="1"/>
  <c r="S196" i="47"/>
  <c r="T196" i="47" s="1"/>
  <c r="Q196" i="47"/>
  <c r="Q224" i="47"/>
  <c r="Q141" i="47"/>
  <c r="N145" i="47"/>
  <c r="O145" i="47" s="1"/>
  <c r="S145" i="47"/>
  <c r="T145" i="47" s="1"/>
  <c r="N154" i="47"/>
  <c r="O154" i="47" s="1"/>
  <c r="S154" i="47"/>
  <c r="T154" i="47" s="1"/>
  <c r="Q154" i="47"/>
  <c r="N165" i="47"/>
  <c r="O165" i="47" s="1"/>
  <c r="S165" i="47"/>
  <c r="T165" i="47" s="1"/>
  <c r="N167" i="47"/>
  <c r="O167" i="47" s="1"/>
  <c r="S167" i="47"/>
  <c r="T167" i="47" s="1"/>
  <c r="Q167" i="47"/>
  <c r="N189" i="47"/>
  <c r="O189" i="47" s="1"/>
  <c r="S189" i="47"/>
  <c r="T189" i="47" s="1"/>
  <c r="Q189" i="47"/>
  <c r="N175" i="47"/>
  <c r="O175" i="47" s="1"/>
  <c r="S175" i="47"/>
  <c r="T175" i="47" s="1"/>
  <c r="N183" i="47"/>
  <c r="O183" i="47" s="1"/>
  <c r="S183" i="47"/>
  <c r="T183" i="47" s="1"/>
  <c r="N191" i="47"/>
  <c r="O191" i="47" s="1"/>
  <c r="S191" i="47"/>
  <c r="T191" i="47" s="1"/>
  <c r="Q199" i="47"/>
  <c r="N199" i="47"/>
  <c r="O199" i="47" s="1"/>
  <c r="N213" i="47"/>
  <c r="O213" i="47" s="1"/>
  <c r="S213" i="47"/>
  <c r="T213" i="47" s="1"/>
  <c r="N221" i="47"/>
  <c r="O221" i="47" s="1"/>
  <c r="S221" i="47"/>
  <c r="T221" i="47" s="1"/>
  <c r="S232" i="47"/>
  <c r="T232" i="47" s="1"/>
  <c r="N232" i="47"/>
  <c r="O232" i="47" s="1"/>
  <c r="Q232" i="47"/>
  <c r="S266" i="47"/>
  <c r="T266" i="47" s="1"/>
  <c r="N266" i="47"/>
  <c r="O266" i="47" s="1"/>
  <c r="S269" i="47"/>
  <c r="T269" i="47" s="1"/>
  <c r="N269" i="47"/>
  <c r="O269" i="47" s="1"/>
  <c r="S248" i="47"/>
  <c r="T248" i="47" s="1"/>
  <c r="N248" i="47"/>
  <c r="O248" i="47" s="1"/>
  <c r="Q248" i="47"/>
  <c r="N174" i="47"/>
  <c r="O174" i="47" s="1"/>
  <c r="S174" i="47"/>
  <c r="T174" i="47" s="1"/>
  <c r="N182" i="47"/>
  <c r="O182" i="47" s="1"/>
  <c r="S182" i="47"/>
  <c r="T182" i="47" s="1"/>
  <c r="N190" i="47"/>
  <c r="O190" i="47" s="1"/>
  <c r="S190" i="47"/>
  <c r="T190" i="47" s="1"/>
  <c r="S201" i="47"/>
  <c r="T201" i="47" s="1"/>
  <c r="N214" i="47"/>
  <c r="O214" i="47" s="1"/>
  <c r="S214" i="47"/>
  <c r="T214" i="47" s="1"/>
  <c r="N222" i="47"/>
  <c r="O222" i="47" s="1"/>
  <c r="S222" i="47"/>
  <c r="T222" i="47" s="1"/>
  <c r="S258" i="47"/>
  <c r="T258" i="47" s="1"/>
  <c r="N258" i="47"/>
  <c r="O258" i="47" s="1"/>
  <c r="S261" i="47"/>
  <c r="T261" i="47" s="1"/>
  <c r="N261" i="47"/>
  <c r="O261" i="47" s="1"/>
  <c r="S270" i="47"/>
  <c r="T270" i="47" s="1"/>
  <c r="N270" i="47"/>
  <c r="O270" i="47" s="1"/>
  <c r="S273" i="47"/>
  <c r="T273" i="47" s="1"/>
  <c r="N273" i="47"/>
  <c r="O273" i="47" s="1"/>
  <c r="Q273" i="47"/>
  <c r="N179" i="47"/>
  <c r="O179" i="47" s="1"/>
  <c r="S179" i="47"/>
  <c r="T179" i="47" s="1"/>
  <c r="N187" i="47"/>
  <c r="O187" i="47" s="1"/>
  <c r="S187" i="47"/>
  <c r="T187" i="47" s="1"/>
  <c r="N195" i="47"/>
  <c r="O195" i="47" s="1"/>
  <c r="S195" i="47"/>
  <c r="T195" i="47" s="1"/>
  <c r="N217" i="47"/>
  <c r="O217" i="47" s="1"/>
  <c r="S217" i="47"/>
  <c r="T217" i="47" s="1"/>
  <c r="N225" i="47"/>
  <c r="O225" i="47" s="1"/>
  <c r="S225" i="47"/>
  <c r="T225" i="47" s="1"/>
  <c r="S234" i="47"/>
  <c r="T234" i="47" s="1"/>
  <c r="N234" i="47"/>
  <c r="O234" i="47" s="1"/>
  <c r="S237" i="47"/>
  <c r="T237" i="47" s="1"/>
  <c r="N237" i="47"/>
  <c r="O237" i="47" s="1"/>
  <c r="S246" i="47"/>
  <c r="T246" i="47" s="1"/>
  <c r="N246" i="47"/>
  <c r="O246" i="47" s="1"/>
  <c r="S249" i="47"/>
  <c r="T249" i="47" s="1"/>
  <c r="N249" i="47"/>
  <c r="O249" i="47" s="1"/>
  <c r="Q249" i="47"/>
  <c r="Q258" i="47"/>
  <c r="S264" i="47"/>
  <c r="T264" i="47" s="1"/>
  <c r="N264" i="47"/>
  <c r="O264" i="47" s="1"/>
  <c r="Q264" i="47"/>
  <c r="Q270" i="47"/>
  <c r="N162" i="47"/>
  <c r="O162" i="47" s="1"/>
  <c r="S162" i="47"/>
  <c r="T162" i="47" s="1"/>
  <c r="N166" i="47"/>
  <c r="O166" i="47" s="1"/>
  <c r="S166" i="47"/>
  <c r="T166" i="47" s="1"/>
  <c r="N170" i="47"/>
  <c r="O170" i="47" s="1"/>
  <c r="S170" i="47"/>
  <c r="T170" i="47" s="1"/>
  <c r="N176" i="47"/>
  <c r="O176" i="47" s="1"/>
  <c r="S176" i="47"/>
  <c r="T176" i="47" s="1"/>
  <c r="N184" i="47"/>
  <c r="O184" i="47" s="1"/>
  <c r="S184" i="47"/>
  <c r="T184" i="47" s="1"/>
  <c r="N192" i="47"/>
  <c r="O192" i="47" s="1"/>
  <c r="S192" i="47"/>
  <c r="T192" i="47" s="1"/>
  <c r="N212" i="47"/>
  <c r="O212" i="47" s="1"/>
  <c r="S212" i="47"/>
  <c r="T212" i="47" s="1"/>
  <c r="Q217" i="47"/>
  <c r="N220" i="47"/>
  <c r="O220" i="47" s="1"/>
  <c r="S220" i="47"/>
  <c r="T220" i="47" s="1"/>
  <c r="Q225" i="47"/>
  <c r="Q234" i="47"/>
  <c r="S240" i="47"/>
  <c r="T240" i="47" s="1"/>
  <c r="N240" i="47"/>
  <c r="O240" i="47" s="1"/>
  <c r="Q240" i="47"/>
  <c r="Q246" i="47"/>
  <c r="S274" i="47"/>
  <c r="T274" i="47" s="1"/>
  <c r="N274" i="47"/>
  <c r="O274" i="47" s="1"/>
  <c r="S277" i="47"/>
  <c r="T277" i="47" s="1"/>
  <c r="Q277" i="47"/>
  <c r="N277" i="47"/>
  <c r="O277" i="47" s="1"/>
  <c r="S281" i="47"/>
  <c r="T281" i="47" s="1"/>
  <c r="Q281" i="47"/>
  <c r="N281" i="47"/>
  <c r="O281" i="47" s="1"/>
  <c r="S285" i="47"/>
  <c r="T285" i="47" s="1"/>
  <c r="Q285" i="47"/>
  <c r="N285" i="47"/>
  <c r="O285" i="47" s="1"/>
  <c r="S289" i="47"/>
  <c r="T289" i="47" s="1"/>
  <c r="Q289" i="47"/>
  <c r="N289" i="47"/>
  <c r="O289" i="47" s="1"/>
  <c r="S299" i="47"/>
  <c r="T299" i="47" s="1"/>
  <c r="Q299" i="47"/>
  <c r="N299" i="47"/>
  <c r="O299" i="47" s="1"/>
  <c r="S302" i="47"/>
  <c r="T302" i="47" s="1"/>
  <c r="Q302" i="47"/>
  <c r="N302" i="47"/>
  <c r="O302" i="47" s="1"/>
  <c r="S305" i="47"/>
  <c r="T305" i="47" s="1"/>
  <c r="Q305" i="47"/>
  <c r="N305" i="47"/>
  <c r="O305" i="47" s="1"/>
  <c r="S312" i="47"/>
  <c r="T312" i="47" s="1"/>
  <c r="Q312" i="47"/>
  <c r="N312" i="47"/>
  <c r="O312" i="47" s="1"/>
  <c r="S326" i="47"/>
  <c r="T326" i="47" s="1"/>
  <c r="Q326" i="47"/>
  <c r="N326" i="47"/>
  <c r="O326" i="47" s="1"/>
  <c r="N210" i="47"/>
  <c r="O210" i="47" s="1"/>
  <c r="Q210" i="47"/>
  <c r="N215" i="47"/>
  <c r="O215" i="47" s="1"/>
  <c r="S215" i="47"/>
  <c r="T215" i="47" s="1"/>
  <c r="N223" i="47"/>
  <c r="O223" i="47" s="1"/>
  <c r="S223" i="47"/>
  <c r="T223" i="47" s="1"/>
  <c r="S250" i="47"/>
  <c r="T250" i="47" s="1"/>
  <c r="N250" i="47"/>
  <c r="O250" i="47" s="1"/>
  <c r="S253" i="47"/>
  <c r="T253" i="47" s="1"/>
  <c r="N253" i="47"/>
  <c r="O253" i="47" s="1"/>
  <c r="S262" i="47"/>
  <c r="T262" i="47" s="1"/>
  <c r="N262" i="47"/>
  <c r="O262" i="47" s="1"/>
  <c r="S265" i="47"/>
  <c r="T265" i="47" s="1"/>
  <c r="N265" i="47"/>
  <c r="O265" i="47" s="1"/>
  <c r="Q265" i="47"/>
  <c r="S323" i="47"/>
  <c r="T323" i="47" s="1"/>
  <c r="Q323" i="47"/>
  <c r="N323" i="47"/>
  <c r="O323" i="47" s="1"/>
  <c r="S330" i="47"/>
  <c r="T330" i="47" s="1"/>
  <c r="Q330" i="47"/>
  <c r="N330" i="47"/>
  <c r="O330" i="47" s="1"/>
  <c r="S337" i="47"/>
  <c r="T337" i="47" s="1"/>
  <c r="Q337" i="47"/>
  <c r="N337" i="47"/>
  <c r="O337" i="47" s="1"/>
  <c r="Q162" i="47"/>
  <c r="Q166" i="47"/>
  <c r="Q170" i="47"/>
  <c r="Q176" i="47"/>
  <c r="N178" i="47"/>
  <c r="O178" i="47" s="1"/>
  <c r="S178" i="47"/>
  <c r="T178" i="47" s="1"/>
  <c r="Q184" i="47"/>
  <c r="N186" i="47"/>
  <c r="O186" i="47" s="1"/>
  <c r="S186" i="47"/>
  <c r="T186" i="47" s="1"/>
  <c r="Q192" i="47"/>
  <c r="N194" i="47"/>
  <c r="O194" i="47" s="1"/>
  <c r="S194" i="47"/>
  <c r="T194" i="47" s="1"/>
  <c r="Q206" i="47"/>
  <c r="Q208" i="47"/>
  <c r="Q215" i="47"/>
  <c r="N218" i="47"/>
  <c r="O218" i="47" s="1"/>
  <c r="S218" i="47"/>
  <c r="T218" i="47" s="1"/>
  <c r="Q223" i="47"/>
  <c r="S226" i="47"/>
  <c r="T226" i="47" s="1"/>
  <c r="N226" i="47"/>
  <c r="O226" i="47" s="1"/>
  <c r="S229" i="47"/>
  <c r="T229" i="47" s="1"/>
  <c r="N229" i="47"/>
  <c r="O229" i="47" s="1"/>
  <c r="S238" i="47"/>
  <c r="T238" i="47" s="1"/>
  <c r="N238" i="47"/>
  <c r="O238" i="47" s="1"/>
  <c r="S241" i="47"/>
  <c r="T241" i="47" s="1"/>
  <c r="N241" i="47"/>
  <c r="O241" i="47" s="1"/>
  <c r="Q241" i="47"/>
  <c r="Q250" i="47"/>
  <c r="Q253" i="47"/>
  <c r="S256" i="47"/>
  <c r="T256" i="47" s="1"/>
  <c r="N256" i="47"/>
  <c r="O256" i="47" s="1"/>
  <c r="Q256" i="47"/>
  <c r="Q262" i="47"/>
  <c r="S278" i="47"/>
  <c r="T278" i="47" s="1"/>
  <c r="Q278" i="47"/>
  <c r="N278" i="47"/>
  <c r="O278" i="47" s="1"/>
  <c r="S282" i="47"/>
  <c r="T282" i="47" s="1"/>
  <c r="Q282" i="47"/>
  <c r="N282" i="47"/>
  <c r="O282" i="47" s="1"/>
  <c r="S286" i="47"/>
  <c r="T286" i="47" s="1"/>
  <c r="Q286" i="47"/>
  <c r="N286" i="47"/>
  <c r="O286" i="47" s="1"/>
  <c r="S290" i="47"/>
  <c r="T290" i="47" s="1"/>
  <c r="Q290" i="47"/>
  <c r="N290" i="47"/>
  <c r="O290" i="47" s="1"/>
  <c r="S306" i="47"/>
  <c r="T306" i="47" s="1"/>
  <c r="Q306" i="47"/>
  <c r="N306" i="47"/>
  <c r="O306" i="47" s="1"/>
  <c r="S313" i="47"/>
  <c r="T313" i="47" s="1"/>
  <c r="Q313" i="47"/>
  <c r="N313" i="47"/>
  <c r="O313" i="47" s="1"/>
  <c r="S334" i="47"/>
  <c r="T334" i="47" s="1"/>
  <c r="Q334" i="47"/>
  <c r="N334" i="47"/>
  <c r="O334" i="47" s="1"/>
  <c r="S344" i="47"/>
  <c r="T344" i="47" s="1"/>
  <c r="Q344" i="47"/>
  <c r="N344" i="47"/>
  <c r="O344" i="47" s="1"/>
  <c r="S227" i="47"/>
  <c r="T227" i="47" s="1"/>
  <c r="N227" i="47"/>
  <c r="O227" i="47" s="1"/>
  <c r="S235" i="47"/>
  <c r="T235" i="47" s="1"/>
  <c r="N235" i="47"/>
  <c r="O235" i="47" s="1"/>
  <c r="S243" i="47"/>
  <c r="T243" i="47" s="1"/>
  <c r="N243" i="47"/>
  <c r="O243" i="47" s="1"/>
  <c r="S251" i="47"/>
  <c r="T251" i="47" s="1"/>
  <c r="N251" i="47"/>
  <c r="O251" i="47" s="1"/>
  <c r="S259" i="47"/>
  <c r="T259" i="47" s="1"/>
  <c r="N259" i="47"/>
  <c r="O259" i="47" s="1"/>
  <c r="S267" i="47"/>
  <c r="T267" i="47" s="1"/>
  <c r="N267" i="47"/>
  <c r="O267" i="47" s="1"/>
  <c r="S275" i="47"/>
  <c r="T275" i="47" s="1"/>
  <c r="N275" i="47"/>
  <c r="O275" i="47" s="1"/>
  <c r="S310" i="47"/>
  <c r="T310" i="47" s="1"/>
  <c r="Q310" i="47"/>
  <c r="N310" i="47"/>
  <c r="O310" i="47" s="1"/>
  <c r="S320" i="47"/>
  <c r="T320" i="47" s="1"/>
  <c r="Q320" i="47"/>
  <c r="N320" i="47"/>
  <c r="O320" i="47" s="1"/>
  <c r="S324" i="47"/>
  <c r="T324" i="47" s="1"/>
  <c r="Q324" i="47"/>
  <c r="N324" i="47"/>
  <c r="O324" i="47" s="1"/>
  <c r="S331" i="47"/>
  <c r="T331" i="47" s="1"/>
  <c r="Q331" i="47"/>
  <c r="N331" i="47"/>
  <c r="O331" i="47" s="1"/>
  <c r="S338" i="47"/>
  <c r="T338" i="47" s="1"/>
  <c r="Q338" i="47"/>
  <c r="N338" i="47"/>
  <c r="O338" i="47" s="1"/>
  <c r="S321" i="47"/>
  <c r="T321" i="47" s="1"/>
  <c r="Q321" i="47"/>
  <c r="N321" i="47"/>
  <c r="O321" i="47" s="1"/>
  <c r="S328" i="47"/>
  <c r="T328" i="47" s="1"/>
  <c r="Q328" i="47"/>
  <c r="N328" i="47"/>
  <c r="O328" i="47" s="1"/>
  <c r="S332" i="47"/>
  <c r="T332" i="47" s="1"/>
  <c r="Q332" i="47"/>
  <c r="N332" i="47"/>
  <c r="O332" i="47" s="1"/>
  <c r="S339" i="47"/>
  <c r="T339" i="47" s="1"/>
  <c r="Q339" i="47"/>
  <c r="N339" i="47"/>
  <c r="O339" i="47" s="1"/>
  <c r="S342" i="47"/>
  <c r="T342" i="47" s="1"/>
  <c r="Q342" i="47"/>
  <c r="N342" i="47"/>
  <c r="O342" i="47" s="1"/>
  <c r="S228" i="47"/>
  <c r="T228" i="47" s="1"/>
  <c r="N228" i="47"/>
  <c r="O228" i="47" s="1"/>
  <c r="S236" i="47"/>
  <c r="T236" i="47" s="1"/>
  <c r="N236" i="47"/>
  <c r="O236" i="47" s="1"/>
  <c r="S244" i="47"/>
  <c r="T244" i="47" s="1"/>
  <c r="N244" i="47"/>
  <c r="O244" i="47" s="1"/>
  <c r="S252" i="47"/>
  <c r="T252" i="47" s="1"/>
  <c r="N252" i="47"/>
  <c r="O252" i="47" s="1"/>
  <c r="S260" i="47"/>
  <c r="T260" i="47" s="1"/>
  <c r="N260" i="47"/>
  <c r="O260" i="47" s="1"/>
  <c r="S268" i="47"/>
  <c r="T268" i="47" s="1"/>
  <c r="N268" i="47"/>
  <c r="O268" i="47" s="1"/>
  <c r="S276" i="47"/>
  <c r="T276" i="47" s="1"/>
  <c r="Q276" i="47"/>
  <c r="N276" i="47"/>
  <c r="O276" i="47" s="1"/>
  <c r="S280" i="47"/>
  <c r="T280" i="47" s="1"/>
  <c r="Q280" i="47"/>
  <c r="N280" i="47"/>
  <c r="O280" i="47" s="1"/>
  <c r="S284" i="47"/>
  <c r="T284" i="47" s="1"/>
  <c r="Q284" i="47"/>
  <c r="N284" i="47"/>
  <c r="O284" i="47" s="1"/>
  <c r="S288" i="47"/>
  <c r="T288" i="47" s="1"/>
  <c r="Q288" i="47"/>
  <c r="N288" i="47"/>
  <c r="O288" i="47" s="1"/>
  <c r="S298" i="47"/>
  <c r="T298" i="47" s="1"/>
  <c r="Q298" i="47"/>
  <c r="N298" i="47"/>
  <c r="O298" i="47" s="1"/>
  <c r="S308" i="47"/>
  <c r="T308" i="47" s="1"/>
  <c r="Q308" i="47"/>
  <c r="N308" i="47"/>
  <c r="O308" i="47" s="1"/>
  <c r="S315" i="47"/>
  <c r="T315" i="47" s="1"/>
  <c r="Q315" i="47"/>
  <c r="N315" i="47"/>
  <c r="O315" i="47" s="1"/>
  <c r="S318" i="47"/>
  <c r="T318" i="47" s="1"/>
  <c r="Q318" i="47"/>
  <c r="N318" i="47"/>
  <c r="O318" i="47" s="1"/>
  <c r="Q228" i="47"/>
  <c r="S231" i="47"/>
  <c r="T231" i="47" s="1"/>
  <c r="N231" i="47"/>
  <c r="O231" i="47" s="1"/>
  <c r="Q236" i="47"/>
  <c r="S239" i="47"/>
  <c r="T239" i="47" s="1"/>
  <c r="N239" i="47"/>
  <c r="O239" i="47" s="1"/>
  <c r="Q244" i="47"/>
  <c r="S247" i="47"/>
  <c r="T247" i="47" s="1"/>
  <c r="N247" i="47"/>
  <c r="O247" i="47" s="1"/>
  <c r="Q252" i="47"/>
  <c r="S255" i="47"/>
  <c r="T255" i="47" s="1"/>
  <c r="N255" i="47"/>
  <c r="O255" i="47" s="1"/>
  <c r="Q260" i="47"/>
  <c r="S263" i="47"/>
  <c r="T263" i="47" s="1"/>
  <c r="N263" i="47"/>
  <c r="O263" i="47" s="1"/>
  <c r="Q268" i="47"/>
  <c r="S271" i="47"/>
  <c r="T271" i="47" s="1"/>
  <c r="N271" i="47"/>
  <c r="O271" i="47" s="1"/>
  <c r="S322" i="47"/>
  <c r="T322" i="47" s="1"/>
  <c r="Q322" i="47"/>
  <c r="N322" i="47"/>
  <c r="O322" i="47" s="1"/>
  <c r="S329" i="47"/>
  <c r="T329" i="47" s="1"/>
  <c r="Q329" i="47"/>
  <c r="N329" i="47"/>
  <c r="O329" i="47" s="1"/>
  <c r="S336" i="47"/>
  <c r="T336" i="47" s="1"/>
  <c r="Q336" i="47"/>
  <c r="N336" i="47"/>
  <c r="O336" i="47" s="1"/>
  <c r="S350" i="47"/>
  <c r="T350" i="47" s="1"/>
  <c r="Q350" i="47"/>
  <c r="N350" i="47"/>
  <c r="O350" i="47" s="1"/>
  <c r="S358" i="47"/>
  <c r="T358" i="47" s="1"/>
  <c r="Q358" i="47"/>
  <c r="N358" i="47"/>
  <c r="O358" i="47" s="1"/>
  <c r="S353" i="47"/>
  <c r="T353" i="47" s="1"/>
  <c r="Q353" i="47"/>
  <c r="N353" i="47"/>
  <c r="O353" i="47" s="1"/>
  <c r="S292" i="47"/>
  <c r="T292" i="47" s="1"/>
  <c r="Q292" i="47"/>
  <c r="N292" i="47"/>
  <c r="O292" i="47" s="1"/>
  <c r="S300" i="47"/>
  <c r="T300" i="47" s="1"/>
  <c r="Q300" i="47"/>
  <c r="N300" i="47"/>
  <c r="O300" i="47" s="1"/>
  <c r="S316" i="47"/>
  <c r="T316" i="47" s="1"/>
  <c r="Q316" i="47"/>
  <c r="N316" i="47"/>
  <c r="O316" i="47" s="1"/>
  <c r="S340" i="47"/>
  <c r="T340" i="47" s="1"/>
  <c r="Q340" i="47"/>
  <c r="N340" i="47"/>
  <c r="O340" i="47" s="1"/>
  <c r="S348" i="47"/>
  <c r="T348" i="47" s="1"/>
  <c r="Q348" i="47"/>
  <c r="N348" i="47"/>
  <c r="O348" i="47" s="1"/>
  <c r="S356" i="47"/>
  <c r="T356" i="47" s="1"/>
  <c r="Q356" i="47"/>
  <c r="N356" i="47"/>
  <c r="O356" i="47" s="1"/>
  <c r="S295" i="47"/>
  <c r="T295" i="47" s="1"/>
  <c r="Q295" i="47"/>
  <c r="N295" i="47"/>
  <c r="O295" i="47" s="1"/>
  <c r="S303" i="47"/>
  <c r="T303" i="47" s="1"/>
  <c r="Q303" i="47"/>
  <c r="N303" i="47"/>
  <c r="O303" i="47" s="1"/>
  <c r="S311" i="47"/>
  <c r="T311" i="47" s="1"/>
  <c r="Q311" i="47"/>
  <c r="N311" i="47"/>
  <c r="O311" i="47" s="1"/>
  <c r="S319" i="47"/>
  <c r="T319" i="47" s="1"/>
  <c r="Q319" i="47"/>
  <c r="N319" i="47"/>
  <c r="O319" i="47" s="1"/>
  <c r="S327" i="47"/>
  <c r="T327" i="47" s="1"/>
  <c r="Q327" i="47"/>
  <c r="N327" i="47"/>
  <c r="O327" i="47" s="1"/>
  <c r="S335" i="47"/>
  <c r="T335" i="47" s="1"/>
  <c r="Q335" i="47"/>
  <c r="N335" i="47"/>
  <c r="O335" i="47" s="1"/>
  <c r="S343" i="47"/>
  <c r="T343" i="47" s="1"/>
  <c r="Q343" i="47"/>
  <c r="N343" i="47"/>
  <c r="O343" i="47" s="1"/>
  <c r="S351" i="47"/>
  <c r="T351" i="47" s="1"/>
  <c r="Q351" i="47"/>
  <c r="N351" i="47"/>
  <c r="O351" i="47" s="1"/>
  <c r="S359" i="47"/>
  <c r="T359" i="47" s="1"/>
  <c r="Q359" i="47"/>
  <c r="N359" i="47"/>
  <c r="O359" i="47" s="1"/>
  <c r="S346" i="47"/>
  <c r="T346" i="47" s="1"/>
  <c r="Q346" i="47"/>
  <c r="N346" i="47"/>
  <c r="O346" i="47" s="1"/>
  <c r="S354" i="47"/>
  <c r="T354" i="47" s="1"/>
  <c r="Q354" i="47"/>
  <c r="N354" i="47"/>
  <c r="O354" i="47" s="1"/>
  <c r="S293" i="47"/>
  <c r="T293" i="47" s="1"/>
  <c r="Q293" i="47"/>
  <c r="N293" i="47"/>
  <c r="O293" i="47" s="1"/>
  <c r="S301" i="47"/>
  <c r="T301" i="47" s="1"/>
  <c r="Q301" i="47"/>
  <c r="N301" i="47"/>
  <c r="O301" i="47" s="1"/>
  <c r="S309" i="47"/>
  <c r="T309" i="47" s="1"/>
  <c r="Q309" i="47"/>
  <c r="N309" i="47"/>
  <c r="O309" i="47" s="1"/>
  <c r="S317" i="47"/>
  <c r="T317" i="47" s="1"/>
  <c r="Q317" i="47"/>
  <c r="N317" i="47"/>
  <c r="O317" i="47" s="1"/>
  <c r="S325" i="47"/>
  <c r="T325" i="47" s="1"/>
  <c r="Q325" i="47"/>
  <c r="N325" i="47"/>
  <c r="O325" i="47" s="1"/>
  <c r="S333" i="47"/>
  <c r="T333" i="47" s="1"/>
  <c r="Q333" i="47"/>
  <c r="N333" i="47"/>
  <c r="O333" i="47" s="1"/>
  <c r="S341" i="47"/>
  <c r="T341" i="47" s="1"/>
  <c r="Q341" i="47"/>
  <c r="N341" i="47"/>
  <c r="O341" i="47" s="1"/>
  <c r="S349" i="47"/>
  <c r="T349" i="47" s="1"/>
  <c r="Q349" i="47"/>
  <c r="N349" i="47"/>
  <c r="O349" i="47" s="1"/>
  <c r="S357" i="47"/>
  <c r="T357" i="47" s="1"/>
  <c r="Q357" i="47"/>
  <c r="N357" i="47"/>
  <c r="O357" i="47" s="1"/>
  <c r="S296" i="47"/>
  <c r="T296" i="47" s="1"/>
  <c r="Q296" i="47"/>
  <c r="N296" i="47"/>
  <c r="O296" i="47" s="1"/>
  <c r="S304" i="47"/>
  <c r="T304" i="47" s="1"/>
  <c r="Q304" i="47"/>
  <c r="N304" i="47"/>
  <c r="O304" i="47" s="1"/>
  <c r="S352" i="47"/>
  <c r="T352" i="47" s="1"/>
  <c r="Q352" i="47"/>
  <c r="N352" i="47"/>
  <c r="O352" i="47" s="1"/>
  <c r="S360" i="47"/>
  <c r="T360" i="47" s="1"/>
  <c r="Q360" i="47"/>
  <c r="N360" i="47"/>
  <c r="O360" i="47" s="1"/>
  <c r="S347" i="47"/>
  <c r="T347" i="47" s="1"/>
  <c r="Q347" i="47"/>
  <c r="N347" i="47"/>
  <c r="O347" i="47" s="1"/>
  <c r="S355" i="47"/>
  <c r="T355" i="47" s="1"/>
  <c r="Q355" i="47"/>
  <c r="N355" i="47"/>
  <c r="O355" i="47" s="1"/>
  <c r="K28" i="45"/>
  <c r="L28" i="45" s="1"/>
  <c r="N28" i="45"/>
  <c r="K12" i="45"/>
  <c r="L12" i="45" s="1"/>
  <c r="N12" i="45"/>
  <c r="N4" i="45"/>
  <c r="N20" i="45"/>
  <c r="N17" i="45"/>
  <c r="K17" i="45"/>
  <c r="L17" i="45" s="1"/>
  <c r="N15" i="45"/>
  <c r="K15" i="45"/>
  <c r="L15" i="45" s="1"/>
  <c r="N31" i="45"/>
  <c r="K31" i="45"/>
  <c r="L31" i="45" s="1"/>
  <c r="N6" i="45"/>
  <c r="K6" i="45"/>
  <c r="L6" i="45" s="1"/>
  <c r="K22" i="45"/>
  <c r="L22" i="45" s="1"/>
  <c r="N22" i="45"/>
  <c r="N11" i="45"/>
  <c r="K11" i="45"/>
  <c r="L11" i="45" s="1"/>
  <c r="K13" i="45"/>
  <c r="L13" i="45" s="1"/>
  <c r="N13" i="45"/>
  <c r="K27" i="45"/>
  <c r="L27" i="45" s="1"/>
  <c r="N27" i="45"/>
  <c r="K29" i="45"/>
  <c r="L29" i="45" s="1"/>
  <c r="N29" i="45"/>
  <c r="N9" i="45"/>
  <c r="K9" i="45"/>
  <c r="L9" i="45" s="1"/>
  <c r="N25" i="45"/>
  <c r="K25" i="45"/>
  <c r="L25" i="45" s="1"/>
  <c r="N7" i="45"/>
  <c r="K7" i="45"/>
  <c r="L7" i="45" s="1"/>
  <c r="N23" i="45"/>
  <c r="K23" i="45"/>
  <c r="L23" i="45" s="1"/>
  <c r="K14" i="45"/>
  <c r="L14" i="45" s="1"/>
  <c r="N14" i="45"/>
  <c r="K30" i="45"/>
  <c r="L30" i="45" s="1"/>
  <c r="N30" i="45"/>
  <c r="K3" i="45"/>
  <c r="L3" i="45" s="1"/>
  <c r="N3" i="45"/>
  <c r="K5" i="45"/>
  <c r="L5" i="45" s="1"/>
  <c r="N5" i="45"/>
  <c r="N19" i="45"/>
  <c r="K19" i="45"/>
  <c r="L19" i="45" s="1"/>
  <c r="K21" i="45"/>
  <c r="L21" i="45" s="1"/>
  <c r="N21" i="45"/>
  <c r="K2" i="45"/>
  <c r="L2" i="45" s="1"/>
  <c r="K10" i="45"/>
  <c r="L10" i="45" s="1"/>
  <c r="K18" i="45"/>
  <c r="L18" i="45" s="1"/>
  <c r="K26" i="45"/>
  <c r="L26" i="45" s="1"/>
  <c r="K8" i="45"/>
  <c r="L8" i="45" s="1"/>
  <c r="K16" i="45"/>
  <c r="L16" i="45" s="1"/>
  <c r="K24" i="45"/>
  <c r="L24" i="45" s="1"/>
  <c r="K32" i="45"/>
  <c r="L32" i="45" s="1"/>
  <c r="N178" i="44"/>
  <c r="N186" i="44"/>
  <c r="N31" i="44"/>
  <c r="K56" i="44"/>
  <c r="L56" i="44" s="1"/>
  <c r="P72" i="44"/>
  <c r="Q72" i="44" s="1"/>
  <c r="P11" i="44"/>
  <c r="Q11" i="44" s="1"/>
  <c r="N190" i="44"/>
  <c r="K172" i="44"/>
  <c r="L172" i="44" s="1"/>
  <c r="N172" i="44"/>
  <c r="P59" i="44"/>
  <c r="Q59" i="44" s="1"/>
  <c r="P158" i="44"/>
  <c r="Q158" i="44" s="1"/>
  <c r="P189" i="44"/>
  <c r="Q189" i="44" s="1"/>
  <c r="P280" i="44"/>
  <c r="Q280" i="44" s="1"/>
  <c r="N160" i="44"/>
  <c r="N168" i="44"/>
  <c r="P78" i="44"/>
  <c r="Q78" i="44" s="1"/>
  <c r="K280" i="44"/>
  <c r="L280" i="44" s="1"/>
  <c r="N329" i="44"/>
  <c r="P329" i="44"/>
  <c r="Q329" i="44" s="1"/>
  <c r="K329" i="44"/>
  <c r="L329" i="44" s="1"/>
  <c r="N333" i="44"/>
  <c r="P333" i="44"/>
  <c r="Q333" i="44" s="1"/>
  <c r="N15" i="44"/>
  <c r="P47" i="44"/>
  <c r="Q47" i="44" s="1"/>
  <c r="N176" i="44"/>
  <c r="N182" i="44"/>
  <c r="N42" i="44"/>
  <c r="K48" i="44"/>
  <c r="L48" i="44" s="1"/>
  <c r="P176" i="44"/>
  <c r="Q176" i="44" s="1"/>
  <c r="P306" i="44"/>
  <c r="Q306" i="44" s="1"/>
  <c r="N48" i="44"/>
  <c r="N164" i="44"/>
  <c r="P250" i="44"/>
  <c r="Q250" i="44" s="1"/>
  <c r="K293" i="44"/>
  <c r="L293" i="44" s="1"/>
  <c r="K310" i="44"/>
  <c r="L310" i="44" s="1"/>
  <c r="P324" i="44"/>
  <c r="Q324" i="44" s="1"/>
  <c r="N10" i="44"/>
  <c r="N32" i="44"/>
  <c r="P32" i="44"/>
  <c r="Q32" i="44" s="1"/>
  <c r="P43" i="44"/>
  <c r="Q43" i="44" s="1"/>
  <c r="N47" i="44"/>
  <c r="P56" i="44"/>
  <c r="Q56" i="44" s="1"/>
  <c r="P86" i="44"/>
  <c r="Q86" i="44" s="1"/>
  <c r="K152" i="44"/>
  <c r="L152" i="44" s="1"/>
  <c r="P155" i="44"/>
  <c r="Q155" i="44" s="1"/>
  <c r="P294" i="44"/>
  <c r="Q294" i="44" s="1"/>
  <c r="P336" i="44"/>
  <c r="Q336" i="44" s="1"/>
  <c r="K150" i="44"/>
  <c r="L150" i="44" s="1"/>
  <c r="N150" i="44"/>
  <c r="P110" i="44"/>
  <c r="Q110" i="44" s="1"/>
  <c r="N110" i="44"/>
  <c r="K110" i="44"/>
  <c r="L110" i="44" s="1"/>
  <c r="K137" i="44"/>
  <c r="L137" i="44" s="1"/>
  <c r="P137" i="44"/>
  <c r="Q137" i="44" s="1"/>
  <c r="N242" i="44"/>
  <c r="P242" i="44"/>
  <c r="Q242" i="44" s="1"/>
  <c r="P15" i="44"/>
  <c r="Q15" i="44" s="1"/>
  <c r="P28" i="44"/>
  <c r="Q28" i="44" s="1"/>
  <c r="N59" i="44"/>
  <c r="P82" i="44"/>
  <c r="Q82" i="44" s="1"/>
  <c r="K86" i="44"/>
  <c r="L86" i="44" s="1"/>
  <c r="N158" i="44"/>
  <c r="P184" i="44"/>
  <c r="Q184" i="44" s="1"/>
  <c r="K243" i="44"/>
  <c r="L243" i="44" s="1"/>
  <c r="K250" i="44"/>
  <c r="L250" i="44" s="1"/>
  <c r="P256" i="44"/>
  <c r="Q256" i="44" s="1"/>
  <c r="K294" i="44"/>
  <c r="L294" i="44" s="1"/>
  <c r="K324" i="44"/>
  <c r="L324" i="44" s="1"/>
  <c r="K333" i="44"/>
  <c r="L333" i="44" s="1"/>
  <c r="N16" i="44"/>
  <c r="N23" i="44"/>
  <c r="N26" i="44"/>
  <c r="K66" i="44"/>
  <c r="L66" i="44" s="1"/>
  <c r="N111" i="44"/>
  <c r="K154" i="44"/>
  <c r="L154" i="44" s="1"/>
  <c r="N180" i="44"/>
  <c r="N188" i="44"/>
  <c r="N267" i="44"/>
  <c r="K340" i="44"/>
  <c r="L340" i="44" s="1"/>
  <c r="N8" i="44"/>
  <c r="N40" i="44"/>
  <c r="K52" i="44"/>
  <c r="L52" i="44" s="1"/>
  <c r="P80" i="44"/>
  <c r="Q80" i="44" s="1"/>
  <c r="N154" i="44"/>
  <c r="K157" i="44"/>
  <c r="L157" i="44" s="1"/>
  <c r="K261" i="44"/>
  <c r="L261" i="44" s="1"/>
  <c r="P277" i="44"/>
  <c r="Q277" i="44" s="1"/>
  <c r="K347" i="44"/>
  <c r="L347" i="44" s="1"/>
  <c r="P23" i="44"/>
  <c r="Q23" i="44" s="1"/>
  <c r="N52" i="44"/>
  <c r="N55" i="44"/>
  <c r="P70" i="44"/>
  <c r="Q70" i="44" s="1"/>
  <c r="P90" i="44"/>
  <c r="Q90" i="44" s="1"/>
  <c r="P111" i="44"/>
  <c r="Q111" i="44" s="1"/>
  <c r="P152" i="44"/>
  <c r="Q152" i="44" s="1"/>
  <c r="P164" i="44"/>
  <c r="Q164" i="44" s="1"/>
  <c r="P180" i="44"/>
  <c r="Q180" i="44" s="1"/>
  <c r="P188" i="44"/>
  <c r="Q188" i="44" s="1"/>
  <c r="N239" i="44"/>
  <c r="N275" i="44"/>
  <c r="K334" i="44"/>
  <c r="L334" i="44" s="1"/>
  <c r="P340" i="44"/>
  <c r="Q340" i="44" s="1"/>
  <c r="K351" i="44"/>
  <c r="L351" i="44" s="1"/>
  <c r="P8" i="44"/>
  <c r="Q8" i="44" s="1"/>
  <c r="P40" i="44"/>
  <c r="Q40" i="44" s="1"/>
  <c r="N157" i="44"/>
  <c r="K65" i="44"/>
  <c r="L65" i="44" s="1"/>
  <c r="K151" i="44"/>
  <c r="L151" i="44" s="1"/>
  <c r="N184" i="44"/>
  <c r="K326" i="44"/>
  <c r="L326" i="44" s="1"/>
  <c r="P332" i="44"/>
  <c r="Q332" i="44" s="1"/>
  <c r="N12" i="44"/>
  <c r="N18" i="44"/>
  <c r="N65" i="44"/>
  <c r="P88" i="44"/>
  <c r="Q88" i="44" s="1"/>
  <c r="P145" i="44"/>
  <c r="Q145" i="44" s="1"/>
  <c r="N153" i="44"/>
  <c r="N174" i="44"/>
  <c r="P345" i="44"/>
  <c r="Q345" i="44" s="1"/>
  <c r="K146" i="44"/>
  <c r="L146" i="44" s="1"/>
  <c r="P146" i="44"/>
  <c r="Q146" i="44" s="1"/>
  <c r="K135" i="44"/>
  <c r="L135" i="44" s="1"/>
  <c r="N135" i="44"/>
  <c r="K121" i="44"/>
  <c r="L121" i="44" s="1"/>
  <c r="P121" i="44"/>
  <c r="Q121" i="44" s="1"/>
  <c r="N197" i="44"/>
  <c r="K197" i="44"/>
  <c r="L197" i="44" s="1"/>
  <c r="K5" i="44"/>
  <c r="L5" i="44" s="1"/>
  <c r="P5" i="44"/>
  <c r="Q5" i="44" s="1"/>
  <c r="N5" i="44"/>
  <c r="N201" i="44"/>
  <c r="K201" i="44"/>
  <c r="L201" i="44" s="1"/>
  <c r="P201" i="44"/>
  <c r="Q201" i="44" s="1"/>
  <c r="P112" i="44"/>
  <c r="Q112" i="44" s="1"/>
  <c r="N112" i="44"/>
  <c r="K112" i="44"/>
  <c r="L112" i="44" s="1"/>
  <c r="N198" i="44"/>
  <c r="P198" i="44"/>
  <c r="Q198" i="44" s="1"/>
  <c r="K198" i="44"/>
  <c r="L198" i="44" s="1"/>
  <c r="N225" i="44"/>
  <c r="P225" i="44"/>
  <c r="Q225" i="44" s="1"/>
  <c r="P254" i="44"/>
  <c r="Q254" i="44" s="1"/>
  <c r="N254" i="44"/>
  <c r="K254" i="44"/>
  <c r="L254" i="44" s="1"/>
  <c r="P108" i="44"/>
  <c r="Q108" i="44" s="1"/>
  <c r="N108" i="44"/>
  <c r="K108" i="44"/>
  <c r="L108" i="44" s="1"/>
  <c r="K119" i="44"/>
  <c r="L119" i="44" s="1"/>
  <c r="N119" i="44"/>
  <c r="K127" i="44"/>
  <c r="L127" i="44" s="1"/>
  <c r="N127" i="44"/>
  <c r="N14" i="44"/>
  <c r="N19" i="44"/>
  <c r="N46" i="44"/>
  <c r="N62" i="44"/>
  <c r="K84" i="44"/>
  <c r="L84" i="44" s="1"/>
  <c r="N143" i="44"/>
  <c r="N7" i="44"/>
  <c r="P16" i="44"/>
  <c r="Q16" i="44" s="1"/>
  <c r="N24" i="44"/>
  <c r="P31" i="44"/>
  <c r="Q31" i="44" s="1"/>
  <c r="N34" i="44"/>
  <c r="N39" i="44"/>
  <c r="N51" i="44"/>
  <c r="P55" i="44"/>
  <c r="Q55" i="44" s="1"/>
  <c r="K60" i="44"/>
  <c r="L60" i="44" s="1"/>
  <c r="N109" i="44"/>
  <c r="N113" i="44"/>
  <c r="P129" i="44"/>
  <c r="Q129" i="44" s="1"/>
  <c r="K156" i="44"/>
  <c r="L156" i="44" s="1"/>
  <c r="K159" i="44"/>
  <c r="L159" i="44" s="1"/>
  <c r="P160" i="44"/>
  <c r="Q160" i="44" s="1"/>
  <c r="N170" i="44"/>
  <c r="P261" i="44"/>
  <c r="Q261" i="44" s="1"/>
  <c r="N271" i="44"/>
  <c r="P290" i="44"/>
  <c r="Q290" i="44" s="1"/>
  <c r="P293" i="44"/>
  <c r="Q293" i="44" s="1"/>
  <c r="K320" i="44"/>
  <c r="L320" i="44" s="1"/>
  <c r="P325" i="44"/>
  <c r="Q325" i="44" s="1"/>
  <c r="K330" i="44"/>
  <c r="L330" i="44" s="1"/>
  <c r="K344" i="44"/>
  <c r="L344" i="44" s="1"/>
  <c r="K355" i="44"/>
  <c r="L355" i="44" s="1"/>
  <c r="K196" i="44"/>
  <c r="L196" i="44" s="1"/>
  <c r="N232" i="44"/>
  <c r="K238" i="44"/>
  <c r="L238" i="44" s="1"/>
  <c r="P19" i="44"/>
  <c r="Q19" i="44" s="1"/>
  <c r="N22" i="44"/>
  <c r="N27" i="44"/>
  <c r="P36" i="44"/>
  <c r="Q36" i="44" s="1"/>
  <c r="N44" i="44"/>
  <c r="N58" i="44"/>
  <c r="N60" i="44"/>
  <c r="P68" i="44"/>
  <c r="Q68" i="44" s="1"/>
  <c r="K74" i="44"/>
  <c r="L74" i="44" s="1"/>
  <c r="P76" i="44"/>
  <c r="Q76" i="44" s="1"/>
  <c r="K82" i="44"/>
  <c r="L82" i="44" s="1"/>
  <c r="P84" i="44"/>
  <c r="Q84" i="44" s="1"/>
  <c r="K90" i="44"/>
  <c r="L90" i="44" s="1"/>
  <c r="N159" i="44"/>
  <c r="P168" i="44"/>
  <c r="Q168" i="44" s="1"/>
  <c r="P172" i="44"/>
  <c r="Q172" i="44" s="1"/>
  <c r="P196" i="44"/>
  <c r="Q196" i="44" s="1"/>
  <c r="P238" i="44"/>
  <c r="Q238" i="44" s="1"/>
  <c r="P264" i="44"/>
  <c r="Q264" i="44" s="1"/>
  <c r="K296" i="44"/>
  <c r="L296" i="44" s="1"/>
  <c r="K314" i="44"/>
  <c r="L314" i="44" s="1"/>
  <c r="P328" i="44"/>
  <c r="Q328" i="44" s="1"/>
  <c r="K337" i="44"/>
  <c r="L337" i="44" s="1"/>
  <c r="P341" i="44"/>
  <c r="Q341" i="44" s="1"/>
  <c r="K346" i="44"/>
  <c r="L346" i="44" s="1"/>
  <c r="K349" i="44"/>
  <c r="L349" i="44" s="1"/>
  <c r="K109" i="44"/>
  <c r="L109" i="44" s="1"/>
  <c r="P7" i="44"/>
  <c r="Q7" i="44" s="1"/>
  <c r="P24" i="44"/>
  <c r="Q24" i="44" s="1"/>
  <c r="P39" i="44"/>
  <c r="Q39" i="44" s="1"/>
  <c r="P51" i="44"/>
  <c r="Q51" i="44" s="1"/>
  <c r="P113" i="44"/>
  <c r="Q113" i="44" s="1"/>
  <c r="P156" i="44"/>
  <c r="Q156" i="44" s="1"/>
  <c r="N243" i="44"/>
  <c r="K277" i="44"/>
  <c r="L277" i="44" s="1"/>
  <c r="K285" i="44"/>
  <c r="L285" i="44" s="1"/>
  <c r="K288" i="44"/>
  <c r="L288" i="44" s="1"/>
  <c r="P344" i="44"/>
  <c r="Q344" i="44" s="1"/>
  <c r="K359" i="44"/>
  <c r="L359" i="44" s="1"/>
  <c r="N36" i="44"/>
  <c r="N163" i="44"/>
  <c r="K271" i="44"/>
  <c r="L271" i="44" s="1"/>
  <c r="K301" i="44"/>
  <c r="L301" i="44" s="1"/>
  <c r="K304" i="44"/>
  <c r="L304" i="44" s="1"/>
  <c r="K341" i="44"/>
  <c r="L341" i="44" s="1"/>
  <c r="P12" i="44"/>
  <c r="Q12" i="44" s="1"/>
  <c r="N20" i="44"/>
  <c r="P27" i="44"/>
  <c r="Q27" i="44" s="1"/>
  <c r="N30" i="44"/>
  <c r="N35" i="44"/>
  <c r="P44" i="44"/>
  <c r="Q44" i="44" s="1"/>
  <c r="N54" i="44"/>
  <c r="K72" i="44"/>
  <c r="L72" i="44" s="1"/>
  <c r="P74" i="44"/>
  <c r="Q74" i="44" s="1"/>
  <c r="K80" i="44"/>
  <c r="L80" i="44" s="1"/>
  <c r="K88" i="44"/>
  <c r="L88" i="44" s="1"/>
  <c r="K155" i="44"/>
  <c r="L155" i="44" s="1"/>
  <c r="P181" i="44"/>
  <c r="Q181" i="44" s="1"/>
  <c r="P185" i="44"/>
  <c r="Q185" i="44" s="1"/>
  <c r="N231" i="44"/>
  <c r="K239" i="44"/>
  <c r="L239" i="44" s="1"/>
  <c r="K275" i="44"/>
  <c r="L275" i="44" s="1"/>
  <c r="P296" i="44"/>
  <c r="Q296" i="44" s="1"/>
  <c r="K336" i="44"/>
  <c r="L336" i="44" s="1"/>
  <c r="P337" i="44"/>
  <c r="Q337" i="44" s="1"/>
  <c r="K342" i="44"/>
  <c r="L342" i="44" s="1"/>
  <c r="K353" i="44"/>
  <c r="L353" i="44" s="1"/>
  <c r="K68" i="44"/>
  <c r="L68" i="44" s="1"/>
  <c r="K76" i="44"/>
  <c r="L76" i="44" s="1"/>
  <c r="N264" i="44"/>
  <c r="K328" i="44"/>
  <c r="L328" i="44" s="1"/>
  <c r="N6" i="44"/>
  <c r="N11" i="44"/>
  <c r="P20" i="44"/>
  <c r="Q20" i="44" s="1"/>
  <c r="N28" i="44"/>
  <c r="P35" i="44"/>
  <c r="Q35" i="44" s="1"/>
  <c r="N38" i="44"/>
  <c r="N43" i="44"/>
  <c r="N50" i="44"/>
  <c r="K70" i="44"/>
  <c r="L70" i="44" s="1"/>
  <c r="K78" i="44"/>
  <c r="L78" i="44" s="1"/>
  <c r="K332" i="44"/>
  <c r="L332" i="44" s="1"/>
  <c r="K338" i="44"/>
  <c r="L338" i="44" s="1"/>
  <c r="K345" i="44"/>
  <c r="L345" i="44" s="1"/>
  <c r="K357" i="44"/>
  <c r="L357" i="44" s="1"/>
  <c r="N97" i="44"/>
  <c r="K97" i="44"/>
  <c r="L97" i="44" s="1"/>
  <c r="N105" i="44"/>
  <c r="K105" i="44"/>
  <c r="L105" i="44" s="1"/>
  <c r="K118" i="44"/>
  <c r="L118" i="44" s="1"/>
  <c r="N118" i="44"/>
  <c r="P118" i="44"/>
  <c r="Q118" i="44" s="1"/>
  <c r="K123" i="44"/>
  <c r="L123" i="44" s="1"/>
  <c r="P123" i="44"/>
  <c r="Q123" i="44" s="1"/>
  <c r="N123" i="44"/>
  <c r="K140" i="44"/>
  <c r="L140" i="44" s="1"/>
  <c r="P140" i="44"/>
  <c r="Q140" i="44" s="1"/>
  <c r="N140" i="44"/>
  <c r="K9" i="44"/>
  <c r="L9" i="44" s="1"/>
  <c r="K13" i="44"/>
  <c r="L13" i="44" s="1"/>
  <c r="K17" i="44"/>
  <c r="L17" i="44" s="1"/>
  <c r="K21" i="44"/>
  <c r="L21" i="44" s="1"/>
  <c r="K25" i="44"/>
  <c r="L25" i="44" s="1"/>
  <c r="K29" i="44"/>
  <c r="L29" i="44" s="1"/>
  <c r="K33" i="44"/>
  <c r="L33" i="44" s="1"/>
  <c r="K37" i="44"/>
  <c r="L37" i="44" s="1"/>
  <c r="K41" i="44"/>
  <c r="L41" i="44" s="1"/>
  <c r="K45" i="44"/>
  <c r="L45" i="44" s="1"/>
  <c r="K49" i="44"/>
  <c r="L49" i="44" s="1"/>
  <c r="K53" i="44"/>
  <c r="L53" i="44" s="1"/>
  <c r="K57" i="44"/>
  <c r="L57" i="44" s="1"/>
  <c r="K61" i="44"/>
  <c r="L61" i="44" s="1"/>
  <c r="K64" i="44"/>
  <c r="L64" i="44" s="1"/>
  <c r="P67" i="44"/>
  <c r="Q67" i="44" s="1"/>
  <c r="P69" i="44"/>
  <c r="Q69" i="44" s="1"/>
  <c r="P71" i="44"/>
  <c r="Q71" i="44" s="1"/>
  <c r="P73" i="44"/>
  <c r="Q73" i="44" s="1"/>
  <c r="P75" i="44"/>
  <c r="Q75" i="44" s="1"/>
  <c r="P77" i="44"/>
  <c r="Q77" i="44" s="1"/>
  <c r="P79" i="44"/>
  <c r="Q79" i="44" s="1"/>
  <c r="P81" i="44"/>
  <c r="Q81" i="44" s="1"/>
  <c r="P83" i="44"/>
  <c r="Q83" i="44" s="1"/>
  <c r="P85" i="44"/>
  <c r="Q85" i="44" s="1"/>
  <c r="P87" i="44"/>
  <c r="Q87" i="44" s="1"/>
  <c r="P89" i="44"/>
  <c r="Q89" i="44" s="1"/>
  <c r="N92" i="44"/>
  <c r="K92" i="44"/>
  <c r="L92" i="44" s="1"/>
  <c r="N100" i="44"/>
  <c r="K100" i="44"/>
  <c r="L100" i="44" s="1"/>
  <c r="K115" i="44"/>
  <c r="L115" i="44" s="1"/>
  <c r="P115" i="44"/>
  <c r="Q115" i="44" s="1"/>
  <c r="N115" i="44"/>
  <c r="K132" i="44"/>
  <c r="L132" i="44" s="1"/>
  <c r="P132" i="44"/>
  <c r="Q132" i="44" s="1"/>
  <c r="N132" i="44"/>
  <c r="K148" i="44"/>
  <c r="L148" i="44" s="1"/>
  <c r="P148" i="44"/>
  <c r="Q148" i="44" s="1"/>
  <c r="N148" i="44"/>
  <c r="P6" i="44"/>
  <c r="Q6" i="44" s="1"/>
  <c r="N9" i="44"/>
  <c r="P10" i="44"/>
  <c r="Q10" i="44" s="1"/>
  <c r="N13" i="44"/>
  <c r="P14" i="44"/>
  <c r="Q14" i="44" s="1"/>
  <c r="N17" i="44"/>
  <c r="P18" i="44"/>
  <c r="Q18" i="44" s="1"/>
  <c r="N21" i="44"/>
  <c r="P22" i="44"/>
  <c r="Q22" i="44" s="1"/>
  <c r="N25" i="44"/>
  <c r="P26" i="44"/>
  <c r="Q26" i="44" s="1"/>
  <c r="N29" i="44"/>
  <c r="P30" i="44"/>
  <c r="Q30" i="44" s="1"/>
  <c r="N33" i="44"/>
  <c r="P34" i="44"/>
  <c r="Q34" i="44" s="1"/>
  <c r="N37" i="44"/>
  <c r="P38" i="44"/>
  <c r="Q38" i="44" s="1"/>
  <c r="N41" i="44"/>
  <c r="P42" i="44"/>
  <c r="Q42" i="44" s="1"/>
  <c r="N45" i="44"/>
  <c r="P46" i="44"/>
  <c r="Q46" i="44" s="1"/>
  <c r="N49" i="44"/>
  <c r="P50" i="44"/>
  <c r="Q50" i="44" s="1"/>
  <c r="N53" i="44"/>
  <c r="P54" i="44"/>
  <c r="Q54" i="44" s="1"/>
  <c r="N57" i="44"/>
  <c r="P58" i="44"/>
  <c r="Q58" i="44" s="1"/>
  <c r="N61" i="44"/>
  <c r="P62" i="44"/>
  <c r="Q62" i="44" s="1"/>
  <c r="N64" i="44"/>
  <c r="N95" i="44"/>
  <c r="K95" i="44"/>
  <c r="L95" i="44" s="1"/>
  <c r="P97" i="44"/>
  <c r="Q97" i="44" s="1"/>
  <c r="N103" i="44"/>
  <c r="K103" i="44"/>
  <c r="L103" i="44" s="1"/>
  <c r="P105" i="44"/>
  <c r="Q105" i="44" s="1"/>
  <c r="K124" i="44"/>
  <c r="L124" i="44" s="1"/>
  <c r="P124" i="44"/>
  <c r="Q124" i="44" s="1"/>
  <c r="N124" i="44"/>
  <c r="N4" i="44"/>
  <c r="K4" i="44"/>
  <c r="L4" i="44" s="1"/>
  <c r="N98" i="44"/>
  <c r="K98" i="44"/>
  <c r="L98" i="44" s="1"/>
  <c r="N106" i="44"/>
  <c r="K106" i="44"/>
  <c r="L106" i="44" s="1"/>
  <c r="K116" i="44"/>
  <c r="L116" i="44" s="1"/>
  <c r="P116" i="44"/>
  <c r="Q116" i="44" s="1"/>
  <c r="N116" i="44"/>
  <c r="K144" i="44"/>
  <c r="L144" i="44" s="1"/>
  <c r="P144" i="44"/>
  <c r="Q144" i="44" s="1"/>
  <c r="N144" i="44"/>
  <c r="N249" i="44"/>
  <c r="K249" i="44"/>
  <c r="L249" i="44" s="1"/>
  <c r="P249" i="44"/>
  <c r="Q249" i="44" s="1"/>
  <c r="K63" i="44"/>
  <c r="L63" i="44" s="1"/>
  <c r="N93" i="44"/>
  <c r="K93" i="44"/>
  <c r="L93" i="44" s="1"/>
  <c r="N101" i="44"/>
  <c r="K101" i="44"/>
  <c r="L101" i="44" s="1"/>
  <c r="K136" i="44"/>
  <c r="L136" i="44" s="1"/>
  <c r="P136" i="44"/>
  <c r="Q136" i="44" s="1"/>
  <c r="N136" i="44"/>
  <c r="N3" i="44"/>
  <c r="K3" i="44"/>
  <c r="L3" i="44" s="1"/>
  <c r="N63" i="44"/>
  <c r="P66" i="44"/>
  <c r="Q66" i="44" s="1"/>
  <c r="N96" i="44"/>
  <c r="K96" i="44"/>
  <c r="L96" i="44" s="1"/>
  <c r="P98" i="44"/>
  <c r="Q98" i="44" s="1"/>
  <c r="N104" i="44"/>
  <c r="K104" i="44"/>
  <c r="L104" i="44" s="1"/>
  <c r="P106" i="44"/>
  <c r="Q106" i="44" s="1"/>
  <c r="K128" i="44"/>
  <c r="L128" i="44" s="1"/>
  <c r="P128" i="44"/>
  <c r="Q128" i="44" s="1"/>
  <c r="N128" i="44"/>
  <c r="K142" i="44"/>
  <c r="L142" i="44" s="1"/>
  <c r="N142" i="44"/>
  <c r="P142" i="44"/>
  <c r="Q142" i="44" s="1"/>
  <c r="N91" i="44"/>
  <c r="K91" i="44"/>
  <c r="L91" i="44" s="1"/>
  <c r="P93" i="44"/>
  <c r="Q93" i="44" s="1"/>
  <c r="N99" i="44"/>
  <c r="K99" i="44"/>
  <c r="L99" i="44" s="1"/>
  <c r="P101" i="44"/>
  <c r="Q101" i="44" s="1"/>
  <c r="N107" i="44"/>
  <c r="K107" i="44"/>
  <c r="L107" i="44" s="1"/>
  <c r="K120" i="44"/>
  <c r="L120" i="44" s="1"/>
  <c r="P120" i="44"/>
  <c r="Q120" i="44" s="1"/>
  <c r="N120" i="44"/>
  <c r="K134" i="44"/>
  <c r="L134" i="44" s="1"/>
  <c r="N134" i="44"/>
  <c r="P134" i="44"/>
  <c r="Q134" i="44" s="1"/>
  <c r="K139" i="44"/>
  <c r="L139" i="44" s="1"/>
  <c r="P139" i="44"/>
  <c r="Q139" i="44" s="1"/>
  <c r="N139" i="44"/>
  <c r="N2" i="44"/>
  <c r="K2" i="44"/>
  <c r="L2" i="44" s="1"/>
  <c r="K67" i="44"/>
  <c r="L67" i="44" s="1"/>
  <c r="K69" i="44"/>
  <c r="L69" i="44" s="1"/>
  <c r="K71" i="44"/>
  <c r="L71" i="44" s="1"/>
  <c r="K73" i="44"/>
  <c r="L73" i="44" s="1"/>
  <c r="K75" i="44"/>
  <c r="L75" i="44" s="1"/>
  <c r="K77" i="44"/>
  <c r="L77" i="44" s="1"/>
  <c r="K79" i="44"/>
  <c r="L79" i="44" s="1"/>
  <c r="K81" i="44"/>
  <c r="L81" i="44" s="1"/>
  <c r="K83" i="44"/>
  <c r="L83" i="44" s="1"/>
  <c r="K85" i="44"/>
  <c r="L85" i="44" s="1"/>
  <c r="K87" i="44"/>
  <c r="L87" i="44" s="1"/>
  <c r="K89" i="44"/>
  <c r="L89" i="44" s="1"/>
  <c r="N94" i="44"/>
  <c r="K94" i="44"/>
  <c r="L94" i="44" s="1"/>
  <c r="N102" i="44"/>
  <c r="K102" i="44"/>
  <c r="L102" i="44" s="1"/>
  <c r="K126" i="44"/>
  <c r="L126" i="44" s="1"/>
  <c r="N126" i="44"/>
  <c r="P126" i="44"/>
  <c r="Q126" i="44" s="1"/>
  <c r="K131" i="44"/>
  <c r="L131" i="44" s="1"/>
  <c r="P131" i="44"/>
  <c r="Q131" i="44" s="1"/>
  <c r="N131" i="44"/>
  <c r="K147" i="44"/>
  <c r="L147" i="44" s="1"/>
  <c r="P147" i="44"/>
  <c r="Q147" i="44" s="1"/>
  <c r="N147" i="44"/>
  <c r="N117" i="44"/>
  <c r="P119" i="44"/>
  <c r="Q119" i="44" s="1"/>
  <c r="N125" i="44"/>
  <c r="P127" i="44"/>
  <c r="Q127" i="44" s="1"/>
  <c r="N133" i="44"/>
  <c r="P135" i="44"/>
  <c r="Q135" i="44" s="1"/>
  <c r="N141" i="44"/>
  <c r="P143" i="44"/>
  <c r="Q143" i="44" s="1"/>
  <c r="N149" i="44"/>
  <c r="P150" i="44"/>
  <c r="Q150" i="44" s="1"/>
  <c r="K162" i="44"/>
  <c r="L162" i="44" s="1"/>
  <c r="P162" i="44"/>
  <c r="Q162" i="44" s="1"/>
  <c r="P163" i="44"/>
  <c r="Q163" i="44" s="1"/>
  <c r="K165" i="44"/>
  <c r="L165" i="44" s="1"/>
  <c r="N165" i="44"/>
  <c r="N191" i="44"/>
  <c r="K191" i="44"/>
  <c r="L191" i="44" s="1"/>
  <c r="P197" i="44"/>
  <c r="Q197" i="44" s="1"/>
  <c r="N207" i="44"/>
  <c r="K207" i="44"/>
  <c r="L207" i="44" s="1"/>
  <c r="N215" i="44"/>
  <c r="K215" i="44"/>
  <c r="L215" i="44" s="1"/>
  <c r="P215" i="44"/>
  <c r="Q215" i="44" s="1"/>
  <c r="N220" i="44"/>
  <c r="P220" i="44"/>
  <c r="Q220" i="44" s="1"/>
  <c r="K220" i="44"/>
  <c r="L220" i="44" s="1"/>
  <c r="N241" i="44"/>
  <c r="K241" i="44"/>
  <c r="L241" i="44" s="1"/>
  <c r="P241" i="44"/>
  <c r="Q241" i="44" s="1"/>
  <c r="N253" i="44"/>
  <c r="K253" i="44"/>
  <c r="L253" i="44" s="1"/>
  <c r="P253" i="44"/>
  <c r="Q253" i="44" s="1"/>
  <c r="N265" i="44"/>
  <c r="K265" i="44"/>
  <c r="L265" i="44" s="1"/>
  <c r="P265" i="44"/>
  <c r="Q265" i="44" s="1"/>
  <c r="N274" i="44"/>
  <c r="K274" i="44"/>
  <c r="L274" i="44" s="1"/>
  <c r="N276" i="44"/>
  <c r="P276" i="44"/>
  <c r="Q276" i="44" s="1"/>
  <c r="K276" i="44"/>
  <c r="L276" i="44" s="1"/>
  <c r="N286" i="44"/>
  <c r="K286" i="44"/>
  <c r="L286" i="44" s="1"/>
  <c r="P286" i="44"/>
  <c r="Q286" i="44" s="1"/>
  <c r="P153" i="44"/>
  <c r="Q153" i="44" s="1"/>
  <c r="K167" i="44"/>
  <c r="L167" i="44" s="1"/>
  <c r="N167" i="44"/>
  <c r="K177" i="44"/>
  <c r="L177" i="44" s="1"/>
  <c r="N177" i="44"/>
  <c r="N203" i="44"/>
  <c r="K203" i="44"/>
  <c r="L203" i="44" s="1"/>
  <c r="P263" i="44"/>
  <c r="Q263" i="44" s="1"/>
  <c r="K263" i="44"/>
  <c r="L263" i="44" s="1"/>
  <c r="N263" i="44"/>
  <c r="N289" i="44"/>
  <c r="P289" i="44"/>
  <c r="Q289" i="44" s="1"/>
  <c r="K289" i="44"/>
  <c r="L289" i="44" s="1"/>
  <c r="N302" i="44"/>
  <c r="K302" i="44"/>
  <c r="L302" i="44" s="1"/>
  <c r="P302" i="44"/>
  <c r="Q302" i="44" s="1"/>
  <c r="N305" i="44"/>
  <c r="P305" i="44"/>
  <c r="Q305" i="44" s="1"/>
  <c r="K305" i="44"/>
  <c r="L305" i="44" s="1"/>
  <c r="P117" i="44"/>
  <c r="Q117" i="44" s="1"/>
  <c r="P125" i="44"/>
  <c r="Q125" i="44" s="1"/>
  <c r="P133" i="44"/>
  <c r="Q133" i="44" s="1"/>
  <c r="P141" i="44"/>
  <c r="Q141" i="44" s="1"/>
  <c r="P149" i="44"/>
  <c r="Q149" i="44" s="1"/>
  <c r="K179" i="44"/>
  <c r="L179" i="44" s="1"/>
  <c r="P179" i="44"/>
  <c r="Q179" i="44" s="1"/>
  <c r="N179" i="44"/>
  <c r="N194" i="44"/>
  <c r="P194" i="44"/>
  <c r="Q194" i="44" s="1"/>
  <c r="K194" i="44"/>
  <c r="L194" i="44" s="1"/>
  <c r="P244" i="44"/>
  <c r="Q244" i="44" s="1"/>
  <c r="K244" i="44"/>
  <c r="L244" i="44" s="1"/>
  <c r="N270" i="44"/>
  <c r="K270" i="44"/>
  <c r="L270" i="44" s="1"/>
  <c r="K272" i="44"/>
  <c r="L272" i="44" s="1"/>
  <c r="P272" i="44"/>
  <c r="Q272" i="44" s="1"/>
  <c r="N272" i="44"/>
  <c r="N292" i="44"/>
  <c r="P292" i="44"/>
  <c r="Q292" i="44" s="1"/>
  <c r="K292" i="44"/>
  <c r="L292" i="44" s="1"/>
  <c r="N114" i="44"/>
  <c r="N122" i="44"/>
  <c r="N130" i="44"/>
  <c r="N138" i="44"/>
  <c r="N146" i="44"/>
  <c r="N151" i="44"/>
  <c r="P165" i="44"/>
  <c r="Q165" i="44" s="1"/>
  <c r="P167" i="44"/>
  <c r="Q167" i="44" s="1"/>
  <c r="K169" i="44"/>
  <c r="L169" i="44" s="1"/>
  <c r="N169" i="44"/>
  <c r="N192" i="44"/>
  <c r="K192" i="44"/>
  <c r="L192" i="44" s="1"/>
  <c r="P203" i="44"/>
  <c r="Q203" i="44" s="1"/>
  <c r="N210" i="44"/>
  <c r="P210" i="44"/>
  <c r="Q210" i="44" s="1"/>
  <c r="K210" i="44"/>
  <c r="L210" i="44" s="1"/>
  <c r="N216" i="44"/>
  <c r="P216" i="44"/>
  <c r="Q216" i="44" s="1"/>
  <c r="K216" i="44"/>
  <c r="L216" i="44" s="1"/>
  <c r="N223" i="44"/>
  <c r="K223" i="44"/>
  <c r="L223" i="44" s="1"/>
  <c r="P227" i="44"/>
  <c r="Q227" i="44" s="1"/>
  <c r="N227" i="44"/>
  <c r="K227" i="44"/>
  <c r="L227" i="44" s="1"/>
  <c r="N244" i="44"/>
  <c r="N266" i="44"/>
  <c r="P266" i="44"/>
  <c r="Q266" i="44" s="1"/>
  <c r="K266" i="44"/>
  <c r="L266" i="44" s="1"/>
  <c r="P268" i="44"/>
  <c r="Q268" i="44" s="1"/>
  <c r="K268" i="44"/>
  <c r="L268" i="44" s="1"/>
  <c r="N268" i="44"/>
  <c r="N121" i="44"/>
  <c r="N129" i="44"/>
  <c r="N137" i="44"/>
  <c r="N145" i="44"/>
  <c r="K161" i="44"/>
  <c r="L161" i="44" s="1"/>
  <c r="N161" i="44"/>
  <c r="K166" i="44"/>
  <c r="L166" i="44" s="1"/>
  <c r="P166" i="44"/>
  <c r="Q166" i="44" s="1"/>
  <c r="K171" i="44"/>
  <c r="L171" i="44" s="1"/>
  <c r="N171" i="44"/>
  <c r="K183" i="44"/>
  <c r="L183" i="44" s="1"/>
  <c r="P183" i="44"/>
  <c r="Q183" i="44" s="1"/>
  <c r="N183" i="44"/>
  <c r="N195" i="44"/>
  <c r="P195" i="44"/>
  <c r="Q195" i="44" s="1"/>
  <c r="K195" i="44"/>
  <c r="L195" i="44" s="1"/>
  <c r="N200" i="44"/>
  <c r="K200" i="44"/>
  <c r="L200" i="44" s="1"/>
  <c r="N208" i="44"/>
  <c r="P208" i="44"/>
  <c r="Q208" i="44" s="1"/>
  <c r="N219" i="44"/>
  <c r="K219" i="44"/>
  <c r="L219" i="44" s="1"/>
  <c r="P247" i="44"/>
  <c r="Q247" i="44" s="1"/>
  <c r="N247" i="44"/>
  <c r="P270" i="44"/>
  <c r="Q270" i="44" s="1"/>
  <c r="N273" i="44"/>
  <c r="K273" i="44"/>
  <c r="L273" i="44" s="1"/>
  <c r="P273" i="44"/>
  <c r="Q273" i="44" s="1"/>
  <c r="P114" i="44"/>
  <c r="Q114" i="44" s="1"/>
  <c r="P122" i="44"/>
  <c r="Q122" i="44" s="1"/>
  <c r="P130" i="44"/>
  <c r="Q130" i="44" s="1"/>
  <c r="P138" i="44"/>
  <c r="Q138" i="44" s="1"/>
  <c r="N202" i="44"/>
  <c r="P202" i="44"/>
  <c r="Q202" i="44" s="1"/>
  <c r="K202" i="44"/>
  <c r="L202" i="44" s="1"/>
  <c r="N204" i="44"/>
  <c r="P204" i="44"/>
  <c r="Q204" i="44" s="1"/>
  <c r="K204" i="44"/>
  <c r="L204" i="44" s="1"/>
  <c r="K208" i="44"/>
  <c r="L208" i="44" s="1"/>
  <c r="N217" i="44"/>
  <c r="K217" i="44"/>
  <c r="L217" i="44" s="1"/>
  <c r="P217" i="44"/>
  <c r="Q217" i="44" s="1"/>
  <c r="P230" i="44"/>
  <c r="Q230" i="44" s="1"/>
  <c r="N230" i="44"/>
  <c r="K230" i="44"/>
  <c r="L230" i="44" s="1"/>
  <c r="K240" i="44"/>
  <c r="L240" i="44" s="1"/>
  <c r="P240" i="44"/>
  <c r="Q240" i="44" s="1"/>
  <c r="N240" i="44"/>
  <c r="K247" i="44"/>
  <c r="L247" i="44" s="1"/>
  <c r="P259" i="44"/>
  <c r="Q259" i="44" s="1"/>
  <c r="N259" i="44"/>
  <c r="K259" i="44"/>
  <c r="L259" i="44" s="1"/>
  <c r="K173" i="44"/>
  <c r="L173" i="44" s="1"/>
  <c r="N173" i="44"/>
  <c r="K187" i="44"/>
  <c r="L187" i="44" s="1"/>
  <c r="P187" i="44"/>
  <c r="Q187" i="44" s="1"/>
  <c r="N187" i="44"/>
  <c r="P200" i="44"/>
  <c r="Q200" i="44" s="1"/>
  <c r="N213" i="44"/>
  <c r="K213" i="44"/>
  <c r="L213" i="44" s="1"/>
  <c r="P219" i="44"/>
  <c r="Q219" i="44" s="1"/>
  <c r="N245" i="44"/>
  <c r="K245" i="44"/>
  <c r="L245" i="44" s="1"/>
  <c r="P245" i="44"/>
  <c r="Q245" i="44" s="1"/>
  <c r="P252" i="44"/>
  <c r="Q252" i="44" s="1"/>
  <c r="K252" i="44"/>
  <c r="L252" i="44" s="1"/>
  <c r="N252" i="44"/>
  <c r="N257" i="44"/>
  <c r="K257" i="44"/>
  <c r="L257" i="44" s="1"/>
  <c r="P257" i="44"/>
  <c r="Q257" i="44" s="1"/>
  <c r="N262" i="44"/>
  <c r="P262" i="44"/>
  <c r="Q262" i="44" s="1"/>
  <c r="K262" i="44"/>
  <c r="L262" i="44" s="1"/>
  <c r="P161" i="44"/>
  <c r="Q161" i="44" s="1"/>
  <c r="K175" i="44"/>
  <c r="L175" i="44" s="1"/>
  <c r="N175" i="44"/>
  <c r="N193" i="44"/>
  <c r="P193" i="44"/>
  <c r="Q193" i="44" s="1"/>
  <c r="K193" i="44"/>
  <c r="L193" i="44" s="1"/>
  <c r="N209" i="44"/>
  <c r="K209" i="44"/>
  <c r="L209" i="44" s="1"/>
  <c r="N211" i="44"/>
  <c r="K211" i="44"/>
  <c r="L211" i="44" s="1"/>
  <c r="N224" i="44"/>
  <c r="P224" i="44"/>
  <c r="Q224" i="44" s="1"/>
  <c r="P260" i="44"/>
  <c r="Q260" i="44" s="1"/>
  <c r="K260" i="44"/>
  <c r="L260" i="44" s="1"/>
  <c r="N260" i="44"/>
  <c r="N278" i="44"/>
  <c r="K278" i="44"/>
  <c r="L278" i="44" s="1"/>
  <c r="N205" i="44"/>
  <c r="K205" i="44"/>
  <c r="L205" i="44" s="1"/>
  <c r="N212" i="44"/>
  <c r="P212" i="44"/>
  <c r="Q212" i="44" s="1"/>
  <c r="N221" i="44"/>
  <c r="K221" i="44"/>
  <c r="L221" i="44" s="1"/>
  <c r="N226" i="44"/>
  <c r="P226" i="44"/>
  <c r="Q226" i="44" s="1"/>
  <c r="P228" i="44"/>
  <c r="Q228" i="44" s="1"/>
  <c r="K228" i="44"/>
  <c r="L228" i="44" s="1"/>
  <c r="P251" i="44"/>
  <c r="Q251" i="44" s="1"/>
  <c r="N251" i="44"/>
  <c r="P255" i="44"/>
  <c r="Q255" i="44" s="1"/>
  <c r="N255" i="44"/>
  <c r="N269" i="44"/>
  <c r="P269" i="44"/>
  <c r="Q269" i="44" s="1"/>
  <c r="N279" i="44"/>
  <c r="K279" i="44"/>
  <c r="L279" i="44" s="1"/>
  <c r="N300" i="44"/>
  <c r="K300" i="44"/>
  <c r="L300" i="44" s="1"/>
  <c r="P300" i="44"/>
  <c r="Q300" i="44" s="1"/>
  <c r="N214" i="44"/>
  <c r="P214" i="44"/>
  <c r="Q214" i="44" s="1"/>
  <c r="N234" i="44"/>
  <c r="K234" i="44"/>
  <c r="L234" i="44" s="1"/>
  <c r="P236" i="44"/>
  <c r="Q236" i="44" s="1"/>
  <c r="K236" i="44"/>
  <c r="L236" i="44" s="1"/>
  <c r="N284" i="44"/>
  <c r="K284" i="44"/>
  <c r="L284" i="44" s="1"/>
  <c r="P284" i="44"/>
  <c r="Q284" i="44" s="1"/>
  <c r="N291" i="44"/>
  <c r="K291" i="44"/>
  <c r="L291" i="44" s="1"/>
  <c r="P291" i="44"/>
  <c r="Q291" i="44" s="1"/>
  <c r="N307" i="44"/>
  <c r="K307" i="44"/>
  <c r="L307" i="44" s="1"/>
  <c r="P307" i="44"/>
  <c r="Q307" i="44" s="1"/>
  <c r="N316" i="44"/>
  <c r="K316" i="44"/>
  <c r="L316" i="44" s="1"/>
  <c r="N339" i="44"/>
  <c r="P339" i="44"/>
  <c r="Q339" i="44" s="1"/>
  <c r="K339" i="44"/>
  <c r="L339" i="44" s="1"/>
  <c r="N319" i="44"/>
  <c r="K319" i="44"/>
  <c r="L319" i="44" s="1"/>
  <c r="P319" i="44"/>
  <c r="Q319" i="44" s="1"/>
  <c r="N335" i="44"/>
  <c r="P335" i="44"/>
  <c r="Q335" i="44" s="1"/>
  <c r="K335" i="44"/>
  <c r="L335" i="44" s="1"/>
  <c r="N199" i="44"/>
  <c r="K199" i="44"/>
  <c r="L199" i="44" s="1"/>
  <c r="N218" i="44"/>
  <c r="P218" i="44"/>
  <c r="Q218" i="44" s="1"/>
  <c r="N229" i="44"/>
  <c r="P229" i="44"/>
  <c r="Q229" i="44" s="1"/>
  <c r="P246" i="44"/>
  <c r="Q246" i="44" s="1"/>
  <c r="K246" i="44"/>
  <c r="L246" i="44" s="1"/>
  <c r="K248" i="44"/>
  <c r="L248" i="44" s="1"/>
  <c r="N248" i="44"/>
  <c r="N258" i="44"/>
  <c r="P258" i="44"/>
  <c r="Q258" i="44" s="1"/>
  <c r="N298" i="44"/>
  <c r="P298" i="44"/>
  <c r="Q298" i="44" s="1"/>
  <c r="K298" i="44"/>
  <c r="L298" i="44" s="1"/>
  <c r="N312" i="44"/>
  <c r="K312" i="44"/>
  <c r="L312" i="44" s="1"/>
  <c r="P312" i="44"/>
  <c r="Q312" i="44" s="1"/>
  <c r="N327" i="44"/>
  <c r="P327" i="44"/>
  <c r="Q327" i="44" s="1"/>
  <c r="K327" i="44"/>
  <c r="L327" i="44" s="1"/>
  <c r="N331" i="44"/>
  <c r="P331" i="44"/>
  <c r="Q331" i="44" s="1"/>
  <c r="K331" i="44"/>
  <c r="L331" i="44" s="1"/>
  <c r="N308" i="44"/>
  <c r="P308" i="44"/>
  <c r="Q308" i="44" s="1"/>
  <c r="P170" i="44"/>
  <c r="Q170" i="44" s="1"/>
  <c r="P174" i="44"/>
  <c r="Q174" i="44" s="1"/>
  <c r="P178" i="44"/>
  <c r="Q178" i="44" s="1"/>
  <c r="N181" i="44"/>
  <c r="P182" i="44"/>
  <c r="Q182" i="44" s="1"/>
  <c r="N185" i="44"/>
  <c r="P186" i="44"/>
  <c r="Q186" i="44" s="1"/>
  <c r="N189" i="44"/>
  <c r="P190" i="44"/>
  <c r="Q190" i="44" s="1"/>
  <c r="N206" i="44"/>
  <c r="P206" i="44"/>
  <c r="Q206" i="44" s="1"/>
  <c r="N222" i="44"/>
  <c r="P222" i="44"/>
  <c r="Q222" i="44" s="1"/>
  <c r="N233" i="44"/>
  <c r="K233" i="44"/>
  <c r="L233" i="44" s="1"/>
  <c r="P235" i="44"/>
  <c r="Q235" i="44" s="1"/>
  <c r="K235" i="44"/>
  <c r="L235" i="44" s="1"/>
  <c r="N237" i="44"/>
  <c r="P237" i="44"/>
  <c r="Q237" i="44" s="1"/>
  <c r="P248" i="44"/>
  <c r="Q248" i="44" s="1"/>
  <c r="N283" i="44"/>
  <c r="K283" i="44"/>
  <c r="L283" i="44" s="1"/>
  <c r="P283" i="44"/>
  <c r="Q283" i="44" s="1"/>
  <c r="N299" i="44"/>
  <c r="K299" i="44"/>
  <c r="L299" i="44" s="1"/>
  <c r="P299" i="44"/>
  <c r="Q299" i="44" s="1"/>
  <c r="K308" i="44"/>
  <c r="L308" i="44" s="1"/>
  <c r="N315" i="44"/>
  <c r="K315" i="44"/>
  <c r="L315" i="44" s="1"/>
  <c r="N311" i="44"/>
  <c r="K311" i="44"/>
  <c r="L311" i="44" s="1"/>
  <c r="N318" i="44"/>
  <c r="P318" i="44"/>
  <c r="Q318" i="44" s="1"/>
  <c r="K318" i="44"/>
  <c r="L318" i="44" s="1"/>
  <c r="N343" i="44"/>
  <c r="P343" i="44"/>
  <c r="Q343" i="44" s="1"/>
  <c r="K343" i="44"/>
  <c r="L343" i="44" s="1"/>
  <c r="N281" i="44"/>
  <c r="K281" i="44"/>
  <c r="L281" i="44" s="1"/>
  <c r="N323" i="44"/>
  <c r="P323" i="44"/>
  <c r="Q323" i="44" s="1"/>
  <c r="K323" i="44"/>
  <c r="L323" i="44" s="1"/>
  <c r="P232" i="44"/>
  <c r="Q232" i="44" s="1"/>
  <c r="N282" i="44"/>
  <c r="P282" i="44"/>
  <c r="Q282" i="44" s="1"/>
  <c r="K282" i="44"/>
  <c r="L282" i="44" s="1"/>
  <c r="N295" i="44"/>
  <c r="K295" i="44"/>
  <c r="L295" i="44" s="1"/>
  <c r="N321" i="44"/>
  <c r="K321" i="44"/>
  <c r="L321" i="44" s="1"/>
  <c r="P321" i="44"/>
  <c r="Q321" i="44" s="1"/>
  <c r="K225" i="44"/>
  <c r="L225" i="44" s="1"/>
  <c r="K231" i="44"/>
  <c r="L231" i="44" s="1"/>
  <c r="K242" i="44"/>
  <c r="L242" i="44" s="1"/>
  <c r="N256" i="44"/>
  <c r="K267" i="44"/>
  <c r="L267" i="44" s="1"/>
  <c r="N297" i="44"/>
  <c r="K297" i="44"/>
  <c r="L297" i="44" s="1"/>
  <c r="N313" i="44"/>
  <c r="K313" i="44"/>
  <c r="L313" i="44" s="1"/>
  <c r="P314" i="44"/>
  <c r="Q314" i="44" s="1"/>
  <c r="N287" i="44"/>
  <c r="K287" i="44"/>
  <c r="L287" i="44" s="1"/>
  <c r="N303" i="44"/>
  <c r="K303" i="44"/>
  <c r="L303" i="44" s="1"/>
  <c r="N317" i="44"/>
  <c r="K317" i="44"/>
  <c r="L317" i="44" s="1"/>
  <c r="P285" i="44"/>
  <c r="Q285" i="44" s="1"/>
  <c r="P288" i="44"/>
  <c r="Q288" i="44" s="1"/>
  <c r="K290" i="44"/>
  <c r="L290" i="44" s="1"/>
  <c r="P301" i="44"/>
  <c r="Q301" i="44" s="1"/>
  <c r="P304" i="44"/>
  <c r="Q304" i="44" s="1"/>
  <c r="K306" i="44"/>
  <c r="L306" i="44" s="1"/>
  <c r="N309" i="44"/>
  <c r="K309" i="44"/>
  <c r="L309" i="44" s="1"/>
  <c r="P310" i="44"/>
  <c r="Q310" i="44" s="1"/>
  <c r="P320" i="44"/>
  <c r="Q320" i="44" s="1"/>
  <c r="P347" i="44"/>
  <c r="Q347" i="44" s="1"/>
  <c r="P349" i="44"/>
  <c r="Q349" i="44" s="1"/>
  <c r="P351" i="44"/>
  <c r="Q351" i="44" s="1"/>
  <c r="P353" i="44"/>
  <c r="Q353" i="44" s="1"/>
  <c r="P355" i="44"/>
  <c r="Q355" i="44" s="1"/>
  <c r="P357" i="44"/>
  <c r="Q357" i="44" s="1"/>
  <c r="P359" i="44"/>
  <c r="Q359" i="44" s="1"/>
  <c r="K322" i="44"/>
  <c r="L322" i="44" s="1"/>
  <c r="K348" i="44"/>
  <c r="L348" i="44" s="1"/>
  <c r="K350" i="44"/>
  <c r="L350" i="44" s="1"/>
  <c r="K352" i="44"/>
  <c r="L352" i="44" s="1"/>
  <c r="K354" i="44"/>
  <c r="L354" i="44" s="1"/>
  <c r="K356" i="44"/>
  <c r="L356" i="44" s="1"/>
  <c r="K358" i="44"/>
  <c r="L358" i="44" s="1"/>
  <c r="K360" i="44"/>
  <c r="L360" i="44" s="1"/>
  <c r="K325" i="44"/>
  <c r="L325" i="44" s="1"/>
  <c r="P322" i="44"/>
  <c r="Q322" i="44" s="1"/>
  <c r="P326" i="44"/>
  <c r="Q326" i="44" s="1"/>
  <c r="P330" i="44"/>
  <c r="Q330" i="44" s="1"/>
  <c r="P334" i="44"/>
  <c r="Q334" i="44" s="1"/>
  <c r="P338" i="44"/>
  <c r="Q338" i="44" s="1"/>
  <c r="P342" i="44"/>
  <c r="Q342" i="44" s="1"/>
  <c r="P346" i="44"/>
  <c r="Q346" i="44" s="1"/>
  <c r="P348" i="44"/>
  <c r="Q348" i="44" s="1"/>
  <c r="P350" i="44"/>
  <c r="Q350" i="44" s="1"/>
  <c r="P352" i="44"/>
  <c r="Q352" i="44" s="1"/>
  <c r="P354" i="44"/>
  <c r="Q354" i="44" s="1"/>
  <c r="P356" i="44"/>
  <c r="Q356" i="44" s="1"/>
  <c r="P358" i="44"/>
  <c r="Q358" i="44" s="1"/>
  <c r="P360" i="44"/>
  <c r="Q360" i="44" s="1"/>
  <c r="T7" i="43"/>
  <c r="N2" i="43"/>
  <c r="K2" i="43"/>
  <c r="L2" i="43" s="1"/>
  <c r="N7" i="43"/>
  <c r="K7" i="43"/>
  <c r="L7" i="43" s="1"/>
  <c r="N4" i="43"/>
  <c r="K4" i="43"/>
  <c r="L4" i="43" s="1"/>
  <c r="N6" i="43"/>
  <c r="K6" i="43"/>
  <c r="L6" i="43" s="1"/>
  <c r="N3" i="43"/>
  <c r="K3" i="43"/>
  <c r="L3" i="43" s="1"/>
  <c r="K5" i="43"/>
  <c r="L5" i="43" s="1"/>
  <c r="N23" i="43"/>
  <c r="K23" i="43"/>
  <c r="L23" i="43" s="1"/>
  <c r="N9" i="43"/>
  <c r="K9" i="43"/>
  <c r="L9" i="43" s="1"/>
  <c r="N11" i="43"/>
  <c r="K11" i="43"/>
  <c r="L11" i="43" s="1"/>
  <c r="N13" i="43"/>
  <c r="K13" i="43"/>
  <c r="L13" i="43" s="1"/>
  <c r="N15" i="43"/>
  <c r="K15" i="43"/>
  <c r="L15" i="43" s="1"/>
  <c r="N17" i="43"/>
  <c r="K17" i="43"/>
  <c r="L17" i="43" s="1"/>
  <c r="N31" i="43"/>
  <c r="K31" i="43"/>
  <c r="L31" i="43" s="1"/>
  <c r="N29" i="43"/>
  <c r="K29" i="43"/>
  <c r="L29" i="43" s="1"/>
  <c r="N27" i="43"/>
  <c r="K27" i="43"/>
  <c r="L27" i="43" s="1"/>
  <c r="N25" i="43"/>
  <c r="K25" i="43"/>
  <c r="L25" i="43" s="1"/>
  <c r="N10" i="43"/>
  <c r="K10" i="43"/>
  <c r="L10" i="43" s="1"/>
  <c r="N12" i="43"/>
  <c r="K12" i="43"/>
  <c r="L12" i="43" s="1"/>
  <c r="N14" i="43"/>
  <c r="K14" i="43"/>
  <c r="L14" i="43" s="1"/>
  <c r="N16" i="43"/>
  <c r="K16" i="43"/>
  <c r="L16" i="43" s="1"/>
  <c r="N18" i="43"/>
  <c r="K18" i="43"/>
  <c r="L18" i="43" s="1"/>
  <c r="N20" i="43"/>
  <c r="K20" i="43"/>
  <c r="L20" i="43" s="1"/>
  <c r="N22" i="43"/>
  <c r="K22" i="43"/>
  <c r="L22" i="43" s="1"/>
  <c r="N24" i="43"/>
  <c r="K24" i="43"/>
  <c r="L24" i="43" s="1"/>
  <c r="N26" i="43"/>
  <c r="K26" i="43"/>
  <c r="L26" i="43" s="1"/>
  <c r="N28" i="43"/>
  <c r="K28" i="43"/>
  <c r="L28" i="43" s="1"/>
  <c r="N30" i="43"/>
  <c r="K30" i="43"/>
  <c r="L30" i="43" s="1"/>
  <c r="N32" i="43"/>
  <c r="K32" i="43"/>
  <c r="L32" i="43" s="1"/>
  <c r="N21" i="43"/>
  <c r="K21" i="43"/>
  <c r="L21" i="43" s="1"/>
  <c r="N19" i="43"/>
  <c r="K19" i="43"/>
  <c r="L19" i="43" s="1"/>
  <c r="K8" i="43"/>
  <c r="L8" i="43" s="1"/>
  <c r="O13" i="41"/>
  <c r="P13" i="41" s="1"/>
  <c r="R13" i="41"/>
  <c r="O21" i="41"/>
  <c r="P21" i="41" s="1"/>
  <c r="R21" i="41"/>
  <c r="O29" i="41"/>
  <c r="P29" i="41" s="1"/>
  <c r="R29" i="41"/>
  <c r="O2" i="41"/>
  <c r="P2" i="41" s="1"/>
  <c r="R2" i="41"/>
  <c r="O10" i="41"/>
  <c r="P10" i="41" s="1"/>
  <c r="R10" i="41"/>
  <c r="O26" i="41"/>
  <c r="P26" i="41" s="1"/>
  <c r="R26" i="41"/>
  <c r="R4" i="41"/>
  <c r="O4" i="41"/>
  <c r="P4" i="41" s="1"/>
  <c r="R15" i="41"/>
  <c r="O15" i="41"/>
  <c r="P15" i="41" s="1"/>
  <c r="R31" i="41"/>
  <c r="O31" i="41"/>
  <c r="P31" i="41" s="1"/>
  <c r="O20" i="41"/>
  <c r="P20" i="41" s="1"/>
  <c r="R20" i="41"/>
  <c r="O22" i="41"/>
  <c r="P22" i="41" s="1"/>
  <c r="R22" i="41"/>
  <c r="O18" i="41"/>
  <c r="P18" i="41" s="1"/>
  <c r="R18" i="41"/>
  <c r="R24" i="41"/>
  <c r="O24" i="41"/>
  <c r="P24" i="41" s="1"/>
  <c r="R5" i="41"/>
  <c r="O5" i="41"/>
  <c r="P5" i="41" s="1"/>
  <c r="R16" i="41"/>
  <c r="O16" i="41"/>
  <c r="P16" i="41" s="1"/>
  <c r="R32" i="41"/>
  <c r="O32" i="41"/>
  <c r="P32" i="41" s="1"/>
  <c r="R23" i="41"/>
  <c r="O23" i="41"/>
  <c r="P23" i="41" s="1"/>
  <c r="O3" i="41"/>
  <c r="P3" i="41" s="1"/>
  <c r="R3" i="41"/>
  <c r="O12" i="41"/>
  <c r="P12" i="41" s="1"/>
  <c r="R12" i="41"/>
  <c r="O14" i="41"/>
  <c r="P14" i="41" s="1"/>
  <c r="R14" i="41"/>
  <c r="O28" i="41"/>
  <c r="P28" i="41" s="1"/>
  <c r="R28" i="41"/>
  <c r="O30" i="41"/>
  <c r="P30" i="41" s="1"/>
  <c r="R30" i="41"/>
  <c r="O11" i="41"/>
  <c r="P11" i="41" s="1"/>
  <c r="O19" i="41"/>
  <c r="P19" i="41" s="1"/>
  <c r="O27" i="41"/>
  <c r="P27" i="41" s="1"/>
  <c r="O6" i="41"/>
  <c r="P6" i="41" s="1"/>
  <c r="O7" i="41"/>
  <c r="P7" i="41" s="1"/>
  <c r="O8" i="41"/>
  <c r="P8" i="41" s="1"/>
  <c r="O9" i="41"/>
  <c r="P9" i="41" s="1"/>
  <c r="O17" i="41"/>
  <c r="P17" i="41" s="1"/>
  <c r="O25" i="41"/>
  <c r="P25" i="41" s="1"/>
  <c r="N291" i="40"/>
  <c r="O291" i="40" s="1"/>
  <c r="S56" i="40"/>
  <c r="T56" i="40" s="1"/>
  <c r="S269" i="40"/>
  <c r="T269" i="40" s="1"/>
  <c r="Q60" i="40"/>
  <c r="S344" i="40"/>
  <c r="T344" i="40" s="1"/>
  <c r="Q311" i="40"/>
  <c r="N311" i="40"/>
  <c r="O311" i="40" s="1"/>
  <c r="Q67" i="40"/>
  <c r="S69" i="40"/>
  <c r="T69" i="40" s="1"/>
  <c r="Q68" i="40"/>
  <c r="S284" i="40"/>
  <c r="T284" i="40" s="1"/>
  <c r="N288" i="40"/>
  <c r="O288" i="40" s="1"/>
  <c r="S291" i="40"/>
  <c r="T291" i="40" s="1"/>
  <c r="S72" i="40"/>
  <c r="T72" i="40" s="1"/>
  <c r="S129" i="40"/>
  <c r="T129" i="40" s="1"/>
  <c r="Q356" i="40"/>
  <c r="N356" i="40"/>
  <c r="O356" i="40" s="1"/>
  <c r="S356" i="40"/>
  <c r="T356" i="40" s="1"/>
  <c r="S268" i="40"/>
  <c r="T268" i="40" s="1"/>
  <c r="Q268" i="40"/>
  <c r="Q338" i="40"/>
  <c r="N338" i="40"/>
  <c r="O338" i="40" s="1"/>
  <c r="Q52" i="40"/>
  <c r="Q59" i="40"/>
  <c r="S61" i="40"/>
  <c r="T61" i="40" s="1"/>
  <c r="S288" i="40"/>
  <c r="T288" i="40" s="1"/>
  <c r="N295" i="40"/>
  <c r="O295" i="40" s="1"/>
  <c r="S309" i="40"/>
  <c r="T309" i="40" s="1"/>
  <c r="Q237" i="40"/>
  <c r="N264" i="40"/>
  <c r="O264" i="40" s="1"/>
  <c r="S65" i="40"/>
  <c r="T65" i="40" s="1"/>
  <c r="Q105" i="40"/>
  <c r="S295" i="40"/>
  <c r="T295" i="40" s="1"/>
  <c r="S53" i="40"/>
  <c r="T53" i="40" s="1"/>
  <c r="S237" i="40"/>
  <c r="T237" i="40" s="1"/>
  <c r="S279" i="40"/>
  <c r="T279" i="40" s="1"/>
  <c r="N192" i="40"/>
  <c r="O192" i="40" s="1"/>
  <c r="S112" i="40"/>
  <c r="T112" i="40" s="1"/>
  <c r="N112" i="40"/>
  <c r="O112" i="40" s="1"/>
  <c r="S191" i="40"/>
  <c r="T191" i="40" s="1"/>
  <c r="Q191" i="40"/>
  <c r="N138" i="40"/>
  <c r="O138" i="40" s="1"/>
  <c r="S138" i="40"/>
  <c r="T138" i="40" s="1"/>
  <c r="N249" i="40"/>
  <c r="O249" i="40" s="1"/>
  <c r="Q249" i="40"/>
  <c r="N97" i="40"/>
  <c r="O97" i="40" s="1"/>
  <c r="S97" i="40"/>
  <c r="T97" i="40" s="1"/>
  <c r="N98" i="40"/>
  <c r="O98" i="40" s="1"/>
  <c r="S98" i="40"/>
  <c r="T98" i="40" s="1"/>
  <c r="Q75" i="40"/>
  <c r="N274" i="40"/>
  <c r="O274" i="40" s="1"/>
  <c r="S277" i="40"/>
  <c r="T277" i="40" s="1"/>
  <c r="S311" i="40"/>
  <c r="T311" i="40" s="1"/>
  <c r="S330" i="40"/>
  <c r="T330" i="40" s="1"/>
  <c r="S360" i="40"/>
  <c r="T360" i="40" s="1"/>
  <c r="N119" i="40"/>
  <c r="O119" i="40" s="1"/>
  <c r="Q266" i="40"/>
  <c r="N307" i="40"/>
  <c r="O307" i="40" s="1"/>
  <c r="S122" i="40"/>
  <c r="T122" i="40" s="1"/>
  <c r="S281" i="40"/>
  <c r="T281" i="40" s="1"/>
  <c r="S300" i="40"/>
  <c r="T300" i="40" s="1"/>
  <c r="S320" i="40"/>
  <c r="T320" i="40" s="1"/>
  <c r="N208" i="40"/>
  <c r="O208" i="40" s="1"/>
  <c r="S266" i="40"/>
  <c r="T266" i="40" s="1"/>
  <c r="S272" i="40"/>
  <c r="T272" i="40" s="1"/>
  <c r="N279" i="40"/>
  <c r="O279" i="40" s="1"/>
  <c r="S307" i="40"/>
  <c r="T307" i="40" s="1"/>
  <c r="N336" i="40"/>
  <c r="O336" i="40" s="1"/>
  <c r="Q63" i="40"/>
  <c r="N103" i="40"/>
  <c r="O103" i="40" s="1"/>
  <c r="S267" i="40"/>
  <c r="T267" i="40" s="1"/>
  <c r="S286" i="40"/>
  <c r="T286" i="40" s="1"/>
  <c r="S340" i="40"/>
  <c r="T340" i="40" s="1"/>
  <c r="Q159" i="40"/>
  <c r="S159" i="40"/>
  <c r="T159" i="40" s="1"/>
  <c r="N159" i="40"/>
  <c r="O159" i="40" s="1"/>
  <c r="N96" i="40"/>
  <c r="O96" i="40" s="1"/>
  <c r="S96" i="40"/>
  <c r="T96" i="40" s="1"/>
  <c r="Q96" i="40"/>
  <c r="S135" i="40"/>
  <c r="T135" i="40" s="1"/>
  <c r="N135" i="40"/>
  <c r="O135" i="40" s="1"/>
  <c r="Q167" i="40"/>
  <c r="N167" i="40"/>
  <c r="O167" i="40" s="1"/>
  <c r="S167" i="40"/>
  <c r="T167" i="40" s="1"/>
  <c r="N114" i="40"/>
  <c r="O114" i="40" s="1"/>
  <c r="Q114" i="40"/>
  <c r="S114" i="40"/>
  <c r="T114" i="40" s="1"/>
  <c r="Q175" i="40"/>
  <c r="S175" i="40"/>
  <c r="T175" i="40" s="1"/>
  <c r="N175" i="40"/>
  <c r="O175" i="40" s="1"/>
  <c r="N253" i="40"/>
  <c r="O253" i="40" s="1"/>
  <c r="S253" i="40"/>
  <c r="T253" i="40" s="1"/>
  <c r="Q253" i="40"/>
  <c r="N35" i="40"/>
  <c r="O35" i="40" s="1"/>
  <c r="Q35" i="40"/>
  <c r="S120" i="40"/>
  <c r="T120" i="40" s="1"/>
  <c r="N120" i="40"/>
  <c r="O120" i="40" s="1"/>
  <c r="Q171" i="40"/>
  <c r="N171" i="40"/>
  <c r="O171" i="40" s="1"/>
  <c r="S171" i="40"/>
  <c r="T171" i="40" s="1"/>
  <c r="N43" i="40"/>
  <c r="O43" i="40" s="1"/>
  <c r="Q43" i="40"/>
  <c r="N47" i="40"/>
  <c r="O47" i="40" s="1"/>
  <c r="S47" i="40"/>
  <c r="T47" i="40" s="1"/>
  <c r="S136" i="40"/>
  <c r="T136" i="40" s="1"/>
  <c r="N136" i="40"/>
  <c r="O136" i="40" s="1"/>
  <c r="Q183" i="40"/>
  <c r="N183" i="40"/>
  <c r="O183" i="40" s="1"/>
  <c r="S183" i="40"/>
  <c r="T183" i="40" s="1"/>
  <c r="N193" i="40"/>
  <c r="O193" i="40" s="1"/>
  <c r="Q193" i="40"/>
  <c r="N257" i="40"/>
  <c r="O257" i="40" s="1"/>
  <c r="S257" i="40"/>
  <c r="T257" i="40" s="1"/>
  <c r="Q257" i="40"/>
  <c r="N51" i="40"/>
  <c r="O51" i="40" s="1"/>
  <c r="Q51" i="40"/>
  <c r="S127" i="40"/>
  <c r="T127" i="40" s="1"/>
  <c r="Q127" i="40"/>
  <c r="Q187" i="40"/>
  <c r="S187" i="40"/>
  <c r="T187" i="40" s="1"/>
  <c r="S244" i="40"/>
  <c r="T244" i="40" s="1"/>
  <c r="Q244" i="40"/>
  <c r="N244" i="40"/>
  <c r="O244" i="40" s="1"/>
  <c r="N261" i="40"/>
  <c r="O261" i="40" s="1"/>
  <c r="Q261" i="40"/>
  <c r="S261" i="40"/>
  <c r="T261" i="40" s="1"/>
  <c r="N106" i="40"/>
  <c r="O106" i="40" s="1"/>
  <c r="S106" i="40"/>
  <c r="T106" i="40" s="1"/>
  <c r="Q106" i="40"/>
  <c r="N130" i="40"/>
  <c r="O130" i="40" s="1"/>
  <c r="S130" i="40"/>
  <c r="T130" i="40" s="1"/>
  <c r="Q130" i="40"/>
  <c r="N39" i="40"/>
  <c r="O39" i="40" s="1"/>
  <c r="S39" i="40"/>
  <c r="T39" i="40" s="1"/>
  <c r="N245" i="40"/>
  <c r="O245" i="40" s="1"/>
  <c r="S245" i="40"/>
  <c r="T245" i="40" s="1"/>
  <c r="Q245" i="40"/>
  <c r="S52" i="40"/>
  <c r="T52" i="40" s="1"/>
  <c r="Q55" i="40"/>
  <c r="Q64" i="40"/>
  <c r="S68" i="40"/>
  <c r="T68" i="40" s="1"/>
  <c r="Q71" i="40"/>
  <c r="Q99" i="40"/>
  <c r="N101" i="40"/>
  <c r="O101" i="40" s="1"/>
  <c r="Q119" i="40"/>
  <c r="N128" i="40"/>
  <c r="O128" i="40" s="1"/>
  <c r="N163" i="40"/>
  <c r="O163" i="40" s="1"/>
  <c r="N179" i="40"/>
  <c r="O179" i="40" s="1"/>
  <c r="S208" i="40"/>
  <c r="T208" i="40" s="1"/>
  <c r="N252" i="40"/>
  <c r="O252" i="40" s="1"/>
  <c r="Q274" i="40"/>
  <c r="N328" i="40"/>
  <c r="O328" i="40" s="1"/>
  <c r="Q137" i="40"/>
  <c r="N194" i="40"/>
  <c r="O194" i="40" s="1"/>
  <c r="S203" i="40"/>
  <c r="T203" i="40" s="1"/>
  <c r="S249" i="40"/>
  <c r="T249" i="40" s="1"/>
  <c r="S264" i="40"/>
  <c r="T264" i="40" s="1"/>
  <c r="Q269" i="40"/>
  <c r="N272" i="40"/>
  <c r="O272" i="40" s="1"/>
  <c r="S293" i="40"/>
  <c r="T293" i="40" s="1"/>
  <c r="N304" i="40"/>
  <c r="O304" i="40" s="1"/>
  <c r="S338" i="40"/>
  <c r="T338" i="40" s="1"/>
  <c r="N347" i="40"/>
  <c r="O347" i="40" s="1"/>
  <c r="S57" i="40"/>
  <c r="T57" i="40" s="1"/>
  <c r="S64" i="40"/>
  <c r="T64" i="40" s="1"/>
  <c r="S73" i="40"/>
  <c r="T73" i="40" s="1"/>
  <c r="S99" i="40"/>
  <c r="T99" i="40" s="1"/>
  <c r="S101" i="40"/>
  <c r="T101" i="40" s="1"/>
  <c r="S121" i="40"/>
  <c r="T121" i="40" s="1"/>
  <c r="N104" i="40"/>
  <c r="O104" i="40" s="1"/>
  <c r="N111" i="40"/>
  <c r="O111" i="40" s="1"/>
  <c r="S163" i="40"/>
  <c r="T163" i="40" s="1"/>
  <c r="S179" i="40"/>
  <c r="T179" i="40" s="1"/>
  <c r="S194" i="40"/>
  <c r="T194" i="40" s="1"/>
  <c r="Q238" i="40"/>
  <c r="N248" i="40"/>
  <c r="O248" i="40" s="1"/>
  <c r="N302" i="40"/>
  <c r="O302" i="40" s="1"/>
  <c r="S304" i="40"/>
  <c r="T304" i="40" s="1"/>
  <c r="N316" i="40"/>
  <c r="O316" i="40" s="1"/>
  <c r="S347" i="40"/>
  <c r="T347" i="40" s="1"/>
  <c r="Q56" i="40"/>
  <c r="S60" i="40"/>
  <c r="T60" i="40" s="1"/>
  <c r="Q72" i="40"/>
  <c r="Q98" i="40"/>
  <c r="S207" i="40"/>
  <c r="T207" i="40" s="1"/>
  <c r="N281" i="40"/>
  <c r="O281" i="40" s="1"/>
  <c r="N286" i="40"/>
  <c r="O286" i="40" s="1"/>
  <c r="N300" i="40"/>
  <c r="O300" i="40" s="1"/>
  <c r="N313" i="40"/>
  <c r="O313" i="40" s="1"/>
  <c r="S322" i="40"/>
  <c r="T322" i="40" s="1"/>
  <c r="Q97" i="40"/>
  <c r="Q122" i="40"/>
  <c r="Q129" i="40"/>
  <c r="Q138" i="40"/>
  <c r="Q195" i="40"/>
  <c r="S238" i="40"/>
  <c r="T238" i="40" s="1"/>
  <c r="N268" i="40"/>
  <c r="O268" i="40" s="1"/>
  <c r="S275" i="40"/>
  <c r="T275" i="40" s="1"/>
  <c r="N284" i="40"/>
  <c r="O284" i="40" s="1"/>
  <c r="S302" i="40"/>
  <c r="T302" i="40" s="1"/>
  <c r="S316" i="40"/>
  <c r="T316" i="40" s="1"/>
  <c r="N320" i="40"/>
  <c r="O320" i="40" s="1"/>
  <c r="N340" i="40"/>
  <c r="O340" i="40" s="1"/>
  <c r="S351" i="40"/>
  <c r="T351" i="40" s="1"/>
  <c r="N40" i="40"/>
  <c r="O40" i="40" s="1"/>
  <c r="S40" i="40"/>
  <c r="T40" i="40" s="1"/>
  <c r="Q40" i="40"/>
  <c r="N48" i="40"/>
  <c r="O48" i="40" s="1"/>
  <c r="S48" i="40"/>
  <c r="T48" i="40" s="1"/>
  <c r="Q48" i="40"/>
  <c r="N38" i="40"/>
  <c r="O38" i="40" s="1"/>
  <c r="Q38" i="40"/>
  <c r="S38" i="40"/>
  <c r="T38" i="40" s="1"/>
  <c r="N46" i="40"/>
  <c r="O46" i="40" s="1"/>
  <c r="Q46" i="40"/>
  <c r="S46" i="40"/>
  <c r="T46" i="40" s="1"/>
  <c r="S102" i="40"/>
  <c r="T102" i="40" s="1"/>
  <c r="Q102" i="40"/>
  <c r="N102" i="40"/>
  <c r="O102" i="40" s="1"/>
  <c r="S126" i="40"/>
  <c r="T126" i="40" s="1"/>
  <c r="Q126" i="40"/>
  <c r="N126" i="40"/>
  <c r="O126" i="40" s="1"/>
  <c r="Q198" i="40"/>
  <c r="S198" i="40"/>
  <c r="T198" i="40" s="1"/>
  <c r="N198" i="40"/>
  <c r="O198" i="40" s="1"/>
  <c r="N37" i="40"/>
  <c r="O37" i="40" s="1"/>
  <c r="Q37" i="40"/>
  <c r="S37" i="40"/>
  <c r="T37" i="40" s="1"/>
  <c r="N45" i="40"/>
  <c r="O45" i="40" s="1"/>
  <c r="Q45" i="40"/>
  <c r="S45" i="40"/>
  <c r="T45" i="40" s="1"/>
  <c r="N42" i="40"/>
  <c r="O42" i="40" s="1"/>
  <c r="S42" i="40"/>
  <c r="T42" i="40" s="1"/>
  <c r="Q42" i="40"/>
  <c r="N50" i="40"/>
  <c r="O50" i="40" s="1"/>
  <c r="S50" i="40"/>
  <c r="T50" i="40" s="1"/>
  <c r="Q50" i="40"/>
  <c r="S134" i="40"/>
  <c r="T134" i="40" s="1"/>
  <c r="Q134" i="40"/>
  <c r="N134" i="40"/>
  <c r="O134" i="40" s="1"/>
  <c r="Q221" i="40"/>
  <c r="N221" i="40"/>
  <c r="O221" i="40" s="1"/>
  <c r="S221" i="40"/>
  <c r="T221" i="40" s="1"/>
  <c r="N88" i="40"/>
  <c r="O88" i="40" s="1"/>
  <c r="S88" i="40"/>
  <c r="T88" i="40" s="1"/>
  <c r="Q160" i="40"/>
  <c r="N160" i="40"/>
  <c r="O160" i="40" s="1"/>
  <c r="Q176" i="40"/>
  <c r="N176" i="40"/>
  <c r="O176" i="40" s="1"/>
  <c r="S243" i="40"/>
  <c r="T243" i="40" s="1"/>
  <c r="Q243" i="40"/>
  <c r="N243" i="40"/>
  <c r="O243" i="40" s="1"/>
  <c r="N2" i="40"/>
  <c r="O2" i="40" s="1"/>
  <c r="N3" i="40"/>
  <c r="O3" i="40" s="1"/>
  <c r="N4" i="40"/>
  <c r="O4" i="40" s="1"/>
  <c r="N5" i="40"/>
  <c r="O5" i="40" s="1"/>
  <c r="N6" i="40"/>
  <c r="O6" i="40" s="1"/>
  <c r="N7" i="40"/>
  <c r="O7" i="40" s="1"/>
  <c r="N8" i="40"/>
  <c r="O8" i="40" s="1"/>
  <c r="N9" i="40"/>
  <c r="O9" i="40" s="1"/>
  <c r="N10" i="40"/>
  <c r="O10" i="40" s="1"/>
  <c r="N11" i="40"/>
  <c r="O11" i="40" s="1"/>
  <c r="N12" i="40"/>
  <c r="O12" i="40" s="1"/>
  <c r="N13" i="40"/>
  <c r="O13" i="40" s="1"/>
  <c r="N14" i="40"/>
  <c r="O14" i="40" s="1"/>
  <c r="N15" i="40"/>
  <c r="O15" i="40" s="1"/>
  <c r="N16" i="40"/>
  <c r="O16" i="40" s="1"/>
  <c r="N17" i="40"/>
  <c r="O17" i="40" s="1"/>
  <c r="N18" i="40"/>
  <c r="O18" i="40" s="1"/>
  <c r="N19" i="40"/>
  <c r="O19" i="40" s="1"/>
  <c r="N20" i="40"/>
  <c r="O20" i="40" s="1"/>
  <c r="N21" i="40"/>
  <c r="O21" i="40" s="1"/>
  <c r="N22" i="40"/>
  <c r="O22" i="40" s="1"/>
  <c r="N23" i="40"/>
  <c r="O23" i="40" s="1"/>
  <c r="N24" i="40"/>
  <c r="O24" i="40" s="1"/>
  <c r="N25" i="40"/>
  <c r="O25" i="40" s="1"/>
  <c r="N26" i="40"/>
  <c r="O26" i="40" s="1"/>
  <c r="N27" i="40"/>
  <c r="O27" i="40" s="1"/>
  <c r="N28" i="40"/>
  <c r="O28" i="40" s="1"/>
  <c r="N29" i="40"/>
  <c r="O29" i="40" s="1"/>
  <c r="N30" i="40"/>
  <c r="O30" i="40" s="1"/>
  <c r="N31" i="40"/>
  <c r="O31" i="40" s="1"/>
  <c r="N32" i="40"/>
  <c r="O32" i="40" s="1"/>
  <c r="N33" i="40"/>
  <c r="O33" i="40" s="1"/>
  <c r="N34" i="40"/>
  <c r="O34" i="40" s="1"/>
  <c r="Q36" i="40"/>
  <c r="Q44" i="40"/>
  <c r="N83" i="40"/>
  <c r="O83" i="40" s="1"/>
  <c r="S83" i="40"/>
  <c r="T83" i="40" s="1"/>
  <c r="N91" i="40"/>
  <c r="O91" i="40" s="1"/>
  <c r="S91" i="40"/>
  <c r="T91" i="40" s="1"/>
  <c r="Q103" i="40"/>
  <c r="S109" i="40"/>
  <c r="T109" i="40" s="1"/>
  <c r="Q109" i="40"/>
  <c r="Q135" i="40"/>
  <c r="Q141" i="40"/>
  <c r="S141" i="40"/>
  <c r="T141" i="40" s="1"/>
  <c r="Q158" i="40"/>
  <c r="S158" i="40"/>
  <c r="T158" i="40" s="1"/>
  <c r="Q162" i="40"/>
  <c r="S162" i="40"/>
  <c r="T162" i="40" s="1"/>
  <c r="Q166" i="40"/>
  <c r="S166" i="40"/>
  <c r="T166" i="40" s="1"/>
  <c r="Q170" i="40"/>
  <c r="S170" i="40"/>
  <c r="T170" i="40" s="1"/>
  <c r="Q174" i="40"/>
  <c r="S174" i="40"/>
  <c r="T174" i="40" s="1"/>
  <c r="Q178" i="40"/>
  <c r="S178" i="40"/>
  <c r="T178" i="40" s="1"/>
  <c r="Q182" i="40"/>
  <c r="S182" i="40"/>
  <c r="T182" i="40" s="1"/>
  <c r="Q186" i="40"/>
  <c r="S186" i="40"/>
  <c r="T186" i="40" s="1"/>
  <c r="Q188" i="40"/>
  <c r="N188" i="40"/>
  <c r="O188" i="40" s="1"/>
  <c r="Q254" i="40"/>
  <c r="N254" i="40"/>
  <c r="O254" i="40" s="1"/>
  <c r="S254" i="40"/>
  <c r="T254" i="40" s="1"/>
  <c r="S259" i="40"/>
  <c r="T259" i="40" s="1"/>
  <c r="Q259" i="40"/>
  <c r="N259" i="40"/>
  <c r="O259" i="40" s="1"/>
  <c r="Q168" i="40"/>
  <c r="N168" i="40"/>
  <c r="O168" i="40" s="1"/>
  <c r="Q180" i="40"/>
  <c r="N180" i="40"/>
  <c r="O180" i="40" s="1"/>
  <c r="Q215" i="40"/>
  <c r="N215" i="40"/>
  <c r="O215" i="40" s="1"/>
  <c r="S215" i="40"/>
  <c r="T215" i="40" s="1"/>
  <c r="Q2" i="40"/>
  <c r="Q3" i="40"/>
  <c r="Q4" i="40"/>
  <c r="Q5" i="40"/>
  <c r="Q6" i="40"/>
  <c r="Q7" i="40"/>
  <c r="Q8" i="40"/>
  <c r="Q9" i="40"/>
  <c r="Q10" i="40"/>
  <c r="Q11" i="40"/>
  <c r="Q12" i="40"/>
  <c r="Q13" i="40"/>
  <c r="Q14" i="40"/>
  <c r="Q15" i="40"/>
  <c r="Q16" i="40"/>
  <c r="Q17" i="40"/>
  <c r="Q18" i="40"/>
  <c r="Q19" i="40"/>
  <c r="Q20" i="40"/>
  <c r="Q21" i="40"/>
  <c r="Q22" i="40"/>
  <c r="Q23" i="40"/>
  <c r="Q24" i="40"/>
  <c r="Q25" i="40"/>
  <c r="Q26" i="40"/>
  <c r="Q27" i="40"/>
  <c r="Q28" i="40"/>
  <c r="Q29" i="40"/>
  <c r="Q30" i="40"/>
  <c r="Q31" i="40"/>
  <c r="Q32" i="40"/>
  <c r="Q33" i="40"/>
  <c r="Q34" i="40"/>
  <c r="S36" i="40"/>
  <c r="T36" i="40" s="1"/>
  <c r="S44" i="40"/>
  <c r="T44" i="40" s="1"/>
  <c r="N77" i="40"/>
  <c r="O77" i="40" s="1"/>
  <c r="S77" i="40"/>
  <c r="T77" i="40" s="1"/>
  <c r="Q83" i="40"/>
  <c r="N85" i="40"/>
  <c r="O85" i="40" s="1"/>
  <c r="S85" i="40"/>
  <c r="T85" i="40" s="1"/>
  <c r="Q91" i="40"/>
  <c r="N93" i="40"/>
  <c r="O93" i="40" s="1"/>
  <c r="S93" i="40"/>
  <c r="T93" i="40" s="1"/>
  <c r="Q100" i="40"/>
  <c r="N100" i="40"/>
  <c r="O100" i="40" s="1"/>
  <c r="Q111" i="40"/>
  <c r="S117" i="40"/>
  <c r="T117" i="40" s="1"/>
  <c r="Q117" i="40"/>
  <c r="Q144" i="40"/>
  <c r="N144" i="40"/>
  <c r="O144" i="40" s="1"/>
  <c r="Q149" i="40"/>
  <c r="S149" i="40"/>
  <c r="T149" i="40" s="1"/>
  <c r="S188" i="40"/>
  <c r="T188" i="40" s="1"/>
  <c r="Q206" i="40"/>
  <c r="S206" i="40"/>
  <c r="T206" i="40" s="1"/>
  <c r="N206" i="40"/>
  <c r="O206" i="40" s="1"/>
  <c r="Q250" i="40"/>
  <c r="N250" i="40"/>
  <c r="O250" i="40" s="1"/>
  <c r="Q139" i="40"/>
  <c r="N139" i="40"/>
  <c r="O139" i="40" s="1"/>
  <c r="Q151" i="40"/>
  <c r="N151" i="40"/>
  <c r="O151" i="40" s="1"/>
  <c r="S151" i="40"/>
  <c r="T151" i="40" s="1"/>
  <c r="S35" i="40"/>
  <c r="T35" i="40" s="1"/>
  <c r="Q41" i="40"/>
  <c r="S43" i="40"/>
  <c r="T43" i="40" s="1"/>
  <c r="Q49" i="40"/>
  <c r="S51" i="40"/>
  <c r="T51" i="40" s="1"/>
  <c r="Q54" i="40"/>
  <c r="S55" i="40"/>
  <c r="T55" i="40" s="1"/>
  <c r="Q58" i="40"/>
  <c r="S59" i="40"/>
  <c r="T59" i="40" s="1"/>
  <c r="Q62" i="40"/>
  <c r="S63" i="40"/>
  <c r="T63" i="40" s="1"/>
  <c r="Q66" i="40"/>
  <c r="S67" i="40"/>
  <c r="T67" i="40" s="1"/>
  <c r="Q70" i="40"/>
  <c r="S71" i="40"/>
  <c r="T71" i="40" s="1"/>
  <c r="Q74" i="40"/>
  <c r="S75" i="40"/>
  <c r="T75" i="40" s="1"/>
  <c r="N82" i="40"/>
  <c r="O82" i="40" s="1"/>
  <c r="S82" i="40"/>
  <c r="T82" i="40" s="1"/>
  <c r="Q88" i="40"/>
  <c r="N90" i="40"/>
  <c r="O90" i="40" s="1"/>
  <c r="S90" i="40"/>
  <c r="T90" i="40" s="1"/>
  <c r="S105" i="40"/>
  <c r="T105" i="40" s="1"/>
  <c r="Q113" i="40"/>
  <c r="Q115" i="40"/>
  <c r="N115" i="40"/>
  <c r="O115" i="40" s="1"/>
  <c r="Q132" i="40"/>
  <c r="N132" i="40"/>
  <c r="O132" i="40" s="1"/>
  <c r="S137" i="40"/>
  <c r="T137" i="40" s="1"/>
  <c r="S139" i="40"/>
  <c r="T139" i="40" s="1"/>
  <c r="Q154" i="40"/>
  <c r="S154" i="40"/>
  <c r="T154" i="40" s="1"/>
  <c r="S160" i="40"/>
  <c r="T160" i="40" s="1"/>
  <c r="S168" i="40"/>
  <c r="T168" i="40" s="1"/>
  <c r="S176" i="40"/>
  <c r="T176" i="40" s="1"/>
  <c r="S180" i="40"/>
  <c r="T180" i="40" s="1"/>
  <c r="Q189" i="40"/>
  <c r="S189" i="40"/>
  <c r="T189" i="40" s="1"/>
  <c r="Q201" i="40"/>
  <c r="N201" i="40"/>
  <c r="O201" i="40" s="1"/>
  <c r="Q223" i="40"/>
  <c r="N223" i="40"/>
  <c r="O223" i="40" s="1"/>
  <c r="S223" i="40"/>
  <c r="T223" i="40" s="1"/>
  <c r="Q231" i="40"/>
  <c r="N231" i="40"/>
  <c r="O231" i="40" s="1"/>
  <c r="S231" i="40"/>
  <c r="T231" i="40" s="1"/>
  <c r="S233" i="40"/>
  <c r="T233" i="40" s="1"/>
  <c r="Q233" i="40"/>
  <c r="N233" i="40"/>
  <c r="O233" i="40" s="1"/>
  <c r="S236" i="40"/>
  <c r="T236" i="40" s="1"/>
  <c r="Q236" i="40"/>
  <c r="N236" i="40"/>
  <c r="O236" i="40" s="1"/>
  <c r="Q124" i="40"/>
  <c r="N124" i="40"/>
  <c r="O124" i="40" s="1"/>
  <c r="Q213" i="40"/>
  <c r="N213" i="40"/>
  <c r="O213" i="40" s="1"/>
  <c r="S213" i="40"/>
  <c r="T213" i="40" s="1"/>
  <c r="N79" i="40"/>
  <c r="O79" i="40" s="1"/>
  <c r="S79" i="40"/>
  <c r="T79" i="40" s="1"/>
  <c r="N87" i="40"/>
  <c r="O87" i="40" s="1"/>
  <c r="S87" i="40"/>
  <c r="T87" i="40" s="1"/>
  <c r="N95" i="40"/>
  <c r="O95" i="40" s="1"/>
  <c r="S95" i="40"/>
  <c r="T95" i="40" s="1"/>
  <c r="S110" i="40"/>
  <c r="T110" i="40" s="1"/>
  <c r="Q110" i="40"/>
  <c r="N110" i="40"/>
  <c r="O110" i="40" s="1"/>
  <c r="S125" i="40"/>
  <c r="T125" i="40" s="1"/>
  <c r="Q125" i="40"/>
  <c r="Q142" i="40"/>
  <c r="S142" i="40"/>
  <c r="T142" i="40" s="1"/>
  <c r="Q147" i="40"/>
  <c r="N147" i="40"/>
  <c r="O147" i="40" s="1"/>
  <c r="S147" i="40"/>
  <c r="T147" i="40" s="1"/>
  <c r="Q152" i="40"/>
  <c r="N152" i="40"/>
  <c r="O152" i="40" s="1"/>
  <c r="Q157" i="40"/>
  <c r="S157" i="40"/>
  <c r="T157" i="40" s="1"/>
  <c r="Q161" i="40"/>
  <c r="S161" i="40"/>
  <c r="T161" i="40" s="1"/>
  <c r="Q165" i="40"/>
  <c r="S165" i="40"/>
  <c r="T165" i="40" s="1"/>
  <c r="Q169" i="40"/>
  <c r="S169" i="40"/>
  <c r="T169" i="40" s="1"/>
  <c r="Q173" i="40"/>
  <c r="S173" i="40"/>
  <c r="T173" i="40" s="1"/>
  <c r="Q177" i="40"/>
  <c r="S177" i="40"/>
  <c r="T177" i="40" s="1"/>
  <c r="Q181" i="40"/>
  <c r="S181" i="40"/>
  <c r="T181" i="40" s="1"/>
  <c r="Q185" i="40"/>
  <c r="S185" i="40"/>
  <c r="T185" i="40" s="1"/>
  <c r="N189" i="40"/>
  <c r="O189" i="40" s="1"/>
  <c r="Q204" i="40"/>
  <c r="S204" i="40"/>
  <c r="T204" i="40" s="1"/>
  <c r="N204" i="40"/>
  <c r="O204" i="40" s="1"/>
  <c r="Q219" i="40"/>
  <c r="N219" i="40"/>
  <c r="O219" i="40" s="1"/>
  <c r="S250" i="40"/>
  <c r="T250" i="40" s="1"/>
  <c r="Q107" i="40"/>
  <c r="N107" i="40"/>
  <c r="O107" i="40" s="1"/>
  <c r="Q156" i="40"/>
  <c r="N156" i="40"/>
  <c r="O156" i="40" s="1"/>
  <c r="Q172" i="40"/>
  <c r="N172" i="40"/>
  <c r="O172" i="40" s="1"/>
  <c r="Q200" i="40"/>
  <c r="S200" i="40"/>
  <c r="T200" i="40" s="1"/>
  <c r="N200" i="40"/>
  <c r="O200" i="40" s="1"/>
  <c r="Q39" i="40"/>
  <c r="S41" i="40"/>
  <c r="T41" i="40" s="1"/>
  <c r="Q47" i="40"/>
  <c r="S49" i="40"/>
  <c r="T49" i="40" s="1"/>
  <c r="Q53" i="40"/>
  <c r="S54" i="40"/>
  <c r="T54" i="40" s="1"/>
  <c r="Q57" i="40"/>
  <c r="S58" i="40"/>
  <c r="T58" i="40" s="1"/>
  <c r="Q61" i="40"/>
  <c r="S62" i="40"/>
  <c r="T62" i="40" s="1"/>
  <c r="Q65" i="40"/>
  <c r="S66" i="40"/>
  <c r="T66" i="40" s="1"/>
  <c r="Q69" i="40"/>
  <c r="S70" i="40"/>
  <c r="T70" i="40" s="1"/>
  <c r="Q73" i="40"/>
  <c r="S74" i="40"/>
  <c r="T74" i="40" s="1"/>
  <c r="N76" i="40"/>
  <c r="O76" i="40" s="1"/>
  <c r="S76" i="40"/>
  <c r="T76" i="40" s="1"/>
  <c r="Q82" i="40"/>
  <c r="N84" i="40"/>
  <c r="O84" i="40" s="1"/>
  <c r="S84" i="40"/>
  <c r="T84" i="40" s="1"/>
  <c r="Q90" i="40"/>
  <c r="N92" i="40"/>
  <c r="O92" i="40" s="1"/>
  <c r="S92" i="40"/>
  <c r="T92" i="40" s="1"/>
  <c r="Q108" i="40"/>
  <c r="N108" i="40"/>
  <c r="O108" i="40" s="1"/>
  <c r="S113" i="40"/>
  <c r="T113" i="40" s="1"/>
  <c r="S115" i="40"/>
  <c r="T115" i="40" s="1"/>
  <c r="Q121" i="40"/>
  <c r="Q123" i="40"/>
  <c r="N123" i="40"/>
  <c r="O123" i="40" s="1"/>
  <c r="N125" i="40"/>
  <c r="O125" i="40" s="1"/>
  <c r="N127" i="40"/>
  <c r="O127" i="40" s="1"/>
  <c r="S132" i="40"/>
  <c r="T132" i="40" s="1"/>
  <c r="Q140" i="40"/>
  <c r="N140" i="40"/>
  <c r="O140" i="40" s="1"/>
  <c r="N142" i="40"/>
  <c r="O142" i="40" s="1"/>
  <c r="Q145" i="40"/>
  <c r="S145" i="40"/>
  <c r="T145" i="40" s="1"/>
  <c r="N157" i="40"/>
  <c r="O157" i="40" s="1"/>
  <c r="N161" i="40"/>
  <c r="O161" i="40" s="1"/>
  <c r="N165" i="40"/>
  <c r="O165" i="40" s="1"/>
  <c r="N169" i="40"/>
  <c r="O169" i="40" s="1"/>
  <c r="N173" i="40"/>
  <c r="O173" i="40" s="1"/>
  <c r="N177" i="40"/>
  <c r="O177" i="40" s="1"/>
  <c r="N181" i="40"/>
  <c r="O181" i="40" s="1"/>
  <c r="N185" i="40"/>
  <c r="O185" i="40" s="1"/>
  <c r="S193" i="40"/>
  <c r="T193" i="40" s="1"/>
  <c r="S201" i="40"/>
  <c r="T201" i="40" s="1"/>
  <c r="N207" i="40"/>
  <c r="O207" i="40" s="1"/>
  <c r="Q229" i="40"/>
  <c r="N229" i="40"/>
  <c r="O229" i="40" s="1"/>
  <c r="S229" i="40"/>
  <c r="T229" i="40" s="1"/>
  <c r="S234" i="40"/>
  <c r="T234" i="40" s="1"/>
  <c r="Q234" i="40"/>
  <c r="N234" i="40"/>
  <c r="O234" i="40" s="1"/>
  <c r="N80" i="40"/>
  <c r="O80" i="40" s="1"/>
  <c r="S80" i="40"/>
  <c r="T80" i="40" s="1"/>
  <c r="Q146" i="40"/>
  <c r="S146" i="40"/>
  <c r="T146" i="40" s="1"/>
  <c r="Q197" i="40"/>
  <c r="S197" i="40"/>
  <c r="T197" i="40" s="1"/>
  <c r="N197" i="40"/>
  <c r="O197" i="40" s="1"/>
  <c r="Q318" i="40"/>
  <c r="S318" i="40"/>
  <c r="T318" i="40" s="1"/>
  <c r="N318" i="40"/>
  <c r="O318" i="40" s="1"/>
  <c r="N81" i="40"/>
  <c r="O81" i="40" s="1"/>
  <c r="S81" i="40"/>
  <c r="T81" i="40" s="1"/>
  <c r="N89" i="40"/>
  <c r="O89" i="40" s="1"/>
  <c r="S89" i="40"/>
  <c r="T89" i="40" s="1"/>
  <c r="S118" i="40"/>
  <c r="T118" i="40" s="1"/>
  <c r="Q118" i="40"/>
  <c r="N118" i="40"/>
  <c r="O118" i="40" s="1"/>
  <c r="S133" i="40"/>
  <c r="T133" i="40" s="1"/>
  <c r="Q133" i="40"/>
  <c r="Q150" i="40"/>
  <c r="S150" i="40"/>
  <c r="T150" i="40" s="1"/>
  <c r="Q155" i="40"/>
  <c r="N155" i="40"/>
  <c r="O155" i="40" s="1"/>
  <c r="S155" i="40"/>
  <c r="T155" i="40" s="1"/>
  <c r="Q209" i="40"/>
  <c r="N209" i="40"/>
  <c r="O209" i="40" s="1"/>
  <c r="S209" i="40"/>
  <c r="T209" i="40" s="1"/>
  <c r="Q164" i="40"/>
  <c r="N164" i="40"/>
  <c r="O164" i="40" s="1"/>
  <c r="Q184" i="40"/>
  <c r="N184" i="40"/>
  <c r="O184" i="40" s="1"/>
  <c r="N78" i="40"/>
  <c r="O78" i="40" s="1"/>
  <c r="S78" i="40"/>
  <c r="T78" i="40" s="1"/>
  <c r="N86" i="40"/>
  <c r="O86" i="40" s="1"/>
  <c r="S86" i="40"/>
  <c r="T86" i="40" s="1"/>
  <c r="N94" i="40"/>
  <c r="O94" i="40" s="1"/>
  <c r="S94" i="40"/>
  <c r="T94" i="40" s="1"/>
  <c r="Q116" i="40"/>
  <c r="N116" i="40"/>
  <c r="O116" i="40" s="1"/>
  <c r="Q131" i="40"/>
  <c r="N131" i="40"/>
  <c r="O131" i="40" s="1"/>
  <c r="Q143" i="40"/>
  <c r="N143" i="40"/>
  <c r="O143" i="40" s="1"/>
  <c r="S143" i="40"/>
  <c r="T143" i="40" s="1"/>
  <c r="Q148" i="40"/>
  <c r="N148" i="40"/>
  <c r="O148" i="40" s="1"/>
  <c r="Q153" i="40"/>
  <c r="S153" i="40"/>
  <c r="T153" i="40" s="1"/>
  <c r="S190" i="40"/>
  <c r="T190" i="40" s="1"/>
  <c r="Q190" i="40"/>
  <c r="S196" i="40"/>
  <c r="T196" i="40" s="1"/>
  <c r="Q196" i="40"/>
  <c r="N196" i="40"/>
  <c r="O196" i="40" s="1"/>
  <c r="Q202" i="40"/>
  <c r="S202" i="40"/>
  <c r="T202" i="40" s="1"/>
  <c r="N202" i="40"/>
  <c r="O202" i="40" s="1"/>
  <c r="Q205" i="40"/>
  <c r="N205" i="40"/>
  <c r="O205" i="40" s="1"/>
  <c r="Q217" i="40"/>
  <c r="N217" i="40"/>
  <c r="O217" i="40" s="1"/>
  <c r="S217" i="40"/>
  <c r="T217" i="40" s="1"/>
  <c r="Q227" i="40"/>
  <c r="N227" i="40"/>
  <c r="O227" i="40" s="1"/>
  <c r="S227" i="40"/>
  <c r="T227" i="40" s="1"/>
  <c r="Q104" i="40"/>
  <c r="Q112" i="40"/>
  <c r="Q120" i="40"/>
  <c r="Q128" i="40"/>
  <c r="Q136" i="40"/>
  <c r="Q211" i="40"/>
  <c r="N211" i="40"/>
  <c r="O211" i="40" s="1"/>
  <c r="Q225" i="40"/>
  <c r="N225" i="40"/>
  <c r="O225" i="40" s="1"/>
  <c r="S225" i="40"/>
  <c r="T225" i="40" s="1"/>
  <c r="S242" i="40"/>
  <c r="T242" i="40" s="1"/>
  <c r="Q242" i="40"/>
  <c r="N242" i="40"/>
  <c r="O242" i="40" s="1"/>
  <c r="Q246" i="40"/>
  <c r="N246" i="40"/>
  <c r="O246" i="40" s="1"/>
  <c r="Q248" i="40"/>
  <c r="Q252" i="40"/>
  <c r="Q287" i="40"/>
  <c r="S287" i="40"/>
  <c r="T287" i="40" s="1"/>
  <c r="N287" i="40"/>
  <c r="O287" i="40" s="1"/>
  <c r="Q290" i="40"/>
  <c r="S290" i="40"/>
  <c r="T290" i="40" s="1"/>
  <c r="N290" i="40"/>
  <c r="O290" i="40" s="1"/>
  <c r="Q306" i="40"/>
  <c r="S306" i="40"/>
  <c r="T306" i="40" s="1"/>
  <c r="N306" i="40"/>
  <c r="O306" i="40" s="1"/>
  <c r="Q192" i="40"/>
  <c r="S211" i="40"/>
  <c r="T211" i="40" s="1"/>
  <c r="Q228" i="40"/>
  <c r="N228" i="40"/>
  <c r="O228" i="40" s="1"/>
  <c r="Q230" i="40"/>
  <c r="N230" i="40"/>
  <c r="O230" i="40" s="1"/>
  <c r="S246" i="40"/>
  <c r="T246" i="40" s="1"/>
  <c r="S251" i="40"/>
  <c r="T251" i="40" s="1"/>
  <c r="Q251" i="40"/>
  <c r="S255" i="40"/>
  <c r="T255" i="40" s="1"/>
  <c r="Q255" i="40"/>
  <c r="N255" i="40"/>
  <c r="O255" i="40" s="1"/>
  <c r="Q280" i="40"/>
  <c r="S280" i="40"/>
  <c r="T280" i="40" s="1"/>
  <c r="N280" i="40"/>
  <c r="O280" i="40" s="1"/>
  <c r="S195" i="40"/>
  <c r="T195" i="40" s="1"/>
  <c r="N199" i="40"/>
  <c r="O199" i="40" s="1"/>
  <c r="Q220" i="40"/>
  <c r="N220" i="40"/>
  <c r="O220" i="40" s="1"/>
  <c r="Q222" i="40"/>
  <c r="N222" i="40"/>
  <c r="O222" i="40" s="1"/>
  <c r="Q232" i="40"/>
  <c r="N232" i="40"/>
  <c r="O232" i="40" s="1"/>
  <c r="S247" i="40"/>
  <c r="T247" i="40" s="1"/>
  <c r="Q247" i="40"/>
  <c r="N247" i="40"/>
  <c r="O247" i="40" s="1"/>
  <c r="N251" i="40"/>
  <c r="O251" i="40" s="1"/>
  <c r="S260" i="40"/>
  <c r="T260" i="40" s="1"/>
  <c r="Q260" i="40"/>
  <c r="N260" i="40"/>
  <c r="O260" i="40" s="1"/>
  <c r="S265" i="40"/>
  <c r="T265" i="40" s="1"/>
  <c r="Q265" i="40"/>
  <c r="N265" i="40"/>
  <c r="O265" i="40" s="1"/>
  <c r="Q212" i="40"/>
  <c r="N212" i="40"/>
  <c r="O212" i="40" s="1"/>
  <c r="Q214" i="40"/>
  <c r="N214" i="40"/>
  <c r="O214" i="40" s="1"/>
  <c r="Q224" i="40"/>
  <c r="N224" i="40"/>
  <c r="O224" i="40" s="1"/>
  <c r="Q226" i="40"/>
  <c r="N226" i="40"/>
  <c r="O226" i="40" s="1"/>
  <c r="S226" i="40"/>
  <c r="T226" i="40" s="1"/>
  <c r="S228" i="40"/>
  <c r="T228" i="40" s="1"/>
  <c r="S230" i="40"/>
  <c r="T230" i="40" s="1"/>
  <c r="S263" i="40"/>
  <c r="T263" i="40" s="1"/>
  <c r="N263" i="40"/>
  <c r="O263" i="40" s="1"/>
  <c r="Q278" i="40"/>
  <c r="S278" i="40"/>
  <c r="T278" i="40" s="1"/>
  <c r="N278" i="40"/>
  <c r="O278" i="40" s="1"/>
  <c r="Q294" i="40"/>
  <c r="S294" i="40"/>
  <c r="T294" i="40" s="1"/>
  <c r="N294" i="40"/>
  <c r="O294" i="40" s="1"/>
  <c r="Q297" i="40"/>
  <c r="S297" i="40"/>
  <c r="T297" i="40" s="1"/>
  <c r="N297" i="40"/>
  <c r="O297" i="40" s="1"/>
  <c r="Q310" i="40"/>
  <c r="S310" i="40"/>
  <c r="T310" i="40" s="1"/>
  <c r="N310" i="40"/>
  <c r="O310" i="40" s="1"/>
  <c r="N187" i="40"/>
  <c r="O187" i="40" s="1"/>
  <c r="N191" i="40"/>
  <c r="O191" i="40" s="1"/>
  <c r="S199" i="40"/>
  <c r="T199" i="40" s="1"/>
  <c r="N203" i="40"/>
  <c r="O203" i="40" s="1"/>
  <c r="Q210" i="40"/>
  <c r="S210" i="40"/>
  <c r="T210" i="40" s="1"/>
  <c r="Q216" i="40"/>
  <c r="N216" i="40"/>
  <c r="O216" i="40" s="1"/>
  <c r="Q218" i="40"/>
  <c r="N218" i="40"/>
  <c r="O218" i="40" s="1"/>
  <c r="S218" i="40"/>
  <c r="T218" i="40" s="1"/>
  <c r="S235" i="40"/>
  <c r="T235" i="40" s="1"/>
  <c r="Q235" i="40"/>
  <c r="S241" i="40"/>
  <c r="T241" i="40" s="1"/>
  <c r="Q241" i="40"/>
  <c r="N241" i="40"/>
  <c r="O241" i="40" s="1"/>
  <c r="S256" i="40"/>
  <c r="T256" i="40" s="1"/>
  <c r="Q256" i="40"/>
  <c r="Q258" i="40"/>
  <c r="N258" i="40"/>
  <c r="O258" i="40" s="1"/>
  <c r="S258" i="40"/>
  <c r="T258" i="40" s="1"/>
  <c r="S270" i="40"/>
  <c r="T270" i="40" s="1"/>
  <c r="Q270" i="40"/>
  <c r="N270" i="40"/>
  <c r="O270" i="40" s="1"/>
  <c r="S273" i="40"/>
  <c r="T273" i="40" s="1"/>
  <c r="Q273" i="40"/>
  <c r="N273" i="40"/>
  <c r="O273" i="40" s="1"/>
  <c r="Q239" i="40"/>
  <c r="N239" i="40"/>
  <c r="O239" i="40" s="1"/>
  <c r="S271" i="40"/>
  <c r="T271" i="40" s="1"/>
  <c r="Q271" i="40"/>
  <c r="N271" i="40"/>
  <c r="O271" i="40" s="1"/>
  <c r="Q276" i="40"/>
  <c r="S276" i="40"/>
  <c r="T276" i="40" s="1"/>
  <c r="N276" i="40"/>
  <c r="O276" i="40" s="1"/>
  <c r="S262" i="40"/>
  <c r="T262" i="40" s="1"/>
  <c r="Q262" i="40"/>
  <c r="N262" i="40"/>
  <c r="O262" i="40" s="1"/>
  <c r="Q283" i="40"/>
  <c r="S283" i="40"/>
  <c r="T283" i="40" s="1"/>
  <c r="Q285" i="40"/>
  <c r="S285" i="40"/>
  <c r="T285" i="40" s="1"/>
  <c r="Q292" i="40"/>
  <c r="S292" i="40"/>
  <c r="T292" i="40" s="1"/>
  <c r="S313" i="40"/>
  <c r="T313" i="40" s="1"/>
  <c r="Q350" i="40"/>
  <c r="S350" i="40"/>
  <c r="T350" i="40" s="1"/>
  <c r="N350" i="40"/>
  <c r="O350" i="40" s="1"/>
  <c r="Q240" i="40"/>
  <c r="N240" i="40"/>
  <c r="O240" i="40" s="1"/>
  <c r="N283" i="40"/>
  <c r="O283" i="40" s="1"/>
  <c r="N285" i="40"/>
  <c r="O285" i="40" s="1"/>
  <c r="N292" i="40"/>
  <c r="O292" i="40" s="1"/>
  <c r="Q314" i="40"/>
  <c r="N314" i="40"/>
  <c r="O314" i="40" s="1"/>
  <c r="N326" i="40"/>
  <c r="O326" i="40" s="1"/>
  <c r="S328" i="40"/>
  <c r="T328" i="40" s="1"/>
  <c r="N334" i="40"/>
  <c r="O334" i="40" s="1"/>
  <c r="S336" i="40"/>
  <c r="T336" i="40" s="1"/>
  <c r="Q359" i="40"/>
  <c r="S359" i="40"/>
  <c r="T359" i="40" s="1"/>
  <c r="Q345" i="40"/>
  <c r="N345" i="40"/>
  <c r="O345" i="40" s="1"/>
  <c r="S345" i="40"/>
  <c r="T345" i="40" s="1"/>
  <c r="S240" i="40"/>
  <c r="T240" i="40" s="1"/>
  <c r="Q298" i="40"/>
  <c r="N298" i="40"/>
  <c r="O298" i="40" s="1"/>
  <c r="Q312" i="40"/>
  <c r="S312" i="40"/>
  <c r="T312" i="40" s="1"/>
  <c r="N312" i="40"/>
  <c r="O312" i="40" s="1"/>
  <c r="S314" i="40"/>
  <c r="T314" i="40" s="1"/>
  <c r="Q319" i="40"/>
  <c r="S319" i="40"/>
  <c r="T319" i="40" s="1"/>
  <c r="N319" i="40"/>
  <c r="O319" i="40" s="1"/>
  <c r="N324" i="40"/>
  <c r="O324" i="40" s="1"/>
  <c r="S326" i="40"/>
  <c r="T326" i="40" s="1"/>
  <c r="N332" i="40"/>
  <c r="O332" i="40" s="1"/>
  <c r="S334" i="40"/>
  <c r="T334" i="40" s="1"/>
  <c r="Q315" i="40"/>
  <c r="S315" i="40"/>
  <c r="T315" i="40" s="1"/>
  <c r="Q317" i="40"/>
  <c r="S317" i="40"/>
  <c r="T317" i="40" s="1"/>
  <c r="Q343" i="40"/>
  <c r="S343" i="40"/>
  <c r="T343" i="40" s="1"/>
  <c r="Q282" i="40"/>
  <c r="N282" i="40"/>
  <c r="O282" i="40" s="1"/>
  <c r="Q296" i="40"/>
  <c r="S296" i="40"/>
  <c r="T296" i="40" s="1"/>
  <c r="N296" i="40"/>
  <c r="O296" i="40" s="1"/>
  <c r="Q303" i="40"/>
  <c r="S303" i="40"/>
  <c r="T303" i="40" s="1"/>
  <c r="N303" i="40"/>
  <c r="O303" i="40" s="1"/>
  <c r="N315" i="40"/>
  <c r="O315" i="40" s="1"/>
  <c r="N317" i="40"/>
  <c r="O317" i="40" s="1"/>
  <c r="N322" i="40"/>
  <c r="O322" i="40" s="1"/>
  <c r="S324" i="40"/>
  <c r="T324" i="40" s="1"/>
  <c r="N330" i="40"/>
  <c r="O330" i="40" s="1"/>
  <c r="S332" i="40"/>
  <c r="T332" i="40" s="1"/>
  <c r="N343" i="40"/>
  <c r="O343" i="40" s="1"/>
  <c r="Q352" i="40"/>
  <c r="S352" i="40"/>
  <c r="T352" i="40" s="1"/>
  <c r="Q299" i="40"/>
  <c r="S299" i="40"/>
  <c r="T299" i="40" s="1"/>
  <c r="Q301" i="40"/>
  <c r="S301" i="40"/>
  <c r="T301" i="40" s="1"/>
  <c r="Q308" i="40"/>
  <c r="S308" i="40"/>
  <c r="T308" i="40" s="1"/>
  <c r="N352" i="40"/>
  <c r="O352" i="40" s="1"/>
  <c r="Q341" i="40"/>
  <c r="N341" i="40"/>
  <c r="O341" i="40" s="1"/>
  <c r="Q357" i="40"/>
  <c r="N357" i="40"/>
  <c r="O357" i="40" s="1"/>
  <c r="N267" i="40"/>
  <c r="O267" i="40" s="1"/>
  <c r="N275" i="40"/>
  <c r="O275" i="40" s="1"/>
  <c r="N289" i="40"/>
  <c r="O289" i="40" s="1"/>
  <c r="N305" i="40"/>
  <c r="O305" i="40" s="1"/>
  <c r="N321" i="40"/>
  <c r="O321" i="40" s="1"/>
  <c r="N323" i="40"/>
  <c r="O323" i="40" s="1"/>
  <c r="N325" i="40"/>
  <c r="O325" i="40" s="1"/>
  <c r="N327" i="40"/>
  <c r="O327" i="40" s="1"/>
  <c r="N329" i="40"/>
  <c r="O329" i="40" s="1"/>
  <c r="N331" i="40"/>
  <c r="O331" i="40" s="1"/>
  <c r="N333" i="40"/>
  <c r="O333" i="40" s="1"/>
  <c r="N335" i="40"/>
  <c r="O335" i="40" s="1"/>
  <c r="N337" i="40"/>
  <c r="O337" i="40" s="1"/>
  <c r="N339" i="40"/>
  <c r="O339" i="40" s="1"/>
  <c r="Q346" i="40"/>
  <c r="S346" i="40"/>
  <c r="T346" i="40" s="1"/>
  <c r="N348" i="40"/>
  <c r="O348" i="40" s="1"/>
  <c r="N355" i="40"/>
  <c r="O355" i="40" s="1"/>
  <c r="Q353" i="40"/>
  <c r="N353" i="40"/>
  <c r="O353" i="40" s="1"/>
  <c r="S357" i="40"/>
  <c r="T357" i="40" s="1"/>
  <c r="N277" i="40"/>
  <c r="O277" i="40" s="1"/>
  <c r="S289" i="40"/>
  <c r="T289" i="40" s="1"/>
  <c r="N293" i="40"/>
  <c r="O293" i="40" s="1"/>
  <c r="S305" i="40"/>
  <c r="T305" i="40" s="1"/>
  <c r="N309" i="40"/>
  <c r="O309" i="40" s="1"/>
  <c r="S321" i="40"/>
  <c r="T321" i="40" s="1"/>
  <c r="S323" i="40"/>
  <c r="T323" i="40" s="1"/>
  <c r="S325" i="40"/>
  <c r="T325" i="40" s="1"/>
  <c r="S327" i="40"/>
  <c r="T327" i="40" s="1"/>
  <c r="S329" i="40"/>
  <c r="T329" i="40" s="1"/>
  <c r="S331" i="40"/>
  <c r="T331" i="40" s="1"/>
  <c r="S333" i="40"/>
  <c r="T333" i="40" s="1"/>
  <c r="S335" i="40"/>
  <c r="T335" i="40" s="1"/>
  <c r="S337" i="40"/>
  <c r="T337" i="40" s="1"/>
  <c r="S339" i="40"/>
  <c r="T339" i="40" s="1"/>
  <c r="Q342" i="40"/>
  <c r="S342" i="40"/>
  <c r="T342" i="40" s="1"/>
  <c r="N344" i="40"/>
  <c r="O344" i="40" s="1"/>
  <c r="S348" i="40"/>
  <c r="T348" i="40" s="1"/>
  <c r="N351" i="40"/>
  <c r="O351" i="40" s="1"/>
  <c r="S355" i="40"/>
  <c r="T355" i="40" s="1"/>
  <c r="Q358" i="40"/>
  <c r="S358" i="40"/>
  <c r="T358" i="40" s="1"/>
  <c r="N360" i="40"/>
  <c r="O360" i="40" s="1"/>
  <c r="Q349" i="40"/>
  <c r="N349" i="40"/>
  <c r="O349" i="40" s="1"/>
  <c r="Q354" i="40"/>
  <c r="S354" i="40"/>
  <c r="T354" i="40" s="1"/>
  <c r="P19" i="39"/>
  <c r="M19" i="39"/>
  <c r="N19" i="39" s="1"/>
  <c r="P29" i="39"/>
  <c r="M29" i="39"/>
  <c r="N29" i="39" s="1"/>
  <c r="P31" i="39"/>
  <c r="M31" i="39"/>
  <c r="N31" i="39" s="1"/>
  <c r="P25" i="39"/>
  <c r="M25" i="39"/>
  <c r="N25" i="39" s="1"/>
  <c r="P5" i="39"/>
  <c r="M5" i="39"/>
  <c r="N5" i="39" s="1"/>
  <c r="P9" i="39"/>
  <c r="M9" i="39"/>
  <c r="N9" i="39" s="1"/>
  <c r="P13" i="39"/>
  <c r="M13" i="39"/>
  <c r="N13" i="39" s="1"/>
  <c r="P17" i="39"/>
  <c r="M17" i="39"/>
  <c r="N17" i="39" s="1"/>
  <c r="P27" i="39"/>
  <c r="M27" i="39"/>
  <c r="N27" i="39" s="1"/>
  <c r="P2" i="39"/>
  <c r="M2" i="39"/>
  <c r="N2" i="39" s="1"/>
  <c r="P4" i="39"/>
  <c r="M4" i="39"/>
  <c r="N4" i="39" s="1"/>
  <c r="P6" i="39"/>
  <c r="M6" i="39"/>
  <c r="N6" i="39" s="1"/>
  <c r="P8" i="39"/>
  <c r="M8" i="39"/>
  <c r="N8" i="39" s="1"/>
  <c r="P10" i="39"/>
  <c r="M10" i="39"/>
  <c r="N10" i="39" s="1"/>
  <c r="P12" i="39"/>
  <c r="M12" i="39"/>
  <c r="N12" i="39" s="1"/>
  <c r="P14" i="39"/>
  <c r="M14" i="39"/>
  <c r="P16" i="39"/>
  <c r="M16" i="39"/>
  <c r="N16" i="39" s="1"/>
  <c r="P18" i="39"/>
  <c r="M18" i="39"/>
  <c r="N18" i="39" s="1"/>
  <c r="P20" i="39"/>
  <c r="M20" i="39"/>
  <c r="N20" i="39" s="1"/>
  <c r="P22" i="39"/>
  <c r="M22" i="39"/>
  <c r="N22" i="39" s="1"/>
  <c r="P24" i="39"/>
  <c r="M24" i="39"/>
  <c r="N24" i="39" s="1"/>
  <c r="P26" i="39"/>
  <c r="M26" i="39"/>
  <c r="N26" i="39" s="1"/>
  <c r="P28" i="39"/>
  <c r="M28" i="39"/>
  <c r="N28" i="39" s="1"/>
  <c r="P30" i="39"/>
  <c r="M30" i="39"/>
  <c r="N30" i="39" s="1"/>
  <c r="P32" i="39"/>
  <c r="M32" i="39"/>
  <c r="N32" i="39" s="1"/>
  <c r="P3" i="39"/>
  <c r="M3" i="39"/>
  <c r="N3" i="39" s="1"/>
  <c r="P7" i="39"/>
  <c r="M7" i="39"/>
  <c r="N7" i="39" s="1"/>
  <c r="P11" i="39"/>
  <c r="M11" i="39"/>
  <c r="N11" i="39" s="1"/>
  <c r="P15" i="39"/>
  <c r="M15" i="39"/>
  <c r="N15" i="39" s="1"/>
  <c r="P23" i="39"/>
  <c r="M23" i="39"/>
  <c r="N23" i="39" s="1"/>
  <c r="P21" i="39"/>
  <c r="M21" i="39"/>
  <c r="N21" i="39" s="1"/>
  <c r="L75" i="38"/>
  <c r="M75" i="38" s="1"/>
  <c r="O75" i="38"/>
  <c r="O28" i="38"/>
  <c r="O59" i="38"/>
  <c r="L47" i="38"/>
  <c r="M47" i="38" s="1"/>
  <c r="Q47" i="38"/>
  <c r="R47" i="38" s="1"/>
  <c r="L67" i="38"/>
  <c r="M67" i="38" s="1"/>
  <c r="Q67" i="38"/>
  <c r="R67" i="38" s="1"/>
  <c r="L79" i="38"/>
  <c r="M79" i="38" s="1"/>
  <c r="Q79" i="38"/>
  <c r="R79" i="38" s="1"/>
  <c r="L20" i="38"/>
  <c r="M20" i="38" s="1"/>
  <c r="Q20" i="38"/>
  <c r="R20" i="38" s="1"/>
  <c r="O20" i="38"/>
  <c r="L41" i="38"/>
  <c r="M41" i="38" s="1"/>
  <c r="O41" i="38"/>
  <c r="L91" i="38"/>
  <c r="M91" i="38" s="1"/>
  <c r="Q91" i="38"/>
  <c r="R91" i="38" s="1"/>
  <c r="O91" i="38"/>
  <c r="L95" i="38"/>
  <c r="M95" i="38" s="1"/>
  <c r="O95" i="38"/>
  <c r="L16" i="38"/>
  <c r="M16" i="38" s="1"/>
  <c r="O16" i="38"/>
  <c r="L37" i="38"/>
  <c r="M37" i="38" s="1"/>
  <c r="O37" i="38"/>
  <c r="L25" i="38"/>
  <c r="M25" i="38" s="1"/>
  <c r="Q25" i="38"/>
  <c r="R25" i="38" s="1"/>
  <c r="O25" i="38"/>
  <c r="L35" i="38"/>
  <c r="M35" i="38" s="1"/>
  <c r="Q35" i="38"/>
  <c r="R35" i="38" s="1"/>
  <c r="O35" i="38"/>
  <c r="Q12" i="38"/>
  <c r="R12" i="38" s="1"/>
  <c r="Q39" i="38"/>
  <c r="R39" i="38" s="1"/>
  <c r="Q11" i="38"/>
  <c r="R11" i="38" s="1"/>
  <c r="O63" i="38"/>
  <c r="O71" i="38"/>
  <c r="O73" i="38"/>
  <c r="Q99" i="38"/>
  <c r="R99" i="38" s="1"/>
  <c r="Q18" i="38"/>
  <c r="R18" i="38" s="1"/>
  <c r="Q71" i="38"/>
  <c r="R71" i="38" s="1"/>
  <c r="O12" i="38"/>
  <c r="O43" i="38"/>
  <c r="O39" i="38"/>
  <c r="Q59" i="38"/>
  <c r="R59" i="38" s="1"/>
  <c r="L89" i="38"/>
  <c r="M89" i="38" s="1"/>
  <c r="Q89" i="38"/>
  <c r="R89" i="38" s="1"/>
  <c r="O89" i="38"/>
  <c r="O122" i="38"/>
  <c r="L122" i="38"/>
  <c r="M122" i="38" s="1"/>
  <c r="Q122" i="38"/>
  <c r="R122" i="38" s="1"/>
  <c r="O5" i="38"/>
  <c r="L5" i="38"/>
  <c r="M5" i="38" s="1"/>
  <c r="Q5" i="38"/>
  <c r="R5" i="38" s="1"/>
  <c r="O9" i="38"/>
  <c r="L9" i="38"/>
  <c r="M9" i="38" s="1"/>
  <c r="Q9" i="38"/>
  <c r="R9" i="38" s="1"/>
  <c r="O111" i="38"/>
  <c r="L111" i="38"/>
  <c r="M111" i="38" s="1"/>
  <c r="Q111" i="38"/>
  <c r="R111" i="38" s="1"/>
  <c r="L19" i="38"/>
  <c r="M19" i="38" s="1"/>
  <c r="O19" i="38"/>
  <c r="Q19" i="38"/>
  <c r="R19" i="38" s="1"/>
  <c r="L21" i="38"/>
  <c r="M21" i="38" s="1"/>
  <c r="Q21" i="38"/>
  <c r="R21" i="38" s="1"/>
  <c r="O21" i="38"/>
  <c r="L34" i="38"/>
  <c r="M34" i="38" s="1"/>
  <c r="O34" i="38"/>
  <c r="Q34" i="38"/>
  <c r="R34" i="38" s="1"/>
  <c r="L46" i="38"/>
  <c r="M46" i="38" s="1"/>
  <c r="O46" i="38"/>
  <c r="Q46" i="38"/>
  <c r="R46" i="38" s="1"/>
  <c r="L54" i="38"/>
  <c r="M54" i="38" s="1"/>
  <c r="O54" i="38"/>
  <c r="Q54" i="38"/>
  <c r="R54" i="38" s="1"/>
  <c r="O4" i="38"/>
  <c r="L4" i="38"/>
  <c r="M4" i="38" s="1"/>
  <c r="Q4" i="38"/>
  <c r="R4" i="38" s="1"/>
  <c r="L23" i="38"/>
  <c r="M23" i="38" s="1"/>
  <c r="Q23" i="38"/>
  <c r="R23" i="38" s="1"/>
  <c r="O23" i="38"/>
  <c r="L66" i="38"/>
  <c r="M66" i="38" s="1"/>
  <c r="O66" i="38"/>
  <c r="Q66" i="38"/>
  <c r="R66" i="38" s="1"/>
  <c r="L13" i="38"/>
  <c r="M13" i="38" s="1"/>
  <c r="Q13" i="38"/>
  <c r="R13" i="38" s="1"/>
  <c r="O13" i="38"/>
  <c r="L33" i="38"/>
  <c r="M33" i="38" s="1"/>
  <c r="Q33" i="38"/>
  <c r="R33" i="38" s="1"/>
  <c r="O33" i="38"/>
  <c r="L97" i="38"/>
  <c r="M97" i="38" s="1"/>
  <c r="Q97" i="38"/>
  <c r="R97" i="38" s="1"/>
  <c r="O97" i="38"/>
  <c r="O103" i="38"/>
  <c r="L103" i="38"/>
  <c r="M103" i="38" s="1"/>
  <c r="Q103" i="38"/>
  <c r="R103" i="38" s="1"/>
  <c r="O123" i="38"/>
  <c r="L123" i="38"/>
  <c r="M123" i="38" s="1"/>
  <c r="Q123" i="38"/>
  <c r="R123" i="38" s="1"/>
  <c r="O2" i="38"/>
  <c r="L2" i="38"/>
  <c r="M2" i="38" s="1"/>
  <c r="Q2" i="38"/>
  <c r="R2" i="38" s="1"/>
  <c r="O6" i="38"/>
  <c r="L6" i="38"/>
  <c r="M6" i="38" s="1"/>
  <c r="Q6" i="38"/>
  <c r="R6" i="38" s="1"/>
  <c r="O10" i="38"/>
  <c r="L10" i="38"/>
  <c r="M10" i="38" s="1"/>
  <c r="Q10" i="38"/>
  <c r="R10" i="38" s="1"/>
  <c r="L57" i="38"/>
  <c r="M57" i="38" s="1"/>
  <c r="Q57" i="38"/>
  <c r="R57" i="38" s="1"/>
  <c r="O57" i="38"/>
  <c r="L70" i="38"/>
  <c r="M70" i="38" s="1"/>
  <c r="O70" i="38"/>
  <c r="Q70" i="38"/>
  <c r="R70" i="38" s="1"/>
  <c r="L77" i="38"/>
  <c r="M77" i="38" s="1"/>
  <c r="Q77" i="38"/>
  <c r="R77" i="38" s="1"/>
  <c r="O77" i="38"/>
  <c r="O8" i="38"/>
  <c r="L8" i="38"/>
  <c r="M8" i="38" s="1"/>
  <c r="Q8" i="38"/>
  <c r="R8" i="38" s="1"/>
  <c r="L81" i="38"/>
  <c r="M81" i="38" s="1"/>
  <c r="O81" i="38"/>
  <c r="Q81" i="38"/>
  <c r="R81" i="38" s="1"/>
  <c r="O119" i="38"/>
  <c r="L119" i="38"/>
  <c r="M119" i="38" s="1"/>
  <c r="Q119" i="38"/>
  <c r="R119" i="38" s="1"/>
  <c r="L38" i="38"/>
  <c r="M38" i="38" s="1"/>
  <c r="O38" i="38"/>
  <c r="Q38" i="38"/>
  <c r="R38" i="38" s="1"/>
  <c r="L45" i="38"/>
  <c r="M45" i="38" s="1"/>
  <c r="Q45" i="38"/>
  <c r="R45" i="38" s="1"/>
  <c r="O45" i="38"/>
  <c r="O107" i="38"/>
  <c r="L107" i="38"/>
  <c r="M107" i="38" s="1"/>
  <c r="Q107" i="38"/>
  <c r="R107" i="38" s="1"/>
  <c r="L17" i="38"/>
  <c r="M17" i="38" s="1"/>
  <c r="Q17" i="38"/>
  <c r="R17" i="38" s="1"/>
  <c r="O17" i="38"/>
  <c r="L49" i="38"/>
  <c r="M49" i="38" s="1"/>
  <c r="O49" i="38"/>
  <c r="Q49" i="38"/>
  <c r="R49" i="38" s="1"/>
  <c r="O105" i="38"/>
  <c r="L105" i="38"/>
  <c r="M105" i="38" s="1"/>
  <c r="Q105" i="38"/>
  <c r="R105" i="38" s="1"/>
  <c r="O3" i="38"/>
  <c r="L3" i="38"/>
  <c r="M3" i="38" s="1"/>
  <c r="Q3" i="38"/>
  <c r="R3" i="38" s="1"/>
  <c r="O7" i="38"/>
  <c r="L7" i="38"/>
  <c r="M7" i="38" s="1"/>
  <c r="Q7" i="38"/>
  <c r="R7" i="38" s="1"/>
  <c r="L15" i="38"/>
  <c r="M15" i="38" s="1"/>
  <c r="Q15" i="38"/>
  <c r="R15" i="38" s="1"/>
  <c r="O15" i="38"/>
  <c r="L65" i="38"/>
  <c r="M65" i="38" s="1"/>
  <c r="Q65" i="38"/>
  <c r="R65" i="38" s="1"/>
  <c r="O65" i="38"/>
  <c r="L78" i="38"/>
  <c r="M78" i="38" s="1"/>
  <c r="O78" i="38"/>
  <c r="Q78" i="38"/>
  <c r="R78" i="38" s="1"/>
  <c r="L86" i="38"/>
  <c r="M86" i="38" s="1"/>
  <c r="O86" i="38"/>
  <c r="Q86" i="38"/>
  <c r="R86" i="38" s="1"/>
  <c r="L22" i="38"/>
  <c r="M22" i="38" s="1"/>
  <c r="O22" i="38"/>
  <c r="Q29" i="38"/>
  <c r="R29" i="38" s="1"/>
  <c r="L32" i="38"/>
  <c r="M32" i="38" s="1"/>
  <c r="Q32" i="38"/>
  <c r="R32" i="38" s="1"/>
  <c r="L48" i="38"/>
  <c r="M48" i="38" s="1"/>
  <c r="Q48" i="38"/>
  <c r="R48" i="38" s="1"/>
  <c r="Q53" i="38"/>
  <c r="R53" i="38" s="1"/>
  <c r="L62" i="38"/>
  <c r="M62" i="38" s="1"/>
  <c r="O62" i="38"/>
  <c r="L80" i="38"/>
  <c r="M80" i="38" s="1"/>
  <c r="Q80" i="38"/>
  <c r="R80" i="38" s="1"/>
  <c r="Q85" i="38"/>
  <c r="R85" i="38" s="1"/>
  <c r="L94" i="38"/>
  <c r="M94" i="38" s="1"/>
  <c r="O94" i="38"/>
  <c r="O101" i="38"/>
  <c r="L101" i="38"/>
  <c r="M101" i="38" s="1"/>
  <c r="O109" i="38"/>
  <c r="L109" i="38"/>
  <c r="M109" i="38" s="1"/>
  <c r="O114" i="38"/>
  <c r="L114" i="38"/>
  <c r="M114" i="38" s="1"/>
  <c r="O116" i="38"/>
  <c r="L116" i="38"/>
  <c r="M116" i="38" s="1"/>
  <c r="O126" i="38"/>
  <c r="L126" i="38"/>
  <c r="M126" i="38" s="1"/>
  <c r="O134" i="38"/>
  <c r="L134" i="38"/>
  <c r="M134" i="38" s="1"/>
  <c r="O142" i="38"/>
  <c r="L142" i="38"/>
  <c r="M142" i="38" s="1"/>
  <c r="O150" i="38"/>
  <c r="L150" i="38"/>
  <c r="M150" i="38" s="1"/>
  <c r="L190" i="38"/>
  <c r="M190" i="38" s="1"/>
  <c r="Q190" i="38"/>
  <c r="R190" i="38" s="1"/>
  <c r="O190" i="38"/>
  <c r="L44" i="38"/>
  <c r="M44" i="38" s="1"/>
  <c r="Q44" i="38"/>
  <c r="R44" i="38" s="1"/>
  <c r="L58" i="38"/>
  <c r="M58" i="38" s="1"/>
  <c r="O58" i="38"/>
  <c r="L76" i="38"/>
  <c r="M76" i="38" s="1"/>
  <c r="Q76" i="38"/>
  <c r="R76" i="38" s="1"/>
  <c r="L90" i="38"/>
  <c r="M90" i="38" s="1"/>
  <c r="O90" i="38"/>
  <c r="O106" i="38"/>
  <c r="L106" i="38"/>
  <c r="M106" i="38" s="1"/>
  <c r="O118" i="38"/>
  <c r="L118" i="38"/>
  <c r="M118" i="38" s="1"/>
  <c r="O120" i="38"/>
  <c r="L120" i="38"/>
  <c r="M120" i="38" s="1"/>
  <c r="O129" i="38"/>
  <c r="L129" i="38"/>
  <c r="M129" i="38" s="1"/>
  <c r="O137" i="38"/>
  <c r="L137" i="38"/>
  <c r="M137" i="38" s="1"/>
  <c r="O145" i="38"/>
  <c r="L145" i="38"/>
  <c r="M145" i="38" s="1"/>
  <c r="L167" i="38"/>
  <c r="M167" i="38" s="1"/>
  <c r="Q167" i="38"/>
  <c r="R167" i="38" s="1"/>
  <c r="O167" i="38"/>
  <c r="O288" i="38"/>
  <c r="L288" i="38"/>
  <c r="M288" i="38" s="1"/>
  <c r="Q288" i="38"/>
  <c r="R288" i="38" s="1"/>
  <c r="O334" i="38"/>
  <c r="L334" i="38"/>
  <c r="M334" i="38" s="1"/>
  <c r="Q334" i="38"/>
  <c r="R334" i="38" s="1"/>
  <c r="Q343" i="38"/>
  <c r="R343" i="38" s="1"/>
  <c r="O343" i="38"/>
  <c r="L343" i="38"/>
  <c r="M343" i="38" s="1"/>
  <c r="Q358" i="38"/>
  <c r="R358" i="38" s="1"/>
  <c r="O358" i="38"/>
  <c r="L358" i="38"/>
  <c r="M358" i="38" s="1"/>
  <c r="O27" i="38"/>
  <c r="Q28" i="38"/>
  <c r="R28" i="38" s="1"/>
  <c r="O32" i="38"/>
  <c r="L40" i="38"/>
  <c r="M40" i="38" s="1"/>
  <c r="Q40" i="38"/>
  <c r="R40" i="38" s="1"/>
  <c r="O48" i="38"/>
  <c r="O55" i="38"/>
  <c r="Q63" i="38"/>
  <c r="R63" i="38" s="1"/>
  <c r="O69" i="38"/>
  <c r="L72" i="38"/>
  <c r="M72" i="38" s="1"/>
  <c r="Q72" i="38"/>
  <c r="R72" i="38" s="1"/>
  <c r="O80" i="38"/>
  <c r="O87" i="38"/>
  <c r="Q95" i="38"/>
  <c r="R95" i="38" s="1"/>
  <c r="O124" i="38"/>
  <c r="L124" i="38"/>
  <c r="M124" i="38" s="1"/>
  <c r="Q126" i="38"/>
  <c r="R126" i="38" s="1"/>
  <c r="O132" i="38"/>
  <c r="L132" i="38"/>
  <c r="M132" i="38" s="1"/>
  <c r="Q134" i="38"/>
  <c r="R134" i="38" s="1"/>
  <c r="O140" i="38"/>
  <c r="L140" i="38"/>
  <c r="M140" i="38" s="1"/>
  <c r="Q142" i="38"/>
  <c r="R142" i="38" s="1"/>
  <c r="O148" i="38"/>
  <c r="L148" i="38"/>
  <c r="M148" i="38" s="1"/>
  <c r="Q150" i="38"/>
  <c r="R150" i="38" s="1"/>
  <c r="O14" i="38"/>
  <c r="Q16" i="38"/>
  <c r="R16" i="38" s="1"/>
  <c r="Q22" i="38"/>
  <c r="R22" i="38" s="1"/>
  <c r="O26" i="38"/>
  <c r="L30" i="38"/>
  <c r="M30" i="38" s="1"/>
  <c r="O30" i="38"/>
  <c r="O31" i="38"/>
  <c r="O36" i="38"/>
  <c r="Q37" i="38"/>
  <c r="R37" i="38" s="1"/>
  <c r="Q41" i="38"/>
  <c r="R41" i="38" s="1"/>
  <c r="O44" i="38"/>
  <c r="L50" i="38"/>
  <c r="M50" i="38" s="1"/>
  <c r="O50" i="38"/>
  <c r="O51" i="38"/>
  <c r="Q62" i="38"/>
  <c r="R62" i="38" s="1"/>
  <c r="L68" i="38"/>
  <c r="M68" i="38" s="1"/>
  <c r="Q68" i="38"/>
  <c r="R68" i="38" s="1"/>
  <c r="Q73" i="38"/>
  <c r="R73" i="38" s="1"/>
  <c r="O76" i="38"/>
  <c r="L82" i="38"/>
  <c r="M82" i="38" s="1"/>
  <c r="O82" i="38"/>
  <c r="O83" i="38"/>
  <c r="Q94" i="38"/>
  <c r="R94" i="38" s="1"/>
  <c r="O100" i="38"/>
  <c r="L100" i="38"/>
  <c r="M100" i="38" s="1"/>
  <c r="Q101" i="38"/>
  <c r="R101" i="38" s="1"/>
  <c r="O108" i="38"/>
  <c r="L108" i="38"/>
  <c r="M108" i="38" s="1"/>
  <c r="Q109" i="38"/>
  <c r="R109" i="38" s="1"/>
  <c r="Q114" i="38"/>
  <c r="R114" i="38" s="1"/>
  <c r="Q116" i="38"/>
  <c r="R116" i="38" s="1"/>
  <c r="O127" i="38"/>
  <c r="L127" i="38"/>
  <c r="M127" i="38" s="1"/>
  <c r="Q129" i="38"/>
  <c r="R129" i="38" s="1"/>
  <c r="O135" i="38"/>
  <c r="L135" i="38"/>
  <c r="M135" i="38" s="1"/>
  <c r="Q137" i="38"/>
  <c r="R137" i="38" s="1"/>
  <c r="O143" i="38"/>
  <c r="L143" i="38"/>
  <c r="M143" i="38" s="1"/>
  <c r="Q145" i="38"/>
  <c r="R145" i="38" s="1"/>
  <c r="O151" i="38"/>
  <c r="L151" i="38"/>
  <c r="M151" i="38" s="1"/>
  <c r="L182" i="38"/>
  <c r="M182" i="38" s="1"/>
  <c r="Q182" i="38"/>
  <c r="R182" i="38" s="1"/>
  <c r="O182" i="38"/>
  <c r="L11" i="38"/>
  <c r="M11" i="38" s="1"/>
  <c r="Q27" i="38"/>
  <c r="R27" i="38" s="1"/>
  <c r="O40" i="38"/>
  <c r="O47" i="38"/>
  <c r="Q55" i="38"/>
  <c r="R55" i="38" s="1"/>
  <c r="Q58" i="38"/>
  <c r="R58" i="38" s="1"/>
  <c r="O61" i="38"/>
  <c r="L64" i="38"/>
  <c r="M64" i="38" s="1"/>
  <c r="Q64" i="38"/>
  <c r="R64" i="38" s="1"/>
  <c r="Q69" i="38"/>
  <c r="R69" i="38" s="1"/>
  <c r="O72" i="38"/>
  <c r="O79" i="38"/>
  <c r="Q87" i="38"/>
  <c r="R87" i="38" s="1"/>
  <c r="Q90" i="38"/>
  <c r="R90" i="38" s="1"/>
  <c r="O93" i="38"/>
  <c r="L96" i="38"/>
  <c r="M96" i="38" s="1"/>
  <c r="Q96" i="38"/>
  <c r="R96" i="38" s="1"/>
  <c r="Q106" i="38"/>
  <c r="R106" i="38" s="1"/>
  <c r="O113" i="38"/>
  <c r="L113" i="38"/>
  <c r="M113" i="38" s="1"/>
  <c r="Q113" i="38"/>
  <c r="R113" i="38" s="1"/>
  <c r="Q118" i="38"/>
  <c r="R118" i="38" s="1"/>
  <c r="Q120" i="38"/>
  <c r="R120" i="38" s="1"/>
  <c r="Q124" i="38"/>
  <c r="R124" i="38" s="1"/>
  <c r="O130" i="38"/>
  <c r="L130" i="38"/>
  <c r="M130" i="38" s="1"/>
  <c r="Q132" i="38"/>
  <c r="R132" i="38" s="1"/>
  <c r="O138" i="38"/>
  <c r="L138" i="38"/>
  <c r="M138" i="38" s="1"/>
  <c r="Q140" i="38"/>
  <c r="R140" i="38" s="1"/>
  <c r="O146" i="38"/>
  <c r="L146" i="38"/>
  <c r="M146" i="38" s="1"/>
  <c r="Q148" i="38"/>
  <c r="R148" i="38" s="1"/>
  <c r="Q14" i="38"/>
  <c r="R14" i="38" s="1"/>
  <c r="L24" i="38"/>
  <c r="M24" i="38" s="1"/>
  <c r="Q24" i="38"/>
  <c r="R24" i="38" s="1"/>
  <c r="Q26" i="38"/>
  <c r="R26" i="38" s="1"/>
  <c r="Q31" i="38"/>
  <c r="R31" i="38" s="1"/>
  <c r="Q36" i="38"/>
  <c r="R36" i="38" s="1"/>
  <c r="L42" i="38"/>
  <c r="M42" i="38" s="1"/>
  <c r="O42" i="38"/>
  <c r="Q51" i="38"/>
  <c r="R51" i="38" s="1"/>
  <c r="L60" i="38"/>
  <c r="M60" i="38" s="1"/>
  <c r="Q60" i="38"/>
  <c r="R60" i="38" s="1"/>
  <c r="L74" i="38"/>
  <c r="M74" i="38" s="1"/>
  <c r="O74" i="38"/>
  <c r="Q83" i="38"/>
  <c r="R83" i="38" s="1"/>
  <c r="L92" i="38"/>
  <c r="M92" i="38" s="1"/>
  <c r="Q92" i="38"/>
  <c r="R92" i="38" s="1"/>
  <c r="O102" i="38"/>
  <c r="L102" i="38"/>
  <c r="M102" i="38" s="1"/>
  <c r="O110" i="38"/>
  <c r="L110" i="38"/>
  <c r="M110" i="38" s="1"/>
  <c r="O115" i="38"/>
  <c r="L115" i="38"/>
  <c r="M115" i="38" s="1"/>
  <c r="O117" i="38"/>
  <c r="L117" i="38"/>
  <c r="M117" i="38" s="1"/>
  <c r="Q117" i="38"/>
  <c r="R117" i="38" s="1"/>
  <c r="O125" i="38"/>
  <c r="L125" i="38"/>
  <c r="M125" i="38" s="1"/>
  <c r="O133" i="38"/>
  <c r="L133" i="38"/>
  <c r="M133" i="38" s="1"/>
  <c r="O141" i="38"/>
  <c r="L141" i="38"/>
  <c r="M141" i="38" s="1"/>
  <c r="O149" i="38"/>
  <c r="L149" i="38"/>
  <c r="M149" i="38" s="1"/>
  <c r="L198" i="38"/>
  <c r="M198" i="38" s="1"/>
  <c r="Q198" i="38"/>
  <c r="R198" i="38" s="1"/>
  <c r="O198" i="38"/>
  <c r="O29" i="38"/>
  <c r="Q30" i="38"/>
  <c r="R30" i="38" s="1"/>
  <c r="Q50" i="38"/>
  <c r="R50" i="38" s="1"/>
  <c r="O53" i="38"/>
  <c r="L56" i="38"/>
  <c r="M56" i="38" s="1"/>
  <c r="Q56" i="38"/>
  <c r="R56" i="38" s="1"/>
  <c r="Q61" i="38"/>
  <c r="R61" i="38" s="1"/>
  <c r="Q82" i="38"/>
  <c r="R82" i="38" s="1"/>
  <c r="O85" i="38"/>
  <c r="L88" i="38"/>
  <c r="M88" i="38" s="1"/>
  <c r="Q88" i="38"/>
  <c r="R88" i="38" s="1"/>
  <c r="Q93" i="38"/>
  <c r="R93" i="38" s="1"/>
  <c r="Q100" i="38"/>
  <c r="R100" i="38" s="1"/>
  <c r="Q108" i="38"/>
  <c r="R108" i="38" s="1"/>
  <c r="O121" i="38"/>
  <c r="L121" i="38"/>
  <c r="M121" i="38" s="1"/>
  <c r="Q121" i="38"/>
  <c r="R121" i="38" s="1"/>
  <c r="O128" i="38"/>
  <c r="L128" i="38"/>
  <c r="M128" i="38" s="1"/>
  <c r="Q130" i="38"/>
  <c r="R130" i="38" s="1"/>
  <c r="O136" i="38"/>
  <c r="L136" i="38"/>
  <c r="M136" i="38" s="1"/>
  <c r="Q138" i="38"/>
  <c r="R138" i="38" s="1"/>
  <c r="O144" i="38"/>
  <c r="L144" i="38"/>
  <c r="M144" i="38" s="1"/>
  <c r="Q146" i="38"/>
  <c r="R146" i="38" s="1"/>
  <c r="L174" i="38"/>
  <c r="M174" i="38" s="1"/>
  <c r="Q174" i="38"/>
  <c r="R174" i="38" s="1"/>
  <c r="O174" i="38"/>
  <c r="O18" i="38"/>
  <c r="O24" i="38"/>
  <c r="Q43" i="38"/>
  <c r="R43" i="38" s="1"/>
  <c r="L52" i="38"/>
  <c r="M52" i="38" s="1"/>
  <c r="Q52" i="38"/>
  <c r="R52" i="38" s="1"/>
  <c r="O60" i="38"/>
  <c r="O67" i="38"/>
  <c r="Q75" i="38"/>
  <c r="R75" i="38" s="1"/>
  <c r="L84" i="38"/>
  <c r="M84" i="38" s="1"/>
  <c r="Q84" i="38"/>
  <c r="R84" i="38" s="1"/>
  <c r="O92" i="38"/>
  <c r="L98" i="38"/>
  <c r="M98" i="38" s="1"/>
  <c r="O98" i="38"/>
  <c r="O99" i="38"/>
  <c r="O104" i="38"/>
  <c r="L104" i="38"/>
  <c r="M104" i="38" s="1"/>
  <c r="O112" i="38"/>
  <c r="L112" i="38"/>
  <c r="M112" i="38" s="1"/>
  <c r="Q115" i="38"/>
  <c r="R115" i="38" s="1"/>
  <c r="Q125" i="38"/>
  <c r="R125" i="38" s="1"/>
  <c r="O131" i="38"/>
  <c r="L131" i="38"/>
  <c r="M131" i="38" s="1"/>
  <c r="Q133" i="38"/>
  <c r="R133" i="38" s="1"/>
  <c r="O139" i="38"/>
  <c r="L139" i="38"/>
  <c r="M139" i="38" s="1"/>
  <c r="Q141" i="38"/>
  <c r="R141" i="38" s="1"/>
  <c r="O147" i="38"/>
  <c r="L147" i="38"/>
  <c r="M147" i="38" s="1"/>
  <c r="Q149" i="38"/>
  <c r="R149" i="38" s="1"/>
  <c r="O152" i="38"/>
  <c r="L152" i="38"/>
  <c r="M152" i="38" s="1"/>
  <c r="O154" i="38"/>
  <c r="L154" i="38"/>
  <c r="M154" i="38" s="1"/>
  <c r="O156" i="38"/>
  <c r="L156" i="38"/>
  <c r="M156" i="38" s="1"/>
  <c r="O158" i="38"/>
  <c r="L158" i="38"/>
  <c r="M158" i="38" s="1"/>
  <c r="O160" i="38"/>
  <c r="L160" i="38"/>
  <c r="M160" i="38" s="1"/>
  <c r="O162" i="38"/>
  <c r="L162" i="38"/>
  <c r="M162" i="38" s="1"/>
  <c r="O164" i="38"/>
  <c r="L164" i="38"/>
  <c r="M164" i="38" s="1"/>
  <c r="L166" i="38"/>
  <c r="M166" i="38" s="1"/>
  <c r="Q166" i="38"/>
  <c r="R166" i="38" s="1"/>
  <c r="O166" i="38"/>
  <c r="L192" i="38"/>
  <c r="M192" i="38" s="1"/>
  <c r="Q192" i="38"/>
  <c r="R192" i="38" s="1"/>
  <c r="O192" i="38"/>
  <c r="L175" i="38"/>
  <c r="M175" i="38" s="1"/>
  <c r="Q175" i="38"/>
  <c r="R175" i="38" s="1"/>
  <c r="O175" i="38"/>
  <c r="L232" i="38"/>
  <c r="M232" i="38" s="1"/>
  <c r="Q232" i="38"/>
  <c r="R232" i="38" s="1"/>
  <c r="O232" i="38"/>
  <c r="O153" i="38"/>
  <c r="L153" i="38"/>
  <c r="M153" i="38" s="1"/>
  <c r="O155" i="38"/>
  <c r="L155" i="38"/>
  <c r="M155" i="38" s="1"/>
  <c r="O157" i="38"/>
  <c r="L157" i="38"/>
  <c r="M157" i="38" s="1"/>
  <c r="O159" i="38"/>
  <c r="L159" i="38"/>
  <c r="M159" i="38" s="1"/>
  <c r="O161" i="38"/>
  <c r="L161" i="38"/>
  <c r="M161" i="38" s="1"/>
  <c r="O163" i="38"/>
  <c r="L163" i="38"/>
  <c r="M163" i="38" s="1"/>
  <c r="O165" i="38"/>
  <c r="L165" i="38"/>
  <c r="M165" i="38" s="1"/>
  <c r="L183" i="38"/>
  <c r="M183" i="38" s="1"/>
  <c r="Q183" i="38"/>
  <c r="R183" i="38" s="1"/>
  <c r="O183" i="38"/>
  <c r="L188" i="38"/>
  <c r="M188" i="38" s="1"/>
  <c r="Q188" i="38"/>
  <c r="R188" i="38" s="1"/>
  <c r="O188" i="38"/>
  <c r="L196" i="38"/>
  <c r="M196" i="38" s="1"/>
  <c r="Q196" i="38"/>
  <c r="R196" i="38" s="1"/>
  <c r="O196" i="38"/>
  <c r="L248" i="38"/>
  <c r="M248" i="38" s="1"/>
  <c r="Q248" i="38"/>
  <c r="R248" i="38" s="1"/>
  <c r="O248" i="38"/>
  <c r="L229" i="38"/>
  <c r="M229" i="38" s="1"/>
  <c r="Q229" i="38"/>
  <c r="R229" i="38" s="1"/>
  <c r="O229" i="38"/>
  <c r="L194" i="38"/>
  <c r="M194" i="38" s="1"/>
  <c r="Q194" i="38"/>
  <c r="R194" i="38" s="1"/>
  <c r="O194" i="38"/>
  <c r="L169" i="38"/>
  <c r="M169" i="38" s="1"/>
  <c r="Q169" i="38"/>
  <c r="R169" i="38" s="1"/>
  <c r="L177" i="38"/>
  <c r="M177" i="38" s="1"/>
  <c r="Q177" i="38"/>
  <c r="R177" i="38" s="1"/>
  <c r="L185" i="38"/>
  <c r="M185" i="38" s="1"/>
  <c r="Q185" i="38"/>
  <c r="R185" i="38" s="1"/>
  <c r="L219" i="38"/>
  <c r="M219" i="38" s="1"/>
  <c r="Q219" i="38"/>
  <c r="R219" i="38" s="1"/>
  <c r="O219" i="38"/>
  <c r="L222" i="38"/>
  <c r="M222" i="38" s="1"/>
  <c r="Q222" i="38"/>
  <c r="R222" i="38" s="1"/>
  <c r="O222" i="38"/>
  <c r="L235" i="38"/>
  <c r="M235" i="38" s="1"/>
  <c r="Q235" i="38"/>
  <c r="R235" i="38" s="1"/>
  <c r="O235" i="38"/>
  <c r="L238" i="38"/>
  <c r="M238" i="38" s="1"/>
  <c r="Q238" i="38"/>
  <c r="R238" i="38" s="1"/>
  <c r="O238" i="38"/>
  <c r="L256" i="38"/>
  <c r="M256" i="38" s="1"/>
  <c r="Q256" i="38"/>
  <c r="R256" i="38" s="1"/>
  <c r="O256" i="38"/>
  <c r="L264" i="38"/>
  <c r="M264" i="38" s="1"/>
  <c r="Q264" i="38"/>
  <c r="R264" i="38" s="1"/>
  <c r="O264" i="38"/>
  <c r="L171" i="38"/>
  <c r="M171" i="38" s="1"/>
  <c r="Q171" i="38"/>
  <c r="R171" i="38" s="1"/>
  <c r="L179" i="38"/>
  <c r="M179" i="38" s="1"/>
  <c r="Q179" i="38"/>
  <c r="R179" i="38" s="1"/>
  <c r="L187" i="38"/>
  <c r="M187" i="38" s="1"/>
  <c r="Q187" i="38"/>
  <c r="R187" i="38" s="1"/>
  <c r="L189" i="38"/>
  <c r="M189" i="38" s="1"/>
  <c r="Q189" i="38"/>
  <c r="R189" i="38" s="1"/>
  <c r="L191" i="38"/>
  <c r="M191" i="38" s="1"/>
  <c r="Q191" i="38"/>
  <c r="R191" i="38" s="1"/>
  <c r="L193" i="38"/>
  <c r="M193" i="38" s="1"/>
  <c r="Q193" i="38"/>
  <c r="R193" i="38" s="1"/>
  <c r="L195" i="38"/>
  <c r="M195" i="38" s="1"/>
  <c r="Q195" i="38"/>
  <c r="R195" i="38" s="1"/>
  <c r="L197" i="38"/>
  <c r="M197" i="38" s="1"/>
  <c r="Q197" i="38"/>
  <c r="R197" i="38" s="1"/>
  <c r="L199" i="38"/>
  <c r="M199" i="38" s="1"/>
  <c r="Q199" i="38"/>
  <c r="R199" i="38" s="1"/>
  <c r="L201" i="38"/>
  <c r="M201" i="38" s="1"/>
  <c r="Q201" i="38"/>
  <c r="R201" i="38" s="1"/>
  <c r="L203" i="38"/>
  <c r="M203" i="38" s="1"/>
  <c r="Q203" i="38"/>
  <c r="R203" i="38" s="1"/>
  <c r="L205" i="38"/>
  <c r="M205" i="38" s="1"/>
  <c r="Q205" i="38"/>
  <c r="R205" i="38" s="1"/>
  <c r="L207" i="38"/>
  <c r="M207" i="38" s="1"/>
  <c r="Q207" i="38"/>
  <c r="R207" i="38" s="1"/>
  <c r="L209" i="38"/>
  <c r="M209" i="38" s="1"/>
  <c r="Q209" i="38"/>
  <c r="R209" i="38" s="1"/>
  <c r="L211" i="38"/>
  <c r="M211" i="38" s="1"/>
  <c r="Q211" i="38"/>
  <c r="R211" i="38" s="1"/>
  <c r="L213" i="38"/>
  <c r="M213" i="38" s="1"/>
  <c r="Q213" i="38"/>
  <c r="R213" i="38" s="1"/>
  <c r="L215" i="38"/>
  <c r="M215" i="38" s="1"/>
  <c r="Q215" i="38"/>
  <c r="R215" i="38" s="1"/>
  <c r="L217" i="38"/>
  <c r="M217" i="38" s="1"/>
  <c r="Q217" i="38"/>
  <c r="R217" i="38" s="1"/>
  <c r="L223" i="38"/>
  <c r="M223" i="38" s="1"/>
  <c r="Q223" i="38"/>
  <c r="R223" i="38" s="1"/>
  <c r="O223" i="38"/>
  <c r="L226" i="38"/>
  <c r="M226" i="38" s="1"/>
  <c r="Q226" i="38"/>
  <c r="R226" i="38" s="1"/>
  <c r="O226" i="38"/>
  <c r="L242" i="38"/>
  <c r="M242" i="38" s="1"/>
  <c r="Q242" i="38"/>
  <c r="R242" i="38" s="1"/>
  <c r="O242" i="38"/>
  <c r="L254" i="38"/>
  <c r="M254" i="38" s="1"/>
  <c r="Q254" i="38"/>
  <c r="R254" i="38" s="1"/>
  <c r="O254" i="38"/>
  <c r="L262" i="38"/>
  <c r="M262" i="38" s="1"/>
  <c r="Q262" i="38"/>
  <c r="R262" i="38" s="1"/>
  <c r="O262" i="38"/>
  <c r="L270" i="38"/>
  <c r="M270" i="38" s="1"/>
  <c r="Q270" i="38"/>
  <c r="R270" i="38" s="1"/>
  <c r="O270" i="38"/>
  <c r="O325" i="38"/>
  <c r="L325" i="38"/>
  <c r="M325" i="38" s="1"/>
  <c r="Q325" i="38"/>
  <c r="R325" i="38" s="1"/>
  <c r="L168" i="38"/>
  <c r="M168" i="38" s="1"/>
  <c r="Q168" i="38"/>
  <c r="R168" i="38" s="1"/>
  <c r="L176" i="38"/>
  <c r="M176" i="38" s="1"/>
  <c r="Q176" i="38"/>
  <c r="R176" i="38" s="1"/>
  <c r="L184" i="38"/>
  <c r="M184" i="38" s="1"/>
  <c r="Q184" i="38"/>
  <c r="R184" i="38" s="1"/>
  <c r="L220" i="38"/>
  <c r="M220" i="38" s="1"/>
  <c r="Q220" i="38"/>
  <c r="R220" i="38" s="1"/>
  <c r="O220" i="38"/>
  <c r="L233" i="38"/>
  <c r="M233" i="38" s="1"/>
  <c r="Q233" i="38"/>
  <c r="R233" i="38" s="1"/>
  <c r="O233" i="38"/>
  <c r="L236" i="38"/>
  <c r="M236" i="38" s="1"/>
  <c r="Q236" i="38"/>
  <c r="R236" i="38" s="1"/>
  <c r="O236" i="38"/>
  <c r="O322" i="38"/>
  <c r="L322" i="38"/>
  <c r="M322" i="38" s="1"/>
  <c r="Q322" i="38"/>
  <c r="R322" i="38" s="1"/>
  <c r="L173" i="38"/>
  <c r="M173" i="38" s="1"/>
  <c r="Q173" i="38"/>
  <c r="R173" i="38" s="1"/>
  <c r="L181" i="38"/>
  <c r="M181" i="38" s="1"/>
  <c r="Q181" i="38"/>
  <c r="R181" i="38" s="1"/>
  <c r="L227" i="38"/>
  <c r="M227" i="38" s="1"/>
  <c r="Q227" i="38"/>
  <c r="R227" i="38" s="1"/>
  <c r="O227" i="38"/>
  <c r="L230" i="38"/>
  <c r="M230" i="38" s="1"/>
  <c r="Q230" i="38"/>
  <c r="R230" i="38" s="1"/>
  <c r="O230" i="38"/>
  <c r="L246" i="38"/>
  <c r="M246" i="38" s="1"/>
  <c r="Q246" i="38"/>
  <c r="R246" i="38" s="1"/>
  <c r="O246" i="38"/>
  <c r="L252" i="38"/>
  <c r="M252" i="38" s="1"/>
  <c r="Q252" i="38"/>
  <c r="R252" i="38" s="1"/>
  <c r="O252" i="38"/>
  <c r="L260" i="38"/>
  <c r="M260" i="38" s="1"/>
  <c r="Q260" i="38"/>
  <c r="R260" i="38" s="1"/>
  <c r="O260" i="38"/>
  <c r="L268" i="38"/>
  <c r="M268" i="38" s="1"/>
  <c r="Q268" i="38"/>
  <c r="R268" i="38" s="1"/>
  <c r="O268" i="38"/>
  <c r="O279" i="38"/>
  <c r="L279" i="38"/>
  <c r="M279" i="38" s="1"/>
  <c r="Q279" i="38"/>
  <c r="R279" i="38" s="1"/>
  <c r="O316" i="38"/>
  <c r="L316" i="38"/>
  <c r="M316" i="38" s="1"/>
  <c r="Q316" i="38"/>
  <c r="R316" i="38" s="1"/>
  <c r="O320" i="38"/>
  <c r="L320" i="38"/>
  <c r="M320" i="38" s="1"/>
  <c r="Q320" i="38"/>
  <c r="R320" i="38" s="1"/>
  <c r="O168" i="38"/>
  <c r="L170" i="38"/>
  <c r="M170" i="38" s="1"/>
  <c r="Q170" i="38"/>
  <c r="R170" i="38" s="1"/>
  <c r="O176" i="38"/>
  <c r="L178" i="38"/>
  <c r="M178" i="38" s="1"/>
  <c r="Q178" i="38"/>
  <c r="R178" i="38" s="1"/>
  <c r="O184" i="38"/>
  <c r="L186" i="38"/>
  <c r="M186" i="38" s="1"/>
  <c r="Q186" i="38"/>
  <c r="R186" i="38" s="1"/>
  <c r="L221" i="38"/>
  <c r="M221" i="38" s="1"/>
  <c r="Q221" i="38"/>
  <c r="R221" i="38" s="1"/>
  <c r="O221" i="38"/>
  <c r="L224" i="38"/>
  <c r="M224" i="38" s="1"/>
  <c r="Q224" i="38"/>
  <c r="R224" i="38" s="1"/>
  <c r="O224" i="38"/>
  <c r="L240" i="38"/>
  <c r="M240" i="38" s="1"/>
  <c r="Q240" i="38"/>
  <c r="R240" i="38" s="1"/>
  <c r="O240" i="38"/>
  <c r="O310" i="38"/>
  <c r="L310" i="38"/>
  <c r="M310" i="38" s="1"/>
  <c r="Q310" i="38"/>
  <c r="R310" i="38" s="1"/>
  <c r="L200" i="38"/>
  <c r="M200" i="38" s="1"/>
  <c r="Q200" i="38"/>
  <c r="R200" i="38" s="1"/>
  <c r="L202" i="38"/>
  <c r="M202" i="38" s="1"/>
  <c r="Q202" i="38"/>
  <c r="R202" i="38" s="1"/>
  <c r="L204" i="38"/>
  <c r="M204" i="38" s="1"/>
  <c r="Q204" i="38"/>
  <c r="R204" i="38" s="1"/>
  <c r="L206" i="38"/>
  <c r="M206" i="38" s="1"/>
  <c r="Q206" i="38"/>
  <c r="R206" i="38" s="1"/>
  <c r="L208" i="38"/>
  <c r="M208" i="38" s="1"/>
  <c r="Q208" i="38"/>
  <c r="R208" i="38" s="1"/>
  <c r="L210" i="38"/>
  <c r="M210" i="38" s="1"/>
  <c r="Q210" i="38"/>
  <c r="R210" i="38" s="1"/>
  <c r="L212" i="38"/>
  <c r="M212" i="38" s="1"/>
  <c r="Q212" i="38"/>
  <c r="R212" i="38" s="1"/>
  <c r="L214" i="38"/>
  <c r="M214" i="38" s="1"/>
  <c r="Q214" i="38"/>
  <c r="R214" i="38" s="1"/>
  <c r="L216" i="38"/>
  <c r="M216" i="38" s="1"/>
  <c r="Q216" i="38"/>
  <c r="R216" i="38" s="1"/>
  <c r="L218" i="38"/>
  <c r="M218" i="38" s="1"/>
  <c r="Q218" i="38"/>
  <c r="R218" i="38" s="1"/>
  <c r="O218" i="38"/>
  <c r="L231" i="38"/>
  <c r="M231" i="38" s="1"/>
  <c r="Q231" i="38"/>
  <c r="R231" i="38" s="1"/>
  <c r="O231" i="38"/>
  <c r="L234" i="38"/>
  <c r="M234" i="38" s="1"/>
  <c r="Q234" i="38"/>
  <c r="R234" i="38" s="1"/>
  <c r="O234" i="38"/>
  <c r="L250" i="38"/>
  <c r="M250" i="38" s="1"/>
  <c r="Q250" i="38"/>
  <c r="R250" i="38" s="1"/>
  <c r="O250" i="38"/>
  <c r="L258" i="38"/>
  <c r="M258" i="38" s="1"/>
  <c r="Q258" i="38"/>
  <c r="R258" i="38" s="1"/>
  <c r="O258" i="38"/>
  <c r="L266" i="38"/>
  <c r="M266" i="38" s="1"/>
  <c r="Q266" i="38"/>
  <c r="R266" i="38" s="1"/>
  <c r="O266" i="38"/>
  <c r="L172" i="38"/>
  <c r="M172" i="38" s="1"/>
  <c r="Q172" i="38"/>
  <c r="R172" i="38" s="1"/>
  <c r="L180" i="38"/>
  <c r="M180" i="38" s="1"/>
  <c r="Q180" i="38"/>
  <c r="R180" i="38" s="1"/>
  <c r="O200" i="38"/>
  <c r="O202" i="38"/>
  <c r="O204" i="38"/>
  <c r="O206" i="38"/>
  <c r="O208" i="38"/>
  <c r="O210" i="38"/>
  <c r="O212" i="38"/>
  <c r="O214" i="38"/>
  <c r="O216" i="38"/>
  <c r="L225" i="38"/>
  <c r="M225" i="38" s="1"/>
  <c r="Q225" i="38"/>
  <c r="R225" i="38" s="1"/>
  <c r="O225" i="38"/>
  <c r="L228" i="38"/>
  <c r="M228" i="38" s="1"/>
  <c r="Q228" i="38"/>
  <c r="R228" i="38" s="1"/>
  <c r="O228" i="38"/>
  <c r="L244" i="38"/>
  <c r="M244" i="38" s="1"/>
  <c r="Q244" i="38"/>
  <c r="R244" i="38" s="1"/>
  <c r="O244" i="38"/>
  <c r="O294" i="38"/>
  <c r="L294" i="38"/>
  <c r="M294" i="38" s="1"/>
  <c r="Q294" i="38"/>
  <c r="R294" i="38" s="1"/>
  <c r="O300" i="38"/>
  <c r="L300" i="38"/>
  <c r="M300" i="38" s="1"/>
  <c r="Q300" i="38"/>
  <c r="R300" i="38" s="1"/>
  <c r="O304" i="38"/>
  <c r="L304" i="38"/>
  <c r="M304" i="38" s="1"/>
  <c r="Q304" i="38"/>
  <c r="R304" i="38" s="1"/>
  <c r="O284" i="38"/>
  <c r="L284" i="38"/>
  <c r="M284" i="38" s="1"/>
  <c r="Q284" i="38"/>
  <c r="R284" i="38" s="1"/>
  <c r="O297" i="38"/>
  <c r="L297" i="38"/>
  <c r="M297" i="38" s="1"/>
  <c r="Q297" i="38"/>
  <c r="R297" i="38" s="1"/>
  <c r="O313" i="38"/>
  <c r="L313" i="38"/>
  <c r="M313" i="38" s="1"/>
  <c r="Q313" i="38"/>
  <c r="R313" i="38" s="1"/>
  <c r="L272" i="38"/>
  <c r="M272" i="38" s="1"/>
  <c r="Q272" i="38"/>
  <c r="R272" i="38" s="1"/>
  <c r="L274" i="38"/>
  <c r="M274" i="38" s="1"/>
  <c r="Q274" i="38"/>
  <c r="R274" i="38" s="1"/>
  <c r="O276" i="38"/>
  <c r="L276" i="38"/>
  <c r="M276" i="38" s="1"/>
  <c r="Q276" i="38"/>
  <c r="R276" i="38" s="1"/>
  <c r="O282" i="38"/>
  <c r="L282" i="38"/>
  <c r="M282" i="38" s="1"/>
  <c r="Q282" i="38"/>
  <c r="R282" i="38" s="1"/>
  <c r="Q340" i="38"/>
  <c r="R340" i="38" s="1"/>
  <c r="O340" i="38"/>
  <c r="L340" i="38"/>
  <c r="M340" i="38" s="1"/>
  <c r="O280" i="38"/>
  <c r="L280" i="38"/>
  <c r="M280" i="38" s="1"/>
  <c r="O285" i="38"/>
  <c r="L285" i="38"/>
  <c r="M285" i="38" s="1"/>
  <c r="Q285" i="38"/>
  <c r="R285" i="38" s="1"/>
  <c r="O295" i="38"/>
  <c r="L295" i="38"/>
  <c r="M295" i="38" s="1"/>
  <c r="Q295" i="38"/>
  <c r="R295" i="38" s="1"/>
  <c r="O298" i="38"/>
  <c r="L298" i="38"/>
  <c r="M298" i="38" s="1"/>
  <c r="Q298" i="38"/>
  <c r="R298" i="38" s="1"/>
  <c r="O301" i="38"/>
  <c r="L301" i="38"/>
  <c r="M301" i="38" s="1"/>
  <c r="Q301" i="38"/>
  <c r="R301" i="38" s="1"/>
  <c r="O311" i="38"/>
  <c r="L311" i="38"/>
  <c r="M311" i="38" s="1"/>
  <c r="Q311" i="38"/>
  <c r="R311" i="38" s="1"/>
  <c r="O314" i="38"/>
  <c r="L314" i="38"/>
  <c r="M314" i="38" s="1"/>
  <c r="Q314" i="38"/>
  <c r="R314" i="38" s="1"/>
  <c r="O317" i="38"/>
  <c r="L317" i="38"/>
  <c r="M317" i="38" s="1"/>
  <c r="Q317" i="38"/>
  <c r="R317" i="38" s="1"/>
  <c r="O326" i="38"/>
  <c r="L326" i="38"/>
  <c r="M326" i="38" s="1"/>
  <c r="Q326" i="38"/>
  <c r="R326" i="38" s="1"/>
  <c r="O335" i="38"/>
  <c r="L335" i="38"/>
  <c r="M335" i="38" s="1"/>
  <c r="Q335" i="38"/>
  <c r="R335" i="38" s="1"/>
  <c r="Q359" i="38"/>
  <c r="R359" i="38" s="1"/>
  <c r="O359" i="38"/>
  <c r="L359" i="38"/>
  <c r="M359" i="38" s="1"/>
  <c r="O289" i="38"/>
  <c r="L289" i="38"/>
  <c r="M289" i="38" s="1"/>
  <c r="Q289" i="38"/>
  <c r="R289" i="38" s="1"/>
  <c r="O305" i="38"/>
  <c r="L305" i="38"/>
  <c r="M305" i="38" s="1"/>
  <c r="Q305" i="38"/>
  <c r="R305" i="38" s="1"/>
  <c r="Q350" i="38"/>
  <c r="R350" i="38" s="1"/>
  <c r="O350" i="38"/>
  <c r="L350" i="38"/>
  <c r="M350" i="38" s="1"/>
  <c r="Q353" i="38"/>
  <c r="R353" i="38" s="1"/>
  <c r="O353" i="38"/>
  <c r="L353" i="38"/>
  <c r="M353" i="38" s="1"/>
  <c r="Q356" i="38"/>
  <c r="R356" i="38" s="1"/>
  <c r="O356" i="38"/>
  <c r="L356" i="38"/>
  <c r="M356" i="38" s="1"/>
  <c r="O277" i="38"/>
  <c r="L277" i="38"/>
  <c r="M277" i="38" s="1"/>
  <c r="Q277" i="38"/>
  <c r="R277" i="38" s="1"/>
  <c r="Q280" i="38"/>
  <c r="R280" i="38" s="1"/>
  <c r="O283" i="38"/>
  <c r="L283" i="38"/>
  <c r="M283" i="38" s="1"/>
  <c r="Q283" i="38"/>
  <c r="R283" i="38" s="1"/>
  <c r="O286" i="38"/>
  <c r="L286" i="38"/>
  <c r="M286" i="38" s="1"/>
  <c r="Q286" i="38"/>
  <c r="R286" i="38" s="1"/>
  <c r="O292" i="38"/>
  <c r="L292" i="38"/>
  <c r="M292" i="38" s="1"/>
  <c r="Q292" i="38"/>
  <c r="R292" i="38" s="1"/>
  <c r="O296" i="38"/>
  <c r="L296" i="38"/>
  <c r="M296" i="38" s="1"/>
  <c r="O302" i="38"/>
  <c r="L302" i="38"/>
  <c r="M302" i="38" s="1"/>
  <c r="Q302" i="38"/>
  <c r="R302" i="38" s="1"/>
  <c r="O308" i="38"/>
  <c r="L308" i="38"/>
  <c r="M308" i="38" s="1"/>
  <c r="Q308" i="38"/>
  <c r="R308" i="38" s="1"/>
  <c r="O312" i="38"/>
  <c r="L312" i="38"/>
  <c r="M312" i="38" s="1"/>
  <c r="O318" i="38"/>
  <c r="L318" i="38"/>
  <c r="M318" i="38" s="1"/>
  <c r="Q318" i="38"/>
  <c r="R318" i="38" s="1"/>
  <c r="O327" i="38"/>
  <c r="L327" i="38"/>
  <c r="M327" i="38" s="1"/>
  <c r="Q327" i="38"/>
  <c r="R327" i="38" s="1"/>
  <c r="O332" i="38"/>
  <c r="L332" i="38"/>
  <c r="M332" i="38" s="1"/>
  <c r="Q332" i="38"/>
  <c r="R332" i="38" s="1"/>
  <c r="O336" i="38"/>
  <c r="L336" i="38"/>
  <c r="M336" i="38" s="1"/>
  <c r="O338" i="38"/>
  <c r="L338" i="38"/>
  <c r="M338" i="38" s="1"/>
  <c r="Q338" i="38"/>
  <c r="R338" i="38" s="1"/>
  <c r="L237" i="38"/>
  <c r="M237" i="38" s="1"/>
  <c r="Q237" i="38"/>
  <c r="R237" i="38" s="1"/>
  <c r="L239" i="38"/>
  <c r="M239" i="38" s="1"/>
  <c r="Q239" i="38"/>
  <c r="R239" i="38" s="1"/>
  <c r="L241" i="38"/>
  <c r="M241" i="38" s="1"/>
  <c r="Q241" i="38"/>
  <c r="R241" i="38" s="1"/>
  <c r="L243" i="38"/>
  <c r="M243" i="38" s="1"/>
  <c r="Q243" i="38"/>
  <c r="R243" i="38" s="1"/>
  <c r="L245" i="38"/>
  <c r="M245" i="38" s="1"/>
  <c r="Q245" i="38"/>
  <c r="R245" i="38" s="1"/>
  <c r="L247" i="38"/>
  <c r="M247" i="38" s="1"/>
  <c r="Q247" i="38"/>
  <c r="R247" i="38" s="1"/>
  <c r="L249" i="38"/>
  <c r="M249" i="38" s="1"/>
  <c r="Q249" i="38"/>
  <c r="R249" i="38" s="1"/>
  <c r="L251" i="38"/>
  <c r="M251" i="38" s="1"/>
  <c r="Q251" i="38"/>
  <c r="R251" i="38" s="1"/>
  <c r="L253" i="38"/>
  <c r="M253" i="38" s="1"/>
  <c r="Q253" i="38"/>
  <c r="R253" i="38" s="1"/>
  <c r="L255" i="38"/>
  <c r="M255" i="38" s="1"/>
  <c r="Q255" i="38"/>
  <c r="R255" i="38" s="1"/>
  <c r="L257" i="38"/>
  <c r="M257" i="38" s="1"/>
  <c r="Q257" i="38"/>
  <c r="R257" i="38" s="1"/>
  <c r="L259" i="38"/>
  <c r="M259" i="38" s="1"/>
  <c r="Q259" i="38"/>
  <c r="R259" i="38" s="1"/>
  <c r="L261" i="38"/>
  <c r="M261" i="38" s="1"/>
  <c r="Q261" i="38"/>
  <c r="R261" i="38" s="1"/>
  <c r="L263" i="38"/>
  <c r="M263" i="38" s="1"/>
  <c r="Q263" i="38"/>
  <c r="R263" i="38" s="1"/>
  <c r="L265" i="38"/>
  <c r="M265" i="38" s="1"/>
  <c r="Q265" i="38"/>
  <c r="R265" i="38" s="1"/>
  <c r="L267" i="38"/>
  <c r="M267" i="38" s="1"/>
  <c r="Q267" i="38"/>
  <c r="R267" i="38" s="1"/>
  <c r="L269" i="38"/>
  <c r="M269" i="38" s="1"/>
  <c r="Q269" i="38"/>
  <c r="R269" i="38" s="1"/>
  <c r="L271" i="38"/>
  <c r="M271" i="38" s="1"/>
  <c r="Q271" i="38"/>
  <c r="R271" i="38" s="1"/>
  <c r="L273" i="38"/>
  <c r="M273" i="38" s="1"/>
  <c r="Q273" i="38"/>
  <c r="R273" i="38" s="1"/>
  <c r="L275" i="38"/>
  <c r="M275" i="38" s="1"/>
  <c r="Q275" i="38"/>
  <c r="R275" i="38" s="1"/>
  <c r="O281" i="38"/>
  <c r="L281" i="38"/>
  <c r="M281" i="38" s="1"/>
  <c r="Q351" i="38"/>
  <c r="R351" i="38" s="1"/>
  <c r="O351" i="38"/>
  <c r="L351" i="38"/>
  <c r="M351" i="38" s="1"/>
  <c r="O237" i="38"/>
  <c r="O239" i="38"/>
  <c r="O241" i="38"/>
  <c r="O243" i="38"/>
  <c r="O245" i="38"/>
  <c r="O247" i="38"/>
  <c r="O249" i="38"/>
  <c r="O278" i="38"/>
  <c r="L278" i="38"/>
  <c r="M278" i="38" s="1"/>
  <c r="Q278" i="38"/>
  <c r="R278" i="38" s="1"/>
  <c r="O287" i="38"/>
  <c r="L287" i="38"/>
  <c r="M287" i="38" s="1"/>
  <c r="Q287" i="38"/>
  <c r="R287" i="38" s="1"/>
  <c r="O290" i="38"/>
  <c r="L290" i="38"/>
  <c r="M290" i="38" s="1"/>
  <c r="Q290" i="38"/>
  <c r="R290" i="38" s="1"/>
  <c r="O293" i="38"/>
  <c r="L293" i="38"/>
  <c r="M293" i="38" s="1"/>
  <c r="Q293" i="38"/>
  <c r="R293" i="38" s="1"/>
  <c r="O303" i="38"/>
  <c r="L303" i="38"/>
  <c r="M303" i="38" s="1"/>
  <c r="Q303" i="38"/>
  <c r="R303" i="38" s="1"/>
  <c r="O306" i="38"/>
  <c r="L306" i="38"/>
  <c r="M306" i="38" s="1"/>
  <c r="Q306" i="38"/>
  <c r="R306" i="38" s="1"/>
  <c r="O309" i="38"/>
  <c r="L309" i="38"/>
  <c r="M309" i="38" s="1"/>
  <c r="Q309" i="38"/>
  <c r="R309" i="38" s="1"/>
  <c r="Q312" i="38"/>
  <c r="R312" i="38" s="1"/>
  <c r="O319" i="38"/>
  <c r="L319" i="38"/>
  <c r="M319" i="38" s="1"/>
  <c r="Q319" i="38"/>
  <c r="R319" i="38" s="1"/>
  <c r="O324" i="38"/>
  <c r="L324" i="38"/>
  <c r="M324" i="38" s="1"/>
  <c r="Q324" i="38"/>
  <c r="R324" i="38" s="1"/>
  <c r="O328" i="38"/>
  <c r="L328" i="38"/>
  <c r="M328" i="38" s="1"/>
  <c r="O330" i="38"/>
  <c r="L330" i="38"/>
  <c r="M330" i="38" s="1"/>
  <c r="Q330" i="38"/>
  <c r="R330" i="38" s="1"/>
  <c r="O333" i="38"/>
  <c r="L333" i="38"/>
  <c r="M333" i="38" s="1"/>
  <c r="Q333" i="38"/>
  <c r="R333" i="38" s="1"/>
  <c r="Q342" i="38"/>
  <c r="R342" i="38" s="1"/>
  <c r="O342" i="38"/>
  <c r="L342" i="38"/>
  <c r="M342" i="38" s="1"/>
  <c r="Q345" i="38"/>
  <c r="R345" i="38" s="1"/>
  <c r="O345" i="38"/>
  <c r="L345" i="38"/>
  <c r="M345" i="38" s="1"/>
  <c r="Q348" i="38"/>
  <c r="R348" i="38" s="1"/>
  <c r="O348" i="38"/>
  <c r="L348" i="38"/>
  <c r="M348" i="38" s="1"/>
  <c r="O321" i="38"/>
  <c r="L321" i="38"/>
  <c r="M321" i="38" s="1"/>
  <c r="O329" i="38"/>
  <c r="L329" i="38"/>
  <c r="M329" i="38" s="1"/>
  <c r="O337" i="38"/>
  <c r="L337" i="38"/>
  <c r="M337" i="38" s="1"/>
  <c r="Q346" i="38"/>
  <c r="R346" i="38" s="1"/>
  <c r="O346" i="38"/>
  <c r="L346" i="38"/>
  <c r="M346" i="38" s="1"/>
  <c r="Q354" i="38"/>
  <c r="R354" i="38" s="1"/>
  <c r="O354" i="38"/>
  <c r="L354" i="38"/>
  <c r="M354" i="38" s="1"/>
  <c r="Q341" i="38"/>
  <c r="R341" i="38" s="1"/>
  <c r="O341" i="38"/>
  <c r="L341" i="38"/>
  <c r="M341" i="38" s="1"/>
  <c r="Q349" i="38"/>
  <c r="R349" i="38" s="1"/>
  <c r="O349" i="38"/>
  <c r="L349" i="38"/>
  <c r="M349" i="38" s="1"/>
  <c r="Q357" i="38"/>
  <c r="R357" i="38" s="1"/>
  <c r="O357" i="38"/>
  <c r="L357" i="38"/>
  <c r="M357" i="38" s="1"/>
  <c r="O291" i="38"/>
  <c r="L291" i="38"/>
  <c r="M291" i="38" s="1"/>
  <c r="O299" i="38"/>
  <c r="L299" i="38"/>
  <c r="M299" i="38" s="1"/>
  <c r="O307" i="38"/>
  <c r="L307" i="38"/>
  <c r="M307" i="38" s="1"/>
  <c r="O315" i="38"/>
  <c r="L315" i="38"/>
  <c r="M315" i="38" s="1"/>
  <c r="O323" i="38"/>
  <c r="L323" i="38"/>
  <c r="M323" i="38" s="1"/>
  <c r="O331" i="38"/>
  <c r="L331" i="38"/>
  <c r="M331" i="38" s="1"/>
  <c r="O339" i="38"/>
  <c r="L339" i="38"/>
  <c r="M339" i="38" s="1"/>
  <c r="Q344" i="38"/>
  <c r="R344" i="38" s="1"/>
  <c r="O344" i="38"/>
  <c r="L344" i="38"/>
  <c r="M344" i="38" s="1"/>
  <c r="Q352" i="38"/>
  <c r="R352" i="38" s="1"/>
  <c r="O352" i="38"/>
  <c r="L352" i="38"/>
  <c r="M352" i="38" s="1"/>
  <c r="Q360" i="38"/>
  <c r="R360" i="38" s="1"/>
  <c r="O360" i="38"/>
  <c r="L360" i="38"/>
  <c r="M360" i="38" s="1"/>
  <c r="Q347" i="38"/>
  <c r="R347" i="38" s="1"/>
  <c r="O347" i="38"/>
  <c r="L347" i="38"/>
  <c r="M347" i="38" s="1"/>
  <c r="Q355" i="38"/>
  <c r="R355" i="38" s="1"/>
  <c r="O355" i="38"/>
  <c r="L355" i="38"/>
  <c r="M355" i="38" s="1"/>
  <c r="L23" i="35"/>
  <c r="L9" i="35"/>
  <c r="L7" i="35"/>
  <c r="L17" i="35"/>
  <c r="L15" i="35"/>
  <c r="P15" i="35" s="1"/>
  <c r="L25" i="35"/>
  <c r="P25" i="35" s="1"/>
  <c r="M7" i="37"/>
  <c r="M15" i="37"/>
  <c r="M31" i="37"/>
  <c r="M8" i="37"/>
  <c r="L29" i="37"/>
  <c r="M29" i="37" s="1"/>
  <c r="L21" i="37"/>
  <c r="M21" i="37" s="1"/>
  <c r="L13" i="37"/>
  <c r="M13" i="37" s="1"/>
  <c r="L5" i="37"/>
  <c r="M5" i="37" s="1"/>
  <c r="M23" i="37"/>
  <c r="L31" i="37"/>
  <c r="L23" i="37"/>
  <c r="M24" i="37"/>
  <c r="Q24" i="37" s="1"/>
  <c r="M32" i="37"/>
  <c r="Q32" i="37" s="1"/>
  <c r="L20" i="37"/>
  <c r="M20" i="37" s="1"/>
  <c r="M6" i="37"/>
  <c r="Q6" i="37" s="1"/>
  <c r="M14" i="37"/>
  <c r="L27" i="37"/>
  <c r="M27" i="37" s="1"/>
  <c r="L19" i="37"/>
  <c r="M19" i="37" s="1"/>
  <c r="L11" i="37"/>
  <c r="M11" i="37" s="1"/>
  <c r="L3" i="37"/>
  <c r="M3" i="37" s="1"/>
  <c r="M9" i="37"/>
  <c r="Q9" i="37" s="1"/>
  <c r="M22" i="37"/>
  <c r="M30" i="37"/>
  <c r="M4" i="37"/>
  <c r="N4" i="37" s="1"/>
  <c r="O4" i="37" s="1"/>
  <c r="M12" i="37"/>
  <c r="N12" i="37" s="1"/>
  <c r="O12" i="37" s="1"/>
  <c r="M17" i="37"/>
  <c r="Q17" i="37" s="1"/>
  <c r="L25" i="37"/>
  <c r="M25" i="37" s="1"/>
  <c r="L17" i="37"/>
  <c r="L9" i="37"/>
  <c r="L27" i="35"/>
  <c r="P27" i="35" s="1"/>
  <c r="L31" i="35"/>
  <c r="P31" i="35" s="1"/>
  <c r="L13" i="35"/>
  <c r="M13" i="35" s="1"/>
  <c r="N13" i="35" s="1"/>
  <c r="L29" i="35"/>
  <c r="M29" i="35" s="1"/>
  <c r="N29" i="35" s="1"/>
  <c r="L5" i="35"/>
  <c r="M5" i="35" s="1"/>
  <c r="N5" i="35" s="1"/>
  <c r="L21" i="35"/>
  <c r="M21" i="35" s="1"/>
  <c r="N21" i="35" s="1"/>
  <c r="P3" i="35"/>
  <c r="M3" i="35"/>
  <c r="N3" i="35" s="1"/>
  <c r="P7" i="35"/>
  <c r="M7" i="35"/>
  <c r="N7" i="35" s="1"/>
  <c r="P9" i="35"/>
  <c r="M9" i="35"/>
  <c r="N9" i="35" s="1"/>
  <c r="P11" i="35"/>
  <c r="M11" i="35"/>
  <c r="N11" i="35" s="1"/>
  <c r="M15" i="35"/>
  <c r="N15" i="35" s="1"/>
  <c r="P17" i="35"/>
  <c r="M17" i="35"/>
  <c r="N17" i="35" s="1"/>
  <c r="P19" i="35"/>
  <c r="M19" i="35"/>
  <c r="N19" i="35" s="1"/>
  <c r="P23" i="35"/>
  <c r="M23" i="35"/>
  <c r="N23" i="35" s="1"/>
  <c r="M25" i="35"/>
  <c r="N25" i="35" s="1"/>
  <c r="M27" i="35"/>
  <c r="N27" i="35" s="1"/>
  <c r="M31" i="35"/>
  <c r="N31" i="35" s="1"/>
  <c r="P2" i="35"/>
  <c r="M2" i="35"/>
  <c r="N2" i="35" s="1"/>
  <c r="P4" i="35"/>
  <c r="M4" i="35"/>
  <c r="N4" i="35" s="1"/>
  <c r="P6" i="35"/>
  <c r="M6" i="35"/>
  <c r="N6" i="35" s="1"/>
  <c r="P8" i="35"/>
  <c r="M8" i="35"/>
  <c r="N8" i="35" s="1"/>
  <c r="P10" i="35"/>
  <c r="M10" i="35"/>
  <c r="N10" i="35" s="1"/>
  <c r="P12" i="35"/>
  <c r="M12" i="35"/>
  <c r="N12" i="35" s="1"/>
  <c r="P14" i="35"/>
  <c r="M14" i="35"/>
  <c r="N14" i="35" s="1"/>
  <c r="P16" i="35"/>
  <c r="M16" i="35"/>
  <c r="N16" i="35" s="1"/>
  <c r="P18" i="35"/>
  <c r="M18" i="35"/>
  <c r="N18" i="35" s="1"/>
  <c r="P20" i="35"/>
  <c r="M20" i="35"/>
  <c r="N20" i="35" s="1"/>
  <c r="P22" i="35"/>
  <c r="M22" i="35"/>
  <c r="N22" i="35" s="1"/>
  <c r="P24" i="35"/>
  <c r="M24" i="35"/>
  <c r="N24" i="35" s="1"/>
  <c r="P26" i="35"/>
  <c r="M26" i="35"/>
  <c r="N26" i="35" s="1"/>
  <c r="P28" i="35"/>
  <c r="M28" i="35"/>
  <c r="N28" i="35" s="1"/>
  <c r="P30" i="35"/>
  <c r="M30" i="35"/>
  <c r="N30" i="35" s="1"/>
  <c r="P32" i="35"/>
  <c r="M32" i="35"/>
  <c r="N32" i="35" s="1"/>
  <c r="M28" i="37"/>
  <c r="N28" i="37" s="1"/>
  <c r="O28" i="37" s="1"/>
  <c r="M18" i="37"/>
  <c r="N18" i="37" s="1"/>
  <c r="O18" i="37" s="1"/>
  <c r="M26" i="37"/>
  <c r="M2" i="37"/>
  <c r="N2" i="37" s="1"/>
  <c r="O2" i="37" s="1"/>
  <c r="Q7" i="37"/>
  <c r="N7" i="37"/>
  <c r="O7" i="37" s="1"/>
  <c r="Q15" i="37"/>
  <c r="N15" i="37"/>
  <c r="O15" i="37" s="1"/>
  <c r="Q23" i="37"/>
  <c r="N23" i="37"/>
  <c r="O23" i="37" s="1"/>
  <c r="N17" i="37"/>
  <c r="O17" i="37" s="1"/>
  <c r="Q31" i="37"/>
  <c r="N31" i="37"/>
  <c r="O31" i="37" s="1"/>
  <c r="Q4" i="37"/>
  <c r="N6" i="37"/>
  <c r="O6" i="37" s="1"/>
  <c r="Q8" i="37"/>
  <c r="N8" i="37"/>
  <c r="O8" i="37" s="1"/>
  <c r="Q10" i="37"/>
  <c r="N10" i="37"/>
  <c r="O10" i="37" s="1"/>
  <c r="Q12" i="37"/>
  <c r="Q14" i="37"/>
  <c r="N14" i="37"/>
  <c r="O14" i="37" s="1"/>
  <c r="Q16" i="37"/>
  <c r="N16" i="37"/>
  <c r="O16" i="37" s="1"/>
  <c r="Q22" i="37"/>
  <c r="N22" i="37"/>
  <c r="O22" i="37" s="1"/>
  <c r="N24" i="37"/>
  <c r="O24" i="37" s="1"/>
  <c r="Q26" i="37"/>
  <c r="N26" i="37"/>
  <c r="O26" i="37" s="1"/>
  <c r="Q28" i="37"/>
  <c r="Q30" i="37"/>
  <c r="N30" i="37"/>
  <c r="O30" i="37" s="1"/>
  <c r="S102" i="36"/>
  <c r="S116" i="36"/>
  <c r="P88" i="36"/>
  <c r="Q88" i="36" s="1"/>
  <c r="P121" i="36"/>
  <c r="Q121" i="36" s="1"/>
  <c r="P92" i="36"/>
  <c r="Q92" i="36" s="1"/>
  <c r="S96" i="36"/>
  <c r="S108" i="36"/>
  <c r="U166" i="36"/>
  <c r="V166" i="36" s="1"/>
  <c r="P97" i="36"/>
  <c r="Q97" i="36" s="1"/>
  <c r="S114" i="36"/>
  <c r="S128" i="36"/>
  <c r="U159" i="36"/>
  <c r="V159" i="36" s="1"/>
  <c r="P89" i="36"/>
  <c r="Q89" i="36" s="1"/>
  <c r="P96" i="36"/>
  <c r="Q96" i="36" s="1"/>
  <c r="P105" i="36"/>
  <c r="Q105" i="36" s="1"/>
  <c r="P112" i="36"/>
  <c r="Q112" i="36" s="1"/>
  <c r="S118" i="36"/>
  <c r="U167" i="36"/>
  <c r="V167" i="36" s="1"/>
  <c r="U112" i="36"/>
  <c r="V112" i="36" s="1"/>
  <c r="S225" i="36"/>
  <c r="U222" i="36"/>
  <c r="V222" i="36" s="1"/>
  <c r="S222" i="36"/>
  <c r="S88" i="36"/>
  <c r="P99" i="36"/>
  <c r="Q99" i="36" s="1"/>
  <c r="P104" i="36"/>
  <c r="Q104" i="36" s="1"/>
  <c r="P124" i="36"/>
  <c r="Q124" i="36" s="1"/>
  <c r="S131" i="36"/>
  <c r="P134" i="36"/>
  <c r="Q134" i="36" s="1"/>
  <c r="U163" i="36"/>
  <c r="V163" i="36" s="1"/>
  <c r="S229" i="36"/>
  <c r="U160" i="36"/>
  <c r="V160" i="36" s="1"/>
  <c r="S86" i="36"/>
  <c r="U99" i="36"/>
  <c r="V99" i="36" s="1"/>
  <c r="P102" i="36"/>
  <c r="Q102" i="36" s="1"/>
  <c r="P108" i="36"/>
  <c r="Q108" i="36" s="1"/>
  <c r="P113" i="36"/>
  <c r="Q113" i="36" s="1"/>
  <c r="P116" i="36"/>
  <c r="Q116" i="36" s="1"/>
  <c r="U134" i="36"/>
  <c r="V134" i="36" s="1"/>
  <c r="U229" i="36"/>
  <c r="V229" i="36" s="1"/>
  <c r="S100" i="36"/>
  <c r="U132" i="36"/>
  <c r="V132" i="36" s="1"/>
  <c r="S135" i="36"/>
  <c r="U171" i="36"/>
  <c r="V171" i="36" s="1"/>
  <c r="U168" i="36"/>
  <c r="V168" i="36" s="1"/>
  <c r="S33" i="36"/>
  <c r="S90" i="36"/>
  <c r="P93" i="36"/>
  <c r="Q93" i="36" s="1"/>
  <c r="U100" i="36"/>
  <c r="V100" i="36" s="1"/>
  <c r="P109" i="36"/>
  <c r="Q109" i="36" s="1"/>
  <c r="P117" i="36"/>
  <c r="Q117" i="36" s="1"/>
  <c r="P120" i="36"/>
  <c r="Q120" i="36" s="1"/>
  <c r="P25" i="36"/>
  <c r="Q25" i="36" s="1"/>
  <c r="S25" i="36"/>
  <c r="P211" i="36"/>
  <c r="Q211" i="36" s="1"/>
  <c r="S211" i="36"/>
  <c r="P29" i="36"/>
  <c r="Q29" i="36" s="1"/>
  <c r="U29" i="36"/>
  <c r="V29" i="36" s="1"/>
  <c r="S29" i="36"/>
  <c r="P179" i="36"/>
  <c r="Q179" i="36" s="1"/>
  <c r="S179" i="36"/>
  <c r="P13" i="36"/>
  <c r="Q13" i="36" s="1"/>
  <c r="S13" i="36"/>
  <c r="U13" i="36"/>
  <c r="V13" i="36" s="1"/>
  <c r="P195" i="36"/>
  <c r="Q195" i="36" s="1"/>
  <c r="S195" i="36"/>
  <c r="P203" i="36"/>
  <c r="Q203" i="36" s="1"/>
  <c r="S203" i="36"/>
  <c r="S3" i="36"/>
  <c r="S5" i="36"/>
  <c r="S7" i="36"/>
  <c r="S9" i="36"/>
  <c r="U21" i="36"/>
  <c r="V21" i="36" s="1"/>
  <c r="S37" i="36"/>
  <c r="P87" i="36"/>
  <c r="Q87" i="36" s="1"/>
  <c r="S92" i="36"/>
  <c r="P94" i="36"/>
  <c r="Q94" i="36" s="1"/>
  <c r="S104" i="36"/>
  <c r="P106" i="36"/>
  <c r="Q106" i="36" s="1"/>
  <c r="U111" i="36"/>
  <c r="V111" i="36" s="1"/>
  <c r="P115" i="36"/>
  <c r="Q115" i="36" s="1"/>
  <c r="S120" i="36"/>
  <c r="P122" i="36"/>
  <c r="Q122" i="36" s="1"/>
  <c r="S124" i="36"/>
  <c r="U126" i="36"/>
  <c r="V126" i="36" s="1"/>
  <c r="P136" i="36"/>
  <c r="Q136" i="36" s="1"/>
  <c r="U161" i="36"/>
  <c r="V161" i="36" s="1"/>
  <c r="U169" i="36"/>
  <c r="V169" i="36" s="1"/>
  <c r="U220" i="36"/>
  <c r="V220" i="36" s="1"/>
  <c r="P224" i="36"/>
  <c r="Q224" i="36" s="1"/>
  <c r="P226" i="36"/>
  <c r="Q226" i="36" s="1"/>
  <c r="S94" i="36"/>
  <c r="S106" i="36"/>
  <c r="S122" i="36"/>
  <c r="S136" i="36"/>
  <c r="U164" i="36"/>
  <c r="V164" i="36" s="1"/>
  <c r="U172" i="36"/>
  <c r="V172" i="36" s="1"/>
  <c r="S226" i="36"/>
  <c r="U232" i="36"/>
  <c r="V232" i="36" s="1"/>
  <c r="U37" i="36"/>
  <c r="V37" i="36" s="1"/>
  <c r="U87" i="36"/>
  <c r="V87" i="36" s="1"/>
  <c r="P91" i="36"/>
  <c r="Q91" i="36" s="1"/>
  <c r="P98" i="36"/>
  <c r="Q98" i="36" s="1"/>
  <c r="P101" i="36"/>
  <c r="Q101" i="36" s="1"/>
  <c r="P103" i="36"/>
  <c r="Q103" i="36" s="1"/>
  <c r="P110" i="36"/>
  <c r="Q110" i="36" s="1"/>
  <c r="U115" i="36"/>
  <c r="V115" i="36" s="1"/>
  <c r="P119" i="36"/>
  <c r="Q119" i="36" s="1"/>
  <c r="S127" i="36"/>
  <c r="P132" i="36"/>
  <c r="Q132" i="36" s="1"/>
  <c r="S187" i="36"/>
  <c r="S219" i="36"/>
  <c r="U224" i="36"/>
  <c r="V224" i="36" s="1"/>
  <c r="U228" i="36"/>
  <c r="V228" i="36" s="1"/>
  <c r="S17" i="36"/>
  <c r="S98" i="36"/>
  <c r="S110" i="36"/>
  <c r="U162" i="36"/>
  <c r="V162" i="36" s="1"/>
  <c r="U170" i="36"/>
  <c r="V170" i="36" s="1"/>
  <c r="S2" i="36"/>
  <c r="S4" i="36"/>
  <c r="S6" i="36"/>
  <c r="S8" i="36"/>
  <c r="S10" i="36"/>
  <c r="P86" i="36"/>
  <c r="Q86" i="36" s="1"/>
  <c r="U91" i="36"/>
  <c r="V91" i="36" s="1"/>
  <c r="P95" i="36"/>
  <c r="Q95" i="36" s="1"/>
  <c r="U103" i="36"/>
  <c r="V103" i="36" s="1"/>
  <c r="P107" i="36"/>
  <c r="Q107" i="36" s="1"/>
  <c r="P114" i="36"/>
  <c r="Q114" i="36" s="1"/>
  <c r="U119" i="36"/>
  <c r="V119" i="36" s="1"/>
  <c r="P123" i="36"/>
  <c r="Q123" i="36" s="1"/>
  <c r="U127" i="36"/>
  <c r="V127" i="36" s="1"/>
  <c r="P130" i="36"/>
  <c r="Q130" i="36" s="1"/>
  <c r="U165" i="36"/>
  <c r="V165" i="36" s="1"/>
  <c r="U173" i="36"/>
  <c r="V173" i="36" s="1"/>
  <c r="S223" i="36"/>
  <c r="P227" i="36"/>
  <c r="Q227" i="36" s="1"/>
  <c r="S21" i="36"/>
  <c r="P90" i="36"/>
  <c r="Q90" i="36" s="1"/>
  <c r="U95" i="36"/>
  <c r="V95" i="36" s="1"/>
  <c r="U107" i="36"/>
  <c r="V107" i="36" s="1"/>
  <c r="P111" i="36"/>
  <c r="Q111" i="36" s="1"/>
  <c r="P118" i="36"/>
  <c r="Q118" i="36" s="1"/>
  <c r="P126" i="36"/>
  <c r="Q126" i="36" s="1"/>
  <c r="P128" i="36"/>
  <c r="Q128" i="36" s="1"/>
  <c r="P138" i="36"/>
  <c r="Q138" i="36" s="1"/>
  <c r="P220" i="36"/>
  <c r="Q220" i="36" s="1"/>
  <c r="P222" i="36"/>
  <c r="Q222" i="36" s="1"/>
  <c r="U223" i="36"/>
  <c r="V223" i="36" s="1"/>
  <c r="U227" i="36"/>
  <c r="V227" i="36" s="1"/>
  <c r="P232" i="36"/>
  <c r="Q232" i="36" s="1"/>
  <c r="P34" i="36"/>
  <c r="Q34" i="36" s="1"/>
  <c r="S34" i="36"/>
  <c r="U34" i="36"/>
  <c r="V34" i="36" s="1"/>
  <c r="U50" i="36"/>
  <c r="V50" i="36" s="1"/>
  <c r="P50" i="36"/>
  <c r="Q50" i="36" s="1"/>
  <c r="S50" i="36"/>
  <c r="U57" i="36"/>
  <c r="V57" i="36" s="1"/>
  <c r="S57" i="36"/>
  <c r="P57" i="36"/>
  <c r="Q57" i="36" s="1"/>
  <c r="U67" i="36"/>
  <c r="V67" i="36" s="1"/>
  <c r="S67" i="36"/>
  <c r="P67" i="36"/>
  <c r="Q67" i="36" s="1"/>
  <c r="U73" i="36"/>
  <c r="V73" i="36" s="1"/>
  <c r="S73" i="36"/>
  <c r="P73" i="36"/>
  <c r="Q73" i="36" s="1"/>
  <c r="U54" i="36"/>
  <c r="V54" i="36" s="1"/>
  <c r="P54" i="36"/>
  <c r="Q54" i="36" s="1"/>
  <c r="S54" i="36"/>
  <c r="P12" i="36"/>
  <c r="Q12" i="36" s="1"/>
  <c r="U12" i="36"/>
  <c r="V12" i="36" s="1"/>
  <c r="S12" i="36"/>
  <c r="P14" i="36"/>
  <c r="Q14" i="36" s="1"/>
  <c r="U14" i="36"/>
  <c r="V14" i="36" s="1"/>
  <c r="S14" i="36"/>
  <c r="U40" i="36"/>
  <c r="V40" i="36" s="1"/>
  <c r="P40" i="36"/>
  <c r="Q40" i="36" s="1"/>
  <c r="S40" i="36"/>
  <c r="U58" i="36"/>
  <c r="V58" i="36" s="1"/>
  <c r="S58" i="36"/>
  <c r="P58" i="36"/>
  <c r="Q58" i="36" s="1"/>
  <c r="U74" i="36"/>
  <c r="V74" i="36" s="1"/>
  <c r="S74" i="36"/>
  <c r="P74" i="36"/>
  <c r="Q74" i="36" s="1"/>
  <c r="P20" i="36"/>
  <c r="Q20" i="36" s="1"/>
  <c r="U20" i="36"/>
  <c r="V20" i="36" s="1"/>
  <c r="S20" i="36"/>
  <c r="P22" i="36"/>
  <c r="Q22" i="36" s="1"/>
  <c r="U22" i="36"/>
  <c r="V22" i="36" s="1"/>
  <c r="S22" i="36"/>
  <c r="U44" i="36"/>
  <c r="V44" i="36" s="1"/>
  <c r="P44" i="36"/>
  <c r="Q44" i="36" s="1"/>
  <c r="S44" i="36"/>
  <c r="U71" i="36"/>
  <c r="V71" i="36" s="1"/>
  <c r="S71" i="36"/>
  <c r="P71" i="36"/>
  <c r="Q71" i="36" s="1"/>
  <c r="P15" i="36"/>
  <c r="Q15" i="36" s="1"/>
  <c r="U15" i="36"/>
  <c r="V15" i="36" s="1"/>
  <c r="S15" i="36"/>
  <c r="P28" i="36"/>
  <c r="Q28" i="36" s="1"/>
  <c r="U28" i="36"/>
  <c r="V28" i="36" s="1"/>
  <c r="S28" i="36"/>
  <c r="P30" i="36"/>
  <c r="Q30" i="36" s="1"/>
  <c r="U30" i="36"/>
  <c r="V30" i="36" s="1"/>
  <c r="S30" i="36"/>
  <c r="U41" i="36"/>
  <c r="V41" i="36" s="1"/>
  <c r="P41" i="36"/>
  <c r="Q41" i="36" s="1"/>
  <c r="S41" i="36"/>
  <c r="U48" i="36"/>
  <c r="V48" i="36" s="1"/>
  <c r="P48" i="36"/>
  <c r="Q48" i="36" s="1"/>
  <c r="S48" i="36"/>
  <c r="U59" i="36"/>
  <c r="V59" i="36" s="1"/>
  <c r="S59" i="36"/>
  <c r="P59" i="36"/>
  <c r="Q59" i="36" s="1"/>
  <c r="U65" i="36"/>
  <c r="V65" i="36" s="1"/>
  <c r="S65" i="36"/>
  <c r="P65" i="36"/>
  <c r="Q65" i="36" s="1"/>
  <c r="U75" i="36"/>
  <c r="V75" i="36" s="1"/>
  <c r="S75" i="36"/>
  <c r="P75" i="36"/>
  <c r="Q75" i="36" s="1"/>
  <c r="P23" i="36"/>
  <c r="Q23" i="36" s="1"/>
  <c r="U23" i="36"/>
  <c r="V23" i="36" s="1"/>
  <c r="S23" i="36"/>
  <c r="P36" i="36"/>
  <c r="Q36" i="36" s="1"/>
  <c r="U36" i="36"/>
  <c r="V36" i="36" s="1"/>
  <c r="S36" i="36"/>
  <c r="U38" i="36"/>
  <c r="V38" i="36" s="1"/>
  <c r="P38" i="36"/>
  <c r="Q38" i="36" s="1"/>
  <c r="S38" i="36"/>
  <c r="U45" i="36"/>
  <c r="V45" i="36" s="1"/>
  <c r="P45" i="36"/>
  <c r="Q45" i="36" s="1"/>
  <c r="S45" i="36"/>
  <c r="U52" i="36"/>
  <c r="V52" i="36" s="1"/>
  <c r="P52" i="36"/>
  <c r="Q52" i="36" s="1"/>
  <c r="S52" i="36"/>
  <c r="P18" i="36"/>
  <c r="Q18" i="36" s="1"/>
  <c r="S18" i="36"/>
  <c r="U18" i="36"/>
  <c r="V18" i="36" s="1"/>
  <c r="P31" i="36"/>
  <c r="Q31" i="36" s="1"/>
  <c r="U31" i="36"/>
  <c r="V31" i="36" s="1"/>
  <c r="S31" i="36"/>
  <c r="U42" i="36"/>
  <c r="V42" i="36" s="1"/>
  <c r="P42" i="36"/>
  <c r="Q42" i="36" s="1"/>
  <c r="S42" i="36"/>
  <c r="U49" i="36"/>
  <c r="V49" i="36" s="1"/>
  <c r="P49" i="36"/>
  <c r="Q49" i="36" s="1"/>
  <c r="S49" i="36"/>
  <c r="U56" i="36"/>
  <c r="V56" i="36" s="1"/>
  <c r="P56" i="36"/>
  <c r="Q56" i="36" s="1"/>
  <c r="S56" i="36"/>
  <c r="U66" i="36"/>
  <c r="V66" i="36" s="1"/>
  <c r="S66" i="36"/>
  <c r="P66" i="36"/>
  <c r="Q66" i="36" s="1"/>
  <c r="U76" i="36"/>
  <c r="V76" i="36" s="1"/>
  <c r="S76" i="36"/>
  <c r="P76" i="36"/>
  <c r="Q76" i="36" s="1"/>
  <c r="P26" i="36"/>
  <c r="Q26" i="36" s="1"/>
  <c r="S26" i="36"/>
  <c r="U26" i="36"/>
  <c r="V26" i="36" s="1"/>
  <c r="U46" i="36"/>
  <c r="V46" i="36" s="1"/>
  <c r="P46" i="36"/>
  <c r="Q46" i="36" s="1"/>
  <c r="S46" i="36"/>
  <c r="U53" i="36"/>
  <c r="V53" i="36" s="1"/>
  <c r="P53" i="36"/>
  <c r="Q53" i="36" s="1"/>
  <c r="S53" i="36"/>
  <c r="U63" i="36"/>
  <c r="V63" i="36" s="1"/>
  <c r="S63" i="36"/>
  <c r="P63" i="36"/>
  <c r="Q63" i="36" s="1"/>
  <c r="U11" i="36"/>
  <c r="V11" i="36" s="1"/>
  <c r="U19" i="36"/>
  <c r="V19" i="36" s="1"/>
  <c r="U27" i="36"/>
  <c r="V27" i="36" s="1"/>
  <c r="U35" i="36"/>
  <c r="V35" i="36" s="1"/>
  <c r="U79" i="36"/>
  <c r="V79" i="36" s="1"/>
  <c r="S79" i="36"/>
  <c r="P79" i="36"/>
  <c r="Q79" i="36" s="1"/>
  <c r="U81" i="36"/>
  <c r="V81" i="36" s="1"/>
  <c r="S81" i="36"/>
  <c r="P81" i="36"/>
  <c r="Q81" i="36" s="1"/>
  <c r="U83" i="36"/>
  <c r="V83" i="36" s="1"/>
  <c r="S83" i="36"/>
  <c r="P83" i="36"/>
  <c r="Q83" i="36" s="1"/>
  <c r="U2" i="36"/>
  <c r="V2" i="36" s="1"/>
  <c r="U3" i="36"/>
  <c r="V3" i="36" s="1"/>
  <c r="U4" i="36"/>
  <c r="V4" i="36" s="1"/>
  <c r="U5" i="36"/>
  <c r="V5" i="36" s="1"/>
  <c r="U6" i="36"/>
  <c r="V6" i="36" s="1"/>
  <c r="U7" i="36"/>
  <c r="V7" i="36" s="1"/>
  <c r="U8" i="36"/>
  <c r="V8" i="36" s="1"/>
  <c r="U9" i="36"/>
  <c r="V9" i="36" s="1"/>
  <c r="U10" i="36"/>
  <c r="V10" i="36" s="1"/>
  <c r="S16" i="36"/>
  <c r="S24" i="36"/>
  <c r="S32" i="36"/>
  <c r="U17" i="36"/>
  <c r="V17" i="36" s="1"/>
  <c r="U25" i="36"/>
  <c r="V25" i="36" s="1"/>
  <c r="U33" i="36"/>
  <c r="V33" i="36" s="1"/>
  <c r="U60" i="36"/>
  <c r="V60" i="36" s="1"/>
  <c r="S60" i="36"/>
  <c r="P60" i="36"/>
  <c r="Q60" i="36" s="1"/>
  <c r="U68" i="36"/>
  <c r="V68" i="36" s="1"/>
  <c r="S68" i="36"/>
  <c r="P68" i="36"/>
  <c r="Q68" i="36" s="1"/>
  <c r="U16" i="36"/>
  <c r="V16" i="36" s="1"/>
  <c r="U24" i="36"/>
  <c r="V24" i="36" s="1"/>
  <c r="U32" i="36"/>
  <c r="V32" i="36" s="1"/>
  <c r="U62" i="36"/>
  <c r="V62" i="36" s="1"/>
  <c r="S62" i="36"/>
  <c r="P62" i="36"/>
  <c r="Q62" i="36" s="1"/>
  <c r="U70" i="36"/>
  <c r="V70" i="36" s="1"/>
  <c r="S70" i="36"/>
  <c r="P70" i="36"/>
  <c r="Q70" i="36" s="1"/>
  <c r="U78" i="36"/>
  <c r="V78" i="36" s="1"/>
  <c r="S78" i="36"/>
  <c r="P78" i="36"/>
  <c r="Q78" i="36" s="1"/>
  <c r="U80" i="36"/>
  <c r="V80" i="36" s="1"/>
  <c r="S80" i="36"/>
  <c r="P80" i="36"/>
  <c r="Q80" i="36" s="1"/>
  <c r="U82" i="36"/>
  <c r="V82" i="36" s="1"/>
  <c r="S82" i="36"/>
  <c r="P82" i="36"/>
  <c r="Q82" i="36" s="1"/>
  <c r="U84" i="36"/>
  <c r="V84" i="36" s="1"/>
  <c r="P84" i="36"/>
  <c r="Q84" i="36" s="1"/>
  <c r="S84" i="36"/>
  <c r="S11" i="36"/>
  <c r="S19" i="36"/>
  <c r="S27" i="36"/>
  <c r="S35" i="36"/>
  <c r="U64" i="36"/>
  <c r="V64" i="36" s="1"/>
  <c r="S64" i="36"/>
  <c r="P64" i="36"/>
  <c r="Q64" i="36" s="1"/>
  <c r="U72" i="36"/>
  <c r="V72" i="36" s="1"/>
  <c r="S72" i="36"/>
  <c r="P72" i="36"/>
  <c r="Q72" i="36" s="1"/>
  <c r="U39" i="36"/>
  <c r="V39" i="36" s="1"/>
  <c r="P39" i="36"/>
  <c r="Q39" i="36" s="1"/>
  <c r="U43" i="36"/>
  <c r="V43" i="36" s="1"/>
  <c r="P43" i="36"/>
  <c r="Q43" i="36" s="1"/>
  <c r="U47" i="36"/>
  <c r="V47" i="36" s="1"/>
  <c r="P47" i="36"/>
  <c r="Q47" i="36" s="1"/>
  <c r="U51" i="36"/>
  <c r="V51" i="36" s="1"/>
  <c r="P51" i="36"/>
  <c r="Q51" i="36" s="1"/>
  <c r="U55" i="36"/>
  <c r="V55" i="36" s="1"/>
  <c r="P55" i="36"/>
  <c r="Q55" i="36" s="1"/>
  <c r="U61" i="36"/>
  <c r="V61" i="36" s="1"/>
  <c r="S61" i="36"/>
  <c r="P61" i="36"/>
  <c r="Q61" i="36" s="1"/>
  <c r="U69" i="36"/>
  <c r="V69" i="36" s="1"/>
  <c r="S69" i="36"/>
  <c r="P69" i="36"/>
  <c r="Q69" i="36" s="1"/>
  <c r="U77" i="36"/>
  <c r="V77" i="36" s="1"/>
  <c r="S77" i="36"/>
  <c r="P77" i="36"/>
  <c r="Q77" i="36" s="1"/>
  <c r="U85" i="36"/>
  <c r="V85" i="36" s="1"/>
  <c r="S85" i="36"/>
  <c r="P85" i="36"/>
  <c r="Q85" i="36" s="1"/>
  <c r="U123" i="36"/>
  <c r="V123" i="36" s="1"/>
  <c r="P125" i="36"/>
  <c r="Q125" i="36" s="1"/>
  <c r="P133" i="36"/>
  <c r="Q133" i="36" s="1"/>
  <c r="U139" i="36"/>
  <c r="V139" i="36" s="1"/>
  <c r="U141" i="36"/>
  <c r="V141" i="36" s="1"/>
  <c r="U143" i="36"/>
  <c r="V143" i="36" s="1"/>
  <c r="U145" i="36"/>
  <c r="V145" i="36" s="1"/>
  <c r="U147" i="36"/>
  <c r="V147" i="36" s="1"/>
  <c r="U149" i="36"/>
  <c r="V149" i="36" s="1"/>
  <c r="U151" i="36"/>
  <c r="V151" i="36" s="1"/>
  <c r="U153" i="36"/>
  <c r="V153" i="36" s="1"/>
  <c r="U155" i="36"/>
  <c r="V155" i="36" s="1"/>
  <c r="U157" i="36"/>
  <c r="V157" i="36" s="1"/>
  <c r="U176" i="36"/>
  <c r="V176" i="36" s="1"/>
  <c r="S176" i="36"/>
  <c r="P176" i="36"/>
  <c r="Q176" i="36" s="1"/>
  <c r="U183" i="36"/>
  <c r="V183" i="36" s="1"/>
  <c r="P183" i="36"/>
  <c r="Q183" i="36" s="1"/>
  <c r="U214" i="36"/>
  <c r="V214" i="36" s="1"/>
  <c r="S214" i="36"/>
  <c r="U297" i="36"/>
  <c r="V297" i="36" s="1"/>
  <c r="S297" i="36"/>
  <c r="P297" i="36"/>
  <c r="Q297" i="36" s="1"/>
  <c r="S125" i="36"/>
  <c r="U131" i="36"/>
  <c r="V131" i="36" s="1"/>
  <c r="S133" i="36"/>
  <c r="U174" i="36"/>
  <c r="V174" i="36" s="1"/>
  <c r="S174" i="36"/>
  <c r="S181" i="36"/>
  <c r="P181" i="36"/>
  <c r="Q181" i="36" s="1"/>
  <c r="U186" i="36"/>
  <c r="V186" i="36" s="1"/>
  <c r="S186" i="36"/>
  <c r="S188" i="36"/>
  <c r="P188" i="36"/>
  <c r="Q188" i="36" s="1"/>
  <c r="U188" i="36"/>
  <c r="V188" i="36" s="1"/>
  <c r="S193" i="36"/>
  <c r="P193" i="36"/>
  <c r="Q193" i="36" s="1"/>
  <c r="U200" i="36"/>
  <c r="V200" i="36" s="1"/>
  <c r="S200" i="36"/>
  <c r="P200" i="36"/>
  <c r="Q200" i="36" s="1"/>
  <c r="U207" i="36"/>
  <c r="V207" i="36" s="1"/>
  <c r="P207" i="36"/>
  <c r="Q207" i="36" s="1"/>
  <c r="P214" i="36"/>
  <c r="Q214" i="36" s="1"/>
  <c r="U244" i="36"/>
  <c r="V244" i="36" s="1"/>
  <c r="S244" i="36"/>
  <c r="P244" i="36"/>
  <c r="Q244" i="36" s="1"/>
  <c r="U282" i="36"/>
  <c r="V282" i="36" s="1"/>
  <c r="S282" i="36"/>
  <c r="P282" i="36"/>
  <c r="Q282" i="36" s="1"/>
  <c r="S89" i="36"/>
  <c r="S93" i="36"/>
  <c r="S97" i="36"/>
  <c r="S101" i="36"/>
  <c r="S105" i="36"/>
  <c r="S109" i="36"/>
  <c r="S113" i="36"/>
  <c r="S117" i="36"/>
  <c r="S121" i="36"/>
  <c r="S130" i="36"/>
  <c r="P135" i="36"/>
  <c r="Q135" i="36" s="1"/>
  <c r="S138" i="36"/>
  <c r="P140" i="36"/>
  <c r="Q140" i="36" s="1"/>
  <c r="P142" i="36"/>
  <c r="Q142" i="36" s="1"/>
  <c r="P144" i="36"/>
  <c r="Q144" i="36" s="1"/>
  <c r="P146" i="36"/>
  <c r="Q146" i="36" s="1"/>
  <c r="P148" i="36"/>
  <c r="Q148" i="36" s="1"/>
  <c r="P150" i="36"/>
  <c r="Q150" i="36" s="1"/>
  <c r="P152" i="36"/>
  <c r="Q152" i="36" s="1"/>
  <c r="P154" i="36"/>
  <c r="Q154" i="36" s="1"/>
  <c r="P156" i="36"/>
  <c r="Q156" i="36" s="1"/>
  <c r="P158" i="36"/>
  <c r="Q158" i="36" s="1"/>
  <c r="P160" i="36"/>
  <c r="Q160" i="36" s="1"/>
  <c r="P162" i="36"/>
  <c r="Q162" i="36" s="1"/>
  <c r="P164" i="36"/>
  <c r="Q164" i="36" s="1"/>
  <c r="P166" i="36"/>
  <c r="Q166" i="36" s="1"/>
  <c r="P168" i="36"/>
  <c r="Q168" i="36" s="1"/>
  <c r="P170" i="36"/>
  <c r="Q170" i="36" s="1"/>
  <c r="P172" i="36"/>
  <c r="Q172" i="36" s="1"/>
  <c r="P174" i="36"/>
  <c r="Q174" i="36" s="1"/>
  <c r="P186" i="36"/>
  <c r="Q186" i="36" s="1"/>
  <c r="U198" i="36"/>
  <c r="V198" i="36" s="1"/>
  <c r="S198" i="36"/>
  <c r="S205" i="36"/>
  <c r="P205" i="36"/>
  <c r="Q205" i="36" s="1"/>
  <c r="S207" i="36"/>
  <c r="U210" i="36"/>
  <c r="V210" i="36" s="1"/>
  <c r="S210" i="36"/>
  <c r="S212" i="36"/>
  <c r="P212" i="36"/>
  <c r="Q212" i="36" s="1"/>
  <c r="U212" i="36"/>
  <c r="V212" i="36" s="1"/>
  <c r="S217" i="36"/>
  <c r="P217" i="36"/>
  <c r="Q217" i="36" s="1"/>
  <c r="U252" i="36"/>
  <c r="V252" i="36" s="1"/>
  <c r="S252" i="36"/>
  <c r="P252" i="36"/>
  <c r="Q252" i="36" s="1"/>
  <c r="S177" i="36"/>
  <c r="P177" i="36"/>
  <c r="Q177" i="36" s="1"/>
  <c r="U184" i="36"/>
  <c r="V184" i="36" s="1"/>
  <c r="S184" i="36"/>
  <c r="P184" i="36"/>
  <c r="Q184" i="36" s="1"/>
  <c r="U191" i="36"/>
  <c r="V191" i="36" s="1"/>
  <c r="P191" i="36"/>
  <c r="Q191" i="36" s="1"/>
  <c r="S221" i="36"/>
  <c r="P221" i="36"/>
  <c r="Q221" i="36" s="1"/>
  <c r="U241" i="36"/>
  <c r="V241" i="36" s="1"/>
  <c r="S241" i="36"/>
  <c r="P241" i="36"/>
  <c r="Q241" i="36" s="1"/>
  <c r="U260" i="36"/>
  <c r="V260" i="36" s="1"/>
  <c r="S260" i="36"/>
  <c r="P260" i="36"/>
  <c r="Q260" i="36" s="1"/>
  <c r="P129" i="36"/>
  <c r="Q129" i="36" s="1"/>
  <c r="P137" i="36"/>
  <c r="Q137" i="36" s="1"/>
  <c r="U140" i="36"/>
  <c r="V140" i="36" s="1"/>
  <c r="U142" i="36"/>
  <c r="V142" i="36" s="1"/>
  <c r="U144" i="36"/>
  <c r="V144" i="36" s="1"/>
  <c r="U146" i="36"/>
  <c r="V146" i="36" s="1"/>
  <c r="U148" i="36"/>
  <c r="V148" i="36" s="1"/>
  <c r="U150" i="36"/>
  <c r="V150" i="36" s="1"/>
  <c r="U152" i="36"/>
  <c r="V152" i="36" s="1"/>
  <c r="U154" i="36"/>
  <c r="V154" i="36" s="1"/>
  <c r="U156" i="36"/>
  <c r="V156" i="36" s="1"/>
  <c r="U158" i="36"/>
  <c r="V158" i="36" s="1"/>
  <c r="U182" i="36"/>
  <c r="V182" i="36" s="1"/>
  <c r="S182" i="36"/>
  <c r="S189" i="36"/>
  <c r="P189" i="36"/>
  <c r="Q189" i="36" s="1"/>
  <c r="S191" i="36"/>
  <c r="U194" i="36"/>
  <c r="V194" i="36" s="1"/>
  <c r="S194" i="36"/>
  <c r="S196" i="36"/>
  <c r="P196" i="36"/>
  <c r="Q196" i="36" s="1"/>
  <c r="U196" i="36"/>
  <c r="V196" i="36" s="1"/>
  <c r="S201" i="36"/>
  <c r="P201" i="36"/>
  <c r="Q201" i="36" s="1"/>
  <c r="U208" i="36"/>
  <c r="V208" i="36" s="1"/>
  <c r="S208" i="36"/>
  <c r="P208" i="36"/>
  <c r="Q208" i="36" s="1"/>
  <c r="U215" i="36"/>
  <c r="V215" i="36" s="1"/>
  <c r="P215" i="36"/>
  <c r="Q215" i="36" s="1"/>
  <c r="U249" i="36"/>
  <c r="V249" i="36" s="1"/>
  <c r="S249" i="36"/>
  <c r="P249" i="36"/>
  <c r="Q249" i="36" s="1"/>
  <c r="U268" i="36"/>
  <c r="V268" i="36" s="1"/>
  <c r="S268" i="36"/>
  <c r="P268" i="36"/>
  <c r="Q268" i="36" s="1"/>
  <c r="U295" i="36"/>
  <c r="V295" i="36" s="1"/>
  <c r="S295" i="36"/>
  <c r="P295" i="36"/>
  <c r="Q295" i="36" s="1"/>
  <c r="S129" i="36"/>
  <c r="S137" i="36"/>
  <c r="U175" i="36"/>
  <c r="V175" i="36" s="1"/>
  <c r="P175" i="36"/>
  <c r="Q175" i="36" s="1"/>
  <c r="U177" i="36"/>
  <c r="V177" i="36" s="1"/>
  <c r="P182" i="36"/>
  <c r="Q182" i="36" s="1"/>
  <c r="P194" i="36"/>
  <c r="Q194" i="36" s="1"/>
  <c r="U206" i="36"/>
  <c r="V206" i="36" s="1"/>
  <c r="S206" i="36"/>
  <c r="S213" i="36"/>
  <c r="P213" i="36"/>
  <c r="Q213" i="36" s="1"/>
  <c r="U218" i="36"/>
  <c r="V218" i="36" s="1"/>
  <c r="S218" i="36"/>
  <c r="U221" i="36"/>
  <c r="V221" i="36" s="1"/>
  <c r="S231" i="36"/>
  <c r="U231" i="36"/>
  <c r="V231" i="36" s="1"/>
  <c r="P231" i="36"/>
  <c r="Q231" i="36" s="1"/>
  <c r="P276" i="36"/>
  <c r="Q276" i="36" s="1"/>
  <c r="U276" i="36"/>
  <c r="V276" i="36" s="1"/>
  <c r="S276" i="36"/>
  <c r="U284" i="36"/>
  <c r="V284" i="36" s="1"/>
  <c r="S284" i="36"/>
  <c r="P284" i="36"/>
  <c r="Q284" i="36" s="1"/>
  <c r="P139" i="36"/>
  <c r="Q139" i="36" s="1"/>
  <c r="P141" i="36"/>
  <c r="Q141" i="36" s="1"/>
  <c r="P143" i="36"/>
  <c r="Q143" i="36" s="1"/>
  <c r="P145" i="36"/>
  <c r="Q145" i="36" s="1"/>
  <c r="P147" i="36"/>
  <c r="Q147" i="36" s="1"/>
  <c r="P149" i="36"/>
  <c r="Q149" i="36" s="1"/>
  <c r="P151" i="36"/>
  <c r="Q151" i="36" s="1"/>
  <c r="P153" i="36"/>
  <c r="Q153" i="36" s="1"/>
  <c r="P155" i="36"/>
  <c r="Q155" i="36" s="1"/>
  <c r="P157" i="36"/>
  <c r="Q157" i="36" s="1"/>
  <c r="P159" i="36"/>
  <c r="Q159" i="36" s="1"/>
  <c r="P161" i="36"/>
  <c r="Q161" i="36" s="1"/>
  <c r="P163" i="36"/>
  <c r="Q163" i="36" s="1"/>
  <c r="P165" i="36"/>
  <c r="Q165" i="36" s="1"/>
  <c r="P167" i="36"/>
  <c r="Q167" i="36" s="1"/>
  <c r="P169" i="36"/>
  <c r="Q169" i="36" s="1"/>
  <c r="P171" i="36"/>
  <c r="Q171" i="36" s="1"/>
  <c r="P173" i="36"/>
  <c r="Q173" i="36" s="1"/>
  <c r="S175" i="36"/>
  <c r="U178" i="36"/>
  <c r="V178" i="36" s="1"/>
  <c r="S178" i="36"/>
  <c r="S180" i="36"/>
  <c r="P180" i="36"/>
  <c r="Q180" i="36" s="1"/>
  <c r="U180" i="36"/>
  <c r="V180" i="36" s="1"/>
  <c r="S185" i="36"/>
  <c r="P185" i="36"/>
  <c r="Q185" i="36" s="1"/>
  <c r="U189" i="36"/>
  <c r="V189" i="36" s="1"/>
  <c r="U192" i="36"/>
  <c r="V192" i="36" s="1"/>
  <c r="S192" i="36"/>
  <c r="P192" i="36"/>
  <c r="Q192" i="36" s="1"/>
  <c r="U199" i="36"/>
  <c r="V199" i="36" s="1"/>
  <c r="P199" i="36"/>
  <c r="Q199" i="36" s="1"/>
  <c r="U201" i="36"/>
  <c r="V201" i="36" s="1"/>
  <c r="P206" i="36"/>
  <c r="Q206" i="36" s="1"/>
  <c r="P218" i="36"/>
  <c r="Q218" i="36" s="1"/>
  <c r="U190" i="36"/>
  <c r="V190" i="36" s="1"/>
  <c r="S190" i="36"/>
  <c r="S197" i="36"/>
  <c r="P197" i="36"/>
  <c r="Q197" i="36" s="1"/>
  <c r="U202" i="36"/>
  <c r="V202" i="36" s="1"/>
  <c r="S202" i="36"/>
  <c r="S204" i="36"/>
  <c r="P204" i="36"/>
  <c r="Q204" i="36" s="1"/>
  <c r="U204" i="36"/>
  <c r="V204" i="36" s="1"/>
  <c r="S209" i="36"/>
  <c r="P209" i="36"/>
  <c r="Q209" i="36" s="1"/>
  <c r="U216" i="36"/>
  <c r="V216" i="36" s="1"/>
  <c r="S216" i="36"/>
  <c r="P216" i="36"/>
  <c r="Q216" i="36" s="1"/>
  <c r="S230" i="36"/>
  <c r="P230" i="36"/>
  <c r="Q230" i="36" s="1"/>
  <c r="U238" i="36"/>
  <c r="V238" i="36" s="1"/>
  <c r="S238" i="36"/>
  <c r="P238" i="36"/>
  <c r="Q238" i="36" s="1"/>
  <c r="U251" i="36"/>
  <c r="V251" i="36" s="1"/>
  <c r="S251" i="36"/>
  <c r="P251" i="36"/>
  <c r="Q251" i="36" s="1"/>
  <c r="U254" i="36"/>
  <c r="V254" i="36" s="1"/>
  <c r="S254" i="36"/>
  <c r="P254" i="36"/>
  <c r="Q254" i="36" s="1"/>
  <c r="U270" i="36"/>
  <c r="V270" i="36" s="1"/>
  <c r="S270" i="36"/>
  <c r="P270" i="36"/>
  <c r="Q270" i="36" s="1"/>
  <c r="U179" i="36"/>
  <c r="V179" i="36" s="1"/>
  <c r="U187" i="36"/>
  <c r="V187" i="36" s="1"/>
  <c r="U195" i="36"/>
  <c r="V195" i="36" s="1"/>
  <c r="U203" i="36"/>
  <c r="V203" i="36" s="1"/>
  <c r="U211" i="36"/>
  <c r="V211" i="36" s="1"/>
  <c r="U219" i="36"/>
  <c r="V219" i="36" s="1"/>
  <c r="U225" i="36"/>
  <c r="V225" i="36" s="1"/>
  <c r="U234" i="36"/>
  <c r="V234" i="36" s="1"/>
  <c r="P234" i="36"/>
  <c r="Q234" i="36" s="1"/>
  <c r="S234" i="36"/>
  <c r="U245" i="36"/>
  <c r="V245" i="36" s="1"/>
  <c r="S245" i="36"/>
  <c r="P245" i="36"/>
  <c r="Q245" i="36" s="1"/>
  <c r="U248" i="36"/>
  <c r="V248" i="36" s="1"/>
  <c r="S248" i="36"/>
  <c r="P248" i="36"/>
  <c r="Q248" i="36" s="1"/>
  <c r="U264" i="36"/>
  <c r="V264" i="36" s="1"/>
  <c r="S264" i="36"/>
  <c r="P264" i="36"/>
  <c r="Q264" i="36" s="1"/>
  <c r="U281" i="36"/>
  <c r="V281" i="36" s="1"/>
  <c r="S281" i="36"/>
  <c r="P281" i="36"/>
  <c r="Q281" i="36" s="1"/>
  <c r="U300" i="36"/>
  <c r="V300" i="36" s="1"/>
  <c r="S300" i="36"/>
  <c r="P300" i="36"/>
  <c r="Q300" i="36" s="1"/>
  <c r="U311" i="36"/>
  <c r="V311" i="36" s="1"/>
  <c r="S311" i="36"/>
  <c r="P311" i="36"/>
  <c r="Q311" i="36" s="1"/>
  <c r="U230" i="36"/>
  <c r="V230" i="36" s="1"/>
  <c r="U239" i="36"/>
  <c r="V239" i="36" s="1"/>
  <c r="S239" i="36"/>
  <c r="P239" i="36"/>
  <c r="Q239" i="36" s="1"/>
  <c r="U242" i="36"/>
  <c r="V242" i="36" s="1"/>
  <c r="S242" i="36"/>
  <c r="P242" i="36"/>
  <c r="Q242" i="36" s="1"/>
  <c r="U255" i="36"/>
  <c r="V255" i="36" s="1"/>
  <c r="S255" i="36"/>
  <c r="P255" i="36"/>
  <c r="Q255" i="36" s="1"/>
  <c r="U258" i="36"/>
  <c r="V258" i="36" s="1"/>
  <c r="S258" i="36"/>
  <c r="P258" i="36"/>
  <c r="Q258" i="36" s="1"/>
  <c r="U274" i="36"/>
  <c r="V274" i="36" s="1"/>
  <c r="S274" i="36"/>
  <c r="P274" i="36"/>
  <c r="Q274" i="36" s="1"/>
  <c r="U316" i="36"/>
  <c r="V316" i="36" s="1"/>
  <c r="S316" i="36"/>
  <c r="P316" i="36"/>
  <c r="Q316" i="36" s="1"/>
  <c r="U243" i="36"/>
  <c r="V243" i="36" s="1"/>
  <c r="S243" i="36"/>
  <c r="P243" i="36"/>
  <c r="Q243" i="36" s="1"/>
  <c r="U246" i="36"/>
  <c r="V246" i="36" s="1"/>
  <c r="S246" i="36"/>
  <c r="P246" i="36"/>
  <c r="Q246" i="36" s="1"/>
  <c r="U262" i="36"/>
  <c r="V262" i="36" s="1"/>
  <c r="S262" i="36"/>
  <c r="P262" i="36"/>
  <c r="Q262" i="36" s="1"/>
  <c r="U332" i="36"/>
  <c r="V332" i="36" s="1"/>
  <c r="S332" i="36"/>
  <c r="P332" i="36"/>
  <c r="Q332" i="36" s="1"/>
  <c r="U240" i="36"/>
  <c r="V240" i="36" s="1"/>
  <c r="S240" i="36"/>
  <c r="P240" i="36"/>
  <c r="Q240" i="36" s="1"/>
  <c r="U253" i="36"/>
  <c r="V253" i="36" s="1"/>
  <c r="S253" i="36"/>
  <c r="P253" i="36"/>
  <c r="Q253" i="36" s="1"/>
  <c r="U256" i="36"/>
  <c r="V256" i="36" s="1"/>
  <c r="S256" i="36"/>
  <c r="P256" i="36"/>
  <c r="Q256" i="36" s="1"/>
  <c r="U272" i="36"/>
  <c r="V272" i="36" s="1"/>
  <c r="S272" i="36"/>
  <c r="P272" i="36"/>
  <c r="Q272" i="36" s="1"/>
  <c r="U279" i="36"/>
  <c r="V279" i="36" s="1"/>
  <c r="S279" i="36"/>
  <c r="P279" i="36"/>
  <c r="Q279" i="36" s="1"/>
  <c r="U298" i="36"/>
  <c r="V298" i="36" s="1"/>
  <c r="S298" i="36"/>
  <c r="P298" i="36"/>
  <c r="Q298" i="36" s="1"/>
  <c r="U313" i="36"/>
  <c r="V313" i="36" s="1"/>
  <c r="S313" i="36"/>
  <c r="P313" i="36"/>
  <c r="Q313" i="36" s="1"/>
  <c r="U348" i="36"/>
  <c r="V348" i="36" s="1"/>
  <c r="S348" i="36"/>
  <c r="P348" i="36"/>
  <c r="Q348" i="36" s="1"/>
  <c r="S228" i="36"/>
  <c r="U233" i="36"/>
  <c r="V233" i="36" s="1"/>
  <c r="P233" i="36"/>
  <c r="Q233" i="36" s="1"/>
  <c r="U247" i="36"/>
  <c r="V247" i="36" s="1"/>
  <c r="S247" i="36"/>
  <c r="P247" i="36"/>
  <c r="Q247" i="36" s="1"/>
  <c r="U250" i="36"/>
  <c r="V250" i="36" s="1"/>
  <c r="S250" i="36"/>
  <c r="P250" i="36"/>
  <c r="Q250" i="36" s="1"/>
  <c r="U266" i="36"/>
  <c r="V266" i="36" s="1"/>
  <c r="S266" i="36"/>
  <c r="P266" i="36"/>
  <c r="Q266" i="36" s="1"/>
  <c r="U329" i="36"/>
  <c r="V329" i="36" s="1"/>
  <c r="S329" i="36"/>
  <c r="P329" i="36"/>
  <c r="Q329" i="36" s="1"/>
  <c r="U314" i="36"/>
  <c r="V314" i="36" s="1"/>
  <c r="S314" i="36"/>
  <c r="P314" i="36"/>
  <c r="Q314" i="36" s="1"/>
  <c r="U345" i="36"/>
  <c r="V345" i="36" s="1"/>
  <c r="S345" i="36"/>
  <c r="P345" i="36"/>
  <c r="Q345" i="36" s="1"/>
  <c r="U236" i="36"/>
  <c r="V236" i="36" s="1"/>
  <c r="P236" i="36"/>
  <c r="Q236" i="36" s="1"/>
  <c r="U278" i="36"/>
  <c r="V278" i="36" s="1"/>
  <c r="S278" i="36"/>
  <c r="P278" i="36"/>
  <c r="Q278" i="36" s="1"/>
  <c r="U291" i="36"/>
  <c r="V291" i="36" s="1"/>
  <c r="S291" i="36"/>
  <c r="P291" i="36"/>
  <c r="Q291" i="36" s="1"/>
  <c r="U294" i="36"/>
  <c r="V294" i="36" s="1"/>
  <c r="S294" i="36"/>
  <c r="P294" i="36"/>
  <c r="Q294" i="36" s="1"/>
  <c r="U307" i="36"/>
  <c r="V307" i="36" s="1"/>
  <c r="S307" i="36"/>
  <c r="P307" i="36"/>
  <c r="Q307" i="36" s="1"/>
  <c r="U310" i="36"/>
  <c r="V310" i="36" s="1"/>
  <c r="S310" i="36"/>
  <c r="P310" i="36"/>
  <c r="Q310" i="36" s="1"/>
  <c r="U323" i="36"/>
  <c r="V323" i="36" s="1"/>
  <c r="S323" i="36"/>
  <c r="P323" i="36"/>
  <c r="Q323" i="36" s="1"/>
  <c r="U326" i="36"/>
  <c r="V326" i="36" s="1"/>
  <c r="S326" i="36"/>
  <c r="P326" i="36"/>
  <c r="Q326" i="36" s="1"/>
  <c r="U339" i="36"/>
  <c r="V339" i="36" s="1"/>
  <c r="S339" i="36"/>
  <c r="P339" i="36"/>
  <c r="Q339" i="36" s="1"/>
  <c r="U342" i="36"/>
  <c r="V342" i="36" s="1"/>
  <c r="S342" i="36"/>
  <c r="P342" i="36"/>
  <c r="Q342" i="36" s="1"/>
  <c r="U285" i="36"/>
  <c r="V285" i="36" s="1"/>
  <c r="S285" i="36"/>
  <c r="P285" i="36"/>
  <c r="Q285" i="36" s="1"/>
  <c r="U288" i="36"/>
  <c r="V288" i="36" s="1"/>
  <c r="S288" i="36"/>
  <c r="P288" i="36"/>
  <c r="Q288" i="36" s="1"/>
  <c r="U301" i="36"/>
  <c r="V301" i="36" s="1"/>
  <c r="S301" i="36"/>
  <c r="P301" i="36"/>
  <c r="Q301" i="36" s="1"/>
  <c r="U304" i="36"/>
  <c r="V304" i="36" s="1"/>
  <c r="S304" i="36"/>
  <c r="P304" i="36"/>
  <c r="Q304" i="36" s="1"/>
  <c r="U317" i="36"/>
  <c r="V317" i="36" s="1"/>
  <c r="S317" i="36"/>
  <c r="P317" i="36"/>
  <c r="Q317" i="36" s="1"/>
  <c r="U320" i="36"/>
  <c r="V320" i="36" s="1"/>
  <c r="S320" i="36"/>
  <c r="P320" i="36"/>
  <c r="Q320" i="36" s="1"/>
  <c r="U333" i="36"/>
  <c r="V333" i="36" s="1"/>
  <c r="S333" i="36"/>
  <c r="P333" i="36"/>
  <c r="Q333" i="36" s="1"/>
  <c r="U336" i="36"/>
  <c r="V336" i="36" s="1"/>
  <c r="S336" i="36"/>
  <c r="P336" i="36"/>
  <c r="Q336" i="36" s="1"/>
  <c r="U349" i="36"/>
  <c r="V349" i="36" s="1"/>
  <c r="S349" i="36"/>
  <c r="P349" i="36"/>
  <c r="Q349" i="36" s="1"/>
  <c r="U327" i="36"/>
  <c r="V327" i="36" s="1"/>
  <c r="S327" i="36"/>
  <c r="P327" i="36"/>
  <c r="Q327" i="36" s="1"/>
  <c r="U330" i="36"/>
  <c r="V330" i="36" s="1"/>
  <c r="S330" i="36"/>
  <c r="P330" i="36"/>
  <c r="Q330" i="36" s="1"/>
  <c r="U343" i="36"/>
  <c r="V343" i="36" s="1"/>
  <c r="S343" i="36"/>
  <c r="P343" i="36"/>
  <c r="Q343" i="36" s="1"/>
  <c r="U346" i="36"/>
  <c r="V346" i="36" s="1"/>
  <c r="S346" i="36"/>
  <c r="P346" i="36"/>
  <c r="Q346" i="36" s="1"/>
  <c r="U235" i="36"/>
  <c r="V235" i="36" s="1"/>
  <c r="P235" i="36"/>
  <c r="Q235" i="36" s="1"/>
  <c r="U289" i="36"/>
  <c r="V289" i="36" s="1"/>
  <c r="S289" i="36"/>
  <c r="P289" i="36"/>
  <c r="Q289" i="36" s="1"/>
  <c r="U292" i="36"/>
  <c r="V292" i="36" s="1"/>
  <c r="S292" i="36"/>
  <c r="P292" i="36"/>
  <c r="Q292" i="36" s="1"/>
  <c r="U305" i="36"/>
  <c r="V305" i="36" s="1"/>
  <c r="S305" i="36"/>
  <c r="P305" i="36"/>
  <c r="Q305" i="36" s="1"/>
  <c r="U308" i="36"/>
  <c r="V308" i="36" s="1"/>
  <c r="S308" i="36"/>
  <c r="P308" i="36"/>
  <c r="Q308" i="36" s="1"/>
  <c r="U321" i="36"/>
  <c r="V321" i="36" s="1"/>
  <c r="S321" i="36"/>
  <c r="P321" i="36"/>
  <c r="Q321" i="36" s="1"/>
  <c r="U324" i="36"/>
  <c r="V324" i="36" s="1"/>
  <c r="S324" i="36"/>
  <c r="P324" i="36"/>
  <c r="Q324" i="36" s="1"/>
  <c r="U337" i="36"/>
  <c r="V337" i="36" s="1"/>
  <c r="S337" i="36"/>
  <c r="P337" i="36"/>
  <c r="Q337" i="36" s="1"/>
  <c r="U340" i="36"/>
  <c r="V340" i="36" s="1"/>
  <c r="S340" i="36"/>
  <c r="P340" i="36"/>
  <c r="Q340" i="36" s="1"/>
  <c r="U283" i="36"/>
  <c r="V283" i="36" s="1"/>
  <c r="S283" i="36"/>
  <c r="P283" i="36"/>
  <c r="Q283" i="36" s="1"/>
  <c r="U286" i="36"/>
  <c r="V286" i="36" s="1"/>
  <c r="S286" i="36"/>
  <c r="P286" i="36"/>
  <c r="Q286" i="36" s="1"/>
  <c r="U299" i="36"/>
  <c r="V299" i="36" s="1"/>
  <c r="S299" i="36"/>
  <c r="P299" i="36"/>
  <c r="Q299" i="36" s="1"/>
  <c r="U302" i="36"/>
  <c r="V302" i="36" s="1"/>
  <c r="S302" i="36"/>
  <c r="P302" i="36"/>
  <c r="Q302" i="36" s="1"/>
  <c r="U315" i="36"/>
  <c r="V315" i="36" s="1"/>
  <c r="S315" i="36"/>
  <c r="P315" i="36"/>
  <c r="Q315" i="36" s="1"/>
  <c r="U318" i="36"/>
  <c r="V318" i="36" s="1"/>
  <c r="S318" i="36"/>
  <c r="P318" i="36"/>
  <c r="Q318" i="36" s="1"/>
  <c r="U331" i="36"/>
  <c r="V331" i="36" s="1"/>
  <c r="S331" i="36"/>
  <c r="P331" i="36"/>
  <c r="Q331" i="36" s="1"/>
  <c r="U334" i="36"/>
  <c r="V334" i="36" s="1"/>
  <c r="S334" i="36"/>
  <c r="P334" i="36"/>
  <c r="Q334" i="36" s="1"/>
  <c r="U347" i="36"/>
  <c r="V347" i="36" s="1"/>
  <c r="S347" i="36"/>
  <c r="P347" i="36"/>
  <c r="Q347" i="36" s="1"/>
  <c r="U237" i="36"/>
  <c r="V237" i="36" s="1"/>
  <c r="P237" i="36"/>
  <c r="Q237" i="36" s="1"/>
  <c r="U277" i="36"/>
  <c r="V277" i="36" s="1"/>
  <c r="S277" i="36"/>
  <c r="P277" i="36"/>
  <c r="Q277" i="36" s="1"/>
  <c r="U280" i="36"/>
  <c r="V280" i="36" s="1"/>
  <c r="S280" i="36"/>
  <c r="P280" i="36"/>
  <c r="Q280" i="36" s="1"/>
  <c r="U293" i="36"/>
  <c r="V293" i="36" s="1"/>
  <c r="S293" i="36"/>
  <c r="P293" i="36"/>
  <c r="Q293" i="36" s="1"/>
  <c r="U296" i="36"/>
  <c r="V296" i="36" s="1"/>
  <c r="S296" i="36"/>
  <c r="P296" i="36"/>
  <c r="Q296" i="36" s="1"/>
  <c r="U309" i="36"/>
  <c r="V309" i="36" s="1"/>
  <c r="S309" i="36"/>
  <c r="P309" i="36"/>
  <c r="Q309" i="36" s="1"/>
  <c r="U312" i="36"/>
  <c r="V312" i="36" s="1"/>
  <c r="S312" i="36"/>
  <c r="P312" i="36"/>
  <c r="Q312" i="36" s="1"/>
  <c r="U325" i="36"/>
  <c r="V325" i="36" s="1"/>
  <c r="S325" i="36"/>
  <c r="P325" i="36"/>
  <c r="Q325" i="36" s="1"/>
  <c r="U328" i="36"/>
  <c r="V328" i="36" s="1"/>
  <c r="S328" i="36"/>
  <c r="P328" i="36"/>
  <c r="Q328" i="36" s="1"/>
  <c r="U341" i="36"/>
  <c r="V341" i="36" s="1"/>
  <c r="S341" i="36"/>
  <c r="P341" i="36"/>
  <c r="Q341" i="36" s="1"/>
  <c r="U344" i="36"/>
  <c r="V344" i="36" s="1"/>
  <c r="S344" i="36"/>
  <c r="P344" i="36"/>
  <c r="Q344" i="36" s="1"/>
  <c r="U257" i="36"/>
  <c r="V257" i="36" s="1"/>
  <c r="S257" i="36"/>
  <c r="P257" i="36"/>
  <c r="Q257" i="36" s="1"/>
  <c r="U259" i="36"/>
  <c r="V259" i="36" s="1"/>
  <c r="S259" i="36"/>
  <c r="P259" i="36"/>
  <c r="Q259" i="36" s="1"/>
  <c r="U261" i="36"/>
  <c r="V261" i="36" s="1"/>
  <c r="S261" i="36"/>
  <c r="P261" i="36"/>
  <c r="Q261" i="36" s="1"/>
  <c r="U263" i="36"/>
  <c r="V263" i="36" s="1"/>
  <c r="S263" i="36"/>
  <c r="P263" i="36"/>
  <c r="Q263" i="36" s="1"/>
  <c r="U265" i="36"/>
  <c r="V265" i="36" s="1"/>
  <c r="S265" i="36"/>
  <c r="P265" i="36"/>
  <c r="Q265" i="36" s="1"/>
  <c r="U267" i="36"/>
  <c r="V267" i="36" s="1"/>
  <c r="S267" i="36"/>
  <c r="P267" i="36"/>
  <c r="Q267" i="36" s="1"/>
  <c r="U269" i="36"/>
  <c r="V269" i="36" s="1"/>
  <c r="S269" i="36"/>
  <c r="P269" i="36"/>
  <c r="Q269" i="36" s="1"/>
  <c r="U271" i="36"/>
  <c r="V271" i="36" s="1"/>
  <c r="S271" i="36"/>
  <c r="P271" i="36"/>
  <c r="Q271" i="36" s="1"/>
  <c r="U273" i="36"/>
  <c r="V273" i="36" s="1"/>
  <c r="S273" i="36"/>
  <c r="P273" i="36"/>
  <c r="Q273" i="36" s="1"/>
  <c r="U275" i="36"/>
  <c r="V275" i="36" s="1"/>
  <c r="S275" i="36"/>
  <c r="P275" i="36"/>
  <c r="Q275" i="36" s="1"/>
  <c r="U287" i="36"/>
  <c r="V287" i="36" s="1"/>
  <c r="S287" i="36"/>
  <c r="P287" i="36"/>
  <c r="Q287" i="36" s="1"/>
  <c r="U290" i="36"/>
  <c r="V290" i="36" s="1"/>
  <c r="S290" i="36"/>
  <c r="P290" i="36"/>
  <c r="Q290" i="36" s="1"/>
  <c r="U303" i="36"/>
  <c r="V303" i="36" s="1"/>
  <c r="S303" i="36"/>
  <c r="P303" i="36"/>
  <c r="Q303" i="36" s="1"/>
  <c r="U306" i="36"/>
  <c r="V306" i="36" s="1"/>
  <c r="S306" i="36"/>
  <c r="P306" i="36"/>
  <c r="Q306" i="36" s="1"/>
  <c r="U319" i="36"/>
  <c r="V319" i="36" s="1"/>
  <c r="S319" i="36"/>
  <c r="P319" i="36"/>
  <c r="Q319" i="36" s="1"/>
  <c r="U322" i="36"/>
  <c r="V322" i="36" s="1"/>
  <c r="S322" i="36"/>
  <c r="P322" i="36"/>
  <c r="Q322" i="36" s="1"/>
  <c r="U335" i="36"/>
  <c r="V335" i="36" s="1"/>
  <c r="S335" i="36"/>
  <c r="P335" i="36"/>
  <c r="Q335" i="36" s="1"/>
  <c r="U338" i="36"/>
  <c r="V338" i="36" s="1"/>
  <c r="S338" i="36"/>
  <c r="P338" i="36"/>
  <c r="Q338" i="36" s="1"/>
  <c r="U351" i="36"/>
  <c r="V351" i="36" s="1"/>
  <c r="S351" i="36"/>
  <c r="P351" i="36"/>
  <c r="Q351" i="36" s="1"/>
  <c r="U353" i="36"/>
  <c r="V353" i="36" s="1"/>
  <c r="S353" i="36"/>
  <c r="P353" i="36"/>
  <c r="Q353" i="36" s="1"/>
  <c r="U355" i="36"/>
  <c r="V355" i="36" s="1"/>
  <c r="S355" i="36"/>
  <c r="P355" i="36"/>
  <c r="Q355" i="36" s="1"/>
  <c r="U357" i="36"/>
  <c r="V357" i="36" s="1"/>
  <c r="S357" i="36"/>
  <c r="P357" i="36"/>
  <c r="Q357" i="36" s="1"/>
  <c r="U359" i="36"/>
  <c r="V359" i="36" s="1"/>
  <c r="S359" i="36"/>
  <c r="P359" i="36"/>
  <c r="Q359" i="36" s="1"/>
  <c r="U350" i="36"/>
  <c r="V350" i="36" s="1"/>
  <c r="S350" i="36"/>
  <c r="P350" i="36"/>
  <c r="Q350" i="36" s="1"/>
  <c r="U352" i="36"/>
  <c r="V352" i="36" s="1"/>
  <c r="S352" i="36"/>
  <c r="P352" i="36"/>
  <c r="Q352" i="36" s="1"/>
  <c r="U354" i="36"/>
  <c r="V354" i="36" s="1"/>
  <c r="S354" i="36"/>
  <c r="P354" i="36"/>
  <c r="Q354" i="36" s="1"/>
  <c r="U356" i="36"/>
  <c r="V356" i="36" s="1"/>
  <c r="S356" i="36"/>
  <c r="P356" i="36"/>
  <c r="Q356" i="36" s="1"/>
  <c r="U358" i="36"/>
  <c r="V358" i="36" s="1"/>
  <c r="S358" i="36"/>
  <c r="P358" i="36"/>
  <c r="Q358" i="36" s="1"/>
  <c r="U360" i="36"/>
  <c r="V360" i="36" s="1"/>
  <c r="S360" i="36"/>
  <c r="P360" i="36"/>
  <c r="Q360" i="36" s="1"/>
  <c r="R212" i="34"/>
  <c r="O242" i="34"/>
  <c r="P242" i="34" s="1"/>
  <c r="T249" i="34"/>
  <c r="U249" i="34" s="1"/>
  <c r="O212" i="34"/>
  <c r="P212" i="34" s="1"/>
  <c r="O274" i="34"/>
  <c r="P274" i="34" s="1"/>
  <c r="R220" i="34"/>
  <c r="O250" i="34"/>
  <c r="P250" i="34" s="1"/>
  <c r="R218" i="34"/>
  <c r="O240" i="34"/>
  <c r="P240" i="34" s="1"/>
  <c r="O234" i="34"/>
  <c r="P234" i="34" s="1"/>
  <c r="R210" i="34"/>
  <c r="O272" i="34"/>
  <c r="P272" i="34" s="1"/>
  <c r="R198" i="34"/>
  <c r="T198" i="34"/>
  <c r="U198" i="34" s="1"/>
  <c r="T194" i="34"/>
  <c r="U194" i="34" s="1"/>
  <c r="O226" i="34"/>
  <c r="P226" i="34" s="1"/>
  <c r="T233" i="34"/>
  <c r="U233" i="34" s="1"/>
  <c r="O258" i="34"/>
  <c r="P258" i="34" s="1"/>
  <c r="T265" i="34"/>
  <c r="U265" i="34" s="1"/>
  <c r="T188" i="34"/>
  <c r="U188" i="34" s="1"/>
  <c r="T204" i="34"/>
  <c r="U204" i="34" s="1"/>
  <c r="O266" i="34"/>
  <c r="P266" i="34" s="1"/>
  <c r="T208" i="34"/>
  <c r="U208" i="34" s="1"/>
  <c r="O218" i="34"/>
  <c r="P218" i="34" s="1"/>
  <c r="T220" i="34"/>
  <c r="U220" i="34" s="1"/>
  <c r="O256" i="34"/>
  <c r="P256" i="34" s="1"/>
  <c r="R206" i="34"/>
  <c r="R186" i="34"/>
  <c r="T186" i="34"/>
  <c r="U186" i="34" s="1"/>
  <c r="R202" i="34"/>
  <c r="T202" i="34"/>
  <c r="U202" i="34" s="1"/>
  <c r="R196" i="34"/>
  <c r="T196" i="34"/>
  <c r="U196" i="34" s="1"/>
  <c r="R182" i="34"/>
  <c r="T182" i="34"/>
  <c r="U182" i="34" s="1"/>
  <c r="O216" i="34"/>
  <c r="P216" i="34" s="1"/>
  <c r="T210" i="34"/>
  <c r="U210" i="34" s="1"/>
  <c r="T225" i="34"/>
  <c r="U225" i="34" s="1"/>
  <c r="O232" i="34"/>
  <c r="P232" i="34" s="1"/>
  <c r="T241" i="34"/>
  <c r="U241" i="34" s="1"/>
  <c r="O248" i="34"/>
  <c r="P248" i="34" s="1"/>
  <c r="T257" i="34"/>
  <c r="U257" i="34" s="1"/>
  <c r="O264" i="34"/>
  <c r="P264" i="34" s="1"/>
  <c r="T273" i="34"/>
  <c r="U273" i="34" s="1"/>
  <c r="O244" i="34"/>
  <c r="P244" i="34" s="1"/>
  <c r="T190" i="34"/>
  <c r="U190" i="34" s="1"/>
  <c r="O206" i="34"/>
  <c r="P206" i="34" s="1"/>
  <c r="O236" i="34"/>
  <c r="P236" i="34" s="1"/>
  <c r="O252" i="34"/>
  <c r="P252" i="34" s="1"/>
  <c r="O268" i="34"/>
  <c r="P268" i="34" s="1"/>
  <c r="O228" i="34"/>
  <c r="P228" i="34" s="1"/>
  <c r="O260" i="34"/>
  <c r="P260" i="34" s="1"/>
  <c r="R201" i="34"/>
  <c r="T201" i="34"/>
  <c r="U201" i="34" s="1"/>
  <c r="R183" i="34"/>
  <c r="T183" i="34"/>
  <c r="U183" i="34" s="1"/>
  <c r="R191" i="34"/>
  <c r="T191" i="34"/>
  <c r="U191" i="34" s="1"/>
  <c r="R199" i="34"/>
  <c r="T199" i="34"/>
  <c r="U199" i="34" s="1"/>
  <c r="R189" i="34"/>
  <c r="T189" i="34"/>
  <c r="U189" i="34" s="1"/>
  <c r="R197" i="34"/>
  <c r="T197" i="34"/>
  <c r="U197" i="34" s="1"/>
  <c r="R185" i="34"/>
  <c r="T185" i="34"/>
  <c r="U185" i="34" s="1"/>
  <c r="R205" i="34"/>
  <c r="T205" i="34"/>
  <c r="U205" i="34" s="1"/>
  <c r="R193" i="34"/>
  <c r="T193" i="34"/>
  <c r="U193" i="34" s="1"/>
  <c r="T187" i="34"/>
  <c r="U187" i="34" s="1"/>
  <c r="T195" i="34"/>
  <c r="U195" i="34" s="1"/>
  <c r="T203" i="34"/>
  <c r="U203" i="34" s="1"/>
  <c r="O214" i="34"/>
  <c r="P214" i="34" s="1"/>
  <c r="O230" i="34"/>
  <c r="P230" i="34" s="1"/>
  <c r="T232" i="34"/>
  <c r="U232" i="34" s="1"/>
  <c r="O238" i="34"/>
  <c r="P238" i="34" s="1"/>
  <c r="T240" i="34"/>
  <c r="U240" i="34" s="1"/>
  <c r="O246" i="34"/>
  <c r="P246" i="34" s="1"/>
  <c r="T248" i="34"/>
  <c r="U248" i="34" s="1"/>
  <c r="O254" i="34"/>
  <c r="P254" i="34" s="1"/>
  <c r="T256" i="34"/>
  <c r="U256" i="34" s="1"/>
  <c r="O262" i="34"/>
  <c r="P262" i="34" s="1"/>
  <c r="T264" i="34"/>
  <c r="U264" i="34" s="1"/>
  <c r="O270" i="34"/>
  <c r="P270" i="34" s="1"/>
  <c r="T272" i="34"/>
  <c r="U272" i="34" s="1"/>
  <c r="T184" i="34"/>
  <c r="U184" i="34" s="1"/>
  <c r="T192" i="34"/>
  <c r="U192" i="34" s="1"/>
  <c r="T200" i="34"/>
  <c r="U200" i="34" s="1"/>
  <c r="R214" i="34"/>
  <c r="T216" i="34"/>
  <c r="U216" i="34" s="1"/>
  <c r="T227" i="34"/>
  <c r="U227" i="34" s="1"/>
  <c r="T235" i="34"/>
  <c r="U235" i="34" s="1"/>
  <c r="T243" i="34"/>
  <c r="U243" i="34" s="1"/>
  <c r="T251" i="34"/>
  <c r="U251" i="34" s="1"/>
  <c r="T259" i="34"/>
  <c r="U259" i="34" s="1"/>
  <c r="T267" i="34"/>
  <c r="U267" i="34" s="1"/>
  <c r="T275" i="34"/>
  <c r="U275" i="34" s="1"/>
  <c r="T230" i="34"/>
  <c r="U230" i="34" s="1"/>
  <c r="T238" i="34"/>
  <c r="U238" i="34" s="1"/>
  <c r="T246" i="34"/>
  <c r="U246" i="34" s="1"/>
  <c r="T254" i="34"/>
  <c r="U254" i="34" s="1"/>
  <c r="T262" i="34"/>
  <c r="U262" i="34" s="1"/>
  <c r="T270" i="34"/>
  <c r="U270" i="34" s="1"/>
  <c r="O208" i="34"/>
  <c r="P208" i="34" s="1"/>
  <c r="T25" i="34"/>
  <c r="U25" i="34" s="1"/>
  <c r="O25" i="34"/>
  <c r="P25" i="34" s="1"/>
  <c r="R25" i="34"/>
  <c r="T26" i="34"/>
  <c r="U26" i="34" s="1"/>
  <c r="R26" i="34"/>
  <c r="O26" i="34"/>
  <c r="P26" i="34" s="1"/>
  <c r="T27" i="34"/>
  <c r="U27" i="34" s="1"/>
  <c r="R27" i="34"/>
  <c r="O27" i="34"/>
  <c r="P27" i="34" s="1"/>
  <c r="T49" i="34"/>
  <c r="U49" i="34" s="1"/>
  <c r="R49" i="34"/>
  <c r="O49" i="34"/>
  <c r="P49" i="34" s="1"/>
  <c r="T30" i="34"/>
  <c r="U30" i="34" s="1"/>
  <c r="R30" i="34"/>
  <c r="O30" i="34"/>
  <c r="P30" i="34" s="1"/>
  <c r="T38" i="34"/>
  <c r="U38" i="34" s="1"/>
  <c r="R38" i="34"/>
  <c r="O38" i="34"/>
  <c r="P38" i="34" s="1"/>
  <c r="T46" i="34"/>
  <c r="U46" i="34" s="1"/>
  <c r="R46" i="34"/>
  <c r="O46" i="34"/>
  <c r="P46" i="34" s="1"/>
  <c r="T54" i="34"/>
  <c r="U54" i="34" s="1"/>
  <c r="R54" i="34"/>
  <c r="O54" i="34"/>
  <c r="P54" i="34" s="1"/>
  <c r="T115" i="34"/>
  <c r="U115" i="34" s="1"/>
  <c r="R115" i="34"/>
  <c r="O115" i="34"/>
  <c r="P115" i="34" s="1"/>
  <c r="T104" i="34"/>
  <c r="U104" i="34" s="1"/>
  <c r="R104" i="34"/>
  <c r="O104" i="34"/>
  <c r="P104" i="34" s="1"/>
  <c r="O2" i="34"/>
  <c r="P2" i="34" s="1"/>
  <c r="O3" i="34"/>
  <c r="P3" i="34" s="1"/>
  <c r="O4" i="34"/>
  <c r="P4" i="34" s="1"/>
  <c r="O5" i="34"/>
  <c r="P5" i="34" s="1"/>
  <c r="O6" i="34"/>
  <c r="P6" i="34" s="1"/>
  <c r="O7" i="34"/>
  <c r="P7" i="34" s="1"/>
  <c r="O8" i="34"/>
  <c r="P8" i="34" s="1"/>
  <c r="O9" i="34"/>
  <c r="P9" i="34" s="1"/>
  <c r="O10" i="34"/>
  <c r="P10" i="34" s="1"/>
  <c r="O11" i="34"/>
  <c r="P11" i="34" s="1"/>
  <c r="O12" i="34"/>
  <c r="P12" i="34" s="1"/>
  <c r="O13" i="34"/>
  <c r="P13" i="34" s="1"/>
  <c r="O14" i="34"/>
  <c r="P14" i="34" s="1"/>
  <c r="O15" i="34"/>
  <c r="P15" i="34" s="1"/>
  <c r="O16" i="34"/>
  <c r="P16" i="34" s="1"/>
  <c r="O17" i="34"/>
  <c r="P17" i="34" s="1"/>
  <c r="O18" i="34"/>
  <c r="P18" i="34" s="1"/>
  <c r="O19" i="34"/>
  <c r="P19" i="34" s="1"/>
  <c r="O20" i="34"/>
  <c r="P20" i="34" s="1"/>
  <c r="O21" i="34"/>
  <c r="P21" i="34" s="1"/>
  <c r="O22" i="34"/>
  <c r="P22" i="34" s="1"/>
  <c r="O23" i="34"/>
  <c r="P23" i="34" s="1"/>
  <c r="O24" i="34"/>
  <c r="P24" i="34" s="1"/>
  <c r="T28" i="34"/>
  <c r="U28" i="34" s="1"/>
  <c r="R28" i="34"/>
  <c r="O28" i="34"/>
  <c r="P28" i="34" s="1"/>
  <c r="T36" i="34"/>
  <c r="U36" i="34" s="1"/>
  <c r="R36" i="34"/>
  <c r="O36" i="34"/>
  <c r="P36" i="34" s="1"/>
  <c r="T44" i="34"/>
  <c r="U44" i="34" s="1"/>
  <c r="R44" i="34"/>
  <c r="O44" i="34"/>
  <c r="P44" i="34" s="1"/>
  <c r="T52" i="34"/>
  <c r="U52" i="34" s="1"/>
  <c r="R52" i="34"/>
  <c r="O52" i="34"/>
  <c r="P52" i="34" s="1"/>
  <c r="T60" i="34"/>
  <c r="U60" i="34" s="1"/>
  <c r="R60" i="34"/>
  <c r="O60" i="34"/>
  <c r="P60" i="34" s="1"/>
  <c r="T119" i="34"/>
  <c r="U119" i="34" s="1"/>
  <c r="R119" i="34"/>
  <c r="O119" i="34"/>
  <c r="P119" i="34" s="1"/>
  <c r="T154" i="34"/>
  <c r="U154" i="34" s="1"/>
  <c r="R154" i="34"/>
  <c r="O154" i="34"/>
  <c r="P154" i="34" s="1"/>
  <c r="T96" i="34"/>
  <c r="U96" i="34" s="1"/>
  <c r="R96" i="34"/>
  <c r="O96" i="34"/>
  <c r="P96" i="34" s="1"/>
  <c r="T31" i="34"/>
  <c r="U31" i="34" s="1"/>
  <c r="R31" i="34"/>
  <c r="O31" i="34"/>
  <c r="P31" i="34" s="1"/>
  <c r="T39" i="34"/>
  <c r="U39" i="34" s="1"/>
  <c r="R39" i="34"/>
  <c r="O39" i="34"/>
  <c r="P39" i="34" s="1"/>
  <c r="T47" i="34"/>
  <c r="U47" i="34" s="1"/>
  <c r="R47" i="34"/>
  <c r="O47" i="34"/>
  <c r="P47" i="34" s="1"/>
  <c r="T55" i="34"/>
  <c r="U55" i="34" s="1"/>
  <c r="R55" i="34"/>
  <c r="O55" i="34"/>
  <c r="P55" i="34" s="1"/>
  <c r="R78" i="34"/>
  <c r="O78" i="34"/>
  <c r="P78" i="34" s="1"/>
  <c r="T78" i="34"/>
  <c r="U78" i="34" s="1"/>
  <c r="R86" i="34"/>
  <c r="O86" i="34"/>
  <c r="P86" i="34" s="1"/>
  <c r="T86" i="34"/>
  <c r="U86" i="34" s="1"/>
  <c r="T89" i="34"/>
  <c r="U89" i="34" s="1"/>
  <c r="R89" i="34"/>
  <c r="O89" i="34"/>
  <c r="P89" i="34" s="1"/>
  <c r="T93" i="34"/>
  <c r="U93" i="34" s="1"/>
  <c r="R93" i="34"/>
  <c r="O93" i="34"/>
  <c r="P93" i="34" s="1"/>
  <c r="T97" i="34"/>
  <c r="U97" i="34" s="1"/>
  <c r="R97" i="34"/>
  <c r="O97" i="34"/>
  <c r="P97" i="34" s="1"/>
  <c r="T101" i="34"/>
  <c r="U101" i="34" s="1"/>
  <c r="R101" i="34"/>
  <c r="O101" i="34"/>
  <c r="P101" i="34" s="1"/>
  <c r="T105" i="34"/>
  <c r="U105" i="34" s="1"/>
  <c r="R105" i="34"/>
  <c r="O105" i="34"/>
  <c r="P105" i="34" s="1"/>
  <c r="T109" i="34"/>
  <c r="U109" i="34" s="1"/>
  <c r="R109" i="34"/>
  <c r="O109" i="34"/>
  <c r="P109" i="34" s="1"/>
  <c r="T113" i="34"/>
  <c r="U113" i="34" s="1"/>
  <c r="R113" i="34"/>
  <c r="O113" i="34"/>
  <c r="P113" i="34" s="1"/>
  <c r="T41" i="34"/>
  <c r="U41" i="34" s="1"/>
  <c r="R41" i="34"/>
  <c r="O41" i="34"/>
  <c r="P41" i="34" s="1"/>
  <c r="T88" i="34"/>
  <c r="U88" i="34" s="1"/>
  <c r="R88" i="34"/>
  <c r="O88" i="34"/>
  <c r="P88" i="34" s="1"/>
  <c r="T112" i="34"/>
  <c r="U112" i="34" s="1"/>
  <c r="R112" i="34"/>
  <c r="O112" i="34"/>
  <c r="P112" i="34" s="1"/>
  <c r="R2" i="34"/>
  <c r="R3" i="34"/>
  <c r="R4" i="34"/>
  <c r="R5" i="34"/>
  <c r="R6" i="34"/>
  <c r="R7" i="34"/>
  <c r="R8" i="34"/>
  <c r="R9" i="34"/>
  <c r="R10" i="34"/>
  <c r="R11" i="34"/>
  <c r="R12" i="34"/>
  <c r="R13" i="34"/>
  <c r="R14" i="34"/>
  <c r="R15" i="34"/>
  <c r="R16" i="34"/>
  <c r="R17" i="34"/>
  <c r="R18" i="34"/>
  <c r="R19" i="34"/>
  <c r="R20" i="34"/>
  <c r="R21" i="34"/>
  <c r="R22" i="34"/>
  <c r="R23" i="34"/>
  <c r="R24" i="34"/>
  <c r="T34" i="34"/>
  <c r="U34" i="34" s="1"/>
  <c r="R34" i="34"/>
  <c r="O34" i="34"/>
  <c r="P34" i="34" s="1"/>
  <c r="T42" i="34"/>
  <c r="U42" i="34" s="1"/>
  <c r="R42" i="34"/>
  <c r="O42" i="34"/>
  <c r="P42" i="34" s="1"/>
  <c r="T50" i="34"/>
  <c r="U50" i="34" s="1"/>
  <c r="R50" i="34"/>
  <c r="O50" i="34"/>
  <c r="P50" i="34" s="1"/>
  <c r="T58" i="34"/>
  <c r="U58" i="34" s="1"/>
  <c r="R58" i="34"/>
  <c r="O58" i="34"/>
  <c r="P58" i="34" s="1"/>
  <c r="R73" i="34"/>
  <c r="O73" i="34"/>
  <c r="P73" i="34" s="1"/>
  <c r="T73" i="34"/>
  <c r="U73" i="34" s="1"/>
  <c r="R81" i="34"/>
  <c r="O81" i="34"/>
  <c r="P81" i="34" s="1"/>
  <c r="T81" i="34"/>
  <c r="U81" i="34" s="1"/>
  <c r="T33" i="34"/>
  <c r="U33" i="34" s="1"/>
  <c r="R33" i="34"/>
  <c r="O33" i="34"/>
  <c r="P33" i="34" s="1"/>
  <c r="T92" i="34"/>
  <c r="U92" i="34" s="1"/>
  <c r="R92" i="34"/>
  <c r="O92" i="34"/>
  <c r="P92" i="34" s="1"/>
  <c r="T108" i="34"/>
  <c r="U108" i="34" s="1"/>
  <c r="R108" i="34"/>
  <c r="O108" i="34"/>
  <c r="P108" i="34" s="1"/>
  <c r="T29" i="34"/>
  <c r="U29" i="34" s="1"/>
  <c r="R29" i="34"/>
  <c r="O29" i="34"/>
  <c r="P29" i="34" s="1"/>
  <c r="T37" i="34"/>
  <c r="U37" i="34" s="1"/>
  <c r="R37" i="34"/>
  <c r="O37" i="34"/>
  <c r="P37" i="34" s="1"/>
  <c r="T45" i="34"/>
  <c r="U45" i="34" s="1"/>
  <c r="R45" i="34"/>
  <c r="O45" i="34"/>
  <c r="P45" i="34" s="1"/>
  <c r="T53" i="34"/>
  <c r="U53" i="34" s="1"/>
  <c r="R53" i="34"/>
  <c r="O53" i="34"/>
  <c r="P53" i="34" s="1"/>
  <c r="T61" i="34"/>
  <c r="U61" i="34" s="1"/>
  <c r="R61" i="34"/>
  <c r="O61" i="34"/>
  <c r="P61" i="34" s="1"/>
  <c r="R76" i="34"/>
  <c r="O76" i="34"/>
  <c r="P76" i="34" s="1"/>
  <c r="T76" i="34"/>
  <c r="U76" i="34" s="1"/>
  <c r="R84" i="34"/>
  <c r="O84" i="34"/>
  <c r="P84" i="34" s="1"/>
  <c r="T84" i="34"/>
  <c r="U84" i="34" s="1"/>
  <c r="T90" i="34"/>
  <c r="U90" i="34" s="1"/>
  <c r="R90" i="34"/>
  <c r="O90" i="34"/>
  <c r="P90" i="34" s="1"/>
  <c r="T94" i="34"/>
  <c r="U94" i="34" s="1"/>
  <c r="R94" i="34"/>
  <c r="O94" i="34"/>
  <c r="P94" i="34" s="1"/>
  <c r="T98" i="34"/>
  <c r="U98" i="34" s="1"/>
  <c r="R98" i="34"/>
  <c r="O98" i="34"/>
  <c r="P98" i="34" s="1"/>
  <c r="T102" i="34"/>
  <c r="U102" i="34" s="1"/>
  <c r="R102" i="34"/>
  <c r="O102" i="34"/>
  <c r="P102" i="34" s="1"/>
  <c r="T106" i="34"/>
  <c r="U106" i="34" s="1"/>
  <c r="R106" i="34"/>
  <c r="O106" i="34"/>
  <c r="P106" i="34" s="1"/>
  <c r="T110" i="34"/>
  <c r="U110" i="34" s="1"/>
  <c r="R110" i="34"/>
  <c r="O110" i="34"/>
  <c r="P110" i="34" s="1"/>
  <c r="T117" i="34"/>
  <c r="U117" i="34" s="1"/>
  <c r="R117" i="34"/>
  <c r="O117" i="34"/>
  <c r="P117" i="34" s="1"/>
  <c r="T174" i="34"/>
  <c r="U174" i="34" s="1"/>
  <c r="R174" i="34"/>
  <c r="O174" i="34"/>
  <c r="P174" i="34" s="1"/>
  <c r="T178" i="34"/>
  <c r="U178" i="34" s="1"/>
  <c r="R178" i="34"/>
  <c r="O178" i="34"/>
  <c r="P178" i="34" s="1"/>
  <c r="T57" i="34"/>
  <c r="U57" i="34" s="1"/>
  <c r="R57" i="34"/>
  <c r="O57" i="34"/>
  <c r="P57" i="34" s="1"/>
  <c r="R80" i="34"/>
  <c r="O80" i="34"/>
  <c r="P80" i="34" s="1"/>
  <c r="T80" i="34"/>
  <c r="U80" i="34" s="1"/>
  <c r="T100" i="34"/>
  <c r="U100" i="34" s="1"/>
  <c r="R100" i="34"/>
  <c r="O100" i="34"/>
  <c r="P100" i="34" s="1"/>
  <c r="R163" i="34"/>
  <c r="O163" i="34"/>
  <c r="P163" i="34" s="1"/>
  <c r="T163" i="34"/>
  <c r="U163" i="34" s="1"/>
  <c r="T32" i="34"/>
  <c r="U32" i="34" s="1"/>
  <c r="R32" i="34"/>
  <c r="O32" i="34"/>
  <c r="P32" i="34" s="1"/>
  <c r="T40" i="34"/>
  <c r="U40" i="34" s="1"/>
  <c r="R40" i="34"/>
  <c r="O40" i="34"/>
  <c r="P40" i="34" s="1"/>
  <c r="T48" i="34"/>
  <c r="U48" i="34" s="1"/>
  <c r="R48" i="34"/>
  <c r="O48" i="34"/>
  <c r="P48" i="34" s="1"/>
  <c r="T56" i="34"/>
  <c r="U56" i="34" s="1"/>
  <c r="R56" i="34"/>
  <c r="O56" i="34"/>
  <c r="P56" i="34" s="1"/>
  <c r="R74" i="34"/>
  <c r="O74" i="34"/>
  <c r="P74" i="34" s="1"/>
  <c r="T74" i="34"/>
  <c r="U74" i="34" s="1"/>
  <c r="R82" i="34"/>
  <c r="O82" i="34"/>
  <c r="P82" i="34" s="1"/>
  <c r="T82" i="34"/>
  <c r="U82" i="34" s="1"/>
  <c r="T35" i="34"/>
  <c r="U35" i="34" s="1"/>
  <c r="R35" i="34"/>
  <c r="O35" i="34"/>
  <c r="P35" i="34" s="1"/>
  <c r="T43" i="34"/>
  <c r="U43" i="34" s="1"/>
  <c r="R43" i="34"/>
  <c r="O43" i="34"/>
  <c r="P43" i="34" s="1"/>
  <c r="T51" i="34"/>
  <c r="U51" i="34" s="1"/>
  <c r="R51" i="34"/>
  <c r="O51" i="34"/>
  <c r="P51" i="34" s="1"/>
  <c r="T59" i="34"/>
  <c r="U59" i="34" s="1"/>
  <c r="R59" i="34"/>
  <c r="O59" i="34"/>
  <c r="P59" i="34" s="1"/>
  <c r="T91" i="34"/>
  <c r="U91" i="34" s="1"/>
  <c r="R91" i="34"/>
  <c r="O91" i="34"/>
  <c r="P91" i="34" s="1"/>
  <c r="T95" i="34"/>
  <c r="U95" i="34" s="1"/>
  <c r="R95" i="34"/>
  <c r="O95" i="34"/>
  <c r="P95" i="34" s="1"/>
  <c r="T99" i="34"/>
  <c r="U99" i="34" s="1"/>
  <c r="R99" i="34"/>
  <c r="O99" i="34"/>
  <c r="P99" i="34" s="1"/>
  <c r="T103" i="34"/>
  <c r="U103" i="34" s="1"/>
  <c r="R103" i="34"/>
  <c r="O103" i="34"/>
  <c r="P103" i="34" s="1"/>
  <c r="T107" i="34"/>
  <c r="U107" i="34" s="1"/>
  <c r="R107" i="34"/>
  <c r="O107" i="34"/>
  <c r="P107" i="34" s="1"/>
  <c r="T111" i="34"/>
  <c r="U111" i="34" s="1"/>
  <c r="R111" i="34"/>
  <c r="O111" i="34"/>
  <c r="P111" i="34" s="1"/>
  <c r="T121" i="34"/>
  <c r="U121" i="34" s="1"/>
  <c r="R121" i="34"/>
  <c r="O121" i="34"/>
  <c r="P121" i="34" s="1"/>
  <c r="R166" i="34"/>
  <c r="O166" i="34"/>
  <c r="P166" i="34" s="1"/>
  <c r="T166" i="34"/>
  <c r="U166" i="34" s="1"/>
  <c r="T157" i="34"/>
  <c r="U157" i="34" s="1"/>
  <c r="R157" i="34"/>
  <c r="O157" i="34"/>
  <c r="P157" i="34" s="1"/>
  <c r="R160" i="34"/>
  <c r="O160" i="34"/>
  <c r="P160" i="34" s="1"/>
  <c r="R344" i="34"/>
  <c r="O344" i="34"/>
  <c r="P344" i="34" s="1"/>
  <c r="T344" i="34"/>
  <c r="U344" i="34" s="1"/>
  <c r="R72" i="34"/>
  <c r="O72" i="34"/>
  <c r="P72" i="34" s="1"/>
  <c r="R75" i="34"/>
  <c r="O75" i="34"/>
  <c r="P75" i="34" s="1"/>
  <c r="R83" i="34"/>
  <c r="O83" i="34"/>
  <c r="P83" i="34" s="1"/>
  <c r="T152" i="34"/>
  <c r="U152" i="34" s="1"/>
  <c r="R152" i="34"/>
  <c r="O152" i="34"/>
  <c r="P152" i="34" s="1"/>
  <c r="O62" i="34"/>
  <c r="P62" i="34" s="1"/>
  <c r="O63" i="34"/>
  <c r="P63" i="34" s="1"/>
  <c r="O64" i="34"/>
  <c r="P64" i="34" s="1"/>
  <c r="O65" i="34"/>
  <c r="P65" i="34" s="1"/>
  <c r="O66" i="34"/>
  <c r="P66" i="34" s="1"/>
  <c r="O67" i="34"/>
  <c r="P67" i="34" s="1"/>
  <c r="O68" i="34"/>
  <c r="P68" i="34" s="1"/>
  <c r="O69" i="34"/>
  <c r="P69" i="34" s="1"/>
  <c r="O70" i="34"/>
  <c r="P70" i="34" s="1"/>
  <c r="O71" i="34"/>
  <c r="P71" i="34" s="1"/>
  <c r="T114" i="34"/>
  <c r="U114" i="34" s="1"/>
  <c r="R114" i="34"/>
  <c r="O114" i="34"/>
  <c r="P114" i="34" s="1"/>
  <c r="T116" i="34"/>
  <c r="U116" i="34" s="1"/>
  <c r="R116" i="34"/>
  <c r="O116" i="34"/>
  <c r="P116" i="34" s="1"/>
  <c r="T118" i="34"/>
  <c r="U118" i="34" s="1"/>
  <c r="R118" i="34"/>
  <c r="O118" i="34"/>
  <c r="P118" i="34" s="1"/>
  <c r="T120" i="34"/>
  <c r="U120" i="34" s="1"/>
  <c r="R120" i="34"/>
  <c r="O120" i="34"/>
  <c r="P120" i="34" s="1"/>
  <c r="T122" i="34"/>
  <c r="U122" i="34" s="1"/>
  <c r="R122" i="34"/>
  <c r="O122" i="34"/>
  <c r="P122" i="34" s="1"/>
  <c r="T124" i="34"/>
  <c r="U124" i="34" s="1"/>
  <c r="R124" i="34"/>
  <c r="O124" i="34"/>
  <c r="P124" i="34" s="1"/>
  <c r="T126" i="34"/>
  <c r="U126" i="34" s="1"/>
  <c r="R126" i="34"/>
  <c r="O126" i="34"/>
  <c r="P126" i="34" s="1"/>
  <c r="T128" i="34"/>
  <c r="U128" i="34" s="1"/>
  <c r="R128" i="34"/>
  <c r="O128" i="34"/>
  <c r="P128" i="34" s="1"/>
  <c r="T130" i="34"/>
  <c r="U130" i="34" s="1"/>
  <c r="R130" i="34"/>
  <c r="O130" i="34"/>
  <c r="P130" i="34" s="1"/>
  <c r="T132" i="34"/>
  <c r="U132" i="34" s="1"/>
  <c r="R132" i="34"/>
  <c r="O132" i="34"/>
  <c r="P132" i="34" s="1"/>
  <c r="T134" i="34"/>
  <c r="U134" i="34" s="1"/>
  <c r="R134" i="34"/>
  <c r="O134" i="34"/>
  <c r="P134" i="34" s="1"/>
  <c r="T136" i="34"/>
  <c r="U136" i="34" s="1"/>
  <c r="R136" i="34"/>
  <c r="O136" i="34"/>
  <c r="P136" i="34" s="1"/>
  <c r="T138" i="34"/>
  <c r="U138" i="34" s="1"/>
  <c r="R138" i="34"/>
  <c r="O138" i="34"/>
  <c r="P138" i="34" s="1"/>
  <c r="T140" i="34"/>
  <c r="U140" i="34" s="1"/>
  <c r="R140" i="34"/>
  <c r="O140" i="34"/>
  <c r="P140" i="34" s="1"/>
  <c r="T142" i="34"/>
  <c r="U142" i="34" s="1"/>
  <c r="R142" i="34"/>
  <c r="O142" i="34"/>
  <c r="P142" i="34" s="1"/>
  <c r="T144" i="34"/>
  <c r="U144" i="34" s="1"/>
  <c r="R144" i="34"/>
  <c r="O144" i="34"/>
  <c r="P144" i="34" s="1"/>
  <c r="T146" i="34"/>
  <c r="U146" i="34" s="1"/>
  <c r="R146" i="34"/>
  <c r="O146" i="34"/>
  <c r="P146" i="34" s="1"/>
  <c r="T148" i="34"/>
  <c r="U148" i="34" s="1"/>
  <c r="R148" i="34"/>
  <c r="O148" i="34"/>
  <c r="P148" i="34" s="1"/>
  <c r="T150" i="34"/>
  <c r="U150" i="34" s="1"/>
  <c r="R150" i="34"/>
  <c r="O150" i="34"/>
  <c r="P150" i="34" s="1"/>
  <c r="T155" i="34"/>
  <c r="U155" i="34" s="1"/>
  <c r="R155" i="34"/>
  <c r="O155" i="34"/>
  <c r="P155" i="34" s="1"/>
  <c r="R164" i="34"/>
  <c r="O164" i="34"/>
  <c r="P164" i="34" s="1"/>
  <c r="R77" i="34"/>
  <c r="O77" i="34"/>
  <c r="P77" i="34" s="1"/>
  <c r="R85" i="34"/>
  <c r="O85" i="34"/>
  <c r="P85" i="34" s="1"/>
  <c r="R158" i="34"/>
  <c r="T158" i="34"/>
  <c r="U158" i="34" s="1"/>
  <c r="O158" i="34"/>
  <c r="P158" i="34" s="1"/>
  <c r="R161" i="34"/>
  <c r="O161" i="34"/>
  <c r="P161" i="34" s="1"/>
  <c r="T161" i="34"/>
  <c r="U161" i="34" s="1"/>
  <c r="T176" i="34"/>
  <c r="U176" i="34" s="1"/>
  <c r="R176" i="34"/>
  <c r="O176" i="34"/>
  <c r="P176" i="34" s="1"/>
  <c r="T180" i="34"/>
  <c r="U180" i="34" s="1"/>
  <c r="R180" i="34"/>
  <c r="O180" i="34"/>
  <c r="P180" i="34" s="1"/>
  <c r="R62" i="34"/>
  <c r="R63" i="34"/>
  <c r="R64" i="34"/>
  <c r="R65" i="34"/>
  <c r="R66" i="34"/>
  <c r="R67" i="34"/>
  <c r="R68" i="34"/>
  <c r="R69" i="34"/>
  <c r="R70" i="34"/>
  <c r="R71" i="34"/>
  <c r="T72" i="34"/>
  <c r="U72" i="34" s="1"/>
  <c r="T153" i="34"/>
  <c r="U153" i="34" s="1"/>
  <c r="R153" i="34"/>
  <c r="O153" i="34"/>
  <c r="P153" i="34" s="1"/>
  <c r="T164" i="34"/>
  <c r="U164" i="34" s="1"/>
  <c r="R239" i="34"/>
  <c r="T239" i="34"/>
  <c r="U239" i="34" s="1"/>
  <c r="O239" i="34"/>
  <c r="P239" i="34" s="1"/>
  <c r="R79" i="34"/>
  <c r="O79" i="34"/>
  <c r="P79" i="34" s="1"/>
  <c r="R87" i="34"/>
  <c r="O87" i="34"/>
  <c r="P87" i="34" s="1"/>
  <c r="T156" i="34"/>
  <c r="U156" i="34" s="1"/>
  <c r="R156" i="34"/>
  <c r="O156" i="34"/>
  <c r="P156" i="34" s="1"/>
  <c r="R159" i="34"/>
  <c r="O159" i="34"/>
  <c r="P159" i="34" s="1"/>
  <c r="T159" i="34"/>
  <c r="U159" i="34" s="1"/>
  <c r="R162" i="34"/>
  <c r="O162" i="34"/>
  <c r="P162" i="34" s="1"/>
  <c r="T162" i="34"/>
  <c r="U162" i="34" s="1"/>
  <c r="R165" i="34"/>
  <c r="O165" i="34"/>
  <c r="P165" i="34" s="1"/>
  <c r="T165" i="34"/>
  <c r="U165" i="34" s="1"/>
  <c r="T123" i="34"/>
  <c r="U123" i="34" s="1"/>
  <c r="R123" i="34"/>
  <c r="O123" i="34"/>
  <c r="P123" i="34" s="1"/>
  <c r="T125" i="34"/>
  <c r="U125" i="34" s="1"/>
  <c r="R125" i="34"/>
  <c r="O125" i="34"/>
  <c r="P125" i="34" s="1"/>
  <c r="T127" i="34"/>
  <c r="U127" i="34" s="1"/>
  <c r="R127" i="34"/>
  <c r="O127" i="34"/>
  <c r="P127" i="34" s="1"/>
  <c r="T129" i="34"/>
  <c r="U129" i="34" s="1"/>
  <c r="R129" i="34"/>
  <c r="O129" i="34"/>
  <c r="P129" i="34" s="1"/>
  <c r="T131" i="34"/>
  <c r="U131" i="34" s="1"/>
  <c r="R131" i="34"/>
  <c r="O131" i="34"/>
  <c r="P131" i="34" s="1"/>
  <c r="T133" i="34"/>
  <c r="U133" i="34" s="1"/>
  <c r="R133" i="34"/>
  <c r="O133" i="34"/>
  <c r="P133" i="34" s="1"/>
  <c r="T135" i="34"/>
  <c r="U135" i="34" s="1"/>
  <c r="R135" i="34"/>
  <c r="O135" i="34"/>
  <c r="P135" i="34" s="1"/>
  <c r="T137" i="34"/>
  <c r="U137" i="34" s="1"/>
  <c r="R137" i="34"/>
  <c r="O137" i="34"/>
  <c r="P137" i="34" s="1"/>
  <c r="T139" i="34"/>
  <c r="U139" i="34" s="1"/>
  <c r="R139" i="34"/>
  <c r="O139" i="34"/>
  <c r="P139" i="34" s="1"/>
  <c r="T141" i="34"/>
  <c r="U141" i="34" s="1"/>
  <c r="R141" i="34"/>
  <c r="O141" i="34"/>
  <c r="P141" i="34" s="1"/>
  <c r="T143" i="34"/>
  <c r="U143" i="34" s="1"/>
  <c r="R143" i="34"/>
  <c r="O143" i="34"/>
  <c r="P143" i="34" s="1"/>
  <c r="T145" i="34"/>
  <c r="U145" i="34" s="1"/>
  <c r="R145" i="34"/>
  <c r="O145" i="34"/>
  <c r="P145" i="34" s="1"/>
  <c r="T147" i="34"/>
  <c r="U147" i="34" s="1"/>
  <c r="R147" i="34"/>
  <c r="O147" i="34"/>
  <c r="P147" i="34" s="1"/>
  <c r="T149" i="34"/>
  <c r="U149" i="34" s="1"/>
  <c r="R149" i="34"/>
  <c r="O149" i="34"/>
  <c r="P149" i="34" s="1"/>
  <c r="T151" i="34"/>
  <c r="U151" i="34" s="1"/>
  <c r="R151" i="34"/>
  <c r="O151" i="34"/>
  <c r="P151" i="34" s="1"/>
  <c r="R169" i="34"/>
  <c r="O169" i="34"/>
  <c r="P169" i="34" s="1"/>
  <c r="R231" i="34"/>
  <c r="T231" i="34"/>
  <c r="U231" i="34" s="1"/>
  <c r="O231" i="34"/>
  <c r="P231" i="34" s="1"/>
  <c r="R171" i="34"/>
  <c r="O171" i="34"/>
  <c r="P171" i="34" s="1"/>
  <c r="R247" i="34"/>
  <c r="T247" i="34"/>
  <c r="U247" i="34" s="1"/>
  <c r="O247" i="34"/>
  <c r="P247" i="34" s="1"/>
  <c r="R288" i="34"/>
  <c r="O288" i="34"/>
  <c r="P288" i="34" s="1"/>
  <c r="T288" i="34"/>
  <c r="U288" i="34" s="1"/>
  <c r="R168" i="34"/>
  <c r="O168" i="34"/>
  <c r="P168" i="34" s="1"/>
  <c r="R255" i="34"/>
  <c r="T255" i="34"/>
  <c r="U255" i="34" s="1"/>
  <c r="O255" i="34"/>
  <c r="P255" i="34" s="1"/>
  <c r="R278" i="34"/>
  <c r="O278" i="34"/>
  <c r="P278" i="34" s="1"/>
  <c r="T278" i="34"/>
  <c r="U278" i="34" s="1"/>
  <c r="R173" i="34"/>
  <c r="O173" i="34"/>
  <c r="P173" i="34" s="1"/>
  <c r="R263" i="34"/>
  <c r="T263" i="34"/>
  <c r="U263" i="34" s="1"/>
  <c r="O263" i="34"/>
  <c r="P263" i="34" s="1"/>
  <c r="R170" i="34"/>
  <c r="O170" i="34"/>
  <c r="P170" i="34" s="1"/>
  <c r="T175" i="34"/>
  <c r="U175" i="34" s="1"/>
  <c r="R175" i="34"/>
  <c r="O175" i="34"/>
  <c r="P175" i="34" s="1"/>
  <c r="T177" i="34"/>
  <c r="U177" i="34" s="1"/>
  <c r="R177" i="34"/>
  <c r="O177" i="34"/>
  <c r="P177" i="34" s="1"/>
  <c r="T179" i="34"/>
  <c r="U179" i="34" s="1"/>
  <c r="R179" i="34"/>
  <c r="O179" i="34"/>
  <c r="P179" i="34" s="1"/>
  <c r="T181" i="34"/>
  <c r="U181" i="34" s="1"/>
  <c r="R181" i="34"/>
  <c r="O181" i="34"/>
  <c r="P181" i="34" s="1"/>
  <c r="O209" i="34"/>
  <c r="P209" i="34" s="1"/>
  <c r="T209" i="34"/>
  <c r="U209" i="34" s="1"/>
  <c r="R209" i="34"/>
  <c r="O217" i="34"/>
  <c r="P217" i="34" s="1"/>
  <c r="T217" i="34"/>
  <c r="U217" i="34" s="1"/>
  <c r="R217" i="34"/>
  <c r="R271" i="34"/>
  <c r="T271" i="34"/>
  <c r="U271" i="34" s="1"/>
  <c r="O271" i="34"/>
  <c r="P271" i="34" s="1"/>
  <c r="R319" i="34"/>
  <c r="O319" i="34"/>
  <c r="P319" i="34" s="1"/>
  <c r="T319" i="34"/>
  <c r="U319" i="34" s="1"/>
  <c r="R167" i="34"/>
  <c r="O167" i="34"/>
  <c r="P167" i="34" s="1"/>
  <c r="T207" i="34"/>
  <c r="U207" i="34" s="1"/>
  <c r="R207" i="34"/>
  <c r="O207" i="34"/>
  <c r="P207" i="34" s="1"/>
  <c r="T215" i="34"/>
  <c r="U215" i="34" s="1"/>
  <c r="R215" i="34"/>
  <c r="O215" i="34"/>
  <c r="P215" i="34" s="1"/>
  <c r="T222" i="34"/>
  <c r="U222" i="34" s="1"/>
  <c r="R222" i="34"/>
  <c r="O222" i="34"/>
  <c r="P222" i="34" s="1"/>
  <c r="R286" i="34"/>
  <c r="O286" i="34"/>
  <c r="P286" i="34" s="1"/>
  <c r="T286" i="34"/>
  <c r="U286" i="34" s="1"/>
  <c r="R316" i="34"/>
  <c r="O316" i="34"/>
  <c r="P316" i="34" s="1"/>
  <c r="T316" i="34"/>
  <c r="U316" i="34" s="1"/>
  <c r="R172" i="34"/>
  <c r="O172" i="34"/>
  <c r="P172" i="34" s="1"/>
  <c r="R303" i="34"/>
  <c r="O303" i="34"/>
  <c r="P303" i="34" s="1"/>
  <c r="T303" i="34"/>
  <c r="U303" i="34" s="1"/>
  <c r="T211" i="34"/>
  <c r="U211" i="34" s="1"/>
  <c r="T219" i="34"/>
  <c r="U219" i="34" s="1"/>
  <c r="R223" i="34"/>
  <c r="T224" i="34"/>
  <c r="U224" i="34" s="1"/>
  <c r="R276" i="34"/>
  <c r="O276" i="34"/>
  <c r="P276" i="34" s="1"/>
  <c r="R307" i="34"/>
  <c r="O307" i="34"/>
  <c r="P307" i="34" s="1"/>
  <c r="R310" i="34"/>
  <c r="O310" i="34"/>
  <c r="P310" i="34" s="1"/>
  <c r="T310" i="34"/>
  <c r="U310" i="34" s="1"/>
  <c r="R323" i="34"/>
  <c r="O323" i="34"/>
  <c r="P323" i="34" s="1"/>
  <c r="R332" i="34"/>
  <c r="O332" i="34"/>
  <c r="P332" i="34" s="1"/>
  <c r="T332" i="34"/>
  <c r="U332" i="34" s="1"/>
  <c r="R338" i="34"/>
  <c r="O338" i="34"/>
  <c r="P338" i="34" s="1"/>
  <c r="T338" i="34"/>
  <c r="U338" i="34" s="1"/>
  <c r="R341" i="34"/>
  <c r="O341" i="34"/>
  <c r="P341" i="34" s="1"/>
  <c r="T341" i="34"/>
  <c r="U341" i="34" s="1"/>
  <c r="R353" i="34"/>
  <c r="O353" i="34"/>
  <c r="P353" i="34" s="1"/>
  <c r="T353" i="34"/>
  <c r="U353" i="34" s="1"/>
  <c r="T229" i="34"/>
  <c r="U229" i="34" s="1"/>
  <c r="T237" i="34"/>
  <c r="U237" i="34" s="1"/>
  <c r="T245" i="34"/>
  <c r="U245" i="34" s="1"/>
  <c r="T253" i="34"/>
  <c r="U253" i="34" s="1"/>
  <c r="T261" i="34"/>
  <c r="U261" i="34" s="1"/>
  <c r="T269" i="34"/>
  <c r="U269" i="34" s="1"/>
  <c r="R281" i="34"/>
  <c r="O281" i="34"/>
  <c r="P281" i="34" s="1"/>
  <c r="T281" i="34"/>
  <c r="U281" i="34" s="1"/>
  <c r="R284" i="34"/>
  <c r="O284" i="34"/>
  <c r="P284" i="34" s="1"/>
  <c r="R292" i="34"/>
  <c r="O292" i="34"/>
  <c r="P292" i="34" s="1"/>
  <c r="T292" i="34"/>
  <c r="U292" i="34" s="1"/>
  <c r="R298" i="34"/>
  <c r="O298" i="34"/>
  <c r="P298" i="34" s="1"/>
  <c r="T298" i="34"/>
  <c r="U298" i="34" s="1"/>
  <c r="R301" i="34"/>
  <c r="O301" i="34"/>
  <c r="P301" i="34" s="1"/>
  <c r="T301" i="34"/>
  <c r="U301" i="34" s="1"/>
  <c r="R304" i="34"/>
  <c r="O304" i="34"/>
  <c r="P304" i="34" s="1"/>
  <c r="T304" i="34"/>
  <c r="U304" i="34" s="1"/>
  <c r="R320" i="34"/>
  <c r="O320" i="34"/>
  <c r="P320" i="34" s="1"/>
  <c r="T320" i="34"/>
  <c r="U320" i="34" s="1"/>
  <c r="R335" i="34"/>
  <c r="O335" i="34"/>
  <c r="P335" i="34" s="1"/>
  <c r="T335" i="34"/>
  <c r="U335" i="34" s="1"/>
  <c r="R348" i="34"/>
  <c r="O348" i="34"/>
  <c r="P348" i="34" s="1"/>
  <c r="T348" i="34"/>
  <c r="U348" i="34" s="1"/>
  <c r="O182" i="34"/>
  <c r="P182" i="34" s="1"/>
  <c r="O183" i="34"/>
  <c r="P183" i="34" s="1"/>
  <c r="O184" i="34"/>
  <c r="P184" i="34" s="1"/>
  <c r="O185" i="34"/>
  <c r="P185" i="34" s="1"/>
  <c r="O186" i="34"/>
  <c r="P186" i="34" s="1"/>
  <c r="O187" i="34"/>
  <c r="P187" i="34" s="1"/>
  <c r="O188" i="34"/>
  <c r="P188" i="34" s="1"/>
  <c r="O189" i="34"/>
  <c r="P189" i="34" s="1"/>
  <c r="O190" i="34"/>
  <c r="P190" i="34" s="1"/>
  <c r="O191" i="34"/>
  <c r="P191" i="34" s="1"/>
  <c r="O192" i="34"/>
  <c r="P192" i="34" s="1"/>
  <c r="O193" i="34"/>
  <c r="P193" i="34" s="1"/>
  <c r="O194" i="34"/>
  <c r="P194" i="34" s="1"/>
  <c r="O195" i="34"/>
  <c r="P195" i="34" s="1"/>
  <c r="O196" i="34"/>
  <c r="P196" i="34" s="1"/>
  <c r="O197" i="34"/>
  <c r="P197" i="34" s="1"/>
  <c r="O198" i="34"/>
  <c r="P198" i="34" s="1"/>
  <c r="O199" i="34"/>
  <c r="P199" i="34" s="1"/>
  <c r="O200" i="34"/>
  <c r="P200" i="34" s="1"/>
  <c r="O201" i="34"/>
  <c r="P201" i="34" s="1"/>
  <c r="O202" i="34"/>
  <c r="P202" i="34" s="1"/>
  <c r="O203" i="34"/>
  <c r="P203" i="34" s="1"/>
  <c r="O204" i="34"/>
  <c r="P204" i="34" s="1"/>
  <c r="O205" i="34"/>
  <c r="P205" i="34" s="1"/>
  <c r="O213" i="34"/>
  <c r="P213" i="34" s="1"/>
  <c r="O221" i="34"/>
  <c r="P221" i="34" s="1"/>
  <c r="T223" i="34"/>
  <c r="U223" i="34" s="1"/>
  <c r="O225" i="34"/>
  <c r="P225" i="34" s="1"/>
  <c r="T226" i="34"/>
  <c r="U226" i="34" s="1"/>
  <c r="O233" i="34"/>
  <c r="P233" i="34" s="1"/>
  <c r="T234" i="34"/>
  <c r="U234" i="34" s="1"/>
  <c r="O241" i="34"/>
  <c r="P241" i="34" s="1"/>
  <c r="T242" i="34"/>
  <c r="U242" i="34" s="1"/>
  <c r="O249" i="34"/>
  <c r="P249" i="34" s="1"/>
  <c r="T250" i="34"/>
  <c r="U250" i="34" s="1"/>
  <c r="O257" i="34"/>
  <c r="P257" i="34" s="1"/>
  <c r="T258" i="34"/>
  <c r="U258" i="34" s="1"/>
  <c r="O265" i="34"/>
  <c r="P265" i="34" s="1"/>
  <c r="T266" i="34"/>
  <c r="U266" i="34" s="1"/>
  <c r="O273" i="34"/>
  <c r="P273" i="34" s="1"/>
  <c r="T274" i="34"/>
  <c r="U274" i="34" s="1"/>
  <c r="R279" i="34"/>
  <c r="O279" i="34"/>
  <c r="P279" i="34" s="1"/>
  <c r="R289" i="34"/>
  <c r="O289" i="34"/>
  <c r="P289" i="34" s="1"/>
  <c r="T289" i="34"/>
  <c r="U289" i="34" s="1"/>
  <c r="R295" i="34"/>
  <c r="O295" i="34"/>
  <c r="P295" i="34" s="1"/>
  <c r="T295" i="34"/>
  <c r="U295" i="34" s="1"/>
  <c r="R314" i="34"/>
  <c r="O314" i="34"/>
  <c r="P314" i="34" s="1"/>
  <c r="T314" i="34"/>
  <c r="U314" i="34" s="1"/>
  <c r="R317" i="34"/>
  <c r="O317" i="34"/>
  <c r="P317" i="34" s="1"/>
  <c r="T317" i="34"/>
  <c r="U317" i="34" s="1"/>
  <c r="T323" i="34"/>
  <c r="U323" i="34" s="1"/>
  <c r="R339" i="34"/>
  <c r="O339" i="34"/>
  <c r="P339" i="34" s="1"/>
  <c r="R342" i="34"/>
  <c r="O342" i="34"/>
  <c r="P342" i="34" s="1"/>
  <c r="T342" i="34"/>
  <c r="U342" i="34" s="1"/>
  <c r="R351" i="34"/>
  <c r="O351" i="34"/>
  <c r="P351" i="34" s="1"/>
  <c r="T351" i="34"/>
  <c r="U351" i="34" s="1"/>
  <c r="R359" i="34"/>
  <c r="O359" i="34"/>
  <c r="P359" i="34" s="1"/>
  <c r="T359" i="34"/>
  <c r="U359" i="34" s="1"/>
  <c r="R282" i="34"/>
  <c r="O282" i="34"/>
  <c r="P282" i="34" s="1"/>
  <c r="T282" i="34"/>
  <c r="U282" i="34" s="1"/>
  <c r="R287" i="34"/>
  <c r="O287" i="34"/>
  <c r="P287" i="34" s="1"/>
  <c r="R299" i="34"/>
  <c r="O299" i="34"/>
  <c r="P299" i="34" s="1"/>
  <c r="R308" i="34"/>
  <c r="O308" i="34"/>
  <c r="P308" i="34" s="1"/>
  <c r="T308" i="34"/>
  <c r="U308" i="34" s="1"/>
  <c r="R311" i="34"/>
  <c r="O311" i="34"/>
  <c r="P311" i="34" s="1"/>
  <c r="T311" i="34"/>
  <c r="U311" i="34" s="1"/>
  <c r="R324" i="34"/>
  <c r="O324" i="34"/>
  <c r="P324" i="34" s="1"/>
  <c r="T324" i="34"/>
  <c r="U324" i="34" s="1"/>
  <c r="R330" i="34"/>
  <c r="O330" i="34"/>
  <c r="P330" i="34" s="1"/>
  <c r="T330" i="34"/>
  <c r="U330" i="34" s="1"/>
  <c r="R333" i="34"/>
  <c r="O333" i="34"/>
  <c r="P333" i="34" s="1"/>
  <c r="T333" i="34"/>
  <c r="U333" i="34" s="1"/>
  <c r="R336" i="34"/>
  <c r="O336" i="34"/>
  <c r="P336" i="34" s="1"/>
  <c r="T336" i="34"/>
  <c r="U336" i="34" s="1"/>
  <c r="O211" i="34"/>
  <c r="P211" i="34" s="1"/>
  <c r="R213" i="34"/>
  <c r="O219" i="34"/>
  <c r="P219" i="34" s="1"/>
  <c r="R221" i="34"/>
  <c r="O224" i="34"/>
  <c r="P224" i="34" s="1"/>
  <c r="O227" i="34"/>
  <c r="P227" i="34" s="1"/>
  <c r="T228" i="34"/>
  <c r="U228" i="34" s="1"/>
  <c r="O235" i="34"/>
  <c r="P235" i="34" s="1"/>
  <c r="T236" i="34"/>
  <c r="U236" i="34" s="1"/>
  <c r="O243" i="34"/>
  <c r="P243" i="34" s="1"/>
  <c r="T244" i="34"/>
  <c r="U244" i="34" s="1"/>
  <c r="O251" i="34"/>
  <c r="P251" i="34" s="1"/>
  <c r="T252" i="34"/>
  <c r="U252" i="34" s="1"/>
  <c r="O259" i="34"/>
  <c r="P259" i="34" s="1"/>
  <c r="T260" i="34"/>
  <c r="U260" i="34" s="1"/>
  <c r="O267" i="34"/>
  <c r="P267" i="34" s="1"/>
  <c r="T268" i="34"/>
  <c r="U268" i="34" s="1"/>
  <c r="O275" i="34"/>
  <c r="P275" i="34" s="1"/>
  <c r="R277" i="34"/>
  <c r="O277" i="34"/>
  <c r="P277" i="34" s="1"/>
  <c r="T277" i="34"/>
  <c r="U277" i="34" s="1"/>
  <c r="T279" i="34"/>
  <c r="U279" i="34" s="1"/>
  <c r="R290" i="34"/>
  <c r="O290" i="34"/>
  <c r="P290" i="34" s="1"/>
  <c r="T290" i="34"/>
  <c r="U290" i="34" s="1"/>
  <c r="R293" i="34"/>
  <c r="O293" i="34"/>
  <c r="P293" i="34" s="1"/>
  <c r="T293" i="34"/>
  <c r="U293" i="34" s="1"/>
  <c r="R296" i="34"/>
  <c r="O296" i="34"/>
  <c r="P296" i="34" s="1"/>
  <c r="T296" i="34"/>
  <c r="U296" i="34" s="1"/>
  <c r="R315" i="34"/>
  <c r="O315" i="34"/>
  <c r="P315" i="34" s="1"/>
  <c r="R318" i="34"/>
  <c r="O318" i="34"/>
  <c r="P318" i="34" s="1"/>
  <c r="T318" i="34"/>
  <c r="U318" i="34" s="1"/>
  <c r="R327" i="34"/>
  <c r="O327" i="34"/>
  <c r="P327" i="34" s="1"/>
  <c r="T327" i="34"/>
  <c r="U327" i="34" s="1"/>
  <c r="T339" i="34"/>
  <c r="U339" i="34" s="1"/>
  <c r="R346" i="34"/>
  <c r="O346" i="34"/>
  <c r="P346" i="34" s="1"/>
  <c r="T346" i="34"/>
  <c r="U346" i="34" s="1"/>
  <c r="R349" i="34"/>
  <c r="O349" i="34"/>
  <c r="P349" i="34" s="1"/>
  <c r="T349" i="34"/>
  <c r="U349" i="34" s="1"/>
  <c r="R357" i="34"/>
  <c r="O357" i="34"/>
  <c r="P357" i="34" s="1"/>
  <c r="T357" i="34"/>
  <c r="U357" i="34" s="1"/>
  <c r="R285" i="34"/>
  <c r="O285" i="34"/>
  <c r="P285" i="34" s="1"/>
  <c r="T285" i="34"/>
  <c r="U285" i="34" s="1"/>
  <c r="T287" i="34"/>
  <c r="U287" i="34" s="1"/>
  <c r="T299" i="34"/>
  <c r="U299" i="34" s="1"/>
  <c r="R312" i="34"/>
  <c r="O312" i="34"/>
  <c r="P312" i="34" s="1"/>
  <c r="T312" i="34"/>
  <c r="U312" i="34" s="1"/>
  <c r="R331" i="34"/>
  <c r="O331" i="34"/>
  <c r="P331" i="34" s="1"/>
  <c r="R340" i="34"/>
  <c r="O340" i="34"/>
  <c r="P340" i="34" s="1"/>
  <c r="T340" i="34"/>
  <c r="U340" i="34" s="1"/>
  <c r="R343" i="34"/>
  <c r="O343" i="34"/>
  <c r="P343" i="34" s="1"/>
  <c r="T343" i="34"/>
  <c r="U343" i="34" s="1"/>
  <c r="O229" i="34"/>
  <c r="P229" i="34" s="1"/>
  <c r="O237" i="34"/>
  <c r="P237" i="34" s="1"/>
  <c r="O245" i="34"/>
  <c r="P245" i="34" s="1"/>
  <c r="O253" i="34"/>
  <c r="P253" i="34" s="1"/>
  <c r="O261" i="34"/>
  <c r="P261" i="34" s="1"/>
  <c r="O269" i="34"/>
  <c r="P269" i="34" s="1"/>
  <c r="R280" i="34"/>
  <c r="O280" i="34"/>
  <c r="P280" i="34" s="1"/>
  <c r="T280" i="34"/>
  <c r="U280" i="34" s="1"/>
  <c r="R283" i="34"/>
  <c r="O283" i="34"/>
  <c r="P283" i="34" s="1"/>
  <c r="R291" i="34"/>
  <c r="O291" i="34"/>
  <c r="P291" i="34" s="1"/>
  <c r="R300" i="34"/>
  <c r="O300" i="34"/>
  <c r="P300" i="34" s="1"/>
  <c r="T300" i="34"/>
  <c r="U300" i="34" s="1"/>
  <c r="R306" i="34"/>
  <c r="O306" i="34"/>
  <c r="P306" i="34" s="1"/>
  <c r="T306" i="34"/>
  <c r="U306" i="34" s="1"/>
  <c r="R309" i="34"/>
  <c r="O309" i="34"/>
  <c r="P309" i="34" s="1"/>
  <c r="T309" i="34"/>
  <c r="U309" i="34" s="1"/>
  <c r="R322" i="34"/>
  <c r="O322" i="34"/>
  <c r="P322" i="34" s="1"/>
  <c r="T322" i="34"/>
  <c r="U322" i="34" s="1"/>
  <c r="R325" i="34"/>
  <c r="O325" i="34"/>
  <c r="P325" i="34" s="1"/>
  <c r="T325" i="34"/>
  <c r="U325" i="34" s="1"/>
  <c r="R328" i="34"/>
  <c r="O328" i="34"/>
  <c r="P328" i="34" s="1"/>
  <c r="T328" i="34"/>
  <c r="U328" i="34" s="1"/>
  <c r="R347" i="34"/>
  <c r="O347" i="34"/>
  <c r="P347" i="34" s="1"/>
  <c r="R355" i="34"/>
  <c r="O355" i="34"/>
  <c r="P355" i="34" s="1"/>
  <c r="T355" i="34"/>
  <c r="U355" i="34" s="1"/>
  <c r="R297" i="34"/>
  <c r="O297" i="34"/>
  <c r="P297" i="34" s="1"/>
  <c r="R305" i="34"/>
  <c r="O305" i="34"/>
  <c r="P305" i="34" s="1"/>
  <c r="R313" i="34"/>
  <c r="O313" i="34"/>
  <c r="P313" i="34" s="1"/>
  <c r="R321" i="34"/>
  <c r="O321" i="34"/>
  <c r="P321" i="34" s="1"/>
  <c r="R329" i="34"/>
  <c r="O329" i="34"/>
  <c r="P329" i="34" s="1"/>
  <c r="R337" i="34"/>
  <c r="O337" i="34"/>
  <c r="P337" i="34" s="1"/>
  <c r="R345" i="34"/>
  <c r="O345" i="34"/>
  <c r="P345" i="34" s="1"/>
  <c r="R350" i="34"/>
  <c r="O350" i="34"/>
  <c r="P350" i="34" s="1"/>
  <c r="R352" i="34"/>
  <c r="O352" i="34"/>
  <c r="P352" i="34" s="1"/>
  <c r="R354" i="34"/>
  <c r="O354" i="34"/>
  <c r="P354" i="34" s="1"/>
  <c r="R356" i="34"/>
  <c r="O356" i="34"/>
  <c r="P356" i="34" s="1"/>
  <c r="R358" i="34"/>
  <c r="O358" i="34"/>
  <c r="P358" i="34" s="1"/>
  <c r="R360" i="34"/>
  <c r="O360" i="34"/>
  <c r="P360" i="34" s="1"/>
  <c r="R294" i="34"/>
  <c r="O294" i="34"/>
  <c r="P294" i="34" s="1"/>
  <c r="R302" i="34"/>
  <c r="O302" i="34"/>
  <c r="P302" i="34" s="1"/>
  <c r="R326" i="34"/>
  <c r="O326" i="34"/>
  <c r="P326" i="34" s="1"/>
  <c r="R334" i="34"/>
  <c r="O334" i="34"/>
  <c r="P334" i="34" s="1"/>
  <c r="T297" i="34"/>
  <c r="U297" i="34" s="1"/>
  <c r="T305" i="34"/>
  <c r="U305" i="34" s="1"/>
  <c r="T313" i="34"/>
  <c r="U313" i="34" s="1"/>
  <c r="T321" i="34"/>
  <c r="U321" i="34" s="1"/>
  <c r="T329" i="34"/>
  <c r="U329" i="34" s="1"/>
  <c r="T337" i="34"/>
  <c r="U337" i="34" s="1"/>
  <c r="T345" i="34"/>
  <c r="U345" i="34" s="1"/>
  <c r="T350" i="34"/>
  <c r="U350" i="34" s="1"/>
  <c r="T352" i="34"/>
  <c r="U352" i="34" s="1"/>
  <c r="T354" i="34"/>
  <c r="U354" i="34" s="1"/>
  <c r="T356" i="34"/>
  <c r="U356" i="34" s="1"/>
  <c r="T358" i="34"/>
  <c r="U358" i="34" s="1"/>
  <c r="T360" i="34"/>
  <c r="U360" i="34" s="1"/>
  <c r="L26" i="32"/>
  <c r="P26" i="32" s="1"/>
  <c r="L18" i="32"/>
  <c r="P18" i="32" s="1"/>
  <c r="L10" i="32"/>
  <c r="L32" i="32"/>
  <c r="L24" i="32"/>
  <c r="P24" i="32" s="1"/>
  <c r="L16" i="32"/>
  <c r="P16" i="32" s="1"/>
  <c r="L8" i="32"/>
  <c r="P8" i="32" s="1"/>
  <c r="L31" i="32"/>
  <c r="P31" i="32" s="1"/>
  <c r="L2" i="32"/>
  <c r="M2" i="32" s="1"/>
  <c r="N2" i="32" s="1"/>
  <c r="P23" i="32"/>
  <c r="M23" i="32"/>
  <c r="N23" i="32" s="1"/>
  <c r="P25" i="32"/>
  <c r="M25" i="32"/>
  <c r="N25" i="32" s="1"/>
  <c r="P3" i="32"/>
  <c r="M3" i="32"/>
  <c r="N3" i="32" s="1"/>
  <c r="P27" i="32"/>
  <c r="M27" i="32"/>
  <c r="N27" i="32" s="1"/>
  <c r="P7" i="32"/>
  <c r="M7" i="32"/>
  <c r="N7" i="32" s="1"/>
  <c r="P11" i="32"/>
  <c r="M11" i="32"/>
  <c r="N11" i="32" s="1"/>
  <c r="P13" i="32"/>
  <c r="M13" i="32"/>
  <c r="N13" i="32" s="1"/>
  <c r="P17" i="32"/>
  <c r="M17" i="32"/>
  <c r="N17" i="32" s="1"/>
  <c r="P29" i="32"/>
  <c r="M29" i="32"/>
  <c r="N29" i="32" s="1"/>
  <c r="P4" i="32"/>
  <c r="M4" i="32"/>
  <c r="N4" i="32" s="1"/>
  <c r="P6" i="32"/>
  <c r="M6" i="32"/>
  <c r="N6" i="32" s="1"/>
  <c r="P10" i="32"/>
  <c r="M10" i="32"/>
  <c r="N10" i="32" s="1"/>
  <c r="P12" i="32"/>
  <c r="M12" i="32"/>
  <c r="N12" i="32" s="1"/>
  <c r="P14" i="32"/>
  <c r="M14" i="32"/>
  <c r="N14" i="32" s="1"/>
  <c r="M18" i="32"/>
  <c r="N18" i="32" s="1"/>
  <c r="P20" i="32"/>
  <c r="M20" i="32"/>
  <c r="N20" i="32" s="1"/>
  <c r="P22" i="32"/>
  <c r="M22" i="32"/>
  <c r="N22" i="32" s="1"/>
  <c r="P28" i="32"/>
  <c r="M28" i="32"/>
  <c r="N28" i="32" s="1"/>
  <c r="P30" i="32"/>
  <c r="M30" i="32"/>
  <c r="N30" i="32" s="1"/>
  <c r="P32" i="32"/>
  <c r="M32" i="32"/>
  <c r="N32" i="32" s="1"/>
  <c r="P19" i="32"/>
  <c r="M19" i="32"/>
  <c r="N19" i="32" s="1"/>
  <c r="P5" i="32"/>
  <c r="M5" i="32"/>
  <c r="N5" i="32" s="1"/>
  <c r="P9" i="32"/>
  <c r="M9" i="32"/>
  <c r="N9" i="32" s="1"/>
  <c r="P15" i="32"/>
  <c r="M15" i="32"/>
  <c r="N15" i="32" s="1"/>
  <c r="P21" i="32"/>
  <c r="M21" i="32"/>
  <c r="N21" i="32" s="1"/>
  <c r="K159" i="30"/>
  <c r="Q159" i="30" s="1"/>
  <c r="R159" i="30" s="1"/>
  <c r="K239" i="30"/>
  <c r="O239" i="30" s="1"/>
  <c r="K354" i="30"/>
  <c r="O354" i="30" s="1"/>
  <c r="K322" i="30"/>
  <c r="Q322" i="30" s="1"/>
  <c r="R322" i="30" s="1"/>
  <c r="K274" i="30"/>
  <c r="L274" i="30" s="1"/>
  <c r="M274" i="30" s="1"/>
  <c r="K178" i="30"/>
  <c r="O178" i="30" s="1"/>
  <c r="K162" i="30"/>
  <c r="O162" i="30" s="1"/>
  <c r="K146" i="30"/>
  <c r="O146" i="30" s="1"/>
  <c r="K130" i="30"/>
  <c r="O130" i="30" s="1"/>
  <c r="K114" i="30"/>
  <c r="Q114" i="30" s="1"/>
  <c r="R114" i="30" s="1"/>
  <c r="K106" i="30"/>
  <c r="Q106" i="30" s="1"/>
  <c r="R106" i="30" s="1"/>
  <c r="K82" i="30"/>
  <c r="L82" i="30" s="1"/>
  <c r="M82" i="30" s="1"/>
  <c r="K50" i="30"/>
  <c r="O50" i="30" s="1"/>
  <c r="K34" i="30"/>
  <c r="O34" i="30" s="1"/>
  <c r="K18" i="30"/>
  <c r="O18" i="30" s="1"/>
  <c r="K279" i="30"/>
  <c r="L279" i="30" s="1"/>
  <c r="M279" i="30" s="1"/>
  <c r="N26" i="29"/>
  <c r="O26" i="29" s="1"/>
  <c r="Q26" i="29"/>
  <c r="K43" i="30"/>
  <c r="K236" i="30"/>
  <c r="K263" i="30"/>
  <c r="K318" i="30"/>
  <c r="K20" i="30"/>
  <c r="K27" i="30"/>
  <c r="K63" i="30"/>
  <c r="K81" i="30"/>
  <c r="L81" i="30" s="1"/>
  <c r="M81" i="30" s="1"/>
  <c r="K100" i="30"/>
  <c r="K315" i="30"/>
  <c r="K3" i="30"/>
  <c r="K36" i="30"/>
  <c r="L36" i="30" s="1"/>
  <c r="M36" i="30" s="1"/>
  <c r="K31" i="30"/>
  <c r="K37" i="30"/>
  <c r="K40" i="30"/>
  <c r="K60" i="30"/>
  <c r="K108" i="30"/>
  <c r="K141" i="30"/>
  <c r="K182" i="30"/>
  <c r="K256" i="30"/>
  <c r="K358" i="30"/>
  <c r="K11" i="30"/>
  <c r="K21" i="30"/>
  <c r="K24" i="30"/>
  <c r="K28" i="30"/>
  <c r="K64" i="30"/>
  <c r="K68" i="30"/>
  <c r="K93" i="30"/>
  <c r="K101" i="30"/>
  <c r="K179" i="30"/>
  <c r="K249" i="30"/>
  <c r="L249" i="30" s="1"/>
  <c r="M249" i="30" s="1"/>
  <c r="K300" i="30"/>
  <c r="O300" i="30" s="1"/>
  <c r="K304" i="30"/>
  <c r="K308" i="30"/>
  <c r="K343" i="30"/>
  <c r="K347" i="30"/>
  <c r="O347" i="30" s="1"/>
  <c r="K77" i="30"/>
  <c r="K41" i="30"/>
  <c r="O41" i="30" s="1"/>
  <c r="K51" i="30"/>
  <c r="K61" i="30"/>
  <c r="K90" i="30"/>
  <c r="K105" i="30"/>
  <c r="O105" i="30" s="1"/>
  <c r="Q120" i="30"/>
  <c r="R120" i="30" s="1"/>
  <c r="K142" i="30"/>
  <c r="K172" i="30"/>
  <c r="K183" i="30"/>
  <c r="K191" i="30"/>
  <c r="K285" i="30"/>
  <c r="K225" i="30"/>
  <c r="L225" i="30" s="1"/>
  <c r="M225" i="30" s="1"/>
  <c r="K56" i="30"/>
  <c r="Q56" i="30" s="1"/>
  <c r="R56" i="30" s="1"/>
  <c r="K144" i="30"/>
  <c r="K5" i="30"/>
  <c r="K8" i="30"/>
  <c r="K12" i="30"/>
  <c r="O12" i="30" s="1"/>
  <c r="K29" i="30"/>
  <c r="K38" i="30"/>
  <c r="K45" i="30"/>
  <c r="K48" i="30"/>
  <c r="K69" i="30"/>
  <c r="K72" i="30"/>
  <c r="K83" i="30"/>
  <c r="K135" i="30"/>
  <c r="K157" i="30"/>
  <c r="K336" i="30"/>
  <c r="K340" i="30"/>
  <c r="K25" i="30"/>
  <c r="K53" i="30"/>
  <c r="K88" i="30"/>
  <c r="K107" i="30"/>
  <c r="K185" i="30"/>
  <c r="L185" i="30" s="1"/>
  <c r="M185" i="30" s="1"/>
  <c r="K52" i="30"/>
  <c r="K76" i="30"/>
  <c r="K173" i="30"/>
  <c r="O184" i="30"/>
  <c r="Q184" i="30"/>
  <c r="R184" i="30" s="1"/>
  <c r="K215" i="30"/>
  <c r="K270" i="30"/>
  <c r="K278" i="30"/>
  <c r="K145" i="30"/>
  <c r="K17" i="30"/>
  <c r="K13" i="30"/>
  <c r="L13" i="30" s="1"/>
  <c r="M13" i="30" s="1"/>
  <c r="K19" i="30"/>
  <c r="K49" i="30"/>
  <c r="O49" i="30" s="1"/>
  <c r="K158" i="30"/>
  <c r="K9" i="30"/>
  <c r="K169" i="30"/>
  <c r="Q169" i="30" s="1"/>
  <c r="R169" i="30" s="1"/>
  <c r="K129" i="30"/>
  <c r="L129" i="30" s="1"/>
  <c r="M129" i="30" s="1"/>
  <c r="K193" i="30"/>
  <c r="O193" i="30" s="1"/>
  <c r="K209" i="30"/>
  <c r="O209" i="30" s="1"/>
  <c r="K233" i="30"/>
  <c r="L233" i="30" s="1"/>
  <c r="M233" i="30" s="1"/>
  <c r="K329" i="30"/>
  <c r="O329" i="30" s="1"/>
  <c r="K333" i="30"/>
  <c r="O333" i="30" s="1"/>
  <c r="K232" i="30"/>
  <c r="K128" i="30"/>
  <c r="K112" i="30"/>
  <c r="K80" i="30"/>
  <c r="K65" i="30"/>
  <c r="O65" i="30" s="1"/>
  <c r="K177" i="30"/>
  <c r="Q177" i="30" s="1"/>
  <c r="R177" i="30" s="1"/>
  <c r="K240" i="30"/>
  <c r="L240" i="30" s="1"/>
  <c r="M240" i="30" s="1"/>
  <c r="K257" i="30"/>
  <c r="L257" i="30" s="1"/>
  <c r="M257" i="30" s="1"/>
  <c r="K290" i="30"/>
  <c r="Q290" i="30" s="1"/>
  <c r="R290" i="30" s="1"/>
  <c r="K297" i="30"/>
  <c r="O297" i="30" s="1"/>
  <c r="K301" i="30"/>
  <c r="L301" i="30" s="1"/>
  <c r="M301" i="30" s="1"/>
  <c r="K305" i="30"/>
  <c r="Q305" i="30" s="1"/>
  <c r="R305" i="30" s="1"/>
  <c r="K337" i="30"/>
  <c r="O337" i="30" s="1"/>
  <c r="K344" i="30"/>
  <c r="O344" i="30" s="1"/>
  <c r="K359" i="30"/>
  <c r="K351" i="30"/>
  <c r="K319" i="30"/>
  <c r="K311" i="30"/>
  <c r="K271" i="30"/>
  <c r="K199" i="30"/>
  <c r="K143" i="30"/>
  <c r="K119" i="30"/>
  <c r="K95" i="30"/>
  <c r="K96" i="30"/>
  <c r="Q96" i="30" s="1"/>
  <c r="R96" i="30" s="1"/>
  <c r="K103" i="30"/>
  <c r="O103" i="30" s="1"/>
  <c r="K136" i="30"/>
  <c r="O136" i="30" s="1"/>
  <c r="K153" i="30"/>
  <c r="O153" i="30" s="1"/>
  <c r="K160" i="30"/>
  <c r="O160" i="30" s="1"/>
  <c r="K323" i="30"/>
  <c r="O323" i="30" s="1"/>
  <c r="K352" i="30"/>
  <c r="L352" i="30" s="1"/>
  <c r="M352" i="30" s="1"/>
  <c r="K350" i="30"/>
  <c r="Q350" i="30" s="1"/>
  <c r="R350" i="30" s="1"/>
  <c r="K326" i="30"/>
  <c r="K294" i="30"/>
  <c r="K286" i="30"/>
  <c r="K230" i="30"/>
  <c r="K206" i="30"/>
  <c r="K174" i="30"/>
  <c r="K166" i="30"/>
  <c r="K150" i="30"/>
  <c r="K110" i="30"/>
  <c r="K86" i="30"/>
  <c r="L86" i="30" s="1"/>
  <c r="M86" i="30" s="1"/>
  <c r="K78" i="30"/>
  <c r="K70" i="30"/>
  <c r="K207" i="30"/>
  <c r="Q207" i="30" s="1"/>
  <c r="R207" i="30" s="1"/>
  <c r="K223" i="30"/>
  <c r="O223" i="30" s="1"/>
  <c r="K241" i="30"/>
  <c r="O241" i="30" s="1"/>
  <c r="K247" i="30"/>
  <c r="L247" i="30" s="1"/>
  <c r="M247" i="30" s="1"/>
  <c r="K254" i="30"/>
  <c r="Q254" i="30" s="1"/>
  <c r="R254" i="30" s="1"/>
  <c r="K272" i="30"/>
  <c r="O272" i="30" s="1"/>
  <c r="K287" i="30"/>
  <c r="O287" i="30" s="1"/>
  <c r="K302" i="30"/>
  <c r="Q302" i="30" s="1"/>
  <c r="R302" i="30" s="1"/>
  <c r="K320" i="30"/>
  <c r="Q320" i="30" s="1"/>
  <c r="R320" i="30" s="1"/>
  <c r="K327" i="30"/>
  <c r="Q327" i="30" s="1"/>
  <c r="R327" i="30" s="1"/>
  <c r="K293" i="30"/>
  <c r="K261" i="30"/>
  <c r="K253" i="30"/>
  <c r="K237" i="30"/>
  <c r="K221" i="30"/>
  <c r="K197" i="30"/>
  <c r="K189" i="30"/>
  <c r="K117" i="30"/>
  <c r="K85" i="30"/>
  <c r="K97" i="30"/>
  <c r="O97" i="30" s="1"/>
  <c r="K111" i="30"/>
  <c r="Q111" i="30" s="1"/>
  <c r="R111" i="30" s="1"/>
  <c r="K118" i="30"/>
  <c r="O118" i="30" s="1"/>
  <c r="K127" i="30"/>
  <c r="Q127" i="30" s="1"/>
  <c r="R127" i="30" s="1"/>
  <c r="K137" i="30"/>
  <c r="O137" i="30" s="1"/>
  <c r="K161" i="30"/>
  <c r="O161" i="30" s="1"/>
  <c r="K165" i="30"/>
  <c r="Q165" i="30" s="1"/>
  <c r="R165" i="30" s="1"/>
  <c r="K231" i="30"/>
  <c r="O231" i="30" s="1"/>
  <c r="K265" i="30"/>
  <c r="Q265" i="30" s="1"/>
  <c r="R265" i="30" s="1"/>
  <c r="K280" i="30"/>
  <c r="O280" i="30" s="1"/>
  <c r="K295" i="30"/>
  <c r="Q295" i="30" s="1"/>
  <c r="R295" i="30" s="1"/>
  <c r="K310" i="30"/>
  <c r="L310" i="30" s="1"/>
  <c r="M310" i="30" s="1"/>
  <c r="K332" i="30"/>
  <c r="K324" i="30"/>
  <c r="K276" i="30"/>
  <c r="K268" i="30"/>
  <c r="K164" i="30"/>
  <c r="K156" i="30"/>
  <c r="O156" i="30" s="1"/>
  <c r="K116" i="30"/>
  <c r="K92" i="30"/>
  <c r="K84" i="30"/>
  <c r="K214" i="30"/>
  <c r="L214" i="30" s="1"/>
  <c r="M214" i="30" s="1"/>
  <c r="K217" i="30"/>
  <c r="O217" i="30" s="1"/>
  <c r="K224" i="30"/>
  <c r="Q224" i="30" s="1"/>
  <c r="R224" i="30" s="1"/>
  <c r="K228" i="30"/>
  <c r="L228" i="30" s="1"/>
  <c r="M228" i="30" s="1"/>
  <c r="K245" i="30"/>
  <c r="O245" i="30" s="1"/>
  <c r="K248" i="30"/>
  <c r="Q248" i="30" s="1"/>
  <c r="R248" i="30" s="1"/>
  <c r="K255" i="30"/>
  <c r="L255" i="30" s="1"/>
  <c r="M255" i="30" s="1"/>
  <c r="K273" i="30"/>
  <c r="L273" i="30" s="1"/>
  <c r="M273" i="30" s="1"/>
  <c r="K277" i="30"/>
  <c r="L277" i="30" s="1"/>
  <c r="M277" i="30" s="1"/>
  <c r="K288" i="30"/>
  <c r="Q288" i="30" s="1"/>
  <c r="R288" i="30" s="1"/>
  <c r="K303" i="30"/>
  <c r="O303" i="30" s="1"/>
  <c r="K307" i="30"/>
  <c r="O307" i="30" s="1"/>
  <c r="K299" i="30"/>
  <c r="K291" i="30"/>
  <c r="K283" i="30"/>
  <c r="K275" i="30"/>
  <c r="K267" i="30"/>
  <c r="K259" i="30"/>
  <c r="Q259" i="30" s="1"/>
  <c r="R259" i="30" s="1"/>
  <c r="K227" i="30"/>
  <c r="K219" i="30"/>
  <c r="K195" i="30"/>
  <c r="K187" i="30"/>
  <c r="K163" i="30"/>
  <c r="K147" i="30"/>
  <c r="K139" i="30"/>
  <c r="K131" i="30"/>
  <c r="K123" i="30"/>
  <c r="K170" i="30"/>
  <c r="L170" i="30" s="1"/>
  <c r="M170" i="30" s="1"/>
  <c r="K202" i="30"/>
  <c r="Q202" i="30" s="1"/>
  <c r="R202" i="30" s="1"/>
  <c r="K242" i="30"/>
  <c r="L242" i="30" s="1"/>
  <c r="M242" i="30" s="1"/>
  <c r="K258" i="30"/>
  <c r="Q258" i="30" s="1"/>
  <c r="R258" i="30" s="1"/>
  <c r="K26" i="30"/>
  <c r="Q26" i="30" s="1"/>
  <c r="R26" i="30" s="1"/>
  <c r="K74" i="30"/>
  <c r="Q74" i="30" s="1"/>
  <c r="R74" i="30" s="1"/>
  <c r="K98" i="30"/>
  <c r="L98" i="30" s="1"/>
  <c r="M98" i="30" s="1"/>
  <c r="K186" i="30"/>
  <c r="Q186" i="30" s="1"/>
  <c r="R186" i="30" s="1"/>
  <c r="K218" i="30"/>
  <c r="Q218" i="30" s="1"/>
  <c r="R218" i="30" s="1"/>
  <c r="K330" i="30"/>
  <c r="O330" i="30" s="1"/>
  <c r="K355" i="30"/>
  <c r="L355" i="30" s="1"/>
  <c r="M355" i="30" s="1"/>
  <c r="K10" i="30"/>
  <c r="Q10" i="30" s="1"/>
  <c r="R10" i="30" s="1"/>
  <c r="K58" i="30"/>
  <c r="O58" i="30" s="1"/>
  <c r="K298" i="30"/>
  <c r="Q298" i="30" s="1"/>
  <c r="R298" i="30" s="1"/>
  <c r="K306" i="30"/>
  <c r="Q306" i="30" s="1"/>
  <c r="R306" i="30" s="1"/>
  <c r="K313" i="30"/>
  <c r="Q313" i="30" s="1"/>
  <c r="R313" i="30" s="1"/>
  <c r="K338" i="30"/>
  <c r="Q338" i="30" s="1"/>
  <c r="R338" i="30" s="1"/>
  <c r="K345" i="30"/>
  <c r="Q345" i="30" s="1"/>
  <c r="R345" i="30" s="1"/>
  <c r="K42" i="30"/>
  <c r="O42" i="30" s="1"/>
  <c r="K154" i="30"/>
  <c r="Q154" i="30" s="1"/>
  <c r="R154" i="30" s="1"/>
  <c r="K266" i="30"/>
  <c r="Q266" i="30" s="1"/>
  <c r="R266" i="30" s="1"/>
  <c r="K331" i="30"/>
  <c r="L331" i="30" s="1"/>
  <c r="M331" i="30" s="1"/>
  <c r="K356" i="30"/>
  <c r="O356" i="30" s="1"/>
  <c r="K66" i="30"/>
  <c r="L66" i="30" s="1"/>
  <c r="M66" i="30" s="1"/>
  <c r="K122" i="30"/>
  <c r="O122" i="30" s="1"/>
  <c r="K194" i="30"/>
  <c r="O194" i="30" s="1"/>
  <c r="K210" i="30"/>
  <c r="O210" i="30" s="1"/>
  <c r="K226" i="30"/>
  <c r="O226" i="30" s="1"/>
  <c r="K281" i="30"/>
  <c r="Q281" i="30" s="1"/>
  <c r="R281" i="30" s="1"/>
  <c r="K314" i="30"/>
  <c r="L314" i="30" s="1"/>
  <c r="M314" i="30" s="1"/>
  <c r="K321" i="30"/>
  <c r="Q321" i="30" s="1"/>
  <c r="R321" i="30" s="1"/>
  <c r="K335" i="30"/>
  <c r="L335" i="30" s="1"/>
  <c r="M335" i="30" s="1"/>
  <c r="K339" i="30"/>
  <c r="O339" i="30" s="1"/>
  <c r="K346" i="30"/>
  <c r="L346" i="30" s="1"/>
  <c r="M346" i="30" s="1"/>
  <c r="K353" i="30"/>
  <c r="Q353" i="30" s="1"/>
  <c r="R353" i="30" s="1"/>
  <c r="K138" i="30"/>
  <c r="O138" i="30" s="1"/>
  <c r="K234" i="30"/>
  <c r="Q234" i="30" s="1"/>
  <c r="R234" i="30" s="1"/>
  <c r="K289" i="30"/>
  <c r="Q289" i="30" s="1"/>
  <c r="R289" i="30" s="1"/>
  <c r="K250" i="30"/>
  <c r="L250" i="30" s="1"/>
  <c r="M250" i="30" s="1"/>
  <c r="K282" i="30"/>
  <c r="L282" i="30" s="1"/>
  <c r="M282" i="30" s="1"/>
  <c r="O192" i="30"/>
  <c r="Q59" i="30"/>
  <c r="R59" i="30" s="1"/>
  <c r="O151" i="30"/>
  <c r="O132" i="30"/>
  <c r="L132" i="30"/>
  <c r="M132" i="30" s="1"/>
  <c r="L341" i="30"/>
  <c r="M341" i="30" s="1"/>
  <c r="O341" i="30"/>
  <c r="L348" i="30"/>
  <c r="M348" i="30" s="1"/>
  <c r="Q348" i="30"/>
  <c r="R348" i="30" s="1"/>
  <c r="O348" i="30"/>
  <c r="L292" i="30"/>
  <c r="M292" i="30" s="1"/>
  <c r="Q292" i="30"/>
  <c r="R292" i="30" s="1"/>
  <c r="O292" i="30"/>
  <c r="O124" i="30"/>
  <c r="L124" i="30"/>
  <c r="M124" i="30" s="1"/>
  <c r="Q171" i="30"/>
  <c r="R171" i="30" s="1"/>
  <c r="L171" i="30"/>
  <c r="M171" i="30" s="1"/>
  <c r="O243" i="30"/>
  <c r="L243" i="30"/>
  <c r="M243" i="30" s="1"/>
  <c r="L349" i="30"/>
  <c r="M349" i="30" s="1"/>
  <c r="O349" i="30"/>
  <c r="L175" i="30"/>
  <c r="M175" i="30" s="1"/>
  <c r="Q175" i="30"/>
  <c r="R175" i="30" s="1"/>
  <c r="L325" i="30"/>
  <c r="M325" i="30" s="1"/>
  <c r="O325" i="30"/>
  <c r="L309" i="30"/>
  <c r="M309" i="30" s="1"/>
  <c r="O309" i="30"/>
  <c r="Q316" i="30"/>
  <c r="R316" i="30" s="1"/>
  <c r="O316" i="30"/>
  <c r="L316" i="30"/>
  <c r="M316" i="30" s="1"/>
  <c r="L357" i="30"/>
  <c r="M357" i="30" s="1"/>
  <c r="O357" i="30"/>
  <c r="O14" i="30"/>
  <c r="L22" i="30"/>
  <c r="M22" i="30" s="1"/>
  <c r="Q75" i="30"/>
  <c r="R75" i="30" s="1"/>
  <c r="O104" i="30"/>
  <c r="O167" i="30"/>
  <c r="Q208" i="30"/>
  <c r="R208" i="30" s="1"/>
  <c r="L238" i="30"/>
  <c r="M238" i="30" s="1"/>
  <c r="L260" i="30"/>
  <c r="M260" i="30" s="1"/>
  <c r="L284" i="30"/>
  <c r="M284" i="30" s="1"/>
  <c r="O22" i="30"/>
  <c r="Q73" i="30"/>
  <c r="R73" i="30" s="1"/>
  <c r="O260" i="30"/>
  <c r="O284" i="30"/>
  <c r="O317" i="30"/>
  <c r="Q167" i="30"/>
  <c r="R167" i="30" s="1"/>
  <c r="O59" i="30"/>
  <c r="L79" i="30"/>
  <c r="M79" i="30" s="1"/>
  <c r="L120" i="30"/>
  <c r="M120" i="30" s="1"/>
  <c r="L198" i="30"/>
  <c r="M198" i="30" s="1"/>
  <c r="Q211" i="30"/>
  <c r="R211" i="30" s="1"/>
  <c r="Q16" i="30"/>
  <c r="R16" i="30" s="1"/>
  <c r="O16" i="30"/>
  <c r="L16" i="30"/>
  <c r="M16" i="30" s="1"/>
  <c r="Q32" i="30"/>
  <c r="R32" i="30" s="1"/>
  <c r="O32" i="30"/>
  <c r="L32" i="30"/>
  <c r="M32" i="30" s="1"/>
  <c r="Q39" i="30"/>
  <c r="R39" i="30" s="1"/>
  <c r="O39" i="30"/>
  <c r="L39" i="30"/>
  <c r="M39" i="30" s="1"/>
  <c r="L35" i="30"/>
  <c r="M35" i="30" s="1"/>
  <c r="Q35" i="30"/>
  <c r="R35" i="30" s="1"/>
  <c r="O35" i="30"/>
  <c r="Q47" i="30"/>
  <c r="R47" i="30" s="1"/>
  <c r="O47" i="30"/>
  <c r="L47" i="30"/>
  <c r="M47" i="30" s="1"/>
  <c r="Q6" i="30"/>
  <c r="R6" i="30" s="1"/>
  <c r="O6" i="30"/>
  <c r="L6" i="30"/>
  <c r="M6" i="30" s="1"/>
  <c r="O33" i="30"/>
  <c r="Q33" i="30"/>
  <c r="R33" i="30" s="1"/>
  <c r="L33" i="30"/>
  <c r="M33" i="30" s="1"/>
  <c r="Q55" i="30"/>
  <c r="R55" i="30" s="1"/>
  <c r="L55" i="30"/>
  <c r="M55" i="30" s="1"/>
  <c r="O55" i="30"/>
  <c r="Q71" i="30"/>
  <c r="R71" i="30" s="1"/>
  <c r="O71" i="30"/>
  <c r="L71" i="30"/>
  <c r="M71" i="30" s="1"/>
  <c r="Q15" i="30"/>
  <c r="R15" i="30" s="1"/>
  <c r="O15" i="30"/>
  <c r="L15" i="30"/>
  <c r="M15" i="30" s="1"/>
  <c r="Q7" i="30"/>
  <c r="R7" i="30" s="1"/>
  <c r="O7" i="30"/>
  <c r="L7" i="30"/>
  <c r="M7" i="30" s="1"/>
  <c r="Q23" i="30"/>
  <c r="R23" i="30" s="1"/>
  <c r="L23" i="30"/>
  <c r="M23" i="30" s="1"/>
  <c r="O23" i="30"/>
  <c r="L44" i="30"/>
  <c r="M44" i="30" s="1"/>
  <c r="Q44" i="30"/>
  <c r="R44" i="30" s="1"/>
  <c r="L148" i="30"/>
  <c r="M148" i="30" s="1"/>
  <c r="O148" i="30"/>
  <c r="Q148" i="30"/>
  <c r="R148" i="30" s="1"/>
  <c r="L4" i="30"/>
  <c r="M4" i="30" s="1"/>
  <c r="Q14" i="30"/>
  <c r="R14" i="30" s="1"/>
  <c r="Q54" i="30"/>
  <c r="R54" i="30" s="1"/>
  <c r="O54" i="30"/>
  <c r="O79" i="30"/>
  <c r="L87" i="30"/>
  <c r="M87" i="30" s="1"/>
  <c r="Q87" i="30"/>
  <c r="R87" i="30" s="1"/>
  <c r="Q109" i="30"/>
  <c r="R109" i="30" s="1"/>
  <c r="O109" i="30"/>
  <c r="L109" i="30"/>
  <c r="M109" i="30" s="1"/>
  <c r="O44" i="30"/>
  <c r="Q46" i="30"/>
  <c r="R46" i="30" s="1"/>
  <c r="Q99" i="30"/>
  <c r="R99" i="30" s="1"/>
  <c r="O99" i="30"/>
  <c r="L99" i="30"/>
  <c r="M99" i="30" s="1"/>
  <c r="L121" i="30"/>
  <c r="M121" i="30" s="1"/>
  <c r="Q121" i="30"/>
  <c r="R121" i="30" s="1"/>
  <c r="O121" i="30"/>
  <c r="Q126" i="30"/>
  <c r="R126" i="30" s="1"/>
  <c r="L126" i="30"/>
  <c r="M126" i="30" s="1"/>
  <c r="O126" i="30"/>
  <c r="Q89" i="30"/>
  <c r="R89" i="30" s="1"/>
  <c r="O89" i="30"/>
  <c r="O4" i="30"/>
  <c r="L30" i="30"/>
  <c r="M30" i="30" s="1"/>
  <c r="L57" i="30"/>
  <c r="M57" i="30" s="1"/>
  <c r="O67" i="30"/>
  <c r="L73" i="30"/>
  <c r="M73" i="30" s="1"/>
  <c r="Q133" i="30"/>
  <c r="R133" i="30" s="1"/>
  <c r="O133" i="30"/>
  <c r="L133" i="30"/>
  <c r="M133" i="30" s="1"/>
  <c r="Q213" i="30"/>
  <c r="R213" i="30" s="1"/>
  <c r="L213" i="30"/>
  <c r="M213" i="30" s="1"/>
  <c r="O213" i="30"/>
  <c r="O30" i="30"/>
  <c r="Q57" i="30"/>
  <c r="R57" i="30" s="1"/>
  <c r="Q67" i="30"/>
  <c r="R67" i="30" s="1"/>
  <c r="O75" i="30"/>
  <c r="Q62" i="30"/>
  <c r="R62" i="30" s="1"/>
  <c r="O62" i="30"/>
  <c r="L46" i="30"/>
  <c r="M46" i="30" s="1"/>
  <c r="L62" i="30"/>
  <c r="M62" i="30" s="1"/>
  <c r="Q91" i="30"/>
  <c r="R91" i="30" s="1"/>
  <c r="O91" i="30"/>
  <c r="L91" i="30"/>
  <c r="M91" i="30" s="1"/>
  <c r="Q125" i="30"/>
  <c r="R125" i="30" s="1"/>
  <c r="O125" i="30"/>
  <c r="L125" i="30"/>
  <c r="M125" i="30" s="1"/>
  <c r="Q134" i="30"/>
  <c r="R134" i="30" s="1"/>
  <c r="L134" i="30"/>
  <c r="M134" i="30" s="1"/>
  <c r="O134" i="30"/>
  <c r="O94" i="30"/>
  <c r="O102" i="30"/>
  <c r="L104" i="30"/>
  <c r="M104" i="30" s="1"/>
  <c r="L140" i="30"/>
  <c r="M140" i="30" s="1"/>
  <c r="Q252" i="30"/>
  <c r="R252" i="30" s="1"/>
  <c r="L252" i="30"/>
  <c r="M252" i="30" s="1"/>
  <c r="O252" i="30"/>
  <c r="Q312" i="30"/>
  <c r="R312" i="30" s="1"/>
  <c r="O312" i="30"/>
  <c r="L312" i="30"/>
  <c r="M312" i="30" s="1"/>
  <c r="Q334" i="30"/>
  <c r="R334" i="30" s="1"/>
  <c r="O334" i="30"/>
  <c r="L334" i="30"/>
  <c r="M334" i="30" s="1"/>
  <c r="Q94" i="30"/>
  <c r="R94" i="30" s="1"/>
  <c r="Q102" i="30"/>
  <c r="R102" i="30" s="1"/>
  <c r="Q140" i="30"/>
  <c r="R140" i="30" s="1"/>
  <c r="L180" i="30"/>
  <c r="M180" i="30" s="1"/>
  <c r="Q180" i="30"/>
  <c r="R180" i="30" s="1"/>
  <c r="O180" i="30"/>
  <c r="Q204" i="30"/>
  <c r="R204" i="30" s="1"/>
  <c r="O204" i="30"/>
  <c r="L204" i="30"/>
  <c r="M204" i="30" s="1"/>
  <c r="O235" i="30"/>
  <c r="L235" i="30"/>
  <c r="M235" i="30" s="1"/>
  <c r="Q235" i="30"/>
  <c r="R235" i="30" s="1"/>
  <c r="Q124" i="30"/>
  <c r="R124" i="30" s="1"/>
  <c r="Q132" i="30"/>
  <c r="R132" i="30" s="1"/>
  <c r="L113" i="30"/>
  <c r="M113" i="30" s="1"/>
  <c r="Q113" i="30"/>
  <c r="R113" i="30" s="1"/>
  <c r="Q155" i="30"/>
  <c r="R155" i="30" s="1"/>
  <c r="O155" i="30"/>
  <c r="Q205" i="30"/>
  <c r="R205" i="30" s="1"/>
  <c r="L205" i="30"/>
  <c r="M205" i="30" s="1"/>
  <c r="O205" i="30"/>
  <c r="L216" i="30"/>
  <c r="M216" i="30" s="1"/>
  <c r="O216" i="30"/>
  <c r="Q216" i="30"/>
  <c r="R216" i="30" s="1"/>
  <c r="O222" i="30"/>
  <c r="Q222" i="30"/>
  <c r="R222" i="30" s="1"/>
  <c r="L222" i="30"/>
  <c r="M222" i="30" s="1"/>
  <c r="Q168" i="30"/>
  <c r="R168" i="30" s="1"/>
  <c r="O168" i="30"/>
  <c r="L168" i="30"/>
  <c r="M168" i="30" s="1"/>
  <c r="Q212" i="30"/>
  <c r="R212" i="30" s="1"/>
  <c r="O212" i="30"/>
  <c r="L212" i="30"/>
  <c r="M212" i="30" s="1"/>
  <c r="Q115" i="30"/>
  <c r="R115" i="30" s="1"/>
  <c r="O115" i="30"/>
  <c r="O149" i="30"/>
  <c r="Q149" i="30"/>
  <c r="R149" i="30" s="1"/>
  <c r="Q152" i="30"/>
  <c r="R152" i="30" s="1"/>
  <c r="L152" i="30"/>
  <c r="M152" i="30" s="1"/>
  <c r="Q244" i="30"/>
  <c r="R244" i="30" s="1"/>
  <c r="O244" i="30"/>
  <c r="L244" i="30"/>
  <c r="M244" i="30" s="1"/>
  <c r="O171" i="30"/>
  <c r="Q192" i="30"/>
  <c r="R192" i="30" s="1"/>
  <c r="Q296" i="30"/>
  <c r="R296" i="30" s="1"/>
  <c r="O296" i="30"/>
  <c r="L296" i="30"/>
  <c r="M296" i="30" s="1"/>
  <c r="Q151" i="30"/>
  <c r="R151" i="30" s="1"/>
  <c r="Q198" i="30"/>
  <c r="R198" i="30" s="1"/>
  <c r="L200" i="30"/>
  <c r="M200" i="30" s="1"/>
  <c r="O200" i="30"/>
  <c r="O203" i="30"/>
  <c r="L203" i="30"/>
  <c r="M203" i="30" s="1"/>
  <c r="Q251" i="30"/>
  <c r="R251" i="30" s="1"/>
  <c r="O251" i="30"/>
  <c r="L251" i="30"/>
  <c r="M251" i="30" s="1"/>
  <c r="L176" i="30"/>
  <c r="M176" i="30" s="1"/>
  <c r="L190" i="30"/>
  <c r="M190" i="30" s="1"/>
  <c r="Q238" i="30"/>
  <c r="R238" i="30" s="1"/>
  <c r="O246" i="30"/>
  <c r="L246" i="30"/>
  <c r="M246" i="30" s="1"/>
  <c r="O176" i="30"/>
  <c r="L184" i="30"/>
  <c r="M184" i="30" s="1"/>
  <c r="L196" i="30"/>
  <c r="M196" i="30" s="1"/>
  <c r="Q203" i="30"/>
  <c r="R203" i="30" s="1"/>
  <c r="Q246" i="30"/>
  <c r="R246" i="30" s="1"/>
  <c r="O175" i="30"/>
  <c r="Q190" i="30"/>
  <c r="R190" i="30" s="1"/>
  <c r="O196" i="30"/>
  <c r="L201" i="30"/>
  <c r="M201" i="30" s="1"/>
  <c r="Q201" i="30"/>
  <c r="R201" i="30" s="1"/>
  <c r="O208" i="30"/>
  <c r="L211" i="30"/>
  <c r="M211" i="30" s="1"/>
  <c r="Q243" i="30"/>
  <c r="R243" i="30" s="1"/>
  <c r="Q181" i="30"/>
  <c r="R181" i="30" s="1"/>
  <c r="L181" i="30"/>
  <c r="M181" i="30" s="1"/>
  <c r="Q188" i="30"/>
  <c r="R188" i="30" s="1"/>
  <c r="L188" i="30"/>
  <c r="M188" i="30" s="1"/>
  <c r="Q220" i="30"/>
  <c r="R220" i="30" s="1"/>
  <c r="O220" i="30"/>
  <c r="Q229" i="30"/>
  <c r="R229" i="30" s="1"/>
  <c r="L229" i="30"/>
  <c r="M229" i="30" s="1"/>
  <c r="O262" i="30"/>
  <c r="Q262" i="30"/>
  <c r="R262" i="30" s="1"/>
  <c r="L262" i="30"/>
  <c r="M262" i="30" s="1"/>
  <c r="L269" i="30"/>
  <c r="M269" i="30" s="1"/>
  <c r="Q269" i="30"/>
  <c r="R269" i="30" s="1"/>
  <c r="O264" i="30"/>
  <c r="L264" i="30"/>
  <c r="M264" i="30" s="1"/>
  <c r="O269" i="30"/>
  <c r="Q342" i="30"/>
  <c r="R342" i="30" s="1"/>
  <c r="O342" i="30"/>
  <c r="L342" i="30"/>
  <c r="M342" i="30" s="1"/>
  <c r="Q360" i="30"/>
  <c r="R360" i="30" s="1"/>
  <c r="O360" i="30"/>
  <c r="L360" i="30"/>
  <c r="M360" i="30" s="1"/>
  <c r="Q328" i="30"/>
  <c r="R328" i="30" s="1"/>
  <c r="O328" i="30"/>
  <c r="L328" i="30"/>
  <c r="M328" i="30" s="1"/>
  <c r="Q309" i="30"/>
  <c r="R309" i="30" s="1"/>
  <c r="Q317" i="30"/>
  <c r="R317" i="30" s="1"/>
  <c r="Q325" i="30"/>
  <c r="R325" i="30" s="1"/>
  <c r="Q341" i="30"/>
  <c r="R341" i="30" s="1"/>
  <c r="Q349" i="30"/>
  <c r="R349" i="30" s="1"/>
  <c r="Q357" i="30"/>
  <c r="R357" i="30" s="1"/>
  <c r="N11" i="29"/>
  <c r="O11" i="29" s="1"/>
  <c r="Q11" i="29"/>
  <c r="N3" i="29"/>
  <c r="O3" i="29" s="1"/>
  <c r="Q3" i="29"/>
  <c r="N2" i="29"/>
  <c r="O2" i="29" s="1"/>
  <c r="Q2" i="29"/>
  <c r="N19" i="29"/>
  <c r="O19" i="29" s="1"/>
  <c r="N18" i="29"/>
  <c r="O18" i="29" s="1"/>
  <c r="N10" i="29"/>
  <c r="O10" i="29" s="1"/>
  <c r="N27" i="29"/>
  <c r="O27" i="29" s="1"/>
  <c r="N13" i="29"/>
  <c r="O13" i="29" s="1"/>
  <c r="N23" i="29"/>
  <c r="O23" i="29" s="1"/>
  <c r="N14" i="29"/>
  <c r="O14" i="29" s="1"/>
  <c r="N24" i="29"/>
  <c r="O24" i="29" s="1"/>
  <c r="N15" i="29"/>
  <c r="O15" i="29" s="1"/>
  <c r="N25" i="29"/>
  <c r="O25" i="29" s="1"/>
  <c r="N16" i="29"/>
  <c r="O16" i="29" s="1"/>
  <c r="N6" i="29"/>
  <c r="O6" i="29" s="1"/>
  <c r="N17" i="29"/>
  <c r="O17" i="29" s="1"/>
  <c r="N29" i="29"/>
  <c r="O29" i="29" s="1"/>
  <c r="N7" i="29"/>
  <c r="O7" i="29" s="1"/>
  <c r="N30" i="29"/>
  <c r="O30" i="29" s="1"/>
  <c r="N21" i="29"/>
  <c r="O21" i="29" s="1"/>
  <c r="N31" i="29"/>
  <c r="O31" i="29" s="1"/>
  <c r="N9" i="29"/>
  <c r="O9" i="29" s="1"/>
  <c r="N22" i="29"/>
  <c r="O22" i="29" s="1"/>
  <c r="N32" i="29"/>
  <c r="O32" i="29" s="1"/>
  <c r="N4" i="29"/>
  <c r="O4" i="29" s="1"/>
  <c r="N12" i="29"/>
  <c r="O12" i="29" s="1"/>
  <c r="N20" i="29"/>
  <c r="O20" i="29" s="1"/>
  <c r="N28" i="29"/>
  <c r="O28" i="29" s="1"/>
  <c r="M105" i="27"/>
  <c r="N105" i="27" s="1"/>
  <c r="P291" i="27"/>
  <c r="P159" i="27"/>
  <c r="P9" i="27"/>
  <c r="R316" i="27"/>
  <c r="S316" i="27" s="1"/>
  <c r="M316" i="27"/>
  <c r="N316" i="27" s="1"/>
  <c r="P301" i="27"/>
  <c r="P25" i="27"/>
  <c r="R239" i="27"/>
  <c r="S239" i="27" s="1"/>
  <c r="R111" i="27"/>
  <c r="S111" i="27" s="1"/>
  <c r="P282" i="27"/>
  <c r="P146" i="27"/>
  <c r="R351" i="27"/>
  <c r="S351" i="27" s="1"/>
  <c r="R207" i="27"/>
  <c r="S207" i="27" s="1"/>
  <c r="P359" i="27"/>
  <c r="P272" i="27"/>
  <c r="P121" i="27"/>
  <c r="R319" i="27"/>
  <c r="S319" i="27" s="1"/>
  <c r="R191" i="27"/>
  <c r="S191" i="27" s="1"/>
  <c r="R63" i="27"/>
  <c r="S63" i="27" s="1"/>
  <c r="P250" i="27"/>
  <c r="P105" i="27"/>
  <c r="R303" i="27"/>
  <c r="S303" i="27" s="1"/>
  <c r="R175" i="27"/>
  <c r="S175" i="27" s="1"/>
  <c r="R47" i="27"/>
  <c r="S47" i="27" s="1"/>
  <c r="P343" i="27"/>
  <c r="P240" i="27"/>
  <c r="P89" i="27"/>
  <c r="R287" i="27"/>
  <c r="S287" i="27" s="1"/>
  <c r="R31" i="27"/>
  <c r="S31" i="27" s="1"/>
  <c r="P327" i="27"/>
  <c r="P218" i="27"/>
  <c r="R271" i="27"/>
  <c r="S271" i="27" s="1"/>
  <c r="R143" i="27"/>
  <c r="S143" i="27" s="1"/>
  <c r="R15" i="27"/>
  <c r="S15" i="27" s="1"/>
  <c r="M139" i="27"/>
  <c r="N139" i="27" s="1"/>
  <c r="P185" i="27"/>
  <c r="R255" i="27"/>
  <c r="S255" i="27" s="1"/>
  <c r="R127" i="27"/>
  <c r="S127" i="27" s="1"/>
  <c r="M354" i="27"/>
  <c r="N354" i="27" s="1"/>
  <c r="R354" i="27"/>
  <c r="S354" i="27" s="1"/>
  <c r="P354" i="27"/>
  <c r="R298" i="27"/>
  <c r="S298" i="27" s="1"/>
  <c r="P298" i="27"/>
  <c r="M335" i="27"/>
  <c r="N335" i="27" s="1"/>
  <c r="R335" i="27"/>
  <c r="S335" i="27" s="1"/>
  <c r="P335" i="27"/>
  <c r="R350" i="27"/>
  <c r="S350" i="27" s="1"/>
  <c r="P350" i="27"/>
  <c r="R342" i="27"/>
  <c r="S342" i="27" s="1"/>
  <c r="P342" i="27"/>
  <c r="M334" i="27"/>
  <c r="N334" i="27" s="1"/>
  <c r="R334" i="27"/>
  <c r="S334" i="27" s="1"/>
  <c r="P334" i="27"/>
  <c r="R326" i="27"/>
  <c r="S326" i="27" s="1"/>
  <c r="P326" i="27"/>
  <c r="M318" i="27"/>
  <c r="N318" i="27" s="1"/>
  <c r="R318" i="27"/>
  <c r="S318" i="27" s="1"/>
  <c r="P318" i="27"/>
  <c r="R310" i="27"/>
  <c r="S310" i="27" s="1"/>
  <c r="P310" i="27"/>
  <c r="M302" i="27"/>
  <c r="N302" i="27" s="1"/>
  <c r="R302" i="27"/>
  <c r="S302" i="27" s="1"/>
  <c r="P302" i="27"/>
  <c r="R294" i="27"/>
  <c r="S294" i="27" s="1"/>
  <c r="P294" i="27"/>
  <c r="M286" i="27"/>
  <c r="N286" i="27" s="1"/>
  <c r="R286" i="27"/>
  <c r="S286" i="27" s="1"/>
  <c r="P286" i="27"/>
  <c r="R278" i="27"/>
  <c r="S278" i="27" s="1"/>
  <c r="P278" i="27"/>
  <c r="R262" i="27"/>
  <c r="S262" i="27" s="1"/>
  <c r="P262" i="27"/>
  <c r="R254" i="27"/>
  <c r="S254" i="27" s="1"/>
  <c r="P254" i="27"/>
  <c r="R246" i="27"/>
  <c r="S246" i="27" s="1"/>
  <c r="P246" i="27"/>
  <c r="R230" i="27"/>
  <c r="S230" i="27" s="1"/>
  <c r="P230" i="27"/>
  <c r="R222" i="27"/>
  <c r="S222" i="27" s="1"/>
  <c r="P222" i="27"/>
  <c r="R214" i="27"/>
  <c r="S214" i="27" s="1"/>
  <c r="P214" i="27"/>
  <c r="M206" i="27"/>
  <c r="N206" i="27" s="1"/>
  <c r="R206" i="27"/>
  <c r="S206" i="27" s="1"/>
  <c r="P206" i="27"/>
  <c r="R198" i="27"/>
  <c r="S198" i="27" s="1"/>
  <c r="P198" i="27"/>
  <c r="R190" i="27"/>
  <c r="S190" i="27" s="1"/>
  <c r="P190" i="27"/>
  <c r="R182" i="27"/>
  <c r="S182" i="27" s="1"/>
  <c r="P182" i="27"/>
  <c r="M174" i="27"/>
  <c r="N174" i="27" s="1"/>
  <c r="R174" i="27"/>
  <c r="S174" i="27" s="1"/>
  <c r="P174" i="27"/>
  <c r="R166" i="27"/>
  <c r="S166" i="27" s="1"/>
  <c r="P166" i="27"/>
  <c r="R158" i="27"/>
  <c r="S158" i="27" s="1"/>
  <c r="P158" i="27"/>
  <c r="R150" i="27"/>
  <c r="S150" i="27" s="1"/>
  <c r="P150" i="27"/>
  <c r="M150" i="27"/>
  <c r="N150" i="27" s="1"/>
  <c r="M142" i="27"/>
  <c r="N142" i="27" s="1"/>
  <c r="R142" i="27"/>
  <c r="S142" i="27" s="1"/>
  <c r="P142" i="27"/>
  <c r="R134" i="27"/>
  <c r="S134" i="27" s="1"/>
  <c r="P134" i="27"/>
  <c r="R126" i="27"/>
  <c r="S126" i="27" s="1"/>
  <c r="P126" i="27"/>
  <c r="R118" i="27"/>
  <c r="S118" i="27" s="1"/>
  <c r="P118" i="27"/>
  <c r="R110" i="27"/>
  <c r="S110" i="27" s="1"/>
  <c r="P110" i="27"/>
  <c r="R102" i="27"/>
  <c r="S102" i="27" s="1"/>
  <c r="P102" i="27"/>
  <c r="R94" i="27"/>
  <c r="S94" i="27" s="1"/>
  <c r="P94" i="27"/>
  <c r="R70" i="27"/>
  <c r="S70" i="27" s="1"/>
  <c r="P70" i="27"/>
  <c r="R54" i="27"/>
  <c r="S54" i="27" s="1"/>
  <c r="P54" i="27"/>
  <c r="R46" i="27"/>
  <c r="S46" i="27" s="1"/>
  <c r="P46" i="27"/>
  <c r="R38" i="27"/>
  <c r="S38" i="27" s="1"/>
  <c r="P38" i="27"/>
  <c r="R30" i="27"/>
  <c r="S30" i="27" s="1"/>
  <c r="P30" i="27"/>
  <c r="R22" i="27"/>
  <c r="S22" i="27" s="1"/>
  <c r="P22" i="27"/>
  <c r="R14" i="27"/>
  <c r="S14" i="27" s="1"/>
  <c r="P14" i="27"/>
  <c r="R6" i="27"/>
  <c r="S6" i="27" s="1"/>
  <c r="P6" i="27"/>
  <c r="M37" i="27"/>
  <c r="N37" i="27" s="1"/>
  <c r="R37" i="27"/>
  <c r="S37" i="27" s="1"/>
  <c r="R169" i="27"/>
  <c r="S169" i="27" s="1"/>
  <c r="R225" i="27"/>
  <c r="S225" i="27" s="1"/>
  <c r="M71" i="27"/>
  <c r="N71" i="27" s="1"/>
  <c r="P71" i="27"/>
  <c r="M83" i="27"/>
  <c r="N83" i="27" s="1"/>
  <c r="P83" i="27"/>
  <c r="M91" i="27"/>
  <c r="N91" i="27" s="1"/>
  <c r="P91" i="27"/>
  <c r="M95" i="27"/>
  <c r="N95" i="27" s="1"/>
  <c r="P95" i="27"/>
  <c r="M124" i="27"/>
  <c r="N124" i="27" s="1"/>
  <c r="P124" i="27"/>
  <c r="P136" i="27"/>
  <c r="P144" i="27"/>
  <c r="M157" i="27"/>
  <c r="N157" i="27" s="1"/>
  <c r="R157" i="27"/>
  <c r="S157" i="27" s="1"/>
  <c r="P358" i="27"/>
  <c r="P309" i="27"/>
  <c r="P299" i="27"/>
  <c r="P290" i="27"/>
  <c r="P281" i="27"/>
  <c r="P261" i="27"/>
  <c r="P249" i="27"/>
  <c r="P217" i="27"/>
  <c r="P197" i="27"/>
  <c r="P183" i="27"/>
  <c r="P170" i="27"/>
  <c r="P145" i="27"/>
  <c r="P133" i="27"/>
  <c r="P86" i="27"/>
  <c r="R348" i="27"/>
  <c r="S348" i="27" s="1"/>
  <c r="R300" i="27"/>
  <c r="S300" i="27" s="1"/>
  <c r="R268" i="27"/>
  <c r="S268" i="27" s="1"/>
  <c r="R252" i="27"/>
  <c r="S252" i="27" s="1"/>
  <c r="R236" i="27"/>
  <c r="S236" i="27" s="1"/>
  <c r="R220" i="27"/>
  <c r="S220" i="27" s="1"/>
  <c r="R204" i="27"/>
  <c r="S204" i="27" s="1"/>
  <c r="R172" i="27"/>
  <c r="S172" i="27" s="1"/>
  <c r="R124" i="27"/>
  <c r="S124" i="27" s="1"/>
  <c r="R108" i="27"/>
  <c r="S108" i="27" s="1"/>
  <c r="R76" i="27"/>
  <c r="S76" i="27" s="1"/>
  <c r="R44" i="27"/>
  <c r="S44" i="27" s="1"/>
  <c r="R28" i="27"/>
  <c r="S28" i="27" s="1"/>
  <c r="R12" i="27"/>
  <c r="S12" i="27" s="1"/>
  <c r="M49" i="27"/>
  <c r="N49" i="27" s="1"/>
  <c r="R49" i="27"/>
  <c r="S49" i="27" s="1"/>
  <c r="P128" i="27"/>
  <c r="P152" i="27"/>
  <c r="M59" i="27"/>
  <c r="N59" i="27" s="1"/>
  <c r="P59" i="27"/>
  <c r="M75" i="27"/>
  <c r="N75" i="27" s="1"/>
  <c r="P75" i="27"/>
  <c r="M79" i="27"/>
  <c r="N79" i="27" s="1"/>
  <c r="P79" i="27"/>
  <c r="P100" i="27"/>
  <c r="M136" i="27"/>
  <c r="N136" i="27" s="1"/>
  <c r="M140" i="27"/>
  <c r="N140" i="27" s="1"/>
  <c r="P140" i="27"/>
  <c r="M149" i="27"/>
  <c r="N149" i="27" s="1"/>
  <c r="R149" i="27"/>
  <c r="S149" i="27" s="1"/>
  <c r="P179" i="27"/>
  <c r="P235" i="27"/>
  <c r="P276" i="27"/>
  <c r="S284" i="27"/>
  <c r="P284" i="27"/>
  <c r="M300" i="27"/>
  <c r="N300" i="27" s="1"/>
  <c r="P357" i="27"/>
  <c r="P349" i="27"/>
  <c r="P341" i="27"/>
  <c r="P333" i="27"/>
  <c r="P325" i="27"/>
  <c r="P317" i="27"/>
  <c r="P307" i="27"/>
  <c r="P289" i="27"/>
  <c r="P280" i="27"/>
  <c r="P270" i="27"/>
  <c r="P258" i="27"/>
  <c r="P248" i="27"/>
  <c r="P238" i="27"/>
  <c r="P226" i="27"/>
  <c r="P216" i="27"/>
  <c r="P194" i="27"/>
  <c r="P169" i="27"/>
  <c r="P157" i="27"/>
  <c r="P130" i="27"/>
  <c r="P117" i="27"/>
  <c r="P101" i="27"/>
  <c r="P85" i="27"/>
  <c r="P37" i="27"/>
  <c r="P21" i="27"/>
  <c r="P5" i="27"/>
  <c r="R347" i="27"/>
  <c r="S347" i="27" s="1"/>
  <c r="R331" i="27"/>
  <c r="S331" i="27" s="1"/>
  <c r="R315" i="27"/>
  <c r="S315" i="27" s="1"/>
  <c r="R299" i="27"/>
  <c r="S299" i="27" s="1"/>
  <c r="R283" i="27"/>
  <c r="S283" i="27" s="1"/>
  <c r="R267" i="27"/>
  <c r="S267" i="27" s="1"/>
  <c r="R251" i="27"/>
  <c r="S251" i="27" s="1"/>
  <c r="R235" i="27"/>
  <c r="S235" i="27" s="1"/>
  <c r="R203" i="27"/>
  <c r="S203" i="27" s="1"/>
  <c r="R187" i="27"/>
  <c r="S187" i="27" s="1"/>
  <c r="R171" i="27"/>
  <c r="S171" i="27" s="1"/>
  <c r="R107" i="27"/>
  <c r="S107" i="27" s="1"/>
  <c r="R91" i="27"/>
  <c r="S91" i="27" s="1"/>
  <c r="R75" i="27"/>
  <c r="S75" i="27" s="1"/>
  <c r="R59" i="27"/>
  <c r="S59" i="27" s="1"/>
  <c r="R27" i="27"/>
  <c r="S27" i="27" s="1"/>
  <c r="R11" i="27"/>
  <c r="S11" i="27" s="1"/>
  <c r="M41" i="27"/>
  <c r="N41" i="27" s="1"/>
  <c r="R41" i="27"/>
  <c r="S41" i="27" s="1"/>
  <c r="M148" i="27"/>
  <c r="N148" i="27" s="1"/>
  <c r="P148" i="27"/>
  <c r="M43" i="27"/>
  <c r="N43" i="27" s="1"/>
  <c r="P43" i="27"/>
  <c r="M51" i="27"/>
  <c r="N51" i="27" s="1"/>
  <c r="P51" i="27"/>
  <c r="M68" i="27"/>
  <c r="N68" i="27" s="1"/>
  <c r="P68" i="27"/>
  <c r="P84" i="27"/>
  <c r="S92" i="27"/>
  <c r="P92" i="27"/>
  <c r="P196" i="27"/>
  <c r="P227" i="27"/>
  <c r="S332" i="27"/>
  <c r="M345" i="27"/>
  <c r="N345" i="27" s="1"/>
  <c r="R345" i="27"/>
  <c r="S345" i="27" s="1"/>
  <c r="P356" i="27"/>
  <c r="P340" i="27"/>
  <c r="P332" i="27"/>
  <c r="P324" i="27"/>
  <c r="P315" i="27"/>
  <c r="P306" i="27"/>
  <c r="P297" i="27"/>
  <c r="P288" i="27"/>
  <c r="P279" i="27"/>
  <c r="P269" i="27"/>
  <c r="P257" i="27"/>
  <c r="P247" i="27"/>
  <c r="P225" i="27"/>
  <c r="P215" i="27"/>
  <c r="P205" i="27"/>
  <c r="P193" i="27"/>
  <c r="P181" i="27"/>
  <c r="P167" i="27"/>
  <c r="P154" i="27"/>
  <c r="P129" i="27"/>
  <c r="P114" i="27"/>
  <c r="P98" i="27"/>
  <c r="P82" i="27"/>
  <c r="P50" i="27"/>
  <c r="P18" i="27"/>
  <c r="R360" i="27"/>
  <c r="S360" i="27" s="1"/>
  <c r="R344" i="27"/>
  <c r="S344" i="27" s="1"/>
  <c r="R328" i="27"/>
  <c r="S328" i="27" s="1"/>
  <c r="R312" i="27"/>
  <c r="S312" i="27" s="1"/>
  <c r="R296" i="27"/>
  <c r="S296" i="27" s="1"/>
  <c r="R280" i="27"/>
  <c r="S280" i="27" s="1"/>
  <c r="R264" i="27"/>
  <c r="S264" i="27" s="1"/>
  <c r="R232" i="27"/>
  <c r="S232" i="27" s="1"/>
  <c r="R200" i="27"/>
  <c r="S200" i="27" s="1"/>
  <c r="R168" i="27"/>
  <c r="S168" i="27" s="1"/>
  <c r="R152" i="27"/>
  <c r="S152" i="27" s="1"/>
  <c r="R136" i="27"/>
  <c r="S136" i="27" s="1"/>
  <c r="R120" i="27"/>
  <c r="S120" i="27" s="1"/>
  <c r="R104" i="27"/>
  <c r="S104" i="27" s="1"/>
  <c r="R88" i="27"/>
  <c r="S88" i="27" s="1"/>
  <c r="R56" i="27"/>
  <c r="S56" i="27" s="1"/>
  <c r="R40" i="27"/>
  <c r="S40" i="27" s="1"/>
  <c r="R24" i="27"/>
  <c r="S24" i="27" s="1"/>
  <c r="R8" i="27"/>
  <c r="S8" i="27" s="1"/>
  <c r="R165" i="27"/>
  <c r="S165" i="27" s="1"/>
  <c r="M35" i="27"/>
  <c r="N35" i="27" s="1"/>
  <c r="P35" i="27"/>
  <c r="M60" i="27"/>
  <c r="N60" i="27" s="1"/>
  <c r="P60" i="27"/>
  <c r="M72" i="27"/>
  <c r="N72" i="27" s="1"/>
  <c r="P72" i="27"/>
  <c r="S184" i="27"/>
  <c r="P184" i="27"/>
  <c r="S188" i="27"/>
  <c r="P188" i="27"/>
  <c r="P192" i="27"/>
  <c r="S219" i="27"/>
  <c r="P219" i="27"/>
  <c r="S223" i="27"/>
  <c r="M66" i="27"/>
  <c r="N66" i="27" s="1"/>
  <c r="R66" i="27"/>
  <c r="S66" i="27" s="1"/>
  <c r="M58" i="27"/>
  <c r="N58" i="27" s="1"/>
  <c r="R58" i="27"/>
  <c r="S58" i="27" s="1"/>
  <c r="M42" i="27"/>
  <c r="N42" i="27" s="1"/>
  <c r="R42" i="27"/>
  <c r="S42" i="27" s="1"/>
  <c r="M34" i="27"/>
  <c r="N34" i="27" s="1"/>
  <c r="R34" i="27"/>
  <c r="S34" i="27" s="1"/>
  <c r="P355" i="27"/>
  <c r="P347" i="27"/>
  <c r="P339" i="27"/>
  <c r="P331" i="27"/>
  <c r="P323" i="27"/>
  <c r="P314" i="27"/>
  <c r="P305" i="27"/>
  <c r="P266" i="27"/>
  <c r="P256" i="27"/>
  <c r="P234" i="27"/>
  <c r="P224" i="27"/>
  <c r="P202" i="27"/>
  <c r="P178" i="27"/>
  <c r="P153" i="27"/>
  <c r="P141" i="27"/>
  <c r="P113" i="27"/>
  <c r="P97" i="27"/>
  <c r="P81" i="27"/>
  <c r="P49" i="27"/>
  <c r="P33" i="27"/>
  <c r="P17" i="27"/>
  <c r="R311" i="27"/>
  <c r="S311" i="27" s="1"/>
  <c r="R295" i="27"/>
  <c r="S295" i="27" s="1"/>
  <c r="R263" i="27"/>
  <c r="S263" i="27" s="1"/>
  <c r="R231" i="27"/>
  <c r="S231" i="27" s="1"/>
  <c r="R199" i="27"/>
  <c r="S199" i="27" s="1"/>
  <c r="R151" i="27"/>
  <c r="S151" i="27" s="1"/>
  <c r="R135" i="27"/>
  <c r="S135" i="27" s="1"/>
  <c r="R119" i="27"/>
  <c r="S119" i="27" s="1"/>
  <c r="R103" i="27"/>
  <c r="S103" i="27" s="1"/>
  <c r="R71" i="27"/>
  <c r="S71" i="27" s="1"/>
  <c r="R55" i="27"/>
  <c r="S55" i="27" s="1"/>
  <c r="R39" i="27"/>
  <c r="S39" i="27" s="1"/>
  <c r="R23" i="27"/>
  <c r="S23" i="27" s="1"/>
  <c r="R7" i="27"/>
  <c r="S7" i="27" s="1"/>
  <c r="M99" i="27"/>
  <c r="N99" i="27" s="1"/>
  <c r="P99" i="27"/>
  <c r="M132" i="27"/>
  <c r="N132" i="27" s="1"/>
  <c r="P132" i="27"/>
  <c r="M161" i="27"/>
  <c r="N161" i="27" s="1"/>
  <c r="R161" i="27"/>
  <c r="S161" i="27" s="1"/>
  <c r="P208" i="27"/>
  <c r="M69" i="27"/>
  <c r="N69" i="27" s="1"/>
  <c r="R69" i="27"/>
  <c r="S69" i="27" s="1"/>
  <c r="S155" i="27"/>
  <c r="P155" i="27"/>
  <c r="M188" i="27"/>
  <c r="N188" i="27" s="1"/>
  <c r="M281" i="27"/>
  <c r="N281" i="27" s="1"/>
  <c r="P346" i="27"/>
  <c r="P338" i="27"/>
  <c r="P330" i="27"/>
  <c r="P322" i="27"/>
  <c r="P313" i="27"/>
  <c r="P304" i="27"/>
  <c r="P295" i="27"/>
  <c r="P277" i="27"/>
  <c r="P265" i="27"/>
  <c r="P245" i="27"/>
  <c r="P223" i="27"/>
  <c r="P213" i="27"/>
  <c r="P201" i="27"/>
  <c r="P165" i="27"/>
  <c r="P138" i="27"/>
  <c r="P78" i="27"/>
  <c r="P62" i="27"/>
  <c r="R340" i="27"/>
  <c r="S340" i="27" s="1"/>
  <c r="R308" i="27"/>
  <c r="S308" i="27" s="1"/>
  <c r="R292" i="27"/>
  <c r="S292" i="27" s="1"/>
  <c r="R276" i="27"/>
  <c r="S276" i="27" s="1"/>
  <c r="R260" i="27"/>
  <c r="S260" i="27" s="1"/>
  <c r="R244" i="27"/>
  <c r="S244" i="27" s="1"/>
  <c r="R228" i="27"/>
  <c r="S228" i="27" s="1"/>
  <c r="R212" i="27"/>
  <c r="S212" i="27" s="1"/>
  <c r="R196" i="27"/>
  <c r="S196" i="27" s="1"/>
  <c r="R180" i="27"/>
  <c r="S180" i="27" s="1"/>
  <c r="R164" i="27"/>
  <c r="S164" i="27" s="1"/>
  <c r="R148" i="27"/>
  <c r="S148" i="27" s="1"/>
  <c r="R132" i="27"/>
  <c r="S132" i="27" s="1"/>
  <c r="R116" i="27"/>
  <c r="S116" i="27" s="1"/>
  <c r="R100" i="27"/>
  <c r="S100" i="27" s="1"/>
  <c r="R84" i="27"/>
  <c r="S84" i="27" s="1"/>
  <c r="R68" i="27"/>
  <c r="S68" i="27" s="1"/>
  <c r="R52" i="27"/>
  <c r="S52" i="27" s="1"/>
  <c r="R36" i="27"/>
  <c r="S36" i="27" s="1"/>
  <c r="R20" i="27"/>
  <c r="S20" i="27" s="1"/>
  <c r="R4" i="27"/>
  <c r="S4" i="27" s="1"/>
  <c r="V11" i="27"/>
  <c r="V10" i="27"/>
  <c r="V9" i="27"/>
  <c r="V8" i="27"/>
  <c r="M61" i="27"/>
  <c r="N61" i="27" s="1"/>
  <c r="R61" i="27"/>
  <c r="S61" i="27" s="1"/>
  <c r="M65" i="27"/>
  <c r="N65" i="27" s="1"/>
  <c r="R65" i="27"/>
  <c r="S65" i="27" s="1"/>
  <c r="P131" i="27"/>
  <c r="P147" i="27"/>
  <c r="R237" i="27"/>
  <c r="S237" i="27" s="1"/>
  <c r="P316" i="27"/>
  <c r="P2" i="27"/>
  <c r="P353" i="27"/>
  <c r="P345" i="27"/>
  <c r="P337" i="27"/>
  <c r="P329" i="27"/>
  <c r="P321" i="27"/>
  <c r="P285" i="27"/>
  <c r="P274" i="27"/>
  <c r="P242" i="27"/>
  <c r="P210" i="27"/>
  <c r="P189" i="27"/>
  <c r="P162" i="27"/>
  <c r="P137" i="27"/>
  <c r="P125" i="27"/>
  <c r="P109" i="27"/>
  <c r="P93" i="27"/>
  <c r="P77" i="27"/>
  <c r="P61" i="27"/>
  <c r="P29" i="27"/>
  <c r="P13" i="27"/>
  <c r="R355" i="27"/>
  <c r="S355" i="27" s="1"/>
  <c r="R339" i="27"/>
  <c r="S339" i="27" s="1"/>
  <c r="R323" i="27"/>
  <c r="S323" i="27" s="1"/>
  <c r="R307" i="27"/>
  <c r="S307" i="27" s="1"/>
  <c r="R291" i="27"/>
  <c r="S291" i="27" s="1"/>
  <c r="R275" i="27"/>
  <c r="S275" i="27" s="1"/>
  <c r="R259" i="27"/>
  <c r="S259" i="27" s="1"/>
  <c r="R243" i="27"/>
  <c r="S243" i="27" s="1"/>
  <c r="R227" i="27"/>
  <c r="S227" i="27" s="1"/>
  <c r="R211" i="27"/>
  <c r="S211" i="27" s="1"/>
  <c r="R195" i="27"/>
  <c r="S195" i="27" s="1"/>
  <c r="R179" i="27"/>
  <c r="S179" i="27" s="1"/>
  <c r="R163" i="27"/>
  <c r="S163" i="27" s="1"/>
  <c r="R147" i="27"/>
  <c r="S147" i="27" s="1"/>
  <c r="R131" i="27"/>
  <c r="S131" i="27" s="1"/>
  <c r="R115" i="27"/>
  <c r="S115" i="27" s="1"/>
  <c r="R99" i="27"/>
  <c r="S99" i="27" s="1"/>
  <c r="R83" i="27"/>
  <c r="S83" i="27" s="1"/>
  <c r="R67" i="27"/>
  <c r="S67" i="27" s="1"/>
  <c r="R51" i="27"/>
  <c r="S51" i="27" s="1"/>
  <c r="R35" i="27"/>
  <c r="S35" i="27" s="1"/>
  <c r="R19" i="27"/>
  <c r="S19" i="27" s="1"/>
  <c r="R3" i="27"/>
  <c r="S3" i="27" s="1"/>
  <c r="M45" i="27"/>
  <c r="N45" i="27" s="1"/>
  <c r="R45" i="27"/>
  <c r="S45" i="27" s="1"/>
  <c r="R221" i="27"/>
  <c r="S221" i="27" s="1"/>
  <c r="M32" i="27"/>
  <c r="N32" i="27" s="1"/>
  <c r="P32" i="27"/>
  <c r="M53" i="27"/>
  <c r="N53" i="27" s="1"/>
  <c r="R53" i="27"/>
  <c r="S53" i="27" s="1"/>
  <c r="M57" i="27"/>
  <c r="N57" i="27" s="1"/>
  <c r="R57" i="27"/>
  <c r="S57" i="27" s="1"/>
  <c r="M73" i="27"/>
  <c r="N73" i="27" s="1"/>
  <c r="R73" i="27"/>
  <c r="S73" i="27" s="1"/>
  <c r="S123" i="27"/>
  <c r="P123" i="27"/>
  <c r="S139" i="27"/>
  <c r="P139" i="27"/>
  <c r="S156" i="27"/>
  <c r="P156" i="27"/>
  <c r="M173" i="27"/>
  <c r="N173" i="27" s="1"/>
  <c r="R173" i="27"/>
  <c r="S173" i="27" s="1"/>
  <c r="R177" i="27"/>
  <c r="S177" i="27" s="1"/>
  <c r="R229" i="27"/>
  <c r="S229" i="27" s="1"/>
  <c r="R233" i="27"/>
  <c r="S233" i="27" s="1"/>
  <c r="M87" i="27"/>
  <c r="N87" i="27" s="1"/>
  <c r="P87" i="27"/>
  <c r="P352" i="27"/>
  <c r="P336" i="27"/>
  <c r="P320" i="27"/>
  <c r="P293" i="27"/>
  <c r="P273" i="27"/>
  <c r="P253" i="27"/>
  <c r="P241" i="27"/>
  <c r="P231" i="27"/>
  <c r="P221" i="27"/>
  <c r="P209" i="27"/>
  <c r="P186" i="27"/>
  <c r="P161" i="27"/>
  <c r="P149" i="27"/>
  <c r="P122" i="27"/>
  <c r="P106" i="27"/>
  <c r="P90" i="27"/>
  <c r="P74" i="27"/>
  <c r="P58" i="27"/>
  <c r="P42" i="27"/>
  <c r="P26" i="27"/>
  <c r="P10" i="27"/>
  <c r="R208" i="27"/>
  <c r="S208" i="27" s="1"/>
  <c r="R192" i="27"/>
  <c r="S192" i="27" s="1"/>
  <c r="R176" i="27"/>
  <c r="S176" i="27" s="1"/>
  <c r="R160" i="27"/>
  <c r="S160" i="27" s="1"/>
  <c r="R144" i="27"/>
  <c r="S144" i="27" s="1"/>
  <c r="R128" i="27"/>
  <c r="S128" i="27" s="1"/>
  <c r="R112" i="27"/>
  <c r="S112" i="27" s="1"/>
  <c r="R96" i="27"/>
  <c r="S96" i="27" s="1"/>
  <c r="R80" i="27"/>
  <c r="S80" i="27" s="1"/>
  <c r="R64" i="27"/>
  <c r="S64" i="27" s="1"/>
  <c r="R48" i="27"/>
  <c r="S48" i="27" s="1"/>
  <c r="R32" i="27"/>
  <c r="S32" i="27" s="1"/>
  <c r="R16" i="27"/>
  <c r="S16" i="27" s="1"/>
  <c r="S324" i="27"/>
  <c r="S210" i="27"/>
  <c r="S194" i="27"/>
  <c r="S122" i="27"/>
  <c r="S186" i="27"/>
  <c r="S359" i="27"/>
  <c r="S343" i="27"/>
  <c r="S346" i="27"/>
  <c r="M346" i="27"/>
  <c r="N346" i="27" s="1"/>
  <c r="S202" i="27"/>
  <c r="M202" i="27"/>
  <c r="N202" i="27" s="1"/>
  <c r="S178" i="27"/>
  <c r="M178" i="27"/>
  <c r="N178" i="27" s="1"/>
  <c r="S162" i="27"/>
  <c r="M327" i="27"/>
  <c r="N327" i="27" s="1"/>
  <c r="S327" i="27"/>
  <c r="M319" i="27"/>
  <c r="N319" i="27" s="1"/>
  <c r="M311" i="27"/>
  <c r="N311" i="27" s="1"/>
  <c r="M303" i="27"/>
  <c r="N303" i="27" s="1"/>
  <c r="M287" i="27"/>
  <c r="N287" i="27" s="1"/>
  <c r="M279" i="27"/>
  <c r="N279" i="27" s="1"/>
  <c r="S279" i="27"/>
  <c r="M183" i="27"/>
  <c r="N183" i="27" s="1"/>
  <c r="M356" i="27"/>
  <c r="N356" i="27" s="1"/>
  <c r="S356" i="27"/>
  <c r="M348" i="27"/>
  <c r="N348" i="27" s="1"/>
  <c r="M92" i="27"/>
  <c r="N92" i="27" s="1"/>
  <c r="M152" i="27"/>
  <c r="N152" i="27" s="1"/>
  <c r="M155" i="27"/>
  <c r="N155" i="27" s="1"/>
  <c r="M186" i="27"/>
  <c r="N186" i="27" s="1"/>
  <c r="M276" i="27"/>
  <c r="N276" i="27" s="1"/>
  <c r="M332" i="27"/>
  <c r="N332" i="27" s="1"/>
  <c r="M342" i="27"/>
  <c r="N342" i="27" s="1"/>
  <c r="S114" i="27"/>
  <c r="M169" i="27"/>
  <c r="N169" i="27" s="1"/>
  <c r="S140" i="27"/>
  <c r="M123" i="27"/>
  <c r="N123" i="27" s="1"/>
  <c r="M176" i="27"/>
  <c r="N176" i="27" s="1"/>
  <c r="M284" i="27"/>
  <c r="N284" i="27" s="1"/>
  <c r="M76" i="27"/>
  <c r="N76" i="27" s="1"/>
  <c r="S240" i="27"/>
  <c r="M240" i="27"/>
  <c r="N240" i="27" s="1"/>
  <c r="M244" i="27"/>
  <c r="N244" i="27" s="1"/>
  <c r="M54" i="27"/>
  <c r="N54" i="27" s="1"/>
  <c r="M31" i="27"/>
  <c r="N31" i="27" s="1"/>
  <c r="M55" i="27"/>
  <c r="N55" i="27" s="1"/>
  <c r="M47" i="27"/>
  <c r="N47" i="27" s="1"/>
  <c r="M118" i="27"/>
  <c r="N118" i="27" s="1"/>
  <c r="M38" i="27"/>
  <c r="N38" i="27" s="1"/>
  <c r="M113" i="27"/>
  <c r="N113" i="27" s="1"/>
  <c r="S113" i="27"/>
  <c r="S241" i="27"/>
  <c r="M241" i="27"/>
  <c r="N241" i="27" s="1"/>
  <c r="M64" i="27"/>
  <c r="N64" i="27" s="1"/>
  <c r="M62" i="27"/>
  <c r="N62" i="27" s="1"/>
  <c r="M74" i="27"/>
  <c r="N74" i="27" s="1"/>
  <c r="M39" i="27"/>
  <c r="N39" i="27" s="1"/>
  <c r="M242" i="27"/>
  <c r="N242" i="27" s="1"/>
  <c r="S242" i="27"/>
  <c r="M46" i="27"/>
  <c r="N46" i="27" s="1"/>
  <c r="M50" i="27"/>
  <c r="N50" i="27" s="1"/>
  <c r="M63" i="27"/>
  <c r="N63" i="27" s="1"/>
  <c r="S117" i="27"/>
  <c r="M117" i="27"/>
  <c r="N117" i="27" s="1"/>
  <c r="M67" i="27"/>
  <c r="N67" i="27" s="1"/>
  <c r="M70" i="27"/>
  <c r="N70" i="27" s="1"/>
  <c r="M243" i="27"/>
  <c r="N243" i="27" s="1"/>
  <c r="M109" i="27"/>
  <c r="N109" i="27" s="1"/>
  <c r="M122" i="27"/>
  <c r="N122" i="27" s="1"/>
  <c r="M126" i="27"/>
  <c r="N126" i="27" s="1"/>
  <c r="M128" i="27"/>
  <c r="N128" i="27" s="1"/>
  <c r="M131" i="27"/>
  <c r="N131" i="27" s="1"/>
  <c r="M165" i="27"/>
  <c r="N165" i="27" s="1"/>
  <c r="M182" i="27"/>
  <c r="N182" i="27" s="1"/>
  <c r="M194" i="27"/>
  <c r="N194" i="27" s="1"/>
  <c r="M278" i="27"/>
  <c r="N278" i="27" s="1"/>
  <c r="M282" i="27"/>
  <c r="N282" i="27" s="1"/>
  <c r="S293" i="27"/>
  <c r="M298" i="27"/>
  <c r="N298" i="27" s="1"/>
  <c r="S309" i="27"/>
  <c r="M314" i="27"/>
  <c r="N314" i="27" s="1"/>
  <c r="S325" i="27"/>
  <c r="M330" i="27"/>
  <c r="N330" i="27" s="1"/>
  <c r="S60" i="27"/>
  <c r="S183" i="27"/>
  <c r="S349" i="27"/>
  <c r="M114" i="27"/>
  <c r="N114" i="27" s="1"/>
  <c r="M121" i="27"/>
  <c r="N121" i="27" s="1"/>
  <c r="M134" i="27"/>
  <c r="N134" i="27" s="1"/>
  <c r="M156" i="27"/>
  <c r="N156" i="27" s="1"/>
  <c r="M175" i="27"/>
  <c r="N175" i="27" s="1"/>
  <c r="M180" i="27"/>
  <c r="N180" i="27" s="1"/>
  <c r="M192" i="27"/>
  <c r="N192" i="27" s="1"/>
  <c r="M294" i="27"/>
  <c r="N294" i="27" s="1"/>
  <c r="M310" i="27"/>
  <c r="N310" i="27" s="1"/>
  <c r="S314" i="27"/>
  <c r="M326" i="27"/>
  <c r="N326" i="27" s="1"/>
  <c r="S330" i="27"/>
  <c r="M89" i="27"/>
  <c r="N89" i="27" s="1"/>
  <c r="M144" i="27"/>
  <c r="N144" i="27" s="1"/>
  <c r="M147" i="27"/>
  <c r="N147" i="27" s="1"/>
  <c r="M158" i="27"/>
  <c r="N158" i="27" s="1"/>
  <c r="S170" i="27"/>
  <c r="M184" i="27"/>
  <c r="N184" i="27" s="1"/>
  <c r="M198" i="27"/>
  <c r="N198" i="27" s="1"/>
  <c r="S282" i="27"/>
  <c r="M292" i="27"/>
  <c r="N292" i="27" s="1"/>
  <c r="M308" i="27"/>
  <c r="N308" i="27" s="1"/>
  <c r="M324" i="27"/>
  <c r="N324" i="27" s="1"/>
  <c r="M350" i="27"/>
  <c r="N350" i="27" s="1"/>
  <c r="M208" i="27"/>
  <c r="N208" i="27" s="1"/>
  <c r="S285" i="27"/>
  <c r="M290" i="27"/>
  <c r="N290" i="27" s="1"/>
  <c r="S301" i="27"/>
  <c r="M306" i="27"/>
  <c r="N306" i="27" s="1"/>
  <c r="S317" i="27"/>
  <c r="M322" i="27"/>
  <c r="N322" i="27" s="1"/>
  <c r="S333" i="27"/>
  <c r="M338" i="27"/>
  <c r="N338" i="27" s="1"/>
  <c r="S357" i="27"/>
  <c r="M100" i="27"/>
  <c r="N100" i="27" s="1"/>
  <c r="S290" i="27"/>
  <c r="S306" i="27"/>
  <c r="S322" i="27"/>
  <c r="S338" i="27"/>
  <c r="M8" i="27"/>
  <c r="N8" i="27" s="1"/>
  <c r="M16" i="27"/>
  <c r="N16" i="27" s="1"/>
  <c r="M24" i="27"/>
  <c r="N24" i="27" s="1"/>
  <c r="M28" i="27"/>
  <c r="N28" i="27" s="1"/>
  <c r="M48" i="27"/>
  <c r="N48" i="27" s="1"/>
  <c r="M4" i="27"/>
  <c r="N4" i="27" s="1"/>
  <c r="M12" i="27"/>
  <c r="N12" i="27" s="1"/>
  <c r="M20" i="27"/>
  <c r="N20" i="27" s="1"/>
  <c r="M33" i="27"/>
  <c r="N33" i="27" s="1"/>
  <c r="S33" i="27"/>
  <c r="S5" i="27"/>
  <c r="M5" i="27"/>
  <c r="N5" i="27" s="1"/>
  <c r="S9" i="27"/>
  <c r="M9" i="27"/>
  <c r="N9" i="27" s="1"/>
  <c r="S13" i="27"/>
  <c r="M13" i="27"/>
  <c r="N13" i="27" s="1"/>
  <c r="S17" i="27"/>
  <c r="M17" i="27"/>
  <c r="N17" i="27" s="1"/>
  <c r="S21" i="27"/>
  <c r="M21" i="27"/>
  <c r="N21" i="27" s="1"/>
  <c r="S25" i="27"/>
  <c r="M25" i="27"/>
  <c r="N25" i="27" s="1"/>
  <c r="S29" i="27"/>
  <c r="M29" i="27"/>
  <c r="N29" i="27" s="1"/>
  <c r="M36" i="27"/>
  <c r="N36" i="27" s="1"/>
  <c r="S90" i="27"/>
  <c r="M90" i="27"/>
  <c r="N90" i="27" s="1"/>
  <c r="M56" i="27"/>
  <c r="N56" i="27" s="1"/>
  <c r="R2" i="27"/>
  <c r="S2" i="27" s="1"/>
  <c r="M2" i="27"/>
  <c r="N2" i="27" s="1"/>
  <c r="M6" i="27"/>
  <c r="N6" i="27" s="1"/>
  <c r="S10" i="27"/>
  <c r="M10" i="27"/>
  <c r="N10" i="27" s="1"/>
  <c r="M14" i="27"/>
  <c r="N14" i="27" s="1"/>
  <c r="S18" i="27"/>
  <c r="M18" i="27"/>
  <c r="N18" i="27" s="1"/>
  <c r="M22" i="27"/>
  <c r="N22" i="27" s="1"/>
  <c r="S26" i="27"/>
  <c r="M26" i="27"/>
  <c r="N26" i="27" s="1"/>
  <c r="M30" i="27"/>
  <c r="N30" i="27" s="1"/>
  <c r="M44" i="27"/>
  <c r="N44" i="27" s="1"/>
  <c r="M3" i="27"/>
  <c r="N3" i="27" s="1"/>
  <c r="M7" i="27"/>
  <c r="N7" i="27" s="1"/>
  <c r="M11" i="27"/>
  <c r="N11" i="27" s="1"/>
  <c r="M15" i="27"/>
  <c r="N15" i="27" s="1"/>
  <c r="M19" i="27"/>
  <c r="N19" i="27" s="1"/>
  <c r="M23" i="27"/>
  <c r="N23" i="27" s="1"/>
  <c r="M27" i="27"/>
  <c r="N27" i="27" s="1"/>
  <c r="M52" i="27"/>
  <c r="N52" i="27" s="1"/>
  <c r="M40" i="27"/>
  <c r="N40" i="27" s="1"/>
  <c r="M77" i="27"/>
  <c r="N77" i="27" s="1"/>
  <c r="S77" i="27"/>
  <c r="S146" i="27"/>
  <c r="M146" i="27"/>
  <c r="N146" i="27" s="1"/>
  <c r="S78" i="27"/>
  <c r="S87" i="27"/>
  <c r="S105" i="27"/>
  <c r="S109" i="27"/>
  <c r="M127" i="27"/>
  <c r="N127" i="27" s="1"/>
  <c r="M141" i="27"/>
  <c r="N141" i="27" s="1"/>
  <c r="S141" i="27"/>
  <c r="M164" i="27"/>
  <c r="N164" i="27" s="1"/>
  <c r="S130" i="27"/>
  <c r="M130" i="27"/>
  <c r="N130" i="27" s="1"/>
  <c r="M246" i="27"/>
  <c r="N246" i="27" s="1"/>
  <c r="M108" i="27"/>
  <c r="N108" i="27" s="1"/>
  <c r="M86" i="27"/>
  <c r="N86" i="27" s="1"/>
  <c r="M102" i="27"/>
  <c r="N102" i="27" s="1"/>
  <c r="M106" i="27"/>
  <c r="N106" i="27" s="1"/>
  <c r="S50" i="27"/>
  <c r="S62" i="27"/>
  <c r="S74" i="27"/>
  <c r="M81" i="27"/>
  <c r="N81" i="27" s="1"/>
  <c r="M88" i="27"/>
  <c r="N88" i="27" s="1"/>
  <c r="M97" i="27"/>
  <c r="N97" i="27" s="1"/>
  <c r="S137" i="27"/>
  <c r="M137" i="27"/>
  <c r="N137" i="27" s="1"/>
  <c r="S79" i="27"/>
  <c r="S86" i="27"/>
  <c r="S95" i="27"/>
  <c r="S106" i="27"/>
  <c r="M116" i="27"/>
  <c r="N116" i="27" s="1"/>
  <c r="M119" i="27"/>
  <c r="N119" i="27" s="1"/>
  <c r="M133" i="27"/>
  <c r="N133" i="27" s="1"/>
  <c r="S133" i="27"/>
  <c r="S153" i="27"/>
  <c r="M153" i="27"/>
  <c r="N153" i="27" s="1"/>
  <c r="M160" i="27"/>
  <c r="N160" i="27" s="1"/>
  <c r="M204" i="27"/>
  <c r="N204" i="27" s="1"/>
  <c r="M143" i="27"/>
  <c r="N143" i="27" s="1"/>
  <c r="S81" i="27"/>
  <c r="M85" i="27"/>
  <c r="N85" i="27" s="1"/>
  <c r="S85" i="27"/>
  <c r="S97" i="27"/>
  <c r="M101" i="27"/>
  <c r="N101" i="27" s="1"/>
  <c r="S101" i="27"/>
  <c r="S138" i="27"/>
  <c r="M138" i="27"/>
  <c r="N138" i="27" s="1"/>
  <c r="M104" i="27"/>
  <c r="N104" i="27" s="1"/>
  <c r="M78" i="27"/>
  <c r="N78" i="27" s="1"/>
  <c r="M94" i="27"/>
  <c r="N94" i="27" s="1"/>
  <c r="M103" i="27"/>
  <c r="N103" i="27" s="1"/>
  <c r="M107" i="27"/>
  <c r="N107" i="27" s="1"/>
  <c r="M111" i="27"/>
  <c r="N111" i="27" s="1"/>
  <c r="S154" i="27"/>
  <c r="M154" i="27"/>
  <c r="N154" i="27" s="1"/>
  <c r="M93" i="27"/>
  <c r="N93" i="27" s="1"/>
  <c r="S93" i="27"/>
  <c r="M112" i="27"/>
  <c r="N112" i="27" s="1"/>
  <c r="M115" i="27"/>
  <c r="N115" i="27" s="1"/>
  <c r="M110" i="27"/>
  <c r="N110" i="27" s="1"/>
  <c r="M80" i="27"/>
  <c r="N80" i="27" s="1"/>
  <c r="S82" i="27"/>
  <c r="M82" i="27"/>
  <c r="N82" i="27" s="1"/>
  <c r="M96" i="27"/>
  <c r="N96" i="27" s="1"/>
  <c r="S98" i="27"/>
  <c r="M98" i="27"/>
  <c r="N98" i="27" s="1"/>
  <c r="M120" i="27"/>
  <c r="N120" i="27" s="1"/>
  <c r="S129" i="27"/>
  <c r="M129" i="27"/>
  <c r="N129" i="27" s="1"/>
  <c r="S145" i="27"/>
  <c r="M145" i="27"/>
  <c r="N145" i="27" s="1"/>
  <c r="M171" i="27"/>
  <c r="N171" i="27" s="1"/>
  <c r="M177" i="27"/>
  <c r="N177" i="27" s="1"/>
  <c r="S209" i="27"/>
  <c r="M209" i="27"/>
  <c r="N209" i="27" s="1"/>
  <c r="M254" i="27"/>
  <c r="N254" i="27" s="1"/>
  <c r="M135" i="27"/>
  <c r="N135" i="27" s="1"/>
  <c r="M151" i="27"/>
  <c r="N151" i="27" s="1"/>
  <c r="S167" i="27"/>
  <c r="M167" i="27"/>
  <c r="N167" i="27" s="1"/>
  <c r="S181" i="27"/>
  <c r="M181" i="27"/>
  <c r="N181" i="27" s="1"/>
  <c r="S213" i="27"/>
  <c r="M213" i="27"/>
  <c r="N213" i="27" s="1"/>
  <c r="S216" i="27"/>
  <c r="M216" i="27"/>
  <c r="N216" i="27" s="1"/>
  <c r="M222" i="27"/>
  <c r="N222" i="27" s="1"/>
  <c r="M125" i="27"/>
  <c r="N125" i="27" s="1"/>
  <c r="S125" i="27"/>
  <c r="M172" i="27"/>
  <c r="N172" i="27" s="1"/>
  <c r="M190" i="27"/>
  <c r="N190" i="27" s="1"/>
  <c r="M247" i="27"/>
  <c r="N247" i="27" s="1"/>
  <c r="S247" i="27"/>
  <c r="M163" i="27"/>
  <c r="N163" i="27" s="1"/>
  <c r="S193" i="27"/>
  <c r="M193" i="27"/>
  <c r="N193" i="27" s="1"/>
  <c r="M199" i="27"/>
  <c r="N199" i="27" s="1"/>
  <c r="M232" i="27"/>
  <c r="N232" i="27" s="1"/>
  <c r="S238" i="27"/>
  <c r="M238" i="27"/>
  <c r="N238" i="27" s="1"/>
  <c r="M168" i="27"/>
  <c r="N168" i="27" s="1"/>
  <c r="M214" i="27"/>
  <c r="N214" i="27" s="1"/>
  <c r="S159" i="27"/>
  <c r="M159" i="27"/>
  <c r="N159" i="27" s="1"/>
  <c r="S197" i="27"/>
  <c r="M197" i="27"/>
  <c r="N197" i="27" s="1"/>
  <c r="M200" i="27"/>
  <c r="N200" i="27" s="1"/>
  <c r="S224" i="27"/>
  <c r="M224" i="27"/>
  <c r="N224" i="27" s="1"/>
  <c r="M230" i="27"/>
  <c r="N230" i="27" s="1"/>
  <c r="M266" i="27"/>
  <c r="N266" i="27" s="1"/>
  <c r="S266" i="27"/>
  <c r="M296" i="27"/>
  <c r="N296" i="27" s="1"/>
  <c r="M195" i="27"/>
  <c r="N195" i="27" s="1"/>
  <c r="M211" i="27"/>
  <c r="N211" i="27" s="1"/>
  <c r="M263" i="27"/>
  <c r="N263" i="27" s="1"/>
  <c r="M191" i="27"/>
  <c r="N191" i="27" s="1"/>
  <c r="M207" i="27"/>
  <c r="N207" i="27" s="1"/>
  <c r="S217" i="27"/>
  <c r="M217" i="27"/>
  <c r="N217" i="27" s="1"/>
  <c r="M270" i="27"/>
  <c r="N270" i="27" s="1"/>
  <c r="S270" i="27"/>
  <c r="M275" i="27"/>
  <c r="N275" i="27" s="1"/>
  <c r="S185" i="27"/>
  <c r="M187" i="27"/>
  <c r="N187" i="27" s="1"/>
  <c r="S189" i="27"/>
  <c r="M189" i="27"/>
  <c r="N189" i="27" s="1"/>
  <c r="S205" i="27"/>
  <c r="M205" i="27"/>
  <c r="N205" i="27" s="1"/>
  <c r="M212" i="27"/>
  <c r="N212" i="27" s="1"/>
  <c r="M220" i="27"/>
  <c r="N220" i="27" s="1"/>
  <c r="M228" i="27"/>
  <c r="N228" i="27" s="1"/>
  <c r="M236" i="27"/>
  <c r="N236" i="27" s="1"/>
  <c r="M162" i="27"/>
  <c r="N162" i="27" s="1"/>
  <c r="M166" i="27"/>
  <c r="N166" i="27" s="1"/>
  <c r="M170" i="27"/>
  <c r="N170" i="27" s="1"/>
  <c r="M185" i="27"/>
  <c r="N185" i="27" s="1"/>
  <c r="M196" i="27"/>
  <c r="N196" i="27" s="1"/>
  <c r="M203" i="27"/>
  <c r="N203" i="27" s="1"/>
  <c r="S215" i="27"/>
  <c r="M215" i="27"/>
  <c r="N215" i="27" s="1"/>
  <c r="M256" i="27"/>
  <c r="N256" i="27" s="1"/>
  <c r="S256" i="27"/>
  <c r="S201" i="27"/>
  <c r="M201" i="27"/>
  <c r="N201" i="27" s="1"/>
  <c r="M210" i="27"/>
  <c r="N210" i="27" s="1"/>
  <c r="S218" i="27"/>
  <c r="M218" i="27"/>
  <c r="N218" i="27" s="1"/>
  <c r="S226" i="27"/>
  <c r="M226" i="27"/>
  <c r="N226" i="27" s="1"/>
  <c r="S234" i="27"/>
  <c r="M234" i="27"/>
  <c r="N234" i="27" s="1"/>
  <c r="S245" i="27"/>
  <c r="M245" i="27"/>
  <c r="N245" i="27" s="1"/>
  <c r="M248" i="27"/>
  <c r="N248" i="27" s="1"/>
  <c r="S248" i="27"/>
  <c r="M265" i="27"/>
  <c r="N265" i="27" s="1"/>
  <c r="S265" i="27"/>
  <c r="M268" i="27"/>
  <c r="N268" i="27" s="1"/>
  <c r="M250" i="27"/>
  <c r="N250" i="27" s="1"/>
  <c r="S250" i="27"/>
  <c r="M252" i="27"/>
  <c r="N252" i="27" s="1"/>
  <c r="S281" i="27"/>
  <c r="M283" i="27"/>
  <c r="N283" i="27" s="1"/>
  <c r="M259" i="27"/>
  <c r="N259" i="27" s="1"/>
  <c r="M261" i="27"/>
  <c r="N261" i="27" s="1"/>
  <c r="S261" i="27"/>
  <c r="M271" i="27"/>
  <c r="N271" i="27" s="1"/>
  <c r="M255" i="27"/>
  <c r="N255" i="27" s="1"/>
  <c r="M257" i="27"/>
  <c r="N257" i="27" s="1"/>
  <c r="S257" i="27"/>
  <c r="M264" i="27"/>
  <c r="N264" i="27" s="1"/>
  <c r="S288" i="27"/>
  <c r="M288" i="27"/>
  <c r="N288" i="27" s="1"/>
  <c r="S304" i="27"/>
  <c r="M304" i="27"/>
  <c r="N304" i="27" s="1"/>
  <c r="S320" i="27"/>
  <c r="M320" i="27"/>
  <c r="N320" i="27" s="1"/>
  <c r="S336" i="27"/>
  <c r="M336" i="27"/>
  <c r="N336" i="27" s="1"/>
  <c r="M219" i="27"/>
  <c r="N219" i="27" s="1"/>
  <c r="M221" i="27"/>
  <c r="N221" i="27" s="1"/>
  <c r="M223" i="27"/>
  <c r="N223" i="27" s="1"/>
  <c r="M225" i="27"/>
  <c r="N225" i="27" s="1"/>
  <c r="M227" i="27"/>
  <c r="N227" i="27" s="1"/>
  <c r="M229" i="27"/>
  <c r="N229" i="27" s="1"/>
  <c r="M231" i="27"/>
  <c r="N231" i="27" s="1"/>
  <c r="M233" i="27"/>
  <c r="N233" i="27" s="1"/>
  <c r="M235" i="27"/>
  <c r="N235" i="27" s="1"/>
  <c r="M237" i="27"/>
  <c r="N237" i="27" s="1"/>
  <c r="M239" i="27"/>
  <c r="N239" i="27" s="1"/>
  <c r="M251" i="27"/>
  <c r="N251" i="27" s="1"/>
  <c r="M253" i="27"/>
  <c r="N253" i="27" s="1"/>
  <c r="S253" i="27"/>
  <c r="M269" i="27"/>
  <c r="N269" i="27" s="1"/>
  <c r="S269" i="27"/>
  <c r="M249" i="27"/>
  <c r="N249" i="27" s="1"/>
  <c r="S249" i="27"/>
  <c r="M262" i="27"/>
  <c r="N262" i="27" s="1"/>
  <c r="M258" i="27"/>
  <c r="N258" i="27" s="1"/>
  <c r="S258" i="27"/>
  <c r="M260" i="27"/>
  <c r="N260" i="27" s="1"/>
  <c r="M267" i="27"/>
  <c r="N267" i="27" s="1"/>
  <c r="M274" i="27"/>
  <c r="N274" i="27" s="1"/>
  <c r="S274" i="27"/>
  <c r="M312" i="27"/>
  <c r="N312" i="27" s="1"/>
  <c r="M328" i="27"/>
  <c r="N328" i="27" s="1"/>
  <c r="S352" i="27"/>
  <c r="M352" i="27"/>
  <c r="N352" i="27" s="1"/>
  <c r="S289" i="27"/>
  <c r="S297" i="27"/>
  <c r="S305" i="27"/>
  <c r="S313" i="27"/>
  <c r="S321" i="27"/>
  <c r="S329" i="27"/>
  <c r="S337" i="27"/>
  <c r="M289" i="27"/>
  <c r="N289" i="27" s="1"/>
  <c r="M297" i="27"/>
  <c r="N297" i="27" s="1"/>
  <c r="M305" i="27"/>
  <c r="N305" i="27" s="1"/>
  <c r="M313" i="27"/>
  <c r="N313" i="27" s="1"/>
  <c r="M321" i="27"/>
  <c r="N321" i="27" s="1"/>
  <c r="M329" i="27"/>
  <c r="N329" i="27" s="1"/>
  <c r="M337" i="27"/>
  <c r="N337" i="27" s="1"/>
  <c r="S353" i="27"/>
  <c r="M273" i="27"/>
  <c r="N273" i="27" s="1"/>
  <c r="S273" i="27"/>
  <c r="M353" i="27"/>
  <c r="N353" i="27" s="1"/>
  <c r="M280" i="27"/>
  <c r="N280" i="27" s="1"/>
  <c r="M344" i="27"/>
  <c r="N344" i="27" s="1"/>
  <c r="M360" i="27"/>
  <c r="N360" i="27" s="1"/>
  <c r="M272" i="27"/>
  <c r="N272" i="27" s="1"/>
  <c r="S272" i="27"/>
  <c r="M343" i="27"/>
  <c r="N343" i="27" s="1"/>
  <c r="M351" i="27"/>
  <c r="N351" i="27" s="1"/>
  <c r="M359" i="27"/>
  <c r="N359" i="27" s="1"/>
  <c r="M358" i="27"/>
  <c r="N358" i="27" s="1"/>
  <c r="M277" i="27"/>
  <c r="N277" i="27" s="1"/>
  <c r="M285" i="27"/>
  <c r="N285" i="27" s="1"/>
  <c r="M293" i="27"/>
  <c r="N293" i="27" s="1"/>
  <c r="M301" i="27"/>
  <c r="N301" i="27" s="1"/>
  <c r="M309" i="27"/>
  <c r="N309" i="27" s="1"/>
  <c r="M317" i="27"/>
  <c r="N317" i="27" s="1"/>
  <c r="M325" i="27"/>
  <c r="N325" i="27" s="1"/>
  <c r="M333" i="27"/>
  <c r="N333" i="27" s="1"/>
  <c r="M341" i="27"/>
  <c r="N341" i="27" s="1"/>
  <c r="M349" i="27"/>
  <c r="N349" i="27" s="1"/>
  <c r="M357" i="27"/>
  <c r="N357" i="27" s="1"/>
  <c r="M10" i="26"/>
  <c r="N10" i="26" s="1"/>
  <c r="P10" i="26"/>
  <c r="M2" i="26"/>
  <c r="N2" i="26" s="1"/>
  <c r="P2" i="26"/>
  <c r="P18" i="26"/>
  <c r="P26" i="26"/>
  <c r="P8" i="26"/>
  <c r="M8" i="26"/>
  <c r="N8" i="26" s="1"/>
  <c r="M13" i="26"/>
  <c r="N13" i="26" s="1"/>
  <c r="P13" i="26"/>
  <c r="P31" i="26"/>
  <c r="M31" i="26"/>
  <c r="N31" i="26" s="1"/>
  <c r="P14" i="26"/>
  <c r="M14" i="26"/>
  <c r="N14" i="26" s="1"/>
  <c r="P19" i="26"/>
  <c r="M19" i="26"/>
  <c r="N19" i="26" s="1"/>
  <c r="P32" i="26"/>
  <c r="M32" i="26"/>
  <c r="N32" i="26" s="1"/>
  <c r="P15" i="26"/>
  <c r="M15" i="26"/>
  <c r="N15" i="26" s="1"/>
  <c r="M20" i="26"/>
  <c r="N20" i="26" s="1"/>
  <c r="P20" i="26"/>
  <c r="P16" i="26"/>
  <c r="M16" i="26"/>
  <c r="N16" i="26" s="1"/>
  <c r="P27" i="26"/>
  <c r="M27" i="26"/>
  <c r="N27" i="26" s="1"/>
  <c r="P23" i="26"/>
  <c r="M23" i="26"/>
  <c r="N23" i="26" s="1"/>
  <c r="P6" i="26"/>
  <c r="M6" i="26"/>
  <c r="N6" i="26" s="1"/>
  <c r="P11" i="26"/>
  <c r="M11" i="26"/>
  <c r="N11" i="26" s="1"/>
  <c r="P24" i="26"/>
  <c r="M24" i="26"/>
  <c r="N24" i="26" s="1"/>
  <c r="M29" i="26"/>
  <c r="N29" i="26" s="1"/>
  <c r="P29" i="26"/>
  <c r="P21" i="26"/>
  <c r="M21" i="26"/>
  <c r="N21" i="26" s="1"/>
  <c r="M4" i="26"/>
  <c r="N4" i="26" s="1"/>
  <c r="P4" i="26"/>
  <c r="P22" i="26"/>
  <c r="M22" i="26"/>
  <c r="N22" i="26" s="1"/>
  <c r="M5" i="26"/>
  <c r="N5" i="26" s="1"/>
  <c r="P5" i="26"/>
  <c r="M28" i="26"/>
  <c r="N28" i="26" s="1"/>
  <c r="P28" i="26"/>
  <c r="P7" i="26"/>
  <c r="M7" i="26"/>
  <c r="N7" i="26" s="1"/>
  <c r="P12" i="26"/>
  <c r="M12" i="26"/>
  <c r="N12" i="26" s="1"/>
  <c r="P30" i="26"/>
  <c r="M30" i="26"/>
  <c r="N30" i="26" s="1"/>
  <c r="M3" i="26"/>
  <c r="N3" i="26" s="1"/>
  <c r="P3" i="26"/>
  <c r="M9" i="26"/>
  <c r="N9" i="26" s="1"/>
  <c r="M17" i="26"/>
  <c r="N17" i="26" s="1"/>
  <c r="M25" i="26"/>
  <c r="N25" i="26" s="1"/>
  <c r="V9" i="25"/>
  <c r="O2" i="25"/>
  <c r="O219" i="25"/>
  <c r="Q306" i="25"/>
  <c r="R306" i="25" s="1"/>
  <c r="Q282" i="25"/>
  <c r="R282" i="25" s="1"/>
  <c r="Q274" i="25"/>
  <c r="R274" i="25" s="1"/>
  <c r="Q258" i="25"/>
  <c r="R258" i="25" s="1"/>
  <c r="Q250" i="25"/>
  <c r="R250" i="25" s="1"/>
  <c r="Q242" i="25"/>
  <c r="R242" i="25" s="1"/>
  <c r="L234" i="25"/>
  <c r="M234" i="25" s="1"/>
  <c r="L226" i="25"/>
  <c r="M226" i="25" s="1"/>
  <c r="L218" i="25"/>
  <c r="M218" i="25" s="1"/>
  <c r="Q210" i="25"/>
  <c r="R210" i="25" s="1"/>
  <c r="L202" i="25"/>
  <c r="M202" i="25" s="1"/>
  <c r="O228" i="25"/>
  <c r="O236" i="25"/>
  <c r="Q256" i="25"/>
  <c r="R256" i="25" s="1"/>
  <c r="L227" i="25"/>
  <c r="M227" i="25" s="1"/>
  <c r="Q227" i="25"/>
  <c r="R227" i="25" s="1"/>
  <c r="O244" i="25"/>
  <c r="Q219" i="25"/>
  <c r="R219" i="25" s="1"/>
  <c r="O218" i="25"/>
  <c r="O220" i="25"/>
  <c r="Q218" i="25"/>
  <c r="R218" i="25" s="1"/>
  <c r="L266" i="25"/>
  <c r="M266" i="25" s="1"/>
  <c r="Q266" i="25"/>
  <c r="R266" i="25" s="1"/>
  <c r="Q214" i="25"/>
  <c r="R214" i="25" s="1"/>
  <c r="L206" i="25"/>
  <c r="M206" i="25" s="1"/>
  <c r="L208" i="25"/>
  <c r="M208" i="25" s="1"/>
  <c r="O215" i="25"/>
  <c r="O234" i="25"/>
  <c r="O206" i="25"/>
  <c r="O242" i="25"/>
  <c r="Q252" i="25"/>
  <c r="R252" i="25" s="1"/>
  <c r="O207" i="25"/>
  <c r="O226" i="25"/>
  <c r="O246" i="25"/>
  <c r="L261" i="25"/>
  <c r="M261" i="25" s="1"/>
  <c r="Q261" i="25"/>
  <c r="R261" i="25" s="1"/>
  <c r="O261" i="25"/>
  <c r="L265" i="25"/>
  <c r="M265" i="25" s="1"/>
  <c r="O265" i="25"/>
  <c r="L268" i="25"/>
  <c r="M268" i="25" s="1"/>
  <c r="Q268" i="25"/>
  <c r="R268" i="25" s="1"/>
  <c r="O268" i="25"/>
  <c r="L262" i="25"/>
  <c r="M262" i="25" s="1"/>
  <c r="Q262" i="25"/>
  <c r="R262" i="25" s="1"/>
  <c r="O262" i="25"/>
  <c r="L273" i="25"/>
  <c r="M273" i="25" s="1"/>
  <c r="Q273" i="25"/>
  <c r="R273" i="25" s="1"/>
  <c r="O273" i="25"/>
  <c r="L139" i="25"/>
  <c r="M139" i="25" s="1"/>
  <c r="O139" i="25"/>
  <c r="L270" i="25"/>
  <c r="M270" i="25" s="1"/>
  <c r="O270" i="25"/>
  <c r="O214" i="25"/>
  <c r="Q234" i="25"/>
  <c r="R234" i="25" s="1"/>
  <c r="L235" i="25"/>
  <c r="M235" i="25" s="1"/>
  <c r="Q208" i="25"/>
  <c r="R208" i="25" s="1"/>
  <c r="Q226" i="25"/>
  <c r="R226" i="25" s="1"/>
  <c r="O238" i="25"/>
  <c r="O248" i="25"/>
  <c r="Q299" i="25"/>
  <c r="R299" i="25" s="1"/>
  <c r="Q235" i="25"/>
  <c r="R235" i="25" s="1"/>
  <c r="O266" i="25"/>
  <c r="O216" i="25"/>
  <c r="O260" i="25"/>
  <c r="Q291" i="25"/>
  <c r="R291" i="25" s="1"/>
  <c r="Q267" i="25"/>
  <c r="R267" i="25" s="1"/>
  <c r="O267" i="25"/>
  <c r="L267" i="25"/>
  <c r="M267" i="25" s="1"/>
  <c r="Q272" i="25"/>
  <c r="R272" i="25" s="1"/>
  <c r="O272" i="25"/>
  <c r="L272" i="25"/>
  <c r="M272" i="25" s="1"/>
  <c r="L275" i="25"/>
  <c r="M275" i="25" s="1"/>
  <c r="Q275" i="25"/>
  <c r="R275" i="25" s="1"/>
  <c r="O275" i="25"/>
  <c r="Q259" i="25"/>
  <c r="R259" i="25" s="1"/>
  <c r="L259" i="25"/>
  <c r="M259" i="25" s="1"/>
  <c r="O259" i="25"/>
  <c r="L138" i="25"/>
  <c r="M138" i="25" s="1"/>
  <c r="Q138" i="25"/>
  <c r="R138" i="25" s="1"/>
  <c r="O283" i="25"/>
  <c r="Q283" i="25"/>
  <c r="R283" i="25" s="1"/>
  <c r="Q263" i="25"/>
  <c r="R263" i="25" s="1"/>
  <c r="O263" i="25"/>
  <c r="L263" i="25"/>
  <c r="M263" i="25" s="1"/>
  <c r="L131" i="25"/>
  <c r="M131" i="25" s="1"/>
  <c r="O131" i="25"/>
  <c r="L264" i="25"/>
  <c r="M264" i="25" s="1"/>
  <c r="Q264" i="25"/>
  <c r="R264" i="25" s="1"/>
  <c r="O264" i="25"/>
  <c r="O271" i="25"/>
  <c r="L271" i="25"/>
  <c r="M271" i="25" s="1"/>
  <c r="Q271" i="25"/>
  <c r="R271" i="25" s="1"/>
  <c r="O284" i="25"/>
  <c r="L284" i="25"/>
  <c r="M284" i="25" s="1"/>
  <c r="L123" i="25"/>
  <c r="M123" i="25" s="1"/>
  <c r="O123" i="25"/>
  <c r="L210" i="25"/>
  <c r="M210" i="25" s="1"/>
  <c r="Q223" i="25"/>
  <c r="R223" i="25" s="1"/>
  <c r="L231" i="25"/>
  <c r="M231" i="25" s="1"/>
  <c r="L240" i="25"/>
  <c r="M240" i="25" s="1"/>
  <c r="L247" i="25"/>
  <c r="M247" i="25" s="1"/>
  <c r="Q251" i="25"/>
  <c r="R251" i="25" s="1"/>
  <c r="Q255" i="25"/>
  <c r="R255" i="25" s="1"/>
  <c r="L269" i="25"/>
  <c r="M269" i="25" s="1"/>
  <c r="L274" i="25"/>
  <c r="M274" i="25" s="1"/>
  <c r="Q300" i="25"/>
  <c r="R300" i="25" s="1"/>
  <c r="O210" i="25"/>
  <c r="Q216" i="25"/>
  <c r="R216" i="25" s="1"/>
  <c r="Q238" i="25"/>
  <c r="R238" i="25" s="1"/>
  <c r="O240" i="25"/>
  <c r="Q260" i="25"/>
  <c r="R260" i="25" s="1"/>
  <c r="Q265" i="25"/>
  <c r="R265" i="25" s="1"/>
  <c r="O269" i="25"/>
  <c r="Q270" i="25"/>
  <c r="R270" i="25" s="1"/>
  <c r="O274" i="25"/>
  <c r="Q122" i="25"/>
  <c r="R122" i="25" s="1"/>
  <c r="Q130" i="25"/>
  <c r="R130" i="25" s="1"/>
  <c r="O202" i="25"/>
  <c r="L213" i="25"/>
  <c r="M213" i="25" s="1"/>
  <c r="O222" i="25"/>
  <c r="O224" i="25"/>
  <c r="Q231" i="25"/>
  <c r="R231" i="25" s="1"/>
  <c r="L243" i="25"/>
  <c r="M243" i="25" s="1"/>
  <c r="Q247" i="25"/>
  <c r="R247" i="25" s="1"/>
  <c r="L250" i="25"/>
  <c r="M250" i="25" s="1"/>
  <c r="L252" i="25"/>
  <c r="M252" i="25" s="1"/>
  <c r="L254" i="25"/>
  <c r="M254" i="25" s="1"/>
  <c r="L256" i="25"/>
  <c r="M256" i="25" s="1"/>
  <c r="L258" i="25"/>
  <c r="M258" i="25" s="1"/>
  <c r="O250" i="25"/>
  <c r="O254" i="25"/>
  <c r="O258" i="25"/>
  <c r="L205" i="25"/>
  <c r="M205" i="25" s="1"/>
  <c r="Q222" i="25"/>
  <c r="R222" i="25" s="1"/>
  <c r="O230" i="25"/>
  <c r="O232" i="25"/>
  <c r="L239" i="25"/>
  <c r="M239" i="25" s="1"/>
  <c r="Q243" i="25"/>
  <c r="R243" i="25" s="1"/>
  <c r="L246" i="25"/>
  <c r="M246" i="25" s="1"/>
  <c r="L248" i="25"/>
  <c r="M248" i="25" s="1"/>
  <c r="L223" i="25"/>
  <c r="M223" i="25" s="1"/>
  <c r="Q230" i="25"/>
  <c r="R230" i="25" s="1"/>
  <c r="Q239" i="25"/>
  <c r="R239" i="25" s="1"/>
  <c r="L242" i="25"/>
  <c r="M242" i="25" s="1"/>
  <c r="L244" i="25"/>
  <c r="M244" i="25" s="1"/>
  <c r="L251" i="25"/>
  <c r="M251" i="25" s="1"/>
  <c r="L255" i="25"/>
  <c r="M255" i="25" s="1"/>
  <c r="L276" i="25"/>
  <c r="M276" i="25" s="1"/>
  <c r="L292" i="25"/>
  <c r="M292" i="25" s="1"/>
  <c r="L300" i="25"/>
  <c r="M300" i="25" s="1"/>
  <c r="Q48" i="25"/>
  <c r="R48" i="25" s="1"/>
  <c r="L48" i="25"/>
  <c r="M48" i="25" s="1"/>
  <c r="O48" i="25"/>
  <c r="Q22" i="25"/>
  <c r="R22" i="25" s="1"/>
  <c r="L22" i="25"/>
  <c r="M22" i="25" s="1"/>
  <c r="O22" i="25"/>
  <c r="Q55" i="25"/>
  <c r="R55" i="25" s="1"/>
  <c r="L55" i="25"/>
  <c r="M55" i="25" s="1"/>
  <c r="O55" i="25"/>
  <c r="Q16" i="25"/>
  <c r="R16" i="25" s="1"/>
  <c r="L16" i="25"/>
  <c r="M16" i="25" s="1"/>
  <c r="O16" i="25"/>
  <c r="Q19" i="25"/>
  <c r="R19" i="25" s="1"/>
  <c r="L19" i="25"/>
  <c r="M19" i="25" s="1"/>
  <c r="O19" i="25"/>
  <c r="Q26" i="25"/>
  <c r="R26" i="25" s="1"/>
  <c r="L26" i="25"/>
  <c r="M26" i="25" s="1"/>
  <c r="O26" i="25"/>
  <c r="Q52" i="25"/>
  <c r="R52" i="25" s="1"/>
  <c r="L52" i="25"/>
  <c r="M52" i="25" s="1"/>
  <c r="O52" i="25"/>
  <c r="Q59" i="25"/>
  <c r="R59" i="25" s="1"/>
  <c r="L59" i="25"/>
  <c r="M59" i="25" s="1"/>
  <c r="O59" i="25"/>
  <c r="Q84" i="25"/>
  <c r="R84" i="25" s="1"/>
  <c r="L84" i="25"/>
  <c r="M84" i="25" s="1"/>
  <c r="O84" i="25"/>
  <c r="Q88" i="25"/>
  <c r="R88" i="25" s="1"/>
  <c r="L88" i="25"/>
  <c r="M88" i="25" s="1"/>
  <c r="O88" i="25"/>
  <c r="Q51" i="25"/>
  <c r="R51" i="25" s="1"/>
  <c r="L51" i="25"/>
  <c r="M51" i="25" s="1"/>
  <c r="O51" i="25"/>
  <c r="Q76" i="25"/>
  <c r="R76" i="25" s="1"/>
  <c r="L76" i="25"/>
  <c r="M76" i="25" s="1"/>
  <c r="O76" i="25"/>
  <c r="Q62" i="25"/>
  <c r="R62" i="25" s="1"/>
  <c r="L62" i="25"/>
  <c r="M62" i="25" s="1"/>
  <c r="O62" i="25"/>
  <c r="Q23" i="25"/>
  <c r="R23" i="25" s="1"/>
  <c r="L23" i="25"/>
  <c r="M23" i="25" s="1"/>
  <c r="O23" i="25"/>
  <c r="Q30" i="25"/>
  <c r="R30" i="25" s="1"/>
  <c r="L30" i="25"/>
  <c r="M30" i="25" s="1"/>
  <c r="O30" i="25"/>
  <c r="Q34" i="25"/>
  <c r="R34" i="25" s="1"/>
  <c r="L34" i="25"/>
  <c r="M34" i="25" s="1"/>
  <c r="O34" i="25"/>
  <c r="Q56" i="25"/>
  <c r="R56" i="25" s="1"/>
  <c r="L56" i="25"/>
  <c r="M56" i="25" s="1"/>
  <c r="O56" i="25"/>
  <c r="Q63" i="25"/>
  <c r="R63" i="25" s="1"/>
  <c r="L63" i="25"/>
  <c r="M63" i="25" s="1"/>
  <c r="O63" i="25"/>
  <c r="Q60" i="25"/>
  <c r="R60" i="25" s="1"/>
  <c r="L60" i="25"/>
  <c r="M60" i="25" s="1"/>
  <c r="O60" i="25"/>
  <c r="Q20" i="25"/>
  <c r="R20" i="25" s="1"/>
  <c r="L20" i="25"/>
  <c r="M20" i="25" s="1"/>
  <c r="O20" i="25"/>
  <c r="Q38" i="25"/>
  <c r="R38" i="25" s="1"/>
  <c r="L38" i="25"/>
  <c r="M38" i="25" s="1"/>
  <c r="O38" i="25"/>
  <c r="Q31" i="25"/>
  <c r="R31" i="25" s="1"/>
  <c r="L31" i="25"/>
  <c r="M31" i="25" s="1"/>
  <c r="O31" i="25"/>
  <c r="Q64" i="25"/>
  <c r="R64" i="25" s="1"/>
  <c r="L64" i="25"/>
  <c r="M64" i="25" s="1"/>
  <c r="O64" i="25"/>
  <c r="Q3" i="25"/>
  <c r="R3" i="25" s="1"/>
  <c r="L3" i="25"/>
  <c r="M3" i="25" s="1"/>
  <c r="O3" i="25"/>
  <c r="Q28" i="25"/>
  <c r="R28" i="25" s="1"/>
  <c r="L28" i="25"/>
  <c r="M28" i="25" s="1"/>
  <c r="O28" i="25"/>
  <c r="Q68" i="25"/>
  <c r="R68" i="25" s="1"/>
  <c r="L68" i="25"/>
  <c r="M68" i="25" s="1"/>
  <c r="O68" i="25"/>
  <c r="Q27" i="25"/>
  <c r="R27" i="25" s="1"/>
  <c r="L27" i="25"/>
  <c r="M27" i="25" s="1"/>
  <c r="O27" i="25"/>
  <c r="Q24" i="25"/>
  <c r="R24" i="25" s="1"/>
  <c r="L24" i="25"/>
  <c r="M24" i="25" s="1"/>
  <c r="O24" i="25"/>
  <c r="Q35" i="25"/>
  <c r="R35" i="25" s="1"/>
  <c r="L35" i="25"/>
  <c r="M35" i="25" s="1"/>
  <c r="O35" i="25"/>
  <c r="Q32" i="25"/>
  <c r="R32" i="25" s="1"/>
  <c r="L32" i="25"/>
  <c r="M32" i="25" s="1"/>
  <c r="O32" i="25"/>
  <c r="Q54" i="25"/>
  <c r="R54" i="25" s="1"/>
  <c r="L54" i="25"/>
  <c r="M54" i="25" s="1"/>
  <c r="O54" i="25"/>
  <c r="Q94" i="25"/>
  <c r="R94" i="25" s="1"/>
  <c r="O94" i="25"/>
  <c r="L94" i="25"/>
  <c r="M94" i="25" s="1"/>
  <c r="Q58" i="25"/>
  <c r="R58" i="25" s="1"/>
  <c r="L58" i="25"/>
  <c r="M58" i="25" s="1"/>
  <c r="O58" i="25"/>
  <c r="Q37" i="25"/>
  <c r="R37" i="25" s="1"/>
  <c r="L37" i="25"/>
  <c r="M37" i="25" s="1"/>
  <c r="Q25" i="25"/>
  <c r="R25" i="25" s="1"/>
  <c r="L25" i="25"/>
  <c r="M25" i="25" s="1"/>
  <c r="Q57" i="25"/>
  <c r="R57" i="25" s="1"/>
  <c r="L57" i="25"/>
  <c r="M57" i="25" s="1"/>
  <c r="Q69" i="25"/>
  <c r="R69" i="25" s="1"/>
  <c r="L69" i="25"/>
  <c r="M69" i="25" s="1"/>
  <c r="Q71" i="25"/>
  <c r="R71" i="25" s="1"/>
  <c r="L71" i="25"/>
  <c r="M71" i="25" s="1"/>
  <c r="O71" i="25"/>
  <c r="Q86" i="25"/>
  <c r="R86" i="25" s="1"/>
  <c r="L86" i="25"/>
  <c r="M86" i="25" s="1"/>
  <c r="O86" i="25"/>
  <c r="Q107" i="25"/>
  <c r="R107" i="25" s="1"/>
  <c r="O107" i="25"/>
  <c r="L107" i="25"/>
  <c r="M107" i="25" s="1"/>
  <c r="L127" i="25"/>
  <c r="M127" i="25" s="1"/>
  <c r="Q127" i="25"/>
  <c r="R127" i="25" s="1"/>
  <c r="O127" i="25"/>
  <c r="L158" i="25"/>
  <c r="M158" i="25" s="1"/>
  <c r="O158" i="25"/>
  <c r="Q158" i="25"/>
  <c r="R158" i="25" s="1"/>
  <c r="Q8" i="25"/>
  <c r="R8" i="25" s="1"/>
  <c r="L8" i="25"/>
  <c r="M8" i="25" s="1"/>
  <c r="Q43" i="25"/>
  <c r="R43" i="25" s="1"/>
  <c r="L43" i="25"/>
  <c r="M43" i="25" s="1"/>
  <c r="L145" i="25"/>
  <c r="M145" i="25" s="1"/>
  <c r="Q145" i="25"/>
  <c r="R145" i="25" s="1"/>
  <c r="O145" i="25"/>
  <c r="L169" i="25"/>
  <c r="M169" i="25" s="1"/>
  <c r="O169" i="25"/>
  <c r="Q169" i="25"/>
  <c r="R169" i="25" s="1"/>
  <c r="L187" i="25"/>
  <c r="M187" i="25" s="1"/>
  <c r="O187" i="25"/>
  <c r="Q187" i="25"/>
  <c r="R187" i="25" s="1"/>
  <c r="O8" i="25"/>
  <c r="Q13" i="25"/>
  <c r="R13" i="25" s="1"/>
  <c r="L13" i="25"/>
  <c r="M13" i="25" s="1"/>
  <c r="O37" i="25"/>
  <c r="O43" i="25"/>
  <c r="Q45" i="25"/>
  <c r="R45" i="25" s="1"/>
  <c r="L45" i="25"/>
  <c r="M45" i="25" s="1"/>
  <c r="Q65" i="25"/>
  <c r="R65" i="25" s="1"/>
  <c r="L65" i="25"/>
  <c r="M65" i="25" s="1"/>
  <c r="Q67" i="25"/>
  <c r="R67" i="25" s="1"/>
  <c r="L67" i="25"/>
  <c r="M67" i="25" s="1"/>
  <c r="O67" i="25"/>
  <c r="Q82" i="25"/>
  <c r="R82" i="25" s="1"/>
  <c r="L82" i="25"/>
  <c r="M82" i="25" s="1"/>
  <c r="O82" i="25"/>
  <c r="Q101" i="25"/>
  <c r="R101" i="25" s="1"/>
  <c r="O101" i="25"/>
  <c r="L101" i="25"/>
  <c r="M101" i="25" s="1"/>
  <c r="Q104" i="25"/>
  <c r="R104" i="25" s="1"/>
  <c r="O104" i="25"/>
  <c r="L104" i="25"/>
  <c r="M104" i="25" s="1"/>
  <c r="Q117" i="25"/>
  <c r="R117" i="25" s="1"/>
  <c r="O117" i="25"/>
  <c r="L117" i="25"/>
  <c r="M117" i="25" s="1"/>
  <c r="L135" i="25"/>
  <c r="M135" i="25" s="1"/>
  <c r="Q135" i="25"/>
  <c r="R135" i="25" s="1"/>
  <c r="O135" i="25"/>
  <c r="L143" i="25"/>
  <c r="M143" i="25" s="1"/>
  <c r="Q143" i="25"/>
  <c r="R143" i="25" s="1"/>
  <c r="O143" i="25"/>
  <c r="L149" i="25"/>
  <c r="M149" i="25" s="1"/>
  <c r="O149" i="25"/>
  <c r="Q149" i="25"/>
  <c r="R149" i="25" s="1"/>
  <c r="L155" i="25"/>
  <c r="M155" i="25" s="1"/>
  <c r="O155" i="25"/>
  <c r="Q155" i="25"/>
  <c r="R155" i="25" s="1"/>
  <c r="Q40" i="25"/>
  <c r="R40" i="25" s="1"/>
  <c r="L40" i="25"/>
  <c r="M40" i="25" s="1"/>
  <c r="Q92" i="25"/>
  <c r="R92" i="25" s="1"/>
  <c r="O92" i="25"/>
  <c r="L92" i="25"/>
  <c r="M92" i="25" s="1"/>
  <c r="Q33" i="25"/>
  <c r="R33" i="25" s="1"/>
  <c r="L33" i="25"/>
  <c r="M33" i="25" s="1"/>
  <c r="Q36" i="25"/>
  <c r="R36" i="25" s="1"/>
  <c r="L36" i="25"/>
  <c r="M36" i="25" s="1"/>
  <c r="Q39" i="25"/>
  <c r="R39" i="25" s="1"/>
  <c r="L39" i="25"/>
  <c r="M39" i="25" s="1"/>
  <c r="Q42" i="25"/>
  <c r="R42" i="25" s="1"/>
  <c r="L42" i="25"/>
  <c r="M42" i="25" s="1"/>
  <c r="O42" i="25"/>
  <c r="Q78" i="25"/>
  <c r="R78" i="25" s="1"/>
  <c r="L78" i="25"/>
  <c r="M78" i="25" s="1"/>
  <c r="O78" i="25"/>
  <c r="Q80" i="25"/>
  <c r="R80" i="25" s="1"/>
  <c r="L80" i="25"/>
  <c r="M80" i="25" s="1"/>
  <c r="O80" i="25"/>
  <c r="Q95" i="25"/>
  <c r="R95" i="25" s="1"/>
  <c r="O95" i="25"/>
  <c r="L95" i="25"/>
  <c r="M95" i="25" s="1"/>
  <c r="Q98" i="25"/>
  <c r="R98" i="25" s="1"/>
  <c r="O98" i="25"/>
  <c r="L98" i="25"/>
  <c r="M98" i="25" s="1"/>
  <c r="Q111" i="25"/>
  <c r="R111" i="25" s="1"/>
  <c r="O111" i="25"/>
  <c r="L111" i="25"/>
  <c r="M111" i="25" s="1"/>
  <c r="L140" i="25"/>
  <c r="M140" i="25" s="1"/>
  <c r="Q140" i="25"/>
  <c r="R140" i="25" s="1"/>
  <c r="O140" i="25"/>
  <c r="L176" i="25"/>
  <c r="M176" i="25" s="1"/>
  <c r="O176" i="25"/>
  <c r="Q176" i="25"/>
  <c r="R176" i="25" s="1"/>
  <c r="L185" i="25"/>
  <c r="M185" i="25" s="1"/>
  <c r="O185" i="25"/>
  <c r="Q5" i="25"/>
  <c r="R5" i="25" s="1"/>
  <c r="L5" i="25"/>
  <c r="M5" i="25" s="1"/>
  <c r="Q97" i="25"/>
  <c r="R97" i="25" s="1"/>
  <c r="O97" i="25"/>
  <c r="L97" i="25"/>
  <c r="M97" i="25" s="1"/>
  <c r="L181" i="25"/>
  <c r="M181" i="25" s="1"/>
  <c r="O181" i="25"/>
  <c r="Q181" i="25"/>
  <c r="R181" i="25" s="1"/>
  <c r="Q4" i="25"/>
  <c r="R4" i="25" s="1"/>
  <c r="L4" i="25"/>
  <c r="M4" i="25" s="1"/>
  <c r="Q7" i="25"/>
  <c r="R7" i="25" s="1"/>
  <c r="L7" i="25"/>
  <c r="M7" i="25" s="1"/>
  <c r="Q10" i="25"/>
  <c r="R10" i="25" s="1"/>
  <c r="L10" i="25"/>
  <c r="M10" i="25" s="1"/>
  <c r="O10" i="25"/>
  <c r="Q21" i="25"/>
  <c r="R21" i="25" s="1"/>
  <c r="L21" i="25"/>
  <c r="M21" i="25" s="1"/>
  <c r="Q53" i="25"/>
  <c r="R53" i="25" s="1"/>
  <c r="L53" i="25"/>
  <c r="M53" i="25" s="1"/>
  <c r="Q74" i="25"/>
  <c r="R74" i="25" s="1"/>
  <c r="L74" i="25"/>
  <c r="M74" i="25" s="1"/>
  <c r="O74" i="25"/>
  <c r="Q89" i="25"/>
  <c r="R89" i="25" s="1"/>
  <c r="L89" i="25"/>
  <c r="M89" i="25" s="1"/>
  <c r="Q91" i="25"/>
  <c r="R91" i="25" s="1"/>
  <c r="L91" i="25"/>
  <c r="M91" i="25" s="1"/>
  <c r="O91" i="25"/>
  <c r="Q105" i="25"/>
  <c r="R105" i="25" s="1"/>
  <c r="O105" i="25"/>
  <c r="L105" i="25"/>
  <c r="M105" i="25" s="1"/>
  <c r="L136" i="25"/>
  <c r="M136" i="25" s="1"/>
  <c r="Q136" i="25"/>
  <c r="R136" i="25" s="1"/>
  <c r="O136" i="25"/>
  <c r="Q14" i="25"/>
  <c r="R14" i="25" s="1"/>
  <c r="L14" i="25"/>
  <c r="M14" i="25" s="1"/>
  <c r="O14" i="25"/>
  <c r="Q46" i="25"/>
  <c r="R46" i="25" s="1"/>
  <c r="L46" i="25"/>
  <c r="M46" i="25" s="1"/>
  <c r="O46" i="25"/>
  <c r="Q73" i="25"/>
  <c r="R73" i="25" s="1"/>
  <c r="L73" i="25"/>
  <c r="M73" i="25" s="1"/>
  <c r="Q100" i="25"/>
  <c r="R100" i="25" s="1"/>
  <c r="O100" i="25"/>
  <c r="L100" i="25"/>
  <c r="M100" i="25" s="1"/>
  <c r="L142" i="25"/>
  <c r="M142" i="25" s="1"/>
  <c r="Q142" i="25"/>
  <c r="R142" i="25" s="1"/>
  <c r="O142" i="25"/>
  <c r="L160" i="25"/>
  <c r="M160" i="25" s="1"/>
  <c r="O160" i="25"/>
  <c r="Q160" i="25"/>
  <c r="R160" i="25" s="1"/>
  <c r="L178" i="25"/>
  <c r="M178" i="25" s="1"/>
  <c r="O178" i="25"/>
  <c r="Q178" i="25"/>
  <c r="R178" i="25" s="1"/>
  <c r="O4" i="25"/>
  <c r="O7" i="25"/>
  <c r="Q9" i="25"/>
  <c r="R9" i="25" s="1"/>
  <c r="L9" i="25"/>
  <c r="M9" i="25" s="1"/>
  <c r="Q12" i="25"/>
  <c r="R12" i="25" s="1"/>
  <c r="L12" i="25"/>
  <c r="M12" i="25" s="1"/>
  <c r="Q15" i="25"/>
  <c r="R15" i="25" s="1"/>
  <c r="L15" i="25"/>
  <c r="M15" i="25" s="1"/>
  <c r="Q18" i="25"/>
  <c r="R18" i="25" s="1"/>
  <c r="L18" i="25"/>
  <c r="M18" i="25" s="1"/>
  <c r="O18" i="25"/>
  <c r="O33" i="25"/>
  <c r="O36" i="25"/>
  <c r="O39" i="25"/>
  <c r="Q41" i="25"/>
  <c r="R41" i="25" s="1"/>
  <c r="L41" i="25"/>
  <c r="M41" i="25" s="1"/>
  <c r="Q44" i="25"/>
  <c r="R44" i="25" s="1"/>
  <c r="L44" i="25"/>
  <c r="M44" i="25" s="1"/>
  <c r="Q47" i="25"/>
  <c r="R47" i="25" s="1"/>
  <c r="L47" i="25"/>
  <c r="M47" i="25" s="1"/>
  <c r="Q50" i="25"/>
  <c r="R50" i="25" s="1"/>
  <c r="L50" i="25"/>
  <c r="M50" i="25" s="1"/>
  <c r="O50" i="25"/>
  <c r="Q70" i="25"/>
  <c r="R70" i="25" s="1"/>
  <c r="L70" i="25"/>
  <c r="M70" i="25" s="1"/>
  <c r="O70" i="25"/>
  <c r="Q72" i="25"/>
  <c r="R72" i="25" s="1"/>
  <c r="L72" i="25"/>
  <c r="M72" i="25" s="1"/>
  <c r="O72" i="25"/>
  <c r="Q85" i="25"/>
  <c r="R85" i="25" s="1"/>
  <c r="L85" i="25"/>
  <c r="M85" i="25" s="1"/>
  <c r="Q87" i="25"/>
  <c r="R87" i="25" s="1"/>
  <c r="L87" i="25"/>
  <c r="M87" i="25" s="1"/>
  <c r="O87" i="25"/>
  <c r="Q99" i="25"/>
  <c r="R99" i="25" s="1"/>
  <c r="O99" i="25"/>
  <c r="L99" i="25"/>
  <c r="M99" i="25" s="1"/>
  <c r="Q102" i="25"/>
  <c r="R102" i="25" s="1"/>
  <c r="O102" i="25"/>
  <c r="L102" i="25"/>
  <c r="M102" i="25" s="1"/>
  <c r="Q115" i="25"/>
  <c r="R115" i="25" s="1"/>
  <c r="O115" i="25"/>
  <c r="L115" i="25"/>
  <c r="M115" i="25" s="1"/>
  <c r="L133" i="25"/>
  <c r="M133" i="25" s="1"/>
  <c r="Q133" i="25"/>
  <c r="R133" i="25" s="1"/>
  <c r="O133" i="25"/>
  <c r="L147" i="25"/>
  <c r="M147" i="25" s="1"/>
  <c r="O147" i="25"/>
  <c r="Q147" i="25"/>
  <c r="R147" i="25" s="1"/>
  <c r="L153" i="25"/>
  <c r="M153" i="25" s="1"/>
  <c r="O153" i="25"/>
  <c r="L177" i="25"/>
  <c r="M177" i="25" s="1"/>
  <c r="O177" i="25"/>
  <c r="Q185" i="25"/>
  <c r="R185" i="25" s="1"/>
  <c r="Q90" i="25"/>
  <c r="R90" i="25" s="1"/>
  <c r="L90" i="25"/>
  <c r="M90" i="25" s="1"/>
  <c r="O90" i="25"/>
  <c r="L134" i="25"/>
  <c r="M134" i="25" s="1"/>
  <c r="Q134" i="25"/>
  <c r="R134" i="25" s="1"/>
  <c r="O134" i="25"/>
  <c r="Q6" i="25"/>
  <c r="R6" i="25" s="1"/>
  <c r="L6" i="25"/>
  <c r="M6" i="25" s="1"/>
  <c r="O6" i="25"/>
  <c r="Q29" i="25"/>
  <c r="R29" i="25" s="1"/>
  <c r="L29" i="25"/>
  <c r="M29" i="25" s="1"/>
  <c r="Q61" i="25"/>
  <c r="R61" i="25" s="1"/>
  <c r="L61" i="25"/>
  <c r="M61" i="25" s="1"/>
  <c r="Q66" i="25"/>
  <c r="R66" i="25" s="1"/>
  <c r="L66" i="25"/>
  <c r="M66" i="25" s="1"/>
  <c r="O66" i="25"/>
  <c r="Q81" i="25"/>
  <c r="R81" i="25" s="1"/>
  <c r="L81" i="25"/>
  <c r="M81" i="25" s="1"/>
  <c r="Q83" i="25"/>
  <c r="R83" i="25" s="1"/>
  <c r="L83" i="25"/>
  <c r="M83" i="25" s="1"/>
  <c r="O83" i="25"/>
  <c r="O89" i="25"/>
  <c r="Q96" i="25"/>
  <c r="R96" i="25" s="1"/>
  <c r="O96" i="25"/>
  <c r="L96" i="25"/>
  <c r="M96" i="25" s="1"/>
  <c r="Q109" i="25"/>
  <c r="R109" i="25" s="1"/>
  <c r="O109" i="25"/>
  <c r="L109" i="25"/>
  <c r="M109" i="25" s="1"/>
  <c r="L121" i="25"/>
  <c r="M121" i="25" s="1"/>
  <c r="Q121" i="25"/>
  <c r="R121" i="25" s="1"/>
  <c r="O121" i="25"/>
  <c r="L137" i="25"/>
  <c r="M137" i="25" s="1"/>
  <c r="Q137" i="25"/>
  <c r="R137" i="25" s="1"/>
  <c r="O137" i="25"/>
  <c r="L168" i="25"/>
  <c r="M168" i="25" s="1"/>
  <c r="O168" i="25"/>
  <c r="Q168" i="25"/>
  <c r="R168" i="25" s="1"/>
  <c r="Q2" i="25"/>
  <c r="R2" i="25" s="1"/>
  <c r="L2" i="25"/>
  <c r="M2" i="25" s="1"/>
  <c r="Q11" i="25"/>
  <c r="R11" i="25" s="1"/>
  <c r="L11" i="25"/>
  <c r="M11" i="25" s="1"/>
  <c r="Q75" i="25"/>
  <c r="R75" i="25" s="1"/>
  <c r="L75" i="25"/>
  <c r="M75" i="25" s="1"/>
  <c r="O75" i="25"/>
  <c r="Q113" i="25"/>
  <c r="R113" i="25" s="1"/>
  <c r="O113" i="25"/>
  <c r="L113" i="25"/>
  <c r="M113" i="25" s="1"/>
  <c r="O9" i="25"/>
  <c r="O12" i="25"/>
  <c r="O15" i="25"/>
  <c r="Q17" i="25"/>
  <c r="R17" i="25" s="1"/>
  <c r="L17" i="25"/>
  <c r="M17" i="25" s="1"/>
  <c r="O41" i="25"/>
  <c r="O44" i="25"/>
  <c r="O47" i="25"/>
  <c r="Q49" i="25"/>
  <c r="R49" i="25" s="1"/>
  <c r="L49" i="25"/>
  <c r="M49" i="25" s="1"/>
  <c r="Q77" i="25"/>
  <c r="R77" i="25" s="1"/>
  <c r="L77" i="25"/>
  <c r="M77" i="25" s="1"/>
  <c r="Q79" i="25"/>
  <c r="R79" i="25" s="1"/>
  <c r="L79" i="25"/>
  <c r="M79" i="25" s="1"/>
  <c r="O79" i="25"/>
  <c r="O85" i="25"/>
  <c r="Q103" i="25"/>
  <c r="R103" i="25" s="1"/>
  <c r="O103" i="25"/>
  <c r="L103" i="25"/>
  <c r="M103" i="25" s="1"/>
  <c r="Q119" i="25"/>
  <c r="R119" i="25" s="1"/>
  <c r="O119" i="25"/>
  <c r="L119" i="25"/>
  <c r="M119" i="25" s="1"/>
  <c r="L126" i="25"/>
  <c r="M126" i="25" s="1"/>
  <c r="Q126" i="25"/>
  <c r="R126" i="25" s="1"/>
  <c r="O126" i="25"/>
  <c r="Q106" i="25"/>
  <c r="R106" i="25" s="1"/>
  <c r="O106" i="25"/>
  <c r="L106" i="25"/>
  <c r="M106" i="25" s="1"/>
  <c r="Q108" i="25"/>
  <c r="R108" i="25" s="1"/>
  <c r="O108" i="25"/>
  <c r="L108" i="25"/>
  <c r="M108" i="25" s="1"/>
  <c r="Q110" i="25"/>
  <c r="R110" i="25" s="1"/>
  <c r="O110" i="25"/>
  <c r="L110" i="25"/>
  <c r="M110" i="25" s="1"/>
  <c r="Q112" i="25"/>
  <c r="R112" i="25" s="1"/>
  <c r="O112" i="25"/>
  <c r="L112" i="25"/>
  <c r="M112" i="25" s="1"/>
  <c r="Q114" i="25"/>
  <c r="R114" i="25" s="1"/>
  <c r="O114" i="25"/>
  <c r="L114" i="25"/>
  <c r="M114" i="25" s="1"/>
  <c r="Q116" i="25"/>
  <c r="R116" i="25" s="1"/>
  <c r="O116" i="25"/>
  <c r="L116" i="25"/>
  <c r="M116" i="25" s="1"/>
  <c r="Q118" i="25"/>
  <c r="R118" i="25" s="1"/>
  <c r="O118" i="25"/>
  <c r="L118" i="25"/>
  <c r="M118" i="25" s="1"/>
  <c r="L120" i="25"/>
  <c r="M120" i="25" s="1"/>
  <c r="Q120" i="25"/>
  <c r="R120" i="25" s="1"/>
  <c r="L129" i="25"/>
  <c r="M129" i="25" s="1"/>
  <c r="Q129" i="25"/>
  <c r="R129" i="25" s="1"/>
  <c r="O129" i="25"/>
  <c r="L152" i="25"/>
  <c r="M152" i="25" s="1"/>
  <c r="O152" i="25"/>
  <c r="Q152" i="25"/>
  <c r="R152" i="25" s="1"/>
  <c r="L161" i="25"/>
  <c r="M161" i="25" s="1"/>
  <c r="O161" i="25"/>
  <c r="L184" i="25"/>
  <c r="M184" i="25" s="1"/>
  <c r="O184" i="25"/>
  <c r="Q184" i="25"/>
  <c r="R184" i="25" s="1"/>
  <c r="Q212" i="25"/>
  <c r="R212" i="25" s="1"/>
  <c r="L212" i="25"/>
  <c r="M212" i="25" s="1"/>
  <c r="O212" i="25"/>
  <c r="L124" i="25"/>
  <c r="M124" i="25" s="1"/>
  <c r="Q124" i="25"/>
  <c r="R124" i="25" s="1"/>
  <c r="O124" i="25"/>
  <c r="L141" i="25"/>
  <c r="M141" i="25" s="1"/>
  <c r="Q141" i="25"/>
  <c r="R141" i="25" s="1"/>
  <c r="O141" i="25"/>
  <c r="L144" i="25"/>
  <c r="M144" i="25" s="1"/>
  <c r="Q144" i="25"/>
  <c r="R144" i="25" s="1"/>
  <c r="L170" i="25"/>
  <c r="M170" i="25" s="1"/>
  <c r="O170" i="25"/>
  <c r="Q170" i="25"/>
  <c r="R170" i="25" s="1"/>
  <c r="L173" i="25"/>
  <c r="M173" i="25" s="1"/>
  <c r="O173" i="25"/>
  <c r="Q173" i="25"/>
  <c r="R173" i="25" s="1"/>
  <c r="L179" i="25"/>
  <c r="M179" i="25" s="1"/>
  <c r="O179" i="25"/>
  <c r="Q179" i="25"/>
  <c r="R179" i="25" s="1"/>
  <c r="L182" i="25"/>
  <c r="M182" i="25" s="1"/>
  <c r="O182" i="25"/>
  <c r="Q182" i="25"/>
  <c r="R182" i="25" s="1"/>
  <c r="Q93" i="25"/>
  <c r="R93" i="25" s="1"/>
  <c r="O93" i="25"/>
  <c r="L93" i="25"/>
  <c r="M93" i="25" s="1"/>
  <c r="L125" i="25"/>
  <c r="M125" i="25" s="1"/>
  <c r="O125" i="25"/>
  <c r="L162" i="25"/>
  <c r="M162" i="25" s="1"/>
  <c r="O162" i="25"/>
  <c r="Q162" i="25"/>
  <c r="R162" i="25" s="1"/>
  <c r="L165" i="25"/>
  <c r="M165" i="25" s="1"/>
  <c r="O165" i="25"/>
  <c r="Q165" i="25"/>
  <c r="R165" i="25" s="1"/>
  <c r="L171" i="25"/>
  <c r="M171" i="25" s="1"/>
  <c r="O171" i="25"/>
  <c r="Q171" i="25"/>
  <c r="R171" i="25" s="1"/>
  <c r="L174" i="25"/>
  <c r="M174" i="25" s="1"/>
  <c r="O174" i="25"/>
  <c r="Q174" i="25"/>
  <c r="R174" i="25" s="1"/>
  <c r="Q125" i="25"/>
  <c r="R125" i="25" s="1"/>
  <c r="L128" i="25"/>
  <c r="M128" i="25" s="1"/>
  <c r="Q128" i="25"/>
  <c r="R128" i="25" s="1"/>
  <c r="L132" i="25"/>
  <c r="M132" i="25" s="1"/>
  <c r="Q132" i="25"/>
  <c r="R132" i="25" s="1"/>
  <c r="O132" i="25"/>
  <c r="L148" i="25"/>
  <c r="M148" i="25" s="1"/>
  <c r="O148" i="25"/>
  <c r="Q148" i="25"/>
  <c r="R148" i="25" s="1"/>
  <c r="L151" i="25"/>
  <c r="M151" i="25" s="1"/>
  <c r="O151" i="25"/>
  <c r="Q151" i="25"/>
  <c r="R151" i="25" s="1"/>
  <c r="L154" i="25"/>
  <c r="M154" i="25" s="1"/>
  <c r="O154" i="25"/>
  <c r="Q154" i="25"/>
  <c r="R154" i="25" s="1"/>
  <c r="L157" i="25"/>
  <c r="M157" i="25" s="1"/>
  <c r="O157" i="25"/>
  <c r="Q157" i="25"/>
  <c r="R157" i="25" s="1"/>
  <c r="L163" i="25"/>
  <c r="M163" i="25" s="1"/>
  <c r="O163" i="25"/>
  <c r="Q163" i="25"/>
  <c r="R163" i="25" s="1"/>
  <c r="L166" i="25"/>
  <c r="M166" i="25" s="1"/>
  <c r="O166" i="25"/>
  <c r="Q166" i="25"/>
  <c r="R166" i="25" s="1"/>
  <c r="L186" i="25"/>
  <c r="M186" i="25" s="1"/>
  <c r="O186" i="25"/>
  <c r="Q186" i="25"/>
  <c r="R186" i="25" s="1"/>
  <c r="Q123" i="25"/>
  <c r="R123" i="25" s="1"/>
  <c r="Q131" i="25"/>
  <c r="R131" i="25" s="1"/>
  <c r="Q139" i="25"/>
  <c r="R139" i="25" s="1"/>
  <c r="L192" i="25"/>
  <c r="M192" i="25" s="1"/>
  <c r="O192" i="25"/>
  <c r="L194" i="25"/>
  <c r="M194" i="25" s="1"/>
  <c r="O194" i="25"/>
  <c r="L196" i="25"/>
  <c r="M196" i="25" s="1"/>
  <c r="O196" i="25"/>
  <c r="L198" i="25"/>
  <c r="M198" i="25" s="1"/>
  <c r="O198" i="25"/>
  <c r="L200" i="25"/>
  <c r="M200" i="25" s="1"/>
  <c r="O200" i="25"/>
  <c r="Q204" i="25"/>
  <c r="R204" i="25" s="1"/>
  <c r="L204" i="25"/>
  <c r="M204" i="25" s="1"/>
  <c r="L189" i="25"/>
  <c r="M189" i="25" s="1"/>
  <c r="O189" i="25"/>
  <c r="O307" i="25"/>
  <c r="L307" i="25"/>
  <c r="M307" i="25" s="1"/>
  <c r="Q307" i="25"/>
  <c r="R307" i="25" s="1"/>
  <c r="L159" i="25"/>
  <c r="M159" i="25" s="1"/>
  <c r="O159" i="25"/>
  <c r="L167" i="25"/>
  <c r="M167" i="25" s="1"/>
  <c r="O167" i="25"/>
  <c r="L175" i="25"/>
  <c r="M175" i="25" s="1"/>
  <c r="O175" i="25"/>
  <c r="L183" i="25"/>
  <c r="M183" i="25" s="1"/>
  <c r="O183" i="25"/>
  <c r="L191" i="25"/>
  <c r="M191" i="25" s="1"/>
  <c r="O191" i="25"/>
  <c r="L193" i="25"/>
  <c r="M193" i="25" s="1"/>
  <c r="O193" i="25"/>
  <c r="L195" i="25"/>
  <c r="M195" i="25" s="1"/>
  <c r="O195" i="25"/>
  <c r="L197" i="25"/>
  <c r="M197" i="25" s="1"/>
  <c r="O197" i="25"/>
  <c r="L199" i="25"/>
  <c r="M199" i="25" s="1"/>
  <c r="O199" i="25"/>
  <c r="L201" i="25"/>
  <c r="M201" i="25" s="1"/>
  <c r="O201" i="25"/>
  <c r="O286" i="25"/>
  <c r="Q286" i="25"/>
  <c r="R286" i="25" s="1"/>
  <c r="L286" i="25"/>
  <c r="M286" i="25" s="1"/>
  <c r="O311" i="25"/>
  <c r="L311" i="25"/>
  <c r="M311" i="25" s="1"/>
  <c r="Q311" i="25"/>
  <c r="R311" i="25" s="1"/>
  <c r="L146" i="25"/>
  <c r="M146" i="25" s="1"/>
  <c r="O146" i="25"/>
  <c r="L150" i="25"/>
  <c r="M150" i="25" s="1"/>
  <c r="O150" i="25"/>
  <c r="L156" i="25"/>
  <c r="M156" i="25" s="1"/>
  <c r="O156" i="25"/>
  <c r="L164" i="25"/>
  <c r="M164" i="25" s="1"/>
  <c r="O164" i="25"/>
  <c r="L172" i="25"/>
  <c r="M172" i="25" s="1"/>
  <c r="O172" i="25"/>
  <c r="L180" i="25"/>
  <c r="M180" i="25" s="1"/>
  <c r="O180" i="25"/>
  <c r="L188" i="25"/>
  <c r="M188" i="25" s="1"/>
  <c r="O188" i="25"/>
  <c r="L209" i="25"/>
  <c r="M209" i="25" s="1"/>
  <c r="O209" i="25"/>
  <c r="O302" i="25"/>
  <c r="Q302" i="25"/>
  <c r="R302" i="25" s="1"/>
  <c r="L302" i="25"/>
  <c r="M302" i="25" s="1"/>
  <c r="O217" i="25"/>
  <c r="L217" i="25"/>
  <c r="M217" i="25" s="1"/>
  <c r="Q217" i="25"/>
  <c r="R217" i="25" s="1"/>
  <c r="O122" i="25"/>
  <c r="O130" i="25"/>
  <c r="O138" i="25"/>
  <c r="L190" i="25"/>
  <c r="M190" i="25" s="1"/>
  <c r="O190" i="25"/>
  <c r="Q209" i="25"/>
  <c r="R209" i="25" s="1"/>
  <c r="Q203" i="25"/>
  <c r="R203" i="25" s="1"/>
  <c r="L207" i="25"/>
  <c r="M207" i="25" s="1"/>
  <c r="Q211" i="25"/>
  <c r="R211" i="25" s="1"/>
  <c r="L215" i="25"/>
  <c r="M215" i="25" s="1"/>
  <c r="L220" i="25"/>
  <c r="M220" i="25" s="1"/>
  <c r="L224" i="25"/>
  <c r="M224" i="25" s="1"/>
  <c r="L228" i="25"/>
  <c r="M228" i="25" s="1"/>
  <c r="L232" i="25"/>
  <c r="M232" i="25" s="1"/>
  <c r="L236" i="25"/>
  <c r="M236" i="25" s="1"/>
  <c r="O278" i="25"/>
  <c r="Q278" i="25"/>
  <c r="R278" i="25" s="1"/>
  <c r="L278" i="25"/>
  <c r="M278" i="25" s="1"/>
  <c r="O301" i="25"/>
  <c r="Q301" i="25"/>
  <c r="R301" i="25" s="1"/>
  <c r="L301" i="25"/>
  <c r="M301" i="25" s="1"/>
  <c r="Q221" i="25"/>
  <c r="R221" i="25" s="1"/>
  <c r="Q225" i="25"/>
  <c r="R225" i="25" s="1"/>
  <c r="Q229" i="25"/>
  <c r="R229" i="25" s="1"/>
  <c r="Q233" i="25"/>
  <c r="R233" i="25" s="1"/>
  <c r="Q237" i="25"/>
  <c r="R237" i="25" s="1"/>
  <c r="Q241" i="25"/>
  <c r="R241" i="25" s="1"/>
  <c r="Q245" i="25"/>
  <c r="R245" i="25" s="1"/>
  <c r="Q249" i="25"/>
  <c r="R249" i="25" s="1"/>
  <c r="Q253" i="25"/>
  <c r="R253" i="25" s="1"/>
  <c r="Q257" i="25"/>
  <c r="R257" i="25" s="1"/>
  <c r="O287" i="25"/>
  <c r="Q287" i="25"/>
  <c r="R287" i="25" s="1"/>
  <c r="O293" i="25"/>
  <c r="Q293" i="25"/>
  <c r="R293" i="25" s="1"/>
  <c r="L293" i="25"/>
  <c r="M293" i="25" s="1"/>
  <c r="O304" i="25"/>
  <c r="L304" i="25"/>
  <c r="M304" i="25" s="1"/>
  <c r="Q304" i="25"/>
  <c r="R304" i="25" s="1"/>
  <c r="O296" i="25"/>
  <c r="Q296" i="25"/>
  <c r="R296" i="25" s="1"/>
  <c r="O298" i="25"/>
  <c r="L298" i="25"/>
  <c r="M298" i="25" s="1"/>
  <c r="O309" i="25"/>
  <c r="L309" i="25"/>
  <c r="M309" i="25" s="1"/>
  <c r="O314" i="25"/>
  <c r="L314" i="25"/>
  <c r="M314" i="25" s="1"/>
  <c r="Q314" i="25"/>
  <c r="R314" i="25" s="1"/>
  <c r="Q318" i="25"/>
  <c r="R318" i="25" s="1"/>
  <c r="O318" i="25"/>
  <c r="L318" i="25"/>
  <c r="M318" i="25" s="1"/>
  <c r="Q322" i="25"/>
  <c r="R322" i="25" s="1"/>
  <c r="O322" i="25"/>
  <c r="L322" i="25"/>
  <c r="M322" i="25" s="1"/>
  <c r="Q326" i="25"/>
  <c r="R326" i="25" s="1"/>
  <c r="O326" i="25"/>
  <c r="L326" i="25"/>
  <c r="M326" i="25" s="1"/>
  <c r="Q330" i="25"/>
  <c r="R330" i="25" s="1"/>
  <c r="O330" i="25"/>
  <c r="L330" i="25"/>
  <c r="M330" i="25" s="1"/>
  <c r="Q334" i="25"/>
  <c r="R334" i="25" s="1"/>
  <c r="O334" i="25"/>
  <c r="L334" i="25"/>
  <c r="M334" i="25" s="1"/>
  <c r="Q338" i="25"/>
  <c r="R338" i="25" s="1"/>
  <c r="O338" i="25"/>
  <c r="L338" i="25"/>
  <c r="M338" i="25" s="1"/>
  <c r="Q342" i="25"/>
  <c r="R342" i="25" s="1"/>
  <c r="O342" i="25"/>
  <c r="L342" i="25"/>
  <c r="M342" i="25" s="1"/>
  <c r="Q346" i="25"/>
  <c r="R346" i="25" s="1"/>
  <c r="O346" i="25"/>
  <c r="L346" i="25"/>
  <c r="M346" i="25" s="1"/>
  <c r="Q350" i="25"/>
  <c r="R350" i="25" s="1"/>
  <c r="O350" i="25"/>
  <c r="L350" i="25"/>
  <c r="M350" i="25" s="1"/>
  <c r="Q354" i="25"/>
  <c r="R354" i="25" s="1"/>
  <c r="O354" i="25"/>
  <c r="L354" i="25"/>
  <c r="M354" i="25" s="1"/>
  <c r="Q358" i="25"/>
  <c r="R358" i="25" s="1"/>
  <c r="O358" i="25"/>
  <c r="L358" i="25"/>
  <c r="M358" i="25" s="1"/>
  <c r="O279" i="25"/>
  <c r="Q279" i="25"/>
  <c r="R279" i="25" s="1"/>
  <c r="O285" i="25"/>
  <c r="Q285" i="25"/>
  <c r="R285" i="25" s="1"/>
  <c r="L285" i="25"/>
  <c r="M285" i="25" s="1"/>
  <c r="L296" i="25"/>
  <c r="M296" i="25" s="1"/>
  <c r="L203" i="25"/>
  <c r="M203" i="25" s="1"/>
  <c r="O205" i="25"/>
  <c r="L211" i="25"/>
  <c r="M211" i="25" s="1"/>
  <c r="O213" i="25"/>
  <c r="O288" i="25"/>
  <c r="Q288" i="25"/>
  <c r="R288" i="25" s="1"/>
  <c r="O290" i="25"/>
  <c r="L290" i="25"/>
  <c r="M290" i="25" s="1"/>
  <c r="O294" i="25"/>
  <c r="Q294" i="25"/>
  <c r="R294" i="25" s="1"/>
  <c r="L294" i="25"/>
  <c r="M294" i="25" s="1"/>
  <c r="Q298" i="25"/>
  <c r="R298" i="25" s="1"/>
  <c r="O305" i="25"/>
  <c r="L305" i="25"/>
  <c r="M305" i="25" s="1"/>
  <c r="Q309" i="25"/>
  <c r="R309" i="25" s="1"/>
  <c r="O277" i="25"/>
  <c r="Q277" i="25"/>
  <c r="R277" i="25" s="1"/>
  <c r="L277" i="25"/>
  <c r="M277" i="25" s="1"/>
  <c r="L288" i="25"/>
  <c r="M288" i="25" s="1"/>
  <c r="O312" i="25"/>
  <c r="L312" i="25"/>
  <c r="M312" i="25" s="1"/>
  <c r="Q312" i="25"/>
  <c r="R312" i="25" s="1"/>
  <c r="L221" i="25"/>
  <c r="M221" i="25" s="1"/>
  <c r="L225" i="25"/>
  <c r="M225" i="25" s="1"/>
  <c r="L229" i="25"/>
  <c r="M229" i="25" s="1"/>
  <c r="L233" i="25"/>
  <c r="M233" i="25" s="1"/>
  <c r="L237" i="25"/>
  <c r="M237" i="25" s="1"/>
  <c r="L241" i="25"/>
  <c r="M241" i="25" s="1"/>
  <c r="L245" i="25"/>
  <c r="M245" i="25" s="1"/>
  <c r="L249" i="25"/>
  <c r="M249" i="25" s="1"/>
  <c r="L253" i="25"/>
  <c r="M253" i="25" s="1"/>
  <c r="L257" i="25"/>
  <c r="M257" i="25" s="1"/>
  <c r="O280" i="25"/>
  <c r="Q280" i="25"/>
  <c r="R280" i="25" s="1"/>
  <c r="O282" i="25"/>
  <c r="L282" i="25"/>
  <c r="M282" i="25" s="1"/>
  <c r="Q290" i="25"/>
  <c r="R290" i="25" s="1"/>
  <c r="O303" i="25"/>
  <c r="Q303" i="25"/>
  <c r="R303" i="25" s="1"/>
  <c r="Q305" i="25"/>
  <c r="R305" i="25" s="1"/>
  <c r="L280" i="25"/>
  <c r="M280" i="25" s="1"/>
  <c r="O295" i="25"/>
  <c r="Q295" i="25"/>
  <c r="R295" i="25" s="1"/>
  <c r="L303" i="25"/>
  <c r="M303" i="25" s="1"/>
  <c r="O308" i="25"/>
  <c r="L308" i="25"/>
  <c r="M308" i="25" s="1"/>
  <c r="Q308" i="25"/>
  <c r="R308" i="25" s="1"/>
  <c r="Q276" i="25"/>
  <c r="R276" i="25" s="1"/>
  <c r="L281" i="25"/>
  <c r="M281" i="25" s="1"/>
  <c r="Q284" i="25"/>
  <c r="R284" i="25" s="1"/>
  <c r="L289" i="25"/>
  <c r="M289" i="25" s="1"/>
  <c r="Q292" i="25"/>
  <c r="R292" i="25" s="1"/>
  <c r="L297" i="25"/>
  <c r="M297" i="25" s="1"/>
  <c r="Q317" i="25"/>
  <c r="R317" i="25" s="1"/>
  <c r="O317" i="25"/>
  <c r="L317" i="25"/>
  <c r="M317" i="25" s="1"/>
  <c r="Q321" i="25"/>
  <c r="R321" i="25" s="1"/>
  <c r="O321" i="25"/>
  <c r="L321" i="25"/>
  <c r="M321" i="25" s="1"/>
  <c r="Q325" i="25"/>
  <c r="R325" i="25" s="1"/>
  <c r="O325" i="25"/>
  <c r="L325" i="25"/>
  <c r="M325" i="25" s="1"/>
  <c r="Q329" i="25"/>
  <c r="R329" i="25" s="1"/>
  <c r="O329" i="25"/>
  <c r="L329" i="25"/>
  <c r="M329" i="25" s="1"/>
  <c r="Q333" i="25"/>
  <c r="R333" i="25" s="1"/>
  <c r="O333" i="25"/>
  <c r="L333" i="25"/>
  <c r="M333" i="25" s="1"/>
  <c r="Q337" i="25"/>
  <c r="R337" i="25" s="1"/>
  <c r="O337" i="25"/>
  <c r="L337" i="25"/>
  <c r="M337" i="25" s="1"/>
  <c r="Q341" i="25"/>
  <c r="R341" i="25" s="1"/>
  <c r="O341" i="25"/>
  <c r="L341" i="25"/>
  <c r="M341" i="25" s="1"/>
  <c r="Q345" i="25"/>
  <c r="R345" i="25" s="1"/>
  <c r="O345" i="25"/>
  <c r="L345" i="25"/>
  <c r="M345" i="25" s="1"/>
  <c r="Q349" i="25"/>
  <c r="R349" i="25" s="1"/>
  <c r="O349" i="25"/>
  <c r="L349" i="25"/>
  <c r="M349" i="25" s="1"/>
  <c r="Q353" i="25"/>
  <c r="R353" i="25" s="1"/>
  <c r="O353" i="25"/>
  <c r="L353" i="25"/>
  <c r="M353" i="25" s="1"/>
  <c r="Q357" i="25"/>
  <c r="R357" i="25" s="1"/>
  <c r="O357" i="25"/>
  <c r="L357" i="25"/>
  <c r="M357" i="25" s="1"/>
  <c r="Q281" i="25"/>
  <c r="R281" i="25" s="1"/>
  <c r="Q289" i="25"/>
  <c r="R289" i="25" s="1"/>
  <c r="Q297" i="25"/>
  <c r="R297" i="25" s="1"/>
  <c r="O306" i="25"/>
  <c r="L306" i="25"/>
  <c r="M306" i="25" s="1"/>
  <c r="O310" i="25"/>
  <c r="L310" i="25"/>
  <c r="M310" i="25" s="1"/>
  <c r="Q315" i="25"/>
  <c r="R315" i="25" s="1"/>
  <c r="O315" i="25"/>
  <c r="L315" i="25"/>
  <c r="M315" i="25" s="1"/>
  <c r="Q319" i="25"/>
  <c r="R319" i="25" s="1"/>
  <c r="O319" i="25"/>
  <c r="L319" i="25"/>
  <c r="M319" i="25" s="1"/>
  <c r="Q323" i="25"/>
  <c r="R323" i="25" s="1"/>
  <c r="O323" i="25"/>
  <c r="L323" i="25"/>
  <c r="M323" i="25" s="1"/>
  <c r="Q327" i="25"/>
  <c r="R327" i="25" s="1"/>
  <c r="O327" i="25"/>
  <c r="L327" i="25"/>
  <c r="M327" i="25" s="1"/>
  <c r="Q331" i="25"/>
  <c r="R331" i="25" s="1"/>
  <c r="O331" i="25"/>
  <c r="L331" i="25"/>
  <c r="M331" i="25" s="1"/>
  <c r="Q335" i="25"/>
  <c r="R335" i="25" s="1"/>
  <c r="O335" i="25"/>
  <c r="L335" i="25"/>
  <c r="M335" i="25" s="1"/>
  <c r="Q339" i="25"/>
  <c r="R339" i="25" s="1"/>
  <c r="O339" i="25"/>
  <c r="L339" i="25"/>
  <c r="M339" i="25" s="1"/>
  <c r="Q343" i="25"/>
  <c r="R343" i="25" s="1"/>
  <c r="O343" i="25"/>
  <c r="L343" i="25"/>
  <c r="M343" i="25" s="1"/>
  <c r="Q347" i="25"/>
  <c r="R347" i="25" s="1"/>
  <c r="O347" i="25"/>
  <c r="L347" i="25"/>
  <c r="M347" i="25" s="1"/>
  <c r="Q351" i="25"/>
  <c r="R351" i="25" s="1"/>
  <c r="O351" i="25"/>
  <c r="L351" i="25"/>
  <c r="M351" i="25" s="1"/>
  <c r="Q355" i="25"/>
  <c r="R355" i="25" s="1"/>
  <c r="O355" i="25"/>
  <c r="L355" i="25"/>
  <c r="M355" i="25" s="1"/>
  <c r="Q359" i="25"/>
  <c r="R359" i="25" s="1"/>
  <c r="O359" i="25"/>
  <c r="L359" i="25"/>
  <c r="M359" i="25" s="1"/>
  <c r="O313" i="25"/>
  <c r="L313" i="25"/>
  <c r="M313" i="25" s="1"/>
  <c r="L283" i="25"/>
  <c r="M283" i="25" s="1"/>
  <c r="L291" i="25"/>
  <c r="M291" i="25" s="1"/>
  <c r="L299" i="25"/>
  <c r="M299" i="25" s="1"/>
  <c r="Q316" i="25"/>
  <c r="R316" i="25" s="1"/>
  <c r="O316" i="25"/>
  <c r="L316" i="25"/>
  <c r="M316" i="25" s="1"/>
  <c r="Q320" i="25"/>
  <c r="R320" i="25" s="1"/>
  <c r="O320" i="25"/>
  <c r="L320" i="25"/>
  <c r="M320" i="25" s="1"/>
  <c r="Q324" i="25"/>
  <c r="R324" i="25" s="1"/>
  <c r="O324" i="25"/>
  <c r="L324" i="25"/>
  <c r="M324" i="25" s="1"/>
  <c r="Q328" i="25"/>
  <c r="R328" i="25" s="1"/>
  <c r="O328" i="25"/>
  <c r="L328" i="25"/>
  <c r="M328" i="25" s="1"/>
  <c r="Q332" i="25"/>
  <c r="R332" i="25" s="1"/>
  <c r="O332" i="25"/>
  <c r="L332" i="25"/>
  <c r="M332" i="25" s="1"/>
  <c r="Q336" i="25"/>
  <c r="R336" i="25" s="1"/>
  <c r="O336" i="25"/>
  <c r="L336" i="25"/>
  <c r="M336" i="25" s="1"/>
  <c r="Q340" i="25"/>
  <c r="R340" i="25" s="1"/>
  <c r="O340" i="25"/>
  <c r="L340" i="25"/>
  <c r="M340" i="25" s="1"/>
  <c r="Q344" i="25"/>
  <c r="R344" i="25" s="1"/>
  <c r="O344" i="25"/>
  <c r="L344" i="25"/>
  <c r="M344" i="25" s="1"/>
  <c r="Q348" i="25"/>
  <c r="R348" i="25" s="1"/>
  <c r="O348" i="25"/>
  <c r="L348" i="25"/>
  <c r="M348" i="25" s="1"/>
  <c r="Q352" i="25"/>
  <c r="R352" i="25" s="1"/>
  <c r="O352" i="25"/>
  <c r="L352" i="25"/>
  <c r="M352" i="25" s="1"/>
  <c r="Q356" i="25"/>
  <c r="R356" i="25" s="1"/>
  <c r="O356" i="25"/>
  <c r="L356" i="25"/>
  <c r="M356" i="25" s="1"/>
  <c r="Q360" i="25"/>
  <c r="R360" i="25" s="1"/>
  <c r="O360" i="25"/>
  <c r="L360" i="25"/>
  <c r="M360" i="25" s="1"/>
  <c r="Q313" i="25"/>
  <c r="R313" i="25" s="1"/>
  <c r="P29" i="23"/>
  <c r="M29" i="23"/>
  <c r="N29" i="23" s="1"/>
  <c r="P21" i="23"/>
  <c r="M21" i="23"/>
  <c r="N21" i="23" s="1"/>
  <c r="P5" i="23"/>
  <c r="M5" i="23"/>
  <c r="N5" i="23" s="1"/>
  <c r="P22" i="23"/>
  <c r="M22" i="23"/>
  <c r="N22" i="23" s="1"/>
  <c r="P14" i="23"/>
  <c r="M14" i="23"/>
  <c r="N14" i="23" s="1"/>
  <c r="P6" i="23"/>
  <c r="M6" i="23"/>
  <c r="N6" i="23" s="1"/>
  <c r="M13" i="23"/>
  <c r="N13" i="23" s="1"/>
  <c r="M30" i="23"/>
  <c r="N30" i="23" s="1"/>
  <c r="M11" i="23"/>
  <c r="N11" i="23" s="1"/>
  <c r="P11" i="23"/>
  <c r="M26" i="23"/>
  <c r="N26" i="23" s="1"/>
  <c r="P26" i="23"/>
  <c r="M18" i="23"/>
  <c r="N18" i="23" s="1"/>
  <c r="P18" i="23"/>
  <c r="M10" i="23"/>
  <c r="N10" i="23" s="1"/>
  <c r="P10" i="23"/>
  <c r="M19" i="23"/>
  <c r="N19" i="23" s="1"/>
  <c r="P19" i="23"/>
  <c r="P3" i="23"/>
  <c r="M3" i="23"/>
  <c r="N3" i="23" s="1"/>
  <c r="T7" i="23"/>
  <c r="T6" i="23"/>
  <c r="M2" i="23"/>
  <c r="N2" i="23" s="1"/>
  <c r="P2" i="23"/>
  <c r="M25" i="23"/>
  <c r="N25" i="23" s="1"/>
  <c r="P25" i="23"/>
  <c r="M17" i="23"/>
  <c r="N17" i="23" s="1"/>
  <c r="P17" i="23"/>
  <c r="M9" i="23"/>
  <c r="N9" i="23" s="1"/>
  <c r="P9" i="23"/>
  <c r="M32" i="23"/>
  <c r="N32" i="23" s="1"/>
  <c r="P32" i="23"/>
  <c r="M24" i="23"/>
  <c r="N24" i="23" s="1"/>
  <c r="P24" i="23"/>
  <c r="M16" i="23"/>
  <c r="N16" i="23" s="1"/>
  <c r="P16" i="23"/>
  <c r="M8" i="23"/>
  <c r="N8" i="23" s="1"/>
  <c r="P8" i="23"/>
  <c r="M27" i="23"/>
  <c r="N27" i="23" s="1"/>
  <c r="P27" i="23"/>
  <c r="P28" i="23"/>
  <c r="M28" i="23"/>
  <c r="N28" i="23" s="1"/>
  <c r="P20" i="23"/>
  <c r="M20" i="23"/>
  <c r="N20" i="23" s="1"/>
  <c r="M12" i="23"/>
  <c r="N12" i="23" s="1"/>
  <c r="P12" i="23"/>
  <c r="P4" i="23"/>
  <c r="M4" i="23"/>
  <c r="N4" i="23" s="1"/>
  <c r="P31" i="23"/>
  <c r="P23" i="23"/>
  <c r="P15" i="23"/>
  <c r="P7" i="23"/>
  <c r="L244" i="22"/>
  <c r="M244" i="22" s="1"/>
  <c r="O132" i="22"/>
  <c r="O52" i="22"/>
  <c r="U14" i="22"/>
  <c r="U13" i="22"/>
  <c r="O2" i="22"/>
  <c r="Q2" i="22"/>
  <c r="R2" i="22" s="1"/>
  <c r="L2" i="22"/>
  <c r="M2" i="22" s="1"/>
  <c r="O353" i="22"/>
  <c r="Q353" i="22"/>
  <c r="R353" i="22" s="1"/>
  <c r="L353" i="22"/>
  <c r="M353" i="22" s="1"/>
  <c r="O345" i="22"/>
  <c r="Q345" i="22"/>
  <c r="R345" i="22" s="1"/>
  <c r="L345" i="22"/>
  <c r="M345" i="22" s="1"/>
  <c r="O337" i="22"/>
  <c r="Q337" i="22"/>
  <c r="R337" i="22" s="1"/>
  <c r="L337" i="22"/>
  <c r="M337" i="22" s="1"/>
  <c r="O329" i="22"/>
  <c r="Q329" i="22"/>
  <c r="R329" i="22" s="1"/>
  <c r="L329" i="22"/>
  <c r="M329" i="22" s="1"/>
  <c r="O321" i="22"/>
  <c r="Q321" i="22"/>
  <c r="R321" i="22" s="1"/>
  <c r="L321" i="22"/>
  <c r="M321" i="22" s="1"/>
  <c r="O313" i="22"/>
  <c r="L313" i="22"/>
  <c r="M313" i="22" s="1"/>
  <c r="Q313" i="22"/>
  <c r="R313" i="22" s="1"/>
  <c r="O305" i="22"/>
  <c r="Q305" i="22"/>
  <c r="R305" i="22" s="1"/>
  <c r="L305" i="22"/>
  <c r="M305" i="22" s="1"/>
  <c r="Q297" i="22"/>
  <c r="R297" i="22" s="1"/>
  <c r="O297" i="22"/>
  <c r="L297" i="22"/>
  <c r="M297" i="22" s="1"/>
  <c r="Q289" i="22"/>
  <c r="R289" i="22" s="1"/>
  <c r="O289" i="22"/>
  <c r="L289" i="22"/>
  <c r="M289" i="22" s="1"/>
  <c r="Q281" i="22"/>
  <c r="R281" i="22" s="1"/>
  <c r="O281" i="22"/>
  <c r="L281" i="22"/>
  <c r="M281" i="22" s="1"/>
  <c r="Q273" i="22"/>
  <c r="R273" i="22" s="1"/>
  <c r="O273" i="22"/>
  <c r="L273" i="22"/>
  <c r="M273" i="22" s="1"/>
  <c r="Q265" i="22"/>
  <c r="R265" i="22" s="1"/>
  <c r="O265" i="22"/>
  <c r="L265" i="22"/>
  <c r="M265" i="22" s="1"/>
  <c r="Q257" i="22"/>
  <c r="R257" i="22" s="1"/>
  <c r="O257" i="22"/>
  <c r="L257" i="22"/>
  <c r="M257" i="22" s="1"/>
  <c r="Q249" i="22"/>
  <c r="R249" i="22" s="1"/>
  <c r="O249" i="22"/>
  <c r="L249" i="22"/>
  <c r="M249" i="22" s="1"/>
  <c r="Q241" i="22"/>
  <c r="R241" i="22" s="1"/>
  <c r="O241" i="22"/>
  <c r="L241" i="22"/>
  <c r="M241" i="22" s="1"/>
  <c r="Q233" i="22"/>
  <c r="R233" i="22" s="1"/>
  <c r="O233" i="22"/>
  <c r="L233" i="22"/>
  <c r="M233" i="22" s="1"/>
  <c r="Q225" i="22"/>
  <c r="R225" i="22" s="1"/>
  <c r="O225" i="22"/>
  <c r="L225" i="22"/>
  <c r="M225" i="22" s="1"/>
  <c r="Q217" i="22"/>
  <c r="R217" i="22" s="1"/>
  <c r="O217" i="22"/>
  <c r="L217" i="22"/>
  <c r="M217" i="22" s="1"/>
  <c r="Q209" i="22"/>
  <c r="R209" i="22" s="1"/>
  <c r="O209" i="22"/>
  <c r="L209" i="22"/>
  <c r="M209" i="22" s="1"/>
  <c r="Q201" i="22"/>
  <c r="R201" i="22" s="1"/>
  <c r="O201" i="22"/>
  <c r="L201" i="22"/>
  <c r="M201" i="22" s="1"/>
  <c r="Q193" i="22"/>
  <c r="R193" i="22" s="1"/>
  <c r="O193" i="22"/>
  <c r="L193" i="22"/>
  <c r="M193" i="22" s="1"/>
  <c r="Q185" i="22"/>
  <c r="R185" i="22" s="1"/>
  <c r="O185" i="22"/>
  <c r="L185" i="22"/>
  <c r="M185" i="22" s="1"/>
  <c r="Q177" i="22"/>
  <c r="R177" i="22" s="1"/>
  <c r="O177" i="22"/>
  <c r="L177" i="22"/>
  <c r="M177" i="22" s="1"/>
  <c r="Q169" i="22"/>
  <c r="R169" i="22" s="1"/>
  <c r="O169" i="22"/>
  <c r="L169" i="22"/>
  <c r="M169" i="22" s="1"/>
  <c r="Q161" i="22"/>
  <c r="R161" i="22" s="1"/>
  <c r="O161" i="22"/>
  <c r="L161" i="22"/>
  <c r="M161" i="22" s="1"/>
  <c r="Q153" i="22"/>
  <c r="R153" i="22" s="1"/>
  <c r="O153" i="22"/>
  <c r="L153" i="22"/>
  <c r="M153" i="22" s="1"/>
  <c r="Q145" i="22"/>
  <c r="R145" i="22" s="1"/>
  <c r="O145" i="22"/>
  <c r="L145" i="22"/>
  <c r="M145" i="22" s="1"/>
  <c r="Q137" i="22"/>
  <c r="R137" i="22" s="1"/>
  <c r="O137" i="22"/>
  <c r="L137" i="22"/>
  <c r="M137" i="22" s="1"/>
  <c r="Q129" i="22"/>
  <c r="R129" i="22" s="1"/>
  <c r="O129" i="22"/>
  <c r="L129" i="22"/>
  <c r="M129" i="22" s="1"/>
  <c r="Q121" i="22"/>
  <c r="R121" i="22" s="1"/>
  <c r="O121" i="22"/>
  <c r="L121" i="22"/>
  <c r="M121" i="22" s="1"/>
  <c r="Q113" i="22"/>
  <c r="R113" i="22" s="1"/>
  <c r="O113" i="22"/>
  <c r="L113" i="22"/>
  <c r="M113" i="22" s="1"/>
  <c r="Q105" i="22"/>
  <c r="R105" i="22" s="1"/>
  <c r="O105" i="22"/>
  <c r="L105" i="22"/>
  <c r="M105" i="22" s="1"/>
  <c r="Q97" i="22"/>
  <c r="R97" i="22" s="1"/>
  <c r="O97" i="22"/>
  <c r="L97" i="22"/>
  <c r="M97" i="22" s="1"/>
  <c r="Q89" i="22"/>
  <c r="R89" i="22" s="1"/>
  <c r="O89" i="22"/>
  <c r="L89" i="22"/>
  <c r="M89" i="22" s="1"/>
  <c r="Q81" i="22"/>
  <c r="R81" i="22" s="1"/>
  <c r="O81" i="22"/>
  <c r="L81" i="22"/>
  <c r="M81" i="22" s="1"/>
  <c r="Q73" i="22"/>
  <c r="R73" i="22" s="1"/>
  <c r="O73" i="22"/>
  <c r="L73" i="22"/>
  <c r="M73" i="22" s="1"/>
  <c r="Q65" i="22"/>
  <c r="R65" i="22" s="1"/>
  <c r="O65" i="22"/>
  <c r="L65" i="22"/>
  <c r="M65" i="22" s="1"/>
  <c r="Q57" i="22"/>
  <c r="R57" i="22" s="1"/>
  <c r="O57" i="22"/>
  <c r="L57" i="22"/>
  <c r="M57" i="22" s="1"/>
  <c r="Q49" i="22"/>
  <c r="R49" i="22" s="1"/>
  <c r="O49" i="22"/>
  <c r="L49" i="22"/>
  <c r="M49" i="22" s="1"/>
  <c r="Q41" i="22"/>
  <c r="R41" i="22" s="1"/>
  <c r="O41" i="22"/>
  <c r="L41" i="22"/>
  <c r="M41" i="22" s="1"/>
  <c r="Q33" i="22"/>
  <c r="R33" i="22" s="1"/>
  <c r="O33" i="22"/>
  <c r="L33" i="22"/>
  <c r="M33" i="22" s="1"/>
  <c r="Q25" i="22"/>
  <c r="R25" i="22" s="1"/>
  <c r="O25" i="22"/>
  <c r="L25" i="22"/>
  <c r="M25" i="22" s="1"/>
  <c r="Q17" i="22"/>
  <c r="R17" i="22" s="1"/>
  <c r="O17" i="22"/>
  <c r="L17" i="22"/>
  <c r="M17" i="22" s="1"/>
  <c r="Q9" i="22"/>
  <c r="R9" i="22" s="1"/>
  <c r="O9" i="22"/>
  <c r="L9" i="22"/>
  <c r="M9" i="22" s="1"/>
  <c r="Q232" i="22"/>
  <c r="R232" i="22" s="1"/>
  <c r="O232" i="22"/>
  <c r="L232" i="22"/>
  <c r="M232" i="22" s="1"/>
  <c r="Q208" i="22"/>
  <c r="R208" i="22" s="1"/>
  <c r="O208" i="22"/>
  <c r="L208" i="22"/>
  <c r="M208" i="22" s="1"/>
  <c r="Q184" i="22"/>
  <c r="R184" i="22" s="1"/>
  <c r="O184" i="22"/>
  <c r="L184" i="22"/>
  <c r="M184" i="22" s="1"/>
  <c r="Q160" i="22"/>
  <c r="R160" i="22" s="1"/>
  <c r="O160" i="22"/>
  <c r="L160" i="22"/>
  <c r="M160" i="22" s="1"/>
  <c r="Q128" i="22"/>
  <c r="R128" i="22" s="1"/>
  <c r="O128" i="22"/>
  <c r="L128" i="22"/>
  <c r="M128" i="22" s="1"/>
  <c r="Q104" i="22"/>
  <c r="R104" i="22" s="1"/>
  <c r="O104" i="22"/>
  <c r="L104" i="22"/>
  <c r="M104" i="22" s="1"/>
  <c r="Q72" i="22"/>
  <c r="R72" i="22" s="1"/>
  <c r="O72" i="22"/>
  <c r="L72" i="22"/>
  <c r="M72" i="22" s="1"/>
  <c r="Q40" i="22"/>
  <c r="R40" i="22" s="1"/>
  <c r="O40" i="22"/>
  <c r="L40" i="22"/>
  <c r="M40" i="22" s="1"/>
  <c r="Q32" i="22"/>
  <c r="R32" i="22" s="1"/>
  <c r="O32" i="22"/>
  <c r="L32" i="22"/>
  <c r="M32" i="22" s="1"/>
  <c r="O359" i="22"/>
  <c r="Q359" i="22"/>
  <c r="R359" i="22" s="1"/>
  <c r="L359" i="22"/>
  <c r="M359" i="22" s="1"/>
  <c r="O351" i="22"/>
  <c r="Q351" i="22"/>
  <c r="R351" i="22" s="1"/>
  <c r="L351" i="22"/>
  <c r="M351" i="22" s="1"/>
  <c r="O343" i="22"/>
  <c r="Q343" i="22"/>
  <c r="R343" i="22" s="1"/>
  <c r="L343" i="22"/>
  <c r="M343" i="22" s="1"/>
  <c r="O335" i="22"/>
  <c r="Q335" i="22"/>
  <c r="R335" i="22" s="1"/>
  <c r="L335" i="22"/>
  <c r="M335" i="22" s="1"/>
  <c r="O327" i="22"/>
  <c r="Q327" i="22"/>
  <c r="R327" i="22" s="1"/>
  <c r="L327" i="22"/>
  <c r="M327" i="22" s="1"/>
  <c r="O319" i="22"/>
  <c r="Q319" i="22"/>
  <c r="R319" i="22" s="1"/>
  <c r="L319" i="22"/>
  <c r="M319" i="22" s="1"/>
  <c r="Q311" i="22"/>
  <c r="R311" i="22" s="1"/>
  <c r="O311" i="22"/>
  <c r="L311" i="22"/>
  <c r="M311" i="22" s="1"/>
  <c r="Q303" i="22"/>
  <c r="R303" i="22" s="1"/>
  <c r="O303" i="22"/>
  <c r="L303" i="22"/>
  <c r="M303" i="22" s="1"/>
  <c r="Q295" i="22"/>
  <c r="R295" i="22" s="1"/>
  <c r="O295" i="22"/>
  <c r="L295" i="22"/>
  <c r="M295" i="22" s="1"/>
  <c r="Q287" i="22"/>
  <c r="R287" i="22" s="1"/>
  <c r="O287" i="22"/>
  <c r="L287" i="22"/>
  <c r="M287" i="22" s="1"/>
  <c r="Q279" i="22"/>
  <c r="R279" i="22" s="1"/>
  <c r="O279" i="22"/>
  <c r="L279" i="22"/>
  <c r="M279" i="22" s="1"/>
  <c r="Q271" i="22"/>
  <c r="R271" i="22" s="1"/>
  <c r="O271" i="22"/>
  <c r="L271" i="22"/>
  <c r="M271" i="22" s="1"/>
  <c r="Q263" i="22"/>
  <c r="R263" i="22" s="1"/>
  <c r="O263" i="22"/>
  <c r="L263" i="22"/>
  <c r="M263" i="22" s="1"/>
  <c r="Q255" i="22"/>
  <c r="R255" i="22" s="1"/>
  <c r="O255" i="22"/>
  <c r="L255" i="22"/>
  <c r="M255" i="22" s="1"/>
  <c r="Q248" i="22"/>
  <c r="R248" i="22" s="1"/>
  <c r="O248" i="22"/>
  <c r="L248" i="22"/>
  <c r="M248" i="22" s="1"/>
  <c r="Q224" i="22"/>
  <c r="R224" i="22" s="1"/>
  <c r="O224" i="22"/>
  <c r="L224" i="22"/>
  <c r="M224" i="22" s="1"/>
  <c r="Q200" i="22"/>
  <c r="R200" i="22" s="1"/>
  <c r="O200" i="22"/>
  <c r="L200" i="22"/>
  <c r="M200" i="22" s="1"/>
  <c r="Q168" i="22"/>
  <c r="R168" i="22" s="1"/>
  <c r="O168" i="22"/>
  <c r="L168" i="22"/>
  <c r="M168" i="22" s="1"/>
  <c r="Q144" i="22"/>
  <c r="R144" i="22" s="1"/>
  <c r="O144" i="22"/>
  <c r="L144" i="22"/>
  <c r="M144" i="22" s="1"/>
  <c r="Q120" i="22"/>
  <c r="R120" i="22" s="1"/>
  <c r="O120" i="22"/>
  <c r="L120" i="22"/>
  <c r="M120" i="22" s="1"/>
  <c r="Q96" i="22"/>
  <c r="R96" i="22" s="1"/>
  <c r="O96" i="22"/>
  <c r="L96" i="22"/>
  <c r="M96" i="22" s="1"/>
  <c r="Q56" i="22"/>
  <c r="R56" i="22" s="1"/>
  <c r="O56" i="22"/>
  <c r="L56" i="22"/>
  <c r="M56" i="22" s="1"/>
  <c r="Q8" i="22"/>
  <c r="R8" i="22" s="1"/>
  <c r="O8" i="22"/>
  <c r="L8" i="22"/>
  <c r="M8" i="22" s="1"/>
  <c r="O358" i="22"/>
  <c r="Q358" i="22"/>
  <c r="R358" i="22" s="1"/>
  <c r="L358" i="22"/>
  <c r="M358" i="22" s="1"/>
  <c r="O350" i="22"/>
  <c r="Q350" i="22"/>
  <c r="R350" i="22" s="1"/>
  <c r="L350" i="22"/>
  <c r="M350" i="22" s="1"/>
  <c r="O342" i="22"/>
  <c r="Q342" i="22"/>
  <c r="R342" i="22" s="1"/>
  <c r="L342" i="22"/>
  <c r="M342" i="22" s="1"/>
  <c r="O334" i="22"/>
  <c r="Q334" i="22"/>
  <c r="R334" i="22" s="1"/>
  <c r="L334" i="22"/>
  <c r="M334" i="22" s="1"/>
  <c r="O326" i="22"/>
  <c r="Q326" i="22"/>
  <c r="R326" i="22" s="1"/>
  <c r="L326" i="22"/>
  <c r="M326" i="22" s="1"/>
  <c r="O318" i="22"/>
  <c r="Q318" i="22"/>
  <c r="R318" i="22" s="1"/>
  <c r="L318" i="22"/>
  <c r="M318" i="22" s="1"/>
  <c r="O310" i="22"/>
  <c r="Q310" i="22"/>
  <c r="R310" i="22" s="1"/>
  <c r="L310" i="22"/>
  <c r="M310" i="22" s="1"/>
  <c r="O302" i="22"/>
  <c r="Q302" i="22"/>
  <c r="R302" i="22" s="1"/>
  <c r="L302" i="22"/>
  <c r="M302" i="22" s="1"/>
  <c r="O294" i="22"/>
  <c r="Q294" i="22"/>
  <c r="R294" i="22" s="1"/>
  <c r="L294" i="22"/>
  <c r="M294" i="22" s="1"/>
  <c r="O286" i="22"/>
  <c r="Q286" i="22"/>
  <c r="R286" i="22" s="1"/>
  <c r="L286" i="22"/>
  <c r="M286" i="22" s="1"/>
  <c r="O278" i="22"/>
  <c r="Q278" i="22"/>
  <c r="R278" i="22" s="1"/>
  <c r="L278" i="22"/>
  <c r="M278" i="22" s="1"/>
  <c r="O270" i="22"/>
  <c r="Q270" i="22"/>
  <c r="R270" i="22" s="1"/>
  <c r="L270" i="22"/>
  <c r="M270" i="22" s="1"/>
  <c r="O262" i="22"/>
  <c r="Q262" i="22"/>
  <c r="R262" i="22" s="1"/>
  <c r="L262" i="22"/>
  <c r="M262" i="22" s="1"/>
  <c r="O254" i="22"/>
  <c r="Q254" i="22"/>
  <c r="R254" i="22" s="1"/>
  <c r="L254" i="22"/>
  <c r="M254" i="22" s="1"/>
  <c r="O238" i="22"/>
  <c r="Q238" i="22"/>
  <c r="R238" i="22" s="1"/>
  <c r="L238" i="22"/>
  <c r="M238" i="22" s="1"/>
  <c r="O230" i="22"/>
  <c r="Q230" i="22"/>
  <c r="R230" i="22" s="1"/>
  <c r="L230" i="22"/>
  <c r="M230" i="22" s="1"/>
  <c r="O222" i="22"/>
  <c r="Q222" i="22"/>
  <c r="R222" i="22" s="1"/>
  <c r="L222" i="22"/>
  <c r="M222" i="22" s="1"/>
  <c r="O206" i="22"/>
  <c r="Q206" i="22"/>
  <c r="R206" i="22" s="1"/>
  <c r="L206" i="22"/>
  <c r="M206" i="22" s="1"/>
  <c r="O198" i="22"/>
  <c r="Q198" i="22"/>
  <c r="R198" i="22" s="1"/>
  <c r="L198" i="22"/>
  <c r="M198" i="22" s="1"/>
  <c r="O190" i="22"/>
  <c r="Q190" i="22"/>
  <c r="R190" i="22" s="1"/>
  <c r="L190" i="22"/>
  <c r="M190" i="22" s="1"/>
  <c r="O174" i="22"/>
  <c r="Q174" i="22"/>
  <c r="R174" i="22" s="1"/>
  <c r="L174" i="22"/>
  <c r="M174" i="22" s="1"/>
  <c r="O166" i="22"/>
  <c r="Q166" i="22"/>
  <c r="R166" i="22" s="1"/>
  <c r="L166" i="22"/>
  <c r="M166" i="22" s="1"/>
  <c r="O158" i="22"/>
  <c r="Q158" i="22"/>
  <c r="R158" i="22" s="1"/>
  <c r="L158" i="22"/>
  <c r="M158" i="22" s="1"/>
  <c r="O134" i="22"/>
  <c r="Q134" i="22"/>
  <c r="R134" i="22" s="1"/>
  <c r="L134" i="22"/>
  <c r="M134" i="22" s="1"/>
  <c r="O126" i="22"/>
  <c r="Q126" i="22"/>
  <c r="R126" i="22" s="1"/>
  <c r="L126" i="22"/>
  <c r="M126" i="22" s="1"/>
  <c r="O102" i="22"/>
  <c r="Q102" i="22"/>
  <c r="R102" i="22" s="1"/>
  <c r="L102" i="22"/>
  <c r="M102" i="22" s="1"/>
  <c r="O94" i="22"/>
  <c r="Q94" i="22"/>
  <c r="R94" i="22" s="1"/>
  <c r="L94" i="22"/>
  <c r="M94" i="22" s="1"/>
  <c r="O70" i="22"/>
  <c r="Q70" i="22"/>
  <c r="R70" i="22" s="1"/>
  <c r="L70" i="22"/>
  <c r="M70" i="22" s="1"/>
  <c r="O62" i="22"/>
  <c r="Q62" i="22"/>
  <c r="R62" i="22" s="1"/>
  <c r="L62" i="22"/>
  <c r="M62" i="22" s="1"/>
  <c r="O38" i="22"/>
  <c r="Q38" i="22"/>
  <c r="R38" i="22" s="1"/>
  <c r="L38" i="22"/>
  <c r="M38" i="22" s="1"/>
  <c r="Q30" i="22"/>
  <c r="R30" i="22" s="1"/>
  <c r="O30" i="22"/>
  <c r="L30" i="22"/>
  <c r="M30" i="22" s="1"/>
  <c r="Q6" i="22"/>
  <c r="R6" i="22" s="1"/>
  <c r="O6" i="22"/>
  <c r="L6" i="22"/>
  <c r="M6" i="22" s="1"/>
  <c r="Q240" i="22"/>
  <c r="R240" i="22" s="1"/>
  <c r="O240" i="22"/>
  <c r="L240" i="22"/>
  <c r="M240" i="22" s="1"/>
  <c r="Q216" i="22"/>
  <c r="R216" i="22" s="1"/>
  <c r="O216" i="22"/>
  <c r="L216" i="22"/>
  <c r="M216" i="22" s="1"/>
  <c r="Q192" i="22"/>
  <c r="R192" i="22" s="1"/>
  <c r="O192" i="22"/>
  <c r="L192" i="22"/>
  <c r="M192" i="22" s="1"/>
  <c r="Q176" i="22"/>
  <c r="R176" i="22" s="1"/>
  <c r="O176" i="22"/>
  <c r="L176" i="22"/>
  <c r="M176" i="22" s="1"/>
  <c r="Q152" i="22"/>
  <c r="R152" i="22" s="1"/>
  <c r="O152" i="22"/>
  <c r="L152" i="22"/>
  <c r="M152" i="22" s="1"/>
  <c r="Q136" i="22"/>
  <c r="R136" i="22" s="1"/>
  <c r="O136" i="22"/>
  <c r="L136" i="22"/>
  <c r="M136" i="22" s="1"/>
  <c r="Q112" i="22"/>
  <c r="R112" i="22" s="1"/>
  <c r="O112" i="22"/>
  <c r="L112" i="22"/>
  <c r="M112" i="22" s="1"/>
  <c r="Q88" i="22"/>
  <c r="R88" i="22" s="1"/>
  <c r="O88" i="22"/>
  <c r="L88" i="22"/>
  <c r="M88" i="22" s="1"/>
  <c r="Q64" i="22"/>
  <c r="R64" i="22" s="1"/>
  <c r="O64" i="22"/>
  <c r="L64" i="22"/>
  <c r="M64" i="22" s="1"/>
  <c r="Q24" i="22"/>
  <c r="R24" i="22" s="1"/>
  <c r="O24" i="22"/>
  <c r="L24" i="22"/>
  <c r="M24" i="22" s="1"/>
  <c r="Q357" i="22"/>
  <c r="R357" i="22" s="1"/>
  <c r="O357" i="22"/>
  <c r="L357" i="22"/>
  <c r="M357" i="22" s="1"/>
  <c r="Q349" i="22"/>
  <c r="R349" i="22" s="1"/>
  <c r="L349" i="22"/>
  <c r="M349" i="22" s="1"/>
  <c r="O349" i="22"/>
  <c r="Q341" i="22"/>
  <c r="R341" i="22" s="1"/>
  <c r="O341" i="22"/>
  <c r="L341" i="22"/>
  <c r="M341" i="22" s="1"/>
  <c r="Q333" i="22"/>
  <c r="R333" i="22" s="1"/>
  <c r="O333" i="22"/>
  <c r="L333" i="22"/>
  <c r="M333" i="22" s="1"/>
  <c r="Q325" i="22"/>
  <c r="R325" i="22" s="1"/>
  <c r="O325" i="22"/>
  <c r="L325" i="22"/>
  <c r="M325" i="22" s="1"/>
  <c r="Q317" i="22"/>
  <c r="R317" i="22" s="1"/>
  <c r="O317" i="22"/>
  <c r="L317" i="22"/>
  <c r="M317" i="22" s="1"/>
  <c r="Q309" i="22"/>
  <c r="R309" i="22" s="1"/>
  <c r="L309" i="22"/>
  <c r="M309" i="22" s="1"/>
  <c r="O309" i="22"/>
  <c r="Q301" i="22"/>
  <c r="R301" i="22" s="1"/>
  <c r="O301" i="22"/>
  <c r="L301" i="22"/>
  <c r="M301" i="22" s="1"/>
  <c r="Q293" i="22"/>
  <c r="R293" i="22" s="1"/>
  <c r="O293" i="22"/>
  <c r="L293" i="22"/>
  <c r="M293" i="22" s="1"/>
  <c r="Q285" i="22"/>
  <c r="R285" i="22" s="1"/>
  <c r="O285" i="22"/>
  <c r="L285" i="22"/>
  <c r="M285" i="22" s="1"/>
  <c r="Q277" i="22"/>
  <c r="R277" i="22" s="1"/>
  <c r="O277" i="22"/>
  <c r="L277" i="22"/>
  <c r="M277" i="22" s="1"/>
  <c r="Q269" i="22"/>
  <c r="R269" i="22" s="1"/>
  <c r="O269" i="22"/>
  <c r="L269" i="22"/>
  <c r="M269" i="22" s="1"/>
  <c r="Q261" i="22"/>
  <c r="R261" i="22" s="1"/>
  <c r="O261" i="22"/>
  <c r="L261" i="22"/>
  <c r="M261" i="22" s="1"/>
  <c r="Q253" i="22"/>
  <c r="R253" i="22" s="1"/>
  <c r="O253" i="22"/>
  <c r="L253" i="22"/>
  <c r="M253" i="22" s="1"/>
  <c r="Q245" i="22"/>
  <c r="R245" i="22" s="1"/>
  <c r="L245" i="22"/>
  <c r="M245" i="22" s="1"/>
  <c r="O245" i="22"/>
  <c r="Q237" i="22"/>
  <c r="R237" i="22" s="1"/>
  <c r="O237" i="22"/>
  <c r="L237" i="22"/>
  <c r="M237" i="22" s="1"/>
  <c r="Q229" i="22"/>
  <c r="R229" i="22" s="1"/>
  <c r="O229" i="22"/>
  <c r="L229" i="22"/>
  <c r="M229" i="22" s="1"/>
  <c r="Q221" i="22"/>
  <c r="R221" i="22" s="1"/>
  <c r="O221" i="22"/>
  <c r="L221" i="22"/>
  <c r="M221" i="22" s="1"/>
  <c r="Q213" i="22"/>
  <c r="R213" i="22" s="1"/>
  <c r="O213" i="22"/>
  <c r="L213" i="22"/>
  <c r="M213" i="22" s="1"/>
  <c r="Q205" i="22"/>
  <c r="R205" i="22" s="1"/>
  <c r="O205" i="22"/>
  <c r="L205" i="22"/>
  <c r="M205" i="22" s="1"/>
  <c r="Q197" i="22"/>
  <c r="R197" i="22" s="1"/>
  <c r="O197" i="22"/>
  <c r="L197" i="22"/>
  <c r="M197" i="22" s="1"/>
  <c r="Q189" i="22"/>
  <c r="R189" i="22" s="1"/>
  <c r="O189" i="22"/>
  <c r="L189" i="22"/>
  <c r="M189" i="22" s="1"/>
  <c r="Q181" i="22"/>
  <c r="R181" i="22" s="1"/>
  <c r="L181" i="22"/>
  <c r="M181" i="22" s="1"/>
  <c r="O181" i="22"/>
  <c r="Q173" i="22"/>
  <c r="R173" i="22" s="1"/>
  <c r="L173" i="22"/>
  <c r="M173" i="22" s="1"/>
  <c r="O173" i="22"/>
  <c r="Q165" i="22"/>
  <c r="R165" i="22" s="1"/>
  <c r="O165" i="22"/>
  <c r="L165" i="22"/>
  <c r="M165" i="22" s="1"/>
  <c r="Q157" i="22"/>
  <c r="R157" i="22" s="1"/>
  <c r="L157" i="22"/>
  <c r="M157" i="22" s="1"/>
  <c r="O157" i="22"/>
  <c r="Q149" i="22"/>
  <c r="R149" i="22" s="1"/>
  <c r="O149" i="22"/>
  <c r="L149" i="22"/>
  <c r="M149" i="22" s="1"/>
  <c r="Q141" i="22"/>
  <c r="R141" i="22" s="1"/>
  <c r="O141" i="22"/>
  <c r="L141" i="22"/>
  <c r="M141" i="22" s="1"/>
  <c r="Q133" i="22"/>
  <c r="R133" i="22" s="1"/>
  <c r="O133" i="22"/>
  <c r="L133" i="22"/>
  <c r="M133" i="22" s="1"/>
  <c r="Q125" i="22"/>
  <c r="R125" i="22" s="1"/>
  <c r="O125" i="22"/>
  <c r="L125" i="22"/>
  <c r="M125" i="22" s="1"/>
  <c r="Q117" i="22"/>
  <c r="R117" i="22" s="1"/>
  <c r="L117" i="22"/>
  <c r="M117" i="22" s="1"/>
  <c r="O117" i="22"/>
  <c r="Q109" i="22"/>
  <c r="R109" i="22" s="1"/>
  <c r="L109" i="22"/>
  <c r="M109" i="22" s="1"/>
  <c r="O109" i="22"/>
  <c r="Q93" i="22"/>
  <c r="R93" i="22" s="1"/>
  <c r="L93" i="22"/>
  <c r="M93" i="22" s="1"/>
  <c r="O93" i="22"/>
  <c r="Q85" i="22"/>
  <c r="R85" i="22" s="1"/>
  <c r="O85" i="22"/>
  <c r="L85" i="22"/>
  <c r="M85" i="22" s="1"/>
  <c r="Q77" i="22"/>
  <c r="R77" i="22" s="1"/>
  <c r="O77" i="22"/>
  <c r="L77" i="22"/>
  <c r="M77" i="22" s="1"/>
  <c r="Q61" i="22"/>
  <c r="R61" i="22" s="1"/>
  <c r="O61" i="22"/>
  <c r="L61" i="22"/>
  <c r="M61" i="22" s="1"/>
  <c r="Q53" i="22"/>
  <c r="R53" i="22" s="1"/>
  <c r="L53" i="22"/>
  <c r="M53" i="22" s="1"/>
  <c r="O53" i="22"/>
  <c r="Q45" i="22"/>
  <c r="R45" i="22" s="1"/>
  <c r="L45" i="22"/>
  <c r="M45" i="22" s="1"/>
  <c r="O45" i="22"/>
  <c r="Q29" i="22"/>
  <c r="R29" i="22" s="1"/>
  <c r="L29" i="22"/>
  <c r="M29" i="22" s="1"/>
  <c r="O29" i="22"/>
  <c r="Q21" i="22"/>
  <c r="R21" i="22" s="1"/>
  <c r="O21" i="22"/>
  <c r="L21" i="22"/>
  <c r="M21" i="22" s="1"/>
  <c r="Q13" i="22"/>
  <c r="R13" i="22" s="1"/>
  <c r="O13" i="22"/>
  <c r="L13" i="22"/>
  <c r="M13" i="22" s="1"/>
  <c r="Q356" i="22"/>
  <c r="R356" i="22" s="1"/>
  <c r="O356" i="22"/>
  <c r="L356" i="22"/>
  <c r="M356" i="22" s="1"/>
  <c r="Q348" i="22"/>
  <c r="R348" i="22" s="1"/>
  <c r="O348" i="22"/>
  <c r="L348" i="22"/>
  <c r="M348" i="22" s="1"/>
  <c r="Q340" i="22"/>
  <c r="R340" i="22" s="1"/>
  <c r="O340" i="22"/>
  <c r="L340" i="22"/>
  <c r="M340" i="22" s="1"/>
  <c r="Q332" i="22"/>
  <c r="R332" i="22" s="1"/>
  <c r="L332" i="22"/>
  <c r="M332" i="22" s="1"/>
  <c r="O332" i="22"/>
  <c r="Q324" i="22"/>
  <c r="R324" i="22" s="1"/>
  <c r="O324" i="22"/>
  <c r="L324" i="22"/>
  <c r="M324" i="22" s="1"/>
  <c r="Q316" i="22"/>
  <c r="R316" i="22" s="1"/>
  <c r="O316" i="22"/>
  <c r="L316" i="22"/>
  <c r="M316" i="22" s="1"/>
  <c r="Q308" i="22"/>
  <c r="R308" i="22" s="1"/>
  <c r="L308" i="22"/>
  <c r="M308" i="22" s="1"/>
  <c r="O308" i="22"/>
  <c r="Q300" i="22"/>
  <c r="R300" i="22" s="1"/>
  <c r="O300" i="22"/>
  <c r="L300" i="22"/>
  <c r="M300" i="22" s="1"/>
  <c r="Q292" i="22"/>
  <c r="R292" i="22" s="1"/>
  <c r="O292" i="22"/>
  <c r="L292" i="22"/>
  <c r="M292" i="22" s="1"/>
  <c r="Q284" i="22"/>
  <c r="R284" i="22" s="1"/>
  <c r="O284" i="22"/>
  <c r="L284" i="22"/>
  <c r="M284" i="22" s="1"/>
  <c r="Q276" i="22"/>
  <c r="R276" i="22" s="1"/>
  <c r="O276" i="22"/>
  <c r="L276" i="22"/>
  <c r="M276" i="22" s="1"/>
  <c r="Q268" i="22"/>
  <c r="R268" i="22" s="1"/>
  <c r="L268" i="22"/>
  <c r="M268" i="22" s="1"/>
  <c r="O268" i="22"/>
  <c r="Q260" i="22"/>
  <c r="R260" i="22" s="1"/>
  <c r="L260" i="22"/>
  <c r="M260" i="22" s="1"/>
  <c r="O260" i="22"/>
  <c r="O355" i="22"/>
  <c r="Q355" i="22"/>
  <c r="R355" i="22" s="1"/>
  <c r="L355" i="22"/>
  <c r="M355" i="22" s="1"/>
  <c r="O347" i="22"/>
  <c r="Q347" i="22"/>
  <c r="R347" i="22" s="1"/>
  <c r="L347" i="22"/>
  <c r="M347" i="22" s="1"/>
  <c r="O339" i="22"/>
  <c r="Q339" i="22"/>
  <c r="R339" i="22" s="1"/>
  <c r="L339" i="22"/>
  <c r="M339" i="22" s="1"/>
  <c r="O331" i="22"/>
  <c r="Q331" i="22"/>
  <c r="R331" i="22" s="1"/>
  <c r="L331" i="22"/>
  <c r="M331" i="22" s="1"/>
  <c r="O323" i="22"/>
  <c r="L323" i="22"/>
  <c r="M323" i="22" s="1"/>
  <c r="Q323" i="22"/>
  <c r="R323" i="22" s="1"/>
  <c r="Q315" i="22"/>
  <c r="R315" i="22" s="1"/>
  <c r="O315" i="22"/>
  <c r="L315" i="22"/>
  <c r="M315" i="22" s="1"/>
  <c r="Q307" i="22"/>
  <c r="R307" i="22" s="1"/>
  <c r="O307" i="22"/>
  <c r="L307" i="22"/>
  <c r="M307" i="22" s="1"/>
  <c r="Q299" i="22"/>
  <c r="R299" i="22" s="1"/>
  <c r="O299" i="22"/>
  <c r="L299" i="22"/>
  <c r="M299" i="22" s="1"/>
  <c r="Q291" i="22"/>
  <c r="R291" i="22" s="1"/>
  <c r="O291" i="22"/>
  <c r="L291" i="22"/>
  <c r="M291" i="22" s="1"/>
  <c r="O283" i="22"/>
  <c r="Q283" i="22"/>
  <c r="R283" i="22" s="1"/>
  <c r="L283" i="22"/>
  <c r="M283" i="22" s="1"/>
  <c r="O275" i="22"/>
  <c r="L275" i="22"/>
  <c r="M275" i="22" s="1"/>
  <c r="Q275" i="22"/>
  <c r="R275" i="22" s="1"/>
  <c r="Q267" i="22"/>
  <c r="R267" i="22" s="1"/>
  <c r="O267" i="22"/>
  <c r="L267" i="22"/>
  <c r="M267" i="22" s="1"/>
  <c r="Q259" i="22"/>
  <c r="R259" i="22" s="1"/>
  <c r="O259" i="22"/>
  <c r="L259" i="22"/>
  <c r="M259" i="22" s="1"/>
  <c r="O251" i="22"/>
  <c r="Q251" i="22"/>
  <c r="R251" i="22" s="1"/>
  <c r="L251" i="22"/>
  <c r="M251" i="22" s="1"/>
  <c r="O243" i="22"/>
  <c r="Q243" i="22"/>
  <c r="R243" i="22" s="1"/>
  <c r="L243" i="22"/>
  <c r="M243" i="22" s="1"/>
  <c r="Q227" i="22"/>
  <c r="R227" i="22" s="1"/>
  <c r="O227" i="22"/>
  <c r="L227" i="22"/>
  <c r="M227" i="22" s="1"/>
  <c r="O219" i="22"/>
  <c r="Q219" i="22"/>
  <c r="R219" i="22" s="1"/>
  <c r="L219" i="22"/>
  <c r="M219" i="22" s="1"/>
  <c r="O211" i="22"/>
  <c r="Q211" i="22"/>
  <c r="R211" i="22" s="1"/>
  <c r="L211" i="22"/>
  <c r="M211" i="22" s="1"/>
  <c r="Q195" i="22"/>
  <c r="R195" i="22" s="1"/>
  <c r="O195" i="22"/>
  <c r="L195" i="22"/>
  <c r="M195" i="22" s="1"/>
  <c r="O187" i="22"/>
  <c r="Q187" i="22"/>
  <c r="R187" i="22" s="1"/>
  <c r="L187" i="22"/>
  <c r="M187" i="22" s="1"/>
  <c r="O179" i="22"/>
  <c r="Q179" i="22"/>
  <c r="R179" i="22" s="1"/>
  <c r="L179" i="22"/>
  <c r="M179" i="22" s="1"/>
  <c r="Q163" i="22"/>
  <c r="R163" i="22" s="1"/>
  <c r="O163" i="22"/>
  <c r="L163" i="22"/>
  <c r="M163" i="22" s="1"/>
  <c r="O155" i="22"/>
  <c r="Q155" i="22"/>
  <c r="R155" i="22" s="1"/>
  <c r="L155" i="22"/>
  <c r="M155" i="22" s="1"/>
  <c r="O147" i="22"/>
  <c r="Q147" i="22"/>
  <c r="R147" i="22" s="1"/>
  <c r="L147" i="22"/>
  <c r="M147" i="22" s="1"/>
  <c r="Q131" i="22"/>
  <c r="R131" i="22" s="1"/>
  <c r="O131" i="22"/>
  <c r="L131" i="22"/>
  <c r="M131" i="22" s="1"/>
  <c r="O123" i="22"/>
  <c r="Q123" i="22"/>
  <c r="R123" i="22" s="1"/>
  <c r="L123" i="22"/>
  <c r="M123" i="22" s="1"/>
  <c r="O115" i="22"/>
  <c r="Q115" i="22"/>
  <c r="R115" i="22" s="1"/>
  <c r="L115" i="22"/>
  <c r="M115" i="22" s="1"/>
  <c r="Q99" i="22"/>
  <c r="R99" i="22" s="1"/>
  <c r="O99" i="22"/>
  <c r="L99" i="22"/>
  <c r="M99" i="22" s="1"/>
  <c r="O91" i="22"/>
  <c r="Q91" i="22"/>
  <c r="R91" i="22" s="1"/>
  <c r="L91" i="22"/>
  <c r="M91" i="22" s="1"/>
  <c r="O83" i="22"/>
  <c r="Q83" i="22"/>
  <c r="R83" i="22" s="1"/>
  <c r="L83" i="22"/>
  <c r="M83" i="22" s="1"/>
  <c r="Q67" i="22"/>
  <c r="R67" i="22" s="1"/>
  <c r="O67" i="22"/>
  <c r="L67" i="22"/>
  <c r="M67" i="22" s="1"/>
  <c r="O59" i="22"/>
  <c r="Q59" i="22"/>
  <c r="R59" i="22" s="1"/>
  <c r="L59" i="22"/>
  <c r="M59" i="22" s="1"/>
  <c r="O51" i="22"/>
  <c r="Q51" i="22"/>
  <c r="R51" i="22" s="1"/>
  <c r="L51" i="22"/>
  <c r="M51" i="22" s="1"/>
  <c r="Q35" i="22"/>
  <c r="R35" i="22" s="1"/>
  <c r="O35" i="22"/>
  <c r="L35" i="22"/>
  <c r="M35" i="22" s="1"/>
  <c r="O27" i="22"/>
  <c r="Q27" i="22"/>
  <c r="R27" i="22" s="1"/>
  <c r="L27" i="22"/>
  <c r="M27" i="22" s="1"/>
  <c r="O19" i="22"/>
  <c r="Q19" i="22"/>
  <c r="R19" i="22" s="1"/>
  <c r="L19" i="22"/>
  <c r="M19" i="22" s="1"/>
  <c r="O3" i="22"/>
  <c r="L3" i="22"/>
  <c r="M3" i="22" s="1"/>
  <c r="Q3" i="22"/>
  <c r="R3" i="22" s="1"/>
  <c r="Q354" i="22"/>
  <c r="R354" i="22" s="1"/>
  <c r="L354" i="22"/>
  <c r="M354" i="22" s="1"/>
  <c r="O354" i="22"/>
  <c r="O346" i="22"/>
  <c r="Q346" i="22"/>
  <c r="R346" i="22" s="1"/>
  <c r="L346" i="22"/>
  <c r="M346" i="22" s="1"/>
  <c r="O338" i="22"/>
  <c r="Q338" i="22"/>
  <c r="R338" i="22" s="1"/>
  <c r="L338" i="22"/>
  <c r="M338" i="22" s="1"/>
  <c r="Q330" i="22"/>
  <c r="R330" i="22" s="1"/>
  <c r="L330" i="22"/>
  <c r="M330" i="22" s="1"/>
  <c r="O330" i="22"/>
  <c r="O322" i="22"/>
  <c r="L322" i="22"/>
  <c r="M322" i="22" s="1"/>
  <c r="Q322" i="22"/>
  <c r="R322" i="22" s="1"/>
  <c r="Q314" i="22"/>
  <c r="R314" i="22" s="1"/>
  <c r="O314" i="22"/>
  <c r="L314" i="22"/>
  <c r="M314" i="22" s="1"/>
  <c r="Q306" i="22"/>
  <c r="R306" i="22" s="1"/>
  <c r="O306" i="22"/>
  <c r="L306" i="22"/>
  <c r="M306" i="22" s="1"/>
  <c r="Q298" i="22"/>
  <c r="R298" i="22" s="1"/>
  <c r="O298" i="22"/>
  <c r="L298" i="22"/>
  <c r="M298" i="22" s="1"/>
  <c r="Q290" i="22"/>
  <c r="R290" i="22" s="1"/>
  <c r="L290" i="22"/>
  <c r="M290" i="22" s="1"/>
  <c r="O290" i="22"/>
  <c r="Q282" i="22"/>
  <c r="R282" i="22" s="1"/>
  <c r="L282" i="22"/>
  <c r="M282" i="22" s="1"/>
  <c r="O282" i="22"/>
  <c r="Q274" i="22"/>
  <c r="R274" i="22" s="1"/>
  <c r="O274" i="22"/>
  <c r="L274" i="22"/>
  <c r="M274" i="22" s="1"/>
  <c r="Q266" i="22"/>
  <c r="R266" i="22" s="1"/>
  <c r="O266" i="22"/>
  <c r="L266" i="22"/>
  <c r="M266" i="22" s="1"/>
  <c r="Q258" i="22"/>
  <c r="R258" i="22" s="1"/>
  <c r="O258" i="22"/>
  <c r="L258" i="22"/>
  <c r="M258" i="22" s="1"/>
  <c r="Q250" i="22"/>
  <c r="R250" i="22" s="1"/>
  <c r="O250" i="22"/>
  <c r="L250" i="22"/>
  <c r="M250" i="22" s="1"/>
  <c r="Q242" i="22"/>
  <c r="R242" i="22" s="1"/>
  <c r="O242" i="22"/>
  <c r="L242" i="22"/>
  <c r="M242" i="22" s="1"/>
  <c r="Q234" i="22"/>
  <c r="R234" i="22" s="1"/>
  <c r="O234" i="22"/>
  <c r="L234" i="22"/>
  <c r="M234" i="22" s="1"/>
  <c r="Q226" i="22"/>
  <c r="R226" i="22" s="1"/>
  <c r="O226" i="22"/>
  <c r="L226" i="22"/>
  <c r="M226" i="22" s="1"/>
  <c r="Q218" i="22"/>
  <c r="R218" i="22" s="1"/>
  <c r="L218" i="22"/>
  <c r="M218" i="22" s="1"/>
  <c r="O218" i="22"/>
  <c r="Q210" i="22"/>
  <c r="R210" i="22" s="1"/>
  <c r="O210" i="22"/>
  <c r="L210" i="22"/>
  <c r="M210" i="22" s="1"/>
  <c r="Q202" i="22"/>
  <c r="R202" i="22" s="1"/>
  <c r="L202" i="22"/>
  <c r="M202" i="22" s="1"/>
  <c r="O202" i="22"/>
  <c r="Q194" i="22"/>
  <c r="R194" i="22" s="1"/>
  <c r="L194" i="22"/>
  <c r="M194" i="22" s="1"/>
  <c r="O194" i="22"/>
  <c r="Q186" i="22"/>
  <c r="R186" i="22" s="1"/>
  <c r="O186" i="22"/>
  <c r="L186" i="22"/>
  <c r="M186" i="22" s="1"/>
  <c r="Q178" i="22"/>
  <c r="R178" i="22" s="1"/>
  <c r="L178" i="22"/>
  <c r="M178" i="22" s="1"/>
  <c r="O178" i="22"/>
  <c r="Q170" i="22"/>
  <c r="R170" i="22" s="1"/>
  <c r="O170" i="22"/>
  <c r="L170" i="22"/>
  <c r="M170" i="22" s="1"/>
  <c r="Q162" i="22"/>
  <c r="R162" i="22" s="1"/>
  <c r="L162" i="22"/>
  <c r="M162" i="22" s="1"/>
  <c r="O162" i="22"/>
  <c r="Q154" i="22"/>
  <c r="R154" i="22" s="1"/>
  <c r="L154" i="22"/>
  <c r="M154" i="22" s="1"/>
  <c r="O154" i="22"/>
  <c r="Q146" i="22"/>
  <c r="R146" i="22" s="1"/>
  <c r="O146" i="22"/>
  <c r="L146" i="22"/>
  <c r="M146" i="22" s="1"/>
  <c r="Q138" i="22"/>
  <c r="R138" i="22" s="1"/>
  <c r="L138" i="22"/>
  <c r="M138" i="22" s="1"/>
  <c r="O138" i="22"/>
  <c r="Q130" i="22"/>
  <c r="R130" i="22" s="1"/>
  <c r="L130" i="22"/>
  <c r="M130" i="22" s="1"/>
  <c r="O130" i="22"/>
  <c r="Q114" i="22"/>
  <c r="R114" i="22" s="1"/>
  <c r="L114" i="22"/>
  <c r="M114" i="22" s="1"/>
  <c r="O114" i="22"/>
  <c r="Q106" i="22"/>
  <c r="R106" i="22" s="1"/>
  <c r="O106" i="22"/>
  <c r="L106" i="22"/>
  <c r="M106" i="22" s="1"/>
  <c r="Q98" i="22"/>
  <c r="R98" i="22" s="1"/>
  <c r="L98" i="22"/>
  <c r="M98" i="22" s="1"/>
  <c r="O98" i="22"/>
  <c r="Q82" i="22"/>
  <c r="R82" i="22" s="1"/>
  <c r="O82" i="22"/>
  <c r="L82" i="22"/>
  <c r="M82" i="22" s="1"/>
  <c r="Q74" i="22"/>
  <c r="R74" i="22" s="1"/>
  <c r="L74" i="22"/>
  <c r="M74" i="22" s="1"/>
  <c r="O74" i="22"/>
  <c r="Q66" i="22"/>
  <c r="R66" i="22" s="1"/>
  <c r="L66" i="22"/>
  <c r="M66" i="22" s="1"/>
  <c r="O66" i="22"/>
  <c r="Q50" i="22"/>
  <c r="R50" i="22" s="1"/>
  <c r="L50" i="22"/>
  <c r="M50" i="22" s="1"/>
  <c r="O50" i="22"/>
  <c r="Q42" i="22"/>
  <c r="R42" i="22" s="1"/>
  <c r="O42" i="22"/>
  <c r="L42" i="22"/>
  <c r="M42" i="22" s="1"/>
  <c r="Q34" i="22"/>
  <c r="R34" i="22" s="1"/>
  <c r="L34" i="22"/>
  <c r="M34" i="22" s="1"/>
  <c r="O34" i="22"/>
  <c r="Q18" i="22"/>
  <c r="R18" i="22" s="1"/>
  <c r="O18" i="22"/>
  <c r="L18" i="22"/>
  <c r="M18" i="22" s="1"/>
  <c r="Q10" i="22"/>
  <c r="R10" i="22" s="1"/>
  <c r="L10" i="22"/>
  <c r="M10" i="22" s="1"/>
  <c r="O10" i="22"/>
  <c r="O352" i="22"/>
  <c r="Q352" i="22"/>
  <c r="R352" i="22" s="1"/>
  <c r="Q220" i="22"/>
  <c r="R220" i="22" s="1"/>
  <c r="O220" i="22"/>
  <c r="L132" i="22"/>
  <c r="M132" i="22" s="1"/>
  <c r="L68" i="22"/>
  <c r="M68" i="22" s="1"/>
  <c r="O68" i="22"/>
  <c r="Q312" i="22"/>
  <c r="R312" i="22" s="1"/>
  <c r="O312" i="22"/>
  <c r="L312" i="22"/>
  <c r="M312" i="22" s="1"/>
  <c r="Q264" i="22"/>
  <c r="R264" i="22" s="1"/>
  <c r="O264" i="22"/>
  <c r="L264" i="22"/>
  <c r="M264" i="22" s="1"/>
  <c r="O182" i="22"/>
  <c r="Q182" i="22"/>
  <c r="R182" i="22" s="1"/>
  <c r="L182" i="22"/>
  <c r="M182" i="22" s="1"/>
  <c r="Q139" i="22"/>
  <c r="R139" i="22" s="1"/>
  <c r="O139" i="22"/>
  <c r="Q75" i="22"/>
  <c r="R75" i="22" s="1"/>
  <c r="O75" i="22"/>
  <c r="Q11" i="22"/>
  <c r="R11" i="22" s="1"/>
  <c r="O11" i="22"/>
  <c r="O328" i="22"/>
  <c r="Q328" i="22"/>
  <c r="R328" i="22" s="1"/>
  <c r="Q296" i="22"/>
  <c r="R296" i="22" s="1"/>
  <c r="O296" i="22"/>
  <c r="L296" i="22"/>
  <c r="M296" i="22" s="1"/>
  <c r="Q272" i="22"/>
  <c r="R272" i="22" s="1"/>
  <c r="O272" i="22"/>
  <c r="L272" i="22"/>
  <c r="M272" i="22" s="1"/>
  <c r="Q235" i="22"/>
  <c r="R235" i="22" s="1"/>
  <c r="O235" i="22"/>
  <c r="O150" i="22"/>
  <c r="Q150" i="22"/>
  <c r="R150" i="22" s="1"/>
  <c r="Q107" i="22"/>
  <c r="R107" i="22" s="1"/>
  <c r="O107" i="22"/>
  <c r="L328" i="22"/>
  <c r="M328" i="22" s="1"/>
  <c r="L150" i="22"/>
  <c r="M150" i="22" s="1"/>
  <c r="Q247" i="22"/>
  <c r="R247" i="22" s="1"/>
  <c r="O247" i="22"/>
  <c r="Q239" i="22"/>
  <c r="R239" i="22" s="1"/>
  <c r="O239" i="22"/>
  <c r="Q231" i="22"/>
  <c r="R231" i="22" s="1"/>
  <c r="O231" i="22"/>
  <c r="Q223" i="22"/>
  <c r="R223" i="22" s="1"/>
  <c r="O223" i="22"/>
  <c r="L223" i="22"/>
  <c r="M223" i="22" s="1"/>
  <c r="Q215" i="22"/>
  <c r="R215" i="22" s="1"/>
  <c r="O215" i="22"/>
  <c r="Q207" i="22"/>
  <c r="R207" i="22" s="1"/>
  <c r="O207" i="22"/>
  <c r="L207" i="22"/>
  <c r="M207" i="22" s="1"/>
  <c r="Q199" i="22"/>
  <c r="R199" i="22" s="1"/>
  <c r="O199" i="22"/>
  <c r="Q191" i="22"/>
  <c r="R191" i="22" s="1"/>
  <c r="O191" i="22"/>
  <c r="Q183" i="22"/>
  <c r="R183" i="22" s="1"/>
  <c r="O183" i="22"/>
  <c r="Q175" i="22"/>
  <c r="R175" i="22" s="1"/>
  <c r="O175" i="22"/>
  <c r="Q167" i="22"/>
  <c r="R167" i="22" s="1"/>
  <c r="O167" i="22"/>
  <c r="L167" i="22"/>
  <c r="M167" i="22" s="1"/>
  <c r="Q159" i="22"/>
  <c r="R159" i="22" s="1"/>
  <c r="O159" i="22"/>
  <c r="Q151" i="22"/>
  <c r="R151" i="22" s="1"/>
  <c r="O151" i="22"/>
  <c r="L151" i="22"/>
  <c r="M151" i="22" s="1"/>
  <c r="Q143" i="22"/>
  <c r="R143" i="22" s="1"/>
  <c r="O143" i="22"/>
  <c r="Q135" i="22"/>
  <c r="R135" i="22" s="1"/>
  <c r="O135" i="22"/>
  <c r="L135" i="22"/>
  <c r="M135" i="22" s="1"/>
  <c r="Q127" i="22"/>
  <c r="R127" i="22" s="1"/>
  <c r="O127" i="22"/>
  <c r="Q119" i="22"/>
  <c r="R119" i="22" s="1"/>
  <c r="O119" i="22"/>
  <c r="L119" i="22"/>
  <c r="M119" i="22" s="1"/>
  <c r="Q111" i="22"/>
  <c r="R111" i="22" s="1"/>
  <c r="O111" i="22"/>
  <c r="Q103" i="22"/>
  <c r="R103" i="22" s="1"/>
  <c r="O103" i="22"/>
  <c r="L103" i="22"/>
  <c r="M103" i="22" s="1"/>
  <c r="Q95" i="22"/>
  <c r="R95" i="22" s="1"/>
  <c r="O95" i="22"/>
  <c r="Q87" i="22"/>
  <c r="R87" i="22" s="1"/>
  <c r="O87" i="22"/>
  <c r="L87" i="22"/>
  <c r="M87" i="22" s="1"/>
  <c r="Q79" i="22"/>
  <c r="R79" i="22" s="1"/>
  <c r="O79" i="22"/>
  <c r="Q71" i="22"/>
  <c r="R71" i="22" s="1"/>
  <c r="O71" i="22"/>
  <c r="L71" i="22"/>
  <c r="M71" i="22" s="1"/>
  <c r="Q63" i="22"/>
  <c r="R63" i="22" s="1"/>
  <c r="O63" i="22"/>
  <c r="Q55" i="22"/>
  <c r="R55" i="22" s="1"/>
  <c r="O55" i="22"/>
  <c r="L55" i="22"/>
  <c r="M55" i="22" s="1"/>
  <c r="Q47" i="22"/>
  <c r="R47" i="22" s="1"/>
  <c r="O47" i="22"/>
  <c r="Q39" i="22"/>
  <c r="R39" i="22" s="1"/>
  <c r="O39" i="22"/>
  <c r="L39" i="22"/>
  <c r="M39" i="22" s="1"/>
  <c r="Q31" i="22"/>
  <c r="R31" i="22" s="1"/>
  <c r="O31" i="22"/>
  <c r="Q23" i="22"/>
  <c r="R23" i="22" s="1"/>
  <c r="O23" i="22"/>
  <c r="L23" i="22"/>
  <c r="M23" i="22" s="1"/>
  <c r="Q15" i="22"/>
  <c r="R15" i="22" s="1"/>
  <c r="O15" i="22"/>
  <c r="Q7" i="22"/>
  <c r="R7" i="22" s="1"/>
  <c r="O7" i="22"/>
  <c r="L7" i="22"/>
  <c r="M7" i="22" s="1"/>
  <c r="L143" i="22"/>
  <c r="M143" i="22" s="1"/>
  <c r="L79" i="22"/>
  <c r="M79" i="22" s="1"/>
  <c r="L15" i="22"/>
  <c r="M15" i="22" s="1"/>
  <c r="O360" i="22"/>
  <c r="Q360" i="22"/>
  <c r="R360" i="22" s="1"/>
  <c r="Q320" i="22"/>
  <c r="R320" i="22" s="1"/>
  <c r="O320" i="22"/>
  <c r="Q288" i="22"/>
  <c r="R288" i="22" s="1"/>
  <c r="O288" i="22"/>
  <c r="L288" i="22"/>
  <c r="M288" i="22" s="1"/>
  <c r="Q256" i="22"/>
  <c r="R256" i="22" s="1"/>
  <c r="O256" i="22"/>
  <c r="L256" i="22"/>
  <c r="M256" i="22" s="1"/>
  <c r="O214" i="22"/>
  <c r="Q214" i="22"/>
  <c r="R214" i="22" s="1"/>
  <c r="L214" i="22"/>
  <c r="M214" i="22" s="1"/>
  <c r="Q171" i="22"/>
  <c r="R171" i="22" s="1"/>
  <c r="O171" i="22"/>
  <c r="O54" i="22"/>
  <c r="Q54" i="22"/>
  <c r="R54" i="22" s="1"/>
  <c r="Q22" i="22"/>
  <c r="R22" i="22" s="1"/>
  <c r="O22" i="22"/>
  <c r="L239" i="22"/>
  <c r="M239" i="22" s="1"/>
  <c r="L215" i="22"/>
  <c r="M215" i="22" s="1"/>
  <c r="L199" i="22"/>
  <c r="M199" i="22" s="1"/>
  <c r="L183" i="22"/>
  <c r="M183" i="22" s="1"/>
  <c r="O180" i="22"/>
  <c r="O336" i="22"/>
  <c r="Q336" i="22"/>
  <c r="R336" i="22" s="1"/>
  <c r="Q304" i="22"/>
  <c r="R304" i="22" s="1"/>
  <c r="O304" i="22"/>
  <c r="L304" i="22"/>
  <c r="M304" i="22" s="1"/>
  <c r="Q280" i="22"/>
  <c r="R280" i="22" s="1"/>
  <c r="O280" i="22"/>
  <c r="L280" i="22"/>
  <c r="M280" i="22" s="1"/>
  <c r="O246" i="22"/>
  <c r="Q246" i="22"/>
  <c r="R246" i="22" s="1"/>
  <c r="Q203" i="22"/>
  <c r="R203" i="22" s="1"/>
  <c r="O203" i="22"/>
  <c r="O118" i="22"/>
  <c r="Q118" i="22"/>
  <c r="R118" i="22" s="1"/>
  <c r="O86" i="22"/>
  <c r="Q86" i="22"/>
  <c r="R86" i="22" s="1"/>
  <c r="Q43" i="22"/>
  <c r="R43" i="22" s="1"/>
  <c r="O43" i="22"/>
  <c r="L22" i="22"/>
  <c r="M22" i="22" s="1"/>
  <c r="L344" i="22"/>
  <c r="M344" i="22" s="1"/>
  <c r="L159" i="22"/>
  <c r="M159" i="22" s="1"/>
  <c r="L140" i="22"/>
  <c r="M140" i="22" s="1"/>
  <c r="L118" i="22"/>
  <c r="M118" i="22" s="1"/>
  <c r="L95" i="22"/>
  <c r="M95" i="22" s="1"/>
  <c r="L76" i="22"/>
  <c r="M76" i="22" s="1"/>
  <c r="L54" i="22"/>
  <c r="M54" i="22" s="1"/>
  <c r="L31" i="22"/>
  <c r="M31" i="22" s="1"/>
  <c r="L12" i="22"/>
  <c r="M12" i="22" s="1"/>
  <c r="O244" i="22"/>
  <c r="O12" i="22"/>
  <c r="Q252" i="22"/>
  <c r="R252" i="22" s="1"/>
  <c r="O252" i="22"/>
  <c r="Q228" i="22"/>
  <c r="R228" i="22" s="1"/>
  <c r="O228" i="22"/>
  <c r="Q204" i="22"/>
  <c r="R204" i="22" s="1"/>
  <c r="O204" i="22"/>
  <c r="L204" i="22"/>
  <c r="M204" i="22" s="1"/>
  <c r="Q196" i="22"/>
  <c r="R196" i="22" s="1"/>
  <c r="L196" i="22"/>
  <c r="M196" i="22" s="1"/>
  <c r="Q188" i="22"/>
  <c r="R188" i="22" s="1"/>
  <c r="O188" i="22"/>
  <c r="Q172" i="22"/>
  <c r="R172" i="22" s="1"/>
  <c r="O172" i="22"/>
  <c r="Q164" i="22"/>
  <c r="R164" i="22" s="1"/>
  <c r="O164" i="22"/>
  <c r="Q156" i="22"/>
  <c r="R156" i="22" s="1"/>
  <c r="O156" i="22"/>
  <c r="Q148" i="22"/>
  <c r="R148" i="22" s="1"/>
  <c r="O148" i="22"/>
  <c r="Q124" i="22"/>
  <c r="R124" i="22" s="1"/>
  <c r="O124" i="22"/>
  <c r="Q116" i="22"/>
  <c r="R116" i="22" s="1"/>
  <c r="O116" i="22"/>
  <c r="Q108" i="22"/>
  <c r="R108" i="22" s="1"/>
  <c r="O108" i="22"/>
  <c r="Q100" i="22"/>
  <c r="R100" i="22" s="1"/>
  <c r="O100" i="22"/>
  <c r="Q92" i="22"/>
  <c r="R92" i="22" s="1"/>
  <c r="O92" i="22"/>
  <c r="Q84" i="22"/>
  <c r="R84" i="22" s="1"/>
  <c r="O84" i="22"/>
  <c r="Q60" i="22"/>
  <c r="R60" i="22" s="1"/>
  <c r="O60" i="22"/>
  <c r="Q44" i="22"/>
  <c r="R44" i="22" s="1"/>
  <c r="O44" i="22"/>
  <c r="Q36" i="22"/>
  <c r="R36" i="22" s="1"/>
  <c r="O36" i="22"/>
  <c r="Q28" i="22"/>
  <c r="R28" i="22" s="1"/>
  <c r="O28" i="22"/>
  <c r="Q20" i="22"/>
  <c r="R20" i="22" s="1"/>
  <c r="O20" i="22"/>
  <c r="Q4" i="22"/>
  <c r="R4" i="22" s="1"/>
  <c r="O4" i="22"/>
  <c r="Q122" i="22"/>
  <c r="R122" i="22" s="1"/>
  <c r="O122" i="22"/>
  <c r="L122" i="22"/>
  <c r="M122" i="22" s="1"/>
  <c r="Q101" i="22"/>
  <c r="R101" i="22" s="1"/>
  <c r="O101" i="22"/>
  <c r="L101" i="22"/>
  <c r="M101" i="22" s="1"/>
  <c r="Q90" i="22"/>
  <c r="R90" i="22" s="1"/>
  <c r="L90" i="22"/>
  <c r="M90" i="22" s="1"/>
  <c r="Q80" i="22"/>
  <c r="R80" i="22" s="1"/>
  <c r="O80" i="22"/>
  <c r="L80" i="22"/>
  <c r="M80" i="22" s="1"/>
  <c r="Q69" i="22"/>
  <c r="R69" i="22" s="1"/>
  <c r="O69" i="22"/>
  <c r="L69" i="22"/>
  <c r="M69" i="22" s="1"/>
  <c r="Q58" i="22"/>
  <c r="R58" i="22" s="1"/>
  <c r="O58" i="22"/>
  <c r="L58" i="22"/>
  <c r="M58" i="22" s="1"/>
  <c r="Q48" i="22"/>
  <c r="R48" i="22" s="1"/>
  <c r="O48" i="22"/>
  <c r="L48" i="22"/>
  <c r="M48" i="22" s="1"/>
  <c r="Q37" i="22"/>
  <c r="R37" i="22" s="1"/>
  <c r="O37" i="22"/>
  <c r="L37" i="22"/>
  <c r="M37" i="22" s="1"/>
  <c r="Q26" i="22"/>
  <c r="R26" i="22" s="1"/>
  <c r="L26" i="22"/>
  <c r="M26" i="22" s="1"/>
  <c r="Q16" i="22"/>
  <c r="R16" i="22" s="1"/>
  <c r="O16" i="22"/>
  <c r="L16" i="22"/>
  <c r="M16" i="22" s="1"/>
  <c r="Q5" i="22"/>
  <c r="R5" i="22" s="1"/>
  <c r="O5" i="22"/>
  <c r="L5" i="22"/>
  <c r="M5" i="22" s="1"/>
  <c r="L180" i="22"/>
  <c r="M180" i="22" s="1"/>
  <c r="L139" i="22"/>
  <c r="M139" i="22" s="1"/>
  <c r="L116" i="22"/>
  <c r="M116" i="22" s="1"/>
  <c r="L75" i="22"/>
  <c r="M75" i="22" s="1"/>
  <c r="L52" i="22"/>
  <c r="M52" i="22" s="1"/>
  <c r="L11" i="22"/>
  <c r="M11" i="22" s="1"/>
  <c r="O76" i="22"/>
  <c r="Q236" i="22"/>
  <c r="R236" i="22" s="1"/>
  <c r="O236" i="22"/>
  <c r="L236" i="22"/>
  <c r="M236" i="22" s="1"/>
  <c r="Q212" i="22"/>
  <c r="R212" i="22" s="1"/>
  <c r="O212" i="22"/>
  <c r="O142" i="22"/>
  <c r="Q142" i="22"/>
  <c r="R142" i="22" s="1"/>
  <c r="O110" i="22"/>
  <c r="Q110" i="22"/>
  <c r="R110" i="22" s="1"/>
  <c r="O78" i="22"/>
  <c r="Q78" i="22"/>
  <c r="R78" i="22" s="1"/>
  <c r="O46" i="22"/>
  <c r="Q46" i="22"/>
  <c r="R46" i="22" s="1"/>
  <c r="Q14" i="22"/>
  <c r="R14" i="22" s="1"/>
  <c r="O14" i="22"/>
  <c r="L352" i="22"/>
  <c r="M352" i="22" s="1"/>
  <c r="L320" i="22"/>
  <c r="M320" i="22" s="1"/>
  <c r="L247" i="22"/>
  <c r="M247" i="22" s="1"/>
  <c r="L235" i="22"/>
  <c r="M235" i="22" s="1"/>
  <c r="L175" i="22"/>
  <c r="M175" i="22" s="1"/>
  <c r="L156" i="22"/>
  <c r="M156" i="22" s="1"/>
  <c r="L111" i="22"/>
  <c r="M111" i="22" s="1"/>
  <c r="L92" i="22"/>
  <c r="M92" i="22" s="1"/>
  <c r="L28" i="22"/>
  <c r="M28" i="22" s="1"/>
  <c r="O140" i="22"/>
  <c r="Q344" i="22"/>
  <c r="R344" i="22" s="1"/>
  <c r="S11" i="58" l="1"/>
  <c r="T11" i="58" s="1"/>
  <c r="X11" i="58"/>
  <c r="Y11" i="58" s="1"/>
  <c r="V11" i="58"/>
  <c r="S163" i="58"/>
  <c r="T163" i="58" s="1"/>
  <c r="X163" i="58"/>
  <c r="Y163" i="58" s="1"/>
  <c r="V163" i="58"/>
  <c r="V339" i="58"/>
  <c r="S339" i="58"/>
  <c r="T339" i="58" s="1"/>
  <c r="X339" i="58"/>
  <c r="Y339" i="58" s="1"/>
  <c r="V291" i="58"/>
  <c r="S291" i="58"/>
  <c r="T291" i="58" s="1"/>
  <c r="X291" i="58"/>
  <c r="Y291" i="58" s="1"/>
  <c r="X134" i="58"/>
  <c r="Y134" i="58" s="1"/>
  <c r="V134" i="58"/>
  <c r="S134" i="58"/>
  <c r="T134" i="58" s="1"/>
  <c r="X5" i="58"/>
  <c r="Y5" i="58" s="1"/>
  <c r="V5" i="58"/>
  <c r="S5" i="58"/>
  <c r="T5" i="58" s="1"/>
  <c r="X77" i="58"/>
  <c r="Y77" i="58" s="1"/>
  <c r="V77" i="58"/>
  <c r="S77" i="58"/>
  <c r="T77" i="58" s="1"/>
  <c r="X265" i="58"/>
  <c r="Y265" i="58" s="1"/>
  <c r="V265" i="58"/>
  <c r="S265" i="58"/>
  <c r="T265" i="58" s="1"/>
  <c r="V200" i="58"/>
  <c r="S200" i="58"/>
  <c r="T200" i="58" s="1"/>
  <c r="X200" i="58"/>
  <c r="Y200" i="58" s="1"/>
  <c r="S108" i="58"/>
  <c r="T108" i="58" s="1"/>
  <c r="X108" i="58"/>
  <c r="Y108" i="58" s="1"/>
  <c r="V108" i="58"/>
  <c r="X43" i="58"/>
  <c r="Y43" i="58" s="1"/>
  <c r="V43" i="58"/>
  <c r="S43" i="58"/>
  <c r="T43" i="58" s="1"/>
  <c r="S158" i="58"/>
  <c r="T158" i="58" s="1"/>
  <c r="X158" i="58"/>
  <c r="Y158" i="58" s="1"/>
  <c r="V158" i="58"/>
  <c r="W8" i="55"/>
  <c r="W4" i="55"/>
  <c r="X145" i="58"/>
  <c r="Y145" i="58" s="1"/>
  <c r="V187" i="58"/>
  <c r="S357" i="58"/>
  <c r="T357" i="58" s="1"/>
  <c r="V357" i="58"/>
  <c r="S230" i="58"/>
  <c r="T230" i="58" s="1"/>
  <c r="V2" i="58"/>
  <c r="V145" i="58"/>
  <c r="S2" i="58"/>
  <c r="T2" i="58" s="1"/>
  <c r="S287" i="58"/>
  <c r="T287" i="58" s="1"/>
  <c r="V341" i="58"/>
  <c r="X311" i="58"/>
  <c r="Y311" i="58" s="1"/>
  <c r="X169" i="58"/>
  <c r="Y169" i="58" s="1"/>
  <c r="X341" i="58"/>
  <c r="Y341" i="58" s="1"/>
  <c r="V287" i="58"/>
  <c r="S203" i="58"/>
  <c r="T203" i="58" s="1"/>
  <c r="S114" i="58"/>
  <c r="T114" i="58" s="1"/>
  <c r="V180" i="58"/>
  <c r="X48" i="58"/>
  <c r="Y48" i="58" s="1"/>
  <c r="S310" i="58"/>
  <c r="T310" i="58" s="1"/>
  <c r="S246" i="58"/>
  <c r="T246" i="58" s="1"/>
  <c r="X164" i="58"/>
  <c r="Y164" i="58" s="1"/>
  <c r="X56" i="58"/>
  <c r="Y56" i="58" s="1"/>
  <c r="S342" i="58"/>
  <c r="T342" i="58" s="1"/>
  <c r="V310" i="58"/>
  <c r="S164" i="58"/>
  <c r="T164" i="58" s="1"/>
  <c r="S40" i="58"/>
  <c r="T40" i="58" s="1"/>
  <c r="X40" i="58"/>
  <c r="Y40" i="58" s="1"/>
  <c r="V295" i="58"/>
  <c r="V223" i="58"/>
  <c r="S294" i="58"/>
  <c r="T294" i="58" s="1"/>
  <c r="X230" i="58"/>
  <c r="Y230" i="58" s="1"/>
  <c r="S103" i="58"/>
  <c r="T103" i="58" s="1"/>
  <c r="S298" i="58"/>
  <c r="T298" i="58" s="1"/>
  <c r="V342" i="58"/>
  <c r="X335" i="58"/>
  <c r="Y335" i="58" s="1"/>
  <c r="V296" i="58"/>
  <c r="V146" i="58"/>
  <c r="V312" i="58"/>
  <c r="S239" i="58"/>
  <c r="T239" i="58" s="1"/>
  <c r="V103" i="58"/>
  <c r="V76" i="58"/>
  <c r="V294" i="58"/>
  <c r="X146" i="58"/>
  <c r="Y146" i="58" s="1"/>
  <c r="S214" i="58"/>
  <c r="T214" i="58" s="1"/>
  <c r="S187" i="58"/>
  <c r="T187" i="58" s="1"/>
  <c r="V335" i="58"/>
  <c r="S295" i="58"/>
  <c r="T295" i="58" s="1"/>
  <c r="X223" i="58"/>
  <c r="Y223" i="58" s="1"/>
  <c r="X180" i="58"/>
  <c r="Y180" i="58" s="1"/>
  <c r="V311" i="58"/>
  <c r="V236" i="58"/>
  <c r="X343" i="58"/>
  <c r="Y343" i="58" s="1"/>
  <c r="V302" i="58"/>
  <c r="X284" i="58"/>
  <c r="Y284" i="58" s="1"/>
  <c r="V169" i="58"/>
  <c r="S345" i="58"/>
  <c r="T345" i="58" s="1"/>
  <c r="X266" i="58"/>
  <c r="Y266" i="58" s="1"/>
  <c r="V123" i="58"/>
  <c r="V345" i="58"/>
  <c r="S149" i="58"/>
  <c r="T149" i="58" s="1"/>
  <c r="V338" i="58"/>
  <c r="X306" i="58"/>
  <c r="Y306" i="58" s="1"/>
  <c r="S302" i="58"/>
  <c r="T302" i="58" s="1"/>
  <c r="X349" i="58"/>
  <c r="Y349" i="58" s="1"/>
  <c r="S195" i="58"/>
  <c r="T195" i="58" s="1"/>
  <c r="V234" i="58"/>
  <c r="V44" i="58"/>
  <c r="X298" i="58"/>
  <c r="Y298" i="58" s="1"/>
  <c r="S157" i="58"/>
  <c r="T157" i="58" s="1"/>
  <c r="S353" i="58"/>
  <c r="T353" i="58" s="1"/>
  <c r="X177" i="58"/>
  <c r="Y177" i="58" s="1"/>
  <c r="V32" i="58"/>
  <c r="V353" i="58"/>
  <c r="X207" i="58"/>
  <c r="Y207" i="58" s="1"/>
  <c r="V239" i="58"/>
  <c r="S258" i="58"/>
  <c r="T258" i="58" s="1"/>
  <c r="X149" i="58"/>
  <c r="Y149" i="58" s="1"/>
  <c r="V358" i="58"/>
  <c r="S338" i="58"/>
  <c r="T338" i="58" s="1"/>
  <c r="X214" i="58"/>
  <c r="Y214" i="58" s="1"/>
  <c r="S306" i="58"/>
  <c r="T306" i="58" s="1"/>
  <c r="X242" i="58"/>
  <c r="Y242" i="58" s="1"/>
  <c r="S118" i="58"/>
  <c r="T118" i="58" s="1"/>
  <c r="V349" i="58"/>
  <c r="S242" i="58"/>
  <c r="T242" i="58" s="1"/>
  <c r="V280" i="58"/>
  <c r="X238" i="58"/>
  <c r="Y238" i="58" s="1"/>
  <c r="X203" i="58"/>
  <c r="Y203" i="58" s="1"/>
  <c r="V157" i="58"/>
  <c r="X327" i="58"/>
  <c r="Y327" i="58" s="1"/>
  <c r="X334" i="58"/>
  <c r="Y334" i="58" s="1"/>
  <c r="X32" i="58"/>
  <c r="Y32" i="58" s="1"/>
  <c r="S334" i="58"/>
  <c r="T334" i="58" s="1"/>
  <c r="S234" i="58"/>
  <c r="T234" i="58" s="1"/>
  <c r="V131" i="58"/>
  <c r="S68" i="58"/>
  <c r="T68" i="58" s="1"/>
  <c r="V13" i="58"/>
  <c r="V118" i="58"/>
  <c r="X323" i="58"/>
  <c r="Y323" i="58" s="1"/>
  <c r="X195" i="58"/>
  <c r="Y195" i="58" s="1"/>
  <c r="V18" i="58"/>
  <c r="V323" i="58"/>
  <c r="S328" i="58"/>
  <c r="T328" i="58" s="1"/>
  <c r="S128" i="58"/>
  <c r="T128" i="58" s="1"/>
  <c r="V336" i="58"/>
  <c r="X44" i="58"/>
  <c r="Y44" i="58" s="1"/>
  <c r="S280" i="58"/>
  <c r="T280" i="58" s="1"/>
  <c r="X131" i="58"/>
  <c r="Y131" i="58" s="1"/>
  <c r="S121" i="58"/>
  <c r="T121" i="58" s="1"/>
  <c r="V52" i="58"/>
  <c r="S327" i="58"/>
  <c r="T327" i="58" s="1"/>
  <c r="X324" i="58"/>
  <c r="Y324" i="58" s="1"/>
  <c r="X319" i="58"/>
  <c r="Y319" i="58" s="1"/>
  <c r="S238" i="58"/>
  <c r="T238" i="58" s="1"/>
  <c r="X36" i="58"/>
  <c r="Y36" i="58" s="1"/>
  <c r="S207" i="58"/>
  <c r="T207" i="58" s="1"/>
  <c r="S324" i="58"/>
  <c r="T324" i="58" s="1"/>
  <c r="X292" i="58"/>
  <c r="Y292" i="58" s="1"/>
  <c r="S188" i="58"/>
  <c r="T188" i="58" s="1"/>
  <c r="X68" i="58"/>
  <c r="Y68" i="58" s="1"/>
  <c r="S305" i="58"/>
  <c r="T305" i="58" s="1"/>
  <c r="S276" i="58"/>
  <c r="T276" i="58" s="1"/>
  <c r="S52" i="58"/>
  <c r="T52" i="58" s="1"/>
  <c r="V48" i="58"/>
  <c r="V174" i="58"/>
  <c r="X331" i="58"/>
  <c r="Y331" i="58" s="1"/>
  <c r="V276" i="58"/>
  <c r="S41" i="58"/>
  <c r="T41" i="58" s="1"/>
  <c r="S332" i="58"/>
  <c r="T332" i="58" s="1"/>
  <c r="V143" i="58"/>
  <c r="S189" i="58"/>
  <c r="T189" i="58" s="1"/>
  <c r="S296" i="58"/>
  <c r="T296" i="58" s="1"/>
  <c r="X76" i="58"/>
  <c r="Y76" i="58" s="1"/>
  <c r="S57" i="58"/>
  <c r="T57" i="58" s="1"/>
  <c r="V356" i="58"/>
  <c r="S343" i="58"/>
  <c r="T343" i="58" s="1"/>
  <c r="V87" i="58"/>
  <c r="V25" i="58"/>
  <c r="X312" i="58"/>
  <c r="Y312" i="58" s="1"/>
  <c r="S236" i="58"/>
  <c r="T236" i="58" s="1"/>
  <c r="X41" i="58"/>
  <c r="Y41" i="58" s="1"/>
  <c r="X3" i="58"/>
  <c r="Y3" i="58" s="1"/>
  <c r="V332" i="58"/>
  <c r="X205" i="58"/>
  <c r="Y205" i="58" s="1"/>
  <c r="V266" i="58"/>
  <c r="S136" i="58"/>
  <c r="T136" i="58" s="1"/>
  <c r="V284" i="58"/>
  <c r="V189" i="58"/>
  <c r="V56" i="58"/>
  <c r="S192" i="58"/>
  <c r="T192" i="58" s="1"/>
  <c r="V313" i="58"/>
  <c r="X120" i="58"/>
  <c r="Y120" i="58" s="1"/>
  <c r="X313" i="58"/>
  <c r="Y313" i="58" s="1"/>
  <c r="S297" i="58"/>
  <c r="T297" i="58" s="1"/>
  <c r="X208" i="58"/>
  <c r="Y208" i="58" s="1"/>
  <c r="X75" i="58"/>
  <c r="Y75" i="58" s="1"/>
  <c r="V26" i="58"/>
  <c r="X348" i="58"/>
  <c r="Y348" i="58" s="1"/>
  <c r="V281" i="58"/>
  <c r="V289" i="58"/>
  <c r="X213" i="58"/>
  <c r="Y213" i="58" s="1"/>
  <c r="V132" i="58"/>
  <c r="S174" i="58"/>
  <c r="T174" i="58" s="1"/>
  <c r="X231" i="58"/>
  <c r="Y231" i="58" s="1"/>
  <c r="S99" i="58"/>
  <c r="T99" i="58" s="1"/>
  <c r="V84" i="58"/>
  <c r="S228" i="58"/>
  <c r="T228" i="58" s="1"/>
  <c r="X204" i="58"/>
  <c r="Y204" i="58" s="1"/>
  <c r="S42" i="58"/>
  <c r="T42" i="58" s="1"/>
  <c r="V292" i="58"/>
  <c r="X232" i="58"/>
  <c r="Y232" i="58" s="1"/>
  <c r="X121" i="58"/>
  <c r="Y121" i="58" s="1"/>
  <c r="V328" i="58"/>
  <c r="S289" i="58"/>
  <c r="T289" i="58" s="1"/>
  <c r="S177" i="58"/>
  <c r="T177" i="58" s="1"/>
  <c r="V231" i="58"/>
  <c r="V114" i="58"/>
  <c r="X22" i="58"/>
  <c r="Y22" i="58" s="1"/>
  <c r="X65" i="58"/>
  <c r="Y65" i="58" s="1"/>
  <c r="V201" i="58"/>
  <c r="X320" i="58"/>
  <c r="Y320" i="58" s="1"/>
  <c r="V305" i="58"/>
  <c r="X356" i="58"/>
  <c r="Y356" i="58" s="1"/>
  <c r="S320" i="58"/>
  <c r="T320" i="58" s="1"/>
  <c r="S319" i="58"/>
  <c r="T319" i="58" s="1"/>
  <c r="V228" i="58"/>
  <c r="S201" i="58"/>
  <c r="T201" i="58" s="1"/>
  <c r="S181" i="58"/>
  <c r="T181" i="58" s="1"/>
  <c r="V188" i="58"/>
  <c r="V99" i="58"/>
  <c r="X84" i="58"/>
  <c r="Y84" i="58" s="1"/>
  <c r="S91" i="58"/>
  <c r="T91" i="58" s="1"/>
  <c r="S88" i="58"/>
  <c r="T88" i="58" s="1"/>
  <c r="S36" i="58"/>
  <c r="T36" i="58" s="1"/>
  <c r="V95" i="58"/>
  <c r="X6" i="58"/>
  <c r="Y6" i="58" s="1"/>
  <c r="S281" i="58"/>
  <c r="T281" i="58" s="1"/>
  <c r="S220" i="58"/>
  <c r="T220" i="58" s="1"/>
  <c r="S132" i="58"/>
  <c r="T132" i="58" s="1"/>
  <c r="X181" i="58"/>
  <c r="Y181" i="58" s="1"/>
  <c r="V88" i="58"/>
  <c r="X95" i="58"/>
  <c r="Y95" i="58" s="1"/>
  <c r="S6" i="58"/>
  <c r="T6" i="58" s="1"/>
  <c r="V199" i="58"/>
  <c r="V128" i="58"/>
  <c r="S235" i="58"/>
  <c r="T235" i="58" s="1"/>
  <c r="S213" i="58"/>
  <c r="T213" i="58" s="1"/>
  <c r="S18" i="58"/>
  <c r="T18" i="58" s="1"/>
  <c r="V42" i="58"/>
  <c r="X199" i="58"/>
  <c r="Y199" i="58" s="1"/>
  <c r="X62" i="58"/>
  <c r="Y62" i="58" s="1"/>
  <c r="X329" i="58"/>
  <c r="Y329" i="58" s="1"/>
  <c r="V245" i="58"/>
  <c r="V171" i="58"/>
  <c r="V337" i="58"/>
  <c r="V19" i="58"/>
  <c r="X182" i="58"/>
  <c r="Y182" i="58" s="1"/>
  <c r="X136" i="58"/>
  <c r="Y136" i="58" s="1"/>
  <c r="X206" i="58"/>
  <c r="Y206" i="58" s="1"/>
  <c r="V182" i="58"/>
  <c r="S85" i="58"/>
  <c r="T85" i="58" s="1"/>
  <c r="S178" i="58"/>
  <c r="T178" i="58" s="1"/>
  <c r="S206" i="58"/>
  <c r="T206" i="58" s="1"/>
  <c r="V120" i="58"/>
  <c r="S237" i="58"/>
  <c r="T237" i="58" s="1"/>
  <c r="X39" i="58"/>
  <c r="Y39" i="58" s="1"/>
  <c r="X69" i="58"/>
  <c r="Y69" i="58" s="1"/>
  <c r="X93" i="58"/>
  <c r="Y93" i="58" s="1"/>
  <c r="S205" i="58"/>
  <c r="T205" i="58" s="1"/>
  <c r="V125" i="58"/>
  <c r="V3" i="58"/>
  <c r="V254" i="58"/>
  <c r="S161" i="58"/>
  <c r="T161" i="58" s="1"/>
  <c r="X308" i="58"/>
  <c r="Y308" i="58" s="1"/>
  <c r="X37" i="58"/>
  <c r="Y37" i="58" s="1"/>
  <c r="S337" i="58"/>
  <c r="T337" i="58" s="1"/>
  <c r="X237" i="58"/>
  <c r="Y237" i="58" s="1"/>
  <c r="S143" i="58"/>
  <c r="T143" i="58" s="1"/>
  <c r="S93" i="58"/>
  <c r="T93" i="58" s="1"/>
  <c r="S69" i="58"/>
  <c r="T69" i="58" s="1"/>
  <c r="X171" i="58"/>
  <c r="Y171" i="58" s="1"/>
  <c r="S221" i="58"/>
  <c r="T221" i="58" s="1"/>
  <c r="X249" i="58"/>
  <c r="Y249" i="58" s="1"/>
  <c r="X113" i="58"/>
  <c r="Y113" i="58" s="1"/>
  <c r="V66" i="58"/>
  <c r="V57" i="58"/>
  <c r="S211" i="58"/>
  <c r="T211" i="58" s="1"/>
  <c r="S267" i="58"/>
  <c r="T267" i="58" s="1"/>
  <c r="V221" i="58"/>
  <c r="S249" i="58"/>
  <c r="T249" i="58" s="1"/>
  <c r="V220" i="58"/>
  <c r="S113" i="58"/>
  <c r="T113" i="58" s="1"/>
  <c r="S208" i="58"/>
  <c r="T208" i="58" s="1"/>
  <c r="V166" i="58"/>
  <c r="X66" i="58"/>
  <c r="Y66" i="58" s="1"/>
  <c r="S92" i="58"/>
  <c r="T92" i="58" s="1"/>
  <c r="V211" i="58"/>
  <c r="X340" i="58"/>
  <c r="Y340" i="58" s="1"/>
  <c r="V92" i="58"/>
  <c r="V23" i="58"/>
  <c r="V91" i="58"/>
  <c r="S22" i="58"/>
  <c r="T22" i="58" s="1"/>
  <c r="V65" i="58"/>
  <c r="X16" i="58"/>
  <c r="Y16" i="58" s="1"/>
  <c r="S314" i="58"/>
  <c r="T314" i="58" s="1"/>
  <c r="X225" i="58"/>
  <c r="Y225" i="58" s="1"/>
  <c r="V317" i="58"/>
  <c r="X346" i="58"/>
  <c r="Y346" i="58" s="1"/>
  <c r="V147" i="58"/>
  <c r="V107" i="58"/>
  <c r="X317" i="58"/>
  <c r="Y317" i="58" s="1"/>
  <c r="S346" i="58"/>
  <c r="T346" i="58" s="1"/>
  <c r="X257" i="58"/>
  <c r="Y257" i="58" s="1"/>
  <c r="X107" i="58"/>
  <c r="Y107" i="58" s="1"/>
  <c r="S360" i="58"/>
  <c r="T360" i="58" s="1"/>
  <c r="S257" i="58"/>
  <c r="T257" i="58" s="1"/>
  <c r="V150" i="58"/>
  <c r="S60" i="58"/>
  <c r="T60" i="58" s="1"/>
  <c r="S240" i="58"/>
  <c r="T240" i="58" s="1"/>
  <c r="S150" i="58"/>
  <c r="T150" i="58" s="1"/>
  <c r="V60" i="58"/>
  <c r="S347" i="58"/>
  <c r="T347" i="58" s="1"/>
  <c r="X314" i="58"/>
  <c r="Y314" i="58" s="1"/>
  <c r="X240" i="58"/>
  <c r="Y240" i="58" s="1"/>
  <c r="S263" i="58"/>
  <c r="T263" i="58" s="1"/>
  <c r="V55" i="58"/>
  <c r="S97" i="58"/>
  <c r="T97" i="58" s="1"/>
  <c r="V129" i="58"/>
  <c r="S58" i="58"/>
  <c r="T58" i="58" s="1"/>
  <c r="X148" i="58"/>
  <c r="Y148" i="58" s="1"/>
  <c r="X58" i="58"/>
  <c r="Y58" i="58" s="1"/>
  <c r="X87" i="58"/>
  <c r="Y87" i="58" s="1"/>
  <c r="S123" i="58"/>
  <c r="T123" i="58" s="1"/>
  <c r="X97" i="58"/>
  <c r="Y97" i="58" s="1"/>
  <c r="S286" i="58"/>
  <c r="T286" i="58" s="1"/>
  <c r="S13" i="58"/>
  <c r="T13" i="58" s="1"/>
  <c r="S183" i="58"/>
  <c r="T183" i="58" s="1"/>
  <c r="V24" i="58"/>
  <c r="V340" i="58"/>
  <c r="S225" i="58"/>
  <c r="T225" i="58" s="1"/>
  <c r="S133" i="58"/>
  <c r="T133" i="58" s="1"/>
  <c r="V34" i="58"/>
  <c r="V260" i="58"/>
  <c r="S260" i="58"/>
  <c r="T260" i="58" s="1"/>
  <c r="X133" i="58"/>
  <c r="Y133" i="58" s="1"/>
  <c r="X34" i="58"/>
  <c r="Y34" i="58" s="1"/>
  <c r="X25" i="58"/>
  <c r="Y25" i="58" s="1"/>
  <c r="S4" i="58"/>
  <c r="T4" i="58" s="1"/>
  <c r="S101" i="58"/>
  <c r="T101" i="58" s="1"/>
  <c r="S86" i="58"/>
  <c r="T86" i="58" s="1"/>
  <c r="X262" i="58"/>
  <c r="Y262" i="58" s="1"/>
  <c r="V222" i="58"/>
  <c r="V138" i="58"/>
  <c r="V86" i="58"/>
  <c r="V39" i="58"/>
  <c r="X85" i="58"/>
  <c r="Y85" i="58" s="1"/>
  <c r="X130" i="58"/>
  <c r="Y130" i="58" s="1"/>
  <c r="S350" i="58"/>
  <c r="T350" i="58" s="1"/>
  <c r="V172" i="58"/>
  <c r="V197" i="58"/>
  <c r="V47" i="58"/>
  <c r="V175" i="58"/>
  <c r="V4" i="58"/>
  <c r="X112" i="58"/>
  <c r="Y112" i="58" s="1"/>
  <c r="S148" i="58"/>
  <c r="T148" i="58" s="1"/>
  <c r="X47" i="58"/>
  <c r="Y47" i="58" s="1"/>
  <c r="S59" i="58"/>
  <c r="T59" i="58" s="1"/>
  <c r="X19" i="58"/>
  <c r="Y19" i="58" s="1"/>
  <c r="S303" i="58"/>
  <c r="T303" i="58" s="1"/>
  <c r="V10" i="58"/>
  <c r="V262" i="58"/>
  <c r="S222" i="58"/>
  <c r="T222" i="58" s="1"/>
  <c r="S151" i="58"/>
  <c r="T151" i="58" s="1"/>
  <c r="V116" i="58"/>
  <c r="V351" i="58"/>
  <c r="X354" i="58"/>
  <c r="Y354" i="58" s="1"/>
  <c r="V303" i="58"/>
  <c r="S355" i="58"/>
  <c r="T355" i="58" s="1"/>
  <c r="S304" i="58"/>
  <c r="T304" i="58" s="1"/>
  <c r="V268" i="58"/>
  <c r="S252" i="58"/>
  <c r="T252" i="58" s="1"/>
  <c r="S255" i="58"/>
  <c r="T255" i="58" s="1"/>
  <c r="S247" i="58"/>
  <c r="T247" i="58" s="1"/>
  <c r="S116" i="58"/>
  <c r="T116" i="58" s="1"/>
  <c r="S186" i="58"/>
  <c r="T186" i="58" s="1"/>
  <c r="V141" i="58"/>
  <c r="X172" i="58"/>
  <c r="Y172" i="58" s="1"/>
  <c r="X263" i="58"/>
  <c r="Y263" i="58" s="1"/>
  <c r="X71" i="58"/>
  <c r="Y71" i="58" s="1"/>
  <c r="X55" i="58"/>
  <c r="Y55" i="58" s="1"/>
  <c r="S49" i="58"/>
  <c r="T49" i="58" s="1"/>
  <c r="V151" i="58"/>
  <c r="V104" i="58"/>
  <c r="X30" i="58"/>
  <c r="Y30" i="58" s="1"/>
  <c r="S26" i="58"/>
  <c r="T26" i="58" s="1"/>
  <c r="V16" i="58"/>
  <c r="V27" i="58"/>
  <c r="X274" i="58"/>
  <c r="Y274" i="58" s="1"/>
  <c r="S219" i="58"/>
  <c r="T219" i="58" s="1"/>
  <c r="V31" i="58"/>
  <c r="X355" i="58"/>
  <c r="Y355" i="58" s="1"/>
  <c r="S141" i="58"/>
  <c r="T141" i="58" s="1"/>
  <c r="X176" i="58"/>
  <c r="Y176" i="58" s="1"/>
  <c r="S37" i="58"/>
  <c r="T37" i="58" s="1"/>
  <c r="S354" i="58"/>
  <c r="T354" i="58" s="1"/>
  <c r="X282" i="58"/>
  <c r="Y282" i="58" s="1"/>
  <c r="V304" i="58"/>
  <c r="V255" i="58"/>
  <c r="V247" i="58"/>
  <c r="S165" i="58"/>
  <c r="T165" i="58" s="1"/>
  <c r="X186" i="58"/>
  <c r="Y186" i="58" s="1"/>
  <c r="S74" i="58"/>
  <c r="T74" i="58" s="1"/>
  <c r="V49" i="58"/>
  <c r="S67" i="58"/>
  <c r="T67" i="58" s="1"/>
  <c r="X104" i="58"/>
  <c r="Y104" i="58" s="1"/>
  <c r="S30" i="58"/>
  <c r="T30" i="58" s="1"/>
  <c r="X219" i="58"/>
  <c r="Y219" i="58" s="1"/>
  <c r="X9" i="58"/>
  <c r="Y9" i="58" s="1"/>
  <c r="S33" i="58"/>
  <c r="T33" i="58" s="1"/>
  <c r="X254" i="58"/>
  <c r="Y254" i="58" s="1"/>
  <c r="V105" i="58"/>
  <c r="V71" i="58"/>
  <c r="S318" i="58"/>
  <c r="T318" i="58" s="1"/>
  <c r="S282" i="58"/>
  <c r="T282" i="58" s="1"/>
  <c r="S215" i="58"/>
  <c r="T215" i="58" s="1"/>
  <c r="S261" i="58"/>
  <c r="T261" i="58" s="1"/>
  <c r="X272" i="58"/>
  <c r="Y272" i="58" s="1"/>
  <c r="V155" i="58"/>
  <c r="X137" i="58"/>
  <c r="Y137" i="58" s="1"/>
  <c r="V165" i="58"/>
  <c r="S119" i="58"/>
  <c r="T119" i="58" s="1"/>
  <c r="V74" i="58"/>
  <c r="S50" i="58"/>
  <c r="T50" i="58" s="1"/>
  <c r="V79" i="58"/>
  <c r="S102" i="58"/>
  <c r="T102" i="58" s="1"/>
  <c r="V67" i="58"/>
  <c r="X27" i="58"/>
  <c r="Y27" i="58" s="1"/>
  <c r="S12" i="58"/>
  <c r="T12" i="58" s="1"/>
  <c r="V274" i="58"/>
  <c r="X154" i="58"/>
  <c r="Y154" i="58" s="1"/>
  <c r="X155" i="58"/>
  <c r="Y155" i="58" s="1"/>
  <c r="V161" i="58"/>
  <c r="V318" i="58"/>
  <c r="V252" i="58"/>
  <c r="V261" i="58"/>
  <c r="V229" i="58"/>
  <c r="V216" i="58"/>
  <c r="S272" i="58"/>
  <c r="T272" i="58" s="1"/>
  <c r="S137" i="58"/>
  <c r="T137" i="58" s="1"/>
  <c r="V119" i="58"/>
  <c r="X105" i="58"/>
  <c r="Y105" i="58" s="1"/>
  <c r="V115" i="58"/>
  <c r="X197" i="58"/>
  <c r="Y197" i="58" s="1"/>
  <c r="V50" i="58"/>
  <c r="X79" i="58"/>
  <c r="Y79" i="58" s="1"/>
  <c r="X129" i="58"/>
  <c r="Y129" i="58" s="1"/>
  <c r="X102" i="58"/>
  <c r="Y102" i="58" s="1"/>
  <c r="S10" i="58"/>
  <c r="T10" i="58" s="1"/>
  <c r="V12" i="58"/>
  <c r="V130" i="58"/>
  <c r="S53" i="58"/>
  <c r="T53" i="58" s="1"/>
  <c r="S154" i="58"/>
  <c r="T154" i="58" s="1"/>
  <c r="V267" i="58"/>
  <c r="V244" i="58"/>
  <c r="X273" i="58"/>
  <c r="Y273" i="58" s="1"/>
  <c r="X215" i="58"/>
  <c r="Y215" i="58" s="1"/>
  <c r="V100" i="58"/>
  <c r="X115" i="58"/>
  <c r="Y115" i="58" s="1"/>
  <c r="V54" i="58"/>
  <c r="V53" i="58"/>
  <c r="V192" i="58"/>
  <c r="V176" i="58"/>
  <c r="S351" i="58"/>
  <c r="T351" i="58" s="1"/>
  <c r="V308" i="58"/>
  <c r="V273" i="58"/>
  <c r="S100" i="58"/>
  <c r="T100" i="58" s="1"/>
  <c r="S15" i="58"/>
  <c r="T15" i="58" s="1"/>
  <c r="S268" i="58"/>
  <c r="T268" i="58" s="1"/>
  <c r="V112" i="58"/>
  <c r="X33" i="58"/>
  <c r="Y33" i="58" s="1"/>
  <c r="X51" i="58"/>
  <c r="Y51" i="58" s="1"/>
  <c r="V51" i="58"/>
  <c r="S51" i="58"/>
  <c r="T51" i="58" s="1"/>
  <c r="S35" i="58"/>
  <c r="T35" i="58" s="1"/>
  <c r="V35" i="58"/>
  <c r="X35" i="58"/>
  <c r="Y35" i="58" s="1"/>
  <c r="V269" i="58"/>
  <c r="S269" i="58"/>
  <c r="T269" i="58" s="1"/>
  <c r="X269" i="58"/>
  <c r="Y269" i="58" s="1"/>
  <c r="S173" i="58"/>
  <c r="T173" i="58" s="1"/>
  <c r="X173" i="58"/>
  <c r="Y173" i="58" s="1"/>
  <c r="V173" i="58"/>
  <c r="X168" i="58"/>
  <c r="Y168" i="58" s="1"/>
  <c r="V168" i="58"/>
  <c r="S168" i="58"/>
  <c r="T168" i="58" s="1"/>
  <c r="X352" i="58"/>
  <c r="Y352" i="58" s="1"/>
  <c r="V352" i="58"/>
  <c r="S352" i="58"/>
  <c r="T352" i="58" s="1"/>
  <c r="X159" i="58"/>
  <c r="Y159" i="58" s="1"/>
  <c r="V159" i="58"/>
  <c r="S159" i="58"/>
  <c r="T159" i="58" s="1"/>
  <c r="S64" i="58"/>
  <c r="T64" i="58" s="1"/>
  <c r="X64" i="58"/>
  <c r="Y64" i="58" s="1"/>
  <c r="V64" i="58"/>
  <c r="S63" i="58"/>
  <c r="T63" i="58" s="1"/>
  <c r="X63" i="58"/>
  <c r="Y63" i="58" s="1"/>
  <c r="V63" i="58"/>
  <c r="S309" i="58"/>
  <c r="T309" i="58" s="1"/>
  <c r="X309" i="58"/>
  <c r="Y309" i="58" s="1"/>
  <c r="V309" i="58"/>
  <c r="X8" i="58"/>
  <c r="Y8" i="58" s="1"/>
  <c r="S8" i="58"/>
  <c r="T8" i="58" s="1"/>
  <c r="V8" i="58"/>
  <c r="S184" i="58"/>
  <c r="T184" i="58" s="1"/>
  <c r="X184" i="58"/>
  <c r="Y184" i="58" s="1"/>
  <c r="V184" i="58"/>
  <c r="S126" i="58"/>
  <c r="T126" i="58" s="1"/>
  <c r="X126" i="58"/>
  <c r="Y126" i="58" s="1"/>
  <c r="V126" i="58"/>
  <c r="V256" i="58"/>
  <c r="S256" i="58"/>
  <c r="T256" i="58" s="1"/>
  <c r="X256" i="58"/>
  <c r="Y256" i="58" s="1"/>
  <c r="X277" i="58"/>
  <c r="Y277" i="58" s="1"/>
  <c r="V277" i="58"/>
  <c r="S277" i="58"/>
  <c r="T277" i="58" s="1"/>
  <c r="V217" i="58"/>
  <c r="X217" i="58"/>
  <c r="Y217" i="58" s="1"/>
  <c r="S217" i="58"/>
  <c r="T217" i="58" s="1"/>
  <c r="S170" i="58"/>
  <c r="T170" i="58" s="1"/>
  <c r="V170" i="58"/>
  <c r="X170" i="58"/>
  <c r="Y170" i="58" s="1"/>
  <c r="V243" i="58"/>
  <c r="S243" i="58"/>
  <c r="T243" i="58" s="1"/>
  <c r="X243" i="58"/>
  <c r="Y243" i="58" s="1"/>
  <c r="S333" i="58"/>
  <c r="T333" i="58" s="1"/>
  <c r="X333" i="58"/>
  <c r="Y333" i="58" s="1"/>
  <c r="V333" i="58"/>
  <c r="V167" i="58"/>
  <c r="S167" i="58"/>
  <c r="T167" i="58" s="1"/>
  <c r="X167" i="58"/>
  <c r="Y167" i="58" s="1"/>
  <c r="V38" i="58"/>
  <c r="S38" i="58"/>
  <c r="T38" i="58" s="1"/>
  <c r="X38" i="58"/>
  <c r="Y38" i="58" s="1"/>
  <c r="V110" i="58"/>
  <c r="S110" i="58"/>
  <c r="T110" i="58" s="1"/>
  <c r="X110" i="58"/>
  <c r="Y110" i="58" s="1"/>
  <c r="S210" i="58"/>
  <c r="T210" i="58" s="1"/>
  <c r="X210" i="58"/>
  <c r="Y210" i="58" s="1"/>
  <c r="V210" i="58"/>
  <c r="X162" i="58"/>
  <c r="Y162" i="58" s="1"/>
  <c r="S162" i="58"/>
  <c r="T162" i="58" s="1"/>
  <c r="V162" i="58"/>
  <c r="X98" i="58"/>
  <c r="Y98" i="58" s="1"/>
  <c r="V98" i="58"/>
  <c r="S98" i="58"/>
  <c r="T98" i="58" s="1"/>
  <c r="V7" i="58"/>
  <c r="X7" i="58"/>
  <c r="Y7" i="58" s="1"/>
  <c r="S7" i="58"/>
  <c r="T7" i="58" s="1"/>
  <c r="S218" i="58"/>
  <c r="T218" i="58" s="1"/>
  <c r="X218" i="58"/>
  <c r="Y218" i="58" s="1"/>
  <c r="V218" i="58"/>
  <c r="S359" i="58"/>
  <c r="T359" i="58" s="1"/>
  <c r="V360" i="58"/>
  <c r="V350" i="58"/>
  <c r="V347" i="58"/>
  <c r="V297" i="58"/>
  <c r="S331" i="58"/>
  <c r="T331" i="58" s="1"/>
  <c r="S278" i="58"/>
  <c r="T278" i="58" s="1"/>
  <c r="V286" i="58"/>
  <c r="V194" i="58"/>
  <c r="V183" i="58"/>
  <c r="X156" i="58"/>
  <c r="Y156" i="58" s="1"/>
  <c r="X54" i="58"/>
  <c r="Y54" i="58" s="1"/>
  <c r="X166" i="58"/>
  <c r="Y166" i="58" s="1"/>
  <c r="S135" i="58"/>
  <c r="T135" i="58" s="1"/>
  <c r="X245" i="58"/>
  <c r="Y245" i="58" s="1"/>
  <c r="V101" i="58"/>
  <c r="X175" i="58"/>
  <c r="Y175" i="58" s="1"/>
  <c r="S72" i="58"/>
  <c r="T72" i="58" s="1"/>
  <c r="V278" i="58"/>
  <c r="X194" i="58"/>
  <c r="Y194" i="58" s="1"/>
  <c r="V156" i="58"/>
  <c r="V135" i="58"/>
  <c r="S96" i="58"/>
  <c r="T96" i="58" s="1"/>
  <c r="S14" i="58"/>
  <c r="T14" i="58" s="1"/>
  <c r="V72" i="58"/>
  <c r="S9" i="58"/>
  <c r="T9" i="58" s="1"/>
  <c r="X21" i="58"/>
  <c r="Y21" i="58" s="1"/>
  <c r="S31" i="58"/>
  <c r="T31" i="58" s="1"/>
  <c r="V359" i="58"/>
  <c r="S321" i="58"/>
  <c r="T321" i="58" s="1"/>
  <c r="V348" i="58"/>
  <c r="S232" i="58"/>
  <c r="T232" i="58" s="1"/>
  <c r="X322" i="58"/>
  <c r="Y322" i="58" s="1"/>
  <c r="S229" i="58"/>
  <c r="T229" i="58" s="1"/>
  <c r="S279" i="58"/>
  <c r="T279" i="58" s="1"/>
  <c r="X153" i="58"/>
  <c r="Y153" i="58" s="1"/>
  <c r="S191" i="58"/>
  <c r="T191" i="58" s="1"/>
  <c r="S125" i="58"/>
  <c r="T125" i="58" s="1"/>
  <c r="V96" i="58"/>
  <c r="S109" i="58"/>
  <c r="T109" i="58" s="1"/>
  <c r="S21" i="58"/>
  <c r="T21" i="58" s="1"/>
  <c r="V321" i="58"/>
  <c r="V264" i="58"/>
  <c r="S322" i="58"/>
  <c r="T322" i="58" s="1"/>
  <c r="V279" i="58"/>
  <c r="S153" i="58"/>
  <c r="T153" i="58" s="1"/>
  <c r="V140" i="58"/>
  <c r="V191" i="58"/>
  <c r="V142" i="58"/>
  <c r="V109" i="58"/>
  <c r="X264" i="58"/>
  <c r="Y264" i="58" s="1"/>
  <c r="S336" i="58"/>
  <c r="T336" i="58" s="1"/>
  <c r="X307" i="58"/>
  <c r="Y307" i="58" s="1"/>
  <c r="S244" i="58"/>
  <c r="T244" i="58" s="1"/>
  <c r="V226" i="58"/>
  <c r="X147" i="58"/>
  <c r="Y147" i="58" s="1"/>
  <c r="X138" i="58"/>
  <c r="Y138" i="58" s="1"/>
  <c r="V122" i="58"/>
  <c r="X140" i="58"/>
  <c r="Y140" i="58" s="1"/>
  <c r="X142" i="58"/>
  <c r="Y142" i="58" s="1"/>
  <c r="S89" i="58"/>
  <c r="T89" i="58" s="1"/>
  <c r="V94" i="58"/>
  <c r="X24" i="58"/>
  <c r="Y24" i="58" s="1"/>
  <c r="V59" i="58"/>
  <c r="V15" i="58"/>
  <c r="S358" i="58"/>
  <c r="T358" i="58" s="1"/>
  <c r="X235" i="58"/>
  <c r="Y235" i="58" s="1"/>
  <c r="V62" i="58"/>
  <c r="S329" i="58"/>
  <c r="T329" i="58" s="1"/>
  <c r="S307" i="58"/>
  <c r="T307" i="58" s="1"/>
  <c r="X226" i="58"/>
  <c r="Y226" i="58" s="1"/>
  <c r="X216" i="58"/>
  <c r="Y216" i="58" s="1"/>
  <c r="V258" i="58"/>
  <c r="S204" i="58"/>
  <c r="T204" i="58" s="1"/>
  <c r="V89" i="58"/>
  <c r="X94" i="58"/>
  <c r="Y94" i="58" s="1"/>
  <c r="V14" i="58"/>
  <c r="S83" i="58"/>
  <c r="T83" i="58" s="1"/>
  <c r="V78" i="58"/>
  <c r="S23" i="58"/>
  <c r="T23" i="58" s="1"/>
  <c r="V106" i="58"/>
  <c r="X78" i="58"/>
  <c r="Y78" i="58" s="1"/>
  <c r="S122" i="58"/>
  <c r="T122" i="58" s="1"/>
  <c r="X83" i="58"/>
  <c r="Y83" i="58" s="1"/>
  <c r="X178" i="58"/>
  <c r="Y178" i="58" s="1"/>
  <c r="X285" i="58"/>
  <c r="Y285" i="58" s="1"/>
  <c r="V285" i="58"/>
  <c r="S285" i="58"/>
  <c r="T285" i="58" s="1"/>
  <c r="X300" i="58"/>
  <c r="Y300" i="58" s="1"/>
  <c r="V300" i="58"/>
  <c r="S300" i="58"/>
  <c r="T300" i="58" s="1"/>
  <c r="X124" i="58"/>
  <c r="Y124" i="58" s="1"/>
  <c r="S124" i="58"/>
  <c r="T124" i="58" s="1"/>
  <c r="V124" i="58"/>
  <c r="V45" i="58"/>
  <c r="S45" i="58"/>
  <c r="T45" i="58" s="1"/>
  <c r="X45" i="58"/>
  <c r="Y45" i="58" s="1"/>
  <c r="V227" i="58"/>
  <c r="S227" i="58"/>
  <c r="T227" i="58" s="1"/>
  <c r="X227" i="58"/>
  <c r="Y227" i="58" s="1"/>
  <c r="S250" i="58"/>
  <c r="T250" i="58" s="1"/>
  <c r="X250" i="58"/>
  <c r="Y250" i="58" s="1"/>
  <c r="V250" i="58"/>
  <c r="X160" i="58"/>
  <c r="Y160" i="58" s="1"/>
  <c r="V160" i="58"/>
  <c r="S160" i="58"/>
  <c r="T160" i="58" s="1"/>
  <c r="X90" i="58"/>
  <c r="Y90" i="58" s="1"/>
  <c r="V90" i="58"/>
  <c r="S90" i="58"/>
  <c r="T90" i="58" s="1"/>
  <c r="V293" i="58"/>
  <c r="S293" i="58"/>
  <c r="T293" i="58" s="1"/>
  <c r="X293" i="58"/>
  <c r="Y293" i="58" s="1"/>
  <c r="V241" i="58"/>
  <c r="S241" i="58"/>
  <c r="T241" i="58" s="1"/>
  <c r="X241" i="58"/>
  <c r="Y241" i="58" s="1"/>
  <c r="S70" i="58"/>
  <c r="T70" i="58" s="1"/>
  <c r="X70" i="58"/>
  <c r="Y70" i="58" s="1"/>
  <c r="V70" i="58"/>
  <c r="X81" i="58"/>
  <c r="Y81" i="58" s="1"/>
  <c r="V81" i="58"/>
  <c r="S81" i="58"/>
  <c r="T81" i="58" s="1"/>
  <c r="X193" i="58"/>
  <c r="Y193" i="58" s="1"/>
  <c r="V193" i="58"/>
  <c r="S193" i="58"/>
  <c r="T193" i="58" s="1"/>
  <c r="X288" i="58"/>
  <c r="Y288" i="58" s="1"/>
  <c r="V288" i="58"/>
  <c r="S288" i="58"/>
  <c r="T288" i="58" s="1"/>
  <c r="V299" i="58"/>
  <c r="S299" i="58"/>
  <c r="T299" i="58" s="1"/>
  <c r="X299" i="58"/>
  <c r="Y299" i="58" s="1"/>
  <c r="S127" i="58"/>
  <c r="T127" i="58" s="1"/>
  <c r="X127" i="58"/>
  <c r="Y127" i="58" s="1"/>
  <c r="V127" i="58"/>
  <c r="X82" i="58"/>
  <c r="Y82" i="58" s="1"/>
  <c r="V82" i="58"/>
  <c r="S82" i="58"/>
  <c r="T82" i="58" s="1"/>
  <c r="X28" i="58"/>
  <c r="Y28" i="58" s="1"/>
  <c r="V28" i="58"/>
  <c r="S28" i="58"/>
  <c r="T28" i="58" s="1"/>
  <c r="X233" i="58"/>
  <c r="Y233" i="58" s="1"/>
  <c r="V233" i="58"/>
  <c r="S233" i="58"/>
  <c r="T233" i="58" s="1"/>
  <c r="V198" i="58"/>
  <c r="S198" i="58"/>
  <c r="T198" i="58" s="1"/>
  <c r="X198" i="58"/>
  <c r="Y198" i="58" s="1"/>
  <c r="V209" i="58"/>
  <c r="S209" i="58"/>
  <c r="T209" i="58" s="1"/>
  <c r="X209" i="58"/>
  <c r="Y209" i="58" s="1"/>
  <c r="S316" i="58"/>
  <c r="T316" i="58" s="1"/>
  <c r="X316" i="58"/>
  <c r="Y316" i="58" s="1"/>
  <c r="V316" i="58"/>
  <c r="X73" i="58"/>
  <c r="Y73" i="58" s="1"/>
  <c r="V73" i="58"/>
  <c r="S73" i="58"/>
  <c r="T73" i="58" s="1"/>
  <c r="X80" i="58"/>
  <c r="Y80" i="58" s="1"/>
  <c r="V80" i="58"/>
  <c r="S80" i="58"/>
  <c r="T80" i="58" s="1"/>
  <c r="X196" i="58"/>
  <c r="Y196" i="58" s="1"/>
  <c r="S196" i="58"/>
  <c r="T196" i="58" s="1"/>
  <c r="V196" i="58"/>
  <c r="S330" i="58"/>
  <c r="T330" i="58" s="1"/>
  <c r="X330" i="58"/>
  <c r="Y330" i="58" s="1"/>
  <c r="V330" i="58"/>
  <c r="S290" i="58"/>
  <c r="T290" i="58" s="1"/>
  <c r="V290" i="58"/>
  <c r="X290" i="58"/>
  <c r="Y290" i="58" s="1"/>
  <c r="S20" i="58"/>
  <c r="T20" i="58" s="1"/>
  <c r="V20" i="58"/>
  <c r="X20" i="58"/>
  <c r="Y20" i="58" s="1"/>
  <c r="V344" i="58"/>
  <c r="S344" i="58"/>
  <c r="T344" i="58" s="1"/>
  <c r="X344" i="58"/>
  <c r="Y344" i="58" s="1"/>
  <c r="X190" i="58"/>
  <c r="Y190" i="58" s="1"/>
  <c r="S190" i="58"/>
  <c r="T190" i="58" s="1"/>
  <c r="V190" i="58"/>
  <c r="S152" i="58"/>
  <c r="T152" i="58" s="1"/>
  <c r="X152" i="58"/>
  <c r="Y152" i="58" s="1"/>
  <c r="V152" i="58"/>
  <c r="X117" i="58"/>
  <c r="Y117" i="58" s="1"/>
  <c r="V117" i="58"/>
  <c r="S117" i="58"/>
  <c r="T117" i="58" s="1"/>
  <c r="S46" i="58"/>
  <c r="T46" i="58" s="1"/>
  <c r="V46" i="58"/>
  <c r="X46" i="58"/>
  <c r="Y46" i="58" s="1"/>
  <c r="V224" i="58"/>
  <c r="X224" i="58"/>
  <c r="Y224" i="58" s="1"/>
  <c r="S224" i="58"/>
  <c r="T224" i="58" s="1"/>
  <c r="V251" i="58"/>
  <c r="X251" i="58"/>
  <c r="Y251" i="58" s="1"/>
  <c r="S251" i="58"/>
  <c r="T251" i="58" s="1"/>
  <c r="X315" i="58"/>
  <c r="Y315" i="58" s="1"/>
  <c r="V315" i="58"/>
  <c r="S315" i="58"/>
  <c r="T315" i="58" s="1"/>
  <c r="S111" i="58"/>
  <c r="T111" i="58" s="1"/>
  <c r="X111" i="58"/>
  <c r="Y111" i="58" s="1"/>
  <c r="V111" i="58"/>
  <c r="X271" i="58"/>
  <c r="Y271" i="58" s="1"/>
  <c r="V271" i="58"/>
  <c r="S271" i="58"/>
  <c r="T271" i="58" s="1"/>
  <c r="S202" i="58"/>
  <c r="T202" i="58" s="1"/>
  <c r="X202" i="58"/>
  <c r="Y202" i="58" s="1"/>
  <c r="V202" i="58"/>
  <c r="S325" i="58"/>
  <c r="T325" i="58" s="1"/>
  <c r="V325" i="58"/>
  <c r="X325" i="58"/>
  <c r="Y325" i="58" s="1"/>
  <c r="S301" i="58"/>
  <c r="T301" i="58" s="1"/>
  <c r="X301" i="58"/>
  <c r="Y301" i="58" s="1"/>
  <c r="V301" i="58"/>
  <c r="S144" i="58"/>
  <c r="T144" i="58" s="1"/>
  <c r="X144" i="58"/>
  <c r="Y144" i="58" s="1"/>
  <c r="V144" i="58"/>
  <c r="S106" i="58"/>
  <c r="T106" i="58" s="1"/>
  <c r="AA5" i="54"/>
  <c r="AA4" i="54"/>
  <c r="Y5" i="52"/>
  <c r="Y4" i="52"/>
  <c r="P138" i="49"/>
  <c r="Q138" i="49" s="1"/>
  <c r="S166" i="49"/>
  <c r="P37" i="49"/>
  <c r="Q37" i="49" s="1"/>
  <c r="U230" i="49"/>
  <c r="V230" i="49" s="1"/>
  <c r="P305" i="49"/>
  <c r="Q305" i="49" s="1"/>
  <c r="S305" i="49"/>
  <c r="P335" i="49"/>
  <c r="Q335" i="49" s="1"/>
  <c r="S165" i="49"/>
  <c r="S335" i="49"/>
  <c r="S101" i="49"/>
  <c r="S230" i="49"/>
  <c r="U229" i="49"/>
  <c r="V229" i="49" s="1"/>
  <c r="S145" i="49"/>
  <c r="P345" i="49"/>
  <c r="Q345" i="49" s="1"/>
  <c r="S143" i="49"/>
  <c r="S345" i="49"/>
  <c r="U101" i="49"/>
  <c r="V101" i="49" s="1"/>
  <c r="P358" i="49"/>
  <c r="Q358" i="49" s="1"/>
  <c r="S358" i="49"/>
  <c r="P140" i="49"/>
  <c r="Q140" i="49" s="1"/>
  <c r="S140" i="49"/>
  <c r="S138" i="49"/>
  <c r="S332" i="49"/>
  <c r="U165" i="49"/>
  <c r="V165" i="49" s="1"/>
  <c r="S299" i="49"/>
  <c r="S102" i="49"/>
  <c r="S294" i="49"/>
  <c r="S229" i="49"/>
  <c r="S341" i="49"/>
  <c r="P294" i="49"/>
  <c r="Q294" i="49" s="1"/>
  <c r="U135" i="49"/>
  <c r="V135" i="49" s="1"/>
  <c r="S135" i="49"/>
  <c r="S38" i="49"/>
  <c r="P235" i="49"/>
  <c r="Q235" i="49" s="1"/>
  <c r="U76" i="49"/>
  <c r="V76" i="49" s="1"/>
  <c r="U38" i="49"/>
  <c r="V38" i="49" s="1"/>
  <c r="P332" i="49"/>
  <c r="Q332" i="49" s="1"/>
  <c r="S235" i="49"/>
  <c r="P102" i="49"/>
  <c r="Q102" i="49" s="1"/>
  <c r="P204" i="49"/>
  <c r="Q204" i="49" s="1"/>
  <c r="P341" i="49"/>
  <c r="Q341" i="49" s="1"/>
  <c r="U204" i="49"/>
  <c r="V204" i="49" s="1"/>
  <c r="S37" i="49"/>
  <c r="P166" i="49"/>
  <c r="Q166" i="49" s="1"/>
  <c r="P293" i="49"/>
  <c r="Q293" i="49" s="1"/>
  <c r="S293" i="49"/>
  <c r="P299" i="49"/>
  <c r="Q299" i="49" s="1"/>
  <c r="U177" i="49"/>
  <c r="V177" i="49" s="1"/>
  <c r="S76" i="49"/>
  <c r="P177" i="49"/>
  <c r="Q177" i="49" s="1"/>
  <c r="U143" i="49"/>
  <c r="V143" i="49" s="1"/>
  <c r="S207" i="49"/>
  <c r="U209" i="49"/>
  <c r="V209" i="49" s="1"/>
  <c r="S209" i="49"/>
  <c r="P209" i="49"/>
  <c r="Q209" i="49" s="1"/>
  <c r="U10" i="49"/>
  <c r="V10" i="49" s="1"/>
  <c r="S10" i="49"/>
  <c r="S107" i="49"/>
  <c r="P107" i="49"/>
  <c r="Q107" i="49" s="1"/>
  <c r="U241" i="49"/>
  <c r="V241" i="49" s="1"/>
  <c r="S241" i="49"/>
  <c r="S273" i="49"/>
  <c r="P273" i="49"/>
  <c r="Q273" i="49" s="1"/>
  <c r="P202" i="49"/>
  <c r="Q202" i="49" s="1"/>
  <c r="S202" i="49"/>
  <c r="P199" i="49"/>
  <c r="Q199" i="49" s="1"/>
  <c r="S199" i="49"/>
  <c r="P268" i="49"/>
  <c r="Q268" i="49" s="1"/>
  <c r="P31" i="49"/>
  <c r="Q31" i="49" s="1"/>
  <c r="U31" i="49"/>
  <c r="V31" i="49" s="1"/>
  <c r="S268" i="49"/>
  <c r="U12" i="49"/>
  <c r="V12" i="49" s="1"/>
  <c r="S12" i="49"/>
  <c r="P12" i="49"/>
  <c r="Q12" i="49" s="1"/>
  <c r="U74" i="49"/>
  <c r="V74" i="49" s="1"/>
  <c r="P74" i="49"/>
  <c r="Q74" i="49" s="1"/>
  <c r="S74" i="49"/>
  <c r="U207" i="49"/>
  <c r="V207" i="49" s="1"/>
  <c r="S113" i="49"/>
  <c r="P113" i="49"/>
  <c r="Q113" i="49" s="1"/>
  <c r="P215" i="49"/>
  <c r="Q215" i="49" s="1"/>
  <c r="S215" i="49"/>
  <c r="P171" i="49"/>
  <c r="Q171" i="49" s="1"/>
  <c r="S171" i="49"/>
  <c r="U171" i="49"/>
  <c r="V171" i="49" s="1"/>
  <c r="S43" i="49"/>
  <c r="P43" i="49"/>
  <c r="Q43" i="49" s="1"/>
  <c r="U145" i="49"/>
  <c r="V145" i="49" s="1"/>
  <c r="O349" i="49"/>
  <c r="O191" i="49"/>
  <c r="O121" i="49"/>
  <c r="O185" i="49"/>
  <c r="O249" i="49"/>
  <c r="O313" i="49"/>
  <c r="O353" i="49"/>
  <c r="O18" i="49"/>
  <c r="O82" i="49"/>
  <c r="O146" i="49"/>
  <c r="O210" i="49"/>
  <c r="O274" i="49"/>
  <c r="O338" i="49"/>
  <c r="O263" i="49"/>
  <c r="O51" i="49"/>
  <c r="O115" i="49"/>
  <c r="O179" i="49"/>
  <c r="O243" i="49"/>
  <c r="O307" i="49"/>
  <c r="O79" i="49"/>
  <c r="O20" i="49"/>
  <c r="O84" i="49"/>
  <c r="O148" i="49"/>
  <c r="O212" i="49"/>
  <c r="O276" i="49"/>
  <c r="O340" i="49"/>
  <c r="O247" i="49"/>
  <c r="O45" i="49"/>
  <c r="O109" i="49"/>
  <c r="O173" i="49"/>
  <c r="O237" i="49"/>
  <c r="O301" i="49"/>
  <c r="O255" i="49"/>
  <c r="O46" i="49"/>
  <c r="O110" i="49"/>
  <c r="O174" i="49"/>
  <c r="O238" i="49"/>
  <c r="O302" i="49"/>
  <c r="O47" i="49"/>
  <c r="O239" i="49"/>
  <c r="O129" i="49"/>
  <c r="O193" i="49"/>
  <c r="O257" i="49"/>
  <c r="O26" i="49"/>
  <c r="O90" i="49"/>
  <c r="O154" i="49"/>
  <c r="O218" i="49"/>
  <c r="O282" i="49"/>
  <c r="O346" i="49"/>
  <c r="O303" i="49"/>
  <c r="O59" i="49"/>
  <c r="O123" i="49"/>
  <c r="O187" i="49"/>
  <c r="O251" i="49"/>
  <c r="O315" i="49"/>
  <c r="O127" i="49"/>
  <c r="O28" i="49"/>
  <c r="O92" i="49"/>
  <c r="O156" i="49"/>
  <c r="O220" i="49"/>
  <c r="O284" i="49"/>
  <c r="O348" i="49"/>
  <c r="O311" i="49"/>
  <c r="O53" i="49"/>
  <c r="O117" i="49"/>
  <c r="O181" i="49"/>
  <c r="O245" i="49"/>
  <c r="O309" i="49"/>
  <c r="O295" i="49"/>
  <c r="O54" i="49"/>
  <c r="O118" i="49"/>
  <c r="O182" i="49"/>
  <c r="O246" i="49"/>
  <c r="O310" i="49"/>
  <c r="O87" i="49"/>
  <c r="O287" i="49"/>
  <c r="O137" i="49"/>
  <c r="O201" i="49"/>
  <c r="O265" i="49"/>
  <c r="O321" i="49"/>
  <c r="O34" i="49"/>
  <c r="O98" i="49"/>
  <c r="O162" i="49"/>
  <c r="O226" i="49"/>
  <c r="O290" i="49"/>
  <c r="O354" i="49"/>
  <c r="O3" i="49"/>
  <c r="O67" i="49"/>
  <c r="O131" i="49"/>
  <c r="O195" i="49"/>
  <c r="O259" i="49"/>
  <c r="O323" i="49"/>
  <c r="O175" i="49"/>
  <c r="O36" i="49"/>
  <c r="O100" i="49"/>
  <c r="O164" i="49"/>
  <c r="O228" i="49"/>
  <c r="O292" i="49"/>
  <c r="O356" i="49"/>
  <c r="O351" i="49"/>
  <c r="O61" i="49"/>
  <c r="O125" i="49"/>
  <c r="O189" i="49"/>
  <c r="O253" i="49"/>
  <c r="O317" i="49"/>
  <c r="O359" i="49"/>
  <c r="O62" i="49"/>
  <c r="O126" i="49"/>
  <c r="O190" i="49"/>
  <c r="O254" i="49"/>
  <c r="O318" i="49"/>
  <c r="O9" i="49"/>
  <c r="O17" i="49"/>
  <c r="O25" i="49"/>
  <c r="O33" i="49"/>
  <c r="O41" i="49"/>
  <c r="O49" i="49"/>
  <c r="S49" i="49" s="1"/>
  <c r="O57" i="49"/>
  <c r="O65" i="49"/>
  <c r="O73" i="49"/>
  <c r="O81" i="49"/>
  <c r="O8" i="49"/>
  <c r="O72" i="49"/>
  <c r="O136" i="49"/>
  <c r="O200" i="49"/>
  <c r="O264" i="49"/>
  <c r="O328" i="49"/>
  <c r="O16" i="49"/>
  <c r="O80" i="49"/>
  <c r="O144" i="49"/>
  <c r="O208" i="49"/>
  <c r="O272" i="49"/>
  <c r="O336" i="49"/>
  <c r="O24" i="49"/>
  <c r="O88" i="49"/>
  <c r="O152" i="49"/>
  <c r="O216" i="49"/>
  <c r="O280" i="49"/>
  <c r="O344" i="49"/>
  <c r="O32" i="49"/>
  <c r="O96" i="49"/>
  <c r="O160" i="49"/>
  <c r="O224" i="49"/>
  <c r="O288" i="49"/>
  <c r="O352" i="49"/>
  <c r="O40" i="49"/>
  <c r="O104" i="49"/>
  <c r="O168" i="49"/>
  <c r="O232" i="49"/>
  <c r="O296" i="49"/>
  <c r="O360" i="49"/>
  <c r="O48" i="49"/>
  <c r="O112" i="49"/>
  <c r="O176" i="49"/>
  <c r="O240" i="49"/>
  <c r="O304" i="49"/>
  <c r="O56" i="49"/>
  <c r="O120" i="49"/>
  <c r="O184" i="49"/>
  <c r="O248" i="49"/>
  <c r="O312" i="49"/>
  <c r="O320" i="49"/>
  <c r="O64" i="49"/>
  <c r="O128" i="49"/>
  <c r="O192" i="49"/>
  <c r="O256" i="49"/>
  <c r="O42" i="49"/>
  <c r="O106" i="49"/>
  <c r="O170" i="49"/>
  <c r="O234" i="49"/>
  <c r="O298" i="49"/>
  <c r="P298" i="49" s="1"/>
  <c r="Q298" i="49" s="1"/>
  <c r="O23" i="49"/>
  <c r="O11" i="49"/>
  <c r="O75" i="49"/>
  <c r="O139" i="49"/>
  <c r="O203" i="49"/>
  <c r="O267" i="49"/>
  <c r="O331" i="49"/>
  <c r="O223" i="49"/>
  <c r="O44" i="49"/>
  <c r="O108" i="49"/>
  <c r="O172" i="49"/>
  <c r="O236" i="49"/>
  <c r="O300" i="49"/>
  <c r="O39" i="49"/>
  <c r="O5" i="49"/>
  <c r="O69" i="49"/>
  <c r="O133" i="49"/>
  <c r="O197" i="49"/>
  <c r="O261" i="49"/>
  <c r="O325" i="49"/>
  <c r="O6" i="49"/>
  <c r="O70" i="49"/>
  <c r="O134" i="49"/>
  <c r="O198" i="49"/>
  <c r="O262" i="49"/>
  <c r="O326" i="49"/>
  <c r="O183" i="49"/>
  <c r="O15" i="49"/>
  <c r="O89" i="49"/>
  <c r="O153" i="49"/>
  <c r="O217" i="49"/>
  <c r="O281" i="49"/>
  <c r="O329" i="49"/>
  <c r="O2" i="49"/>
  <c r="O50" i="49"/>
  <c r="O114" i="49"/>
  <c r="O178" i="49"/>
  <c r="O242" i="49"/>
  <c r="O306" i="49"/>
  <c r="O71" i="49"/>
  <c r="O19" i="49"/>
  <c r="O83" i="49"/>
  <c r="O147" i="49"/>
  <c r="O211" i="49"/>
  <c r="O275" i="49"/>
  <c r="O339" i="49"/>
  <c r="O279" i="49"/>
  <c r="O52" i="49"/>
  <c r="O116" i="49"/>
  <c r="O180" i="49"/>
  <c r="O244" i="49"/>
  <c r="O308" i="49"/>
  <c r="O55" i="49"/>
  <c r="O13" i="49"/>
  <c r="O77" i="49"/>
  <c r="O141" i="49"/>
  <c r="O205" i="49"/>
  <c r="O269" i="49"/>
  <c r="O357" i="49"/>
  <c r="O14" i="49"/>
  <c r="O78" i="49"/>
  <c r="O142" i="49"/>
  <c r="O206" i="49"/>
  <c r="O270" i="49"/>
  <c r="O334" i="49"/>
  <c r="O231" i="49"/>
  <c r="O63" i="49"/>
  <c r="O97" i="49"/>
  <c r="O161" i="49"/>
  <c r="O225" i="49"/>
  <c r="O289" i="49"/>
  <c r="O337" i="49"/>
  <c r="O7" i="49"/>
  <c r="O58" i="49"/>
  <c r="O122" i="49"/>
  <c r="O186" i="49"/>
  <c r="O250" i="49"/>
  <c r="O314" i="49"/>
  <c r="P314" i="49" s="1"/>
  <c r="Q314" i="49" s="1"/>
  <c r="O119" i="49"/>
  <c r="O27" i="49"/>
  <c r="O91" i="49"/>
  <c r="O155" i="49"/>
  <c r="O219" i="49"/>
  <c r="O283" i="49"/>
  <c r="O347" i="49"/>
  <c r="O327" i="49"/>
  <c r="O60" i="49"/>
  <c r="O124" i="49"/>
  <c r="O188" i="49"/>
  <c r="O252" i="49"/>
  <c r="O316" i="49"/>
  <c r="O103" i="49"/>
  <c r="O21" i="49"/>
  <c r="O85" i="49"/>
  <c r="O149" i="49"/>
  <c r="O213" i="49"/>
  <c r="O277" i="49"/>
  <c r="O95" i="49"/>
  <c r="O22" i="49"/>
  <c r="O86" i="49"/>
  <c r="O150" i="49"/>
  <c r="O214" i="49"/>
  <c r="O278" i="49"/>
  <c r="O342" i="49"/>
  <c r="O271" i="49"/>
  <c r="O333" i="49"/>
  <c r="O111" i="49"/>
  <c r="O105" i="49"/>
  <c r="O169" i="49"/>
  <c r="O233" i="49"/>
  <c r="O297" i="49"/>
  <c r="O343" i="49"/>
  <c r="O66" i="49"/>
  <c r="O130" i="49"/>
  <c r="O194" i="49"/>
  <c r="O258" i="49"/>
  <c r="O322" i="49"/>
  <c r="O167" i="49"/>
  <c r="O35" i="49"/>
  <c r="O99" i="49"/>
  <c r="O163" i="49"/>
  <c r="O227" i="49"/>
  <c r="O291" i="49"/>
  <c r="O355" i="49"/>
  <c r="O4" i="49"/>
  <c r="O68" i="49"/>
  <c r="O132" i="49"/>
  <c r="O196" i="49"/>
  <c r="O260" i="49"/>
  <c r="O324" i="49"/>
  <c r="O151" i="49"/>
  <c r="O29" i="49"/>
  <c r="O93" i="49"/>
  <c r="O157" i="49"/>
  <c r="O221" i="49"/>
  <c r="O285" i="49"/>
  <c r="O159" i="49"/>
  <c r="O30" i="49"/>
  <c r="O94" i="49"/>
  <c r="O158" i="49"/>
  <c r="O222" i="49"/>
  <c r="O286" i="49"/>
  <c r="O350" i="49"/>
  <c r="O319" i="49"/>
  <c r="U266" i="49"/>
  <c r="V266" i="49" s="1"/>
  <c r="U330" i="49"/>
  <c r="V330" i="49" s="1"/>
  <c r="S266" i="49"/>
  <c r="P330" i="49"/>
  <c r="Q330" i="49" s="1"/>
  <c r="AK5" i="47"/>
  <c r="U6" i="48"/>
  <c r="U8" i="48"/>
  <c r="AK6" i="47"/>
  <c r="AD5" i="44"/>
  <c r="AD6" i="44"/>
  <c r="T8" i="43"/>
  <c r="T6" i="43"/>
  <c r="U8" i="41"/>
  <c r="U6" i="41"/>
  <c r="AC4" i="40"/>
  <c r="AC5" i="40"/>
  <c r="Z6" i="38"/>
  <c r="S6" i="39"/>
  <c r="Z4" i="38"/>
  <c r="Z5" i="38"/>
  <c r="AB6" i="36"/>
  <c r="AB5" i="36"/>
  <c r="P29" i="35"/>
  <c r="P5" i="35"/>
  <c r="Q2" i="37"/>
  <c r="Q5" i="37"/>
  <c r="N5" i="37"/>
  <c r="O5" i="37" s="1"/>
  <c r="Q13" i="37"/>
  <c r="N13" i="37"/>
  <c r="O13" i="37" s="1"/>
  <c r="Q20" i="37"/>
  <c r="N20" i="37"/>
  <c r="O20" i="37" s="1"/>
  <c r="Q21" i="37"/>
  <c r="N21" i="37"/>
  <c r="O21" i="37" s="1"/>
  <c r="Q29" i="37"/>
  <c r="N29" i="37"/>
  <c r="O29" i="37" s="1"/>
  <c r="Q3" i="37"/>
  <c r="N3" i="37"/>
  <c r="O3" i="37" s="1"/>
  <c r="Q25" i="37"/>
  <c r="N25" i="37"/>
  <c r="O25" i="37" s="1"/>
  <c r="Q11" i="37"/>
  <c r="N11" i="37"/>
  <c r="O11" i="37" s="1"/>
  <c r="Q19" i="37"/>
  <c r="N19" i="37"/>
  <c r="O19" i="37" s="1"/>
  <c r="Q27" i="37"/>
  <c r="N27" i="37"/>
  <c r="O27" i="37" s="1"/>
  <c r="N32" i="37"/>
  <c r="O32" i="37" s="1"/>
  <c r="N9" i="37"/>
  <c r="O9" i="37" s="1"/>
  <c r="P21" i="35"/>
  <c r="T4" i="35" s="1"/>
  <c r="P13" i="35"/>
  <c r="Q18" i="37"/>
  <c r="AB4" i="36"/>
  <c r="AB7" i="36"/>
  <c r="AA4" i="34"/>
  <c r="AA7" i="34"/>
  <c r="AA6" i="34"/>
  <c r="AA5" i="34"/>
  <c r="M26" i="32"/>
  <c r="N26" i="32" s="1"/>
  <c r="P2" i="32"/>
  <c r="T4" i="32" s="1"/>
  <c r="M31" i="32"/>
  <c r="N31" i="32" s="1"/>
  <c r="M24" i="32"/>
  <c r="N24" i="32" s="1"/>
  <c r="M16" i="32"/>
  <c r="N16" i="32" s="1"/>
  <c r="M8" i="32"/>
  <c r="N8" i="32" s="1"/>
  <c r="O159" i="30"/>
  <c r="Q50" i="30"/>
  <c r="R50" i="30" s="1"/>
  <c r="Q274" i="30"/>
  <c r="R274" i="30" s="1"/>
  <c r="O274" i="30"/>
  <c r="L178" i="30"/>
  <c r="M178" i="30" s="1"/>
  <c r="L159" i="30"/>
  <c r="M159" i="30" s="1"/>
  <c r="Q354" i="30"/>
  <c r="R354" i="30" s="1"/>
  <c r="L106" i="30"/>
  <c r="M106" i="30" s="1"/>
  <c r="L146" i="30"/>
  <c r="M146" i="30" s="1"/>
  <c r="Q239" i="30"/>
  <c r="R239" i="30" s="1"/>
  <c r="O279" i="30"/>
  <c r="L239" i="30"/>
  <c r="M239" i="30" s="1"/>
  <c r="L354" i="30"/>
  <c r="M354" i="30" s="1"/>
  <c r="L322" i="30"/>
  <c r="M322" i="30" s="1"/>
  <c r="Q82" i="30"/>
  <c r="R82" i="30" s="1"/>
  <c r="O322" i="30"/>
  <c r="Q279" i="30"/>
  <c r="R279" i="30" s="1"/>
  <c r="Q146" i="30"/>
  <c r="R146" i="30" s="1"/>
  <c r="Q178" i="30"/>
  <c r="R178" i="30" s="1"/>
  <c r="O82" i="30"/>
  <c r="Q34" i="30"/>
  <c r="R34" i="30" s="1"/>
  <c r="L34" i="30"/>
  <c r="M34" i="30" s="1"/>
  <c r="O106" i="30"/>
  <c r="Q130" i="30"/>
  <c r="R130" i="30" s="1"/>
  <c r="L130" i="30"/>
  <c r="M130" i="30" s="1"/>
  <c r="L50" i="30"/>
  <c r="M50" i="30" s="1"/>
  <c r="Q162" i="30"/>
  <c r="R162" i="30" s="1"/>
  <c r="L114" i="30"/>
  <c r="M114" i="30" s="1"/>
  <c r="L162" i="30"/>
  <c r="M162" i="30" s="1"/>
  <c r="O114" i="30"/>
  <c r="L18" i="30"/>
  <c r="M18" i="30" s="1"/>
  <c r="Q18" i="30"/>
  <c r="R18" i="30" s="1"/>
  <c r="L329" i="30"/>
  <c r="M329" i="30" s="1"/>
  <c r="Q49" i="30"/>
  <c r="R49" i="30" s="1"/>
  <c r="Q329" i="30"/>
  <c r="R329" i="30" s="1"/>
  <c r="L337" i="30"/>
  <c r="M337" i="30" s="1"/>
  <c r="Q105" i="30"/>
  <c r="R105" i="30" s="1"/>
  <c r="Q337" i="30"/>
  <c r="R337" i="30" s="1"/>
  <c r="L41" i="30"/>
  <c r="M41" i="30" s="1"/>
  <c r="L338" i="30"/>
  <c r="M338" i="30" s="1"/>
  <c r="L339" i="30"/>
  <c r="M339" i="30" s="1"/>
  <c r="Q247" i="30"/>
  <c r="R247" i="30" s="1"/>
  <c r="L327" i="30"/>
  <c r="M327" i="30" s="1"/>
  <c r="Q272" i="30"/>
  <c r="R272" i="30" s="1"/>
  <c r="O233" i="30"/>
  <c r="L288" i="30"/>
  <c r="M288" i="30" s="1"/>
  <c r="L320" i="30"/>
  <c r="M320" i="30" s="1"/>
  <c r="L295" i="30"/>
  <c r="M295" i="30" s="1"/>
  <c r="L103" i="30"/>
  <c r="M103" i="30" s="1"/>
  <c r="L65" i="30"/>
  <c r="M65" i="30" s="1"/>
  <c r="O295" i="30"/>
  <c r="L272" i="30"/>
  <c r="M272" i="30" s="1"/>
  <c r="O327" i="30"/>
  <c r="O288" i="30"/>
  <c r="O165" i="30"/>
  <c r="L306" i="30"/>
  <c r="M306" i="30" s="1"/>
  <c r="L217" i="30"/>
  <c r="M217" i="30" s="1"/>
  <c r="O248" i="30"/>
  <c r="L248" i="30"/>
  <c r="M248" i="30" s="1"/>
  <c r="Q217" i="30"/>
  <c r="R217" i="30" s="1"/>
  <c r="L165" i="30"/>
  <c r="M165" i="30" s="1"/>
  <c r="L97" i="30"/>
  <c r="M97" i="30" s="1"/>
  <c r="O247" i="30"/>
  <c r="L122" i="30"/>
  <c r="M122" i="30" s="1"/>
  <c r="L344" i="30"/>
  <c r="M344" i="30" s="1"/>
  <c r="Q344" i="30"/>
  <c r="R344" i="30" s="1"/>
  <c r="Q231" i="30"/>
  <c r="R231" i="30" s="1"/>
  <c r="O177" i="30"/>
  <c r="Q335" i="30"/>
  <c r="R335" i="30" s="1"/>
  <c r="O352" i="30"/>
  <c r="Q81" i="30"/>
  <c r="R81" i="30" s="1"/>
  <c r="O338" i="30"/>
  <c r="O81" i="30"/>
  <c r="L333" i="30"/>
  <c r="M333" i="30" s="1"/>
  <c r="O207" i="30"/>
  <c r="Q122" i="30"/>
  <c r="R122" i="30" s="1"/>
  <c r="Q352" i="30"/>
  <c r="R352" i="30" s="1"/>
  <c r="Q339" i="30"/>
  <c r="R339" i="30" s="1"/>
  <c r="Q241" i="30"/>
  <c r="R241" i="30" s="1"/>
  <c r="L224" i="30"/>
  <c r="M224" i="30" s="1"/>
  <c r="Q170" i="30"/>
  <c r="R170" i="30" s="1"/>
  <c r="O170" i="30"/>
  <c r="O228" i="30"/>
  <c r="L266" i="30"/>
  <c r="M266" i="30" s="1"/>
  <c r="L302" i="30"/>
  <c r="M302" i="30" s="1"/>
  <c r="O302" i="30"/>
  <c r="O129" i="30"/>
  <c r="Q129" i="30"/>
  <c r="R129" i="30" s="1"/>
  <c r="O273" i="30"/>
  <c r="L287" i="30"/>
  <c r="M287" i="30" s="1"/>
  <c r="O255" i="30"/>
  <c r="L154" i="30"/>
  <c r="M154" i="30" s="1"/>
  <c r="Q41" i="30"/>
  <c r="R41" i="30" s="1"/>
  <c r="O298" i="30"/>
  <c r="L226" i="30"/>
  <c r="M226" i="30" s="1"/>
  <c r="Q297" i="30"/>
  <c r="R297" i="30" s="1"/>
  <c r="Q138" i="30"/>
  <c r="R138" i="30" s="1"/>
  <c r="O249" i="30"/>
  <c r="O258" i="30"/>
  <c r="Q249" i="30"/>
  <c r="R249" i="30" s="1"/>
  <c r="O10" i="30"/>
  <c r="Q255" i="30"/>
  <c r="R255" i="30" s="1"/>
  <c r="L289" i="30"/>
  <c r="M289" i="30" s="1"/>
  <c r="L241" i="30"/>
  <c r="M241" i="30" s="1"/>
  <c r="Q233" i="30"/>
  <c r="R233" i="30" s="1"/>
  <c r="L231" i="30"/>
  <c r="M231" i="30" s="1"/>
  <c r="Q58" i="30"/>
  <c r="R58" i="30" s="1"/>
  <c r="O305" i="30"/>
  <c r="O289" i="30"/>
  <c r="O224" i="30"/>
  <c r="O314" i="30"/>
  <c r="L177" i="30"/>
  <c r="M177" i="30" s="1"/>
  <c r="O331" i="30"/>
  <c r="Q137" i="30"/>
  <c r="R137" i="30" s="1"/>
  <c r="L49" i="30"/>
  <c r="M49" i="30" s="1"/>
  <c r="Q314" i="30"/>
  <c r="R314" i="30" s="1"/>
  <c r="Q273" i="30"/>
  <c r="R273" i="30" s="1"/>
  <c r="O310" i="30"/>
  <c r="Q287" i="30"/>
  <c r="R287" i="30" s="1"/>
  <c r="L160" i="30"/>
  <c r="M160" i="30" s="1"/>
  <c r="Q310" i="30"/>
  <c r="R310" i="30" s="1"/>
  <c r="Q355" i="30"/>
  <c r="R355" i="30" s="1"/>
  <c r="O277" i="30"/>
  <c r="Q193" i="30"/>
  <c r="R193" i="30" s="1"/>
  <c r="Q160" i="30"/>
  <c r="R160" i="30" s="1"/>
  <c r="L136" i="30"/>
  <c r="M136" i="30" s="1"/>
  <c r="L297" i="30"/>
  <c r="M297" i="30" s="1"/>
  <c r="O355" i="30"/>
  <c r="Q277" i="30"/>
  <c r="R277" i="30" s="1"/>
  <c r="L193" i="30"/>
  <c r="M193" i="30" s="1"/>
  <c r="L207" i="30"/>
  <c r="M207" i="30" s="1"/>
  <c r="Q214" i="30"/>
  <c r="R214" i="30" s="1"/>
  <c r="Q136" i="30"/>
  <c r="R136" i="30" s="1"/>
  <c r="L234" i="30"/>
  <c r="M234" i="30" s="1"/>
  <c r="O214" i="30"/>
  <c r="L305" i="30"/>
  <c r="M305" i="30" s="1"/>
  <c r="L281" i="30"/>
  <c r="M281" i="30" s="1"/>
  <c r="Q359" i="30"/>
  <c r="R359" i="30" s="1"/>
  <c r="O359" i="30"/>
  <c r="L359" i="30"/>
  <c r="M359" i="30" s="1"/>
  <c r="Q88" i="30"/>
  <c r="R88" i="30" s="1"/>
  <c r="O88" i="30"/>
  <c r="L88" i="30"/>
  <c r="M88" i="30" s="1"/>
  <c r="Q182" i="30"/>
  <c r="R182" i="30" s="1"/>
  <c r="L182" i="30"/>
  <c r="M182" i="30" s="1"/>
  <c r="O182" i="30"/>
  <c r="O321" i="30"/>
  <c r="O335" i="30"/>
  <c r="Q245" i="30"/>
  <c r="R245" i="30" s="1"/>
  <c r="Q303" i="30"/>
  <c r="R303" i="30" s="1"/>
  <c r="Q97" i="30"/>
  <c r="R97" i="30" s="1"/>
  <c r="Q307" i="30"/>
  <c r="R307" i="30" s="1"/>
  <c r="L290" i="30"/>
  <c r="M290" i="30" s="1"/>
  <c r="L313" i="30"/>
  <c r="M313" i="30" s="1"/>
  <c r="O186" i="30"/>
  <c r="O257" i="30"/>
  <c r="Q66" i="30"/>
  <c r="R66" i="30" s="1"/>
  <c r="Q282" i="30"/>
  <c r="R282" i="30" s="1"/>
  <c r="Q356" i="30"/>
  <c r="R356" i="30" s="1"/>
  <c r="L307" i="30"/>
  <c r="M307" i="30" s="1"/>
  <c r="O290" i="30"/>
  <c r="O313" i="30"/>
  <c r="L111" i="30"/>
  <c r="M111" i="30" s="1"/>
  <c r="Q257" i="30"/>
  <c r="R257" i="30" s="1"/>
  <c r="O265" i="30"/>
  <c r="O66" i="30"/>
  <c r="L254" i="30"/>
  <c r="M254" i="30" s="1"/>
  <c r="O111" i="30"/>
  <c r="L265" i="30"/>
  <c r="M265" i="30" s="1"/>
  <c r="O254" i="30"/>
  <c r="L245" i="30"/>
  <c r="M245" i="30" s="1"/>
  <c r="Q219" i="30"/>
  <c r="R219" i="30" s="1"/>
  <c r="O219" i="30"/>
  <c r="L219" i="30"/>
  <c r="M219" i="30" s="1"/>
  <c r="Q319" i="30"/>
  <c r="R319" i="30" s="1"/>
  <c r="O319" i="30"/>
  <c r="L319" i="30"/>
  <c r="M319" i="30" s="1"/>
  <c r="Q25" i="30"/>
  <c r="R25" i="30" s="1"/>
  <c r="L25" i="30"/>
  <c r="M25" i="30" s="1"/>
  <c r="O25" i="30"/>
  <c r="Q144" i="30"/>
  <c r="R144" i="30" s="1"/>
  <c r="O144" i="30"/>
  <c r="L144" i="30"/>
  <c r="M144" i="30" s="1"/>
  <c r="Q261" i="30"/>
  <c r="R261" i="30" s="1"/>
  <c r="O261" i="30"/>
  <c r="L261" i="30"/>
  <c r="M261" i="30" s="1"/>
  <c r="O95" i="30"/>
  <c r="L95" i="30"/>
  <c r="M95" i="30" s="1"/>
  <c r="Q95" i="30"/>
  <c r="R95" i="30" s="1"/>
  <c r="Q343" i="30"/>
  <c r="R343" i="30" s="1"/>
  <c r="O343" i="30"/>
  <c r="L343" i="30"/>
  <c r="M343" i="30" s="1"/>
  <c r="O17" i="30"/>
  <c r="L17" i="30"/>
  <c r="M17" i="30" s="1"/>
  <c r="L166" i="30"/>
  <c r="M166" i="30" s="1"/>
  <c r="O166" i="30"/>
  <c r="Q308" i="30"/>
  <c r="R308" i="30" s="1"/>
  <c r="L308" i="30"/>
  <c r="M308" i="30" s="1"/>
  <c r="O308" i="30"/>
  <c r="Q147" i="30"/>
  <c r="R147" i="30" s="1"/>
  <c r="O147" i="30"/>
  <c r="L147" i="30"/>
  <c r="M147" i="30" s="1"/>
  <c r="Q117" i="30"/>
  <c r="R117" i="30" s="1"/>
  <c r="O117" i="30"/>
  <c r="L117" i="30"/>
  <c r="M117" i="30" s="1"/>
  <c r="Q143" i="30"/>
  <c r="R143" i="30" s="1"/>
  <c r="O143" i="30"/>
  <c r="L143" i="30"/>
  <c r="M143" i="30" s="1"/>
  <c r="L107" i="30"/>
  <c r="M107" i="30" s="1"/>
  <c r="Q107" i="30"/>
  <c r="R107" i="30" s="1"/>
  <c r="O107" i="30"/>
  <c r="L304" i="30"/>
  <c r="M304" i="30" s="1"/>
  <c r="Q304" i="30"/>
  <c r="R304" i="30" s="1"/>
  <c r="O304" i="30"/>
  <c r="O324" i="30"/>
  <c r="Q324" i="30"/>
  <c r="R324" i="30" s="1"/>
  <c r="L324" i="30"/>
  <c r="M324" i="30" s="1"/>
  <c r="L3" i="30"/>
  <c r="M3" i="30" s="1"/>
  <c r="Q3" i="30"/>
  <c r="O3" i="30"/>
  <c r="L291" i="30"/>
  <c r="M291" i="30" s="1"/>
  <c r="O291" i="30"/>
  <c r="Q197" i="30"/>
  <c r="R197" i="30" s="1"/>
  <c r="L197" i="30"/>
  <c r="M197" i="30" s="1"/>
  <c r="O197" i="30"/>
  <c r="L19" i="30"/>
  <c r="M19" i="30" s="1"/>
  <c r="Q19" i="30"/>
  <c r="R19" i="30" s="1"/>
  <c r="O19" i="30"/>
  <c r="Q8" i="30"/>
  <c r="R8" i="30" s="1"/>
  <c r="O8" i="30"/>
  <c r="L8" i="30"/>
  <c r="M8" i="30" s="1"/>
  <c r="O315" i="30"/>
  <c r="L315" i="30"/>
  <c r="M315" i="30" s="1"/>
  <c r="Q315" i="30"/>
  <c r="R315" i="30" s="1"/>
  <c r="L299" i="30"/>
  <c r="M299" i="30" s="1"/>
  <c r="O299" i="30"/>
  <c r="Q78" i="30"/>
  <c r="R78" i="30" s="1"/>
  <c r="O78" i="30"/>
  <c r="L78" i="30"/>
  <c r="M78" i="30" s="1"/>
  <c r="Q53" i="30"/>
  <c r="R53" i="30" s="1"/>
  <c r="L53" i="30"/>
  <c r="M53" i="30" s="1"/>
  <c r="Q5" i="30"/>
  <c r="R5" i="30" s="1"/>
  <c r="O5" i="30"/>
  <c r="L5" i="30"/>
  <c r="M5" i="30" s="1"/>
  <c r="L77" i="30"/>
  <c r="M77" i="30" s="1"/>
  <c r="O77" i="30"/>
  <c r="Q77" i="30"/>
  <c r="R77" i="30" s="1"/>
  <c r="O100" i="30"/>
  <c r="Q100" i="30"/>
  <c r="R100" i="30" s="1"/>
  <c r="L321" i="30"/>
  <c r="M321" i="30" s="1"/>
  <c r="O320" i="30"/>
  <c r="L105" i="30"/>
  <c r="M105" i="30" s="1"/>
  <c r="L259" i="30"/>
  <c r="M259" i="30" s="1"/>
  <c r="O169" i="30"/>
  <c r="O98" i="30"/>
  <c r="Q330" i="30"/>
  <c r="R330" i="30" s="1"/>
  <c r="O259" i="30"/>
  <c r="L12" i="30"/>
  <c r="M12" i="30" s="1"/>
  <c r="L330" i="30"/>
  <c r="M330" i="30" s="1"/>
  <c r="L202" i="30"/>
  <c r="M202" i="30" s="1"/>
  <c r="Q161" i="30"/>
  <c r="R161" i="30" s="1"/>
  <c r="Q250" i="30"/>
  <c r="R250" i="30" s="1"/>
  <c r="L303" i="30"/>
  <c r="M303" i="30" s="1"/>
  <c r="L161" i="30"/>
  <c r="M161" i="30" s="1"/>
  <c r="L96" i="30"/>
  <c r="M96" i="30" s="1"/>
  <c r="Q118" i="30"/>
  <c r="R118" i="30" s="1"/>
  <c r="O36" i="30"/>
  <c r="Q65" i="30"/>
  <c r="R65" i="30" s="1"/>
  <c r="L169" i="30"/>
  <c r="M169" i="30" s="1"/>
  <c r="O96" i="30"/>
  <c r="L118" i="30"/>
  <c r="M118" i="30" s="1"/>
  <c r="Q36" i="30"/>
  <c r="R36" i="30" s="1"/>
  <c r="Q333" i="30"/>
  <c r="R333" i="30" s="1"/>
  <c r="Q347" i="30"/>
  <c r="R347" i="30" s="1"/>
  <c r="O13" i="30"/>
  <c r="L187" i="30"/>
  <c r="M187" i="30" s="1"/>
  <c r="Q187" i="30"/>
  <c r="R187" i="30" s="1"/>
  <c r="O187" i="30"/>
  <c r="Q311" i="30"/>
  <c r="R311" i="30" s="1"/>
  <c r="O311" i="30"/>
  <c r="L311" i="30"/>
  <c r="M311" i="30" s="1"/>
  <c r="L232" i="30"/>
  <c r="M232" i="30" s="1"/>
  <c r="O232" i="30"/>
  <c r="Q232" i="30"/>
  <c r="R232" i="30" s="1"/>
  <c r="O83" i="30"/>
  <c r="L83" i="30"/>
  <c r="M83" i="30" s="1"/>
  <c r="Q83" i="30"/>
  <c r="R83" i="30" s="1"/>
  <c r="L28" i="30"/>
  <c r="M28" i="30" s="1"/>
  <c r="Q28" i="30"/>
  <c r="R28" i="30" s="1"/>
  <c r="O28" i="30"/>
  <c r="O84" i="30"/>
  <c r="L84" i="30"/>
  <c r="M84" i="30" s="1"/>
  <c r="Q84" i="30"/>
  <c r="R84" i="30" s="1"/>
  <c r="O189" i="30"/>
  <c r="L189" i="30"/>
  <c r="M189" i="30" s="1"/>
  <c r="Q189" i="30"/>
  <c r="R189" i="30" s="1"/>
  <c r="O174" i="30"/>
  <c r="Q174" i="30"/>
  <c r="R174" i="30" s="1"/>
  <c r="L174" i="30"/>
  <c r="M174" i="30" s="1"/>
  <c r="O92" i="30"/>
  <c r="L92" i="30"/>
  <c r="M92" i="30" s="1"/>
  <c r="Q92" i="30"/>
  <c r="R92" i="30" s="1"/>
  <c r="O206" i="30"/>
  <c r="Q206" i="30"/>
  <c r="R206" i="30" s="1"/>
  <c r="L206" i="30"/>
  <c r="M206" i="30" s="1"/>
  <c r="L351" i="30"/>
  <c r="M351" i="30" s="1"/>
  <c r="O351" i="30"/>
  <c r="Q351" i="30"/>
  <c r="R351" i="30" s="1"/>
  <c r="O76" i="30"/>
  <c r="L76" i="30"/>
  <c r="M76" i="30" s="1"/>
  <c r="Q76" i="30"/>
  <c r="R76" i="30" s="1"/>
  <c r="L69" i="30"/>
  <c r="M69" i="30" s="1"/>
  <c r="O69" i="30"/>
  <c r="Q69" i="30"/>
  <c r="R69" i="30" s="1"/>
  <c r="Q90" i="30"/>
  <c r="R90" i="30" s="1"/>
  <c r="O90" i="30"/>
  <c r="L90" i="30"/>
  <c r="M90" i="30" s="1"/>
  <c r="L21" i="30"/>
  <c r="M21" i="30" s="1"/>
  <c r="Q21" i="30"/>
  <c r="R21" i="30" s="1"/>
  <c r="O21" i="30"/>
  <c r="L108" i="30"/>
  <c r="M108" i="30" s="1"/>
  <c r="O108" i="30"/>
  <c r="Q108" i="30"/>
  <c r="R108" i="30" s="1"/>
  <c r="L27" i="30"/>
  <c r="M27" i="30" s="1"/>
  <c r="Q27" i="30"/>
  <c r="R27" i="30" s="1"/>
  <c r="O27" i="30"/>
  <c r="Q141" i="30"/>
  <c r="R141" i="30" s="1"/>
  <c r="O141" i="30"/>
  <c r="L141" i="30"/>
  <c r="M141" i="30" s="1"/>
  <c r="L123" i="30"/>
  <c r="M123" i="30" s="1"/>
  <c r="Q123" i="30"/>
  <c r="R123" i="30" s="1"/>
  <c r="O123" i="30"/>
  <c r="O227" i="30"/>
  <c r="Q227" i="30"/>
  <c r="R227" i="30" s="1"/>
  <c r="L227" i="30"/>
  <c r="M227" i="30" s="1"/>
  <c r="Q116" i="30"/>
  <c r="R116" i="30" s="1"/>
  <c r="O116" i="30"/>
  <c r="L116" i="30"/>
  <c r="M116" i="30" s="1"/>
  <c r="Q221" i="30"/>
  <c r="R221" i="30" s="1"/>
  <c r="L221" i="30"/>
  <c r="M221" i="30" s="1"/>
  <c r="O221" i="30"/>
  <c r="L70" i="30"/>
  <c r="M70" i="30" s="1"/>
  <c r="Q70" i="30"/>
  <c r="R70" i="30" s="1"/>
  <c r="O70" i="30"/>
  <c r="O230" i="30"/>
  <c r="Q230" i="30"/>
  <c r="R230" i="30" s="1"/>
  <c r="L230" i="30"/>
  <c r="M230" i="30" s="1"/>
  <c r="L9" i="30"/>
  <c r="M9" i="30" s="1"/>
  <c r="Q9" i="30"/>
  <c r="R9" i="30" s="1"/>
  <c r="O9" i="30"/>
  <c r="O145" i="30"/>
  <c r="Q145" i="30"/>
  <c r="R145" i="30" s="1"/>
  <c r="L145" i="30"/>
  <c r="M145" i="30" s="1"/>
  <c r="L52" i="30"/>
  <c r="M52" i="30" s="1"/>
  <c r="Q52" i="30"/>
  <c r="R52" i="30" s="1"/>
  <c r="O52" i="30"/>
  <c r="Q48" i="30"/>
  <c r="R48" i="30" s="1"/>
  <c r="L48" i="30"/>
  <c r="M48" i="30" s="1"/>
  <c r="O48" i="30"/>
  <c r="O285" i="30"/>
  <c r="L285" i="30"/>
  <c r="M285" i="30" s="1"/>
  <c r="Q285" i="30"/>
  <c r="R285" i="30" s="1"/>
  <c r="L61" i="30"/>
  <c r="M61" i="30" s="1"/>
  <c r="Q61" i="30"/>
  <c r="R61" i="30" s="1"/>
  <c r="O61" i="30"/>
  <c r="L179" i="30"/>
  <c r="M179" i="30" s="1"/>
  <c r="Q179" i="30"/>
  <c r="R179" i="30" s="1"/>
  <c r="O179" i="30"/>
  <c r="L11" i="30"/>
  <c r="M11" i="30" s="1"/>
  <c r="Q11" i="30"/>
  <c r="R11" i="30" s="1"/>
  <c r="O11" i="30"/>
  <c r="O60" i="30"/>
  <c r="L60" i="30"/>
  <c r="M60" i="30" s="1"/>
  <c r="Q60" i="30"/>
  <c r="R60" i="30" s="1"/>
  <c r="L20" i="30"/>
  <c r="M20" i="30" s="1"/>
  <c r="O20" i="30"/>
  <c r="Q20" i="30"/>
  <c r="R20" i="30" s="1"/>
  <c r="O195" i="30"/>
  <c r="Q195" i="30"/>
  <c r="R195" i="30" s="1"/>
  <c r="L195" i="30"/>
  <c r="M195" i="30" s="1"/>
  <c r="O332" i="30"/>
  <c r="L332" i="30"/>
  <c r="M332" i="30" s="1"/>
  <c r="Q332" i="30"/>
  <c r="R332" i="30" s="1"/>
  <c r="Q173" i="30"/>
  <c r="R173" i="30" s="1"/>
  <c r="L173" i="30"/>
  <c r="M173" i="30" s="1"/>
  <c r="O173" i="30"/>
  <c r="L72" i="30"/>
  <c r="M72" i="30" s="1"/>
  <c r="Q72" i="30"/>
  <c r="R72" i="30" s="1"/>
  <c r="O72" i="30"/>
  <c r="Q63" i="30"/>
  <c r="R63" i="30" s="1"/>
  <c r="O63" i="30"/>
  <c r="L63" i="30"/>
  <c r="M63" i="30" s="1"/>
  <c r="Q131" i="30"/>
  <c r="R131" i="30" s="1"/>
  <c r="O131" i="30"/>
  <c r="L131" i="30"/>
  <c r="M131" i="30" s="1"/>
  <c r="O237" i="30"/>
  <c r="L237" i="30"/>
  <c r="M237" i="30" s="1"/>
  <c r="Q237" i="30"/>
  <c r="R237" i="30" s="1"/>
  <c r="L286" i="30"/>
  <c r="M286" i="30" s="1"/>
  <c r="Q286" i="30"/>
  <c r="R286" i="30" s="1"/>
  <c r="O286" i="30"/>
  <c r="Q119" i="30"/>
  <c r="R119" i="30" s="1"/>
  <c r="L119" i="30"/>
  <c r="M119" i="30" s="1"/>
  <c r="O119" i="30"/>
  <c r="Q158" i="30"/>
  <c r="R158" i="30" s="1"/>
  <c r="L158" i="30"/>
  <c r="M158" i="30" s="1"/>
  <c r="O158" i="30"/>
  <c r="O278" i="30"/>
  <c r="L278" i="30"/>
  <c r="M278" i="30" s="1"/>
  <c r="Q278" i="30"/>
  <c r="R278" i="30" s="1"/>
  <c r="Q340" i="30"/>
  <c r="R340" i="30" s="1"/>
  <c r="O340" i="30"/>
  <c r="L340" i="30"/>
  <c r="M340" i="30" s="1"/>
  <c r="Q45" i="30"/>
  <c r="R45" i="30" s="1"/>
  <c r="L45" i="30"/>
  <c r="M45" i="30" s="1"/>
  <c r="O45" i="30"/>
  <c r="L191" i="30"/>
  <c r="M191" i="30" s="1"/>
  <c r="Q191" i="30"/>
  <c r="R191" i="30" s="1"/>
  <c r="O191" i="30"/>
  <c r="L51" i="30"/>
  <c r="M51" i="30" s="1"/>
  <c r="Q51" i="30"/>
  <c r="R51" i="30" s="1"/>
  <c r="O51" i="30"/>
  <c r="Q101" i="30"/>
  <c r="R101" i="30" s="1"/>
  <c r="O101" i="30"/>
  <c r="L101" i="30"/>
  <c r="M101" i="30" s="1"/>
  <c r="L358" i="30"/>
  <c r="M358" i="30" s="1"/>
  <c r="O358" i="30"/>
  <c r="Q358" i="30"/>
  <c r="R358" i="30" s="1"/>
  <c r="Q40" i="30"/>
  <c r="R40" i="30" s="1"/>
  <c r="L40" i="30"/>
  <c r="M40" i="30" s="1"/>
  <c r="O40" i="30"/>
  <c r="Q318" i="30"/>
  <c r="R318" i="30" s="1"/>
  <c r="O318" i="30"/>
  <c r="L318" i="30"/>
  <c r="M318" i="30" s="1"/>
  <c r="Q24" i="30"/>
  <c r="R24" i="30" s="1"/>
  <c r="O24" i="30"/>
  <c r="L24" i="30"/>
  <c r="M24" i="30" s="1"/>
  <c r="L139" i="30"/>
  <c r="M139" i="30" s="1"/>
  <c r="Q139" i="30"/>
  <c r="R139" i="30" s="1"/>
  <c r="O139" i="30"/>
  <c r="O267" i="30"/>
  <c r="Q267" i="30"/>
  <c r="R267" i="30" s="1"/>
  <c r="L267" i="30"/>
  <c r="M267" i="30" s="1"/>
  <c r="Q164" i="30"/>
  <c r="R164" i="30" s="1"/>
  <c r="L164" i="30"/>
  <c r="M164" i="30" s="1"/>
  <c r="O164" i="30"/>
  <c r="Q253" i="30"/>
  <c r="R253" i="30" s="1"/>
  <c r="O253" i="30"/>
  <c r="L253" i="30"/>
  <c r="M253" i="30" s="1"/>
  <c r="L294" i="30"/>
  <c r="M294" i="30" s="1"/>
  <c r="Q294" i="30"/>
  <c r="R294" i="30" s="1"/>
  <c r="O294" i="30"/>
  <c r="Q80" i="30"/>
  <c r="R80" i="30" s="1"/>
  <c r="O80" i="30"/>
  <c r="L80" i="30"/>
  <c r="M80" i="30" s="1"/>
  <c r="O270" i="30"/>
  <c r="Q270" i="30"/>
  <c r="R270" i="30" s="1"/>
  <c r="L270" i="30"/>
  <c r="M270" i="30" s="1"/>
  <c r="Q336" i="30"/>
  <c r="R336" i="30" s="1"/>
  <c r="O336" i="30"/>
  <c r="L336" i="30"/>
  <c r="M336" i="30" s="1"/>
  <c r="O38" i="30"/>
  <c r="Q38" i="30"/>
  <c r="R38" i="30" s="1"/>
  <c r="L38" i="30"/>
  <c r="M38" i="30" s="1"/>
  <c r="O183" i="30"/>
  <c r="L183" i="30"/>
  <c r="M183" i="30" s="1"/>
  <c r="Q183" i="30"/>
  <c r="R183" i="30" s="1"/>
  <c r="Q93" i="30"/>
  <c r="R93" i="30" s="1"/>
  <c r="O93" i="30"/>
  <c r="L93" i="30"/>
  <c r="M93" i="30" s="1"/>
  <c r="L256" i="30"/>
  <c r="M256" i="30" s="1"/>
  <c r="O256" i="30"/>
  <c r="Q256" i="30"/>
  <c r="R256" i="30" s="1"/>
  <c r="O37" i="30"/>
  <c r="L37" i="30"/>
  <c r="M37" i="30" s="1"/>
  <c r="Q37" i="30"/>
  <c r="R37" i="30" s="1"/>
  <c r="O263" i="30"/>
  <c r="L263" i="30"/>
  <c r="M263" i="30" s="1"/>
  <c r="Q263" i="30"/>
  <c r="R263" i="30" s="1"/>
  <c r="O275" i="30"/>
  <c r="Q275" i="30"/>
  <c r="R275" i="30" s="1"/>
  <c r="L275" i="30"/>
  <c r="M275" i="30" s="1"/>
  <c r="L268" i="30"/>
  <c r="M268" i="30" s="1"/>
  <c r="O268" i="30"/>
  <c r="Q268" i="30"/>
  <c r="R268" i="30" s="1"/>
  <c r="L110" i="30"/>
  <c r="M110" i="30" s="1"/>
  <c r="Q110" i="30"/>
  <c r="R110" i="30" s="1"/>
  <c r="O110" i="30"/>
  <c r="Q326" i="30"/>
  <c r="R326" i="30" s="1"/>
  <c r="O326" i="30"/>
  <c r="L326" i="30"/>
  <c r="M326" i="30" s="1"/>
  <c r="O199" i="30"/>
  <c r="L199" i="30"/>
  <c r="M199" i="30" s="1"/>
  <c r="Q199" i="30"/>
  <c r="R199" i="30" s="1"/>
  <c r="O112" i="30"/>
  <c r="Q112" i="30"/>
  <c r="R112" i="30" s="1"/>
  <c r="L112" i="30"/>
  <c r="M112" i="30" s="1"/>
  <c r="L215" i="30"/>
  <c r="M215" i="30" s="1"/>
  <c r="O215" i="30"/>
  <c r="Q215" i="30"/>
  <c r="R215" i="30" s="1"/>
  <c r="O157" i="30"/>
  <c r="Q157" i="30"/>
  <c r="R157" i="30" s="1"/>
  <c r="L157" i="30"/>
  <c r="M157" i="30" s="1"/>
  <c r="O29" i="30"/>
  <c r="Q29" i="30"/>
  <c r="R29" i="30" s="1"/>
  <c r="L29" i="30"/>
  <c r="M29" i="30" s="1"/>
  <c r="O172" i="30"/>
  <c r="Q172" i="30"/>
  <c r="R172" i="30" s="1"/>
  <c r="L172" i="30"/>
  <c r="M172" i="30" s="1"/>
  <c r="O68" i="30"/>
  <c r="L68" i="30"/>
  <c r="M68" i="30" s="1"/>
  <c r="Q68" i="30"/>
  <c r="R68" i="30" s="1"/>
  <c r="Q31" i="30"/>
  <c r="R31" i="30" s="1"/>
  <c r="O31" i="30"/>
  <c r="L31" i="30"/>
  <c r="M31" i="30" s="1"/>
  <c r="L236" i="30"/>
  <c r="M236" i="30" s="1"/>
  <c r="O236" i="30"/>
  <c r="Q236" i="30"/>
  <c r="R236" i="30" s="1"/>
  <c r="O163" i="30"/>
  <c r="Q163" i="30"/>
  <c r="R163" i="30" s="1"/>
  <c r="L163" i="30"/>
  <c r="M163" i="30" s="1"/>
  <c r="O283" i="30"/>
  <c r="L283" i="30"/>
  <c r="M283" i="30" s="1"/>
  <c r="Q283" i="30"/>
  <c r="R283" i="30" s="1"/>
  <c r="O276" i="30"/>
  <c r="L276" i="30"/>
  <c r="M276" i="30" s="1"/>
  <c r="Q276" i="30"/>
  <c r="R276" i="30" s="1"/>
  <c r="O85" i="30"/>
  <c r="L85" i="30"/>
  <c r="M85" i="30" s="1"/>
  <c r="Q85" i="30"/>
  <c r="R85" i="30" s="1"/>
  <c r="Q293" i="30"/>
  <c r="R293" i="30" s="1"/>
  <c r="O293" i="30"/>
  <c r="L293" i="30"/>
  <c r="M293" i="30" s="1"/>
  <c r="O150" i="30"/>
  <c r="L150" i="30"/>
  <c r="M150" i="30" s="1"/>
  <c r="Q150" i="30"/>
  <c r="R150" i="30" s="1"/>
  <c r="Q271" i="30"/>
  <c r="R271" i="30" s="1"/>
  <c r="O271" i="30"/>
  <c r="L271" i="30"/>
  <c r="M271" i="30" s="1"/>
  <c r="O128" i="30"/>
  <c r="Q128" i="30"/>
  <c r="R128" i="30" s="1"/>
  <c r="L128" i="30"/>
  <c r="M128" i="30" s="1"/>
  <c r="Q135" i="30"/>
  <c r="R135" i="30" s="1"/>
  <c r="L135" i="30"/>
  <c r="M135" i="30" s="1"/>
  <c r="O135" i="30"/>
  <c r="Q142" i="30"/>
  <c r="R142" i="30" s="1"/>
  <c r="L142" i="30"/>
  <c r="M142" i="30" s="1"/>
  <c r="O142" i="30"/>
  <c r="L64" i="30"/>
  <c r="M64" i="30" s="1"/>
  <c r="O64" i="30"/>
  <c r="Q64" i="30"/>
  <c r="R64" i="30" s="1"/>
  <c r="L43" i="30"/>
  <c r="M43" i="30" s="1"/>
  <c r="Q43" i="30"/>
  <c r="R43" i="30" s="1"/>
  <c r="O43" i="30"/>
  <c r="Q301" i="30"/>
  <c r="R301" i="30" s="1"/>
  <c r="L347" i="30"/>
  <c r="M347" i="30" s="1"/>
  <c r="L100" i="30"/>
  <c r="M100" i="30" s="1"/>
  <c r="Q17" i="30"/>
  <c r="R17" i="30" s="1"/>
  <c r="L186" i="30"/>
  <c r="M186" i="30" s="1"/>
  <c r="Q166" i="30"/>
  <c r="R166" i="30" s="1"/>
  <c r="Q300" i="30"/>
  <c r="R300" i="30" s="1"/>
  <c r="Q228" i="30"/>
  <c r="R228" i="30" s="1"/>
  <c r="L280" i="30"/>
  <c r="M280" i="30" s="1"/>
  <c r="Q209" i="30"/>
  <c r="R209" i="30" s="1"/>
  <c r="O225" i="30"/>
  <c r="Q156" i="30"/>
  <c r="R156" i="30" s="1"/>
  <c r="O86" i="30"/>
  <c r="O301" i="30"/>
  <c r="L300" i="30"/>
  <c r="M300" i="30" s="1"/>
  <c r="L345" i="30"/>
  <c r="M345" i="30" s="1"/>
  <c r="Q280" i="30"/>
  <c r="R280" i="30" s="1"/>
  <c r="L209" i="30"/>
  <c r="M209" i="30" s="1"/>
  <c r="Q225" i="30"/>
  <c r="R225" i="30" s="1"/>
  <c r="L127" i="30"/>
  <c r="M127" i="30" s="1"/>
  <c r="L138" i="30"/>
  <c r="M138" i="30" s="1"/>
  <c r="L156" i="30"/>
  <c r="M156" i="30" s="1"/>
  <c r="Q103" i="30"/>
  <c r="R103" i="30" s="1"/>
  <c r="Q86" i="30"/>
  <c r="R86" i="30" s="1"/>
  <c r="L137" i="30"/>
  <c r="M137" i="30" s="1"/>
  <c r="L74" i="30"/>
  <c r="M74" i="30" s="1"/>
  <c r="Q153" i="30"/>
  <c r="R153" i="30" s="1"/>
  <c r="O345" i="30"/>
  <c r="Q346" i="30"/>
  <c r="R346" i="30" s="1"/>
  <c r="Q323" i="30"/>
  <c r="R323" i="30" s="1"/>
  <c r="Q223" i="30"/>
  <c r="R223" i="30" s="1"/>
  <c r="O127" i="30"/>
  <c r="O185" i="30"/>
  <c r="O74" i="30"/>
  <c r="L56" i="30"/>
  <c r="M56" i="30" s="1"/>
  <c r="O282" i="30"/>
  <c r="L323" i="30"/>
  <c r="M323" i="30" s="1"/>
  <c r="L350" i="30"/>
  <c r="M350" i="30" s="1"/>
  <c r="Q185" i="30"/>
  <c r="R185" i="30" s="1"/>
  <c r="O154" i="30"/>
  <c r="O56" i="30"/>
  <c r="O350" i="30"/>
  <c r="Q291" i="30"/>
  <c r="R291" i="30" s="1"/>
  <c r="Q299" i="30"/>
  <c r="R299" i="30" s="1"/>
  <c r="L26" i="30"/>
  <c r="M26" i="30" s="1"/>
  <c r="Q12" i="30"/>
  <c r="R12" i="30" s="1"/>
  <c r="L223" i="30"/>
  <c r="M223" i="30" s="1"/>
  <c r="O240" i="30"/>
  <c r="O346" i="30"/>
  <c r="Q240" i="30"/>
  <c r="R240" i="30" s="1"/>
  <c r="Q226" i="30"/>
  <c r="R226" i="30" s="1"/>
  <c r="L153" i="30"/>
  <c r="M153" i="30" s="1"/>
  <c r="O26" i="30"/>
  <c r="L194" i="30"/>
  <c r="M194" i="30" s="1"/>
  <c r="O53" i="30"/>
  <c r="L258" i="30"/>
  <c r="M258" i="30" s="1"/>
  <c r="Q13" i="30"/>
  <c r="R13" i="30" s="1"/>
  <c r="L298" i="30"/>
  <c r="M298" i="30" s="1"/>
  <c r="O306" i="30"/>
  <c r="O250" i="30"/>
  <c r="Q98" i="30"/>
  <c r="R98" i="30" s="1"/>
  <c r="L353" i="30"/>
  <c r="M353" i="30" s="1"/>
  <c r="O353" i="30"/>
  <c r="O281" i="30"/>
  <c r="O266" i="30"/>
  <c r="Q194" i="30"/>
  <c r="R194" i="30" s="1"/>
  <c r="O234" i="30"/>
  <c r="Q331" i="30"/>
  <c r="R331" i="30" s="1"/>
  <c r="L10" i="30"/>
  <c r="M10" i="30" s="1"/>
  <c r="L210" i="30"/>
  <c r="M210" i="30" s="1"/>
  <c r="L356" i="30"/>
  <c r="M356" i="30" s="1"/>
  <c r="O202" i="30"/>
  <c r="O242" i="30"/>
  <c r="Q242" i="30"/>
  <c r="R242" i="30" s="1"/>
  <c r="L58" i="30"/>
  <c r="M58" i="30" s="1"/>
  <c r="L42" i="30"/>
  <c r="M42" i="30" s="1"/>
  <c r="L218" i="30"/>
  <c r="M218" i="30" s="1"/>
  <c r="O218" i="30"/>
  <c r="Q42" i="30"/>
  <c r="R42" i="30" s="1"/>
  <c r="Q210" i="30"/>
  <c r="R210" i="30" s="1"/>
  <c r="V12" i="27"/>
  <c r="V5" i="27"/>
  <c r="V4" i="27"/>
  <c r="V6" i="27"/>
  <c r="V13" i="25" a="1"/>
  <c r="V13" i="25" s="1"/>
  <c r="V5" i="25"/>
  <c r="V6" i="25"/>
  <c r="V7" i="25"/>
  <c r="U8" i="26"/>
  <c r="U5" i="26"/>
  <c r="T5" i="23"/>
  <c r="T9" i="23"/>
  <c r="T8" i="23"/>
  <c r="U10" i="22"/>
  <c r="U9" i="22"/>
  <c r="U17" i="22"/>
  <c r="U11" i="22"/>
  <c r="AC4" i="58" l="1"/>
  <c r="AA8" i="49"/>
  <c r="AA7" i="49"/>
  <c r="U298" i="49"/>
  <c r="V298" i="49" s="1"/>
  <c r="S194" i="49"/>
  <c r="P194" i="49"/>
  <c r="Q194" i="49" s="1"/>
  <c r="U194" i="49"/>
  <c r="V194" i="49" s="1"/>
  <c r="U30" i="49"/>
  <c r="V30" i="49" s="1"/>
  <c r="S30" i="49"/>
  <c r="P30" i="49"/>
  <c r="Q30" i="49" s="1"/>
  <c r="S227" i="49"/>
  <c r="P227" i="49"/>
  <c r="Q227" i="49" s="1"/>
  <c r="U227" i="49"/>
  <c r="V227" i="49" s="1"/>
  <c r="U333" i="49"/>
  <c r="V333" i="49" s="1"/>
  <c r="S333" i="49"/>
  <c r="P333" i="49"/>
  <c r="Q333" i="49" s="1"/>
  <c r="P155" i="49"/>
  <c r="Q155" i="49" s="1"/>
  <c r="S155" i="49"/>
  <c r="U155" i="49"/>
  <c r="V155" i="49" s="1"/>
  <c r="U231" i="49"/>
  <c r="V231" i="49" s="1"/>
  <c r="S231" i="49"/>
  <c r="P231" i="49"/>
  <c r="Q231" i="49" s="1"/>
  <c r="S180" i="49"/>
  <c r="U180" i="49"/>
  <c r="V180" i="49" s="1"/>
  <c r="P180" i="49"/>
  <c r="Q180" i="49" s="1"/>
  <c r="P2" i="49"/>
  <c r="Q2" i="49" s="1"/>
  <c r="U2" i="49"/>
  <c r="V2" i="49" s="1"/>
  <c r="S2" i="49"/>
  <c r="S197" i="49"/>
  <c r="P197" i="49"/>
  <c r="Q197" i="49" s="1"/>
  <c r="U197" i="49"/>
  <c r="V197" i="49" s="1"/>
  <c r="U232" i="49"/>
  <c r="V232" i="49" s="1"/>
  <c r="P232" i="49"/>
  <c r="Q232" i="49" s="1"/>
  <c r="S232" i="49"/>
  <c r="P159" i="49"/>
  <c r="Q159" i="49" s="1"/>
  <c r="S159" i="49"/>
  <c r="U159" i="49"/>
  <c r="V159" i="49" s="1"/>
  <c r="U260" i="49"/>
  <c r="V260" i="49" s="1"/>
  <c r="P260" i="49"/>
  <c r="Q260" i="49" s="1"/>
  <c r="S260" i="49"/>
  <c r="S163" i="49"/>
  <c r="U163" i="49"/>
  <c r="V163" i="49" s="1"/>
  <c r="P163" i="49"/>
  <c r="Q163" i="49" s="1"/>
  <c r="U66" i="49"/>
  <c r="V66" i="49" s="1"/>
  <c r="P66" i="49"/>
  <c r="Q66" i="49" s="1"/>
  <c r="S66" i="49"/>
  <c r="S271" i="49"/>
  <c r="U271" i="49"/>
  <c r="V271" i="49" s="1"/>
  <c r="P271" i="49"/>
  <c r="Q271" i="49" s="1"/>
  <c r="U277" i="49"/>
  <c r="V277" i="49" s="1"/>
  <c r="S277" i="49"/>
  <c r="P277" i="49"/>
  <c r="Q277" i="49" s="1"/>
  <c r="S188" i="49"/>
  <c r="U188" i="49"/>
  <c r="V188" i="49" s="1"/>
  <c r="P188" i="49"/>
  <c r="Q188" i="49" s="1"/>
  <c r="S91" i="49"/>
  <c r="U91" i="49"/>
  <c r="V91" i="49" s="1"/>
  <c r="P91" i="49"/>
  <c r="Q91" i="49" s="1"/>
  <c r="U7" i="49"/>
  <c r="V7" i="49" s="1"/>
  <c r="S7" i="49"/>
  <c r="P7" i="49"/>
  <c r="Q7" i="49" s="1"/>
  <c r="S334" i="49"/>
  <c r="U334" i="49"/>
  <c r="V334" i="49" s="1"/>
  <c r="P334" i="49"/>
  <c r="Q334" i="49" s="1"/>
  <c r="S205" i="49"/>
  <c r="P205" i="49"/>
  <c r="Q205" i="49" s="1"/>
  <c r="U205" i="49"/>
  <c r="V205" i="49" s="1"/>
  <c r="S116" i="49"/>
  <c r="P116" i="49"/>
  <c r="Q116" i="49" s="1"/>
  <c r="U116" i="49"/>
  <c r="V116" i="49" s="1"/>
  <c r="U19" i="49"/>
  <c r="V19" i="49" s="1"/>
  <c r="S19" i="49"/>
  <c r="P19" i="49"/>
  <c r="Q19" i="49" s="1"/>
  <c r="U329" i="49"/>
  <c r="V329" i="49" s="1"/>
  <c r="P329" i="49"/>
  <c r="Q329" i="49" s="1"/>
  <c r="S329" i="49"/>
  <c r="S262" i="49"/>
  <c r="U262" i="49"/>
  <c r="V262" i="49" s="1"/>
  <c r="P262" i="49"/>
  <c r="Q262" i="49" s="1"/>
  <c r="U133" i="49"/>
  <c r="V133" i="49" s="1"/>
  <c r="P133" i="49"/>
  <c r="Q133" i="49" s="1"/>
  <c r="S133" i="49"/>
  <c r="U44" i="49"/>
  <c r="V44" i="49" s="1"/>
  <c r="S44" i="49"/>
  <c r="P44" i="49"/>
  <c r="Q44" i="49" s="1"/>
  <c r="U23" i="49"/>
  <c r="V23" i="49" s="1"/>
  <c r="S23" i="49"/>
  <c r="P23" i="49"/>
  <c r="Q23" i="49" s="1"/>
  <c r="P128" i="49"/>
  <c r="Q128" i="49" s="1"/>
  <c r="S128" i="49"/>
  <c r="U128" i="49"/>
  <c r="V128" i="49" s="1"/>
  <c r="U304" i="49"/>
  <c r="V304" i="49" s="1"/>
  <c r="S304" i="49"/>
  <c r="P304" i="49"/>
  <c r="Q304" i="49" s="1"/>
  <c r="P168" i="49"/>
  <c r="Q168" i="49" s="1"/>
  <c r="U168" i="49"/>
  <c r="V168" i="49" s="1"/>
  <c r="S168" i="49"/>
  <c r="S32" i="49"/>
  <c r="P32" i="49"/>
  <c r="Q32" i="49" s="1"/>
  <c r="U32" i="49"/>
  <c r="V32" i="49" s="1"/>
  <c r="S272" i="49"/>
  <c r="U272" i="49"/>
  <c r="V272" i="49" s="1"/>
  <c r="P272" i="49"/>
  <c r="Q272" i="49" s="1"/>
  <c r="P136" i="49"/>
  <c r="Q136" i="49" s="1"/>
  <c r="S136" i="49"/>
  <c r="U136" i="49"/>
  <c r="V136" i="49" s="1"/>
  <c r="U41" i="49"/>
  <c r="V41" i="49" s="1"/>
  <c r="S41" i="49"/>
  <c r="P41" i="49"/>
  <c r="Q41" i="49" s="1"/>
  <c r="P126" i="49"/>
  <c r="Q126" i="49" s="1"/>
  <c r="U126" i="49"/>
  <c r="V126" i="49" s="1"/>
  <c r="S126" i="49"/>
  <c r="U351" i="49"/>
  <c r="V351" i="49" s="1"/>
  <c r="S351" i="49"/>
  <c r="P351" i="49"/>
  <c r="Q351" i="49" s="1"/>
  <c r="U323" i="49"/>
  <c r="V323" i="49" s="1"/>
  <c r="S323" i="49"/>
  <c r="P323" i="49"/>
  <c r="Q323" i="49" s="1"/>
  <c r="S226" i="49"/>
  <c r="U226" i="49"/>
  <c r="V226" i="49" s="1"/>
  <c r="P226" i="49"/>
  <c r="Q226" i="49" s="1"/>
  <c r="U287" i="49"/>
  <c r="V287" i="49" s="1"/>
  <c r="S287" i="49"/>
  <c r="P287" i="49"/>
  <c r="Q287" i="49" s="1"/>
  <c r="U309" i="49"/>
  <c r="V309" i="49" s="1"/>
  <c r="S309" i="49"/>
  <c r="P309" i="49"/>
  <c r="Q309" i="49" s="1"/>
  <c r="U220" i="49"/>
  <c r="V220" i="49" s="1"/>
  <c r="P220" i="49"/>
  <c r="Q220" i="49" s="1"/>
  <c r="S220" i="49"/>
  <c r="S123" i="49"/>
  <c r="P123" i="49"/>
  <c r="Q123" i="49" s="1"/>
  <c r="U123" i="49"/>
  <c r="V123" i="49" s="1"/>
  <c r="S26" i="49"/>
  <c r="P26" i="49"/>
  <c r="Q26" i="49" s="1"/>
  <c r="U26" i="49"/>
  <c r="V26" i="49" s="1"/>
  <c r="U174" i="49"/>
  <c r="V174" i="49" s="1"/>
  <c r="P174" i="49"/>
  <c r="Q174" i="49" s="1"/>
  <c r="S174" i="49"/>
  <c r="U45" i="49"/>
  <c r="V45" i="49" s="1"/>
  <c r="S45" i="49"/>
  <c r="P45" i="49"/>
  <c r="Q45" i="49" s="1"/>
  <c r="P79" i="49"/>
  <c r="Q79" i="49" s="1"/>
  <c r="S79" i="49"/>
  <c r="U79" i="49"/>
  <c r="V79" i="49" s="1"/>
  <c r="P274" i="49"/>
  <c r="Q274" i="49" s="1"/>
  <c r="S274" i="49"/>
  <c r="U274" i="49"/>
  <c r="V274" i="49" s="1"/>
  <c r="P185" i="49"/>
  <c r="Q185" i="49" s="1"/>
  <c r="U185" i="49"/>
  <c r="V185" i="49" s="1"/>
  <c r="S185" i="49"/>
  <c r="S99" i="49"/>
  <c r="P99" i="49"/>
  <c r="Q99" i="49" s="1"/>
  <c r="U99" i="49"/>
  <c r="V99" i="49" s="1"/>
  <c r="U213" i="49"/>
  <c r="V213" i="49" s="1"/>
  <c r="S213" i="49"/>
  <c r="P213" i="49"/>
  <c r="Q213" i="49" s="1"/>
  <c r="S270" i="49"/>
  <c r="U270" i="49"/>
  <c r="V270" i="49" s="1"/>
  <c r="P270" i="49"/>
  <c r="Q270" i="49" s="1"/>
  <c r="P71" i="49"/>
  <c r="Q71" i="49" s="1"/>
  <c r="S71" i="49"/>
  <c r="U71" i="49"/>
  <c r="V71" i="49" s="1"/>
  <c r="S198" i="49"/>
  <c r="U198" i="49"/>
  <c r="V198" i="49" s="1"/>
  <c r="P198" i="49"/>
  <c r="Q198" i="49" s="1"/>
  <c r="P104" i="49"/>
  <c r="Q104" i="49" s="1"/>
  <c r="S104" i="49"/>
  <c r="U104" i="49"/>
  <c r="V104" i="49" s="1"/>
  <c r="S72" i="49"/>
  <c r="U72" i="49"/>
  <c r="V72" i="49" s="1"/>
  <c r="P72" i="49"/>
  <c r="Q72" i="49" s="1"/>
  <c r="U62" i="49"/>
  <c r="V62" i="49" s="1"/>
  <c r="P62" i="49"/>
  <c r="Q62" i="49" s="1"/>
  <c r="S62" i="49"/>
  <c r="P259" i="49"/>
  <c r="Q259" i="49" s="1"/>
  <c r="U259" i="49"/>
  <c r="V259" i="49" s="1"/>
  <c r="S259" i="49"/>
  <c r="S87" i="49"/>
  <c r="U87" i="49"/>
  <c r="V87" i="49" s="1"/>
  <c r="P87" i="49"/>
  <c r="Q87" i="49" s="1"/>
  <c r="P156" i="49"/>
  <c r="Q156" i="49" s="1"/>
  <c r="U156" i="49"/>
  <c r="V156" i="49" s="1"/>
  <c r="S156" i="49"/>
  <c r="U257" i="49"/>
  <c r="V257" i="49" s="1"/>
  <c r="S257" i="49"/>
  <c r="P257" i="49"/>
  <c r="Q257" i="49" s="1"/>
  <c r="U247" i="49"/>
  <c r="V247" i="49" s="1"/>
  <c r="P247" i="49"/>
  <c r="Q247" i="49" s="1"/>
  <c r="S247" i="49"/>
  <c r="P210" i="49"/>
  <c r="Q210" i="49" s="1"/>
  <c r="U210" i="49"/>
  <c r="V210" i="49" s="1"/>
  <c r="S210" i="49"/>
  <c r="P350" i="49"/>
  <c r="Q350" i="49" s="1"/>
  <c r="U350" i="49"/>
  <c r="V350" i="49" s="1"/>
  <c r="S350" i="49"/>
  <c r="S221" i="49"/>
  <c r="U221" i="49"/>
  <c r="V221" i="49" s="1"/>
  <c r="P221" i="49"/>
  <c r="Q221" i="49" s="1"/>
  <c r="P132" i="49"/>
  <c r="Q132" i="49" s="1"/>
  <c r="S132" i="49"/>
  <c r="U132" i="49"/>
  <c r="V132" i="49" s="1"/>
  <c r="U35" i="49"/>
  <c r="V35" i="49" s="1"/>
  <c r="S35" i="49"/>
  <c r="P35" i="49"/>
  <c r="Q35" i="49" s="1"/>
  <c r="U297" i="49"/>
  <c r="V297" i="49" s="1"/>
  <c r="P297" i="49"/>
  <c r="Q297" i="49" s="1"/>
  <c r="S297" i="49"/>
  <c r="S278" i="49"/>
  <c r="P278" i="49"/>
  <c r="Q278" i="49" s="1"/>
  <c r="U278" i="49"/>
  <c r="V278" i="49" s="1"/>
  <c r="U149" i="49"/>
  <c r="V149" i="49" s="1"/>
  <c r="S149" i="49"/>
  <c r="P149" i="49"/>
  <c r="Q149" i="49" s="1"/>
  <c r="S60" i="49"/>
  <c r="P60" i="49"/>
  <c r="Q60" i="49" s="1"/>
  <c r="U60" i="49"/>
  <c r="V60" i="49" s="1"/>
  <c r="P119" i="49"/>
  <c r="Q119" i="49" s="1"/>
  <c r="U119" i="49"/>
  <c r="V119" i="49" s="1"/>
  <c r="S119" i="49"/>
  <c r="U289" i="49"/>
  <c r="V289" i="49" s="1"/>
  <c r="S289" i="49"/>
  <c r="P289" i="49"/>
  <c r="Q289" i="49" s="1"/>
  <c r="U206" i="49"/>
  <c r="V206" i="49" s="1"/>
  <c r="S206" i="49"/>
  <c r="P206" i="49"/>
  <c r="Q206" i="49" s="1"/>
  <c r="P77" i="49"/>
  <c r="Q77" i="49" s="1"/>
  <c r="S77" i="49"/>
  <c r="U77" i="49"/>
  <c r="V77" i="49" s="1"/>
  <c r="U279" i="49"/>
  <c r="V279" i="49" s="1"/>
  <c r="P279" i="49"/>
  <c r="Q279" i="49" s="1"/>
  <c r="S279" i="49"/>
  <c r="S306" i="49"/>
  <c r="P306" i="49"/>
  <c r="Q306" i="49" s="1"/>
  <c r="U306" i="49"/>
  <c r="V306" i="49" s="1"/>
  <c r="S217" i="49"/>
  <c r="P217" i="49"/>
  <c r="Q217" i="49" s="1"/>
  <c r="U217" i="49"/>
  <c r="V217" i="49" s="1"/>
  <c r="U134" i="49"/>
  <c r="V134" i="49" s="1"/>
  <c r="S134" i="49"/>
  <c r="P134" i="49"/>
  <c r="Q134" i="49" s="1"/>
  <c r="U5" i="49"/>
  <c r="V5" i="49" s="1"/>
  <c r="S5" i="49"/>
  <c r="P5" i="49"/>
  <c r="Q5" i="49" s="1"/>
  <c r="U331" i="49"/>
  <c r="V331" i="49" s="1"/>
  <c r="S331" i="49"/>
  <c r="P331" i="49"/>
  <c r="Q331" i="49" s="1"/>
  <c r="S234" i="49"/>
  <c r="P234" i="49"/>
  <c r="Q234" i="49" s="1"/>
  <c r="U234" i="49"/>
  <c r="V234" i="49" s="1"/>
  <c r="S320" i="49"/>
  <c r="P320" i="49"/>
  <c r="Q320" i="49" s="1"/>
  <c r="U320" i="49"/>
  <c r="V320" i="49" s="1"/>
  <c r="P176" i="49"/>
  <c r="Q176" i="49" s="1"/>
  <c r="S176" i="49"/>
  <c r="U176" i="49"/>
  <c r="V176" i="49" s="1"/>
  <c r="U40" i="49"/>
  <c r="V40" i="49" s="1"/>
  <c r="S40" i="49"/>
  <c r="P40" i="49"/>
  <c r="Q40" i="49" s="1"/>
  <c r="U280" i="49"/>
  <c r="V280" i="49" s="1"/>
  <c r="P280" i="49"/>
  <c r="Q280" i="49" s="1"/>
  <c r="S280" i="49"/>
  <c r="P144" i="49"/>
  <c r="Q144" i="49" s="1"/>
  <c r="S144" i="49"/>
  <c r="U144" i="49"/>
  <c r="V144" i="49" s="1"/>
  <c r="U8" i="49"/>
  <c r="V8" i="49" s="1"/>
  <c r="S8" i="49"/>
  <c r="P8" i="49"/>
  <c r="Q8" i="49" s="1"/>
  <c r="U25" i="49"/>
  <c r="V25" i="49" s="1"/>
  <c r="S25" i="49"/>
  <c r="P25" i="49"/>
  <c r="Q25" i="49" s="1"/>
  <c r="U359" i="49"/>
  <c r="V359" i="49" s="1"/>
  <c r="S359" i="49"/>
  <c r="P359" i="49"/>
  <c r="Q359" i="49" s="1"/>
  <c r="U292" i="49"/>
  <c r="V292" i="49" s="1"/>
  <c r="S292" i="49"/>
  <c r="P292" i="49"/>
  <c r="Q292" i="49" s="1"/>
  <c r="U195" i="49"/>
  <c r="V195" i="49" s="1"/>
  <c r="S195" i="49"/>
  <c r="P195" i="49"/>
  <c r="Q195" i="49" s="1"/>
  <c r="S98" i="49"/>
  <c r="U98" i="49"/>
  <c r="V98" i="49" s="1"/>
  <c r="P98" i="49"/>
  <c r="Q98" i="49" s="1"/>
  <c r="S310" i="49"/>
  <c r="P310" i="49"/>
  <c r="Q310" i="49" s="1"/>
  <c r="U310" i="49"/>
  <c r="V310" i="49" s="1"/>
  <c r="U181" i="49"/>
  <c r="V181" i="49" s="1"/>
  <c r="P181" i="49"/>
  <c r="Q181" i="49" s="1"/>
  <c r="S181" i="49"/>
  <c r="S92" i="49"/>
  <c r="U92" i="49"/>
  <c r="V92" i="49" s="1"/>
  <c r="P92" i="49"/>
  <c r="Q92" i="49" s="1"/>
  <c r="U303" i="49"/>
  <c r="V303" i="49" s="1"/>
  <c r="P303" i="49"/>
  <c r="Q303" i="49" s="1"/>
  <c r="S303" i="49"/>
  <c r="S193" i="49"/>
  <c r="U193" i="49"/>
  <c r="V193" i="49" s="1"/>
  <c r="P193" i="49"/>
  <c r="Q193" i="49" s="1"/>
  <c r="P46" i="49"/>
  <c r="Q46" i="49" s="1"/>
  <c r="U46" i="49"/>
  <c r="V46" i="49" s="1"/>
  <c r="S46" i="49"/>
  <c r="U340" i="49"/>
  <c r="V340" i="49" s="1"/>
  <c r="S340" i="49"/>
  <c r="P340" i="49"/>
  <c r="Q340" i="49" s="1"/>
  <c r="U243" i="49"/>
  <c r="V243" i="49" s="1"/>
  <c r="P243" i="49"/>
  <c r="Q243" i="49" s="1"/>
  <c r="S243" i="49"/>
  <c r="U146" i="49"/>
  <c r="V146" i="49" s="1"/>
  <c r="P146" i="49"/>
  <c r="Q146" i="49" s="1"/>
  <c r="S146" i="49"/>
  <c r="P191" i="49"/>
  <c r="Q191" i="49" s="1"/>
  <c r="S191" i="49"/>
  <c r="U191" i="49"/>
  <c r="V191" i="49" s="1"/>
  <c r="U196" i="49"/>
  <c r="V196" i="49" s="1"/>
  <c r="P196" i="49"/>
  <c r="Q196" i="49" s="1"/>
  <c r="S196" i="49"/>
  <c r="U342" i="49"/>
  <c r="V342" i="49" s="1"/>
  <c r="P342" i="49"/>
  <c r="Q342" i="49" s="1"/>
  <c r="S342" i="49"/>
  <c r="U337" i="49"/>
  <c r="V337" i="49" s="1"/>
  <c r="S337" i="49"/>
  <c r="P337" i="49"/>
  <c r="Q337" i="49" s="1"/>
  <c r="P52" i="49"/>
  <c r="Q52" i="49" s="1"/>
  <c r="U52" i="49"/>
  <c r="V52" i="49" s="1"/>
  <c r="S52" i="49"/>
  <c r="U281" i="49"/>
  <c r="V281" i="49" s="1"/>
  <c r="S281" i="49"/>
  <c r="P281" i="49"/>
  <c r="Q281" i="49" s="1"/>
  <c r="P223" i="49"/>
  <c r="Q223" i="49" s="1"/>
  <c r="S223" i="49"/>
  <c r="U223" i="49"/>
  <c r="V223" i="49" s="1"/>
  <c r="S64" i="49"/>
  <c r="P64" i="49"/>
  <c r="Q64" i="49" s="1"/>
  <c r="U64" i="49"/>
  <c r="V64" i="49" s="1"/>
  <c r="P344" i="49"/>
  <c r="Q344" i="49" s="1"/>
  <c r="U344" i="49"/>
  <c r="V344" i="49" s="1"/>
  <c r="S344" i="49"/>
  <c r="S33" i="49"/>
  <c r="P33" i="49"/>
  <c r="Q33" i="49" s="1"/>
  <c r="U33" i="49"/>
  <c r="V33" i="49" s="1"/>
  <c r="U356" i="49"/>
  <c r="V356" i="49" s="1"/>
  <c r="S356" i="49"/>
  <c r="P356" i="49"/>
  <c r="Q356" i="49" s="1"/>
  <c r="P162" i="49"/>
  <c r="Q162" i="49" s="1"/>
  <c r="U162" i="49"/>
  <c r="V162" i="49" s="1"/>
  <c r="S162" i="49"/>
  <c r="P245" i="49"/>
  <c r="Q245" i="49" s="1"/>
  <c r="S245" i="49"/>
  <c r="U245" i="49"/>
  <c r="V245" i="49" s="1"/>
  <c r="P59" i="49"/>
  <c r="Q59" i="49" s="1"/>
  <c r="U59" i="49"/>
  <c r="V59" i="49" s="1"/>
  <c r="S59" i="49"/>
  <c r="S110" i="49"/>
  <c r="U110" i="49"/>
  <c r="V110" i="49" s="1"/>
  <c r="P110" i="49"/>
  <c r="Q110" i="49" s="1"/>
  <c r="U307" i="49"/>
  <c r="V307" i="49" s="1"/>
  <c r="P307" i="49"/>
  <c r="Q307" i="49" s="1"/>
  <c r="S307" i="49"/>
  <c r="P121" i="49"/>
  <c r="Q121" i="49" s="1"/>
  <c r="U121" i="49"/>
  <c r="V121" i="49" s="1"/>
  <c r="S121" i="49"/>
  <c r="U286" i="49"/>
  <c r="V286" i="49" s="1"/>
  <c r="P286" i="49"/>
  <c r="Q286" i="49" s="1"/>
  <c r="S286" i="49"/>
  <c r="U157" i="49"/>
  <c r="V157" i="49" s="1"/>
  <c r="P157" i="49"/>
  <c r="Q157" i="49" s="1"/>
  <c r="S157" i="49"/>
  <c r="P68" i="49"/>
  <c r="Q68" i="49" s="1"/>
  <c r="S68" i="49"/>
  <c r="U68" i="49"/>
  <c r="V68" i="49" s="1"/>
  <c r="P167" i="49"/>
  <c r="Q167" i="49" s="1"/>
  <c r="S167" i="49"/>
  <c r="U167" i="49"/>
  <c r="V167" i="49" s="1"/>
  <c r="U233" i="49"/>
  <c r="V233" i="49" s="1"/>
  <c r="S233" i="49"/>
  <c r="P233" i="49"/>
  <c r="Q233" i="49" s="1"/>
  <c r="S214" i="49"/>
  <c r="U214" i="49"/>
  <c r="V214" i="49" s="1"/>
  <c r="P214" i="49"/>
  <c r="Q214" i="49" s="1"/>
  <c r="S85" i="49"/>
  <c r="U85" i="49"/>
  <c r="V85" i="49" s="1"/>
  <c r="P85" i="49"/>
  <c r="Q85" i="49" s="1"/>
  <c r="U327" i="49"/>
  <c r="V327" i="49" s="1"/>
  <c r="S327" i="49"/>
  <c r="P327" i="49"/>
  <c r="Q327" i="49" s="1"/>
  <c r="S314" i="49"/>
  <c r="U314" i="49"/>
  <c r="V314" i="49" s="1"/>
  <c r="S225" i="49"/>
  <c r="U225" i="49"/>
  <c r="V225" i="49" s="1"/>
  <c r="P225" i="49"/>
  <c r="Q225" i="49" s="1"/>
  <c r="S142" i="49"/>
  <c r="P142" i="49"/>
  <c r="Q142" i="49" s="1"/>
  <c r="U142" i="49"/>
  <c r="V142" i="49" s="1"/>
  <c r="U13" i="49"/>
  <c r="V13" i="49" s="1"/>
  <c r="S13" i="49"/>
  <c r="P13" i="49"/>
  <c r="Q13" i="49" s="1"/>
  <c r="S339" i="49"/>
  <c r="P339" i="49"/>
  <c r="Q339" i="49" s="1"/>
  <c r="U339" i="49"/>
  <c r="V339" i="49" s="1"/>
  <c r="U242" i="49"/>
  <c r="V242" i="49" s="1"/>
  <c r="P242" i="49"/>
  <c r="Q242" i="49" s="1"/>
  <c r="S242" i="49"/>
  <c r="U153" i="49"/>
  <c r="V153" i="49" s="1"/>
  <c r="S153" i="49"/>
  <c r="P153" i="49"/>
  <c r="Q153" i="49" s="1"/>
  <c r="P70" i="49"/>
  <c r="Q70" i="49" s="1"/>
  <c r="S70" i="49"/>
  <c r="U70" i="49"/>
  <c r="V70" i="49" s="1"/>
  <c r="U39" i="49"/>
  <c r="V39" i="49" s="1"/>
  <c r="S39" i="49"/>
  <c r="P39" i="49"/>
  <c r="Q39" i="49" s="1"/>
  <c r="S267" i="49"/>
  <c r="P267" i="49"/>
  <c r="Q267" i="49" s="1"/>
  <c r="U267" i="49"/>
  <c r="V267" i="49" s="1"/>
  <c r="S170" i="49"/>
  <c r="U170" i="49"/>
  <c r="V170" i="49" s="1"/>
  <c r="P170" i="49"/>
  <c r="Q170" i="49" s="1"/>
  <c r="P312" i="49"/>
  <c r="Q312" i="49" s="1"/>
  <c r="U312" i="49"/>
  <c r="V312" i="49" s="1"/>
  <c r="S312" i="49"/>
  <c r="S112" i="49"/>
  <c r="P112" i="49"/>
  <c r="Q112" i="49" s="1"/>
  <c r="U112" i="49"/>
  <c r="V112" i="49" s="1"/>
  <c r="S352" i="49"/>
  <c r="P352" i="49"/>
  <c r="Q352" i="49" s="1"/>
  <c r="U352" i="49"/>
  <c r="V352" i="49" s="1"/>
  <c r="P216" i="49"/>
  <c r="Q216" i="49" s="1"/>
  <c r="U216" i="49"/>
  <c r="V216" i="49" s="1"/>
  <c r="S216" i="49"/>
  <c r="S80" i="49"/>
  <c r="P80" i="49"/>
  <c r="Q80" i="49" s="1"/>
  <c r="U80" i="49"/>
  <c r="V80" i="49" s="1"/>
  <c r="S81" i="49"/>
  <c r="P81" i="49"/>
  <c r="Q81" i="49" s="1"/>
  <c r="U81" i="49"/>
  <c r="V81" i="49" s="1"/>
  <c r="P17" i="49"/>
  <c r="Q17" i="49" s="1"/>
  <c r="U17" i="49"/>
  <c r="V17" i="49" s="1"/>
  <c r="S17" i="49"/>
  <c r="U317" i="49"/>
  <c r="V317" i="49" s="1"/>
  <c r="P317" i="49"/>
  <c r="Q317" i="49" s="1"/>
  <c r="S317" i="49"/>
  <c r="S228" i="49"/>
  <c r="P228" i="49"/>
  <c r="Q228" i="49" s="1"/>
  <c r="U228" i="49"/>
  <c r="V228" i="49" s="1"/>
  <c r="U131" i="49"/>
  <c r="V131" i="49" s="1"/>
  <c r="S131" i="49"/>
  <c r="P131" i="49"/>
  <c r="Q131" i="49" s="1"/>
  <c r="U34" i="49"/>
  <c r="V34" i="49" s="1"/>
  <c r="P34" i="49"/>
  <c r="Q34" i="49" s="1"/>
  <c r="S34" i="49"/>
  <c r="U246" i="49"/>
  <c r="V246" i="49" s="1"/>
  <c r="S246" i="49"/>
  <c r="P246" i="49"/>
  <c r="Q246" i="49" s="1"/>
  <c r="P117" i="49"/>
  <c r="Q117" i="49" s="1"/>
  <c r="S117" i="49"/>
  <c r="U117" i="49"/>
  <c r="V117" i="49" s="1"/>
  <c r="S28" i="49"/>
  <c r="P28" i="49"/>
  <c r="Q28" i="49" s="1"/>
  <c r="U28" i="49"/>
  <c r="V28" i="49" s="1"/>
  <c r="U346" i="49"/>
  <c r="V346" i="49" s="1"/>
  <c r="S346" i="49"/>
  <c r="P346" i="49"/>
  <c r="Q346" i="49" s="1"/>
  <c r="U129" i="49"/>
  <c r="V129" i="49" s="1"/>
  <c r="S129" i="49"/>
  <c r="P129" i="49"/>
  <c r="Q129" i="49" s="1"/>
  <c r="U255" i="49"/>
  <c r="V255" i="49" s="1"/>
  <c r="P255" i="49"/>
  <c r="Q255" i="49" s="1"/>
  <c r="S255" i="49"/>
  <c r="S276" i="49"/>
  <c r="P276" i="49"/>
  <c r="Q276" i="49" s="1"/>
  <c r="U276" i="49"/>
  <c r="V276" i="49" s="1"/>
  <c r="S179" i="49"/>
  <c r="P179" i="49"/>
  <c r="Q179" i="49" s="1"/>
  <c r="U179" i="49"/>
  <c r="V179" i="49" s="1"/>
  <c r="U82" i="49"/>
  <c r="V82" i="49" s="1"/>
  <c r="P82" i="49"/>
  <c r="Q82" i="49" s="1"/>
  <c r="S82" i="49"/>
  <c r="P349" i="49"/>
  <c r="Q349" i="49" s="1"/>
  <c r="S349" i="49"/>
  <c r="U349" i="49"/>
  <c r="V349" i="49" s="1"/>
  <c r="U319" i="49"/>
  <c r="V319" i="49" s="1"/>
  <c r="S319" i="49"/>
  <c r="P319" i="49"/>
  <c r="Q319" i="49" s="1"/>
  <c r="P124" i="49"/>
  <c r="Q124" i="49" s="1"/>
  <c r="S124" i="49"/>
  <c r="U124" i="49"/>
  <c r="V124" i="49" s="1"/>
  <c r="P240" i="49"/>
  <c r="Q240" i="49" s="1"/>
  <c r="S240" i="49"/>
  <c r="U240" i="49"/>
  <c r="V240" i="49" s="1"/>
  <c r="P93" i="49"/>
  <c r="Q93" i="49" s="1"/>
  <c r="S93" i="49"/>
  <c r="U93" i="49"/>
  <c r="V93" i="49" s="1"/>
  <c r="P322" i="49"/>
  <c r="Q322" i="49" s="1"/>
  <c r="U322" i="49"/>
  <c r="V322" i="49" s="1"/>
  <c r="S322" i="49"/>
  <c r="U150" i="49"/>
  <c r="V150" i="49" s="1"/>
  <c r="S150" i="49"/>
  <c r="P150" i="49"/>
  <c r="Q150" i="49" s="1"/>
  <c r="P21" i="49"/>
  <c r="Q21" i="49" s="1"/>
  <c r="U21" i="49"/>
  <c r="V21" i="49" s="1"/>
  <c r="S21" i="49"/>
  <c r="U250" i="49"/>
  <c r="V250" i="49" s="1"/>
  <c r="S250" i="49"/>
  <c r="P250" i="49"/>
  <c r="Q250" i="49" s="1"/>
  <c r="U161" i="49"/>
  <c r="V161" i="49" s="1"/>
  <c r="S161" i="49"/>
  <c r="P161" i="49"/>
  <c r="Q161" i="49" s="1"/>
  <c r="P78" i="49"/>
  <c r="Q78" i="49" s="1"/>
  <c r="S78" i="49"/>
  <c r="U78" i="49"/>
  <c r="V78" i="49" s="1"/>
  <c r="U55" i="49"/>
  <c r="V55" i="49" s="1"/>
  <c r="S55" i="49"/>
  <c r="P55" i="49"/>
  <c r="Q55" i="49" s="1"/>
  <c r="S275" i="49"/>
  <c r="U275" i="49"/>
  <c r="V275" i="49" s="1"/>
  <c r="P275" i="49"/>
  <c r="Q275" i="49" s="1"/>
  <c r="S178" i="49"/>
  <c r="U178" i="49"/>
  <c r="V178" i="49" s="1"/>
  <c r="P178" i="49"/>
  <c r="Q178" i="49" s="1"/>
  <c r="S89" i="49"/>
  <c r="P89" i="49"/>
  <c r="Q89" i="49" s="1"/>
  <c r="U89" i="49"/>
  <c r="V89" i="49" s="1"/>
  <c r="P6" i="49"/>
  <c r="Q6" i="49" s="1"/>
  <c r="U6" i="49"/>
  <c r="V6" i="49" s="1"/>
  <c r="S6" i="49"/>
  <c r="U300" i="49"/>
  <c r="V300" i="49" s="1"/>
  <c r="P300" i="49"/>
  <c r="Q300" i="49" s="1"/>
  <c r="S300" i="49"/>
  <c r="U203" i="49"/>
  <c r="V203" i="49" s="1"/>
  <c r="P203" i="49"/>
  <c r="Q203" i="49" s="1"/>
  <c r="S203" i="49"/>
  <c r="S106" i="49"/>
  <c r="U106" i="49"/>
  <c r="V106" i="49" s="1"/>
  <c r="P106" i="49"/>
  <c r="Q106" i="49" s="1"/>
  <c r="P248" i="49"/>
  <c r="Q248" i="49" s="1"/>
  <c r="S248" i="49"/>
  <c r="U248" i="49"/>
  <c r="V248" i="49" s="1"/>
  <c r="P48" i="49"/>
  <c r="Q48" i="49" s="1"/>
  <c r="U48" i="49"/>
  <c r="V48" i="49" s="1"/>
  <c r="S48" i="49"/>
  <c r="S288" i="49"/>
  <c r="P288" i="49"/>
  <c r="Q288" i="49" s="1"/>
  <c r="U288" i="49"/>
  <c r="V288" i="49" s="1"/>
  <c r="P152" i="49"/>
  <c r="Q152" i="49" s="1"/>
  <c r="S152" i="49"/>
  <c r="U152" i="49"/>
  <c r="V152" i="49" s="1"/>
  <c r="P16" i="49"/>
  <c r="Q16" i="49" s="1"/>
  <c r="U16" i="49"/>
  <c r="V16" i="49" s="1"/>
  <c r="S16" i="49"/>
  <c r="U73" i="49"/>
  <c r="V73" i="49" s="1"/>
  <c r="P73" i="49"/>
  <c r="Q73" i="49" s="1"/>
  <c r="S73" i="49"/>
  <c r="U9" i="49"/>
  <c r="V9" i="49" s="1"/>
  <c r="S9" i="49"/>
  <c r="P9" i="49"/>
  <c r="Q9" i="49" s="1"/>
  <c r="S253" i="49"/>
  <c r="U253" i="49"/>
  <c r="V253" i="49" s="1"/>
  <c r="P253" i="49"/>
  <c r="Q253" i="49" s="1"/>
  <c r="P164" i="49"/>
  <c r="Q164" i="49" s="1"/>
  <c r="S164" i="49"/>
  <c r="U164" i="49"/>
  <c r="V164" i="49" s="1"/>
  <c r="U67" i="49"/>
  <c r="V67" i="49" s="1"/>
  <c r="P67" i="49"/>
  <c r="Q67" i="49" s="1"/>
  <c r="S67" i="49"/>
  <c r="U321" i="49"/>
  <c r="V321" i="49" s="1"/>
  <c r="S321" i="49"/>
  <c r="P321" i="49"/>
  <c r="Q321" i="49" s="1"/>
  <c r="U182" i="49"/>
  <c r="V182" i="49" s="1"/>
  <c r="S182" i="49"/>
  <c r="P182" i="49"/>
  <c r="Q182" i="49" s="1"/>
  <c r="S53" i="49"/>
  <c r="P53" i="49"/>
  <c r="Q53" i="49" s="1"/>
  <c r="U53" i="49"/>
  <c r="V53" i="49" s="1"/>
  <c r="S127" i="49"/>
  <c r="U127" i="49"/>
  <c r="V127" i="49" s="1"/>
  <c r="P127" i="49"/>
  <c r="Q127" i="49" s="1"/>
  <c r="S282" i="49"/>
  <c r="P282" i="49"/>
  <c r="Q282" i="49" s="1"/>
  <c r="U282" i="49"/>
  <c r="V282" i="49" s="1"/>
  <c r="P239" i="49"/>
  <c r="Q239" i="49" s="1"/>
  <c r="S239" i="49"/>
  <c r="U239" i="49"/>
  <c r="V239" i="49" s="1"/>
  <c r="U301" i="49"/>
  <c r="V301" i="49" s="1"/>
  <c r="S301" i="49"/>
  <c r="P301" i="49"/>
  <c r="Q301" i="49" s="1"/>
  <c r="U212" i="49"/>
  <c r="V212" i="49" s="1"/>
  <c r="P212" i="49"/>
  <c r="Q212" i="49" s="1"/>
  <c r="S212" i="49"/>
  <c r="U115" i="49"/>
  <c r="V115" i="49" s="1"/>
  <c r="P115" i="49"/>
  <c r="Q115" i="49" s="1"/>
  <c r="S115" i="49"/>
  <c r="S18" i="49"/>
  <c r="U18" i="49"/>
  <c r="V18" i="49" s="1"/>
  <c r="P18" i="49"/>
  <c r="Q18" i="49" s="1"/>
  <c r="U285" i="49"/>
  <c r="V285" i="49" s="1"/>
  <c r="P285" i="49"/>
  <c r="Q285" i="49" s="1"/>
  <c r="S285" i="49"/>
  <c r="U343" i="49"/>
  <c r="V343" i="49" s="1"/>
  <c r="P343" i="49"/>
  <c r="Q343" i="49" s="1"/>
  <c r="S343" i="49"/>
  <c r="S27" i="49"/>
  <c r="P27" i="49"/>
  <c r="Q27" i="49" s="1"/>
  <c r="U27" i="49"/>
  <c r="V27" i="49" s="1"/>
  <c r="U141" i="49"/>
  <c r="V141" i="49" s="1"/>
  <c r="S141" i="49"/>
  <c r="P141" i="49"/>
  <c r="Q141" i="49" s="1"/>
  <c r="U69" i="49"/>
  <c r="V69" i="49" s="1"/>
  <c r="P69" i="49"/>
  <c r="Q69" i="49" s="1"/>
  <c r="S69" i="49"/>
  <c r="S208" i="49"/>
  <c r="U208" i="49"/>
  <c r="V208" i="49" s="1"/>
  <c r="P208" i="49"/>
  <c r="Q208" i="49" s="1"/>
  <c r="U222" i="49"/>
  <c r="V222" i="49" s="1"/>
  <c r="S222" i="49"/>
  <c r="P222" i="49"/>
  <c r="Q222" i="49" s="1"/>
  <c r="U4" i="49"/>
  <c r="V4" i="49" s="1"/>
  <c r="S4" i="49"/>
  <c r="P4" i="49"/>
  <c r="Q4" i="49" s="1"/>
  <c r="S169" i="49"/>
  <c r="P169" i="49"/>
  <c r="Q169" i="49" s="1"/>
  <c r="U169" i="49"/>
  <c r="V169" i="49" s="1"/>
  <c r="S347" i="49"/>
  <c r="P347" i="49"/>
  <c r="Q347" i="49" s="1"/>
  <c r="U347" i="49"/>
  <c r="V347" i="49" s="1"/>
  <c r="S298" i="49"/>
  <c r="P158" i="49"/>
  <c r="Q158" i="49" s="1"/>
  <c r="S158" i="49"/>
  <c r="U158" i="49"/>
  <c r="V158" i="49" s="1"/>
  <c r="S29" i="49"/>
  <c r="P29" i="49"/>
  <c r="Q29" i="49" s="1"/>
  <c r="U29" i="49"/>
  <c r="V29" i="49" s="1"/>
  <c r="S355" i="49"/>
  <c r="P355" i="49"/>
  <c r="Q355" i="49" s="1"/>
  <c r="U355" i="49"/>
  <c r="V355" i="49" s="1"/>
  <c r="S258" i="49"/>
  <c r="U258" i="49"/>
  <c r="V258" i="49" s="1"/>
  <c r="P258" i="49"/>
  <c r="Q258" i="49" s="1"/>
  <c r="P105" i="49"/>
  <c r="Q105" i="49" s="1"/>
  <c r="U105" i="49"/>
  <c r="V105" i="49" s="1"/>
  <c r="S105" i="49"/>
  <c r="P86" i="49"/>
  <c r="Q86" i="49" s="1"/>
  <c r="S86" i="49"/>
  <c r="U86" i="49"/>
  <c r="V86" i="49" s="1"/>
  <c r="U103" i="49"/>
  <c r="V103" i="49" s="1"/>
  <c r="S103" i="49"/>
  <c r="P103" i="49"/>
  <c r="Q103" i="49" s="1"/>
  <c r="U283" i="49"/>
  <c r="V283" i="49" s="1"/>
  <c r="S283" i="49"/>
  <c r="P283" i="49"/>
  <c r="Q283" i="49" s="1"/>
  <c r="S186" i="49"/>
  <c r="U186" i="49"/>
  <c r="V186" i="49" s="1"/>
  <c r="P186" i="49"/>
  <c r="Q186" i="49" s="1"/>
  <c r="U97" i="49"/>
  <c r="V97" i="49" s="1"/>
  <c r="P97" i="49"/>
  <c r="Q97" i="49" s="1"/>
  <c r="S97" i="49"/>
  <c r="S14" i="49"/>
  <c r="P14" i="49"/>
  <c r="Q14" i="49" s="1"/>
  <c r="U14" i="49"/>
  <c r="V14" i="49" s="1"/>
  <c r="U308" i="49"/>
  <c r="V308" i="49" s="1"/>
  <c r="S308" i="49"/>
  <c r="P308" i="49"/>
  <c r="Q308" i="49" s="1"/>
  <c r="U211" i="49"/>
  <c r="V211" i="49" s="1"/>
  <c r="S211" i="49"/>
  <c r="P211" i="49"/>
  <c r="Q211" i="49" s="1"/>
  <c r="S114" i="49"/>
  <c r="U114" i="49"/>
  <c r="V114" i="49" s="1"/>
  <c r="P114" i="49"/>
  <c r="Q114" i="49" s="1"/>
  <c r="U15" i="49"/>
  <c r="V15" i="49" s="1"/>
  <c r="P15" i="49"/>
  <c r="Q15" i="49" s="1"/>
  <c r="S15" i="49"/>
  <c r="U325" i="49"/>
  <c r="V325" i="49" s="1"/>
  <c r="S325" i="49"/>
  <c r="P325" i="49"/>
  <c r="Q325" i="49" s="1"/>
  <c r="P236" i="49"/>
  <c r="Q236" i="49" s="1"/>
  <c r="S236" i="49"/>
  <c r="U236" i="49"/>
  <c r="V236" i="49" s="1"/>
  <c r="P139" i="49"/>
  <c r="Q139" i="49" s="1"/>
  <c r="U139" i="49"/>
  <c r="V139" i="49" s="1"/>
  <c r="S139" i="49"/>
  <c r="U42" i="49"/>
  <c r="V42" i="49" s="1"/>
  <c r="S42" i="49"/>
  <c r="P42" i="49"/>
  <c r="Q42" i="49" s="1"/>
  <c r="U184" i="49"/>
  <c r="V184" i="49" s="1"/>
  <c r="P184" i="49"/>
  <c r="Q184" i="49" s="1"/>
  <c r="S184" i="49"/>
  <c r="S360" i="49"/>
  <c r="P360" i="49"/>
  <c r="Q360" i="49" s="1"/>
  <c r="U360" i="49"/>
  <c r="V360" i="49" s="1"/>
  <c r="S224" i="49"/>
  <c r="U224" i="49"/>
  <c r="V224" i="49" s="1"/>
  <c r="P224" i="49"/>
  <c r="Q224" i="49" s="1"/>
  <c r="S88" i="49"/>
  <c r="U88" i="49"/>
  <c r="V88" i="49" s="1"/>
  <c r="P88" i="49"/>
  <c r="Q88" i="49" s="1"/>
  <c r="U328" i="49"/>
  <c r="V328" i="49" s="1"/>
  <c r="S328" i="49"/>
  <c r="P328" i="49"/>
  <c r="Q328" i="49" s="1"/>
  <c r="U65" i="49"/>
  <c r="V65" i="49" s="1"/>
  <c r="S65" i="49"/>
  <c r="P65" i="49"/>
  <c r="Q65" i="49" s="1"/>
  <c r="S318" i="49"/>
  <c r="U318" i="49"/>
  <c r="V318" i="49" s="1"/>
  <c r="P318" i="49"/>
  <c r="Q318" i="49" s="1"/>
  <c r="S189" i="49"/>
  <c r="P189" i="49"/>
  <c r="Q189" i="49" s="1"/>
  <c r="U189" i="49"/>
  <c r="V189" i="49" s="1"/>
  <c r="S100" i="49"/>
  <c r="U100" i="49"/>
  <c r="V100" i="49" s="1"/>
  <c r="P100" i="49"/>
  <c r="Q100" i="49" s="1"/>
  <c r="U3" i="49"/>
  <c r="V3" i="49" s="1"/>
  <c r="S3" i="49"/>
  <c r="P3" i="49"/>
  <c r="Q3" i="49" s="1"/>
  <c r="S265" i="49"/>
  <c r="U265" i="49"/>
  <c r="V265" i="49" s="1"/>
  <c r="P265" i="49"/>
  <c r="Q265" i="49" s="1"/>
  <c r="S118" i="49"/>
  <c r="P118" i="49"/>
  <c r="Q118" i="49" s="1"/>
  <c r="U118" i="49"/>
  <c r="V118" i="49" s="1"/>
  <c r="U311" i="49"/>
  <c r="V311" i="49" s="1"/>
  <c r="S311" i="49"/>
  <c r="P311" i="49"/>
  <c r="Q311" i="49" s="1"/>
  <c r="U315" i="49"/>
  <c r="V315" i="49" s="1"/>
  <c r="S315" i="49"/>
  <c r="P315" i="49"/>
  <c r="Q315" i="49" s="1"/>
  <c r="U218" i="49"/>
  <c r="V218" i="49" s="1"/>
  <c r="P218" i="49"/>
  <c r="Q218" i="49" s="1"/>
  <c r="S218" i="49"/>
  <c r="U47" i="49"/>
  <c r="V47" i="49" s="1"/>
  <c r="S47" i="49"/>
  <c r="P47" i="49"/>
  <c r="Q47" i="49" s="1"/>
  <c r="S237" i="49"/>
  <c r="U237" i="49"/>
  <c r="V237" i="49" s="1"/>
  <c r="P237" i="49"/>
  <c r="Q237" i="49" s="1"/>
  <c r="P148" i="49"/>
  <c r="Q148" i="49" s="1"/>
  <c r="S148" i="49"/>
  <c r="U148" i="49"/>
  <c r="V148" i="49" s="1"/>
  <c r="U51" i="49"/>
  <c r="V51" i="49" s="1"/>
  <c r="S51" i="49"/>
  <c r="P51" i="49"/>
  <c r="Q51" i="49" s="1"/>
  <c r="U353" i="49"/>
  <c r="V353" i="49" s="1"/>
  <c r="S353" i="49"/>
  <c r="P353" i="49"/>
  <c r="Q353" i="49" s="1"/>
  <c r="S94" i="49"/>
  <c r="P94" i="49"/>
  <c r="Q94" i="49" s="1"/>
  <c r="U94" i="49"/>
  <c r="V94" i="49" s="1"/>
  <c r="S291" i="49"/>
  <c r="U291" i="49"/>
  <c r="V291" i="49" s="1"/>
  <c r="P291" i="49"/>
  <c r="Q291" i="49" s="1"/>
  <c r="S111" i="49"/>
  <c r="P111" i="49"/>
  <c r="Q111" i="49" s="1"/>
  <c r="U111" i="49"/>
  <c r="V111" i="49" s="1"/>
  <c r="U22" i="49"/>
  <c r="V22" i="49" s="1"/>
  <c r="S22" i="49"/>
  <c r="P22" i="49"/>
  <c r="Q22" i="49" s="1"/>
  <c r="U316" i="49"/>
  <c r="V316" i="49" s="1"/>
  <c r="S316" i="49"/>
  <c r="P316" i="49"/>
  <c r="Q316" i="49" s="1"/>
  <c r="U219" i="49"/>
  <c r="V219" i="49" s="1"/>
  <c r="P219" i="49"/>
  <c r="Q219" i="49" s="1"/>
  <c r="S219" i="49"/>
  <c r="S122" i="49"/>
  <c r="U122" i="49"/>
  <c r="V122" i="49" s="1"/>
  <c r="P122" i="49"/>
  <c r="Q122" i="49" s="1"/>
  <c r="P63" i="49"/>
  <c r="Q63" i="49" s="1"/>
  <c r="U63" i="49"/>
  <c r="V63" i="49" s="1"/>
  <c r="S63" i="49"/>
  <c r="S357" i="49"/>
  <c r="P357" i="49"/>
  <c r="Q357" i="49" s="1"/>
  <c r="U357" i="49"/>
  <c r="V357" i="49" s="1"/>
  <c r="U244" i="49"/>
  <c r="V244" i="49" s="1"/>
  <c r="S244" i="49"/>
  <c r="P244" i="49"/>
  <c r="Q244" i="49" s="1"/>
  <c r="P147" i="49"/>
  <c r="Q147" i="49" s="1"/>
  <c r="S147" i="49"/>
  <c r="U147" i="49"/>
  <c r="V147" i="49" s="1"/>
  <c r="S50" i="49"/>
  <c r="P50" i="49"/>
  <c r="Q50" i="49" s="1"/>
  <c r="U50" i="49"/>
  <c r="V50" i="49" s="1"/>
  <c r="P183" i="49"/>
  <c r="Q183" i="49" s="1"/>
  <c r="S183" i="49"/>
  <c r="U183" i="49"/>
  <c r="V183" i="49" s="1"/>
  <c r="S261" i="49"/>
  <c r="U261" i="49"/>
  <c r="V261" i="49" s="1"/>
  <c r="P261" i="49"/>
  <c r="Q261" i="49" s="1"/>
  <c r="P172" i="49"/>
  <c r="Q172" i="49" s="1"/>
  <c r="U172" i="49"/>
  <c r="V172" i="49" s="1"/>
  <c r="S172" i="49"/>
  <c r="U75" i="49"/>
  <c r="V75" i="49" s="1"/>
  <c r="P75" i="49"/>
  <c r="Q75" i="49" s="1"/>
  <c r="S75" i="49"/>
  <c r="P256" i="49"/>
  <c r="Q256" i="49" s="1"/>
  <c r="U256" i="49"/>
  <c r="V256" i="49" s="1"/>
  <c r="S256" i="49"/>
  <c r="S120" i="49"/>
  <c r="U120" i="49"/>
  <c r="V120" i="49" s="1"/>
  <c r="P120" i="49"/>
  <c r="Q120" i="49" s="1"/>
  <c r="S296" i="49"/>
  <c r="P296" i="49"/>
  <c r="Q296" i="49" s="1"/>
  <c r="U296" i="49"/>
  <c r="V296" i="49" s="1"/>
  <c r="P160" i="49"/>
  <c r="Q160" i="49" s="1"/>
  <c r="S160" i="49"/>
  <c r="U160" i="49"/>
  <c r="V160" i="49" s="1"/>
  <c r="U24" i="49"/>
  <c r="V24" i="49" s="1"/>
  <c r="S24" i="49"/>
  <c r="P24" i="49"/>
  <c r="Q24" i="49" s="1"/>
  <c r="U264" i="49"/>
  <c r="V264" i="49" s="1"/>
  <c r="P264" i="49"/>
  <c r="Q264" i="49" s="1"/>
  <c r="S264" i="49"/>
  <c r="S57" i="49"/>
  <c r="P57" i="49"/>
  <c r="Q57" i="49" s="1"/>
  <c r="U57" i="49"/>
  <c r="V57" i="49" s="1"/>
  <c r="U254" i="49"/>
  <c r="V254" i="49" s="1"/>
  <c r="S254" i="49"/>
  <c r="P254" i="49"/>
  <c r="Q254" i="49" s="1"/>
  <c r="P125" i="49"/>
  <c r="Q125" i="49" s="1"/>
  <c r="U125" i="49"/>
  <c r="V125" i="49" s="1"/>
  <c r="S125" i="49"/>
  <c r="U36" i="49"/>
  <c r="V36" i="49" s="1"/>
  <c r="S36" i="49"/>
  <c r="P36" i="49"/>
  <c r="Q36" i="49" s="1"/>
  <c r="U354" i="49"/>
  <c r="V354" i="49" s="1"/>
  <c r="S354" i="49"/>
  <c r="P354" i="49"/>
  <c r="Q354" i="49" s="1"/>
  <c r="P201" i="49"/>
  <c r="Q201" i="49" s="1"/>
  <c r="S201" i="49"/>
  <c r="U201" i="49"/>
  <c r="V201" i="49" s="1"/>
  <c r="U54" i="49"/>
  <c r="V54" i="49" s="1"/>
  <c r="S54" i="49"/>
  <c r="P54" i="49"/>
  <c r="Q54" i="49" s="1"/>
  <c r="U348" i="49"/>
  <c r="V348" i="49" s="1"/>
  <c r="S348" i="49"/>
  <c r="P348" i="49"/>
  <c r="Q348" i="49" s="1"/>
  <c r="S251" i="49"/>
  <c r="P251" i="49"/>
  <c r="Q251" i="49" s="1"/>
  <c r="U251" i="49"/>
  <c r="V251" i="49" s="1"/>
  <c r="U154" i="49"/>
  <c r="V154" i="49" s="1"/>
  <c r="S154" i="49"/>
  <c r="P154" i="49"/>
  <c r="Q154" i="49" s="1"/>
  <c r="S302" i="49"/>
  <c r="P302" i="49"/>
  <c r="Q302" i="49" s="1"/>
  <c r="U302" i="49"/>
  <c r="V302" i="49" s="1"/>
  <c r="U173" i="49"/>
  <c r="V173" i="49" s="1"/>
  <c r="P173" i="49"/>
  <c r="Q173" i="49" s="1"/>
  <c r="S173" i="49"/>
  <c r="P84" i="49"/>
  <c r="Q84" i="49" s="1"/>
  <c r="S84" i="49"/>
  <c r="U84" i="49"/>
  <c r="V84" i="49" s="1"/>
  <c r="S263" i="49"/>
  <c r="P263" i="49"/>
  <c r="Q263" i="49" s="1"/>
  <c r="U263" i="49"/>
  <c r="V263" i="49" s="1"/>
  <c r="U313" i="49"/>
  <c r="V313" i="49" s="1"/>
  <c r="S313" i="49"/>
  <c r="P313" i="49"/>
  <c r="Q313" i="49" s="1"/>
  <c r="P151" i="49"/>
  <c r="Q151" i="49" s="1"/>
  <c r="U151" i="49"/>
  <c r="V151" i="49" s="1"/>
  <c r="S151" i="49"/>
  <c r="U324" i="49"/>
  <c r="V324" i="49" s="1"/>
  <c r="S324" i="49"/>
  <c r="P324" i="49"/>
  <c r="Q324" i="49" s="1"/>
  <c r="P130" i="49"/>
  <c r="Q130" i="49" s="1"/>
  <c r="S130" i="49"/>
  <c r="U130" i="49"/>
  <c r="V130" i="49" s="1"/>
  <c r="S95" i="49"/>
  <c r="P95" i="49"/>
  <c r="Q95" i="49" s="1"/>
  <c r="U95" i="49"/>
  <c r="V95" i="49" s="1"/>
  <c r="U252" i="49"/>
  <c r="V252" i="49" s="1"/>
  <c r="P252" i="49"/>
  <c r="Q252" i="49" s="1"/>
  <c r="S252" i="49"/>
  <c r="P58" i="49"/>
  <c r="Q58" i="49" s="1"/>
  <c r="U58" i="49"/>
  <c r="V58" i="49" s="1"/>
  <c r="S58" i="49"/>
  <c r="S269" i="49"/>
  <c r="P269" i="49"/>
  <c r="Q269" i="49" s="1"/>
  <c r="U269" i="49"/>
  <c r="V269" i="49" s="1"/>
  <c r="U83" i="49"/>
  <c r="V83" i="49" s="1"/>
  <c r="S83" i="49"/>
  <c r="P83" i="49"/>
  <c r="Q83" i="49" s="1"/>
  <c r="S326" i="49"/>
  <c r="P326" i="49"/>
  <c r="Q326" i="49" s="1"/>
  <c r="U326" i="49"/>
  <c r="V326" i="49" s="1"/>
  <c r="S108" i="49"/>
  <c r="U108" i="49"/>
  <c r="V108" i="49" s="1"/>
  <c r="P108" i="49"/>
  <c r="Q108" i="49" s="1"/>
  <c r="S11" i="49"/>
  <c r="P11" i="49"/>
  <c r="Q11" i="49" s="1"/>
  <c r="U11" i="49"/>
  <c r="V11" i="49" s="1"/>
  <c r="S192" i="49"/>
  <c r="P192" i="49"/>
  <c r="Q192" i="49" s="1"/>
  <c r="U192" i="49"/>
  <c r="V192" i="49" s="1"/>
  <c r="U56" i="49"/>
  <c r="V56" i="49" s="1"/>
  <c r="S56" i="49"/>
  <c r="P56" i="49"/>
  <c r="Q56" i="49" s="1"/>
  <c r="S96" i="49"/>
  <c r="U96" i="49"/>
  <c r="V96" i="49" s="1"/>
  <c r="P96" i="49"/>
  <c r="Q96" i="49" s="1"/>
  <c r="S336" i="49"/>
  <c r="U336" i="49"/>
  <c r="V336" i="49" s="1"/>
  <c r="P336" i="49"/>
  <c r="Q336" i="49" s="1"/>
  <c r="U200" i="49"/>
  <c r="V200" i="49" s="1"/>
  <c r="P200" i="49"/>
  <c r="Q200" i="49" s="1"/>
  <c r="S200" i="49"/>
  <c r="U49" i="49"/>
  <c r="V49" i="49" s="1"/>
  <c r="P49" i="49"/>
  <c r="Q49" i="49" s="1"/>
  <c r="U190" i="49"/>
  <c r="V190" i="49" s="1"/>
  <c r="P190" i="49"/>
  <c r="Q190" i="49" s="1"/>
  <c r="S190" i="49"/>
  <c r="U61" i="49"/>
  <c r="V61" i="49" s="1"/>
  <c r="S61" i="49"/>
  <c r="P61" i="49"/>
  <c r="Q61" i="49" s="1"/>
  <c r="P175" i="49"/>
  <c r="Q175" i="49" s="1"/>
  <c r="U175" i="49"/>
  <c r="V175" i="49" s="1"/>
  <c r="S175" i="49"/>
  <c r="S290" i="49"/>
  <c r="P290" i="49"/>
  <c r="Q290" i="49" s="1"/>
  <c r="U290" i="49"/>
  <c r="V290" i="49" s="1"/>
  <c r="P137" i="49"/>
  <c r="Q137" i="49" s="1"/>
  <c r="U137" i="49"/>
  <c r="V137" i="49" s="1"/>
  <c r="S137" i="49"/>
  <c r="U295" i="49"/>
  <c r="V295" i="49" s="1"/>
  <c r="S295" i="49"/>
  <c r="P295" i="49"/>
  <c r="Q295" i="49" s="1"/>
  <c r="U284" i="49"/>
  <c r="V284" i="49" s="1"/>
  <c r="S284" i="49"/>
  <c r="P284" i="49"/>
  <c r="Q284" i="49" s="1"/>
  <c r="U187" i="49"/>
  <c r="V187" i="49" s="1"/>
  <c r="S187" i="49"/>
  <c r="P187" i="49"/>
  <c r="Q187" i="49" s="1"/>
  <c r="P90" i="49"/>
  <c r="Q90" i="49" s="1"/>
  <c r="U90" i="49"/>
  <c r="V90" i="49" s="1"/>
  <c r="S90" i="49"/>
  <c r="U238" i="49"/>
  <c r="V238" i="49" s="1"/>
  <c r="P238" i="49"/>
  <c r="Q238" i="49" s="1"/>
  <c r="S238" i="49"/>
  <c r="P109" i="49"/>
  <c r="Q109" i="49" s="1"/>
  <c r="S109" i="49"/>
  <c r="U109" i="49"/>
  <c r="V109" i="49" s="1"/>
  <c r="P20" i="49"/>
  <c r="Q20" i="49" s="1"/>
  <c r="U20" i="49"/>
  <c r="V20" i="49" s="1"/>
  <c r="S20" i="49"/>
  <c r="S338" i="49"/>
  <c r="U338" i="49"/>
  <c r="V338" i="49" s="1"/>
  <c r="P338" i="49"/>
  <c r="Q338" i="49" s="1"/>
  <c r="U249" i="49"/>
  <c r="V249" i="49" s="1"/>
  <c r="P249" i="49"/>
  <c r="Q249" i="49" s="1"/>
  <c r="S249" i="49"/>
  <c r="R3" i="30"/>
  <c r="AA6" i="49" l="1"/>
  <c r="AA5" i="49"/>
  <c r="X8" i="16"/>
  <c r="Z9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K102" i="19"/>
  <c r="K103" i="19"/>
  <c r="K104" i="19"/>
  <c r="K105" i="19"/>
  <c r="K106" i="19"/>
  <c r="K107" i="19"/>
  <c r="K108" i="19"/>
  <c r="K109" i="19"/>
  <c r="K110" i="19"/>
  <c r="K111" i="19"/>
  <c r="K112" i="19"/>
  <c r="K113" i="19"/>
  <c r="K114" i="19"/>
  <c r="K115" i="19"/>
  <c r="K116" i="19"/>
  <c r="K117" i="19"/>
  <c r="K118" i="19"/>
  <c r="K119" i="19"/>
  <c r="K120" i="19"/>
  <c r="K121" i="19"/>
  <c r="K122" i="19"/>
  <c r="K123" i="19"/>
  <c r="K124" i="19"/>
  <c r="K125" i="19"/>
  <c r="K126" i="19"/>
  <c r="K127" i="19"/>
  <c r="K128" i="19"/>
  <c r="K129" i="19"/>
  <c r="K130" i="19"/>
  <c r="K131" i="19"/>
  <c r="K132" i="19"/>
  <c r="K133" i="19"/>
  <c r="K134" i="19"/>
  <c r="K135" i="19"/>
  <c r="K136" i="19"/>
  <c r="K137" i="19"/>
  <c r="K138" i="19"/>
  <c r="K139" i="19"/>
  <c r="K140" i="19"/>
  <c r="K141" i="19"/>
  <c r="K142" i="19"/>
  <c r="K143" i="19"/>
  <c r="K144" i="19"/>
  <c r="K145" i="19"/>
  <c r="K146" i="19"/>
  <c r="K147" i="19"/>
  <c r="K148" i="19"/>
  <c r="K149" i="19"/>
  <c r="K150" i="19"/>
  <c r="K151" i="19"/>
  <c r="K152" i="19"/>
  <c r="K153" i="19"/>
  <c r="K154" i="19"/>
  <c r="K155" i="19"/>
  <c r="K156" i="19"/>
  <c r="K157" i="19"/>
  <c r="K158" i="19"/>
  <c r="K159" i="19"/>
  <c r="K160" i="19"/>
  <c r="K161" i="19"/>
  <c r="K162" i="19"/>
  <c r="K163" i="19"/>
  <c r="K164" i="19"/>
  <c r="K165" i="19"/>
  <c r="K166" i="19"/>
  <c r="K167" i="19"/>
  <c r="K168" i="19"/>
  <c r="K169" i="19"/>
  <c r="K170" i="19"/>
  <c r="K171" i="19"/>
  <c r="K172" i="19"/>
  <c r="K173" i="19"/>
  <c r="K174" i="19"/>
  <c r="K175" i="19"/>
  <c r="K176" i="19"/>
  <c r="K177" i="19"/>
  <c r="K178" i="19"/>
  <c r="K179" i="19"/>
  <c r="K180" i="19"/>
  <c r="K181" i="19"/>
  <c r="K182" i="19"/>
  <c r="K183" i="19"/>
  <c r="K184" i="19"/>
  <c r="K185" i="19"/>
  <c r="K186" i="19"/>
  <c r="K187" i="19"/>
  <c r="K188" i="19"/>
  <c r="K189" i="19"/>
  <c r="K190" i="19"/>
  <c r="K191" i="19"/>
  <c r="K192" i="19"/>
  <c r="K193" i="19"/>
  <c r="K194" i="19"/>
  <c r="K195" i="19"/>
  <c r="K196" i="19"/>
  <c r="K197" i="19"/>
  <c r="K198" i="19"/>
  <c r="K199" i="19"/>
  <c r="K200" i="19"/>
  <c r="K201" i="19"/>
  <c r="K202" i="19"/>
  <c r="K203" i="19"/>
  <c r="K204" i="19"/>
  <c r="K205" i="19"/>
  <c r="K206" i="19"/>
  <c r="K207" i="19"/>
  <c r="K208" i="19"/>
  <c r="K209" i="19"/>
  <c r="K210" i="19"/>
  <c r="K211" i="19"/>
  <c r="K212" i="19"/>
  <c r="K213" i="19"/>
  <c r="K214" i="19"/>
  <c r="K215" i="19"/>
  <c r="K216" i="19"/>
  <c r="K217" i="19"/>
  <c r="K218" i="19"/>
  <c r="K219" i="19"/>
  <c r="K220" i="19"/>
  <c r="K221" i="19"/>
  <c r="K222" i="19"/>
  <c r="K223" i="19"/>
  <c r="K224" i="19"/>
  <c r="K225" i="19"/>
  <c r="K226" i="19"/>
  <c r="K227" i="19"/>
  <c r="K228" i="19"/>
  <c r="K229" i="19"/>
  <c r="K230" i="19"/>
  <c r="K231" i="19"/>
  <c r="K232" i="19"/>
  <c r="K233" i="19"/>
  <c r="K234" i="19"/>
  <c r="K235" i="19"/>
  <c r="K236" i="19"/>
  <c r="K237" i="19"/>
  <c r="K238" i="19"/>
  <c r="K239" i="19"/>
  <c r="K240" i="19"/>
  <c r="K241" i="19"/>
  <c r="K242" i="19"/>
  <c r="K243" i="19"/>
  <c r="K244" i="19"/>
  <c r="K245" i="19"/>
  <c r="K246" i="19"/>
  <c r="K247" i="19"/>
  <c r="K248" i="19"/>
  <c r="K249" i="19"/>
  <c r="K250" i="19"/>
  <c r="K251" i="19"/>
  <c r="K252" i="19"/>
  <c r="K253" i="19"/>
  <c r="K254" i="19"/>
  <c r="K255" i="19"/>
  <c r="K256" i="19"/>
  <c r="K257" i="19"/>
  <c r="K258" i="19"/>
  <c r="K259" i="19"/>
  <c r="K260" i="19"/>
  <c r="K261" i="19"/>
  <c r="K262" i="19"/>
  <c r="K263" i="19"/>
  <c r="K264" i="19"/>
  <c r="K265" i="19"/>
  <c r="K266" i="19"/>
  <c r="K267" i="19"/>
  <c r="K268" i="19"/>
  <c r="K269" i="19"/>
  <c r="K270" i="19"/>
  <c r="K271" i="19"/>
  <c r="K272" i="19"/>
  <c r="K273" i="19"/>
  <c r="K274" i="19"/>
  <c r="K275" i="19"/>
  <c r="K276" i="19"/>
  <c r="K277" i="19"/>
  <c r="K278" i="19"/>
  <c r="K279" i="19"/>
  <c r="K280" i="19"/>
  <c r="K281" i="19"/>
  <c r="K282" i="19"/>
  <c r="K283" i="19"/>
  <c r="K284" i="19"/>
  <c r="K285" i="19"/>
  <c r="K286" i="19"/>
  <c r="K287" i="19"/>
  <c r="K288" i="19"/>
  <c r="K289" i="19"/>
  <c r="K290" i="19"/>
  <c r="K291" i="19"/>
  <c r="K292" i="19"/>
  <c r="K293" i="19"/>
  <c r="K294" i="19"/>
  <c r="K295" i="19"/>
  <c r="K296" i="19"/>
  <c r="K297" i="19"/>
  <c r="K298" i="19"/>
  <c r="K299" i="19"/>
  <c r="K300" i="19"/>
  <c r="K301" i="19"/>
  <c r="K302" i="19"/>
  <c r="K303" i="19"/>
  <c r="K304" i="19"/>
  <c r="K305" i="19"/>
  <c r="K306" i="19"/>
  <c r="K307" i="19"/>
  <c r="K308" i="19"/>
  <c r="K309" i="19"/>
  <c r="K310" i="19"/>
  <c r="K311" i="19"/>
  <c r="K312" i="19"/>
  <c r="K313" i="19"/>
  <c r="K314" i="19"/>
  <c r="K315" i="19"/>
  <c r="K316" i="19"/>
  <c r="K317" i="19"/>
  <c r="K318" i="19"/>
  <c r="K319" i="19"/>
  <c r="K320" i="19"/>
  <c r="K321" i="19"/>
  <c r="K322" i="19"/>
  <c r="K323" i="19"/>
  <c r="K324" i="19"/>
  <c r="K325" i="19"/>
  <c r="K326" i="19"/>
  <c r="K327" i="19"/>
  <c r="K328" i="19"/>
  <c r="K329" i="19"/>
  <c r="K330" i="19"/>
  <c r="K331" i="19"/>
  <c r="K332" i="19"/>
  <c r="K333" i="19"/>
  <c r="K334" i="19"/>
  <c r="K335" i="19"/>
  <c r="K336" i="19"/>
  <c r="K337" i="19"/>
  <c r="K338" i="19"/>
  <c r="K339" i="19"/>
  <c r="K340" i="19"/>
  <c r="K341" i="19"/>
  <c r="K342" i="19"/>
  <c r="K343" i="19"/>
  <c r="K344" i="19"/>
  <c r="K345" i="19"/>
  <c r="K346" i="19"/>
  <c r="K347" i="19"/>
  <c r="K348" i="19"/>
  <c r="K349" i="19"/>
  <c r="K350" i="19"/>
  <c r="K351" i="19"/>
  <c r="K352" i="19"/>
  <c r="K353" i="19"/>
  <c r="K354" i="19"/>
  <c r="K355" i="19"/>
  <c r="K356" i="19"/>
  <c r="K357" i="19"/>
  <c r="K358" i="19"/>
  <c r="K359" i="19"/>
  <c r="K360" i="19"/>
  <c r="K2" i="19"/>
  <c r="Q360" i="19" l="1"/>
  <c r="M360" i="19"/>
  <c r="N360" i="19" s="1"/>
  <c r="Q359" i="19"/>
  <c r="M359" i="19"/>
  <c r="N359" i="19" s="1"/>
  <c r="Q358" i="19"/>
  <c r="M358" i="19"/>
  <c r="N358" i="19" s="1"/>
  <c r="Q357" i="19"/>
  <c r="M357" i="19"/>
  <c r="N357" i="19" s="1"/>
  <c r="L357" i="19"/>
  <c r="Q356" i="19"/>
  <c r="M356" i="19"/>
  <c r="N356" i="19" s="1"/>
  <c r="Q355" i="19"/>
  <c r="M355" i="19"/>
  <c r="N355" i="19" s="1"/>
  <c r="Q354" i="19"/>
  <c r="M354" i="19"/>
  <c r="N354" i="19" s="1"/>
  <c r="Q353" i="19"/>
  <c r="L353" i="19"/>
  <c r="Q352" i="19"/>
  <c r="M352" i="19"/>
  <c r="N352" i="19" s="1"/>
  <c r="Q351" i="19"/>
  <c r="M351" i="19"/>
  <c r="N351" i="19" s="1"/>
  <c r="Q350" i="19"/>
  <c r="M350" i="19"/>
  <c r="N350" i="19" s="1"/>
  <c r="Q349" i="19"/>
  <c r="M349" i="19"/>
  <c r="N349" i="19" s="1"/>
  <c r="Q348" i="19"/>
  <c r="M348" i="19"/>
  <c r="N348" i="19" s="1"/>
  <c r="Q347" i="19"/>
  <c r="M347" i="19"/>
  <c r="N347" i="19" s="1"/>
  <c r="Q346" i="19"/>
  <c r="M346" i="19"/>
  <c r="N346" i="19" s="1"/>
  <c r="Q345" i="19"/>
  <c r="M345" i="19"/>
  <c r="N345" i="19" s="1"/>
  <c r="Q344" i="19"/>
  <c r="Q343" i="19"/>
  <c r="M343" i="19"/>
  <c r="N343" i="19" s="1"/>
  <c r="Q342" i="19"/>
  <c r="L342" i="19"/>
  <c r="M342" i="19"/>
  <c r="N342" i="19" s="1"/>
  <c r="Q341" i="19"/>
  <c r="L341" i="19"/>
  <c r="Q340" i="19"/>
  <c r="Q339" i="19"/>
  <c r="M339" i="19"/>
  <c r="N339" i="19" s="1"/>
  <c r="Q338" i="19"/>
  <c r="M338" i="19"/>
  <c r="N338" i="19" s="1"/>
  <c r="Q337" i="19"/>
  <c r="L337" i="19"/>
  <c r="Q336" i="19"/>
  <c r="Q335" i="19"/>
  <c r="M335" i="19"/>
  <c r="N335" i="19" s="1"/>
  <c r="Q334" i="19"/>
  <c r="M334" i="19"/>
  <c r="N334" i="19" s="1"/>
  <c r="Q333" i="19"/>
  <c r="L333" i="19"/>
  <c r="Q332" i="19"/>
  <c r="Q331" i="19"/>
  <c r="M331" i="19"/>
  <c r="N331" i="19" s="1"/>
  <c r="Q330" i="19"/>
  <c r="M330" i="19"/>
  <c r="N330" i="19" s="1"/>
  <c r="L330" i="19"/>
  <c r="Q329" i="19"/>
  <c r="L329" i="19"/>
  <c r="Q328" i="19"/>
  <c r="Q327" i="19"/>
  <c r="M327" i="19"/>
  <c r="N327" i="19" s="1"/>
  <c r="Q326" i="19"/>
  <c r="M326" i="19"/>
  <c r="N326" i="19" s="1"/>
  <c r="L326" i="19"/>
  <c r="Q325" i="19"/>
  <c r="L325" i="19"/>
  <c r="Q324" i="19"/>
  <c r="Q323" i="19"/>
  <c r="L323" i="19"/>
  <c r="M323" i="19"/>
  <c r="N323" i="19" s="1"/>
  <c r="Q322" i="19"/>
  <c r="M322" i="19"/>
  <c r="N322" i="19" s="1"/>
  <c r="Q321" i="19"/>
  <c r="L321" i="19"/>
  <c r="Q320" i="19"/>
  <c r="Q319" i="19"/>
  <c r="M319" i="19"/>
  <c r="N319" i="19" s="1"/>
  <c r="Q318" i="19"/>
  <c r="L318" i="19"/>
  <c r="M318" i="19"/>
  <c r="N318" i="19" s="1"/>
  <c r="Q317" i="19"/>
  <c r="L317" i="19"/>
  <c r="Q316" i="19"/>
  <c r="Q315" i="19"/>
  <c r="M315" i="19"/>
  <c r="N315" i="19" s="1"/>
  <c r="Q314" i="19"/>
  <c r="M314" i="19"/>
  <c r="N314" i="19" s="1"/>
  <c r="Q313" i="19"/>
  <c r="L313" i="19"/>
  <c r="Q312" i="19"/>
  <c r="Q311" i="19"/>
  <c r="M311" i="19"/>
  <c r="N311" i="19" s="1"/>
  <c r="Q310" i="19"/>
  <c r="M310" i="19"/>
  <c r="N310" i="19" s="1"/>
  <c r="Q309" i="19"/>
  <c r="L309" i="19"/>
  <c r="Q308" i="19"/>
  <c r="Q307" i="19"/>
  <c r="M307" i="19"/>
  <c r="N307" i="19" s="1"/>
  <c r="Q306" i="19"/>
  <c r="M306" i="19"/>
  <c r="N306" i="19" s="1"/>
  <c r="Q305" i="19"/>
  <c r="L305" i="19"/>
  <c r="Q304" i="19"/>
  <c r="Q303" i="19"/>
  <c r="M303" i="19"/>
  <c r="N303" i="19" s="1"/>
  <c r="Q302" i="19"/>
  <c r="L302" i="19"/>
  <c r="Q301" i="19"/>
  <c r="L301" i="19"/>
  <c r="Q300" i="19"/>
  <c r="L300" i="19"/>
  <c r="Q299" i="19"/>
  <c r="M299" i="19"/>
  <c r="N299" i="19" s="1"/>
  <c r="L299" i="19"/>
  <c r="Q298" i="19"/>
  <c r="M298" i="19"/>
  <c r="N298" i="19" s="1"/>
  <c r="Q297" i="19"/>
  <c r="L297" i="19"/>
  <c r="Q296" i="19"/>
  <c r="Q295" i="19"/>
  <c r="L295" i="19"/>
  <c r="M295" i="19"/>
  <c r="N295" i="19" s="1"/>
  <c r="Q294" i="19"/>
  <c r="L294" i="19"/>
  <c r="Q293" i="19"/>
  <c r="L293" i="19"/>
  <c r="Q292" i="19"/>
  <c r="L292" i="19"/>
  <c r="Q291" i="19"/>
  <c r="L291" i="19"/>
  <c r="M291" i="19"/>
  <c r="N291" i="19" s="1"/>
  <c r="Q290" i="19"/>
  <c r="M290" i="19"/>
  <c r="N290" i="19" s="1"/>
  <c r="Q289" i="19"/>
  <c r="L289" i="19"/>
  <c r="Q288" i="19"/>
  <c r="Q287" i="19"/>
  <c r="M287" i="19"/>
  <c r="N287" i="19" s="1"/>
  <c r="Q286" i="19"/>
  <c r="L286" i="19"/>
  <c r="Q285" i="19"/>
  <c r="L285" i="19"/>
  <c r="Q284" i="19"/>
  <c r="L284" i="19"/>
  <c r="Q283" i="19"/>
  <c r="M283" i="19"/>
  <c r="N283" i="19" s="1"/>
  <c r="Q282" i="19"/>
  <c r="M282" i="19"/>
  <c r="N282" i="19" s="1"/>
  <c r="Q281" i="19"/>
  <c r="L281" i="19"/>
  <c r="Q280" i="19"/>
  <c r="Q279" i="19"/>
  <c r="L279" i="19"/>
  <c r="Q278" i="19"/>
  <c r="M278" i="19"/>
  <c r="N278" i="19" s="1"/>
  <c r="L278" i="19"/>
  <c r="Q277" i="19"/>
  <c r="L277" i="19"/>
  <c r="Q276" i="19"/>
  <c r="L276" i="19"/>
  <c r="Q275" i="19"/>
  <c r="M275" i="19"/>
  <c r="N275" i="19" s="1"/>
  <c r="L275" i="19"/>
  <c r="Q274" i="19"/>
  <c r="M274" i="19"/>
  <c r="N274" i="19" s="1"/>
  <c r="Q273" i="19"/>
  <c r="L273" i="19"/>
  <c r="Q272" i="19"/>
  <c r="Q271" i="19"/>
  <c r="L271" i="19"/>
  <c r="Q270" i="19"/>
  <c r="L270" i="19"/>
  <c r="Q269" i="19"/>
  <c r="L269" i="19"/>
  <c r="Q268" i="19"/>
  <c r="Q267" i="19"/>
  <c r="L267" i="19"/>
  <c r="M267" i="19"/>
  <c r="N267" i="19" s="1"/>
  <c r="Q266" i="19"/>
  <c r="M266" i="19"/>
  <c r="N266" i="19" s="1"/>
  <c r="Q265" i="19"/>
  <c r="L265" i="19"/>
  <c r="R265" i="19" s="1"/>
  <c r="S265" i="19" s="1"/>
  <c r="Q264" i="19"/>
  <c r="Q263" i="19"/>
  <c r="L263" i="19"/>
  <c r="Q262" i="19"/>
  <c r="L262" i="19"/>
  <c r="Q261" i="19"/>
  <c r="L261" i="19"/>
  <c r="Q260" i="19"/>
  <c r="Q259" i="19"/>
  <c r="M259" i="19"/>
  <c r="N259" i="19" s="1"/>
  <c r="Q258" i="19"/>
  <c r="M258" i="19"/>
  <c r="N258" i="19" s="1"/>
  <c r="Q257" i="19"/>
  <c r="L257" i="19"/>
  <c r="Q256" i="19"/>
  <c r="Q255" i="19"/>
  <c r="L255" i="19"/>
  <c r="Q254" i="19"/>
  <c r="L254" i="19"/>
  <c r="Q253" i="19"/>
  <c r="L253" i="19"/>
  <c r="Q252" i="19"/>
  <c r="Q251" i="19"/>
  <c r="M251" i="19"/>
  <c r="N251" i="19" s="1"/>
  <c r="Q250" i="19"/>
  <c r="M250" i="19"/>
  <c r="N250" i="19" s="1"/>
  <c r="Q249" i="19"/>
  <c r="L249" i="19"/>
  <c r="Q248" i="19"/>
  <c r="Q247" i="19"/>
  <c r="L247" i="19"/>
  <c r="Q246" i="19"/>
  <c r="L246" i="19"/>
  <c r="R246" i="19" s="1"/>
  <c r="S246" i="19" s="1"/>
  <c r="Q245" i="19"/>
  <c r="L245" i="19"/>
  <c r="Q244" i="19"/>
  <c r="Q243" i="19"/>
  <c r="M243" i="19"/>
  <c r="N243" i="19" s="1"/>
  <c r="L243" i="19"/>
  <c r="Q242" i="19"/>
  <c r="M242" i="19"/>
  <c r="N242" i="19" s="1"/>
  <c r="Q241" i="19"/>
  <c r="L241" i="19"/>
  <c r="Q240" i="19"/>
  <c r="Q239" i="19"/>
  <c r="L239" i="19"/>
  <c r="Q238" i="19"/>
  <c r="L238" i="19"/>
  <c r="Q237" i="19"/>
  <c r="L237" i="19"/>
  <c r="Q236" i="19"/>
  <c r="L236" i="19"/>
  <c r="Q235" i="19"/>
  <c r="L235" i="19"/>
  <c r="M235" i="19"/>
  <c r="N235" i="19" s="1"/>
  <c r="Q234" i="19"/>
  <c r="M234" i="19"/>
  <c r="N234" i="19" s="1"/>
  <c r="Q233" i="19"/>
  <c r="Q232" i="19"/>
  <c r="Q231" i="19"/>
  <c r="L231" i="19"/>
  <c r="Q230" i="19"/>
  <c r="L230" i="19"/>
  <c r="Q229" i="19"/>
  <c r="L229" i="19"/>
  <c r="Q228" i="19"/>
  <c r="L228" i="19"/>
  <c r="Q227" i="19"/>
  <c r="M227" i="19"/>
  <c r="N227" i="19" s="1"/>
  <c r="L227" i="19"/>
  <c r="Q226" i="19"/>
  <c r="M226" i="19"/>
  <c r="N226" i="19" s="1"/>
  <c r="Q225" i="19"/>
  <c r="Q224" i="19"/>
  <c r="Q223" i="19"/>
  <c r="L223" i="19"/>
  <c r="Q222" i="19"/>
  <c r="L222" i="19"/>
  <c r="Q221" i="19"/>
  <c r="Q220" i="19"/>
  <c r="L220" i="19"/>
  <c r="Q219" i="19"/>
  <c r="L219" i="19"/>
  <c r="Q218" i="19"/>
  <c r="M218" i="19"/>
  <c r="N218" i="19" s="1"/>
  <c r="Q217" i="19"/>
  <c r="L217" i="19"/>
  <c r="Q216" i="19"/>
  <c r="Q215" i="19"/>
  <c r="M215" i="19"/>
  <c r="N215" i="19" s="1"/>
  <c r="Q214" i="19"/>
  <c r="M214" i="19"/>
  <c r="N214" i="19" s="1"/>
  <c r="Q213" i="19"/>
  <c r="M213" i="19"/>
  <c r="N213" i="19" s="1"/>
  <c r="Q212" i="19"/>
  <c r="L212" i="19"/>
  <c r="Q211" i="19"/>
  <c r="M211" i="19"/>
  <c r="N211" i="19" s="1"/>
  <c r="Q210" i="19"/>
  <c r="M210" i="19"/>
  <c r="N210" i="19" s="1"/>
  <c r="Q209" i="19"/>
  <c r="M209" i="19"/>
  <c r="N209" i="19" s="1"/>
  <c r="L209" i="19"/>
  <c r="Q208" i="19"/>
  <c r="L208" i="19"/>
  <c r="Q207" i="19"/>
  <c r="L207" i="19"/>
  <c r="M207" i="19"/>
  <c r="N207" i="19" s="1"/>
  <c r="Q206" i="19"/>
  <c r="L206" i="19"/>
  <c r="Q205" i="19"/>
  <c r="Q204" i="19"/>
  <c r="M204" i="19"/>
  <c r="N204" i="19" s="1"/>
  <c r="L204" i="19"/>
  <c r="Q203" i="19"/>
  <c r="L203" i="19"/>
  <c r="Q202" i="19"/>
  <c r="M202" i="19"/>
  <c r="N202" i="19" s="1"/>
  <c r="Q201" i="19"/>
  <c r="L201" i="19"/>
  <c r="Q200" i="19"/>
  <c r="Q199" i="19"/>
  <c r="Q198" i="19"/>
  <c r="Q197" i="19"/>
  <c r="Q196" i="19"/>
  <c r="L196" i="19"/>
  <c r="Q195" i="19"/>
  <c r="Q194" i="19"/>
  <c r="M194" i="19"/>
  <c r="N194" i="19" s="1"/>
  <c r="L194" i="19"/>
  <c r="Q193" i="19"/>
  <c r="M193" i="19"/>
  <c r="N193" i="19" s="1"/>
  <c r="L193" i="19"/>
  <c r="Q192" i="19"/>
  <c r="Q191" i="19"/>
  <c r="M191" i="19"/>
  <c r="N191" i="19" s="1"/>
  <c r="Q190" i="19"/>
  <c r="M190" i="19"/>
  <c r="N190" i="19" s="1"/>
  <c r="L190" i="19"/>
  <c r="Q189" i="19"/>
  <c r="L189" i="19"/>
  <c r="Q188" i="19"/>
  <c r="Q187" i="19"/>
  <c r="M187" i="19"/>
  <c r="N187" i="19" s="1"/>
  <c r="L187" i="19"/>
  <c r="Q186" i="19"/>
  <c r="L186" i="19"/>
  <c r="Q185" i="19"/>
  <c r="M185" i="19"/>
  <c r="N185" i="19" s="1"/>
  <c r="Q184" i="19"/>
  <c r="Q183" i="19"/>
  <c r="M183" i="19"/>
  <c r="N183" i="19" s="1"/>
  <c r="Q182" i="19"/>
  <c r="M182" i="19"/>
  <c r="N182" i="19" s="1"/>
  <c r="L182" i="19"/>
  <c r="R182" i="19" s="1"/>
  <c r="S182" i="19" s="1"/>
  <c r="Q181" i="19"/>
  <c r="M181" i="19"/>
  <c r="N181" i="19" s="1"/>
  <c r="Q180" i="19"/>
  <c r="Q179" i="19"/>
  <c r="M179" i="19"/>
  <c r="N179" i="19" s="1"/>
  <c r="Q178" i="19"/>
  <c r="L178" i="19"/>
  <c r="Q177" i="19"/>
  <c r="M177" i="19"/>
  <c r="N177" i="19" s="1"/>
  <c r="Q176" i="19"/>
  <c r="Q175" i="19"/>
  <c r="M175" i="19"/>
  <c r="N175" i="19" s="1"/>
  <c r="L175" i="19"/>
  <c r="Q174" i="19"/>
  <c r="L174" i="19"/>
  <c r="Q173" i="19"/>
  <c r="M173" i="19"/>
  <c r="N173" i="19" s="1"/>
  <c r="Q172" i="19"/>
  <c r="Q171" i="19"/>
  <c r="M171" i="19"/>
  <c r="N171" i="19" s="1"/>
  <c r="Q170" i="19"/>
  <c r="L170" i="19"/>
  <c r="Q169" i="19"/>
  <c r="L169" i="19"/>
  <c r="Q168" i="19"/>
  <c r="Q167" i="19"/>
  <c r="M167" i="19"/>
  <c r="N167" i="19" s="1"/>
  <c r="Q166" i="19"/>
  <c r="L166" i="19"/>
  <c r="Q165" i="19"/>
  <c r="L165" i="19"/>
  <c r="M165" i="19"/>
  <c r="N165" i="19" s="1"/>
  <c r="Q164" i="19"/>
  <c r="Q163" i="19"/>
  <c r="M163" i="19"/>
  <c r="N163" i="19" s="1"/>
  <c r="Q162" i="19"/>
  <c r="L162" i="19"/>
  <c r="Q161" i="19"/>
  <c r="M161" i="19"/>
  <c r="N161" i="19" s="1"/>
  <c r="Q160" i="19"/>
  <c r="L160" i="19"/>
  <c r="Q159" i="19"/>
  <c r="M159" i="19"/>
  <c r="N159" i="19" s="1"/>
  <c r="Q158" i="19"/>
  <c r="L158" i="19"/>
  <c r="Q157" i="19"/>
  <c r="M157" i="19"/>
  <c r="N157" i="19" s="1"/>
  <c r="Q156" i="19"/>
  <c r="L156" i="19"/>
  <c r="Q155" i="19"/>
  <c r="Q154" i="19"/>
  <c r="L154" i="19"/>
  <c r="R154" i="19" s="1"/>
  <c r="S154" i="19" s="1"/>
  <c r="Q153" i="19"/>
  <c r="M153" i="19"/>
  <c r="N153" i="19" s="1"/>
  <c r="Q152" i="19"/>
  <c r="M152" i="19"/>
  <c r="N152" i="19" s="1"/>
  <c r="L152" i="19"/>
  <c r="Q151" i="19"/>
  <c r="L151" i="19"/>
  <c r="R151" i="19" s="1"/>
  <c r="S151" i="19" s="1"/>
  <c r="M151" i="19"/>
  <c r="N151" i="19" s="1"/>
  <c r="Q150" i="19"/>
  <c r="L150" i="19"/>
  <c r="Q149" i="19"/>
  <c r="Q148" i="19"/>
  <c r="L148" i="19"/>
  <c r="Q147" i="19"/>
  <c r="L147" i="19"/>
  <c r="Q146" i="19"/>
  <c r="L146" i="19"/>
  <c r="Q145" i="19"/>
  <c r="M145" i="19"/>
  <c r="N145" i="19" s="1"/>
  <c r="Q144" i="19"/>
  <c r="M144" i="19"/>
  <c r="N144" i="19" s="1"/>
  <c r="L144" i="19"/>
  <c r="Q143" i="19"/>
  <c r="L143" i="19"/>
  <c r="Q142" i="19"/>
  <c r="M142" i="19"/>
  <c r="N142" i="19" s="1"/>
  <c r="Q141" i="19"/>
  <c r="M141" i="19"/>
  <c r="N141" i="19" s="1"/>
  <c r="Q140" i="19"/>
  <c r="M140" i="19"/>
  <c r="N140" i="19" s="1"/>
  <c r="Q139" i="19"/>
  <c r="L139" i="19"/>
  <c r="Q138" i="19"/>
  <c r="M138" i="19"/>
  <c r="N138" i="19" s="1"/>
  <c r="Q137" i="19"/>
  <c r="M137" i="19"/>
  <c r="N137" i="19" s="1"/>
  <c r="Q136" i="19"/>
  <c r="L136" i="19"/>
  <c r="M136" i="19"/>
  <c r="N136" i="19" s="1"/>
  <c r="Q135" i="19"/>
  <c r="M135" i="19"/>
  <c r="N135" i="19" s="1"/>
  <c r="L135" i="19"/>
  <c r="Q134" i="19"/>
  <c r="M134" i="19"/>
  <c r="N134" i="19" s="1"/>
  <c r="L134" i="19"/>
  <c r="Q133" i="19"/>
  <c r="L133" i="19"/>
  <c r="Q132" i="19"/>
  <c r="M132" i="19"/>
  <c r="N132" i="19" s="1"/>
  <c r="Q131" i="19"/>
  <c r="L131" i="19"/>
  <c r="Q130" i="19"/>
  <c r="M130" i="19"/>
  <c r="N130" i="19" s="1"/>
  <c r="L130" i="19"/>
  <c r="Q129" i="19"/>
  <c r="M129" i="19"/>
  <c r="N129" i="19" s="1"/>
  <c r="Q128" i="19"/>
  <c r="M128" i="19"/>
  <c r="N128" i="19" s="1"/>
  <c r="Q127" i="19"/>
  <c r="L127" i="19"/>
  <c r="Q126" i="19"/>
  <c r="L126" i="19"/>
  <c r="Q125" i="19"/>
  <c r="L125" i="19"/>
  <c r="Q124" i="19"/>
  <c r="M124" i="19"/>
  <c r="N124" i="19" s="1"/>
  <c r="Q123" i="19"/>
  <c r="L123" i="19"/>
  <c r="Q122" i="19"/>
  <c r="L122" i="19"/>
  <c r="M122" i="19"/>
  <c r="N122" i="19" s="1"/>
  <c r="Q121" i="19"/>
  <c r="M121" i="19"/>
  <c r="N121" i="19" s="1"/>
  <c r="Q120" i="19"/>
  <c r="M120" i="19"/>
  <c r="N120" i="19" s="1"/>
  <c r="Q119" i="19"/>
  <c r="L119" i="19"/>
  <c r="Q118" i="19"/>
  <c r="L118" i="19"/>
  <c r="Q117" i="19"/>
  <c r="L117" i="19"/>
  <c r="Q116" i="19"/>
  <c r="M116" i="19"/>
  <c r="N116" i="19" s="1"/>
  <c r="Q115" i="19"/>
  <c r="L115" i="19"/>
  <c r="Q114" i="19"/>
  <c r="M114" i="19"/>
  <c r="N114" i="19" s="1"/>
  <c r="Q113" i="19"/>
  <c r="M113" i="19"/>
  <c r="N113" i="19" s="1"/>
  <c r="Q112" i="19"/>
  <c r="M112" i="19"/>
  <c r="N112" i="19" s="1"/>
  <c r="Q111" i="19"/>
  <c r="M111" i="19"/>
  <c r="N111" i="19" s="1"/>
  <c r="L111" i="19"/>
  <c r="Q110" i="19"/>
  <c r="L110" i="19"/>
  <c r="Q109" i="19"/>
  <c r="L109" i="19"/>
  <c r="Q108" i="19"/>
  <c r="M108" i="19"/>
  <c r="N108" i="19" s="1"/>
  <c r="Q107" i="19"/>
  <c r="M107" i="19"/>
  <c r="N107" i="19" s="1"/>
  <c r="L107" i="19"/>
  <c r="Q106" i="19"/>
  <c r="M106" i="19"/>
  <c r="N106" i="19" s="1"/>
  <c r="L106" i="19"/>
  <c r="Q105" i="19"/>
  <c r="L105" i="19"/>
  <c r="M105" i="19"/>
  <c r="N105" i="19" s="1"/>
  <c r="Q104" i="19"/>
  <c r="M104" i="19"/>
  <c r="N104" i="19" s="1"/>
  <c r="L104" i="19"/>
  <c r="Q103" i="19"/>
  <c r="L103" i="19"/>
  <c r="Q102" i="19"/>
  <c r="L102" i="19"/>
  <c r="M102" i="19"/>
  <c r="N102" i="19" s="1"/>
  <c r="Q101" i="19"/>
  <c r="M101" i="19"/>
  <c r="N101" i="19" s="1"/>
  <c r="L101" i="19"/>
  <c r="Q100" i="19"/>
  <c r="L100" i="19"/>
  <c r="Q99" i="19"/>
  <c r="L99" i="19"/>
  <c r="Q98" i="19"/>
  <c r="L98" i="19"/>
  <c r="Q97" i="19"/>
  <c r="M97" i="19"/>
  <c r="N97" i="19" s="1"/>
  <c r="Q96" i="19"/>
  <c r="M96" i="19"/>
  <c r="N96" i="19" s="1"/>
  <c r="Q95" i="19"/>
  <c r="L95" i="19"/>
  <c r="R95" i="19" s="1"/>
  <c r="S95" i="19" s="1"/>
  <c r="Q94" i="19"/>
  <c r="M94" i="19"/>
  <c r="N94" i="19" s="1"/>
  <c r="Q93" i="19"/>
  <c r="L93" i="19"/>
  <c r="M93" i="19"/>
  <c r="N93" i="19" s="1"/>
  <c r="Q92" i="19"/>
  <c r="M92" i="19"/>
  <c r="N92" i="19" s="1"/>
  <c r="Q91" i="19"/>
  <c r="L91" i="19"/>
  <c r="Q90" i="19"/>
  <c r="L90" i="19"/>
  <c r="M90" i="19"/>
  <c r="N90" i="19" s="1"/>
  <c r="Q89" i="19"/>
  <c r="L89" i="19"/>
  <c r="M89" i="19"/>
  <c r="N89" i="19" s="1"/>
  <c r="Q88" i="19"/>
  <c r="M88" i="19"/>
  <c r="N88" i="19" s="1"/>
  <c r="L88" i="19"/>
  <c r="Q87" i="19"/>
  <c r="M87" i="19"/>
  <c r="N87" i="19" s="1"/>
  <c r="L87" i="19"/>
  <c r="R87" i="19" s="1"/>
  <c r="S87" i="19" s="1"/>
  <c r="Q86" i="19"/>
  <c r="M86" i="19"/>
  <c r="N86" i="19" s="1"/>
  <c r="Q85" i="19"/>
  <c r="L85" i="19"/>
  <c r="Q84" i="19"/>
  <c r="L84" i="19"/>
  <c r="Q83" i="19"/>
  <c r="M83" i="19"/>
  <c r="N83" i="19" s="1"/>
  <c r="L83" i="19"/>
  <c r="Q82" i="19"/>
  <c r="L82" i="19"/>
  <c r="Q81" i="19"/>
  <c r="M81" i="19"/>
  <c r="N81" i="19" s="1"/>
  <c r="Q80" i="19"/>
  <c r="M80" i="19"/>
  <c r="N80" i="19" s="1"/>
  <c r="Q79" i="19"/>
  <c r="L79" i="19"/>
  <c r="Q78" i="19"/>
  <c r="M78" i="19"/>
  <c r="N78" i="19" s="1"/>
  <c r="Q77" i="19"/>
  <c r="M77" i="19"/>
  <c r="N77" i="19" s="1"/>
  <c r="Q76" i="19"/>
  <c r="M76" i="19"/>
  <c r="N76" i="19" s="1"/>
  <c r="Q75" i="19"/>
  <c r="L75" i="19"/>
  <c r="Q74" i="19"/>
  <c r="M74" i="19"/>
  <c r="N74" i="19" s="1"/>
  <c r="Q73" i="19"/>
  <c r="L73" i="19"/>
  <c r="M73" i="19"/>
  <c r="N73" i="19" s="1"/>
  <c r="Q72" i="19"/>
  <c r="M72" i="19"/>
  <c r="N72" i="19" s="1"/>
  <c r="Q71" i="19"/>
  <c r="L71" i="19"/>
  <c r="Q70" i="19"/>
  <c r="M70" i="19"/>
  <c r="N70" i="19" s="1"/>
  <c r="Q69" i="19"/>
  <c r="M69" i="19"/>
  <c r="N69" i="19" s="1"/>
  <c r="L69" i="19"/>
  <c r="Q68" i="19"/>
  <c r="L68" i="19"/>
  <c r="Q67" i="19"/>
  <c r="L67" i="19"/>
  <c r="Q66" i="19"/>
  <c r="M66" i="19"/>
  <c r="N66" i="19" s="1"/>
  <c r="L66" i="19"/>
  <c r="Q65" i="19"/>
  <c r="M65" i="19"/>
  <c r="N65" i="19" s="1"/>
  <c r="Q64" i="19"/>
  <c r="M64" i="19"/>
  <c r="N64" i="19" s="1"/>
  <c r="Q63" i="19"/>
  <c r="L63" i="19"/>
  <c r="Q62" i="19"/>
  <c r="M62" i="19"/>
  <c r="N62" i="19" s="1"/>
  <c r="Q61" i="19"/>
  <c r="M61" i="19"/>
  <c r="N61" i="19" s="1"/>
  <c r="Q60" i="19"/>
  <c r="M60" i="19"/>
  <c r="N60" i="19" s="1"/>
  <c r="Q59" i="19"/>
  <c r="L59" i="19"/>
  <c r="Q58" i="19"/>
  <c r="M58" i="19"/>
  <c r="N58" i="19" s="1"/>
  <c r="Q57" i="19"/>
  <c r="M57" i="19"/>
  <c r="N57" i="19" s="1"/>
  <c r="Q56" i="19"/>
  <c r="M56" i="19"/>
  <c r="N56" i="19" s="1"/>
  <c r="Q55" i="19"/>
  <c r="M55" i="19"/>
  <c r="N55" i="19" s="1"/>
  <c r="L55" i="19"/>
  <c r="Q54" i="19"/>
  <c r="M54" i="19"/>
  <c r="N54" i="19" s="1"/>
  <c r="Q53" i="19"/>
  <c r="L53" i="19"/>
  <c r="Q52" i="19"/>
  <c r="M52" i="19"/>
  <c r="N52" i="19" s="1"/>
  <c r="Q51" i="19"/>
  <c r="L51" i="19"/>
  <c r="Q50" i="19"/>
  <c r="M50" i="19"/>
  <c r="N50" i="19" s="1"/>
  <c r="L50" i="19"/>
  <c r="Q49" i="19"/>
  <c r="M49" i="19"/>
  <c r="N49" i="19" s="1"/>
  <c r="Q48" i="19"/>
  <c r="M48" i="19"/>
  <c r="N48" i="19" s="1"/>
  <c r="Q47" i="19"/>
  <c r="L47" i="19"/>
  <c r="Q46" i="19"/>
  <c r="M46" i="19"/>
  <c r="N46" i="19" s="1"/>
  <c r="Q45" i="19"/>
  <c r="M45" i="19"/>
  <c r="N45" i="19" s="1"/>
  <c r="Q44" i="19"/>
  <c r="M44" i="19"/>
  <c r="N44" i="19" s="1"/>
  <c r="Q43" i="19"/>
  <c r="L43" i="19"/>
  <c r="Q42" i="19"/>
  <c r="M42" i="19"/>
  <c r="N42" i="19" s="1"/>
  <c r="Q41" i="19"/>
  <c r="M41" i="19"/>
  <c r="N41" i="19" s="1"/>
  <c r="Q40" i="19"/>
  <c r="M40" i="19"/>
  <c r="N40" i="19" s="1"/>
  <c r="Q39" i="19"/>
  <c r="L39" i="19"/>
  <c r="Q38" i="19"/>
  <c r="M38" i="19"/>
  <c r="N38" i="19" s="1"/>
  <c r="Q37" i="19"/>
  <c r="M37" i="19"/>
  <c r="N37" i="19" s="1"/>
  <c r="L37" i="19"/>
  <c r="Q36" i="19"/>
  <c r="L36" i="19"/>
  <c r="M36" i="19"/>
  <c r="N36" i="19" s="1"/>
  <c r="Q35" i="19"/>
  <c r="L35" i="19"/>
  <c r="Q34" i="19"/>
  <c r="M34" i="19"/>
  <c r="N34" i="19" s="1"/>
  <c r="L34" i="19"/>
  <c r="Q33" i="19"/>
  <c r="M33" i="19"/>
  <c r="N33" i="19" s="1"/>
  <c r="Q32" i="19"/>
  <c r="M32" i="19"/>
  <c r="N32" i="19" s="1"/>
  <c r="Q31" i="19"/>
  <c r="L31" i="19"/>
  <c r="Q30" i="19"/>
  <c r="M30" i="19"/>
  <c r="N30" i="19" s="1"/>
  <c r="Q29" i="19"/>
  <c r="M29" i="19"/>
  <c r="N29" i="19" s="1"/>
  <c r="Q28" i="19"/>
  <c r="M28" i="19"/>
  <c r="N28" i="19" s="1"/>
  <c r="Q27" i="19"/>
  <c r="L27" i="19"/>
  <c r="Q26" i="19"/>
  <c r="M26" i="19"/>
  <c r="N26" i="19" s="1"/>
  <c r="Q25" i="19"/>
  <c r="M25" i="19"/>
  <c r="N25" i="19" s="1"/>
  <c r="Q24" i="19"/>
  <c r="M24" i="19"/>
  <c r="N24" i="19" s="1"/>
  <c r="Q23" i="19"/>
  <c r="L23" i="19"/>
  <c r="Q22" i="19"/>
  <c r="M22" i="19"/>
  <c r="N22" i="19" s="1"/>
  <c r="Q21" i="19"/>
  <c r="L21" i="19"/>
  <c r="Q20" i="19"/>
  <c r="M20" i="19"/>
  <c r="N20" i="19" s="1"/>
  <c r="Q19" i="19"/>
  <c r="L19" i="19"/>
  <c r="Q18" i="19"/>
  <c r="L18" i="19"/>
  <c r="Q17" i="19"/>
  <c r="M17" i="19"/>
  <c r="N17" i="19" s="1"/>
  <c r="Q16" i="19"/>
  <c r="M16" i="19"/>
  <c r="N16" i="19" s="1"/>
  <c r="Q15" i="19"/>
  <c r="L15" i="19"/>
  <c r="Q14" i="19"/>
  <c r="M14" i="19"/>
  <c r="N14" i="19" s="1"/>
  <c r="Q13" i="19"/>
  <c r="M13" i="19"/>
  <c r="N13" i="19" s="1"/>
  <c r="Q12" i="19"/>
  <c r="M12" i="19"/>
  <c r="N12" i="19" s="1"/>
  <c r="Q11" i="19"/>
  <c r="L11" i="19"/>
  <c r="Q10" i="19"/>
  <c r="M10" i="19"/>
  <c r="N10" i="19" s="1"/>
  <c r="Q9" i="19"/>
  <c r="M9" i="19"/>
  <c r="N9" i="19" s="1"/>
  <c r="Q8" i="19"/>
  <c r="M8" i="19"/>
  <c r="N8" i="19" s="1"/>
  <c r="Q7" i="19"/>
  <c r="L7" i="19"/>
  <c r="Q6" i="19"/>
  <c r="M6" i="19"/>
  <c r="N6" i="19" s="1"/>
  <c r="Q5" i="19"/>
  <c r="M5" i="19"/>
  <c r="N5" i="19" s="1"/>
  <c r="Q4" i="19"/>
  <c r="M4" i="19"/>
  <c r="N4" i="19" s="1"/>
  <c r="Q3" i="19"/>
  <c r="L3" i="19"/>
  <c r="Q2" i="19"/>
  <c r="M2" i="19"/>
  <c r="N2" i="19" s="1"/>
  <c r="X12" i="16"/>
  <c r="X11" i="16"/>
  <c r="X10" i="18"/>
  <c r="X9" i="18"/>
  <c r="X8" i="18"/>
  <c r="X7" i="18"/>
  <c r="R360" i="18"/>
  <c r="L360" i="18"/>
  <c r="M360" i="18" s="1"/>
  <c r="Q360" i="18" s="1"/>
  <c r="R359" i="18"/>
  <c r="L359" i="18"/>
  <c r="N359" i="18" s="1"/>
  <c r="O359" i="18" s="1"/>
  <c r="R358" i="18"/>
  <c r="L358" i="18"/>
  <c r="M358" i="18" s="1"/>
  <c r="Q358" i="18" s="1"/>
  <c r="R357" i="18"/>
  <c r="L357" i="18"/>
  <c r="R356" i="18"/>
  <c r="L356" i="18"/>
  <c r="N356" i="18" s="1"/>
  <c r="O356" i="18" s="1"/>
  <c r="R355" i="18"/>
  <c r="L355" i="18"/>
  <c r="N355" i="18" s="1"/>
  <c r="O355" i="18" s="1"/>
  <c r="R354" i="18"/>
  <c r="L354" i="18"/>
  <c r="M354" i="18" s="1"/>
  <c r="Q354" i="18" s="1"/>
  <c r="R353" i="18"/>
  <c r="L353" i="18"/>
  <c r="R352" i="18"/>
  <c r="L352" i="18"/>
  <c r="M352" i="18" s="1"/>
  <c r="Q352" i="18" s="1"/>
  <c r="R351" i="18"/>
  <c r="L351" i="18"/>
  <c r="N351" i="18" s="1"/>
  <c r="O351" i="18" s="1"/>
  <c r="R350" i="18"/>
  <c r="L350" i="18"/>
  <c r="M350" i="18" s="1"/>
  <c r="Q350" i="18" s="1"/>
  <c r="R349" i="18"/>
  <c r="L349" i="18"/>
  <c r="R348" i="18"/>
  <c r="L348" i="18"/>
  <c r="N348" i="18" s="1"/>
  <c r="O348" i="18" s="1"/>
  <c r="R347" i="18"/>
  <c r="L347" i="18"/>
  <c r="N347" i="18" s="1"/>
  <c r="O347" i="18" s="1"/>
  <c r="R346" i="18"/>
  <c r="L346" i="18"/>
  <c r="M346" i="18" s="1"/>
  <c r="Q346" i="18" s="1"/>
  <c r="R345" i="18"/>
  <c r="L345" i="18"/>
  <c r="R344" i="18"/>
  <c r="L344" i="18"/>
  <c r="M344" i="18" s="1"/>
  <c r="Q344" i="18" s="1"/>
  <c r="R343" i="18"/>
  <c r="L343" i="18"/>
  <c r="N343" i="18" s="1"/>
  <c r="O343" i="18" s="1"/>
  <c r="R342" i="18"/>
  <c r="L342" i="18"/>
  <c r="M342" i="18" s="1"/>
  <c r="Q342" i="18" s="1"/>
  <c r="R341" i="18"/>
  <c r="L341" i="18"/>
  <c r="R340" i="18"/>
  <c r="L340" i="18"/>
  <c r="M340" i="18" s="1"/>
  <c r="Q340" i="18" s="1"/>
  <c r="R339" i="18"/>
  <c r="L339" i="18"/>
  <c r="N339" i="18" s="1"/>
  <c r="O339" i="18" s="1"/>
  <c r="R338" i="18"/>
  <c r="L338" i="18"/>
  <c r="M338" i="18" s="1"/>
  <c r="Q338" i="18" s="1"/>
  <c r="R337" i="18"/>
  <c r="L337" i="18"/>
  <c r="R336" i="18"/>
  <c r="L336" i="18"/>
  <c r="M336" i="18" s="1"/>
  <c r="Q336" i="18" s="1"/>
  <c r="R335" i="18"/>
  <c r="L335" i="18"/>
  <c r="N335" i="18" s="1"/>
  <c r="O335" i="18" s="1"/>
  <c r="R334" i="18"/>
  <c r="L334" i="18"/>
  <c r="M334" i="18" s="1"/>
  <c r="Q334" i="18" s="1"/>
  <c r="R333" i="18"/>
  <c r="L333" i="18"/>
  <c r="R332" i="18"/>
  <c r="L332" i="18"/>
  <c r="M332" i="18" s="1"/>
  <c r="Q332" i="18" s="1"/>
  <c r="R331" i="18"/>
  <c r="L331" i="18"/>
  <c r="N331" i="18" s="1"/>
  <c r="O331" i="18" s="1"/>
  <c r="R330" i="18"/>
  <c r="L330" i="18"/>
  <c r="M330" i="18" s="1"/>
  <c r="Q330" i="18" s="1"/>
  <c r="R329" i="18"/>
  <c r="L329" i="18"/>
  <c r="R328" i="18"/>
  <c r="L328" i="18"/>
  <c r="M328" i="18" s="1"/>
  <c r="Q328" i="18" s="1"/>
  <c r="R327" i="18"/>
  <c r="L327" i="18"/>
  <c r="N327" i="18" s="1"/>
  <c r="O327" i="18" s="1"/>
  <c r="R326" i="18"/>
  <c r="L326" i="18"/>
  <c r="M326" i="18" s="1"/>
  <c r="Q326" i="18" s="1"/>
  <c r="R325" i="18"/>
  <c r="L325" i="18"/>
  <c r="R324" i="18"/>
  <c r="L324" i="18"/>
  <c r="M324" i="18" s="1"/>
  <c r="Q324" i="18" s="1"/>
  <c r="R323" i="18"/>
  <c r="L323" i="18"/>
  <c r="N323" i="18" s="1"/>
  <c r="O323" i="18" s="1"/>
  <c r="R322" i="18"/>
  <c r="L322" i="18"/>
  <c r="M322" i="18" s="1"/>
  <c r="Q322" i="18" s="1"/>
  <c r="R321" i="18"/>
  <c r="L321" i="18"/>
  <c r="R320" i="18"/>
  <c r="L320" i="18"/>
  <c r="M320" i="18" s="1"/>
  <c r="R319" i="18"/>
  <c r="L319" i="18"/>
  <c r="N319" i="18" s="1"/>
  <c r="O319" i="18" s="1"/>
  <c r="R318" i="18"/>
  <c r="L318" i="18"/>
  <c r="M318" i="18" s="1"/>
  <c r="Q318" i="18" s="1"/>
  <c r="R317" i="18"/>
  <c r="L317" i="18"/>
  <c r="R316" i="18"/>
  <c r="L316" i="18"/>
  <c r="M316" i="18" s="1"/>
  <c r="Q316" i="18" s="1"/>
  <c r="R315" i="18"/>
  <c r="L315" i="18"/>
  <c r="N315" i="18" s="1"/>
  <c r="O315" i="18" s="1"/>
  <c r="R314" i="18"/>
  <c r="L314" i="18"/>
  <c r="M314" i="18" s="1"/>
  <c r="Q314" i="18" s="1"/>
  <c r="R313" i="18"/>
  <c r="L313" i="18"/>
  <c r="R312" i="18"/>
  <c r="L312" i="18"/>
  <c r="M312" i="18" s="1"/>
  <c r="R311" i="18"/>
  <c r="L311" i="18"/>
  <c r="R310" i="18"/>
  <c r="L310" i="18"/>
  <c r="M310" i="18" s="1"/>
  <c r="Q310" i="18" s="1"/>
  <c r="R309" i="18"/>
  <c r="L309" i="18"/>
  <c r="R308" i="18"/>
  <c r="L308" i="18"/>
  <c r="M308" i="18" s="1"/>
  <c r="Q308" i="18" s="1"/>
  <c r="R307" i="18"/>
  <c r="L307" i="18"/>
  <c r="R306" i="18"/>
  <c r="L306" i="18"/>
  <c r="M306" i="18" s="1"/>
  <c r="Q306" i="18" s="1"/>
  <c r="R305" i="18"/>
  <c r="L305" i="18"/>
  <c r="R304" i="18"/>
  <c r="L304" i="18"/>
  <c r="M304" i="18" s="1"/>
  <c r="R303" i="18"/>
  <c r="L303" i="18"/>
  <c r="M303" i="18" s="1"/>
  <c r="Q303" i="18" s="1"/>
  <c r="R302" i="18"/>
  <c r="L302" i="18"/>
  <c r="R301" i="18"/>
  <c r="L301" i="18"/>
  <c r="R300" i="18"/>
  <c r="L300" i="18"/>
  <c r="M300" i="18" s="1"/>
  <c r="Q300" i="18" s="1"/>
  <c r="R299" i="18"/>
  <c r="L299" i="18"/>
  <c r="M299" i="18" s="1"/>
  <c r="Q299" i="18" s="1"/>
  <c r="R298" i="18"/>
  <c r="L298" i="18"/>
  <c r="M298" i="18" s="1"/>
  <c r="Q298" i="18" s="1"/>
  <c r="R297" i="18"/>
  <c r="L297" i="18"/>
  <c r="R296" i="18"/>
  <c r="L296" i="18"/>
  <c r="M296" i="18" s="1"/>
  <c r="S296" i="18" s="1"/>
  <c r="T296" i="18" s="1"/>
  <c r="R295" i="18"/>
  <c r="L295" i="18"/>
  <c r="M295" i="18" s="1"/>
  <c r="S295" i="18" s="1"/>
  <c r="T295" i="18" s="1"/>
  <c r="R294" i="18"/>
  <c r="L294" i="18"/>
  <c r="M294" i="18" s="1"/>
  <c r="Q294" i="18" s="1"/>
  <c r="R293" i="18"/>
  <c r="L293" i="18"/>
  <c r="R292" i="18"/>
  <c r="L292" i="18"/>
  <c r="M292" i="18" s="1"/>
  <c r="Q292" i="18" s="1"/>
  <c r="R291" i="18"/>
  <c r="L291" i="18"/>
  <c r="M291" i="18" s="1"/>
  <c r="Q291" i="18" s="1"/>
  <c r="R290" i="18"/>
  <c r="L290" i="18"/>
  <c r="M290" i="18" s="1"/>
  <c r="R289" i="18"/>
  <c r="L289" i="18"/>
  <c r="M289" i="18" s="1"/>
  <c r="Q289" i="18" s="1"/>
  <c r="R288" i="18"/>
  <c r="L288" i="18"/>
  <c r="M288" i="18" s="1"/>
  <c r="R287" i="18"/>
  <c r="L287" i="18"/>
  <c r="M287" i="18" s="1"/>
  <c r="Q287" i="18" s="1"/>
  <c r="R286" i="18"/>
  <c r="L286" i="18"/>
  <c r="M286" i="18" s="1"/>
  <c r="Q286" i="18" s="1"/>
  <c r="R285" i="18"/>
  <c r="L285" i="18"/>
  <c r="M285" i="18" s="1"/>
  <c r="Q285" i="18" s="1"/>
  <c r="R284" i="18"/>
  <c r="L284" i="18"/>
  <c r="M284" i="18" s="1"/>
  <c r="Q284" i="18" s="1"/>
  <c r="R283" i="18"/>
  <c r="L283" i="18"/>
  <c r="M283" i="18" s="1"/>
  <c r="Q283" i="18" s="1"/>
  <c r="R282" i="18"/>
  <c r="L282" i="18"/>
  <c r="M282" i="18" s="1"/>
  <c r="R281" i="18"/>
  <c r="L281" i="18"/>
  <c r="M281" i="18" s="1"/>
  <c r="Q281" i="18" s="1"/>
  <c r="R280" i="18"/>
  <c r="L280" i="18"/>
  <c r="M280" i="18" s="1"/>
  <c r="R279" i="18"/>
  <c r="L279" i="18"/>
  <c r="M279" i="18" s="1"/>
  <c r="Q279" i="18" s="1"/>
  <c r="R278" i="18"/>
  <c r="L278" i="18"/>
  <c r="M278" i="18" s="1"/>
  <c r="Q278" i="18" s="1"/>
  <c r="R277" i="18"/>
  <c r="L277" i="18"/>
  <c r="M277" i="18" s="1"/>
  <c r="Q277" i="18" s="1"/>
  <c r="R276" i="18"/>
  <c r="L276" i="18"/>
  <c r="M276" i="18" s="1"/>
  <c r="Q276" i="18" s="1"/>
  <c r="R275" i="18"/>
  <c r="L275" i="18"/>
  <c r="R274" i="18"/>
  <c r="L274" i="18"/>
  <c r="M274" i="18" s="1"/>
  <c r="R273" i="18"/>
  <c r="L273" i="18"/>
  <c r="R272" i="18"/>
  <c r="L272" i="18"/>
  <c r="R271" i="18"/>
  <c r="L271" i="18"/>
  <c r="R270" i="18"/>
  <c r="L270" i="18"/>
  <c r="R269" i="18"/>
  <c r="L269" i="18"/>
  <c r="R268" i="18"/>
  <c r="L268" i="18"/>
  <c r="R267" i="18"/>
  <c r="L267" i="18"/>
  <c r="R266" i="18"/>
  <c r="L266" i="18"/>
  <c r="R265" i="18"/>
  <c r="L265" i="18"/>
  <c r="R264" i="18"/>
  <c r="L264" i="18"/>
  <c r="R263" i="18"/>
  <c r="L263" i="18"/>
  <c r="R262" i="18"/>
  <c r="L262" i="18"/>
  <c r="R261" i="18"/>
  <c r="L261" i="18"/>
  <c r="R260" i="18"/>
  <c r="L260" i="18"/>
  <c r="R259" i="18"/>
  <c r="L259" i="18"/>
  <c r="R258" i="18"/>
  <c r="L258" i="18"/>
  <c r="R257" i="18"/>
  <c r="L257" i="18"/>
  <c r="R256" i="18"/>
  <c r="L256" i="18"/>
  <c r="R255" i="18"/>
  <c r="L255" i="18"/>
  <c r="R254" i="18"/>
  <c r="L254" i="18"/>
  <c r="R253" i="18"/>
  <c r="L253" i="18"/>
  <c r="R252" i="18"/>
  <c r="L252" i="18"/>
  <c r="R251" i="18"/>
  <c r="L251" i="18"/>
  <c r="R250" i="18"/>
  <c r="L250" i="18"/>
  <c r="R249" i="18"/>
  <c r="L249" i="18"/>
  <c r="R248" i="18"/>
  <c r="L248" i="18"/>
  <c r="R247" i="18"/>
  <c r="L247" i="18"/>
  <c r="R246" i="18"/>
  <c r="L246" i="18"/>
  <c r="R245" i="18"/>
  <c r="L245" i="18"/>
  <c r="R244" i="18"/>
  <c r="L244" i="18"/>
  <c r="R243" i="18"/>
  <c r="L243" i="18"/>
  <c r="R242" i="18"/>
  <c r="L242" i="18"/>
  <c r="R241" i="18"/>
  <c r="L241" i="18"/>
  <c r="R240" i="18"/>
  <c r="L240" i="18"/>
  <c r="R239" i="18"/>
  <c r="L239" i="18"/>
  <c r="R238" i="18"/>
  <c r="L238" i="18"/>
  <c r="R237" i="18"/>
  <c r="L237" i="18"/>
  <c r="R236" i="18"/>
  <c r="L236" i="18"/>
  <c r="R235" i="18"/>
  <c r="L235" i="18"/>
  <c r="R234" i="18"/>
  <c r="L234" i="18"/>
  <c r="R233" i="18"/>
  <c r="L233" i="18"/>
  <c r="R232" i="18"/>
  <c r="L232" i="18"/>
  <c r="R231" i="18"/>
  <c r="L231" i="18"/>
  <c r="R230" i="18"/>
  <c r="L230" i="18"/>
  <c r="R229" i="18"/>
  <c r="L229" i="18"/>
  <c r="R228" i="18"/>
  <c r="L228" i="18"/>
  <c r="R227" i="18"/>
  <c r="L227" i="18"/>
  <c r="R226" i="18"/>
  <c r="L226" i="18"/>
  <c r="R225" i="18"/>
  <c r="L225" i="18"/>
  <c r="R224" i="18"/>
  <c r="L224" i="18"/>
  <c r="R223" i="18"/>
  <c r="L223" i="18"/>
  <c r="R222" i="18"/>
  <c r="L222" i="18"/>
  <c r="R221" i="18"/>
  <c r="L221" i="18"/>
  <c r="R220" i="18"/>
  <c r="L220" i="18"/>
  <c r="R219" i="18"/>
  <c r="L219" i="18"/>
  <c r="R218" i="18"/>
  <c r="L218" i="18"/>
  <c r="R217" i="18"/>
  <c r="L217" i="18"/>
  <c r="R216" i="18"/>
  <c r="L216" i="18"/>
  <c r="R215" i="18"/>
  <c r="L215" i="18"/>
  <c r="R214" i="18"/>
  <c r="L214" i="18"/>
  <c r="R213" i="18"/>
  <c r="L213" i="18"/>
  <c r="R212" i="18"/>
  <c r="L212" i="18"/>
  <c r="R211" i="18"/>
  <c r="L211" i="18"/>
  <c r="R210" i="18"/>
  <c r="L210" i="18"/>
  <c r="R209" i="18"/>
  <c r="L209" i="18"/>
  <c r="R208" i="18"/>
  <c r="L208" i="18"/>
  <c r="R207" i="18"/>
  <c r="L207" i="18"/>
  <c r="R206" i="18"/>
  <c r="L206" i="18"/>
  <c r="R205" i="18"/>
  <c r="L205" i="18"/>
  <c r="R204" i="18"/>
  <c r="L204" i="18"/>
  <c r="M204" i="18" s="1"/>
  <c r="Q204" i="18" s="1"/>
  <c r="R203" i="18"/>
  <c r="L203" i="18"/>
  <c r="N203" i="18" s="1"/>
  <c r="O203" i="18" s="1"/>
  <c r="R202" i="18"/>
  <c r="L202" i="18"/>
  <c r="M202" i="18" s="1"/>
  <c r="S202" i="18" s="1"/>
  <c r="T202" i="18" s="1"/>
  <c r="R201" i="18"/>
  <c r="L201" i="18"/>
  <c r="M201" i="18" s="1"/>
  <c r="S201" i="18" s="1"/>
  <c r="T201" i="18" s="1"/>
  <c r="R200" i="18"/>
  <c r="L200" i="18"/>
  <c r="M200" i="18" s="1"/>
  <c r="S200" i="18" s="1"/>
  <c r="T200" i="18" s="1"/>
  <c r="R199" i="18"/>
  <c r="L199" i="18"/>
  <c r="R198" i="18"/>
  <c r="L198" i="18"/>
  <c r="R197" i="18"/>
  <c r="L197" i="18"/>
  <c r="R196" i="18"/>
  <c r="L196" i="18"/>
  <c r="M196" i="18" s="1"/>
  <c r="Q196" i="18" s="1"/>
  <c r="R195" i="18"/>
  <c r="L195" i="18"/>
  <c r="M195" i="18" s="1"/>
  <c r="Q195" i="18" s="1"/>
  <c r="R194" i="18"/>
  <c r="L194" i="18"/>
  <c r="M194" i="18" s="1"/>
  <c r="R193" i="18"/>
  <c r="L193" i="18"/>
  <c r="M193" i="18" s="1"/>
  <c r="Q193" i="18" s="1"/>
  <c r="R192" i="18"/>
  <c r="L192" i="18"/>
  <c r="M192" i="18" s="1"/>
  <c r="S192" i="18" s="1"/>
  <c r="T192" i="18" s="1"/>
  <c r="R191" i="18"/>
  <c r="L191" i="18"/>
  <c r="R190" i="18"/>
  <c r="L190" i="18"/>
  <c r="N190" i="18" s="1"/>
  <c r="O190" i="18" s="1"/>
  <c r="R189" i="18"/>
  <c r="L189" i="18"/>
  <c r="N189" i="18" s="1"/>
  <c r="O189" i="18" s="1"/>
  <c r="R188" i="18"/>
  <c r="L188" i="18"/>
  <c r="M188" i="18" s="1"/>
  <c r="Q188" i="18" s="1"/>
  <c r="R187" i="18"/>
  <c r="L187" i="18"/>
  <c r="M187" i="18" s="1"/>
  <c r="Q187" i="18" s="1"/>
  <c r="R186" i="18"/>
  <c r="L186" i="18"/>
  <c r="M186" i="18" s="1"/>
  <c r="R185" i="18"/>
  <c r="L185" i="18"/>
  <c r="N185" i="18" s="1"/>
  <c r="O185" i="18" s="1"/>
  <c r="R184" i="18"/>
  <c r="L184" i="18"/>
  <c r="N184" i="18" s="1"/>
  <c r="O184" i="18" s="1"/>
  <c r="R183" i="18"/>
  <c r="L183" i="18"/>
  <c r="N183" i="18" s="1"/>
  <c r="O183" i="18" s="1"/>
  <c r="R182" i="18"/>
  <c r="L182" i="18"/>
  <c r="M182" i="18" s="1"/>
  <c r="Q182" i="18" s="1"/>
  <c r="R181" i="18"/>
  <c r="L181" i="18"/>
  <c r="N181" i="18" s="1"/>
  <c r="O181" i="18" s="1"/>
  <c r="R180" i="18"/>
  <c r="L180" i="18"/>
  <c r="N180" i="18" s="1"/>
  <c r="O180" i="18" s="1"/>
  <c r="R179" i="18"/>
  <c r="L179" i="18"/>
  <c r="N179" i="18" s="1"/>
  <c r="O179" i="18" s="1"/>
  <c r="R178" i="18"/>
  <c r="L178" i="18"/>
  <c r="M178" i="18" s="1"/>
  <c r="R177" i="18"/>
  <c r="L177" i="18"/>
  <c r="R176" i="18"/>
  <c r="L176" i="18"/>
  <c r="N176" i="18" s="1"/>
  <c r="O176" i="18" s="1"/>
  <c r="R175" i="18"/>
  <c r="L175" i="18"/>
  <c r="N175" i="18" s="1"/>
  <c r="O175" i="18" s="1"/>
  <c r="R174" i="18"/>
  <c r="L174" i="18"/>
  <c r="M174" i="18" s="1"/>
  <c r="Q174" i="18" s="1"/>
  <c r="R173" i="18"/>
  <c r="L173" i="18"/>
  <c r="N173" i="18" s="1"/>
  <c r="O173" i="18" s="1"/>
  <c r="R172" i="18"/>
  <c r="L172" i="18"/>
  <c r="M172" i="18" s="1"/>
  <c r="Q172" i="18" s="1"/>
  <c r="R171" i="18"/>
  <c r="L171" i="18"/>
  <c r="N171" i="18" s="1"/>
  <c r="O171" i="18" s="1"/>
  <c r="R170" i="18"/>
  <c r="L170" i="18"/>
  <c r="M170" i="18" s="1"/>
  <c r="S170" i="18" s="1"/>
  <c r="T170" i="18" s="1"/>
  <c r="R169" i="18"/>
  <c r="L169" i="18"/>
  <c r="N169" i="18" s="1"/>
  <c r="O169" i="18" s="1"/>
  <c r="R168" i="18"/>
  <c r="L168" i="18"/>
  <c r="N168" i="18" s="1"/>
  <c r="O168" i="18" s="1"/>
  <c r="R167" i="18"/>
  <c r="L167" i="18"/>
  <c r="M167" i="18" s="1"/>
  <c r="Q167" i="18" s="1"/>
  <c r="R166" i="18"/>
  <c r="L166" i="18"/>
  <c r="M166" i="18" s="1"/>
  <c r="S166" i="18" s="1"/>
  <c r="T166" i="18" s="1"/>
  <c r="R165" i="18"/>
  <c r="L165" i="18"/>
  <c r="N165" i="18" s="1"/>
  <c r="O165" i="18" s="1"/>
  <c r="R164" i="18"/>
  <c r="L164" i="18"/>
  <c r="M164" i="18" s="1"/>
  <c r="R163" i="18"/>
  <c r="L163" i="18"/>
  <c r="R162" i="18"/>
  <c r="L162" i="18"/>
  <c r="M162" i="18" s="1"/>
  <c r="R161" i="18"/>
  <c r="L161" i="18"/>
  <c r="N161" i="18" s="1"/>
  <c r="O161" i="18" s="1"/>
  <c r="R160" i="18"/>
  <c r="L160" i="18"/>
  <c r="N160" i="18" s="1"/>
  <c r="O160" i="18" s="1"/>
  <c r="R159" i="18"/>
  <c r="L159" i="18"/>
  <c r="M159" i="18" s="1"/>
  <c r="Q159" i="18" s="1"/>
  <c r="R158" i="18"/>
  <c r="L158" i="18"/>
  <c r="M158" i="18" s="1"/>
  <c r="Q158" i="18" s="1"/>
  <c r="R157" i="18"/>
  <c r="L157" i="18"/>
  <c r="N157" i="18" s="1"/>
  <c r="O157" i="18" s="1"/>
  <c r="R156" i="18"/>
  <c r="L156" i="18"/>
  <c r="N156" i="18" s="1"/>
  <c r="O156" i="18" s="1"/>
  <c r="R155" i="18"/>
  <c r="L155" i="18"/>
  <c r="N155" i="18" s="1"/>
  <c r="O155" i="18" s="1"/>
  <c r="R154" i="18"/>
  <c r="L154" i="18"/>
  <c r="M154" i="18" s="1"/>
  <c r="R153" i="18"/>
  <c r="L153" i="18"/>
  <c r="N153" i="18" s="1"/>
  <c r="O153" i="18" s="1"/>
  <c r="R152" i="18"/>
  <c r="L152" i="18"/>
  <c r="N152" i="18" s="1"/>
  <c r="O152" i="18" s="1"/>
  <c r="R151" i="18"/>
  <c r="L151" i="18"/>
  <c r="M151" i="18" s="1"/>
  <c r="Q151" i="18" s="1"/>
  <c r="R150" i="18"/>
  <c r="L150" i="18"/>
  <c r="M150" i="18" s="1"/>
  <c r="Q150" i="18" s="1"/>
  <c r="R149" i="18"/>
  <c r="L149" i="18"/>
  <c r="N149" i="18" s="1"/>
  <c r="O149" i="18" s="1"/>
  <c r="R148" i="18"/>
  <c r="L148" i="18"/>
  <c r="N148" i="18" s="1"/>
  <c r="O148" i="18" s="1"/>
  <c r="R147" i="18"/>
  <c r="L147" i="18"/>
  <c r="R146" i="18"/>
  <c r="L146" i="18"/>
  <c r="M146" i="18" s="1"/>
  <c r="S146" i="18" s="1"/>
  <c r="T146" i="18" s="1"/>
  <c r="R145" i="18"/>
  <c r="L145" i="18"/>
  <c r="N145" i="18" s="1"/>
  <c r="O145" i="18" s="1"/>
  <c r="R144" i="18"/>
  <c r="L144" i="18"/>
  <c r="N144" i="18" s="1"/>
  <c r="O144" i="18" s="1"/>
  <c r="R143" i="18"/>
  <c r="L143" i="18"/>
  <c r="M143" i="18" s="1"/>
  <c r="Q143" i="18" s="1"/>
  <c r="R142" i="18"/>
  <c r="L142" i="18"/>
  <c r="M142" i="18" s="1"/>
  <c r="S142" i="18" s="1"/>
  <c r="T142" i="18" s="1"/>
  <c r="R141" i="18"/>
  <c r="L141" i="18"/>
  <c r="N141" i="18" s="1"/>
  <c r="O141" i="18" s="1"/>
  <c r="R140" i="18"/>
  <c r="L140" i="18"/>
  <c r="N140" i="18" s="1"/>
  <c r="O140" i="18" s="1"/>
  <c r="R139" i="18"/>
  <c r="L139" i="18"/>
  <c r="N139" i="18" s="1"/>
  <c r="O139" i="18" s="1"/>
  <c r="R138" i="18"/>
  <c r="L138" i="18"/>
  <c r="M138" i="18" s="1"/>
  <c r="S138" i="18" s="1"/>
  <c r="T138" i="18" s="1"/>
  <c r="R137" i="18"/>
  <c r="L137" i="18"/>
  <c r="N137" i="18" s="1"/>
  <c r="O137" i="18" s="1"/>
  <c r="R136" i="18"/>
  <c r="L136" i="18"/>
  <c r="N136" i="18" s="1"/>
  <c r="O136" i="18" s="1"/>
  <c r="R135" i="18"/>
  <c r="L135" i="18"/>
  <c r="M135" i="18" s="1"/>
  <c r="Q135" i="18" s="1"/>
  <c r="R134" i="18"/>
  <c r="L134" i="18"/>
  <c r="M134" i="18" s="1"/>
  <c r="Q134" i="18" s="1"/>
  <c r="R133" i="18"/>
  <c r="L133" i="18"/>
  <c r="N133" i="18" s="1"/>
  <c r="O133" i="18" s="1"/>
  <c r="R132" i="18"/>
  <c r="L132" i="18"/>
  <c r="M132" i="18" s="1"/>
  <c r="Q132" i="18" s="1"/>
  <c r="R131" i="18"/>
  <c r="L131" i="18"/>
  <c r="R130" i="18"/>
  <c r="L130" i="18"/>
  <c r="M130" i="18" s="1"/>
  <c r="R129" i="18"/>
  <c r="L129" i="18"/>
  <c r="M129" i="18" s="1"/>
  <c r="R128" i="18"/>
  <c r="L128" i="18"/>
  <c r="N128" i="18" s="1"/>
  <c r="O128" i="18" s="1"/>
  <c r="R127" i="18"/>
  <c r="L127" i="18"/>
  <c r="M127" i="18" s="1"/>
  <c r="R126" i="18"/>
  <c r="L126" i="18"/>
  <c r="M126" i="18" s="1"/>
  <c r="S126" i="18" s="1"/>
  <c r="T126" i="18" s="1"/>
  <c r="R125" i="18"/>
  <c r="L125" i="18"/>
  <c r="N125" i="18" s="1"/>
  <c r="O125" i="18" s="1"/>
  <c r="R124" i="18"/>
  <c r="L124" i="18"/>
  <c r="N124" i="18" s="1"/>
  <c r="O124" i="18" s="1"/>
  <c r="R123" i="18"/>
  <c r="L123" i="18"/>
  <c r="N123" i="18" s="1"/>
  <c r="O123" i="18" s="1"/>
  <c r="R122" i="18"/>
  <c r="L122" i="18"/>
  <c r="N122" i="18" s="1"/>
  <c r="O122" i="18" s="1"/>
  <c r="R121" i="18"/>
  <c r="L121" i="18"/>
  <c r="N121" i="18" s="1"/>
  <c r="O121" i="18" s="1"/>
  <c r="R120" i="18"/>
  <c r="L120" i="18"/>
  <c r="N120" i="18" s="1"/>
  <c r="O120" i="18" s="1"/>
  <c r="R119" i="18"/>
  <c r="L119" i="18"/>
  <c r="N119" i="18" s="1"/>
  <c r="O119" i="18" s="1"/>
  <c r="R118" i="18"/>
  <c r="L118" i="18"/>
  <c r="M118" i="18" s="1"/>
  <c r="Q118" i="18" s="1"/>
  <c r="R117" i="18"/>
  <c r="L117" i="18"/>
  <c r="N117" i="18" s="1"/>
  <c r="O117" i="18" s="1"/>
  <c r="R116" i="18"/>
  <c r="L116" i="18"/>
  <c r="N116" i="18" s="1"/>
  <c r="O116" i="18" s="1"/>
  <c r="R115" i="18"/>
  <c r="L115" i="18"/>
  <c r="N115" i="18" s="1"/>
  <c r="O115" i="18" s="1"/>
  <c r="R114" i="18"/>
  <c r="L114" i="18"/>
  <c r="N114" i="18" s="1"/>
  <c r="O114" i="18" s="1"/>
  <c r="R113" i="18"/>
  <c r="L113" i="18"/>
  <c r="N113" i="18" s="1"/>
  <c r="O113" i="18" s="1"/>
  <c r="R112" i="18"/>
  <c r="L112" i="18"/>
  <c r="N112" i="18" s="1"/>
  <c r="O112" i="18" s="1"/>
  <c r="R111" i="18"/>
  <c r="L111" i="18"/>
  <c r="N111" i="18" s="1"/>
  <c r="O111" i="18" s="1"/>
  <c r="R110" i="18"/>
  <c r="L110" i="18"/>
  <c r="M110" i="18" s="1"/>
  <c r="Q110" i="18" s="1"/>
  <c r="R109" i="18"/>
  <c r="L109" i="18"/>
  <c r="N109" i="18" s="1"/>
  <c r="O109" i="18" s="1"/>
  <c r="R108" i="18"/>
  <c r="L108" i="18"/>
  <c r="N108" i="18" s="1"/>
  <c r="O108" i="18" s="1"/>
  <c r="R107" i="18"/>
  <c r="L107" i="18"/>
  <c r="N107" i="18" s="1"/>
  <c r="O107" i="18" s="1"/>
  <c r="R106" i="18"/>
  <c r="L106" i="18"/>
  <c r="N106" i="18" s="1"/>
  <c r="O106" i="18" s="1"/>
  <c r="R105" i="18"/>
  <c r="L105" i="18"/>
  <c r="N105" i="18" s="1"/>
  <c r="O105" i="18" s="1"/>
  <c r="R104" i="18"/>
  <c r="L104" i="18"/>
  <c r="N104" i="18" s="1"/>
  <c r="O104" i="18" s="1"/>
  <c r="R103" i="18"/>
  <c r="L103" i="18"/>
  <c r="N103" i="18" s="1"/>
  <c r="O103" i="18" s="1"/>
  <c r="R102" i="18"/>
  <c r="L102" i="18"/>
  <c r="M102" i="18" s="1"/>
  <c r="Q102" i="18" s="1"/>
  <c r="R101" i="18"/>
  <c r="L101" i="18"/>
  <c r="N101" i="18" s="1"/>
  <c r="O101" i="18" s="1"/>
  <c r="R100" i="18"/>
  <c r="L100" i="18"/>
  <c r="N100" i="18" s="1"/>
  <c r="O100" i="18" s="1"/>
  <c r="R99" i="18"/>
  <c r="L99" i="18"/>
  <c r="N99" i="18" s="1"/>
  <c r="O99" i="18" s="1"/>
  <c r="R98" i="18"/>
  <c r="L98" i="18"/>
  <c r="N98" i="18" s="1"/>
  <c r="O98" i="18" s="1"/>
  <c r="R97" i="18"/>
  <c r="L97" i="18"/>
  <c r="N97" i="18" s="1"/>
  <c r="O97" i="18" s="1"/>
  <c r="R96" i="18"/>
  <c r="L96" i="18"/>
  <c r="N96" i="18" s="1"/>
  <c r="O96" i="18" s="1"/>
  <c r="R95" i="18"/>
  <c r="L95" i="18"/>
  <c r="N95" i="18" s="1"/>
  <c r="O95" i="18" s="1"/>
  <c r="R94" i="18"/>
  <c r="L94" i="18"/>
  <c r="N94" i="18" s="1"/>
  <c r="O94" i="18" s="1"/>
  <c r="R93" i="18"/>
  <c r="L93" i="18"/>
  <c r="N93" i="18" s="1"/>
  <c r="O93" i="18" s="1"/>
  <c r="R92" i="18"/>
  <c r="L92" i="18"/>
  <c r="N92" i="18" s="1"/>
  <c r="O92" i="18" s="1"/>
  <c r="R91" i="18"/>
  <c r="L91" i="18"/>
  <c r="N91" i="18" s="1"/>
  <c r="O91" i="18" s="1"/>
  <c r="R90" i="18"/>
  <c r="L90" i="18"/>
  <c r="N90" i="18" s="1"/>
  <c r="O90" i="18" s="1"/>
  <c r="R89" i="18"/>
  <c r="L89" i="18"/>
  <c r="N89" i="18" s="1"/>
  <c r="O89" i="18" s="1"/>
  <c r="R88" i="18"/>
  <c r="L88" i="18"/>
  <c r="N88" i="18" s="1"/>
  <c r="O88" i="18" s="1"/>
  <c r="R87" i="18"/>
  <c r="L87" i="18"/>
  <c r="N87" i="18" s="1"/>
  <c r="O87" i="18" s="1"/>
  <c r="R86" i="18"/>
  <c r="L86" i="18"/>
  <c r="M86" i="18" s="1"/>
  <c r="Q86" i="18" s="1"/>
  <c r="R85" i="18"/>
  <c r="L85" i="18"/>
  <c r="N85" i="18" s="1"/>
  <c r="O85" i="18" s="1"/>
  <c r="R84" i="18"/>
  <c r="L84" i="18"/>
  <c r="N84" i="18" s="1"/>
  <c r="O84" i="18" s="1"/>
  <c r="R83" i="18"/>
  <c r="L83" i="18"/>
  <c r="N83" i="18" s="1"/>
  <c r="O83" i="18" s="1"/>
  <c r="R82" i="18"/>
  <c r="L82" i="18"/>
  <c r="N82" i="18" s="1"/>
  <c r="O82" i="18" s="1"/>
  <c r="R81" i="18"/>
  <c r="L81" i="18"/>
  <c r="N81" i="18" s="1"/>
  <c r="O81" i="18" s="1"/>
  <c r="R80" i="18"/>
  <c r="L80" i="18"/>
  <c r="N80" i="18" s="1"/>
  <c r="O80" i="18" s="1"/>
  <c r="R79" i="18"/>
  <c r="L79" i="18"/>
  <c r="N79" i="18" s="1"/>
  <c r="O79" i="18" s="1"/>
  <c r="R78" i="18"/>
  <c r="L78" i="18"/>
  <c r="N78" i="18" s="1"/>
  <c r="O78" i="18" s="1"/>
  <c r="R77" i="18"/>
  <c r="L77" i="18"/>
  <c r="N77" i="18" s="1"/>
  <c r="O77" i="18" s="1"/>
  <c r="R76" i="18"/>
  <c r="L76" i="18"/>
  <c r="N76" i="18" s="1"/>
  <c r="O76" i="18" s="1"/>
  <c r="R75" i="18"/>
  <c r="L75" i="18"/>
  <c r="N75" i="18" s="1"/>
  <c r="O75" i="18" s="1"/>
  <c r="R74" i="18"/>
  <c r="L74" i="18"/>
  <c r="N74" i="18" s="1"/>
  <c r="O74" i="18" s="1"/>
  <c r="R73" i="18"/>
  <c r="L73" i="18"/>
  <c r="N73" i="18" s="1"/>
  <c r="O73" i="18" s="1"/>
  <c r="R72" i="18"/>
  <c r="L72" i="18"/>
  <c r="N72" i="18" s="1"/>
  <c r="O72" i="18" s="1"/>
  <c r="R71" i="18"/>
  <c r="L71" i="18"/>
  <c r="N71" i="18" s="1"/>
  <c r="O71" i="18" s="1"/>
  <c r="R70" i="18"/>
  <c r="L70" i="18"/>
  <c r="M70" i="18" s="1"/>
  <c r="R69" i="18"/>
  <c r="L69" i="18"/>
  <c r="N69" i="18" s="1"/>
  <c r="O69" i="18" s="1"/>
  <c r="R68" i="18"/>
  <c r="L68" i="18"/>
  <c r="N68" i="18" s="1"/>
  <c r="O68" i="18" s="1"/>
  <c r="R67" i="18"/>
  <c r="L67" i="18"/>
  <c r="N67" i="18" s="1"/>
  <c r="O67" i="18" s="1"/>
  <c r="R66" i="18"/>
  <c r="L66" i="18"/>
  <c r="N66" i="18" s="1"/>
  <c r="O66" i="18" s="1"/>
  <c r="R65" i="18"/>
  <c r="L65" i="18"/>
  <c r="N65" i="18" s="1"/>
  <c r="O65" i="18" s="1"/>
  <c r="R64" i="18"/>
  <c r="L64" i="18"/>
  <c r="N64" i="18" s="1"/>
  <c r="O64" i="18" s="1"/>
  <c r="R63" i="18"/>
  <c r="L63" i="18"/>
  <c r="N63" i="18" s="1"/>
  <c r="O63" i="18" s="1"/>
  <c r="R62" i="18"/>
  <c r="L62" i="18"/>
  <c r="M62" i="18" s="1"/>
  <c r="R61" i="18"/>
  <c r="L61" i="18"/>
  <c r="N61" i="18" s="1"/>
  <c r="O61" i="18" s="1"/>
  <c r="R60" i="18"/>
  <c r="L60" i="18"/>
  <c r="N60" i="18" s="1"/>
  <c r="O60" i="18" s="1"/>
  <c r="R59" i="18"/>
  <c r="L59" i="18"/>
  <c r="N59" i="18" s="1"/>
  <c r="O59" i="18" s="1"/>
  <c r="R58" i="18"/>
  <c r="L58" i="18"/>
  <c r="M58" i="18" s="1"/>
  <c r="R57" i="18"/>
  <c r="L57" i="18"/>
  <c r="N57" i="18" s="1"/>
  <c r="O57" i="18" s="1"/>
  <c r="R56" i="18"/>
  <c r="L56" i="18"/>
  <c r="N56" i="18" s="1"/>
  <c r="O56" i="18" s="1"/>
  <c r="R55" i="18"/>
  <c r="L55" i="18"/>
  <c r="N55" i="18" s="1"/>
  <c r="O55" i="18" s="1"/>
  <c r="R54" i="18"/>
  <c r="L54" i="18"/>
  <c r="M54" i="18" s="1"/>
  <c r="R53" i="18"/>
  <c r="L53" i="18"/>
  <c r="N53" i="18" s="1"/>
  <c r="O53" i="18" s="1"/>
  <c r="R52" i="18"/>
  <c r="L52" i="18"/>
  <c r="N52" i="18" s="1"/>
  <c r="O52" i="18" s="1"/>
  <c r="R51" i="18"/>
  <c r="L51" i="18"/>
  <c r="N51" i="18" s="1"/>
  <c r="O51" i="18" s="1"/>
  <c r="R50" i="18"/>
  <c r="L50" i="18"/>
  <c r="M50" i="18" s="1"/>
  <c r="R49" i="18"/>
  <c r="L49" i="18"/>
  <c r="N49" i="18" s="1"/>
  <c r="O49" i="18" s="1"/>
  <c r="R48" i="18"/>
  <c r="L48" i="18"/>
  <c r="N48" i="18" s="1"/>
  <c r="O48" i="18" s="1"/>
  <c r="R47" i="18"/>
  <c r="L47" i="18"/>
  <c r="N47" i="18" s="1"/>
  <c r="O47" i="18" s="1"/>
  <c r="R46" i="18"/>
  <c r="L46" i="18"/>
  <c r="M46" i="18" s="1"/>
  <c r="R45" i="18"/>
  <c r="L45" i="18"/>
  <c r="N45" i="18" s="1"/>
  <c r="O45" i="18" s="1"/>
  <c r="R44" i="18"/>
  <c r="L44" i="18"/>
  <c r="N44" i="18" s="1"/>
  <c r="O44" i="18" s="1"/>
  <c r="R43" i="18"/>
  <c r="L43" i="18"/>
  <c r="N43" i="18" s="1"/>
  <c r="O43" i="18" s="1"/>
  <c r="R42" i="18"/>
  <c r="L42" i="18"/>
  <c r="M42" i="18" s="1"/>
  <c r="R41" i="18"/>
  <c r="L41" i="18"/>
  <c r="N41" i="18" s="1"/>
  <c r="O41" i="18" s="1"/>
  <c r="R40" i="18"/>
  <c r="L40" i="18"/>
  <c r="N40" i="18" s="1"/>
  <c r="O40" i="18" s="1"/>
  <c r="R39" i="18"/>
  <c r="L39" i="18"/>
  <c r="N39" i="18" s="1"/>
  <c r="O39" i="18" s="1"/>
  <c r="R38" i="18"/>
  <c r="L38" i="18"/>
  <c r="M38" i="18" s="1"/>
  <c r="R37" i="18"/>
  <c r="L37" i="18"/>
  <c r="N37" i="18" s="1"/>
  <c r="O37" i="18" s="1"/>
  <c r="R36" i="18"/>
  <c r="L36" i="18"/>
  <c r="N36" i="18" s="1"/>
  <c r="O36" i="18" s="1"/>
  <c r="R35" i="18"/>
  <c r="L35" i="18"/>
  <c r="N35" i="18" s="1"/>
  <c r="O35" i="18" s="1"/>
  <c r="R34" i="18"/>
  <c r="L34" i="18"/>
  <c r="M34" i="18" s="1"/>
  <c r="R33" i="18"/>
  <c r="L33" i="18"/>
  <c r="N33" i="18" s="1"/>
  <c r="O33" i="18" s="1"/>
  <c r="R32" i="18"/>
  <c r="L32" i="18"/>
  <c r="N32" i="18" s="1"/>
  <c r="O32" i="18" s="1"/>
  <c r="R31" i="18"/>
  <c r="L31" i="18"/>
  <c r="N31" i="18" s="1"/>
  <c r="O31" i="18" s="1"/>
  <c r="R30" i="18"/>
  <c r="L30" i="18"/>
  <c r="N30" i="18" s="1"/>
  <c r="O30" i="18" s="1"/>
  <c r="R29" i="18"/>
  <c r="L29" i="18"/>
  <c r="N29" i="18" s="1"/>
  <c r="O29" i="18" s="1"/>
  <c r="R28" i="18"/>
  <c r="L28" i="18"/>
  <c r="N28" i="18" s="1"/>
  <c r="O28" i="18" s="1"/>
  <c r="R27" i="18"/>
  <c r="L27" i="18"/>
  <c r="N27" i="18" s="1"/>
  <c r="O27" i="18" s="1"/>
  <c r="R26" i="18"/>
  <c r="L26" i="18"/>
  <c r="N26" i="18" s="1"/>
  <c r="O26" i="18" s="1"/>
  <c r="R25" i="18"/>
  <c r="L25" i="18"/>
  <c r="N25" i="18" s="1"/>
  <c r="O25" i="18" s="1"/>
  <c r="R24" i="18"/>
  <c r="L24" i="18"/>
  <c r="N24" i="18" s="1"/>
  <c r="O24" i="18" s="1"/>
  <c r="R23" i="18"/>
  <c r="L23" i="18"/>
  <c r="N23" i="18" s="1"/>
  <c r="O23" i="18" s="1"/>
  <c r="R22" i="18"/>
  <c r="L22" i="18"/>
  <c r="N22" i="18" s="1"/>
  <c r="O22" i="18" s="1"/>
  <c r="R21" i="18"/>
  <c r="L21" i="18"/>
  <c r="M21" i="18" s="1"/>
  <c r="Q21" i="18" s="1"/>
  <c r="R20" i="18"/>
  <c r="L20" i="18"/>
  <c r="N20" i="18" s="1"/>
  <c r="O20" i="18" s="1"/>
  <c r="R19" i="18"/>
  <c r="L19" i="18"/>
  <c r="N19" i="18" s="1"/>
  <c r="O19" i="18" s="1"/>
  <c r="R18" i="18"/>
  <c r="L18" i="18"/>
  <c r="N18" i="18" s="1"/>
  <c r="O18" i="18" s="1"/>
  <c r="R17" i="18"/>
  <c r="L17" i="18"/>
  <c r="M17" i="18" s="1"/>
  <c r="R16" i="18"/>
  <c r="L16" i="18"/>
  <c r="N16" i="18" s="1"/>
  <c r="O16" i="18" s="1"/>
  <c r="R15" i="18"/>
  <c r="L15" i="18"/>
  <c r="M15" i="18" s="1"/>
  <c r="R14" i="18"/>
  <c r="L14" i="18"/>
  <c r="N14" i="18" s="1"/>
  <c r="O14" i="18" s="1"/>
  <c r="R13" i="18"/>
  <c r="L13" i="18"/>
  <c r="N13" i="18" s="1"/>
  <c r="O13" i="18" s="1"/>
  <c r="R12" i="18"/>
  <c r="L12" i="18"/>
  <c r="R11" i="18"/>
  <c r="L11" i="18"/>
  <c r="M11" i="18" s="1"/>
  <c r="Q11" i="18" s="1"/>
  <c r="R10" i="18"/>
  <c r="L10" i="18"/>
  <c r="R9" i="18"/>
  <c r="L9" i="18"/>
  <c r="N9" i="18" s="1"/>
  <c r="O9" i="18" s="1"/>
  <c r="R8" i="18"/>
  <c r="L8" i="18"/>
  <c r="R7" i="18"/>
  <c r="L7" i="18"/>
  <c r="M7" i="18" s="1"/>
  <c r="R6" i="18"/>
  <c r="L6" i="18"/>
  <c r="R5" i="18"/>
  <c r="L5" i="18"/>
  <c r="N5" i="18" s="1"/>
  <c r="O5" i="18" s="1"/>
  <c r="R4" i="18"/>
  <c r="L4" i="18"/>
  <c r="M4" i="18" s="1"/>
  <c r="Q4" i="18" s="1"/>
  <c r="R3" i="18"/>
  <c r="L3" i="18"/>
  <c r="M3" i="18" s="1"/>
  <c r="Q3" i="18" s="1"/>
  <c r="R2" i="18"/>
  <c r="L2" i="18"/>
  <c r="M2" i="18" s="1"/>
  <c r="Q2" i="18" s="1"/>
  <c r="S3" i="17"/>
  <c r="S4" i="17"/>
  <c r="S5" i="17"/>
  <c r="S6" i="17"/>
  <c r="S7" i="17"/>
  <c r="S8" i="17"/>
  <c r="S9" i="17"/>
  <c r="S10" i="17"/>
  <c r="S11" i="17"/>
  <c r="S12" i="17"/>
  <c r="S13" i="17"/>
  <c r="S14" i="17"/>
  <c r="S15" i="17"/>
  <c r="S16" i="17"/>
  <c r="S17" i="17"/>
  <c r="S18" i="17"/>
  <c r="S19" i="17"/>
  <c r="S20" i="17"/>
  <c r="S21" i="17"/>
  <c r="S22" i="17"/>
  <c r="S23" i="17"/>
  <c r="S24" i="17"/>
  <c r="S25" i="17"/>
  <c r="S26" i="17"/>
  <c r="S27" i="17"/>
  <c r="S28" i="17"/>
  <c r="S29" i="17"/>
  <c r="S30" i="17"/>
  <c r="S31" i="17"/>
  <c r="S32" i="17"/>
  <c r="S2" i="17"/>
  <c r="Q8" i="17"/>
  <c r="X10" i="16"/>
  <c r="X9" i="16"/>
  <c r="Q3" i="17"/>
  <c r="Q4" i="17"/>
  <c r="Q5" i="17"/>
  <c r="Q6" i="17"/>
  <c r="Q7" i="17"/>
  <c r="Q9" i="17"/>
  <c r="Q10" i="17"/>
  <c r="Q11" i="17"/>
  <c r="Q12" i="17"/>
  <c r="Q13" i="17"/>
  <c r="Q14" i="17"/>
  <c r="Q15" i="17"/>
  <c r="Q16" i="17"/>
  <c r="Q17" i="17"/>
  <c r="Q18" i="17"/>
  <c r="Q19" i="17"/>
  <c r="Q20" i="17"/>
  <c r="Q21" i="17"/>
  <c r="Q22" i="17"/>
  <c r="Q23" i="17"/>
  <c r="Q24" i="17"/>
  <c r="Q25" i="17"/>
  <c r="Q26" i="17"/>
  <c r="Q27" i="17"/>
  <c r="Q28" i="17"/>
  <c r="Q29" i="17"/>
  <c r="Q30" i="17"/>
  <c r="Q31" i="17"/>
  <c r="Q32" i="17"/>
  <c r="Q2" i="17"/>
  <c r="M22" i="17"/>
  <c r="N22" i="17" s="1"/>
  <c r="R22" i="17" s="1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M29" i="17" s="1"/>
  <c r="N29" i="17" s="1"/>
  <c r="L30" i="17"/>
  <c r="L31" i="17"/>
  <c r="L32" i="17"/>
  <c r="M32" i="17" s="1"/>
  <c r="N32" i="17" s="1"/>
  <c r="L2" i="17"/>
  <c r="K3" i="17"/>
  <c r="M3" i="17" s="1"/>
  <c r="N3" i="17" s="1"/>
  <c r="K4" i="17"/>
  <c r="M4" i="17" s="1"/>
  <c r="N4" i="17" s="1"/>
  <c r="K5" i="17"/>
  <c r="M5" i="17" s="1"/>
  <c r="N5" i="17" s="1"/>
  <c r="K6" i="17"/>
  <c r="M6" i="17" s="1"/>
  <c r="N6" i="17" s="1"/>
  <c r="R6" i="17" s="1"/>
  <c r="K7" i="17"/>
  <c r="M7" i="17" s="1"/>
  <c r="N7" i="17" s="1"/>
  <c r="K8" i="17"/>
  <c r="M8" i="17" s="1"/>
  <c r="N8" i="17" s="1"/>
  <c r="K9" i="17"/>
  <c r="M9" i="17" s="1"/>
  <c r="N9" i="17" s="1"/>
  <c r="K10" i="17"/>
  <c r="M10" i="17" s="1"/>
  <c r="N10" i="17" s="1"/>
  <c r="K11" i="17"/>
  <c r="M11" i="17" s="1"/>
  <c r="N11" i="17" s="1"/>
  <c r="K12" i="17"/>
  <c r="M12" i="17" s="1"/>
  <c r="N12" i="17" s="1"/>
  <c r="K13" i="17"/>
  <c r="M13" i="17" s="1"/>
  <c r="N13" i="17" s="1"/>
  <c r="K14" i="17"/>
  <c r="M14" i="17" s="1"/>
  <c r="N14" i="17" s="1"/>
  <c r="R14" i="17" s="1"/>
  <c r="K15" i="17"/>
  <c r="M15" i="17" s="1"/>
  <c r="N15" i="17" s="1"/>
  <c r="K16" i="17"/>
  <c r="M16" i="17" s="1"/>
  <c r="N16" i="17" s="1"/>
  <c r="K17" i="17"/>
  <c r="M17" i="17" s="1"/>
  <c r="N17" i="17" s="1"/>
  <c r="K18" i="17"/>
  <c r="M18" i="17" s="1"/>
  <c r="N18" i="17" s="1"/>
  <c r="K19" i="17"/>
  <c r="M19" i="17" s="1"/>
  <c r="N19" i="17" s="1"/>
  <c r="K20" i="17"/>
  <c r="M20" i="17" s="1"/>
  <c r="N20" i="17" s="1"/>
  <c r="K21" i="17"/>
  <c r="M21" i="17" s="1"/>
  <c r="N21" i="17" s="1"/>
  <c r="K22" i="17"/>
  <c r="K23" i="17"/>
  <c r="M23" i="17" s="1"/>
  <c r="N23" i="17" s="1"/>
  <c r="K24" i="17"/>
  <c r="M24" i="17" s="1"/>
  <c r="N24" i="17" s="1"/>
  <c r="K25" i="17"/>
  <c r="M25" i="17" s="1"/>
  <c r="N25" i="17" s="1"/>
  <c r="K26" i="17"/>
  <c r="M26" i="17" s="1"/>
  <c r="N26" i="17" s="1"/>
  <c r="K27" i="17"/>
  <c r="M27" i="17" s="1"/>
  <c r="N27" i="17" s="1"/>
  <c r="K28" i="17"/>
  <c r="M28" i="17" s="1"/>
  <c r="N28" i="17" s="1"/>
  <c r="K30" i="17"/>
  <c r="M30" i="17" s="1"/>
  <c r="N30" i="17" s="1"/>
  <c r="R30" i="17" s="1"/>
  <c r="K31" i="17"/>
  <c r="M31" i="17" s="1"/>
  <c r="N31" i="17" s="1"/>
  <c r="K2" i="17"/>
  <c r="M2" i="17" s="1"/>
  <c r="N2" i="17" s="1"/>
  <c r="R3" i="16"/>
  <c r="R4" i="16"/>
  <c r="R5" i="16"/>
  <c r="R6" i="16"/>
  <c r="R7" i="16"/>
  <c r="R8" i="16"/>
  <c r="R9" i="16"/>
  <c r="R10" i="16"/>
  <c r="R11" i="16"/>
  <c r="R12" i="16"/>
  <c r="R13" i="16"/>
  <c r="R14" i="16"/>
  <c r="R15" i="16"/>
  <c r="R16" i="16"/>
  <c r="R17" i="16"/>
  <c r="R18" i="16"/>
  <c r="R19" i="16"/>
  <c r="R20" i="16"/>
  <c r="R21" i="16"/>
  <c r="R22" i="16"/>
  <c r="R23" i="16"/>
  <c r="R24" i="16"/>
  <c r="R25" i="16"/>
  <c r="R26" i="16"/>
  <c r="R27" i="16"/>
  <c r="R28" i="16"/>
  <c r="R29" i="16"/>
  <c r="R30" i="16"/>
  <c r="R31" i="16"/>
  <c r="R32" i="16"/>
  <c r="R33" i="16"/>
  <c r="R34" i="16"/>
  <c r="R35" i="16"/>
  <c r="R36" i="16"/>
  <c r="R37" i="16"/>
  <c r="R38" i="16"/>
  <c r="R39" i="16"/>
  <c r="R40" i="16"/>
  <c r="R41" i="16"/>
  <c r="R42" i="16"/>
  <c r="R43" i="16"/>
  <c r="R44" i="16"/>
  <c r="R45" i="16"/>
  <c r="R46" i="16"/>
  <c r="R47" i="16"/>
  <c r="R48" i="16"/>
  <c r="R49" i="16"/>
  <c r="R50" i="16"/>
  <c r="R51" i="16"/>
  <c r="R52" i="16"/>
  <c r="R53" i="16"/>
  <c r="R54" i="16"/>
  <c r="R55" i="16"/>
  <c r="R56" i="16"/>
  <c r="R57" i="16"/>
  <c r="R58" i="16"/>
  <c r="R59" i="16"/>
  <c r="R60" i="16"/>
  <c r="R61" i="16"/>
  <c r="R62" i="16"/>
  <c r="R63" i="16"/>
  <c r="R64" i="16"/>
  <c r="R65" i="16"/>
  <c r="R66" i="16"/>
  <c r="R67" i="16"/>
  <c r="R68" i="16"/>
  <c r="R69" i="16"/>
  <c r="R70" i="16"/>
  <c r="R71" i="16"/>
  <c r="R72" i="16"/>
  <c r="R73" i="16"/>
  <c r="R74" i="16"/>
  <c r="R75" i="16"/>
  <c r="R76" i="16"/>
  <c r="R77" i="16"/>
  <c r="R78" i="16"/>
  <c r="R79" i="16"/>
  <c r="R80" i="16"/>
  <c r="R81" i="16"/>
  <c r="R82" i="16"/>
  <c r="R83" i="16"/>
  <c r="R84" i="16"/>
  <c r="R85" i="16"/>
  <c r="R86" i="16"/>
  <c r="R87" i="16"/>
  <c r="R88" i="16"/>
  <c r="R89" i="16"/>
  <c r="R90" i="16"/>
  <c r="R91" i="16"/>
  <c r="R92" i="16"/>
  <c r="R93" i="16"/>
  <c r="R94" i="16"/>
  <c r="R95" i="16"/>
  <c r="R96" i="16"/>
  <c r="R97" i="16"/>
  <c r="R98" i="16"/>
  <c r="R99" i="16"/>
  <c r="R100" i="16"/>
  <c r="R101" i="16"/>
  <c r="R102" i="16"/>
  <c r="R103" i="16"/>
  <c r="R104" i="16"/>
  <c r="R105" i="16"/>
  <c r="R106" i="16"/>
  <c r="R107" i="16"/>
  <c r="R108" i="16"/>
  <c r="R109" i="16"/>
  <c r="R110" i="16"/>
  <c r="R111" i="16"/>
  <c r="R112" i="16"/>
  <c r="R113" i="16"/>
  <c r="R114" i="16"/>
  <c r="R115" i="16"/>
  <c r="R116" i="16"/>
  <c r="R117" i="16"/>
  <c r="R118" i="16"/>
  <c r="R119" i="16"/>
  <c r="R120" i="16"/>
  <c r="R121" i="16"/>
  <c r="R122" i="16"/>
  <c r="R123" i="16"/>
  <c r="R124" i="16"/>
  <c r="R125" i="16"/>
  <c r="R126" i="16"/>
  <c r="R127" i="16"/>
  <c r="R128" i="16"/>
  <c r="R129" i="16"/>
  <c r="R130" i="16"/>
  <c r="R131" i="16"/>
  <c r="R132" i="16"/>
  <c r="R133" i="16"/>
  <c r="R134" i="16"/>
  <c r="R135" i="16"/>
  <c r="R136" i="16"/>
  <c r="R137" i="16"/>
  <c r="R138" i="16"/>
  <c r="R139" i="16"/>
  <c r="R140" i="16"/>
  <c r="R141" i="16"/>
  <c r="R142" i="16"/>
  <c r="R143" i="16"/>
  <c r="R144" i="16"/>
  <c r="R145" i="16"/>
  <c r="R146" i="16"/>
  <c r="R147" i="16"/>
  <c r="R148" i="16"/>
  <c r="R149" i="16"/>
  <c r="R150" i="16"/>
  <c r="R151" i="16"/>
  <c r="R152" i="16"/>
  <c r="R153" i="16"/>
  <c r="R154" i="16"/>
  <c r="R155" i="16"/>
  <c r="R156" i="16"/>
  <c r="R157" i="16"/>
  <c r="R158" i="16"/>
  <c r="R159" i="16"/>
  <c r="R160" i="16"/>
  <c r="R161" i="16"/>
  <c r="R162" i="16"/>
  <c r="R163" i="16"/>
  <c r="R164" i="16"/>
  <c r="R165" i="16"/>
  <c r="R166" i="16"/>
  <c r="R167" i="16"/>
  <c r="R168" i="16"/>
  <c r="R169" i="16"/>
  <c r="R170" i="16"/>
  <c r="R171" i="16"/>
  <c r="R172" i="16"/>
  <c r="R173" i="16"/>
  <c r="R174" i="16"/>
  <c r="R175" i="16"/>
  <c r="R176" i="16"/>
  <c r="R177" i="16"/>
  <c r="R178" i="16"/>
  <c r="R179" i="16"/>
  <c r="R180" i="16"/>
  <c r="R181" i="16"/>
  <c r="R182" i="16"/>
  <c r="R183" i="16"/>
  <c r="R184" i="16"/>
  <c r="R185" i="16"/>
  <c r="R186" i="16"/>
  <c r="R187" i="16"/>
  <c r="R188" i="16"/>
  <c r="R189" i="16"/>
  <c r="R190" i="16"/>
  <c r="R191" i="16"/>
  <c r="R192" i="16"/>
  <c r="R193" i="16"/>
  <c r="R194" i="16"/>
  <c r="R195" i="16"/>
  <c r="R196" i="16"/>
  <c r="R197" i="16"/>
  <c r="R198" i="16"/>
  <c r="R199" i="16"/>
  <c r="R200" i="16"/>
  <c r="R201" i="16"/>
  <c r="R202" i="16"/>
  <c r="R203" i="16"/>
  <c r="R204" i="16"/>
  <c r="R205" i="16"/>
  <c r="R206" i="16"/>
  <c r="R207" i="16"/>
  <c r="R208" i="16"/>
  <c r="R209" i="16"/>
  <c r="R210" i="16"/>
  <c r="R211" i="16"/>
  <c r="R212" i="16"/>
  <c r="R213" i="16"/>
  <c r="R214" i="16"/>
  <c r="R215" i="16"/>
  <c r="R216" i="16"/>
  <c r="R217" i="16"/>
  <c r="R218" i="16"/>
  <c r="R219" i="16"/>
  <c r="R220" i="16"/>
  <c r="R221" i="16"/>
  <c r="R222" i="16"/>
  <c r="R223" i="16"/>
  <c r="R224" i="16"/>
  <c r="R225" i="16"/>
  <c r="R226" i="16"/>
  <c r="R227" i="16"/>
  <c r="R228" i="16"/>
  <c r="R229" i="16"/>
  <c r="R230" i="16"/>
  <c r="R231" i="16"/>
  <c r="R232" i="16"/>
  <c r="R233" i="16"/>
  <c r="R234" i="16"/>
  <c r="R235" i="16"/>
  <c r="R236" i="16"/>
  <c r="R237" i="16"/>
  <c r="R238" i="16"/>
  <c r="R239" i="16"/>
  <c r="R240" i="16"/>
  <c r="R241" i="16"/>
  <c r="R242" i="16"/>
  <c r="R243" i="16"/>
  <c r="R244" i="16"/>
  <c r="R245" i="16"/>
  <c r="R246" i="16"/>
  <c r="R247" i="16"/>
  <c r="R248" i="16"/>
  <c r="R249" i="16"/>
  <c r="R250" i="16"/>
  <c r="R251" i="16"/>
  <c r="R252" i="16"/>
  <c r="R253" i="16"/>
  <c r="R254" i="16"/>
  <c r="R255" i="16"/>
  <c r="R256" i="16"/>
  <c r="R257" i="16"/>
  <c r="R258" i="16"/>
  <c r="R259" i="16"/>
  <c r="R260" i="16"/>
  <c r="R261" i="16"/>
  <c r="R262" i="16"/>
  <c r="R263" i="16"/>
  <c r="R264" i="16"/>
  <c r="R265" i="16"/>
  <c r="R266" i="16"/>
  <c r="R267" i="16"/>
  <c r="R268" i="16"/>
  <c r="R269" i="16"/>
  <c r="R270" i="16"/>
  <c r="R271" i="16"/>
  <c r="R272" i="16"/>
  <c r="R273" i="16"/>
  <c r="R274" i="16"/>
  <c r="R275" i="16"/>
  <c r="R276" i="16"/>
  <c r="R277" i="16"/>
  <c r="R278" i="16"/>
  <c r="R279" i="16"/>
  <c r="R280" i="16"/>
  <c r="R281" i="16"/>
  <c r="R282" i="16"/>
  <c r="R283" i="16"/>
  <c r="R284" i="16"/>
  <c r="R285" i="16"/>
  <c r="R286" i="16"/>
  <c r="R287" i="16"/>
  <c r="R288" i="16"/>
  <c r="R289" i="16"/>
  <c r="R290" i="16"/>
  <c r="R291" i="16"/>
  <c r="R292" i="16"/>
  <c r="R293" i="16"/>
  <c r="R294" i="16"/>
  <c r="R295" i="16"/>
  <c r="R296" i="16"/>
  <c r="R297" i="16"/>
  <c r="R298" i="16"/>
  <c r="R299" i="16"/>
  <c r="R300" i="16"/>
  <c r="R301" i="16"/>
  <c r="R302" i="16"/>
  <c r="R303" i="16"/>
  <c r="R304" i="16"/>
  <c r="R305" i="16"/>
  <c r="R306" i="16"/>
  <c r="R307" i="16"/>
  <c r="R308" i="16"/>
  <c r="R309" i="16"/>
  <c r="R310" i="16"/>
  <c r="R311" i="16"/>
  <c r="R312" i="16"/>
  <c r="R313" i="16"/>
  <c r="R314" i="16"/>
  <c r="R315" i="16"/>
  <c r="R316" i="16"/>
  <c r="R317" i="16"/>
  <c r="R318" i="16"/>
  <c r="R319" i="16"/>
  <c r="R320" i="16"/>
  <c r="R321" i="16"/>
  <c r="R322" i="16"/>
  <c r="R323" i="16"/>
  <c r="R324" i="16"/>
  <c r="R325" i="16"/>
  <c r="R326" i="16"/>
  <c r="R327" i="16"/>
  <c r="R328" i="16"/>
  <c r="R329" i="16"/>
  <c r="R330" i="16"/>
  <c r="R331" i="16"/>
  <c r="R332" i="16"/>
  <c r="R333" i="16"/>
  <c r="R334" i="16"/>
  <c r="R335" i="16"/>
  <c r="R336" i="16"/>
  <c r="R337" i="16"/>
  <c r="R338" i="16"/>
  <c r="R339" i="16"/>
  <c r="R340" i="16"/>
  <c r="R341" i="16"/>
  <c r="R342" i="16"/>
  <c r="R343" i="16"/>
  <c r="R344" i="16"/>
  <c r="R345" i="16"/>
  <c r="R346" i="16"/>
  <c r="R347" i="16"/>
  <c r="R348" i="16"/>
  <c r="R349" i="16"/>
  <c r="R350" i="16"/>
  <c r="R351" i="16"/>
  <c r="R352" i="16"/>
  <c r="R353" i="16"/>
  <c r="R354" i="16"/>
  <c r="R355" i="16"/>
  <c r="R356" i="16"/>
  <c r="R357" i="16"/>
  <c r="R358" i="16"/>
  <c r="R359" i="16"/>
  <c r="R360" i="16"/>
  <c r="R2" i="16"/>
  <c r="L2" i="16"/>
  <c r="N2" i="16" s="1"/>
  <c r="O2" i="16" s="1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K102" i="15"/>
  <c r="K103" i="15"/>
  <c r="K104" i="15"/>
  <c r="K105" i="15"/>
  <c r="K106" i="15"/>
  <c r="K107" i="15"/>
  <c r="K108" i="15"/>
  <c r="K109" i="15"/>
  <c r="K110" i="15"/>
  <c r="K111" i="15"/>
  <c r="K112" i="15"/>
  <c r="K113" i="15"/>
  <c r="K114" i="15"/>
  <c r="K115" i="15"/>
  <c r="K116" i="15"/>
  <c r="K117" i="15"/>
  <c r="K118" i="15"/>
  <c r="K119" i="15"/>
  <c r="K120" i="15"/>
  <c r="K121" i="15"/>
  <c r="K122" i="15"/>
  <c r="K123" i="15"/>
  <c r="K124" i="15"/>
  <c r="K125" i="15"/>
  <c r="K126" i="15"/>
  <c r="K127" i="15"/>
  <c r="K128" i="15"/>
  <c r="K129" i="15"/>
  <c r="K130" i="15"/>
  <c r="K131" i="15"/>
  <c r="K132" i="15"/>
  <c r="K133" i="15"/>
  <c r="K134" i="15"/>
  <c r="K135" i="15"/>
  <c r="K136" i="15"/>
  <c r="K137" i="15"/>
  <c r="K138" i="15"/>
  <c r="K139" i="15"/>
  <c r="K140" i="15"/>
  <c r="K141" i="15"/>
  <c r="K142" i="15"/>
  <c r="K143" i="15"/>
  <c r="K144" i="15"/>
  <c r="K145" i="15"/>
  <c r="K146" i="15"/>
  <c r="K147" i="15"/>
  <c r="K148" i="15"/>
  <c r="K149" i="15"/>
  <c r="K150" i="15"/>
  <c r="K151" i="15"/>
  <c r="K152" i="15"/>
  <c r="K153" i="15"/>
  <c r="K154" i="15"/>
  <c r="K155" i="15"/>
  <c r="K156" i="15"/>
  <c r="K157" i="15"/>
  <c r="K158" i="15"/>
  <c r="K159" i="15"/>
  <c r="K160" i="15"/>
  <c r="K161" i="15"/>
  <c r="K162" i="15"/>
  <c r="K163" i="15"/>
  <c r="K164" i="15"/>
  <c r="K165" i="15"/>
  <c r="K166" i="15"/>
  <c r="K167" i="15"/>
  <c r="K168" i="15"/>
  <c r="K169" i="15"/>
  <c r="K170" i="15"/>
  <c r="K171" i="15"/>
  <c r="K172" i="15"/>
  <c r="K173" i="15"/>
  <c r="K174" i="15"/>
  <c r="K175" i="15"/>
  <c r="K176" i="15"/>
  <c r="K177" i="15"/>
  <c r="K178" i="15"/>
  <c r="K179" i="15"/>
  <c r="K180" i="15"/>
  <c r="K181" i="15"/>
  <c r="K182" i="15"/>
  <c r="K183" i="15"/>
  <c r="K184" i="15"/>
  <c r="K185" i="15"/>
  <c r="K186" i="15"/>
  <c r="K187" i="15"/>
  <c r="K188" i="15"/>
  <c r="K189" i="15"/>
  <c r="K190" i="15"/>
  <c r="K191" i="15"/>
  <c r="K192" i="15"/>
  <c r="K193" i="15"/>
  <c r="K194" i="15"/>
  <c r="K195" i="15"/>
  <c r="K196" i="15"/>
  <c r="K197" i="15"/>
  <c r="K198" i="15"/>
  <c r="K199" i="15"/>
  <c r="K200" i="15"/>
  <c r="K201" i="15"/>
  <c r="K202" i="15"/>
  <c r="K203" i="15"/>
  <c r="K204" i="15"/>
  <c r="K205" i="15"/>
  <c r="K206" i="15"/>
  <c r="K207" i="15"/>
  <c r="K208" i="15"/>
  <c r="K209" i="15"/>
  <c r="K210" i="15"/>
  <c r="K211" i="15"/>
  <c r="K212" i="15"/>
  <c r="K213" i="15"/>
  <c r="K214" i="15"/>
  <c r="K215" i="15"/>
  <c r="K216" i="15"/>
  <c r="K217" i="15"/>
  <c r="K218" i="15"/>
  <c r="K219" i="15"/>
  <c r="K220" i="15"/>
  <c r="K221" i="15"/>
  <c r="K222" i="15"/>
  <c r="K223" i="15"/>
  <c r="K224" i="15"/>
  <c r="K225" i="15"/>
  <c r="K226" i="15"/>
  <c r="K227" i="15"/>
  <c r="K228" i="15"/>
  <c r="K229" i="15"/>
  <c r="K230" i="15"/>
  <c r="K231" i="15"/>
  <c r="K232" i="15"/>
  <c r="K233" i="15"/>
  <c r="K234" i="15"/>
  <c r="K235" i="15"/>
  <c r="K236" i="15"/>
  <c r="K237" i="15"/>
  <c r="K238" i="15"/>
  <c r="K239" i="15"/>
  <c r="K240" i="15"/>
  <c r="K241" i="15"/>
  <c r="K242" i="15"/>
  <c r="K243" i="15"/>
  <c r="K244" i="15"/>
  <c r="K245" i="15"/>
  <c r="K246" i="15"/>
  <c r="K247" i="15"/>
  <c r="K248" i="15"/>
  <c r="K249" i="15"/>
  <c r="K250" i="15"/>
  <c r="K251" i="15"/>
  <c r="K252" i="15"/>
  <c r="K253" i="15"/>
  <c r="K254" i="15"/>
  <c r="K255" i="15"/>
  <c r="K256" i="15"/>
  <c r="K257" i="15"/>
  <c r="K258" i="15"/>
  <c r="K259" i="15"/>
  <c r="K260" i="15"/>
  <c r="K261" i="15"/>
  <c r="K262" i="15"/>
  <c r="K263" i="15"/>
  <c r="K264" i="15"/>
  <c r="K265" i="15"/>
  <c r="K266" i="15"/>
  <c r="K267" i="15"/>
  <c r="K268" i="15"/>
  <c r="K269" i="15"/>
  <c r="K270" i="15"/>
  <c r="K271" i="15"/>
  <c r="K272" i="15"/>
  <c r="K273" i="15"/>
  <c r="K274" i="15"/>
  <c r="K275" i="15"/>
  <c r="K276" i="15"/>
  <c r="K277" i="15"/>
  <c r="K278" i="15"/>
  <c r="K279" i="15"/>
  <c r="K280" i="15"/>
  <c r="K281" i="15"/>
  <c r="K282" i="15"/>
  <c r="K283" i="15"/>
  <c r="K284" i="15"/>
  <c r="K285" i="15"/>
  <c r="K286" i="15"/>
  <c r="K287" i="15"/>
  <c r="K288" i="15"/>
  <c r="K289" i="15"/>
  <c r="K290" i="15"/>
  <c r="K291" i="15"/>
  <c r="K292" i="15"/>
  <c r="K293" i="15"/>
  <c r="K294" i="15"/>
  <c r="K295" i="15"/>
  <c r="K296" i="15"/>
  <c r="K297" i="15"/>
  <c r="K298" i="15"/>
  <c r="K299" i="15"/>
  <c r="K300" i="15"/>
  <c r="K301" i="15"/>
  <c r="K302" i="15"/>
  <c r="K303" i="15"/>
  <c r="K304" i="15"/>
  <c r="K305" i="15"/>
  <c r="K306" i="15"/>
  <c r="K307" i="15"/>
  <c r="K308" i="15"/>
  <c r="K309" i="15"/>
  <c r="K310" i="15"/>
  <c r="K311" i="15"/>
  <c r="K312" i="15"/>
  <c r="K313" i="15"/>
  <c r="K314" i="15"/>
  <c r="K315" i="15"/>
  <c r="K316" i="15"/>
  <c r="K317" i="15"/>
  <c r="K318" i="15"/>
  <c r="K319" i="15"/>
  <c r="K320" i="15"/>
  <c r="K321" i="15"/>
  <c r="K322" i="15"/>
  <c r="K323" i="15"/>
  <c r="K324" i="15"/>
  <c r="K325" i="15"/>
  <c r="K326" i="15"/>
  <c r="K327" i="15"/>
  <c r="K328" i="15"/>
  <c r="K329" i="15"/>
  <c r="K330" i="15"/>
  <c r="K331" i="15"/>
  <c r="K332" i="15"/>
  <c r="K333" i="15"/>
  <c r="K334" i="15"/>
  <c r="K335" i="15"/>
  <c r="K336" i="15"/>
  <c r="K337" i="15"/>
  <c r="K338" i="15"/>
  <c r="K339" i="15"/>
  <c r="K340" i="15"/>
  <c r="K341" i="15"/>
  <c r="K342" i="15"/>
  <c r="K343" i="15"/>
  <c r="K344" i="15"/>
  <c r="K345" i="15"/>
  <c r="K346" i="15"/>
  <c r="K347" i="15"/>
  <c r="K348" i="15"/>
  <c r="K349" i="15"/>
  <c r="K350" i="15"/>
  <c r="K351" i="15"/>
  <c r="K352" i="15"/>
  <c r="K353" i="15"/>
  <c r="K354" i="15"/>
  <c r="K355" i="15"/>
  <c r="K356" i="15"/>
  <c r="K357" i="15"/>
  <c r="K358" i="15"/>
  <c r="K359" i="15"/>
  <c r="K360" i="15"/>
  <c r="K2" i="15"/>
  <c r="L2" i="15"/>
  <c r="J6" i="15"/>
  <c r="J3" i="15"/>
  <c r="J4" i="15"/>
  <c r="J5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J183" i="15"/>
  <c r="J184" i="15"/>
  <c r="J185" i="15"/>
  <c r="J186" i="15"/>
  <c r="J187" i="15"/>
  <c r="J188" i="15"/>
  <c r="J189" i="15"/>
  <c r="J190" i="15"/>
  <c r="J191" i="15"/>
  <c r="J192" i="15"/>
  <c r="J193" i="15"/>
  <c r="J194" i="15"/>
  <c r="J195" i="15"/>
  <c r="J196" i="15"/>
  <c r="J197" i="15"/>
  <c r="J198" i="15"/>
  <c r="J199" i="15"/>
  <c r="J200" i="15"/>
  <c r="J201" i="15"/>
  <c r="J202" i="15"/>
  <c r="J203" i="15"/>
  <c r="J205" i="15"/>
  <c r="J206" i="15"/>
  <c r="J207" i="15"/>
  <c r="J208" i="15"/>
  <c r="J209" i="15"/>
  <c r="J210" i="15"/>
  <c r="J211" i="15"/>
  <c r="J212" i="15"/>
  <c r="J213" i="15"/>
  <c r="J214" i="15"/>
  <c r="J215" i="15"/>
  <c r="J216" i="15"/>
  <c r="J217" i="15"/>
  <c r="J218" i="15"/>
  <c r="J219" i="15"/>
  <c r="J220" i="15"/>
  <c r="J221" i="15"/>
  <c r="J222" i="15"/>
  <c r="J223" i="15"/>
  <c r="J224" i="15"/>
  <c r="J225" i="15"/>
  <c r="J226" i="15"/>
  <c r="J227" i="15"/>
  <c r="J228" i="15"/>
  <c r="J229" i="15"/>
  <c r="J230" i="15"/>
  <c r="J231" i="15"/>
  <c r="J232" i="15"/>
  <c r="J233" i="15"/>
  <c r="J234" i="15"/>
  <c r="J236" i="15"/>
  <c r="J237" i="15"/>
  <c r="J238" i="15"/>
  <c r="J239" i="15"/>
  <c r="J240" i="15"/>
  <c r="J241" i="15"/>
  <c r="J242" i="15"/>
  <c r="J243" i="15"/>
  <c r="J244" i="15"/>
  <c r="J245" i="15"/>
  <c r="J246" i="15"/>
  <c r="J247" i="15"/>
  <c r="J248" i="15"/>
  <c r="J249" i="15"/>
  <c r="J250" i="15"/>
  <c r="J251" i="15"/>
  <c r="J252" i="15"/>
  <c r="J253" i="15"/>
  <c r="J254" i="15"/>
  <c r="J255" i="15"/>
  <c r="J256" i="15"/>
  <c r="J257" i="15"/>
  <c r="J258" i="15"/>
  <c r="J259" i="15"/>
  <c r="J260" i="15"/>
  <c r="J261" i="15"/>
  <c r="J262" i="15"/>
  <c r="J263" i="15"/>
  <c r="J264" i="15"/>
  <c r="J265" i="15"/>
  <c r="J266" i="15"/>
  <c r="J267" i="15"/>
  <c r="J268" i="15"/>
  <c r="J269" i="15"/>
  <c r="J270" i="15"/>
  <c r="J271" i="15"/>
  <c r="J272" i="15"/>
  <c r="J273" i="15"/>
  <c r="J274" i="15"/>
  <c r="J275" i="15"/>
  <c r="J276" i="15"/>
  <c r="J277" i="15"/>
  <c r="J278" i="15"/>
  <c r="J279" i="15"/>
  <c r="J280" i="15"/>
  <c r="J281" i="15"/>
  <c r="J282" i="15"/>
  <c r="J283" i="15"/>
  <c r="J284" i="15"/>
  <c r="J285" i="15"/>
  <c r="J286" i="15"/>
  <c r="J287" i="15"/>
  <c r="J288" i="15"/>
  <c r="J289" i="15"/>
  <c r="J290" i="15"/>
  <c r="J291" i="15"/>
  <c r="J292" i="15"/>
  <c r="J293" i="15"/>
  <c r="J294" i="15"/>
  <c r="J295" i="15"/>
  <c r="J297" i="15"/>
  <c r="J298" i="15"/>
  <c r="J299" i="15"/>
  <c r="J300" i="15"/>
  <c r="J301" i="15"/>
  <c r="J302" i="15"/>
  <c r="J303" i="15"/>
  <c r="J304" i="15"/>
  <c r="J305" i="15"/>
  <c r="J306" i="15"/>
  <c r="J307" i="15"/>
  <c r="J308" i="15"/>
  <c r="J309" i="15"/>
  <c r="J310" i="15"/>
  <c r="J311" i="15"/>
  <c r="J312" i="15"/>
  <c r="J313" i="15"/>
  <c r="J314" i="15"/>
  <c r="J315" i="15"/>
  <c r="J316" i="15"/>
  <c r="J317" i="15"/>
  <c r="J318" i="15"/>
  <c r="J319" i="15"/>
  <c r="J320" i="15"/>
  <c r="J321" i="15"/>
  <c r="J322" i="15"/>
  <c r="J323" i="15"/>
  <c r="J324" i="15"/>
  <c r="J325" i="15"/>
  <c r="J326" i="15"/>
  <c r="J327" i="15"/>
  <c r="J328" i="15"/>
  <c r="J329" i="15"/>
  <c r="J330" i="15"/>
  <c r="J331" i="15"/>
  <c r="J332" i="15"/>
  <c r="J333" i="15"/>
  <c r="J334" i="15"/>
  <c r="J335" i="15"/>
  <c r="J336" i="15"/>
  <c r="J337" i="15"/>
  <c r="J338" i="15"/>
  <c r="J339" i="15"/>
  <c r="J340" i="15"/>
  <c r="J341" i="15"/>
  <c r="J342" i="15"/>
  <c r="J343" i="15"/>
  <c r="J344" i="15"/>
  <c r="J345" i="15"/>
  <c r="J346" i="15"/>
  <c r="J347" i="15"/>
  <c r="J348" i="15"/>
  <c r="J349" i="15"/>
  <c r="J350" i="15"/>
  <c r="J351" i="15"/>
  <c r="J352" i="15"/>
  <c r="J353" i="15"/>
  <c r="J354" i="15"/>
  <c r="J355" i="15"/>
  <c r="J356" i="15"/>
  <c r="J358" i="15"/>
  <c r="J359" i="15"/>
  <c r="J360" i="15"/>
  <c r="J2" i="15"/>
  <c r="L3" i="16"/>
  <c r="L4" i="16"/>
  <c r="M4" i="16" s="1"/>
  <c r="Q4" i="16" s="1"/>
  <c r="L5" i="16"/>
  <c r="M5" i="16" s="1"/>
  <c r="Q5" i="16" s="1"/>
  <c r="L6" i="16"/>
  <c r="L7" i="16"/>
  <c r="L8" i="16"/>
  <c r="M8" i="16" s="1"/>
  <c r="Q8" i="16" s="1"/>
  <c r="L9" i="16"/>
  <c r="M9" i="16" s="1"/>
  <c r="Q9" i="16" s="1"/>
  <c r="L10" i="16"/>
  <c r="M10" i="16" s="1"/>
  <c r="Q10" i="16" s="1"/>
  <c r="L11" i="16"/>
  <c r="L12" i="16"/>
  <c r="N12" i="16" s="1"/>
  <c r="O12" i="16" s="1"/>
  <c r="L13" i="16"/>
  <c r="M13" i="16" s="1"/>
  <c r="Q13" i="16" s="1"/>
  <c r="L14" i="16"/>
  <c r="M14" i="16" s="1"/>
  <c r="Q14" i="16" s="1"/>
  <c r="L15" i="16"/>
  <c r="L16" i="16"/>
  <c r="M16" i="16" s="1"/>
  <c r="Q16" i="16" s="1"/>
  <c r="L17" i="16"/>
  <c r="M17" i="16" s="1"/>
  <c r="Q17" i="16" s="1"/>
  <c r="L18" i="16"/>
  <c r="M18" i="16" s="1"/>
  <c r="Q18" i="16" s="1"/>
  <c r="L19" i="16"/>
  <c r="L20" i="16"/>
  <c r="N20" i="16" s="1"/>
  <c r="O20" i="16" s="1"/>
  <c r="L21" i="16"/>
  <c r="M21" i="16" s="1"/>
  <c r="Q21" i="16" s="1"/>
  <c r="L22" i="16"/>
  <c r="M22" i="16" s="1"/>
  <c r="Q22" i="16" s="1"/>
  <c r="L23" i="16"/>
  <c r="L24" i="16"/>
  <c r="M24" i="16" s="1"/>
  <c r="Q24" i="16" s="1"/>
  <c r="L25" i="16"/>
  <c r="M25" i="16" s="1"/>
  <c r="Q25" i="16" s="1"/>
  <c r="L26" i="16"/>
  <c r="M26" i="16" s="1"/>
  <c r="Q26" i="16" s="1"/>
  <c r="L27" i="16"/>
  <c r="L28" i="16"/>
  <c r="M28" i="16" s="1"/>
  <c r="Q28" i="16" s="1"/>
  <c r="L29" i="16"/>
  <c r="M29" i="16" s="1"/>
  <c r="Q29" i="16" s="1"/>
  <c r="L30" i="16"/>
  <c r="M30" i="16" s="1"/>
  <c r="Q30" i="16" s="1"/>
  <c r="L31" i="16"/>
  <c r="L32" i="16"/>
  <c r="M32" i="16" s="1"/>
  <c r="Q32" i="16" s="1"/>
  <c r="L33" i="16"/>
  <c r="M33" i="16" s="1"/>
  <c r="Q33" i="16" s="1"/>
  <c r="L34" i="16"/>
  <c r="M34" i="16" s="1"/>
  <c r="Q34" i="16" s="1"/>
  <c r="L35" i="16"/>
  <c r="L36" i="16"/>
  <c r="M36" i="16" s="1"/>
  <c r="Q36" i="16" s="1"/>
  <c r="L37" i="16"/>
  <c r="M37" i="16" s="1"/>
  <c r="Q37" i="16" s="1"/>
  <c r="L38" i="16"/>
  <c r="M38" i="16" s="1"/>
  <c r="Q38" i="16" s="1"/>
  <c r="L39" i="16"/>
  <c r="L40" i="16"/>
  <c r="M40" i="16" s="1"/>
  <c r="Q40" i="16" s="1"/>
  <c r="L41" i="16"/>
  <c r="M41" i="16" s="1"/>
  <c r="Q41" i="16" s="1"/>
  <c r="L42" i="16"/>
  <c r="M42" i="16" s="1"/>
  <c r="Q42" i="16" s="1"/>
  <c r="L43" i="16"/>
  <c r="L44" i="16"/>
  <c r="M44" i="16" s="1"/>
  <c r="Q44" i="16" s="1"/>
  <c r="L45" i="16"/>
  <c r="M45" i="16" s="1"/>
  <c r="Q45" i="16" s="1"/>
  <c r="L46" i="16"/>
  <c r="M46" i="16" s="1"/>
  <c r="Q46" i="16" s="1"/>
  <c r="L47" i="16"/>
  <c r="L48" i="16"/>
  <c r="M48" i="16" s="1"/>
  <c r="Q48" i="16" s="1"/>
  <c r="L49" i="16"/>
  <c r="M49" i="16" s="1"/>
  <c r="Q49" i="16" s="1"/>
  <c r="L50" i="16"/>
  <c r="M50" i="16" s="1"/>
  <c r="Q50" i="16" s="1"/>
  <c r="L51" i="16"/>
  <c r="L52" i="16"/>
  <c r="N52" i="16" s="1"/>
  <c r="O52" i="16" s="1"/>
  <c r="L53" i="16"/>
  <c r="M53" i="16" s="1"/>
  <c r="Q53" i="16" s="1"/>
  <c r="L54" i="16"/>
  <c r="M54" i="16" s="1"/>
  <c r="Q54" i="16" s="1"/>
  <c r="L55" i="16"/>
  <c r="L56" i="16"/>
  <c r="M56" i="16" s="1"/>
  <c r="Q56" i="16" s="1"/>
  <c r="L57" i="16"/>
  <c r="M57" i="16" s="1"/>
  <c r="Q57" i="16" s="1"/>
  <c r="L58" i="16"/>
  <c r="M58" i="16" s="1"/>
  <c r="Q58" i="16" s="1"/>
  <c r="L59" i="16"/>
  <c r="L60" i="16"/>
  <c r="M60" i="16" s="1"/>
  <c r="Q60" i="16" s="1"/>
  <c r="L61" i="16"/>
  <c r="M61" i="16" s="1"/>
  <c r="Q61" i="16" s="1"/>
  <c r="L62" i="16"/>
  <c r="M62" i="16" s="1"/>
  <c r="Q62" i="16" s="1"/>
  <c r="L63" i="16"/>
  <c r="L64" i="16"/>
  <c r="M64" i="16" s="1"/>
  <c r="Q64" i="16" s="1"/>
  <c r="L65" i="16"/>
  <c r="M65" i="16" s="1"/>
  <c r="Q65" i="16" s="1"/>
  <c r="L66" i="16"/>
  <c r="M66" i="16" s="1"/>
  <c r="Q66" i="16" s="1"/>
  <c r="L67" i="16"/>
  <c r="L68" i="16"/>
  <c r="N68" i="16" s="1"/>
  <c r="O68" i="16" s="1"/>
  <c r="L69" i="16"/>
  <c r="M69" i="16" s="1"/>
  <c r="Q69" i="16" s="1"/>
  <c r="L70" i="16"/>
  <c r="M70" i="16" s="1"/>
  <c r="Q70" i="16" s="1"/>
  <c r="L71" i="16"/>
  <c r="M71" i="16" s="1"/>
  <c r="Q71" i="16" s="1"/>
  <c r="L72" i="16"/>
  <c r="M72" i="16" s="1"/>
  <c r="Q72" i="16" s="1"/>
  <c r="L73" i="16"/>
  <c r="M73" i="16" s="1"/>
  <c r="Q73" i="16" s="1"/>
  <c r="L74" i="16"/>
  <c r="M74" i="16" s="1"/>
  <c r="Q74" i="16" s="1"/>
  <c r="L75" i="16"/>
  <c r="M75" i="16" s="1"/>
  <c r="Q75" i="16" s="1"/>
  <c r="L76" i="16"/>
  <c r="N76" i="16" s="1"/>
  <c r="O76" i="16" s="1"/>
  <c r="L77" i="16"/>
  <c r="M77" i="16" s="1"/>
  <c r="Q77" i="16" s="1"/>
  <c r="L78" i="16"/>
  <c r="M78" i="16" s="1"/>
  <c r="Q78" i="16" s="1"/>
  <c r="L79" i="16"/>
  <c r="M79" i="16" s="1"/>
  <c r="Q79" i="16" s="1"/>
  <c r="L80" i="16"/>
  <c r="M80" i="16" s="1"/>
  <c r="Q80" i="16" s="1"/>
  <c r="L81" i="16"/>
  <c r="M81" i="16" s="1"/>
  <c r="Q81" i="16" s="1"/>
  <c r="L82" i="16"/>
  <c r="M82" i="16" s="1"/>
  <c r="Q82" i="16" s="1"/>
  <c r="L83" i="16"/>
  <c r="M83" i="16" s="1"/>
  <c r="Q83" i="16" s="1"/>
  <c r="L84" i="16"/>
  <c r="N84" i="16" s="1"/>
  <c r="O84" i="16" s="1"/>
  <c r="L85" i="16"/>
  <c r="M85" i="16" s="1"/>
  <c r="Q85" i="16" s="1"/>
  <c r="L86" i="16"/>
  <c r="M86" i="16" s="1"/>
  <c r="Q86" i="16" s="1"/>
  <c r="L87" i="16"/>
  <c r="M87" i="16" s="1"/>
  <c r="Q87" i="16" s="1"/>
  <c r="L88" i="16"/>
  <c r="M88" i="16" s="1"/>
  <c r="Q88" i="16" s="1"/>
  <c r="L89" i="16"/>
  <c r="M89" i="16" s="1"/>
  <c r="Q89" i="16" s="1"/>
  <c r="L90" i="16"/>
  <c r="M90" i="16" s="1"/>
  <c r="Q90" i="16" s="1"/>
  <c r="L91" i="16"/>
  <c r="M91" i="16" s="1"/>
  <c r="Q91" i="16" s="1"/>
  <c r="L92" i="16"/>
  <c r="M92" i="16" s="1"/>
  <c r="Q92" i="16" s="1"/>
  <c r="L93" i="16"/>
  <c r="M93" i="16" s="1"/>
  <c r="Q93" i="16" s="1"/>
  <c r="L94" i="16"/>
  <c r="M94" i="16" s="1"/>
  <c r="Q94" i="16" s="1"/>
  <c r="L95" i="16"/>
  <c r="M95" i="16" s="1"/>
  <c r="Q95" i="16" s="1"/>
  <c r="L96" i="16"/>
  <c r="M96" i="16" s="1"/>
  <c r="Q96" i="16" s="1"/>
  <c r="L97" i="16"/>
  <c r="M97" i="16" s="1"/>
  <c r="Q97" i="16" s="1"/>
  <c r="L98" i="16"/>
  <c r="M98" i="16" s="1"/>
  <c r="Q98" i="16" s="1"/>
  <c r="L99" i="16"/>
  <c r="M99" i="16" s="1"/>
  <c r="Q99" i="16" s="1"/>
  <c r="L100" i="16"/>
  <c r="M100" i="16" s="1"/>
  <c r="Q100" i="16" s="1"/>
  <c r="L101" i="16"/>
  <c r="M101" i="16" s="1"/>
  <c r="Q101" i="16" s="1"/>
  <c r="L102" i="16"/>
  <c r="M102" i="16" s="1"/>
  <c r="Q102" i="16" s="1"/>
  <c r="L103" i="16"/>
  <c r="M103" i="16" s="1"/>
  <c r="Q103" i="16" s="1"/>
  <c r="L104" i="16"/>
  <c r="M104" i="16" s="1"/>
  <c r="Q104" i="16" s="1"/>
  <c r="L105" i="16"/>
  <c r="M105" i="16" s="1"/>
  <c r="Q105" i="16" s="1"/>
  <c r="L106" i="16"/>
  <c r="M106" i="16" s="1"/>
  <c r="Q106" i="16" s="1"/>
  <c r="L107" i="16"/>
  <c r="M107" i="16" s="1"/>
  <c r="Q107" i="16" s="1"/>
  <c r="L108" i="16"/>
  <c r="M108" i="16" s="1"/>
  <c r="Q108" i="16" s="1"/>
  <c r="L109" i="16"/>
  <c r="M109" i="16" s="1"/>
  <c r="Q109" i="16" s="1"/>
  <c r="L110" i="16"/>
  <c r="M110" i="16" s="1"/>
  <c r="Q110" i="16" s="1"/>
  <c r="L111" i="16"/>
  <c r="M111" i="16" s="1"/>
  <c r="Q111" i="16" s="1"/>
  <c r="L112" i="16"/>
  <c r="M112" i="16" s="1"/>
  <c r="Q112" i="16" s="1"/>
  <c r="L113" i="16"/>
  <c r="M113" i="16" s="1"/>
  <c r="Q113" i="16" s="1"/>
  <c r="L114" i="16"/>
  <c r="M114" i="16" s="1"/>
  <c r="Q114" i="16" s="1"/>
  <c r="L115" i="16"/>
  <c r="M115" i="16" s="1"/>
  <c r="Q115" i="16" s="1"/>
  <c r="L116" i="16"/>
  <c r="M116" i="16" s="1"/>
  <c r="Q116" i="16" s="1"/>
  <c r="L117" i="16"/>
  <c r="M117" i="16" s="1"/>
  <c r="Q117" i="16" s="1"/>
  <c r="L118" i="16"/>
  <c r="M118" i="16" s="1"/>
  <c r="Q118" i="16" s="1"/>
  <c r="L119" i="16"/>
  <c r="M119" i="16" s="1"/>
  <c r="Q119" i="16" s="1"/>
  <c r="L120" i="16"/>
  <c r="M120" i="16" s="1"/>
  <c r="Q120" i="16" s="1"/>
  <c r="L121" i="16"/>
  <c r="M121" i="16" s="1"/>
  <c r="Q121" i="16" s="1"/>
  <c r="L122" i="16"/>
  <c r="M122" i="16" s="1"/>
  <c r="Q122" i="16" s="1"/>
  <c r="L123" i="16"/>
  <c r="M123" i="16" s="1"/>
  <c r="Q123" i="16" s="1"/>
  <c r="L124" i="16"/>
  <c r="M124" i="16" s="1"/>
  <c r="Q124" i="16" s="1"/>
  <c r="L125" i="16"/>
  <c r="M125" i="16" s="1"/>
  <c r="Q125" i="16" s="1"/>
  <c r="L126" i="16"/>
  <c r="M126" i="16" s="1"/>
  <c r="Q126" i="16" s="1"/>
  <c r="L127" i="16"/>
  <c r="M127" i="16" s="1"/>
  <c r="Q127" i="16" s="1"/>
  <c r="L128" i="16"/>
  <c r="M128" i="16" s="1"/>
  <c r="Q128" i="16" s="1"/>
  <c r="L129" i="16"/>
  <c r="M129" i="16" s="1"/>
  <c r="Q129" i="16" s="1"/>
  <c r="L130" i="16"/>
  <c r="M130" i="16" s="1"/>
  <c r="Q130" i="16" s="1"/>
  <c r="L131" i="16"/>
  <c r="N131" i="16" s="1"/>
  <c r="O131" i="16" s="1"/>
  <c r="L132" i="16"/>
  <c r="N132" i="16" s="1"/>
  <c r="O132" i="16" s="1"/>
  <c r="L133" i="16"/>
  <c r="M133" i="16" s="1"/>
  <c r="Q133" i="16" s="1"/>
  <c r="L134" i="16"/>
  <c r="M134" i="16" s="1"/>
  <c r="Q134" i="16" s="1"/>
  <c r="L135" i="16"/>
  <c r="M135" i="16" s="1"/>
  <c r="Q135" i="16" s="1"/>
  <c r="L136" i="16"/>
  <c r="M136" i="16" s="1"/>
  <c r="Q136" i="16" s="1"/>
  <c r="L137" i="16"/>
  <c r="M137" i="16" s="1"/>
  <c r="Q137" i="16" s="1"/>
  <c r="L138" i="16"/>
  <c r="M138" i="16" s="1"/>
  <c r="Q138" i="16" s="1"/>
  <c r="L139" i="16"/>
  <c r="M139" i="16" s="1"/>
  <c r="Q139" i="16" s="1"/>
  <c r="L140" i="16"/>
  <c r="M140" i="16" s="1"/>
  <c r="Q140" i="16" s="1"/>
  <c r="L141" i="16"/>
  <c r="M141" i="16" s="1"/>
  <c r="Q141" i="16" s="1"/>
  <c r="L142" i="16"/>
  <c r="M142" i="16" s="1"/>
  <c r="Q142" i="16" s="1"/>
  <c r="L143" i="16"/>
  <c r="M143" i="16" s="1"/>
  <c r="Q143" i="16" s="1"/>
  <c r="L144" i="16"/>
  <c r="M144" i="16" s="1"/>
  <c r="Q144" i="16" s="1"/>
  <c r="L145" i="16"/>
  <c r="M145" i="16" s="1"/>
  <c r="Q145" i="16" s="1"/>
  <c r="L146" i="16"/>
  <c r="M146" i="16" s="1"/>
  <c r="Q146" i="16" s="1"/>
  <c r="L147" i="16"/>
  <c r="N147" i="16" s="1"/>
  <c r="O147" i="16" s="1"/>
  <c r="L148" i="16"/>
  <c r="N148" i="16" s="1"/>
  <c r="O148" i="16" s="1"/>
  <c r="L149" i="16"/>
  <c r="M149" i="16" s="1"/>
  <c r="Q149" i="16" s="1"/>
  <c r="L150" i="16"/>
  <c r="M150" i="16" s="1"/>
  <c r="Q150" i="16" s="1"/>
  <c r="L151" i="16"/>
  <c r="M151" i="16" s="1"/>
  <c r="Q151" i="16" s="1"/>
  <c r="L152" i="16"/>
  <c r="M152" i="16" s="1"/>
  <c r="Q152" i="16" s="1"/>
  <c r="L153" i="16"/>
  <c r="M153" i="16" s="1"/>
  <c r="Q153" i="16" s="1"/>
  <c r="L154" i="16"/>
  <c r="M154" i="16" s="1"/>
  <c r="Q154" i="16" s="1"/>
  <c r="L155" i="16"/>
  <c r="N155" i="16" s="1"/>
  <c r="O155" i="16" s="1"/>
  <c r="L156" i="16"/>
  <c r="M156" i="16" s="1"/>
  <c r="Q156" i="16" s="1"/>
  <c r="L157" i="16"/>
  <c r="M157" i="16" s="1"/>
  <c r="Q157" i="16" s="1"/>
  <c r="L158" i="16"/>
  <c r="M158" i="16" s="1"/>
  <c r="Q158" i="16" s="1"/>
  <c r="L159" i="16"/>
  <c r="M159" i="16" s="1"/>
  <c r="Q159" i="16" s="1"/>
  <c r="L160" i="16"/>
  <c r="M160" i="16" s="1"/>
  <c r="Q160" i="16" s="1"/>
  <c r="L161" i="16"/>
  <c r="M161" i="16" s="1"/>
  <c r="Q161" i="16" s="1"/>
  <c r="L162" i="16"/>
  <c r="M162" i="16" s="1"/>
  <c r="Q162" i="16" s="1"/>
  <c r="L163" i="16"/>
  <c r="M163" i="16" s="1"/>
  <c r="Q163" i="16" s="1"/>
  <c r="L164" i="16"/>
  <c r="M164" i="16" s="1"/>
  <c r="Q164" i="16" s="1"/>
  <c r="L165" i="16"/>
  <c r="M165" i="16" s="1"/>
  <c r="Q165" i="16" s="1"/>
  <c r="L166" i="16"/>
  <c r="M166" i="16" s="1"/>
  <c r="Q166" i="16" s="1"/>
  <c r="L167" i="16"/>
  <c r="M167" i="16" s="1"/>
  <c r="Q167" i="16" s="1"/>
  <c r="L168" i="16"/>
  <c r="M168" i="16" s="1"/>
  <c r="Q168" i="16" s="1"/>
  <c r="L169" i="16"/>
  <c r="M169" i="16" s="1"/>
  <c r="Q169" i="16" s="1"/>
  <c r="L170" i="16"/>
  <c r="M170" i="16" s="1"/>
  <c r="Q170" i="16" s="1"/>
  <c r="L171" i="16"/>
  <c r="N171" i="16" s="1"/>
  <c r="O171" i="16" s="1"/>
  <c r="L172" i="16"/>
  <c r="N172" i="16" s="1"/>
  <c r="O172" i="16" s="1"/>
  <c r="L173" i="16"/>
  <c r="M173" i="16" s="1"/>
  <c r="Q173" i="16" s="1"/>
  <c r="L174" i="16"/>
  <c r="M174" i="16" s="1"/>
  <c r="Q174" i="16" s="1"/>
  <c r="L175" i="16"/>
  <c r="M175" i="16" s="1"/>
  <c r="Q175" i="16" s="1"/>
  <c r="L176" i="16"/>
  <c r="M176" i="16" s="1"/>
  <c r="Q176" i="16" s="1"/>
  <c r="L177" i="16"/>
  <c r="M177" i="16" s="1"/>
  <c r="Q177" i="16" s="1"/>
  <c r="L178" i="16"/>
  <c r="M178" i="16" s="1"/>
  <c r="Q178" i="16" s="1"/>
  <c r="L179" i="16"/>
  <c r="M179" i="16" s="1"/>
  <c r="Q179" i="16" s="1"/>
  <c r="L180" i="16"/>
  <c r="M180" i="16" s="1"/>
  <c r="Q180" i="16" s="1"/>
  <c r="L181" i="16"/>
  <c r="M181" i="16" s="1"/>
  <c r="Q181" i="16" s="1"/>
  <c r="L182" i="16"/>
  <c r="M182" i="16" s="1"/>
  <c r="Q182" i="16" s="1"/>
  <c r="L183" i="16"/>
  <c r="M183" i="16" s="1"/>
  <c r="Q183" i="16" s="1"/>
  <c r="L184" i="16"/>
  <c r="M184" i="16" s="1"/>
  <c r="Q184" i="16" s="1"/>
  <c r="L185" i="16"/>
  <c r="M185" i="16" s="1"/>
  <c r="Q185" i="16" s="1"/>
  <c r="L186" i="16"/>
  <c r="M186" i="16" s="1"/>
  <c r="Q186" i="16" s="1"/>
  <c r="L187" i="16"/>
  <c r="M187" i="16" s="1"/>
  <c r="Q187" i="16" s="1"/>
  <c r="L188" i="16"/>
  <c r="M188" i="16" s="1"/>
  <c r="Q188" i="16" s="1"/>
  <c r="L189" i="16"/>
  <c r="M189" i="16" s="1"/>
  <c r="Q189" i="16" s="1"/>
  <c r="L190" i="16"/>
  <c r="M190" i="16" s="1"/>
  <c r="Q190" i="16" s="1"/>
  <c r="L191" i="16"/>
  <c r="M191" i="16" s="1"/>
  <c r="Q191" i="16" s="1"/>
  <c r="L192" i="16"/>
  <c r="M192" i="16" s="1"/>
  <c r="Q192" i="16" s="1"/>
  <c r="L193" i="16"/>
  <c r="M193" i="16" s="1"/>
  <c r="Q193" i="16" s="1"/>
  <c r="L194" i="16"/>
  <c r="M194" i="16" s="1"/>
  <c r="Q194" i="16" s="1"/>
  <c r="L195" i="16"/>
  <c r="N195" i="16" s="1"/>
  <c r="O195" i="16" s="1"/>
  <c r="L196" i="16"/>
  <c r="N196" i="16" s="1"/>
  <c r="O196" i="16" s="1"/>
  <c r="L197" i="16"/>
  <c r="M197" i="16" s="1"/>
  <c r="Q197" i="16" s="1"/>
  <c r="L198" i="16"/>
  <c r="M198" i="16" s="1"/>
  <c r="Q198" i="16" s="1"/>
  <c r="L199" i="16"/>
  <c r="M199" i="16" s="1"/>
  <c r="Q199" i="16" s="1"/>
  <c r="L200" i="16"/>
  <c r="M200" i="16" s="1"/>
  <c r="Q200" i="16" s="1"/>
  <c r="L201" i="16"/>
  <c r="M201" i="16" s="1"/>
  <c r="Q201" i="16" s="1"/>
  <c r="L202" i="16"/>
  <c r="M202" i="16" s="1"/>
  <c r="Q202" i="16" s="1"/>
  <c r="L203" i="16"/>
  <c r="M203" i="16" s="1"/>
  <c r="Q203" i="16" s="1"/>
  <c r="L204" i="16"/>
  <c r="M204" i="16" s="1"/>
  <c r="Q204" i="16" s="1"/>
  <c r="L205" i="16"/>
  <c r="M205" i="16" s="1"/>
  <c r="Q205" i="16" s="1"/>
  <c r="L206" i="16"/>
  <c r="M206" i="16" s="1"/>
  <c r="Q206" i="16" s="1"/>
  <c r="L207" i="16"/>
  <c r="M207" i="16" s="1"/>
  <c r="Q207" i="16" s="1"/>
  <c r="L208" i="16"/>
  <c r="N208" i="16" s="1"/>
  <c r="O208" i="16" s="1"/>
  <c r="L209" i="16"/>
  <c r="N209" i="16" s="1"/>
  <c r="O209" i="16" s="1"/>
  <c r="L210" i="16"/>
  <c r="M210" i="16" s="1"/>
  <c r="Q210" i="16" s="1"/>
  <c r="L211" i="16"/>
  <c r="N211" i="16" s="1"/>
  <c r="O211" i="16" s="1"/>
  <c r="L212" i="16"/>
  <c r="N212" i="16" s="1"/>
  <c r="O212" i="16" s="1"/>
  <c r="L213" i="16"/>
  <c r="M213" i="16" s="1"/>
  <c r="Q213" i="16" s="1"/>
  <c r="L214" i="16"/>
  <c r="M214" i="16" s="1"/>
  <c r="Q214" i="16" s="1"/>
  <c r="L215" i="16"/>
  <c r="M215" i="16" s="1"/>
  <c r="Q215" i="16" s="1"/>
  <c r="L216" i="16"/>
  <c r="N216" i="16" s="1"/>
  <c r="O216" i="16" s="1"/>
  <c r="L217" i="16"/>
  <c r="N217" i="16" s="1"/>
  <c r="O217" i="16" s="1"/>
  <c r="L218" i="16"/>
  <c r="M218" i="16" s="1"/>
  <c r="Q218" i="16" s="1"/>
  <c r="L219" i="16"/>
  <c r="M219" i="16" s="1"/>
  <c r="Q219" i="16" s="1"/>
  <c r="L220" i="16"/>
  <c r="M220" i="16" s="1"/>
  <c r="Q220" i="16" s="1"/>
  <c r="L221" i="16"/>
  <c r="M221" i="16" s="1"/>
  <c r="Q221" i="16" s="1"/>
  <c r="L222" i="16"/>
  <c r="M222" i="16" s="1"/>
  <c r="Q222" i="16" s="1"/>
  <c r="L223" i="16"/>
  <c r="M223" i="16" s="1"/>
  <c r="Q223" i="16" s="1"/>
  <c r="L224" i="16"/>
  <c r="N224" i="16" s="1"/>
  <c r="O224" i="16" s="1"/>
  <c r="L225" i="16"/>
  <c r="N225" i="16" s="1"/>
  <c r="O225" i="16" s="1"/>
  <c r="L226" i="16"/>
  <c r="M226" i="16" s="1"/>
  <c r="Q226" i="16" s="1"/>
  <c r="L227" i="16"/>
  <c r="M227" i="16" s="1"/>
  <c r="Q227" i="16" s="1"/>
  <c r="L228" i="16"/>
  <c r="M228" i="16" s="1"/>
  <c r="Q228" i="16" s="1"/>
  <c r="L229" i="16"/>
  <c r="M229" i="16" s="1"/>
  <c r="Q229" i="16" s="1"/>
  <c r="L230" i="16"/>
  <c r="M230" i="16" s="1"/>
  <c r="Q230" i="16" s="1"/>
  <c r="L231" i="16"/>
  <c r="M231" i="16" s="1"/>
  <c r="Q231" i="16" s="1"/>
  <c r="L232" i="16"/>
  <c r="N232" i="16" s="1"/>
  <c r="O232" i="16" s="1"/>
  <c r="L233" i="16"/>
  <c r="N233" i="16" s="1"/>
  <c r="O233" i="16" s="1"/>
  <c r="L234" i="16"/>
  <c r="M234" i="16" s="1"/>
  <c r="Q234" i="16" s="1"/>
  <c r="L235" i="16"/>
  <c r="N235" i="16" s="1"/>
  <c r="O235" i="16" s="1"/>
  <c r="L236" i="16"/>
  <c r="N236" i="16" s="1"/>
  <c r="O236" i="16" s="1"/>
  <c r="L237" i="16"/>
  <c r="M237" i="16" s="1"/>
  <c r="Q237" i="16" s="1"/>
  <c r="L238" i="16"/>
  <c r="M238" i="16" s="1"/>
  <c r="Q238" i="16" s="1"/>
  <c r="L239" i="16"/>
  <c r="M239" i="16" s="1"/>
  <c r="Q239" i="16" s="1"/>
  <c r="L240" i="16"/>
  <c r="M240" i="16" s="1"/>
  <c r="Q240" i="16" s="1"/>
  <c r="L241" i="16"/>
  <c r="M241" i="16" s="1"/>
  <c r="Q241" i="16" s="1"/>
  <c r="L242" i="16"/>
  <c r="M242" i="16" s="1"/>
  <c r="Q242" i="16" s="1"/>
  <c r="L243" i="16"/>
  <c r="M243" i="16" s="1"/>
  <c r="Q243" i="16" s="1"/>
  <c r="L244" i="16"/>
  <c r="M244" i="16" s="1"/>
  <c r="Q244" i="16" s="1"/>
  <c r="L245" i="16"/>
  <c r="M245" i="16" s="1"/>
  <c r="Q245" i="16" s="1"/>
  <c r="L246" i="16"/>
  <c r="M246" i="16" s="1"/>
  <c r="Q246" i="16" s="1"/>
  <c r="L247" i="16"/>
  <c r="M247" i="16" s="1"/>
  <c r="Q247" i="16" s="1"/>
  <c r="L248" i="16"/>
  <c r="N248" i="16" s="1"/>
  <c r="O248" i="16" s="1"/>
  <c r="L249" i="16"/>
  <c r="N249" i="16" s="1"/>
  <c r="O249" i="16" s="1"/>
  <c r="L250" i="16"/>
  <c r="M250" i="16" s="1"/>
  <c r="Q250" i="16" s="1"/>
  <c r="L251" i="16"/>
  <c r="N251" i="16" s="1"/>
  <c r="O251" i="16" s="1"/>
  <c r="L252" i="16"/>
  <c r="M252" i="16" s="1"/>
  <c r="Q252" i="16" s="1"/>
  <c r="L253" i="16"/>
  <c r="M253" i="16" s="1"/>
  <c r="Q253" i="16" s="1"/>
  <c r="L254" i="16"/>
  <c r="M254" i="16" s="1"/>
  <c r="Q254" i="16" s="1"/>
  <c r="L255" i="16"/>
  <c r="M255" i="16" s="1"/>
  <c r="Q255" i="16" s="1"/>
  <c r="L256" i="16"/>
  <c r="N256" i="16" s="1"/>
  <c r="O256" i="16" s="1"/>
  <c r="L257" i="16"/>
  <c r="N257" i="16" s="1"/>
  <c r="O257" i="16" s="1"/>
  <c r="L258" i="16"/>
  <c r="M258" i="16" s="1"/>
  <c r="Q258" i="16" s="1"/>
  <c r="L259" i="16"/>
  <c r="N259" i="16" s="1"/>
  <c r="O259" i="16" s="1"/>
  <c r="L260" i="16"/>
  <c r="N260" i="16" s="1"/>
  <c r="O260" i="16" s="1"/>
  <c r="L261" i="16"/>
  <c r="M261" i="16" s="1"/>
  <c r="Q261" i="16" s="1"/>
  <c r="L262" i="16"/>
  <c r="M262" i="16" s="1"/>
  <c r="Q262" i="16" s="1"/>
  <c r="L263" i="16"/>
  <c r="M263" i="16" s="1"/>
  <c r="Q263" i="16" s="1"/>
  <c r="L264" i="16"/>
  <c r="N264" i="16" s="1"/>
  <c r="O264" i="16" s="1"/>
  <c r="L265" i="16"/>
  <c r="M265" i="16" s="1"/>
  <c r="Q265" i="16" s="1"/>
  <c r="L266" i="16"/>
  <c r="M266" i="16" s="1"/>
  <c r="Q266" i="16" s="1"/>
  <c r="L267" i="16"/>
  <c r="M267" i="16" s="1"/>
  <c r="Q267" i="16" s="1"/>
  <c r="L268" i="16"/>
  <c r="M268" i="16" s="1"/>
  <c r="Q268" i="16" s="1"/>
  <c r="L269" i="16"/>
  <c r="M269" i="16" s="1"/>
  <c r="Q269" i="16" s="1"/>
  <c r="L270" i="16"/>
  <c r="M270" i="16" s="1"/>
  <c r="Q270" i="16" s="1"/>
  <c r="L271" i="16"/>
  <c r="M271" i="16" s="1"/>
  <c r="Q271" i="16" s="1"/>
  <c r="L272" i="16"/>
  <c r="N272" i="16" s="1"/>
  <c r="O272" i="16" s="1"/>
  <c r="L273" i="16"/>
  <c r="N273" i="16" s="1"/>
  <c r="O273" i="16" s="1"/>
  <c r="L274" i="16"/>
  <c r="M274" i="16" s="1"/>
  <c r="Q274" i="16" s="1"/>
  <c r="L275" i="16"/>
  <c r="N275" i="16" s="1"/>
  <c r="O275" i="16" s="1"/>
  <c r="L276" i="16"/>
  <c r="N276" i="16" s="1"/>
  <c r="O276" i="16" s="1"/>
  <c r="L277" i="16"/>
  <c r="M277" i="16" s="1"/>
  <c r="Q277" i="16" s="1"/>
  <c r="L278" i="16"/>
  <c r="M278" i="16" s="1"/>
  <c r="Q278" i="16" s="1"/>
  <c r="L279" i="16"/>
  <c r="M279" i="16" s="1"/>
  <c r="Q279" i="16" s="1"/>
  <c r="L280" i="16"/>
  <c r="N280" i="16" s="1"/>
  <c r="O280" i="16" s="1"/>
  <c r="L281" i="16"/>
  <c r="N281" i="16" s="1"/>
  <c r="O281" i="16" s="1"/>
  <c r="L282" i="16"/>
  <c r="M282" i="16" s="1"/>
  <c r="Q282" i="16" s="1"/>
  <c r="L283" i="16"/>
  <c r="M283" i="16" s="1"/>
  <c r="Q283" i="16" s="1"/>
  <c r="L284" i="16"/>
  <c r="M284" i="16" s="1"/>
  <c r="Q284" i="16" s="1"/>
  <c r="L285" i="16"/>
  <c r="M285" i="16" s="1"/>
  <c r="Q285" i="16" s="1"/>
  <c r="L286" i="16"/>
  <c r="M286" i="16" s="1"/>
  <c r="Q286" i="16" s="1"/>
  <c r="L287" i="16"/>
  <c r="M287" i="16" s="1"/>
  <c r="Q287" i="16" s="1"/>
  <c r="L288" i="16"/>
  <c r="N288" i="16" s="1"/>
  <c r="O288" i="16" s="1"/>
  <c r="L289" i="16"/>
  <c r="N289" i="16" s="1"/>
  <c r="O289" i="16" s="1"/>
  <c r="L290" i="16"/>
  <c r="M290" i="16" s="1"/>
  <c r="Q290" i="16" s="1"/>
  <c r="L291" i="16"/>
  <c r="M291" i="16" s="1"/>
  <c r="Q291" i="16" s="1"/>
  <c r="L292" i="16"/>
  <c r="M292" i="16" s="1"/>
  <c r="Q292" i="16" s="1"/>
  <c r="L293" i="16"/>
  <c r="M293" i="16" s="1"/>
  <c r="Q293" i="16" s="1"/>
  <c r="L294" i="16"/>
  <c r="M294" i="16" s="1"/>
  <c r="Q294" i="16" s="1"/>
  <c r="L295" i="16"/>
  <c r="M295" i="16" s="1"/>
  <c r="Q295" i="16" s="1"/>
  <c r="L296" i="16"/>
  <c r="N296" i="16" s="1"/>
  <c r="O296" i="16" s="1"/>
  <c r="L297" i="16"/>
  <c r="N297" i="16" s="1"/>
  <c r="O297" i="16" s="1"/>
  <c r="L298" i="16"/>
  <c r="M298" i="16" s="1"/>
  <c r="Q298" i="16" s="1"/>
  <c r="L299" i="16"/>
  <c r="N299" i="16" s="1"/>
  <c r="O299" i="16" s="1"/>
  <c r="L300" i="16"/>
  <c r="N300" i="16" s="1"/>
  <c r="O300" i="16" s="1"/>
  <c r="L301" i="16"/>
  <c r="M301" i="16" s="1"/>
  <c r="Q301" i="16" s="1"/>
  <c r="L302" i="16"/>
  <c r="M302" i="16" s="1"/>
  <c r="Q302" i="16" s="1"/>
  <c r="L303" i="16"/>
  <c r="M303" i="16" s="1"/>
  <c r="Q303" i="16" s="1"/>
  <c r="L304" i="16"/>
  <c r="M304" i="16" s="1"/>
  <c r="Q304" i="16" s="1"/>
  <c r="L305" i="16"/>
  <c r="M305" i="16" s="1"/>
  <c r="Q305" i="16" s="1"/>
  <c r="L306" i="16"/>
  <c r="M306" i="16" s="1"/>
  <c r="Q306" i="16" s="1"/>
  <c r="L307" i="16"/>
  <c r="M307" i="16" s="1"/>
  <c r="Q307" i="16" s="1"/>
  <c r="L308" i="16"/>
  <c r="M308" i="16" s="1"/>
  <c r="Q308" i="16" s="1"/>
  <c r="L309" i="16"/>
  <c r="M309" i="16" s="1"/>
  <c r="Q309" i="16" s="1"/>
  <c r="L310" i="16"/>
  <c r="M310" i="16" s="1"/>
  <c r="Q310" i="16" s="1"/>
  <c r="L311" i="16"/>
  <c r="M311" i="16" s="1"/>
  <c r="Q311" i="16" s="1"/>
  <c r="L312" i="16"/>
  <c r="N312" i="16" s="1"/>
  <c r="O312" i="16" s="1"/>
  <c r="L313" i="16"/>
  <c r="N313" i="16" s="1"/>
  <c r="O313" i="16" s="1"/>
  <c r="L314" i="16"/>
  <c r="M314" i="16" s="1"/>
  <c r="Q314" i="16" s="1"/>
  <c r="L315" i="16"/>
  <c r="N315" i="16" s="1"/>
  <c r="O315" i="16" s="1"/>
  <c r="L316" i="16"/>
  <c r="M316" i="16" s="1"/>
  <c r="Q316" i="16" s="1"/>
  <c r="L317" i="16"/>
  <c r="M317" i="16" s="1"/>
  <c r="Q317" i="16" s="1"/>
  <c r="L318" i="16"/>
  <c r="M318" i="16" s="1"/>
  <c r="Q318" i="16" s="1"/>
  <c r="L319" i="16"/>
  <c r="M319" i="16" s="1"/>
  <c r="Q319" i="16" s="1"/>
  <c r="L320" i="16"/>
  <c r="N320" i="16" s="1"/>
  <c r="O320" i="16" s="1"/>
  <c r="L321" i="16"/>
  <c r="N321" i="16" s="1"/>
  <c r="O321" i="16" s="1"/>
  <c r="L322" i="16"/>
  <c r="M322" i="16" s="1"/>
  <c r="Q322" i="16" s="1"/>
  <c r="L323" i="16"/>
  <c r="N323" i="16" s="1"/>
  <c r="O323" i="16" s="1"/>
  <c r="L324" i="16"/>
  <c r="N324" i="16" s="1"/>
  <c r="O324" i="16" s="1"/>
  <c r="L325" i="16"/>
  <c r="M325" i="16" s="1"/>
  <c r="Q325" i="16" s="1"/>
  <c r="L326" i="16"/>
  <c r="M326" i="16" s="1"/>
  <c r="Q326" i="16" s="1"/>
  <c r="L327" i="16"/>
  <c r="M327" i="16" s="1"/>
  <c r="Q327" i="16" s="1"/>
  <c r="L328" i="16"/>
  <c r="N328" i="16" s="1"/>
  <c r="O328" i="16" s="1"/>
  <c r="L329" i="16"/>
  <c r="M329" i="16" s="1"/>
  <c r="Q329" i="16" s="1"/>
  <c r="L330" i="16"/>
  <c r="M330" i="16" s="1"/>
  <c r="Q330" i="16" s="1"/>
  <c r="L331" i="16"/>
  <c r="M331" i="16" s="1"/>
  <c r="Q331" i="16" s="1"/>
  <c r="L332" i="16"/>
  <c r="M332" i="16" s="1"/>
  <c r="Q332" i="16" s="1"/>
  <c r="L333" i="16"/>
  <c r="M333" i="16" s="1"/>
  <c r="Q333" i="16" s="1"/>
  <c r="L334" i="16"/>
  <c r="M334" i="16" s="1"/>
  <c r="Q334" i="16" s="1"/>
  <c r="L335" i="16"/>
  <c r="M335" i="16" s="1"/>
  <c r="Q335" i="16" s="1"/>
  <c r="L336" i="16"/>
  <c r="N336" i="16" s="1"/>
  <c r="O336" i="16" s="1"/>
  <c r="L337" i="16"/>
  <c r="N337" i="16" s="1"/>
  <c r="O337" i="16" s="1"/>
  <c r="L338" i="16"/>
  <c r="M338" i="16" s="1"/>
  <c r="Q338" i="16" s="1"/>
  <c r="L339" i="16"/>
  <c r="N339" i="16" s="1"/>
  <c r="O339" i="16" s="1"/>
  <c r="L340" i="16"/>
  <c r="N340" i="16" s="1"/>
  <c r="O340" i="16" s="1"/>
  <c r="L341" i="16"/>
  <c r="M341" i="16" s="1"/>
  <c r="Q341" i="16" s="1"/>
  <c r="L342" i="16"/>
  <c r="M342" i="16" s="1"/>
  <c r="Q342" i="16" s="1"/>
  <c r="L343" i="16"/>
  <c r="M343" i="16" s="1"/>
  <c r="Q343" i="16" s="1"/>
  <c r="L344" i="16"/>
  <c r="N344" i="16" s="1"/>
  <c r="O344" i="16" s="1"/>
  <c r="L345" i="16"/>
  <c r="N345" i="16" s="1"/>
  <c r="O345" i="16" s="1"/>
  <c r="L346" i="16"/>
  <c r="M346" i="16" s="1"/>
  <c r="Q346" i="16" s="1"/>
  <c r="L347" i="16"/>
  <c r="M347" i="16" s="1"/>
  <c r="Q347" i="16" s="1"/>
  <c r="L348" i="16"/>
  <c r="M348" i="16" s="1"/>
  <c r="Q348" i="16" s="1"/>
  <c r="L349" i="16"/>
  <c r="M349" i="16" s="1"/>
  <c r="Q349" i="16" s="1"/>
  <c r="L350" i="16"/>
  <c r="M350" i="16" s="1"/>
  <c r="Q350" i="16" s="1"/>
  <c r="L351" i="16"/>
  <c r="M351" i="16" s="1"/>
  <c r="Q351" i="16" s="1"/>
  <c r="L352" i="16"/>
  <c r="N352" i="16" s="1"/>
  <c r="O352" i="16" s="1"/>
  <c r="L353" i="16"/>
  <c r="N353" i="16" s="1"/>
  <c r="O353" i="16" s="1"/>
  <c r="L354" i="16"/>
  <c r="M354" i="16" s="1"/>
  <c r="Q354" i="16" s="1"/>
  <c r="L355" i="16"/>
  <c r="M355" i="16" s="1"/>
  <c r="Q355" i="16" s="1"/>
  <c r="L356" i="16"/>
  <c r="M356" i="16" s="1"/>
  <c r="Q356" i="16" s="1"/>
  <c r="L357" i="16"/>
  <c r="M357" i="16" s="1"/>
  <c r="Q357" i="16" s="1"/>
  <c r="L358" i="16"/>
  <c r="M358" i="16" s="1"/>
  <c r="Q358" i="16" s="1"/>
  <c r="L359" i="16"/>
  <c r="M359" i="16" s="1"/>
  <c r="Q359" i="16" s="1"/>
  <c r="L360" i="16"/>
  <c r="N360" i="16" s="1"/>
  <c r="O360" i="16" s="1"/>
  <c r="AC3" i="15"/>
  <c r="AC4" i="15"/>
  <c r="AC5" i="15"/>
  <c r="AC6" i="15"/>
  <c r="AC7" i="15"/>
  <c r="AC8" i="15"/>
  <c r="AC9" i="15"/>
  <c r="AC10" i="15"/>
  <c r="AC11" i="15"/>
  <c r="AC12" i="15"/>
  <c r="AC13" i="15"/>
  <c r="AC14" i="15"/>
  <c r="AC15" i="15"/>
  <c r="AC16" i="15"/>
  <c r="AC17" i="15"/>
  <c r="AC18" i="15"/>
  <c r="AC19" i="15"/>
  <c r="AC20" i="15"/>
  <c r="AC21" i="15"/>
  <c r="AC22" i="15"/>
  <c r="AC23" i="15"/>
  <c r="AC24" i="15"/>
  <c r="AC25" i="15"/>
  <c r="AC26" i="15"/>
  <c r="AC27" i="15"/>
  <c r="AC28" i="15"/>
  <c r="AC29" i="15"/>
  <c r="AC30" i="15"/>
  <c r="AC31" i="15"/>
  <c r="AC32" i="15"/>
  <c r="AC33" i="15"/>
  <c r="AC34" i="15"/>
  <c r="AC35" i="15"/>
  <c r="AC36" i="15"/>
  <c r="AC37" i="15"/>
  <c r="AC38" i="15"/>
  <c r="AC39" i="15"/>
  <c r="AC40" i="15"/>
  <c r="AC41" i="15"/>
  <c r="AC42" i="15"/>
  <c r="AC43" i="15"/>
  <c r="AC44" i="15"/>
  <c r="AC45" i="15"/>
  <c r="AC46" i="15"/>
  <c r="AC47" i="15"/>
  <c r="AC48" i="15"/>
  <c r="AC49" i="15"/>
  <c r="AC50" i="15"/>
  <c r="AC51" i="15"/>
  <c r="AC52" i="15"/>
  <c r="AC53" i="15"/>
  <c r="AC54" i="15"/>
  <c r="AC55" i="15"/>
  <c r="AC56" i="15"/>
  <c r="AC57" i="15"/>
  <c r="AC58" i="15"/>
  <c r="AC59" i="15"/>
  <c r="AC60" i="15"/>
  <c r="AC61" i="15"/>
  <c r="AC62" i="15"/>
  <c r="AC63" i="15"/>
  <c r="AC64" i="15"/>
  <c r="AC65" i="15"/>
  <c r="AC66" i="15"/>
  <c r="AC67" i="15"/>
  <c r="AC68" i="15"/>
  <c r="AC69" i="15"/>
  <c r="AC70" i="15"/>
  <c r="AC71" i="15"/>
  <c r="AC72" i="15"/>
  <c r="AC73" i="15"/>
  <c r="AC74" i="15"/>
  <c r="AC75" i="15"/>
  <c r="AC76" i="15"/>
  <c r="AC77" i="15"/>
  <c r="AC78" i="15"/>
  <c r="AC79" i="15"/>
  <c r="AC80" i="15"/>
  <c r="AC81" i="15"/>
  <c r="AC82" i="15"/>
  <c r="AC83" i="15"/>
  <c r="AC84" i="15"/>
  <c r="AC85" i="15"/>
  <c r="AC86" i="15"/>
  <c r="AC87" i="15"/>
  <c r="AC88" i="15"/>
  <c r="AC89" i="15"/>
  <c r="AC90" i="15"/>
  <c r="AC91" i="15"/>
  <c r="AC92" i="15"/>
  <c r="AC93" i="15"/>
  <c r="AC94" i="15"/>
  <c r="AC95" i="15"/>
  <c r="AC96" i="15"/>
  <c r="AC97" i="15"/>
  <c r="AC98" i="15"/>
  <c r="AC99" i="15"/>
  <c r="AC100" i="15"/>
  <c r="AC101" i="15"/>
  <c r="AC102" i="15"/>
  <c r="AC103" i="15"/>
  <c r="AC104" i="15"/>
  <c r="AC105" i="15"/>
  <c r="AC106" i="15"/>
  <c r="AC107" i="15"/>
  <c r="AC108" i="15"/>
  <c r="AC109" i="15"/>
  <c r="AC110" i="15"/>
  <c r="AC111" i="15"/>
  <c r="AC112" i="15"/>
  <c r="AC113" i="15"/>
  <c r="AC114" i="15"/>
  <c r="AC115" i="15"/>
  <c r="AC116" i="15"/>
  <c r="AC117" i="15"/>
  <c r="AC118" i="15"/>
  <c r="AC119" i="15"/>
  <c r="AC120" i="15"/>
  <c r="AC121" i="15"/>
  <c r="AC122" i="15"/>
  <c r="AC123" i="15"/>
  <c r="AC124" i="15"/>
  <c r="AC125" i="15"/>
  <c r="AC126" i="15"/>
  <c r="AC127" i="15"/>
  <c r="AC128" i="15"/>
  <c r="AC129" i="15"/>
  <c r="AC130" i="15"/>
  <c r="AC131" i="15"/>
  <c r="AC132" i="15"/>
  <c r="AC133" i="15"/>
  <c r="AC134" i="15"/>
  <c r="AC135" i="15"/>
  <c r="AC136" i="15"/>
  <c r="AC137" i="15"/>
  <c r="AC138" i="15"/>
  <c r="AC139" i="15"/>
  <c r="AC140" i="15"/>
  <c r="AC141" i="15"/>
  <c r="AC142" i="15"/>
  <c r="AC143" i="15"/>
  <c r="AC144" i="15"/>
  <c r="AC145" i="15"/>
  <c r="AC146" i="15"/>
  <c r="AC147" i="15"/>
  <c r="AC148" i="15"/>
  <c r="AC149" i="15"/>
  <c r="AC150" i="15"/>
  <c r="AC151" i="15"/>
  <c r="AC152" i="15"/>
  <c r="AC153" i="15"/>
  <c r="AC154" i="15"/>
  <c r="AC155" i="15"/>
  <c r="AC156" i="15"/>
  <c r="AC157" i="15"/>
  <c r="AC158" i="15"/>
  <c r="AC159" i="15"/>
  <c r="AC160" i="15"/>
  <c r="AC161" i="15"/>
  <c r="AC162" i="15"/>
  <c r="AC163" i="15"/>
  <c r="AC164" i="15"/>
  <c r="AC165" i="15"/>
  <c r="AC166" i="15"/>
  <c r="AC167" i="15"/>
  <c r="AC168" i="15"/>
  <c r="AC169" i="15"/>
  <c r="AC170" i="15"/>
  <c r="AC171" i="15"/>
  <c r="AC172" i="15"/>
  <c r="AC173" i="15"/>
  <c r="AC174" i="15"/>
  <c r="AC175" i="15"/>
  <c r="AC176" i="15"/>
  <c r="AC177" i="15"/>
  <c r="AC178" i="15"/>
  <c r="AC179" i="15"/>
  <c r="AC180" i="15"/>
  <c r="AC181" i="15"/>
  <c r="AC182" i="15"/>
  <c r="AC183" i="15"/>
  <c r="AC184" i="15"/>
  <c r="AC185" i="15"/>
  <c r="AC186" i="15"/>
  <c r="AC187" i="15"/>
  <c r="AC188" i="15"/>
  <c r="AC189" i="15"/>
  <c r="AC190" i="15"/>
  <c r="AC191" i="15"/>
  <c r="AC192" i="15"/>
  <c r="AC193" i="15"/>
  <c r="AC194" i="15"/>
  <c r="AC195" i="15"/>
  <c r="AC196" i="15"/>
  <c r="AC197" i="15"/>
  <c r="AC198" i="15"/>
  <c r="AC199" i="15"/>
  <c r="AC200" i="15"/>
  <c r="AC201" i="15"/>
  <c r="AC202" i="15"/>
  <c r="AC203" i="15"/>
  <c r="AC204" i="15"/>
  <c r="AC205" i="15"/>
  <c r="AC206" i="15"/>
  <c r="AC207" i="15"/>
  <c r="AC208" i="15"/>
  <c r="AC209" i="15"/>
  <c r="AC210" i="15"/>
  <c r="AC211" i="15"/>
  <c r="AC212" i="15"/>
  <c r="AC213" i="15"/>
  <c r="AC214" i="15"/>
  <c r="AC215" i="15"/>
  <c r="AC216" i="15"/>
  <c r="AC217" i="15"/>
  <c r="AC218" i="15"/>
  <c r="AC219" i="15"/>
  <c r="AC220" i="15"/>
  <c r="AC221" i="15"/>
  <c r="AC222" i="15"/>
  <c r="AC223" i="15"/>
  <c r="AC224" i="15"/>
  <c r="AC225" i="15"/>
  <c r="AC226" i="15"/>
  <c r="AC227" i="15"/>
  <c r="AC228" i="15"/>
  <c r="AC229" i="15"/>
  <c r="AC230" i="15"/>
  <c r="AC231" i="15"/>
  <c r="AC232" i="15"/>
  <c r="AC233" i="15"/>
  <c r="AC234" i="15"/>
  <c r="AC235" i="15"/>
  <c r="AC236" i="15"/>
  <c r="AC237" i="15"/>
  <c r="AC238" i="15"/>
  <c r="AC239" i="15"/>
  <c r="AC240" i="15"/>
  <c r="AC241" i="15"/>
  <c r="AC242" i="15"/>
  <c r="AC243" i="15"/>
  <c r="AC244" i="15"/>
  <c r="AC245" i="15"/>
  <c r="AC246" i="15"/>
  <c r="AC247" i="15"/>
  <c r="AC248" i="15"/>
  <c r="AC249" i="15"/>
  <c r="AC250" i="15"/>
  <c r="AC251" i="15"/>
  <c r="AC252" i="15"/>
  <c r="AC253" i="15"/>
  <c r="AC254" i="15"/>
  <c r="AC255" i="15"/>
  <c r="AC256" i="15"/>
  <c r="AC257" i="15"/>
  <c r="AC258" i="15"/>
  <c r="AC259" i="15"/>
  <c r="AC260" i="15"/>
  <c r="AC261" i="15"/>
  <c r="AC262" i="15"/>
  <c r="AC263" i="15"/>
  <c r="AC264" i="15"/>
  <c r="AC265" i="15"/>
  <c r="AC266" i="15"/>
  <c r="AC267" i="15"/>
  <c r="AC268" i="15"/>
  <c r="AC269" i="15"/>
  <c r="AC270" i="15"/>
  <c r="AC271" i="15"/>
  <c r="AC272" i="15"/>
  <c r="AC273" i="15"/>
  <c r="AC274" i="15"/>
  <c r="AC275" i="15"/>
  <c r="AC276" i="15"/>
  <c r="AC277" i="15"/>
  <c r="AC278" i="15"/>
  <c r="AC279" i="15"/>
  <c r="AC280" i="15"/>
  <c r="AC281" i="15"/>
  <c r="AC282" i="15"/>
  <c r="AC283" i="15"/>
  <c r="AC284" i="15"/>
  <c r="AC285" i="15"/>
  <c r="AC286" i="15"/>
  <c r="AC287" i="15"/>
  <c r="AC288" i="15"/>
  <c r="AC289" i="15"/>
  <c r="AC290" i="15"/>
  <c r="AC291" i="15"/>
  <c r="AC292" i="15"/>
  <c r="AC293" i="15"/>
  <c r="AC294" i="15"/>
  <c r="AC295" i="15"/>
  <c r="AC296" i="15"/>
  <c r="AC297" i="15"/>
  <c r="AC298" i="15"/>
  <c r="AC299" i="15"/>
  <c r="AC300" i="15"/>
  <c r="AC301" i="15"/>
  <c r="AC302" i="15"/>
  <c r="AC303" i="15"/>
  <c r="AC304" i="15"/>
  <c r="AC305" i="15"/>
  <c r="AC306" i="15"/>
  <c r="AC307" i="15"/>
  <c r="AC308" i="15"/>
  <c r="AC309" i="15"/>
  <c r="AC310" i="15"/>
  <c r="AC311" i="15"/>
  <c r="AC312" i="15"/>
  <c r="AC313" i="15"/>
  <c r="AC314" i="15"/>
  <c r="AC315" i="15"/>
  <c r="AC316" i="15"/>
  <c r="AC317" i="15"/>
  <c r="AC318" i="15"/>
  <c r="AC319" i="15"/>
  <c r="AC320" i="15"/>
  <c r="AC321" i="15"/>
  <c r="AC322" i="15"/>
  <c r="AC323" i="15"/>
  <c r="AC324" i="15"/>
  <c r="AC325" i="15"/>
  <c r="AC326" i="15"/>
  <c r="AC327" i="15"/>
  <c r="AC328" i="15"/>
  <c r="AC329" i="15"/>
  <c r="AC330" i="15"/>
  <c r="AC331" i="15"/>
  <c r="AC332" i="15"/>
  <c r="AC333" i="15"/>
  <c r="AC334" i="15"/>
  <c r="AC335" i="15"/>
  <c r="AC336" i="15"/>
  <c r="AC337" i="15"/>
  <c r="AC338" i="15"/>
  <c r="AC339" i="15"/>
  <c r="AC340" i="15"/>
  <c r="AC341" i="15"/>
  <c r="AC342" i="15"/>
  <c r="AC343" i="15"/>
  <c r="AC344" i="15"/>
  <c r="AC345" i="15"/>
  <c r="AC346" i="15"/>
  <c r="AC347" i="15"/>
  <c r="AC348" i="15"/>
  <c r="AC349" i="15"/>
  <c r="AC350" i="15"/>
  <c r="AC351" i="15"/>
  <c r="AC352" i="15"/>
  <c r="AC353" i="15"/>
  <c r="AC354" i="15"/>
  <c r="AC355" i="15"/>
  <c r="AC356" i="15"/>
  <c r="AC357" i="15"/>
  <c r="AC358" i="15"/>
  <c r="AC359" i="15"/>
  <c r="AC360" i="15"/>
  <c r="AC2" i="15"/>
  <c r="AB360" i="15"/>
  <c r="AB359" i="15"/>
  <c r="AB358" i="15"/>
  <c r="AB357" i="15"/>
  <c r="AB356" i="15"/>
  <c r="AB355" i="15"/>
  <c r="AB354" i="15"/>
  <c r="AB353" i="15"/>
  <c r="AB352" i="15"/>
  <c r="AB351" i="15"/>
  <c r="AB350" i="15"/>
  <c r="AB349" i="15"/>
  <c r="AB348" i="15"/>
  <c r="AB347" i="15"/>
  <c r="AB346" i="15"/>
  <c r="AB345" i="15"/>
  <c r="AB344" i="15"/>
  <c r="AB343" i="15"/>
  <c r="AB342" i="15"/>
  <c r="AB341" i="15"/>
  <c r="AB340" i="15"/>
  <c r="AB339" i="15"/>
  <c r="AB338" i="15"/>
  <c r="AB337" i="15"/>
  <c r="AB336" i="15"/>
  <c r="AB335" i="15"/>
  <c r="AB334" i="15"/>
  <c r="AB333" i="15"/>
  <c r="AB332" i="15"/>
  <c r="AB331" i="15"/>
  <c r="AB330" i="15"/>
  <c r="AB329" i="15"/>
  <c r="AB328" i="15"/>
  <c r="AB327" i="15"/>
  <c r="AB326" i="15"/>
  <c r="AB325" i="15"/>
  <c r="AB324" i="15"/>
  <c r="AB323" i="15"/>
  <c r="AB322" i="15"/>
  <c r="AB321" i="15"/>
  <c r="AB320" i="15"/>
  <c r="AB319" i="15"/>
  <c r="AB318" i="15"/>
  <c r="AB317" i="15"/>
  <c r="AB316" i="15"/>
  <c r="AB315" i="15"/>
  <c r="AB314" i="15"/>
  <c r="AB313" i="15"/>
  <c r="AB312" i="15"/>
  <c r="AB311" i="15"/>
  <c r="AB310" i="15"/>
  <c r="AB309" i="15"/>
  <c r="AB308" i="15"/>
  <c r="AB307" i="15"/>
  <c r="AB306" i="15"/>
  <c r="AB305" i="15"/>
  <c r="AB304" i="15"/>
  <c r="AB303" i="15"/>
  <c r="AB302" i="15"/>
  <c r="AB301" i="15"/>
  <c r="AB300" i="15"/>
  <c r="AB299" i="15"/>
  <c r="AB298" i="15"/>
  <c r="AB297" i="15"/>
  <c r="AB296" i="15"/>
  <c r="AB295" i="15"/>
  <c r="AB294" i="15"/>
  <c r="AB293" i="15"/>
  <c r="AB292" i="15"/>
  <c r="AB291" i="15"/>
  <c r="AB290" i="15"/>
  <c r="AB289" i="15"/>
  <c r="AB288" i="15"/>
  <c r="AB287" i="15"/>
  <c r="AB286" i="15"/>
  <c r="AB285" i="15"/>
  <c r="AB284" i="15"/>
  <c r="AB283" i="15"/>
  <c r="AB282" i="15"/>
  <c r="AB281" i="15"/>
  <c r="AB280" i="15"/>
  <c r="AB279" i="15"/>
  <c r="AB278" i="15"/>
  <c r="AB277" i="15"/>
  <c r="AB276" i="15"/>
  <c r="AB275" i="15"/>
  <c r="AB274" i="15"/>
  <c r="AB273" i="15"/>
  <c r="AB272" i="15"/>
  <c r="AB271" i="15"/>
  <c r="AB270" i="15"/>
  <c r="AB269" i="15"/>
  <c r="AB268" i="15"/>
  <c r="AB267" i="15"/>
  <c r="AB266" i="15"/>
  <c r="AB265" i="15"/>
  <c r="AB264" i="15"/>
  <c r="AB263" i="15"/>
  <c r="AB262" i="15"/>
  <c r="AB261" i="15"/>
  <c r="AB260" i="15"/>
  <c r="AB259" i="15"/>
  <c r="AB258" i="15"/>
  <c r="AB257" i="15"/>
  <c r="AB256" i="15"/>
  <c r="AB255" i="15"/>
  <c r="AB254" i="15"/>
  <c r="AB253" i="15"/>
  <c r="AB252" i="15"/>
  <c r="AB251" i="15"/>
  <c r="AB250" i="15"/>
  <c r="AB249" i="15"/>
  <c r="AB248" i="15"/>
  <c r="AB247" i="15"/>
  <c r="AB246" i="15"/>
  <c r="AB245" i="15"/>
  <c r="AB244" i="15"/>
  <c r="AB243" i="15"/>
  <c r="AB242" i="15"/>
  <c r="AB241" i="15"/>
  <c r="AB240" i="15"/>
  <c r="AB239" i="15"/>
  <c r="AB238" i="15"/>
  <c r="AB237" i="15"/>
  <c r="AB236" i="15"/>
  <c r="AB235" i="15"/>
  <c r="AB234" i="15"/>
  <c r="AB233" i="15"/>
  <c r="AB232" i="15"/>
  <c r="AB231" i="15"/>
  <c r="AB230" i="15"/>
  <c r="AB229" i="15"/>
  <c r="AB228" i="15"/>
  <c r="AB227" i="15"/>
  <c r="AB226" i="15"/>
  <c r="AB225" i="15"/>
  <c r="AB224" i="15"/>
  <c r="AB223" i="15"/>
  <c r="AB222" i="15"/>
  <c r="AB221" i="15"/>
  <c r="AB220" i="15"/>
  <c r="AB219" i="15"/>
  <c r="AB218" i="15"/>
  <c r="AB217" i="15"/>
  <c r="AB216" i="15"/>
  <c r="AB215" i="15"/>
  <c r="AB214" i="15"/>
  <c r="AB213" i="15"/>
  <c r="AB212" i="15"/>
  <c r="AB211" i="15"/>
  <c r="AB210" i="15"/>
  <c r="AB209" i="15"/>
  <c r="AB208" i="15"/>
  <c r="AB207" i="15"/>
  <c r="AB206" i="15"/>
  <c r="AB205" i="15"/>
  <c r="AB204" i="15"/>
  <c r="AB203" i="15"/>
  <c r="AB202" i="15"/>
  <c r="AB201" i="15"/>
  <c r="AB200" i="15"/>
  <c r="AB199" i="15"/>
  <c r="AB198" i="15"/>
  <c r="AB197" i="15"/>
  <c r="AB196" i="15"/>
  <c r="AB195" i="15"/>
  <c r="AB194" i="15"/>
  <c r="AB193" i="15"/>
  <c r="AB192" i="15"/>
  <c r="AB191" i="15"/>
  <c r="AB190" i="15"/>
  <c r="AB189" i="15"/>
  <c r="AB188" i="15"/>
  <c r="AB187" i="15"/>
  <c r="AB186" i="15"/>
  <c r="AB185" i="15"/>
  <c r="AB184" i="15"/>
  <c r="AB183" i="15"/>
  <c r="AB182" i="15"/>
  <c r="AB181" i="15"/>
  <c r="AB180" i="15"/>
  <c r="AB179" i="15"/>
  <c r="AB178" i="15"/>
  <c r="AB177" i="15"/>
  <c r="AB176" i="15"/>
  <c r="AB175" i="15"/>
  <c r="AB174" i="15"/>
  <c r="AB173" i="15"/>
  <c r="AB172" i="15"/>
  <c r="AB171" i="15"/>
  <c r="AB170" i="15"/>
  <c r="AB169" i="15"/>
  <c r="AB168" i="15"/>
  <c r="AB167" i="15"/>
  <c r="AB166" i="15"/>
  <c r="AB165" i="15"/>
  <c r="AB164" i="15"/>
  <c r="AB163" i="15"/>
  <c r="AB162" i="15"/>
  <c r="AB161" i="15"/>
  <c r="AB160" i="15"/>
  <c r="AB159" i="15"/>
  <c r="AB158" i="15"/>
  <c r="AB157" i="15"/>
  <c r="AB156" i="15"/>
  <c r="AB155" i="15"/>
  <c r="AB154" i="15"/>
  <c r="AB153" i="15"/>
  <c r="AB152" i="15"/>
  <c r="AB151" i="15"/>
  <c r="AB150" i="15"/>
  <c r="AB149" i="15"/>
  <c r="AB148" i="15"/>
  <c r="AB147" i="15"/>
  <c r="AB146" i="15"/>
  <c r="AB145" i="15"/>
  <c r="AB144" i="15"/>
  <c r="AB143" i="15"/>
  <c r="AB142" i="15"/>
  <c r="AB141" i="15"/>
  <c r="AB140" i="15"/>
  <c r="AB139" i="15"/>
  <c r="AB138" i="15"/>
  <c r="AB137" i="15"/>
  <c r="AB136" i="15"/>
  <c r="AB135" i="15"/>
  <c r="AB134" i="15"/>
  <c r="AB133" i="15"/>
  <c r="AB132" i="15"/>
  <c r="AB131" i="15"/>
  <c r="AB130" i="15"/>
  <c r="AB129" i="15"/>
  <c r="AB128" i="15"/>
  <c r="AB127" i="15"/>
  <c r="AB126" i="15"/>
  <c r="AB125" i="15"/>
  <c r="AB124" i="15"/>
  <c r="AB123" i="15"/>
  <c r="AB122" i="15"/>
  <c r="AB121" i="15"/>
  <c r="AB120" i="15"/>
  <c r="AB119" i="15"/>
  <c r="AB118" i="15"/>
  <c r="AB117" i="15"/>
  <c r="AB116" i="15"/>
  <c r="AB115" i="15"/>
  <c r="AB114" i="15"/>
  <c r="AB113" i="15"/>
  <c r="AB112" i="15"/>
  <c r="AB111" i="15"/>
  <c r="AB110" i="15"/>
  <c r="AB109" i="15"/>
  <c r="AB108" i="15"/>
  <c r="AB107" i="15"/>
  <c r="AB106" i="15"/>
  <c r="AB105" i="15"/>
  <c r="AB104" i="15"/>
  <c r="AB103" i="15"/>
  <c r="AB102" i="15"/>
  <c r="AB101" i="15"/>
  <c r="AB100" i="15"/>
  <c r="AB99" i="15"/>
  <c r="AB98" i="15"/>
  <c r="AB97" i="15"/>
  <c r="AB96" i="15"/>
  <c r="AB95" i="15"/>
  <c r="AB94" i="15"/>
  <c r="AB93" i="15"/>
  <c r="AB92" i="15"/>
  <c r="AB91" i="15"/>
  <c r="AB90" i="15"/>
  <c r="AB89" i="15"/>
  <c r="AB88" i="15"/>
  <c r="AB87" i="15"/>
  <c r="AB86" i="15"/>
  <c r="AB85" i="15"/>
  <c r="AB84" i="15"/>
  <c r="AB83" i="15"/>
  <c r="AB82" i="15"/>
  <c r="AB81" i="15"/>
  <c r="AB80" i="15"/>
  <c r="AB79" i="15"/>
  <c r="AB78" i="15"/>
  <c r="AB77" i="15"/>
  <c r="AB76" i="15"/>
  <c r="AB75" i="15"/>
  <c r="AB74" i="15"/>
  <c r="AB73" i="15"/>
  <c r="AB72" i="15"/>
  <c r="AB71" i="15"/>
  <c r="AB70" i="15"/>
  <c r="AB69" i="15"/>
  <c r="AB68" i="15"/>
  <c r="AB67" i="15"/>
  <c r="AB66" i="15"/>
  <c r="AB65" i="15"/>
  <c r="AB64" i="15"/>
  <c r="AB63" i="15"/>
  <c r="AB62" i="15"/>
  <c r="AB61" i="15"/>
  <c r="AB60" i="15"/>
  <c r="AB59" i="15"/>
  <c r="AB58" i="15"/>
  <c r="AB57" i="15"/>
  <c r="AB56" i="15"/>
  <c r="AB55" i="15"/>
  <c r="AB54" i="15"/>
  <c r="AB53" i="15"/>
  <c r="AB52" i="15"/>
  <c r="AB51" i="15"/>
  <c r="AB50" i="15"/>
  <c r="AB49" i="15"/>
  <c r="AB48" i="15"/>
  <c r="AB47" i="15"/>
  <c r="AB46" i="15"/>
  <c r="AB45" i="15"/>
  <c r="AB44" i="15"/>
  <c r="AB43" i="15"/>
  <c r="AB42" i="15"/>
  <c r="AB41" i="15"/>
  <c r="AB40" i="15"/>
  <c r="AB39" i="15"/>
  <c r="AB38" i="15"/>
  <c r="AB37" i="15"/>
  <c r="AB36" i="15"/>
  <c r="AB35" i="15"/>
  <c r="AB34" i="15"/>
  <c r="AB33" i="15"/>
  <c r="AB32" i="15"/>
  <c r="AB31" i="15"/>
  <c r="AB30" i="15"/>
  <c r="AB29" i="15"/>
  <c r="AB28" i="15"/>
  <c r="AB27" i="15"/>
  <c r="AB26" i="15"/>
  <c r="AB25" i="15"/>
  <c r="AB24" i="15"/>
  <c r="AB23" i="15"/>
  <c r="AB22" i="15"/>
  <c r="AB21" i="15"/>
  <c r="AB20" i="15"/>
  <c r="AB19" i="15"/>
  <c r="AB18" i="15"/>
  <c r="AB17" i="15"/>
  <c r="AB16" i="15"/>
  <c r="AB15" i="15"/>
  <c r="AB14" i="15"/>
  <c r="AB13" i="15"/>
  <c r="AB12" i="15"/>
  <c r="AB11" i="15"/>
  <c r="AB10" i="15"/>
  <c r="AB9" i="15"/>
  <c r="AB8" i="15"/>
  <c r="AB7" i="15"/>
  <c r="AB6" i="15"/>
  <c r="AB5" i="15"/>
  <c r="AB4" i="15"/>
  <c r="AB3" i="15"/>
  <c r="AB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L102" i="15"/>
  <c r="L103" i="15"/>
  <c r="L104" i="15"/>
  <c r="L105" i="15"/>
  <c r="L106" i="15"/>
  <c r="L107" i="15"/>
  <c r="L108" i="15"/>
  <c r="L109" i="15"/>
  <c r="L110" i="15"/>
  <c r="L111" i="15"/>
  <c r="L112" i="15"/>
  <c r="L113" i="15"/>
  <c r="L114" i="15"/>
  <c r="L115" i="15"/>
  <c r="L116" i="15"/>
  <c r="L117" i="15"/>
  <c r="L118" i="15"/>
  <c r="L119" i="15"/>
  <c r="L120" i="15"/>
  <c r="L121" i="15"/>
  <c r="L122" i="15"/>
  <c r="L123" i="15"/>
  <c r="L124" i="15"/>
  <c r="L125" i="15"/>
  <c r="L126" i="15"/>
  <c r="L127" i="15"/>
  <c r="L128" i="15"/>
  <c r="L129" i="15"/>
  <c r="L130" i="15"/>
  <c r="L131" i="15"/>
  <c r="L132" i="15"/>
  <c r="L133" i="15"/>
  <c r="L134" i="15"/>
  <c r="L135" i="15"/>
  <c r="L136" i="15"/>
  <c r="L137" i="15"/>
  <c r="L138" i="15"/>
  <c r="L139" i="15"/>
  <c r="L140" i="15"/>
  <c r="L141" i="15"/>
  <c r="L142" i="15"/>
  <c r="L143" i="15"/>
  <c r="L144" i="15"/>
  <c r="L145" i="15"/>
  <c r="L146" i="15"/>
  <c r="L147" i="15"/>
  <c r="L148" i="15"/>
  <c r="L149" i="15"/>
  <c r="L150" i="15"/>
  <c r="L151" i="15"/>
  <c r="L152" i="15"/>
  <c r="L153" i="15"/>
  <c r="L154" i="15"/>
  <c r="L155" i="15"/>
  <c r="L156" i="15"/>
  <c r="L157" i="15"/>
  <c r="L158" i="15"/>
  <c r="L159" i="15"/>
  <c r="L160" i="15"/>
  <c r="L161" i="15"/>
  <c r="L162" i="15"/>
  <c r="L163" i="15"/>
  <c r="L164" i="15"/>
  <c r="L165" i="15"/>
  <c r="L166" i="15"/>
  <c r="L167" i="15"/>
  <c r="L168" i="15"/>
  <c r="L169" i="15"/>
  <c r="L170" i="15"/>
  <c r="L171" i="15"/>
  <c r="L172" i="15"/>
  <c r="L173" i="15"/>
  <c r="L174" i="15"/>
  <c r="L175" i="15"/>
  <c r="L176" i="15"/>
  <c r="L177" i="15"/>
  <c r="L178" i="15"/>
  <c r="L179" i="15"/>
  <c r="L180" i="15"/>
  <c r="L181" i="15"/>
  <c r="L182" i="15"/>
  <c r="L183" i="15"/>
  <c r="L184" i="15"/>
  <c r="L185" i="15"/>
  <c r="L186" i="15"/>
  <c r="L187" i="15"/>
  <c r="L188" i="15"/>
  <c r="L189" i="15"/>
  <c r="L190" i="15"/>
  <c r="L191" i="15"/>
  <c r="L192" i="15"/>
  <c r="L193" i="15"/>
  <c r="L194" i="15"/>
  <c r="L195" i="15"/>
  <c r="L196" i="15"/>
  <c r="L197" i="15"/>
  <c r="L198" i="15"/>
  <c r="L199" i="15"/>
  <c r="L200" i="15"/>
  <c r="L201" i="15"/>
  <c r="L202" i="15"/>
  <c r="L203" i="15"/>
  <c r="L204" i="15"/>
  <c r="L205" i="15"/>
  <c r="L206" i="15"/>
  <c r="L207" i="15"/>
  <c r="L208" i="15"/>
  <c r="L209" i="15"/>
  <c r="L210" i="15"/>
  <c r="L211" i="15"/>
  <c r="L212" i="15"/>
  <c r="L213" i="15"/>
  <c r="L214" i="15"/>
  <c r="L215" i="15"/>
  <c r="L216" i="15"/>
  <c r="L217" i="15"/>
  <c r="L218" i="15"/>
  <c r="L219" i="15"/>
  <c r="L220" i="15"/>
  <c r="L221" i="15"/>
  <c r="L222" i="15"/>
  <c r="L223" i="15"/>
  <c r="L224" i="15"/>
  <c r="L225" i="15"/>
  <c r="L226" i="15"/>
  <c r="L227" i="15"/>
  <c r="L228" i="15"/>
  <c r="L229" i="15"/>
  <c r="L230" i="15"/>
  <c r="L231" i="15"/>
  <c r="L232" i="15"/>
  <c r="L233" i="15"/>
  <c r="L234" i="15"/>
  <c r="L235" i="15"/>
  <c r="L236" i="15"/>
  <c r="L237" i="15"/>
  <c r="L238" i="15"/>
  <c r="L239" i="15"/>
  <c r="L240" i="15"/>
  <c r="L241" i="15"/>
  <c r="L242" i="15"/>
  <c r="L243" i="15"/>
  <c r="L244" i="15"/>
  <c r="L245" i="15"/>
  <c r="L246" i="15"/>
  <c r="L247" i="15"/>
  <c r="L248" i="15"/>
  <c r="L249" i="15"/>
  <c r="L250" i="15"/>
  <c r="L251" i="15"/>
  <c r="L252" i="15"/>
  <c r="L253" i="15"/>
  <c r="L254" i="15"/>
  <c r="L255" i="15"/>
  <c r="L256" i="15"/>
  <c r="L257" i="15"/>
  <c r="L258" i="15"/>
  <c r="L259" i="15"/>
  <c r="L260" i="15"/>
  <c r="L261" i="15"/>
  <c r="L262" i="15"/>
  <c r="L263" i="15"/>
  <c r="L264" i="15"/>
  <c r="L265" i="15"/>
  <c r="L266" i="15"/>
  <c r="L267" i="15"/>
  <c r="L268" i="15"/>
  <c r="L269" i="15"/>
  <c r="L270" i="15"/>
  <c r="L271" i="15"/>
  <c r="L272" i="15"/>
  <c r="L273" i="15"/>
  <c r="L274" i="15"/>
  <c r="L275" i="15"/>
  <c r="L276" i="15"/>
  <c r="L277" i="15"/>
  <c r="L278" i="15"/>
  <c r="L279" i="15"/>
  <c r="L280" i="15"/>
  <c r="L281" i="15"/>
  <c r="L282" i="15"/>
  <c r="L283" i="15"/>
  <c r="L284" i="15"/>
  <c r="L285" i="15"/>
  <c r="L286" i="15"/>
  <c r="L287" i="15"/>
  <c r="L288" i="15"/>
  <c r="L289" i="15"/>
  <c r="L290" i="15"/>
  <c r="L291" i="15"/>
  <c r="L292" i="15"/>
  <c r="L293" i="15"/>
  <c r="L294" i="15"/>
  <c r="L295" i="15"/>
  <c r="L296" i="15"/>
  <c r="L297" i="15"/>
  <c r="L298" i="15"/>
  <c r="L299" i="15"/>
  <c r="L300" i="15"/>
  <c r="L301" i="15"/>
  <c r="L302" i="15"/>
  <c r="L303" i="15"/>
  <c r="L304" i="15"/>
  <c r="L305" i="15"/>
  <c r="L306" i="15"/>
  <c r="L307" i="15"/>
  <c r="L308" i="15"/>
  <c r="L309" i="15"/>
  <c r="L310" i="15"/>
  <c r="L311" i="15"/>
  <c r="L312" i="15"/>
  <c r="L313" i="15"/>
  <c r="L314" i="15"/>
  <c r="L315" i="15"/>
  <c r="L316" i="15"/>
  <c r="L317" i="15"/>
  <c r="L318" i="15"/>
  <c r="L319" i="15"/>
  <c r="L320" i="15"/>
  <c r="L321" i="15"/>
  <c r="L322" i="15"/>
  <c r="L323" i="15"/>
  <c r="L324" i="15"/>
  <c r="L325" i="15"/>
  <c r="L326" i="15"/>
  <c r="L327" i="15"/>
  <c r="L328" i="15"/>
  <c r="L329" i="15"/>
  <c r="L330" i="15"/>
  <c r="L331" i="15"/>
  <c r="L332" i="15"/>
  <c r="L333" i="15"/>
  <c r="L334" i="15"/>
  <c r="L335" i="15"/>
  <c r="L336" i="15"/>
  <c r="L337" i="15"/>
  <c r="L338" i="15"/>
  <c r="L339" i="15"/>
  <c r="L340" i="15"/>
  <c r="L341" i="15"/>
  <c r="L342" i="15"/>
  <c r="L343" i="15"/>
  <c r="L344" i="15"/>
  <c r="L345" i="15"/>
  <c r="L346" i="15"/>
  <c r="L347" i="15"/>
  <c r="L348" i="15"/>
  <c r="L349" i="15"/>
  <c r="L350" i="15"/>
  <c r="L351" i="15"/>
  <c r="L352" i="15"/>
  <c r="L353" i="15"/>
  <c r="L354" i="15"/>
  <c r="L355" i="15"/>
  <c r="L356" i="15"/>
  <c r="L357" i="15"/>
  <c r="L358" i="15"/>
  <c r="L359" i="15"/>
  <c r="L360" i="15"/>
  <c r="AK3" i="11"/>
  <c r="AK4" i="11"/>
  <c r="AK5" i="11"/>
  <c r="AK6" i="11"/>
  <c r="AK7" i="11"/>
  <c r="AK8" i="11"/>
  <c r="AK9" i="11"/>
  <c r="AK10" i="11"/>
  <c r="AK11" i="11"/>
  <c r="AK12" i="11"/>
  <c r="AK13" i="11"/>
  <c r="AK14" i="11"/>
  <c r="AK15" i="11"/>
  <c r="AK16" i="11"/>
  <c r="AK17" i="11"/>
  <c r="AK18" i="11"/>
  <c r="AK19" i="11"/>
  <c r="AK20" i="11"/>
  <c r="AK21" i="11"/>
  <c r="AK22" i="11"/>
  <c r="AK23" i="11"/>
  <c r="AK24" i="11"/>
  <c r="AK25" i="11"/>
  <c r="AK26" i="11"/>
  <c r="AK27" i="11"/>
  <c r="AK28" i="11"/>
  <c r="AK29" i="11"/>
  <c r="AK30" i="11"/>
  <c r="AK31" i="11"/>
  <c r="AK32" i="11"/>
  <c r="AK33" i="11"/>
  <c r="AK34" i="11"/>
  <c r="AK35" i="11"/>
  <c r="AK36" i="11"/>
  <c r="AK37" i="11"/>
  <c r="AK38" i="11"/>
  <c r="AK39" i="11"/>
  <c r="AK40" i="11"/>
  <c r="AK41" i="11"/>
  <c r="AK42" i="11"/>
  <c r="AK43" i="11"/>
  <c r="AK44" i="11"/>
  <c r="AK45" i="11"/>
  <c r="AK46" i="11"/>
  <c r="AK47" i="11"/>
  <c r="AK48" i="11"/>
  <c r="AK49" i="11"/>
  <c r="AK50" i="11"/>
  <c r="AK51" i="11"/>
  <c r="AK52" i="11"/>
  <c r="AK53" i="11"/>
  <c r="AK54" i="11"/>
  <c r="AK55" i="11"/>
  <c r="AK56" i="11"/>
  <c r="AK57" i="11"/>
  <c r="AK58" i="11"/>
  <c r="AK59" i="11"/>
  <c r="AK60" i="11"/>
  <c r="AK61" i="11"/>
  <c r="AK62" i="11"/>
  <c r="AK63" i="11"/>
  <c r="AK64" i="11"/>
  <c r="AK65" i="11"/>
  <c r="AK66" i="11"/>
  <c r="AK67" i="11"/>
  <c r="AK68" i="11"/>
  <c r="AK69" i="11"/>
  <c r="AK70" i="11"/>
  <c r="AK71" i="11"/>
  <c r="AK72" i="11"/>
  <c r="AK73" i="11"/>
  <c r="AK74" i="11"/>
  <c r="AK75" i="11"/>
  <c r="AK76" i="11"/>
  <c r="AK77" i="11"/>
  <c r="AK78" i="11"/>
  <c r="AK79" i="11"/>
  <c r="AK80" i="11"/>
  <c r="AK81" i="11"/>
  <c r="AK82" i="11"/>
  <c r="AK83" i="11"/>
  <c r="AK84" i="11"/>
  <c r="AK85" i="11"/>
  <c r="AK86" i="11"/>
  <c r="AK87" i="11"/>
  <c r="AK88" i="11"/>
  <c r="AK89" i="11"/>
  <c r="AK90" i="11"/>
  <c r="AK91" i="11"/>
  <c r="AK92" i="11"/>
  <c r="AK93" i="11"/>
  <c r="AK94" i="11"/>
  <c r="AK95" i="11"/>
  <c r="AK96" i="11"/>
  <c r="AK97" i="11"/>
  <c r="AK98" i="11"/>
  <c r="AK99" i="11"/>
  <c r="AK100" i="11"/>
  <c r="AK101" i="11"/>
  <c r="AK102" i="11"/>
  <c r="AK103" i="11"/>
  <c r="AK104" i="11"/>
  <c r="AK105" i="11"/>
  <c r="AK106" i="11"/>
  <c r="AK107" i="11"/>
  <c r="AK108" i="11"/>
  <c r="AK109" i="11"/>
  <c r="AK110" i="11"/>
  <c r="AK111" i="11"/>
  <c r="AK112" i="11"/>
  <c r="AK113" i="11"/>
  <c r="AK114" i="11"/>
  <c r="AK115" i="11"/>
  <c r="AK116" i="11"/>
  <c r="AK117" i="11"/>
  <c r="AK118" i="11"/>
  <c r="AK119" i="11"/>
  <c r="AK120" i="11"/>
  <c r="AK121" i="11"/>
  <c r="AK122" i="11"/>
  <c r="AK123" i="11"/>
  <c r="AK124" i="11"/>
  <c r="AK125" i="11"/>
  <c r="AK126" i="11"/>
  <c r="AK127" i="11"/>
  <c r="AK128" i="11"/>
  <c r="AK129" i="11"/>
  <c r="AK130" i="11"/>
  <c r="AK131" i="11"/>
  <c r="AK132" i="11"/>
  <c r="AK133" i="11"/>
  <c r="AK134" i="11"/>
  <c r="AK135" i="11"/>
  <c r="AK136" i="11"/>
  <c r="AK137" i="11"/>
  <c r="AK138" i="11"/>
  <c r="AK139" i="11"/>
  <c r="AK140" i="11"/>
  <c r="AK141" i="11"/>
  <c r="AK142" i="11"/>
  <c r="AK143" i="11"/>
  <c r="AK144" i="11"/>
  <c r="AK145" i="11"/>
  <c r="AK146" i="11"/>
  <c r="AK147" i="11"/>
  <c r="AK148" i="11"/>
  <c r="AK149" i="11"/>
  <c r="AK150" i="11"/>
  <c r="AK151" i="11"/>
  <c r="AK152" i="11"/>
  <c r="AK153" i="11"/>
  <c r="AK154" i="11"/>
  <c r="AK155" i="11"/>
  <c r="AK156" i="11"/>
  <c r="AK157" i="11"/>
  <c r="AK158" i="11"/>
  <c r="AK159" i="11"/>
  <c r="AK160" i="11"/>
  <c r="AK161" i="11"/>
  <c r="AK162" i="11"/>
  <c r="AK163" i="11"/>
  <c r="AK164" i="11"/>
  <c r="AK165" i="11"/>
  <c r="AK166" i="11"/>
  <c r="AK167" i="11"/>
  <c r="AK168" i="11"/>
  <c r="AK169" i="11"/>
  <c r="AK170" i="11"/>
  <c r="AK171" i="11"/>
  <c r="AK172" i="11"/>
  <c r="AK173" i="11"/>
  <c r="AK174" i="11"/>
  <c r="AK175" i="11"/>
  <c r="AK176" i="11"/>
  <c r="AK177" i="11"/>
  <c r="AK178" i="11"/>
  <c r="AK179" i="11"/>
  <c r="AK180" i="11"/>
  <c r="AK181" i="11"/>
  <c r="AK182" i="11"/>
  <c r="AK183" i="11"/>
  <c r="AK184" i="11"/>
  <c r="AK185" i="11"/>
  <c r="AK186" i="11"/>
  <c r="AK187" i="11"/>
  <c r="AK188" i="11"/>
  <c r="AK189" i="11"/>
  <c r="AK190" i="11"/>
  <c r="AK191" i="11"/>
  <c r="AK192" i="11"/>
  <c r="AK193" i="11"/>
  <c r="AK194" i="11"/>
  <c r="AK195" i="11"/>
  <c r="AK196" i="11"/>
  <c r="AK197" i="11"/>
  <c r="AK198" i="11"/>
  <c r="AK199" i="11"/>
  <c r="AK200" i="11"/>
  <c r="AK201" i="11"/>
  <c r="AK202" i="11"/>
  <c r="AK203" i="11"/>
  <c r="AK204" i="11"/>
  <c r="AK205" i="11"/>
  <c r="AK206" i="11"/>
  <c r="AK207" i="11"/>
  <c r="AK208" i="11"/>
  <c r="AK209" i="11"/>
  <c r="AK210" i="11"/>
  <c r="AK211" i="11"/>
  <c r="AK212" i="11"/>
  <c r="AK213" i="11"/>
  <c r="AK214" i="11"/>
  <c r="AK215" i="11"/>
  <c r="AK216" i="11"/>
  <c r="AK217" i="11"/>
  <c r="AK218" i="11"/>
  <c r="AK219" i="11"/>
  <c r="AK220" i="11"/>
  <c r="AK221" i="11"/>
  <c r="AK222" i="11"/>
  <c r="AK223" i="11"/>
  <c r="AK224" i="11"/>
  <c r="AK225" i="11"/>
  <c r="AK226" i="11"/>
  <c r="AK227" i="11"/>
  <c r="AK228" i="11"/>
  <c r="AK229" i="11"/>
  <c r="AK230" i="11"/>
  <c r="AK231" i="11"/>
  <c r="AK232" i="11"/>
  <c r="AK233" i="11"/>
  <c r="AK234" i="11"/>
  <c r="AK235" i="11"/>
  <c r="AK236" i="11"/>
  <c r="AK237" i="11"/>
  <c r="AK238" i="11"/>
  <c r="AK239" i="11"/>
  <c r="AK240" i="11"/>
  <c r="AK241" i="11"/>
  <c r="AK242" i="11"/>
  <c r="AK243" i="11"/>
  <c r="AK244" i="11"/>
  <c r="AK245" i="11"/>
  <c r="AK246" i="11"/>
  <c r="AK247" i="11"/>
  <c r="AK248" i="11"/>
  <c r="AK249" i="11"/>
  <c r="AK250" i="11"/>
  <c r="AK251" i="11"/>
  <c r="AK252" i="11"/>
  <c r="AK253" i="11"/>
  <c r="AK254" i="11"/>
  <c r="AK255" i="11"/>
  <c r="AK256" i="11"/>
  <c r="AK257" i="11"/>
  <c r="AK258" i="11"/>
  <c r="AK259" i="11"/>
  <c r="AK260" i="11"/>
  <c r="AK261" i="11"/>
  <c r="AK262" i="11"/>
  <c r="AK263" i="11"/>
  <c r="AK264" i="11"/>
  <c r="AK265" i="11"/>
  <c r="AK266" i="11"/>
  <c r="AK267" i="11"/>
  <c r="AK268" i="11"/>
  <c r="AK269" i="11"/>
  <c r="AK270" i="11"/>
  <c r="AK271" i="11"/>
  <c r="AK272" i="11"/>
  <c r="AK273" i="11"/>
  <c r="AK274" i="11"/>
  <c r="AK275" i="11"/>
  <c r="AK276" i="11"/>
  <c r="AK277" i="11"/>
  <c r="AK278" i="11"/>
  <c r="AK279" i="11"/>
  <c r="AK280" i="11"/>
  <c r="AK281" i="11"/>
  <c r="AK282" i="11"/>
  <c r="AK283" i="11"/>
  <c r="AK284" i="11"/>
  <c r="AK285" i="11"/>
  <c r="AK286" i="11"/>
  <c r="AK287" i="11"/>
  <c r="AK288" i="11"/>
  <c r="AK289" i="11"/>
  <c r="AK290" i="11"/>
  <c r="AK291" i="11"/>
  <c r="AK292" i="11"/>
  <c r="AK293" i="11"/>
  <c r="AK294" i="11"/>
  <c r="AK295" i="11"/>
  <c r="AK296" i="11"/>
  <c r="AK297" i="11"/>
  <c r="AK298" i="11"/>
  <c r="AK299" i="11"/>
  <c r="AK300" i="11"/>
  <c r="AK301" i="11"/>
  <c r="AK302" i="11"/>
  <c r="AK303" i="11"/>
  <c r="AK304" i="11"/>
  <c r="AK305" i="11"/>
  <c r="AK306" i="11"/>
  <c r="AK307" i="11"/>
  <c r="AK308" i="11"/>
  <c r="AK309" i="11"/>
  <c r="AK310" i="11"/>
  <c r="AK311" i="11"/>
  <c r="AK312" i="11"/>
  <c r="AK313" i="11"/>
  <c r="AK314" i="11"/>
  <c r="AK315" i="11"/>
  <c r="AK316" i="11"/>
  <c r="AK317" i="11"/>
  <c r="AK318" i="11"/>
  <c r="AK319" i="11"/>
  <c r="AK320" i="11"/>
  <c r="AK321" i="11"/>
  <c r="AK322" i="11"/>
  <c r="AK323" i="11"/>
  <c r="AK324" i="11"/>
  <c r="AK325" i="11"/>
  <c r="AK326" i="11"/>
  <c r="AK327" i="11"/>
  <c r="AK328" i="11"/>
  <c r="AK329" i="11"/>
  <c r="AK330" i="11"/>
  <c r="AK331" i="11"/>
  <c r="AK332" i="11"/>
  <c r="AK333" i="11"/>
  <c r="AK334" i="11"/>
  <c r="AK335" i="11"/>
  <c r="AK336" i="11"/>
  <c r="AK337" i="11"/>
  <c r="AK338" i="11"/>
  <c r="AK339" i="11"/>
  <c r="AK340" i="11"/>
  <c r="AK341" i="11"/>
  <c r="AK342" i="11"/>
  <c r="AK343" i="11"/>
  <c r="AK344" i="11"/>
  <c r="AK345" i="11"/>
  <c r="AK346" i="11"/>
  <c r="AK347" i="11"/>
  <c r="AK348" i="11"/>
  <c r="AK349" i="11"/>
  <c r="AK350" i="11"/>
  <c r="AK351" i="11"/>
  <c r="AK352" i="11"/>
  <c r="AK353" i="11"/>
  <c r="AK354" i="11"/>
  <c r="AK355" i="11"/>
  <c r="AK356" i="11"/>
  <c r="AK357" i="11"/>
  <c r="AK358" i="11"/>
  <c r="AK359" i="11"/>
  <c r="AK360" i="11"/>
  <c r="AK361" i="11"/>
  <c r="AK362" i="11"/>
  <c r="AK363" i="11"/>
  <c r="AK364" i="11"/>
  <c r="AK365" i="11"/>
  <c r="AK366" i="11"/>
  <c r="AK367" i="11"/>
  <c r="AK2" i="11"/>
  <c r="AJ2" i="11"/>
  <c r="P87" i="19" l="1"/>
  <c r="P182" i="19"/>
  <c r="P154" i="19"/>
  <c r="P246" i="19"/>
  <c r="P125" i="19"/>
  <c r="R125" i="19"/>
  <c r="S125" i="19" s="1"/>
  <c r="P59" i="19"/>
  <c r="R59" i="19"/>
  <c r="S59" i="19" s="1"/>
  <c r="P63" i="19"/>
  <c r="R63" i="19"/>
  <c r="S63" i="19" s="1"/>
  <c r="P85" i="19"/>
  <c r="R85" i="19"/>
  <c r="S85" i="19" s="1"/>
  <c r="P88" i="19"/>
  <c r="R88" i="19"/>
  <c r="S88" i="19" s="1"/>
  <c r="P107" i="19"/>
  <c r="R107" i="19"/>
  <c r="S107" i="19" s="1"/>
  <c r="P118" i="19"/>
  <c r="R118" i="19"/>
  <c r="S118" i="19" s="1"/>
  <c r="P133" i="19"/>
  <c r="R133" i="19"/>
  <c r="S133" i="19" s="1"/>
  <c r="P147" i="19"/>
  <c r="R147" i="19"/>
  <c r="S147" i="19" s="1"/>
  <c r="P158" i="19"/>
  <c r="R158" i="19"/>
  <c r="S158" i="19" s="1"/>
  <c r="P162" i="19"/>
  <c r="R162" i="19"/>
  <c r="S162" i="19" s="1"/>
  <c r="P166" i="19"/>
  <c r="R166" i="19"/>
  <c r="S166" i="19" s="1"/>
  <c r="P175" i="19"/>
  <c r="R175" i="19"/>
  <c r="S175" i="19" s="1"/>
  <c r="P187" i="19"/>
  <c r="R187" i="19"/>
  <c r="S187" i="19" s="1"/>
  <c r="P208" i="19"/>
  <c r="R208" i="19"/>
  <c r="S208" i="19" s="1"/>
  <c r="P220" i="19"/>
  <c r="R220" i="19"/>
  <c r="S220" i="19" s="1"/>
  <c r="P229" i="19"/>
  <c r="R229" i="19"/>
  <c r="S229" i="19" s="1"/>
  <c r="P267" i="19"/>
  <c r="R267" i="19"/>
  <c r="S267" i="19" s="1"/>
  <c r="P279" i="19"/>
  <c r="R279" i="19"/>
  <c r="S279" i="19" s="1"/>
  <c r="P295" i="19"/>
  <c r="R295" i="19"/>
  <c r="S295" i="19" s="1"/>
  <c r="P317" i="19"/>
  <c r="R317" i="19"/>
  <c r="S317" i="19" s="1"/>
  <c r="P321" i="19"/>
  <c r="R321" i="19"/>
  <c r="S321" i="19" s="1"/>
  <c r="P325" i="19"/>
  <c r="R325" i="19"/>
  <c r="S325" i="19" s="1"/>
  <c r="P329" i="19"/>
  <c r="R329" i="19"/>
  <c r="S329" i="19" s="1"/>
  <c r="P333" i="19"/>
  <c r="R333" i="19"/>
  <c r="S333" i="19" s="1"/>
  <c r="P143" i="19"/>
  <c r="R143" i="19"/>
  <c r="S143" i="19" s="1"/>
  <c r="P204" i="19"/>
  <c r="R204" i="19"/>
  <c r="S204" i="19" s="1"/>
  <c r="P237" i="19"/>
  <c r="R237" i="19"/>
  <c r="S237" i="19" s="1"/>
  <c r="P271" i="19"/>
  <c r="R271" i="19"/>
  <c r="S271" i="19" s="1"/>
  <c r="P291" i="19"/>
  <c r="R291" i="19"/>
  <c r="S291" i="19" s="1"/>
  <c r="P18" i="19"/>
  <c r="R18" i="19"/>
  <c r="S18" i="19" s="1"/>
  <c r="P34" i="19"/>
  <c r="R34" i="19"/>
  <c r="S34" i="19" s="1"/>
  <c r="P37" i="19"/>
  <c r="R37" i="19"/>
  <c r="S37" i="19" s="1"/>
  <c r="P67" i="19"/>
  <c r="R67" i="19"/>
  <c r="S67" i="19" s="1"/>
  <c r="P82" i="19"/>
  <c r="R82" i="19"/>
  <c r="S82" i="19" s="1"/>
  <c r="P91" i="19"/>
  <c r="R91" i="19"/>
  <c r="S91" i="19" s="1"/>
  <c r="P98" i="19"/>
  <c r="R98" i="19"/>
  <c r="S98" i="19" s="1"/>
  <c r="P111" i="19"/>
  <c r="R111" i="19"/>
  <c r="S111" i="19" s="1"/>
  <c r="P122" i="19"/>
  <c r="R122" i="19"/>
  <c r="S122" i="19" s="1"/>
  <c r="P126" i="19"/>
  <c r="R126" i="19"/>
  <c r="S126" i="19" s="1"/>
  <c r="P130" i="19"/>
  <c r="R130" i="19"/>
  <c r="S130" i="19" s="1"/>
  <c r="P136" i="19"/>
  <c r="R136" i="19"/>
  <c r="S136" i="19" s="1"/>
  <c r="P144" i="19"/>
  <c r="R144" i="19"/>
  <c r="S144" i="19" s="1"/>
  <c r="P151" i="19"/>
  <c r="P201" i="19"/>
  <c r="R201" i="19"/>
  <c r="S201" i="19" s="1"/>
  <c r="P212" i="19"/>
  <c r="R212" i="19"/>
  <c r="S212" i="19" s="1"/>
  <c r="P238" i="19"/>
  <c r="R238" i="19"/>
  <c r="S238" i="19" s="1"/>
  <c r="P255" i="19"/>
  <c r="R255" i="19"/>
  <c r="S255" i="19" s="1"/>
  <c r="P276" i="19"/>
  <c r="R276" i="19"/>
  <c r="S276" i="19" s="1"/>
  <c r="P284" i="19"/>
  <c r="R284" i="19"/>
  <c r="S284" i="19" s="1"/>
  <c r="P292" i="19"/>
  <c r="R292" i="19"/>
  <c r="S292" i="19" s="1"/>
  <c r="P313" i="19"/>
  <c r="R313" i="19"/>
  <c r="S313" i="19" s="1"/>
  <c r="P342" i="19"/>
  <c r="R342" i="19"/>
  <c r="S342" i="19" s="1"/>
  <c r="P51" i="19"/>
  <c r="R51" i="19"/>
  <c r="S51" i="19" s="1"/>
  <c r="P90" i="19"/>
  <c r="R90" i="19"/>
  <c r="S90" i="19" s="1"/>
  <c r="P110" i="19"/>
  <c r="R110" i="19"/>
  <c r="S110" i="19" s="1"/>
  <c r="P170" i="19"/>
  <c r="R170" i="19"/>
  <c r="S170" i="19" s="1"/>
  <c r="P71" i="19"/>
  <c r="R71" i="19"/>
  <c r="S71" i="19" s="1"/>
  <c r="P115" i="19"/>
  <c r="R115" i="19"/>
  <c r="S115" i="19" s="1"/>
  <c r="P119" i="19"/>
  <c r="R119" i="19"/>
  <c r="S119" i="19" s="1"/>
  <c r="P134" i="19"/>
  <c r="R134" i="19"/>
  <c r="S134" i="19" s="1"/>
  <c r="P148" i="19"/>
  <c r="R148" i="19"/>
  <c r="S148" i="19" s="1"/>
  <c r="P209" i="19"/>
  <c r="R209" i="19"/>
  <c r="S209" i="19" s="1"/>
  <c r="P217" i="19"/>
  <c r="R217" i="19"/>
  <c r="S217" i="19" s="1"/>
  <c r="P230" i="19"/>
  <c r="R230" i="19"/>
  <c r="S230" i="19" s="1"/>
  <c r="P243" i="19"/>
  <c r="R243" i="19"/>
  <c r="S243" i="19" s="1"/>
  <c r="P273" i="19"/>
  <c r="R273" i="19"/>
  <c r="S273" i="19" s="1"/>
  <c r="P289" i="19"/>
  <c r="R289" i="19"/>
  <c r="S289" i="19" s="1"/>
  <c r="P300" i="19"/>
  <c r="R300" i="19"/>
  <c r="S300" i="19" s="1"/>
  <c r="P309" i="19"/>
  <c r="R309" i="19"/>
  <c r="S309" i="19" s="1"/>
  <c r="P326" i="19"/>
  <c r="R326" i="19"/>
  <c r="S326" i="19" s="1"/>
  <c r="P330" i="19"/>
  <c r="R330" i="19"/>
  <c r="S330" i="19" s="1"/>
  <c r="P21" i="19"/>
  <c r="R21" i="19"/>
  <c r="S21" i="19" s="1"/>
  <c r="P337" i="19"/>
  <c r="R337" i="19"/>
  <c r="S337" i="19" s="1"/>
  <c r="P3" i="19"/>
  <c r="R3" i="19"/>
  <c r="S3" i="19" s="1"/>
  <c r="P7" i="19"/>
  <c r="R7" i="19"/>
  <c r="S7" i="19" s="1"/>
  <c r="P11" i="19"/>
  <c r="R11" i="19"/>
  <c r="S11" i="19" s="1"/>
  <c r="P15" i="19"/>
  <c r="R15" i="19"/>
  <c r="S15" i="19" s="1"/>
  <c r="P19" i="19"/>
  <c r="R19" i="19"/>
  <c r="S19" i="19" s="1"/>
  <c r="P23" i="19"/>
  <c r="R23" i="19"/>
  <c r="S23" i="19" s="1"/>
  <c r="P27" i="19"/>
  <c r="R27" i="19"/>
  <c r="S27" i="19" s="1"/>
  <c r="P31" i="19"/>
  <c r="R31" i="19"/>
  <c r="S31" i="19" s="1"/>
  <c r="P53" i="19"/>
  <c r="R53" i="19"/>
  <c r="S53" i="19" s="1"/>
  <c r="P68" i="19"/>
  <c r="R68" i="19"/>
  <c r="S68" i="19" s="1"/>
  <c r="P75" i="19"/>
  <c r="R75" i="19"/>
  <c r="S75" i="19" s="1"/>
  <c r="P79" i="19"/>
  <c r="R79" i="19"/>
  <c r="S79" i="19" s="1"/>
  <c r="P83" i="19"/>
  <c r="R83" i="19"/>
  <c r="S83" i="19" s="1"/>
  <c r="P95" i="19"/>
  <c r="P99" i="19"/>
  <c r="R99" i="19"/>
  <c r="S99" i="19" s="1"/>
  <c r="P102" i="19"/>
  <c r="R102" i="19"/>
  <c r="S102" i="19" s="1"/>
  <c r="P105" i="19"/>
  <c r="R105" i="19"/>
  <c r="S105" i="19" s="1"/>
  <c r="P123" i="19"/>
  <c r="R123" i="19"/>
  <c r="S123" i="19" s="1"/>
  <c r="P127" i="19"/>
  <c r="R127" i="19"/>
  <c r="S127" i="19" s="1"/>
  <c r="P152" i="19"/>
  <c r="R152" i="19"/>
  <c r="S152" i="19" s="1"/>
  <c r="P196" i="19"/>
  <c r="R196" i="19"/>
  <c r="S196" i="19" s="1"/>
  <c r="P206" i="19"/>
  <c r="R206" i="19"/>
  <c r="S206" i="19" s="1"/>
  <c r="P222" i="19"/>
  <c r="R222" i="19"/>
  <c r="S222" i="19" s="1"/>
  <c r="P227" i="19"/>
  <c r="R227" i="19"/>
  <c r="S227" i="19" s="1"/>
  <c r="P235" i="19"/>
  <c r="R235" i="19"/>
  <c r="S235" i="19" s="1"/>
  <c r="P239" i="19"/>
  <c r="R239" i="19"/>
  <c r="S239" i="19" s="1"/>
  <c r="P247" i="19"/>
  <c r="R247" i="19"/>
  <c r="S247" i="19" s="1"/>
  <c r="P261" i="19"/>
  <c r="R261" i="19"/>
  <c r="S261" i="19" s="1"/>
  <c r="P265" i="19"/>
  <c r="P269" i="19"/>
  <c r="R269" i="19"/>
  <c r="S269" i="19" s="1"/>
  <c r="P277" i="19"/>
  <c r="R277" i="19"/>
  <c r="S277" i="19" s="1"/>
  <c r="P281" i="19"/>
  <c r="R281" i="19"/>
  <c r="S281" i="19" s="1"/>
  <c r="P285" i="19"/>
  <c r="R285" i="19"/>
  <c r="S285" i="19" s="1"/>
  <c r="P293" i="19"/>
  <c r="R293" i="19"/>
  <c r="S293" i="19" s="1"/>
  <c r="P297" i="19"/>
  <c r="R297" i="19"/>
  <c r="S297" i="19" s="1"/>
  <c r="P305" i="19"/>
  <c r="R305" i="19"/>
  <c r="S305" i="19" s="1"/>
  <c r="P318" i="19"/>
  <c r="R318" i="19"/>
  <c r="S318" i="19" s="1"/>
  <c r="P104" i="19"/>
  <c r="R104" i="19"/>
  <c r="S104" i="19" s="1"/>
  <c r="P254" i="19"/>
  <c r="R254" i="19"/>
  <c r="S254" i="19" s="1"/>
  <c r="P35" i="19"/>
  <c r="R35" i="19"/>
  <c r="S35" i="19" s="1"/>
  <c r="P50" i="19"/>
  <c r="R50" i="19"/>
  <c r="S50" i="19" s="1"/>
  <c r="P89" i="19"/>
  <c r="R89" i="19"/>
  <c r="S89" i="19" s="1"/>
  <c r="P131" i="19"/>
  <c r="R131" i="19"/>
  <c r="S131" i="19" s="1"/>
  <c r="P156" i="19"/>
  <c r="R156" i="19"/>
  <c r="S156" i="19" s="1"/>
  <c r="P160" i="19"/>
  <c r="R160" i="19"/>
  <c r="S160" i="19" s="1"/>
  <c r="P189" i="19"/>
  <c r="R189" i="19"/>
  <c r="S189" i="19" s="1"/>
  <c r="P193" i="19"/>
  <c r="R193" i="19"/>
  <c r="S193" i="19" s="1"/>
  <c r="P231" i="19"/>
  <c r="R231" i="19"/>
  <c r="S231" i="19" s="1"/>
  <c r="P257" i="19"/>
  <c r="R257" i="19"/>
  <c r="S257" i="19" s="1"/>
  <c r="P301" i="19"/>
  <c r="R301" i="19"/>
  <c r="S301" i="19" s="1"/>
  <c r="P36" i="19"/>
  <c r="R36" i="19"/>
  <c r="S36" i="19" s="1"/>
  <c r="P55" i="19"/>
  <c r="R55" i="19"/>
  <c r="S55" i="19" s="1"/>
  <c r="P101" i="19"/>
  <c r="R101" i="19"/>
  <c r="S101" i="19" s="1"/>
  <c r="P194" i="19"/>
  <c r="R194" i="19"/>
  <c r="S194" i="19" s="1"/>
  <c r="P69" i="19"/>
  <c r="R69" i="19"/>
  <c r="S69" i="19" s="1"/>
  <c r="P100" i="19"/>
  <c r="R100" i="19"/>
  <c r="S100" i="19" s="1"/>
  <c r="P103" i="19"/>
  <c r="R103" i="19"/>
  <c r="S103" i="19" s="1"/>
  <c r="P106" i="19"/>
  <c r="R106" i="19"/>
  <c r="S106" i="19" s="1"/>
  <c r="P109" i="19"/>
  <c r="R109" i="19"/>
  <c r="S109" i="19" s="1"/>
  <c r="P135" i="19"/>
  <c r="R135" i="19"/>
  <c r="S135" i="19" s="1"/>
  <c r="P150" i="19"/>
  <c r="R150" i="19"/>
  <c r="S150" i="19" s="1"/>
  <c r="P169" i="19"/>
  <c r="R169" i="19"/>
  <c r="S169" i="19" s="1"/>
  <c r="P203" i="19"/>
  <c r="R203" i="19"/>
  <c r="S203" i="19" s="1"/>
  <c r="P223" i="19"/>
  <c r="R223" i="19"/>
  <c r="S223" i="19" s="1"/>
  <c r="P236" i="19"/>
  <c r="R236" i="19"/>
  <c r="S236" i="19" s="1"/>
  <c r="P253" i="19"/>
  <c r="R253" i="19"/>
  <c r="S253" i="19" s="1"/>
  <c r="P262" i="19"/>
  <c r="R262" i="19"/>
  <c r="S262" i="19" s="1"/>
  <c r="P270" i="19"/>
  <c r="R270" i="19"/>
  <c r="S270" i="19" s="1"/>
  <c r="P278" i="19"/>
  <c r="R278" i="19"/>
  <c r="S278" i="19" s="1"/>
  <c r="P286" i="19"/>
  <c r="R286" i="19"/>
  <c r="S286" i="19" s="1"/>
  <c r="P294" i="19"/>
  <c r="R294" i="19"/>
  <c r="S294" i="19" s="1"/>
  <c r="P323" i="19"/>
  <c r="R323" i="19"/>
  <c r="S323" i="19" s="1"/>
  <c r="P73" i="19"/>
  <c r="R73" i="19"/>
  <c r="S73" i="19" s="1"/>
  <c r="P139" i="19"/>
  <c r="R139" i="19"/>
  <c r="S139" i="19" s="1"/>
  <c r="P263" i="19"/>
  <c r="R263" i="19"/>
  <c r="S263" i="19" s="1"/>
  <c r="P299" i="19"/>
  <c r="R299" i="19"/>
  <c r="S299" i="19" s="1"/>
  <c r="P39" i="19"/>
  <c r="R39" i="19"/>
  <c r="S39" i="19" s="1"/>
  <c r="P43" i="19"/>
  <c r="R43" i="19"/>
  <c r="S43" i="19" s="1"/>
  <c r="P47" i="19"/>
  <c r="R47" i="19"/>
  <c r="S47" i="19" s="1"/>
  <c r="P66" i="19"/>
  <c r="R66" i="19"/>
  <c r="S66" i="19" s="1"/>
  <c r="P84" i="19"/>
  <c r="R84" i="19"/>
  <c r="S84" i="19" s="1"/>
  <c r="P93" i="19"/>
  <c r="R93" i="19"/>
  <c r="S93" i="19" s="1"/>
  <c r="P117" i="19"/>
  <c r="R117" i="19"/>
  <c r="S117" i="19" s="1"/>
  <c r="P146" i="19"/>
  <c r="R146" i="19"/>
  <c r="S146" i="19" s="1"/>
  <c r="P165" i="19"/>
  <c r="R165" i="19"/>
  <c r="S165" i="19" s="1"/>
  <c r="P174" i="19"/>
  <c r="R174" i="19"/>
  <c r="S174" i="19" s="1"/>
  <c r="P178" i="19"/>
  <c r="R178" i="19"/>
  <c r="S178" i="19" s="1"/>
  <c r="P186" i="19"/>
  <c r="R186" i="19"/>
  <c r="S186" i="19" s="1"/>
  <c r="P190" i="19"/>
  <c r="R190" i="19"/>
  <c r="S190" i="19" s="1"/>
  <c r="P207" i="19"/>
  <c r="R207" i="19"/>
  <c r="S207" i="19" s="1"/>
  <c r="P219" i="19"/>
  <c r="R219" i="19"/>
  <c r="S219" i="19" s="1"/>
  <c r="P228" i="19"/>
  <c r="R228" i="19"/>
  <c r="S228" i="19" s="1"/>
  <c r="P241" i="19"/>
  <c r="R241" i="19"/>
  <c r="S241" i="19" s="1"/>
  <c r="P245" i="19"/>
  <c r="R245" i="19"/>
  <c r="S245" i="19" s="1"/>
  <c r="P249" i="19"/>
  <c r="R249" i="19"/>
  <c r="S249" i="19" s="1"/>
  <c r="P275" i="19"/>
  <c r="R275" i="19"/>
  <c r="S275" i="19" s="1"/>
  <c r="P302" i="19"/>
  <c r="R302" i="19"/>
  <c r="S302" i="19" s="1"/>
  <c r="P341" i="19"/>
  <c r="R341" i="19"/>
  <c r="S341" i="19" s="1"/>
  <c r="P353" i="19"/>
  <c r="R353" i="19"/>
  <c r="S353" i="19" s="1"/>
  <c r="P357" i="19"/>
  <c r="R357" i="19"/>
  <c r="S357" i="19" s="1"/>
  <c r="M3" i="19"/>
  <c r="N3" i="19" s="1"/>
  <c r="L26" i="19"/>
  <c r="L61" i="19"/>
  <c r="M127" i="19"/>
  <c r="N127" i="19" s="1"/>
  <c r="M133" i="19"/>
  <c r="N133" i="19" s="1"/>
  <c r="L138" i="19"/>
  <c r="M147" i="19"/>
  <c r="N147" i="19" s="1"/>
  <c r="M174" i="19"/>
  <c r="N174" i="19" s="1"/>
  <c r="L183" i="19"/>
  <c r="M201" i="19"/>
  <c r="N201" i="19" s="1"/>
  <c r="L210" i="19"/>
  <c r="L213" i="19"/>
  <c r="M255" i="19"/>
  <c r="N255" i="19" s="1"/>
  <c r="L287" i="19"/>
  <c r="M302" i="19"/>
  <c r="N302" i="19" s="1"/>
  <c r="L327" i="19"/>
  <c r="M333" i="19"/>
  <c r="N333" i="19" s="1"/>
  <c r="L40" i="19"/>
  <c r="L58" i="19"/>
  <c r="M68" i="19"/>
  <c r="N68" i="19" s="1"/>
  <c r="M71" i="19"/>
  <c r="N71" i="19" s="1"/>
  <c r="M82" i="19"/>
  <c r="N82" i="19" s="1"/>
  <c r="M110" i="19"/>
  <c r="N110" i="19" s="1"/>
  <c r="M117" i="19"/>
  <c r="N117" i="19" s="1"/>
  <c r="L142" i="19"/>
  <c r="L145" i="19"/>
  <c r="M160" i="19"/>
  <c r="N160" i="19" s="1"/>
  <c r="L181" i="19"/>
  <c r="M189" i="19"/>
  <c r="N189" i="19" s="1"/>
  <c r="M217" i="19"/>
  <c r="N217" i="19" s="1"/>
  <c r="L259" i="19"/>
  <c r="M262" i="19"/>
  <c r="N262" i="19" s="1"/>
  <c r="M325" i="19"/>
  <c r="N325" i="19" s="1"/>
  <c r="L339" i="19"/>
  <c r="L319" i="19"/>
  <c r="M337" i="19"/>
  <c r="N337" i="19" s="1"/>
  <c r="L355" i="19"/>
  <c r="L86" i="19"/>
  <c r="M125" i="19"/>
  <c r="N125" i="19" s="1"/>
  <c r="M131" i="19"/>
  <c r="N131" i="19" s="1"/>
  <c r="M246" i="19"/>
  <c r="N246" i="19" s="1"/>
  <c r="L303" i="19"/>
  <c r="L306" i="19"/>
  <c r="M313" i="19"/>
  <c r="N313" i="19" s="1"/>
  <c r="L331" i="19"/>
  <c r="L349" i="19"/>
  <c r="L9" i="19"/>
  <c r="M169" i="19"/>
  <c r="N169" i="19" s="1"/>
  <c r="M196" i="19"/>
  <c r="N196" i="19" s="1"/>
  <c r="M263" i="19"/>
  <c r="N263" i="19" s="1"/>
  <c r="M279" i="19"/>
  <c r="N279" i="19" s="1"/>
  <c r="L335" i="19"/>
  <c r="L338" i="19"/>
  <c r="L343" i="19"/>
  <c r="M353" i="19"/>
  <c r="N353" i="19" s="1"/>
  <c r="M270" i="19"/>
  <c r="N270" i="19" s="1"/>
  <c r="L311" i="19"/>
  <c r="L314" i="19"/>
  <c r="M341" i="19"/>
  <c r="N341" i="19" s="1"/>
  <c r="L347" i="19"/>
  <c r="L350" i="19"/>
  <c r="L358" i="19"/>
  <c r="M11" i="19"/>
  <c r="N11" i="19" s="1"/>
  <c r="M18" i="19"/>
  <c r="N18" i="19" s="1"/>
  <c r="M39" i="19"/>
  <c r="N39" i="19" s="1"/>
  <c r="L45" i="19"/>
  <c r="L72" i="19"/>
  <c r="L74" i="19"/>
  <c r="M85" i="19"/>
  <c r="N85" i="19" s="1"/>
  <c r="M100" i="19"/>
  <c r="N100" i="19" s="1"/>
  <c r="M109" i="19"/>
  <c r="N109" i="19" s="1"/>
  <c r="M139" i="19"/>
  <c r="N139" i="19" s="1"/>
  <c r="L141" i="19"/>
  <c r="M143" i="19"/>
  <c r="N143" i="19" s="1"/>
  <c r="L163" i="19"/>
  <c r="L173" i="19"/>
  <c r="M178" i="19"/>
  <c r="N178" i="19" s="1"/>
  <c r="M236" i="19"/>
  <c r="N236" i="19" s="1"/>
  <c r="M239" i="19"/>
  <c r="N239" i="19" s="1"/>
  <c r="L251" i="19"/>
  <c r="M254" i="19"/>
  <c r="N254" i="19" s="1"/>
  <c r="M271" i="19"/>
  <c r="N271" i="19" s="1"/>
  <c r="L283" i="19"/>
  <c r="M294" i="19"/>
  <c r="N294" i="19" s="1"/>
  <c r="L310" i="19"/>
  <c r="M317" i="19"/>
  <c r="N317" i="19" s="1"/>
  <c r="L322" i="19"/>
  <c r="M329" i="19"/>
  <c r="N329" i="19" s="1"/>
  <c r="L5" i="19"/>
  <c r="M21" i="19"/>
  <c r="N21" i="19" s="1"/>
  <c r="L24" i="19"/>
  <c r="L42" i="19"/>
  <c r="L52" i="19"/>
  <c r="L77" i="19"/>
  <c r="M123" i="19"/>
  <c r="N123" i="19" s="1"/>
  <c r="M126" i="19"/>
  <c r="N126" i="19" s="1"/>
  <c r="M148" i="19"/>
  <c r="N148" i="19" s="1"/>
  <c r="M156" i="19"/>
  <c r="N156" i="19" s="1"/>
  <c r="L159" i="19"/>
  <c r="L161" i="19"/>
  <c r="M166" i="19"/>
  <c r="N166" i="19" s="1"/>
  <c r="L171" i="19"/>
  <c r="L185" i="19"/>
  <c r="M206" i="19"/>
  <c r="N206" i="19" s="1"/>
  <c r="M219" i="19"/>
  <c r="N219" i="19" s="1"/>
  <c r="M286" i="19"/>
  <c r="N286" i="19" s="1"/>
  <c r="L315" i="19"/>
  <c r="L334" i="19"/>
  <c r="L346" i="19"/>
  <c r="L351" i="19"/>
  <c r="M98" i="19"/>
  <c r="N98" i="19" s="1"/>
  <c r="M103" i="19"/>
  <c r="N103" i="19" s="1"/>
  <c r="M115" i="19"/>
  <c r="N115" i="19" s="1"/>
  <c r="M118" i="19"/>
  <c r="N118" i="19" s="1"/>
  <c r="M231" i="19"/>
  <c r="N231" i="19" s="1"/>
  <c r="L359" i="19"/>
  <c r="L354" i="19"/>
  <c r="L13" i="19"/>
  <c r="L20" i="19"/>
  <c r="M53" i="19"/>
  <c r="N53" i="19" s="1"/>
  <c r="L56" i="19"/>
  <c r="M84" i="19"/>
  <c r="N84" i="19" s="1"/>
  <c r="M99" i="19"/>
  <c r="N99" i="19" s="1"/>
  <c r="L114" i="19"/>
  <c r="M119" i="19"/>
  <c r="N119" i="19" s="1"/>
  <c r="L140" i="19"/>
  <c r="L167" i="19"/>
  <c r="L177" i="19"/>
  <c r="L179" i="19"/>
  <c r="L191" i="19"/>
  <c r="L202" i="19"/>
  <c r="M220" i="19"/>
  <c r="N220" i="19" s="1"/>
  <c r="M223" i="19"/>
  <c r="N223" i="19" s="1"/>
  <c r="L307" i="19"/>
  <c r="M309" i="19"/>
  <c r="N309" i="19" s="1"/>
  <c r="M321" i="19"/>
  <c r="N321" i="19" s="1"/>
  <c r="L345" i="19"/>
  <c r="M7" i="19"/>
  <c r="N7" i="19" s="1"/>
  <c r="M23" i="19"/>
  <c r="N23" i="19" s="1"/>
  <c r="L29" i="19"/>
  <c r="L215" i="19"/>
  <c r="M247" i="19"/>
  <c r="N247" i="19" s="1"/>
  <c r="M205" i="19"/>
  <c r="N205" i="19" s="1"/>
  <c r="L205" i="19"/>
  <c r="L260" i="19"/>
  <c r="M260" i="19"/>
  <c r="N260" i="19" s="1"/>
  <c r="L2" i="19"/>
  <c r="L6" i="19"/>
  <c r="L10" i="19"/>
  <c r="L14" i="19"/>
  <c r="L17" i="19"/>
  <c r="M27" i="19"/>
  <c r="N27" i="19" s="1"/>
  <c r="L30" i="19"/>
  <c r="L33" i="19"/>
  <c r="M43" i="19"/>
  <c r="N43" i="19" s="1"/>
  <c r="L46" i="19"/>
  <c r="L49" i="19"/>
  <c r="M59" i="19"/>
  <c r="N59" i="19" s="1"/>
  <c r="L62" i="19"/>
  <c r="L65" i="19"/>
  <c r="M75" i="19"/>
  <c r="N75" i="19" s="1"/>
  <c r="L78" i="19"/>
  <c r="L81" i="19"/>
  <c r="M91" i="19"/>
  <c r="N91" i="19" s="1"/>
  <c r="L94" i="19"/>
  <c r="L97" i="19"/>
  <c r="M150" i="19"/>
  <c r="N150" i="19" s="1"/>
  <c r="M170" i="19"/>
  <c r="N170" i="19" s="1"/>
  <c r="M197" i="19"/>
  <c r="N197" i="19" s="1"/>
  <c r="L197" i="19"/>
  <c r="M203" i="19"/>
  <c r="N203" i="19" s="1"/>
  <c r="L252" i="19"/>
  <c r="M252" i="19"/>
  <c r="N252" i="19" s="1"/>
  <c r="L112" i="19"/>
  <c r="L120" i="19"/>
  <c r="L128" i="19"/>
  <c r="M155" i="19"/>
  <c r="N155" i="19" s="1"/>
  <c r="L155" i="19"/>
  <c r="M168" i="19"/>
  <c r="N168" i="19" s="1"/>
  <c r="L168" i="19"/>
  <c r="L244" i="19"/>
  <c r="M244" i="19"/>
  <c r="N244" i="19" s="1"/>
  <c r="L16" i="19"/>
  <c r="L32" i="19"/>
  <c r="L48" i="19"/>
  <c r="L64" i="19"/>
  <c r="L80" i="19"/>
  <c r="L96" i="19"/>
  <c r="L153" i="19"/>
  <c r="M158" i="19"/>
  <c r="N158" i="19" s="1"/>
  <c r="M184" i="19"/>
  <c r="N184" i="19" s="1"/>
  <c r="L184" i="19"/>
  <c r="M186" i="19"/>
  <c r="N186" i="19" s="1"/>
  <c r="L224" i="19"/>
  <c r="M224" i="19"/>
  <c r="N224" i="19" s="1"/>
  <c r="M320" i="19"/>
  <c r="N320" i="19" s="1"/>
  <c r="L320" i="19"/>
  <c r="L4" i="19"/>
  <c r="L8" i="19"/>
  <c r="L12" i="19"/>
  <c r="M19" i="19"/>
  <c r="N19" i="19" s="1"/>
  <c r="L22" i="19"/>
  <c r="L25" i="19"/>
  <c r="M35" i="19"/>
  <c r="N35" i="19" s="1"/>
  <c r="L38" i="19"/>
  <c r="L41" i="19"/>
  <c r="M51" i="19"/>
  <c r="N51" i="19" s="1"/>
  <c r="L54" i="19"/>
  <c r="L57" i="19"/>
  <c r="M67" i="19"/>
  <c r="N67" i="19" s="1"/>
  <c r="L70" i="19"/>
  <c r="M195" i="19"/>
  <c r="N195" i="19" s="1"/>
  <c r="L195" i="19"/>
  <c r="L28" i="19"/>
  <c r="L44" i="19"/>
  <c r="L60" i="19"/>
  <c r="L76" i="19"/>
  <c r="L92" i="19"/>
  <c r="L108" i="19"/>
  <c r="L113" i="19"/>
  <c r="L116" i="19"/>
  <c r="L121" i="19"/>
  <c r="L124" i="19"/>
  <c r="L129" i="19"/>
  <c r="L132" i="19"/>
  <c r="L137" i="19"/>
  <c r="M149" i="19"/>
  <c r="N149" i="19" s="1"/>
  <c r="L149" i="19"/>
  <c r="M199" i="19"/>
  <c r="N199" i="19" s="1"/>
  <c r="L199" i="19"/>
  <c r="M222" i="19"/>
  <c r="N222" i="19" s="1"/>
  <c r="M15" i="19"/>
  <c r="N15" i="19" s="1"/>
  <c r="M31" i="19"/>
  <c r="N31" i="19" s="1"/>
  <c r="M47" i="19"/>
  <c r="N47" i="19" s="1"/>
  <c r="M63" i="19"/>
  <c r="N63" i="19" s="1"/>
  <c r="M79" i="19"/>
  <c r="N79" i="19" s="1"/>
  <c r="M95" i="19"/>
  <c r="N95" i="19" s="1"/>
  <c r="L268" i="19"/>
  <c r="M268" i="19"/>
  <c r="N268" i="19" s="1"/>
  <c r="L216" i="19"/>
  <c r="M216" i="19"/>
  <c r="N216" i="19" s="1"/>
  <c r="L225" i="19"/>
  <c r="M225" i="19"/>
  <c r="N225" i="19" s="1"/>
  <c r="L232" i="19"/>
  <c r="M232" i="19"/>
  <c r="N232" i="19" s="1"/>
  <c r="M172" i="19"/>
  <c r="N172" i="19" s="1"/>
  <c r="L172" i="19"/>
  <c r="M188" i="19"/>
  <c r="N188" i="19" s="1"/>
  <c r="L188" i="19"/>
  <c r="L218" i="19"/>
  <c r="M230" i="19"/>
  <c r="N230" i="19" s="1"/>
  <c r="L280" i="19"/>
  <c r="M280" i="19"/>
  <c r="N280" i="19" s="1"/>
  <c r="L288" i="19"/>
  <c r="M288" i="19"/>
  <c r="N288" i="19" s="1"/>
  <c r="L296" i="19"/>
  <c r="M296" i="19"/>
  <c r="N296" i="19" s="1"/>
  <c r="M304" i="19"/>
  <c r="N304" i="19" s="1"/>
  <c r="L304" i="19"/>
  <c r="M328" i="19"/>
  <c r="N328" i="19" s="1"/>
  <c r="L328" i="19"/>
  <c r="L233" i="19"/>
  <c r="M233" i="19"/>
  <c r="N233" i="19" s="1"/>
  <c r="L240" i="19"/>
  <c r="M240" i="19"/>
  <c r="N240" i="19" s="1"/>
  <c r="L248" i="19"/>
  <c r="M248" i="19"/>
  <c r="N248" i="19" s="1"/>
  <c r="L256" i="19"/>
  <c r="M256" i="19"/>
  <c r="N256" i="19" s="1"/>
  <c r="L264" i="19"/>
  <c r="M264" i="19"/>
  <c r="N264" i="19" s="1"/>
  <c r="L272" i="19"/>
  <c r="M272" i="19"/>
  <c r="N272" i="19" s="1"/>
  <c r="L157" i="19"/>
  <c r="M176" i="19"/>
  <c r="N176" i="19" s="1"/>
  <c r="L176" i="19"/>
  <c r="L192" i="19"/>
  <c r="M192" i="19"/>
  <c r="N192" i="19" s="1"/>
  <c r="L200" i="19"/>
  <c r="M200" i="19"/>
  <c r="N200" i="19" s="1"/>
  <c r="M212" i="19"/>
  <c r="N212" i="19" s="1"/>
  <c r="M228" i="19"/>
  <c r="N228" i="19" s="1"/>
  <c r="M238" i="19"/>
  <c r="N238" i="19" s="1"/>
  <c r="M146" i="19"/>
  <c r="N146" i="19" s="1"/>
  <c r="M154" i="19"/>
  <c r="N154" i="19" s="1"/>
  <c r="M162" i="19"/>
  <c r="N162" i="19" s="1"/>
  <c r="M198" i="19"/>
  <c r="N198" i="19" s="1"/>
  <c r="L198" i="19"/>
  <c r="M221" i="19"/>
  <c r="N221" i="19" s="1"/>
  <c r="L221" i="19"/>
  <c r="M324" i="19"/>
  <c r="N324" i="19" s="1"/>
  <c r="L324" i="19"/>
  <c r="M164" i="19"/>
  <c r="N164" i="19" s="1"/>
  <c r="L164" i="19"/>
  <c r="M180" i="19"/>
  <c r="N180" i="19" s="1"/>
  <c r="L180" i="19"/>
  <c r="M241" i="19"/>
  <c r="N241" i="19" s="1"/>
  <c r="M249" i="19"/>
  <c r="N249" i="19" s="1"/>
  <c r="M257" i="19"/>
  <c r="N257" i="19" s="1"/>
  <c r="M265" i="19"/>
  <c r="N265" i="19" s="1"/>
  <c r="M273" i="19"/>
  <c r="N273" i="19" s="1"/>
  <c r="M281" i="19"/>
  <c r="N281" i="19" s="1"/>
  <c r="M289" i="19"/>
  <c r="N289" i="19" s="1"/>
  <c r="M297" i="19"/>
  <c r="N297" i="19" s="1"/>
  <c r="M332" i="19"/>
  <c r="N332" i="19" s="1"/>
  <c r="L332" i="19"/>
  <c r="M316" i="19"/>
  <c r="N316" i="19" s="1"/>
  <c r="L316" i="19"/>
  <c r="M208" i="19"/>
  <c r="N208" i="19" s="1"/>
  <c r="L211" i="19"/>
  <c r="L214" i="19"/>
  <c r="L226" i="19"/>
  <c r="M229" i="19"/>
  <c r="N229" i="19" s="1"/>
  <c r="L234" i="19"/>
  <c r="M237" i="19"/>
  <c r="N237" i="19" s="1"/>
  <c r="L242" i="19"/>
  <c r="M245" i="19"/>
  <c r="N245" i="19" s="1"/>
  <c r="L250" i="19"/>
  <c r="M253" i="19"/>
  <c r="N253" i="19" s="1"/>
  <c r="L258" i="19"/>
  <c r="M261" i="19"/>
  <c r="N261" i="19" s="1"/>
  <c r="L266" i="19"/>
  <c r="M269" i="19"/>
  <c r="N269" i="19" s="1"/>
  <c r="L274" i="19"/>
  <c r="M277" i="19"/>
  <c r="N277" i="19" s="1"/>
  <c r="L282" i="19"/>
  <c r="M285" i="19"/>
  <c r="N285" i="19" s="1"/>
  <c r="L290" i="19"/>
  <c r="M293" i="19"/>
  <c r="N293" i="19" s="1"/>
  <c r="L298" i="19"/>
  <c r="M301" i="19"/>
  <c r="N301" i="19" s="1"/>
  <c r="M308" i="19"/>
  <c r="N308" i="19" s="1"/>
  <c r="L308" i="19"/>
  <c r="M312" i="19"/>
  <c r="N312" i="19" s="1"/>
  <c r="L312" i="19"/>
  <c r="M344" i="19"/>
  <c r="N344" i="19" s="1"/>
  <c r="L344" i="19"/>
  <c r="M340" i="19"/>
  <c r="N340" i="19" s="1"/>
  <c r="L340" i="19"/>
  <c r="M276" i="19"/>
  <c r="N276" i="19" s="1"/>
  <c r="M284" i="19"/>
  <c r="N284" i="19" s="1"/>
  <c r="M292" i="19"/>
  <c r="N292" i="19" s="1"/>
  <c r="M300" i="19"/>
  <c r="N300" i="19" s="1"/>
  <c r="M305" i="19"/>
  <c r="N305" i="19" s="1"/>
  <c r="M336" i="19"/>
  <c r="N336" i="19" s="1"/>
  <c r="L336" i="19"/>
  <c r="L348" i="19"/>
  <c r="L352" i="19"/>
  <c r="L356" i="19"/>
  <c r="L360" i="19"/>
  <c r="V6" i="17"/>
  <c r="W8" i="17"/>
  <c r="M203" i="18"/>
  <c r="Q203" i="18" s="1"/>
  <c r="N70" i="18"/>
  <c r="O70" i="18" s="1"/>
  <c r="M125" i="18"/>
  <c r="Q125" i="18" s="1"/>
  <c r="M41" i="18"/>
  <c r="S41" i="18" s="1"/>
  <c r="T41" i="18" s="1"/>
  <c r="N54" i="18"/>
  <c r="O54" i="18" s="1"/>
  <c r="M93" i="18"/>
  <c r="Q93" i="18" s="1"/>
  <c r="N164" i="18"/>
  <c r="O164" i="18" s="1"/>
  <c r="M55" i="18"/>
  <c r="S55" i="18" s="1"/>
  <c r="T55" i="18" s="1"/>
  <c r="N187" i="18"/>
  <c r="O187" i="18" s="1"/>
  <c r="N330" i="18"/>
  <c r="O330" i="18" s="1"/>
  <c r="N354" i="18"/>
  <c r="O354" i="18" s="1"/>
  <c r="N110" i="18"/>
  <c r="O110" i="18" s="1"/>
  <c r="M141" i="18"/>
  <c r="Q141" i="18" s="1"/>
  <c r="M27" i="18"/>
  <c r="Q27" i="18" s="1"/>
  <c r="M80" i="18"/>
  <c r="Q80" i="18" s="1"/>
  <c r="N132" i="18"/>
  <c r="O132" i="18" s="1"/>
  <c r="M107" i="18"/>
  <c r="Q107" i="18" s="1"/>
  <c r="N170" i="18"/>
  <c r="O170" i="18" s="1"/>
  <c r="N58" i="18"/>
  <c r="O58" i="18" s="1"/>
  <c r="N167" i="18"/>
  <c r="O167" i="18" s="1"/>
  <c r="Q170" i="18"/>
  <c r="M49" i="18"/>
  <c r="Q49" i="18" s="1"/>
  <c r="N134" i="18"/>
  <c r="O134" i="18" s="1"/>
  <c r="S350" i="18"/>
  <c r="T350" i="18" s="1"/>
  <c r="N102" i="18"/>
  <c r="O102" i="18" s="1"/>
  <c r="N150" i="18"/>
  <c r="O150" i="18" s="1"/>
  <c r="N195" i="18"/>
  <c r="O195" i="18" s="1"/>
  <c r="S342" i="18"/>
  <c r="T342" i="18" s="1"/>
  <c r="M78" i="18"/>
  <c r="Q78" i="18" s="1"/>
  <c r="M115" i="18"/>
  <c r="Q115" i="18" s="1"/>
  <c r="N162" i="18"/>
  <c r="O162" i="18" s="1"/>
  <c r="N188" i="18"/>
  <c r="O188" i="18" s="1"/>
  <c r="N17" i="18"/>
  <c r="O17" i="18" s="1"/>
  <c r="M45" i="18"/>
  <c r="Q45" i="18" s="1"/>
  <c r="M75" i="18"/>
  <c r="Q75" i="18" s="1"/>
  <c r="M112" i="18"/>
  <c r="Q112" i="18" s="1"/>
  <c r="N146" i="18"/>
  <c r="O146" i="18" s="1"/>
  <c r="M160" i="18"/>
  <c r="Q160" i="18" s="1"/>
  <c r="M179" i="18"/>
  <c r="Q179" i="18" s="1"/>
  <c r="N186" i="18"/>
  <c r="O186" i="18" s="1"/>
  <c r="N352" i="18"/>
  <c r="O352" i="18" s="1"/>
  <c r="S328" i="18"/>
  <c r="T328" i="18" s="1"/>
  <c r="S134" i="18"/>
  <c r="T134" i="18" s="1"/>
  <c r="S277" i="18"/>
  <c r="T277" i="18" s="1"/>
  <c r="M65" i="18"/>
  <c r="Q65" i="18" s="1"/>
  <c r="M153" i="18"/>
  <c r="Q153" i="18" s="1"/>
  <c r="Q166" i="18"/>
  <c r="M169" i="18"/>
  <c r="Q169" i="18" s="1"/>
  <c r="N200" i="18"/>
  <c r="O200" i="18" s="1"/>
  <c r="N306" i="18"/>
  <c r="O306" i="18" s="1"/>
  <c r="S326" i="18"/>
  <c r="T326" i="18" s="1"/>
  <c r="S193" i="18"/>
  <c r="T193" i="18" s="1"/>
  <c r="S118" i="18"/>
  <c r="T118" i="18" s="1"/>
  <c r="N129" i="18"/>
  <c r="O129" i="18" s="1"/>
  <c r="Q200" i="18"/>
  <c r="N314" i="18"/>
  <c r="O314" i="18" s="1"/>
  <c r="S299" i="18"/>
  <c r="T299" i="18" s="1"/>
  <c r="S182" i="18"/>
  <c r="T182" i="18" s="1"/>
  <c r="S102" i="18"/>
  <c r="T102" i="18" s="1"/>
  <c r="N11" i="18"/>
  <c r="O11" i="18" s="1"/>
  <c r="M43" i="18"/>
  <c r="Q43" i="18" s="1"/>
  <c r="M73" i="18"/>
  <c r="Q73" i="18" s="1"/>
  <c r="M79" i="18"/>
  <c r="S79" i="18" s="1"/>
  <c r="T79" i="18" s="1"/>
  <c r="M97" i="18"/>
  <c r="Q97" i="18" s="1"/>
  <c r="M128" i="18"/>
  <c r="Q128" i="18" s="1"/>
  <c r="M144" i="18"/>
  <c r="Q144" i="18" s="1"/>
  <c r="M161" i="18"/>
  <c r="Q161" i="18" s="1"/>
  <c r="S360" i="18"/>
  <c r="T360" i="18" s="1"/>
  <c r="S298" i="18"/>
  <c r="T298" i="18" s="1"/>
  <c r="S86" i="18"/>
  <c r="T86" i="18" s="1"/>
  <c r="M51" i="18"/>
  <c r="Q51" i="18" s="1"/>
  <c r="S358" i="18"/>
  <c r="T358" i="18" s="1"/>
  <c r="S289" i="18"/>
  <c r="T289" i="18" s="1"/>
  <c r="S172" i="18"/>
  <c r="T172" i="18" s="1"/>
  <c r="N42" i="18"/>
  <c r="O42" i="18" s="1"/>
  <c r="M83" i="18"/>
  <c r="Q83" i="18" s="1"/>
  <c r="M105" i="18"/>
  <c r="Q105" i="18" s="1"/>
  <c r="M111" i="18"/>
  <c r="S111" i="18" s="1"/>
  <c r="T111" i="18" s="1"/>
  <c r="Q138" i="18"/>
  <c r="M148" i="18"/>
  <c r="M181" i="18"/>
  <c r="Q201" i="18"/>
  <c r="S352" i="18"/>
  <c r="T352" i="18" s="1"/>
  <c r="S287" i="18"/>
  <c r="T287" i="18" s="1"/>
  <c r="S159" i="18"/>
  <c r="T159" i="18" s="1"/>
  <c r="S21" i="18"/>
  <c r="T21" i="18" s="1"/>
  <c r="S278" i="18"/>
  <c r="T278" i="18" s="1"/>
  <c r="S158" i="18"/>
  <c r="T158" i="18" s="1"/>
  <c r="S4" i="18"/>
  <c r="T4" i="18" s="1"/>
  <c r="Q17" i="18"/>
  <c r="S17" i="18"/>
  <c r="T17" i="18" s="1"/>
  <c r="Q62" i="18"/>
  <c r="S62" i="18"/>
  <c r="T62" i="18" s="1"/>
  <c r="Q164" i="18"/>
  <c r="S164" i="18"/>
  <c r="T164" i="18" s="1"/>
  <c r="S204" i="18"/>
  <c r="T204" i="18" s="1"/>
  <c r="M57" i="18"/>
  <c r="M96" i="18"/>
  <c r="Q127" i="18"/>
  <c r="S127" i="18"/>
  <c r="T127" i="18" s="1"/>
  <c r="M180" i="18"/>
  <c r="Q192" i="18"/>
  <c r="Q54" i="18"/>
  <c r="S54" i="18"/>
  <c r="T54" i="18" s="1"/>
  <c r="N62" i="18"/>
  <c r="O62" i="18" s="1"/>
  <c r="Q126" i="18"/>
  <c r="Q129" i="18"/>
  <c r="S129" i="18"/>
  <c r="T129" i="18" s="1"/>
  <c r="Q186" i="18"/>
  <c r="S186" i="18"/>
  <c r="T186" i="18" s="1"/>
  <c r="Q304" i="18"/>
  <c r="S304" i="18"/>
  <c r="T304" i="18" s="1"/>
  <c r="N322" i="18"/>
  <c r="O322" i="18" s="1"/>
  <c r="S318" i="18"/>
  <c r="T318" i="18" s="1"/>
  <c r="S300" i="18"/>
  <c r="T300" i="18" s="1"/>
  <c r="S291" i="18"/>
  <c r="T291" i="18" s="1"/>
  <c r="S279" i="18"/>
  <c r="T279" i="18" s="1"/>
  <c r="S195" i="18"/>
  <c r="T195" i="18" s="1"/>
  <c r="S135" i="18"/>
  <c r="T135" i="18" s="1"/>
  <c r="M13" i="18"/>
  <c r="Q154" i="18"/>
  <c r="S154" i="18"/>
  <c r="T154" i="18" s="1"/>
  <c r="Q280" i="18"/>
  <c r="S280" i="18"/>
  <c r="T280" i="18" s="1"/>
  <c r="Q7" i="18"/>
  <c r="S7" i="18"/>
  <c r="T7" i="18" s="1"/>
  <c r="M63" i="18"/>
  <c r="M81" i="18"/>
  <c r="M91" i="18"/>
  <c r="M94" i="18"/>
  <c r="N118" i="18"/>
  <c r="O118" i="18" s="1"/>
  <c r="Q130" i="18"/>
  <c r="S130" i="18"/>
  <c r="T130" i="18" s="1"/>
  <c r="N142" i="18"/>
  <c r="O142" i="18" s="1"/>
  <c r="N178" i="18"/>
  <c r="O178" i="18" s="1"/>
  <c r="Q202" i="18"/>
  <c r="N292" i="18"/>
  <c r="O292" i="18" s="1"/>
  <c r="Q295" i="18"/>
  <c r="Q320" i="18"/>
  <c r="S320" i="18"/>
  <c r="T320" i="18" s="1"/>
  <c r="N338" i="18"/>
  <c r="O338" i="18" s="1"/>
  <c r="S340" i="18"/>
  <c r="T340" i="18" s="1"/>
  <c r="S332" i="18"/>
  <c r="T332" i="18" s="1"/>
  <c r="S324" i="18"/>
  <c r="T324" i="18" s="1"/>
  <c r="S306" i="18"/>
  <c r="T306" i="18" s="1"/>
  <c r="S286" i="18"/>
  <c r="T286" i="18" s="1"/>
  <c r="S276" i="18"/>
  <c r="T276" i="18" s="1"/>
  <c r="S143" i="18"/>
  <c r="T143" i="18" s="1"/>
  <c r="S132" i="18"/>
  <c r="T132" i="18" s="1"/>
  <c r="S308" i="18"/>
  <c r="T308" i="18" s="1"/>
  <c r="Q288" i="18"/>
  <c r="S288" i="18"/>
  <c r="T288" i="18" s="1"/>
  <c r="S316" i="18"/>
  <c r="T316" i="18" s="1"/>
  <c r="S3" i="18"/>
  <c r="T3" i="18" s="1"/>
  <c r="N7" i="18"/>
  <c r="O7" i="18" s="1"/>
  <c r="Q46" i="18"/>
  <c r="S46" i="18"/>
  <c r="T46" i="18" s="1"/>
  <c r="Q70" i="18"/>
  <c r="S70" i="18"/>
  <c r="T70" i="18" s="1"/>
  <c r="Q142" i="18"/>
  <c r="N350" i="18"/>
  <c r="O350" i="18" s="1"/>
  <c r="N360" i="18"/>
  <c r="O360" i="18" s="1"/>
  <c r="S314" i="18"/>
  <c r="T314" i="18" s="1"/>
  <c r="S285" i="18"/>
  <c r="T285" i="18" s="1"/>
  <c r="S167" i="18"/>
  <c r="T167" i="18" s="1"/>
  <c r="M99" i="18"/>
  <c r="Q34" i="18"/>
  <c r="S34" i="18"/>
  <c r="T34" i="18" s="1"/>
  <c r="Q58" i="18"/>
  <c r="S58" i="18"/>
  <c r="T58" i="18" s="1"/>
  <c r="N166" i="18"/>
  <c r="O166" i="18" s="1"/>
  <c r="M190" i="18"/>
  <c r="S354" i="18"/>
  <c r="T354" i="18" s="1"/>
  <c r="S346" i="18"/>
  <c r="T346" i="18" s="1"/>
  <c r="S338" i="18"/>
  <c r="T338" i="18" s="1"/>
  <c r="S330" i="18"/>
  <c r="T330" i="18" s="1"/>
  <c r="S322" i="18"/>
  <c r="T322" i="18" s="1"/>
  <c r="S303" i="18"/>
  <c r="T303" i="18" s="1"/>
  <c r="S294" i="18"/>
  <c r="T294" i="18" s="1"/>
  <c r="S284" i="18"/>
  <c r="T284" i="18" s="1"/>
  <c r="S188" i="18"/>
  <c r="T188" i="18" s="1"/>
  <c r="S110" i="18"/>
  <c r="T110" i="18" s="1"/>
  <c r="Q312" i="18"/>
  <c r="S312" i="18"/>
  <c r="T312" i="18" s="1"/>
  <c r="M29" i="18"/>
  <c r="M109" i="18"/>
  <c r="M121" i="18"/>
  <c r="M165" i="18"/>
  <c r="N334" i="18"/>
  <c r="O334" i="18" s="1"/>
  <c r="M5" i="18"/>
  <c r="Q15" i="18"/>
  <c r="S15" i="18"/>
  <c r="T15" i="18" s="1"/>
  <c r="N21" i="18"/>
  <c r="O21" i="18" s="1"/>
  <c r="N34" i="18"/>
  <c r="O34" i="18" s="1"/>
  <c r="Q38" i="18"/>
  <c r="S38" i="18"/>
  <c r="T38" i="18" s="1"/>
  <c r="Q50" i="18"/>
  <c r="S50" i="18"/>
  <c r="T50" i="18" s="1"/>
  <c r="M64" i="18"/>
  <c r="M67" i="18"/>
  <c r="M77" i="18"/>
  <c r="M89" i="18"/>
  <c r="Q194" i="18"/>
  <c r="S194" i="18"/>
  <c r="T194" i="18" s="1"/>
  <c r="Q274" i="18"/>
  <c r="S274" i="18"/>
  <c r="T274" i="18" s="1"/>
  <c r="Q282" i="18"/>
  <c r="S282" i="18"/>
  <c r="T282" i="18" s="1"/>
  <c r="Q290" i="18"/>
  <c r="S290" i="18"/>
  <c r="T290" i="18" s="1"/>
  <c r="N296" i="18"/>
  <c r="O296" i="18" s="1"/>
  <c r="N303" i="18"/>
  <c r="O303" i="18" s="1"/>
  <c r="S2" i="18"/>
  <c r="T2" i="18" s="1"/>
  <c r="S283" i="18"/>
  <c r="T283" i="18" s="1"/>
  <c r="S187" i="18"/>
  <c r="T187" i="18" s="1"/>
  <c r="S151" i="18"/>
  <c r="T151" i="18" s="1"/>
  <c r="S334" i="18"/>
  <c r="T334" i="18" s="1"/>
  <c r="N135" i="18"/>
  <c r="O135" i="18" s="1"/>
  <c r="M157" i="18"/>
  <c r="Q178" i="18"/>
  <c r="S178" i="18"/>
  <c r="T178" i="18" s="1"/>
  <c r="N204" i="18"/>
  <c r="O204" i="18" s="1"/>
  <c r="N295" i="18"/>
  <c r="O295" i="18" s="1"/>
  <c r="N15" i="18"/>
  <c r="O15" i="18" s="1"/>
  <c r="M31" i="18"/>
  <c r="Q42" i="18"/>
  <c r="S42" i="18"/>
  <c r="T42" i="18" s="1"/>
  <c r="M47" i="18"/>
  <c r="M56" i="18"/>
  <c r="N86" i="18"/>
  <c r="O86" i="18" s="1"/>
  <c r="M95" i="18"/>
  <c r="M113" i="18"/>
  <c r="M123" i="18"/>
  <c r="N126" i="18"/>
  <c r="O126" i="18" s="1"/>
  <c r="Q146" i="18"/>
  <c r="M156" i="18"/>
  <c r="Q162" i="18"/>
  <c r="S162" i="18"/>
  <c r="T162" i="18" s="1"/>
  <c r="Q296" i="18"/>
  <c r="N318" i="18"/>
  <c r="O318" i="18" s="1"/>
  <c r="N358" i="18"/>
  <c r="O358" i="18" s="1"/>
  <c r="S344" i="18"/>
  <c r="T344" i="18" s="1"/>
  <c r="S336" i="18"/>
  <c r="T336" i="18" s="1"/>
  <c r="S310" i="18"/>
  <c r="T310" i="18" s="1"/>
  <c r="S292" i="18"/>
  <c r="T292" i="18" s="1"/>
  <c r="S281" i="18"/>
  <c r="T281" i="18" s="1"/>
  <c r="S196" i="18"/>
  <c r="T196" i="18" s="1"/>
  <c r="S174" i="18"/>
  <c r="T174" i="18" s="1"/>
  <c r="S150" i="18"/>
  <c r="T150" i="18" s="1"/>
  <c r="S11" i="18"/>
  <c r="T11" i="18" s="1"/>
  <c r="M25" i="18"/>
  <c r="M33" i="18"/>
  <c r="M35" i="18"/>
  <c r="N50" i="18"/>
  <c r="O50" i="18" s="1"/>
  <c r="M60" i="18"/>
  <c r="M69" i="18"/>
  <c r="M71" i="18"/>
  <c r="M85" i="18"/>
  <c r="M87" i="18"/>
  <c r="M101" i="18"/>
  <c r="M103" i="18"/>
  <c r="M117" i="18"/>
  <c r="M119" i="18"/>
  <c r="N130" i="18"/>
  <c r="O130" i="18" s="1"/>
  <c r="M137" i="18"/>
  <c r="N151" i="18"/>
  <c r="O151" i="18" s="1"/>
  <c r="M189" i="18"/>
  <c r="N194" i="18"/>
  <c r="O194" i="18" s="1"/>
  <c r="N316" i="18"/>
  <c r="O316" i="18" s="1"/>
  <c r="N332" i="18"/>
  <c r="O332" i="18" s="1"/>
  <c r="M348" i="18"/>
  <c r="M356" i="18"/>
  <c r="M9" i="18"/>
  <c r="N38" i="18"/>
  <c r="O38" i="18" s="1"/>
  <c r="M53" i="18"/>
  <c r="M74" i="18"/>
  <c r="M76" i="18"/>
  <c r="M90" i="18"/>
  <c r="M92" i="18"/>
  <c r="M106" i="18"/>
  <c r="M108" i="18"/>
  <c r="M122" i="18"/>
  <c r="M124" i="18"/>
  <c r="M140" i="18"/>
  <c r="M145" i="18"/>
  <c r="M149" i="18"/>
  <c r="N154" i="18"/>
  <c r="O154" i="18" s="1"/>
  <c r="N159" i="18"/>
  <c r="O159" i="18" s="1"/>
  <c r="M168" i="18"/>
  <c r="M176" i="18"/>
  <c r="M183" i="18"/>
  <c r="N298" i="18"/>
  <c r="O298" i="18" s="1"/>
  <c r="N304" i="18"/>
  <c r="O304" i="18" s="1"/>
  <c r="N310" i="18"/>
  <c r="O310" i="18" s="1"/>
  <c r="N326" i="18"/>
  <c r="O326" i="18" s="1"/>
  <c r="N342" i="18"/>
  <c r="O342" i="18" s="1"/>
  <c r="M23" i="18"/>
  <c r="N320" i="18"/>
  <c r="O320" i="18" s="1"/>
  <c r="N336" i="18"/>
  <c r="O336" i="18" s="1"/>
  <c r="N4" i="18"/>
  <c r="O4" i="18" s="1"/>
  <c r="N46" i="18"/>
  <c r="O46" i="18" s="1"/>
  <c r="M61" i="18"/>
  <c r="M72" i="18"/>
  <c r="M88" i="18"/>
  <c r="M104" i="18"/>
  <c r="M120" i="18"/>
  <c r="N127" i="18"/>
  <c r="O127" i="18" s="1"/>
  <c r="M133" i="18"/>
  <c r="N138" i="18"/>
  <c r="O138" i="18" s="1"/>
  <c r="N143" i="18"/>
  <c r="O143" i="18" s="1"/>
  <c r="M152" i="18"/>
  <c r="N201" i="18"/>
  <c r="O201" i="18" s="1"/>
  <c r="N346" i="18"/>
  <c r="O346" i="18" s="1"/>
  <c r="N294" i="18"/>
  <c r="O294" i="18" s="1"/>
  <c r="N308" i="18"/>
  <c r="O308" i="18" s="1"/>
  <c r="N324" i="18"/>
  <c r="O324" i="18" s="1"/>
  <c r="N340" i="18"/>
  <c r="O340" i="18" s="1"/>
  <c r="N2" i="18"/>
  <c r="O2" i="18" s="1"/>
  <c r="M19" i="18"/>
  <c r="M37" i="18"/>
  <c r="M39" i="18"/>
  <c r="M59" i="18"/>
  <c r="M66" i="18"/>
  <c r="M68" i="18"/>
  <c r="M82" i="18"/>
  <c r="M84" i="18"/>
  <c r="M98" i="18"/>
  <c r="M100" i="18"/>
  <c r="M114" i="18"/>
  <c r="M116" i="18"/>
  <c r="M136" i="18"/>
  <c r="N158" i="18"/>
  <c r="O158" i="18" s="1"/>
  <c r="N172" i="18"/>
  <c r="O172" i="18" s="1"/>
  <c r="M175" i="18"/>
  <c r="N182" i="18"/>
  <c r="O182" i="18" s="1"/>
  <c r="M184" i="18"/>
  <c r="N300" i="18"/>
  <c r="O300" i="18" s="1"/>
  <c r="N312" i="18"/>
  <c r="O312" i="18" s="1"/>
  <c r="N328" i="18"/>
  <c r="O328" i="18" s="1"/>
  <c r="N344" i="18"/>
  <c r="O344" i="18" s="1"/>
  <c r="N6" i="18"/>
  <c r="O6" i="18" s="1"/>
  <c r="M6" i="18"/>
  <c r="N147" i="18"/>
  <c r="O147" i="18" s="1"/>
  <c r="M147" i="18"/>
  <c r="N131" i="18"/>
  <c r="O131" i="18" s="1"/>
  <c r="M131" i="18"/>
  <c r="M206" i="18"/>
  <c r="N206" i="18"/>
  <c r="O206" i="18" s="1"/>
  <c r="M210" i="18"/>
  <c r="N210" i="18"/>
  <c r="O210" i="18" s="1"/>
  <c r="M214" i="18"/>
  <c r="N214" i="18"/>
  <c r="O214" i="18" s="1"/>
  <c r="M218" i="18"/>
  <c r="N218" i="18"/>
  <c r="O218" i="18" s="1"/>
  <c r="M222" i="18"/>
  <c r="N222" i="18"/>
  <c r="O222" i="18" s="1"/>
  <c r="M226" i="18"/>
  <c r="N226" i="18"/>
  <c r="O226" i="18" s="1"/>
  <c r="M230" i="18"/>
  <c r="N230" i="18"/>
  <c r="O230" i="18" s="1"/>
  <c r="M234" i="18"/>
  <c r="N234" i="18"/>
  <c r="O234" i="18" s="1"/>
  <c r="M238" i="18"/>
  <c r="N238" i="18"/>
  <c r="O238" i="18" s="1"/>
  <c r="M242" i="18"/>
  <c r="N242" i="18"/>
  <c r="O242" i="18" s="1"/>
  <c r="M246" i="18"/>
  <c r="N246" i="18"/>
  <c r="O246" i="18" s="1"/>
  <c r="M250" i="18"/>
  <c r="N250" i="18"/>
  <c r="O250" i="18" s="1"/>
  <c r="M254" i="18"/>
  <c r="N254" i="18"/>
  <c r="O254" i="18" s="1"/>
  <c r="M258" i="18"/>
  <c r="N258" i="18"/>
  <c r="O258" i="18" s="1"/>
  <c r="M262" i="18"/>
  <c r="N262" i="18"/>
  <c r="O262" i="18" s="1"/>
  <c r="M266" i="18"/>
  <c r="N266" i="18"/>
  <c r="O266" i="18" s="1"/>
  <c r="M270" i="18"/>
  <c r="N270" i="18"/>
  <c r="O270" i="18" s="1"/>
  <c r="N12" i="18"/>
  <c r="O12" i="18" s="1"/>
  <c r="M12" i="18"/>
  <c r="N177" i="18"/>
  <c r="O177" i="18" s="1"/>
  <c r="M177" i="18"/>
  <c r="N3" i="18"/>
  <c r="O3" i="18" s="1"/>
  <c r="N10" i="18"/>
  <c r="O10" i="18" s="1"/>
  <c r="M10" i="18"/>
  <c r="N8" i="18"/>
  <c r="O8" i="18" s="1"/>
  <c r="M8" i="18"/>
  <c r="N163" i="18"/>
  <c r="O163" i="18" s="1"/>
  <c r="M163" i="18"/>
  <c r="M199" i="18"/>
  <c r="N199" i="18"/>
  <c r="O199" i="18" s="1"/>
  <c r="M302" i="18"/>
  <c r="N302" i="18"/>
  <c r="O302" i="18" s="1"/>
  <c r="N329" i="18"/>
  <c r="O329" i="18" s="1"/>
  <c r="M329" i="18"/>
  <c r="M16" i="18"/>
  <c r="M20" i="18"/>
  <c r="M24" i="18"/>
  <c r="M28" i="18"/>
  <c r="M32" i="18"/>
  <c r="M36" i="18"/>
  <c r="M40" i="18"/>
  <c r="M44" i="18"/>
  <c r="M48" i="18"/>
  <c r="M52" i="18"/>
  <c r="N191" i="18"/>
  <c r="O191" i="18" s="1"/>
  <c r="M191" i="18"/>
  <c r="M207" i="18"/>
  <c r="N207" i="18"/>
  <c r="O207" i="18" s="1"/>
  <c r="M211" i="18"/>
  <c r="N211" i="18"/>
  <c r="O211" i="18" s="1"/>
  <c r="M215" i="18"/>
  <c r="N215" i="18"/>
  <c r="O215" i="18" s="1"/>
  <c r="M219" i="18"/>
  <c r="N219" i="18"/>
  <c r="O219" i="18" s="1"/>
  <c r="M223" i="18"/>
  <c r="N223" i="18"/>
  <c r="O223" i="18" s="1"/>
  <c r="M227" i="18"/>
  <c r="N227" i="18"/>
  <c r="O227" i="18" s="1"/>
  <c r="M231" i="18"/>
  <c r="N231" i="18"/>
  <c r="O231" i="18" s="1"/>
  <c r="M235" i="18"/>
  <c r="N235" i="18"/>
  <c r="O235" i="18" s="1"/>
  <c r="M239" i="18"/>
  <c r="N239" i="18"/>
  <c r="O239" i="18" s="1"/>
  <c r="M243" i="18"/>
  <c r="N243" i="18"/>
  <c r="O243" i="18" s="1"/>
  <c r="M247" i="18"/>
  <c r="N247" i="18"/>
  <c r="O247" i="18" s="1"/>
  <c r="M251" i="18"/>
  <c r="N251" i="18"/>
  <c r="O251" i="18" s="1"/>
  <c r="M255" i="18"/>
  <c r="N255" i="18"/>
  <c r="O255" i="18" s="1"/>
  <c r="M259" i="18"/>
  <c r="N259" i="18"/>
  <c r="O259" i="18" s="1"/>
  <c r="M263" i="18"/>
  <c r="N263" i="18"/>
  <c r="O263" i="18" s="1"/>
  <c r="M267" i="18"/>
  <c r="N267" i="18"/>
  <c r="O267" i="18" s="1"/>
  <c r="M271" i="18"/>
  <c r="N271" i="18"/>
  <c r="O271" i="18" s="1"/>
  <c r="M275" i="18"/>
  <c r="N275" i="18"/>
  <c r="O275" i="18" s="1"/>
  <c r="N174" i="18"/>
  <c r="O174" i="18" s="1"/>
  <c r="M185" i="18"/>
  <c r="N196" i="18"/>
  <c r="O196" i="18" s="1"/>
  <c r="M208" i="18"/>
  <c r="N208" i="18"/>
  <c r="O208" i="18" s="1"/>
  <c r="M212" i="18"/>
  <c r="N212" i="18"/>
  <c r="O212" i="18" s="1"/>
  <c r="M216" i="18"/>
  <c r="N216" i="18"/>
  <c r="O216" i="18" s="1"/>
  <c r="M220" i="18"/>
  <c r="N220" i="18"/>
  <c r="O220" i="18" s="1"/>
  <c r="M224" i="18"/>
  <c r="N224" i="18"/>
  <c r="O224" i="18" s="1"/>
  <c r="M228" i="18"/>
  <c r="N228" i="18"/>
  <c r="O228" i="18" s="1"/>
  <c r="M232" i="18"/>
  <c r="N232" i="18"/>
  <c r="O232" i="18" s="1"/>
  <c r="M236" i="18"/>
  <c r="N236" i="18"/>
  <c r="O236" i="18" s="1"/>
  <c r="M240" i="18"/>
  <c r="N240" i="18"/>
  <c r="O240" i="18" s="1"/>
  <c r="M244" i="18"/>
  <c r="N244" i="18"/>
  <c r="O244" i="18" s="1"/>
  <c r="M248" i="18"/>
  <c r="N248" i="18"/>
  <c r="O248" i="18" s="1"/>
  <c r="M252" i="18"/>
  <c r="N252" i="18"/>
  <c r="O252" i="18" s="1"/>
  <c r="M256" i="18"/>
  <c r="N256" i="18"/>
  <c r="O256" i="18" s="1"/>
  <c r="M260" i="18"/>
  <c r="N260" i="18"/>
  <c r="O260" i="18" s="1"/>
  <c r="M264" i="18"/>
  <c r="N264" i="18"/>
  <c r="O264" i="18" s="1"/>
  <c r="M268" i="18"/>
  <c r="N268" i="18"/>
  <c r="O268" i="18" s="1"/>
  <c r="M272" i="18"/>
  <c r="N272" i="18"/>
  <c r="O272" i="18" s="1"/>
  <c r="M139" i="18"/>
  <c r="M155" i="18"/>
  <c r="M171" i="18"/>
  <c r="M197" i="18"/>
  <c r="N197" i="18"/>
  <c r="O197" i="18" s="1"/>
  <c r="M14" i="18"/>
  <c r="M18" i="18"/>
  <c r="M22" i="18"/>
  <c r="M26" i="18"/>
  <c r="M30" i="18"/>
  <c r="M205" i="18"/>
  <c r="N205" i="18"/>
  <c r="O205" i="18" s="1"/>
  <c r="M209" i="18"/>
  <c r="N209" i="18"/>
  <c r="O209" i="18" s="1"/>
  <c r="M213" i="18"/>
  <c r="N213" i="18"/>
  <c r="O213" i="18" s="1"/>
  <c r="M217" i="18"/>
  <c r="N217" i="18"/>
  <c r="O217" i="18" s="1"/>
  <c r="M221" i="18"/>
  <c r="N221" i="18"/>
  <c r="O221" i="18" s="1"/>
  <c r="M225" i="18"/>
  <c r="N225" i="18"/>
  <c r="O225" i="18" s="1"/>
  <c r="M229" i="18"/>
  <c r="N229" i="18"/>
  <c r="O229" i="18" s="1"/>
  <c r="M233" i="18"/>
  <c r="N233" i="18"/>
  <c r="O233" i="18" s="1"/>
  <c r="M237" i="18"/>
  <c r="N237" i="18"/>
  <c r="O237" i="18" s="1"/>
  <c r="M241" i="18"/>
  <c r="N241" i="18"/>
  <c r="O241" i="18" s="1"/>
  <c r="M245" i="18"/>
  <c r="N245" i="18"/>
  <c r="O245" i="18" s="1"/>
  <c r="M249" i="18"/>
  <c r="N249" i="18"/>
  <c r="O249" i="18" s="1"/>
  <c r="M253" i="18"/>
  <c r="N253" i="18"/>
  <c r="O253" i="18" s="1"/>
  <c r="M257" i="18"/>
  <c r="N257" i="18"/>
  <c r="O257" i="18" s="1"/>
  <c r="M261" i="18"/>
  <c r="N261" i="18"/>
  <c r="O261" i="18" s="1"/>
  <c r="M265" i="18"/>
  <c r="N265" i="18"/>
  <c r="O265" i="18" s="1"/>
  <c r="M269" i="18"/>
  <c r="N269" i="18"/>
  <c r="O269" i="18" s="1"/>
  <c r="M273" i="18"/>
  <c r="N273" i="18"/>
  <c r="O273" i="18" s="1"/>
  <c r="M173" i="18"/>
  <c r="M198" i="18"/>
  <c r="N198" i="18"/>
  <c r="O198" i="18" s="1"/>
  <c r="N192" i="18"/>
  <c r="O192" i="18" s="1"/>
  <c r="N297" i="18"/>
  <c r="O297" i="18" s="1"/>
  <c r="M297" i="18"/>
  <c r="N309" i="18"/>
  <c r="O309" i="18" s="1"/>
  <c r="M309" i="18"/>
  <c r="N317" i="18"/>
  <c r="O317" i="18" s="1"/>
  <c r="M317" i="18"/>
  <c r="N293" i="18"/>
  <c r="O293" i="18" s="1"/>
  <c r="M293" i="18"/>
  <c r="N307" i="18"/>
  <c r="O307" i="18" s="1"/>
  <c r="M307" i="18"/>
  <c r="N341" i="18"/>
  <c r="O341" i="18" s="1"/>
  <c r="M341" i="18"/>
  <c r="N349" i="18"/>
  <c r="O349" i="18" s="1"/>
  <c r="M349" i="18"/>
  <c r="N277" i="18"/>
  <c r="O277" i="18" s="1"/>
  <c r="N279" i="18"/>
  <c r="O279" i="18" s="1"/>
  <c r="N281" i="18"/>
  <c r="O281" i="18" s="1"/>
  <c r="N283" i="18"/>
  <c r="O283" i="18" s="1"/>
  <c r="N285" i="18"/>
  <c r="O285" i="18" s="1"/>
  <c r="N287" i="18"/>
  <c r="O287" i="18" s="1"/>
  <c r="N289" i="18"/>
  <c r="O289" i="18" s="1"/>
  <c r="N291" i="18"/>
  <c r="O291" i="18" s="1"/>
  <c r="N321" i="18"/>
  <c r="O321" i="18" s="1"/>
  <c r="M321" i="18"/>
  <c r="N305" i="18"/>
  <c r="O305" i="18" s="1"/>
  <c r="M305" i="18"/>
  <c r="N313" i="18"/>
  <c r="O313" i="18" s="1"/>
  <c r="M313" i="18"/>
  <c r="N333" i="18"/>
  <c r="O333" i="18" s="1"/>
  <c r="M333" i="18"/>
  <c r="N357" i="18"/>
  <c r="O357" i="18" s="1"/>
  <c r="M357" i="18"/>
  <c r="N193" i="18"/>
  <c r="O193" i="18" s="1"/>
  <c r="N202" i="18"/>
  <c r="O202" i="18" s="1"/>
  <c r="N345" i="18"/>
  <c r="O345" i="18" s="1"/>
  <c r="M345" i="18"/>
  <c r="N301" i="18"/>
  <c r="O301" i="18" s="1"/>
  <c r="M301" i="18"/>
  <c r="N311" i="18"/>
  <c r="O311" i="18" s="1"/>
  <c r="M311" i="18"/>
  <c r="N325" i="18"/>
  <c r="O325" i="18" s="1"/>
  <c r="M325" i="18"/>
  <c r="N274" i="18"/>
  <c r="O274" i="18" s="1"/>
  <c r="N276" i="18"/>
  <c r="O276" i="18" s="1"/>
  <c r="N278" i="18"/>
  <c r="O278" i="18" s="1"/>
  <c r="N280" i="18"/>
  <c r="O280" i="18" s="1"/>
  <c r="N282" i="18"/>
  <c r="O282" i="18" s="1"/>
  <c r="N284" i="18"/>
  <c r="O284" i="18" s="1"/>
  <c r="N286" i="18"/>
  <c r="O286" i="18" s="1"/>
  <c r="N288" i="18"/>
  <c r="O288" i="18" s="1"/>
  <c r="N290" i="18"/>
  <c r="O290" i="18" s="1"/>
  <c r="N299" i="18"/>
  <c r="O299" i="18" s="1"/>
  <c r="N337" i="18"/>
  <c r="O337" i="18" s="1"/>
  <c r="M337" i="18"/>
  <c r="N353" i="18"/>
  <c r="O353" i="18" s="1"/>
  <c r="M353" i="18"/>
  <c r="M315" i="18"/>
  <c r="M319" i="18"/>
  <c r="M323" i="18"/>
  <c r="M327" i="18"/>
  <c r="M331" i="18"/>
  <c r="M335" i="18"/>
  <c r="M339" i="18"/>
  <c r="M343" i="18"/>
  <c r="M347" i="18"/>
  <c r="M351" i="18"/>
  <c r="M355" i="18"/>
  <c r="M359" i="18"/>
  <c r="R29" i="17"/>
  <c r="O29" i="17"/>
  <c r="P29" i="17" s="1"/>
  <c r="O21" i="17"/>
  <c r="P21" i="17" s="1"/>
  <c r="R21" i="17"/>
  <c r="R13" i="17"/>
  <c r="O13" i="17"/>
  <c r="P13" i="17" s="1"/>
  <c r="R5" i="17"/>
  <c r="O5" i="17"/>
  <c r="P5" i="17" s="1"/>
  <c r="O7" i="17"/>
  <c r="P7" i="17" s="1"/>
  <c r="R7" i="17"/>
  <c r="R28" i="17"/>
  <c r="O28" i="17"/>
  <c r="P28" i="17" s="1"/>
  <c r="R20" i="17"/>
  <c r="O20" i="17"/>
  <c r="P20" i="17" s="1"/>
  <c r="R12" i="17"/>
  <c r="O12" i="17"/>
  <c r="P12" i="17" s="1"/>
  <c r="R4" i="17"/>
  <c r="O4" i="17"/>
  <c r="P4" i="17" s="1"/>
  <c r="O15" i="17"/>
  <c r="P15" i="17" s="1"/>
  <c r="R15" i="17"/>
  <c r="R27" i="17"/>
  <c r="O27" i="17"/>
  <c r="P27" i="17" s="1"/>
  <c r="R19" i="17"/>
  <c r="O19" i="17"/>
  <c r="P19" i="17" s="1"/>
  <c r="R11" i="17"/>
  <c r="O11" i="17"/>
  <c r="P11" i="17" s="1"/>
  <c r="R3" i="17"/>
  <c r="O3" i="17"/>
  <c r="P3" i="17" s="1"/>
  <c r="O31" i="17"/>
  <c r="P31" i="17" s="1"/>
  <c r="R31" i="17"/>
  <c r="R26" i="17"/>
  <c r="O26" i="17"/>
  <c r="P26" i="17" s="1"/>
  <c r="R18" i="17"/>
  <c r="O18" i="17"/>
  <c r="P18" i="17" s="1"/>
  <c r="R10" i="17"/>
  <c r="O10" i="17"/>
  <c r="P10" i="17" s="1"/>
  <c r="R2" i="17"/>
  <c r="O2" i="17"/>
  <c r="P2" i="17" s="1"/>
  <c r="V5" i="17"/>
  <c r="R25" i="17"/>
  <c r="O25" i="17"/>
  <c r="P25" i="17" s="1"/>
  <c r="R17" i="17"/>
  <c r="O17" i="17"/>
  <c r="P17" i="17" s="1"/>
  <c r="R9" i="17"/>
  <c r="O9" i="17"/>
  <c r="P9" i="17" s="1"/>
  <c r="R32" i="17"/>
  <c r="O32" i="17"/>
  <c r="P32" i="17" s="1"/>
  <c r="O23" i="17"/>
  <c r="P23" i="17" s="1"/>
  <c r="R23" i="17"/>
  <c r="R24" i="17"/>
  <c r="O24" i="17"/>
  <c r="P24" i="17" s="1"/>
  <c r="R16" i="17"/>
  <c r="O16" i="17"/>
  <c r="P16" i="17" s="1"/>
  <c r="R8" i="17"/>
  <c r="O8" i="17"/>
  <c r="P8" i="17" s="1"/>
  <c r="O30" i="17"/>
  <c r="P30" i="17" s="1"/>
  <c r="O22" i="17"/>
  <c r="P22" i="17" s="1"/>
  <c r="O14" i="17"/>
  <c r="P14" i="17" s="1"/>
  <c r="O6" i="17"/>
  <c r="P6" i="17" s="1"/>
  <c r="W7" i="17"/>
  <c r="X6" i="16"/>
  <c r="X5" i="16"/>
  <c r="N359" i="16"/>
  <c r="O359" i="16" s="1"/>
  <c r="N351" i="16"/>
  <c r="O351" i="16" s="1"/>
  <c r="N343" i="16"/>
  <c r="O343" i="16" s="1"/>
  <c r="N335" i="16"/>
  <c r="O335" i="16" s="1"/>
  <c r="N327" i="16"/>
  <c r="O327" i="16" s="1"/>
  <c r="N319" i="16"/>
  <c r="O319" i="16" s="1"/>
  <c r="N311" i="16"/>
  <c r="O311" i="16" s="1"/>
  <c r="N303" i="16"/>
  <c r="O303" i="16" s="1"/>
  <c r="N295" i="16"/>
  <c r="O295" i="16" s="1"/>
  <c r="N287" i="16"/>
  <c r="O287" i="16" s="1"/>
  <c r="N279" i="16"/>
  <c r="O279" i="16" s="1"/>
  <c r="N271" i="16"/>
  <c r="O271" i="16" s="1"/>
  <c r="N263" i="16"/>
  <c r="O263" i="16" s="1"/>
  <c r="N255" i="16"/>
  <c r="O255" i="16" s="1"/>
  <c r="N247" i="16"/>
  <c r="O247" i="16" s="1"/>
  <c r="N239" i="16"/>
  <c r="O239" i="16" s="1"/>
  <c r="N231" i="16"/>
  <c r="O231" i="16" s="1"/>
  <c r="N223" i="16"/>
  <c r="O223" i="16" s="1"/>
  <c r="N215" i="16"/>
  <c r="O215" i="16" s="1"/>
  <c r="N207" i="16"/>
  <c r="O207" i="16" s="1"/>
  <c r="N199" i="16"/>
  <c r="O199" i="16" s="1"/>
  <c r="N191" i="16"/>
  <c r="O191" i="16" s="1"/>
  <c r="N183" i="16"/>
  <c r="O183" i="16" s="1"/>
  <c r="N175" i="16"/>
  <c r="O175" i="16" s="1"/>
  <c r="N167" i="16"/>
  <c r="O167" i="16" s="1"/>
  <c r="N159" i="16"/>
  <c r="O159" i="16" s="1"/>
  <c r="N151" i="16"/>
  <c r="O151" i="16" s="1"/>
  <c r="N143" i="16"/>
  <c r="O143" i="16" s="1"/>
  <c r="N135" i="16"/>
  <c r="O135" i="16" s="1"/>
  <c r="N127" i="16"/>
  <c r="O127" i="16" s="1"/>
  <c r="N119" i="16"/>
  <c r="O119" i="16" s="1"/>
  <c r="N111" i="16"/>
  <c r="O111" i="16" s="1"/>
  <c r="N103" i="16"/>
  <c r="O103" i="16" s="1"/>
  <c r="N95" i="16"/>
  <c r="O95" i="16" s="1"/>
  <c r="N87" i="16"/>
  <c r="O87" i="16" s="1"/>
  <c r="N79" i="16"/>
  <c r="O79" i="16" s="1"/>
  <c r="N71" i="16"/>
  <c r="O71" i="16" s="1"/>
  <c r="N61" i="16"/>
  <c r="O61" i="16" s="1"/>
  <c r="N50" i="16"/>
  <c r="O50" i="16" s="1"/>
  <c r="N40" i="16"/>
  <c r="O40" i="16" s="1"/>
  <c r="N29" i="16"/>
  <c r="O29" i="16" s="1"/>
  <c r="N18" i="16"/>
  <c r="O18" i="16" s="1"/>
  <c r="N8" i="16"/>
  <c r="O8" i="16" s="1"/>
  <c r="M353" i="16"/>
  <c r="Q353" i="16" s="1"/>
  <c r="M340" i="16"/>
  <c r="Q340" i="16" s="1"/>
  <c r="M328" i="16"/>
  <c r="Q328" i="16" s="1"/>
  <c r="M315" i="16"/>
  <c r="Q315" i="16" s="1"/>
  <c r="M289" i="16"/>
  <c r="Q289" i="16" s="1"/>
  <c r="M276" i="16"/>
  <c r="Q276" i="16" s="1"/>
  <c r="M264" i="16"/>
  <c r="Q264" i="16" s="1"/>
  <c r="M251" i="16"/>
  <c r="Q251" i="16" s="1"/>
  <c r="M225" i="16"/>
  <c r="Q225" i="16" s="1"/>
  <c r="M212" i="16"/>
  <c r="Q212" i="16" s="1"/>
  <c r="M196" i="16"/>
  <c r="Q196" i="16" s="1"/>
  <c r="M155" i="16"/>
  <c r="Q155" i="16" s="1"/>
  <c r="M132" i="16"/>
  <c r="Q132" i="16" s="1"/>
  <c r="M84" i="16"/>
  <c r="Q84" i="16" s="1"/>
  <c r="M20" i="16"/>
  <c r="Q20" i="16" s="1"/>
  <c r="N63" i="16"/>
  <c r="O63" i="16" s="1"/>
  <c r="M63" i="16"/>
  <c r="Q63" i="16" s="1"/>
  <c r="N55" i="16"/>
  <c r="O55" i="16" s="1"/>
  <c r="M55" i="16"/>
  <c r="Q55" i="16" s="1"/>
  <c r="N47" i="16"/>
  <c r="O47" i="16" s="1"/>
  <c r="M47" i="16"/>
  <c r="Q47" i="16" s="1"/>
  <c r="N39" i="16"/>
  <c r="O39" i="16" s="1"/>
  <c r="M39" i="16"/>
  <c r="Q39" i="16" s="1"/>
  <c r="N31" i="16"/>
  <c r="O31" i="16" s="1"/>
  <c r="M31" i="16"/>
  <c r="Q31" i="16" s="1"/>
  <c r="N23" i="16"/>
  <c r="O23" i="16" s="1"/>
  <c r="M23" i="16"/>
  <c r="Q23" i="16" s="1"/>
  <c r="N15" i="16"/>
  <c r="O15" i="16" s="1"/>
  <c r="M15" i="16"/>
  <c r="Q15" i="16" s="1"/>
  <c r="N7" i="16"/>
  <c r="O7" i="16" s="1"/>
  <c r="M7" i="16"/>
  <c r="Q7" i="16" s="1"/>
  <c r="N358" i="16"/>
  <c r="O358" i="16" s="1"/>
  <c r="N350" i="16"/>
  <c r="O350" i="16" s="1"/>
  <c r="N342" i="16"/>
  <c r="O342" i="16" s="1"/>
  <c r="N334" i="16"/>
  <c r="O334" i="16" s="1"/>
  <c r="N326" i="16"/>
  <c r="O326" i="16" s="1"/>
  <c r="N318" i="16"/>
  <c r="O318" i="16" s="1"/>
  <c r="N310" i="16"/>
  <c r="O310" i="16" s="1"/>
  <c r="N302" i="16"/>
  <c r="O302" i="16" s="1"/>
  <c r="N294" i="16"/>
  <c r="O294" i="16" s="1"/>
  <c r="N286" i="16"/>
  <c r="O286" i="16" s="1"/>
  <c r="N278" i="16"/>
  <c r="O278" i="16" s="1"/>
  <c r="N270" i="16"/>
  <c r="O270" i="16" s="1"/>
  <c r="N262" i="16"/>
  <c r="O262" i="16" s="1"/>
  <c r="N254" i="16"/>
  <c r="O254" i="16" s="1"/>
  <c r="N246" i="16"/>
  <c r="O246" i="16" s="1"/>
  <c r="N238" i="16"/>
  <c r="O238" i="16" s="1"/>
  <c r="N230" i="16"/>
  <c r="O230" i="16" s="1"/>
  <c r="N222" i="16"/>
  <c r="O222" i="16" s="1"/>
  <c r="N214" i="16"/>
  <c r="O214" i="16" s="1"/>
  <c r="N206" i="16"/>
  <c r="O206" i="16" s="1"/>
  <c r="N198" i="16"/>
  <c r="O198" i="16" s="1"/>
  <c r="N190" i="16"/>
  <c r="O190" i="16" s="1"/>
  <c r="N182" i="16"/>
  <c r="O182" i="16" s="1"/>
  <c r="N174" i="16"/>
  <c r="O174" i="16" s="1"/>
  <c r="N166" i="16"/>
  <c r="O166" i="16" s="1"/>
  <c r="N158" i="16"/>
  <c r="O158" i="16" s="1"/>
  <c r="N150" i="16"/>
  <c r="O150" i="16" s="1"/>
  <c r="N142" i="16"/>
  <c r="O142" i="16" s="1"/>
  <c r="N134" i="16"/>
  <c r="O134" i="16" s="1"/>
  <c r="N126" i="16"/>
  <c r="O126" i="16" s="1"/>
  <c r="N118" i="16"/>
  <c r="O118" i="16" s="1"/>
  <c r="N110" i="16"/>
  <c r="O110" i="16" s="1"/>
  <c r="N102" i="16"/>
  <c r="O102" i="16" s="1"/>
  <c r="N94" i="16"/>
  <c r="O94" i="16" s="1"/>
  <c r="N86" i="16"/>
  <c r="O86" i="16" s="1"/>
  <c r="N78" i="16"/>
  <c r="O78" i="16" s="1"/>
  <c r="N70" i="16"/>
  <c r="O70" i="16" s="1"/>
  <c r="N60" i="16"/>
  <c r="O60" i="16" s="1"/>
  <c r="N49" i="16"/>
  <c r="O49" i="16" s="1"/>
  <c r="N38" i="16"/>
  <c r="O38" i="16" s="1"/>
  <c r="N28" i="16"/>
  <c r="O28" i="16" s="1"/>
  <c r="N17" i="16"/>
  <c r="O17" i="16" s="1"/>
  <c r="N5" i="16"/>
  <c r="O5" i="16" s="1"/>
  <c r="M352" i="16"/>
  <c r="Q352" i="16" s="1"/>
  <c r="M339" i="16"/>
  <c r="Q339" i="16" s="1"/>
  <c r="M313" i="16"/>
  <c r="Q313" i="16" s="1"/>
  <c r="M300" i="16"/>
  <c r="Q300" i="16" s="1"/>
  <c r="M288" i="16"/>
  <c r="Q288" i="16" s="1"/>
  <c r="M275" i="16"/>
  <c r="Q275" i="16" s="1"/>
  <c r="M249" i="16"/>
  <c r="Q249" i="16" s="1"/>
  <c r="M236" i="16"/>
  <c r="Q236" i="16" s="1"/>
  <c r="M224" i="16"/>
  <c r="Q224" i="16" s="1"/>
  <c r="M211" i="16"/>
  <c r="Q211" i="16" s="1"/>
  <c r="M195" i="16"/>
  <c r="Q195" i="16" s="1"/>
  <c r="M172" i="16"/>
  <c r="Q172" i="16" s="1"/>
  <c r="M131" i="16"/>
  <c r="Q131" i="16" s="1"/>
  <c r="M76" i="16"/>
  <c r="Q76" i="16" s="1"/>
  <c r="M12" i="16"/>
  <c r="Q12" i="16" s="1"/>
  <c r="M6" i="16"/>
  <c r="Q6" i="16" s="1"/>
  <c r="N6" i="16"/>
  <c r="O6" i="16" s="1"/>
  <c r="N357" i="16"/>
  <c r="O357" i="16" s="1"/>
  <c r="N349" i="16"/>
  <c r="O349" i="16" s="1"/>
  <c r="N341" i="16"/>
  <c r="O341" i="16" s="1"/>
  <c r="N333" i="16"/>
  <c r="O333" i="16" s="1"/>
  <c r="N325" i="16"/>
  <c r="O325" i="16" s="1"/>
  <c r="N317" i="16"/>
  <c r="O317" i="16" s="1"/>
  <c r="N309" i="16"/>
  <c r="O309" i="16" s="1"/>
  <c r="N301" i="16"/>
  <c r="O301" i="16" s="1"/>
  <c r="N293" i="16"/>
  <c r="O293" i="16" s="1"/>
  <c r="N285" i="16"/>
  <c r="O285" i="16" s="1"/>
  <c r="N277" i="16"/>
  <c r="O277" i="16" s="1"/>
  <c r="N269" i="16"/>
  <c r="O269" i="16" s="1"/>
  <c r="N261" i="16"/>
  <c r="O261" i="16" s="1"/>
  <c r="N253" i="16"/>
  <c r="O253" i="16" s="1"/>
  <c r="N245" i="16"/>
  <c r="O245" i="16" s="1"/>
  <c r="N237" i="16"/>
  <c r="O237" i="16" s="1"/>
  <c r="N229" i="16"/>
  <c r="O229" i="16" s="1"/>
  <c r="N221" i="16"/>
  <c r="O221" i="16" s="1"/>
  <c r="N213" i="16"/>
  <c r="O213" i="16" s="1"/>
  <c r="N205" i="16"/>
  <c r="O205" i="16" s="1"/>
  <c r="N197" i="16"/>
  <c r="O197" i="16" s="1"/>
  <c r="N189" i="16"/>
  <c r="O189" i="16" s="1"/>
  <c r="N181" i="16"/>
  <c r="O181" i="16" s="1"/>
  <c r="N173" i="16"/>
  <c r="O173" i="16" s="1"/>
  <c r="N165" i="16"/>
  <c r="O165" i="16" s="1"/>
  <c r="N157" i="16"/>
  <c r="O157" i="16" s="1"/>
  <c r="N149" i="16"/>
  <c r="O149" i="16" s="1"/>
  <c r="N141" i="16"/>
  <c r="O141" i="16" s="1"/>
  <c r="N133" i="16"/>
  <c r="O133" i="16" s="1"/>
  <c r="N125" i="16"/>
  <c r="O125" i="16" s="1"/>
  <c r="N117" i="16"/>
  <c r="O117" i="16" s="1"/>
  <c r="N109" i="16"/>
  <c r="O109" i="16" s="1"/>
  <c r="N101" i="16"/>
  <c r="O101" i="16" s="1"/>
  <c r="N93" i="16"/>
  <c r="O93" i="16" s="1"/>
  <c r="N85" i="16"/>
  <c r="O85" i="16" s="1"/>
  <c r="N77" i="16"/>
  <c r="O77" i="16" s="1"/>
  <c r="N69" i="16"/>
  <c r="O69" i="16" s="1"/>
  <c r="N58" i="16"/>
  <c r="O58" i="16" s="1"/>
  <c r="N48" i="16"/>
  <c r="O48" i="16" s="1"/>
  <c r="N37" i="16"/>
  <c r="O37" i="16" s="1"/>
  <c r="N26" i="16"/>
  <c r="O26" i="16" s="1"/>
  <c r="N16" i="16"/>
  <c r="O16" i="16" s="1"/>
  <c r="N4" i="16"/>
  <c r="O4" i="16" s="1"/>
  <c r="M337" i="16"/>
  <c r="Q337" i="16" s="1"/>
  <c r="M324" i="16"/>
  <c r="Q324" i="16" s="1"/>
  <c r="M312" i="16"/>
  <c r="Q312" i="16" s="1"/>
  <c r="M299" i="16"/>
  <c r="Q299" i="16" s="1"/>
  <c r="M273" i="16"/>
  <c r="Q273" i="16" s="1"/>
  <c r="M260" i="16"/>
  <c r="Q260" i="16" s="1"/>
  <c r="M248" i="16"/>
  <c r="Q248" i="16" s="1"/>
  <c r="M235" i="16"/>
  <c r="Q235" i="16" s="1"/>
  <c r="M209" i="16"/>
  <c r="Q209" i="16" s="1"/>
  <c r="M171" i="16"/>
  <c r="Q171" i="16" s="1"/>
  <c r="M148" i="16"/>
  <c r="Q148" i="16" s="1"/>
  <c r="M68" i="16"/>
  <c r="Q68" i="16" s="1"/>
  <c r="N356" i="16"/>
  <c r="O356" i="16" s="1"/>
  <c r="N348" i="16"/>
  <c r="O348" i="16" s="1"/>
  <c r="N332" i="16"/>
  <c r="O332" i="16" s="1"/>
  <c r="N316" i="16"/>
  <c r="O316" i="16" s="1"/>
  <c r="N308" i="16"/>
  <c r="O308" i="16" s="1"/>
  <c r="N292" i="16"/>
  <c r="O292" i="16" s="1"/>
  <c r="N284" i="16"/>
  <c r="O284" i="16" s="1"/>
  <c r="N268" i="16"/>
  <c r="O268" i="16" s="1"/>
  <c r="N252" i="16"/>
  <c r="O252" i="16" s="1"/>
  <c r="N244" i="16"/>
  <c r="O244" i="16" s="1"/>
  <c r="N228" i="16"/>
  <c r="O228" i="16" s="1"/>
  <c r="N220" i="16"/>
  <c r="O220" i="16" s="1"/>
  <c r="N204" i="16"/>
  <c r="O204" i="16" s="1"/>
  <c r="N188" i="16"/>
  <c r="O188" i="16" s="1"/>
  <c r="N180" i="16"/>
  <c r="O180" i="16" s="1"/>
  <c r="N164" i="16"/>
  <c r="O164" i="16" s="1"/>
  <c r="N156" i="16"/>
  <c r="O156" i="16" s="1"/>
  <c r="N140" i="16"/>
  <c r="O140" i="16" s="1"/>
  <c r="N124" i="16"/>
  <c r="O124" i="16" s="1"/>
  <c r="N116" i="16"/>
  <c r="O116" i="16" s="1"/>
  <c r="N108" i="16"/>
  <c r="O108" i="16" s="1"/>
  <c r="N100" i="16"/>
  <c r="O100" i="16" s="1"/>
  <c r="N92" i="16"/>
  <c r="O92" i="16" s="1"/>
  <c r="N57" i="16"/>
  <c r="O57" i="16" s="1"/>
  <c r="N46" i="16"/>
  <c r="O46" i="16" s="1"/>
  <c r="N36" i="16"/>
  <c r="O36" i="16" s="1"/>
  <c r="N25" i="16"/>
  <c r="O25" i="16" s="1"/>
  <c r="N14" i="16"/>
  <c r="O14" i="16" s="1"/>
  <c r="M2" i="16"/>
  <c r="Q2" i="16" s="1"/>
  <c r="X7" i="16" s="1"/>
  <c r="M336" i="16"/>
  <c r="Q336" i="16" s="1"/>
  <c r="M323" i="16"/>
  <c r="Q323" i="16" s="1"/>
  <c r="M297" i="16"/>
  <c r="Q297" i="16" s="1"/>
  <c r="M272" i="16"/>
  <c r="Q272" i="16" s="1"/>
  <c r="M259" i="16"/>
  <c r="Q259" i="16" s="1"/>
  <c r="M233" i="16"/>
  <c r="Q233" i="16" s="1"/>
  <c r="M208" i="16"/>
  <c r="Q208" i="16" s="1"/>
  <c r="M147" i="16"/>
  <c r="Q147" i="16" s="1"/>
  <c r="N355" i="16"/>
  <c r="O355" i="16" s="1"/>
  <c r="N347" i="16"/>
  <c r="O347" i="16" s="1"/>
  <c r="N331" i="16"/>
  <c r="O331" i="16" s="1"/>
  <c r="N307" i="16"/>
  <c r="O307" i="16" s="1"/>
  <c r="N291" i="16"/>
  <c r="O291" i="16" s="1"/>
  <c r="N283" i="16"/>
  <c r="O283" i="16" s="1"/>
  <c r="N267" i="16"/>
  <c r="O267" i="16" s="1"/>
  <c r="N243" i="16"/>
  <c r="O243" i="16" s="1"/>
  <c r="N227" i="16"/>
  <c r="O227" i="16" s="1"/>
  <c r="N219" i="16"/>
  <c r="O219" i="16" s="1"/>
  <c r="N203" i="16"/>
  <c r="O203" i="16" s="1"/>
  <c r="N187" i="16"/>
  <c r="O187" i="16" s="1"/>
  <c r="N179" i="16"/>
  <c r="O179" i="16" s="1"/>
  <c r="N163" i="16"/>
  <c r="O163" i="16" s="1"/>
  <c r="N139" i="16"/>
  <c r="O139" i="16" s="1"/>
  <c r="N123" i="16"/>
  <c r="O123" i="16" s="1"/>
  <c r="N115" i="16"/>
  <c r="O115" i="16" s="1"/>
  <c r="N107" i="16"/>
  <c r="O107" i="16" s="1"/>
  <c r="N99" i="16"/>
  <c r="O99" i="16" s="1"/>
  <c r="N91" i="16"/>
  <c r="O91" i="16" s="1"/>
  <c r="N83" i="16"/>
  <c r="O83" i="16" s="1"/>
  <c r="N75" i="16"/>
  <c r="O75" i="16" s="1"/>
  <c r="N66" i="16"/>
  <c r="O66" i="16" s="1"/>
  <c r="N56" i="16"/>
  <c r="O56" i="16" s="1"/>
  <c r="N45" i="16"/>
  <c r="O45" i="16" s="1"/>
  <c r="N34" i="16"/>
  <c r="O34" i="16" s="1"/>
  <c r="N24" i="16"/>
  <c r="O24" i="16" s="1"/>
  <c r="N13" i="16"/>
  <c r="O13" i="16" s="1"/>
  <c r="M360" i="16"/>
  <c r="Q360" i="16" s="1"/>
  <c r="M321" i="16"/>
  <c r="Q321" i="16" s="1"/>
  <c r="M296" i="16"/>
  <c r="Q296" i="16" s="1"/>
  <c r="M257" i="16"/>
  <c r="Q257" i="16" s="1"/>
  <c r="M232" i="16"/>
  <c r="Q232" i="16" s="1"/>
  <c r="M52" i="16"/>
  <c r="Q52" i="16" s="1"/>
  <c r="N67" i="16"/>
  <c r="O67" i="16" s="1"/>
  <c r="M67" i="16"/>
  <c r="Q67" i="16" s="1"/>
  <c r="N59" i="16"/>
  <c r="O59" i="16" s="1"/>
  <c r="M59" i="16"/>
  <c r="Q59" i="16" s="1"/>
  <c r="N51" i="16"/>
  <c r="O51" i="16" s="1"/>
  <c r="M51" i="16"/>
  <c r="Q51" i="16" s="1"/>
  <c r="N43" i="16"/>
  <c r="O43" i="16" s="1"/>
  <c r="M43" i="16"/>
  <c r="Q43" i="16" s="1"/>
  <c r="N35" i="16"/>
  <c r="O35" i="16" s="1"/>
  <c r="M35" i="16"/>
  <c r="Q35" i="16" s="1"/>
  <c r="N27" i="16"/>
  <c r="O27" i="16" s="1"/>
  <c r="M27" i="16"/>
  <c r="Q27" i="16" s="1"/>
  <c r="N19" i="16"/>
  <c r="O19" i="16" s="1"/>
  <c r="M19" i="16"/>
  <c r="Q19" i="16" s="1"/>
  <c r="N11" i="16"/>
  <c r="O11" i="16" s="1"/>
  <c r="M11" i="16"/>
  <c r="Q11" i="16" s="1"/>
  <c r="N3" i="16"/>
  <c r="O3" i="16" s="1"/>
  <c r="M3" i="16"/>
  <c r="Q3" i="16" s="1"/>
  <c r="N354" i="16"/>
  <c r="O354" i="16" s="1"/>
  <c r="N346" i="16"/>
  <c r="O346" i="16" s="1"/>
  <c r="N338" i="16"/>
  <c r="O338" i="16" s="1"/>
  <c r="N330" i="16"/>
  <c r="O330" i="16" s="1"/>
  <c r="N322" i="16"/>
  <c r="O322" i="16" s="1"/>
  <c r="N314" i="16"/>
  <c r="O314" i="16" s="1"/>
  <c r="N306" i="16"/>
  <c r="O306" i="16" s="1"/>
  <c r="N298" i="16"/>
  <c r="O298" i="16" s="1"/>
  <c r="N290" i="16"/>
  <c r="O290" i="16" s="1"/>
  <c r="N282" i="16"/>
  <c r="O282" i="16" s="1"/>
  <c r="N274" i="16"/>
  <c r="O274" i="16" s="1"/>
  <c r="N266" i="16"/>
  <c r="O266" i="16" s="1"/>
  <c r="N258" i="16"/>
  <c r="O258" i="16" s="1"/>
  <c r="N250" i="16"/>
  <c r="O250" i="16" s="1"/>
  <c r="N242" i="16"/>
  <c r="O242" i="16" s="1"/>
  <c r="N234" i="16"/>
  <c r="O234" i="16" s="1"/>
  <c r="N226" i="16"/>
  <c r="O226" i="16" s="1"/>
  <c r="N218" i="16"/>
  <c r="O218" i="16" s="1"/>
  <c r="N210" i="16"/>
  <c r="O210" i="16" s="1"/>
  <c r="N202" i="16"/>
  <c r="O202" i="16" s="1"/>
  <c r="N194" i="16"/>
  <c r="O194" i="16" s="1"/>
  <c r="N186" i="16"/>
  <c r="O186" i="16" s="1"/>
  <c r="N178" i="16"/>
  <c r="O178" i="16" s="1"/>
  <c r="N170" i="16"/>
  <c r="O170" i="16" s="1"/>
  <c r="N162" i="16"/>
  <c r="O162" i="16" s="1"/>
  <c r="N154" i="16"/>
  <c r="O154" i="16" s="1"/>
  <c r="N146" i="16"/>
  <c r="O146" i="16" s="1"/>
  <c r="N138" i="16"/>
  <c r="O138" i="16" s="1"/>
  <c r="N130" i="16"/>
  <c r="O130" i="16" s="1"/>
  <c r="N122" i="16"/>
  <c r="O122" i="16" s="1"/>
  <c r="N114" i="16"/>
  <c r="O114" i="16" s="1"/>
  <c r="N106" i="16"/>
  <c r="O106" i="16" s="1"/>
  <c r="N98" i="16"/>
  <c r="O98" i="16" s="1"/>
  <c r="N90" i="16"/>
  <c r="O90" i="16" s="1"/>
  <c r="N82" i="16"/>
  <c r="O82" i="16" s="1"/>
  <c r="N74" i="16"/>
  <c r="O74" i="16" s="1"/>
  <c r="N65" i="16"/>
  <c r="O65" i="16" s="1"/>
  <c r="N54" i="16"/>
  <c r="O54" i="16" s="1"/>
  <c r="N44" i="16"/>
  <c r="O44" i="16" s="1"/>
  <c r="N33" i="16"/>
  <c r="O33" i="16" s="1"/>
  <c r="N22" i="16"/>
  <c r="O22" i="16" s="1"/>
  <c r="M345" i="16"/>
  <c r="Q345" i="16" s="1"/>
  <c r="M320" i="16"/>
  <c r="Q320" i="16" s="1"/>
  <c r="M281" i="16"/>
  <c r="Q281" i="16" s="1"/>
  <c r="M256" i="16"/>
  <c r="Q256" i="16" s="1"/>
  <c r="M217" i="16"/>
  <c r="Q217" i="16" s="1"/>
  <c r="N329" i="16"/>
  <c r="O329" i="16" s="1"/>
  <c r="N305" i="16"/>
  <c r="O305" i="16" s="1"/>
  <c r="N265" i="16"/>
  <c r="O265" i="16" s="1"/>
  <c r="N241" i="16"/>
  <c r="O241" i="16" s="1"/>
  <c r="N201" i="16"/>
  <c r="O201" i="16" s="1"/>
  <c r="N193" i="16"/>
  <c r="O193" i="16" s="1"/>
  <c r="N185" i="16"/>
  <c r="O185" i="16" s="1"/>
  <c r="N177" i="16"/>
  <c r="O177" i="16" s="1"/>
  <c r="N169" i="16"/>
  <c r="O169" i="16" s="1"/>
  <c r="N161" i="16"/>
  <c r="O161" i="16" s="1"/>
  <c r="N153" i="16"/>
  <c r="O153" i="16" s="1"/>
  <c r="N145" i="16"/>
  <c r="O145" i="16" s="1"/>
  <c r="N137" i="16"/>
  <c r="O137" i="16" s="1"/>
  <c r="N129" i="16"/>
  <c r="O129" i="16" s="1"/>
  <c r="N121" i="16"/>
  <c r="O121" i="16" s="1"/>
  <c r="N113" i="16"/>
  <c r="O113" i="16" s="1"/>
  <c r="N105" i="16"/>
  <c r="O105" i="16" s="1"/>
  <c r="N97" i="16"/>
  <c r="O97" i="16" s="1"/>
  <c r="N89" i="16"/>
  <c r="O89" i="16" s="1"/>
  <c r="N81" i="16"/>
  <c r="O81" i="16" s="1"/>
  <c r="N73" i="16"/>
  <c r="O73" i="16" s="1"/>
  <c r="N64" i="16"/>
  <c r="O64" i="16" s="1"/>
  <c r="N53" i="16"/>
  <c r="O53" i="16" s="1"/>
  <c r="N42" i="16"/>
  <c r="O42" i="16" s="1"/>
  <c r="N32" i="16"/>
  <c r="O32" i="16" s="1"/>
  <c r="N21" i="16"/>
  <c r="O21" i="16" s="1"/>
  <c r="N10" i="16"/>
  <c r="O10" i="16" s="1"/>
  <c r="M344" i="16"/>
  <c r="Q344" i="16" s="1"/>
  <c r="M280" i="16"/>
  <c r="Q280" i="16" s="1"/>
  <c r="M216" i="16"/>
  <c r="Q216" i="16" s="1"/>
  <c r="N304" i="16"/>
  <c r="O304" i="16" s="1"/>
  <c r="N240" i="16"/>
  <c r="O240" i="16" s="1"/>
  <c r="N200" i="16"/>
  <c r="O200" i="16" s="1"/>
  <c r="N192" i="16"/>
  <c r="O192" i="16" s="1"/>
  <c r="N184" i="16"/>
  <c r="O184" i="16" s="1"/>
  <c r="N176" i="16"/>
  <c r="O176" i="16" s="1"/>
  <c r="N168" i="16"/>
  <c r="O168" i="16" s="1"/>
  <c r="N160" i="16"/>
  <c r="O160" i="16" s="1"/>
  <c r="N152" i="16"/>
  <c r="O152" i="16" s="1"/>
  <c r="N144" i="16"/>
  <c r="O144" i="16" s="1"/>
  <c r="N136" i="16"/>
  <c r="O136" i="16" s="1"/>
  <c r="N128" i="16"/>
  <c r="O128" i="16" s="1"/>
  <c r="N120" i="16"/>
  <c r="O120" i="16" s="1"/>
  <c r="N112" i="16"/>
  <c r="O112" i="16" s="1"/>
  <c r="N104" i="16"/>
  <c r="O104" i="16" s="1"/>
  <c r="N96" i="16"/>
  <c r="O96" i="16" s="1"/>
  <c r="N88" i="16"/>
  <c r="O88" i="16" s="1"/>
  <c r="N80" i="16"/>
  <c r="O80" i="16" s="1"/>
  <c r="N72" i="16"/>
  <c r="O72" i="16" s="1"/>
  <c r="N62" i="16"/>
  <c r="O62" i="16" s="1"/>
  <c r="N41" i="16"/>
  <c r="O41" i="16" s="1"/>
  <c r="N30" i="16"/>
  <c r="O30" i="16" s="1"/>
  <c r="N9" i="16"/>
  <c r="O9" i="16" s="1"/>
  <c r="Z7" i="19" l="1"/>
  <c r="Z6" i="19"/>
  <c r="P176" i="19"/>
  <c r="R176" i="19"/>
  <c r="S176" i="19" s="1"/>
  <c r="P46" i="19"/>
  <c r="R46" i="19"/>
  <c r="S46" i="19" s="1"/>
  <c r="P42" i="19"/>
  <c r="R42" i="19"/>
  <c r="S42" i="19" s="1"/>
  <c r="P335" i="19"/>
  <c r="R335" i="19"/>
  <c r="S335" i="19" s="1"/>
  <c r="P250" i="19"/>
  <c r="R250" i="19"/>
  <c r="S250" i="19" s="1"/>
  <c r="P164" i="19"/>
  <c r="R164" i="19"/>
  <c r="S164" i="19" s="1"/>
  <c r="P343" i="19"/>
  <c r="R343" i="19"/>
  <c r="S343" i="19" s="1"/>
  <c r="P356" i="19"/>
  <c r="R356" i="19"/>
  <c r="S356" i="19" s="1"/>
  <c r="P308" i="19"/>
  <c r="R308" i="19"/>
  <c r="S308" i="19" s="1"/>
  <c r="P192" i="19"/>
  <c r="R192" i="19"/>
  <c r="S192" i="19" s="1"/>
  <c r="P328" i="19"/>
  <c r="R328" i="19"/>
  <c r="S328" i="19" s="1"/>
  <c r="P116" i="19"/>
  <c r="R116" i="19"/>
  <c r="S116" i="19" s="1"/>
  <c r="P195" i="19"/>
  <c r="R195" i="19"/>
  <c r="S195" i="19" s="1"/>
  <c r="P38" i="19"/>
  <c r="R38" i="19"/>
  <c r="S38" i="19" s="1"/>
  <c r="P320" i="19"/>
  <c r="R320" i="19"/>
  <c r="S320" i="19" s="1"/>
  <c r="P153" i="19"/>
  <c r="R153" i="19"/>
  <c r="S153" i="19" s="1"/>
  <c r="P244" i="19"/>
  <c r="R244" i="19"/>
  <c r="S244" i="19" s="1"/>
  <c r="P94" i="19"/>
  <c r="R94" i="19"/>
  <c r="S94" i="19" s="1"/>
  <c r="P49" i="19"/>
  <c r="R49" i="19"/>
  <c r="S49" i="19" s="1"/>
  <c r="P10" i="19"/>
  <c r="R10" i="19"/>
  <c r="S10" i="19" s="1"/>
  <c r="P215" i="19"/>
  <c r="R215" i="19"/>
  <c r="S215" i="19" s="1"/>
  <c r="P354" i="19"/>
  <c r="R354" i="19"/>
  <c r="S354" i="19" s="1"/>
  <c r="P346" i="19"/>
  <c r="R346" i="19"/>
  <c r="S346" i="19" s="1"/>
  <c r="P52" i="19"/>
  <c r="R52" i="19"/>
  <c r="S52" i="19" s="1"/>
  <c r="P310" i="19"/>
  <c r="R310" i="19"/>
  <c r="S310" i="19" s="1"/>
  <c r="P350" i="19"/>
  <c r="R350" i="19"/>
  <c r="S350" i="19" s="1"/>
  <c r="P338" i="19"/>
  <c r="R338" i="19"/>
  <c r="S338" i="19" s="1"/>
  <c r="P331" i="19"/>
  <c r="R331" i="19"/>
  <c r="S331" i="19" s="1"/>
  <c r="P355" i="19"/>
  <c r="R355" i="19"/>
  <c r="S355" i="19" s="1"/>
  <c r="P252" i="19"/>
  <c r="R252" i="19"/>
  <c r="S252" i="19" s="1"/>
  <c r="P114" i="19"/>
  <c r="R114" i="19"/>
  <c r="S114" i="19" s="1"/>
  <c r="P334" i="19"/>
  <c r="R334" i="19"/>
  <c r="S334" i="19" s="1"/>
  <c r="P74" i="19"/>
  <c r="R74" i="19"/>
  <c r="S74" i="19" s="1"/>
  <c r="P340" i="19"/>
  <c r="R340" i="19"/>
  <c r="S340" i="19" s="1"/>
  <c r="P304" i="19"/>
  <c r="R304" i="19"/>
  <c r="S304" i="19" s="1"/>
  <c r="P108" i="19"/>
  <c r="R108" i="19"/>
  <c r="S108" i="19" s="1"/>
  <c r="P70" i="19"/>
  <c r="R70" i="19"/>
  <c r="S70" i="19" s="1"/>
  <c r="P25" i="19"/>
  <c r="R25" i="19"/>
  <c r="S25" i="19" s="1"/>
  <c r="P80" i="19"/>
  <c r="R80" i="19"/>
  <c r="S80" i="19" s="1"/>
  <c r="P81" i="19"/>
  <c r="R81" i="19"/>
  <c r="S81" i="19" s="1"/>
  <c r="P2" i="19"/>
  <c r="R2" i="19"/>
  <c r="S2" i="19" s="1"/>
  <c r="Z11" i="19"/>
  <c r="Z10" i="19"/>
  <c r="P202" i="19"/>
  <c r="R202" i="19"/>
  <c r="S202" i="19" s="1"/>
  <c r="P315" i="19"/>
  <c r="R315" i="19"/>
  <c r="S315" i="19" s="1"/>
  <c r="P159" i="19"/>
  <c r="R159" i="19"/>
  <c r="S159" i="19" s="1"/>
  <c r="P24" i="19"/>
  <c r="R24" i="19"/>
  <c r="S24" i="19" s="1"/>
  <c r="P283" i="19"/>
  <c r="R283" i="19"/>
  <c r="S283" i="19" s="1"/>
  <c r="P72" i="19"/>
  <c r="R72" i="19"/>
  <c r="S72" i="19" s="1"/>
  <c r="P306" i="19"/>
  <c r="R306" i="19"/>
  <c r="S306" i="19" s="1"/>
  <c r="P319" i="19"/>
  <c r="R319" i="19"/>
  <c r="S319" i="19" s="1"/>
  <c r="P58" i="19"/>
  <c r="R58" i="19"/>
  <c r="S58" i="19" s="1"/>
  <c r="P210" i="19"/>
  <c r="R210" i="19"/>
  <c r="S210" i="19" s="1"/>
  <c r="P61" i="19"/>
  <c r="R61" i="19"/>
  <c r="S61" i="19" s="1"/>
  <c r="P352" i="19"/>
  <c r="R352" i="19"/>
  <c r="S352" i="19" s="1"/>
  <c r="P242" i="19"/>
  <c r="R242" i="19"/>
  <c r="S242" i="19" s="1"/>
  <c r="P6" i="19"/>
  <c r="R6" i="19"/>
  <c r="S6" i="19" s="1"/>
  <c r="P161" i="19"/>
  <c r="R161" i="19"/>
  <c r="S161" i="19" s="1"/>
  <c r="P348" i="19"/>
  <c r="R348" i="19"/>
  <c r="S348" i="19" s="1"/>
  <c r="P163" i="19"/>
  <c r="R163" i="19"/>
  <c r="S163" i="19" s="1"/>
  <c r="P336" i="19"/>
  <c r="R336" i="19"/>
  <c r="S336" i="19" s="1"/>
  <c r="P298" i="19"/>
  <c r="R298" i="19"/>
  <c r="S298" i="19" s="1"/>
  <c r="P266" i="19"/>
  <c r="R266" i="19"/>
  <c r="S266" i="19" s="1"/>
  <c r="P234" i="19"/>
  <c r="R234" i="19"/>
  <c r="S234" i="19" s="1"/>
  <c r="P332" i="19"/>
  <c r="R332" i="19"/>
  <c r="S332" i="19" s="1"/>
  <c r="P221" i="19"/>
  <c r="R221" i="19"/>
  <c r="S221" i="19" s="1"/>
  <c r="P157" i="19"/>
  <c r="R157" i="19"/>
  <c r="S157" i="19" s="1"/>
  <c r="P248" i="19"/>
  <c r="R248" i="19"/>
  <c r="S248" i="19" s="1"/>
  <c r="P218" i="19"/>
  <c r="R218" i="19"/>
  <c r="S218" i="19" s="1"/>
  <c r="P225" i="19"/>
  <c r="R225" i="19"/>
  <c r="S225" i="19" s="1"/>
  <c r="P137" i="19"/>
  <c r="R137" i="19"/>
  <c r="S137" i="19" s="1"/>
  <c r="P92" i="19"/>
  <c r="R92" i="19"/>
  <c r="S92" i="19" s="1"/>
  <c r="P22" i="19"/>
  <c r="R22" i="19"/>
  <c r="S22" i="19" s="1"/>
  <c r="P224" i="19"/>
  <c r="R224" i="19"/>
  <c r="S224" i="19" s="1"/>
  <c r="P64" i="19"/>
  <c r="R64" i="19"/>
  <c r="S64" i="19" s="1"/>
  <c r="P155" i="19"/>
  <c r="R155" i="19"/>
  <c r="S155" i="19" s="1"/>
  <c r="P197" i="19"/>
  <c r="R197" i="19"/>
  <c r="S197" i="19" s="1"/>
  <c r="P78" i="19"/>
  <c r="R78" i="19"/>
  <c r="S78" i="19" s="1"/>
  <c r="P33" i="19"/>
  <c r="R33" i="19"/>
  <c r="S33" i="19" s="1"/>
  <c r="P191" i="19"/>
  <c r="R191" i="19"/>
  <c r="S191" i="19" s="1"/>
  <c r="P45" i="19"/>
  <c r="R45" i="19"/>
  <c r="S45" i="19" s="1"/>
  <c r="P314" i="19"/>
  <c r="R314" i="19"/>
  <c r="S314" i="19" s="1"/>
  <c r="P303" i="19"/>
  <c r="R303" i="19"/>
  <c r="S303" i="19" s="1"/>
  <c r="P339" i="19"/>
  <c r="R339" i="19"/>
  <c r="S339" i="19" s="1"/>
  <c r="P145" i="19"/>
  <c r="R145" i="19"/>
  <c r="S145" i="19" s="1"/>
  <c r="P40" i="19"/>
  <c r="R40" i="19"/>
  <c r="S40" i="19" s="1"/>
  <c r="P26" i="19"/>
  <c r="R26" i="19"/>
  <c r="S26" i="19" s="1"/>
  <c r="P280" i="19"/>
  <c r="R280" i="19"/>
  <c r="S280" i="19" s="1"/>
  <c r="P344" i="19"/>
  <c r="R344" i="19"/>
  <c r="S344" i="19" s="1"/>
  <c r="P188" i="19"/>
  <c r="R188" i="19"/>
  <c r="S188" i="19" s="1"/>
  <c r="P132" i="19"/>
  <c r="R132" i="19"/>
  <c r="S132" i="19" s="1"/>
  <c r="P76" i="19"/>
  <c r="R76" i="19"/>
  <c r="S76" i="19" s="1"/>
  <c r="P57" i="19"/>
  <c r="R57" i="19"/>
  <c r="S57" i="19" s="1"/>
  <c r="P48" i="19"/>
  <c r="R48" i="19"/>
  <c r="S48" i="19" s="1"/>
  <c r="P30" i="19"/>
  <c r="R30" i="19"/>
  <c r="S30" i="19" s="1"/>
  <c r="P260" i="19"/>
  <c r="R260" i="19"/>
  <c r="S260" i="19" s="1"/>
  <c r="P345" i="19"/>
  <c r="R345" i="19"/>
  <c r="S345" i="19" s="1"/>
  <c r="P179" i="19"/>
  <c r="R179" i="19"/>
  <c r="S179" i="19" s="1"/>
  <c r="P56" i="19"/>
  <c r="R56" i="19"/>
  <c r="S56" i="19" s="1"/>
  <c r="P5" i="19"/>
  <c r="R5" i="19"/>
  <c r="S5" i="19" s="1"/>
  <c r="P141" i="19"/>
  <c r="R141" i="19"/>
  <c r="S141" i="19" s="1"/>
  <c r="P311" i="19"/>
  <c r="R311" i="19"/>
  <c r="S311" i="19" s="1"/>
  <c r="P142" i="19"/>
  <c r="R142" i="19"/>
  <c r="S142" i="19" s="1"/>
  <c r="P183" i="19"/>
  <c r="R183" i="19"/>
  <c r="S183" i="19" s="1"/>
  <c r="P274" i="19"/>
  <c r="R274" i="19"/>
  <c r="S274" i="19" s="1"/>
  <c r="P324" i="19"/>
  <c r="R324" i="19"/>
  <c r="S324" i="19" s="1"/>
  <c r="P256" i="19"/>
  <c r="R256" i="19"/>
  <c r="S256" i="19" s="1"/>
  <c r="P149" i="19"/>
  <c r="R149" i="19"/>
  <c r="S149" i="19" s="1"/>
  <c r="P113" i="19"/>
  <c r="R113" i="19"/>
  <c r="S113" i="19" s="1"/>
  <c r="P168" i="19"/>
  <c r="R168" i="19"/>
  <c r="S168" i="19" s="1"/>
  <c r="P359" i="19"/>
  <c r="R359" i="19"/>
  <c r="S359" i="19" s="1"/>
  <c r="P290" i="19"/>
  <c r="R290" i="19"/>
  <c r="S290" i="19" s="1"/>
  <c r="P258" i="19"/>
  <c r="R258" i="19"/>
  <c r="S258" i="19" s="1"/>
  <c r="P226" i="19"/>
  <c r="R226" i="19"/>
  <c r="S226" i="19" s="1"/>
  <c r="P180" i="19"/>
  <c r="R180" i="19"/>
  <c r="S180" i="19" s="1"/>
  <c r="P198" i="19"/>
  <c r="R198" i="19"/>
  <c r="S198" i="19" s="1"/>
  <c r="P272" i="19"/>
  <c r="R272" i="19"/>
  <c r="S272" i="19" s="1"/>
  <c r="P240" i="19"/>
  <c r="R240" i="19"/>
  <c r="S240" i="19" s="1"/>
  <c r="P296" i="19"/>
  <c r="R296" i="19"/>
  <c r="S296" i="19" s="1"/>
  <c r="P216" i="19"/>
  <c r="R216" i="19"/>
  <c r="S216" i="19" s="1"/>
  <c r="P129" i="19"/>
  <c r="R129" i="19"/>
  <c r="S129" i="19" s="1"/>
  <c r="P60" i="19"/>
  <c r="R60" i="19"/>
  <c r="S60" i="19" s="1"/>
  <c r="P54" i="19"/>
  <c r="R54" i="19"/>
  <c r="S54" i="19" s="1"/>
  <c r="P12" i="19"/>
  <c r="R12" i="19"/>
  <c r="S12" i="19" s="1"/>
  <c r="P184" i="19"/>
  <c r="R184" i="19"/>
  <c r="S184" i="19" s="1"/>
  <c r="P32" i="19"/>
  <c r="R32" i="19"/>
  <c r="S32" i="19" s="1"/>
  <c r="P128" i="19"/>
  <c r="R128" i="19"/>
  <c r="S128" i="19" s="1"/>
  <c r="P65" i="19"/>
  <c r="R65" i="19"/>
  <c r="S65" i="19" s="1"/>
  <c r="P205" i="19"/>
  <c r="R205" i="19"/>
  <c r="S205" i="19" s="1"/>
  <c r="P177" i="19"/>
  <c r="R177" i="19"/>
  <c r="S177" i="19" s="1"/>
  <c r="P251" i="19"/>
  <c r="R251" i="19"/>
  <c r="S251" i="19" s="1"/>
  <c r="P327" i="19"/>
  <c r="R327" i="19"/>
  <c r="S327" i="19" s="1"/>
  <c r="P173" i="19"/>
  <c r="R173" i="19"/>
  <c r="S173" i="19" s="1"/>
  <c r="P181" i="19"/>
  <c r="R181" i="19"/>
  <c r="S181" i="19" s="1"/>
  <c r="P312" i="19"/>
  <c r="R312" i="19"/>
  <c r="S312" i="19" s="1"/>
  <c r="P214" i="19"/>
  <c r="R214" i="19"/>
  <c r="S214" i="19" s="1"/>
  <c r="P200" i="19"/>
  <c r="R200" i="19"/>
  <c r="S200" i="19" s="1"/>
  <c r="P172" i="19"/>
  <c r="R172" i="19"/>
  <c r="S172" i="19" s="1"/>
  <c r="P124" i="19"/>
  <c r="R124" i="19"/>
  <c r="S124" i="19" s="1"/>
  <c r="P44" i="19"/>
  <c r="R44" i="19"/>
  <c r="S44" i="19" s="1"/>
  <c r="P8" i="19"/>
  <c r="R8" i="19"/>
  <c r="S8" i="19" s="1"/>
  <c r="P16" i="19"/>
  <c r="R16" i="19"/>
  <c r="S16" i="19" s="1"/>
  <c r="P120" i="19"/>
  <c r="R120" i="19"/>
  <c r="S120" i="19" s="1"/>
  <c r="P62" i="19"/>
  <c r="R62" i="19"/>
  <c r="S62" i="19" s="1"/>
  <c r="P17" i="19"/>
  <c r="R17" i="19"/>
  <c r="S17" i="19" s="1"/>
  <c r="P167" i="19"/>
  <c r="R167" i="19"/>
  <c r="S167" i="19" s="1"/>
  <c r="P20" i="19"/>
  <c r="R20" i="19"/>
  <c r="S20" i="19" s="1"/>
  <c r="P185" i="19"/>
  <c r="R185" i="19"/>
  <c r="S185" i="19" s="1"/>
  <c r="P322" i="19"/>
  <c r="R322" i="19"/>
  <c r="S322" i="19" s="1"/>
  <c r="P9" i="19"/>
  <c r="R9" i="19"/>
  <c r="S9" i="19" s="1"/>
  <c r="P259" i="19"/>
  <c r="R259" i="19"/>
  <c r="S259" i="19" s="1"/>
  <c r="P316" i="19"/>
  <c r="R316" i="19"/>
  <c r="S316" i="19" s="1"/>
  <c r="P232" i="19"/>
  <c r="R232" i="19"/>
  <c r="S232" i="19" s="1"/>
  <c r="P96" i="19"/>
  <c r="R96" i="19"/>
  <c r="S96" i="19" s="1"/>
  <c r="P29" i="19"/>
  <c r="R29" i="19"/>
  <c r="S29" i="19" s="1"/>
  <c r="P347" i="19"/>
  <c r="R347" i="19"/>
  <c r="S347" i="19" s="1"/>
  <c r="P213" i="19"/>
  <c r="R213" i="19"/>
  <c r="S213" i="19" s="1"/>
  <c r="P360" i="19"/>
  <c r="R360" i="19"/>
  <c r="S360" i="19" s="1"/>
  <c r="P282" i="19"/>
  <c r="R282" i="19"/>
  <c r="S282" i="19" s="1"/>
  <c r="P211" i="19"/>
  <c r="R211" i="19"/>
  <c r="S211" i="19" s="1"/>
  <c r="P264" i="19"/>
  <c r="R264" i="19"/>
  <c r="S264" i="19" s="1"/>
  <c r="P233" i="19"/>
  <c r="R233" i="19"/>
  <c r="S233" i="19" s="1"/>
  <c r="P288" i="19"/>
  <c r="R288" i="19"/>
  <c r="S288" i="19" s="1"/>
  <c r="P268" i="19"/>
  <c r="R268" i="19"/>
  <c r="S268" i="19" s="1"/>
  <c r="P199" i="19"/>
  <c r="R199" i="19"/>
  <c r="S199" i="19" s="1"/>
  <c r="P121" i="19"/>
  <c r="R121" i="19"/>
  <c r="S121" i="19" s="1"/>
  <c r="P28" i="19"/>
  <c r="R28" i="19"/>
  <c r="S28" i="19" s="1"/>
  <c r="P41" i="19"/>
  <c r="R41" i="19"/>
  <c r="S41" i="19" s="1"/>
  <c r="P4" i="19"/>
  <c r="R4" i="19"/>
  <c r="S4" i="19" s="1"/>
  <c r="P112" i="19"/>
  <c r="R112" i="19"/>
  <c r="S112" i="19" s="1"/>
  <c r="P97" i="19"/>
  <c r="R97" i="19"/>
  <c r="S97" i="19" s="1"/>
  <c r="P14" i="19"/>
  <c r="R14" i="19"/>
  <c r="S14" i="19" s="1"/>
  <c r="P307" i="19"/>
  <c r="R307" i="19"/>
  <c r="S307" i="19" s="1"/>
  <c r="P140" i="19"/>
  <c r="R140" i="19"/>
  <c r="S140" i="19" s="1"/>
  <c r="P13" i="19"/>
  <c r="R13" i="19"/>
  <c r="S13" i="19" s="1"/>
  <c r="P351" i="19"/>
  <c r="R351" i="19"/>
  <c r="S351" i="19" s="1"/>
  <c r="P171" i="19"/>
  <c r="R171" i="19"/>
  <c r="S171" i="19" s="1"/>
  <c r="P77" i="19"/>
  <c r="R77" i="19"/>
  <c r="S77" i="19" s="1"/>
  <c r="P358" i="19"/>
  <c r="R358" i="19"/>
  <c r="S358" i="19" s="1"/>
  <c r="P349" i="19"/>
  <c r="R349" i="19"/>
  <c r="S349" i="19" s="1"/>
  <c r="P86" i="19"/>
  <c r="R86" i="19"/>
  <c r="S86" i="19" s="1"/>
  <c r="P287" i="19"/>
  <c r="R287" i="19"/>
  <c r="S287" i="19" s="1"/>
  <c r="P138" i="19"/>
  <c r="R138" i="19"/>
  <c r="S138" i="19" s="1"/>
  <c r="S125" i="18"/>
  <c r="T125" i="18" s="1"/>
  <c r="S153" i="18"/>
  <c r="T153" i="18" s="1"/>
  <c r="S93" i="18"/>
  <c r="T93" i="18" s="1"/>
  <c r="Q111" i="18"/>
  <c r="S73" i="18"/>
  <c r="T73" i="18" s="1"/>
  <c r="S78" i="18"/>
  <c r="T78" i="18" s="1"/>
  <c r="S179" i="18"/>
  <c r="T179" i="18" s="1"/>
  <c r="S80" i="18"/>
  <c r="T80" i="18" s="1"/>
  <c r="Q79" i="18"/>
  <c r="Q55" i="18"/>
  <c r="S203" i="18"/>
  <c r="T203" i="18" s="1"/>
  <c r="S141" i="18"/>
  <c r="T141" i="18" s="1"/>
  <c r="Q41" i="18"/>
  <c r="S107" i="18"/>
  <c r="T107" i="18" s="1"/>
  <c r="S161" i="18"/>
  <c r="T161" i="18" s="1"/>
  <c r="S105" i="18"/>
  <c r="T105" i="18" s="1"/>
  <c r="S97" i="18"/>
  <c r="T97" i="18" s="1"/>
  <c r="S169" i="18"/>
  <c r="T169" i="18" s="1"/>
  <c r="S112" i="18"/>
  <c r="T112" i="18" s="1"/>
  <c r="S51" i="18"/>
  <c r="T51" i="18" s="1"/>
  <c r="S27" i="18"/>
  <c r="T27" i="18" s="1"/>
  <c r="S49" i="18"/>
  <c r="T49" i="18" s="1"/>
  <c r="S65" i="18"/>
  <c r="T65" i="18" s="1"/>
  <c r="S160" i="18"/>
  <c r="T160" i="18" s="1"/>
  <c r="S43" i="18"/>
  <c r="T43" i="18" s="1"/>
  <c r="S83" i="18"/>
  <c r="T83" i="18" s="1"/>
  <c r="S115" i="18"/>
  <c r="T115" i="18" s="1"/>
  <c r="Q181" i="18"/>
  <c r="S181" i="18"/>
  <c r="T181" i="18" s="1"/>
  <c r="Q148" i="18"/>
  <c r="S148" i="18"/>
  <c r="T148" i="18" s="1"/>
  <c r="S75" i="18"/>
  <c r="T75" i="18" s="1"/>
  <c r="S45" i="18"/>
  <c r="T45" i="18" s="1"/>
  <c r="S128" i="18"/>
  <c r="T128" i="18" s="1"/>
  <c r="S144" i="18"/>
  <c r="T144" i="18" s="1"/>
  <c r="Q271" i="18"/>
  <c r="S271" i="18"/>
  <c r="T271" i="18" s="1"/>
  <c r="Q207" i="18"/>
  <c r="S207" i="18"/>
  <c r="T207" i="18" s="1"/>
  <c r="Q261" i="18"/>
  <c r="S261" i="18"/>
  <c r="T261" i="18" s="1"/>
  <c r="Q18" i="18"/>
  <c r="S18" i="18"/>
  <c r="T18" i="18" s="1"/>
  <c r="Q208" i="18"/>
  <c r="S208" i="18"/>
  <c r="T208" i="18" s="1"/>
  <c r="Q23" i="18"/>
  <c r="S23" i="18"/>
  <c r="T23" i="18" s="1"/>
  <c r="Q339" i="18"/>
  <c r="S339" i="18"/>
  <c r="T339" i="18" s="1"/>
  <c r="Q265" i="18"/>
  <c r="S265" i="18"/>
  <c r="T265" i="18" s="1"/>
  <c r="Q249" i="18"/>
  <c r="S249" i="18"/>
  <c r="T249" i="18" s="1"/>
  <c r="Q233" i="18"/>
  <c r="S233" i="18"/>
  <c r="T233" i="18" s="1"/>
  <c r="Q217" i="18"/>
  <c r="S217" i="18"/>
  <c r="T217" i="18" s="1"/>
  <c r="Q26" i="18"/>
  <c r="S26" i="18"/>
  <c r="T26" i="18" s="1"/>
  <c r="Q139" i="18"/>
  <c r="S139" i="18"/>
  <c r="T139" i="18" s="1"/>
  <c r="Q260" i="18"/>
  <c r="S260" i="18"/>
  <c r="T260" i="18" s="1"/>
  <c r="Q244" i="18"/>
  <c r="S244" i="18"/>
  <c r="T244" i="18" s="1"/>
  <c r="Q228" i="18"/>
  <c r="S228" i="18"/>
  <c r="T228" i="18" s="1"/>
  <c r="Q212" i="18"/>
  <c r="S212" i="18"/>
  <c r="T212" i="18" s="1"/>
  <c r="Q36" i="18"/>
  <c r="S36" i="18"/>
  <c r="T36" i="18" s="1"/>
  <c r="Q10" i="18"/>
  <c r="S10" i="18"/>
  <c r="T10" i="18" s="1"/>
  <c r="Q270" i="18"/>
  <c r="S270" i="18"/>
  <c r="T270" i="18" s="1"/>
  <c r="Q254" i="18"/>
  <c r="S254" i="18"/>
  <c r="T254" i="18" s="1"/>
  <c r="Q238" i="18"/>
  <c r="S238" i="18"/>
  <c r="T238" i="18" s="1"/>
  <c r="Q222" i="18"/>
  <c r="S222" i="18"/>
  <c r="T222" i="18" s="1"/>
  <c r="Q206" i="18"/>
  <c r="S206" i="18"/>
  <c r="T206" i="18" s="1"/>
  <c r="Q136" i="18"/>
  <c r="S136" i="18"/>
  <c r="T136" i="18" s="1"/>
  <c r="Q66" i="18"/>
  <c r="S66" i="18"/>
  <c r="T66" i="18" s="1"/>
  <c r="Q183" i="18"/>
  <c r="S183" i="18"/>
  <c r="T183" i="18" s="1"/>
  <c r="Q124" i="18"/>
  <c r="S124" i="18"/>
  <c r="T124" i="18" s="1"/>
  <c r="Q53" i="18"/>
  <c r="S53" i="18"/>
  <c r="T53" i="18" s="1"/>
  <c r="Q189" i="18"/>
  <c r="S189" i="18"/>
  <c r="T189" i="18" s="1"/>
  <c r="Q87" i="18"/>
  <c r="S87" i="18"/>
  <c r="T87" i="18" s="1"/>
  <c r="Q25" i="18"/>
  <c r="S25" i="18"/>
  <c r="T25" i="18" s="1"/>
  <c r="Q156" i="18"/>
  <c r="S156" i="18"/>
  <c r="T156" i="18" s="1"/>
  <c r="Q47" i="18"/>
  <c r="S47" i="18"/>
  <c r="T47" i="18" s="1"/>
  <c r="Q77" i="18"/>
  <c r="S77" i="18"/>
  <c r="T77" i="18" s="1"/>
  <c r="Q29" i="18"/>
  <c r="S29" i="18"/>
  <c r="T29" i="18" s="1"/>
  <c r="Q99" i="18"/>
  <c r="S99" i="18"/>
  <c r="T99" i="18" s="1"/>
  <c r="Q63" i="18"/>
  <c r="S63" i="18"/>
  <c r="T63" i="18" s="1"/>
  <c r="Q57" i="18"/>
  <c r="S57" i="18"/>
  <c r="T57" i="18" s="1"/>
  <c r="Q335" i="18"/>
  <c r="S335" i="18"/>
  <c r="T335" i="18" s="1"/>
  <c r="Q333" i="18"/>
  <c r="S333" i="18"/>
  <c r="T333" i="18" s="1"/>
  <c r="Q255" i="18"/>
  <c r="S255" i="18"/>
  <c r="T255" i="18" s="1"/>
  <c r="Q59" i="18"/>
  <c r="S59" i="18"/>
  <c r="T59" i="18" s="1"/>
  <c r="Q176" i="18"/>
  <c r="S176" i="18"/>
  <c r="T176" i="18" s="1"/>
  <c r="Q85" i="18"/>
  <c r="S85" i="18"/>
  <c r="T85" i="18" s="1"/>
  <c r="Q331" i="18"/>
  <c r="S331" i="18"/>
  <c r="T331" i="18" s="1"/>
  <c r="Q229" i="18"/>
  <c r="S229" i="18"/>
  <c r="T229" i="18" s="1"/>
  <c r="Q240" i="18"/>
  <c r="S240" i="18"/>
  <c r="T240" i="18" s="1"/>
  <c r="Q28" i="18"/>
  <c r="S28" i="18"/>
  <c r="T28" i="18" s="1"/>
  <c r="Q250" i="18"/>
  <c r="S250" i="18"/>
  <c r="T250" i="18" s="1"/>
  <c r="Q114" i="18"/>
  <c r="S114" i="18"/>
  <c r="T114" i="18" s="1"/>
  <c r="Q168" i="18"/>
  <c r="S168" i="18"/>
  <c r="T168" i="18" s="1"/>
  <c r="Q71" i="18"/>
  <c r="S71" i="18"/>
  <c r="T71" i="18" s="1"/>
  <c r="Q359" i="18"/>
  <c r="S359" i="18"/>
  <c r="T359" i="18" s="1"/>
  <c r="Q327" i="18"/>
  <c r="S327" i="18"/>
  <c r="T327" i="18" s="1"/>
  <c r="Q345" i="18"/>
  <c r="S345" i="18"/>
  <c r="T345" i="18" s="1"/>
  <c r="Q313" i="18"/>
  <c r="S313" i="18"/>
  <c r="T313" i="18" s="1"/>
  <c r="Q341" i="18"/>
  <c r="S341" i="18"/>
  <c r="T341" i="18" s="1"/>
  <c r="Q309" i="18"/>
  <c r="S309" i="18"/>
  <c r="T309" i="18" s="1"/>
  <c r="Q14" i="18"/>
  <c r="S14" i="18"/>
  <c r="T14" i="18" s="1"/>
  <c r="Q267" i="18"/>
  <c r="S267" i="18"/>
  <c r="T267" i="18" s="1"/>
  <c r="Q251" i="18"/>
  <c r="S251" i="18"/>
  <c r="T251" i="18" s="1"/>
  <c r="Q235" i="18"/>
  <c r="S235" i="18"/>
  <c r="T235" i="18" s="1"/>
  <c r="Q219" i="18"/>
  <c r="S219" i="18"/>
  <c r="T219" i="18" s="1"/>
  <c r="Q24" i="18"/>
  <c r="S24" i="18"/>
  <c r="T24" i="18" s="1"/>
  <c r="Q199" i="18"/>
  <c r="S199" i="18"/>
  <c r="T199" i="18" s="1"/>
  <c r="Q177" i="18"/>
  <c r="S177" i="18"/>
  <c r="T177" i="18" s="1"/>
  <c r="Q147" i="18"/>
  <c r="S147" i="18"/>
  <c r="T147" i="18" s="1"/>
  <c r="Q184" i="18"/>
  <c r="S184" i="18"/>
  <c r="T184" i="18" s="1"/>
  <c r="Q100" i="18"/>
  <c r="S100" i="18"/>
  <c r="T100" i="18" s="1"/>
  <c r="Q37" i="18"/>
  <c r="S37" i="18"/>
  <c r="T37" i="18" s="1"/>
  <c r="Q88" i="18"/>
  <c r="S88" i="18"/>
  <c r="T88" i="18" s="1"/>
  <c r="Q106" i="18"/>
  <c r="S106" i="18"/>
  <c r="T106" i="18" s="1"/>
  <c r="Q356" i="18"/>
  <c r="S356" i="18"/>
  <c r="T356" i="18" s="1"/>
  <c r="Q69" i="18"/>
  <c r="S69" i="18"/>
  <c r="T69" i="18" s="1"/>
  <c r="Q123" i="18"/>
  <c r="S123" i="18"/>
  <c r="T123" i="18" s="1"/>
  <c r="Q31" i="18"/>
  <c r="S31" i="18"/>
  <c r="T31" i="18" s="1"/>
  <c r="Q5" i="18"/>
  <c r="S5" i="18"/>
  <c r="T5" i="18" s="1"/>
  <c r="Q349" i="18"/>
  <c r="S349" i="18"/>
  <c r="T349" i="18" s="1"/>
  <c r="Q173" i="18"/>
  <c r="S173" i="18"/>
  <c r="T173" i="18" s="1"/>
  <c r="Q64" i="18"/>
  <c r="S64" i="18"/>
  <c r="T64" i="18" s="1"/>
  <c r="Q355" i="18"/>
  <c r="S355" i="18"/>
  <c r="T355" i="18" s="1"/>
  <c r="Q273" i="18"/>
  <c r="S273" i="18"/>
  <c r="T273" i="18" s="1"/>
  <c r="Q257" i="18"/>
  <c r="S257" i="18"/>
  <c r="T257" i="18" s="1"/>
  <c r="Q241" i="18"/>
  <c r="S241" i="18"/>
  <c r="T241" i="18" s="1"/>
  <c r="Q225" i="18"/>
  <c r="S225" i="18"/>
  <c r="T225" i="18" s="1"/>
  <c r="Q268" i="18"/>
  <c r="S268" i="18"/>
  <c r="T268" i="18" s="1"/>
  <c r="Q252" i="18"/>
  <c r="S252" i="18"/>
  <c r="T252" i="18" s="1"/>
  <c r="Q236" i="18"/>
  <c r="S236" i="18"/>
  <c r="T236" i="18" s="1"/>
  <c r="Q220" i="18"/>
  <c r="S220" i="18"/>
  <c r="T220" i="18" s="1"/>
  <c r="Q185" i="18"/>
  <c r="S185" i="18"/>
  <c r="T185" i="18" s="1"/>
  <c r="Q52" i="18"/>
  <c r="S52" i="18"/>
  <c r="T52" i="18" s="1"/>
  <c r="Q20" i="18"/>
  <c r="S20" i="18"/>
  <c r="T20" i="18" s="1"/>
  <c r="Q163" i="18"/>
  <c r="S163" i="18"/>
  <c r="T163" i="18" s="1"/>
  <c r="Q262" i="18"/>
  <c r="S262" i="18"/>
  <c r="T262" i="18" s="1"/>
  <c r="Q246" i="18"/>
  <c r="S246" i="18"/>
  <c r="T246" i="18" s="1"/>
  <c r="Q230" i="18"/>
  <c r="S230" i="18"/>
  <c r="T230" i="18" s="1"/>
  <c r="Q214" i="18"/>
  <c r="S214" i="18"/>
  <c r="T214" i="18" s="1"/>
  <c r="Q98" i="18"/>
  <c r="S98" i="18"/>
  <c r="T98" i="18" s="1"/>
  <c r="Q19" i="18"/>
  <c r="S19" i="18"/>
  <c r="T19" i="18" s="1"/>
  <c r="Q152" i="18"/>
  <c r="S152" i="18"/>
  <c r="T152" i="18" s="1"/>
  <c r="Q72" i="18"/>
  <c r="S72" i="18"/>
  <c r="T72" i="18" s="1"/>
  <c r="Q92" i="18"/>
  <c r="S92" i="18"/>
  <c r="T92" i="18" s="1"/>
  <c r="Q348" i="18"/>
  <c r="S348" i="18"/>
  <c r="T348" i="18" s="1"/>
  <c r="Q119" i="18"/>
  <c r="S119" i="18"/>
  <c r="T119" i="18" s="1"/>
  <c r="Q60" i="18"/>
  <c r="S60" i="18"/>
  <c r="T60" i="18" s="1"/>
  <c r="Q113" i="18"/>
  <c r="S113" i="18"/>
  <c r="T113" i="18" s="1"/>
  <c r="S180" i="18"/>
  <c r="T180" i="18" s="1"/>
  <c r="Q180" i="18"/>
  <c r="Q22" i="18"/>
  <c r="S22" i="18"/>
  <c r="T22" i="18" s="1"/>
  <c r="Q223" i="18"/>
  <c r="S223" i="18"/>
  <c r="T223" i="18" s="1"/>
  <c r="Q302" i="18"/>
  <c r="S302" i="18"/>
  <c r="T302" i="18" s="1"/>
  <c r="Q131" i="18"/>
  <c r="S131" i="18"/>
  <c r="T131" i="18" s="1"/>
  <c r="Q122" i="18"/>
  <c r="S122" i="18"/>
  <c r="T122" i="18" s="1"/>
  <c r="Q245" i="18"/>
  <c r="S245" i="18"/>
  <c r="T245" i="18" s="1"/>
  <c r="Q272" i="18"/>
  <c r="S272" i="18"/>
  <c r="T272" i="18" s="1"/>
  <c r="Q234" i="18"/>
  <c r="S234" i="18"/>
  <c r="T234" i="18" s="1"/>
  <c r="Q108" i="18"/>
  <c r="S108" i="18"/>
  <c r="T108" i="18" s="1"/>
  <c r="Q137" i="18"/>
  <c r="S137" i="18"/>
  <c r="T137" i="18" s="1"/>
  <c r="Q323" i="18"/>
  <c r="S323" i="18"/>
  <c r="T323" i="18" s="1"/>
  <c r="Q209" i="18"/>
  <c r="S209" i="18"/>
  <c r="T209" i="18" s="1"/>
  <c r="Q351" i="18"/>
  <c r="S351" i="18"/>
  <c r="T351" i="18" s="1"/>
  <c r="Q319" i="18"/>
  <c r="S319" i="18"/>
  <c r="T319" i="18" s="1"/>
  <c r="Q325" i="18"/>
  <c r="S325" i="18"/>
  <c r="T325" i="18" s="1"/>
  <c r="Q305" i="18"/>
  <c r="S305" i="18"/>
  <c r="T305" i="18" s="1"/>
  <c r="Q307" i="18"/>
  <c r="S307" i="18"/>
  <c r="T307" i="18" s="1"/>
  <c r="Q297" i="18"/>
  <c r="S297" i="18"/>
  <c r="T297" i="18" s="1"/>
  <c r="Q197" i="18"/>
  <c r="S197" i="18"/>
  <c r="T197" i="18" s="1"/>
  <c r="Q263" i="18"/>
  <c r="S263" i="18"/>
  <c r="T263" i="18" s="1"/>
  <c r="Q247" i="18"/>
  <c r="S247" i="18"/>
  <c r="T247" i="18" s="1"/>
  <c r="Q231" i="18"/>
  <c r="S231" i="18"/>
  <c r="T231" i="18" s="1"/>
  <c r="Q215" i="18"/>
  <c r="S215" i="18"/>
  <c r="T215" i="18" s="1"/>
  <c r="Q48" i="18"/>
  <c r="S48" i="18"/>
  <c r="T48" i="18" s="1"/>
  <c r="Q16" i="18"/>
  <c r="S16" i="18"/>
  <c r="T16" i="18" s="1"/>
  <c r="Q12" i="18"/>
  <c r="S12" i="18"/>
  <c r="T12" i="18" s="1"/>
  <c r="Q6" i="18"/>
  <c r="S6" i="18"/>
  <c r="T6" i="18" s="1"/>
  <c r="Q175" i="18"/>
  <c r="S175" i="18"/>
  <c r="T175" i="18" s="1"/>
  <c r="Q84" i="18"/>
  <c r="S84" i="18"/>
  <c r="T84" i="18" s="1"/>
  <c r="Q61" i="18"/>
  <c r="S61" i="18"/>
  <c r="T61" i="18" s="1"/>
  <c r="Q149" i="18"/>
  <c r="S149" i="18"/>
  <c r="T149" i="18" s="1"/>
  <c r="Q90" i="18"/>
  <c r="S90" i="18"/>
  <c r="T90" i="18" s="1"/>
  <c r="Q117" i="18"/>
  <c r="S117" i="18"/>
  <c r="T117" i="18" s="1"/>
  <c r="Q95" i="18"/>
  <c r="S95" i="18"/>
  <c r="T95" i="18" s="1"/>
  <c r="Q165" i="18"/>
  <c r="S165" i="18"/>
  <c r="T165" i="18" s="1"/>
  <c r="Q94" i="18"/>
  <c r="S94" i="18"/>
  <c r="T94" i="18" s="1"/>
  <c r="Q317" i="18"/>
  <c r="S317" i="18"/>
  <c r="T317" i="18" s="1"/>
  <c r="Q116" i="18"/>
  <c r="S116" i="18"/>
  <c r="T116" i="18" s="1"/>
  <c r="Q67" i="18"/>
  <c r="S67" i="18"/>
  <c r="T67" i="18" s="1"/>
  <c r="Q39" i="18"/>
  <c r="S39" i="18"/>
  <c r="T39" i="18" s="1"/>
  <c r="Q315" i="18"/>
  <c r="S315" i="18"/>
  <c r="T315" i="18" s="1"/>
  <c r="Q269" i="18"/>
  <c r="S269" i="18"/>
  <c r="T269" i="18" s="1"/>
  <c r="Q253" i="18"/>
  <c r="S253" i="18"/>
  <c r="T253" i="18" s="1"/>
  <c r="Q237" i="18"/>
  <c r="S237" i="18"/>
  <c r="T237" i="18" s="1"/>
  <c r="Q221" i="18"/>
  <c r="S221" i="18"/>
  <c r="T221" i="18" s="1"/>
  <c r="Q205" i="18"/>
  <c r="S205" i="18"/>
  <c r="T205" i="18" s="1"/>
  <c r="Q171" i="18"/>
  <c r="S171" i="18"/>
  <c r="T171" i="18" s="1"/>
  <c r="Q264" i="18"/>
  <c r="S264" i="18"/>
  <c r="T264" i="18" s="1"/>
  <c r="Q248" i="18"/>
  <c r="S248" i="18"/>
  <c r="T248" i="18" s="1"/>
  <c r="Q232" i="18"/>
  <c r="S232" i="18"/>
  <c r="T232" i="18" s="1"/>
  <c r="Q44" i="18"/>
  <c r="S44" i="18"/>
  <c r="T44" i="18" s="1"/>
  <c r="Q329" i="18"/>
  <c r="S329" i="18"/>
  <c r="T329" i="18" s="1"/>
  <c r="Q8" i="18"/>
  <c r="S8" i="18"/>
  <c r="T8" i="18" s="1"/>
  <c r="Q258" i="18"/>
  <c r="S258" i="18"/>
  <c r="T258" i="18" s="1"/>
  <c r="Q242" i="18"/>
  <c r="S242" i="18"/>
  <c r="T242" i="18" s="1"/>
  <c r="Q226" i="18"/>
  <c r="S226" i="18"/>
  <c r="T226" i="18" s="1"/>
  <c r="Q210" i="18"/>
  <c r="S210" i="18"/>
  <c r="T210" i="18" s="1"/>
  <c r="Q82" i="18"/>
  <c r="S82" i="18"/>
  <c r="T82" i="18" s="1"/>
  <c r="Q145" i="18"/>
  <c r="S145" i="18"/>
  <c r="T145" i="18" s="1"/>
  <c r="Q76" i="18"/>
  <c r="S76" i="18"/>
  <c r="T76" i="18" s="1"/>
  <c r="Q103" i="18"/>
  <c r="S103" i="18"/>
  <c r="T103" i="18" s="1"/>
  <c r="Q35" i="18"/>
  <c r="S35" i="18"/>
  <c r="T35" i="18" s="1"/>
  <c r="Q121" i="18"/>
  <c r="S121" i="18"/>
  <c r="T121" i="18" s="1"/>
  <c r="Q91" i="18"/>
  <c r="S91" i="18"/>
  <c r="T91" i="18" s="1"/>
  <c r="Q337" i="18"/>
  <c r="S337" i="18"/>
  <c r="T337" i="18" s="1"/>
  <c r="Q301" i="18"/>
  <c r="S301" i="18"/>
  <c r="T301" i="18" s="1"/>
  <c r="Q198" i="18"/>
  <c r="S198" i="18"/>
  <c r="T198" i="18" s="1"/>
  <c r="Q239" i="18"/>
  <c r="S239" i="18"/>
  <c r="T239" i="18" s="1"/>
  <c r="Q32" i="18"/>
  <c r="S32" i="18"/>
  <c r="T32" i="18" s="1"/>
  <c r="Q120" i="18"/>
  <c r="S120" i="18"/>
  <c r="T120" i="18" s="1"/>
  <c r="Q157" i="18"/>
  <c r="S157" i="18"/>
  <c r="T157" i="18" s="1"/>
  <c r="Q213" i="18"/>
  <c r="S213" i="18"/>
  <c r="T213" i="18" s="1"/>
  <c r="Q256" i="18"/>
  <c r="S256" i="18"/>
  <c r="T256" i="18" s="1"/>
  <c r="Q224" i="18"/>
  <c r="S224" i="18"/>
  <c r="T224" i="18" s="1"/>
  <c r="Q191" i="18"/>
  <c r="S191" i="18"/>
  <c r="T191" i="18" s="1"/>
  <c r="Q266" i="18"/>
  <c r="S266" i="18"/>
  <c r="T266" i="18" s="1"/>
  <c r="Q218" i="18"/>
  <c r="S218" i="18"/>
  <c r="T218" i="18" s="1"/>
  <c r="Q104" i="18"/>
  <c r="S104" i="18"/>
  <c r="T104" i="18" s="1"/>
  <c r="Q9" i="18"/>
  <c r="S9" i="18"/>
  <c r="T9" i="18" s="1"/>
  <c r="Q190" i="18"/>
  <c r="S190" i="18"/>
  <c r="T190" i="18" s="1"/>
  <c r="Q347" i="18"/>
  <c r="S347" i="18"/>
  <c r="T347" i="18" s="1"/>
  <c r="Q216" i="18"/>
  <c r="S216" i="18"/>
  <c r="T216" i="18" s="1"/>
  <c r="Q343" i="18"/>
  <c r="S343" i="18"/>
  <c r="T343" i="18" s="1"/>
  <c r="Q353" i="18"/>
  <c r="S353" i="18"/>
  <c r="T353" i="18" s="1"/>
  <c r="Q311" i="18"/>
  <c r="S311" i="18"/>
  <c r="T311" i="18" s="1"/>
  <c r="Q357" i="18"/>
  <c r="S357" i="18"/>
  <c r="T357" i="18" s="1"/>
  <c r="Q321" i="18"/>
  <c r="S321" i="18"/>
  <c r="T321" i="18" s="1"/>
  <c r="Q293" i="18"/>
  <c r="S293" i="18"/>
  <c r="T293" i="18" s="1"/>
  <c r="Q30" i="18"/>
  <c r="S30" i="18"/>
  <c r="T30" i="18" s="1"/>
  <c r="Q155" i="18"/>
  <c r="S155" i="18"/>
  <c r="T155" i="18" s="1"/>
  <c r="Q275" i="18"/>
  <c r="S275" i="18"/>
  <c r="T275" i="18" s="1"/>
  <c r="Q259" i="18"/>
  <c r="S259" i="18"/>
  <c r="T259" i="18" s="1"/>
  <c r="Q243" i="18"/>
  <c r="S243" i="18"/>
  <c r="T243" i="18" s="1"/>
  <c r="Q227" i="18"/>
  <c r="S227" i="18"/>
  <c r="T227" i="18" s="1"/>
  <c r="Q211" i="18"/>
  <c r="S211" i="18"/>
  <c r="T211" i="18" s="1"/>
  <c r="Q40" i="18"/>
  <c r="S40" i="18"/>
  <c r="T40" i="18" s="1"/>
  <c r="Q68" i="18"/>
  <c r="S68" i="18"/>
  <c r="T68" i="18" s="1"/>
  <c r="Q133" i="18"/>
  <c r="S133" i="18"/>
  <c r="T133" i="18" s="1"/>
  <c r="Q140" i="18"/>
  <c r="S140" i="18"/>
  <c r="T140" i="18" s="1"/>
  <c r="Q74" i="18"/>
  <c r="S74" i="18"/>
  <c r="T74" i="18" s="1"/>
  <c r="Q101" i="18"/>
  <c r="S101" i="18"/>
  <c r="T101" i="18" s="1"/>
  <c r="Q33" i="18"/>
  <c r="S33" i="18"/>
  <c r="T33" i="18" s="1"/>
  <c r="Q56" i="18"/>
  <c r="S56" i="18"/>
  <c r="T56" i="18" s="1"/>
  <c r="Q89" i="18"/>
  <c r="S89" i="18"/>
  <c r="T89" i="18" s="1"/>
  <c r="Q109" i="18"/>
  <c r="S109" i="18"/>
  <c r="T109" i="18" s="1"/>
  <c r="Q81" i="18"/>
  <c r="S81" i="18"/>
  <c r="T81" i="18" s="1"/>
  <c r="Q13" i="18"/>
  <c r="S13" i="18"/>
  <c r="T13" i="18" s="1"/>
  <c r="Q96" i="18"/>
  <c r="S96" i="18"/>
  <c r="T96" i="18" s="1"/>
  <c r="V4" i="17"/>
  <c r="V8" i="17"/>
  <c r="V7" i="17"/>
  <c r="Z14" i="19" l="1"/>
  <c r="Z8" i="19"/>
  <c r="X6" i="18"/>
  <c r="AF9" i="11" l="1"/>
  <c r="AI367" i="11"/>
  <c r="AI366" i="11"/>
  <c r="AI365" i="11"/>
  <c r="AI364" i="11"/>
  <c r="AI363" i="11"/>
  <c r="AI362" i="11"/>
  <c r="AI361" i="11"/>
  <c r="AI360" i="11"/>
  <c r="AI359" i="11"/>
  <c r="AI358" i="11"/>
  <c r="AI357" i="11"/>
  <c r="AI356" i="11"/>
  <c r="AI355" i="11"/>
  <c r="AI354" i="11"/>
  <c r="AI353" i="11"/>
  <c r="AI352" i="11"/>
  <c r="AI351" i="11"/>
  <c r="AI350" i="11"/>
  <c r="AI349" i="11"/>
  <c r="AI348" i="11"/>
  <c r="AI347" i="11"/>
  <c r="AI346" i="11"/>
  <c r="AI345" i="11"/>
  <c r="AI344" i="11"/>
  <c r="AI343" i="11"/>
  <c r="AI342" i="11"/>
  <c r="AI341" i="11"/>
  <c r="AI340" i="11"/>
  <c r="AI339" i="11"/>
  <c r="AI338" i="11"/>
  <c r="AI337" i="11"/>
  <c r="AI336" i="11"/>
  <c r="AI335" i="11"/>
  <c r="AI334" i="11"/>
  <c r="AI333" i="11"/>
  <c r="AI332" i="11"/>
  <c r="AI331" i="11"/>
  <c r="AI330" i="11"/>
  <c r="AI329" i="11"/>
  <c r="AI328" i="11"/>
  <c r="AI327" i="11"/>
  <c r="AI326" i="11"/>
  <c r="AI325" i="11"/>
  <c r="AI324" i="11"/>
  <c r="AI323" i="11"/>
  <c r="AI322" i="11"/>
  <c r="AI321" i="11"/>
  <c r="AI320" i="11"/>
  <c r="AI319" i="11"/>
  <c r="AI318" i="11"/>
  <c r="AI317" i="11"/>
  <c r="AI316" i="11"/>
  <c r="AI315" i="11"/>
  <c r="AI314" i="11"/>
  <c r="AI313" i="11"/>
  <c r="AI312" i="11"/>
  <c r="AI311" i="11"/>
  <c r="AI310" i="11"/>
  <c r="AI309" i="11"/>
  <c r="AI308" i="11"/>
  <c r="AI307" i="11"/>
  <c r="AI306" i="11"/>
  <c r="AI305" i="11"/>
  <c r="AI304" i="11"/>
  <c r="AI303" i="11"/>
  <c r="AI302" i="11"/>
  <c r="AI301" i="11"/>
  <c r="AI300" i="11"/>
  <c r="AI299" i="11"/>
  <c r="AI298" i="11"/>
  <c r="AI297" i="11"/>
  <c r="AI296" i="11"/>
  <c r="AI295" i="11"/>
  <c r="AI294" i="11"/>
  <c r="AI293" i="11"/>
  <c r="AI292" i="11"/>
  <c r="AI291" i="11"/>
  <c r="AI290" i="11"/>
  <c r="AI289" i="11"/>
  <c r="AI288" i="11"/>
  <c r="AI287" i="11"/>
  <c r="AI286" i="11"/>
  <c r="AI285" i="11"/>
  <c r="AI284" i="11"/>
  <c r="AI283" i="11"/>
  <c r="AI282" i="11"/>
  <c r="AI281" i="11"/>
  <c r="AI280" i="11"/>
  <c r="AI279" i="11"/>
  <c r="AI278" i="11"/>
  <c r="AI277" i="11"/>
  <c r="AI276" i="11"/>
  <c r="AI275" i="11"/>
  <c r="AI274" i="11"/>
  <c r="AI273" i="11"/>
  <c r="AI272" i="11"/>
  <c r="AI271" i="11"/>
  <c r="AI270" i="11"/>
  <c r="AI269" i="11"/>
  <c r="AI268" i="11"/>
  <c r="AI267" i="11"/>
  <c r="AI266" i="11"/>
  <c r="AI265" i="11"/>
  <c r="AI264" i="11"/>
  <c r="AI263" i="11"/>
  <c r="AI262" i="11"/>
  <c r="AI261" i="11"/>
  <c r="AI260" i="11"/>
  <c r="AI259" i="11"/>
  <c r="AI258" i="11"/>
  <c r="AI257" i="11"/>
  <c r="AI256" i="11"/>
  <c r="AI255" i="11"/>
  <c r="AI254" i="11"/>
  <c r="AI253" i="11"/>
  <c r="AI252" i="11"/>
  <c r="AI251" i="11"/>
  <c r="AI250" i="11"/>
  <c r="AI249" i="11"/>
  <c r="AI248" i="11"/>
  <c r="AI247" i="11"/>
  <c r="AI246" i="11"/>
  <c r="AI245" i="11"/>
  <c r="AI244" i="11"/>
  <c r="AI243" i="11"/>
  <c r="AI242" i="11"/>
  <c r="AI241" i="11"/>
  <c r="AI240" i="11"/>
  <c r="AI239" i="11"/>
  <c r="AI238" i="11"/>
  <c r="AI237" i="11"/>
  <c r="AI236" i="11"/>
  <c r="AI235" i="11"/>
  <c r="AI234" i="11"/>
  <c r="AI233" i="11"/>
  <c r="AI232" i="11"/>
  <c r="AI231" i="11"/>
  <c r="AI230" i="11"/>
  <c r="AI229" i="11"/>
  <c r="AI228" i="11"/>
  <c r="AI227" i="11"/>
  <c r="AI226" i="11"/>
  <c r="AI225" i="11"/>
  <c r="AI224" i="11"/>
  <c r="AI223" i="11"/>
  <c r="AI222" i="11"/>
  <c r="AI221" i="11"/>
  <c r="AI220" i="11"/>
  <c r="AI219" i="11"/>
  <c r="AI218" i="11"/>
  <c r="AI217" i="11"/>
  <c r="AI216" i="11"/>
  <c r="AI215" i="11"/>
  <c r="AI214" i="11"/>
  <c r="AI213" i="11"/>
  <c r="AI212" i="11"/>
  <c r="AI211" i="11"/>
  <c r="AI210" i="11"/>
  <c r="AI209" i="11"/>
  <c r="AI208" i="11"/>
  <c r="AI207" i="11"/>
  <c r="AI206" i="11"/>
  <c r="AI205" i="11"/>
  <c r="AI204" i="11"/>
  <c r="AI203" i="11"/>
  <c r="AI202" i="11"/>
  <c r="AI201" i="11"/>
  <c r="AI200" i="11"/>
  <c r="AI199" i="11"/>
  <c r="AI198" i="11"/>
  <c r="AI197" i="11"/>
  <c r="AI196" i="11"/>
  <c r="AI195" i="11"/>
  <c r="AI194" i="11"/>
  <c r="AI193" i="11"/>
  <c r="AI192" i="11"/>
  <c r="AI191" i="11"/>
  <c r="AI190" i="11"/>
  <c r="AI189" i="11"/>
  <c r="AI188" i="11"/>
  <c r="AI187" i="11"/>
  <c r="AI186" i="11"/>
  <c r="AI185" i="11"/>
  <c r="AI184" i="11"/>
  <c r="AI183" i="11"/>
  <c r="AI182" i="11"/>
  <c r="AI181" i="11"/>
  <c r="AI180" i="11"/>
  <c r="AI179" i="11"/>
  <c r="AI178" i="11"/>
  <c r="AI177" i="11"/>
  <c r="AI176" i="11"/>
  <c r="AI175" i="11"/>
  <c r="AI174" i="11"/>
  <c r="AI173" i="11"/>
  <c r="AI172" i="11"/>
  <c r="AI171" i="11"/>
  <c r="AI170" i="11"/>
  <c r="AI169" i="11"/>
  <c r="AI168" i="11"/>
  <c r="AI167" i="11"/>
  <c r="AI166" i="11"/>
  <c r="AI165" i="11"/>
  <c r="AI164" i="11"/>
  <c r="AI163" i="11"/>
  <c r="AI162" i="11"/>
  <c r="AI161" i="11"/>
  <c r="AI160" i="11"/>
  <c r="AI159" i="11"/>
  <c r="AI158" i="11"/>
  <c r="AI157" i="11"/>
  <c r="AI156" i="11"/>
  <c r="AI155" i="11"/>
  <c r="AI154" i="11"/>
  <c r="AI153" i="11"/>
  <c r="AI152" i="11"/>
  <c r="AI151" i="11"/>
  <c r="AI150" i="11"/>
  <c r="AI149" i="11"/>
  <c r="AI148" i="11"/>
  <c r="AI147" i="11"/>
  <c r="AI146" i="11"/>
  <c r="AI145" i="11"/>
  <c r="AI144" i="11"/>
  <c r="AI143" i="11"/>
  <c r="AI142" i="11"/>
  <c r="AI141" i="11"/>
  <c r="AI140" i="11"/>
  <c r="AI139" i="11"/>
  <c r="AI138" i="11"/>
  <c r="AI137" i="11"/>
  <c r="AI136" i="11"/>
  <c r="AI135" i="11"/>
  <c r="AI134" i="11"/>
  <c r="AI133" i="11"/>
  <c r="AI132" i="11"/>
  <c r="AI131" i="11"/>
  <c r="AI130" i="11"/>
  <c r="AI129" i="11"/>
  <c r="AI128" i="11"/>
  <c r="AI127" i="11"/>
  <c r="AI126" i="11"/>
  <c r="AI125" i="11"/>
  <c r="AI124" i="11"/>
  <c r="AI123" i="11"/>
  <c r="AI122" i="11"/>
  <c r="AI121" i="11"/>
  <c r="AI120" i="11"/>
  <c r="AI119" i="11"/>
  <c r="AI118" i="11"/>
  <c r="AI117" i="11"/>
  <c r="AI116" i="11"/>
  <c r="AI115" i="11"/>
  <c r="AI114" i="11"/>
  <c r="AI113" i="11"/>
  <c r="AI112" i="11"/>
  <c r="AI111" i="11"/>
  <c r="AI110" i="11"/>
  <c r="AI109" i="11"/>
  <c r="AI108" i="11"/>
  <c r="AI107" i="11"/>
  <c r="AI106" i="11"/>
  <c r="AI105" i="11"/>
  <c r="AI104" i="11"/>
  <c r="AI103" i="11"/>
  <c r="AI102" i="11"/>
  <c r="AI101" i="11"/>
  <c r="AI100" i="11"/>
  <c r="AI99" i="11"/>
  <c r="AI98" i="11"/>
  <c r="AI97" i="11"/>
  <c r="AI96" i="11"/>
  <c r="AI95" i="11"/>
  <c r="AI94" i="11"/>
  <c r="AI93" i="11"/>
  <c r="AI92" i="11"/>
  <c r="AI91" i="11"/>
  <c r="AI90" i="11"/>
  <c r="AI89" i="11"/>
  <c r="AI88" i="11"/>
  <c r="AI87" i="11"/>
  <c r="AI86" i="11"/>
  <c r="AI85" i="11"/>
  <c r="AI84" i="11"/>
  <c r="AI83" i="11"/>
  <c r="AI82" i="11"/>
  <c r="AI81" i="11"/>
  <c r="AI80" i="11"/>
  <c r="AI79" i="11"/>
  <c r="AI78" i="11"/>
  <c r="AI77" i="11"/>
  <c r="AI76" i="11"/>
  <c r="AI75" i="11"/>
  <c r="AI74" i="11"/>
  <c r="AI73" i="11"/>
  <c r="AI72" i="11"/>
  <c r="AI71" i="11"/>
  <c r="AI70" i="11"/>
  <c r="AI69" i="11"/>
  <c r="AI68" i="11"/>
  <c r="AI67" i="11"/>
  <c r="AI66" i="11"/>
  <c r="AI65" i="11"/>
  <c r="AI64" i="11"/>
  <c r="AI63" i="11"/>
  <c r="AI62" i="11"/>
  <c r="AI61" i="11"/>
  <c r="AI60" i="11"/>
  <c r="AI59" i="11"/>
  <c r="AI58" i="11"/>
  <c r="AI57" i="11"/>
  <c r="AI56" i="11"/>
  <c r="AI55" i="11"/>
  <c r="AI54" i="11"/>
  <c r="AI53" i="11"/>
  <c r="AI52" i="11"/>
  <c r="AI51" i="11"/>
  <c r="AI50" i="11"/>
  <c r="AI49" i="11"/>
  <c r="AI48" i="11"/>
  <c r="AI47" i="11"/>
  <c r="AI46" i="11"/>
  <c r="AI45" i="11"/>
  <c r="AI44" i="11"/>
  <c r="AI43" i="11"/>
  <c r="AI42" i="11"/>
  <c r="AI41" i="11"/>
  <c r="AI40" i="11"/>
  <c r="AI39" i="11"/>
  <c r="AI38" i="11"/>
  <c r="AI37" i="11"/>
  <c r="AI36" i="11"/>
  <c r="AI35" i="11"/>
  <c r="AI34" i="11"/>
  <c r="AI33" i="11"/>
  <c r="AI32" i="11"/>
  <c r="AI31" i="11"/>
  <c r="AI30" i="11"/>
  <c r="AI29" i="11"/>
  <c r="AI28" i="11"/>
  <c r="AI27" i="11"/>
  <c r="AI26" i="11"/>
  <c r="AI25" i="11"/>
  <c r="AI24" i="11"/>
  <c r="AI23" i="11"/>
  <c r="AI22" i="11"/>
  <c r="AI21" i="11"/>
  <c r="AI20" i="11"/>
  <c r="AI19" i="11"/>
  <c r="AI18" i="11"/>
  <c r="AI17" i="11"/>
  <c r="AI16" i="11"/>
  <c r="AI15" i="11"/>
  <c r="AI14" i="11"/>
  <c r="AI13" i="11"/>
  <c r="AI12" i="11"/>
  <c r="AI11" i="11"/>
  <c r="AI10" i="11"/>
  <c r="AI9" i="11"/>
  <c r="AI8" i="11"/>
  <c r="AI7" i="11"/>
  <c r="AI6" i="11"/>
  <c r="AI5" i="11"/>
  <c r="AI4" i="11"/>
  <c r="AI3" i="11"/>
  <c r="AI2" i="11"/>
  <c r="AJ3" i="11"/>
  <c r="AJ4" i="11"/>
  <c r="AJ5" i="11"/>
  <c r="AJ6" i="11"/>
  <c r="AJ7" i="11"/>
  <c r="AJ8" i="11"/>
  <c r="AJ9" i="11"/>
  <c r="AJ10" i="11"/>
  <c r="AJ11" i="11"/>
  <c r="AJ12" i="11"/>
  <c r="AJ13" i="11"/>
  <c r="AJ14" i="11"/>
  <c r="AJ15" i="11"/>
  <c r="AJ16" i="11"/>
  <c r="AJ17" i="11"/>
  <c r="AJ18" i="11"/>
  <c r="AJ19" i="11"/>
  <c r="AJ20" i="11"/>
  <c r="AJ21" i="11"/>
  <c r="AJ22" i="11"/>
  <c r="AJ23" i="11"/>
  <c r="AJ24" i="11"/>
  <c r="AJ25" i="11"/>
  <c r="AJ26" i="11"/>
  <c r="AJ27" i="11"/>
  <c r="AJ28" i="11"/>
  <c r="AJ29" i="11"/>
  <c r="AJ30" i="11"/>
  <c r="AJ31" i="11"/>
  <c r="AJ32" i="11"/>
  <c r="AJ33" i="11"/>
  <c r="AJ34" i="11"/>
  <c r="AJ35" i="11"/>
  <c r="AJ36" i="11"/>
  <c r="AJ37" i="11"/>
  <c r="AJ38" i="11"/>
  <c r="AJ39" i="11"/>
  <c r="AJ40" i="11"/>
  <c r="AJ41" i="11"/>
  <c r="AJ42" i="11"/>
  <c r="AJ43" i="11"/>
  <c r="AJ44" i="11"/>
  <c r="AJ45" i="11"/>
  <c r="AJ46" i="11"/>
  <c r="AJ47" i="11"/>
  <c r="AJ48" i="11"/>
  <c r="AJ49" i="11"/>
  <c r="AJ50" i="11"/>
  <c r="AJ51" i="11"/>
  <c r="AJ52" i="11"/>
  <c r="AJ53" i="11"/>
  <c r="AJ54" i="11"/>
  <c r="AJ55" i="11"/>
  <c r="AJ56" i="11"/>
  <c r="AJ57" i="11"/>
  <c r="AJ58" i="11"/>
  <c r="AJ59" i="11"/>
  <c r="AJ60" i="11"/>
  <c r="AJ61" i="11"/>
  <c r="AJ62" i="11"/>
  <c r="AJ63" i="11"/>
  <c r="AJ64" i="11"/>
  <c r="AJ65" i="11"/>
  <c r="AJ66" i="11"/>
  <c r="AJ67" i="11"/>
  <c r="AJ68" i="11"/>
  <c r="AJ69" i="11"/>
  <c r="AJ70" i="11"/>
  <c r="AJ71" i="11"/>
  <c r="AJ72" i="11"/>
  <c r="AJ73" i="11"/>
  <c r="AJ74" i="11"/>
  <c r="AJ75" i="11"/>
  <c r="AJ76" i="11"/>
  <c r="AJ77" i="11"/>
  <c r="AJ78" i="11"/>
  <c r="AJ79" i="11"/>
  <c r="AJ80" i="11"/>
  <c r="AJ81" i="11"/>
  <c r="AJ82" i="11"/>
  <c r="AJ83" i="11"/>
  <c r="AJ84" i="11"/>
  <c r="AJ85" i="11"/>
  <c r="AJ86" i="11"/>
  <c r="AJ87" i="11"/>
  <c r="AJ88" i="11"/>
  <c r="AJ89" i="11"/>
  <c r="AJ90" i="11"/>
  <c r="AJ91" i="11"/>
  <c r="AJ92" i="11"/>
  <c r="AJ93" i="11"/>
  <c r="AJ94" i="11"/>
  <c r="AJ95" i="11"/>
  <c r="AJ96" i="11"/>
  <c r="AJ97" i="11"/>
  <c r="AJ98" i="11"/>
  <c r="AJ99" i="11"/>
  <c r="AJ100" i="11"/>
  <c r="AJ101" i="11"/>
  <c r="AJ102" i="11"/>
  <c r="AJ103" i="11"/>
  <c r="AJ104" i="11"/>
  <c r="AJ105" i="11"/>
  <c r="AJ106" i="11"/>
  <c r="AJ107" i="11"/>
  <c r="AJ108" i="11"/>
  <c r="AJ109" i="11"/>
  <c r="AJ110" i="11"/>
  <c r="AJ111" i="11"/>
  <c r="AJ112" i="11"/>
  <c r="AJ113" i="11"/>
  <c r="AJ114" i="11"/>
  <c r="AJ115" i="11"/>
  <c r="AJ116" i="11"/>
  <c r="AJ117" i="11"/>
  <c r="AJ118" i="11"/>
  <c r="AJ119" i="11"/>
  <c r="AJ120" i="11"/>
  <c r="AJ121" i="11"/>
  <c r="AJ122" i="11"/>
  <c r="AJ123" i="11"/>
  <c r="AJ124" i="11"/>
  <c r="AJ125" i="11"/>
  <c r="AJ126" i="11"/>
  <c r="AJ127" i="11"/>
  <c r="AJ128" i="11"/>
  <c r="AJ129" i="11"/>
  <c r="AJ130" i="11"/>
  <c r="AJ131" i="11"/>
  <c r="AJ132" i="11"/>
  <c r="AJ133" i="11"/>
  <c r="AJ134" i="11"/>
  <c r="AJ135" i="11"/>
  <c r="AJ136" i="11"/>
  <c r="AJ137" i="11"/>
  <c r="AJ138" i="11"/>
  <c r="AJ139" i="11"/>
  <c r="AJ140" i="11"/>
  <c r="AJ141" i="11"/>
  <c r="AJ142" i="11"/>
  <c r="AJ143" i="11"/>
  <c r="AJ144" i="11"/>
  <c r="AJ145" i="11"/>
  <c r="AJ146" i="11"/>
  <c r="AJ147" i="11"/>
  <c r="AJ148" i="11"/>
  <c r="AJ149" i="11"/>
  <c r="AJ150" i="11"/>
  <c r="AJ151" i="11"/>
  <c r="AJ152" i="11"/>
  <c r="AJ153" i="11"/>
  <c r="AJ154" i="11"/>
  <c r="AJ155" i="11"/>
  <c r="AJ156" i="11"/>
  <c r="AJ157" i="11"/>
  <c r="AJ158" i="11"/>
  <c r="AJ159" i="11"/>
  <c r="AJ160" i="11"/>
  <c r="AJ161" i="11"/>
  <c r="AJ162" i="11"/>
  <c r="AJ163" i="11"/>
  <c r="AJ164" i="11"/>
  <c r="AJ165" i="11"/>
  <c r="AJ166" i="11"/>
  <c r="AJ167" i="11"/>
  <c r="AJ168" i="11"/>
  <c r="AJ169" i="11"/>
  <c r="AJ170" i="11"/>
  <c r="AJ171" i="11"/>
  <c r="AJ172" i="11"/>
  <c r="AJ173" i="11"/>
  <c r="AJ174" i="11"/>
  <c r="AJ175" i="11"/>
  <c r="AJ176" i="11"/>
  <c r="AJ177" i="11"/>
  <c r="AJ178" i="11"/>
  <c r="AJ179" i="11"/>
  <c r="AJ180" i="11"/>
  <c r="AJ181" i="11"/>
  <c r="AJ182" i="11"/>
  <c r="AJ183" i="11"/>
  <c r="AJ184" i="11"/>
  <c r="AJ185" i="11"/>
  <c r="AJ186" i="11"/>
  <c r="AJ187" i="11"/>
  <c r="AJ188" i="11"/>
  <c r="AJ189" i="11"/>
  <c r="AJ190" i="11"/>
  <c r="AJ191" i="11"/>
  <c r="AJ192" i="11"/>
  <c r="AJ193" i="11"/>
  <c r="AJ194" i="11"/>
  <c r="AJ195" i="11"/>
  <c r="AJ196" i="11"/>
  <c r="AJ197" i="11"/>
  <c r="AJ198" i="11"/>
  <c r="AJ199" i="11"/>
  <c r="AJ200" i="11"/>
  <c r="AJ201" i="11"/>
  <c r="AJ202" i="11"/>
  <c r="AJ203" i="11"/>
  <c r="AJ204" i="11"/>
  <c r="AJ205" i="11"/>
  <c r="AJ206" i="11"/>
  <c r="AJ207" i="11"/>
  <c r="AJ208" i="11"/>
  <c r="AJ209" i="11"/>
  <c r="AJ210" i="11"/>
  <c r="AJ211" i="11"/>
  <c r="AJ212" i="11"/>
  <c r="AJ213" i="11"/>
  <c r="AJ214" i="11"/>
  <c r="AJ215" i="11"/>
  <c r="AJ216" i="11"/>
  <c r="AJ217" i="11"/>
  <c r="AJ218" i="11"/>
  <c r="AJ219" i="11"/>
  <c r="AJ220" i="11"/>
  <c r="AJ221" i="11"/>
  <c r="AJ222" i="11"/>
  <c r="AJ223" i="11"/>
  <c r="AJ224" i="11"/>
  <c r="AJ225" i="11"/>
  <c r="AJ226" i="11"/>
  <c r="AJ227" i="11"/>
  <c r="AJ228" i="11"/>
  <c r="AJ229" i="11"/>
  <c r="AJ230" i="11"/>
  <c r="AJ231" i="11"/>
  <c r="AJ232" i="11"/>
  <c r="AJ233" i="11"/>
  <c r="AJ234" i="11"/>
  <c r="AJ235" i="11"/>
  <c r="AJ236" i="11"/>
  <c r="AJ237" i="11"/>
  <c r="AJ238" i="11"/>
  <c r="AJ239" i="11"/>
  <c r="AJ240" i="11"/>
  <c r="AJ241" i="11"/>
  <c r="AJ242" i="11"/>
  <c r="AJ243" i="11"/>
  <c r="AJ244" i="11"/>
  <c r="AJ245" i="11"/>
  <c r="AJ246" i="11"/>
  <c r="AJ247" i="11"/>
  <c r="AJ248" i="11"/>
  <c r="AJ249" i="11"/>
  <c r="AJ250" i="11"/>
  <c r="AJ251" i="11"/>
  <c r="AJ252" i="11"/>
  <c r="AJ253" i="11"/>
  <c r="AJ254" i="11"/>
  <c r="AJ255" i="11"/>
  <c r="AJ256" i="11"/>
  <c r="AJ257" i="11"/>
  <c r="AJ258" i="11"/>
  <c r="AJ259" i="11"/>
  <c r="AJ260" i="11"/>
  <c r="AJ261" i="11"/>
  <c r="AJ262" i="11"/>
  <c r="AJ263" i="11"/>
  <c r="AJ264" i="11"/>
  <c r="AJ265" i="11"/>
  <c r="AJ266" i="11"/>
  <c r="AJ267" i="11"/>
  <c r="AJ268" i="11"/>
  <c r="AJ269" i="11"/>
  <c r="AJ270" i="11"/>
  <c r="AJ271" i="11"/>
  <c r="AJ272" i="11"/>
  <c r="AJ273" i="11"/>
  <c r="AJ274" i="11"/>
  <c r="AJ275" i="11"/>
  <c r="AJ276" i="11"/>
  <c r="AJ277" i="11"/>
  <c r="AJ278" i="11"/>
  <c r="AJ279" i="11"/>
  <c r="AJ280" i="11"/>
  <c r="AJ281" i="11"/>
  <c r="AJ282" i="11"/>
  <c r="AJ283" i="11"/>
  <c r="AJ284" i="11"/>
  <c r="AJ285" i="11"/>
  <c r="AJ286" i="11"/>
  <c r="AJ287" i="11"/>
  <c r="AJ288" i="11"/>
  <c r="AJ289" i="11"/>
  <c r="AJ290" i="11"/>
  <c r="AJ291" i="11"/>
  <c r="AJ292" i="11"/>
  <c r="AJ293" i="11"/>
  <c r="AJ294" i="11"/>
  <c r="AJ295" i="11"/>
  <c r="AJ296" i="11"/>
  <c r="AJ297" i="11"/>
  <c r="AJ298" i="11"/>
  <c r="AJ299" i="11"/>
  <c r="AJ300" i="11"/>
  <c r="AJ301" i="11"/>
  <c r="AJ302" i="11"/>
  <c r="AJ303" i="11"/>
  <c r="AJ304" i="11"/>
  <c r="AJ305" i="11"/>
  <c r="AJ306" i="11"/>
  <c r="AJ307" i="11"/>
  <c r="AJ308" i="11"/>
  <c r="AJ309" i="11"/>
  <c r="AJ310" i="11"/>
  <c r="AJ311" i="11"/>
  <c r="AJ312" i="11"/>
  <c r="AJ313" i="11"/>
  <c r="AJ314" i="11"/>
  <c r="AJ315" i="11"/>
  <c r="AJ316" i="11"/>
  <c r="AJ317" i="11"/>
  <c r="AJ318" i="11"/>
  <c r="AJ319" i="11"/>
  <c r="AJ320" i="11"/>
  <c r="AJ321" i="11"/>
  <c r="AJ322" i="11"/>
  <c r="AJ323" i="11"/>
  <c r="AJ324" i="11"/>
  <c r="AJ325" i="11"/>
  <c r="AJ326" i="11"/>
  <c r="AJ327" i="11"/>
  <c r="AJ328" i="11"/>
  <c r="AJ329" i="11"/>
  <c r="AJ330" i="11"/>
  <c r="AJ331" i="11"/>
  <c r="AJ332" i="11"/>
  <c r="AJ333" i="11"/>
  <c r="AJ334" i="11"/>
  <c r="AJ335" i="11"/>
  <c r="AJ336" i="11"/>
  <c r="AJ337" i="11"/>
  <c r="AJ338" i="11"/>
  <c r="AJ339" i="11"/>
  <c r="AJ340" i="11"/>
  <c r="AJ341" i="11"/>
  <c r="AJ342" i="11"/>
  <c r="AJ343" i="11"/>
  <c r="AJ344" i="11"/>
  <c r="AJ345" i="11"/>
  <c r="AJ346" i="11"/>
  <c r="AJ347" i="11"/>
  <c r="AJ348" i="11"/>
  <c r="AJ349" i="11"/>
  <c r="AJ350" i="11"/>
  <c r="AJ351" i="11"/>
  <c r="AJ352" i="11"/>
  <c r="AJ353" i="11"/>
  <c r="AJ354" i="11"/>
  <c r="AJ355" i="11"/>
  <c r="AJ356" i="11"/>
  <c r="AJ357" i="11"/>
  <c r="AJ358" i="11"/>
  <c r="AJ359" i="11"/>
  <c r="AJ360" i="11"/>
  <c r="AJ361" i="11"/>
  <c r="AJ362" i="11"/>
  <c r="AJ363" i="11"/>
  <c r="AJ364" i="11"/>
  <c r="AJ365" i="11"/>
  <c r="AJ366" i="11"/>
  <c r="AJ367" i="11"/>
  <c r="AH3" i="11"/>
  <c r="AH4" i="11"/>
  <c r="AH5" i="11"/>
  <c r="AH6" i="11"/>
  <c r="AH7" i="11"/>
  <c r="AH8" i="11"/>
  <c r="AH9" i="11"/>
  <c r="AH10" i="11"/>
  <c r="AH11" i="11"/>
  <c r="AH12" i="11"/>
  <c r="AH13" i="11"/>
  <c r="AH14" i="11"/>
  <c r="AH15" i="11"/>
  <c r="AH16" i="11"/>
  <c r="AH17" i="11"/>
  <c r="AH18" i="11"/>
  <c r="AH19" i="11"/>
  <c r="AH20" i="11"/>
  <c r="AH21" i="11"/>
  <c r="AH22" i="11"/>
  <c r="AH23" i="11"/>
  <c r="AH24" i="11"/>
  <c r="AH25" i="11"/>
  <c r="AH26" i="11"/>
  <c r="AH27" i="11"/>
  <c r="AH28" i="11"/>
  <c r="AH29" i="11"/>
  <c r="AH30" i="11"/>
  <c r="AH31" i="11"/>
  <c r="AH32" i="11"/>
  <c r="AH33" i="11"/>
  <c r="AH34" i="11"/>
  <c r="AH35" i="11"/>
  <c r="AH36" i="11"/>
  <c r="AH37" i="11"/>
  <c r="AH38" i="11"/>
  <c r="AH39" i="11"/>
  <c r="AH40" i="11"/>
  <c r="AH41" i="11"/>
  <c r="AH42" i="11"/>
  <c r="AH43" i="11"/>
  <c r="AH44" i="11"/>
  <c r="AH45" i="11"/>
  <c r="AH46" i="11"/>
  <c r="AH47" i="11"/>
  <c r="AH48" i="11"/>
  <c r="AH49" i="11"/>
  <c r="AH50" i="11"/>
  <c r="AH51" i="11"/>
  <c r="AH52" i="11"/>
  <c r="AH53" i="11"/>
  <c r="AH54" i="11"/>
  <c r="AH55" i="11"/>
  <c r="AH56" i="11"/>
  <c r="AH57" i="11"/>
  <c r="AH58" i="11"/>
  <c r="AH59" i="11"/>
  <c r="AH60" i="11"/>
  <c r="AH61" i="11"/>
  <c r="AH62" i="11"/>
  <c r="AH63" i="11"/>
  <c r="AH64" i="11"/>
  <c r="AH65" i="11"/>
  <c r="AH66" i="11"/>
  <c r="AH67" i="11"/>
  <c r="AH68" i="11"/>
  <c r="AH69" i="11"/>
  <c r="AH70" i="11"/>
  <c r="AH71" i="11"/>
  <c r="AH72" i="11"/>
  <c r="AH73" i="11"/>
  <c r="AH74" i="11"/>
  <c r="AH75" i="11"/>
  <c r="AH76" i="11"/>
  <c r="AH77" i="11"/>
  <c r="AH78" i="11"/>
  <c r="AH79" i="11"/>
  <c r="AH80" i="11"/>
  <c r="AH81" i="11"/>
  <c r="AH82" i="11"/>
  <c r="AH83" i="11"/>
  <c r="AH84" i="11"/>
  <c r="AH85" i="11"/>
  <c r="AH86" i="11"/>
  <c r="AH87" i="11"/>
  <c r="AH88" i="11"/>
  <c r="AH89" i="11"/>
  <c r="AH90" i="11"/>
  <c r="AH91" i="11"/>
  <c r="AH92" i="11"/>
  <c r="AH93" i="11"/>
  <c r="AH94" i="11"/>
  <c r="AH95" i="11"/>
  <c r="AH96" i="11"/>
  <c r="AH97" i="11"/>
  <c r="AH98" i="11"/>
  <c r="AH99" i="11"/>
  <c r="AH100" i="11"/>
  <c r="AH101" i="11"/>
  <c r="AH102" i="11"/>
  <c r="AH103" i="11"/>
  <c r="AH104" i="11"/>
  <c r="AH105" i="11"/>
  <c r="AH106" i="11"/>
  <c r="AH107" i="11"/>
  <c r="AH108" i="11"/>
  <c r="AH109" i="11"/>
  <c r="AH110" i="11"/>
  <c r="AH111" i="11"/>
  <c r="AH112" i="11"/>
  <c r="AH113" i="11"/>
  <c r="AH114" i="11"/>
  <c r="AH115" i="11"/>
  <c r="AH116" i="11"/>
  <c r="AH117" i="11"/>
  <c r="AH118" i="11"/>
  <c r="AH119" i="11"/>
  <c r="AH120" i="11"/>
  <c r="AH121" i="11"/>
  <c r="AH122" i="11"/>
  <c r="AH123" i="11"/>
  <c r="AH124" i="11"/>
  <c r="AH125" i="11"/>
  <c r="AH126" i="11"/>
  <c r="AH127" i="11"/>
  <c r="AH128" i="11"/>
  <c r="AH129" i="11"/>
  <c r="AH130" i="11"/>
  <c r="AH131" i="11"/>
  <c r="AH132" i="11"/>
  <c r="AH133" i="11"/>
  <c r="AH134" i="11"/>
  <c r="AH135" i="11"/>
  <c r="AH136" i="11"/>
  <c r="AH137" i="11"/>
  <c r="AH138" i="11"/>
  <c r="AH139" i="11"/>
  <c r="AH140" i="11"/>
  <c r="AH141" i="11"/>
  <c r="AH142" i="11"/>
  <c r="AH143" i="11"/>
  <c r="AH144" i="11"/>
  <c r="AH145" i="11"/>
  <c r="AH146" i="11"/>
  <c r="AH147" i="11"/>
  <c r="AH148" i="11"/>
  <c r="AH149" i="11"/>
  <c r="AH150" i="11"/>
  <c r="AH151" i="11"/>
  <c r="AH152" i="11"/>
  <c r="AH153" i="11"/>
  <c r="AH154" i="11"/>
  <c r="AH155" i="11"/>
  <c r="AH156" i="11"/>
  <c r="AH157" i="11"/>
  <c r="AH158" i="11"/>
  <c r="AH159" i="11"/>
  <c r="AH160" i="11"/>
  <c r="AH161" i="11"/>
  <c r="AH162" i="11"/>
  <c r="AH163" i="11"/>
  <c r="AH164" i="11"/>
  <c r="AH165" i="11"/>
  <c r="AH166" i="11"/>
  <c r="AH167" i="11"/>
  <c r="AH168" i="11"/>
  <c r="AH169" i="11"/>
  <c r="AH170" i="11"/>
  <c r="AH171" i="11"/>
  <c r="AH172" i="11"/>
  <c r="AH173" i="11"/>
  <c r="AH174" i="11"/>
  <c r="AH175" i="11"/>
  <c r="AH176" i="11"/>
  <c r="AH177" i="11"/>
  <c r="AH178" i="11"/>
  <c r="AH179" i="11"/>
  <c r="AH180" i="11"/>
  <c r="AH181" i="11"/>
  <c r="AH182" i="11"/>
  <c r="AH183" i="11"/>
  <c r="AH184" i="11"/>
  <c r="AH185" i="11"/>
  <c r="AH186" i="11"/>
  <c r="AH187" i="11"/>
  <c r="AH188" i="11"/>
  <c r="AH189" i="11"/>
  <c r="AH190" i="11"/>
  <c r="AH191" i="11"/>
  <c r="AH192" i="11"/>
  <c r="AH193" i="11"/>
  <c r="AH194" i="11"/>
  <c r="AH195" i="11"/>
  <c r="AH196" i="11"/>
  <c r="AH197" i="11"/>
  <c r="AH198" i="11"/>
  <c r="AH199" i="11"/>
  <c r="AH200" i="11"/>
  <c r="AH201" i="11"/>
  <c r="AH202" i="11"/>
  <c r="AH203" i="11"/>
  <c r="AH204" i="11"/>
  <c r="AH205" i="11"/>
  <c r="AH206" i="11"/>
  <c r="AH207" i="11"/>
  <c r="AH208" i="11"/>
  <c r="AH209" i="11"/>
  <c r="AH210" i="11"/>
  <c r="AH211" i="11"/>
  <c r="AH212" i="11"/>
  <c r="AH213" i="11"/>
  <c r="AH214" i="11"/>
  <c r="AH215" i="11"/>
  <c r="AH216" i="11"/>
  <c r="AH217" i="11"/>
  <c r="AH218" i="11"/>
  <c r="AH219" i="11"/>
  <c r="AH220" i="11"/>
  <c r="AH221" i="11"/>
  <c r="AH222" i="11"/>
  <c r="AH223" i="11"/>
  <c r="AH224" i="11"/>
  <c r="AH225" i="11"/>
  <c r="AH226" i="11"/>
  <c r="AH227" i="11"/>
  <c r="AH228" i="11"/>
  <c r="AH229" i="11"/>
  <c r="AH230" i="11"/>
  <c r="AH231" i="11"/>
  <c r="AH232" i="11"/>
  <c r="AH233" i="11"/>
  <c r="AH234" i="11"/>
  <c r="AH235" i="11"/>
  <c r="AH236" i="11"/>
  <c r="AH237" i="11"/>
  <c r="AH238" i="11"/>
  <c r="AH239" i="11"/>
  <c r="AH240" i="11"/>
  <c r="AH241" i="11"/>
  <c r="AH242" i="11"/>
  <c r="AH243" i="11"/>
  <c r="AH244" i="11"/>
  <c r="AH245" i="11"/>
  <c r="AH246" i="11"/>
  <c r="AH247" i="11"/>
  <c r="AH248" i="11"/>
  <c r="AH249" i="11"/>
  <c r="AH250" i="11"/>
  <c r="AH251" i="11"/>
  <c r="AH252" i="11"/>
  <c r="AH253" i="11"/>
  <c r="AH254" i="11"/>
  <c r="AH255" i="11"/>
  <c r="AH256" i="11"/>
  <c r="AH257" i="11"/>
  <c r="AH258" i="11"/>
  <c r="AH259" i="11"/>
  <c r="AH260" i="11"/>
  <c r="AH261" i="11"/>
  <c r="AH262" i="11"/>
  <c r="AH263" i="11"/>
  <c r="AH264" i="11"/>
  <c r="AH265" i="11"/>
  <c r="AH266" i="11"/>
  <c r="AH267" i="11"/>
  <c r="AH268" i="11"/>
  <c r="AH269" i="11"/>
  <c r="AH270" i="11"/>
  <c r="AH271" i="11"/>
  <c r="AH272" i="11"/>
  <c r="AH273" i="11"/>
  <c r="AH274" i="11"/>
  <c r="AH275" i="11"/>
  <c r="AH276" i="11"/>
  <c r="AH277" i="11"/>
  <c r="AH278" i="11"/>
  <c r="AH279" i="11"/>
  <c r="AH280" i="11"/>
  <c r="AH281" i="11"/>
  <c r="AH282" i="11"/>
  <c r="AH283" i="11"/>
  <c r="AH284" i="11"/>
  <c r="AH285" i="11"/>
  <c r="AH286" i="11"/>
  <c r="AH287" i="11"/>
  <c r="AH288" i="11"/>
  <c r="AH289" i="11"/>
  <c r="AH290" i="11"/>
  <c r="AH291" i="11"/>
  <c r="AH292" i="11"/>
  <c r="AH293" i="11"/>
  <c r="AH294" i="11"/>
  <c r="AH295" i="11"/>
  <c r="AH296" i="11"/>
  <c r="AH297" i="11"/>
  <c r="AH298" i="11"/>
  <c r="AH299" i="11"/>
  <c r="AH300" i="11"/>
  <c r="AH301" i="11"/>
  <c r="AH302" i="11"/>
  <c r="AH303" i="11"/>
  <c r="AH304" i="11"/>
  <c r="AH305" i="11"/>
  <c r="AH306" i="11"/>
  <c r="AH307" i="11"/>
  <c r="AH308" i="11"/>
  <c r="AH309" i="11"/>
  <c r="AH310" i="11"/>
  <c r="AH311" i="11"/>
  <c r="AH312" i="11"/>
  <c r="AH313" i="11"/>
  <c r="AH314" i="11"/>
  <c r="AH315" i="11"/>
  <c r="AH316" i="11"/>
  <c r="AH317" i="11"/>
  <c r="AH318" i="11"/>
  <c r="AH319" i="11"/>
  <c r="AH320" i="11"/>
  <c r="AH321" i="11"/>
  <c r="AH322" i="11"/>
  <c r="AH323" i="11"/>
  <c r="AH324" i="11"/>
  <c r="AH325" i="11"/>
  <c r="AH326" i="11"/>
  <c r="AH327" i="11"/>
  <c r="AH328" i="11"/>
  <c r="AH329" i="11"/>
  <c r="AH330" i="11"/>
  <c r="AH331" i="11"/>
  <c r="AH332" i="11"/>
  <c r="AH333" i="11"/>
  <c r="AH334" i="11"/>
  <c r="AH335" i="11"/>
  <c r="AH336" i="11"/>
  <c r="AH337" i="11"/>
  <c r="AH338" i="11"/>
  <c r="AH339" i="11"/>
  <c r="AH340" i="11"/>
  <c r="AH341" i="11"/>
  <c r="AH342" i="11"/>
  <c r="AH343" i="11"/>
  <c r="AH344" i="11"/>
  <c r="AH345" i="11"/>
  <c r="AH346" i="11"/>
  <c r="AH347" i="11"/>
  <c r="AH348" i="11"/>
  <c r="AH349" i="11"/>
  <c r="AH350" i="11"/>
  <c r="AH351" i="11"/>
  <c r="AH352" i="11"/>
  <c r="AH353" i="11"/>
  <c r="AH354" i="11"/>
  <c r="AH355" i="11"/>
  <c r="AH356" i="11"/>
  <c r="AH357" i="11"/>
  <c r="AH358" i="11"/>
  <c r="AH359" i="11"/>
  <c r="AH360" i="11"/>
  <c r="AH361" i="11"/>
  <c r="AH362" i="11"/>
  <c r="AH363" i="11"/>
  <c r="AH364" i="11"/>
  <c r="AH365" i="11"/>
  <c r="AH366" i="11"/>
  <c r="AH367" i="11"/>
  <c r="AH2" i="11"/>
  <c r="V3" i="11"/>
  <c r="W3" i="11"/>
  <c r="X3" i="11"/>
  <c r="Y3" i="11"/>
  <c r="Z3" i="11"/>
  <c r="AA3" i="11"/>
  <c r="AB3" i="11"/>
  <c r="AC3" i="11"/>
  <c r="AD3" i="11"/>
  <c r="AE3" i="11"/>
  <c r="AF3" i="11"/>
  <c r="AG3" i="11"/>
  <c r="V4" i="11"/>
  <c r="W4" i="11"/>
  <c r="X4" i="11"/>
  <c r="Y4" i="11"/>
  <c r="Z4" i="11"/>
  <c r="AA4" i="11"/>
  <c r="AB4" i="11"/>
  <c r="AC4" i="11"/>
  <c r="AD4" i="11"/>
  <c r="AE4" i="11"/>
  <c r="AF4" i="11"/>
  <c r="AG4" i="11"/>
  <c r="V5" i="11"/>
  <c r="W5" i="11"/>
  <c r="X5" i="11"/>
  <c r="Y5" i="11"/>
  <c r="Z5" i="11"/>
  <c r="AA5" i="11"/>
  <c r="AB5" i="11"/>
  <c r="AC5" i="11"/>
  <c r="AD5" i="11"/>
  <c r="AE5" i="11"/>
  <c r="AF5" i="11"/>
  <c r="AG5" i="11"/>
  <c r="V6" i="11"/>
  <c r="W6" i="11"/>
  <c r="X6" i="11"/>
  <c r="Y6" i="11"/>
  <c r="Z6" i="11"/>
  <c r="AA6" i="11"/>
  <c r="AB6" i="11"/>
  <c r="AC6" i="11"/>
  <c r="AD6" i="11"/>
  <c r="AE6" i="11"/>
  <c r="AF6" i="11"/>
  <c r="AG6" i="11"/>
  <c r="V7" i="11"/>
  <c r="W7" i="11"/>
  <c r="X7" i="11"/>
  <c r="Y7" i="11"/>
  <c r="Z7" i="11"/>
  <c r="AA7" i="11"/>
  <c r="AB7" i="11"/>
  <c r="AC7" i="11"/>
  <c r="AD7" i="11"/>
  <c r="AE7" i="11"/>
  <c r="AF7" i="11"/>
  <c r="AG7" i="11"/>
  <c r="V8" i="11"/>
  <c r="W8" i="11"/>
  <c r="X8" i="11"/>
  <c r="Y8" i="11"/>
  <c r="Z8" i="11"/>
  <c r="AA8" i="11"/>
  <c r="AB8" i="11"/>
  <c r="AC8" i="11"/>
  <c r="AD8" i="11"/>
  <c r="AE8" i="11"/>
  <c r="AF8" i="11"/>
  <c r="AG8" i="11"/>
  <c r="V9" i="11"/>
  <c r="W9" i="11"/>
  <c r="X9" i="11"/>
  <c r="Y9" i="11"/>
  <c r="Z9" i="11"/>
  <c r="AA9" i="11"/>
  <c r="AB9" i="11"/>
  <c r="AC9" i="11"/>
  <c r="AD9" i="11"/>
  <c r="AE9" i="11"/>
  <c r="AG9" i="11"/>
  <c r="V10" i="11"/>
  <c r="W10" i="11"/>
  <c r="X10" i="11"/>
  <c r="Y10" i="11"/>
  <c r="Z10" i="11"/>
  <c r="AA10" i="11"/>
  <c r="AB10" i="11"/>
  <c r="AC10" i="11"/>
  <c r="AD10" i="11"/>
  <c r="AE10" i="11"/>
  <c r="AF10" i="11"/>
  <c r="AG10" i="11"/>
  <c r="V11" i="11"/>
  <c r="W11" i="11"/>
  <c r="X11" i="11"/>
  <c r="Y11" i="11"/>
  <c r="Z11" i="11"/>
  <c r="AA11" i="11"/>
  <c r="AB11" i="11"/>
  <c r="AC11" i="11"/>
  <c r="AD11" i="11"/>
  <c r="AE11" i="11"/>
  <c r="AF11" i="11"/>
  <c r="AG11" i="11"/>
  <c r="V12" i="11"/>
  <c r="W12" i="11"/>
  <c r="X12" i="11"/>
  <c r="Y12" i="11"/>
  <c r="Z12" i="11"/>
  <c r="AA12" i="11"/>
  <c r="AB12" i="11"/>
  <c r="AC12" i="11"/>
  <c r="AD12" i="11"/>
  <c r="AE12" i="11"/>
  <c r="AF12" i="11"/>
  <c r="AG12" i="11"/>
  <c r="V13" i="11"/>
  <c r="W13" i="11"/>
  <c r="X13" i="11"/>
  <c r="Y13" i="11"/>
  <c r="Z13" i="11"/>
  <c r="AA13" i="11"/>
  <c r="AB13" i="11"/>
  <c r="AC13" i="11"/>
  <c r="AD13" i="11"/>
  <c r="AE13" i="11"/>
  <c r="AF13" i="11"/>
  <c r="AG13" i="11"/>
  <c r="V14" i="11"/>
  <c r="W14" i="11"/>
  <c r="X14" i="11"/>
  <c r="Y14" i="11"/>
  <c r="Z14" i="11"/>
  <c r="AA14" i="11"/>
  <c r="AB14" i="11"/>
  <c r="AC14" i="11"/>
  <c r="AD14" i="11"/>
  <c r="AE14" i="11"/>
  <c r="AF14" i="11"/>
  <c r="AG14" i="11"/>
  <c r="V15" i="11"/>
  <c r="W15" i="11"/>
  <c r="X15" i="11"/>
  <c r="Y15" i="11"/>
  <c r="Z15" i="11"/>
  <c r="AA15" i="11"/>
  <c r="AB15" i="11"/>
  <c r="AC15" i="11"/>
  <c r="AD15" i="11"/>
  <c r="AE15" i="11"/>
  <c r="AF15" i="11"/>
  <c r="AG15" i="11"/>
  <c r="V16" i="11"/>
  <c r="W16" i="11"/>
  <c r="X16" i="11"/>
  <c r="Y16" i="11"/>
  <c r="Z16" i="11"/>
  <c r="AA16" i="11"/>
  <c r="AB16" i="11"/>
  <c r="AC16" i="11"/>
  <c r="AD16" i="11"/>
  <c r="AE16" i="11"/>
  <c r="AF16" i="11"/>
  <c r="AG16" i="11"/>
  <c r="V17" i="11"/>
  <c r="W17" i="11"/>
  <c r="X17" i="11"/>
  <c r="Y17" i="11"/>
  <c r="Z17" i="11"/>
  <c r="AA17" i="11"/>
  <c r="AB17" i="11"/>
  <c r="AC17" i="11"/>
  <c r="AD17" i="11"/>
  <c r="AE17" i="11"/>
  <c r="AF17" i="11"/>
  <c r="AG17" i="11"/>
  <c r="V18" i="11"/>
  <c r="W18" i="11"/>
  <c r="X18" i="11"/>
  <c r="Y18" i="11"/>
  <c r="Z18" i="11"/>
  <c r="AA18" i="11"/>
  <c r="AB18" i="11"/>
  <c r="AC18" i="11"/>
  <c r="AD18" i="11"/>
  <c r="AE18" i="11"/>
  <c r="AF18" i="11"/>
  <c r="AG18" i="11"/>
  <c r="V19" i="11"/>
  <c r="W19" i="11"/>
  <c r="X19" i="11"/>
  <c r="Y19" i="11"/>
  <c r="Z19" i="11"/>
  <c r="AA19" i="11"/>
  <c r="AB19" i="11"/>
  <c r="AC19" i="11"/>
  <c r="AD19" i="11"/>
  <c r="AE19" i="11"/>
  <c r="AF19" i="11"/>
  <c r="AG19" i="11"/>
  <c r="V20" i="11"/>
  <c r="W20" i="11"/>
  <c r="X20" i="11"/>
  <c r="Y20" i="11"/>
  <c r="Z20" i="11"/>
  <c r="AA20" i="11"/>
  <c r="AB20" i="11"/>
  <c r="AC20" i="11"/>
  <c r="AD20" i="11"/>
  <c r="AE20" i="11"/>
  <c r="AF20" i="11"/>
  <c r="AG20" i="11"/>
  <c r="V21" i="11"/>
  <c r="W21" i="11"/>
  <c r="X21" i="11"/>
  <c r="Y21" i="11"/>
  <c r="Z21" i="11"/>
  <c r="AA21" i="11"/>
  <c r="AB21" i="11"/>
  <c r="AC21" i="11"/>
  <c r="AD21" i="11"/>
  <c r="AE21" i="11"/>
  <c r="AF21" i="11"/>
  <c r="AG21" i="11"/>
  <c r="V22" i="11"/>
  <c r="W22" i="11"/>
  <c r="X22" i="11"/>
  <c r="Y22" i="11"/>
  <c r="Z22" i="11"/>
  <c r="AA22" i="11"/>
  <c r="AB22" i="11"/>
  <c r="AC22" i="11"/>
  <c r="AD22" i="11"/>
  <c r="AE22" i="11"/>
  <c r="AF22" i="11"/>
  <c r="AG22" i="11"/>
  <c r="V23" i="11"/>
  <c r="W23" i="11"/>
  <c r="X23" i="11"/>
  <c r="Y23" i="11"/>
  <c r="Z23" i="11"/>
  <c r="AA23" i="11"/>
  <c r="AB23" i="11"/>
  <c r="AC23" i="11"/>
  <c r="AD23" i="11"/>
  <c r="AE23" i="11"/>
  <c r="AF23" i="11"/>
  <c r="AG23" i="11"/>
  <c r="V24" i="11"/>
  <c r="W24" i="11"/>
  <c r="X24" i="11"/>
  <c r="Y24" i="11"/>
  <c r="Z24" i="11"/>
  <c r="AA24" i="11"/>
  <c r="AB24" i="11"/>
  <c r="AC24" i="11"/>
  <c r="AD24" i="11"/>
  <c r="AE24" i="11"/>
  <c r="AF24" i="11"/>
  <c r="AG24" i="11"/>
  <c r="V25" i="11"/>
  <c r="W25" i="11"/>
  <c r="X25" i="11"/>
  <c r="Y25" i="11"/>
  <c r="Z25" i="11"/>
  <c r="AA25" i="11"/>
  <c r="AB25" i="11"/>
  <c r="AC25" i="11"/>
  <c r="AD25" i="11"/>
  <c r="AE25" i="11"/>
  <c r="AF25" i="11"/>
  <c r="AG25" i="11"/>
  <c r="V26" i="11"/>
  <c r="W26" i="11"/>
  <c r="X26" i="11"/>
  <c r="Y26" i="11"/>
  <c r="Z26" i="11"/>
  <c r="AA26" i="11"/>
  <c r="AB26" i="11"/>
  <c r="AC26" i="11"/>
  <c r="AD26" i="11"/>
  <c r="AE26" i="11"/>
  <c r="AF26" i="11"/>
  <c r="AG26" i="11"/>
  <c r="V27" i="11"/>
  <c r="W27" i="11"/>
  <c r="X27" i="11"/>
  <c r="Y27" i="11"/>
  <c r="Z27" i="11"/>
  <c r="AA27" i="11"/>
  <c r="AB27" i="11"/>
  <c r="AC27" i="11"/>
  <c r="AD27" i="11"/>
  <c r="AE27" i="11"/>
  <c r="AF27" i="11"/>
  <c r="AG27" i="11"/>
  <c r="V28" i="11"/>
  <c r="W28" i="11"/>
  <c r="X28" i="11"/>
  <c r="Y28" i="11"/>
  <c r="Z28" i="11"/>
  <c r="AA28" i="11"/>
  <c r="AB28" i="11"/>
  <c r="AC28" i="11"/>
  <c r="AD28" i="11"/>
  <c r="AE28" i="11"/>
  <c r="AF28" i="11"/>
  <c r="AG28" i="11"/>
  <c r="V29" i="11"/>
  <c r="W29" i="11"/>
  <c r="X29" i="11"/>
  <c r="Y29" i="11"/>
  <c r="Z29" i="11"/>
  <c r="AA29" i="11"/>
  <c r="AB29" i="11"/>
  <c r="AC29" i="11"/>
  <c r="AD29" i="11"/>
  <c r="AE29" i="11"/>
  <c r="AF29" i="11"/>
  <c r="AG29" i="11"/>
  <c r="V30" i="11"/>
  <c r="W30" i="11"/>
  <c r="X30" i="11"/>
  <c r="Y30" i="11"/>
  <c r="Z30" i="11"/>
  <c r="AA30" i="11"/>
  <c r="AB30" i="11"/>
  <c r="AC30" i="11"/>
  <c r="AD30" i="11"/>
  <c r="AE30" i="11"/>
  <c r="AF30" i="11"/>
  <c r="AG30" i="11"/>
  <c r="V31" i="11"/>
  <c r="W31" i="11"/>
  <c r="X31" i="11"/>
  <c r="Y31" i="11"/>
  <c r="Z31" i="11"/>
  <c r="AA31" i="11"/>
  <c r="AB31" i="11"/>
  <c r="AC31" i="11"/>
  <c r="AD31" i="11"/>
  <c r="AE31" i="11"/>
  <c r="AF31" i="11"/>
  <c r="AG31" i="11"/>
  <c r="V32" i="11"/>
  <c r="W32" i="11"/>
  <c r="X32" i="11"/>
  <c r="Y32" i="11"/>
  <c r="Z32" i="11"/>
  <c r="AA32" i="11"/>
  <c r="AB32" i="11"/>
  <c r="AC32" i="11"/>
  <c r="AD32" i="11"/>
  <c r="AE32" i="11"/>
  <c r="AF32" i="11"/>
  <c r="AG32" i="11"/>
  <c r="V33" i="11"/>
  <c r="W33" i="11"/>
  <c r="X33" i="11"/>
  <c r="Y33" i="11"/>
  <c r="Z33" i="11"/>
  <c r="AA33" i="11"/>
  <c r="AB33" i="11"/>
  <c r="AC33" i="11"/>
  <c r="AD33" i="11"/>
  <c r="AE33" i="11"/>
  <c r="AF33" i="11"/>
  <c r="AG33" i="11"/>
  <c r="V34" i="11"/>
  <c r="W34" i="11"/>
  <c r="X34" i="11"/>
  <c r="Y34" i="11"/>
  <c r="Z34" i="11"/>
  <c r="AA34" i="11"/>
  <c r="AB34" i="11"/>
  <c r="AC34" i="11"/>
  <c r="AD34" i="11"/>
  <c r="AE34" i="11"/>
  <c r="AF34" i="11"/>
  <c r="AG34" i="11"/>
  <c r="V35" i="11"/>
  <c r="W35" i="11"/>
  <c r="X35" i="11"/>
  <c r="Y35" i="11"/>
  <c r="Z35" i="11"/>
  <c r="AA35" i="11"/>
  <c r="AB35" i="11"/>
  <c r="AC35" i="11"/>
  <c r="AD35" i="11"/>
  <c r="AE35" i="11"/>
  <c r="AF35" i="11"/>
  <c r="AG35" i="11"/>
  <c r="V36" i="11"/>
  <c r="W36" i="11"/>
  <c r="X36" i="11"/>
  <c r="Y36" i="11"/>
  <c r="Z36" i="11"/>
  <c r="AA36" i="11"/>
  <c r="AB36" i="11"/>
  <c r="AC36" i="11"/>
  <c r="AD36" i="11"/>
  <c r="AE36" i="11"/>
  <c r="AF36" i="11"/>
  <c r="AG36" i="11"/>
  <c r="V37" i="11"/>
  <c r="W37" i="11"/>
  <c r="X37" i="11"/>
  <c r="Y37" i="11"/>
  <c r="Z37" i="11"/>
  <c r="AA37" i="11"/>
  <c r="AB37" i="11"/>
  <c r="AC37" i="11"/>
  <c r="AD37" i="11"/>
  <c r="AE37" i="11"/>
  <c r="AF37" i="11"/>
  <c r="AG37" i="11"/>
  <c r="V38" i="11"/>
  <c r="W38" i="11"/>
  <c r="X38" i="11"/>
  <c r="Y38" i="11"/>
  <c r="Z38" i="11"/>
  <c r="AA38" i="11"/>
  <c r="AB38" i="11"/>
  <c r="AC38" i="11"/>
  <c r="AD38" i="11"/>
  <c r="AE38" i="11"/>
  <c r="AF38" i="11"/>
  <c r="AG38" i="11"/>
  <c r="V39" i="11"/>
  <c r="W39" i="11"/>
  <c r="X39" i="11"/>
  <c r="Y39" i="11"/>
  <c r="Z39" i="11"/>
  <c r="AA39" i="11"/>
  <c r="AB39" i="11"/>
  <c r="AC39" i="11"/>
  <c r="AD39" i="11"/>
  <c r="AE39" i="11"/>
  <c r="AF39" i="11"/>
  <c r="AG39" i="11"/>
  <c r="V40" i="11"/>
  <c r="W40" i="11"/>
  <c r="X40" i="11"/>
  <c r="Y40" i="11"/>
  <c r="Z40" i="11"/>
  <c r="AA40" i="11"/>
  <c r="AB40" i="11"/>
  <c r="AC40" i="11"/>
  <c r="AD40" i="11"/>
  <c r="AE40" i="11"/>
  <c r="AF40" i="11"/>
  <c r="AG40" i="11"/>
  <c r="V41" i="11"/>
  <c r="W41" i="11"/>
  <c r="X41" i="11"/>
  <c r="Y41" i="11"/>
  <c r="Z41" i="11"/>
  <c r="AA41" i="11"/>
  <c r="AB41" i="11"/>
  <c r="AC41" i="11"/>
  <c r="AD41" i="11"/>
  <c r="AE41" i="11"/>
  <c r="AF41" i="11"/>
  <c r="AG41" i="11"/>
  <c r="V42" i="11"/>
  <c r="W42" i="11"/>
  <c r="X42" i="11"/>
  <c r="Y42" i="11"/>
  <c r="Z42" i="11"/>
  <c r="AA42" i="11"/>
  <c r="AB42" i="11"/>
  <c r="AC42" i="11"/>
  <c r="AD42" i="11"/>
  <c r="AE42" i="11"/>
  <c r="AF42" i="11"/>
  <c r="AG42" i="11"/>
  <c r="V43" i="11"/>
  <c r="W43" i="11"/>
  <c r="X43" i="11"/>
  <c r="Y43" i="11"/>
  <c r="Z43" i="11"/>
  <c r="AA43" i="11"/>
  <c r="AB43" i="11"/>
  <c r="AC43" i="11"/>
  <c r="AD43" i="11"/>
  <c r="AE43" i="11"/>
  <c r="AF43" i="11"/>
  <c r="AG43" i="11"/>
  <c r="V44" i="11"/>
  <c r="W44" i="11"/>
  <c r="X44" i="11"/>
  <c r="Y44" i="11"/>
  <c r="Z44" i="11"/>
  <c r="AA44" i="11"/>
  <c r="AB44" i="11"/>
  <c r="AC44" i="11"/>
  <c r="AD44" i="11"/>
  <c r="AE44" i="11"/>
  <c r="AF44" i="11"/>
  <c r="AG44" i="11"/>
  <c r="V45" i="11"/>
  <c r="W45" i="11"/>
  <c r="X45" i="11"/>
  <c r="Y45" i="11"/>
  <c r="Z45" i="11"/>
  <c r="AA45" i="11"/>
  <c r="AB45" i="11"/>
  <c r="AC45" i="11"/>
  <c r="AD45" i="11"/>
  <c r="AE45" i="11"/>
  <c r="AF45" i="11"/>
  <c r="AG45" i="11"/>
  <c r="V46" i="11"/>
  <c r="W46" i="11"/>
  <c r="X46" i="11"/>
  <c r="Y46" i="11"/>
  <c r="Z46" i="11"/>
  <c r="AA46" i="11"/>
  <c r="AB46" i="11"/>
  <c r="AC46" i="11"/>
  <c r="AD46" i="11"/>
  <c r="AE46" i="11"/>
  <c r="AF46" i="11"/>
  <c r="AG46" i="11"/>
  <c r="V47" i="11"/>
  <c r="W47" i="11"/>
  <c r="X47" i="11"/>
  <c r="Y47" i="11"/>
  <c r="Z47" i="11"/>
  <c r="AA47" i="11"/>
  <c r="AB47" i="11"/>
  <c r="AC47" i="11"/>
  <c r="AD47" i="11"/>
  <c r="AE47" i="11"/>
  <c r="AF47" i="11"/>
  <c r="AG47" i="11"/>
  <c r="V48" i="11"/>
  <c r="W48" i="11"/>
  <c r="X48" i="11"/>
  <c r="Y48" i="11"/>
  <c r="Z48" i="11"/>
  <c r="AA48" i="11"/>
  <c r="AB48" i="11"/>
  <c r="AC48" i="11"/>
  <c r="AD48" i="11"/>
  <c r="AE48" i="11"/>
  <c r="AF48" i="11"/>
  <c r="AG48" i="11"/>
  <c r="V49" i="11"/>
  <c r="W49" i="11"/>
  <c r="X49" i="11"/>
  <c r="Y49" i="11"/>
  <c r="Z49" i="11"/>
  <c r="AA49" i="11"/>
  <c r="AB49" i="11"/>
  <c r="AC49" i="11"/>
  <c r="AD49" i="11"/>
  <c r="AE49" i="11"/>
  <c r="AF49" i="11"/>
  <c r="AG49" i="11"/>
  <c r="V50" i="11"/>
  <c r="W50" i="11"/>
  <c r="X50" i="11"/>
  <c r="Y50" i="11"/>
  <c r="Z50" i="11"/>
  <c r="AA50" i="11"/>
  <c r="AB50" i="11"/>
  <c r="AC50" i="11"/>
  <c r="AD50" i="11"/>
  <c r="AE50" i="11"/>
  <c r="AF50" i="11"/>
  <c r="AG50" i="11"/>
  <c r="V51" i="11"/>
  <c r="W51" i="11"/>
  <c r="X51" i="11"/>
  <c r="Y51" i="11"/>
  <c r="Z51" i="11"/>
  <c r="AA51" i="11"/>
  <c r="AB51" i="11"/>
  <c r="AC51" i="11"/>
  <c r="AD51" i="11"/>
  <c r="AE51" i="11"/>
  <c r="AF51" i="11"/>
  <c r="AG51" i="11"/>
  <c r="V52" i="11"/>
  <c r="W52" i="11"/>
  <c r="X52" i="11"/>
  <c r="Y52" i="11"/>
  <c r="Z52" i="11"/>
  <c r="AA52" i="11"/>
  <c r="AB52" i="11"/>
  <c r="AC52" i="11"/>
  <c r="AD52" i="11"/>
  <c r="AE52" i="11"/>
  <c r="AF52" i="11"/>
  <c r="AG52" i="11"/>
  <c r="V53" i="11"/>
  <c r="W53" i="11"/>
  <c r="X53" i="11"/>
  <c r="Y53" i="11"/>
  <c r="Z53" i="11"/>
  <c r="AA53" i="11"/>
  <c r="AB53" i="11"/>
  <c r="AC53" i="11"/>
  <c r="AD53" i="11"/>
  <c r="AE53" i="11"/>
  <c r="AF53" i="11"/>
  <c r="AG53" i="11"/>
  <c r="V54" i="11"/>
  <c r="W54" i="11"/>
  <c r="X54" i="11"/>
  <c r="Y54" i="11"/>
  <c r="Z54" i="11"/>
  <c r="AA54" i="11"/>
  <c r="AB54" i="11"/>
  <c r="AC54" i="11"/>
  <c r="AD54" i="11"/>
  <c r="AE54" i="11"/>
  <c r="AF54" i="11"/>
  <c r="AG54" i="11"/>
  <c r="V55" i="11"/>
  <c r="W55" i="11"/>
  <c r="X55" i="11"/>
  <c r="Y55" i="11"/>
  <c r="Z55" i="11"/>
  <c r="AA55" i="11"/>
  <c r="AB55" i="11"/>
  <c r="AC55" i="11"/>
  <c r="AD55" i="11"/>
  <c r="AE55" i="11"/>
  <c r="AF55" i="11"/>
  <c r="AG55" i="11"/>
  <c r="V56" i="11"/>
  <c r="W56" i="11"/>
  <c r="X56" i="11"/>
  <c r="Y56" i="11"/>
  <c r="Z56" i="11"/>
  <c r="AA56" i="11"/>
  <c r="AB56" i="11"/>
  <c r="AC56" i="11"/>
  <c r="AD56" i="11"/>
  <c r="AE56" i="11"/>
  <c r="AF56" i="11"/>
  <c r="AG56" i="11"/>
  <c r="V57" i="11"/>
  <c r="W57" i="11"/>
  <c r="X57" i="11"/>
  <c r="Y57" i="11"/>
  <c r="Z57" i="11"/>
  <c r="AA57" i="11"/>
  <c r="AB57" i="11"/>
  <c r="AC57" i="11"/>
  <c r="AD57" i="11"/>
  <c r="AE57" i="11"/>
  <c r="AF57" i="11"/>
  <c r="AG57" i="11"/>
  <c r="V58" i="11"/>
  <c r="W58" i="11"/>
  <c r="X58" i="11"/>
  <c r="Y58" i="11"/>
  <c r="Z58" i="11"/>
  <c r="AA58" i="11"/>
  <c r="AB58" i="11"/>
  <c r="AC58" i="11"/>
  <c r="AD58" i="11"/>
  <c r="AE58" i="11"/>
  <c r="AF58" i="11"/>
  <c r="AG58" i="11"/>
  <c r="V59" i="11"/>
  <c r="W59" i="11"/>
  <c r="X59" i="11"/>
  <c r="Y59" i="11"/>
  <c r="Z59" i="11"/>
  <c r="AA59" i="11"/>
  <c r="AB59" i="11"/>
  <c r="AC59" i="11"/>
  <c r="AD59" i="11"/>
  <c r="AE59" i="11"/>
  <c r="AF59" i="11"/>
  <c r="AG59" i="11"/>
  <c r="V60" i="11"/>
  <c r="W60" i="11"/>
  <c r="X60" i="11"/>
  <c r="Y60" i="11"/>
  <c r="Z60" i="11"/>
  <c r="AA60" i="11"/>
  <c r="AB60" i="11"/>
  <c r="AC60" i="11"/>
  <c r="AD60" i="11"/>
  <c r="AE60" i="11"/>
  <c r="AF60" i="11"/>
  <c r="AG60" i="11"/>
  <c r="V61" i="11"/>
  <c r="W61" i="11"/>
  <c r="X61" i="11"/>
  <c r="Y61" i="11"/>
  <c r="Z61" i="11"/>
  <c r="AA61" i="11"/>
  <c r="AB61" i="11"/>
  <c r="AC61" i="11"/>
  <c r="AD61" i="11"/>
  <c r="AE61" i="11"/>
  <c r="AF61" i="11"/>
  <c r="AG61" i="11"/>
  <c r="V62" i="11"/>
  <c r="W62" i="11"/>
  <c r="X62" i="11"/>
  <c r="Y62" i="11"/>
  <c r="Z62" i="11"/>
  <c r="AA62" i="11"/>
  <c r="AB62" i="11"/>
  <c r="AC62" i="11"/>
  <c r="AD62" i="11"/>
  <c r="AE62" i="11"/>
  <c r="AF62" i="11"/>
  <c r="AG62" i="11"/>
  <c r="V63" i="11"/>
  <c r="W63" i="11"/>
  <c r="X63" i="11"/>
  <c r="Y63" i="11"/>
  <c r="Z63" i="11"/>
  <c r="AA63" i="11"/>
  <c r="AB63" i="11"/>
  <c r="AC63" i="11"/>
  <c r="AD63" i="11"/>
  <c r="AE63" i="11"/>
  <c r="AF63" i="11"/>
  <c r="AG63" i="11"/>
  <c r="V64" i="11"/>
  <c r="W64" i="11"/>
  <c r="X64" i="11"/>
  <c r="Y64" i="11"/>
  <c r="Z64" i="11"/>
  <c r="AA64" i="11"/>
  <c r="AB64" i="11"/>
  <c r="AC64" i="11"/>
  <c r="AD64" i="11"/>
  <c r="AE64" i="11"/>
  <c r="AF64" i="11"/>
  <c r="AG64" i="11"/>
  <c r="V65" i="11"/>
  <c r="W65" i="11"/>
  <c r="X65" i="11"/>
  <c r="Y65" i="11"/>
  <c r="Z65" i="11"/>
  <c r="AA65" i="11"/>
  <c r="AB65" i="11"/>
  <c r="AC65" i="11"/>
  <c r="AD65" i="11"/>
  <c r="AE65" i="11"/>
  <c r="AF65" i="11"/>
  <c r="AG65" i="11"/>
  <c r="V66" i="11"/>
  <c r="W66" i="11"/>
  <c r="X66" i="11"/>
  <c r="Y66" i="11"/>
  <c r="Z66" i="11"/>
  <c r="AA66" i="11"/>
  <c r="AB66" i="11"/>
  <c r="AC66" i="11"/>
  <c r="AD66" i="11"/>
  <c r="AE66" i="11"/>
  <c r="AF66" i="11"/>
  <c r="AG66" i="11"/>
  <c r="V67" i="11"/>
  <c r="W67" i="11"/>
  <c r="X67" i="11"/>
  <c r="Y67" i="11"/>
  <c r="Z67" i="11"/>
  <c r="AA67" i="11"/>
  <c r="AB67" i="11"/>
  <c r="AC67" i="11"/>
  <c r="AD67" i="11"/>
  <c r="AE67" i="11"/>
  <c r="AF67" i="11"/>
  <c r="AG67" i="11"/>
  <c r="V68" i="11"/>
  <c r="W68" i="11"/>
  <c r="X68" i="11"/>
  <c r="Y68" i="11"/>
  <c r="Z68" i="11"/>
  <c r="AA68" i="11"/>
  <c r="AB68" i="11"/>
  <c r="AC68" i="11"/>
  <c r="AD68" i="11"/>
  <c r="AE68" i="11"/>
  <c r="AF68" i="11"/>
  <c r="AG68" i="11"/>
  <c r="V69" i="11"/>
  <c r="W69" i="11"/>
  <c r="X69" i="11"/>
  <c r="Y69" i="11"/>
  <c r="Z69" i="11"/>
  <c r="AA69" i="11"/>
  <c r="AB69" i="11"/>
  <c r="AC69" i="11"/>
  <c r="AD69" i="11"/>
  <c r="AE69" i="11"/>
  <c r="AF69" i="11"/>
  <c r="AG69" i="11"/>
  <c r="V70" i="11"/>
  <c r="W70" i="11"/>
  <c r="X70" i="11"/>
  <c r="Y70" i="11"/>
  <c r="Z70" i="11"/>
  <c r="AA70" i="11"/>
  <c r="AB70" i="11"/>
  <c r="AC70" i="11"/>
  <c r="AD70" i="11"/>
  <c r="AE70" i="11"/>
  <c r="AF70" i="11"/>
  <c r="AG70" i="11"/>
  <c r="V71" i="11"/>
  <c r="W71" i="11"/>
  <c r="X71" i="11"/>
  <c r="Y71" i="11"/>
  <c r="Z71" i="11"/>
  <c r="AA71" i="11"/>
  <c r="AB71" i="11"/>
  <c r="AC71" i="11"/>
  <c r="AD71" i="11"/>
  <c r="AE71" i="11"/>
  <c r="AF71" i="11"/>
  <c r="AG71" i="11"/>
  <c r="V72" i="11"/>
  <c r="W72" i="11"/>
  <c r="X72" i="11"/>
  <c r="Y72" i="11"/>
  <c r="Z72" i="11"/>
  <c r="AA72" i="11"/>
  <c r="AB72" i="11"/>
  <c r="AC72" i="11"/>
  <c r="AD72" i="11"/>
  <c r="AE72" i="11"/>
  <c r="AF72" i="11"/>
  <c r="AG72" i="11"/>
  <c r="V73" i="11"/>
  <c r="W73" i="11"/>
  <c r="X73" i="11"/>
  <c r="Y73" i="11"/>
  <c r="Z73" i="11"/>
  <c r="AA73" i="11"/>
  <c r="AB73" i="11"/>
  <c r="AC73" i="11"/>
  <c r="AD73" i="11"/>
  <c r="AE73" i="11"/>
  <c r="AF73" i="11"/>
  <c r="AG73" i="11"/>
  <c r="V74" i="11"/>
  <c r="W74" i="11"/>
  <c r="X74" i="11"/>
  <c r="Y74" i="11"/>
  <c r="Z74" i="11"/>
  <c r="AA74" i="11"/>
  <c r="AB74" i="11"/>
  <c r="AC74" i="11"/>
  <c r="AD74" i="11"/>
  <c r="AE74" i="11"/>
  <c r="AF74" i="11"/>
  <c r="AG74" i="11"/>
  <c r="V75" i="11"/>
  <c r="W75" i="11"/>
  <c r="X75" i="11"/>
  <c r="Y75" i="11"/>
  <c r="Z75" i="11"/>
  <c r="AA75" i="11"/>
  <c r="AB75" i="11"/>
  <c r="AC75" i="11"/>
  <c r="AD75" i="11"/>
  <c r="AE75" i="11"/>
  <c r="AF75" i="11"/>
  <c r="AG75" i="11"/>
  <c r="V76" i="11"/>
  <c r="W76" i="11"/>
  <c r="X76" i="11"/>
  <c r="Y76" i="11"/>
  <c r="Z76" i="11"/>
  <c r="AA76" i="11"/>
  <c r="AB76" i="11"/>
  <c r="AC76" i="11"/>
  <c r="AD76" i="11"/>
  <c r="AE76" i="11"/>
  <c r="AF76" i="11"/>
  <c r="AG76" i="11"/>
  <c r="V77" i="11"/>
  <c r="W77" i="11"/>
  <c r="X77" i="11"/>
  <c r="Y77" i="11"/>
  <c r="Z77" i="11"/>
  <c r="AA77" i="11"/>
  <c r="AB77" i="11"/>
  <c r="AC77" i="11"/>
  <c r="AD77" i="11"/>
  <c r="AE77" i="11"/>
  <c r="AF77" i="11"/>
  <c r="AG77" i="11"/>
  <c r="V78" i="11"/>
  <c r="W78" i="11"/>
  <c r="X78" i="11"/>
  <c r="Y78" i="11"/>
  <c r="Z78" i="11"/>
  <c r="AA78" i="11"/>
  <c r="AB78" i="11"/>
  <c r="AC78" i="11"/>
  <c r="AD78" i="11"/>
  <c r="AE78" i="11"/>
  <c r="AF78" i="11"/>
  <c r="AG78" i="11"/>
  <c r="V79" i="11"/>
  <c r="W79" i="11"/>
  <c r="X79" i="11"/>
  <c r="Y79" i="11"/>
  <c r="Z79" i="11"/>
  <c r="AA79" i="11"/>
  <c r="AB79" i="11"/>
  <c r="AC79" i="11"/>
  <c r="AD79" i="11"/>
  <c r="AE79" i="11"/>
  <c r="AF79" i="11"/>
  <c r="AG79" i="11"/>
  <c r="V80" i="11"/>
  <c r="W80" i="11"/>
  <c r="X80" i="11"/>
  <c r="Y80" i="11"/>
  <c r="Z80" i="11"/>
  <c r="AA80" i="11"/>
  <c r="AB80" i="11"/>
  <c r="AC80" i="11"/>
  <c r="AD80" i="11"/>
  <c r="AE80" i="11"/>
  <c r="AF80" i="11"/>
  <c r="AG80" i="11"/>
  <c r="V81" i="11"/>
  <c r="W81" i="11"/>
  <c r="X81" i="11"/>
  <c r="Y81" i="11"/>
  <c r="Z81" i="11"/>
  <c r="AA81" i="11"/>
  <c r="AB81" i="11"/>
  <c r="AC81" i="11"/>
  <c r="AD81" i="11"/>
  <c r="AE81" i="11"/>
  <c r="AF81" i="11"/>
  <c r="AG81" i="11"/>
  <c r="V82" i="11"/>
  <c r="W82" i="11"/>
  <c r="X82" i="11"/>
  <c r="Y82" i="11"/>
  <c r="Z82" i="11"/>
  <c r="AA82" i="11"/>
  <c r="AB82" i="11"/>
  <c r="AC82" i="11"/>
  <c r="AD82" i="11"/>
  <c r="AE82" i="11"/>
  <c r="AF82" i="11"/>
  <c r="AG82" i="11"/>
  <c r="V83" i="11"/>
  <c r="W83" i="11"/>
  <c r="X83" i="11"/>
  <c r="Y83" i="11"/>
  <c r="Z83" i="11"/>
  <c r="AA83" i="11"/>
  <c r="AB83" i="11"/>
  <c r="AC83" i="11"/>
  <c r="AD83" i="11"/>
  <c r="AE83" i="11"/>
  <c r="AF83" i="11"/>
  <c r="AG83" i="11"/>
  <c r="V84" i="11"/>
  <c r="W84" i="11"/>
  <c r="X84" i="11"/>
  <c r="Y84" i="11"/>
  <c r="Z84" i="11"/>
  <c r="AA84" i="11"/>
  <c r="AB84" i="11"/>
  <c r="AC84" i="11"/>
  <c r="AD84" i="11"/>
  <c r="AE84" i="11"/>
  <c r="AF84" i="11"/>
  <c r="AG84" i="11"/>
  <c r="V85" i="11"/>
  <c r="W85" i="11"/>
  <c r="X85" i="11"/>
  <c r="Y85" i="11"/>
  <c r="Z85" i="11"/>
  <c r="AA85" i="11"/>
  <c r="AB85" i="11"/>
  <c r="AC85" i="11"/>
  <c r="AD85" i="11"/>
  <c r="AE85" i="11"/>
  <c r="AF85" i="11"/>
  <c r="AG85" i="11"/>
  <c r="V86" i="11"/>
  <c r="W86" i="11"/>
  <c r="X86" i="11"/>
  <c r="Y86" i="11"/>
  <c r="Z86" i="11"/>
  <c r="AA86" i="11"/>
  <c r="AB86" i="11"/>
  <c r="AC86" i="11"/>
  <c r="AD86" i="11"/>
  <c r="AE86" i="11"/>
  <c r="AF86" i="11"/>
  <c r="AG86" i="11"/>
  <c r="V87" i="11"/>
  <c r="W87" i="11"/>
  <c r="X87" i="11"/>
  <c r="Y87" i="11"/>
  <c r="Z87" i="11"/>
  <c r="AA87" i="11"/>
  <c r="AB87" i="11"/>
  <c r="AC87" i="11"/>
  <c r="AD87" i="11"/>
  <c r="AE87" i="11"/>
  <c r="AF87" i="11"/>
  <c r="AG87" i="11"/>
  <c r="V88" i="11"/>
  <c r="W88" i="11"/>
  <c r="X88" i="11"/>
  <c r="Y88" i="11"/>
  <c r="Z88" i="11"/>
  <c r="AA88" i="11"/>
  <c r="AB88" i="11"/>
  <c r="AC88" i="11"/>
  <c r="AD88" i="11"/>
  <c r="AE88" i="11"/>
  <c r="AF88" i="11"/>
  <c r="AG88" i="11"/>
  <c r="V89" i="11"/>
  <c r="W89" i="11"/>
  <c r="X89" i="11"/>
  <c r="Y89" i="11"/>
  <c r="Z89" i="11"/>
  <c r="AA89" i="11"/>
  <c r="AB89" i="11"/>
  <c r="AC89" i="11"/>
  <c r="AD89" i="11"/>
  <c r="AE89" i="11"/>
  <c r="AF89" i="11"/>
  <c r="AG89" i="11"/>
  <c r="V90" i="11"/>
  <c r="W90" i="11"/>
  <c r="X90" i="11"/>
  <c r="Y90" i="11"/>
  <c r="Z90" i="11"/>
  <c r="AA90" i="11"/>
  <c r="AB90" i="11"/>
  <c r="AC90" i="11"/>
  <c r="AD90" i="11"/>
  <c r="AE90" i="11"/>
  <c r="AF90" i="11"/>
  <c r="AG90" i="11"/>
  <c r="V91" i="11"/>
  <c r="W91" i="11"/>
  <c r="X91" i="11"/>
  <c r="Y91" i="11"/>
  <c r="Z91" i="11"/>
  <c r="AA91" i="11"/>
  <c r="AB91" i="11"/>
  <c r="AC91" i="11"/>
  <c r="AD91" i="11"/>
  <c r="AE91" i="11"/>
  <c r="AF91" i="11"/>
  <c r="AG91" i="11"/>
  <c r="V92" i="11"/>
  <c r="W92" i="11"/>
  <c r="X92" i="11"/>
  <c r="Y92" i="11"/>
  <c r="Z92" i="11"/>
  <c r="AA92" i="11"/>
  <c r="AB92" i="11"/>
  <c r="AC92" i="11"/>
  <c r="AD92" i="11"/>
  <c r="AE92" i="11"/>
  <c r="AF92" i="11"/>
  <c r="AG92" i="11"/>
  <c r="V93" i="11"/>
  <c r="W93" i="11"/>
  <c r="X93" i="11"/>
  <c r="Y93" i="11"/>
  <c r="Z93" i="11"/>
  <c r="AA93" i="11"/>
  <c r="AB93" i="11"/>
  <c r="AC93" i="11"/>
  <c r="AD93" i="11"/>
  <c r="AE93" i="11"/>
  <c r="AF93" i="11"/>
  <c r="AG93" i="11"/>
  <c r="V94" i="11"/>
  <c r="W94" i="11"/>
  <c r="X94" i="11"/>
  <c r="Y94" i="11"/>
  <c r="Z94" i="11"/>
  <c r="AA94" i="11"/>
  <c r="AB94" i="11"/>
  <c r="AC94" i="11"/>
  <c r="AD94" i="11"/>
  <c r="AE94" i="11"/>
  <c r="AF94" i="11"/>
  <c r="AG94" i="11"/>
  <c r="V95" i="11"/>
  <c r="W95" i="11"/>
  <c r="X95" i="11"/>
  <c r="Y95" i="11"/>
  <c r="Z95" i="11"/>
  <c r="AA95" i="11"/>
  <c r="AB95" i="11"/>
  <c r="AC95" i="11"/>
  <c r="AD95" i="11"/>
  <c r="AE95" i="11"/>
  <c r="AF95" i="11"/>
  <c r="AG95" i="11"/>
  <c r="V96" i="11"/>
  <c r="W96" i="11"/>
  <c r="X96" i="11"/>
  <c r="Y96" i="11"/>
  <c r="Z96" i="11"/>
  <c r="AA96" i="11"/>
  <c r="AB96" i="11"/>
  <c r="AC96" i="11"/>
  <c r="AD96" i="11"/>
  <c r="AE96" i="11"/>
  <c r="AF96" i="11"/>
  <c r="AG96" i="11"/>
  <c r="V97" i="11"/>
  <c r="W97" i="11"/>
  <c r="X97" i="11"/>
  <c r="Y97" i="11"/>
  <c r="Z97" i="11"/>
  <c r="AA97" i="11"/>
  <c r="AB97" i="11"/>
  <c r="AC97" i="11"/>
  <c r="AD97" i="11"/>
  <c r="AE97" i="11"/>
  <c r="AF97" i="11"/>
  <c r="AG97" i="11"/>
  <c r="V98" i="11"/>
  <c r="W98" i="11"/>
  <c r="X98" i="11"/>
  <c r="Y98" i="11"/>
  <c r="Z98" i="11"/>
  <c r="AA98" i="11"/>
  <c r="AB98" i="11"/>
  <c r="AC98" i="11"/>
  <c r="AD98" i="11"/>
  <c r="AE98" i="11"/>
  <c r="AF98" i="11"/>
  <c r="AG98" i="11"/>
  <c r="V99" i="11"/>
  <c r="W99" i="11"/>
  <c r="X99" i="11"/>
  <c r="Y99" i="11"/>
  <c r="Z99" i="11"/>
  <c r="AA99" i="11"/>
  <c r="AB99" i="11"/>
  <c r="AC99" i="11"/>
  <c r="AD99" i="11"/>
  <c r="AE99" i="11"/>
  <c r="AF99" i="11"/>
  <c r="AG99" i="11"/>
  <c r="V100" i="11"/>
  <c r="W100" i="11"/>
  <c r="X100" i="11"/>
  <c r="Y100" i="11"/>
  <c r="Z100" i="11"/>
  <c r="AA100" i="11"/>
  <c r="AB100" i="11"/>
  <c r="AC100" i="11"/>
  <c r="AD100" i="11"/>
  <c r="AE100" i="11"/>
  <c r="AF100" i="11"/>
  <c r="AG100" i="11"/>
  <c r="V101" i="11"/>
  <c r="W101" i="11"/>
  <c r="X101" i="11"/>
  <c r="Y101" i="11"/>
  <c r="Z101" i="11"/>
  <c r="AA101" i="11"/>
  <c r="AB101" i="11"/>
  <c r="AC101" i="11"/>
  <c r="AD101" i="11"/>
  <c r="AE101" i="11"/>
  <c r="AF101" i="11"/>
  <c r="AG101" i="11"/>
  <c r="V102" i="11"/>
  <c r="W102" i="11"/>
  <c r="X102" i="11"/>
  <c r="Y102" i="11"/>
  <c r="Z102" i="11"/>
  <c r="AA102" i="11"/>
  <c r="AB102" i="11"/>
  <c r="AC102" i="11"/>
  <c r="AD102" i="11"/>
  <c r="AE102" i="11"/>
  <c r="AF102" i="11"/>
  <c r="AG102" i="11"/>
  <c r="V103" i="11"/>
  <c r="W103" i="11"/>
  <c r="X103" i="11"/>
  <c r="Y103" i="11"/>
  <c r="Z103" i="11"/>
  <c r="AA103" i="11"/>
  <c r="AB103" i="11"/>
  <c r="AC103" i="11"/>
  <c r="AD103" i="11"/>
  <c r="AE103" i="11"/>
  <c r="AF103" i="11"/>
  <c r="AG103" i="11"/>
  <c r="V104" i="11"/>
  <c r="W104" i="11"/>
  <c r="X104" i="11"/>
  <c r="Y104" i="11"/>
  <c r="Z104" i="11"/>
  <c r="AA104" i="11"/>
  <c r="AB104" i="11"/>
  <c r="AC104" i="11"/>
  <c r="AD104" i="11"/>
  <c r="AE104" i="11"/>
  <c r="AF104" i="11"/>
  <c r="AG104" i="11"/>
  <c r="V105" i="11"/>
  <c r="W105" i="11"/>
  <c r="X105" i="11"/>
  <c r="Y105" i="11"/>
  <c r="Z105" i="11"/>
  <c r="AA105" i="11"/>
  <c r="AB105" i="11"/>
  <c r="AC105" i="11"/>
  <c r="AD105" i="11"/>
  <c r="AE105" i="11"/>
  <c r="AF105" i="11"/>
  <c r="AG105" i="11"/>
  <c r="V106" i="11"/>
  <c r="W106" i="11"/>
  <c r="X106" i="11"/>
  <c r="Y106" i="11"/>
  <c r="Z106" i="11"/>
  <c r="AA106" i="11"/>
  <c r="AB106" i="11"/>
  <c r="AC106" i="11"/>
  <c r="AD106" i="11"/>
  <c r="AE106" i="11"/>
  <c r="AF106" i="11"/>
  <c r="AG106" i="11"/>
  <c r="V107" i="11"/>
  <c r="W107" i="11"/>
  <c r="X107" i="11"/>
  <c r="Y107" i="11"/>
  <c r="Z107" i="11"/>
  <c r="AA107" i="11"/>
  <c r="AB107" i="11"/>
  <c r="AC107" i="11"/>
  <c r="AD107" i="11"/>
  <c r="AE107" i="11"/>
  <c r="AF107" i="11"/>
  <c r="AG107" i="11"/>
  <c r="V108" i="11"/>
  <c r="W108" i="11"/>
  <c r="X108" i="11"/>
  <c r="Y108" i="11"/>
  <c r="Z108" i="11"/>
  <c r="AA108" i="11"/>
  <c r="AB108" i="11"/>
  <c r="AC108" i="11"/>
  <c r="AD108" i="11"/>
  <c r="AE108" i="11"/>
  <c r="AF108" i="11"/>
  <c r="AG108" i="11"/>
  <c r="V109" i="11"/>
  <c r="W109" i="11"/>
  <c r="X109" i="11"/>
  <c r="Y109" i="11"/>
  <c r="Z109" i="11"/>
  <c r="AA109" i="11"/>
  <c r="AB109" i="11"/>
  <c r="AC109" i="11"/>
  <c r="AD109" i="11"/>
  <c r="AE109" i="11"/>
  <c r="AF109" i="11"/>
  <c r="AG109" i="11"/>
  <c r="V110" i="11"/>
  <c r="W110" i="11"/>
  <c r="X110" i="11"/>
  <c r="Y110" i="11"/>
  <c r="Z110" i="11"/>
  <c r="AA110" i="11"/>
  <c r="AB110" i="11"/>
  <c r="AC110" i="11"/>
  <c r="AD110" i="11"/>
  <c r="AE110" i="11"/>
  <c r="AF110" i="11"/>
  <c r="AG110" i="11"/>
  <c r="V111" i="11"/>
  <c r="W111" i="11"/>
  <c r="X111" i="11"/>
  <c r="Y111" i="11"/>
  <c r="Z111" i="11"/>
  <c r="AA111" i="11"/>
  <c r="AB111" i="11"/>
  <c r="AC111" i="11"/>
  <c r="AD111" i="11"/>
  <c r="AE111" i="11"/>
  <c r="AF111" i="11"/>
  <c r="AG111" i="11"/>
  <c r="V112" i="11"/>
  <c r="W112" i="11"/>
  <c r="X112" i="11"/>
  <c r="Y112" i="11"/>
  <c r="Z112" i="11"/>
  <c r="AA112" i="11"/>
  <c r="AB112" i="11"/>
  <c r="AC112" i="11"/>
  <c r="AD112" i="11"/>
  <c r="AE112" i="11"/>
  <c r="AF112" i="11"/>
  <c r="AG112" i="11"/>
  <c r="V113" i="11"/>
  <c r="W113" i="11"/>
  <c r="X113" i="11"/>
  <c r="Y113" i="11"/>
  <c r="Z113" i="11"/>
  <c r="AA113" i="11"/>
  <c r="AB113" i="11"/>
  <c r="AC113" i="11"/>
  <c r="AD113" i="11"/>
  <c r="AE113" i="11"/>
  <c r="AF113" i="11"/>
  <c r="AG113" i="11"/>
  <c r="V114" i="11"/>
  <c r="W114" i="11"/>
  <c r="X114" i="11"/>
  <c r="Y114" i="11"/>
  <c r="Z114" i="11"/>
  <c r="AA114" i="11"/>
  <c r="AB114" i="11"/>
  <c r="AC114" i="11"/>
  <c r="AD114" i="11"/>
  <c r="AE114" i="11"/>
  <c r="AF114" i="11"/>
  <c r="AG114" i="11"/>
  <c r="V115" i="11"/>
  <c r="W115" i="11"/>
  <c r="X115" i="11"/>
  <c r="Y115" i="11"/>
  <c r="Z115" i="11"/>
  <c r="AA115" i="11"/>
  <c r="AB115" i="11"/>
  <c r="AC115" i="11"/>
  <c r="AD115" i="11"/>
  <c r="AE115" i="11"/>
  <c r="AF115" i="11"/>
  <c r="AG115" i="11"/>
  <c r="V116" i="11"/>
  <c r="W116" i="11"/>
  <c r="X116" i="11"/>
  <c r="Y116" i="11"/>
  <c r="Z116" i="11"/>
  <c r="AA116" i="11"/>
  <c r="AB116" i="11"/>
  <c r="AC116" i="11"/>
  <c r="AD116" i="11"/>
  <c r="AE116" i="11"/>
  <c r="AF116" i="11"/>
  <c r="AG116" i="11"/>
  <c r="V117" i="11"/>
  <c r="W117" i="11"/>
  <c r="X117" i="11"/>
  <c r="Y117" i="11"/>
  <c r="Z117" i="11"/>
  <c r="AA117" i="11"/>
  <c r="AB117" i="11"/>
  <c r="AC117" i="11"/>
  <c r="AD117" i="11"/>
  <c r="AE117" i="11"/>
  <c r="AF117" i="11"/>
  <c r="AG117" i="11"/>
  <c r="V118" i="11"/>
  <c r="W118" i="11"/>
  <c r="X118" i="11"/>
  <c r="Y118" i="11"/>
  <c r="Z118" i="11"/>
  <c r="AA118" i="11"/>
  <c r="AB118" i="11"/>
  <c r="AC118" i="11"/>
  <c r="AD118" i="11"/>
  <c r="AE118" i="11"/>
  <c r="AF118" i="11"/>
  <c r="AG118" i="11"/>
  <c r="V119" i="11"/>
  <c r="W119" i="11"/>
  <c r="X119" i="11"/>
  <c r="Y119" i="11"/>
  <c r="Z119" i="11"/>
  <c r="AA119" i="11"/>
  <c r="AB119" i="11"/>
  <c r="AC119" i="11"/>
  <c r="AD119" i="11"/>
  <c r="AE119" i="11"/>
  <c r="AF119" i="11"/>
  <c r="AG119" i="11"/>
  <c r="V120" i="11"/>
  <c r="W120" i="11"/>
  <c r="X120" i="11"/>
  <c r="Y120" i="11"/>
  <c r="Z120" i="11"/>
  <c r="AA120" i="11"/>
  <c r="AB120" i="11"/>
  <c r="AC120" i="11"/>
  <c r="AD120" i="11"/>
  <c r="AE120" i="11"/>
  <c r="AF120" i="11"/>
  <c r="AG120" i="11"/>
  <c r="V121" i="11"/>
  <c r="W121" i="11"/>
  <c r="X121" i="11"/>
  <c r="Y121" i="11"/>
  <c r="Z121" i="11"/>
  <c r="AA121" i="11"/>
  <c r="AB121" i="11"/>
  <c r="AC121" i="11"/>
  <c r="AD121" i="11"/>
  <c r="AE121" i="11"/>
  <c r="AF121" i="11"/>
  <c r="AG121" i="11"/>
  <c r="V122" i="11"/>
  <c r="W122" i="11"/>
  <c r="X122" i="11"/>
  <c r="Y122" i="11"/>
  <c r="Z122" i="11"/>
  <c r="AA122" i="11"/>
  <c r="AB122" i="11"/>
  <c r="AC122" i="11"/>
  <c r="AD122" i="11"/>
  <c r="AE122" i="11"/>
  <c r="AF122" i="11"/>
  <c r="AG122" i="11"/>
  <c r="V123" i="11"/>
  <c r="W123" i="11"/>
  <c r="X123" i="11"/>
  <c r="Y123" i="11"/>
  <c r="Z123" i="11"/>
  <c r="AA123" i="11"/>
  <c r="AB123" i="11"/>
  <c r="AC123" i="11"/>
  <c r="AD123" i="11"/>
  <c r="AE123" i="11"/>
  <c r="AF123" i="11"/>
  <c r="AG123" i="11"/>
  <c r="V124" i="11"/>
  <c r="W124" i="11"/>
  <c r="X124" i="11"/>
  <c r="Y124" i="11"/>
  <c r="Z124" i="11"/>
  <c r="AA124" i="11"/>
  <c r="AB124" i="11"/>
  <c r="AC124" i="11"/>
  <c r="AD124" i="11"/>
  <c r="AE124" i="11"/>
  <c r="AF124" i="11"/>
  <c r="AG124" i="11"/>
  <c r="V125" i="11"/>
  <c r="W125" i="11"/>
  <c r="X125" i="11"/>
  <c r="Y125" i="11"/>
  <c r="Z125" i="11"/>
  <c r="AA125" i="11"/>
  <c r="AB125" i="11"/>
  <c r="AC125" i="11"/>
  <c r="AD125" i="11"/>
  <c r="AE125" i="11"/>
  <c r="AF125" i="11"/>
  <c r="AG125" i="11"/>
  <c r="V126" i="11"/>
  <c r="W126" i="11"/>
  <c r="X126" i="11"/>
  <c r="Y126" i="11"/>
  <c r="Z126" i="11"/>
  <c r="AA126" i="11"/>
  <c r="AB126" i="11"/>
  <c r="AC126" i="11"/>
  <c r="AD126" i="11"/>
  <c r="AE126" i="11"/>
  <c r="AF126" i="11"/>
  <c r="AG126" i="11"/>
  <c r="V127" i="11"/>
  <c r="W127" i="11"/>
  <c r="X127" i="11"/>
  <c r="Y127" i="11"/>
  <c r="Z127" i="11"/>
  <c r="AA127" i="11"/>
  <c r="AB127" i="11"/>
  <c r="AC127" i="11"/>
  <c r="AD127" i="11"/>
  <c r="AE127" i="11"/>
  <c r="AF127" i="11"/>
  <c r="AG127" i="11"/>
  <c r="V128" i="11"/>
  <c r="W128" i="11"/>
  <c r="X128" i="11"/>
  <c r="Y128" i="11"/>
  <c r="Z128" i="11"/>
  <c r="AA128" i="11"/>
  <c r="AB128" i="11"/>
  <c r="AC128" i="11"/>
  <c r="AD128" i="11"/>
  <c r="AE128" i="11"/>
  <c r="AF128" i="11"/>
  <c r="AG128" i="11"/>
  <c r="V129" i="11"/>
  <c r="W129" i="11"/>
  <c r="X129" i="11"/>
  <c r="Y129" i="11"/>
  <c r="Z129" i="11"/>
  <c r="AA129" i="11"/>
  <c r="AB129" i="11"/>
  <c r="AC129" i="11"/>
  <c r="AD129" i="11"/>
  <c r="AE129" i="11"/>
  <c r="AF129" i="11"/>
  <c r="AG129" i="11"/>
  <c r="V130" i="11"/>
  <c r="W130" i="11"/>
  <c r="X130" i="11"/>
  <c r="Y130" i="11"/>
  <c r="Z130" i="11"/>
  <c r="AA130" i="11"/>
  <c r="AB130" i="11"/>
  <c r="AC130" i="11"/>
  <c r="AD130" i="11"/>
  <c r="AE130" i="11"/>
  <c r="AF130" i="11"/>
  <c r="AG130" i="11"/>
  <c r="V131" i="11"/>
  <c r="W131" i="11"/>
  <c r="X131" i="11"/>
  <c r="Y131" i="11"/>
  <c r="Z131" i="11"/>
  <c r="AA131" i="11"/>
  <c r="AB131" i="11"/>
  <c r="AC131" i="11"/>
  <c r="AD131" i="11"/>
  <c r="AE131" i="11"/>
  <c r="AF131" i="11"/>
  <c r="AG131" i="11"/>
  <c r="V132" i="11"/>
  <c r="W132" i="11"/>
  <c r="X132" i="11"/>
  <c r="Y132" i="11"/>
  <c r="Z132" i="11"/>
  <c r="AA132" i="11"/>
  <c r="AB132" i="11"/>
  <c r="AC132" i="11"/>
  <c r="AD132" i="11"/>
  <c r="AE132" i="11"/>
  <c r="AF132" i="11"/>
  <c r="AG132" i="11"/>
  <c r="V133" i="11"/>
  <c r="W133" i="11"/>
  <c r="X133" i="11"/>
  <c r="Y133" i="11"/>
  <c r="Z133" i="11"/>
  <c r="AA133" i="11"/>
  <c r="AB133" i="11"/>
  <c r="AC133" i="11"/>
  <c r="AD133" i="11"/>
  <c r="AE133" i="11"/>
  <c r="AF133" i="11"/>
  <c r="AG133" i="11"/>
  <c r="V134" i="11"/>
  <c r="W134" i="11"/>
  <c r="X134" i="11"/>
  <c r="Y134" i="11"/>
  <c r="Z134" i="11"/>
  <c r="AA134" i="11"/>
  <c r="AB134" i="11"/>
  <c r="AC134" i="11"/>
  <c r="AD134" i="11"/>
  <c r="AE134" i="11"/>
  <c r="AF134" i="11"/>
  <c r="AG134" i="11"/>
  <c r="V135" i="11"/>
  <c r="W135" i="11"/>
  <c r="X135" i="11"/>
  <c r="Y135" i="11"/>
  <c r="Z135" i="11"/>
  <c r="AA135" i="11"/>
  <c r="AB135" i="11"/>
  <c r="AC135" i="11"/>
  <c r="AD135" i="11"/>
  <c r="AE135" i="11"/>
  <c r="AF135" i="11"/>
  <c r="AG135" i="11"/>
  <c r="V136" i="11"/>
  <c r="W136" i="11"/>
  <c r="X136" i="11"/>
  <c r="Y136" i="11"/>
  <c r="Z136" i="11"/>
  <c r="AA136" i="11"/>
  <c r="AB136" i="11"/>
  <c r="AC136" i="11"/>
  <c r="AD136" i="11"/>
  <c r="AE136" i="11"/>
  <c r="AF136" i="11"/>
  <c r="AG136" i="11"/>
  <c r="V137" i="11"/>
  <c r="W137" i="11"/>
  <c r="X137" i="11"/>
  <c r="Y137" i="11"/>
  <c r="Z137" i="11"/>
  <c r="AA137" i="11"/>
  <c r="AB137" i="11"/>
  <c r="AC137" i="11"/>
  <c r="AD137" i="11"/>
  <c r="AE137" i="11"/>
  <c r="AF137" i="11"/>
  <c r="AG137" i="11"/>
  <c r="V138" i="11"/>
  <c r="W138" i="11"/>
  <c r="X138" i="11"/>
  <c r="Y138" i="11"/>
  <c r="Z138" i="11"/>
  <c r="AA138" i="11"/>
  <c r="AB138" i="11"/>
  <c r="AC138" i="11"/>
  <c r="AD138" i="11"/>
  <c r="AE138" i="11"/>
  <c r="AF138" i="11"/>
  <c r="AG138" i="11"/>
  <c r="V139" i="11"/>
  <c r="W139" i="11"/>
  <c r="X139" i="11"/>
  <c r="Y139" i="11"/>
  <c r="Z139" i="11"/>
  <c r="AA139" i="11"/>
  <c r="AB139" i="11"/>
  <c r="AC139" i="11"/>
  <c r="AD139" i="11"/>
  <c r="AE139" i="11"/>
  <c r="AF139" i="11"/>
  <c r="AG139" i="11"/>
  <c r="V140" i="11"/>
  <c r="W140" i="11"/>
  <c r="X140" i="11"/>
  <c r="Y140" i="11"/>
  <c r="Z140" i="11"/>
  <c r="AA140" i="11"/>
  <c r="AB140" i="11"/>
  <c r="AC140" i="11"/>
  <c r="AD140" i="11"/>
  <c r="AE140" i="11"/>
  <c r="AF140" i="11"/>
  <c r="AG140" i="11"/>
  <c r="V141" i="11"/>
  <c r="W141" i="11"/>
  <c r="X141" i="11"/>
  <c r="Y141" i="11"/>
  <c r="Z141" i="11"/>
  <c r="AA141" i="11"/>
  <c r="AB141" i="11"/>
  <c r="AC141" i="11"/>
  <c r="AD141" i="11"/>
  <c r="AE141" i="11"/>
  <c r="AF141" i="11"/>
  <c r="AG141" i="11"/>
  <c r="V142" i="11"/>
  <c r="W142" i="11"/>
  <c r="X142" i="11"/>
  <c r="Y142" i="11"/>
  <c r="Z142" i="11"/>
  <c r="AA142" i="11"/>
  <c r="AB142" i="11"/>
  <c r="AC142" i="11"/>
  <c r="AD142" i="11"/>
  <c r="AE142" i="11"/>
  <c r="AF142" i="11"/>
  <c r="AG142" i="11"/>
  <c r="V143" i="11"/>
  <c r="W143" i="11"/>
  <c r="X143" i="11"/>
  <c r="Y143" i="11"/>
  <c r="Z143" i="11"/>
  <c r="AA143" i="11"/>
  <c r="AB143" i="11"/>
  <c r="AC143" i="11"/>
  <c r="AD143" i="11"/>
  <c r="AE143" i="11"/>
  <c r="AF143" i="11"/>
  <c r="AG143" i="11"/>
  <c r="V144" i="11"/>
  <c r="W144" i="11"/>
  <c r="X144" i="11"/>
  <c r="Y144" i="11"/>
  <c r="Z144" i="11"/>
  <c r="AA144" i="11"/>
  <c r="AB144" i="11"/>
  <c r="AC144" i="11"/>
  <c r="AD144" i="11"/>
  <c r="AE144" i="11"/>
  <c r="AF144" i="11"/>
  <c r="AG144" i="11"/>
  <c r="V145" i="11"/>
  <c r="W145" i="11"/>
  <c r="X145" i="11"/>
  <c r="Y145" i="11"/>
  <c r="Z145" i="11"/>
  <c r="AA145" i="11"/>
  <c r="AB145" i="11"/>
  <c r="AC145" i="11"/>
  <c r="AD145" i="11"/>
  <c r="AE145" i="11"/>
  <c r="AF145" i="11"/>
  <c r="AG145" i="11"/>
  <c r="V146" i="11"/>
  <c r="W146" i="11"/>
  <c r="X146" i="11"/>
  <c r="Y146" i="11"/>
  <c r="Z146" i="11"/>
  <c r="AA146" i="11"/>
  <c r="AB146" i="11"/>
  <c r="AC146" i="11"/>
  <c r="AD146" i="11"/>
  <c r="AE146" i="11"/>
  <c r="AF146" i="11"/>
  <c r="AG146" i="11"/>
  <c r="V147" i="11"/>
  <c r="W147" i="11"/>
  <c r="X147" i="11"/>
  <c r="Y147" i="11"/>
  <c r="Z147" i="11"/>
  <c r="AA147" i="11"/>
  <c r="AB147" i="11"/>
  <c r="AC147" i="11"/>
  <c r="AD147" i="11"/>
  <c r="AE147" i="11"/>
  <c r="AF147" i="11"/>
  <c r="AG147" i="11"/>
  <c r="V148" i="11"/>
  <c r="W148" i="11"/>
  <c r="X148" i="11"/>
  <c r="Y148" i="11"/>
  <c r="Z148" i="11"/>
  <c r="AA148" i="11"/>
  <c r="AB148" i="11"/>
  <c r="AC148" i="11"/>
  <c r="AD148" i="11"/>
  <c r="AE148" i="11"/>
  <c r="AF148" i="11"/>
  <c r="AG148" i="11"/>
  <c r="V149" i="11"/>
  <c r="W149" i="11"/>
  <c r="X149" i="11"/>
  <c r="Y149" i="11"/>
  <c r="Z149" i="11"/>
  <c r="AA149" i="11"/>
  <c r="AB149" i="11"/>
  <c r="AC149" i="11"/>
  <c r="AD149" i="11"/>
  <c r="AE149" i="11"/>
  <c r="AF149" i="11"/>
  <c r="AG149" i="11"/>
  <c r="V150" i="11"/>
  <c r="W150" i="11"/>
  <c r="X150" i="11"/>
  <c r="Y150" i="11"/>
  <c r="Z150" i="11"/>
  <c r="AA150" i="11"/>
  <c r="AB150" i="11"/>
  <c r="AC150" i="11"/>
  <c r="AD150" i="11"/>
  <c r="AE150" i="11"/>
  <c r="AF150" i="11"/>
  <c r="AG150" i="11"/>
  <c r="V151" i="11"/>
  <c r="W151" i="11"/>
  <c r="X151" i="11"/>
  <c r="Y151" i="11"/>
  <c r="Z151" i="11"/>
  <c r="AA151" i="11"/>
  <c r="AB151" i="11"/>
  <c r="AC151" i="11"/>
  <c r="AD151" i="11"/>
  <c r="AE151" i="11"/>
  <c r="AF151" i="11"/>
  <c r="AG151" i="11"/>
  <c r="V152" i="11"/>
  <c r="W152" i="11"/>
  <c r="X152" i="11"/>
  <c r="Y152" i="11"/>
  <c r="Z152" i="11"/>
  <c r="AA152" i="11"/>
  <c r="AB152" i="11"/>
  <c r="AC152" i="11"/>
  <c r="AD152" i="11"/>
  <c r="AE152" i="11"/>
  <c r="AF152" i="11"/>
  <c r="AG152" i="11"/>
  <c r="V153" i="11"/>
  <c r="W153" i="11"/>
  <c r="X153" i="11"/>
  <c r="Y153" i="11"/>
  <c r="Z153" i="11"/>
  <c r="AA153" i="11"/>
  <c r="AB153" i="11"/>
  <c r="AC153" i="11"/>
  <c r="AD153" i="11"/>
  <c r="AE153" i="11"/>
  <c r="AF153" i="11"/>
  <c r="AG153" i="11"/>
  <c r="V154" i="11"/>
  <c r="W154" i="11"/>
  <c r="X154" i="11"/>
  <c r="Y154" i="11"/>
  <c r="Z154" i="11"/>
  <c r="AA154" i="11"/>
  <c r="AB154" i="11"/>
  <c r="AC154" i="11"/>
  <c r="AD154" i="11"/>
  <c r="AE154" i="11"/>
  <c r="AF154" i="11"/>
  <c r="AG154" i="11"/>
  <c r="V155" i="11"/>
  <c r="W155" i="11"/>
  <c r="X155" i="11"/>
  <c r="Y155" i="11"/>
  <c r="Z155" i="11"/>
  <c r="AA155" i="11"/>
  <c r="AB155" i="11"/>
  <c r="AC155" i="11"/>
  <c r="AD155" i="11"/>
  <c r="AE155" i="11"/>
  <c r="AF155" i="11"/>
  <c r="AG155" i="11"/>
  <c r="V156" i="11"/>
  <c r="W156" i="11"/>
  <c r="X156" i="11"/>
  <c r="Y156" i="11"/>
  <c r="Z156" i="11"/>
  <c r="AA156" i="11"/>
  <c r="AB156" i="11"/>
  <c r="AC156" i="11"/>
  <c r="AD156" i="11"/>
  <c r="AE156" i="11"/>
  <c r="AF156" i="11"/>
  <c r="AG156" i="11"/>
  <c r="V157" i="11"/>
  <c r="W157" i="11"/>
  <c r="X157" i="11"/>
  <c r="Y157" i="11"/>
  <c r="Z157" i="11"/>
  <c r="AA157" i="11"/>
  <c r="AB157" i="11"/>
  <c r="AC157" i="11"/>
  <c r="AD157" i="11"/>
  <c r="AE157" i="11"/>
  <c r="AF157" i="11"/>
  <c r="AG157" i="11"/>
  <c r="V158" i="11"/>
  <c r="W158" i="11"/>
  <c r="X158" i="11"/>
  <c r="Y158" i="11"/>
  <c r="Z158" i="11"/>
  <c r="AA158" i="11"/>
  <c r="AB158" i="11"/>
  <c r="AC158" i="11"/>
  <c r="AD158" i="11"/>
  <c r="AE158" i="11"/>
  <c r="AF158" i="11"/>
  <c r="AG158" i="11"/>
  <c r="V159" i="11"/>
  <c r="W159" i="11"/>
  <c r="X159" i="11"/>
  <c r="Y159" i="11"/>
  <c r="Z159" i="11"/>
  <c r="AA159" i="11"/>
  <c r="AB159" i="11"/>
  <c r="AC159" i="11"/>
  <c r="AD159" i="11"/>
  <c r="AE159" i="11"/>
  <c r="AF159" i="11"/>
  <c r="AG159" i="11"/>
  <c r="V160" i="11"/>
  <c r="W160" i="11"/>
  <c r="X160" i="11"/>
  <c r="Y160" i="11"/>
  <c r="Z160" i="11"/>
  <c r="AA160" i="11"/>
  <c r="AB160" i="11"/>
  <c r="AC160" i="11"/>
  <c r="AD160" i="11"/>
  <c r="AE160" i="11"/>
  <c r="AF160" i="11"/>
  <c r="AG160" i="11"/>
  <c r="V161" i="11"/>
  <c r="W161" i="11"/>
  <c r="X161" i="11"/>
  <c r="Y161" i="11"/>
  <c r="Z161" i="11"/>
  <c r="AA161" i="11"/>
  <c r="AB161" i="11"/>
  <c r="AC161" i="11"/>
  <c r="AD161" i="11"/>
  <c r="AE161" i="11"/>
  <c r="AF161" i="11"/>
  <c r="AG161" i="11"/>
  <c r="V162" i="11"/>
  <c r="W162" i="11"/>
  <c r="X162" i="11"/>
  <c r="Y162" i="11"/>
  <c r="Z162" i="11"/>
  <c r="AA162" i="11"/>
  <c r="AB162" i="11"/>
  <c r="AC162" i="11"/>
  <c r="AD162" i="11"/>
  <c r="AE162" i="11"/>
  <c r="AF162" i="11"/>
  <c r="AG162" i="11"/>
  <c r="V163" i="11"/>
  <c r="W163" i="11"/>
  <c r="X163" i="11"/>
  <c r="Y163" i="11"/>
  <c r="Z163" i="11"/>
  <c r="AA163" i="11"/>
  <c r="AB163" i="11"/>
  <c r="AC163" i="11"/>
  <c r="AD163" i="11"/>
  <c r="AE163" i="11"/>
  <c r="AF163" i="11"/>
  <c r="AG163" i="11"/>
  <c r="V164" i="11"/>
  <c r="W164" i="11"/>
  <c r="X164" i="11"/>
  <c r="Y164" i="11"/>
  <c r="Z164" i="11"/>
  <c r="AA164" i="11"/>
  <c r="AB164" i="11"/>
  <c r="AC164" i="11"/>
  <c r="AD164" i="11"/>
  <c r="AE164" i="11"/>
  <c r="AF164" i="11"/>
  <c r="AG164" i="11"/>
  <c r="V165" i="11"/>
  <c r="W165" i="11"/>
  <c r="X165" i="11"/>
  <c r="Y165" i="11"/>
  <c r="Z165" i="11"/>
  <c r="AA165" i="11"/>
  <c r="AB165" i="11"/>
  <c r="AC165" i="11"/>
  <c r="AD165" i="11"/>
  <c r="AE165" i="11"/>
  <c r="AF165" i="11"/>
  <c r="AG165" i="11"/>
  <c r="V166" i="11"/>
  <c r="W166" i="11"/>
  <c r="X166" i="11"/>
  <c r="Y166" i="11"/>
  <c r="Z166" i="11"/>
  <c r="AA166" i="11"/>
  <c r="AB166" i="11"/>
  <c r="AC166" i="11"/>
  <c r="AD166" i="11"/>
  <c r="AE166" i="11"/>
  <c r="AF166" i="11"/>
  <c r="AG166" i="11"/>
  <c r="V167" i="11"/>
  <c r="W167" i="11"/>
  <c r="X167" i="11"/>
  <c r="Y167" i="11"/>
  <c r="Z167" i="11"/>
  <c r="AA167" i="11"/>
  <c r="AB167" i="11"/>
  <c r="AC167" i="11"/>
  <c r="AD167" i="11"/>
  <c r="AE167" i="11"/>
  <c r="AF167" i="11"/>
  <c r="AG167" i="11"/>
  <c r="V168" i="11"/>
  <c r="W168" i="11"/>
  <c r="X168" i="11"/>
  <c r="Y168" i="11"/>
  <c r="Z168" i="11"/>
  <c r="AA168" i="11"/>
  <c r="AB168" i="11"/>
  <c r="AC168" i="11"/>
  <c r="AD168" i="11"/>
  <c r="AE168" i="11"/>
  <c r="AF168" i="11"/>
  <c r="AG168" i="11"/>
  <c r="V169" i="11"/>
  <c r="W169" i="11"/>
  <c r="X169" i="11"/>
  <c r="Y169" i="11"/>
  <c r="Z169" i="11"/>
  <c r="AA169" i="11"/>
  <c r="AB169" i="11"/>
  <c r="AC169" i="11"/>
  <c r="AD169" i="11"/>
  <c r="AE169" i="11"/>
  <c r="AF169" i="11"/>
  <c r="AG169" i="11"/>
  <c r="V170" i="11"/>
  <c r="W170" i="11"/>
  <c r="X170" i="11"/>
  <c r="Y170" i="11"/>
  <c r="Z170" i="11"/>
  <c r="AA170" i="11"/>
  <c r="AB170" i="11"/>
  <c r="AC170" i="11"/>
  <c r="AD170" i="11"/>
  <c r="AE170" i="11"/>
  <c r="AF170" i="11"/>
  <c r="AG170" i="11"/>
  <c r="V171" i="11"/>
  <c r="W171" i="11"/>
  <c r="X171" i="11"/>
  <c r="Y171" i="11"/>
  <c r="Z171" i="11"/>
  <c r="AA171" i="11"/>
  <c r="AB171" i="11"/>
  <c r="AC171" i="11"/>
  <c r="AD171" i="11"/>
  <c r="AE171" i="11"/>
  <c r="AF171" i="11"/>
  <c r="AG171" i="11"/>
  <c r="V172" i="11"/>
  <c r="W172" i="11"/>
  <c r="X172" i="11"/>
  <c r="Y172" i="11"/>
  <c r="Z172" i="11"/>
  <c r="AA172" i="11"/>
  <c r="AB172" i="11"/>
  <c r="AC172" i="11"/>
  <c r="AD172" i="11"/>
  <c r="AE172" i="11"/>
  <c r="AF172" i="11"/>
  <c r="AG172" i="11"/>
  <c r="V173" i="11"/>
  <c r="W173" i="11"/>
  <c r="X173" i="11"/>
  <c r="Y173" i="11"/>
  <c r="Z173" i="11"/>
  <c r="AA173" i="11"/>
  <c r="AB173" i="11"/>
  <c r="AC173" i="11"/>
  <c r="AD173" i="11"/>
  <c r="AE173" i="11"/>
  <c r="AF173" i="11"/>
  <c r="AG173" i="11"/>
  <c r="V174" i="11"/>
  <c r="W174" i="11"/>
  <c r="X174" i="11"/>
  <c r="Y174" i="11"/>
  <c r="Z174" i="11"/>
  <c r="AA174" i="11"/>
  <c r="AB174" i="11"/>
  <c r="AC174" i="11"/>
  <c r="AD174" i="11"/>
  <c r="AE174" i="11"/>
  <c r="AF174" i="11"/>
  <c r="AG174" i="11"/>
  <c r="V175" i="11"/>
  <c r="W175" i="11"/>
  <c r="X175" i="11"/>
  <c r="Y175" i="11"/>
  <c r="Z175" i="11"/>
  <c r="AA175" i="11"/>
  <c r="AB175" i="11"/>
  <c r="AC175" i="11"/>
  <c r="AD175" i="11"/>
  <c r="AE175" i="11"/>
  <c r="AF175" i="11"/>
  <c r="AG175" i="11"/>
  <c r="V176" i="11"/>
  <c r="W176" i="11"/>
  <c r="X176" i="11"/>
  <c r="Y176" i="11"/>
  <c r="Z176" i="11"/>
  <c r="AA176" i="11"/>
  <c r="AB176" i="11"/>
  <c r="AC176" i="11"/>
  <c r="AD176" i="11"/>
  <c r="AE176" i="11"/>
  <c r="AF176" i="11"/>
  <c r="AG176" i="11"/>
  <c r="V177" i="11"/>
  <c r="W177" i="11"/>
  <c r="X177" i="11"/>
  <c r="Y177" i="11"/>
  <c r="Z177" i="11"/>
  <c r="AA177" i="11"/>
  <c r="AB177" i="11"/>
  <c r="AC177" i="11"/>
  <c r="AD177" i="11"/>
  <c r="AE177" i="11"/>
  <c r="AF177" i="11"/>
  <c r="AG177" i="11"/>
  <c r="V178" i="11"/>
  <c r="W178" i="11"/>
  <c r="X178" i="11"/>
  <c r="Y178" i="11"/>
  <c r="Z178" i="11"/>
  <c r="AA178" i="11"/>
  <c r="AB178" i="11"/>
  <c r="AC178" i="11"/>
  <c r="AD178" i="11"/>
  <c r="AE178" i="11"/>
  <c r="AF178" i="11"/>
  <c r="AG178" i="11"/>
  <c r="V179" i="11"/>
  <c r="W179" i="11"/>
  <c r="X179" i="11"/>
  <c r="Y179" i="11"/>
  <c r="Z179" i="11"/>
  <c r="AA179" i="11"/>
  <c r="AB179" i="11"/>
  <c r="AC179" i="11"/>
  <c r="AD179" i="11"/>
  <c r="AE179" i="11"/>
  <c r="AF179" i="11"/>
  <c r="AG179" i="11"/>
  <c r="V180" i="11"/>
  <c r="W180" i="11"/>
  <c r="X180" i="11"/>
  <c r="Y180" i="11"/>
  <c r="Z180" i="11"/>
  <c r="AA180" i="11"/>
  <c r="AB180" i="11"/>
  <c r="AC180" i="11"/>
  <c r="AD180" i="11"/>
  <c r="AE180" i="11"/>
  <c r="AF180" i="11"/>
  <c r="AG180" i="11"/>
  <c r="V181" i="11"/>
  <c r="W181" i="11"/>
  <c r="X181" i="11"/>
  <c r="Y181" i="11"/>
  <c r="Z181" i="11"/>
  <c r="AA181" i="11"/>
  <c r="AB181" i="11"/>
  <c r="AC181" i="11"/>
  <c r="AD181" i="11"/>
  <c r="AE181" i="11"/>
  <c r="AF181" i="11"/>
  <c r="AG181" i="11"/>
  <c r="V182" i="11"/>
  <c r="W182" i="11"/>
  <c r="X182" i="11"/>
  <c r="Y182" i="11"/>
  <c r="Z182" i="11"/>
  <c r="AA182" i="11"/>
  <c r="AB182" i="11"/>
  <c r="AC182" i="11"/>
  <c r="AD182" i="11"/>
  <c r="AE182" i="11"/>
  <c r="AF182" i="11"/>
  <c r="AG182" i="11"/>
  <c r="V183" i="11"/>
  <c r="W183" i="11"/>
  <c r="X183" i="11"/>
  <c r="Y183" i="11"/>
  <c r="Z183" i="11"/>
  <c r="AA183" i="11"/>
  <c r="AB183" i="11"/>
  <c r="AC183" i="11"/>
  <c r="AD183" i="11"/>
  <c r="AE183" i="11"/>
  <c r="AF183" i="11"/>
  <c r="AG183" i="11"/>
  <c r="V184" i="11"/>
  <c r="W184" i="11"/>
  <c r="X184" i="11"/>
  <c r="Y184" i="11"/>
  <c r="Z184" i="11"/>
  <c r="AA184" i="11"/>
  <c r="AB184" i="11"/>
  <c r="AC184" i="11"/>
  <c r="AD184" i="11"/>
  <c r="AE184" i="11"/>
  <c r="AF184" i="11"/>
  <c r="AG184" i="11"/>
  <c r="V185" i="11"/>
  <c r="W185" i="11"/>
  <c r="X185" i="11"/>
  <c r="Y185" i="11"/>
  <c r="Z185" i="11"/>
  <c r="AA185" i="11"/>
  <c r="AB185" i="11"/>
  <c r="AC185" i="11"/>
  <c r="AD185" i="11"/>
  <c r="AE185" i="11"/>
  <c r="AF185" i="11"/>
  <c r="AG185" i="11"/>
  <c r="V186" i="11"/>
  <c r="W186" i="11"/>
  <c r="X186" i="11"/>
  <c r="Y186" i="11"/>
  <c r="Z186" i="11"/>
  <c r="AA186" i="11"/>
  <c r="AB186" i="11"/>
  <c r="AC186" i="11"/>
  <c r="AD186" i="11"/>
  <c r="AE186" i="11"/>
  <c r="AF186" i="11"/>
  <c r="AG186" i="11"/>
  <c r="V187" i="11"/>
  <c r="W187" i="11"/>
  <c r="X187" i="11"/>
  <c r="Y187" i="11"/>
  <c r="Z187" i="11"/>
  <c r="AA187" i="11"/>
  <c r="AB187" i="11"/>
  <c r="AC187" i="11"/>
  <c r="AD187" i="11"/>
  <c r="AE187" i="11"/>
  <c r="AF187" i="11"/>
  <c r="AG187" i="11"/>
  <c r="V188" i="11"/>
  <c r="W188" i="11"/>
  <c r="X188" i="11"/>
  <c r="Y188" i="11"/>
  <c r="Z188" i="11"/>
  <c r="AA188" i="11"/>
  <c r="AB188" i="11"/>
  <c r="AC188" i="11"/>
  <c r="AD188" i="11"/>
  <c r="AE188" i="11"/>
  <c r="AF188" i="11"/>
  <c r="AG188" i="11"/>
  <c r="V189" i="11"/>
  <c r="W189" i="11"/>
  <c r="X189" i="11"/>
  <c r="Y189" i="11"/>
  <c r="Z189" i="11"/>
  <c r="AA189" i="11"/>
  <c r="AB189" i="11"/>
  <c r="AC189" i="11"/>
  <c r="AD189" i="11"/>
  <c r="AE189" i="11"/>
  <c r="AF189" i="11"/>
  <c r="AG189" i="11"/>
  <c r="V190" i="11"/>
  <c r="W190" i="11"/>
  <c r="X190" i="11"/>
  <c r="Y190" i="11"/>
  <c r="Z190" i="11"/>
  <c r="AA190" i="11"/>
  <c r="AB190" i="11"/>
  <c r="AC190" i="11"/>
  <c r="AD190" i="11"/>
  <c r="AE190" i="11"/>
  <c r="AF190" i="11"/>
  <c r="AG190" i="11"/>
  <c r="V191" i="11"/>
  <c r="W191" i="11"/>
  <c r="X191" i="11"/>
  <c r="Y191" i="11"/>
  <c r="Z191" i="11"/>
  <c r="AA191" i="11"/>
  <c r="AB191" i="11"/>
  <c r="AC191" i="11"/>
  <c r="AD191" i="11"/>
  <c r="AE191" i="11"/>
  <c r="AF191" i="11"/>
  <c r="AG191" i="11"/>
  <c r="V192" i="11"/>
  <c r="W192" i="11"/>
  <c r="X192" i="11"/>
  <c r="Y192" i="11"/>
  <c r="Z192" i="11"/>
  <c r="AA192" i="11"/>
  <c r="AB192" i="11"/>
  <c r="AC192" i="11"/>
  <c r="AD192" i="11"/>
  <c r="AE192" i="11"/>
  <c r="AF192" i="11"/>
  <c r="AG192" i="11"/>
  <c r="V193" i="11"/>
  <c r="W193" i="11"/>
  <c r="X193" i="11"/>
  <c r="Y193" i="11"/>
  <c r="Z193" i="11"/>
  <c r="AA193" i="11"/>
  <c r="AB193" i="11"/>
  <c r="AC193" i="11"/>
  <c r="AD193" i="11"/>
  <c r="AE193" i="11"/>
  <c r="AF193" i="11"/>
  <c r="AG193" i="11"/>
  <c r="V194" i="11"/>
  <c r="W194" i="11"/>
  <c r="X194" i="11"/>
  <c r="Y194" i="11"/>
  <c r="Z194" i="11"/>
  <c r="AA194" i="11"/>
  <c r="AB194" i="11"/>
  <c r="AC194" i="11"/>
  <c r="AD194" i="11"/>
  <c r="AE194" i="11"/>
  <c r="AF194" i="11"/>
  <c r="AG194" i="11"/>
  <c r="V195" i="11"/>
  <c r="W195" i="11"/>
  <c r="X195" i="11"/>
  <c r="Y195" i="11"/>
  <c r="Z195" i="11"/>
  <c r="AA195" i="11"/>
  <c r="AB195" i="11"/>
  <c r="AC195" i="11"/>
  <c r="AD195" i="11"/>
  <c r="AE195" i="11"/>
  <c r="AF195" i="11"/>
  <c r="AG195" i="11"/>
  <c r="V196" i="11"/>
  <c r="W196" i="11"/>
  <c r="X196" i="11"/>
  <c r="Y196" i="11"/>
  <c r="Z196" i="11"/>
  <c r="AA196" i="11"/>
  <c r="AB196" i="11"/>
  <c r="AC196" i="11"/>
  <c r="AD196" i="11"/>
  <c r="AE196" i="11"/>
  <c r="AF196" i="11"/>
  <c r="AG196" i="11"/>
  <c r="V197" i="11"/>
  <c r="W197" i="11"/>
  <c r="X197" i="11"/>
  <c r="Y197" i="11"/>
  <c r="Z197" i="11"/>
  <c r="AA197" i="11"/>
  <c r="AB197" i="11"/>
  <c r="AC197" i="11"/>
  <c r="AD197" i="11"/>
  <c r="AE197" i="11"/>
  <c r="AF197" i="11"/>
  <c r="AG197" i="11"/>
  <c r="V198" i="11"/>
  <c r="W198" i="11"/>
  <c r="X198" i="11"/>
  <c r="Y198" i="11"/>
  <c r="Z198" i="11"/>
  <c r="AA198" i="11"/>
  <c r="AB198" i="11"/>
  <c r="AC198" i="11"/>
  <c r="AD198" i="11"/>
  <c r="AE198" i="11"/>
  <c r="AF198" i="11"/>
  <c r="AG198" i="11"/>
  <c r="V199" i="11"/>
  <c r="W199" i="11"/>
  <c r="X199" i="11"/>
  <c r="Y199" i="11"/>
  <c r="Z199" i="11"/>
  <c r="AA199" i="11"/>
  <c r="AB199" i="11"/>
  <c r="AC199" i="11"/>
  <c r="AD199" i="11"/>
  <c r="AE199" i="11"/>
  <c r="AF199" i="11"/>
  <c r="AG199" i="11"/>
  <c r="V200" i="11"/>
  <c r="W200" i="11"/>
  <c r="X200" i="11"/>
  <c r="Y200" i="11"/>
  <c r="Z200" i="11"/>
  <c r="AA200" i="11"/>
  <c r="AB200" i="11"/>
  <c r="AC200" i="11"/>
  <c r="AD200" i="11"/>
  <c r="AE200" i="11"/>
  <c r="AF200" i="11"/>
  <c r="AG200" i="11"/>
  <c r="V201" i="11"/>
  <c r="W201" i="11"/>
  <c r="X201" i="11"/>
  <c r="Y201" i="11"/>
  <c r="Z201" i="11"/>
  <c r="AA201" i="11"/>
  <c r="AB201" i="11"/>
  <c r="AC201" i="11"/>
  <c r="AD201" i="11"/>
  <c r="AE201" i="11"/>
  <c r="AF201" i="11"/>
  <c r="AG201" i="11"/>
  <c r="V202" i="11"/>
  <c r="W202" i="11"/>
  <c r="X202" i="11"/>
  <c r="Y202" i="11"/>
  <c r="Z202" i="11"/>
  <c r="AA202" i="11"/>
  <c r="AB202" i="11"/>
  <c r="AC202" i="11"/>
  <c r="AD202" i="11"/>
  <c r="AE202" i="11"/>
  <c r="AF202" i="11"/>
  <c r="AG202" i="11"/>
  <c r="V203" i="11"/>
  <c r="W203" i="11"/>
  <c r="X203" i="11"/>
  <c r="Y203" i="11"/>
  <c r="Z203" i="11"/>
  <c r="AA203" i="11"/>
  <c r="AB203" i="11"/>
  <c r="AC203" i="11"/>
  <c r="AD203" i="11"/>
  <c r="AE203" i="11"/>
  <c r="AF203" i="11"/>
  <c r="AG203" i="11"/>
  <c r="V204" i="11"/>
  <c r="W204" i="11"/>
  <c r="X204" i="11"/>
  <c r="Y204" i="11"/>
  <c r="Z204" i="11"/>
  <c r="AA204" i="11"/>
  <c r="AB204" i="11"/>
  <c r="AC204" i="11"/>
  <c r="AD204" i="11"/>
  <c r="AE204" i="11"/>
  <c r="AF204" i="11"/>
  <c r="AG204" i="11"/>
  <c r="V205" i="11"/>
  <c r="W205" i="11"/>
  <c r="X205" i="11"/>
  <c r="Y205" i="11"/>
  <c r="Z205" i="11"/>
  <c r="AA205" i="11"/>
  <c r="AB205" i="11"/>
  <c r="AC205" i="11"/>
  <c r="AD205" i="11"/>
  <c r="AE205" i="11"/>
  <c r="AF205" i="11"/>
  <c r="AG205" i="11"/>
  <c r="V206" i="11"/>
  <c r="W206" i="11"/>
  <c r="X206" i="11"/>
  <c r="Y206" i="11"/>
  <c r="Z206" i="11"/>
  <c r="AA206" i="11"/>
  <c r="AB206" i="11"/>
  <c r="AC206" i="11"/>
  <c r="AD206" i="11"/>
  <c r="AE206" i="11"/>
  <c r="AF206" i="11"/>
  <c r="AG206" i="11"/>
  <c r="V207" i="11"/>
  <c r="W207" i="11"/>
  <c r="X207" i="11"/>
  <c r="Y207" i="11"/>
  <c r="Z207" i="11"/>
  <c r="AA207" i="11"/>
  <c r="AB207" i="11"/>
  <c r="AC207" i="11"/>
  <c r="AD207" i="11"/>
  <c r="AE207" i="11"/>
  <c r="AF207" i="11"/>
  <c r="AG207" i="11"/>
  <c r="V208" i="11"/>
  <c r="W208" i="11"/>
  <c r="X208" i="11"/>
  <c r="Y208" i="11"/>
  <c r="Z208" i="11"/>
  <c r="AA208" i="11"/>
  <c r="AB208" i="11"/>
  <c r="AC208" i="11"/>
  <c r="AD208" i="11"/>
  <c r="AE208" i="11"/>
  <c r="AF208" i="11"/>
  <c r="AG208" i="11"/>
  <c r="V209" i="11"/>
  <c r="W209" i="11"/>
  <c r="X209" i="11"/>
  <c r="Y209" i="11"/>
  <c r="Z209" i="11"/>
  <c r="AA209" i="11"/>
  <c r="AB209" i="11"/>
  <c r="AC209" i="11"/>
  <c r="AD209" i="11"/>
  <c r="AE209" i="11"/>
  <c r="AF209" i="11"/>
  <c r="AG209" i="11"/>
  <c r="V210" i="11"/>
  <c r="W210" i="11"/>
  <c r="X210" i="11"/>
  <c r="Y210" i="11"/>
  <c r="Z210" i="11"/>
  <c r="AA210" i="11"/>
  <c r="AB210" i="11"/>
  <c r="AC210" i="11"/>
  <c r="AD210" i="11"/>
  <c r="AE210" i="11"/>
  <c r="AF210" i="11"/>
  <c r="AG210" i="11"/>
  <c r="V211" i="11"/>
  <c r="W211" i="11"/>
  <c r="X211" i="11"/>
  <c r="Y211" i="11"/>
  <c r="Z211" i="11"/>
  <c r="AA211" i="11"/>
  <c r="AB211" i="11"/>
  <c r="AC211" i="11"/>
  <c r="AD211" i="11"/>
  <c r="AE211" i="11"/>
  <c r="AF211" i="11"/>
  <c r="AG211" i="11"/>
  <c r="V212" i="11"/>
  <c r="W212" i="11"/>
  <c r="X212" i="11"/>
  <c r="Y212" i="11"/>
  <c r="Z212" i="11"/>
  <c r="AA212" i="11"/>
  <c r="AB212" i="11"/>
  <c r="AC212" i="11"/>
  <c r="AD212" i="11"/>
  <c r="AE212" i="11"/>
  <c r="AF212" i="11"/>
  <c r="AG212" i="11"/>
  <c r="V213" i="11"/>
  <c r="W213" i="11"/>
  <c r="X213" i="11"/>
  <c r="Y213" i="11"/>
  <c r="Z213" i="11"/>
  <c r="AA213" i="11"/>
  <c r="AB213" i="11"/>
  <c r="AC213" i="11"/>
  <c r="AD213" i="11"/>
  <c r="AE213" i="11"/>
  <c r="AF213" i="11"/>
  <c r="AG213" i="11"/>
  <c r="V214" i="11"/>
  <c r="W214" i="11"/>
  <c r="X214" i="11"/>
  <c r="Y214" i="11"/>
  <c r="Z214" i="11"/>
  <c r="AA214" i="11"/>
  <c r="AB214" i="11"/>
  <c r="AC214" i="11"/>
  <c r="AD214" i="11"/>
  <c r="AE214" i="11"/>
  <c r="AF214" i="11"/>
  <c r="AG214" i="11"/>
  <c r="V215" i="11"/>
  <c r="W215" i="11"/>
  <c r="X215" i="11"/>
  <c r="Y215" i="11"/>
  <c r="Z215" i="11"/>
  <c r="AA215" i="11"/>
  <c r="AB215" i="11"/>
  <c r="AC215" i="11"/>
  <c r="AD215" i="11"/>
  <c r="AE215" i="11"/>
  <c r="AF215" i="11"/>
  <c r="AG215" i="11"/>
  <c r="V216" i="11"/>
  <c r="W216" i="11"/>
  <c r="X216" i="11"/>
  <c r="Y216" i="11"/>
  <c r="Z216" i="11"/>
  <c r="AA216" i="11"/>
  <c r="AB216" i="11"/>
  <c r="AC216" i="11"/>
  <c r="AD216" i="11"/>
  <c r="AE216" i="11"/>
  <c r="AF216" i="11"/>
  <c r="AG216" i="11"/>
  <c r="V217" i="11"/>
  <c r="W217" i="11"/>
  <c r="X217" i="11"/>
  <c r="Y217" i="11"/>
  <c r="Z217" i="11"/>
  <c r="AA217" i="11"/>
  <c r="AB217" i="11"/>
  <c r="AC217" i="11"/>
  <c r="AD217" i="11"/>
  <c r="AE217" i="11"/>
  <c r="AF217" i="11"/>
  <c r="AG217" i="11"/>
  <c r="V218" i="11"/>
  <c r="W218" i="11"/>
  <c r="X218" i="11"/>
  <c r="Y218" i="11"/>
  <c r="Z218" i="11"/>
  <c r="AA218" i="11"/>
  <c r="AB218" i="11"/>
  <c r="AC218" i="11"/>
  <c r="AD218" i="11"/>
  <c r="AE218" i="11"/>
  <c r="AF218" i="11"/>
  <c r="AG218" i="11"/>
  <c r="V219" i="11"/>
  <c r="W219" i="11"/>
  <c r="X219" i="11"/>
  <c r="Y219" i="11"/>
  <c r="Z219" i="11"/>
  <c r="AA219" i="11"/>
  <c r="AB219" i="11"/>
  <c r="AC219" i="11"/>
  <c r="AD219" i="11"/>
  <c r="AE219" i="11"/>
  <c r="AF219" i="11"/>
  <c r="AG219" i="11"/>
  <c r="V220" i="11"/>
  <c r="W220" i="11"/>
  <c r="X220" i="11"/>
  <c r="Y220" i="11"/>
  <c r="Z220" i="11"/>
  <c r="AA220" i="11"/>
  <c r="AB220" i="11"/>
  <c r="AC220" i="11"/>
  <c r="AD220" i="11"/>
  <c r="AE220" i="11"/>
  <c r="AF220" i="11"/>
  <c r="AG220" i="11"/>
  <c r="V221" i="11"/>
  <c r="W221" i="11"/>
  <c r="X221" i="11"/>
  <c r="Y221" i="11"/>
  <c r="Z221" i="11"/>
  <c r="AA221" i="11"/>
  <c r="AB221" i="11"/>
  <c r="AC221" i="11"/>
  <c r="AD221" i="11"/>
  <c r="AE221" i="11"/>
  <c r="AF221" i="11"/>
  <c r="AG221" i="11"/>
  <c r="V222" i="11"/>
  <c r="W222" i="11"/>
  <c r="X222" i="11"/>
  <c r="Y222" i="11"/>
  <c r="Z222" i="11"/>
  <c r="AA222" i="11"/>
  <c r="AB222" i="11"/>
  <c r="AC222" i="11"/>
  <c r="AD222" i="11"/>
  <c r="AE222" i="11"/>
  <c r="AF222" i="11"/>
  <c r="AG222" i="11"/>
  <c r="V223" i="11"/>
  <c r="W223" i="11"/>
  <c r="X223" i="11"/>
  <c r="Y223" i="11"/>
  <c r="Z223" i="11"/>
  <c r="AA223" i="11"/>
  <c r="AB223" i="11"/>
  <c r="AC223" i="11"/>
  <c r="AD223" i="11"/>
  <c r="AE223" i="11"/>
  <c r="AF223" i="11"/>
  <c r="AG223" i="11"/>
  <c r="V224" i="11"/>
  <c r="W224" i="11"/>
  <c r="X224" i="11"/>
  <c r="Y224" i="11"/>
  <c r="Z224" i="11"/>
  <c r="AA224" i="11"/>
  <c r="AB224" i="11"/>
  <c r="AC224" i="11"/>
  <c r="AD224" i="11"/>
  <c r="AE224" i="11"/>
  <c r="AF224" i="11"/>
  <c r="AG224" i="11"/>
  <c r="V225" i="11"/>
  <c r="W225" i="11"/>
  <c r="X225" i="11"/>
  <c r="Y225" i="11"/>
  <c r="Z225" i="11"/>
  <c r="AA225" i="11"/>
  <c r="AB225" i="11"/>
  <c r="AC225" i="11"/>
  <c r="AD225" i="11"/>
  <c r="AE225" i="11"/>
  <c r="AF225" i="11"/>
  <c r="AG225" i="11"/>
  <c r="V226" i="11"/>
  <c r="W226" i="11"/>
  <c r="X226" i="11"/>
  <c r="Y226" i="11"/>
  <c r="Z226" i="11"/>
  <c r="AA226" i="11"/>
  <c r="AB226" i="11"/>
  <c r="AC226" i="11"/>
  <c r="AD226" i="11"/>
  <c r="AE226" i="11"/>
  <c r="AF226" i="11"/>
  <c r="AG226" i="11"/>
  <c r="V227" i="11"/>
  <c r="W227" i="11"/>
  <c r="X227" i="11"/>
  <c r="Y227" i="11"/>
  <c r="Z227" i="11"/>
  <c r="AA227" i="11"/>
  <c r="AB227" i="11"/>
  <c r="AC227" i="11"/>
  <c r="AD227" i="11"/>
  <c r="AE227" i="11"/>
  <c r="AF227" i="11"/>
  <c r="AG227" i="11"/>
  <c r="V228" i="11"/>
  <c r="W228" i="11"/>
  <c r="X228" i="11"/>
  <c r="Y228" i="11"/>
  <c r="Z228" i="11"/>
  <c r="AA228" i="11"/>
  <c r="AB228" i="11"/>
  <c r="AC228" i="11"/>
  <c r="AD228" i="11"/>
  <c r="AE228" i="11"/>
  <c r="AF228" i="11"/>
  <c r="AG228" i="11"/>
  <c r="V229" i="11"/>
  <c r="W229" i="11"/>
  <c r="X229" i="11"/>
  <c r="Y229" i="11"/>
  <c r="Z229" i="11"/>
  <c r="AA229" i="11"/>
  <c r="AB229" i="11"/>
  <c r="AC229" i="11"/>
  <c r="AD229" i="11"/>
  <c r="AE229" i="11"/>
  <c r="AF229" i="11"/>
  <c r="AG229" i="11"/>
  <c r="V230" i="11"/>
  <c r="W230" i="11"/>
  <c r="X230" i="11"/>
  <c r="Y230" i="11"/>
  <c r="Z230" i="11"/>
  <c r="AA230" i="11"/>
  <c r="AB230" i="11"/>
  <c r="AC230" i="11"/>
  <c r="AD230" i="11"/>
  <c r="AE230" i="11"/>
  <c r="AF230" i="11"/>
  <c r="AG230" i="11"/>
  <c r="V231" i="11"/>
  <c r="W231" i="11"/>
  <c r="X231" i="11"/>
  <c r="Y231" i="11"/>
  <c r="Z231" i="11"/>
  <c r="AA231" i="11"/>
  <c r="AB231" i="11"/>
  <c r="AC231" i="11"/>
  <c r="AD231" i="11"/>
  <c r="AE231" i="11"/>
  <c r="AF231" i="11"/>
  <c r="AG231" i="11"/>
  <c r="V232" i="11"/>
  <c r="W232" i="11"/>
  <c r="X232" i="11"/>
  <c r="Y232" i="11"/>
  <c r="Z232" i="11"/>
  <c r="AA232" i="11"/>
  <c r="AB232" i="11"/>
  <c r="AC232" i="11"/>
  <c r="AD232" i="11"/>
  <c r="AE232" i="11"/>
  <c r="AF232" i="11"/>
  <c r="AG232" i="11"/>
  <c r="V233" i="11"/>
  <c r="W233" i="11"/>
  <c r="X233" i="11"/>
  <c r="Y233" i="11"/>
  <c r="Z233" i="11"/>
  <c r="AA233" i="11"/>
  <c r="AB233" i="11"/>
  <c r="AC233" i="11"/>
  <c r="AD233" i="11"/>
  <c r="AE233" i="11"/>
  <c r="AF233" i="11"/>
  <c r="AG233" i="11"/>
  <c r="V234" i="11"/>
  <c r="W234" i="11"/>
  <c r="X234" i="11"/>
  <c r="Y234" i="11"/>
  <c r="Z234" i="11"/>
  <c r="AA234" i="11"/>
  <c r="AB234" i="11"/>
  <c r="AC234" i="11"/>
  <c r="AD234" i="11"/>
  <c r="AE234" i="11"/>
  <c r="AF234" i="11"/>
  <c r="AG234" i="11"/>
  <c r="V235" i="11"/>
  <c r="W235" i="11"/>
  <c r="X235" i="11"/>
  <c r="Y235" i="11"/>
  <c r="Z235" i="11"/>
  <c r="AA235" i="11"/>
  <c r="AB235" i="11"/>
  <c r="AC235" i="11"/>
  <c r="AD235" i="11"/>
  <c r="AE235" i="11"/>
  <c r="AF235" i="11"/>
  <c r="AG235" i="11"/>
  <c r="V236" i="11"/>
  <c r="W236" i="11"/>
  <c r="X236" i="11"/>
  <c r="Y236" i="11"/>
  <c r="Z236" i="11"/>
  <c r="AA236" i="11"/>
  <c r="AB236" i="11"/>
  <c r="AC236" i="11"/>
  <c r="AD236" i="11"/>
  <c r="AE236" i="11"/>
  <c r="AF236" i="11"/>
  <c r="AG236" i="11"/>
  <c r="V237" i="11"/>
  <c r="W237" i="11"/>
  <c r="X237" i="11"/>
  <c r="Y237" i="11"/>
  <c r="Z237" i="11"/>
  <c r="AA237" i="11"/>
  <c r="AB237" i="11"/>
  <c r="AC237" i="11"/>
  <c r="AD237" i="11"/>
  <c r="AE237" i="11"/>
  <c r="AF237" i="11"/>
  <c r="AG237" i="11"/>
  <c r="V238" i="11"/>
  <c r="W238" i="11"/>
  <c r="X238" i="11"/>
  <c r="Y238" i="11"/>
  <c r="Z238" i="11"/>
  <c r="AA238" i="11"/>
  <c r="AB238" i="11"/>
  <c r="AC238" i="11"/>
  <c r="AD238" i="11"/>
  <c r="AE238" i="11"/>
  <c r="AF238" i="11"/>
  <c r="AG238" i="11"/>
  <c r="V239" i="11"/>
  <c r="W239" i="11"/>
  <c r="X239" i="11"/>
  <c r="Y239" i="11"/>
  <c r="Z239" i="11"/>
  <c r="AA239" i="11"/>
  <c r="AB239" i="11"/>
  <c r="AC239" i="11"/>
  <c r="AD239" i="11"/>
  <c r="AE239" i="11"/>
  <c r="AF239" i="11"/>
  <c r="AG239" i="11"/>
  <c r="V240" i="11"/>
  <c r="W240" i="11"/>
  <c r="X240" i="11"/>
  <c r="Y240" i="11"/>
  <c r="Z240" i="11"/>
  <c r="AA240" i="11"/>
  <c r="AB240" i="11"/>
  <c r="AC240" i="11"/>
  <c r="AD240" i="11"/>
  <c r="AE240" i="11"/>
  <c r="AF240" i="11"/>
  <c r="AG240" i="11"/>
  <c r="V241" i="11"/>
  <c r="W241" i="11"/>
  <c r="X241" i="11"/>
  <c r="Y241" i="11"/>
  <c r="Z241" i="11"/>
  <c r="AA241" i="11"/>
  <c r="AB241" i="11"/>
  <c r="AC241" i="11"/>
  <c r="AD241" i="11"/>
  <c r="AE241" i="11"/>
  <c r="AF241" i="11"/>
  <c r="AG241" i="11"/>
  <c r="V242" i="11"/>
  <c r="W242" i="11"/>
  <c r="X242" i="11"/>
  <c r="Y242" i="11"/>
  <c r="Z242" i="11"/>
  <c r="AA242" i="11"/>
  <c r="AB242" i="11"/>
  <c r="AC242" i="11"/>
  <c r="AD242" i="11"/>
  <c r="AE242" i="11"/>
  <c r="AF242" i="11"/>
  <c r="AG242" i="11"/>
  <c r="V243" i="11"/>
  <c r="W243" i="11"/>
  <c r="X243" i="11"/>
  <c r="Y243" i="11"/>
  <c r="Z243" i="11"/>
  <c r="AA243" i="11"/>
  <c r="AB243" i="11"/>
  <c r="AC243" i="11"/>
  <c r="AD243" i="11"/>
  <c r="AE243" i="11"/>
  <c r="AF243" i="11"/>
  <c r="AG243" i="11"/>
  <c r="V244" i="11"/>
  <c r="W244" i="11"/>
  <c r="X244" i="11"/>
  <c r="Y244" i="11"/>
  <c r="Z244" i="11"/>
  <c r="AA244" i="11"/>
  <c r="AB244" i="11"/>
  <c r="AC244" i="11"/>
  <c r="AD244" i="11"/>
  <c r="AE244" i="11"/>
  <c r="AF244" i="11"/>
  <c r="AG244" i="11"/>
  <c r="V245" i="11"/>
  <c r="W245" i="11"/>
  <c r="X245" i="11"/>
  <c r="Y245" i="11"/>
  <c r="Z245" i="11"/>
  <c r="AA245" i="11"/>
  <c r="AB245" i="11"/>
  <c r="AC245" i="11"/>
  <c r="AD245" i="11"/>
  <c r="AE245" i="11"/>
  <c r="AF245" i="11"/>
  <c r="AG245" i="11"/>
  <c r="V246" i="11"/>
  <c r="W246" i="11"/>
  <c r="X246" i="11"/>
  <c r="Y246" i="11"/>
  <c r="Z246" i="11"/>
  <c r="AA246" i="11"/>
  <c r="AB246" i="11"/>
  <c r="AC246" i="11"/>
  <c r="AD246" i="11"/>
  <c r="AE246" i="11"/>
  <c r="AF246" i="11"/>
  <c r="AG246" i="11"/>
  <c r="V247" i="11"/>
  <c r="W247" i="11"/>
  <c r="X247" i="11"/>
  <c r="Y247" i="11"/>
  <c r="Z247" i="11"/>
  <c r="AA247" i="11"/>
  <c r="AB247" i="11"/>
  <c r="AC247" i="11"/>
  <c r="AD247" i="11"/>
  <c r="AE247" i="11"/>
  <c r="AF247" i="11"/>
  <c r="AG247" i="11"/>
  <c r="V248" i="11"/>
  <c r="W248" i="11"/>
  <c r="X248" i="11"/>
  <c r="Y248" i="11"/>
  <c r="Z248" i="11"/>
  <c r="AA248" i="11"/>
  <c r="AB248" i="11"/>
  <c r="AC248" i="11"/>
  <c r="AD248" i="11"/>
  <c r="AE248" i="11"/>
  <c r="AF248" i="11"/>
  <c r="AG248" i="11"/>
  <c r="V249" i="11"/>
  <c r="W249" i="11"/>
  <c r="X249" i="11"/>
  <c r="Y249" i="11"/>
  <c r="Z249" i="11"/>
  <c r="AA249" i="11"/>
  <c r="AB249" i="11"/>
  <c r="AC249" i="11"/>
  <c r="AD249" i="11"/>
  <c r="AE249" i="11"/>
  <c r="AF249" i="11"/>
  <c r="AG249" i="11"/>
  <c r="V250" i="11"/>
  <c r="W250" i="11"/>
  <c r="X250" i="11"/>
  <c r="Y250" i="11"/>
  <c r="Z250" i="11"/>
  <c r="AA250" i="11"/>
  <c r="AB250" i="11"/>
  <c r="AC250" i="11"/>
  <c r="AD250" i="11"/>
  <c r="AE250" i="11"/>
  <c r="AF250" i="11"/>
  <c r="AG250" i="11"/>
  <c r="V251" i="11"/>
  <c r="W251" i="11"/>
  <c r="X251" i="11"/>
  <c r="Y251" i="11"/>
  <c r="Z251" i="11"/>
  <c r="AA251" i="11"/>
  <c r="AB251" i="11"/>
  <c r="AC251" i="11"/>
  <c r="AD251" i="11"/>
  <c r="AE251" i="11"/>
  <c r="AF251" i="11"/>
  <c r="AG251" i="11"/>
  <c r="V252" i="11"/>
  <c r="W252" i="11"/>
  <c r="X252" i="11"/>
  <c r="Y252" i="11"/>
  <c r="Z252" i="11"/>
  <c r="AA252" i="11"/>
  <c r="AB252" i="11"/>
  <c r="AC252" i="11"/>
  <c r="AD252" i="11"/>
  <c r="AE252" i="11"/>
  <c r="AF252" i="11"/>
  <c r="AG252" i="11"/>
  <c r="V253" i="11"/>
  <c r="W253" i="11"/>
  <c r="X253" i="11"/>
  <c r="Y253" i="11"/>
  <c r="Z253" i="11"/>
  <c r="AA253" i="11"/>
  <c r="AB253" i="11"/>
  <c r="AC253" i="11"/>
  <c r="AD253" i="11"/>
  <c r="AE253" i="11"/>
  <c r="AF253" i="11"/>
  <c r="AG253" i="11"/>
  <c r="V254" i="11"/>
  <c r="W254" i="11"/>
  <c r="X254" i="11"/>
  <c r="Y254" i="11"/>
  <c r="Z254" i="11"/>
  <c r="AA254" i="11"/>
  <c r="AB254" i="11"/>
  <c r="AC254" i="11"/>
  <c r="AD254" i="11"/>
  <c r="AE254" i="11"/>
  <c r="AF254" i="11"/>
  <c r="AG254" i="11"/>
  <c r="V255" i="11"/>
  <c r="W255" i="11"/>
  <c r="X255" i="11"/>
  <c r="Y255" i="11"/>
  <c r="Z255" i="11"/>
  <c r="AA255" i="11"/>
  <c r="AB255" i="11"/>
  <c r="AC255" i="11"/>
  <c r="AD255" i="11"/>
  <c r="AE255" i="11"/>
  <c r="AF255" i="11"/>
  <c r="AG255" i="11"/>
  <c r="V256" i="11"/>
  <c r="W256" i="11"/>
  <c r="X256" i="11"/>
  <c r="Y256" i="11"/>
  <c r="Z256" i="11"/>
  <c r="AA256" i="11"/>
  <c r="AB256" i="11"/>
  <c r="AC256" i="11"/>
  <c r="AD256" i="11"/>
  <c r="AE256" i="11"/>
  <c r="AF256" i="11"/>
  <c r="AG256" i="11"/>
  <c r="V257" i="11"/>
  <c r="W257" i="11"/>
  <c r="X257" i="11"/>
  <c r="Y257" i="11"/>
  <c r="Z257" i="11"/>
  <c r="AA257" i="11"/>
  <c r="AB257" i="11"/>
  <c r="AC257" i="11"/>
  <c r="AD257" i="11"/>
  <c r="AE257" i="11"/>
  <c r="AF257" i="11"/>
  <c r="AG257" i="11"/>
  <c r="V258" i="11"/>
  <c r="W258" i="11"/>
  <c r="X258" i="11"/>
  <c r="Y258" i="11"/>
  <c r="Z258" i="11"/>
  <c r="AA258" i="11"/>
  <c r="AB258" i="11"/>
  <c r="AC258" i="11"/>
  <c r="AD258" i="11"/>
  <c r="AE258" i="11"/>
  <c r="AF258" i="11"/>
  <c r="AG258" i="11"/>
  <c r="V259" i="11"/>
  <c r="W259" i="11"/>
  <c r="X259" i="11"/>
  <c r="Y259" i="11"/>
  <c r="Z259" i="11"/>
  <c r="AA259" i="11"/>
  <c r="AB259" i="11"/>
  <c r="AC259" i="11"/>
  <c r="AD259" i="11"/>
  <c r="AE259" i="11"/>
  <c r="AF259" i="11"/>
  <c r="AG259" i="11"/>
  <c r="V260" i="11"/>
  <c r="W260" i="11"/>
  <c r="X260" i="11"/>
  <c r="Y260" i="11"/>
  <c r="Z260" i="11"/>
  <c r="AA260" i="11"/>
  <c r="AB260" i="11"/>
  <c r="AC260" i="11"/>
  <c r="AD260" i="11"/>
  <c r="AE260" i="11"/>
  <c r="AF260" i="11"/>
  <c r="AG260" i="11"/>
  <c r="V261" i="11"/>
  <c r="W261" i="11"/>
  <c r="X261" i="11"/>
  <c r="Y261" i="11"/>
  <c r="Z261" i="11"/>
  <c r="AA261" i="11"/>
  <c r="AB261" i="11"/>
  <c r="AC261" i="11"/>
  <c r="AD261" i="11"/>
  <c r="AE261" i="11"/>
  <c r="AF261" i="11"/>
  <c r="AG261" i="11"/>
  <c r="V262" i="11"/>
  <c r="W262" i="11"/>
  <c r="X262" i="11"/>
  <c r="Y262" i="11"/>
  <c r="Z262" i="11"/>
  <c r="AA262" i="11"/>
  <c r="AB262" i="11"/>
  <c r="AC262" i="11"/>
  <c r="AD262" i="11"/>
  <c r="AE262" i="11"/>
  <c r="AF262" i="11"/>
  <c r="AG262" i="11"/>
  <c r="V263" i="11"/>
  <c r="W263" i="11"/>
  <c r="X263" i="11"/>
  <c r="Y263" i="11"/>
  <c r="Z263" i="11"/>
  <c r="AA263" i="11"/>
  <c r="AB263" i="11"/>
  <c r="AC263" i="11"/>
  <c r="AD263" i="11"/>
  <c r="AE263" i="11"/>
  <c r="AF263" i="11"/>
  <c r="AG263" i="11"/>
  <c r="V264" i="11"/>
  <c r="W264" i="11"/>
  <c r="X264" i="11"/>
  <c r="Y264" i="11"/>
  <c r="Z264" i="11"/>
  <c r="AA264" i="11"/>
  <c r="AB264" i="11"/>
  <c r="AC264" i="11"/>
  <c r="AD264" i="11"/>
  <c r="AE264" i="11"/>
  <c r="AF264" i="11"/>
  <c r="AG264" i="11"/>
  <c r="V265" i="11"/>
  <c r="W265" i="11"/>
  <c r="X265" i="11"/>
  <c r="Y265" i="11"/>
  <c r="Z265" i="11"/>
  <c r="AA265" i="11"/>
  <c r="AB265" i="11"/>
  <c r="AC265" i="11"/>
  <c r="AD265" i="11"/>
  <c r="AE265" i="11"/>
  <c r="AF265" i="11"/>
  <c r="AG265" i="11"/>
  <c r="V266" i="11"/>
  <c r="W266" i="11"/>
  <c r="X266" i="11"/>
  <c r="Y266" i="11"/>
  <c r="Z266" i="11"/>
  <c r="AA266" i="11"/>
  <c r="AB266" i="11"/>
  <c r="AC266" i="11"/>
  <c r="AD266" i="11"/>
  <c r="AE266" i="11"/>
  <c r="AF266" i="11"/>
  <c r="AG266" i="11"/>
  <c r="V267" i="11"/>
  <c r="W267" i="11"/>
  <c r="X267" i="11"/>
  <c r="Y267" i="11"/>
  <c r="Z267" i="11"/>
  <c r="AA267" i="11"/>
  <c r="AB267" i="11"/>
  <c r="AC267" i="11"/>
  <c r="AD267" i="11"/>
  <c r="AE267" i="11"/>
  <c r="AF267" i="11"/>
  <c r="AG267" i="11"/>
  <c r="V268" i="11"/>
  <c r="W268" i="11"/>
  <c r="X268" i="11"/>
  <c r="Y268" i="11"/>
  <c r="Z268" i="11"/>
  <c r="AA268" i="11"/>
  <c r="AB268" i="11"/>
  <c r="AC268" i="11"/>
  <c r="AD268" i="11"/>
  <c r="AE268" i="11"/>
  <c r="AF268" i="11"/>
  <c r="AG268" i="11"/>
  <c r="V269" i="11"/>
  <c r="W269" i="11"/>
  <c r="X269" i="11"/>
  <c r="Y269" i="11"/>
  <c r="Z269" i="11"/>
  <c r="AA269" i="11"/>
  <c r="AB269" i="11"/>
  <c r="AC269" i="11"/>
  <c r="AD269" i="11"/>
  <c r="AE269" i="11"/>
  <c r="AF269" i="11"/>
  <c r="AG269" i="11"/>
  <c r="V270" i="11"/>
  <c r="W270" i="11"/>
  <c r="X270" i="11"/>
  <c r="Y270" i="11"/>
  <c r="Z270" i="11"/>
  <c r="AA270" i="11"/>
  <c r="AB270" i="11"/>
  <c r="AC270" i="11"/>
  <c r="AD270" i="11"/>
  <c r="AE270" i="11"/>
  <c r="AF270" i="11"/>
  <c r="AG270" i="11"/>
  <c r="V271" i="11"/>
  <c r="W271" i="11"/>
  <c r="X271" i="11"/>
  <c r="Y271" i="11"/>
  <c r="Z271" i="11"/>
  <c r="AA271" i="11"/>
  <c r="AB271" i="11"/>
  <c r="AC271" i="11"/>
  <c r="AD271" i="11"/>
  <c r="AE271" i="11"/>
  <c r="AF271" i="11"/>
  <c r="AG271" i="11"/>
  <c r="V272" i="11"/>
  <c r="W272" i="11"/>
  <c r="X272" i="11"/>
  <c r="Y272" i="11"/>
  <c r="Z272" i="11"/>
  <c r="AA272" i="11"/>
  <c r="AB272" i="11"/>
  <c r="AC272" i="11"/>
  <c r="AD272" i="11"/>
  <c r="AE272" i="11"/>
  <c r="AF272" i="11"/>
  <c r="AG272" i="11"/>
  <c r="V273" i="11"/>
  <c r="W273" i="11"/>
  <c r="X273" i="11"/>
  <c r="Y273" i="11"/>
  <c r="Z273" i="11"/>
  <c r="AA273" i="11"/>
  <c r="AB273" i="11"/>
  <c r="AC273" i="11"/>
  <c r="AD273" i="11"/>
  <c r="AE273" i="11"/>
  <c r="AF273" i="11"/>
  <c r="AG273" i="11"/>
  <c r="V274" i="11"/>
  <c r="W274" i="11"/>
  <c r="X274" i="11"/>
  <c r="Y274" i="11"/>
  <c r="Z274" i="11"/>
  <c r="AA274" i="11"/>
  <c r="AB274" i="11"/>
  <c r="AC274" i="11"/>
  <c r="AD274" i="11"/>
  <c r="AE274" i="11"/>
  <c r="AF274" i="11"/>
  <c r="AG274" i="11"/>
  <c r="V275" i="11"/>
  <c r="W275" i="11"/>
  <c r="X275" i="11"/>
  <c r="Y275" i="11"/>
  <c r="Z275" i="11"/>
  <c r="AA275" i="11"/>
  <c r="AB275" i="11"/>
  <c r="AC275" i="11"/>
  <c r="AD275" i="11"/>
  <c r="AE275" i="11"/>
  <c r="AF275" i="11"/>
  <c r="AG275" i="11"/>
  <c r="V276" i="11"/>
  <c r="W276" i="11"/>
  <c r="X276" i="11"/>
  <c r="Y276" i="11"/>
  <c r="Z276" i="11"/>
  <c r="AA276" i="11"/>
  <c r="AB276" i="11"/>
  <c r="AC276" i="11"/>
  <c r="AD276" i="11"/>
  <c r="AE276" i="11"/>
  <c r="AF276" i="11"/>
  <c r="AG276" i="11"/>
  <c r="V277" i="11"/>
  <c r="W277" i="11"/>
  <c r="X277" i="11"/>
  <c r="Y277" i="11"/>
  <c r="Z277" i="11"/>
  <c r="AA277" i="11"/>
  <c r="AB277" i="11"/>
  <c r="AC277" i="11"/>
  <c r="AD277" i="11"/>
  <c r="AE277" i="11"/>
  <c r="AF277" i="11"/>
  <c r="AG277" i="11"/>
  <c r="V278" i="11"/>
  <c r="W278" i="11"/>
  <c r="X278" i="11"/>
  <c r="Y278" i="11"/>
  <c r="Z278" i="11"/>
  <c r="AA278" i="11"/>
  <c r="AB278" i="11"/>
  <c r="AC278" i="11"/>
  <c r="AD278" i="11"/>
  <c r="AE278" i="11"/>
  <c r="AF278" i="11"/>
  <c r="AG278" i="11"/>
  <c r="V279" i="11"/>
  <c r="W279" i="11"/>
  <c r="X279" i="11"/>
  <c r="Y279" i="11"/>
  <c r="Z279" i="11"/>
  <c r="AA279" i="11"/>
  <c r="AB279" i="11"/>
  <c r="AC279" i="11"/>
  <c r="AD279" i="11"/>
  <c r="AE279" i="11"/>
  <c r="AF279" i="11"/>
  <c r="AG279" i="11"/>
  <c r="V280" i="11"/>
  <c r="W280" i="11"/>
  <c r="X280" i="11"/>
  <c r="Y280" i="11"/>
  <c r="Z280" i="11"/>
  <c r="AA280" i="11"/>
  <c r="AB280" i="11"/>
  <c r="AC280" i="11"/>
  <c r="AD280" i="11"/>
  <c r="AE280" i="11"/>
  <c r="AF280" i="11"/>
  <c r="AG280" i="11"/>
  <c r="V281" i="11"/>
  <c r="W281" i="11"/>
  <c r="X281" i="11"/>
  <c r="Y281" i="11"/>
  <c r="Z281" i="11"/>
  <c r="AA281" i="11"/>
  <c r="AB281" i="11"/>
  <c r="AC281" i="11"/>
  <c r="AD281" i="11"/>
  <c r="AE281" i="11"/>
  <c r="AF281" i="11"/>
  <c r="AG281" i="11"/>
  <c r="V282" i="11"/>
  <c r="W282" i="11"/>
  <c r="X282" i="11"/>
  <c r="Y282" i="11"/>
  <c r="Z282" i="11"/>
  <c r="AA282" i="11"/>
  <c r="AB282" i="11"/>
  <c r="AC282" i="11"/>
  <c r="AD282" i="11"/>
  <c r="AE282" i="11"/>
  <c r="AF282" i="11"/>
  <c r="AG282" i="11"/>
  <c r="V283" i="11"/>
  <c r="W283" i="11"/>
  <c r="X283" i="11"/>
  <c r="Y283" i="11"/>
  <c r="Z283" i="11"/>
  <c r="AA283" i="11"/>
  <c r="AB283" i="11"/>
  <c r="AC283" i="11"/>
  <c r="AD283" i="11"/>
  <c r="AE283" i="11"/>
  <c r="AF283" i="11"/>
  <c r="AG283" i="11"/>
  <c r="V284" i="11"/>
  <c r="W284" i="11"/>
  <c r="X284" i="11"/>
  <c r="Y284" i="11"/>
  <c r="Z284" i="11"/>
  <c r="AA284" i="11"/>
  <c r="AB284" i="11"/>
  <c r="AC284" i="11"/>
  <c r="AD284" i="11"/>
  <c r="AE284" i="11"/>
  <c r="AF284" i="11"/>
  <c r="AG284" i="11"/>
  <c r="V285" i="11"/>
  <c r="W285" i="11"/>
  <c r="X285" i="11"/>
  <c r="Y285" i="11"/>
  <c r="Z285" i="11"/>
  <c r="AA285" i="11"/>
  <c r="AB285" i="11"/>
  <c r="AC285" i="11"/>
  <c r="AD285" i="11"/>
  <c r="AE285" i="11"/>
  <c r="AF285" i="11"/>
  <c r="AG285" i="11"/>
  <c r="V286" i="11"/>
  <c r="W286" i="11"/>
  <c r="X286" i="11"/>
  <c r="Y286" i="11"/>
  <c r="Z286" i="11"/>
  <c r="AA286" i="11"/>
  <c r="AB286" i="11"/>
  <c r="AC286" i="11"/>
  <c r="AD286" i="11"/>
  <c r="AE286" i="11"/>
  <c r="AF286" i="11"/>
  <c r="AG286" i="11"/>
  <c r="V287" i="11"/>
  <c r="W287" i="11"/>
  <c r="X287" i="11"/>
  <c r="Y287" i="11"/>
  <c r="Z287" i="11"/>
  <c r="AA287" i="11"/>
  <c r="AB287" i="11"/>
  <c r="AC287" i="11"/>
  <c r="AD287" i="11"/>
  <c r="AE287" i="11"/>
  <c r="AF287" i="11"/>
  <c r="AG287" i="11"/>
  <c r="V288" i="11"/>
  <c r="W288" i="11"/>
  <c r="X288" i="11"/>
  <c r="Y288" i="11"/>
  <c r="Z288" i="11"/>
  <c r="AA288" i="11"/>
  <c r="AB288" i="11"/>
  <c r="AC288" i="11"/>
  <c r="AD288" i="11"/>
  <c r="AE288" i="11"/>
  <c r="AF288" i="11"/>
  <c r="AG288" i="11"/>
  <c r="V289" i="11"/>
  <c r="W289" i="11"/>
  <c r="X289" i="11"/>
  <c r="Y289" i="11"/>
  <c r="Z289" i="11"/>
  <c r="AA289" i="11"/>
  <c r="AB289" i="11"/>
  <c r="AC289" i="11"/>
  <c r="AD289" i="11"/>
  <c r="AE289" i="11"/>
  <c r="AF289" i="11"/>
  <c r="AG289" i="11"/>
  <c r="V290" i="11"/>
  <c r="W290" i="11"/>
  <c r="X290" i="11"/>
  <c r="Y290" i="11"/>
  <c r="Z290" i="11"/>
  <c r="AA290" i="11"/>
  <c r="AB290" i="11"/>
  <c r="AC290" i="11"/>
  <c r="AD290" i="11"/>
  <c r="AE290" i="11"/>
  <c r="AF290" i="11"/>
  <c r="AG290" i="11"/>
  <c r="V291" i="11"/>
  <c r="W291" i="11"/>
  <c r="X291" i="11"/>
  <c r="Y291" i="11"/>
  <c r="Z291" i="11"/>
  <c r="AA291" i="11"/>
  <c r="AB291" i="11"/>
  <c r="AC291" i="11"/>
  <c r="AD291" i="11"/>
  <c r="AE291" i="11"/>
  <c r="AF291" i="11"/>
  <c r="AG291" i="11"/>
  <c r="V292" i="11"/>
  <c r="W292" i="11"/>
  <c r="X292" i="11"/>
  <c r="Y292" i="11"/>
  <c r="Z292" i="11"/>
  <c r="AA292" i="11"/>
  <c r="AB292" i="11"/>
  <c r="AC292" i="11"/>
  <c r="AD292" i="11"/>
  <c r="AE292" i="11"/>
  <c r="AF292" i="11"/>
  <c r="AG292" i="11"/>
  <c r="V293" i="11"/>
  <c r="W293" i="11"/>
  <c r="X293" i="11"/>
  <c r="Y293" i="11"/>
  <c r="Z293" i="11"/>
  <c r="AA293" i="11"/>
  <c r="AB293" i="11"/>
  <c r="AC293" i="11"/>
  <c r="AD293" i="11"/>
  <c r="AE293" i="11"/>
  <c r="AF293" i="11"/>
  <c r="AG293" i="11"/>
  <c r="V294" i="11"/>
  <c r="W294" i="11"/>
  <c r="X294" i="11"/>
  <c r="Y294" i="11"/>
  <c r="Z294" i="11"/>
  <c r="AA294" i="11"/>
  <c r="AB294" i="11"/>
  <c r="AC294" i="11"/>
  <c r="AD294" i="11"/>
  <c r="AE294" i="11"/>
  <c r="AF294" i="11"/>
  <c r="AG294" i="11"/>
  <c r="V295" i="11"/>
  <c r="W295" i="11"/>
  <c r="X295" i="11"/>
  <c r="Y295" i="11"/>
  <c r="Z295" i="11"/>
  <c r="AA295" i="11"/>
  <c r="AB295" i="11"/>
  <c r="AC295" i="11"/>
  <c r="AD295" i="11"/>
  <c r="AE295" i="11"/>
  <c r="AF295" i="11"/>
  <c r="AG295" i="11"/>
  <c r="V296" i="11"/>
  <c r="W296" i="11"/>
  <c r="X296" i="11"/>
  <c r="Y296" i="11"/>
  <c r="Z296" i="11"/>
  <c r="AA296" i="11"/>
  <c r="AB296" i="11"/>
  <c r="AC296" i="11"/>
  <c r="AD296" i="11"/>
  <c r="AE296" i="11"/>
  <c r="AF296" i="11"/>
  <c r="AG296" i="11"/>
  <c r="V297" i="11"/>
  <c r="W297" i="11"/>
  <c r="X297" i="11"/>
  <c r="Y297" i="11"/>
  <c r="Z297" i="11"/>
  <c r="AA297" i="11"/>
  <c r="AB297" i="11"/>
  <c r="AC297" i="11"/>
  <c r="AD297" i="11"/>
  <c r="AE297" i="11"/>
  <c r="AF297" i="11"/>
  <c r="AG297" i="11"/>
  <c r="V298" i="11"/>
  <c r="W298" i="11"/>
  <c r="X298" i="11"/>
  <c r="Y298" i="11"/>
  <c r="Z298" i="11"/>
  <c r="AA298" i="11"/>
  <c r="AB298" i="11"/>
  <c r="AC298" i="11"/>
  <c r="AD298" i="11"/>
  <c r="AE298" i="11"/>
  <c r="AF298" i="11"/>
  <c r="AG298" i="11"/>
  <c r="V299" i="11"/>
  <c r="W299" i="11"/>
  <c r="X299" i="11"/>
  <c r="Y299" i="11"/>
  <c r="Z299" i="11"/>
  <c r="AA299" i="11"/>
  <c r="AB299" i="11"/>
  <c r="AC299" i="11"/>
  <c r="AD299" i="11"/>
  <c r="AE299" i="11"/>
  <c r="AF299" i="11"/>
  <c r="AG299" i="11"/>
  <c r="V300" i="11"/>
  <c r="W300" i="11"/>
  <c r="X300" i="11"/>
  <c r="Y300" i="11"/>
  <c r="Z300" i="11"/>
  <c r="AA300" i="11"/>
  <c r="AB300" i="11"/>
  <c r="AC300" i="11"/>
  <c r="AD300" i="11"/>
  <c r="AE300" i="11"/>
  <c r="AF300" i="11"/>
  <c r="AG300" i="11"/>
  <c r="V301" i="11"/>
  <c r="W301" i="11"/>
  <c r="X301" i="11"/>
  <c r="Y301" i="11"/>
  <c r="Z301" i="11"/>
  <c r="AA301" i="11"/>
  <c r="AB301" i="11"/>
  <c r="AC301" i="11"/>
  <c r="AD301" i="11"/>
  <c r="AE301" i="11"/>
  <c r="AF301" i="11"/>
  <c r="AG301" i="11"/>
  <c r="V302" i="11"/>
  <c r="W302" i="11"/>
  <c r="X302" i="11"/>
  <c r="Y302" i="11"/>
  <c r="Z302" i="11"/>
  <c r="AA302" i="11"/>
  <c r="AB302" i="11"/>
  <c r="AC302" i="11"/>
  <c r="AD302" i="11"/>
  <c r="AE302" i="11"/>
  <c r="AF302" i="11"/>
  <c r="AG302" i="11"/>
  <c r="V303" i="11"/>
  <c r="W303" i="11"/>
  <c r="X303" i="11"/>
  <c r="Y303" i="11"/>
  <c r="Z303" i="11"/>
  <c r="AA303" i="11"/>
  <c r="AB303" i="11"/>
  <c r="AC303" i="11"/>
  <c r="AD303" i="11"/>
  <c r="AE303" i="11"/>
  <c r="AF303" i="11"/>
  <c r="AG303" i="11"/>
  <c r="V304" i="11"/>
  <c r="W304" i="11"/>
  <c r="X304" i="11"/>
  <c r="Y304" i="11"/>
  <c r="Z304" i="11"/>
  <c r="AA304" i="11"/>
  <c r="AB304" i="11"/>
  <c r="AC304" i="11"/>
  <c r="AD304" i="11"/>
  <c r="AE304" i="11"/>
  <c r="AF304" i="11"/>
  <c r="AG304" i="11"/>
  <c r="V305" i="11"/>
  <c r="W305" i="11"/>
  <c r="X305" i="11"/>
  <c r="Y305" i="11"/>
  <c r="Z305" i="11"/>
  <c r="AA305" i="11"/>
  <c r="AB305" i="11"/>
  <c r="AC305" i="11"/>
  <c r="AD305" i="11"/>
  <c r="AE305" i="11"/>
  <c r="AF305" i="11"/>
  <c r="AG305" i="11"/>
  <c r="V306" i="11"/>
  <c r="W306" i="11"/>
  <c r="X306" i="11"/>
  <c r="Y306" i="11"/>
  <c r="Z306" i="11"/>
  <c r="AA306" i="11"/>
  <c r="AB306" i="11"/>
  <c r="AC306" i="11"/>
  <c r="AD306" i="11"/>
  <c r="AE306" i="11"/>
  <c r="AF306" i="11"/>
  <c r="AG306" i="11"/>
  <c r="V307" i="11"/>
  <c r="W307" i="11"/>
  <c r="X307" i="11"/>
  <c r="Y307" i="11"/>
  <c r="Z307" i="11"/>
  <c r="AA307" i="11"/>
  <c r="AB307" i="11"/>
  <c r="AC307" i="11"/>
  <c r="AD307" i="11"/>
  <c r="AE307" i="11"/>
  <c r="AF307" i="11"/>
  <c r="AG307" i="11"/>
  <c r="V308" i="11"/>
  <c r="W308" i="11"/>
  <c r="X308" i="11"/>
  <c r="Y308" i="11"/>
  <c r="Z308" i="11"/>
  <c r="AA308" i="11"/>
  <c r="AB308" i="11"/>
  <c r="AC308" i="11"/>
  <c r="AD308" i="11"/>
  <c r="AE308" i="11"/>
  <c r="AF308" i="11"/>
  <c r="AG308" i="11"/>
  <c r="V309" i="11"/>
  <c r="W309" i="11"/>
  <c r="X309" i="11"/>
  <c r="Y309" i="11"/>
  <c r="Z309" i="11"/>
  <c r="AA309" i="11"/>
  <c r="AB309" i="11"/>
  <c r="AC309" i="11"/>
  <c r="AD309" i="11"/>
  <c r="AE309" i="11"/>
  <c r="AF309" i="11"/>
  <c r="AG309" i="11"/>
  <c r="V310" i="11"/>
  <c r="W310" i="11"/>
  <c r="X310" i="11"/>
  <c r="Y310" i="11"/>
  <c r="Z310" i="11"/>
  <c r="AA310" i="11"/>
  <c r="AB310" i="11"/>
  <c r="AC310" i="11"/>
  <c r="AD310" i="11"/>
  <c r="AE310" i="11"/>
  <c r="AF310" i="11"/>
  <c r="AG310" i="11"/>
  <c r="V311" i="11"/>
  <c r="W311" i="11"/>
  <c r="X311" i="11"/>
  <c r="Y311" i="11"/>
  <c r="Z311" i="11"/>
  <c r="AA311" i="11"/>
  <c r="AB311" i="11"/>
  <c r="AC311" i="11"/>
  <c r="AD311" i="11"/>
  <c r="AE311" i="11"/>
  <c r="AF311" i="11"/>
  <c r="AG311" i="11"/>
  <c r="V312" i="11"/>
  <c r="W312" i="11"/>
  <c r="X312" i="11"/>
  <c r="Y312" i="11"/>
  <c r="Z312" i="11"/>
  <c r="AA312" i="11"/>
  <c r="AB312" i="11"/>
  <c r="AC312" i="11"/>
  <c r="AD312" i="11"/>
  <c r="AE312" i="11"/>
  <c r="AF312" i="11"/>
  <c r="AG312" i="11"/>
  <c r="V313" i="11"/>
  <c r="W313" i="11"/>
  <c r="X313" i="11"/>
  <c r="Y313" i="11"/>
  <c r="Z313" i="11"/>
  <c r="AA313" i="11"/>
  <c r="AB313" i="11"/>
  <c r="AC313" i="11"/>
  <c r="AD313" i="11"/>
  <c r="AE313" i="11"/>
  <c r="AF313" i="11"/>
  <c r="AG313" i="11"/>
  <c r="V314" i="11"/>
  <c r="W314" i="11"/>
  <c r="X314" i="11"/>
  <c r="Y314" i="11"/>
  <c r="Z314" i="11"/>
  <c r="AA314" i="11"/>
  <c r="AB314" i="11"/>
  <c r="AC314" i="11"/>
  <c r="AD314" i="11"/>
  <c r="AE314" i="11"/>
  <c r="AF314" i="11"/>
  <c r="AG314" i="11"/>
  <c r="V315" i="11"/>
  <c r="W315" i="11"/>
  <c r="X315" i="11"/>
  <c r="Y315" i="11"/>
  <c r="Z315" i="11"/>
  <c r="AA315" i="11"/>
  <c r="AB315" i="11"/>
  <c r="AC315" i="11"/>
  <c r="AD315" i="11"/>
  <c r="AE315" i="11"/>
  <c r="AF315" i="11"/>
  <c r="AG315" i="11"/>
  <c r="V316" i="11"/>
  <c r="W316" i="11"/>
  <c r="X316" i="11"/>
  <c r="Y316" i="11"/>
  <c r="Z316" i="11"/>
  <c r="AA316" i="11"/>
  <c r="AB316" i="11"/>
  <c r="AC316" i="11"/>
  <c r="AD316" i="11"/>
  <c r="AE316" i="11"/>
  <c r="AF316" i="11"/>
  <c r="AG316" i="11"/>
  <c r="V317" i="11"/>
  <c r="W317" i="11"/>
  <c r="X317" i="11"/>
  <c r="Y317" i="11"/>
  <c r="Z317" i="11"/>
  <c r="AA317" i="11"/>
  <c r="AB317" i="11"/>
  <c r="AC317" i="11"/>
  <c r="AD317" i="11"/>
  <c r="AE317" i="11"/>
  <c r="AF317" i="11"/>
  <c r="AG317" i="11"/>
  <c r="V318" i="11"/>
  <c r="W318" i="11"/>
  <c r="X318" i="11"/>
  <c r="Y318" i="11"/>
  <c r="Z318" i="11"/>
  <c r="AA318" i="11"/>
  <c r="AB318" i="11"/>
  <c r="AC318" i="11"/>
  <c r="AD318" i="11"/>
  <c r="AE318" i="11"/>
  <c r="AF318" i="11"/>
  <c r="AG318" i="11"/>
  <c r="V319" i="11"/>
  <c r="W319" i="11"/>
  <c r="X319" i="11"/>
  <c r="Y319" i="11"/>
  <c r="Z319" i="11"/>
  <c r="AA319" i="11"/>
  <c r="AB319" i="11"/>
  <c r="AC319" i="11"/>
  <c r="AD319" i="11"/>
  <c r="AE319" i="11"/>
  <c r="AF319" i="11"/>
  <c r="AG319" i="11"/>
  <c r="V320" i="11"/>
  <c r="W320" i="11"/>
  <c r="X320" i="11"/>
  <c r="Y320" i="11"/>
  <c r="Z320" i="11"/>
  <c r="AA320" i="11"/>
  <c r="AB320" i="11"/>
  <c r="AC320" i="11"/>
  <c r="AD320" i="11"/>
  <c r="AE320" i="11"/>
  <c r="AF320" i="11"/>
  <c r="AG320" i="11"/>
  <c r="V321" i="11"/>
  <c r="W321" i="11"/>
  <c r="X321" i="11"/>
  <c r="Y321" i="11"/>
  <c r="Z321" i="11"/>
  <c r="AA321" i="11"/>
  <c r="AB321" i="11"/>
  <c r="AC321" i="11"/>
  <c r="AD321" i="11"/>
  <c r="AE321" i="11"/>
  <c r="AF321" i="11"/>
  <c r="AG321" i="11"/>
  <c r="V322" i="11"/>
  <c r="W322" i="11"/>
  <c r="X322" i="11"/>
  <c r="Y322" i="11"/>
  <c r="Z322" i="11"/>
  <c r="AA322" i="11"/>
  <c r="AB322" i="11"/>
  <c r="AC322" i="11"/>
  <c r="AD322" i="11"/>
  <c r="AE322" i="11"/>
  <c r="AF322" i="11"/>
  <c r="AG322" i="11"/>
  <c r="V323" i="11"/>
  <c r="W323" i="11"/>
  <c r="X323" i="11"/>
  <c r="Y323" i="11"/>
  <c r="Z323" i="11"/>
  <c r="AA323" i="11"/>
  <c r="AB323" i="11"/>
  <c r="AC323" i="11"/>
  <c r="AD323" i="11"/>
  <c r="AE323" i="11"/>
  <c r="AF323" i="11"/>
  <c r="AG323" i="11"/>
  <c r="V324" i="11"/>
  <c r="W324" i="11"/>
  <c r="X324" i="11"/>
  <c r="Y324" i="11"/>
  <c r="Z324" i="11"/>
  <c r="AA324" i="11"/>
  <c r="AB324" i="11"/>
  <c r="AC324" i="11"/>
  <c r="AD324" i="11"/>
  <c r="AE324" i="11"/>
  <c r="AF324" i="11"/>
  <c r="AG324" i="11"/>
  <c r="V325" i="11"/>
  <c r="W325" i="11"/>
  <c r="X325" i="11"/>
  <c r="Y325" i="11"/>
  <c r="Z325" i="11"/>
  <c r="AA325" i="11"/>
  <c r="AB325" i="11"/>
  <c r="AC325" i="11"/>
  <c r="AD325" i="11"/>
  <c r="AE325" i="11"/>
  <c r="AF325" i="11"/>
  <c r="AG325" i="11"/>
  <c r="V326" i="11"/>
  <c r="W326" i="11"/>
  <c r="X326" i="11"/>
  <c r="Y326" i="11"/>
  <c r="Z326" i="11"/>
  <c r="AA326" i="11"/>
  <c r="AB326" i="11"/>
  <c r="AC326" i="11"/>
  <c r="AD326" i="11"/>
  <c r="AE326" i="11"/>
  <c r="AF326" i="11"/>
  <c r="AG326" i="11"/>
  <c r="V327" i="11"/>
  <c r="W327" i="11"/>
  <c r="X327" i="11"/>
  <c r="Y327" i="11"/>
  <c r="Z327" i="11"/>
  <c r="AA327" i="11"/>
  <c r="AB327" i="11"/>
  <c r="AC327" i="11"/>
  <c r="AD327" i="11"/>
  <c r="AE327" i="11"/>
  <c r="AF327" i="11"/>
  <c r="AG327" i="11"/>
  <c r="V328" i="11"/>
  <c r="W328" i="11"/>
  <c r="X328" i="11"/>
  <c r="Y328" i="11"/>
  <c r="Z328" i="11"/>
  <c r="AA328" i="11"/>
  <c r="AB328" i="11"/>
  <c r="AC328" i="11"/>
  <c r="AD328" i="11"/>
  <c r="AE328" i="11"/>
  <c r="AF328" i="11"/>
  <c r="AG328" i="11"/>
  <c r="V329" i="11"/>
  <c r="W329" i="11"/>
  <c r="X329" i="11"/>
  <c r="Y329" i="11"/>
  <c r="Z329" i="11"/>
  <c r="AA329" i="11"/>
  <c r="AB329" i="11"/>
  <c r="AC329" i="11"/>
  <c r="AD329" i="11"/>
  <c r="AE329" i="11"/>
  <c r="AF329" i="11"/>
  <c r="AG329" i="11"/>
  <c r="V330" i="11"/>
  <c r="W330" i="11"/>
  <c r="X330" i="11"/>
  <c r="Y330" i="11"/>
  <c r="Z330" i="11"/>
  <c r="AA330" i="11"/>
  <c r="AB330" i="11"/>
  <c r="AC330" i="11"/>
  <c r="AD330" i="11"/>
  <c r="AE330" i="11"/>
  <c r="AF330" i="11"/>
  <c r="AG330" i="11"/>
  <c r="V331" i="11"/>
  <c r="W331" i="11"/>
  <c r="X331" i="11"/>
  <c r="Y331" i="11"/>
  <c r="Z331" i="11"/>
  <c r="AA331" i="11"/>
  <c r="AB331" i="11"/>
  <c r="AC331" i="11"/>
  <c r="AD331" i="11"/>
  <c r="AE331" i="11"/>
  <c r="AF331" i="11"/>
  <c r="AG331" i="11"/>
  <c r="V332" i="11"/>
  <c r="W332" i="11"/>
  <c r="X332" i="11"/>
  <c r="Y332" i="11"/>
  <c r="Z332" i="11"/>
  <c r="AA332" i="11"/>
  <c r="AB332" i="11"/>
  <c r="AC332" i="11"/>
  <c r="AD332" i="11"/>
  <c r="AE332" i="11"/>
  <c r="AF332" i="11"/>
  <c r="AG332" i="11"/>
  <c r="V333" i="11"/>
  <c r="W333" i="11"/>
  <c r="X333" i="11"/>
  <c r="Y333" i="11"/>
  <c r="Z333" i="11"/>
  <c r="AA333" i="11"/>
  <c r="AB333" i="11"/>
  <c r="AC333" i="11"/>
  <c r="AD333" i="11"/>
  <c r="AE333" i="11"/>
  <c r="AF333" i="11"/>
  <c r="AG333" i="11"/>
  <c r="V334" i="11"/>
  <c r="W334" i="11"/>
  <c r="X334" i="11"/>
  <c r="Y334" i="11"/>
  <c r="Z334" i="11"/>
  <c r="AA334" i="11"/>
  <c r="AB334" i="11"/>
  <c r="AC334" i="11"/>
  <c r="AD334" i="11"/>
  <c r="AE334" i="11"/>
  <c r="AF334" i="11"/>
  <c r="AG334" i="11"/>
  <c r="V335" i="11"/>
  <c r="W335" i="11"/>
  <c r="X335" i="11"/>
  <c r="Y335" i="11"/>
  <c r="Z335" i="11"/>
  <c r="AA335" i="11"/>
  <c r="AB335" i="11"/>
  <c r="AC335" i="11"/>
  <c r="AD335" i="11"/>
  <c r="AE335" i="11"/>
  <c r="AF335" i="11"/>
  <c r="AG335" i="11"/>
  <c r="V336" i="11"/>
  <c r="W336" i="11"/>
  <c r="X336" i="11"/>
  <c r="Y336" i="11"/>
  <c r="Z336" i="11"/>
  <c r="AA336" i="11"/>
  <c r="AB336" i="11"/>
  <c r="AC336" i="11"/>
  <c r="AD336" i="11"/>
  <c r="AE336" i="11"/>
  <c r="AF336" i="11"/>
  <c r="AG336" i="11"/>
  <c r="V337" i="11"/>
  <c r="W337" i="11"/>
  <c r="X337" i="11"/>
  <c r="Y337" i="11"/>
  <c r="Z337" i="11"/>
  <c r="AA337" i="11"/>
  <c r="AB337" i="11"/>
  <c r="AC337" i="11"/>
  <c r="AD337" i="11"/>
  <c r="AE337" i="11"/>
  <c r="AF337" i="11"/>
  <c r="AG337" i="11"/>
  <c r="V338" i="11"/>
  <c r="W338" i="11"/>
  <c r="X338" i="11"/>
  <c r="Y338" i="11"/>
  <c r="Z338" i="11"/>
  <c r="AA338" i="11"/>
  <c r="AB338" i="11"/>
  <c r="AC338" i="11"/>
  <c r="AD338" i="11"/>
  <c r="AE338" i="11"/>
  <c r="AF338" i="11"/>
  <c r="AG338" i="11"/>
  <c r="V339" i="11"/>
  <c r="W339" i="11"/>
  <c r="X339" i="11"/>
  <c r="Y339" i="11"/>
  <c r="Z339" i="11"/>
  <c r="AA339" i="11"/>
  <c r="AB339" i="11"/>
  <c r="AC339" i="11"/>
  <c r="AD339" i="11"/>
  <c r="AE339" i="11"/>
  <c r="AF339" i="11"/>
  <c r="AG339" i="11"/>
  <c r="V340" i="11"/>
  <c r="W340" i="11"/>
  <c r="X340" i="11"/>
  <c r="Y340" i="11"/>
  <c r="Z340" i="11"/>
  <c r="AA340" i="11"/>
  <c r="AB340" i="11"/>
  <c r="AC340" i="11"/>
  <c r="AD340" i="11"/>
  <c r="AE340" i="11"/>
  <c r="AF340" i="11"/>
  <c r="AG340" i="11"/>
  <c r="V341" i="11"/>
  <c r="W341" i="11"/>
  <c r="X341" i="11"/>
  <c r="Y341" i="11"/>
  <c r="Z341" i="11"/>
  <c r="AA341" i="11"/>
  <c r="AB341" i="11"/>
  <c r="AC341" i="11"/>
  <c r="AD341" i="11"/>
  <c r="AE341" i="11"/>
  <c r="AF341" i="11"/>
  <c r="AG341" i="11"/>
  <c r="V342" i="11"/>
  <c r="W342" i="11"/>
  <c r="X342" i="11"/>
  <c r="Y342" i="11"/>
  <c r="Z342" i="11"/>
  <c r="AA342" i="11"/>
  <c r="AB342" i="11"/>
  <c r="AC342" i="11"/>
  <c r="AD342" i="11"/>
  <c r="AE342" i="11"/>
  <c r="AF342" i="11"/>
  <c r="AG342" i="11"/>
  <c r="V343" i="11"/>
  <c r="W343" i="11"/>
  <c r="X343" i="11"/>
  <c r="Y343" i="11"/>
  <c r="Z343" i="11"/>
  <c r="AA343" i="11"/>
  <c r="AB343" i="11"/>
  <c r="AC343" i="11"/>
  <c r="AD343" i="11"/>
  <c r="AE343" i="11"/>
  <c r="AF343" i="11"/>
  <c r="AG343" i="11"/>
  <c r="V344" i="11"/>
  <c r="W344" i="11"/>
  <c r="X344" i="11"/>
  <c r="Y344" i="11"/>
  <c r="Z344" i="11"/>
  <c r="AA344" i="11"/>
  <c r="AB344" i="11"/>
  <c r="AC344" i="11"/>
  <c r="AD344" i="11"/>
  <c r="AE344" i="11"/>
  <c r="AF344" i="11"/>
  <c r="AG344" i="11"/>
  <c r="V345" i="11"/>
  <c r="W345" i="11"/>
  <c r="X345" i="11"/>
  <c r="Y345" i="11"/>
  <c r="Z345" i="11"/>
  <c r="AA345" i="11"/>
  <c r="AB345" i="11"/>
  <c r="AC345" i="11"/>
  <c r="AD345" i="11"/>
  <c r="AE345" i="11"/>
  <c r="AF345" i="11"/>
  <c r="AG345" i="11"/>
  <c r="V346" i="11"/>
  <c r="W346" i="11"/>
  <c r="X346" i="11"/>
  <c r="Y346" i="11"/>
  <c r="Z346" i="11"/>
  <c r="AA346" i="11"/>
  <c r="AB346" i="11"/>
  <c r="AC346" i="11"/>
  <c r="AD346" i="11"/>
  <c r="AE346" i="11"/>
  <c r="AF346" i="11"/>
  <c r="AG346" i="11"/>
  <c r="V347" i="11"/>
  <c r="W347" i="11"/>
  <c r="X347" i="11"/>
  <c r="Y347" i="11"/>
  <c r="Z347" i="11"/>
  <c r="AA347" i="11"/>
  <c r="AB347" i="11"/>
  <c r="AC347" i="11"/>
  <c r="AD347" i="11"/>
  <c r="AE347" i="11"/>
  <c r="AF347" i="11"/>
  <c r="AG347" i="11"/>
  <c r="V348" i="11"/>
  <c r="W348" i="11"/>
  <c r="X348" i="11"/>
  <c r="Y348" i="11"/>
  <c r="Z348" i="11"/>
  <c r="AA348" i="11"/>
  <c r="AB348" i="11"/>
  <c r="AC348" i="11"/>
  <c r="AD348" i="11"/>
  <c r="AE348" i="11"/>
  <c r="AF348" i="11"/>
  <c r="AG348" i="11"/>
  <c r="V349" i="11"/>
  <c r="W349" i="11"/>
  <c r="X349" i="11"/>
  <c r="Y349" i="11"/>
  <c r="Z349" i="11"/>
  <c r="AA349" i="11"/>
  <c r="AB349" i="11"/>
  <c r="AC349" i="11"/>
  <c r="AD349" i="11"/>
  <c r="AE349" i="11"/>
  <c r="AF349" i="11"/>
  <c r="AG349" i="11"/>
  <c r="V350" i="11"/>
  <c r="W350" i="11"/>
  <c r="X350" i="11"/>
  <c r="Y350" i="11"/>
  <c r="Z350" i="11"/>
  <c r="AA350" i="11"/>
  <c r="AB350" i="11"/>
  <c r="AC350" i="11"/>
  <c r="AD350" i="11"/>
  <c r="AE350" i="11"/>
  <c r="AF350" i="11"/>
  <c r="AG350" i="11"/>
  <c r="V351" i="11"/>
  <c r="W351" i="11"/>
  <c r="X351" i="11"/>
  <c r="Y351" i="11"/>
  <c r="Z351" i="11"/>
  <c r="AA351" i="11"/>
  <c r="AB351" i="11"/>
  <c r="AC351" i="11"/>
  <c r="AD351" i="11"/>
  <c r="AE351" i="11"/>
  <c r="AF351" i="11"/>
  <c r="AG351" i="11"/>
  <c r="V352" i="11"/>
  <c r="W352" i="11"/>
  <c r="X352" i="11"/>
  <c r="Y352" i="11"/>
  <c r="Z352" i="11"/>
  <c r="AA352" i="11"/>
  <c r="AB352" i="11"/>
  <c r="AC352" i="11"/>
  <c r="AD352" i="11"/>
  <c r="AE352" i="11"/>
  <c r="AF352" i="11"/>
  <c r="AG352" i="11"/>
  <c r="V353" i="11"/>
  <c r="W353" i="11"/>
  <c r="X353" i="11"/>
  <c r="Y353" i="11"/>
  <c r="Z353" i="11"/>
  <c r="AA353" i="11"/>
  <c r="AB353" i="11"/>
  <c r="AC353" i="11"/>
  <c r="AD353" i="11"/>
  <c r="AE353" i="11"/>
  <c r="AF353" i="11"/>
  <c r="AG353" i="11"/>
  <c r="V354" i="11"/>
  <c r="W354" i="11"/>
  <c r="X354" i="11"/>
  <c r="Y354" i="11"/>
  <c r="Z354" i="11"/>
  <c r="AA354" i="11"/>
  <c r="AB354" i="11"/>
  <c r="AC354" i="11"/>
  <c r="AD354" i="11"/>
  <c r="AE354" i="11"/>
  <c r="AF354" i="11"/>
  <c r="AG354" i="11"/>
  <c r="V355" i="11"/>
  <c r="W355" i="11"/>
  <c r="X355" i="11"/>
  <c r="Y355" i="11"/>
  <c r="Z355" i="11"/>
  <c r="AA355" i="11"/>
  <c r="AB355" i="11"/>
  <c r="AC355" i="11"/>
  <c r="AD355" i="11"/>
  <c r="AE355" i="11"/>
  <c r="AF355" i="11"/>
  <c r="AG355" i="11"/>
  <c r="V356" i="11"/>
  <c r="W356" i="11"/>
  <c r="X356" i="11"/>
  <c r="Y356" i="11"/>
  <c r="Z356" i="11"/>
  <c r="AA356" i="11"/>
  <c r="AB356" i="11"/>
  <c r="AC356" i="11"/>
  <c r="AD356" i="11"/>
  <c r="AE356" i="11"/>
  <c r="AF356" i="11"/>
  <c r="AG356" i="11"/>
  <c r="V357" i="11"/>
  <c r="W357" i="11"/>
  <c r="X357" i="11"/>
  <c r="Y357" i="11"/>
  <c r="Z357" i="11"/>
  <c r="AA357" i="11"/>
  <c r="AB357" i="11"/>
  <c r="AC357" i="11"/>
  <c r="AD357" i="11"/>
  <c r="AE357" i="11"/>
  <c r="AF357" i="11"/>
  <c r="AG357" i="11"/>
  <c r="V358" i="11"/>
  <c r="W358" i="11"/>
  <c r="X358" i="11"/>
  <c r="Y358" i="11"/>
  <c r="Z358" i="11"/>
  <c r="AA358" i="11"/>
  <c r="AB358" i="11"/>
  <c r="AC358" i="11"/>
  <c r="AD358" i="11"/>
  <c r="AE358" i="11"/>
  <c r="AF358" i="11"/>
  <c r="AG358" i="11"/>
  <c r="V359" i="11"/>
  <c r="W359" i="11"/>
  <c r="X359" i="11"/>
  <c r="Y359" i="11"/>
  <c r="Z359" i="11"/>
  <c r="AA359" i="11"/>
  <c r="AB359" i="11"/>
  <c r="AC359" i="11"/>
  <c r="AD359" i="11"/>
  <c r="AE359" i="11"/>
  <c r="AF359" i="11"/>
  <c r="AG359" i="11"/>
  <c r="V360" i="11"/>
  <c r="W360" i="11"/>
  <c r="X360" i="11"/>
  <c r="Y360" i="11"/>
  <c r="Z360" i="11"/>
  <c r="AA360" i="11"/>
  <c r="AB360" i="11"/>
  <c r="AC360" i="11"/>
  <c r="AD360" i="11"/>
  <c r="AE360" i="11"/>
  <c r="AF360" i="11"/>
  <c r="AG360" i="11"/>
  <c r="V361" i="11"/>
  <c r="W361" i="11"/>
  <c r="X361" i="11"/>
  <c r="Y361" i="11"/>
  <c r="Z361" i="11"/>
  <c r="AA361" i="11"/>
  <c r="AB361" i="11"/>
  <c r="AC361" i="11"/>
  <c r="AD361" i="11"/>
  <c r="AE361" i="11"/>
  <c r="AF361" i="11"/>
  <c r="AG361" i="11"/>
  <c r="V362" i="11"/>
  <c r="W362" i="11"/>
  <c r="X362" i="11"/>
  <c r="Y362" i="11"/>
  <c r="Z362" i="11"/>
  <c r="AA362" i="11"/>
  <c r="AB362" i="11"/>
  <c r="AC362" i="11"/>
  <c r="AD362" i="11"/>
  <c r="AE362" i="11"/>
  <c r="AF362" i="11"/>
  <c r="AG362" i="11"/>
  <c r="V363" i="11"/>
  <c r="W363" i="11"/>
  <c r="X363" i="11"/>
  <c r="Y363" i="11"/>
  <c r="Z363" i="11"/>
  <c r="AA363" i="11"/>
  <c r="AB363" i="11"/>
  <c r="AC363" i="11"/>
  <c r="AD363" i="11"/>
  <c r="AE363" i="11"/>
  <c r="AF363" i="11"/>
  <c r="AG363" i="11"/>
  <c r="V364" i="11"/>
  <c r="W364" i="11"/>
  <c r="X364" i="11"/>
  <c r="Y364" i="11"/>
  <c r="Z364" i="11"/>
  <c r="AA364" i="11"/>
  <c r="AB364" i="11"/>
  <c r="AC364" i="11"/>
  <c r="AD364" i="11"/>
  <c r="AE364" i="11"/>
  <c r="AF364" i="11"/>
  <c r="AG364" i="11"/>
  <c r="V365" i="11"/>
  <c r="W365" i="11"/>
  <c r="X365" i="11"/>
  <c r="Y365" i="11"/>
  <c r="Z365" i="11"/>
  <c r="AA365" i="11"/>
  <c r="AB365" i="11"/>
  <c r="AC365" i="11"/>
  <c r="AD365" i="11"/>
  <c r="AE365" i="11"/>
  <c r="AF365" i="11"/>
  <c r="AG365" i="11"/>
  <c r="V366" i="11"/>
  <c r="W366" i="11"/>
  <c r="X366" i="11"/>
  <c r="Y366" i="11"/>
  <c r="Z366" i="11"/>
  <c r="AA366" i="11"/>
  <c r="AB366" i="11"/>
  <c r="AC366" i="11"/>
  <c r="AD366" i="11"/>
  <c r="AE366" i="11"/>
  <c r="AF366" i="11"/>
  <c r="AG366" i="11"/>
  <c r="V367" i="11"/>
  <c r="W367" i="11"/>
  <c r="X367" i="11"/>
  <c r="Y367" i="11"/>
  <c r="Z367" i="11"/>
  <c r="AA367" i="11"/>
  <c r="AB367" i="11"/>
  <c r="AC367" i="11"/>
  <c r="AD367" i="11"/>
  <c r="AE367" i="11"/>
  <c r="AF367" i="11"/>
  <c r="AG367" i="11"/>
  <c r="AG2" i="11"/>
  <c r="AF2" i="11"/>
  <c r="AE2" i="11"/>
  <c r="AD2" i="11"/>
  <c r="AC2" i="11"/>
  <c r="AB2" i="11"/>
  <c r="AA2" i="11"/>
  <c r="Z2" i="11"/>
  <c r="Y2" i="11"/>
  <c r="X2" i="11"/>
  <c r="W2" i="11"/>
  <c r="V2" i="11"/>
  <c r="P258" i="11"/>
  <c r="R258" i="11" s="1"/>
  <c r="U3" i="11"/>
  <c r="U4" i="11"/>
  <c r="U5" i="11"/>
  <c r="U6" i="11"/>
  <c r="U7" i="11"/>
  <c r="U8" i="11"/>
  <c r="U9" i="11"/>
  <c r="U10" i="11"/>
  <c r="U11" i="11"/>
  <c r="U12" i="11"/>
  <c r="U13" i="11"/>
  <c r="U14" i="11"/>
  <c r="U15" i="11"/>
  <c r="U16" i="11"/>
  <c r="U17" i="11"/>
  <c r="U18" i="11"/>
  <c r="U19" i="11"/>
  <c r="U20" i="11"/>
  <c r="U21" i="11"/>
  <c r="U22" i="11"/>
  <c r="U23" i="11"/>
  <c r="U24" i="11"/>
  <c r="U25" i="11"/>
  <c r="U26" i="11"/>
  <c r="U27" i="11"/>
  <c r="U28" i="11"/>
  <c r="U29" i="11"/>
  <c r="U30" i="11"/>
  <c r="U31" i="11"/>
  <c r="U32" i="11"/>
  <c r="U33" i="11"/>
  <c r="U34" i="11"/>
  <c r="U35" i="11"/>
  <c r="U36" i="11"/>
  <c r="U37" i="11"/>
  <c r="U38" i="11"/>
  <c r="U39" i="11"/>
  <c r="U40" i="11"/>
  <c r="U41" i="11"/>
  <c r="U42" i="11"/>
  <c r="U43" i="11"/>
  <c r="U44" i="11"/>
  <c r="U45" i="11"/>
  <c r="U46" i="11"/>
  <c r="U47" i="11"/>
  <c r="U48" i="11"/>
  <c r="U49" i="11"/>
  <c r="U50" i="11"/>
  <c r="U51" i="11"/>
  <c r="U52" i="11"/>
  <c r="U53" i="11"/>
  <c r="U54" i="11"/>
  <c r="U55" i="11"/>
  <c r="U56" i="11"/>
  <c r="U57" i="11"/>
  <c r="U58" i="11"/>
  <c r="U59" i="11"/>
  <c r="U60" i="11"/>
  <c r="U61" i="11"/>
  <c r="U62" i="11"/>
  <c r="U63" i="11"/>
  <c r="U64" i="11"/>
  <c r="U65" i="11"/>
  <c r="U66" i="11"/>
  <c r="U67" i="11"/>
  <c r="U68" i="11"/>
  <c r="U69" i="11"/>
  <c r="U70" i="11"/>
  <c r="U71" i="11"/>
  <c r="U72" i="11"/>
  <c r="U73" i="11"/>
  <c r="U74" i="11"/>
  <c r="U75" i="11"/>
  <c r="U76" i="11"/>
  <c r="U77" i="11"/>
  <c r="U78" i="11"/>
  <c r="U79" i="11"/>
  <c r="U80" i="11"/>
  <c r="U81" i="11"/>
  <c r="U82" i="11"/>
  <c r="U83" i="11"/>
  <c r="U84" i="11"/>
  <c r="U85" i="11"/>
  <c r="U86" i="11"/>
  <c r="U87" i="11"/>
  <c r="U88" i="11"/>
  <c r="U89" i="11"/>
  <c r="U90" i="11"/>
  <c r="U91" i="11"/>
  <c r="U92" i="11"/>
  <c r="U93" i="11"/>
  <c r="U94" i="11"/>
  <c r="U95" i="11"/>
  <c r="U96" i="11"/>
  <c r="U97" i="11"/>
  <c r="U98" i="11"/>
  <c r="U99" i="11"/>
  <c r="U100" i="11"/>
  <c r="U101" i="11"/>
  <c r="U102" i="11"/>
  <c r="U103" i="11"/>
  <c r="U104" i="11"/>
  <c r="U105" i="11"/>
  <c r="U106" i="11"/>
  <c r="U107" i="11"/>
  <c r="U108" i="11"/>
  <c r="U109" i="11"/>
  <c r="U110" i="11"/>
  <c r="U111" i="11"/>
  <c r="U112" i="11"/>
  <c r="U113" i="11"/>
  <c r="U114" i="11"/>
  <c r="U115" i="11"/>
  <c r="U116" i="11"/>
  <c r="U117" i="11"/>
  <c r="U118" i="11"/>
  <c r="U119" i="11"/>
  <c r="U120" i="11"/>
  <c r="U121" i="11"/>
  <c r="U122" i="11"/>
  <c r="U123" i="11"/>
  <c r="U124" i="11"/>
  <c r="U125" i="11"/>
  <c r="U126" i="11"/>
  <c r="U127" i="11"/>
  <c r="U128" i="11"/>
  <c r="U129" i="11"/>
  <c r="U130" i="11"/>
  <c r="U131" i="11"/>
  <c r="U132" i="11"/>
  <c r="U133" i="11"/>
  <c r="U134" i="11"/>
  <c r="U135" i="11"/>
  <c r="U136" i="11"/>
  <c r="U137" i="11"/>
  <c r="U138" i="11"/>
  <c r="U139" i="11"/>
  <c r="U140" i="11"/>
  <c r="U141" i="11"/>
  <c r="U142" i="11"/>
  <c r="U143" i="11"/>
  <c r="U144" i="11"/>
  <c r="U145" i="11"/>
  <c r="U146" i="11"/>
  <c r="U147" i="11"/>
  <c r="U148" i="11"/>
  <c r="U149" i="11"/>
  <c r="U150" i="11"/>
  <c r="U151" i="11"/>
  <c r="U152" i="11"/>
  <c r="U153" i="11"/>
  <c r="U154" i="11"/>
  <c r="U155" i="11"/>
  <c r="U156" i="11"/>
  <c r="U157" i="11"/>
  <c r="U158" i="11"/>
  <c r="U159" i="11"/>
  <c r="U160" i="11"/>
  <c r="U161" i="11"/>
  <c r="U162" i="11"/>
  <c r="U163" i="11"/>
  <c r="U164" i="11"/>
  <c r="U165" i="11"/>
  <c r="U166" i="11"/>
  <c r="U167" i="11"/>
  <c r="U168" i="11"/>
  <c r="U169" i="11"/>
  <c r="U170" i="11"/>
  <c r="U171" i="11"/>
  <c r="U172" i="11"/>
  <c r="U173" i="11"/>
  <c r="U174" i="11"/>
  <c r="U175" i="11"/>
  <c r="U176" i="11"/>
  <c r="U177" i="11"/>
  <c r="U178" i="11"/>
  <c r="U179" i="11"/>
  <c r="U180" i="11"/>
  <c r="U181" i="11"/>
  <c r="U182" i="11"/>
  <c r="U183" i="11"/>
  <c r="U184" i="11"/>
  <c r="U185" i="11"/>
  <c r="U186" i="11"/>
  <c r="U187" i="11"/>
  <c r="U188" i="11"/>
  <c r="U189" i="11"/>
  <c r="U190" i="11"/>
  <c r="U191" i="11"/>
  <c r="U192" i="11"/>
  <c r="U193" i="11"/>
  <c r="U194" i="11"/>
  <c r="U195" i="11"/>
  <c r="U196" i="11"/>
  <c r="U197" i="11"/>
  <c r="U198" i="11"/>
  <c r="U199" i="11"/>
  <c r="U200" i="11"/>
  <c r="U201" i="11"/>
  <c r="U202" i="11"/>
  <c r="U203" i="11"/>
  <c r="U204" i="11"/>
  <c r="U205" i="11"/>
  <c r="U206" i="11"/>
  <c r="U207" i="11"/>
  <c r="U208" i="11"/>
  <c r="U209" i="11"/>
  <c r="U210" i="11"/>
  <c r="U211" i="11"/>
  <c r="U212" i="11"/>
  <c r="U213" i="11"/>
  <c r="U214" i="11"/>
  <c r="U215" i="11"/>
  <c r="U216" i="11"/>
  <c r="U217" i="11"/>
  <c r="U218" i="11"/>
  <c r="U219" i="11"/>
  <c r="U220" i="11"/>
  <c r="U221" i="11"/>
  <c r="U222" i="11"/>
  <c r="U223" i="11"/>
  <c r="U224" i="11"/>
  <c r="U225" i="11"/>
  <c r="U226" i="11"/>
  <c r="U227" i="11"/>
  <c r="U228" i="11"/>
  <c r="U229" i="11"/>
  <c r="U230" i="11"/>
  <c r="U231" i="11"/>
  <c r="U232" i="11"/>
  <c r="U233" i="11"/>
  <c r="U234" i="11"/>
  <c r="U235" i="11"/>
  <c r="U236" i="11"/>
  <c r="U237" i="11"/>
  <c r="U238" i="11"/>
  <c r="U239" i="11"/>
  <c r="U240" i="11"/>
  <c r="U241" i="11"/>
  <c r="U242" i="11"/>
  <c r="U243" i="11"/>
  <c r="U244" i="11"/>
  <c r="U245" i="11"/>
  <c r="U246" i="11"/>
  <c r="U247" i="11"/>
  <c r="U248" i="11"/>
  <c r="U249" i="11"/>
  <c r="U250" i="11"/>
  <c r="U251" i="11"/>
  <c r="U252" i="11"/>
  <c r="U253" i="11"/>
  <c r="U254" i="11"/>
  <c r="U255" i="11"/>
  <c r="U256" i="11"/>
  <c r="U257" i="11"/>
  <c r="U258" i="11"/>
  <c r="U259" i="11"/>
  <c r="U260" i="11"/>
  <c r="U261" i="11"/>
  <c r="U262" i="11"/>
  <c r="U263" i="11"/>
  <c r="U264" i="11"/>
  <c r="U265" i="11"/>
  <c r="U266" i="11"/>
  <c r="U267" i="11"/>
  <c r="U268" i="11"/>
  <c r="U269" i="11"/>
  <c r="U270" i="11"/>
  <c r="U271" i="11"/>
  <c r="U272" i="11"/>
  <c r="U273" i="11"/>
  <c r="U274" i="11"/>
  <c r="U275" i="11"/>
  <c r="U276" i="11"/>
  <c r="U277" i="11"/>
  <c r="U278" i="11"/>
  <c r="U279" i="11"/>
  <c r="U280" i="11"/>
  <c r="U281" i="11"/>
  <c r="U282" i="11"/>
  <c r="U283" i="11"/>
  <c r="U284" i="11"/>
  <c r="U285" i="11"/>
  <c r="U286" i="11"/>
  <c r="U287" i="11"/>
  <c r="U288" i="11"/>
  <c r="U289" i="11"/>
  <c r="U290" i="11"/>
  <c r="U291" i="11"/>
  <c r="U292" i="11"/>
  <c r="U293" i="11"/>
  <c r="U294" i="11"/>
  <c r="U295" i="11"/>
  <c r="U296" i="11"/>
  <c r="U297" i="11"/>
  <c r="U298" i="11"/>
  <c r="U299" i="11"/>
  <c r="U300" i="11"/>
  <c r="U301" i="11"/>
  <c r="U302" i="11"/>
  <c r="U303" i="11"/>
  <c r="U304" i="11"/>
  <c r="U305" i="11"/>
  <c r="U306" i="11"/>
  <c r="U307" i="11"/>
  <c r="U308" i="11"/>
  <c r="U309" i="11"/>
  <c r="U310" i="11"/>
  <c r="U311" i="11"/>
  <c r="U312" i="11"/>
  <c r="U313" i="11"/>
  <c r="U314" i="11"/>
  <c r="U315" i="11"/>
  <c r="U316" i="11"/>
  <c r="U317" i="11"/>
  <c r="U318" i="11"/>
  <c r="U319" i="11"/>
  <c r="U320" i="11"/>
  <c r="U321" i="11"/>
  <c r="U322" i="11"/>
  <c r="U323" i="11"/>
  <c r="U324" i="11"/>
  <c r="U325" i="11"/>
  <c r="U326" i="11"/>
  <c r="U327" i="11"/>
  <c r="U328" i="11"/>
  <c r="U329" i="11"/>
  <c r="U330" i="11"/>
  <c r="U331" i="11"/>
  <c r="U332" i="11"/>
  <c r="U333" i="11"/>
  <c r="U334" i="11"/>
  <c r="U335" i="11"/>
  <c r="U336" i="11"/>
  <c r="U337" i="11"/>
  <c r="U338" i="11"/>
  <c r="U339" i="11"/>
  <c r="U340" i="11"/>
  <c r="U341" i="11"/>
  <c r="U342" i="11"/>
  <c r="U343" i="11"/>
  <c r="U344" i="11"/>
  <c r="U345" i="11"/>
  <c r="U346" i="11"/>
  <c r="U347" i="11"/>
  <c r="U348" i="11"/>
  <c r="U349" i="11"/>
  <c r="U350" i="11"/>
  <c r="U351" i="11"/>
  <c r="U352" i="11"/>
  <c r="U353" i="11"/>
  <c r="U354" i="11"/>
  <c r="U355" i="11"/>
  <c r="U356" i="11"/>
  <c r="U357" i="11"/>
  <c r="U358" i="11"/>
  <c r="U359" i="11"/>
  <c r="U360" i="11"/>
  <c r="U361" i="11"/>
  <c r="U362" i="11"/>
  <c r="U363" i="11"/>
  <c r="U364" i="11"/>
  <c r="U365" i="11"/>
  <c r="U366" i="11"/>
  <c r="U367" i="11"/>
  <c r="U2" i="11"/>
  <c r="T3" i="11"/>
  <c r="T4" i="11"/>
  <c r="T5" i="11"/>
  <c r="T6" i="11"/>
  <c r="T7" i="11"/>
  <c r="T8" i="11"/>
  <c r="T9" i="11"/>
  <c r="T10" i="11"/>
  <c r="T11" i="11"/>
  <c r="T12" i="11"/>
  <c r="T13" i="11"/>
  <c r="T14" i="11"/>
  <c r="T15" i="11"/>
  <c r="T16" i="11"/>
  <c r="T17" i="11"/>
  <c r="T18" i="11"/>
  <c r="T19" i="11"/>
  <c r="T20" i="11"/>
  <c r="T21" i="11"/>
  <c r="T22" i="11"/>
  <c r="T23" i="11"/>
  <c r="T24" i="11"/>
  <c r="T25" i="11"/>
  <c r="T26" i="11"/>
  <c r="T27" i="11"/>
  <c r="T28" i="11"/>
  <c r="T29" i="11"/>
  <c r="T30" i="11"/>
  <c r="T31" i="11"/>
  <c r="T32" i="11"/>
  <c r="T33" i="11"/>
  <c r="T34" i="11"/>
  <c r="T35" i="11"/>
  <c r="T36" i="11"/>
  <c r="T37" i="11"/>
  <c r="T38" i="11"/>
  <c r="T39" i="11"/>
  <c r="T40" i="11"/>
  <c r="T41" i="11"/>
  <c r="T42" i="11"/>
  <c r="T43" i="11"/>
  <c r="T44" i="11"/>
  <c r="T45" i="11"/>
  <c r="T46" i="11"/>
  <c r="T47" i="11"/>
  <c r="T48" i="11"/>
  <c r="T49" i="11"/>
  <c r="T50" i="11"/>
  <c r="T51" i="11"/>
  <c r="T52" i="11"/>
  <c r="T53" i="11"/>
  <c r="T54" i="11"/>
  <c r="T55" i="11"/>
  <c r="T56" i="11"/>
  <c r="T57" i="11"/>
  <c r="T58" i="11"/>
  <c r="T59" i="11"/>
  <c r="T60" i="11"/>
  <c r="T61" i="11"/>
  <c r="T62" i="11"/>
  <c r="T63" i="11"/>
  <c r="T64" i="11"/>
  <c r="T65" i="11"/>
  <c r="T66" i="11"/>
  <c r="T67" i="11"/>
  <c r="T68" i="11"/>
  <c r="T69" i="11"/>
  <c r="T70" i="11"/>
  <c r="T71" i="11"/>
  <c r="T72" i="11"/>
  <c r="T73" i="11"/>
  <c r="T74" i="11"/>
  <c r="T75" i="11"/>
  <c r="T76" i="11"/>
  <c r="T77" i="11"/>
  <c r="T78" i="11"/>
  <c r="T79" i="11"/>
  <c r="T80" i="11"/>
  <c r="T81" i="11"/>
  <c r="T82" i="11"/>
  <c r="T83" i="11"/>
  <c r="T84" i="11"/>
  <c r="T85" i="11"/>
  <c r="T86" i="11"/>
  <c r="T87" i="11"/>
  <c r="T88" i="11"/>
  <c r="T89" i="11"/>
  <c r="T90" i="11"/>
  <c r="T91" i="11"/>
  <c r="T92" i="11"/>
  <c r="T93" i="11"/>
  <c r="T94" i="11"/>
  <c r="T95" i="11"/>
  <c r="T96" i="11"/>
  <c r="T97" i="11"/>
  <c r="T98" i="11"/>
  <c r="T99" i="11"/>
  <c r="T100" i="11"/>
  <c r="T101" i="11"/>
  <c r="T102" i="11"/>
  <c r="T103" i="11"/>
  <c r="T104" i="11"/>
  <c r="T105" i="11"/>
  <c r="T106" i="11"/>
  <c r="T107" i="11"/>
  <c r="T108" i="11"/>
  <c r="T109" i="11"/>
  <c r="T110" i="11"/>
  <c r="T111" i="11"/>
  <c r="T112" i="11"/>
  <c r="T113" i="11"/>
  <c r="T114" i="11"/>
  <c r="T115" i="11"/>
  <c r="T116" i="11"/>
  <c r="T117" i="11"/>
  <c r="T118" i="11"/>
  <c r="T119" i="11"/>
  <c r="T120" i="11"/>
  <c r="T121" i="11"/>
  <c r="T122" i="11"/>
  <c r="T123" i="11"/>
  <c r="T124" i="11"/>
  <c r="T125" i="11"/>
  <c r="T126" i="11"/>
  <c r="T127" i="11"/>
  <c r="T128" i="11"/>
  <c r="T129" i="11"/>
  <c r="T130" i="11"/>
  <c r="T131" i="11"/>
  <c r="T132" i="11"/>
  <c r="T133" i="11"/>
  <c r="T134" i="11"/>
  <c r="T135" i="11"/>
  <c r="T136" i="11"/>
  <c r="T137" i="11"/>
  <c r="T138" i="11"/>
  <c r="T139" i="11"/>
  <c r="T140" i="11"/>
  <c r="T141" i="11"/>
  <c r="T142" i="11"/>
  <c r="T143" i="11"/>
  <c r="T144" i="11"/>
  <c r="T145" i="11"/>
  <c r="T146" i="11"/>
  <c r="T147" i="11"/>
  <c r="T148" i="11"/>
  <c r="T149" i="11"/>
  <c r="T150" i="11"/>
  <c r="T151" i="11"/>
  <c r="T152" i="11"/>
  <c r="T153" i="11"/>
  <c r="T154" i="11"/>
  <c r="T155" i="11"/>
  <c r="T156" i="11"/>
  <c r="T157" i="11"/>
  <c r="T158" i="11"/>
  <c r="T159" i="11"/>
  <c r="T160" i="11"/>
  <c r="T161" i="11"/>
  <c r="T162" i="11"/>
  <c r="T163" i="11"/>
  <c r="T164" i="11"/>
  <c r="T165" i="11"/>
  <c r="T166" i="11"/>
  <c r="T167" i="11"/>
  <c r="T168" i="11"/>
  <c r="T169" i="11"/>
  <c r="T170" i="11"/>
  <c r="T171" i="11"/>
  <c r="T172" i="11"/>
  <c r="T173" i="11"/>
  <c r="T174" i="11"/>
  <c r="T175" i="11"/>
  <c r="T176" i="11"/>
  <c r="T177" i="11"/>
  <c r="T178" i="11"/>
  <c r="T179" i="11"/>
  <c r="T180" i="11"/>
  <c r="T181" i="11"/>
  <c r="T182" i="11"/>
  <c r="T183" i="11"/>
  <c r="T184" i="11"/>
  <c r="T185" i="11"/>
  <c r="T186" i="11"/>
  <c r="T187" i="11"/>
  <c r="T188" i="11"/>
  <c r="T189" i="11"/>
  <c r="T190" i="11"/>
  <c r="T191" i="11"/>
  <c r="T192" i="11"/>
  <c r="T193" i="11"/>
  <c r="T194" i="11"/>
  <c r="T195" i="11"/>
  <c r="T196" i="11"/>
  <c r="T197" i="11"/>
  <c r="T198" i="11"/>
  <c r="T199" i="11"/>
  <c r="T200" i="11"/>
  <c r="T201" i="11"/>
  <c r="T202" i="11"/>
  <c r="T203" i="11"/>
  <c r="T204" i="11"/>
  <c r="T205" i="11"/>
  <c r="T206" i="11"/>
  <c r="T207" i="11"/>
  <c r="T208" i="11"/>
  <c r="T209" i="11"/>
  <c r="T210" i="11"/>
  <c r="T211" i="11"/>
  <c r="T212" i="11"/>
  <c r="T213" i="11"/>
  <c r="T214" i="11"/>
  <c r="T215" i="11"/>
  <c r="T216" i="11"/>
  <c r="T217" i="11"/>
  <c r="T218" i="11"/>
  <c r="T219" i="11"/>
  <c r="T220" i="11"/>
  <c r="T221" i="11"/>
  <c r="T222" i="11"/>
  <c r="T223" i="11"/>
  <c r="T224" i="11"/>
  <c r="T225" i="11"/>
  <c r="T226" i="11"/>
  <c r="T227" i="11"/>
  <c r="T228" i="11"/>
  <c r="T229" i="11"/>
  <c r="T230" i="11"/>
  <c r="T231" i="11"/>
  <c r="T232" i="11"/>
  <c r="T233" i="11"/>
  <c r="T234" i="11"/>
  <c r="T235" i="11"/>
  <c r="T236" i="11"/>
  <c r="T237" i="11"/>
  <c r="T238" i="11"/>
  <c r="T239" i="11"/>
  <c r="T240" i="11"/>
  <c r="T241" i="11"/>
  <c r="T242" i="11"/>
  <c r="T243" i="11"/>
  <c r="T244" i="11"/>
  <c r="T245" i="11"/>
  <c r="T246" i="11"/>
  <c r="T247" i="11"/>
  <c r="T248" i="11"/>
  <c r="T249" i="11"/>
  <c r="T250" i="11"/>
  <c r="T251" i="11"/>
  <c r="T252" i="11"/>
  <c r="T253" i="11"/>
  <c r="T254" i="11"/>
  <c r="T255" i="11"/>
  <c r="T256" i="11"/>
  <c r="T257" i="11"/>
  <c r="T259" i="11"/>
  <c r="T260" i="11"/>
  <c r="T261" i="11"/>
  <c r="T262" i="11"/>
  <c r="T263" i="11"/>
  <c r="T264" i="11"/>
  <c r="T265" i="11"/>
  <c r="T266" i="11"/>
  <c r="T267" i="11"/>
  <c r="T268" i="11"/>
  <c r="T269" i="11"/>
  <c r="T270" i="11"/>
  <c r="T271" i="11"/>
  <c r="T272" i="11"/>
  <c r="T273" i="11"/>
  <c r="T274" i="11"/>
  <c r="T275" i="11"/>
  <c r="T276" i="11"/>
  <c r="T277" i="11"/>
  <c r="T278" i="11"/>
  <c r="T279" i="11"/>
  <c r="T280" i="11"/>
  <c r="T281" i="11"/>
  <c r="T282" i="11"/>
  <c r="T283" i="11"/>
  <c r="T284" i="11"/>
  <c r="T285" i="11"/>
  <c r="T286" i="11"/>
  <c r="T287" i="11"/>
  <c r="T288" i="11"/>
  <c r="T289" i="11"/>
  <c r="T290" i="11"/>
  <c r="T291" i="11"/>
  <c r="T292" i="11"/>
  <c r="T293" i="11"/>
  <c r="T294" i="11"/>
  <c r="T295" i="11"/>
  <c r="T296" i="11"/>
  <c r="T297" i="11"/>
  <c r="T298" i="11"/>
  <c r="T299" i="11"/>
  <c r="T300" i="11"/>
  <c r="T301" i="11"/>
  <c r="T302" i="11"/>
  <c r="T303" i="11"/>
  <c r="T304" i="11"/>
  <c r="T305" i="11"/>
  <c r="T306" i="11"/>
  <c r="T307" i="11"/>
  <c r="T308" i="11"/>
  <c r="T309" i="11"/>
  <c r="T310" i="11"/>
  <c r="T311" i="11"/>
  <c r="T312" i="11"/>
  <c r="T313" i="11"/>
  <c r="T314" i="11"/>
  <c r="T315" i="11"/>
  <c r="T316" i="11"/>
  <c r="T317" i="11"/>
  <c r="T318" i="11"/>
  <c r="T319" i="11"/>
  <c r="T320" i="11"/>
  <c r="T321" i="11"/>
  <c r="T322" i="11"/>
  <c r="T323" i="11"/>
  <c r="T324" i="11"/>
  <c r="T325" i="11"/>
  <c r="T326" i="11"/>
  <c r="T327" i="11"/>
  <c r="T328" i="11"/>
  <c r="T329" i="11"/>
  <c r="T330" i="11"/>
  <c r="T331" i="11"/>
  <c r="T332" i="11"/>
  <c r="T333" i="11"/>
  <c r="T334" i="11"/>
  <c r="T335" i="11"/>
  <c r="T336" i="11"/>
  <c r="T337" i="11"/>
  <c r="T338" i="11"/>
  <c r="T339" i="11"/>
  <c r="T340" i="11"/>
  <c r="T341" i="11"/>
  <c r="T342" i="11"/>
  <c r="T343" i="11"/>
  <c r="T344" i="11"/>
  <c r="T345" i="11"/>
  <c r="T346" i="11"/>
  <c r="T347" i="11"/>
  <c r="T348" i="11"/>
  <c r="T349" i="11"/>
  <c r="T350" i="11"/>
  <c r="T351" i="11"/>
  <c r="T352" i="11"/>
  <c r="T353" i="11"/>
  <c r="T354" i="11"/>
  <c r="T355" i="11"/>
  <c r="T356" i="11"/>
  <c r="T357" i="11"/>
  <c r="T358" i="11"/>
  <c r="T359" i="11"/>
  <c r="T360" i="11"/>
  <c r="T361" i="11"/>
  <c r="T362" i="11"/>
  <c r="T363" i="11"/>
  <c r="T364" i="11"/>
  <c r="T365" i="11"/>
  <c r="T366" i="11"/>
  <c r="T367" i="11"/>
  <c r="T2" i="11"/>
  <c r="S3" i="11"/>
  <c r="S4" i="11"/>
  <c r="S5" i="11"/>
  <c r="S6" i="11"/>
  <c r="S7" i="11"/>
  <c r="S8" i="11"/>
  <c r="S9" i="11"/>
  <c r="S10" i="11"/>
  <c r="S11" i="11"/>
  <c r="S12" i="11"/>
  <c r="S13" i="11"/>
  <c r="S14" i="11"/>
  <c r="S15" i="11"/>
  <c r="S16" i="11"/>
  <c r="S17" i="11"/>
  <c r="S18" i="11"/>
  <c r="S19" i="11"/>
  <c r="S20" i="11"/>
  <c r="S21" i="11"/>
  <c r="S22" i="11"/>
  <c r="S23" i="11"/>
  <c r="S24" i="11"/>
  <c r="S25" i="11"/>
  <c r="S26" i="11"/>
  <c r="S27" i="11"/>
  <c r="S28" i="11"/>
  <c r="S29" i="11"/>
  <c r="S30" i="11"/>
  <c r="S31" i="11"/>
  <c r="S32" i="11"/>
  <c r="S33" i="11"/>
  <c r="S34" i="11"/>
  <c r="S35" i="11"/>
  <c r="S36" i="11"/>
  <c r="S37" i="11"/>
  <c r="S38" i="11"/>
  <c r="S39" i="11"/>
  <c r="S40" i="11"/>
  <c r="S41" i="11"/>
  <c r="S42" i="11"/>
  <c r="S43" i="11"/>
  <c r="S44" i="11"/>
  <c r="S45" i="11"/>
  <c r="S46" i="11"/>
  <c r="S47" i="11"/>
  <c r="S48" i="11"/>
  <c r="S49" i="11"/>
  <c r="S50" i="11"/>
  <c r="S51" i="11"/>
  <c r="S52" i="11"/>
  <c r="S53" i="11"/>
  <c r="S54" i="11"/>
  <c r="S55" i="11"/>
  <c r="S56" i="11"/>
  <c r="S57" i="11"/>
  <c r="S58" i="11"/>
  <c r="S59" i="11"/>
  <c r="S60" i="11"/>
  <c r="S61" i="11"/>
  <c r="S62" i="11"/>
  <c r="S63" i="11"/>
  <c r="S64" i="11"/>
  <c r="S65" i="11"/>
  <c r="S66" i="11"/>
  <c r="S67" i="11"/>
  <c r="S68" i="11"/>
  <c r="S69" i="11"/>
  <c r="S70" i="11"/>
  <c r="S71" i="11"/>
  <c r="S72" i="11"/>
  <c r="S73" i="11"/>
  <c r="S74" i="11"/>
  <c r="S75" i="11"/>
  <c r="S76" i="11"/>
  <c r="S77" i="11"/>
  <c r="S78" i="11"/>
  <c r="S79" i="11"/>
  <c r="S80" i="11"/>
  <c r="S81" i="11"/>
  <c r="S82" i="11"/>
  <c r="S83" i="11"/>
  <c r="S84" i="11"/>
  <c r="S85" i="11"/>
  <c r="S86" i="11"/>
  <c r="S87" i="11"/>
  <c r="S88" i="11"/>
  <c r="S89" i="11"/>
  <c r="S90" i="11"/>
  <c r="S91" i="11"/>
  <c r="S92" i="11"/>
  <c r="S93" i="11"/>
  <c r="S94" i="11"/>
  <c r="S95" i="11"/>
  <c r="S96" i="11"/>
  <c r="S97" i="11"/>
  <c r="S98" i="11"/>
  <c r="S99" i="11"/>
  <c r="S100" i="11"/>
  <c r="S101" i="11"/>
  <c r="S102" i="11"/>
  <c r="S103" i="11"/>
  <c r="S104" i="11"/>
  <c r="S105" i="11"/>
  <c r="S106" i="11"/>
  <c r="S107" i="11"/>
  <c r="S108" i="11"/>
  <c r="S109" i="11"/>
  <c r="S110" i="11"/>
  <c r="S111" i="11"/>
  <c r="S112" i="11"/>
  <c r="S113" i="11"/>
  <c r="S114" i="11"/>
  <c r="S115" i="11"/>
  <c r="S116" i="11"/>
  <c r="S117" i="11"/>
  <c r="S118" i="11"/>
  <c r="S119" i="11"/>
  <c r="S120" i="11"/>
  <c r="S121" i="11"/>
  <c r="S122" i="11"/>
  <c r="S123" i="11"/>
  <c r="S124" i="11"/>
  <c r="S125" i="11"/>
  <c r="S126" i="11"/>
  <c r="S127" i="11"/>
  <c r="S128" i="11"/>
  <c r="S129" i="11"/>
  <c r="S130" i="11"/>
  <c r="S131" i="11"/>
  <c r="S132" i="11"/>
  <c r="S133" i="11"/>
  <c r="S134" i="11"/>
  <c r="S135" i="11"/>
  <c r="S136" i="11"/>
  <c r="S137" i="11"/>
  <c r="S138" i="11"/>
  <c r="S139" i="11"/>
  <c r="S140" i="11"/>
  <c r="S141" i="11"/>
  <c r="S142" i="11"/>
  <c r="S143" i="11"/>
  <c r="S144" i="11"/>
  <c r="S145" i="11"/>
  <c r="S146" i="11"/>
  <c r="S147" i="11"/>
  <c r="S148" i="11"/>
  <c r="S149" i="11"/>
  <c r="S150" i="11"/>
  <c r="S151" i="11"/>
  <c r="S152" i="11"/>
  <c r="S153" i="11"/>
  <c r="S154" i="11"/>
  <c r="S155" i="11"/>
  <c r="S156" i="11"/>
  <c r="S157" i="11"/>
  <c r="S158" i="11"/>
  <c r="S159" i="11"/>
  <c r="S160" i="11"/>
  <c r="S161" i="11"/>
  <c r="S162" i="11"/>
  <c r="S163" i="11"/>
  <c r="S164" i="11"/>
  <c r="S165" i="11"/>
  <c r="S166" i="11"/>
  <c r="S167" i="11"/>
  <c r="S168" i="11"/>
  <c r="S169" i="11"/>
  <c r="S170" i="11"/>
  <c r="S171" i="11"/>
  <c r="S172" i="11"/>
  <c r="S173" i="11"/>
  <c r="S174" i="11"/>
  <c r="S175" i="11"/>
  <c r="S176" i="11"/>
  <c r="S177" i="11"/>
  <c r="S178" i="11"/>
  <c r="S179" i="11"/>
  <c r="S180" i="11"/>
  <c r="S181" i="11"/>
  <c r="S182" i="11"/>
  <c r="S183" i="11"/>
  <c r="S184" i="11"/>
  <c r="S185" i="11"/>
  <c r="S186" i="11"/>
  <c r="S187" i="11"/>
  <c r="S188" i="11"/>
  <c r="S189" i="11"/>
  <c r="S190" i="11"/>
  <c r="S191" i="11"/>
  <c r="S192" i="11"/>
  <c r="S193" i="11"/>
  <c r="S194" i="11"/>
  <c r="S195" i="11"/>
  <c r="S196" i="11"/>
  <c r="S197" i="11"/>
  <c r="S198" i="11"/>
  <c r="S199" i="11"/>
  <c r="S200" i="11"/>
  <c r="S201" i="11"/>
  <c r="S202" i="11"/>
  <c r="S203" i="11"/>
  <c r="S204" i="11"/>
  <c r="S205" i="11"/>
  <c r="S206" i="11"/>
  <c r="S207" i="11"/>
  <c r="S208" i="11"/>
  <c r="S209" i="11"/>
  <c r="S210" i="11"/>
  <c r="S211" i="11"/>
  <c r="S212" i="11"/>
  <c r="S213" i="11"/>
  <c r="S214" i="11"/>
  <c r="S215" i="11"/>
  <c r="S216" i="11"/>
  <c r="S217" i="11"/>
  <c r="S218" i="11"/>
  <c r="S219" i="11"/>
  <c r="S220" i="11"/>
  <c r="S221" i="11"/>
  <c r="S222" i="11"/>
  <c r="S223" i="11"/>
  <c r="S224" i="11"/>
  <c r="S225" i="11"/>
  <c r="S226" i="11"/>
  <c r="S227" i="11"/>
  <c r="S228" i="11"/>
  <c r="S229" i="11"/>
  <c r="S230" i="11"/>
  <c r="S231" i="11"/>
  <c r="S232" i="11"/>
  <c r="S233" i="11"/>
  <c r="S234" i="11"/>
  <c r="S235" i="11"/>
  <c r="S236" i="11"/>
  <c r="S237" i="11"/>
  <c r="S238" i="11"/>
  <c r="S239" i="11"/>
  <c r="S240" i="11"/>
  <c r="S241" i="11"/>
  <c r="S242" i="11"/>
  <c r="S243" i="11"/>
  <c r="S244" i="11"/>
  <c r="S245" i="11"/>
  <c r="S246" i="11"/>
  <c r="S247" i="11"/>
  <c r="S248" i="11"/>
  <c r="S249" i="11"/>
  <c r="S250" i="11"/>
  <c r="S251" i="11"/>
  <c r="S252" i="11"/>
  <c r="S253" i="11"/>
  <c r="S254" i="11"/>
  <c r="S255" i="11"/>
  <c r="S256" i="11"/>
  <c r="S257" i="11"/>
  <c r="S259" i="11"/>
  <c r="S260" i="11"/>
  <c r="S261" i="11"/>
  <c r="S262" i="11"/>
  <c r="S263" i="11"/>
  <c r="S264" i="11"/>
  <c r="S265" i="11"/>
  <c r="S266" i="11"/>
  <c r="S267" i="11"/>
  <c r="S268" i="11"/>
  <c r="S269" i="11"/>
  <c r="S270" i="11"/>
  <c r="S271" i="11"/>
  <c r="S272" i="11"/>
  <c r="S273" i="11"/>
  <c r="S274" i="11"/>
  <c r="S275" i="11"/>
  <c r="S276" i="11"/>
  <c r="S277" i="11"/>
  <c r="S278" i="11"/>
  <c r="S279" i="11"/>
  <c r="S280" i="11"/>
  <c r="S281" i="11"/>
  <c r="S282" i="11"/>
  <c r="S283" i="11"/>
  <c r="S284" i="11"/>
  <c r="S285" i="11"/>
  <c r="S286" i="11"/>
  <c r="S287" i="11"/>
  <c r="S288" i="11"/>
  <c r="S289" i="11"/>
  <c r="S290" i="11"/>
  <c r="S291" i="11"/>
  <c r="S292" i="11"/>
  <c r="S293" i="11"/>
  <c r="S294" i="11"/>
  <c r="S295" i="11"/>
  <c r="S296" i="11"/>
  <c r="S297" i="11"/>
  <c r="S298" i="11"/>
  <c r="S299" i="11"/>
  <c r="S300" i="11"/>
  <c r="S301" i="11"/>
  <c r="S302" i="11"/>
  <c r="S303" i="11"/>
  <c r="S304" i="11"/>
  <c r="S305" i="11"/>
  <c r="S306" i="11"/>
  <c r="S307" i="11"/>
  <c r="S308" i="11"/>
  <c r="S309" i="11"/>
  <c r="S310" i="11"/>
  <c r="S311" i="11"/>
  <c r="S312" i="11"/>
  <c r="S313" i="11"/>
  <c r="S314" i="11"/>
  <c r="S315" i="11"/>
  <c r="S316" i="11"/>
  <c r="S317" i="11"/>
  <c r="S318" i="11"/>
  <c r="S319" i="11"/>
  <c r="S320" i="11"/>
  <c r="S321" i="11"/>
  <c r="S322" i="11"/>
  <c r="S323" i="11"/>
  <c r="S324" i="11"/>
  <c r="S325" i="11"/>
  <c r="S326" i="11"/>
  <c r="S327" i="11"/>
  <c r="S328" i="11"/>
  <c r="S329" i="11"/>
  <c r="S330" i="11"/>
  <c r="S331" i="11"/>
  <c r="S332" i="11"/>
  <c r="S333" i="11"/>
  <c r="S334" i="11"/>
  <c r="S335" i="11"/>
  <c r="S336" i="11"/>
  <c r="S337" i="11"/>
  <c r="S338" i="11"/>
  <c r="S339" i="11"/>
  <c r="S340" i="11"/>
  <c r="S341" i="11"/>
  <c r="S342" i="11"/>
  <c r="S343" i="11"/>
  <c r="S344" i="11"/>
  <c r="S345" i="11"/>
  <c r="S346" i="11"/>
  <c r="S347" i="11"/>
  <c r="S348" i="11"/>
  <c r="S349" i="11"/>
  <c r="S350" i="11"/>
  <c r="S351" i="11"/>
  <c r="S352" i="11"/>
  <c r="S353" i="11"/>
  <c r="S354" i="11"/>
  <c r="S355" i="11"/>
  <c r="S356" i="11"/>
  <c r="S357" i="11"/>
  <c r="S358" i="11"/>
  <c r="S359" i="11"/>
  <c r="S360" i="11"/>
  <c r="S361" i="11"/>
  <c r="S362" i="11"/>
  <c r="S363" i="11"/>
  <c r="S364" i="11"/>
  <c r="S365" i="11"/>
  <c r="S366" i="11"/>
  <c r="S367" i="11"/>
  <c r="S2" i="11"/>
  <c r="R3" i="11"/>
  <c r="R4" i="11"/>
  <c r="R5" i="11"/>
  <c r="R6" i="11"/>
  <c r="R7" i="11"/>
  <c r="R8" i="11"/>
  <c r="R9" i="11"/>
  <c r="R10" i="11"/>
  <c r="R11" i="11"/>
  <c r="R12" i="11"/>
  <c r="R13" i="11"/>
  <c r="R14" i="11"/>
  <c r="R15" i="11"/>
  <c r="R16" i="11"/>
  <c r="R17" i="11"/>
  <c r="R18" i="11"/>
  <c r="R19" i="11"/>
  <c r="R20" i="11"/>
  <c r="R21" i="11"/>
  <c r="R22" i="11"/>
  <c r="R23" i="11"/>
  <c r="R24" i="11"/>
  <c r="R25" i="11"/>
  <c r="R26" i="11"/>
  <c r="R27" i="11"/>
  <c r="R28" i="11"/>
  <c r="R29" i="11"/>
  <c r="R30" i="11"/>
  <c r="R31" i="11"/>
  <c r="R32" i="11"/>
  <c r="R33" i="11"/>
  <c r="R34" i="11"/>
  <c r="R35" i="11"/>
  <c r="R36" i="11"/>
  <c r="R37" i="11"/>
  <c r="R38" i="11"/>
  <c r="R39" i="11"/>
  <c r="R40" i="11"/>
  <c r="R41" i="11"/>
  <c r="R42" i="11"/>
  <c r="R43" i="11"/>
  <c r="R44" i="11"/>
  <c r="R45" i="11"/>
  <c r="R46" i="11"/>
  <c r="R47" i="11"/>
  <c r="R48" i="11"/>
  <c r="R49" i="11"/>
  <c r="R50" i="11"/>
  <c r="R51" i="11"/>
  <c r="R52" i="11"/>
  <c r="R53" i="11"/>
  <c r="R54" i="11"/>
  <c r="R55" i="11"/>
  <c r="R56" i="11"/>
  <c r="R57" i="11"/>
  <c r="R58" i="11"/>
  <c r="R59" i="11"/>
  <c r="R60" i="11"/>
  <c r="R61" i="11"/>
  <c r="R62" i="11"/>
  <c r="R63" i="11"/>
  <c r="R64" i="11"/>
  <c r="R65" i="11"/>
  <c r="R66" i="11"/>
  <c r="R67" i="11"/>
  <c r="R68" i="11"/>
  <c r="R69" i="11"/>
  <c r="R70" i="11"/>
  <c r="R71" i="11"/>
  <c r="R72" i="11"/>
  <c r="R73" i="11"/>
  <c r="R74" i="11"/>
  <c r="R75" i="11"/>
  <c r="R76" i="11"/>
  <c r="R77" i="11"/>
  <c r="R78" i="11"/>
  <c r="R79" i="11"/>
  <c r="R80" i="11"/>
  <c r="R81" i="11"/>
  <c r="R82" i="11"/>
  <c r="R83" i="11"/>
  <c r="R84" i="11"/>
  <c r="R85" i="11"/>
  <c r="R86" i="11"/>
  <c r="R87" i="11"/>
  <c r="R88" i="11"/>
  <c r="R89" i="11"/>
  <c r="R90" i="11"/>
  <c r="R91" i="11"/>
  <c r="R92" i="11"/>
  <c r="R93" i="11"/>
  <c r="R94" i="11"/>
  <c r="R95" i="11"/>
  <c r="R96" i="11"/>
  <c r="R97" i="11"/>
  <c r="R98" i="11"/>
  <c r="R99" i="11"/>
  <c r="R100" i="11"/>
  <c r="R101" i="11"/>
  <c r="R102" i="11"/>
  <c r="R103" i="11"/>
  <c r="R104" i="11"/>
  <c r="R105" i="11"/>
  <c r="R106" i="11"/>
  <c r="R107" i="11"/>
  <c r="R108" i="11"/>
  <c r="R109" i="11"/>
  <c r="R110" i="11"/>
  <c r="R111" i="11"/>
  <c r="R112" i="11"/>
  <c r="R113" i="11"/>
  <c r="R114" i="11"/>
  <c r="R115" i="11"/>
  <c r="R116" i="11"/>
  <c r="R117" i="11"/>
  <c r="R118" i="11"/>
  <c r="R119" i="11"/>
  <c r="R120" i="11"/>
  <c r="R121" i="11"/>
  <c r="R122" i="11"/>
  <c r="R123" i="11"/>
  <c r="R124" i="11"/>
  <c r="R125" i="11"/>
  <c r="R126" i="11"/>
  <c r="R127" i="11"/>
  <c r="R128" i="11"/>
  <c r="R129" i="11"/>
  <c r="R130" i="11"/>
  <c r="R131" i="11"/>
  <c r="R132" i="11"/>
  <c r="R133" i="11"/>
  <c r="R134" i="11"/>
  <c r="R135" i="11"/>
  <c r="R136" i="11"/>
  <c r="R137" i="11"/>
  <c r="R138" i="11"/>
  <c r="R139" i="11"/>
  <c r="R140" i="11"/>
  <c r="R141" i="11"/>
  <c r="R142" i="11"/>
  <c r="R143" i="11"/>
  <c r="R144" i="11"/>
  <c r="R145" i="11"/>
  <c r="R146" i="11"/>
  <c r="R147" i="11"/>
  <c r="R148" i="11"/>
  <c r="R149" i="11"/>
  <c r="R150" i="11"/>
  <c r="R151" i="11"/>
  <c r="R152" i="11"/>
  <c r="R153" i="11"/>
  <c r="R154" i="11"/>
  <c r="R155" i="11"/>
  <c r="R156" i="11"/>
  <c r="R157" i="11"/>
  <c r="R158" i="11"/>
  <c r="R159" i="11"/>
  <c r="R160" i="11"/>
  <c r="R161" i="11"/>
  <c r="R162" i="11"/>
  <c r="R163" i="11"/>
  <c r="R164" i="11"/>
  <c r="R165" i="11"/>
  <c r="R166" i="11"/>
  <c r="R167" i="11"/>
  <c r="R168" i="11"/>
  <c r="R169" i="11"/>
  <c r="R170" i="11"/>
  <c r="R171" i="11"/>
  <c r="R172" i="11"/>
  <c r="R173" i="11"/>
  <c r="R174" i="11"/>
  <c r="R175" i="11"/>
  <c r="R176" i="11"/>
  <c r="R177" i="11"/>
  <c r="R178" i="11"/>
  <c r="R179" i="11"/>
  <c r="R180" i="11"/>
  <c r="R181" i="11"/>
  <c r="R182" i="11"/>
  <c r="R183" i="11"/>
  <c r="R184" i="11"/>
  <c r="R185" i="11"/>
  <c r="R186" i="11"/>
  <c r="R187" i="11"/>
  <c r="R188" i="11"/>
  <c r="R189" i="11"/>
  <c r="R190" i="11"/>
  <c r="R191" i="11"/>
  <c r="R192" i="11"/>
  <c r="R193" i="11"/>
  <c r="R194" i="11"/>
  <c r="R195" i="11"/>
  <c r="R196" i="11"/>
  <c r="R197" i="11"/>
  <c r="R198" i="11"/>
  <c r="R199" i="11"/>
  <c r="R200" i="11"/>
  <c r="R201" i="11"/>
  <c r="R202" i="11"/>
  <c r="R203" i="11"/>
  <c r="R204" i="11"/>
  <c r="R205" i="11"/>
  <c r="R206" i="11"/>
  <c r="R207" i="11"/>
  <c r="R208" i="11"/>
  <c r="R209" i="11"/>
  <c r="R210" i="11"/>
  <c r="R211" i="11"/>
  <c r="R212" i="11"/>
  <c r="R213" i="11"/>
  <c r="R214" i="11"/>
  <c r="R215" i="11"/>
  <c r="R216" i="11"/>
  <c r="R217" i="11"/>
  <c r="R218" i="11"/>
  <c r="R219" i="11"/>
  <c r="R220" i="11"/>
  <c r="R221" i="11"/>
  <c r="R222" i="11"/>
  <c r="R223" i="11"/>
  <c r="R224" i="11"/>
  <c r="R225" i="11"/>
  <c r="R226" i="11"/>
  <c r="R227" i="11"/>
  <c r="R228" i="11"/>
  <c r="R229" i="11"/>
  <c r="R230" i="11"/>
  <c r="R231" i="11"/>
  <c r="R232" i="11"/>
  <c r="R233" i="11"/>
  <c r="R234" i="11"/>
  <c r="R235" i="11"/>
  <c r="R236" i="11"/>
  <c r="R237" i="11"/>
  <c r="R238" i="11"/>
  <c r="R239" i="11"/>
  <c r="R240" i="11"/>
  <c r="R241" i="11"/>
  <c r="R242" i="11"/>
  <c r="R243" i="11"/>
  <c r="R244" i="11"/>
  <c r="R245" i="11"/>
  <c r="R246" i="11"/>
  <c r="R247" i="11"/>
  <c r="R248" i="11"/>
  <c r="R249" i="11"/>
  <c r="R250" i="11"/>
  <c r="R251" i="11"/>
  <c r="R252" i="11"/>
  <c r="R253" i="11"/>
  <c r="R254" i="11"/>
  <c r="R255" i="11"/>
  <c r="R256" i="11"/>
  <c r="R257" i="11"/>
  <c r="R259" i="11"/>
  <c r="R260" i="11"/>
  <c r="R261" i="11"/>
  <c r="R262" i="11"/>
  <c r="R263" i="11"/>
  <c r="R264" i="11"/>
  <c r="R265" i="11"/>
  <c r="R266" i="11"/>
  <c r="R267" i="11"/>
  <c r="R268" i="11"/>
  <c r="R269" i="11"/>
  <c r="R270" i="11"/>
  <c r="R271" i="11"/>
  <c r="R272" i="11"/>
  <c r="R273" i="11"/>
  <c r="R274" i="11"/>
  <c r="R275" i="11"/>
  <c r="R276" i="11"/>
  <c r="R277" i="11"/>
  <c r="R278" i="11"/>
  <c r="R279" i="11"/>
  <c r="R280" i="11"/>
  <c r="R281" i="11"/>
  <c r="R282" i="11"/>
  <c r="R283" i="11"/>
  <c r="R284" i="11"/>
  <c r="R285" i="11"/>
  <c r="R286" i="11"/>
  <c r="R287" i="11"/>
  <c r="R288" i="11"/>
  <c r="R289" i="11"/>
  <c r="R290" i="11"/>
  <c r="R291" i="11"/>
  <c r="R292" i="11"/>
  <c r="R293" i="11"/>
  <c r="R294" i="11"/>
  <c r="R295" i="11"/>
  <c r="R296" i="11"/>
  <c r="R297" i="11"/>
  <c r="R298" i="11"/>
  <c r="R299" i="11"/>
  <c r="R300" i="11"/>
  <c r="R301" i="11"/>
  <c r="R302" i="11"/>
  <c r="R303" i="11"/>
  <c r="R304" i="11"/>
  <c r="R305" i="11"/>
  <c r="R306" i="11"/>
  <c r="R307" i="11"/>
  <c r="R308" i="11"/>
  <c r="R309" i="11"/>
  <c r="R310" i="11"/>
  <c r="R311" i="11"/>
  <c r="R312" i="11"/>
  <c r="R313" i="11"/>
  <c r="R314" i="11"/>
  <c r="R315" i="11"/>
  <c r="R316" i="11"/>
  <c r="R317" i="11"/>
  <c r="R318" i="11"/>
  <c r="R319" i="11"/>
  <c r="R320" i="11"/>
  <c r="R321" i="11"/>
  <c r="R322" i="11"/>
  <c r="R323" i="11"/>
  <c r="R324" i="11"/>
  <c r="R325" i="11"/>
  <c r="R326" i="11"/>
  <c r="R327" i="11"/>
  <c r="R328" i="11"/>
  <c r="R329" i="11"/>
  <c r="R330" i="11"/>
  <c r="R331" i="11"/>
  <c r="R332" i="11"/>
  <c r="R333" i="11"/>
  <c r="R334" i="11"/>
  <c r="R335" i="11"/>
  <c r="R336" i="11"/>
  <c r="R337" i="11"/>
  <c r="R338" i="11"/>
  <c r="R339" i="11"/>
  <c r="R340" i="11"/>
  <c r="R341" i="11"/>
  <c r="R342" i="11"/>
  <c r="R343" i="11"/>
  <c r="R344" i="11"/>
  <c r="R345" i="11"/>
  <c r="R346" i="11"/>
  <c r="R347" i="11"/>
  <c r="R348" i="11"/>
  <c r="R349" i="11"/>
  <c r="R350" i="11"/>
  <c r="R351" i="11"/>
  <c r="R352" i="11"/>
  <c r="R353" i="11"/>
  <c r="R354" i="11"/>
  <c r="R355" i="11"/>
  <c r="R356" i="11"/>
  <c r="R357" i="11"/>
  <c r="R358" i="11"/>
  <c r="R359" i="11"/>
  <c r="R360" i="11"/>
  <c r="R361" i="11"/>
  <c r="R362" i="11"/>
  <c r="R363" i="11"/>
  <c r="R364" i="11"/>
  <c r="R365" i="11"/>
  <c r="R366" i="11"/>
  <c r="R367" i="11"/>
  <c r="R2" i="11"/>
  <c r="Q3" i="11"/>
  <c r="Q4" i="11"/>
  <c r="Q5" i="11"/>
  <c r="Q6" i="11"/>
  <c r="Q7" i="11"/>
  <c r="Q8" i="11"/>
  <c r="Q9" i="11"/>
  <c r="Q10" i="11"/>
  <c r="Q11" i="11"/>
  <c r="Q12" i="11"/>
  <c r="Q13" i="11"/>
  <c r="Q14" i="11"/>
  <c r="Q15" i="11"/>
  <c r="Q16" i="11"/>
  <c r="Q17" i="11"/>
  <c r="Q18" i="11"/>
  <c r="Q19" i="11"/>
  <c r="Q20" i="11"/>
  <c r="Q21" i="11"/>
  <c r="Q22" i="11"/>
  <c r="Q23" i="11"/>
  <c r="Q24" i="11"/>
  <c r="Q25" i="11"/>
  <c r="Q26" i="11"/>
  <c r="Q27" i="11"/>
  <c r="Q28" i="11"/>
  <c r="Q29" i="11"/>
  <c r="Q30" i="11"/>
  <c r="Q31" i="11"/>
  <c r="Q32" i="11"/>
  <c r="Q33" i="11"/>
  <c r="Q34" i="11"/>
  <c r="Q35" i="11"/>
  <c r="Q36" i="11"/>
  <c r="Q37" i="11"/>
  <c r="Q38" i="11"/>
  <c r="Q39" i="11"/>
  <c r="Q40" i="11"/>
  <c r="Q41" i="11"/>
  <c r="Q42" i="11"/>
  <c r="Q43" i="11"/>
  <c r="Q44" i="11"/>
  <c r="Q45" i="11"/>
  <c r="Q46" i="11"/>
  <c r="Q47" i="11"/>
  <c r="Q48" i="11"/>
  <c r="Q49" i="11"/>
  <c r="Q50" i="11"/>
  <c r="Q51" i="11"/>
  <c r="Q52" i="11"/>
  <c r="Q53" i="11"/>
  <c r="Q54" i="11"/>
  <c r="Q55" i="11"/>
  <c r="Q56" i="11"/>
  <c r="Q57" i="11"/>
  <c r="Q58" i="11"/>
  <c r="Q59" i="11"/>
  <c r="Q60" i="11"/>
  <c r="Q61" i="11"/>
  <c r="Q62" i="11"/>
  <c r="Q63" i="11"/>
  <c r="Q64" i="11"/>
  <c r="Q65" i="11"/>
  <c r="Q66" i="11"/>
  <c r="Q67" i="11"/>
  <c r="Q68" i="11"/>
  <c r="Q69" i="11"/>
  <c r="Q70" i="11"/>
  <c r="Q71" i="11"/>
  <c r="Q72" i="11"/>
  <c r="Q73" i="11"/>
  <c r="Q74" i="11"/>
  <c r="Q75" i="11"/>
  <c r="Q76" i="11"/>
  <c r="Q77" i="11"/>
  <c r="Q78" i="11"/>
  <c r="Q79" i="11"/>
  <c r="Q80" i="11"/>
  <c r="Q81" i="11"/>
  <c r="Q82" i="11"/>
  <c r="Q83" i="11"/>
  <c r="Q84" i="11"/>
  <c r="Q85" i="11"/>
  <c r="Q86" i="11"/>
  <c r="Q87" i="11"/>
  <c r="Q88" i="11"/>
  <c r="Q89" i="11"/>
  <c r="Q90" i="11"/>
  <c r="Q91" i="11"/>
  <c r="Q92" i="11"/>
  <c r="Q93" i="11"/>
  <c r="Q94" i="11"/>
  <c r="Q95" i="11"/>
  <c r="Q96" i="11"/>
  <c r="Q97" i="11"/>
  <c r="Q98" i="11"/>
  <c r="Q99" i="11"/>
  <c r="Q100" i="11"/>
  <c r="Q101" i="11"/>
  <c r="Q102" i="11"/>
  <c r="Q103" i="11"/>
  <c r="Q104" i="11"/>
  <c r="Q105" i="11"/>
  <c r="Q106" i="11"/>
  <c r="Q107" i="11"/>
  <c r="Q108" i="11"/>
  <c r="Q109" i="11"/>
  <c r="Q110" i="11"/>
  <c r="Q111" i="11"/>
  <c r="Q112" i="11"/>
  <c r="Q113" i="11"/>
  <c r="Q114" i="11"/>
  <c r="Q115" i="11"/>
  <c r="Q116" i="11"/>
  <c r="Q117" i="11"/>
  <c r="Q118" i="11"/>
  <c r="Q119" i="11"/>
  <c r="Q120" i="11"/>
  <c r="Q121" i="11"/>
  <c r="Q122" i="11"/>
  <c r="Q123" i="11"/>
  <c r="Q124" i="11"/>
  <c r="Q125" i="11"/>
  <c r="Q126" i="11"/>
  <c r="Q127" i="11"/>
  <c r="Q128" i="11"/>
  <c r="Q129" i="11"/>
  <c r="Q130" i="11"/>
  <c r="Q131" i="11"/>
  <c r="Q132" i="11"/>
  <c r="Q133" i="11"/>
  <c r="Q134" i="11"/>
  <c r="Q135" i="11"/>
  <c r="Q136" i="11"/>
  <c r="Q137" i="11"/>
  <c r="Q138" i="11"/>
  <c r="Q139" i="11"/>
  <c r="Q140" i="11"/>
  <c r="Q141" i="11"/>
  <c r="Q142" i="11"/>
  <c r="Q143" i="11"/>
  <c r="Q144" i="11"/>
  <c r="Q145" i="11"/>
  <c r="Q146" i="11"/>
  <c r="Q147" i="11"/>
  <c r="Q148" i="11"/>
  <c r="Q149" i="11"/>
  <c r="Q150" i="11"/>
  <c r="Q151" i="11"/>
  <c r="Q152" i="11"/>
  <c r="Q153" i="11"/>
  <c r="Q154" i="11"/>
  <c r="Q155" i="11"/>
  <c r="Q156" i="11"/>
  <c r="Q157" i="11"/>
  <c r="Q158" i="11"/>
  <c r="Q159" i="11"/>
  <c r="Q160" i="11"/>
  <c r="Q161" i="11"/>
  <c r="Q162" i="11"/>
  <c r="Q163" i="11"/>
  <c r="Q164" i="11"/>
  <c r="Q165" i="11"/>
  <c r="Q166" i="11"/>
  <c r="Q167" i="11"/>
  <c r="Q168" i="11"/>
  <c r="Q169" i="11"/>
  <c r="Q170" i="11"/>
  <c r="Q171" i="11"/>
  <c r="Q172" i="11"/>
  <c r="Q173" i="11"/>
  <c r="Q174" i="11"/>
  <c r="Q175" i="11"/>
  <c r="Q176" i="11"/>
  <c r="Q177" i="11"/>
  <c r="Q178" i="11"/>
  <c r="Q179" i="11"/>
  <c r="Q180" i="11"/>
  <c r="Q181" i="11"/>
  <c r="Q182" i="11"/>
  <c r="Q183" i="11"/>
  <c r="Q184" i="11"/>
  <c r="Q185" i="11"/>
  <c r="Q186" i="11"/>
  <c r="Q187" i="11"/>
  <c r="Q188" i="11"/>
  <c r="Q189" i="11"/>
  <c r="Q190" i="11"/>
  <c r="Q191" i="11"/>
  <c r="Q192" i="11"/>
  <c r="Q193" i="11"/>
  <c r="Q194" i="11"/>
  <c r="Q195" i="11"/>
  <c r="Q196" i="11"/>
  <c r="Q197" i="11"/>
  <c r="Q198" i="11"/>
  <c r="Q199" i="11"/>
  <c r="Q200" i="11"/>
  <c r="Q201" i="11"/>
  <c r="Q202" i="11"/>
  <c r="Q203" i="11"/>
  <c r="Q204" i="11"/>
  <c r="Q205" i="11"/>
  <c r="Q206" i="11"/>
  <c r="Q207" i="11"/>
  <c r="Q208" i="11"/>
  <c r="Q209" i="11"/>
  <c r="Q210" i="11"/>
  <c r="Q211" i="11"/>
  <c r="Q212" i="11"/>
  <c r="Q213" i="11"/>
  <c r="Q214" i="11"/>
  <c r="Q215" i="11"/>
  <c r="Q216" i="11"/>
  <c r="Q217" i="11"/>
  <c r="Q218" i="11"/>
  <c r="Q219" i="11"/>
  <c r="Q220" i="11"/>
  <c r="Q221" i="11"/>
  <c r="Q222" i="11"/>
  <c r="Q223" i="11"/>
  <c r="Q224" i="11"/>
  <c r="Q225" i="11"/>
  <c r="Q226" i="11"/>
  <c r="Q227" i="11"/>
  <c r="Q228" i="11"/>
  <c r="Q229" i="11"/>
  <c r="Q230" i="11"/>
  <c r="Q231" i="11"/>
  <c r="Q232" i="11"/>
  <c r="Q233" i="11"/>
  <c r="Q234" i="11"/>
  <c r="Q235" i="11"/>
  <c r="Q236" i="11"/>
  <c r="Q237" i="11"/>
  <c r="Q238" i="11"/>
  <c r="Q239" i="11"/>
  <c r="Q240" i="11"/>
  <c r="Q241" i="11"/>
  <c r="Q242" i="11"/>
  <c r="Q243" i="11"/>
  <c r="Q244" i="11"/>
  <c r="Q245" i="11"/>
  <c r="Q246" i="11"/>
  <c r="Q247" i="11"/>
  <c r="Q248" i="11"/>
  <c r="Q249" i="11"/>
  <c r="Q250" i="11"/>
  <c r="Q251" i="11"/>
  <c r="Q252" i="11"/>
  <c r="Q253" i="11"/>
  <c r="Q254" i="11"/>
  <c r="Q255" i="11"/>
  <c r="Q256" i="11"/>
  <c r="Q257" i="11"/>
  <c r="Q258" i="11"/>
  <c r="Q259" i="11"/>
  <c r="Q260" i="11"/>
  <c r="Q261" i="11"/>
  <c r="Q262" i="11"/>
  <c r="Q263" i="11"/>
  <c r="Q264" i="11"/>
  <c r="Q265" i="11"/>
  <c r="Q266" i="11"/>
  <c r="Q267" i="11"/>
  <c r="Q268" i="11"/>
  <c r="Q269" i="11"/>
  <c r="Q270" i="11"/>
  <c r="Q271" i="11"/>
  <c r="Q272" i="11"/>
  <c r="Q273" i="11"/>
  <c r="Q274" i="11"/>
  <c r="Q275" i="11"/>
  <c r="Q276" i="11"/>
  <c r="Q277" i="11"/>
  <c r="Q278" i="11"/>
  <c r="Q279" i="11"/>
  <c r="Q280" i="11"/>
  <c r="Q281" i="11"/>
  <c r="Q282" i="11"/>
  <c r="Q283" i="11"/>
  <c r="Q284" i="11"/>
  <c r="Q285" i="11"/>
  <c r="Q286" i="11"/>
  <c r="Q287" i="11"/>
  <c r="Q288" i="11"/>
  <c r="Q289" i="11"/>
  <c r="Q290" i="11"/>
  <c r="Q291" i="11"/>
  <c r="Q292" i="11"/>
  <c r="Q293" i="11"/>
  <c r="Q294" i="11"/>
  <c r="Q295" i="11"/>
  <c r="Q296" i="11"/>
  <c r="Q297" i="11"/>
  <c r="Q298" i="11"/>
  <c r="Q299" i="11"/>
  <c r="Q300" i="11"/>
  <c r="Q301" i="11"/>
  <c r="Q302" i="11"/>
  <c r="Q303" i="11"/>
  <c r="Q304" i="11"/>
  <c r="Q305" i="11"/>
  <c r="Q306" i="11"/>
  <c r="Q307" i="11"/>
  <c r="Q308" i="11"/>
  <c r="Q309" i="11"/>
  <c r="Q310" i="11"/>
  <c r="Q311" i="11"/>
  <c r="Q312" i="11"/>
  <c r="Q313" i="11"/>
  <c r="Q314" i="11"/>
  <c r="Q315" i="11"/>
  <c r="Q316" i="11"/>
  <c r="Q317" i="11"/>
  <c r="Q318" i="11"/>
  <c r="Q319" i="11"/>
  <c r="Q320" i="11"/>
  <c r="Q321" i="11"/>
  <c r="Q322" i="11"/>
  <c r="Q323" i="11"/>
  <c r="Q324" i="11"/>
  <c r="Q325" i="11"/>
  <c r="Q326" i="11"/>
  <c r="Q327" i="11"/>
  <c r="Q328" i="11"/>
  <c r="Q329" i="11"/>
  <c r="Q330" i="11"/>
  <c r="Q331" i="11"/>
  <c r="Q332" i="11"/>
  <c r="Q333" i="11"/>
  <c r="Q334" i="11"/>
  <c r="Q335" i="11"/>
  <c r="Q336" i="11"/>
  <c r="Q337" i="11"/>
  <c r="Q338" i="11"/>
  <c r="Q339" i="11"/>
  <c r="Q340" i="11"/>
  <c r="Q341" i="11"/>
  <c r="Q342" i="11"/>
  <c r="Q343" i="11"/>
  <c r="Q344" i="11"/>
  <c r="Q345" i="11"/>
  <c r="Q346" i="11"/>
  <c r="Q347" i="11"/>
  <c r="Q348" i="11"/>
  <c r="Q349" i="11"/>
  <c r="Q350" i="11"/>
  <c r="Q351" i="11"/>
  <c r="Q352" i="11"/>
  <c r="Q353" i="11"/>
  <c r="Q354" i="11"/>
  <c r="Q355" i="11"/>
  <c r="Q356" i="11"/>
  <c r="Q357" i="11"/>
  <c r="Q358" i="11"/>
  <c r="Q359" i="11"/>
  <c r="Q360" i="11"/>
  <c r="Q361" i="11"/>
  <c r="Q362" i="11"/>
  <c r="Q363" i="11"/>
  <c r="Q364" i="11"/>
  <c r="Q365" i="11"/>
  <c r="Q366" i="11"/>
  <c r="Q367" i="11"/>
  <c r="Q2" i="11"/>
  <c r="P3" i="11"/>
  <c r="P4" i="11"/>
  <c r="P5" i="11"/>
  <c r="P6" i="1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62" i="11"/>
  <c r="P63" i="11"/>
  <c r="P64" i="11"/>
  <c r="P65" i="11"/>
  <c r="P66" i="11"/>
  <c r="P67" i="11"/>
  <c r="P68" i="11"/>
  <c r="P69" i="11"/>
  <c r="P70" i="11"/>
  <c r="P71" i="11"/>
  <c r="P72" i="11"/>
  <c r="P73" i="11"/>
  <c r="P74" i="11"/>
  <c r="P75" i="11"/>
  <c r="P76" i="11"/>
  <c r="P77" i="11"/>
  <c r="P78" i="11"/>
  <c r="P79" i="11"/>
  <c r="P80" i="11"/>
  <c r="P81" i="11"/>
  <c r="P82" i="11"/>
  <c r="P83" i="11"/>
  <c r="P84" i="11"/>
  <c r="P85" i="11"/>
  <c r="P86" i="11"/>
  <c r="P87" i="11"/>
  <c r="P88" i="11"/>
  <c r="P89" i="11"/>
  <c r="P90" i="11"/>
  <c r="P91" i="11"/>
  <c r="P92" i="11"/>
  <c r="P93" i="11"/>
  <c r="P94" i="11"/>
  <c r="P95" i="11"/>
  <c r="P96" i="11"/>
  <c r="P97" i="11"/>
  <c r="P98" i="11"/>
  <c r="P99" i="11"/>
  <c r="P100" i="11"/>
  <c r="P101" i="11"/>
  <c r="P102" i="11"/>
  <c r="P103" i="11"/>
  <c r="P104" i="11"/>
  <c r="P105" i="11"/>
  <c r="P106" i="11"/>
  <c r="P107" i="11"/>
  <c r="P108" i="11"/>
  <c r="P109" i="11"/>
  <c r="P110" i="11"/>
  <c r="P111" i="11"/>
  <c r="P112" i="11"/>
  <c r="P113" i="11"/>
  <c r="P114" i="11"/>
  <c r="P115" i="11"/>
  <c r="P116" i="11"/>
  <c r="P117" i="11"/>
  <c r="P118" i="11"/>
  <c r="P119" i="11"/>
  <c r="P120" i="11"/>
  <c r="P121" i="11"/>
  <c r="P122" i="11"/>
  <c r="P123" i="11"/>
  <c r="P124" i="11"/>
  <c r="P125" i="11"/>
  <c r="P126" i="11"/>
  <c r="P127" i="11"/>
  <c r="P128" i="11"/>
  <c r="P129" i="11"/>
  <c r="P130" i="11"/>
  <c r="P131" i="11"/>
  <c r="P132" i="11"/>
  <c r="P133" i="11"/>
  <c r="P134" i="11"/>
  <c r="P135" i="11"/>
  <c r="P136" i="11"/>
  <c r="P137" i="11"/>
  <c r="P138" i="11"/>
  <c r="P139" i="11"/>
  <c r="P140" i="11"/>
  <c r="P141" i="11"/>
  <c r="P142" i="11"/>
  <c r="P143" i="11"/>
  <c r="P144" i="11"/>
  <c r="P145" i="11"/>
  <c r="P146" i="11"/>
  <c r="P147" i="11"/>
  <c r="P148" i="11"/>
  <c r="P149" i="11"/>
  <c r="P150" i="11"/>
  <c r="P151" i="11"/>
  <c r="P152" i="11"/>
  <c r="P153" i="11"/>
  <c r="P154" i="11"/>
  <c r="P155" i="11"/>
  <c r="P156" i="11"/>
  <c r="P157" i="11"/>
  <c r="P158" i="11"/>
  <c r="P159" i="11"/>
  <c r="P160" i="11"/>
  <c r="P161" i="11"/>
  <c r="P162" i="11"/>
  <c r="P163" i="11"/>
  <c r="P164" i="11"/>
  <c r="P165" i="11"/>
  <c r="P166" i="11"/>
  <c r="P167" i="11"/>
  <c r="P168" i="11"/>
  <c r="P169" i="11"/>
  <c r="P170" i="11"/>
  <c r="P171" i="11"/>
  <c r="P172" i="11"/>
  <c r="P173" i="11"/>
  <c r="P174" i="11"/>
  <c r="P175" i="11"/>
  <c r="P176" i="11"/>
  <c r="P177" i="11"/>
  <c r="P178" i="11"/>
  <c r="P179" i="11"/>
  <c r="P180" i="11"/>
  <c r="P181" i="11"/>
  <c r="P182" i="11"/>
  <c r="P183" i="11"/>
  <c r="P184" i="11"/>
  <c r="P185" i="11"/>
  <c r="P186" i="11"/>
  <c r="P187" i="11"/>
  <c r="P188" i="11"/>
  <c r="P189" i="11"/>
  <c r="P190" i="11"/>
  <c r="P191" i="11"/>
  <c r="P192" i="11"/>
  <c r="P193" i="11"/>
  <c r="P194" i="11"/>
  <c r="P195" i="11"/>
  <c r="P196" i="11"/>
  <c r="P197" i="11"/>
  <c r="P198" i="11"/>
  <c r="P199" i="11"/>
  <c r="P200" i="11"/>
  <c r="P201" i="11"/>
  <c r="P202" i="11"/>
  <c r="P203" i="11"/>
  <c r="P204" i="11"/>
  <c r="P205" i="11"/>
  <c r="P206" i="11"/>
  <c r="P207" i="11"/>
  <c r="P208" i="11"/>
  <c r="P209" i="11"/>
  <c r="P210" i="11"/>
  <c r="P211" i="11"/>
  <c r="P212" i="11"/>
  <c r="P213" i="11"/>
  <c r="P214" i="11"/>
  <c r="P215" i="11"/>
  <c r="P216" i="11"/>
  <c r="P217" i="11"/>
  <c r="P218" i="11"/>
  <c r="P219" i="11"/>
  <c r="P220" i="11"/>
  <c r="P221" i="11"/>
  <c r="P222" i="11"/>
  <c r="P223" i="11"/>
  <c r="P224" i="11"/>
  <c r="P225" i="11"/>
  <c r="P226" i="11"/>
  <c r="P227" i="11"/>
  <c r="P228" i="11"/>
  <c r="P229" i="11"/>
  <c r="P230" i="11"/>
  <c r="P231" i="11"/>
  <c r="P232" i="11"/>
  <c r="P233" i="11"/>
  <c r="P234" i="11"/>
  <c r="P235" i="11"/>
  <c r="P236" i="11"/>
  <c r="P237" i="11"/>
  <c r="P238" i="11"/>
  <c r="P239" i="11"/>
  <c r="P240" i="11"/>
  <c r="P241" i="11"/>
  <c r="P242" i="11"/>
  <c r="P243" i="11"/>
  <c r="P244" i="11"/>
  <c r="P245" i="11"/>
  <c r="P246" i="11"/>
  <c r="P247" i="11"/>
  <c r="P248" i="11"/>
  <c r="P249" i="11"/>
  <c r="P250" i="11"/>
  <c r="P251" i="11"/>
  <c r="P252" i="11"/>
  <c r="P253" i="11"/>
  <c r="P254" i="11"/>
  <c r="P255" i="11"/>
  <c r="P256" i="11"/>
  <c r="P257" i="11"/>
  <c r="P259" i="11"/>
  <c r="P260" i="11"/>
  <c r="P261" i="11"/>
  <c r="P262" i="11"/>
  <c r="P263" i="11"/>
  <c r="P264" i="11"/>
  <c r="P265" i="11"/>
  <c r="P266" i="11"/>
  <c r="P267" i="11"/>
  <c r="P268" i="11"/>
  <c r="P269" i="11"/>
  <c r="P270" i="11"/>
  <c r="P271" i="11"/>
  <c r="P272" i="11"/>
  <c r="P273" i="11"/>
  <c r="P274" i="11"/>
  <c r="P275" i="11"/>
  <c r="P276" i="11"/>
  <c r="P277" i="11"/>
  <c r="P278" i="11"/>
  <c r="P279" i="11"/>
  <c r="P280" i="11"/>
  <c r="P281" i="11"/>
  <c r="P282" i="11"/>
  <c r="P283" i="11"/>
  <c r="P284" i="11"/>
  <c r="P285" i="11"/>
  <c r="P286" i="11"/>
  <c r="P287" i="11"/>
  <c r="P288" i="11"/>
  <c r="P289" i="11"/>
  <c r="P290" i="11"/>
  <c r="P291" i="11"/>
  <c r="P292" i="11"/>
  <c r="P293" i="11"/>
  <c r="P294" i="11"/>
  <c r="P295" i="11"/>
  <c r="P296" i="11"/>
  <c r="P297" i="11"/>
  <c r="P298" i="11"/>
  <c r="P299" i="11"/>
  <c r="P300" i="11"/>
  <c r="P301" i="11"/>
  <c r="P302" i="11"/>
  <c r="P303" i="11"/>
  <c r="P304" i="11"/>
  <c r="P305" i="11"/>
  <c r="P306" i="11"/>
  <c r="P307" i="11"/>
  <c r="P308" i="11"/>
  <c r="P309" i="11"/>
  <c r="P310" i="11"/>
  <c r="P311" i="11"/>
  <c r="P312" i="11"/>
  <c r="P313" i="11"/>
  <c r="P314" i="11"/>
  <c r="P315" i="11"/>
  <c r="P316" i="11"/>
  <c r="P317" i="11"/>
  <c r="P318" i="11"/>
  <c r="P319" i="11"/>
  <c r="P320" i="11"/>
  <c r="P321" i="11"/>
  <c r="P322" i="11"/>
  <c r="P323" i="11"/>
  <c r="P324" i="11"/>
  <c r="P325" i="11"/>
  <c r="P326" i="11"/>
  <c r="P327" i="11"/>
  <c r="P328" i="11"/>
  <c r="P329" i="11"/>
  <c r="P330" i="11"/>
  <c r="P331" i="11"/>
  <c r="P332" i="11"/>
  <c r="P333" i="11"/>
  <c r="P334" i="11"/>
  <c r="P335" i="11"/>
  <c r="P336" i="11"/>
  <c r="P337" i="11"/>
  <c r="P338" i="11"/>
  <c r="P339" i="11"/>
  <c r="P340" i="11"/>
  <c r="P341" i="11"/>
  <c r="P342" i="11"/>
  <c r="P343" i="11"/>
  <c r="P344" i="11"/>
  <c r="P345" i="11"/>
  <c r="P346" i="11"/>
  <c r="P347" i="11"/>
  <c r="P348" i="11"/>
  <c r="P349" i="11"/>
  <c r="P350" i="11"/>
  <c r="P351" i="11"/>
  <c r="P352" i="11"/>
  <c r="P353" i="11"/>
  <c r="P354" i="11"/>
  <c r="P355" i="11"/>
  <c r="P356" i="11"/>
  <c r="P357" i="11"/>
  <c r="P358" i="11"/>
  <c r="P359" i="11"/>
  <c r="P360" i="11"/>
  <c r="P361" i="11"/>
  <c r="P362" i="11"/>
  <c r="P363" i="11"/>
  <c r="P364" i="11"/>
  <c r="P365" i="11"/>
  <c r="P366" i="11"/>
  <c r="P367" i="11"/>
  <c r="P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O102" i="11"/>
  <c r="O103" i="11"/>
  <c r="O104" i="11"/>
  <c r="O105" i="11"/>
  <c r="O106" i="11"/>
  <c r="O107" i="11"/>
  <c r="O108" i="11"/>
  <c r="O109" i="11"/>
  <c r="O110" i="11"/>
  <c r="O111" i="11"/>
  <c r="O112" i="11"/>
  <c r="O113" i="11"/>
  <c r="O114" i="11"/>
  <c r="O115" i="11"/>
  <c r="O116" i="11"/>
  <c r="O117" i="11"/>
  <c r="O118" i="11"/>
  <c r="O119" i="11"/>
  <c r="O120" i="11"/>
  <c r="O121" i="11"/>
  <c r="O122" i="11"/>
  <c r="O123" i="11"/>
  <c r="O124" i="11"/>
  <c r="O125" i="11"/>
  <c r="O126" i="11"/>
  <c r="O127" i="11"/>
  <c r="O128" i="11"/>
  <c r="O129" i="11"/>
  <c r="O130" i="11"/>
  <c r="O131" i="11"/>
  <c r="O132" i="11"/>
  <c r="O133" i="11"/>
  <c r="O134" i="11"/>
  <c r="O135" i="11"/>
  <c r="O136" i="11"/>
  <c r="O137" i="11"/>
  <c r="O138" i="11"/>
  <c r="O139" i="11"/>
  <c r="O140" i="11"/>
  <c r="O141" i="11"/>
  <c r="O142" i="11"/>
  <c r="O143" i="11"/>
  <c r="O144" i="11"/>
  <c r="O145" i="11"/>
  <c r="O146" i="11"/>
  <c r="O147" i="11"/>
  <c r="O148" i="11"/>
  <c r="O149" i="11"/>
  <c r="O150" i="11"/>
  <c r="O151" i="11"/>
  <c r="O152" i="11"/>
  <c r="O153" i="11"/>
  <c r="O154" i="11"/>
  <c r="O155" i="11"/>
  <c r="O156" i="11"/>
  <c r="O157" i="11"/>
  <c r="O158" i="11"/>
  <c r="O159" i="11"/>
  <c r="O160" i="11"/>
  <c r="O161" i="11"/>
  <c r="O162" i="11"/>
  <c r="O163" i="11"/>
  <c r="O164" i="11"/>
  <c r="O165" i="11"/>
  <c r="O166" i="11"/>
  <c r="O167" i="11"/>
  <c r="O168" i="11"/>
  <c r="O169" i="11"/>
  <c r="O170" i="11"/>
  <c r="O171" i="11"/>
  <c r="O172" i="11"/>
  <c r="O173" i="11"/>
  <c r="O174" i="11"/>
  <c r="O175" i="11"/>
  <c r="O176" i="11"/>
  <c r="O177" i="11"/>
  <c r="O178" i="11"/>
  <c r="O179" i="11"/>
  <c r="O180" i="11"/>
  <c r="O181" i="11"/>
  <c r="O182" i="11"/>
  <c r="O183" i="11"/>
  <c r="O184" i="11"/>
  <c r="O185" i="11"/>
  <c r="O186" i="11"/>
  <c r="O187" i="11"/>
  <c r="O188" i="11"/>
  <c r="O189" i="11"/>
  <c r="O190" i="11"/>
  <c r="O191" i="11"/>
  <c r="O192" i="11"/>
  <c r="O193" i="11"/>
  <c r="O194" i="11"/>
  <c r="O195" i="11"/>
  <c r="O196" i="11"/>
  <c r="O197" i="11"/>
  <c r="O198" i="11"/>
  <c r="O199" i="11"/>
  <c r="O200" i="11"/>
  <c r="O201" i="11"/>
  <c r="O202" i="11"/>
  <c r="O203" i="11"/>
  <c r="O204" i="11"/>
  <c r="O205" i="11"/>
  <c r="O206" i="11"/>
  <c r="O207" i="11"/>
  <c r="O208" i="11"/>
  <c r="O209" i="11"/>
  <c r="O210" i="11"/>
  <c r="O211" i="11"/>
  <c r="O212" i="11"/>
  <c r="O213" i="11"/>
  <c r="O214" i="11"/>
  <c r="O215" i="11"/>
  <c r="O216" i="11"/>
  <c r="O217" i="11"/>
  <c r="O218" i="11"/>
  <c r="O219" i="11"/>
  <c r="O220" i="11"/>
  <c r="O221" i="11"/>
  <c r="O222" i="11"/>
  <c r="O223" i="11"/>
  <c r="O224" i="11"/>
  <c r="O225" i="11"/>
  <c r="O226" i="11"/>
  <c r="O227" i="11"/>
  <c r="O228" i="11"/>
  <c r="O229" i="11"/>
  <c r="O230" i="11"/>
  <c r="O231" i="11"/>
  <c r="O232" i="11"/>
  <c r="O233" i="11"/>
  <c r="O234" i="11"/>
  <c r="O235" i="11"/>
  <c r="O236" i="11"/>
  <c r="O237" i="11"/>
  <c r="O238" i="11"/>
  <c r="O239" i="11"/>
  <c r="O240" i="11"/>
  <c r="O241" i="11"/>
  <c r="O242" i="11"/>
  <c r="O243" i="11"/>
  <c r="O244" i="11"/>
  <c r="O245" i="11"/>
  <c r="O246" i="11"/>
  <c r="O247" i="11"/>
  <c r="O248" i="11"/>
  <c r="O249" i="11"/>
  <c r="O250" i="11"/>
  <c r="O251" i="11"/>
  <c r="O252" i="11"/>
  <c r="O253" i="11"/>
  <c r="O254" i="11"/>
  <c r="O255" i="11"/>
  <c r="O256" i="11"/>
  <c r="O257" i="11"/>
  <c r="O258" i="11"/>
  <c r="O259" i="11"/>
  <c r="O260" i="11"/>
  <c r="O261" i="11"/>
  <c r="O262" i="11"/>
  <c r="O263" i="11"/>
  <c r="O264" i="11"/>
  <c r="O265" i="11"/>
  <c r="O266" i="11"/>
  <c r="O267" i="11"/>
  <c r="O268" i="11"/>
  <c r="O269" i="11"/>
  <c r="O270" i="11"/>
  <c r="O271" i="11"/>
  <c r="O272" i="11"/>
  <c r="O273" i="11"/>
  <c r="O274" i="11"/>
  <c r="O275" i="11"/>
  <c r="O276" i="11"/>
  <c r="O277" i="11"/>
  <c r="O278" i="11"/>
  <c r="O279" i="11"/>
  <c r="O280" i="11"/>
  <c r="O281" i="11"/>
  <c r="O282" i="11"/>
  <c r="O283" i="11"/>
  <c r="O284" i="11"/>
  <c r="O285" i="11"/>
  <c r="O286" i="11"/>
  <c r="O287" i="11"/>
  <c r="O288" i="11"/>
  <c r="O289" i="11"/>
  <c r="O290" i="11"/>
  <c r="O291" i="11"/>
  <c r="O292" i="11"/>
  <c r="O293" i="11"/>
  <c r="O294" i="11"/>
  <c r="O295" i="11"/>
  <c r="O296" i="11"/>
  <c r="O297" i="11"/>
  <c r="O298" i="11"/>
  <c r="O299" i="11"/>
  <c r="O300" i="11"/>
  <c r="O301" i="11"/>
  <c r="O302" i="11"/>
  <c r="O303" i="11"/>
  <c r="O304" i="11"/>
  <c r="O305" i="11"/>
  <c r="O306" i="11"/>
  <c r="O307" i="11"/>
  <c r="O308" i="11"/>
  <c r="O309" i="11"/>
  <c r="O310" i="11"/>
  <c r="O311" i="11"/>
  <c r="O312" i="11"/>
  <c r="O313" i="11"/>
  <c r="O314" i="11"/>
  <c r="O315" i="11"/>
  <c r="O316" i="11"/>
  <c r="O317" i="11"/>
  <c r="O318" i="11"/>
  <c r="O319" i="11"/>
  <c r="O320" i="11"/>
  <c r="O321" i="11"/>
  <c r="O322" i="11"/>
  <c r="O323" i="11"/>
  <c r="O324" i="11"/>
  <c r="O325" i="11"/>
  <c r="O326" i="11"/>
  <c r="O327" i="11"/>
  <c r="O328" i="11"/>
  <c r="O329" i="11"/>
  <c r="O330" i="11"/>
  <c r="O331" i="11"/>
  <c r="O332" i="11"/>
  <c r="O333" i="11"/>
  <c r="O334" i="11"/>
  <c r="O335" i="11"/>
  <c r="O336" i="11"/>
  <c r="O337" i="11"/>
  <c r="O338" i="11"/>
  <c r="O339" i="11"/>
  <c r="O340" i="11"/>
  <c r="O341" i="11"/>
  <c r="O342" i="11"/>
  <c r="O343" i="11"/>
  <c r="O344" i="11"/>
  <c r="O345" i="11"/>
  <c r="O346" i="11"/>
  <c r="O347" i="11"/>
  <c r="O348" i="11"/>
  <c r="O349" i="11"/>
  <c r="O350" i="11"/>
  <c r="O351" i="11"/>
  <c r="O352" i="11"/>
  <c r="O353" i="11"/>
  <c r="O354" i="11"/>
  <c r="O355" i="11"/>
  <c r="O356" i="11"/>
  <c r="O357" i="11"/>
  <c r="O358" i="11"/>
  <c r="O359" i="11"/>
  <c r="O360" i="11"/>
  <c r="O361" i="11"/>
  <c r="O362" i="11"/>
  <c r="O363" i="11"/>
  <c r="O364" i="11"/>
  <c r="O365" i="11"/>
  <c r="O366" i="11"/>
  <c r="O367" i="11"/>
  <c r="O2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L102" i="11"/>
  <c r="L103" i="1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19" i="11"/>
  <c r="L120" i="11"/>
  <c r="L121" i="11"/>
  <c r="L122" i="11"/>
  <c r="L123" i="11"/>
  <c r="L124" i="11"/>
  <c r="L125" i="11"/>
  <c r="L126" i="11"/>
  <c r="L127" i="11"/>
  <c r="L128" i="11"/>
  <c r="L129" i="11"/>
  <c r="L130" i="11"/>
  <c r="L131" i="11"/>
  <c r="L132" i="11"/>
  <c r="L133" i="11"/>
  <c r="L134" i="11"/>
  <c r="L135" i="11"/>
  <c r="L136" i="11"/>
  <c r="L137" i="11"/>
  <c r="L138" i="11"/>
  <c r="L139" i="11"/>
  <c r="L140" i="11"/>
  <c r="L141" i="11"/>
  <c r="L142" i="11"/>
  <c r="L143" i="11"/>
  <c r="L144" i="11"/>
  <c r="L145" i="11"/>
  <c r="L146" i="11"/>
  <c r="L147" i="1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60" i="11"/>
  <c r="L161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174" i="11"/>
  <c r="L175" i="11"/>
  <c r="L176" i="11"/>
  <c r="L177" i="11"/>
  <c r="L178" i="11"/>
  <c r="L179" i="11"/>
  <c r="L180" i="11"/>
  <c r="L181" i="11"/>
  <c r="L182" i="11"/>
  <c r="L183" i="11"/>
  <c r="L184" i="11"/>
  <c r="L185" i="11"/>
  <c r="L186" i="11"/>
  <c r="L187" i="11"/>
  <c r="L188" i="11"/>
  <c r="L189" i="11"/>
  <c r="L190" i="11"/>
  <c r="L191" i="11"/>
  <c r="L192" i="11"/>
  <c r="L193" i="11"/>
  <c r="L194" i="11"/>
  <c r="L195" i="11"/>
  <c r="L196" i="11"/>
  <c r="L197" i="11"/>
  <c r="L198" i="11"/>
  <c r="L199" i="11"/>
  <c r="L200" i="11"/>
  <c r="L201" i="11"/>
  <c r="L202" i="11"/>
  <c r="L203" i="11"/>
  <c r="L204" i="11"/>
  <c r="L205" i="11"/>
  <c r="L206" i="11"/>
  <c r="L207" i="11"/>
  <c r="L208" i="11"/>
  <c r="L209" i="11"/>
  <c r="L210" i="11"/>
  <c r="L211" i="11"/>
  <c r="L212" i="11"/>
  <c r="L213" i="11"/>
  <c r="L214" i="11"/>
  <c r="L215" i="11"/>
  <c r="L216" i="11"/>
  <c r="L217" i="11"/>
  <c r="L218" i="11"/>
  <c r="L219" i="11"/>
  <c r="L220" i="11"/>
  <c r="L221" i="11"/>
  <c r="L222" i="11"/>
  <c r="L223" i="11"/>
  <c r="L224" i="11"/>
  <c r="L225" i="11"/>
  <c r="L226" i="11"/>
  <c r="L227" i="11"/>
  <c r="L228" i="11"/>
  <c r="L229" i="11"/>
  <c r="L230" i="11"/>
  <c r="L231" i="11"/>
  <c r="L232" i="11"/>
  <c r="L233" i="11"/>
  <c r="L234" i="11"/>
  <c r="L235" i="11"/>
  <c r="L236" i="11"/>
  <c r="L237" i="11"/>
  <c r="L238" i="11"/>
  <c r="L239" i="11"/>
  <c r="L240" i="11"/>
  <c r="L241" i="11"/>
  <c r="L242" i="11"/>
  <c r="L243" i="11"/>
  <c r="L244" i="11"/>
  <c r="L245" i="11"/>
  <c r="L246" i="11"/>
  <c r="L247" i="11"/>
  <c r="L248" i="11"/>
  <c r="L249" i="11"/>
  <c r="L250" i="11"/>
  <c r="L251" i="11"/>
  <c r="L252" i="11"/>
  <c r="L253" i="11"/>
  <c r="L254" i="11"/>
  <c r="L255" i="11"/>
  <c r="L256" i="11"/>
  <c r="L257" i="11"/>
  <c r="L258" i="11"/>
  <c r="L259" i="11"/>
  <c r="L260" i="11"/>
  <c r="L261" i="11"/>
  <c r="L262" i="11"/>
  <c r="L263" i="11"/>
  <c r="L264" i="11"/>
  <c r="L265" i="11"/>
  <c r="L266" i="11"/>
  <c r="L267" i="11"/>
  <c r="L268" i="11"/>
  <c r="L269" i="11"/>
  <c r="L270" i="11"/>
  <c r="L271" i="11"/>
  <c r="L272" i="11"/>
  <c r="L273" i="11"/>
  <c r="L274" i="11"/>
  <c r="L275" i="11"/>
  <c r="L276" i="11"/>
  <c r="L277" i="11"/>
  <c r="L278" i="11"/>
  <c r="L279" i="11"/>
  <c r="L280" i="11"/>
  <c r="L281" i="11"/>
  <c r="L282" i="11"/>
  <c r="L283" i="11"/>
  <c r="L284" i="11"/>
  <c r="L285" i="11"/>
  <c r="L286" i="11"/>
  <c r="L287" i="11"/>
  <c r="L288" i="11"/>
  <c r="L289" i="11"/>
  <c r="L290" i="11"/>
  <c r="L291" i="11"/>
  <c r="L292" i="11"/>
  <c r="L293" i="11"/>
  <c r="L294" i="11"/>
  <c r="L295" i="11"/>
  <c r="L296" i="11"/>
  <c r="L297" i="11"/>
  <c r="L298" i="11"/>
  <c r="L299" i="11"/>
  <c r="L300" i="11"/>
  <c r="L301" i="11"/>
  <c r="L302" i="11"/>
  <c r="L303" i="11"/>
  <c r="L304" i="11"/>
  <c r="L305" i="11"/>
  <c r="L306" i="11"/>
  <c r="L307" i="11"/>
  <c r="L308" i="11"/>
  <c r="L309" i="11"/>
  <c r="L310" i="11"/>
  <c r="L311" i="11"/>
  <c r="L312" i="11"/>
  <c r="L313" i="11"/>
  <c r="L314" i="11"/>
  <c r="L315" i="11"/>
  <c r="L316" i="11"/>
  <c r="L317" i="11"/>
  <c r="L318" i="11"/>
  <c r="L319" i="11"/>
  <c r="L320" i="11"/>
  <c r="L321" i="11"/>
  <c r="L322" i="11"/>
  <c r="L323" i="11"/>
  <c r="L324" i="11"/>
  <c r="L325" i="11"/>
  <c r="L326" i="11"/>
  <c r="L327" i="11"/>
  <c r="L328" i="11"/>
  <c r="L329" i="11"/>
  <c r="L330" i="11"/>
  <c r="L331" i="11"/>
  <c r="L332" i="11"/>
  <c r="L333" i="11"/>
  <c r="L334" i="11"/>
  <c r="L335" i="11"/>
  <c r="L336" i="11"/>
  <c r="L337" i="11"/>
  <c r="L338" i="11"/>
  <c r="L339" i="11"/>
  <c r="L340" i="11"/>
  <c r="L341" i="11"/>
  <c r="L342" i="11"/>
  <c r="L343" i="11"/>
  <c r="L344" i="11"/>
  <c r="L345" i="11"/>
  <c r="L346" i="11"/>
  <c r="L347" i="11"/>
  <c r="L348" i="11"/>
  <c r="L349" i="11"/>
  <c r="L350" i="11"/>
  <c r="L351" i="11"/>
  <c r="L352" i="11"/>
  <c r="L353" i="11"/>
  <c r="L354" i="11"/>
  <c r="L355" i="11"/>
  <c r="L356" i="11"/>
  <c r="L357" i="11"/>
  <c r="L358" i="11"/>
  <c r="L359" i="11"/>
  <c r="L360" i="11"/>
  <c r="L361" i="11"/>
  <c r="L362" i="11"/>
  <c r="L363" i="11"/>
  <c r="L364" i="11"/>
  <c r="L365" i="11"/>
  <c r="L366" i="11"/>
  <c r="L367" i="11"/>
  <c r="L5" i="11"/>
  <c r="E352" i="11"/>
  <c r="N367" i="11"/>
  <c r="M367" i="11"/>
  <c r="D367" i="11"/>
  <c r="E367" i="11" s="1"/>
  <c r="N366" i="11"/>
  <c r="M366" i="11"/>
  <c r="G366" i="11"/>
  <c r="D366" i="11"/>
  <c r="F366" i="11" s="1"/>
  <c r="N365" i="11"/>
  <c r="M365" i="11"/>
  <c r="D365" i="11"/>
  <c r="N364" i="11"/>
  <c r="M364" i="11"/>
  <c r="G364" i="11"/>
  <c r="D364" i="11"/>
  <c r="H364" i="11" s="1"/>
  <c r="N363" i="11"/>
  <c r="M363" i="11"/>
  <c r="D363" i="11"/>
  <c r="K363" i="11" s="1"/>
  <c r="N362" i="11"/>
  <c r="M362" i="11"/>
  <c r="I362" i="11"/>
  <c r="D362" i="11"/>
  <c r="J362" i="11" s="1"/>
  <c r="N361" i="11"/>
  <c r="M361" i="11"/>
  <c r="D361" i="11"/>
  <c r="F361" i="11" s="1"/>
  <c r="N360" i="11"/>
  <c r="M360" i="11"/>
  <c r="D360" i="11"/>
  <c r="N359" i="11"/>
  <c r="M359" i="11"/>
  <c r="F359" i="11"/>
  <c r="D359" i="11"/>
  <c r="K359" i="11" s="1"/>
  <c r="N358" i="11"/>
  <c r="M358" i="11"/>
  <c r="D358" i="11"/>
  <c r="J358" i="11" s="1"/>
  <c r="N357" i="11"/>
  <c r="M357" i="11"/>
  <c r="D357" i="11"/>
  <c r="N356" i="11"/>
  <c r="M356" i="11"/>
  <c r="D356" i="11"/>
  <c r="K356" i="11" s="1"/>
  <c r="N355" i="11"/>
  <c r="M355" i="11"/>
  <c r="D355" i="11"/>
  <c r="K355" i="11" s="1"/>
  <c r="N354" i="11"/>
  <c r="M354" i="11"/>
  <c r="G354" i="11"/>
  <c r="D354" i="11"/>
  <c r="J354" i="11" s="1"/>
  <c r="N353" i="11"/>
  <c r="M353" i="11"/>
  <c r="D353" i="11"/>
  <c r="F353" i="11" s="1"/>
  <c r="N352" i="11"/>
  <c r="M352" i="11"/>
  <c r="J352" i="11"/>
  <c r="D352" i="11"/>
  <c r="K352" i="11" s="1"/>
  <c r="N351" i="11"/>
  <c r="M351" i="11"/>
  <c r="I351" i="11"/>
  <c r="G351" i="11"/>
  <c r="F351" i="11"/>
  <c r="D351" i="11"/>
  <c r="K351" i="11" s="1"/>
  <c r="N350" i="11"/>
  <c r="M350" i="11"/>
  <c r="D350" i="11"/>
  <c r="J350" i="11" s="1"/>
  <c r="N349" i="11"/>
  <c r="M349" i="11"/>
  <c r="D349" i="11"/>
  <c r="F349" i="11" s="1"/>
  <c r="N348" i="11"/>
  <c r="M348" i="11"/>
  <c r="I348" i="11"/>
  <c r="D348" i="11"/>
  <c r="K348" i="11" s="1"/>
  <c r="N347" i="11"/>
  <c r="M347" i="11"/>
  <c r="D347" i="11"/>
  <c r="N346" i="11"/>
  <c r="M346" i="11"/>
  <c r="D346" i="11"/>
  <c r="J346" i="11" s="1"/>
  <c r="N345" i="11"/>
  <c r="M345" i="11"/>
  <c r="I345" i="11"/>
  <c r="D345" i="11"/>
  <c r="F345" i="11" s="1"/>
  <c r="N344" i="11"/>
  <c r="M344" i="11"/>
  <c r="D344" i="11"/>
  <c r="N343" i="11"/>
  <c r="M343" i="11"/>
  <c r="D343" i="11"/>
  <c r="K343" i="11" s="1"/>
  <c r="N342" i="11"/>
  <c r="M342" i="11"/>
  <c r="D342" i="11"/>
  <c r="J342" i="11" s="1"/>
  <c r="N341" i="11"/>
  <c r="M341" i="11"/>
  <c r="D341" i="11"/>
  <c r="N340" i="11"/>
  <c r="M340" i="11"/>
  <c r="D340" i="11"/>
  <c r="N339" i="11"/>
  <c r="M339" i="11"/>
  <c r="D339" i="11"/>
  <c r="N338" i="11"/>
  <c r="M338" i="11"/>
  <c r="D338" i="11"/>
  <c r="J338" i="11" s="1"/>
  <c r="N337" i="11"/>
  <c r="M337" i="11"/>
  <c r="D337" i="11"/>
  <c r="F337" i="11" s="1"/>
  <c r="N336" i="11"/>
  <c r="M336" i="11"/>
  <c r="D336" i="11"/>
  <c r="E336" i="11" s="1"/>
  <c r="N335" i="11"/>
  <c r="M335" i="11"/>
  <c r="D335" i="11"/>
  <c r="E335" i="11" s="1"/>
  <c r="N334" i="11"/>
  <c r="M334" i="11"/>
  <c r="D334" i="11"/>
  <c r="E334" i="11" s="1"/>
  <c r="N333" i="11"/>
  <c r="M333" i="11"/>
  <c r="D333" i="11"/>
  <c r="E333" i="11" s="1"/>
  <c r="N332" i="11"/>
  <c r="M332" i="11"/>
  <c r="D332" i="11"/>
  <c r="H332" i="11" s="1"/>
  <c r="N331" i="11"/>
  <c r="M331" i="11"/>
  <c r="D331" i="11"/>
  <c r="J331" i="11" s="1"/>
  <c r="N330" i="11"/>
  <c r="M330" i="11"/>
  <c r="I330" i="11"/>
  <c r="D330" i="11"/>
  <c r="J330" i="11" s="1"/>
  <c r="N329" i="11"/>
  <c r="M329" i="11"/>
  <c r="D329" i="11"/>
  <c r="F329" i="11" s="1"/>
  <c r="N328" i="11"/>
  <c r="M328" i="11"/>
  <c r="D328" i="11"/>
  <c r="E328" i="11" s="1"/>
  <c r="N327" i="11"/>
  <c r="M327" i="11"/>
  <c r="D327" i="11"/>
  <c r="E327" i="11" s="1"/>
  <c r="N326" i="11"/>
  <c r="M326" i="11"/>
  <c r="D326" i="11"/>
  <c r="I326" i="11" s="1"/>
  <c r="N325" i="11"/>
  <c r="M325" i="11"/>
  <c r="D325" i="11"/>
  <c r="E325" i="11" s="1"/>
  <c r="N324" i="11"/>
  <c r="M324" i="11"/>
  <c r="D324" i="11"/>
  <c r="H324" i="11" s="1"/>
  <c r="N323" i="11"/>
  <c r="M323" i="11"/>
  <c r="K323" i="11"/>
  <c r="D323" i="11"/>
  <c r="J323" i="11" s="1"/>
  <c r="N322" i="11"/>
  <c r="M322" i="11"/>
  <c r="D322" i="11"/>
  <c r="K322" i="11" s="1"/>
  <c r="N321" i="11"/>
  <c r="M321" i="11"/>
  <c r="D321" i="11"/>
  <c r="E321" i="11" s="1"/>
  <c r="N320" i="11"/>
  <c r="M320" i="11"/>
  <c r="K320" i="11"/>
  <c r="D320" i="11"/>
  <c r="E320" i="11" s="1"/>
  <c r="N319" i="11"/>
  <c r="M319" i="11"/>
  <c r="D319" i="11"/>
  <c r="G319" i="11" s="1"/>
  <c r="N318" i="11"/>
  <c r="M318" i="11"/>
  <c r="D318" i="11"/>
  <c r="N317" i="11"/>
  <c r="M317" i="11"/>
  <c r="D317" i="11"/>
  <c r="J317" i="11" s="1"/>
  <c r="N316" i="11"/>
  <c r="M316" i="11"/>
  <c r="J316" i="11"/>
  <c r="I316" i="11"/>
  <c r="D316" i="11"/>
  <c r="H316" i="11" s="1"/>
  <c r="N315" i="11"/>
  <c r="M315" i="11"/>
  <c r="D315" i="11"/>
  <c r="J315" i="11" s="1"/>
  <c r="N314" i="11"/>
  <c r="M314" i="11"/>
  <c r="D314" i="11"/>
  <c r="E314" i="11" s="1"/>
  <c r="N313" i="11"/>
  <c r="M313" i="11"/>
  <c r="D313" i="11"/>
  <c r="E313" i="11" s="1"/>
  <c r="N312" i="11"/>
  <c r="M312" i="11"/>
  <c r="D312" i="11"/>
  <c r="E312" i="11" s="1"/>
  <c r="N311" i="11"/>
  <c r="M311" i="11"/>
  <c r="D311" i="11"/>
  <c r="G311" i="11" s="1"/>
  <c r="N310" i="11"/>
  <c r="M310" i="11"/>
  <c r="D310" i="11"/>
  <c r="I310" i="11" s="1"/>
  <c r="N309" i="11"/>
  <c r="M309" i="11"/>
  <c r="D309" i="11"/>
  <c r="I309" i="11" s="1"/>
  <c r="N308" i="11"/>
  <c r="M308" i="11"/>
  <c r="D308" i="11"/>
  <c r="H308" i="11" s="1"/>
  <c r="N307" i="11"/>
  <c r="M307" i="11"/>
  <c r="D307" i="11"/>
  <c r="J307" i="11" s="1"/>
  <c r="N306" i="11"/>
  <c r="M306" i="11"/>
  <c r="D306" i="11"/>
  <c r="E306" i="11" s="1"/>
  <c r="N305" i="11"/>
  <c r="M305" i="11"/>
  <c r="D305" i="11"/>
  <c r="E305" i="11" s="1"/>
  <c r="N304" i="11"/>
  <c r="M304" i="11"/>
  <c r="D304" i="11"/>
  <c r="E304" i="11" s="1"/>
  <c r="N303" i="11"/>
  <c r="M303" i="11"/>
  <c r="D303" i="11"/>
  <c r="G303" i="11" s="1"/>
  <c r="N302" i="11"/>
  <c r="M302" i="11"/>
  <c r="H302" i="11"/>
  <c r="D302" i="11"/>
  <c r="N301" i="11"/>
  <c r="M301" i="11"/>
  <c r="D301" i="11"/>
  <c r="E301" i="11" s="1"/>
  <c r="N300" i="11"/>
  <c r="M300" i="11"/>
  <c r="D300" i="11"/>
  <c r="E300" i="11" s="1"/>
  <c r="N299" i="11"/>
  <c r="M299" i="11"/>
  <c r="D299" i="11"/>
  <c r="J299" i="11" s="1"/>
  <c r="N298" i="11"/>
  <c r="M298" i="11"/>
  <c r="D298" i="11"/>
  <c r="E298" i="11" s="1"/>
  <c r="N297" i="11"/>
  <c r="M297" i="11"/>
  <c r="D297" i="11"/>
  <c r="E297" i="11" s="1"/>
  <c r="N296" i="11"/>
  <c r="M296" i="11"/>
  <c r="D296" i="11"/>
  <c r="K296" i="11" s="1"/>
  <c r="N295" i="11"/>
  <c r="M295" i="11"/>
  <c r="D295" i="11"/>
  <c r="K295" i="11" s="1"/>
  <c r="N294" i="11"/>
  <c r="M294" i="11"/>
  <c r="F294" i="11"/>
  <c r="D294" i="11"/>
  <c r="I294" i="11" s="1"/>
  <c r="N293" i="11"/>
  <c r="M293" i="11"/>
  <c r="D293" i="11"/>
  <c r="E293" i="11" s="1"/>
  <c r="N292" i="11"/>
  <c r="M292" i="11"/>
  <c r="D292" i="11"/>
  <c r="H292" i="11" s="1"/>
  <c r="N291" i="11"/>
  <c r="M291" i="11"/>
  <c r="D291" i="11"/>
  <c r="J291" i="11" s="1"/>
  <c r="N290" i="11"/>
  <c r="M290" i="11"/>
  <c r="D290" i="11"/>
  <c r="E290" i="11" s="1"/>
  <c r="N289" i="11"/>
  <c r="M289" i="11"/>
  <c r="D289" i="11"/>
  <c r="E289" i="11" s="1"/>
  <c r="N288" i="11"/>
  <c r="M288" i="11"/>
  <c r="D288" i="11"/>
  <c r="E288" i="11" s="1"/>
  <c r="N287" i="11"/>
  <c r="M287" i="11"/>
  <c r="D287" i="11"/>
  <c r="K287" i="11" s="1"/>
  <c r="N286" i="11"/>
  <c r="M286" i="11"/>
  <c r="F286" i="11"/>
  <c r="D286" i="11"/>
  <c r="N285" i="11"/>
  <c r="M285" i="11"/>
  <c r="D285" i="11"/>
  <c r="J285" i="11" s="1"/>
  <c r="N284" i="11"/>
  <c r="M284" i="11"/>
  <c r="D284" i="11"/>
  <c r="H284" i="11" s="1"/>
  <c r="N283" i="11"/>
  <c r="M283" i="11"/>
  <c r="F283" i="11"/>
  <c r="D283" i="11"/>
  <c r="J283" i="11" s="1"/>
  <c r="N282" i="11"/>
  <c r="M282" i="11"/>
  <c r="D282" i="11"/>
  <c r="K282" i="11" s="1"/>
  <c r="N281" i="11"/>
  <c r="M281" i="11"/>
  <c r="F281" i="11"/>
  <c r="D281" i="11"/>
  <c r="N280" i="11"/>
  <c r="M280" i="11"/>
  <c r="D280" i="11"/>
  <c r="K280" i="11" s="1"/>
  <c r="N279" i="11"/>
  <c r="M279" i="11"/>
  <c r="D279" i="11"/>
  <c r="E279" i="11" s="1"/>
  <c r="N278" i="11"/>
  <c r="M278" i="11"/>
  <c r="D278" i="11"/>
  <c r="N277" i="11"/>
  <c r="M277" i="11"/>
  <c r="F277" i="11"/>
  <c r="D277" i="11"/>
  <c r="K277" i="11" s="1"/>
  <c r="N276" i="11"/>
  <c r="M276" i="11"/>
  <c r="D276" i="11"/>
  <c r="N275" i="11"/>
  <c r="M275" i="11"/>
  <c r="D275" i="11"/>
  <c r="N274" i="11"/>
  <c r="M274" i="11"/>
  <c r="D274" i="11"/>
  <c r="N273" i="11"/>
  <c r="M273" i="11"/>
  <c r="I273" i="11"/>
  <c r="D273" i="11"/>
  <c r="E273" i="11" s="1"/>
  <c r="N272" i="11"/>
  <c r="M272" i="11"/>
  <c r="D272" i="11"/>
  <c r="E272" i="11" s="1"/>
  <c r="N271" i="11"/>
  <c r="M271" i="11"/>
  <c r="D271" i="11"/>
  <c r="N270" i="11"/>
  <c r="M270" i="11"/>
  <c r="D270" i="11"/>
  <c r="N269" i="11"/>
  <c r="M269" i="11"/>
  <c r="D269" i="11"/>
  <c r="H269" i="11" s="1"/>
  <c r="N268" i="11"/>
  <c r="M268" i="11"/>
  <c r="G268" i="11"/>
  <c r="D268" i="11"/>
  <c r="J268" i="11" s="1"/>
  <c r="N267" i="11"/>
  <c r="M267" i="11"/>
  <c r="D267" i="11"/>
  <c r="E267" i="11" s="1"/>
  <c r="N266" i="11"/>
  <c r="M266" i="11"/>
  <c r="D266" i="11"/>
  <c r="E266" i="11" s="1"/>
  <c r="N265" i="11"/>
  <c r="M265" i="11"/>
  <c r="D265" i="11"/>
  <c r="E265" i="11" s="1"/>
  <c r="N264" i="11"/>
  <c r="M264" i="11"/>
  <c r="D264" i="11"/>
  <c r="J264" i="11" s="1"/>
  <c r="N263" i="11"/>
  <c r="M263" i="11"/>
  <c r="J263" i="11"/>
  <c r="I263" i="11"/>
  <c r="D263" i="11"/>
  <c r="G263" i="11" s="1"/>
  <c r="N262" i="11"/>
  <c r="M262" i="11"/>
  <c r="D262" i="11"/>
  <c r="J262" i="11" s="1"/>
  <c r="N261" i="11"/>
  <c r="M261" i="11"/>
  <c r="D261" i="11"/>
  <c r="H261" i="11" s="1"/>
  <c r="N260" i="11"/>
  <c r="M260" i="11"/>
  <c r="D260" i="11"/>
  <c r="J260" i="11" s="1"/>
  <c r="N259" i="11"/>
  <c r="M259" i="11"/>
  <c r="D259" i="11"/>
  <c r="N258" i="11"/>
  <c r="M258" i="11"/>
  <c r="D258" i="11"/>
  <c r="E258" i="11" s="1"/>
  <c r="N257" i="11"/>
  <c r="M257" i="11"/>
  <c r="D257" i="11"/>
  <c r="N256" i="11"/>
  <c r="M256" i="11"/>
  <c r="D256" i="11"/>
  <c r="N255" i="11"/>
  <c r="M255" i="11"/>
  <c r="D255" i="11"/>
  <c r="I255" i="11" s="1"/>
  <c r="N254" i="11"/>
  <c r="M254" i="11"/>
  <c r="I254" i="11"/>
  <c r="D254" i="11"/>
  <c r="K254" i="11" s="1"/>
  <c r="N253" i="11"/>
  <c r="M253" i="11"/>
  <c r="K253" i="11"/>
  <c r="D253" i="11"/>
  <c r="J253" i="11" s="1"/>
  <c r="N252" i="11"/>
  <c r="M252" i="11"/>
  <c r="D252" i="11"/>
  <c r="N251" i="11"/>
  <c r="M251" i="11"/>
  <c r="D251" i="11"/>
  <c r="E251" i="11" s="1"/>
  <c r="N250" i="11"/>
  <c r="M250" i="11"/>
  <c r="D250" i="11"/>
  <c r="N249" i="11"/>
  <c r="M249" i="11"/>
  <c r="D249" i="11"/>
  <c r="E249" i="11" s="1"/>
  <c r="N248" i="11"/>
  <c r="M248" i="11"/>
  <c r="D248" i="11"/>
  <c r="E248" i="11" s="1"/>
  <c r="N247" i="11"/>
  <c r="M247" i="11"/>
  <c r="D247" i="11"/>
  <c r="I247" i="11" s="1"/>
  <c r="N246" i="11"/>
  <c r="M246" i="11"/>
  <c r="D246" i="11"/>
  <c r="H246" i="11" s="1"/>
  <c r="N245" i="11"/>
  <c r="M245" i="11"/>
  <c r="D245" i="11"/>
  <c r="J245" i="11" s="1"/>
  <c r="N244" i="11"/>
  <c r="M244" i="11"/>
  <c r="D244" i="11"/>
  <c r="K244" i="11" s="1"/>
  <c r="N243" i="11"/>
  <c r="M243" i="11"/>
  <c r="D243" i="11"/>
  <c r="I243" i="11" s="1"/>
  <c r="N242" i="11"/>
  <c r="M242" i="11"/>
  <c r="G242" i="11"/>
  <c r="D242" i="11"/>
  <c r="E242" i="11" s="1"/>
  <c r="N241" i="11"/>
  <c r="M241" i="11"/>
  <c r="D241" i="11"/>
  <c r="E241" i="11" s="1"/>
  <c r="N240" i="11"/>
  <c r="M240" i="11"/>
  <c r="K240" i="11"/>
  <c r="D240" i="11"/>
  <c r="I240" i="11" s="1"/>
  <c r="N239" i="11"/>
  <c r="M239" i="11"/>
  <c r="D239" i="11"/>
  <c r="G239" i="11" s="1"/>
  <c r="N238" i="11"/>
  <c r="M238" i="11"/>
  <c r="D238" i="11"/>
  <c r="E238" i="11" s="1"/>
  <c r="N237" i="11"/>
  <c r="M237" i="11"/>
  <c r="D237" i="11"/>
  <c r="E237" i="11" s="1"/>
  <c r="N236" i="11"/>
  <c r="M236" i="11"/>
  <c r="D236" i="11"/>
  <c r="N235" i="11"/>
  <c r="M235" i="11"/>
  <c r="D235" i="11"/>
  <c r="N234" i="11"/>
  <c r="M234" i="11"/>
  <c r="D234" i="11"/>
  <c r="J234" i="11" s="1"/>
  <c r="N233" i="11"/>
  <c r="M233" i="11"/>
  <c r="D233" i="11"/>
  <c r="N232" i="11"/>
  <c r="M232" i="11"/>
  <c r="D232" i="11"/>
  <c r="N231" i="11"/>
  <c r="M231" i="11"/>
  <c r="D231" i="11"/>
  <c r="N230" i="11"/>
  <c r="M230" i="11"/>
  <c r="D230" i="11"/>
  <c r="N229" i="11"/>
  <c r="M229" i="11"/>
  <c r="D229" i="11"/>
  <c r="N228" i="11"/>
  <c r="M228" i="11"/>
  <c r="D228" i="11"/>
  <c r="N227" i="11"/>
  <c r="M227" i="11"/>
  <c r="D227" i="11"/>
  <c r="N226" i="11"/>
  <c r="M226" i="11"/>
  <c r="H226" i="11"/>
  <c r="D226" i="11"/>
  <c r="E226" i="11" s="1"/>
  <c r="N225" i="11"/>
  <c r="M225" i="11"/>
  <c r="D225" i="11"/>
  <c r="E225" i="11" s="1"/>
  <c r="N224" i="11"/>
  <c r="M224" i="11"/>
  <c r="D224" i="11"/>
  <c r="I224" i="11" s="1"/>
  <c r="N223" i="11"/>
  <c r="M223" i="11"/>
  <c r="D223" i="11"/>
  <c r="G223" i="11" s="1"/>
  <c r="N222" i="11"/>
  <c r="M222" i="11"/>
  <c r="D222" i="11"/>
  <c r="E222" i="11" s="1"/>
  <c r="N221" i="11"/>
  <c r="M221" i="11"/>
  <c r="D221" i="11"/>
  <c r="E221" i="11" s="1"/>
  <c r="N220" i="11"/>
  <c r="M220" i="11"/>
  <c r="H220" i="11"/>
  <c r="D220" i="11"/>
  <c r="K220" i="11" s="1"/>
  <c r="N219" i="11"/>
  <c r="M219" i="11"/>
  <c r="D219" i="11"/>
  <c r="J219" i="11" s="1"/>
  <c r="N218" i="11"/>
  <c r="M218" i="11"/>
  <c r="K218" i="11"/>
  <c r="J218" i="11"/>
  <c r="G218" i="11"/>
  <c r="D218" i="11"/>
  <c r="E218" i="11" s="1"/>
  <c r="N217" i="11"/>
  <c r="M217" i="11"/>
  <c r="D217" i="11"/>
  <c r="E217" i="11" s="1"/>
  <c r="N216" i="11"/>
  <c r="M216" i="11"/>
  <c r="D216" i="11"/>
  <c r="K216" i="11" s="1"/>
  <c r="N215" i="11"/>
  <c r="M215" i="11"/>
  <c r="I215" i="11"/>
  <c r="D215" i="11"/>
  <c r="G215" i="11" s="1"/>
  <c r="N214" i="11"/>
  <c r="M214" i="11"/>
  <c r="D214" i="11"/>
  <c r="N213" i="11"/>
  <c r="M213" i="11"/>
  <c r="D213" i="11"/>
  <c r="E213" i="11" s="1"/>
  <c r="N212" i="11"/>
  <c r="M212" i="11"/>
  <c r="D212" i="11"/>
  <c r="K212" i="11" s="1"/>
  <c r="N211" i="11"/>
  <c r="M211" i="11"/>
  <c r="D211" i="11"/>
  <c r="E211" i="11" s="1"/>
  <c r="N210" i="11"/>
  <c r="M210" i="11"/>
  <c r="I210" i="11"/>
  <c r="H210" i="11"/>
  <c r="D210" i="11"/>
  <c r="J210" i="11" s="1"/>
  <c r="N209" i="11"/>
  <c r="M209" i="11"/>
  <c r="D209" i="11"/>
  <c r="J209" i="11" s="1"/>
  <c r="N208" i="11"/>
  <c r="M208" i="11"/>
  <c r="K208" i="11"/>
  <c r="D208" i="11"/>
  <c r="N207" i="11"/>
  <c r="M207" i="11"/>
  <c r="D207" i="11"/>
  <c r="K207" i="11" s="1"/>
  <c r="N206" i="11"/>
  <c r="M206" i="11"/>
  <c r="I206" i="11"/>
  <c r="D206" i="11"/>
  <c r="K206" i="11" s="1"/>
  <c r="N205" i="11"/>
  <c r="M205" i="11"/>
  <c r="D205" i="11"/>
  <c r="E205" i="11" s="1"/>
  <c r="N204" i="11"/>
  <c r="M204" i="11"/>
  <c r="K204" i="11"/>
  <c r="H204" i="11"/>
  <c r="D204" i="11"/>
  <c r="G204" i="11" s="1"/>
  <c r="N203" i="11"/>
  <c r="M203" i="11"/>
  <c r="D203" i="11"/>
  <c r="E203" i="11" s="1"/>
  <c r="N202" i="11"/>
  <c r="M202" i="11"/>
  <c r="D202" i="11"/>
  <c r="K202" i="11" s="1"/>
  <c r="N201" i="11"/>
  <c r="M201" i="11"/>
  <c r="D201" i="11"/>
  <c r="K201" i="11" s="1"/>
  <c r="N200" i="11"/>
  <c r="M200" i="11"/>
  <c r="H200" i="11"/>
  <c r="D200" i="11"/>
  <c r="J200" i="11" s="1"/>
  <c r="N199" i="11"/>
  <c r="M199" i="11"/>
  <c r="D199" i="11"/>
  <c r="K199" i="11" s="1"/>
  <c r="N198" i="11"/>
  <c r="M198" i="11"/>
  <c r="K198" i="11"/>
  <c r="D198" i="11"/>
  <c r="E198" i="11" s="1"/>
  <c r="N197" i="11"/>
  <c r="M197" i="11"/>
  <c r="K197" i="11"/>
  <c r="F197" i="11"/>
  <c r="D197" i="11"/>
  <c r="J197" i="11" s="1"/>
  <c r="N196" i="11"/>
  <c r="M196" i="11"/>
  <c r="J196" i="11"/>
  <c r="F196" i="11"/>
  <c r="D196" i="11"/>
  <c r="H196" i="11" s="1"/>
  <c r="N195" i="11"/>
  <c r="M195" i="11"/>
  <c r="D195" i="11"/>
  <c r="N194" i="11"/>
  <c r="M194" i="11"/>
  <c r="I194" i="11"/>
  <c r="H194" i="11"/>
  <c r="D194" i="11"/>
  <c r="E194" i="11" s="1"/>
  <c r="N193" i="11"/>
  <c r="M193" i="11"/>
  <c r="D193" i="11"/>
  <c r="K193" i="11" s="1"/>
  <c r="N192" i="11"/>
  <c r="M192" i="11"/>
  <c r="D192" i="11"/>
  <c r="J192" i="11" s="1"/>
  <c r="N191" i="11"/>
  <c r="M191" i="11"/>
  <c r="D191" i="11"/>
  <c r="K191" i="11" s="1"/>
  <c r="N190" i="11"/>
  <c r="M190" i="11"/>
  <c r="J190" i="11"/>
  <c r="D190" i="11"/>
  <c r="E190" i="11" s="1"/>
  <c r="N189" i="11"/>
  <c r="M189" i="11"/>
  <c r="K189" i="11"/>
  <c r="D189" i="11"/>
  <c r="I189" i="11" s="1"/>
  <c r="N188" i="11"/>
  <c r="M188" i="11"/>
  <c r="J188" i="11"/>
  <c r="D188" i="11"/>
  <c r="N187" i="11"/>
  <c r="M187" i="11"/>
  <c r="D187" i="11"/>
  <c r="J187" i="11" s="1"/>
  <c r="N186" i="11"/>
  <c r="M186" i="11"/>
  <c r="D186" i="11"/>
  <c r="E186" i="11" s="1"/>
  <c r="N185" i="11"/>
  <c r="M185" i="11"/>
  <c r="J185" i="11"/>
  <c r="I185" i="11"/>
  <c r="H185" i="11"/>
  <c r="D185" i="11"/>
  <c r="K185" i="11" s="1"/>
  <c r="N184" i="11"/>
  <c r="M184" i="11"/>
  <c r="D184" i="11"/>
  <c r="N183" i="11"/>
  <c r="M183" i="11"/>
  <c r="D183" i="11"/>
  <c r="K183" i="11" s="1"/>
  <c r="N182" i="11"/>
  <c r="M182" i="11"/>
  <c r="D182" i="11"/>
  <c r="N181" i="11"/>
  <c r="M181" i="11"/>
  <c r="D181" i="11"/>
  <c r="N180" i="11"/>
  <c r="M180" i="11"/>
  <c r="D180" i="11"/>
  <c r="N179" i="11"/>
  <c r="M179" i="11"/>
  <c r="D179" i="11"/>
  <c r="J179" i="11" s="1"/>
  <c r="N178" i="11"/>
  <c r="M178" i="11"/>
  <c r="K178" i="11"/>
  <c r="I178" i="11"/>
  <c r="H178" i="11"/>
  <c r="G178" i="11"/>
  <c r="D178" i="11"/>
  <c r="E178" i="11" s="1"/>
  <c r="N177" i="11"/>
  <c r="M177" i="11"/>
  <c r="H177" i="11"/>
  <c r="D177" i="11"/>
  <c r="K177" i="11" s="1"/>
  <c r="N176" i="11"/>
  <c r="M176" i="11"/>
  <c r="D176" i="11"/>
  <c r="N175" i="11"/>
  <c r="M175" i="11"/>
  <c r="J175" i="11"/>
  <c r="H175" i="11"/>
  <c r="G175" i="11"/>
  <c r="F175" i="11"/>
  <c r="D175" i="11"/>
  <c r="K175" i="11" s="1"/>
  <c r="N174" i="11"/>
  <c r="M174" i="11"/>
  <c r="D174" i="11"/>
  <c r="N173" i="11"/>
  <c r="M173" i="11"/>
  <c r="D173" i="11"/>
  <c r="N172" i="11"/>
  <c r="M172" i="11"/>
  <c r="D172" i="11"/>
  <c r="N171" i="11"/>
  <c r="M171" i="11"/>
  <c r="G171" i="11"/>
  <c r="D171" i="11"/>
  <c r="J171" i="11" s="1"/>
  <c r="N170" i="11"/>
  <c r="M170" i="11"/>
  <c r="H170" i="11"/>
  <c r="D170" i="11"/>
  <c r="E170" i="11" s="1"/>
  <c r="N169" i="11"/>
  <c r="M169" i="11"/>
  <c r="D169" i="11"/>
  <c r="K169" i="11" s="1"/>
  <c r="N168" i="11"/>
  <c r="M168" i="11"/>
  <c r="D168" i="11"/>
  <c r="N167" i="11"/>
  <c r="M167" i="11"/>
  <c r="F167" i="11"/>
  <c r="D167" i="11"/>
  <c r="K167" i="11" s="1"/>
  <c r="N166" i="11"/>
  <c r="M166" i="11"/>
  <c r="D166" i="11"/>
  <c r="H166" i="11" s="1"/>
  <c r="N165" i="11"/>
  <c r="M165" i="11"/>
  <c r="I165" i="11"/>
  <c r="D165" i="11"/>
  <c r="N164" i="11"/>
  <c r="M164" i="11"/>
  <c r="D164" i="11"/>
  <c r="N163" i="11"/>
  <c r="M163" i="11"/>
  <c r="F163" i="11"/>
  <c r="D163" i="11"/>
  <c r="J163" i="11" s="1"/>
  <c r="N162" i="11"/>
  <c r="M162" i="11"/>
  <c r="D162" i="11"/>
  <c r="I162" i="11" s="1"/>
  <c r="N161" i="11"/>
  <c r="M161" i="11"/>
  <c r="D161" i="11"/>
  <c r="N160" i="11"/>
  <c r="M160" i="11"/>
  <c r="D160" i="11"/>
  <c r="N159" i="11"/>
  <c r="M159" i="11"/>
  <c r="J159" i="11"/>
  <c r="F159" i="11"/>
  <c r="D159" i="11"/>
  <c r="K159" i="11" s="1"/>
  <c r="N158" i="11"/>
  <c r="M158" i="11"/>
  <c r="D158" i="11"/>
  <c r="K158" i="11" s="1"/>
  <c r="N157" i="11"/>
  <c r="M157" i="11"/>
  <c r="D157" i="11"/>
  <c r="N156" i="11"/>
  <c r="M156" i="11"/>
  <c r="D156" i="11"/>
  <c r="N155" i="11"/>
  <c r="M155" i="11"/>
  <c r="D155" i="11"/>
  <c r="J155" i="11" s="1"/>
  <c r="N154" i="11"/>
  <c r="M154" i="11"/>
  <c r="D154" i="11"/>
  <c r="I154" i="11" s="1"/>
  <c r="N153" i="11"/>
  <c r="M153" i="11"/>
  <c r="D153" i="11"/>
  <c r="J153" i="11" s="1"/>
  <c r="N152" i="11"/>
  <c r="M152" i="11"/>
  <c r="D152" i="11"/>
  <c r="N151" i="11"/>
  <c r="M151" i="11"/>
  <c r="D151" i="11"/>
  <c r="K151" i="11" s="1"/>
  <c r="N150" i="11"/>
  <c r="M150" i="11"/>
  <c r="D150" i="11"/>
  <c r="K150" i="11" s="1"/>
  <c r="N149" i="11"/>
  <c r="M149" i="11"/>
  <c r="D149" i="11"/>
  <c r="J149" i="11" s="1"/>
  <c r="N148" i="11"/>
  <c r="M148" i="11"/>
  <c r="D148" i="11"/>
  <c r="N147" i="11"/>
  <c r="M147" i="11"/>
  <c r="D147" i="11"/>
  <c r="N146" i="11"/>
  <c r="M146" i="11"/>
  <c r="K146" i="11"/>
  <c r="J146" i="11"/>
  <c r="D146" i="11"/>
  <c r="E146" i="11" s="1"/>
  <c r="N145" i="11"/>
  <c r="M145" i="11"/>
  <c r="H145" i="11"/>
  <c r="D145" i="11"/>
  <c r="J145" i="11" s="1"/>
  <c r="N144" i="11"/>
  <c r="M144" i="11"/>
  <c r="D144" i="11"/>
  <c r="E144" i="11" s="1"/>
  <c r="N143" i="11"/>
  <c r="M143" i="11"/>
  <c r="D143" i="11"/>
  <c r="F143" i="11" s="1"/>
  <c r="N142" i="11"/>
  <c r="M142" i="11"/>
  <c r="D142" i="11"/>
  <c r="I142" i="11" s="1"/>
  <c r="N141" i="11"/>
  <c r="M141" i="11"/>
  <c r="F141" i="11"/>
  <c r="D141" i="11"/>
  <c r="J141" i="11" s="1"/>
  <c r="N140" i="11"/>
  <c r="M140" i="11"/>
  <c r="D140" i="11"/>
  <c r="E140" i="11" s="1"/>
  <c r="N139" i="11"/>
  <c r="M139" i="11"/>
  <c r="D139" i="11"/>
  <c r="N138" i="11"/>
  <c r="M138" i="11"/>
  <c r="F138" i="11"/>
  <c r="D138" i="11"/>
  <c r="I138" i="11" s="1"/>
  <c r="N137" i="11"/>
  <c r="M137" i="11"/>
  <c r="D137" i="11"/>
  <c r="K137" i="11" s="1"/>
  <c r="N136" i="11"/>
  <c r="M136" i="11"/>
  <c r="D136" i="11"/>
  <c r="E136" i="11" s="1"/>
  <c r="N135" i="11"/>
  <c r="M135" i="11"/>
  <c r="D135" i="11"/>
  <c r="E135" i="11" s="1"/>
  <c r="N134" i="11"/>
  <c r="M134" i="11"/>
  <c r="K134" i="11"/>
  <c r="J134" i="11"/>
  <c r="F134" i="11"/>
  <c r="D134" i="11"/>
  <c r="N133" i="11"/>
  <c r="M133" i="11"/>
  <c r="D133" i="11"/>
  <c r="K133" i="11" s="1"/>
  <c r="N132" i="11"/>
  <c r="M132" i="11"/>
  <c r="K132" i="11"/>
  <c r="J132" i="11"/>
  <c r="D132" i="11"/>
  <c r="N131" i="11"/>
  <c r="M131" i="11"/>
  <c r="I131" i="11"/>
  <c r="G131" i="11"/>
  <c r="D131" i="11"/>
  <c r="N130" i="11"/>
  <c r="M130" i="11"/>
  <c r="F130" i="11"/>
  <c r="D130" i="11"/>
  <c r="E130" i="11" s="1"/>
  <c r="N129" i="11"/>
  <c r="M129" i="11"/>
  <c r="D129" i="11"/>
  <c r="N128" i="11"/>
  <c r="M128" i="11"/>
  <c r="D128" i="11"/>
  <c r="F128" i="11" s="1"/>
  <c r="N127" i="11"/>
  <c r="M127" i="11"/>
  <c r="D127" i="11"/>
  <c r="J127" i="11" s="1"/>
  <c r="N126" i="11"/>
  <c r="M126" i="11"/>
  <c r="D126" i="11"/>
  <c r="E126" i="11" s="1"/>
  <c r="N125" i="11"/>
  <c r="M125" i="11"/>
  <c r="D125" i="11"/>
  <c r="K125" i="11" s="1"/>
  <c r="N124" i="11"/>
  <c r="M124" i="11"/>
  <c r="H124" i="11"/>
  <c r="D124" i="11"/>
  <c r="K124" i="11" s="1"/>
  <c r="N123" i="11"/>
  <c r="M123" i="11"/>
  <c r="D123" i="11"/>
  <c r="N122" i="11"/>
  <c r="M122" i="11"/>
  <c r="K122" i="11"/>
  <c r="H122" i="11"/>
  <c r="G122" i="11"/>
  <c r="F122" i="11"/>
  <c r="D122" i="11"/>
  <c r="E122" i="11" s="1"/>
  <c r="N121" i="11"/>
  <c r="M121" i="11"/>
  <c r="I121" i="11"/>
  <c r="H121" i="11"/>
  <c r="F121" i="11"/>
  <c r="D121" i="11"/>
  <c r="K121" i="11" s="1"/>
  <c r="N120" i="11"/>
  <c r="M120" i="11"/>
  <c r="D120" i="11"/>
  <c r="J120" i="11" s="1"/>
  <c r="N119" i="11"/>
  <c r="M119" i="11"/>
  <c r="D119" i="11"/>
  <c r="J119" i="11" s="1"/>
  <c r="N118" i="11"/>
  <c r="M118" i="11"/>
  <c r="D118" i="11"/>
  <c r="K118" i="11" s="1"/>
  <c r="N117" i="11"/>
  <c r="M117" i="11"/>
  <c r="D117" i="11"/>
  <c r="N116" i="11"/>
  <c r="M116" i="11"/>
  <c r="J116" i="11"/>
  <c r="I116" i="11"/>
  <c r="F116" i="11"/>
  <c r="D116" i="11"/>
  <c r="H116" i="11" s="1"/>
  <c r="N115" i="11"/>
  <c r="M115" i="11"/>
  <c r="H115" i="11"/>
  <c r="G115" i="11"/>
  <c r="D115" i="11"/>
  <c r="K115" i="11" s="1"/>
  <c r="N114" i="11"/>
  <c r="M114" i="11"/>
  <c r="H114" i="11"/>
  <c r="F114" i="11"/>
  <c r="D114" i="11"/>
  <c r="K114" i="11" s="1"/>
  <c r="N113" i="11"/>
  <c r="M113" i="11"/>
  <c r="D113" i="11"/>
  <c r="N112" i="11"/>
  <c r="M112" i="11"/>
  <c r="D112" i="11"/>
  <c r="I112" i="11" s="1"/>
  <c r="N111" i="11"/>
  <c r="M111" i="11"/>
  <c r="K111" i="11"/>
  <c r="D111" i="11"/>
  <c r="H111" i="11" s="1"/>
  <c r="N110" i="11"/>
  <c r="M110" i="11"/>
  <c r="F110" i="11"/>
  <c r="D110" i="11"/>
  <c r="K110" i="11" s="1"/>
  <c r="N109" i="11"/>
  <c r="M109" i="11"/>
  <c r="D109" i="11"/>
  <c r="N108" i="11"/>
  <c r="M108" i="11"/>
  <c r="D108" i="11"/>
  <c r="J108" i="11" s="1"/>
  <c r="N107" i="11"/>
  <c r="M107" i="11"/>
  <c r="D107" i="11"/>
  <c r="E107" i="11" s="1"/>
  <c r="N106" i="11"/>
  <c r="M106" i="11"/>
  <c r="D106" i="11"/>
  <c r="K106" i="11" s="1"/>
  <c r="N105" i="11"/>
  <c r="M105" i="11"/>
  <c r="D105" i="11"/>
  <c r="N104" i="11"/>
  <c r="M104" i="11"/>
  <c r="D104" i="11"/>
  <c r="N103" i="11"/>
  <c r="M103" i="11"/>
  <c r="F103" i="11"/>
  <c r="D103" i="11"/>
  <c r="E103" i="11" s="1"/>
  <c r="N102" i="11"/>
  <c r="M102" i="11"/>
  <c r="D102" i="11"/>
  <c r="K102" i="11" s="1"/>
  <c r="N101" i="11"/>
  <c r="M101" i="11"/>
  <c r="D101" i="11"/>
  <c r="N100" i="11"/>
  <c r="M100" i="11"/>
  <c r="D100" i="11"/>
  <c r="I100" i="11" s="1"/>
  <c r="N99" i="11"/>
  <c r="M99" i="11"/>
  <c r="H99" i="11"/>
  <c r="D99" i="11"/>
  <c r="E99" i="11" s="1"/>
  <c r="N98" i="11"/>
  <c r="M98" i="11"/>
  <c r="D98" i="11"/>
  <c r="K98" i="11" s="1"/>
  <c r="N97" i="11"/>
  <c r="M97" i="11"/>
  <c r="D97" i="11"/>
  <c r="N96" i="11"/>
  <c r="M96" i="11"/>
  <c r="D96" i="11"/>
  <c r="J96" i="11" s="1"/>
  <c r="N95" i="11"/>
  <c r="M95" i="11"/>
  <c r="D95" i="11"/>
  <c r="I95" i="11" s="1"/>
  <c r="N94" i="11"/>
  <c r="M94" i="11"/>
  <c r="D94" i="11"/>
  <c r="K94" i="11" s="1"/>
  <c r="N93" i="11"/>
  <c r="M93" i="11"/>
  <c r="D93" i="11"/>
  <c r="N92" i="11"/>
  <c r="M92" i="11"/>
  <c r="D92" i="11"/>
  <c r="J92" i="11" s="1"/>
  <c r="N91" i="11"/>
  <c r="M91" i="11"/>
  <c r="G91" i="11"/>
  <c r="D91" i="11"/>
  <c r="E91" i="11" s="1"/>
  <c r="N90" i="11"/>
  <c r="M90" i="11"/>
  <c r="D90" i="11"/>
  <c r="K90" i="11" s="1"/>
  <c r="N89" i="11"/>
  <c r="M89" i="11"/>
  <c r="D89" i="11"/>
  <c r="N88" i="11"/>
  <c r="M88" i="11"/>
  <c r="D88" i="11"/>
  <c r="J88" i="11" s="1"/>
  <c r="N87" i="11"/>
  <c r="M87" i="11"/>
  <c r="D87" i="11"/>
  <c r="E87" i="11" s="1"/>
  <c r="N86" i="11"/>
  <c r="M86" i="11"/>
  <c r="K86" i="11"/>
  <c r="J86" i="11"/>
  <c r="H86" i="11"/>
  <c r="D86" i="11"/>
  <c r="N85" i="11"/>
  <c r="M85" i="11"/>
  <c r="D85" i="11"/>
  <c r="N84" i="11"/>
  <c r="M84" i="11"/>
  <c r="D84" i="11"/>
  <c r="J84" i="11" s="1"/>
  <c r="N83" i="11"/>
  <c r="M83" i="11"/>
  <c r="D83" i="11"/>
  <c r="E83" i="11" s="1"/>
  <c r="N82" i="11"/>
  <c r="M82" i="11"/>
  <c r="D82" i="11"/>
  <c r="F82" i="11" s="1"/>
  <c r="N81" i="11"/>
  <c r="M81" i="11"/>
  <c r="D81" i="11"/>
  <c r="N80" i="11"/>
  <c r="M80" i="11"/>
  <c r="F80" i="11"/>
  <c r="D80" i="11"/>
  <c r="J80" i="11" s="1"/>
  <c r="N79" i="11"/>
  <c r="M79" i="11"/>
  <c r="D79" i="11"/>
  <c r="E79" i="11" s="1"/>
  <c r="N78" i="11"/>
  <c r="M78" i="11"/>
  <c r="D78" i="11"/>
  <c r="K78" i="11" s="1"/>
  <c r="N77" i="11"/>
  <c r="M77" i="11"/>
  <c r="D77" i="11"/>
  <c r="N76" i="11"/>
  <c r="M76" i="11"/>
  <c r="J76" i="11"/>
  <c r="H76" i="11"/>
  <c r="G76" i="11"/>
  <c r="D76" i="11"/>
  <c r="I76" i="11" s="1"/>
  <c r="N75" i="11"/>
  <c r="M75" i="11"/>
  <c r="D75" i="11"/>
  <c r="E75" i="11" s="1"/>
  <c r="N74" i="11"/>
  <c r="M74" i="11"/>
  <c r="F74" i="11"/>
  <c r="D74" i="11"/>
  <c r="K74" i="11" s="1"/>
  <c r="N73" i="11"/>
  <c r="M73" i="11"/>
  <c r="D73" i="11"/>
  <c r="N72" i="11"/>
  <c r="M72" i="11"/>
  <c r="D72" i="11"/>
  <c r="J72" i="11" s="1"/>
  <c r="N71" i="11"/>
  <c r="M71" i="11"/>
  <c r="D71" i="11"/>
  <c r="E71" i="11" s="1"/>
  <c r="N70" i="11"/>
  <c r="M70" i="11"/>
  <c r="D70" i="11"/>
  <c r="K70" i="11" s="1"/>
  <c r="N69" i="11"/>
  <c r="M69" i="11"/>
  <c r="D69" i="11"/>
  <c r="N68" i="11"/>
  <c r="M68" i="11"/>
  <c r="D68" i="11"/>
  <c r="G68" i="11" s="1"/>
  <c r="N67" i="11"/>
  <c r="M67" i="11"/>
  <c r="D67" i="11"/>
  <c r="E67" i="11" s="1"/>
  <c r="N66" i="11"/>
  <c r="M66" i="11"/>
  <c r="D66" i="11"/>
  <c r="F66" i="11" s="1"/>
  <c r="N65" i="11"/>
  <c r="M65" i="11"/>
  <c r="D65" i="11"/>
  <c r="N64" i="11"/>
  <c r="M64" i="11"/>
  <c r="F64" i="11"/>
  <c r="D64" i="11"/>
  <c r="J64" i="11" s="1"/>
  <c r="N63" i="11"/>
  <c r="M63" i="11"/>
  <c r="D63" i="11"/>
  <c r="E63" i="11" s="1"/>
  <c r="N62" i="11"/>
  <c r="M62" i="11"/>
  <c r="D62" i="11"/>
  <c r="K62" i="11" s="1"/>
  <c r="N61" i="11"/>
  <c r="M61" i="11"/>
  <c r="D61" i="11"/>
  <c r="N60" i="11"/>
  <c r="M60" i="11"/>
  <c r="D60" i="11"/>
  <c r="I60" i="11" s="1"/>
  <c r="N59" i="11"/>
  <c r="M59" i="11"/>
  <c r="I59" i="11"/>
  <c r="G59" i="11"/>
  <c r="D59" i="11"/>
  <c r="E59" i="11" s="1"/>
  <c r="N58" i="11"/>
  <c r="M58" i="11"/>
  <c r="D58" i="11"/>
  <c r="K58" i="11" s="1"/>
  <c r="N57" i="11"/>
  <c r="M57" i="11"/>
  <c r="D57" i="11"/>
  <c r="N56" i="11"/>
  <c r="M56" i="11"/>
  <c r="D56" i="11"/>
  <c r="J56" i="11" s="1"/>
  <c r="N55" i="11"/>
  <c r="M55" i="11"/>
  <c r="D55" i="11"/>
  <c r="E55" i="11" s="1"/>
  <c r="N54" i="11"/>
  <c r="M54" i="11"/>
  <c r="D54" i="11"/>
  <c r="K54" i="11" s="1"/>
  <c r="N53" i="11"/>
  <c r="M53" i="11"/>
  <c r="D53" i="11"/>
  <c r="N52" i="11"/>
  <c r="M52" i="11"/>
  <c r="D52" i="11"/>
  <c r="J52" i="11" s="1"/>
  <c r="N51" i="11"/>
  <c r="M51" i="11"/>
  <c r="K51" i="11"/>
  <c r="J51" i="11"/>
  <c r="I51" i="11"/>
  <c r="D51" i="11"/>
  <c r="E51" i="11" s="1"/>
  <c r="N50" i="11"/>
  <c r="M50" i="11"/>
  <c r="D50" i="11"/>
  <c r="K50" i="11" s="1"/>
  <c r="N49" i="11"/>
  <c r="M49" i="11"/>
  <c r="D49" i="11"/>
  <c r="N48" i="11"/>
  <c r="M48" i="11"/>
  <c r="D48" i="11"/>
  <c r="J48" i="11" s="1"/>
  <c r="N47" i="11"/>
  <c r="M47" i="11"/>
  <c r="D47" i="11"/>
  <c r="E47" i="11" s="1"/>
  <c r="N46" i="11"/>
  <c r="M46" i="11"/>
  <c r="D46" i="11"/>
  <c r="K46" i="11" s="1"/>
  <c r="N45" i="11"/>
  <c r="M45" i="11"/>
  <c r="D45" i="11"/>
  <c r="N44" i="11"/>
  <c r="M44" i="11"/>
  <c r="D44" i="11"/>
  <c r="J44" i="11" s="1"/>
  <c r="N43" i="11"/>
  <c r="M43" i="11"/>
  <c r="D43" i="11"/>
  <c r="E43" i="11" s="1"/>
  <c r="N42" i="11"/>
  <c r="M42" i="11"/>
  <c r="D42" i="11"/>
  <c r="N41" i="11"/>
  <c r="M41" i="11"/>
  <c r="D41" i="11"/>
  <c r="N40" i="11"/>
  <c r="M40" i="11"/>
  <c r="D40" i="11"/>
  <c r="J40" i="11" s="1"/>
  <c r="N39" i="11"/>
  <c r="M39" i="11"/>
  <c r="D39" i="11"/>
  <c r="E39" i="11" s="1"/>
  <c r="N38" i="11"/>
  <c r="M38" i="11"/>
  <c r="D38" i="11"/>
  <c r="N37" i="11"/>
  <c r="M37" i="11"/>
  <c r="D37" i="11"/>
  <c r="N36" i="11"/>
  <c r="M36" i="11"/>
  <c r="D36" i="11"/>
  <c r="J36" i="11" s="1"/>
  <c r="N35" i="11"/>
  <c r="M35" i="11"/>
  <c r="D35" i="11"/>
  <c r="E35" i="11" s="1"/>
  <c r="N34" i="11"/>
  <c r="M34" i="11"/>
  <c r="D34" i="11"/>
  <c r="N33" i="11"/>
  <c r="M33" i="11"/>
  <c r="D33" i="11"/>
  <c r="N32" i="11"/>
  <c r="M32" i="11"/>
  <c r="D32" i="11"/>
  <c r="J32" i="11" s="1"/>
  <c r="N31" i="11"/>
  <c r="M31" i="11"/>
  <c r="D31" i="11"/>
  <c r="K31" i="11" s="1"/>
  <c r="N30" i="11"/>
  <c r="M30" i="11"/>
  <c r="D30" i="11"/>
  <c r="N29" i="11"/>
  <c r="M29" i="11"/>
  <c r="D29" i="11"/>
  <c r="N28" i="11"/>
  <c r="M28" i="11"/>
  <c r="D28" i="11"/>
  <c r="J28" i="11" s="1"/>
  <c r="N27" i="11"/>
  <c r="M27" i="11"/>
  <c r="D27" i="11"/>
  <c r="E27" i="11" s="1"/>
  <c r="N26" i="11"/>
  <c r="M26" i="11"/>
  <c r="D26" i="11"/>
  <c r="N25" i="11"/>
  <c r="M25" i="11"/>
  <c r="D25" i="11"/>
  <c r="N24" i="11"/>
  <c r="M24" i="11"/>
  <c r="D24" i="11"/>
  <c r="J24" i="11" s="1"/>
  <c r="N23" i="11"/>
  <c r="M23" i="11"/>
  <c r="D23" i="11"/>
  <c r="E23" i="11" s="1"/>
  <c r="N22" i="11"/>
  <c r="M22" i="11"/>
  <c r="D22" i="11"/>
  <c r="N21" i="11"/>
  <c r="M21" i="11"/>
  <c r="D21" i="11"/>
  <c r="N20" i="11"/>
  <c r="M20" i="11"/>
  <c r="D20" i="11"/>
  <c r="J20" i="11" s="1"/>
  <c r="N19" i="11"/>
  <c r="M19" i="11"/>
  <c r="D19" i="11"/>
  <c r="E19" i="11" s="1"/>
  <c r="N18" i="11"/>
  <c r="M18" i="11"/>
  <c r="D18" i="11"/>
  <c r="N17" i="11"/>
  <c r="M17" i="11"/>
  <c r="D17" i="11"/>
  <c r="N16" i="11"/>
  <c r="M16" i="11"/>
  <c r="D16" i="11"/>
  <c r="J16" i="11" s="1"/>
  <c r="N15" i="11"/>
  <c r="M15" i="11"/>
  <c r="D15" i="11"/>
  <c r="E15" i="11" s="1"/>
  <c r="N14" i="11"/>
  <c r="M14" i="11"/>
  <c r="D14" i="11"/>
  <c r="N13" i="11"/>
  <c r="M13" i="11"/>
  <c r="D13" i="11"/>
  <c r="N12" i="11"/>
  <c r="M12" i="11"/>
  <c r="D12" i="11"/>
  <c r="J12" i="11" s="1"/>
  <c r="N11" i="11"/>
  <c r="M11" i="11"/>
  <c r="D11" i="11"/>
  <c r="E11" i="11" s="1"/>
  <c r="N10" i="11"/>
  <c r="M10" i="11"/>
  <c r="D10" i="11"/>
  <c r="N9" i="11"/>
  <c r="M9" i="11"/>
  <c r="D9" i="11"/>
  <c r="N8" i="11"/>
  <c r="D8" i="11"/>
  <c r="N7" i="11"/>
  <c r="D7" i="11"/>
  <c r="D6" i="11"/>
  <c r="F6" i="11" s="1"/>
  <c r="D5" i="11"/>
  <c r="K5" i="11" s="1"/>
  <c r="D4" i="11"/>
  <c r="J4" i="11" s="1"/>
  <c r="I3" i="11"/>
  <c r="F3" i="11"/>
  <c r="D3" i="11"/>
  <c r="E3" i="11" s="1"/>
  <c r="T258" i="11" l="1"/>
  <c r="S258" i="11"/>
  <c r="I48" i="11"/>
  <c r="H59" i="11"/>
  <c r="J63" i="11"/>
  <c r="F79" i="11"/>
  <c r="F91" i="11"/>
  <c r="G99" i="11"/>
  <c r="J111" i="11"/>
  <c r="J112" i="11"/>
  <c r="F145" i="11"/>
  <c r="F171" i="11"/>
  <c r="H179" i="11"/>
  <c r="J189" i="11"/>
  <c r="I190" i="11"/>
  <c r="J198" i="11"/>
  <c r="F200" i="11"/>
  <c r="H207" i="11"/>
  <c r="G220" i="11"/>
  <c r="H240" i="11"/>
  <c r="H254" i="11"/>
  <c r="F268" i="11"/>
  <c r="G287" i="11"/>
  <c r="F292" i="11"/>
  <c r="I349" i="11"/>
  <c r="E359" i="11"/>
  <c r="G3" i="11"/>
  <c r="F47" i="11"/>
  <c r="I52" i="11"/>
  <c r="F54" i="11"/>
  <c r="G56" i="11"/>
  <c r="H68" i="11"/>
  <c r="J70" i="11"/>
  <c r="I72" i="11"/>
  <c r="F84" i="11"/>
  <c r="I87" i="11"/>
  <c r="J91" i="11"/>
  <c r="F95" i="11"/>
  <c r="I108" i="11"/>
  <c r="G116" i="11"/>
  <c r="G120" i="11"/>
  <c r="J121" i="11"/>
  <c r="I122" i="11"/>
  <c r="G130" i="11"/>
  <c r="F135" i="11"/>
  <c r="F137" i="11"/>
  <c r="H141" i="11"/>
  <c r="I145" i="11"/>
  <c r="I149" i="11"/>
  <c r="H153" i="11"/>
  <c r="F155" i="11"/>
  <c r="G159" i="11"/>
  <c r="G163" i="11"/>
  <c r="H171" i="11"/>
  <c r="I177" i="11"/>
  <c r="K186" i="11"/>
  <c r="K190" i="11"/>
  <c r="H197" i="11"/>
  <c r="F211" i="11"/>
  <c r="G212" i="11"/>
  <c r="I220" i="11"/>
  <c r="H222" i="11"/>
  <c r="J226" i="11"/>
  <c r="J246" i="11"/>
  <c r="H248" i="11"/>
  <c r="I277" i="11"/>
  <c r="J279" i="11"/>
  <c r="I314" i="11"/>
  <c r="F343" i="11"/>
  <c r="G358" i="11"/>
  <c r="K362" i="11"/>
  <c r="I364" i="11"/>
  <c r="E351" i="11"/>
  <c r="H3" i="11"/>
  <c r="G47" i="11"/>
  <c r="F51" i="11"/>
  <c r="H56" i="11"/>
  <c r="F58" i="11"/>
  <c r="J68" i="11"/>
  <c r="F76" i="11"/>
  <c r="G84" i="11"/>
  <c r="J87" i="11"/>
  <c r="J122" i="11"/>
  <c r="F124" i="11"/>
  <c r="H130" i="11"/>
  <c r="K145" i="11"/>
  <c r="J151" i="11"/>
  <c r="I153" i="11"/>
  <c r="G155" i="11"/>
  <c r="H159" i="11"/>
  <c r="G170" i="11"/>
  <c r="J177" i="11"/>
  <c r="F194" i="11"/>
  <c r="I197" i="11"/>
  <c r="G210" i="11"/>
  <c r="G211" i="11"/>
  <c r="I217" i="11"/>
  <c r="K226" i="11"/>
  <c r="F253" i="11"/>
  <c r="F273" i="11"/>
  <c r="J277" i="11"/>
  <c r="G316" i="11"/>
  <c r="F320" i="11"/>
  <c r="I322" i="11"/>
  <c r="K324" i="11"/>
  <c r="G348" i="11"/>
  <c r="G356" i="11"/>
  <c r="H358" i="11"/>
  <c r="E303" i="11"/>
  <c r="I56" i="11"/>
  <c r="H84" i="11"/>
  <c r="H155" i="11"/>
  <c r="H211" i="11"/>
  <c r="E295" i="11"/>
  <c r="G75" i="11"/>
  <c r="F94" i="11"/>
  <c r="F100" i="11"/>
  <c r="F111" i="11"/>
  <c r="F112" i="11"/>
  <c r="J183" i="11"/>
  <c r="F189" i="11"/>
  <c r="F190" i="11"/>
  <c r="J211" i="11"/>
  <c r="F225" i="11"/>
  <c r="F241" i="11"/>
  <c r="F243" i="11"/>
  <c r="I269" i="11"/>
  <c r="J282" i="11"/>
  <c r="F284" i="11"/>
  <c r="G310" i="11"/>
  <c r="F327" i="11"/>
  <c r="F63" i="11"/>
  <c r="H75" i="11"/>
  <c r="F92" i="11"/>
  <c r="F96" i="11"/>
  <c r="G100" i="11"/>
  <c r="G111" i="11"/>
  <c r="G112" i="11"/>
  <c r="F136" i="11"/>
  <c r="H150" i="11"/>
  <c r="F179" i="11"/>
  <c r="H189" i="11"/>
  <c r="G190" i="11"/>
  <c r="F191" i="11"/>
  <c r="F193" i="11"/>
  <c r="I201" i="11"/>
  <c r="H203" i="11"/>
  <c r="K210" i="11"/>
  <c r="K211" i="11"/>
  <c r="J221" i="11"/>
  <c r="I223" i="11"/>
  <c r="F240" i="11"/>
  <c r="H243" i="11"/>
  <c r="J247" i="11"/>
  <c r="F249" i="11"/>
  <c r="J269" i="11"/>
  <c r="J296" i="11"/>
  <c r="I306" i="11"/>
  <c r="K308" i="11"/>
  <c r="G315" i="11"/>
  <c r="K316" i="11"/>
  <c r="F332" i="11"/>
  <c r="J337" i="11"/>
  <c r="G342" i="11"/>
  <c r="F48" i="11"/>
  <c r="F50" i="11"/>
  <c r="G63" i="11"/>
  <c r="I75" i="11"/>
  <c r="H100" i="11"/>
  <c r="I150" i="11"/>
  <c r="G179" i="11"/>
  <c r="H190" i="11"/>
  <c r="J191" i="11"/>
  <c r="I193" i="11"/>
  <c r="J203" i="11"/>
  <c r="G240" i="11"/>
  <c r="K306" i="11"/>
  <c r="H315" i="11"/>
  <c r="J3" i="11"/>
  <c r="F28" i="11"/>
  <c r="F32" i="11"/>
  <c r="F36" i="11"/>
  <c r="F40" i="11"/>
  <c r="F44" i="11"/>
  <c r="H47" i="11"/>
  <c r="I55" i="11"/>
  <c r="F60" i="11"/>
  <c r="F71" i="11"/>
  <c r="J74" i="11"/>
  <c r="G79" i="11"/>
  <c r="G88" i="11"/>
  <c r="G95" i="11"/>
  <c r="I96" i="11"/>
  <c r="F98" i="11"/>
  <c r="I99" i="11"/>
  <c r="J100" i="11"/>
  <c r="F107" i="11"/>
  <c r="H110" i="11"/>
  <c r="J114" i="11"/>
  <c r="F119" i="11"/>
  <c r="F126" i="11"/>
  <c r="I130" i="11"/>
  <c r="H138" i="11"/>
  <c r="H154" i="11"/>
  <c r="H163" i="11"/>
  <c r="G167" i="11"/>
  <c r="I170" i="11"/>
  <c r="F187" i="11"/>
  <c r="F192" i="11"/>
  <c r="J193" i="11"/>
  <c r="I202" i="11"/>
  <c r="J207" i="11"/>
  <c r="K222" i="11"/>
  <c r="F224" i="11"/>
  <c r="G225" i="11"/>
  <c r="H234" i="11"/>
  <c r="H239" i="11"/>
  <c r="G249" i="11"/>
  <c r="F261" i="11"/>
  <c r="F264" i="11"/>
  <c r="H268" i="11"/>
  <c r="K269" i="11"/>
  <c r="J273" i="11"/>
  <c r="K283" i="11"/>
  <c r="G285" i="11"/>
  <c r="F291" i="11"/>
  <c r="I307" i="11"/>
  <c r="I315" i="11"/>
  <c r="F335" i="11"/>
  <c r="H342" i="11"/>
  <c r="J348" i="11"/>
  <c r="G350" i="11"/>
  <c r="H353" i="11"/>
  <c r="F355" i="11"/>
  <c r="J364" i="11"/>
  <c r="E287" i="11"/>
  <c r="F24" i="11"/>
  <c r="K3" i="11"/>
  <c r="K6" i="11"/>
  <c r="G12" i="11"/>
  <c r="G16" i="11"/>
  <c r="G20" i="11"/>
  <c r="G24" i="11"/>
  <c r="G28" i="11"/>
  <c r="G32" i="11"/>
  <c r="G36" i="11"/>
  <c r="G40" i="11"/>
  <c r="G44" i="11"/>
  <c r="J47" i="11"/>
  <c r="J55" i="11"/>
  <c r="G60" i="11"/>
  <c r="F68" i="11"/>
  <c r="I71" i="11"/>
  <c r="J79" i="11"/>
  <c r="H88" i="11"/>
  <c r="F90" i="11"/>
  <c r="H95" i="11"/>
  <c r="H98" i="11"/>
  <c r="K99" i="11"/>
  <c r="I107" i="11"/>
  <c r="H119" i="11"/>
  <c r="G126" i="11"/>
  <c r="F127" i="11"/>
  <c r="J130" i="11"/>
  <c r="F146" i="11"/>
  <c r="F151" i="11"/>
  <c r="G162" i="11"/>
  <c r="H167" i="11"/>
  <c r="H169" i="11"/>
  <c r="F183" i="11"/>
  <c r="G186" i="11"/>
  <c r="G187" i="11"/>
  <c r="H192" i="11"/>
  <c r="F198" i="11"/>
  <c r="G199" i="11"/>
  <c r="G216" i="11"/>
  <c r="H219" i="11"/>
  <c r="G224" i="11"/>
  <c r="I225" i="11"/>
  <c r="H244" i="11"/>
  <c r="K249" i="11"/>
  <c r="F260" i="11"/>
  <c r="I261" i="11"/>
  <c r="G264" i="11"/>
  <c r="I268" i="11"/>
  <c r="H285" i="11"/>
  <c r="G291" i="11"/>
  <c r="F295" i="11"/>
  <c r="I297" i="11"/>
  <c r="F299" i="11"/>
  <c r="K307" i="11"/>
  <c r="H309" i="11"/>
  <c r="F319" i="11"/>
  <c r="F323" i="11"/>
  <c r="F324" i="11"/>
  <c r="H325" i="11"/>
  <c r="J329" i="11"/>
  <c r="F331" i="11"/>
  <c r="H333" i="11"/>
  <c r="H350" i="11"/>
  <c r="G355" i="11"/>
  <c r="H361" i="11"/>
  <c r="E343" i="11"/>
  <c r="E223" i="11"/>
  <c r="G6" i="11"/>
  <c r="F12" i="11"/>
  <c r="F16" i="11"/>
  <c r="F20" i="11"/>
  <c r="H12" i="11"/>
  <c r="H16" i="11"/>
  <c r="H20" i="11"/>
  <c r="H24" i="11"/>
  <c r="H28" i="11"/>
  <c r="H32" i="11"/>
  <c r="H36" i="11"/>
  <c r="H40" i="11"/>
  <c r="H44" i="11"/>
  <c r="K47" i="11"/>
  <c r="H60" i="11"/>
  <c r="J71" i="11"/>
  <c r="I88" i="11"/>
  <c r="J95" i="11"/>
  <c r="J98" i="11"/>
  <c r="J107" i="11"/>
  <c r="H126" i="11"/>
  <c r="K130" i="11"/>
  <c r="G146" i="11"/>
  <c r="G151" i="11"/>
  <c r="H162" i="11"/>
  <c r="J167" i="11"/>
  <c r="J169" i="11"/>
  <c r="G183" i="11"/>
  <c r="H186" i="11"/>
  <c r="H187" i="11"/>
  <c r="G198" i="11"/>
  <c r="H216" i="11"/>
  <c r="H224" i="11"/>
  <c r="G260" i="11"/>
  <c r="J261" i="11"/>
  <c r="K268" i="11"/>
  <c r="F272" i="11"/>
  <c r="F280" i="11"/>
  <c r="I282" i="11"/>
  <c r="I285" i="11"/>
  <c r="F287" i="11"/>
  <c r="K291" i="11"/>
  <c r="J297" i="11"/>
  <c r="G299" i="11"/>
  <c r="G323" i="11"/>
  <c r="G324" i="11"/>
  <c r="I325" i="11"/>
  <c r="I355" i="11"/>
  <c r="J361" i="11"/>
  <c r="E159" i="11"/>
  <c r="J60" i="11"/>
  <c r="K71" i="11"/>
  <c r="K95" i="11"/>
  <c r="K107" i="11"/>
  <c r="I126" i="11"/>
  <c r="H146" i="11"/>
  <c r="H151" i="11"/>
  <c r="H183" i="11"/>
  <c r="I186" i="11"/>
  <c r="H198" i="11"/>
  <c r="I216" i="11"/>
  <c r="K224" i="11"/>
  <c r="H260" i="11"/>
  <c r="H299" i="11"/>
  <c r="H323" i="11"/>
  <c r="I324" i="11"/>
  <c r="J325" i="11"/>
  <c r="H345" i="11"/>
  <c r="I352" i="11"/>
  <c r="J126" i="11"/>
  <c r="K260" i="11"/>
  <c r="K299" i="11"/>
  <c r="I323" i="11"/>
  <c r="J324" i="11"/>
  <c r="E319" i="11"/>
  <c r="K126" i="11"/>
  <c r="E311" i="11"/>
  <c r="K104" i="11"/>
  <c r="E104" i="11"/>
  <c r="K139" i="11"/>
  <c r="E139" i="11"/>
  <c r="F139" i="11"/>
  <c r="K147" i="11"/>
  <c r="E147" i="11"/>
  <c r="H147" i="11"/>
  <c r="G161" i="11"/>
  <c r="E161" i="11"/>
  <c r="F161" i="11"/>
  <c r="K161" i="11"/>
  <c r="K176" i="11"/>
  <c r="E176" i="11"/>
  <c r="H176" i="11"/>
  <c r="J6" i="11"/>
  <c r="E6" i="11"/>
  <c r="K9" i="11"/>
  <c r="E9" i="11"/>
  <c r="F11" i="11"/>
  <c r="K12" i="11"/>
  <c r="E12" i="11"/>
  <c r="K13" i="11"/>
  <c r="E13" i="11"/>
  <c r="F15" i="11"/>
  <c r="K16" i="11"/>
  <c r="E16" i="11"/>
  <c r="K17" i="11"/>
  <c r="E17" i="11"/>
  <c r="F19" i="11"/>
  <c r="K20" i="11"/>
  <c r="E20" i="11"/>
  <c r="K21" i="11"/>
  <c r="E21" i="11"/>
  <c r="F23" i="11"/>
  <c r="K24" i="11"/>
  <c r="E24" i="11"/>
  <c r="K25" i="11"/>
  <c r="E25" i="11"/>
  <c r="F27" i="11"/>
  <c r="K28" i="11"/>
  <c r="E28" i="11"/>
  <c r="K29" i="11"/>
  <c r="E29" i="11"/>
  <c r="F31" i="11"/>
  <c r="K32" i="11"/>
  <c r="E32" i="11"/>
  <c r="K33" i="11"/>
  <c r="E33" i="11"/>
  <c r="F35" i="11"/>
  <c r="K36" i="11"/>
  <c r="E36" i="11"/>
  <c r="K37" i="11"/>
  <c r="E37" i="11"/>
  <c r="F39" i="11"/>
  <c r="K40" i="11"/>
  <c r="E40" i="11"/>
  <c r="K41" i="11"/>
  <c r="E41" i="11"/>
  <c r="F43" i="11"/>
  <c r="K44" i="11"/>
  <c r="E44" i="11"/>
  <c r="K45" i="11"/>
  <c r="E45" i="11"/>
  <c r="K55" i="11"/>
  <c r="J59" i="11"/>
  <c r="F62" i="11"/>
  <c r="H63" i="11"/>
  <c r="G64" i="11"/>
  <c r="F67" i="11"/>
  <c r="K68" i="11"/>
  <c r="E68" i="11"/>
  <c r="K69" i="11"/>
  <c r="E69" i="11"/>
  <c r="J75" i="11"/>
  <c r="F78" i="11"/>
  <c r="H79" i="11"/>
  <c r="G80" i="11"/>
  <c r="F83" i="11"/>
  <c r="K84" i="11"/>
  <c r="E84" i="11"/>
  <c r="K85" i="11"/>
  <c r="E85" i="11"/>
  <c r="K87" i="11"/>
  <c r="H90" i="11"/>
  <c r="H91" i="11"/>
  <c r="G92" i="11"/>
  <c r="J99" i="11"/>
  <c r="F102" i="11"/>
  <c r="G103" i="11"/>
  <c r="F104" i="11"/>
  <c r="J110" i="11"/>
  <c r="I115" i="11"/>
  <c r="H118" i="11"/>
  <c r="I119" i="11"/>
  <c r="I128" i="11"/>
  <c r="E128" i="11"/>
  <c r="K131" i="11"/>
  <c r="E131" i="11"/>
  <c r="J131" i="11"/>
  <c r="E138" i="11"/>
  <c r="K138" i="11"/>
  <c r="G138" i="11"/>
  <c r="G139" i="11"/>
  <c r="G141" i="11"/>
  <c r="E141" i="11"/>
  <c r="I141" i="11"/>
  <c r="F142" i="11"/>
  <c r="F147" i="11"/>
  <c r="G149" i="11"/>
  <c r="E149" i="11"/>
  <c r="K149" i="11"/>
  <c r="H149" i="11"/>
  <c r="F149" i="11"/>
  <c r="H158" i="11"/>
  <c r="H161" i="11"/>
  <c r="E166" i="11"/>
  <c r="K166" i="11"/>
  <c r="J166" i="11"/>
  <c r="I166" i="11"/>
  <c r="G166" i="11"/>
  <c r="F166" i="11"/>
  <c r="G181" i="11"/>
  <c r="E181" i="11"/>
  <c r="K181" i="11"/>
  <c r="J181" i="11"/>
  <c r="I181" i="11"/>
  <c r="H181" i="11"/>
  <c r="F181" i="11"/>
  <c r="J252" i="11"/>
  <c r="G252" i="11"/>
  <c r="E252" i="11"/>
  <c r="K252" i="11"/>
  <c r="I252" i="11"/>
  <c r="H252" i="11"/>
  <c r="F252" i="11"/>
  <c r="F278" i="11"/>
  <c r="I278" i="11"/>
  <c r="H278" i="11"/>
  <c r="G278" i="11"/>
  <c r="E278" i="11"/>
  <c r="K278" i="11"/>
  <c r="J278" i="11"/>
  <c r="K105" i="11"/>
  <c r="E105" i="11"/>
  <c r="K143" i="11"/>
  <c r="G143" i="11"/>
  <c r="E143" i="11"/>
  <c r="K156" i="11"/>
  <c r="E156" i="11"/>
  <c r="H156" i="11"/>
  <c r="K195" i="11"/>
  <c r="E195" i="11"/>
  <c r="J195" i="11"/>
  <c r="H195" i="11"/>
  <c r="G195" i="11"/>
  <c r="F195" i="11"/>
  <c r="G11" i="11"/>
  <c r="G15" i="11"/>
  <c r="G19" i="11"/>
  <c r="G23" i="11"/>
  <c r="G27" i="11"/>
  <c r="G31" i="11"/>
  <c r="G35" i="11"/>
  <c r="G39" i="11"/>
  <c r="G43" i="11"/>
  <c r="K48" i="11"/>
  <c r="E48" i="11"/>
  <c r="K49" i="11"/>
  <c r="E49" i="11"/>
  <c r="K59" i="11"/>
  <c r="J62" i="11"/>
  <c r="I63" i="11"/>
  <c r="H64" i="11"/>
  <c r="I66" i="11"/>
  <c r="E66" i="11"/>
  <c r="G67" i="11"/>
  <c r="K75" i="11"/>
  <c r="J78" i="11"/>
  <c r="I79" i="11"/>
  <c r="H80" i="11"/>
  <c r="I82" i="11"/>
  <c r="E82" i="11"/>
  <c r="G83" i="11"/>
  <c r="J90" i="11"/>
  <c r="I91" i="11"/>
  <c r="H92" i="11"/>
  <c r="I94" i="11"/>
  <c r="E94" i="11"/>
  <c r="K96" i="11"/>
  <c r="E96" i="11"/>
  <c r="K97" i="11"/>
  <c r="E97" i="11"/>
  <c r="H102" i="11"/>
  <c r="H103" i="11"/>
  <c r="G104" i="11"/>
  <c r="J118" i="11"/>
  <c r="K127" i="11"/>
  <c r="H127" i="11"/>
  <c r="E127" i="11"/>
  <c r="E134" i="11"/>
  <c r="H134" i="11"/>
  <c r="G137" i="11"/>
  <c r="E137" i="11"/>
  <c r="H137" i="11"/>
  <c r="H139" i="11"/>
  <c r="G142" i="11"/>
  <c r="H143" i="11"/>
  <c r="G147" i="11"/>
  <c r="I158" i="11"/>
  <c r="I161" i="11"/>
  <c r="E95" i="11"/>
  <c r="F214" i="11"/>
  <c r="E214" i="11"/>
  <c r="K214" i="11"/>
  <c r="I214" i="11"/>
  <c r="G214" i="11"/>
  <c r="H19" i="11"/>
  <c r="H23" i="11"/>
  <c r="H27" i="11"/>
  <c r="H35" i="11"/>
  <c r="H39" i="11"/>
  <c r="H43" i="11"/>
  <c r="K52" i="11"/>
  <c r="E52" i="11"/>
  <c r="K53" i="11"/>
  <c r="E53" i="11"/>
  <c r="I64" i="11"/>
  <c r="H67" i="11"/>
  <c r="K72" i="11"/>
  <c r="E72" i="11"/>
  <c r="K73" i="11"/>
  <c r="E73" i="11"/>
  <c r="I80" i="11"/>
  <c r="H83" i="11"/>
  <c r="I92" i="11"/>
  <c r="J102" i="11"/>
  <c r="I103" i="11"/>
  <c r="H104" i="11"/>
  <c r="I106" i="11"/>
  <c r="E106" i="11"/>
  <c r="K108" i="11"/>
  <c r="E108" i="11"/>
  <c r="K109" i="11"/>
  <c r="E109" i="11"/>
  <c r="K123" i="11"/>
  <c r="E123" i="11"/>
  <c r="G133" i="11"/>
  <c r="E133" i="11"/>
  <c r="I133" i="11"/>
  <c r="J139" i="11"/>
  <c r="J143" i="11"/>
  <c r="J147" i="11"/>
  <c r="E152" i="11"/>
  <c r="H152" i="11"/>
  <c r="G157" i="11"/>
  <c r="E157" i="11"/>
  <c r="K157" i="11"/>
  <c r="H157" i="11"/>
  <c r="F157" i="11"/>
  <c r="J161" i="11"/>
  <c r="G173" i="11"/>
  <c r="E173" i="11"/>
  <c r="K173" i="11"/>
  <c r="J173" i="11"/>
  <c r="I173" i="11"/>
  <c r="H173" i="11"/>
  <c r="F173" i="11"/>
  <c r="J233" i="11"/>
  <c r="E233" i="11"/>
  <c r="I233" i="11"/>
  <c r="G233" i="11"/>
  <c r="F233" i="11"/>
  <c r="E250" i="11"/>
  <c r="J250" i="11"/>
  <c r="E31" i="11"/>
  <c r="I62" i="11"/>
  <c r="E62" i="11"/>
  <c r="E142" i="11"/>
  <c r="H142" i="11"/>
  <c r="H11" i="11"/>
  <c r="H15" i="11"/>
  <c r="H31" i="11"/>
  <c r="I10" i="11"/>
  <c r="E10" i="11"/>
  <c r="I14" i="11"/>
  <c r="E14" i="11"/>
  <c r="I18" i="11"/>
  <c r="E18" i="11"/>
  <c r="I31" i="11"/>
  <c r="I34" i="11"/>
  <c r="E34" i="11"/>
  <c r="I38" i="11"/>
  <c r="E38" i="11"/>
  <c r="I43" i="11"/>
  <c r="I46" i="11"/>
  <c r="E46" i="11"/>
  <c r="G48" i="11"/>
  <c r="F52" i="11"/>
  <c r="K56" i="11"/>
  <c r="E56" i="11"/>
  <c r="K63" i="11"/>
  <c r="J66" i="11"/>
  <c r="I67" i="11"/>
  <c r="I70" i="11"/>
  <c r="E70" i="11"/>
  <c r="G71" i="11"/>
  <c r="F72" i="11"/>
  <c r="K79" i="11"/>
  <c r="J82" i="11"/>
  <c r="I83" i="11"/>
  <c r="I86" i="11"/>
  <c r="E86" i="11"/>
  <c r="F87" i="11"/>
  <c r="K88" i="11"/>
  <c r="E88" i="11"/>
  <c r="K89" i="11"/>
  <c r="E89" i="11"/>
  <c r="K91" i="11"/>
  <c r="H94" i="11"/>
  <c r="G96" i="11"/>
  <c r="J103" i="11"/>
  <c r="I104" i="11"/>
  <c r="F106" i="11"/>
  <c r="G107" i="11"/>
  <c r="F108" i="11"/>
  <c r="K113" i="11"/>
  <c r="E113" i="11"/>
  <c r="G125" i="11"/>
  <c r="E125" i="11"/>
  <c r="J125" i="11"/>
  <c r="G127" i="11"/>
  <c r="F133" i="11"/>
  <c r="G134" i="11"/>
  <c r="I137" i="11"/>
  <c r="J142" i="11"/>
  <c r="E154" i="11"/>
  <c r="F154" i="11"/>
  <c r="K154" i="11"/>
  <c r="J154" i="11"/>
  <c r="I157" i="11"/>
  <c r="K168" i="11"/>
  <c r="E168" i="11"/>
  <c r="H168" i="11"/>
  <c r="E182" i="11"/>
  <c r="K182" i="11"/>
  <c r="J182" i="11"/>
  <c r="I182" i="11"/>
  <c r="H182" i="11"/>
  <c r="G182" i="11"/>
  <c r="F182" i="11"/>
  <c r="J228" i="11"/>
  <c r="E228" i="11"/>
  <c r="K228" i="11"/>
  <c r="I228" i="11"/>
  <c r="H228" i="11"/>
  <c r="G228" i="11"/>
  <c r="F228" i="11"/>
  <c r="I102" i="11"/>
  <c r="E102" i="11"/>
  <c r="I118" i="11"/>
  <c r="E118" i="11"/>
  <c r="F118" i="11"/>
  <c r="J232" i="11"/>
  <c r="E232" i="11"/>
  <c r="K232" i="11"/>
  <c r="I232" i="11"/>
  <c r="H232" i="11"/>
  <c r="G232" i="11"/>
  <c r="F232" i="11"/>
  <c r="H4" i="11"/>
  <c r="E4" i="11"/>
  <c r="I11" i="11"/>
  <c r="I15" i="11"/>
  <c r="I19" i="11"/>
  <c r="I22" i="11"/>
  <c r="E22" i="11"/>
  <c r="I23" i="11"/>
  <c r="I26" i="11"/>
  <c r="E26" i="11"/>
  <c r="I27" i="11"/>
  <c r="I30" i="11"/>
  <c r="E30" i="11"/>
  <c r="I35" i="11"/>
  <c r="I39" i="11"/>
  <c r="I42" i="11"/>
  <c r="E42" i="11"/>
  <c r="G51" i="11"/>
  <c r="F55" i="11"/>
  <c r="K57" i="11"/>
  <c r="E57" i="11"/>
  <c r="I4" i="11"/>
  <c r="K7" i="11"/>
  <c r="E7" i="11"/>
  <c r="K10" i="11"/>
  <c r="J11" i="11"/>
  <c r="I12" i="11"/>
  <c r="K14" i="11"/>
  <c r="J15" i="11"/>
  <c r="I16" i="11"/>
  <c r="K18" i="11"/>
  <c r="J19" i="11"/>
  <c r="I20" i="11"/>
  <c r="K22" i="11"/>
  <c r="J23" i="11"/>
  <c r="I24" i="11"/>
  <c r="K26" i="11"/>
  <c r="J27" i="11"/>
  <c r="I28" i="11"/>
  <c r="K30" i="11"/>
  <c r="J31" i="11"/>
  <c r="I32" i="11"/>
  <c r="K34" i="11"/>
  <c r="J35" i="11"/>
  <c r="I36" i="11"/>
  <c r="K38" i="11"/>
  <c r="J39" i="11"/>
  <c r="I40" i="11"/>
  <c r="K42" i="11"/>
  <c r="J43" i="11"/>
  <c r="I44" i="11"/>
  <c r="F46" i="11"/>
  <c r="I47" i="11"/>
  <c r="H48" i="11"/>
  <c r="I50" i="11"/>
  <c r="E50" i="11"/>
  <c r="H51" i="11"/>
  <c r="G52" i="11"/>
  <c r="G55" i="11"/>
  <c r="F56" i="11"/>
  <c r="F59" i="11"/>
  <c r="K60" i="11"/>
  <c r="E60" i="11"/>
  <c r="K61" i="11"/>
  <c r="E61" i="11"/>
  <c r="K66" i="11"/>
  <c r="J67" i="11"/>
  <c r="I68" i="11"/>
  <c r="F70" i="11"/>
  <c r="H71" i="11"/>
  <c r="G72" i="11"/>
  <c r="F75" i="11"/>
  <c r="K76" i="11"/>
  <c r="E76" i="11"/>
  <c r="K77" i="11"/>
  <c r="E77" i="11"/>
  <c r="K82" i="11"/>
  <c r="J83" i="11"/>
  <c r="I84" i="11"/>
  <c r="F86" i="11"/>
  <c r="G87" i="11"/>
  <c r="F88" i="11"/>
  <c r="J94" i="11"/>
  <c r="H96" i="11"/>
  <c r="I98" i="11"/>
  <c r="E98" i="11"/>
  <c r="F99" i="11"/>
  <c r="K100" i="11"/>
  <c r="E100" i="11"/>
  <c r="K101" i="11"/>
  <c r="E101" i="11"/>
  <c r="K103" i="11"/>
  <c r="J104" i="11"/>
  <c r="H106" i="11"/>
  <c r="H107" i="11"/>
  <c r="G108" i="11"/>
  <c r="E111" i="11"/>
  <c r="I111" i="11"/>
  <c r="K112" i="11"/>
  <c r="E112" i="11"/>
  <c r="H112" i="11"/>
  <c r="I120" i="11"/>
  <c r="E120" i="11"/>
  <c r="H120" i="11"/>
  <c r="H125" i="11"/>
  <c r="I127" i="11"/>
  <c r="G129" i="11"/>
  <c r="E129" i="11"/>
  <c r="H133" i="11"/>
  <c r="I134" i="11"/>
  <c r="J137" i="11"/>
  <c r="J138" i="11"/>
  <c r="K141" i="11"/>
  <c r="K142" i="11"/>
  <c r="G154" i="11"/>
  <c r="J157" i="11"/>
  <c r="K160" i="11"/>
  <c r="E160" i="11"/>
  <c r="H160" i="11"/>
  <c r="G165" i="11"/>
  <c r="E165" i="11"/>
  <c r="K165" i="11"/>
  <c r="J165" i="11"/>
  <c r="H165" i="11"/>
  <c r="F165" i="11"/>
  <c r="G231" i="11"/>
  <c r="E231" i="11"/>
  <c r="K231" i="11"/>
  <c r="J231" i="11"/>
  <c r="I231" i="11"/>
  <c r="H231" i="11"/>
  <c r="F231" i="11"/>
  <c r="J236" i="11"/>
  <c r="E236" i="11"/>
  <c r="K236" i="11"/>
  <c r="I236" i="11"/>
  <c r="H236" i="11"/>
  <c r="G236" i="11"/>
  <c r="F236" i="11"/>
  <c r="K271" i="11"/>
  <c r="I271" i="11"/>
  <c r="H271" i="11"/>
  <c r="G271" i="11"/>
  <c r="E271" i="11"/>
  <c r="J271" i="11"/>
  <c r="E158" i="11"/>
  <c r="J158" i="11"/>
  <c r="G158" i="11"/>
  <c r="F158" i="11"/>
  <c r="K11" i="11"/>
  <c r="K15" i="11"/>
  <c r="K19" i="11"/>
  <c r="K23" i="11"/>
  <c r="K27" i="11"/>
  <c r="K35" i="11"/>
  <c r="K39" i="11"/>
  <c r="K43" i="11"/>
  <c r="H52" i="11"/>
  <c r="I54" i="11"/>
  <c r="E54" i="11"/>
  <c r="H55" i="11"/>
  <c r="K67" i="11"/>
  <c r="H72" i="11"/>
  <c r="I74" i="11"/>
  <c r="E74" i="11"/>
  <c r="K83" i="11"/>
  <c r="H87" i="11"/>
  <c r="J106" i="11"/>
  <c r="H108" i="11"/>
  <c r="I110" i="11"/>
  <c r="E110" i="11"/>
  <c r="E115" i="11"/>
  <c r="J115" i="11"/>
  <c r="F115" i="11"/>
  <c r="K119" i="11"/>
  <c r="E119" i="11"/>
  <c r="G119" i="11"/>
  <c r="E132" i="11"/>
  <c r="F132" i="11"/>
  <c r="J133" i="11"/>
  <c r="E150" i="11"/>
  <c r="J150" i="11"/>
  <c r="G150" i="11"/>
  <c r="F150" i="11"/>
  <c r="G153" i="11"/>
  <c r="E153" i="11"/>
  <c r="F153" i="11"/>
  <c r="K153" i="11"/>
  <c r="E162" i="11"/>
  <c r="F162" i="11"/>
  <c r="K162" i="11"/>
  <c r="J162" i="11"/>
  <c r="E174" i="11"/>
  <c r="K174" i="11"/>
  <c r="J174" i="11"/>
  <c r="I174" i="11"/>
  <c r="H174" i="11"/>
  <c r="G174" i="11"/>
  <c r="F174" i="11"/>
  <c r="K184" i="11"/>
  <c r="E184" i="11"/>
  <c r="H184" i="11"/>
  <c r="I78" i="11"/>
  <c r="E78" i="11"/>
  <c r="I5" i="11"/>
  <c r="E5" i="11"/>
  <c r="K8" i="11"/>
  <c r="E8" i="11"/>
  <c r="I58" i="11"/>
  <c r="E58" i="11"/>
  <c r="K64" i="11"/>
  <c r="E64" i="11"/>
  <c r="K65" i="11"/>
  <c r="E65" i="11"/>
  <c r="K80" i="11"/>
  <c r="E80" i="11"/>
  <c r="K81" i="11"/>
  <c r="E81" i="11"/>
  <c r="I90" i="11"/>
  <c r="E90" i="11"/>
  <c r="K92" i="11"/>
  <c r="E92" i="11"/>
  <c r="K93" i="11"/>
  <c r="E93" i="11"/>
  <c r="J229" i="11"/>
  <c r="E229" i="11"/>
  <c r="G229" i="11"/>
  <c r="H340" i="11"/>
  <c r="K340" i="11"/>
  <c r="J340" i="11"/>
  <c r="E340" i="11"/>
  <c r="I340" i="11"/>
  <c r="G340" i="11"/>
  <c r="F340" i="11"/>
  <c r="I114" i="11"/>
  <c r="E114" i="11"/>
  <c r="K116" i="11"/>
  <c r="E116" i="11"/>
  <c r="K117" i="11"/>
  <c r="E117" i="11"/>
  <c r="G121" i="11"/>
  <c r="E121" i="11"/>
  <c r="I146" i="11"/>
  <c r="J170" i="11"/>
  <c r="J178" i="11"/>
  <c r="J186" i="11"/>
  <c r="G189" i="11"/>
  <c r="E189" i="11"/>
  <c r="K192" i="11"/>
  <c r="E192" i="11"/>
  <c r="H193" i="11"/>
  <c r="G194" i="11"/>
  <c r="I198" i="11"/>
  <c r="H199" i="11"/>
  <c r="K203" i="11"/>
  <c r="H209" i="11"/>
  <c r="E209" i="11"/>
  <c r="I211" i="11"/>
  <c r="H212" i="11"/>
  <c r="K215" i="11"/>
  <c r="J223" i="11"/>
  <c r="J225" i="11"/>
  <c r="I239" i="11"/>
  <c r="K246" i="11"/>
  <c r="I246" i="11"/>
  <c r="E246" i="11"/>
  <c r="H256" i="11"/>
  <c r="E256" i="11"/>
  <c r="G256" i="11"/>
  <c r="F263" i="11"/>
  <c r="H263" i="11"/>
  <c r="F357" i="11"/>
  <c r="E357" i="11"/>
  <c r="I357" i="11"/>
  <c r="H357" i="11"/>
  <c r="E215" i="11"/>
  <c r="E151" i="11"/>
  <c r="K170" i="11"/>
  <c r="J199" i="11"/>
  <c r="J208" i="11"/>
  <c r="E208" i="11"/>
  <c r="K223" i="11"/>
  <c r="K239" i="11"/>
  <c r="K275" i="11"/>
  <c r="E275" i="11"/>
  <c r="I275" i="11"/>
  <c r="G275" i="11"/>
  <c r="F275" i="11"/>
  <c r="K347" i="11"/>
  <c r="E347" i="11"/>
  <c r="I347" i="11"/>
  <c r="G347" i="11"/>
  <c r="F347" i="11"/>
  <c r="E207" i="11"/>
  <c r="G201" i="11"/>
  <c r="E201" i="11"/>
  <c r="F202" i="11"/>
  <c r="E202" i="11"/>
  <c r="F208" i="11"/>
  <c r="G227" i="11"/>
  <c r="E227" i="11"/>
  <c r="J244" i="11"/>
  <c r="E244" i="11"/>
  <c r="K245" i="11"/>
  <c r="E245" i="11"/>
  <c r="F255" i="11"/>
  <c r="J255" i="11"/>
  <c r="F259" i="11"/>
  <c r="E259" i="11"/>
  <c r="F270" i="11"/>
  <c r="I270" i="11"/>
  <c r="H270" i="11"/>
  <c r="G270" i="11"/>
  <c r="E270" i="11"/>
  <c r="H275" i="11"/>
  <c r="F341" i="11"/>
  <c r="E341" i="11"/>
  <c r="I341" i="11"/>
  <c r="H341" i="11"/>
  <c r="F365" i="11"/>
  <c r="J365" i="11"/>
  <c r="I365" i="11"/>
  <c r="E365" i="11"/>
  <c r="H365" i="11"/>
  <c r="G365" i="11"/>
  <c r="E263" i="11"/>
  <c r="E199" i="11"/>
  <c r="K164" i="11"/>
  <c r="E164" i="11"/>
  <c r="G169" i="11"/>
  <c r="E169" i="11"/>
  <c r="K172" i="11"/>
  <c r="E172" i="11"/>
  <c r="G177" i="11"/>
  <c r="E177" i="11"/>
  <c r="K180" i="11"/>
  <c r="E180" i="11"/>
  <c r="G185" i="11"/>
  <c r="E185" i="11"/>
  <c r="K188" i="11"/>
  <c r="E188" i="11"/>
  <c r="G191" i="11"/>
  <c r="J194" i="11"/>
  <c r="F201" i="11"/>
  <c r="G202" i="11"/>
  <c r="F203" i="11"/>
  <c r="J204" i="11"/>
  <c r="E204" i="11"/>
  <c r="H208" i="11"/>
  <c r="J216" i="11"/>
  <c r="E216" i="11"/>
  <c r="J220" i="11"/>
  <c r="E220" i="11"/>
  <c r="H227" i="11"/>
  <c r="K230" i="11"/>
  <c r="E230" i="11"/>
  <c r="G235" i="11"/>
  <c r="E235" i="11"/>
  <c r="F244" i="11"/>
  <c r="F245" i="11"/>
  <c r="F248" i="11"/>
  <c r="G255" i="11"/>
  <c r="E257" i="11"/>
  <c r="F257" i="11"/>
  <c r="K259" i="11"/>
  <c r="F262" i="11"/>
  <c r="K262" i="11"/>
  <c r="E262" i="11"/>
  <c r="H262" i="11"/>
  <c r="J270" i="11"/>
  <c r="E255" i="11"/>
  <c r="E191" i="11"/>
  <c r="I124" i="11"/>
  <c r="E124" i="11"/>
  <c r="G145" i="11"/>
  <c r="E145" i="11"/>
  <c r="H148" i="11"/>
  <c r="E148" i="11"/>
  <c r="K155" i="11"/>
  <c r="E155" i="11"/>
  <c r="K163" i="11"/>
  <c r="E163" i="11"/>
  <c r="H164" i="11"/>
  <c r="F169" i="11"/>
  <c r="F170" i="11"/>
  <c r="K171" i="11"/>
  <c r="E171" i="11"/>
  <c r="H172" i="11"/>
  <c r="F177" i="11"/>
  <c r="F178" i="11"/>
  <c r="K179" i="11"/>
  <c r="E179" i="11"/>
  <c r="H180" i="11"/>
  <c r="F185" i="11"/>
  <c r="F186" i="11"/>
  <c r="K187" i="11"/>
  <c r="E187" i="11"/>
  <c r="H188" i="11"/>
  <c r="H191" i="11"/>
  <c r="K194" i="11"/>
  <c r="G197" i="11"/>
  <c r="E197" i="11"/>
  <c r="K200" i="11"/>
  <c r="E200" i="11"/>
  <c r="H201" i="11"/>
  <c r="H202" i="11"/>
  <c r="G203" i="11"/>
  <c r="F204" i="11"/>
  <c r="F207" i="11"/>
  <c r="I208" i="11"/>
  <c r="F210" i="11"/>
  <c r="E210" i="11"/>
  <c r="F216" i="11"/>
  <c r="F217" i="11"/>
  <c r="F220" i="11"/>
  <c r="G221" i="11"/>
  <c r="J224" i="11"/>
  <c r="E224" i="11"/>
  <c r="G226" i="11"/>
  <c r="J227" i="11"/>
  <c r="H230" i="11"/>
  <c r="H235" i="11"/>
  <c r="J240" i="11"/>
  <c r="E240" i="11"/>
  <c r="K243" i="11"/>
  <c r="E243" i="11"/>
  <c r="G244" i="11"/>
  <c r="I245" i="11"/>
  <c r="G248" i="11"/>
  <c r="F251" i="11"/>
  <c r="F254" i="11"/>
  <c r="J254" i="11"/>
  <c r="E254" i="11"/>
  <c r="H255" i="11"/>
  <c r="G257" i="11"/>
  <c r="I262" i="11"/>
  <c r="K270" i="11"/>
  <c r="K279" i="11"/>
  <c r="H279" i="11"/>
  <c r="G279" i="11"/>
  <c r="F279" i="11"/>
  <c r="K281" i="11"/>
  <c r="E281" i="11"/>
  <c r="I281" i="11"/>
  <c r="I286" i="11"/>
  <c r="H286" i="11"/>
  <c r="E286" i="11"/>
  <c r="G286" i="11"/>
  <c r="I302" i="11"/>
  <c r="E302" i="11"/>
  <c r="H318" i="11"/>
  <c r="E318" i="11"/>
  <c r="G318" i="11"/>
  <c r="J339" i="11"/>
  <c r="K339" i="11"/>
  <c r="E339" i="11"/>
  <c r="I339" i="11"/>
  <c r="H339" i="11"/>
  <c r="G339" i="11"/>
  <c r="F339" i="11"/>
  <c r="K360" i="11"/>
  <c r="E360" i="11"/>
  <c r="J360" i="11"/>
  <c r="I360" i="11"/>
  <c r="G360" i="11"/>
  <c r="E247" i="11"/>
  <c r="E183" i="11"/>
  <c r="F206" i="11"/>
  <c r="E206" i="11"/>
  <c r="J212" i="11"/>
  <c r="E212" i="11"/>
  <c r="K234" i="11"/>
  <c r="E234" i="11"/>
  <c r="F274" i="11"/>
  <c r="E274" i="11"/>
  <c r="K274" i="11"/>
  <c r="J274" i="11"/>
  <c r="H274" i="11"/>
  <c r="G274" i="11"/>
  <c r="K276" i="11"/>
  <c r="E276" i="11"/>
  <c r="H276" i="11"/>
  <c r="G276" i="11"/>
  <c r="E239" i="11"/>
  <c r="E175" i="11"/>
  <c r="I169" i="11"/>
  <c r="G193" i="11"/>
  <c r="E193" i="11"/>
  <c r="K196" i="11"/>
  <c r="E196" i="11"/>
  <c r="F199" i="11"/>
  <c r="J201" i="11"/>
  <c r="J202" i="11"/>
  <c r="I203" i="11"/>
  <c r="G206" i="11"/>
  <c r="F212" i="11"/>
  <c r="F215" i="11"/>
  <c r="G219" i="11"/>
  <c r="E219" i="11"/>
  <c r="F223" i="11"/>
  <c r="G234" i="11"/>
  <c r="F239" i="11"/>
  <c r="I244" i="11"/>
  <c r="H247" i="11"/>
  <c r="K248" i="11"/>
  <c r="H253" i="11"/>
  <c r="I253" i="11"/>
  <c r="E253" i="11"/>
  <c r="I274" i="11"/>
  <c r="F276" i="11"/>
  <c r="K344" i="11"/>
  <c r="E344" i="11"/>
  <c r="J344" i="11"/>
  <c r="I344" i="11"/>
  <c r="G344" i="11"/>
  <c r="E167" i="11"/>
  <c r="H264" i="11"/>
  <c r="H291" i="11"/>
  <c r="K314" i="11"/>
  <c r="K315" i="11"/>
  <c r="G331" i="11"/>
  <c r="G332" i="11"/>
  <c r="I333" i="11"/>
  <c r="H354" i="11"/>
  <c r="H366" i="11"/>
  <c r="E366" i="11"/>
  <c r="E358" i="11"/>
  <c r="E350" i="11"/>
  <c r="E342" i="11"/>
  <c r="E326" i="11"/>
  <c r="E310" i="11"/>
  <c r="E294" i="11"/>
  <c r="I291" i="11"/>
  <c r="H331" i="11"/>
  <c r="I332" i="11"/>
  <c r="E349" i="11"/>
  <c r="E317" i="11"/>
  <c r="E309" i="11"/>
  <c r="E285" i="11"/>
  <c r="E277" i="11"/>
  <c r="E269" i="11"/>
  <c r="E261" i="11"/>
  <c r="I331" i="11"/>
  <c r="J332" i="11"/>
  <c r="E364" i="11"/>
  <c r="E356" i="11"/>
  <c r="E348" i="11"/>
  <c r="E332" i="11"/>
  <c r="E324" i="11"/>
  <c r="E316" i="11"/>
  <c r="E308" i="11"/>
  <c r="E292" i="11"/>
  <c r="E284" i="11"/>
  <c r="E268" i="11"/>
  <c r="E260" i="11"/>
  <c r="G272" i="11"/>
  <c r="G280" i="11"/>
  <c r="G283" i="11"/>
  <c r="G284" i="11"/>
  <c r="F303" i="11"/>
  <c r="F307" i="11"/>
  <c r="F308" i="11"/>
  <c r="F311" i="11"/>
  <c r="J313" i="11"/>
  <c r="K330" i="11"/>
  <c r="K331" i="11"/>
  <c r="K332" i="11"/>
  <c r="K336" i="11"/>
  <c r="I338" i="11"/>
  <c r="G343" i="11"/>
  <c r="G346" i="11"/>
  <c r="I353" i="11"/>
  <c r="I356" i="11"/>
  <c r="G359" i="11"/>
  <c r="F362" i="11"/>
  <c r="F363" i="11"/>
  <c r="E363" i="11"/>
  <c r="E355" i="11"/>
  <c r="E331" i="11"/>
  <c r="E323" i="11"/>
  <c r="E315" i="11"/>
  <c r="E307" i="11"/>
  <c r="E299" i="11"/>
  <c r="E291" i="11"/>
  <c r="E283" i="11"/>
  <c r="I260" i="11"/>
  <c r="K261" i="11"/>
  <c r="H272" i="11"/>
  <c r="K273" i="11"/>
  <c r="H282" i="11"/>
  <c r="H283" i="11"/>
  <c r="I284" i="11"/>
  <c r="K288" i="11"/>
  <c r="I299" i="11"/>
  <c r="G307" i="11"/>
  <c r="I308" i="11"/>
  <c r="F315" i="11"/>
  <c r="F316" i="11"/>
  <c r="K338" i="11"/>
  <c r="I343" i="11"/>
  <c r="H346" i="11"/>
  <c r="H349" i="11"/>
  <c r="G352" i="11"/>
  <c r="J356" i="11"/>
  <c r="I359" i="11"/>
  <c r="G362" i="11"/>
  <c r="G363" i="11"/>
  <c r="K364" i="11"/>
  <c r="E362" i="11"/>
  <c r="E354" i="11"/>
  <c r="E346" i="11"/>
  <c r="E338" i="11"/>
  <c r="E330" i="11"/>
  <c r="E322" i="11"/>
  <c r="E282" i="11"/>
  <c r="K272" i="11"/>
  <c r="I283" i="11"/>
  <c r="J284" i="11"/>
  <c r="H307" i="11"/>
  <c r="J308" i="11"/>
  <c r="H362" i="11"/>
  <c r="I363" i="11"/>
  <c r="E361" i="11"/>
  <c r="E353" i="11"/>
  <c r="E345" i="11"/>
  <c r="E337" i="11"/>
  <c r="E329" i="11"/>
  <c r="E296" i="11"/>
  <c r="E280" i="11"/>
  <c r="E264" i="11"/>
  <c r="J5" i="11"/>
  <c r="J10" i="11"/>
  <c r="J14" i="11"/>
  <c r="J18" i="11"/>
  <c r="J22" i="11"/>
  <c r="J26" i="11"/>
  <c r="J30" i="11"/>
  <c r="J34" i="11"/>
  <c r="J38" i="11"/>
  <c r="J42" i="11"/>
  <c r="J46" i="11"/>
  <c r="J50" i="11"/>
  <c r="J54" i="11"/>
  <c r="J58" i="11"/>
  <c r="K135" i="11"/>
  <c r="I135" i="11"/>
  <c r="K136" i="11"/>
  <c r="I136" i="11"/>
  <c r="G136" i="11"/>
  <c r="K152" i="11"/>
  <c r="J152" i="11"/>
  <c r="I152" i="11"/>
  <c r="G152" i="11"/>
  <c r="F152" i="11"/>
  <c r="K4" i="11"/>
  <c r="F7" i="11"/>
  <c r="F8" i="11"/>
  <c r="F9" i="11"/>
  <c r="F13" i="11"/>
  <c r="F17" i="11"/>
  <c r="F21" i="11"/>
  <c r="F25" i="11"/>
  <c r="F29" i="11"/>
  <c r="F33" i="11"/>
  <c r="F37" i="11"/>
  <c r="F41" i="11"/>
  <c r="F45" i="11"/>
  <c r="F49" i="11"/>
  <c r="F53" i="11"/>
  <c r="F57" i="11"/>
  <c r="F61" i="11"/>
  <c r="F65" i="11"/>
  <c r="F69" i="11"/>
  <c r="F73" i="11"/>
  <c r="F77" i="11"/>
  <c r="F81" i="11"/>
  <c r="F85" i="11"/>
  <c r="F89" i="11"/>
  <c r="F93" i="11"/>
  <c r="F97" i="11"/>
  <c r="F101" i="11"/>
  <c r="F105" i="11"/>
  <c r="F109" i="11"/>
  <c r="F113" i="11"/>
  <c r="F117" i="11"/>
  <c r="G128" i="11"/>
  <c r="F129" i="11"/>
  <c r="G135" i="11"/>
  <c r="H136" i="11"/>
  <c r="K140" i="11"/>
  <c r="I140" i="11"/>
  <c r="G140" i="11"/>
  <c r="F140" i="11"/>
  <c r="K144" i="11"/>
  <c r="J144" i="11"/>
  <c r="I144" i="11"/>
  <c r="G144" i="11"/>
  <c r="F144" i="11"/>
  <c r="H213" i="11"/>
  <c r="K213" i="11"/>
  <c r="J213" i="11"/>
  <c r="I213" i="11"/>
  <c r="G213" i="11"/>
  <c r="F213" i="11"/>
  <c r="K237" i="11"/>
  <c r="H237" i="11"/>
  <c r="J237" i="11"/>
  <c r="I237" i="11"/>
  <c r="G237" i="11"/>
  <c r="F237" i="11"/>
  <c r="F266" i="11"/>
  <c r="K266" i="11"/>
  <c r="J266" i="11"/>
  <c r="I266" i="11"/>
  <c r="H266" i="11"/>
  <c r="G266" i="11"/>
  <c r="K148" i="11"/>
  <c r="J148" i="11"/>
  <c r="I148" i="11"/>
  <c r="G148" i="11"/>
  <c r="F148" i="11"/>
  <c r="G9" i="11"/>
  <c r="G21" i="11"/>
  <c r="G25" i="11"/>
  <c r="G29" i="11"/>
  <c r="G33" i="11"/>
  <c r="G37" i="11"/>
  <c r="G41" i="11"/>
  <c r="G45" i="11"/>
  <c r="G49" i="11"/>
  <c r="G53" i="11"/>
  <c r="G57" i="11"/>
  <c r="G61" i="11"/>
  <c r="G65" i="11"/>
  <c r="G69" i="11"/>
  <c r="G73" i="11"/>
  <c r="G77" i="11"/>
  <c r="G81" i="11"/>
  <c r="G85" i="11"/>
  <c r="G89" i="11"/>
  <c r="G93" i="11"/>
  <c r="G97" i="11"/>
  <c r="G101" i="11"/>
  <c r="G105" i="11"/>
  <c r="G109" i="11"/>
  <c r="G113" i="11"/>
  <c r="G117" i="11"/>
  <c r="K120" i="11"/>
  <c r="F123" i="11"/>
  <c r="H128" i="11"/>
  <c r="H129" i="11"/>
  <c r="H135" i="11"/>
  <c r="J136" i="11"/>
  <c r="H140" i="11"/>
  <c r="H144" i="11"/>
  <c r="F5" i="11"/>
  <c r="F10" i="11"/>
  <c r="F14" i="11"/>
  <c r="F18" i="11"/>
  <c r="H25" i="11"/>
  <c r="F30" i="11"/>
  <c r="H33" i="11"/>
  <c r="F38" i="11"/>
  <c r="H41" i="11"/>
  <c r="F42" i="11"/>
  <c r="H45" i="11"/>
  <c r="H49" i="11"/>
  <c r="H53" i="11"/>
  <c r="H57" i="11"/>
  <c r="H61" i="11"/>
  <c r="H65" i="11"/>
  <c r="H69" i="11"/>
  <c r="H73" i="11"/>
  <c r="H77" i="11"/>
  <c r="H81" i="11"/>
  <c r="H85" i="11"/>
  <c r="H89" i="11"/>
  <c r="H93" i="11"/>
  <c r="H97" i="11"/>
  <c r="H101" i="11"/>
  <c r="H105" i="11"/>
  <c r="H109" i="11"/>
  <c r="H113" i="11"/>
  <c r="H117" i="11"/>
  <c r="G123" i="11"/>
  <c r="J128" i="11"/>
  <c r="I129" i="11"/>
  <c r="J135" i="11"/>
  <c r="J140" i="11"/>
  <c r="H205" i="11"/>
  <c r="K205" i="11"/>
  <c r="J205" i="11"/>
  <c r="I205" i="11"/>
  <c r="G205" i="11"/>
  <c r="F205" i="11"/>
  <c r="G7" i="11"/>
  <c r="G13" i="11"/>
  <c r="G17" i="11"/>
  <c r="H8" i="11"/>
  <c r="F22" i="11"/>
  <c r="F26" i="11"/>
  <c r="H29" i="11"/>
  <c r="F34" i="11"/>
  <c r="H37" i="11"/>
  <c r="F4" i="11"/>
  <c r="G5" i="11"/>
  <c r="H6" i="11"/>
  <c r="I7" i="11"/>
  <c r="I8" i="11"/>
  <c r="I9" i="11"/>
  <c r="G10" i="11"/>
  <c r="I13" i="11"/>
  <c r="G14" i="11"/>
  <c r="I17" i="11"/>
  <c r="G18" i="11"/>
  <c r="I21" i="11"/>
  <c r="G22" i="11"/>
  <c r="I25" i="11"/>
  <c r="G26" i="11"/>
  <c r="I29" i="11"/>
  <c r="G30" i="11"/>
  <c r="I33" i="11"/>
  <c r="G34" i="11"/>
  <c r="I37" i="11"/>
  <c r="G38" i="11"/>
  <c r="I41" i="11"/>
  <c r="G42" i="11"/>
  <c r="I45" i="11"/>
  <c r="G46" i="11"/>
  <c r="I49" i="11"/>
  <c r="G50" i="11"/>
  <c r="I53" i="11"/>
  <c r="G54" i="11"/>
  <c r="I57" i="11"/>
  <c r="G58" i="11"/>
  <c r="I61" i="11"/>
  <c r="G62" i="11"/>
  <c r="I65" i="11"/>
  <c r="G66" i="11"/>
  <c r="I69" i="11"/>
  <c r="G70" i="11"/>
  <c r="I73" i="11"/>
  <c r="G74" i="11"/>
  <c r="I77" i="11"/>
  <c r="G78" i="11"/>
  <c r="I81" i="11"/>
  <c r="G82" i="11"/>
  <c r="I85" i="11"/>
  <c r="G86" i="11"/>
  <c r="I89" i="11"/>
  <c r="G90" i="11"/>
  <c r="I93" i="11"/>
  <c r="G94" i="11"/>
  <c r="I97" i="11"/>
  <c r="G98" i="11"/>
  <c r="I101" i="11"/>
  <c r="G102" i="11"/>
  <c r="I105" i="11"/>
  <c r="G106" i="11"/>
  <c r="I109" i="11"/>
  <c r="G110" i="11"/>
  <c r="I113" i="11"/>
  <c r="G114" i="11"/>
  <c r="I117" i="11"/>
  <c r="G118" i="11"/>
  <c r="H123" i="11"/>
  <c r="G124" i="11"/>
  <c r="F125" i="11"/>
  <c r="K128" i="11"/>
  <c r="J129" i="11"/>
  <c r="F131" i="11"/>
  <c r="I132" i="11"/>
  <c r="G132" i="11"/>
  <c r="I238" i="11"/>
  <c r="F238" i="11"/>
  <c r="K238" i="11"/>
  <c r="J238" i="11"/>
  <c r="H238" i="11"/>
  <c r="G238" i="11"/>
  <c r="H9" i="11"/>
  <c r="J7" i="11"/>
  <c r="J9" i="11"/>
  <c r="J13" i="11"/>
  <c r="H14" i="11"/>
  <c r="J17" i="11"/>
  <c r="H18" i="11"/>
  <c r="J21" i="11"/>
  <c r="H22" i="11"/>
  <c r="J25" i="11"/>
  <c r="H26" i="11"/>
  <c r="J29" i="11"/>
  <c r="H30" i="11"/>
  <c r="J33" i="11"/>
  <c r="H34" i="11"/>
  <c r="J37" i="11"/>
  <c r="H38" i="11"/>
  <c r="J41" i="11"/>
  <c r="H42" i="11"/>
  <c r="J45" i="11"/>
  <c r="H46" i="11"/>
  <c r="J49" i="11"/>
  <c r="H50" i="11"/>
  <c r="J53" i="11"/>
  <c r="H54" i="11"/>
  <c r="J57" i="11"/>
  <c r="H58" i="11"/>
  <c r="J61" i="11"/>
  <c r="H62" i="11"/>
  <c r="J65" i="11"/>
  <c r="H66" i="11"/>
  <c r="J69" i="11"/>
  <c r="H70" i="11"/>
  <c r="J73" i="11"/>
  <c r="H74" i="11"/>
  <c r="J77" i="11"/>
  <c r="H78" i="11"/>
  <c r="J81" i="11"/>
  <c r="H82" i="11"/>
  <c r="J85" i="11"/>
  <c r="J89" i="11"/>
  <c r="J93" i="11"/>
  <c r="J97" i="11"/>
  <c r="J101" i="11"/>
  <c r="J105" i="11"/>
  <c r="J109" i="11"/>
  <c r="J113" i="11"/>
  <c r="J117" i="11"/>
  <c r="I123" i="11"/>
  <c r="K129" i="11"/>
  <c r="G8" i="11"/>
  <c r="H7" i="11"/>
  <c r="H13" i="11"/>
  <c r="H17" i="11"/>
  <c r="H21" i="11"/>
  <c r="G4" i="11"/>
  <c r="H5" i="11"/>
  <c r="I6" i="11"/>
  <c r="J8" i="11"/>
  <c r="H10" i="11"/>
  <c r="F120" i="11"/>
  <c r="J123" i="11"/>
  <c r="J124" i="11"/>
  <c r="I125" i="11"/>
  <c r="H131" i="11"/>
  <c r="H132" i="11"/>
  <c r="K209" i="11"/>
  <c r="K227" i="11"/>
  <c r="I229" i="11"/>
  <c r="J230" i="11"/>
  <c r="I235" i="11"/>
  <c r="H241" i="11"/>
  <c r="I241" i="11"/>
  <c r="F242" i="11"/>
  <c r="K242" i="11"/>
  <c r="H242" i="11"/>
  <c r="J251" i="11"/>
  <c r="H251" i="11"/>
  <c r="G251" i="11"/>
  <c r="F301" i="11"/>
  <c r="G301" i="11"/>
  <c r="K301" i="11"/>
  <c r="J301" i="11"/>
  <c r="I301" i="11"/>
  <c r="H301" i="11"/>
  <c r="F305" i="11"/>
  <c r="K305" i="11"/>
  <c r="I305" i="11"/>
  <c r="H305" i="11"/>
  <c r="G305" i="11"/>
  <c r="J305" i="11"/>
  <c r="F156" i="11"/>
  <c r="F160" i="11"/>
  <c r="F164" i="11"/>
  <c r="F168" i="11"/>
  <c r="F172" i="11"/>
  <c r="F176" i="11"/>
  <c r="F180" i="11"/>
  <c r="F184" i="11"/>
  <c r="F188" i="11"/>
  <c r="J235" i="11"/>
  <c r="H265" i="11"/>
  <c r="K265" i="11"/>
  <c r="J265" i="11"/>
  <c r="I265" i="11"/>
  <c r="I139" i="11"/>
  <c r="I143" i="11"/>
  <c r="I147" i="11"/>
  <c r="I151" i="11"/>
  <c r="I155" i="11"/>
  <c r="G156" i="11"/>
  <c r="I159" i="11"/>
  <c r="G160" i="11"/>
  <c r="I163" i="11"/>
  <c r="G164" i="11"/>
  <c r="I167" i="11"/>
  <c r="G168" i="11"/>
  <c r="I171" i="11"/>
  <c r="G172" i="11"/>
  <c r="I175" i="11"/>
  <c r="G176" i="11"/>
  <c r="I179" i="11"/>
  <c r="G180" i="11"/>
  <c r="I183" i="11"/>
  <c r="G184" i="11"/>
  <c r="I187" i="11"/>
  <c r="G188" i="11"/>
  <c r="I191" i="11"/>
  <c r="G192" i="11"/>
  <c r="I195" i="11"/>
  <c r="G196" i="11"/>
  <c r="I199" i="11"/>
  <c r="G200" i="11"/>
  <c r="I204" i="11"/>
  <c r="H206" i="11"/>
  <c r="G207" i="11"/>
  <c r="I212" i="11"/>
  <c r="H214" i="11"/>
  <c r="H215" i="11"/>
  <c r="K217" i="11"/>
  <c r="H217" i="11"/>
  <c r="I218" i="11"/>
  <c r="F218" i="11"/>
  <c r="F219" i="11"/>
  <c r="K235" i="11"/>
  <c r="J239" i="11"/>
  <c r="G241" i="11"/>
  <c r="I242" i="11"/>
  <c r="I251" i="11"/>
  <c r="F258" i="11"/>
  <c r="K258" i="11"/>
  <c r="J258" i="11"/>
  <c r="I258" i="11"/>
  <c r="H258" i="11"/>
  <c r="F265" i="11"/>
  <c r="K221" i="11"/>
  <c r="H221" i="11"/>
  <c r="I222" i="11"/>
  <c r="F222" i="11"/>
  <c r="J241" i="11"/>
  <c r="J242" i="11"/>
  <c r="F250" i="11"/>
  <c r="K250" i="11"/>
  <c r="I250" i="11"/>
  <c r="H250" i="11"/>
  <c r="K251" i="11"/>
  <c r="G258" i="11"/>
  <c r="G265" i="11"/>
  <c r="K267" i="11"/>
  <c r="J267" i="11"/>
  <c r="I267" i="11"/>
  <c r="H267" i="11"/>
  <c r="G267" i="11"/>
  <c r="G290" i="11"/>
  <c r="F290" i="11"/>
  <c r="K290" i="11"/>
  <c r="J290" i="11"/>
  <c r="I290" i="11"/>
  <c r="H290" i="11"/>
  <c r="F293" i="11"/>
  <c r="K293" i="11"/>
  <c r="J293" i="11"/>
  <c r="I293" i="11"/>
  <c r="H293" i="11"/>
  <c r="G293" i="11"/>
  <c r="I156" i="11"/>
  <c r="I160" i="11"/>
  <c r="I164" i="11"/>
  <c r="I168" i="11"/>
  <c r="I172" i="11"/>
  <c r="I176" i="11"/>
  <c r="I180" i="11"/>
  <c r="I184" i="11"/>
  <c r="I188" i="11"/>
  <c r="I192" i="11"/>
  <c r="I196" i="11"/>
  <c r="I200" i="11"/>
  <c r="J206" i="11"/>
  <c r="I207" i="11"/>
  <c r="G208" i="11"/>
  <c r="F209" i="11"/>
  <c r="J214" i="11"/>
  <c r="J215" i="11"/>
  <c r="G217" i="11"/>
  <c r="H218" i="11"/>
  <c r="I219" i="11"/>
  <c r="F221" i="11"/>
  <c r="G222" i="11"/>
  <c r="H223" i="11"/>
  <c r="K225" i="11"/>
  <c r="H225" i="11"/>
  <c r="I226" i="11"/>
  <c r="F226" i="11"/>
  <c r="F227" i="11"/>
  <c r="K241" i="11"/>
  <c r="J248" i="11"/>
  <c r="I248" i="11"/>
  <c r="H249" i="11"/>
  <c r="J249" i="11"/>
  <c r="I249" i="11"/>
  <c r="G250" i="11"/>
  <c r="H257" i="11"/>
  <c r="K257" i="11"/>
  <c r="J257" i="11"/>
  <c r="I257" i="11"/>
  <c r="F267" i="11"/>
  <c r="H300" i="11"/>
  <c r="G300" i="11"/>
  <c r="K300" i="11"/>
  <c r="J300" i="11"/>
  <c r="I300" i="11"/>
  <c r="F300" i="11"/>
  <c r="J156" i="11"/>
  <c r="J160" i="11"/>
  <c r="J164" i="11"/>
  <c r="J168" i="11"/>
  <c r="J172" i="11"/>
  <c r="J176" i="11"/>
  <c r="J180" i="11"/>
  <c r="J184" i="11"/>
  <c r="G209" i="11"/>
  <c r="K229" i="11"/>
  <c r="H229" i="11"/>
  <c r="I230" i="11"/>
  <c r="F230" i="11"/>
  <c r="F247" i="11"/>
  <c r="K247" i="11"/>
  <c r="J256" i="11"/>
  <c r="K256" i="11"/>
  <c r="I256" i="11"/>
  <c r="I209" i="11"/>
  <c r="J217" i="11"/>
  <c r="K219" i="11"/>
  <c r="I221" i="11"/>
  <c r="J222" i="11"/>
  <c r="I227" i="11"/>
  <c r="F229" i="11"/>
  <c r="G230" i="11"/>
  <c r="K233" i="11"/>
  <c r="H233" i="11"/>
  <c r="I234" i="11"/>
  <c r="F234" i="11"/>
  <c r="F235" i="11"/>
  <c r="J243" i="11"/>
  <c r="G243" i="11"/>
  <c r="H245" i="11"/>
  <c r="G245" i="11"/>
  <c r="F246" i="11"/>
  <c r="G246" i="11"/>
  <c r="G247" i="11"/>
  <c r="F256" i="11"/>
  <c r="J259" i="11"/>
  <c r="I259" i="11"/>
  <c r="H259" i="11"/>
  <c r="G259" i="11"/>
  <c r="K255" i="11"/>
  <c r="K263" i="11"/>
  <c r="I264" i="11"/>
  <c r="J275" i="11"/>
  <c r="I279" i="11"/>
  <c r="H280" i="11"/>
  <c r="J281" i="11"/>
  <c r="K284" i="11"/>
  <c r="G292" i="11"/>
  <c r="G294" i="11"/>
  <c r="G295" i="11"/>
  <c r="F309" i="11"/>
  <c r="G309" i="11"/>
  <c r="K309" i="11"/>
  <c r="H310" i="11"/>
  <c r="F313" i="11"/>
  <c r="K313" i="11"/>
  <c r="I313" i="11"/>
  <c r="H313" i="11"/>
  <c r="G313" i="11"/>
  <c r="F318" i="11"/>
  <c r="K318" i="11"/>
  <c r="J318" i="11"/>
  <c r="J327" i="11"/>
  <c r="K327" i="11"/>
  <c r="I327" i="11"/>
  <c r="H327" i="11"/>
  <c r="G327" i="11"/>
  <c r="K264" i="11"/>
  <c r="F289" i="11"/>
  <c r="H289" i="11"/>
  <c r="G289" i="11"/>
  <c r="I292" i="11"/>
  <c r="H294" i="11"/>
  <c r="J298" i="11"/>
  <c r="G298" i="11"/>
  <c r="F298" i="11"/>
  <c r="H304" i="11"/>
  <c r="J304" i="11"/>
  <c r="I304" i="11"/>
  <c r="G304" i="11"/>
  <c r="F334" i="11"/>
  <c r="K334" i="11"/>
  <c r="J334" i="11"/>
  <c r="I334" i="11"/>
  <c r="F269" i="11"/>
  <c r="H288" i="11"/>
  <c r="I288" i="11"/>
  <c r="G288" i="11"/>
  <c r="I289" i="11"/>
  <c r="J292" i="11"/>
  <c r="H298" i="11"/>
  <c r="F304" i="11"/>
  <c r="H312" i="11"/>
  <c r="J312" i="11"/>
  <c r="I312" i="11"/>
  <c r="G312" i="11"/>
  <c r="F317" i="11"/>
  <c r="G317" i="11"/>
  <c r="K317" i="11"/>
  <c r="F321" i="11"/>
  <c r="K321" i="11"/>
  <c r="I321" i="11"/>
  <c r="H321" i="11"/>
  <c r="G321" i="11"/>
  <c r="F326" i="11"/>
  <c r="K326" i="11"/>
  <c r="J326" i="11"/>
  <c r="G334" i="11"/>
  <c r="G253" i="11"/>
  <c r="G254" i="11"/>
  <c r="G261" i="11"/>
  <c r="G262" i="11"/>
  <c r="G269" i="11"/>
  <c r="F271" i="11"/>
  <c r="J272" i="11"/>
  <c r="I272" i="11"/>
  <c r="H273" i="11"/>
  <c r="G273" i="11"/>
  <c r="K286" i="11"/>
  <c r="J286" i="11"/>
  <c r="J287" i="11"/>
  <c r="I287" i="11"/>
  <c r="H287" i="11"/>
  <c r="F288" i="11"/>
  <c r="J289" i="11"/>
  <c r="K292" i="11"/>
  <c r="I298" i="11"/>
  <c r="J303" i="11"/>
  <c r="K303" i="11"/>
  <c r="I303" i="11"/>
  <c r="H303" i="11"/>
  <c r="K304" i="11"/>
  <c r="J306" i="11"/>
  <c r="H306" i="11"/>
  <c r="G306" i="11"/>
  <c r="F306" i="11"/>
  <c r="J309" i="11"/>
  <c r="F312" i="11"/>
  <c r="H317" i="11"/>
  <c r="I318" i="11"/>
  <c r="J321" i="11"/>
  <c r="G326" i="11"/>
  <c r="H334" i="11"/>
  <c r="H336" i="11"/>
  <c r="J336" i="11"/>
  <c r="I336" i="11"/>
  <c r="G336" i="11"/>
  <c r="F336" i="11"/>
  <c r="J276" i="11"/>
  <c r="I276" i="11"/>
  <c r="H277" i="11"/>
  <c r="G277" i="11"/>
  <c r="G282" i="11"/>
  <c r="F282" i="11"/>
  <c r="F285" i="11"/>
  <c r="K285" i="11"/>
  <c r="J288" i="11"/>
  <c r="K289" i="11"/>
  <c r="F297" i="11"/>
  <c r="K297" i="11"/>
  <c r="H297" i="11"/>
  <c r="G297" i="11"/>
  <c r="K298" i="11"/>
  <c r="J311" i="11"/>
  <c r="K311" i="11"/>
  <c r="I311" i="11"/>
  <c r="H311" i="11"/>
  <c r="K312" i="11"/>
  <c r="J314" i="11"/>
  <c r="H314" i="11"/>
  <c r="G314" i="11"/>
  <c r="F314" i="11"/>
  <c r="I317" i="11"/>
  <c r="H320" i="11"/>
  <c r="J320" i="11"/>
  <c r="I320" i="11"/>
  <c r="G320" i="11"/>
  <c r="F325" i="11"/>
  <c r="G325" i="11"/>
  <c r="K325" i="11"/>
  <c r="H326" i="11"/>
  <c r="F333" i="11"/>
  <c r="G333" i="11"/>
  <c r="K333" i="11"/>
  <c r="J333" i="11"/>
  <c r="J280" i="11"/>
  <c r="I280" i="11"/>
  <c r="H281" i="11"/>
  <c r="G281" i="11"/>
  <c r="H296" i="11"/>
  <c r="I296" i="11"/>
  <c r="G296" i="11"/>
  <c r="F302" i="11"/>
  <c r="K302" i="11"/>
  <c r="J302" i="11"/>
  <c r="H328" i="11"/>
  <c r="J328" i="11"/>
  <c r="I328" i="11"/>
  <c r="G328" i="11"/>
  <c r="F328" i="11"/>
  <c r="K294" i="11"/>
  <c r="J294" i="11"/>
  <c r="J295" i="11"/>
  <c r="I295" i="11"/>
  <c r="H295" i="11"/>
  <c r="F296" i="11"/>
  <c r="G302" i="11"/>
  <c r="F310" i="11"/>
  <c r="K310" i="11"/>
  <c r="J310" i="11"/>
  <c r="J319" i="11"/>
  <c r="K319" i="11"/>
  <c r="I319" i="11"/>
  <c r="H319" i="11"/>
  <c r="J322" i="11"/>
  <c r="H322" i="11"/>
  <c r="G322" i="11"/>
  <c r="F322" i="11"/>
  <c r="K328" i="11"/>
  <c r="J335" i="11"/>
  <c r="K335" i="11"/>
  <c r="I335" i="11"/>
  <c r="H335" i="11"/>
  <c r="G335" i="11"/>
  <c r="J341" i="11"/>
  <c r="I342" i="11"/>
  <c r="J345" i="11"/>
  <c r="I346" i="11"/>
  <c r="J349" i="11"/>
  <c r="I350" i="11"/>
  <c r="J353" i="11"/>
  <c r="I354" i="11"/>
  <c r="J357" i="11"/>
  <c r="I358" i="11"/>
  <c r="G329" i="11"/>
  <c r="F330" i="11"/>
  <c r="G337" i="11"/>
  <c r="F338" i="11"/>
  <c r="K341" i="11"/>
  <c r="K342" i="11"/>
  <c r="K345" i="11"/>
  <c r="K346" i="11"/>
  <c r="K349" i="11"/>
  <c r="K350" i="11"/>
  <c r="K353" i="11"/>
  <c r="K354" i="11"/>
  <c r="K357" i="11"/>
  <c r="K358" i="11"/>
  <c r="K361" i="11"/>
  <c r="H329" i="11"/>
  <c r="G330" i="11"/>
  <c r="H337" i="11"/>
  <c r="G338" i="11"/>
  <c r="I329" i="11"/>
  <c r="H330" i="11"/>
  <c r="I337" i="11"/>
  <c r="H338" i="11"/>
  <c r="K367" i="11"/>
  <c r="J367" i="11"/>
  <c r="I367" i="11"/>
  <c r="H367" i="11"/>
  <c r="G367" i="11"/>
  <c r="F367" i="11"/>
  <c r="G308" i="11"/>
  <c r="K329" i="11"/>
  <c r="K337" i="11"/>
  <c r="G341" i="11"/>
  <c r="F342" i="11"/>
  <c r="J343" i="11"/>
  <c r="H343" i="11"/>
  <c r="H344" i="11"/>
  <c r="F344" i="11"/>
  <c r="G345" i="11"/>
  <c r="F346" i="11"/>
  <c r="J347" i="11"/>
  <c r="H347" i="11"/>
  <c r="H348" i="11"/>
  <c r="F348" i="11"/>
  <c r="G349" i="11"/>
  <c r="F350" i="11"/>
  <c r="J351" i="11"/>
  <c r="H351" i="11"/>
  <c r="H352" i="11"/>
  <c r="F352" i="11"/>
  <c r="G353" i="11"/>
  <c r="F354" i="11"/>
  <c r="J355" i="11"/>
  <c r="H355" i="11"/>
  <c r="H356" i="11"/>
  <c r="F356" i="11"/>
  <c r="G357" i="11"/>
  <c r="F358" i="11"/>
  <c r="J359" i="11"/>
  <c r="H359" i="11"/>
  <c r="H360" i="11"/>
  <c r="F360" i="11"/>
  <c r="G361" i="11"/>
  <c r="J363" i="11"/>
  <c r="H363" i="11"/>
  <c r="I361" i="11"/>
  <c r="K365" i="11"/>
  <c r="I366" i="11"/>
  <c r="F364" i="11"/>
  <c r="J366" i="11"/>
  <c r="K366" i="11"/>
  <c r="G9" i="2" l="1"/>
  <c r="H9" i="2"/>
  <c r="H8" i="2"/>
  <c r="G8" i="2"/>
  <c r="H7" i="2"/>
  <c r="G7" i="2"/>
  <c r="H6" i="2"/>
  <c r="G6" i="2"/>
  <c r="G3" i="2"/>
  <c r="G2" i="2"/>
  <c r="C3" i="2" l="1"/>
  <c r="D3" i="2" s="1"/>
  <c r="C7" i="2"/>
  <c r="D7" i="2" s="1"/>
  <c r="C11" i="2"/>
  <c r="D11" i="2" s="1"/>
  <c r="C15" i="2"/>
  <c r="D15" i="2" s="1"/>
  <c r="C19" i="2"/>
  <c r="D19" i="2" s="1"/>
  <c r="C23" i="2"/>
  <c r="D23" i="2" s="1"/>
  <c r="C27" i="2"/>
  <c r="D27" i="2" s="1"/>
  <c r="C31" i="2"/>
  <c r="D31" i="2" s="1"/>
  <c r="C35" i="2"/>
  <c r="D35" i="2" s="1"/>
  <c r="C39" i="2"/>
  <c r="D39" i="2" s="1"/>
  <c r="C43" i="2"/>
  <c r="D43" i="2" s="1"/>
  <c r="C47" i="2"/>
  <c r="D47" i="2" s="1"/>
  <c r="C51" i="2"/>
  <c r="D51" i="2" s="1"/>
  <c r="C55" i="2"/>
  <c r="D55" i="2" s="1"/>
  <c r="C59" i="2"/>
  <c r="D59" i="2" s="1"/>
  <c r="C63" i="2"/>
  <c r="D63" i="2" s="1"/>
  <c r="C67" i="2"/>
  <c r="D67" i="2" s="1"/>
  <c r="C71" i="2"/>
  <c r="D71" i="2" s="1"/>
  <c r="C75" i="2"/>
  <c r="D75" i="2" s="1"/>
  <c r="C79" i="2"/>
  <c r="D79" i="2" s="1"/>
  <c r="C83" i="2"/>
  <c r="D83" i="2" s="1"/>
  <c r="C87" i="2"/>
  <c r="D87" i="2" s="1"/>
  <c r="C91" i="2"/>
  <c r="D91" i="2" s="1"/>
  <c r="C95" i="2"/>
  <c r="D95" i="2" s="1"/>
  <c r="C99" i="2"/>
  <c r="D99" i="2" s="1"/>
  <c r="C103" i="2"/>
  <c r="D103" i="2" s="1"/>
  <c r="C107" i="2"/>
  <c r="D107" i="2" s="1"/>
  <c r="C111" i="2"/>
  <c r="D111" i="2" s="1"/>
  <c r="C115" i="2"/>
  <c r="D115" i="2" s="1"/>
  <c r="C119" i="2"/>
  <c r="D119" i="2" s="1"/>
  <c r="C123" i="2"/>
  <c r="D123" i="2" s="1"/>
  <c r="C127" i="2"/>
  <c r="D127" i="2" s="1"/>
  <c r="C131" i="2"/>
  <c r="D131" i="2" s="1"/>
  <c r="C135" i="2"/>
  <c r="D135" i="2" s="1"/>
  <c r="C139" i="2"/>
  <c r="D139" i="2" s="1"/>
  <c r="C143" i="2"/>
  <c r="D143" i="2" s="1"/>
  <c r="C147" i="2"/>
  <c r="D147" i="2" s="1"/>
  <c r="C151" i="2"/>
  <c r="D151" i="2" s="1"/>
  <c r="C155" i="2"/>
  <c r="D155" i="2" s="1"/>
  <c r="C159" i="2"/>
  <c r="D159" i="2" s="1"/>
  <c r="C163" i="2"/>
  <c r="D163" i="2" s="1"/>
  <c r="C167" i="2"/>
  <c r="D167" i="2" s="1"/>
  <c r="C171" i="2"/>
  <c r="D171" i="2" s="1"/>
  <c r="C175" i="2"/>
  <c r="D175" i="2" s="1"/>
  <c r="C179" i="2"/>
  <c r="D179" i="2" s="1"/>
  <c r="C183" i="2"/>
  <c r="D183" i="2" s="1"/>
  <c r="C187" i="2"/>
  <c r="D187" i="2" s="1"/>
  <c r="C191" i="2"/>
  <c r="D191" i="2" s="1"/>
  <c r="C195" i="2"/>
  <c r="D195" i="2" s="1"/>
  <c r="C199" i="2"/>
  <c r="D199" i="2" s="1"/>
  <c r="C203" i="2"/>
  <c r="D203" i="2" s="1"/>
  <c r="C207" i="2"/>
  <c r="D207" i="2" s="1"/>
  <c r="C211" i="2"/>
  <c r="D211" i="2" s="1"/>
  <c r="C215" i="2"/>
  <c r="D215" i="2" s="1"/>
  <c r="C219" i="2"/>
  <c r="D219" i="2" s="1"/>
  <c r="C223" i="2"/>
  <c r="D223" i="2" s="1"/>
  <c r="C227" i="2"/>
  <c r="D227" i="2" s="1"/>
  <c r="C231" i="2"/>
  <c r="D231" i="2" s="1"/>
  <c r="C235" i="2"/>
  <c r="D235" i="2" s="1"/>
  <c r="C239" i="2"/>
  <c r="D239" i="2" s="1"/>
  <c r="C243" i="2"/>
  <c r="D243" i="2" s="1"/>
  <c r="C247" i="2"/>
  <c r="D247" i="2" s="1"/>
  <c r="C251" i="2"/>
  <c r="D251" i="2" s="1"/>
  <c r="C255" i="2"/>
  <c r="D255" i="2" s="1"/>
  <c r="C259" i="2"/>
  <c r="D259" i="2" s="1"/>
  <c r="C263" i="2"/>
  <c r="D263" i="2" s="1"/>
  <c r="C267" i="2"/>
  <c r="D267" i="2" s="1"/>
  <c r="C271" i="2"/>
  <c r="D271" i="2" s="1"/>
  <c r="C275" i="2"/>
  <c r="D275" i="2" s="1"/>
  <c r="C279" i="2"/>
  <c r="D279" i="2" s="1"/>
  <c r="C4" i="2"/>
  <c r="D4" i="2" s="1"/>
  <c r="C8" i="2"/>
  <c r="D8" i="2" s="1"/>
  <c r="C12" i="2"/>
  <c r="D12" i="2" s="1"/>
  <c r="C16" i="2"/>
  <c r="D16" i="2" s="1"/>
  <c r="C20" i="2"/>
  <c r="D20" i="2" s="1"/>
  <c r="C24" i="2"/>
  <c r="D24" i="2" s="1"/>
  <c r="C28" i="2"/>
  <c r="D28" i="2" s="1"/>
  <c r="C32" i="2"/>
  <c r="D32" i="2" s="1"/>
  <c r="C36" i="2"/>
  <c r="D36" i="2" s="1"/>
  <c r="C40" i="2"/>
  <c r="D40" i="2" s="1"/>
  <c r="C44" i="2"/>
  <c r="D44" i="2" s="1"/>
  <c r="C48" i="2"/>
  <c r="D48" i="2" s="1"/>
  <c r="C52" i="2"/>
  <c r="D52" i="2" s="1"/>
  <c r="C56" i="2"/>
  <c r="D56" i="2" s="1"/>
  <c r="C60" i="2"/>
  <c r="D60" i="2" s="1"/>
  <c r="C64" i="2"/>
  <c r="D64" i="2" s="1"/>
  <c r="C68" i="2"/>
  <c r="D68" i="2" s="1"/>
  <c r="C72" i="2"/>
  <c r="D72" i="2" s="1"/>
  <c r="C76" i="2"/>
  <c r="D76" i="2" s="1"/>
  <c r="C80" i="2"/>
  <c r="D80" i="2" s="1"/>
  <c r="C84" i="2"/>
  <c r="D84" i="2" s="1"/>
  <c r="C88" i="2"/>
  <c r="D88" i="2" s="1"/>
  <c r="C92" i="2"/>
  <c r="D92" i="2" s="1"/>
  <c r="C96" i="2"/>
  <c r="D96" i="2" s="1"/>
  <c r="C100" i="2"/>
  <c r="D100" i="2" s="1"/>
  <c r="C104" i="2"/>
  <c r="D104" i="2" s="1"/>
  <c r="C108" i="2"/>
  <c r="D108" i="2" s="1"/>
  <c r="C112" i="2"/>
  <c r="D112" i="2" s="1"/>
  <c r="C116" i="2"/>
  <c r="D116" i="2" s="1"/>
  <c r="C120" i="2"/>
  <c r="D120" i="2" s="1"/>
  <c r="C124" i="2"/>
  <c r="D124" i="2" s="1"/>
  <c r="C128" i="2"/>
  <c r="D128" i="2" s="1"/>
  <c r="C132" i="2"/>
  <c r="D132" i="2" s="1"/>
  <c r="C136" i="2"/>
  <c r="D136" i="2" s="1"/>
  <c r="C140" i="2"/>
  <c r="D140" i="2" s="1"/>
  <c r="C144" i="2"/>
  <c r="D144" i="2" s="1"/>
  <c r="C148" i="2"/>
  <c r="D148" i="2" s="1"/>
  <c r="C152" i="2"/>
  <c r="D152" i="2" s="1"/>
  <c r="C156" i="2"/>
  <c r="D156" i="2" s="1"/>
  <c r="C160" i="2"/>
  <c r="D160" i="2" s="1"/>
  <c r="C164" i="2"/>
  <c r="D164" i="2" s="1"/>
  <c r="C168" i="2"/>
  <c r="D168" i="2" s="1"/>
  <c r="C172" i="2"/>
  <c r="D172" i="2" s="1"/>
  <c r="C176" i="2"/>
  <c r="D176" i="2" s="1"/>
  <c r="C180" i="2"/>
  <c r="D180" i="2" s="1"/>
  <c r="C184" i="2"/>
  <c r="D184" i="2" s="1"/>
  <c r="C188" i="2"/>
  <c r="D188" i="2" s="1"/>
  <c r="C192" i="2"/>
  <c r="D192" i="2" s="1"/>
  <c r="C196" i="2"/>
  <c r="D196" i="2" s="1"/>
  <c r="C200" i="2"/>
  <c r="D200" i="2" s="1"/>
  <c r="C204" i="2"/>
  <c r="D204" i="2" s="1"/>
  <c r="C208" i="2"/>
  <c r="D208" i="2" s="1"/>
  <c r="C212" i="2"/>
  <c r="D212" i="2" s="1"/>
  <c r="C216" i="2"/>
  <c r="D216" i="2" s="1"/>
  <c r="C220" i="2"/>
  <c r="D220" i="2" s="1"/>
  <c r="C224" i="2"/>
  <c r="D224" i="2" s="1"/>
  <c r="C228" i="2"/>
  <c r="D228" i="2" s="1"/>
  <c r="C232" i="2"/>
  <c r="D232" i="2" s="1"/>
  <c r="C236" i="2"/>
  <c r="D236" i="2" s="1"/>
  <c r="C240" i="2"/>
  <c r="D240" i="2" s="1"/>
  <c r="C244" i="2"/>
  <c r="D244" i="2" s="1"/>
  <c r="C248" i="2"/>
  <c r="D248" i="2" s="1"/>
  <c r="C252" i="2"/>
  <c r="D252" i="2" s="1"/>
  <c r="C256" i="2"/>
  <c r="D256" i="2" s="1"/>
  <c r="C260" i="2"/>
  <c r="D260" i="2" s="1"/>
  <c r="C264" i="2"/>
  <c r="D264" i="2" s="1"/>
  <c r="C268" i="2"/>
  <c r="D268" i="2" s="1"/>
  <c r="C272" i="2"/>
  <c r="D272" i="2" s="1"/>
  <c r="C276" i="2"/>
  <c r="D276" i="2" s="1"/>
  <c r="C280" i="2"/>
  <c r="D280" i="2" s="1"/>
  <c r="C284" i="2"/>
  <c r="D284" i="2" s="1"/>
  <c r="C288" i="2"/>
  <c r="D288" i="2" s="1"/>
  <c r="C292" i="2"/>
  <c r="D292" i="2" s="1"/>
  <c r="C296" i="2"/>
  <c r="D296" i="2" s="1"/>
  <c r="C300" i="2"/>
  <c r="D300" i="2" s="1"/>
  <c r="C304" i="2"/>
  <c r="D304" i="2" s="1"/>
  <c r="C308" i="2"/>
  <c r="D308" i="2" s="1"/>
  <c r="C312" i="2"/>
  <c r="D312" i="2" s="1"/>
  <c r="C316" i="2"/>
  <c r="D316" i="2" s="1"/>
  <c r="C320" i="2"/>
  <c r="D320" i="2" s="1"/>
  <c r="C324" i="2"/>
  <c r="D324" i="2" s="1"/>
  <c r="C328" i="2"/>
  <c r="D328" i="2" s="1"/>
  <c r="C332" i="2"/>
  <c r="D332" i="2" s="1"/>
  <c r="C336" i="2"/>
  <c r="D336" i="2" s="1"/>
  <c r="C340" i="2"/>
  <c r="D340" i="2" s="1"/>
  <c r="C5" i="2"/>
  <c r="D5" i="2" s="1"/>
  <c r="C9" i="2"/>
  <c r="D9" i="2" s="1"/>
  <c r="C13" i="2"/>
  <c r="D13" i="2" s="1"/>
  <c r="C17" i="2"/>
  <c r="D17" i="2" s="1"/>
  <c r="C21" i="2"/>
  <c r="D21" i="2" s="1"/>
  <c r="C25" i="2"/>
  <c r="D25" i="2" s="1"/>
  <c r="C29" i="2"/>
  <c r="D29" i="2" s="1"/>
  <c r="C33" i="2"/>
  <c r="D33" i="2" s="1"/>
  <c r="C37" i="2"/>
  <c r="D37" i="2" s="1"/>
  <c r="C41" i="2"/>
  <c r="D41" i="2" s="1"/>
  <c r="C45" i="2"/>
  <c r="D45" i="2" s="1"/>
  <c r="C49" i="2"/>
  <c r="D49" i="2" s="1"/>
  <c r="C53" i="2"/>
  <c r="D53" i="2" s="1"/>
  <c r="C57" i="2"/>
  <c r="D57" i="2" s="1"/>
  <c r="C61" i="2"/>
  <c r="D61" i="2" s="1"/>
  <c r="C65" i="2"/>
  <c r="D65" i="2" s="1"/>
  <c r="C69" i="2"/>
  <c r="D69" i="2" s="1"/>
  <c r="C73" i="2"/>
  <c r="D73" i="2" s="1"/>
  <c r="C77" i="2"/>
  <c r="D77" i="2" s="1"/>
  <c r="C81" i="2"/>
  <c r="D81" i="2" s="1"/>
  <c r="C85" i="2"/>
  <c r="D85" i="2" s="1"/>
  <c r="C89" i="2"/>
  <c r="D89" i="2" s="1"/>
  <c r="C93" i="2"/>
  <c r="D93" i="2" s="1"/>
  <c r="C97" i="2"/>
  <c r="D97" i="2" s="1"/>
  <c r="C101" i="2"/>
  <c r="D101" i="2" s="1"/>
  <c r="C105" i="2"/>
  <c r="D105" i="2" s="1"/>
  <c r="C109" i="2"/>
  <c r="D109" i="2" s="1"/>
  <c r="C113" i="2"/>
  <c r="D113" i="2" s="1"/>
  <c r="C117" i="2"/>
  <c r="D117" i="2" s="1"/>
  <c r="C121" i="2"/>
  <c r="D121" i="2" s="1"/>
  <c r="C125" i="2"/>
  <c r="D125" i="2" s="1"/>
  <c r="C129" i="2"/>
  <c r="D129" i="2" s="1"/>
  <c r="C133" i="2"/>
  <c r="D133" i="2" s="1"/>
  <c r="C137" i="2"/>
  <c r="D137" i="2" s="1"/>
  <c r="C141" i="2"/>
  <c r="D141" i="2" s="1"/>
  <c r="C145" i="2"/>
  <c r="D145" i="2" s="1"/>
  <c r="C149" i="2"/>
  <c r="D149" i="2" s="1"/>
  <c r="C153" i="2"/>
  <c r="D153" i="2" s="1"/>
  <c r="C157" i="2"/>
  <c r="D157" i="2" s="1"/>
  <c r="C161" i="2"/>
  <c r="D161" i="2" s="1"/>
  <c r="C165" i="2"/>
  <c r="D165" i="2" s="1"/>
  <c r="C169" i="2"/>
  <c r="D169" i="2" s="1"/>
  <c r="C173" i="2"/>
  <c r="D173" i="2" s="1"/>
  <c r="C177" i="2"/>
  <c r="D177" i="2" s="1"/>
  <c r="C181" i="2"/>
  <c r="D181" i="2" s="1"/>
  <c r="C185" i="2"/>
  <c r="D185" i="2" s="1"/>
  <c r="C189" i="2"/>
  <c r="D189" i="2" s="1"/>
  <c r="C193" i="2"/>
  <c r="D193" i="2" s="1"/>
  <c r="C197" i="2"/>
  <c r="D197" i="2" s="1"/>
  <c r="C201" i="2"/>
  <c r="D201" i="2" s="1"/>
  <c r="C205" i="2"/>
  <c r="D205" i="2" s="1"/>
  <c r="C209" i="2"/>
  <c r="D209" i="2" s="1"/>
  <c r="C213" i="2"/>
  <c r="D213" i="2" s="1"/>
  <c r="C217" i="2"/>
  <c r="D217" i="2" s="1"/>
  <c r="C221" i="2"/>
  <c r="D221" i="2" s="1"/>
  <c r="C225" i="2"/>
  <c r="D225" i="2" s="1"/>
  <c r="C229" i="2"/>
  <c r="D229" i="2" s="1"/>
  <c r="C233" i="2"/>
  <c r="D233" i="2" s="1"/>
  <c r="C237" i="2"/>
  <c r="D237" i="2" s="1"/>
  <c r="C241" i="2"/>
  <c r="D241" i="2" s="1"/>
  <c r="C245" i="2"/>
  <c r="D245" i="2" s="1"/>
  <c r="C249" i="2"/>
  <c r="D249" i="2" s="1"/>
  <c r="C253" i="2"/>
  <c r="D253" i="2" s="1"/>
  <c r="C257" i="2"/>
  <c r="D257" i="2" s="1"/>
  <c r="C261" i="2"/>
  <c r="D261" i="2" s="1"/>
  <c r="C265" i="2"/>
  <c r="D265" i="2" s="1"/>
  <c r="C269" i="2"/>
  <c r="D269" i="2" s="1"/>
  <c r="C273" i="2"/>
  <c r="D273" i="2" s="1"/>
  <c r="C277" i="2"/>
  <c r="D277" i="2" s="1"/>
  <c r="C281" i="2"/>
  <c r="D281" i="2" s="1"/>
  <c r="C285" i="2"/>
  <c r="D285" i="2" s="1"/>
  <c r="C289" i="2"/>
  <c r="D289" i="2" s="1"/>
  <c r="C293" i="2"/>
  <c r="D293" i="2" s="1"/>
  <c r="C297" i="2"/>
  <c r="D297" i="2" s="1"/>
  <c r="C301" i="2"/>
  <c r="D301" i="2" s="1"/>
  <c r="C305" i="2"/>
  <c r="D305" i="2" s="1"/>
  <c r="C309" i="2"/>
  <c r="D309" i="2" s="1"/>
  <c r="C313" i="2"/>
  <c r="D313" i="2" s="1"/>
  <c r="C317" i="2"/>
  <c r="D317" i="2" s="1"/>
  <c r="C321" i="2"/>
  <c r="D321" i="2" s="1"/>
  <c r="C325" i="2"/>
  <c r="D325" i="2" s="1"/>
  <c r="C329" i="2"/>
  <c r="D329" i="2" s="1"/>
  <c r="C333" i="2"/>
  <c r="D333" i="2" s="1"/>
  <c r="C337" i="2"/>
  <c r="D337" i="2" s="1"/>
  <c r="C341" i="2"/>
  <c r="D341" i="2" s="1"/>
  <c r="C6" i="2"/>
  <c r="D6" i="2" s="1"/>
  <c r="C22" i="2"/>
  <c r="D22" i="2" s="1"/>
  <c r="C38" i="2"/>
  <c r="D38" i="2" s="1"/>
  <c r="C54" i="2"/>
  <c r="D54" i="2" s="1"/>
  <c r="C70" i="2"/>
  <c r="D70" i="2" s="1"/>
  <c r="C86" i="2"/>
  <c r="D86" i="2" s="1"/>
  <c r="C102" i="2"/>
  <c r="D102" i="2" s="1"/>
  <c r="C118" i="2"/>
  <c r="D118" i="2" s="1"/>
  <c r="C134" i="2"/>
  <c r="D134" i="2" s="1"/>
  <c r="C150" i="2"/>
  <c r="D150" i="2" s="1"/>
  <c r="C166" i="2"/>
  <c r="D166" i="2" s="1"/>
  <c r="C182" i="2"/>
  <c r="D182" i="2" s="1"/>
  <c r="C198" i="2"/>
  <c r="D198" i="2" s="1"/>
  <c r="C214" i="2"/>
  <c r="D214" i="2" s="1"/>
  <c r="C230" i="2"/>
  <c r="D230" i="2" s="1"/>
  <c r="C246" i="2"/>
  <c r="D246" i="2" s="1"/>
  <c r="C262" i="2"/>
  <c r="D262" i="2" s="1"/>
  <c r="C278" i="2"/>
  <c r="D278" i="2" s="1"/>
  <c r="C287" i="2"/>
  <c r="D287" i="2" s="1"/>
  <c r="C295" i="2"/>
  <c r="D295" i="2" s="1"/>
  <c r="C303" i="2"/>
  <c r="D303" i="2" s="1"/>
  <c r="C311" i="2"/>
  <c r="D311" i="2" s="1"/>
  <c r="C319" i="2"/>
  <c r="D319" i="2" s="1"/>
  <c r="C327" i="2"/>
  <c r="D327" i="2" s="1"/>
  <c r="C335" i="2"/>
  <c r="D335" i="2" s="1"/>
  <c r="C343" i="2"/>
  <c r="D343" i="2" s="1"/>
  <c r="C347" i="2"/>
  <c r="D347" i="2" s="1"/>
  <c r="C351" i="2"/>
  <c r="D351" i="2" s="1"/>
  <c r="C355" i="2"/>
  <c r="D355" i="2" s="1"/>
  <c r="C359" i="2"/>
  <c r="D359" i="2" s="1"/>
  <c r="C363" i="2"/>
  <c r="D363" i="2" s="1"/>
  <c r="C367" i="2"/>
  <c r="D367" i="2" s="1"/>
  <c r="C30" i="2"/>
  <c r="D30" i="2" s="1"/>
  <c r="C94" i="2"/>
  <c r="D94" i="2" s="1"/>
  <c r="C142" i="2"/>
  <c r="D142" i="2" s="1"/>
  <c r="C158" i="2"/>
  <c r="D158" i="2" s="1"/>
  <c r="C174" i="2"/>
  <c r="D174" i="2" s="1"/>
  <c r="C190" i="2"/>
  <c r="D190" i="2" s="1"/>
  <c r="C206" i="2"/>
  <c r="D206" i="2" s="1"/>
  <c r="C222" i="2"/>
  <c r="D222" i="2" s="1"/>
  <c r="C238" i="2"/>
  <c r="D238" i="2" s="1"/>
  <c r="C254" i="2"/>
  <c r="D254" i="2" s="1"/>
  <c r="C270" i="2"/>
  <c r="D270" i="2" s="1"/>
  <c r="C283" i="2"/>
  <c r="D283" i="2" s="1"/>
  <c r="C291" i="2"/>
  <c r="D291" i="2" s="1"/>
  <c r="C299" i="2"/>
  <c r="D299" i="2" s="1"/>
  <c r="C307" i="2"/>
  <c r="D307" i="2" s="1"/>
  <c r="C315" i="2"/>
  <c r="D315" i="2" s="1"/>
  <c r="C323" i="2"/>
  <c r="D323" i="2" s="1"/>
  <c r="C331" i="2"/>
  <c r="D331" i="2" s="1"/>
  <c r="C339" i="2"/>
  <c r="D339" i="2" s="1"/>
  <c r="C345" i="2"/>
  <c r="D345" i="2" s="1"/>
  <c r="C349" i="2"/>
  <c r="D349" i="2" s="1"/>
  <c r="C353" i="2"/>
  <c r="D353" i="2" s="1"/>
  <c r="C357" i="2"/>
  <c r="D357" i="2" s="1"/>
  <c r="C361" i="2"/>
  <c r="D361" i="2" s="1"/>
  <c r="C365" i="2"/>
  <c r="D365" i="2" s="1"/>
  <c r="C18" i="2"/>
  <c r="D18" i="2" s="1"/>
  <c r="C34" i="2"/>
  <c r="D34" i="2" s="1"/>
  <c r="C50" i="2"/>
  <c r="D50" i="2" s="1"/>
  <c r="C66" i="2"/>
  <c r="D66" i="2" s="1"/>
  <c r="C82" i="2"/>
  <c r="D82" i="2" s="1"/>
  <c r="C98" i="2"/>
  <c r="D98" i="2" s="1"/>
  <c r="C114" i="2"/>
  <c r="D114" i="2" s="1"/>
  <c r="C130" i="2"/>
  <c r="D130" i="2" s="1"/>
  <c r="C146" i="2"/>
  <c r="D146" i="2" s="1"/>
  <c r="C162" i="2"/>
  <c r="D162" i="2" s="1"/>
  <c r="C178" i="2"/>
  <c r="D178" i="2" s="1"/>
  <c r="C194" i="2"/>
  <c r="D194" i="2" s="1"/>
  <c r="C210" i="2"/>
  <c r="D210" i="2" s="1"/>
  <c r="C226" i="2"/>
  <c r="D226" i="2" s="1"/>
  <c r="C242" i="2"/>
  <c r="D242" i="2" s="1"/>
  <c r="C258" i="2"/>
  <c r="D258" i="2" s="1"/>
  <c r="C274" i="2"/>
  <c r="D274" i="2" s="1"/>
  <c r="C286" i="2"/>
  <c r="D286" i="2" s="1"/>
  <c r="C294" i="2"/>
  <c r="D294" i="2" s="1"/>
  <c r="C302" i="2"/>
  <c r="D302" i="2" s="1"/>
  <c r="C310" i="2"/>
  <c r="D310" i="2" s="1"/>
  <c r="C318" i="2"/>
  <c r="D318" i="2" s="1"/>
  <c r="C326" i="2"/>
  <c r="D326" i="2" s="1"/>
  <c r="C334" i="2"/>
  <c r="D334" i="2" s="1"/>
  <c r="C342" i="2"/>
  <c r="D342" i="2" s="1"/>
  <c r="C346" i="2"/>
  <c r="D346" i="2" s="1"/>
  <c r="C350" i="2"/>
  <c r="D350" i="2" s="1"/>
  <c r="C354" i="2"/>
  <c r="D354" i="2" s="1"/>
  <c r="C10" i="2"/>
  <c r="D10" i="2" s="1"/>
  <c r="C26" i="2"/>
  <c r="D26" i="2" s="1"/>
  <c r="C42" i="2"/>
  <c r="D42" i="2" s="1"/>
  <c r="C58" i="2"/>
  <c r="D58" i="2" s="1"/>
  <c r="C74" i="2"/>
  <c r="D74" i="2" s="1"/>
  <c r="C90" i="2"/>
  <c r="D90" i="2" s="1"/>
  <c r="C106" i="2"/>
  <c r="D106" i="2" s="1"/>
  <c r="C122" i="2"/>
  <c r="D122" i="2" s="1"/>
  <c r="C138" i="2"/>
  <c r="D138" i="2" s="1"/>
  <c r="C154" i="2"/>
  <c r="D154" i="2" s="1"/>
  <c r="C170" i="2"/>
  <c r="D170" i="2" s="1"/>
  <c r="C186" i="2"/>
  <c r="D186" i="2" s="1"/>
  <c r="C202" i="2"/>
  <c r="D202" i="2" s="1"/>
  <c r="C218" i="2"/>
  <c r="D218" i="2" s="1"/>
  <c r="C234" i="2"/>
  <c r="D234" i="2" s="1"/>
  <c r="C250" i="2"/>
  <c r="D250" i="2" s="1"/>
  <c r="C266" i="2"/>
  <c r="D266" i="2" s="1"/>
  <c r="C282" i="2"/>
  <c r="D282" i="2" s="1"/>
  <c r="C290" i="2"/>
  <c r="D290" i="2" s="1"/>
  <c r="C298" i="2"/>
  <c r="D298" i="2" s="1"/>
  <c r="C306" i="2"/>
  <c r="D306" i="2" s="1"/>
  <c r="C314" i="2"/>
  <c r="D314" i="2" s="1"/>
  <c r="C322" i="2"/>
  <c r="D322" i="2" s="1"/>
  <c r="C330" i="2"/>
  <c r="D330" i="2" s="1"/>
  <c r="C338" i="2"/>
  <c r="D338" i="2" s="1"/>
  <c r="C344" i="2"/>
  <c r="D344" i="2" s="1"/>
  <c r="C348" i="2"/>
  <c r="D348" i="2" s="1"/>
  <c r="C352" i="2"/>
  <c r="D352" i="2" s="1"/>
  <c r="C356" i="2"/>
  <c r="D356" i="2" s="1"/>
  <c r="C360" i="2"/>
  <c r="D360" i="2" s="1"/>
  <c r="C364" i="2"/>
  <c r="D364" i="2" s="1"/>
  <c r="C2" i="2"/>
  <c r="D2" i="2" s="1"/>
  <c r="C14" i="2"/>
  <c r="D14" i="2" s="1"/>
  <c r="C46" i="2"/>
  <c r="D46" i="2" s="1"/>
  <c r="C62" i="2"/>
  <c r="D62" i="2" s="1"/>
  <c r="C78" i="2"/>
  <c r="D78" i="2" s="1"/>
  <c r="C110" i="2"/>
  <c r="D110" i="2" s="1"/>
  <c r="C126" i="2"/>
  <c r="D126" i="2" s="1"/>
  <c r="C358" i="2"/>
  <c r="D358" i="2" s="1"/>
  <c r="C366" i="2"/>
  <c r="D366" i="2" s="1"/>
  <c r="C362" i="2"/>
  <c r="D362" i="2" s="1"/>
  <c r="M8" i="29" l="1"/>
  <c r="M5" i="29"/>
  <c r="N5" i="29" l="1"/>
  <c r="O5" i="29" s="1"/>
  <c r="Q5" i="29"/>
  <c r="U7" i="29"/>
  <c r="U6" i="29"/>
  <c r="N8" i="29"/>
  <c r="O8" i="29" s="1"/>
  <c r="Q8" i="29"/>
  <c r="U8" i="29" l="1"/>
  <c r="U5" i="29"/>
  <c r="K2" i="30"/>
  <c r="O2" i="30" s="1"/>
  <c r="AA8" i="30" s="1"/>
  <c r="Q2" i="30" l="1"/>
  <c r="R2" i="30" s="1"/>
  <c r="AA7" i="30" s="1"/>
  <c r="L2" i="30"/>
  <c r="M2" i="30" s="1"/>
  <c r="AA5" i="30" s="1"/>
  <c r="AA6" i="30" l="1"/>
  <c r="O2" i="33"/>
  <c r="U2" i="33" l="1"/>
  <c r="V2" i="33" s="1"/>
  <c r="P2" i="33"/>
  <c r="S2" i="33"/>
  <c r="O198" i="33" l="1"/>
  <c r="Q2" i="33"/>
  <c r="O309" i="33"/>
  <c r="O350" i="33"/>
  <c r="O103" i="33"/>
  <c r="O291" i="33"/>
  <c r="O73" i="33"/>
  <c r="O306" i="33"/>
  <c r="O358" i="33"/>
  <c r="O14" i="33"/>
  <c r="O18" i="33"/>
  <c r="O304" i="33"/>
  <c r="O121" i="33"/>
  <c r="O158" i="33"/>
  <c r="O318" i="33"/>
  <c r="O330" i="33"/>
  <c r="O321" i="33"/>
  <c r="O255" i="33"/>
  <c r="O338" i="33"/>
  <c r="O142" i="33"/>
  <c r="O126" i="33"/>
  <c r="O31" i="33"/>
  <c r="O23" i="33"/>
  <c r="O57" i="33"/>
  <c r="O343" i="33"/>
  <c r="O228" i="33"/>
  <c r="O186" i="33"/>
  <c r="O164" i="33"/>
  <c r="O312" i="33"/>
  <c r="O218" i="33"/>
  <c r="O231" i="33"/>
  <c r="O239" i="33"/>
  <c r="O181" i="33"/>
  <c r="O310" i="33"/>
  <c r="O224" i="33" l="1"/>
  <c r="P224" i="33" s="1"/>
  <c r="Q224" i="33" s="1"/>
  <c r="O118" i="33"/>
  <c r="U118" i="33" s="1"/>
  <c r="V118" i="33" s="1"/>
  <c r="O4" i="33"/>
  <c r="P4" i="33" s="1"/>
  <c r="Q4" i="33" s="1"/>
  <c r="O237" i="33"/>
  <c r="U237" i="33" s="1"/>
  <c r="V237" i="33" s="1"/>
  <c r="O351" i="33"/>
  <c r="P351" i="33" s="1"/>
  <c r="Q351" i="33" s="1"/>
  <c r="O25" i="33"/>
  <c r="P25" i="33" s="1"/>
  <c r="Q25" i="33" s="1"/>
  <c r="O9" i="33"/>
  <c r="P9" i="33" s="1"/>
  <c r="Q9" i="33" s="1"/>
  <c r="O305" i="33"/>
  <c r="S305" i="33" s="1"/>
  <c r="O108" i="33"/>
  <c r="S108" i="33" s="1"/>
  <c r="O230" i="33"/>
  <c r="S230" i="33" s="1"/>
  <c r="O22" i="33"/>
  <c r="U22" i="33" s="1"/>
  <c r="V22" i="33" s="1"/>
  <c r="O66" i="33"/>
  <c r="S66" i="33" s="1"/>
  <c r="O65" i="33"/>
  <c r="U65" i="33" s="1"/>
  <c r="V65" i="33" s="1"/>
  <c r="O113" i="33"/>
  <c r="S113" i="33" s="1"/>
  <c r="O47" i="33"/>
  <c r="U47" i="33" s="1"/>
  <c r="V47" i="33" s="1"/>
  <c r="O283" i="33"/>
  <c r="S283" i="33" s="1"/>
  <c r="O204" i="33"/>
  <c r="S204" i="33" s="1"/>
  <c r="O19" i="33"/>
  <c r="U19" i="33" s="1"/>
  <c r="V19" i="33" s="1"/>
  <c r="O271" i="33"/>
  <c r="S271" i="33" s="1"/>
  <c r="O104" i="33"/>
  <c r="U104" i="33" s="1"/>
  <c r="V104" i="33" s="1"/>
  <c r="O232" i="33"/>
  <c r="P232" i="33" s="1"/>
  <c r="Q232" i="33" s="1"/>
  <c r="O201" i="33"/>
  <c r="P201" i="33" s="1"/>
  <c r="Q201" i="33" s="1"/>
  <c r="O109" i="33"/>
  <c r="P109" i="33" s="1"/>
  <c r="Q109" i="33" s="1"/>
  <c r="O302" i="33"/>
  <c r="U302" i="33" s="1"/>
  <c r="V302" i="33" s="1"/>
  <c r="O333" i="33"/>
  <c r="U333" i="33" s="1"/>
  <c r="V333" i="33" s="1"/>
  <c r="O178" i="33"/>
  <c r="U178" i="33" s="1"/>
  <c r="V178" i="33" s="1"/>
  <c r="O188" i="33"/>
  <c r="U188" i="33" s="1"/>
  <c r="V188" i="33" s="1"/>
  <c r="O119" i="33"/>
  <c r="S119" i="33" s="1"/>
  <c r="O264" i="33"/>
  <c r="S264" i="33" s="1"/>
  <c r="O148" i="33"/>
  <c r="P148" i="33" s="1"/>
  <c r="Q148" i="33" s="1"/>
  <c r="O145" i="33"/>
  <c r="P145" i="33" s="1"/>
  <c r="Q145" i="33" s="1"/>
  <c r="O71" i="33"/>
  <c r="U71" i="33" s="1"/>
  <c r="V71" i="33" s="1"/>
  <c r="O43" i="33"/>
  <c r="U43" i="33" s="1"/>
  <c r="V43" i="33" s="1"/>
  <c r="O79" i="33"/>
  <c r="P79" i="33" s="1"/>
  <c r="Q79" i="33" s="1"/>
  <c r="O327" i="33"/>
  <c r="U327" i="33" s="1"/>
  <c r="V327" i="33" s="1"/>
  <c r="O236" i="33"/>
  <c r="U236" i="33" s="1"/>
  <c r="V236" i="33" s="1"/>
  <c r="O114" i="33"/>
  <c r="S114" i="33" s="1"/>
  <c r="O147" i="33"/>
  <c r="U147" i="33" s="1"/>
  <c r="V147" i="33" s="1"/>
  <c r="O203" i="33"/>
  <c r="P203" i="33" s="1"/>
  <c r="Q203" i="33" s="1"/>
  <c r="O115" i="33"/>
  <c r="P115" i="33" s="1"/>
  <c r="Q115" i="33" s="1"/>
  <c r="O51" i="33"/>
  <c r="U51" i="33" s="1"/>
  <c r="V51" i="33" s="1"/>
  <c r="O67" i="33"/>
  <c r="P67" i="33" s="1"/>
  <c r="Q67" i="33" s="1"/>
  <c r="O7" i="33"/>
  <c r="U7" i="33" s="1"/>
  <c r="V7" i="33" s="1"/>
  <c r="O256" i="33"/>
  <c r="U256" i="33" s="1"/>
  <c r="V256" i="33" s="1"/>
  <c r="O252" i="33"/>
  <c r="S252" i="33" s="1"/>
  <c r="O170" i="33"/>
  <c r="P170" i="33" s="1"/>
  <c r="Q170" i="33" s="1"/>
  <c r="O52" i="33"/>
  <c r="S52" i="33" s="1"/>
  <c r="O167" i="33"/>
  <c r="U167" i="33" s="1"/>
  <c r="V167" i="33" s="1"/>
  <c r="O171" i="33"/>
  <c r="U171" i="33" s="1"/>
  <c r="V171" i="33" s="1"/>
  <c r="O68" i="33"/>
  <c r="P68" i="33" s="1"/>
  <c r="Q68" i="33" s="1"/>
  <c r="O292" i="33"/>
  <c r="S292" i="33" s="1"/>
  <c r="O78" i="33"/>
  <c r="U78" i="33" s="1"/>
  <c r="V78" i="33" s="1"/>
  <c r="O336" i="33"/>
  <c r="P336" i="33" s="1"/>
  <c r="Q336" i="33" s="1"/>
  <c r="O76" i="33"/>
  <c r="P76" i="33" s="1"/>
  <c r="Q76" i="33" s="1"/>
  <c r="O36" i="33"/>
  <c r="P36" i="33" s="1"/>
  <c r="Q36" i="33" s="1"/>
  <c r="O270" i="33"/>
  <c r="U270" i="33" s="1"/>
  <c r="V270" i="33" s="1"/>
  <c r="O207" i="33"/>
  <c r="P207" i="33" s="1"/>
  <c r="Q207" i="33" s="1"/>
  <c r="O278" i="33"/>
  <c r="P278" i="33" s="1"/>
  <c r="Q278" i="33" s="1"/>
  <c r="O320" i="33"/>
  <c r="U320" i="33" s="1"/>
  <c r="V320" i="33" s="1"/>
  <c r="O41" i="33"/>
  <c r="S41" i="33" s="1"/>
  <c r="O12" i="33"/>
  <c r="S12" i="33" s="1"/>
  <c r="O53" i="33"/>
  <c r="U53" i="33" s="1"/>
  <c r="V53" i="33" s="1"/>
  <c r="O253" i="33"/>
  <c r="U253" i="33" s="1"/>
  <c r="V253" i="33" s="1"/>
  <c r="O84" i="33"/>
  <c r="U84" i="33" s="1"/>
  <c r="V84" i="33" s="1"/>
  <c r="O33" i="33"/>
  <c r="P33" i="33" s="1"/>
  <c r="Q33" i="33" s="1"/>
  <c r="O80" i="33"/>
  <c r="P80" i="33" s="1"/>
  <c r="Q80" i="33" s="1"/>
  <c r="O127" i="33"/>
  <c r="U127" i="33" s="1"/>
  <c r="V127" i="33" s="1"/>
  <c r="O63" i="33"/>
  <c r="U63" i="33" s="1"/>
  <c r="V63" i="33" s="1"/>
  <c r="O210" i="33"/>
  <c r="P210" i="33" s="1"/>
  <c r="Q210" i="33" s="1"/>
  <c r="O15" i="33"/>
  <c r="U15" i="33" s="1"/>
  <c r="V15" i="33" s="1"/>
  <c r="O35" i="33"/>
  <c r="U35" i="33" s="1"/>
  <c r="V35" i="33" s="1"/>
  <c r="O193" i="33"/>
  <c r="S193" i="33" s="1"/>
  <c r="O276" i="33"/>
  <c r="P276" i="33" s="1"/>
  <c r="Q276" i="33" s="1"/>
  <c r="O226" i="33"/>
  <c r="P226" i="33" s="1"/>
  <c r="Q226" i="33" s="1"/>
  <c r="O299" i="33"/>
  <c r="P299" i="33" s="1"/>
  <c r="Q299" i="33" s="1"/>
  <c r="O254" i="33"/>
  <c r="U254" i="33" s="1"/>
  <c r="V254" i="33" s="1"/>
  <c r="O344" i="33"/>
  <c r="U344" i="33" s="1"/>
  <c r="V344" i="33" s="1"/>
  <c r="O273" i="33"/>
  <c r="U273" i="33" s="1"/>
  <c r="V273" i="33" s="1"/>
  <c r="O282" i="33"/>
  <c r="P282" i="33" s="1"/>
  <c r="Q282" i="33" s="1"/>
  <c r="O96" i="33"/>
  <c r="P96" i="33" s="1"/>
  <c r="Q96" i="33" s="1"/>
  <c r="O160" i="33"/>
  <c r="S160" i="33" s="1"/>
  <c r="O221" i="33"/>
  <c r="S221" i="33" s="1"/>
  <c r="O194" i="33"/>
  <c r="U194" i="33" s="1"/>
  <c r="V194" i="33" s="1"/>
  <c r="O10" i="33"/>
  <c r="P10" i="33" s="1"/>
  <c r="Q10" i="33" s="1"/>
  <c r="O6" i="33"/>
  <c r="P6" i="33" s="1"/>
  <c r="Q6" i="33" s="1"/>
  <c r="O82" i="33"/>
  <c r="P82" i="33" s="1"/>
  <c r="Q82" i="33" s="1"/>
  <c r="O214" i="33"/>
  <c r="U214" i="33" s="1"/>
  <c r="V214" i="33" s="1"/>
  <c r="O184" i="33"/>
  <c r="U184" i="33" s="1"/>
  <c r="V184" i="33" s="1"/>
  <c r="O99" i="33"/>
  <c r="U99" i="33" s="1"/>
  <c r="V99" i="33" s="1"/>
  <c r="O215" i="33"/>
  <c r="S215" i="33" s="1"/>
  <c r="O260" i="33"/>
  <c r="P260" i="33" s="1"/>
  <c r="Q260" i="33" s="1"/>
  <c r="O111" i="33"/>
  <c r="S111" i="33" s="1"/>
  <c r="O74" i="33"/>
  <c r="U74" i="33" s="1"/>
  <c r="V74" i="33" s="1"/>
  <c r="O45" i="33"/>
  <c r="U45" i="33" s="1"/>
  <c r="V45" i="33" s="1"/>
  <c r="O222" i="33"/>
  <c r="P222" i="33" s="1"/>
  <c r="Q222" i="33" s="1"/>
  <c r="O317" i="33"/>
  <c r="P317" i="33" s="1"/>
  <c r="Q317" i="33" s="1"/>
  <c r="O313" i="33"/>
  <c r="P313" i="33" s="1"/>
  <c r="Q313" i="33" s="1"/>
  <c r="O3" i="33"/>
  <c r="P3" i="33" s="1"/>
  <c r="Q3" i="33" s="1"/>
  <c r="O208" i="33"/>
  <c r="U208" i="33" s="1"/>
  <c r="V208" i="33" s="1"/>
  <c r="O211" i="33"/>
  <c r="P211" i="33" s="1"/>
  <c r="Q211" i="33" s="1"/>
  <c r="O172" i="33"/>
  <c r="U172" i="33" s="1"/>
  <c r="V172" i="33" s="1"/>
  <c r="O77" i="33"/>
  <c r="P77" i="33" s="1"/>
  <c r="Q77" i="33" s="1"/>
  <c r="O356" i="33"/>
  <c r="P356" i="33" s="1"/>
  <c r="Q356" i="33" s="1"/>
  <c r="O24" i="33"/>
  <c r="U24" i="33" s="1"/>
  <c r="V24" i="33" s="1"/>
  <c r="O359" i="33"/>
  <c r="P359" i="33" s="1"/>
  <c r="Q359" i="33" s="1"/>
  <c r="O97" i="33"/>
  <c r="P97" i="33" s="1"/>
  <c r="Q97" i="33" s="1"/>
  <c r="O60" i="33"/>
  <c r="U60" i="33" s="1"/>
  <c r="V60" i="33" s="1"/>
  <c r="O163" i="33"/>
  <c r="S163" i="33" s="1"/>
  <c r="O339" i="33"/>
  <c r="U339" i="33" s="1"/>
  <c r="V339" i="33" s="1"/>
  <c r="O88" i="33"/>
  <c r="S88" i="33" s="1"/>
  <c r="O100" i="33"/>
  <c r="P100" i="33" s="1"/>
  <c r="Q100" i="33" s="1"/>
  <c r="O48" i="33"/>
  <c r="U48" i="33" s="1"/>
  <c r="V48" i="33" s="1"/>
  <c r="O294" i="33"/>
  <c r="S294" i="33" s="1"/>
  <c r="O61" i="33"/>
  <c r="U61" i="33" s="1"/>
  <c r="V61" i="33" s="1"/>
  <c r="O206" i="33"/>
  <c r="S206" i="33" s="1"/>
  <c r="O219" i="33"/>
  <c r="P219" i="33" s="1"/>
  <c r="Q219" i="33" s="1"/>
  <c r="O55" i="33"/>
  <c r="S55" i="33" s="1"/>
  <c r="O177" i="33"/>
  <c r="U177" i="33" s="1"/>
  <c r="V177" i="33" s="1"/>
  <c r="O357" i="33"/>
  <c r="P357" i="33" s="1"/>
  <c r="Q357" i="33" s="1"/>
  <c r="O319" i="33"/>
  <c r="P319" i="33" s="1"/>
  <c r="Q319" i="33" s="1"/>
  <c r="O59" i="33"/>
  <c r="U59" i="33" s="1"/>
  <c r="V59" i="33" s="1"/>
  <c r="O314" i="33"/>
  <c r="P314" i="33" s="1"/>
  <c r="Q314" i="33" s="1"/>
  <c r="O54" i="33"/>
  <c r="P54" i="33" s="1"/>
  <c r="Q54" i="33" s="1"/>
  <c r="O274" i="33"/>
  <c r="U274" i="33" s="1"/>
  <c r="V274" i="33" s="1"/>
  <c r="O323" i="33"/>
  <c r="U323" i="33" s="1"/>
  <c r="V323" i="33" s="1"/>
  <c r="O95" i="33"/>
  <c r="U95" i="33" s="1"/>
  <c r="V95" i="33" s="1"/>
  <c r="O247" i="33"/>
  <c r="P247" i="33" s="1"/>
  <c r="Q247" i="33" s="1"/>
  <c r="O347" i="33"/>
  <c r="P347" i="33" s="1"/>
  <c r="Q347" i="33" s="1"/>
  <c r="O11" i="33"/>
  <c r="U11" i="33" s="1"/>
  <c r="V11" i="33" s="1"/>
  <c r="O287" i="33"/>
  <c r="U287" i="33" s="1"/>
  <c r="V287" i="33" s="1"/>
  <c r="O325" i="33"/>
  <c r="S325" i="33" s="1"/>
  <c r="O257" i="33"/>
  <c r="S257" i="33" s="1"/>
  <c r="O259" i="33"/>
  <c r="S259" i="33" s="1"/>
  <c r="O30" i="33"/>
  <c r="U30" i="33" s="1"/>
  <c r="V30" i="33" s="1"/>
  <c r="O17" i="33"/>
  <c r="S17" i="33" s="1"/>
  <c r="O242" i="33"/>
  <c r="P242" i="33" s="1"/>
  <c r="Q242" i="33" s="1"/>
  <c r="O316" i="33"/>
  <c r="P316" i="33" s="1"/>
  <c r="Q316" i="33" s="1"/>
  <c r="O176" i="33"/>
  <c r="P176" i="33" s="1"/>
  <c r="Q176" i="33" s="1"/>
  <c r="O269" i="33"/>
  <c r="P269" i="33" s="1"/>
  <c r="Q269" i="33" s="1"/>
  <c r="O223" i="33"/>
  <c r="P223" i="33" s="1"/>
  <c r="Q223" i="33" s="1"/>
  <c r="O132" i="33"/>
  <c r="S132" i="33" s="1"/>
  <c r="O199" i="33"/>
  <c r="U199" i="33" s="1"/>
  <c r="V199" i="33" s="1"/>
  <c r="O39" i="33"/>
  <c r="U39" i="33" s="1"/>
  <c r="V39" i="33" s="1"/>
  <c r="O175" i="33"/>
  <c r="S175" i="33" s="1"/>
  <c r="O136" i="33"/>
  <c r="S136" i="33" s="1"/>
  <c r="O27" i="33"/>
  <c r="U27" i="33" s="1"/>
  <c r="V27" i="33" s="1"/>
  <c r="O123" i="33"/>
  <c r="P123" i="33" s="1"/>
  <c r="Q123" i="33" s="1"/>
  <c r="O44" i="33"/>
  <c r="P44" i="33" s="1"/>
  <c r="Q44" i="33" s="1"/>
  <c r="O307" i="33"/>
  <c r="U307" i="33" s="1"/>
  <c r="V307" i="33" s="1"/>
  <c r="O69" i="33"/>
  <c r="P69" i="33" s="1"/>
  <c r="Q69" i="33" s="1"/>
  <c r="O81" i="33"/>
  <c r="S81" i="33" s="1"/>
  <c r="O85" i="33"/>
  <c r="S85" i="33" s="1"/>
  <c r="O262" i="33"/>
  <c r="U262" i="33" s="1"/>
  <c r="V262" i="33" s="1"/>
  <c r="O168" i="33"/>
  <c r="U168" i="33" s="1"/>
  <c r="V168" i="33" s="1"/>
  <c r="O50" i="33"/>
  <c r="P50" i="33" s="1"/>
  <c r="Q50" i="33" s="1"/>
  <c r="O261" i="33"/>
  <c r="U261" i="33" s="1"/>
  <c r="V261" i="33" s="1"/>
  <c r="O185" i="33"/>
  <c r="S185" i="33" s="1"/>
  <c r="O200" i="33"/>
  <c r="P200" i="33" s="1"/>
  <c r="Q200" i="33" s="1"/>
  <c r="O308" i="33"/>
  <c r="P308" i="33" s="1"/>
  <c r="Q308" i="33" s="1"/>
  <c r="O180" i="33"/>
  <c r="S180" i="33" s="1"/>
  <c r="O244" i="33"/>
  <c r="U244" i="33" s="1"/>
  <c r="V244" i="33" s="1"/>
  <c r="O144" i="33"/>
  <c r="S144" i="33" s="1"/>
  <c r="O86" i="33"/>
  <c r="S86" i="33" s="1"/>
  <c r="O349" i="33"/>
  <c r="U349" i="33" s="1"/>
  <c r="V349" i="33" s="1"/>
  <c r="O92" i="33"/>
  <c r="S92" i="33" s="1"/>
  <c r="O360" i="33"/>
  <c r="S360" i="33" s="1"/>
  <c r="O72" i="33"/>
  <c r="S72" i="33" s="1"/>
  <c r="O34" i="33"/>
  <c r="U34" i="33" s="1"/>
  <c r="V34" i="33" s="1"/>
  <c r="O217" i="33"/>
  <c r="P217" i="33" s="1"/>
  <c r="Q217" i="33" s="1"/>
  <c r="O179" i="33"/>
  <c r="U179" i="33" s="1"/>
  <c r="V179" i="33" s="1"/>
  <c r="O341" i="33"/>
  <c r="S341" i="33" s="1"/>
  <c r="O8" i="33"/>
  <c r="S8" i="33" s="1"/>
  <c r="O197" i="33"/>
  <c r="P197" i="33" s="1"/>
  <c r="Q197" i="33" s="1"/>
  <c r="O162" i="33"/>
  <c r="U162" i="33" s="1"/>
  <c r="V162" i="33" s="1"/>
  <c r="O238" i="33"/>
  <c r="S238" i="33" s="1"/>
  <c r="O279" i="33"/>
  <c r="P279" i="33" s="1"/>
  <c r="Q279" i="33" s="1"/>
  <c r="O42" i="33"/>
  <c r="P42" i="33" s="1"/>
  <c r="Q42" i="33" s="1"/>
  <c r="O250" i="33"/>
  <c r="U250" i="33" s="1"/>
  <c r="V250" i="33" s="1"/>
  <c r="O122" i="33"/>
  <c r="U122" i="33" s="1"/>
  <c r="V122" i="33" s="1"/>
  <c r="O120" i="33"/>
  <c r="U120" i="33" s="1"/>
  <c r="V120" i="33" s="1"/>
  <c r="O245" i="33"/>
  <c r="P245" i="33" s="1"/>
  <c r="Q245" i="33" s="1"/>
  <c r="O62" i="33"/>
  <c r="U62" i="33" s="1"/>
  <c r="V62" i="33" s="1"/>
  <c r="O353" i="33"/>
  <c r="U353" i="33" s="1"/>
  <c r="V353" i="33" s="1"/>
  <c r="O329" i="33"/>
  <c r="P329" i="33" s="1"/>
  <c r="Q329" i="33" s="1"/>
  <c r="O91" i="33"/>
  <c r="P91" i="33" s="1"/>
  <c r="Q91" i="33" s="1"/>
  <c r="O233" i="33"/>
  <c r="P233" i="33" s="1"/>
  <c r="Q233" i="33" s="1"/>
  <c r="O337" i="33"/>
  <c r="U337" i="33" s="1"/>
  <c r="V337" i="33" s="1"/>
  <c r="O288" i="33"/>
  <c r="P288" i="33" s="1"/>
  <c r="Q288" i="33" s="1"/>
  <c r="O285" i="33"/>
  <c r="U285" i="33" s="1"/>
  <c r="V285" i="33" s="1"/>
  <c r="O166" i="33"/>
  <c r="U166" i="33" s="1"/>
  <c r="V166" i="33" s="1"/>
  <c r="O225" i="33"/>
  <c r="U225" i="33" s="1"/>
  <c r="V225" i="33" s="1"/>
  <c r="O101" i="33"/>
  <c r="S101" i="33" s="1"/>
  <c r="O161" i="33"/>
  <c r="P161" i="33" s="1"/>
  <c r="Q161" i="33" s="1"/>
  <c r="O135" i="33"/>
  <c r="U135" i="33" s="1"/>
  <c r="V135" i="33" s="1"/>
  <c r="O187" i="33"/>
  <c r="U187" i="33" s="1"/>
  <c r="V187" i="33" s="1"/>
  <c r="O21" i="33"/>
  <c r="S21" i="33" s="1"/>
  <c r="O277" i="33"/>
  <c r="U277" i="33" s="1"/>
  <c r="V277" i="33" s="1"/>
  <c r="O298" i="33"/>
  <c r="P298" i="33" s="1"/>
  <c r="Q298" i="33" s="1"/>
  <c r="O13" i="33"/>
  <c r="P13" i="33" s="1"/>
  <c r="Q13" i="33" s="1"/>
  <c r="O272" i="33"/>
  <c r="U272" i="33" s="1"/>
  <c r="V272" i="33" s="1"/>
  <c r="O165" i="33"/>
  <c r="U165" i="33" s="1"/>
  <c r="V165" i="33" s="1"/>
  <c r="O37" i="33"/>
  <c r="P37" i="33" s="1"/>
  <c r="Q37" i="33" s="1"/>
  <c r="O32" i="33"/>
  <c r="P32" i="33" s="1"/>
  <c r="Q32" i="33" s="1"/>
  <c r="O249" i="33"/>
  <c r="P249" i="33" s="1"/>
  <c r="Q249" i="33" s="1"/>
  <c r="O106" i="33"/>
  <c r="U106" i="33" s="1"/>
  <c r="V106" i="33" s="1"/>
  <c r="O293" i="33"/>
  <c r="P293" i="33" s="1"/>
  <c r="Q293" i="33" s="1"/>
  <c r="O140" i="33"/>
  <c r="P140" i="33" s="1"/>
  <c r="Q140" i="33" s="1"/>
  <c r="O234" i="33"/>
  <c r="U234" i="33" s="1"/>
  <c r="V234" i="33" s="1"/>
  <c r="O152" i="33"/>
  <c r="P152" i="33" s="1"/>
  <c r="Q152" i="33" s="1"/>
  <c r="O243" i="33"/>
  <c r="P243" i="33" s="1"/>
  <c r="Q243" i="33" s="1"/>
  <c r="O139" i="33"/>
  <c r="S139" i="33" s="1"/>
  <c r="O189" i="33"/>
  <c r="S189" i="33" s="1"/>
  <c r="O311" i="33"/>
  <c r="P311" i="33" s="1"/>
  <c r="Q311" i="33" s="1"/>
  <c r="O64" i="33"/>
  <c r="U64" i="33" s="1"/>
  <c r="V64" i="33" s="1"/>
  <c r="O346" i="33"/>
  <c r="S346" i="33" s="1"/>
  <c r="O331" i="33"/>
  <c r="U331" i="33" s="1"/>
  <c r="V331" i="33" s="1"/>
  <c r="O83" i="33"/>
  <c r="U83" i="33" s="1"/>
  <c r="V83" i="33" s="1"/>
  <c r="O183" i="33"/>
  <c r="U183" i="33" s="1"/>
  <c r="V183" i="33" s="1"/>
  <c r="O251" i="33"/>
  <c r="U251" i="33" s="1"/>
  <c r="V251" i="33" s="1"/>
  <c r="O146" i="33"/>
  <c r="U146" i="33" s="1"/>
  <c r="V146" i="33" s="1"/>
  <c r="O182" i="33"/>
  <c r="S182" i="33" s="1"/>
  <c r="O26" i="33"/>
  <c r="P26" i="33" s="1"/>
  <c r="Q26" i="33" s="1"/>
  <c r="O105" i="33"/>
  <c r="S105" i="33" s="1"/>
  <c r="O153" i="33"/>
  <c r="U153" i="33" s="1"/>
  <c r="V153" i="33" s="1"/>
  <c r="O295" i="33"/>
  <c r="P295" i="33" s="1"/>
  <c r="Q295" i="33" s="1"/>
  <c r="O345" i="33"/>
  <c r="U345" i="33" s="1"/>
  <c r="V345" i="33" s="1"/>
  <c r="O151" i="33"/>
  <c r="S151" i="33" s="1"/>
  <c r="O40" i="33"/>
  <c r="P40" i="33" s="1"/>
  <c r="Q40" i="33" s="1"/>
  <c r="O258" i="33"/>
  <c r="S258" i="33" s="1"/>
  <c r="O267" i="33"/>
  <c r="S267" i="33" s="1"/>
  <c r="O216" i="33"/>
  <c r="P216" i="33" s="1"/>
  <c r="Q216" i="33" s="1"/>
  <c r="O191" i="33"/>
  <c r="U191" i="33" s="1"/>
  <c r="V191" i="33" s="1"/>
  <c r="O246" i="33"/>
  <c r="S246" i="33" s="1"/>
  <c r="O133" i="33"/>
  <c r="S133" i="33" s="1"/>
  <c r="O220" i="33"/>
  <c r="P220" i="33" s="1"/>
  <c r="Q220" i="33" s="1"/>
  <c r="O290" i="33"/>
  <c r="P290" i="33" s="1"/>
  <c r="Q290" i="33" s="1"/>
  <c r="O192" i="33"/>
  <c r="U192" i="33" s="1"/>
  <c r="V192" i="33" s="1"/>
  <c r="O235" i="33"/>
  <c r="S235" i="33" s="1"/>
  <c r="O5" i="33"/>
  <c r="U5" i="33" s="1"/>
  <c r="V5" i="33" s="1"/>
  <c r="O315" i="33"/>
  <c r="U315" i="33" s="1"/>
  <c r="V315" i="33" s="1"/>
  <c r="P218" i="33"/>
  <c r="Q218" i="33" s="1"/>
  <c r="S218" i="33"/>
  <c r="U218" i="33"/>
  <c r="V218" i="33" s="1"/>
  <c r="U126" i="33"/>
  <c r="V126" i="33" s="1"/>
  <c r="S126" i="33"/>
  <c r="P126" i="33"/>
  <c r="Q126" i="33" s="1"/>
  <c r="P158" i="33"/>
  <c r="Q158" i="33" s="1"/>
  <c r="U158" i="33"/>
  <c r="V158" i="33" s="1"/>
  <c r="S158" i="33"/>
  <c r="U291" i="33"/>
  <c r="V291" i="33" s="1"/>
  <c r="S291" i="33"/>
  <c r="P291" i="33"/>
  <c r="Q291" i="33" s="1"/>
  <c r="P231" i="33"/>
  <c r="Q231" i="33" s="1"/>
  <c r="S231" i="33"/>
  <c r="U231" i="33"/>
  <c r="V231" i="33" s="1"/>
  <c r="P186" i="33"/>
  <c r="Q186" i="33" s="1"/>
  <c r="U186" i="33"/>
  <c r="V186" i="33" s="1"/>
  <c r="S186" i="33"/>
  <c r="O227" i="33"/>
  <c r="O58" i="33"/>
  <c r="O149" i="33"/>
  <c r="O328" i="33"/>
  <c r="O326" i="33"/>
  <c r="O241" i="33"/>
  <c r="O141" i="33"/>
  <c r="O138" i="33"/>
  <c r="O352" i="33"/>
  <c r="U310" i="33"/>
  <c r="V310" i="33" s="1"/>
  <c r="S310" i="33"/>
  <c r="P310" i="33"/>
  <c r="Q310" i="33" s="1"/>
  <c r="S31" i="33"/>
  <c r="U31" i="33"/>
  <c r="V31" i="33" s="1"/>
  <c r="P31" i="33"/>
  <c r="Q31" i="33" s="1"/>
  <c r="U318" i="33"/>
  <c r="V318" i="33" s="1"/>
  <c r="S318" i="33"/>
  <c r="P318" i="33"/>
  <c r="Q318" i="33" s="1"/>
  <c r="U306" i="33"/>
  <c r="V306" i="33" s="1"/>
  <c r="S306" i="33"/>
  <c r="P306" i="33"/>
  <c r="Q306" i="33" s="1"/>
  <c r="O89" i="33"/>
  <c r="O112" i="33"/>
  <c r="O29" i="33"/>
  <c r="O131" i="33"/>
  <c r="O130" i="33"/>
  <c r="O342" i="33"/>
  <c r="O28" i="33"/>
  <c r="O286" i="33"/>
  <c r="O90" i="33"/>
  <c r="O150" i="33"/>
  <c r="O125" i="33"/>
  <c r="O275" i="33"/>
  <c r="O240" i="33"/>
  <c r="O263" i="33"/>
  <c r="O195" i="33"/>
  <c r="O134" i="33"/>
  <c r="O117" i="33"/>
  <c r="O324" i="33"/>
  <c r="O303" i="33"/>
  <c r="O137" i="33"/>
  <c r="O335" i="33"/>
  <c r="O110" i="33"/>
  <c r="O56" i="33"/>
  <c r="O354" i="33"/>
  <c r="O20" i="33"/>
  <c r="O169" i="33"/>
  <c r="O107" i="33"/>
  <c r="O38" i="33"/>
  <c r="O348" i="33"/>
  <c r="O129" i="33"/>
  <c r="O154" i="33"/>
  <c r="O98" i="33"/>
  <c r="O340" i="33"/>
  <c r="O70" i="33"/>
  <c r="O281" i="33"/>
  <c r="O16" i="33"/>
  <c r="O266" i="33"/>
  <c r="O128" i="33"/>
  <c r="O297" i="33"/>
  <c r="O202" i="33"/>
  <c r="O49" i="33"/>
  <c r="O301" i="33"/>
  <c r="O229" i="33"/>
  <c r="U57" i="33"/>
  <c r="V57" i="33" s="1"/>
  <c r="P57" i="33"/>
  <c r="Q57" i="33" s="1"/>
  <c r="S57" i="33"/>
  <c r="P255" i="33"/>
  <c r="Q255" i="33" s="1"/>
  <c r="U255" i="33"/>
  <c r="V255" i="33" s="1"/>
  <c r="S255" i="33"/>
  <c r="U304" i="33"/>
  <c r="V304" i="33" s="1"/>
  <c r="P304" i="33"/>
  <c r="Q304" i="33" s="1"/>
  <c r="S304" i="33"/>
  <c r="S73" i="33"/>
  <c r="P73" i="33"/>
  <c r="Q73" i="33" s="1"/>
  <c r="U73" i="33"/>
  <c r="V73" i="33" s="1"/>
  <c r="S23" i="33"/>
  <c r="P23" i="33"/>
  <c r="Q23" i="33" s="1"/>
  <c r="U23" i="33"/>
  <c r="V23" i="33" s="1"/>
  <c r="S321" i="33"/>
  <c r="P321" i="33"/>
  <c r="Q321" i="33" s="1"/>
  <c r="U321" i="33"/>
  <c r="V321" i="33" s="1"/>
  <c r="U18" i="33"/>
  <c r="V18" i="33" s="1"/>
  <c r="S18" i="33"/>
  <c r="P18" i="33"/>
  <c r="Q18" i="33" s="1"/>
  <c r="S103" i="33"/>
  <c r="P103" i="33"/>
  <c r="Q103" i="33" s="1"/>
  <c r="U103" i="33"/>
  <c r="V103" i="33" s="1"/>
  <c r="U198" i="33"/>
  <c r="V198" i="33" s="1"/>
  <c r="P198" i="33"/>
  <c r="Q198" i="33" s="1"/>
  <c r="S198" i="33"/>
  <c r="O209" i="33"/>
  <c r="O355" i="33"/>
  <c r="O173" i="33"/>
  <c r="O102" i="33"/>
  <c r="O322" i="33"/>
  <c r="O284" i="33"/>
  <c r="O87" i="33"/>
  <c r="O46" i="33"/>
  <c r="O289" i="33"/>
  <c r="O268" i="33"/>
  <c r="O94" i="33"/>
  <c r="U239" i="33"/>
  <c r="V239" i="33" s="1"/>
  <c r="S239" i="33"/>
  <c r="P239" i="33"/>
  <c r="Q239" i="33" s="1"/>
  <c r="U338" i="33"/>
  <c r="V338" i="33" s="1"/>
  <c r="P338" i="33"/>
  <c r="Q338" i="33" s="1"/>
  <c r="S338" i="33"/>
  <c r="U358" i="33"/>
  <c r="V358" i="33" s="1"/>
  <c r="S358" i="33"/>
  <c r="P358" i="33"/>
  <c r="Q358" i="33" s="1"/>
  <c r="O124" i="33"/>
  <c r="O116" i="33"/>
  <c r="O159" i="33"/>
  <c r="O296" i="33"/>
  <c r="O332" i="33"/>
  <c r="O212" i="33"/>
  <c r="O248" i="33"/>
  <c r="O93" i="33"/>
  <c r="P228" i="33"/>
  <c r="Q228" i="33" s="1"/>
  <c r="S228" i="33"/>
  <c r="U228" i="33"/>
  <c r="V228" i="33" s="1"/>
  <c r="U330" i="33"/>
  <c r="V330" i="33" s="1"/>
  <c r="P330" i="33"/>
  <c r="Q330" i="33" s="1"/>
  <c r="S330" i="33"/>
  <c r="P14" i="33"/>
  <c r="Q14" i="33" s="1"/>
  <c r="U14" i="33"/>
  <c r="V14" i="33" s="1"/>
  <c r="S14" i="33"/>
  <c r="U309" i="33"/>
  <c r="V309" i="33" s="1"/>
  <c r="S309" i="33"/>
  <c r="P309" i="33"/>
  <c r="Q309" i="33" s="1"/>
  <c r="O190" i="33"/>
  <c r="O157" i="33"/>
  <c r="O156" i="33"/>
  <c r="O205" i="33"/>
  <c r="O75" i="33"/>
  <c r="O155" i="33"/>
  <c r="O213" i="33"/>
  <c r="O174" i="33"/>
  <c r="O196" i="33"/>
  <c r="O300" i="33"/>
  <c r="O334" i="33"/>
  <c r="O280" i="33"/>
  <c r="O143" i="33"/>
  <c r="O265" i="33"/>
  <c r="U164" i="33"/>
  <c r="V164" i="33" s="1"/>
  <c r="S164" i="33"/>
  <c r="P164" i="33"/>
  <c r="Q164" i="33" s="1"/>
  <c r="S142" i="33"/>
  <c r="U142" i="33"/>
  <c r="V142" i="33" s="1"/>
  <c r="P142" i="33"/>
  <c r="Q142" i="33" s="1"/>
  <c r="P121" i="33"/>
  <c r="Q121" i="33" s="1"/>
  <c r="S121" i="33"/>
  <c r="U121" i="33"/>
  <c r="V121" i="33" s="1"/>
  <c r="P350" i="33"/>
  <c r="Q350" i="33" s="1"/>
  <c r="S350" i="33"/>
  <c r="U350" i="33"/>
  <c r="V350" i="33" s="1"/>
  <c r="P181" i="33"/>
  <c r="Q181" i="33" s="1"/>
  <c r="U181" i="33"/>
  <c r="V181" i="33" s="1"/>
  <c r="S181" i="33"/>
  <c r="P312" i="33"/>
  <c r="Q312" i="33" s="1"/>
  <c r="U312" i="33"/>
  <c r="V312" i="33" s="1"/>
  <c r="S312" i="33"/>
  <c r="P343" i="33"/>
  <c r="Q343" i="33" s="1"/>
  <c r="U343" i="33"/>
  <c r="V343" i="33" s="1"/>
  <c r="S343" i="33"/>
  <c r="U151" i="33" l="1"/>
  <c r="V151" i="33" s="1"/>
  <c r="S351" i="33"/>
  <c r="U351" i="33"/>
  <c r="V351" i="33" s="1"/>
  <c r="S78" i="33"/>
  <c r="P327" i="33"/>
  <c r="Q327" i="33" s="1"/>
  <c r="P21" i="33"/>
  <c r="Q21" i="33" s="1"/>
  <c r="S208" i="33"/>
  <c r="U299" i="33"/>
  <c r="V299" i="33" s="1"/>
  <c r="P292" i="33"/>
  <c r="Q292" i="33" s="1"/>
  <c r="P271" i="33"/>
  <c r="Q271" i="33" s="1"/>
  <c r="U163" i="33"/>
  <c r="V163" i="33" s="1"/>
  <c r="U50" i="33"/>
  <c r="V50" i="33" s="1"/>
  <c r="U4" i="33"/>
  <c r="V4" i="33" s="1"/>
  <c r="S237" i="33"/>
  <c r="P325" i="33"/>
  <c r="Q325" i="33" s="1"/>
  <c r="S122" i="33"/>
  <c r="U206" i="33"/>
  <c r="V206" i="33" s="1"/>
  <c r="P337" i="33"/>
  <c r="Q337" i="33" s="1"/>
  <c r="P206" i="33"/>
  <c r="Q206" i="33" s="1"/>
  <c r="P60" i="33"/>
  <c r="Q60" i="33" s="1"/>
  <c r="S260" i="33"/>
  <c r="U292" i="33"/>
  <c r="V292" i="33" s="1"/>
  <c r="S194" i="33"/>
  <c r="P7" i="33"/>
  <c r="Q7" i="33" s="1"/>
  <c r="S188" i="33"/>
  <c r="P127" i="33"/>
  <c r="Q127" i="33" s="1"/>
  <c r="P194" i="33"/>
  <c r="Q194" i="33" s="1"/>
  <c r="U271" i="33"/>
  <c r="V271" i="33" s="1"/>
  <c r="U325" i="33"/>
  <c r="V325" i="33" s="1"/>
  <c r="S123" i="33"/>
  <c r="P208" i="33"/>
  <c r="Q208" i="33" s="1"/>
  <c r="S269" i="33"/>
  <c r="S320" i="33"/>
  <c r="P22" i="33"/>
  <c r="Q22" i="33" s="1"/>
  <c r="U123" i="33"/>
  <c r="V123" i="33" s="1"/>
  <c r="S54" i="33"/>
  <c r="U269" i="33"/>
  <c r="V269" i="33" s="1"/>
  <c r="P320" i="33"/>
  <c r="Q320" i="33" s="1"/>
  <c r="P122" i="33"/>
  <c r="Q122" i="33" s="1"/>
  <c r="U32" i="33"/>
  <c r="V32" i="33" s="1"/>
  <c r="S187" i="33"/>
  <c r="U86" i="33"/>
  <c r="V86" i="33" s="1"/>
  <c r="P187" i="33"/>
  <c r="Q187" i="33" s="1"/>
  <c r="P86" i="33"/>
  <c r="Q86" i="33" s="1"/>
  <c r="S220" i="33"/>
  <c r="S50" i="33"/>
  <c r="U54" i="33"/>
  <c r="V54" i="33" s="1"/>
  <c r="U260" i="33"/>
  <c r="V260" i="33" s="1"/>
  <c r="P188" i="33"/>
  <c r="Q188" i="33" s="1"/>
  <c r="S127" i="33"/>
  <c r="S4" i="33"/>
  <c r="S327" i="33"/>
  <c r="S32" i="33"/>
  <c r="S337" i="33"/>
  <c r="S60" i="33"/>
  <c r="S299" i="33"/>
  <c r="S7" i="33"/>
  <c r="S22" i="33"/>
  <c r="U115" i="33"/>
  <c r="V115" i="33" s="1"/>
  <c r="U219" i="33"/>
  <c r="V219" i="33" s="1"/>
  <c r="P238" i="33"/>
  <c r="Q238" i="33" s="1"/>
  <c r="P39" i="33"/>
  <c r="Q39" i="33" s="1"/>
  <c r="S100" i="33"/>
  <c r="P172" i="33"/>
  <c r="Q172" i="33" s="1"/>
  <c r="P285" i="33"/>
  <c r="Q285" i="33" s="1"/>
  <c r="S285" i="33"/>
  <c r="P307" i="33"/>
  <c r="Q307" i="33" s="1"/>
  <c r="U72" i="33"/>
  <c r="V72" i="33" s="1"/>
  <c r="U222" i="33"/>
  <c r="V222" i="33" s="1"/>
  <c r="P35" i="33"/>
  <c r="Q35" i="33" s="1"/>
  <c r="U238" i="33"/>
  <c r="V238" i="33" s="1"/>
  <c r="P253" i="33"/>
  <c r="Q253" i="33" s="1"/>
  <c r="P81" i="33"/>
  <c r="Q81" i="33" s="1"/>
  <c r="S39" i="33"/>
  <c r="U100" i="33"/>
  <c r="V100" i="33" s="1"/>
  <c r="U282" i="33"/>
  <c r="V282" i="33" s="1"/>
  <c r="U81" i="33"/>
  <c r="V81" i="33" s="1"/>
  <c r="S357" i="33"/>
  <c r="S282" i="33"/>
  <c r="P52" i="33"/>
  <c r="Q52" i="33" s="1"/>
  <c r="U109" i="33"/>
  <c r="V109" i="33" s="1"/>
  <c r="S9" i="33"/>
  <c r="U356" i="33"/>
  <c r="V356" i="33" s="1"/>
  <c r="U308" i="33"/>
  <c r="V308" i="33" s="1"/>
  <c r="U357" i="33"/>
  <c r="V357" i="33" s="1"/>
  <c r="P214" i="33"/>
  <c r="Q214" i="33" s="1"/>
  <c r="U52" i="33"/>
  <c r="V52" i="33" s="1"/>
  <c r="S36" i="33"/>
  <c r="U9" i="33"/>
  <c r="V9" i="33" s="1"/>
  <c r="S356" i="33"/>
  <c r="S225" i="33"/>
  <c r="S353" i="33"/>
  <c r="S308" i="33"/>
  <c r="U247" i="33"/>
  <c r="V247" i="33" s="1"/>
  <c r="S214" i="33"/>
  <c r="U36" i="33"/>
  <c r="V36" i="33" s="1"/>
  <c r="U17" i="33"/>
  <c r="V17" i="33" s="1"/>
  <c r="P225" i="33"/>
  <c r="Q225" i="33" s="1"/>
  <c r="P353" i="33"/>
  <c r="Q353" i="33" s="1"/>
  <c r="P72" i="33"/>
  <c r="Q72" i="33" s="1"/>
  <c r="S247" i="33"/>
  <c r="S222" i="33"/>
  <c r="S35" i="33"/>
  <c r="S253" i="33"/>
  <c r="S13" i="33"/>
  <c r="U145" i="33"/>
  <c r="V145" i="33" s="1"/>
  <c r="U203" i="33"/>
  <c r="V203" i="33" s="1"/>
  <c r="S145" i="33"/>
  <c r="P47" i="33"/>
  <c r="Q47" i="33" s="1"/>
  <c r="U288" i="33"/>
  <c r="V288" i="33" s="1"/>
  <c r="S261" i="33"/>
  <c r="S44" i="33"/>
  <c r="S219" i="33"/>
  <c r="S236" i="33"/>
  <c r="P111" i="33"/>
  <c r="Q111" i="33" s="1"/>
  <c r="S10" i="33"/>
  <c r="S254" i="33"/>
  <c r="P63" i="33"/>
  <c r="Q63" i="33" s="1"/>
  <c r="S288" i="33"/>
  <c r="P349" i="33"/>
  <c r="Q349" i="33" s="1"/>
  <c r="P163" i="33"/>
  <c r="Q163" i="33" s="1"/>
  <c r="U111" i="33"/>
  <c r="V111" i="33" s="1"/>
  <c r="U10" i="33"/>
  <c r="V10" i="33" s="1"/>
  <c r="P254" i="33"/>
  <c r="Q254" i="33" s="1"/>
  <c r="S135" i="33"/>
  <c r="S223" i="33"/>
  <c r="P256" i="33"/>
  <c r="Q256" i="33" s="1"/>
  <c r="P66" i="33"/>
  <c r="Q66" i="33" s="1"/>
  <c r="S172" i="33"/>
  <c r="U259" i="33"/>
  <c r="V259" i="33" s="1"/>
  <c r="S179" i="33"/>
  <c r="S323" i="33"/>
  <c r="P204" i="33"/>
  <c r="Q204" i="33" s="1"/>
  <c r="S210" i="33"/>
  <c r="U140" i="33"/>
  <c r="V140" i="33" s="1"/>
  <c r="S33" i="33"/>
  <c r="U136" i="33"/>
  <c r="V136" i="33" s="1"/>
  <c r="U132" i="33"/>
  <c r="V132" i="33" s="1"/>
  <c r="P344" i="33"/>
  <c r="Q344" i="33" s="1"/>
  <c r="U245" i="33"/>
  <c r="V245" i="33" s="1"/>
  <c r="P74" i="33"/>
  <c r="Q74" i="33" s="1"/>
  <c r="P185" i="33"/>
  <c r="Q185" i="33" s="1"/>
  <c r="P259" i="33"/>
  <c r="Q259" i="33" s="1"/>
  <c r="U6" i="33"/>
  <c r="V6" i="33" s="1"/>
  <c r="U185" i="33"/>
  <c r="V185" i="33" s="1"/>
  <c r="S336" i="33"/>
  <c r="P114" i="33"/>
  <c r="Q114" i="33" s="1"/>
  <c r="S192" i="33"/>
  <c r="P277" i="33"/>
  <c r="Q277" i="33" s="1"/>
  <c r="S277" i="33"/>
  <c r="P92" i="33"/>
  <c r="Q92" i="33" s="1"/>
  <c r="P168" i="33"/>
  <c r="Q168" i="33" s="1"/>
  <c r="S344" i="33"/>
  <c r="U252" i="33"/>
  <c r="V252" i="33" s="1"/>
  <c r="U264" i="33"/>
  <c r="V264" i="33" s="1"/>
  <c r="S278" i="33"/>
  <c r="U92" i="33"/>
  <c r="V92" i="33" s="1"/>
  <c r="S262" i="33"/>
  <c r="S11" i="33"/>
  <c r="P252" i="33"/>
  <c r="Q252" i="33" s="1"/>
  <c r="S19" i="33"/>
  <c r="U80" i="33"/>
  <c r="V80" i="33" s="1"/>
  <c r="S74" i="33"/>
  <c r="U114" i="33"/>
  <c r="V114" i="33" s="1"/>
  <c r="S65" i="33"/>
  <c r="P132" i="33"/>
  <c r="Q132" i="33" s="1"/>
  <c r="S339" i="33"/>
  <c r="P192" i="33"/>
  <c r="Q192" i="33" s="1"/>
  <c r="S245" i="33"/>
  <c r="S307" i="33"/>
  <c r="P323" i="33"/>
  <c r="Q323" i="33" s="1"/>
  <c r="U55" i="33"/>
  <c r="V55" i="33" s="1"/>
  <c r="P339" i="33"/>
  <c r="Q339" i="33" s="1"/>
  <c r="S6" i="33"/>
  <c r="S67" i="33"/>
  <c r="S176" i="33"/>
  <c r="S232" i="33"/>
  <c r="P135" i="33"/>
  <c r="Q135" i="33" s="1"/>
  <c r="U314" i="33"/>
  <c r="V314" i="33" s="1"/>
  <c r="P61" i="33"/>
  <c r="Q61" i="33" s="1"/>
  <c r="U97" i="33"/>
  <c r="V97" i="33" s="1"/>
  <c r="U3" i="33"/>
  <c r="V3" i="33" s="1"/>
  <c r="P221" i="33"/>
  <c r="Q221" i="33" s="1"/>
  <c r="S97" i="33"/>
  <c r="U221" i="33"/>
  <c r="V221" i="33" s="1"/>
  <c r="P27" i="33"/>
  <c r="Q27" i="33" s="1"/>
  <c r="U88" i="33"/>
  <c r="V88" i="33" s="1"/>
  <c r="P95" i="33"/>
  <c r="Q95" i="33" s="1"/>
  <c r="U25" i="33"/>
  <c r="V25" i="33" s="1"/>
  <c r="S37" i="33"/>
  <c r="P166" i="33"/>
  <c r="Q166" i="33" s="1"/>
  <c r="P144" i="33"/>
  <c r="Q144" i="33" s="1"/>
  <c r="S287" i="33"/>
  <c r="S68" i="33"/>
  <c r="S79" i="33"/>
  <c r="S178" i="33"/>
  <c r="U230" i="33"/>
  <c r="V230" i="33" s="1"/>
  <c r="S118" i="33"/>
  <c r="P345" i="33"/>
  <c r="Q345" i="33" s="1"/>
  <c r="U215" i="33"/>
  <c r="V215" i="33" s="1"/>
  <c r="U233" i="33"/>
  <c r="V233" i="33" s="1"/>
  <c r="P360" i="33"/>
  <c r="Q360" i="33" s="1"/>
  <c r="P287" i="33"/>
  <c r="Q287" i="33" s="1"/>
  <c r="P215" i="33"/>
  <c r="Q215" i="33" s="1"/>
  <c r="P273" i="33"/>
  <c r="Q273" i="33" s="1"/>
  <c r="S226" i="33"/>
  <c r="U68" i="33"/>
  <c r="V68" i="33" s="1"/>
  <c r="U79" i="33"/>
  <c r="V79" i="33" s="1"/>
  <c r="P178" i="33"/>
  <c r="Q178" i="33" s="1"/>
  <c r="P118" i="33"/>
  <c r="Q118" i="33" s="1"/>
  <c r="P183" i="33"/>
  <c r="Q183" i="33" s="1"/>
  <c r="P179" i="33"/>
  <c r="Q179" i="33" s="1"/>
  <c r="S233" i="33"/>
  <c r="S80" i="33"/>
  <c r="U226" i="33"/>
  <c r="V226" i="33" s="1"/>
  <c r="U67" i="33"/>
  <c r="V67" i="33" s="1"/>
  <c r="P235" i="33"/>
  <c r="Q235" i="33" s="1"/>
  <c r="U113" i="33"/>
  <c r="V113" i="33" s="1"/>
  <c r="U257" i="33"/>
  <c r="V257" i="33" s="1"/>
  <c r="U8" i="33"/>
  <c r="V8" i="33" s="1"/>
  <c r="U41" i="33"/>
  <c r="V41" i="33" s="1"/>
  <c r="P237" i="33"/>
  <c r="Q237" i="33" s="1"/>
  <c r="P246" i="33"/>
  <c r="Q246" i="33" s="1"/>
  <c r="P274" i="33"/>
  <c r="Q274" i="33" s="1"/>
  <c r="P41" i="33"/>
  <c r="Q41" i="33" s="1"/>
  <c r="U290" i="33"/>
  <c r="V290" i="33" s="1"/>
  <c r="S349" i="33"/>
  <c r="U119" i="33"/>
  <c r="V119" i="33" s="1"/>
  <c r="U66" i="33"/>
  <c r="V66" i="33" s="1"/>
  <c r="U21" i="33"/>
  <c r="V21" i="33" s="1"/>
  <c r="P294" i="33"/>
  <c r="Q294" i="33" s="1"/>
  <c r="S250" i="33"/>
  <c r="P59" i="33"/>
  <c r="Q59" i="33" s="1"/>
  <c r="P264" i="33"/>
  <c r="Q264" i="33" s="1"/>
  <c r="S315" i="33"/>
  <c r="P34" i="33"/>
  <c r="Q34" i="33" s="1"/>
  <c r="S197" i="33"/>
  <c r="P55" i="33"/>
  <c r="Q55" i="33" s="1"/>
  <c r="P99" i="33"/>
  <c r="Q99" i="33" s="1"/>
  <c r="S316" i="33"/>
  <c r="U12" i="33"/>
  <c r="V12" i="33" s="1"/>
  <c r="U42" i="33"/>
  <c r="V42" i="33" s="1"/>
  <c r="P12" i="33"/>
  <c r="Q12" i="33" s="1"/>
  <c r="U144" i="33"/>
  <c r="V144" i="33" s="1"/>
  <c r="S168" i="33"/>
  <c r="S27" i="33"/>
  <c r="P236" i="33"/>
  <c r="Q236" i="33" s="1"/>
  <c r="S314" i="33"/>
  <c r="S63" i="33"/>
  <c r="P8" i="33"/>
  <c r="Q8" i="33" s="1"/>
  <c r="U278" i="33"/>
  <c r="V278" i="33" s="1"/>
  <c r="P78" i="33"/>
  <c r="Q78" i="33" s="1"/>
  <c r="U176" i="33"/>
  <c r="V176" i="33" s="1"/>
  <c r="P19" i="33"/>
  <c r="Q19" i="33" s="1"/>
  <c r="P133" i="33"/>
  <c r="Q133" i="33" s="1"/>
  <c r="S243" i="33"/>
  <c r="S290" i="33"/>
  <c r="P261" i="33"/>
  <c r="Q261" i="33" s="1"/>
  <c r="U44" i="33"/>
  <c r="V44" i="33" s="1"/>
  <c r="S61" i="33"/>
  <c r="S274" i="33"/>
  <c r="P257" i="33"/>
  <c r="Q257" i="33" s="1"/>
  <c r="S15" i="33"/>
  <c r="P119" i="33"/>
  <c r="Q119" i="33" s="1"/>
  <c r="U133" i="33"/>
  <c r="V133" i="33" s="1"/>
  <c r="U243" i="33"/>
  <c r="V243" i="33" s="1"/>
  <c r="U223" i="33"/>
  <c r="V223" i="33" s="1"/>
  <c r="S3" i="33"/>
  <c r="S256" i="33"/>
  <c r="S104" i="33"/>
  <c r="P230" i="33"/>
  <c r="Q230" i="33" s="1"/>
  <c r="U37" i="33"/>
  <c r="V37" i="33" s="1"/>
  <c r="P250" i="33"/>
  <c r="Q250" i="33" s="1"/>
  <c r="U359" i="33"/>
  <c r="V359" i="33" s="1"/>
  <c r="S183" i="33"/>
  <c r="S106" i="33"/>
  <c r="U189" i="33"/>
  <c r="V189" i="33" s="1"/>
  <c r="S242" i="33"/>
  <c r="P180" i="33"/>
  <c r="Q180" i="33" s="1"/>
  <c r="U197" i="33"/>
  <c r="V197" i="33" s="1"/>
  <c r="U220" i="33"/>
  <c r="V220" i="33" s="1"/>
  <c r="U336" i="33"/>
  <c r="V336" i="33" s="1"/>
  <c r="U232" i="33"/>
  <c r="V232" i="33" s="1"/>
  <c r="U279" i="33"/>
  <c r="V279" i="33" s="1"/>
  <c r="P258" i="33"/>
  <c r="Q258" i="33" s="1"/>
  <c r="S311" i="33"/>
  <c r="U293" i="33"/>
  <c r="V293" i="33" s="1"/>
  <c r="U85" i="33"/>
  <c r="V85" i="33" s="1"/>
  <c r="U210" i="33"/>
  <c r="V210" i="33" s="1"/>
  <c r="U258" i="33"/>
  <c r="V258" i="33" s="1"/>
  <c r="U311" i="33"/>
  <c r="V311" i="33" s="1"/>
  <c r="S347" i="33"/>
  <c r="P175" i="33"/>
  <c r="Q175" i="33" s="1"/>
  <c r="P65" i="33"/>
  <c r="Q65" i="33" s="1"/>
  <c r="P139" i="33"/>
  <c r="Q139" i="33" s="1"/>
  <c r="P106" i="33"/>
  <c r="Q106" i="33" s="1"/>
  <c r="P182" i="33"/>
  <c r="Q182" i="33" s="1"/>
  <c r="S84" i="33"/>
  <c r="P341" i="33"/>
  <c r="Q341" i="33" s="1"/>
  <c r="U182" i="33"/>
  <c r="V182" i="33" s="1"/>
  <c r="U319" i="33"/>
  <c r="V319" i="33" s="1"/>
  <c r="S298" i="33"/>
  <c r="S234" i="33"/>
  <c r="P162" i="33"/>
  <c r="Q162" i="33" s="1"/>
  <c r="S200" i="33"/>
  <c r="P88" i="33"/>
  <c r="Q88" i="33" s="1"/>
  <c r="S45" i="33"/>
  <c r="U235" i="33"/>
  <c r="V235" i="33" s="1"/>
  <c r="S53" i="33"/>
  <c r="P15" i="33"/>
  <c r="Q15" i="33" s="1"/>
  <c r="S109" i="33"/>
  <c r="P113" i="33"/>
  <c r="Q113" i="33" s="1"/>
  <c r="S203" i="33"/>
  <c r="U298" i="33"/>
  <c r="V298" i="33" s="1"/>
  <c r="U40" i="33"/>
  <c r="V40" i="33" s="1"/>
  <c r="P146" i="33"/>
  <c r="Q146" i="33" s="1"/>
  <c r="S293" i="33"/>
  <c r="U200" i="33"/>
  <c r="V200" i="33" s="1"/>
  <c r="S177" i="33"/>
  <c r="P45" i="33"/>
  <c r="Q45" i="33" s="1"/>
  <c r="S30" i="33"/>
  <c r="P53" i="33"/>
  <c r="Q53" i="33" s="1"/>
  <c r="S170" i="33"/>
  <c r="U148" i="33"/>
  <c r="V148" i="33" s="1"/>
  <c r="S162" i="33"/>
  <c r="P177" i="33"/>
  <c r="Q177" i="33" s="1"/>
  <c r="P30" i="33"/>
  <c r="Q30" i="33" s="1"/>
  <c r="U76" i="33"/>
  <c r="V76" i="33" s="1"/>
  <c r="U170" i="33"/>
  <c r="V170" i="33" s="1"/>
  <c r="U13" i="33"/>
  <c r="V13" i="33" s="1"/>
  <c r="S148" i="33"/>
  <c r="P104" i="33"/>
  <c r="Q104" i="33" s="1"/>
  <c r="P62" i="33"/>
  <c r="Q62" i="33" s="1"/>
  <c r="S224" i="33"/>
  <c r="U82" i="33"/>
  <c r="V82" i="33" s="1"/>
  <c r="U249" i="33"/>
  <c r="V249" i="33" s="1"/>
  <c r="S76" i="33"/>
  <c r="S201" i="33"/>
  <c r="S47" i="33"/>
  <c r="P191" i="33"/>
  <c r="Q191" i="33" s="1"/>
  <c r="P153" i="33"/>
  <c r="Q153" i="33" s="1"/>
  <c r="P331" i="33"/>
  <c r="Q331" i="33" s="1"/>
  <c r="P120" i="33"/>
  <c r="Q120" i="33" s="1"/>
  <c r="U224" i="33"/>
  <c r="V224" i="33" s="1"/>
  <c r="U69" i="33"/>
  <c r="V69" i="33" s="1"/>
  <c r="P199" i="33"/>
  <c r="Q199" i="33" s="1"/>
  <c r="S82" i="33"/>
  <c r="S249" i="33"/>
  <c r="S147" i="33"/>
  <c r="U201" i="33"/>
  <c r="V201" i="33" s="1"/>
  <c r="S5" i="33"/>
  <c r="U77" i="33"/>
  <c r="V77" i="33" s="1"/>
  <c r="U211" i="33"/>
  <c r="V211" i="33" s="1"/>
  <c r="S216" i="33"/>
  <c r="P105" i="33"/>
  <c r="Q105" i="33" s="1"/>
  <c r="P346" i="33"/>
  <c r="Q346" i="33" s="1"/>
  <c r="S166" i="33"/>
  <c r="U360" i="33"/>
  <c r="V360" i="33" s="1"/>
  <c r="S69" i="33"/>
  <c r="S199" i="33"/>
  <c r="S95" i="33"/>
  <c r="S273" i="33"/>
  <c r="S25" i="33"/>
  <c r="P147" i="33"/>
  <c r="Q147" i="33" s="1"/>
  <c r="P17" i="33"/>
  <c r="Q17" i="33" s="1"/>
  <c r="S77" i="33"/>
  <c r="S211" i="33"/>
  <c r="P267" i="33"/>
  <c r="Q267" i="33" s="1"/>
  <c r="S26" i="33"/>
  <c r="P64" i="33"/>
  <c r="Q64" i="33" s="1"/>
  <c r="S64" i="33"/>
  <c r="U33" i="33"/>
  <c r="V33" i="33" s="1"/>
  <c r="P262" i="33"/>
  <c r="Q262" i="33" s="1"/>
  <c r="P165" i="33"/>
  <c r="Q165" i="33" s="1"/>
  <c r="P11" i="33"/>
  <c r="Q11" i="33" s="1"/>
  <c r="S99" i="33"/>
  <c r="S51" i="33"/>
  <c r="U316" i="33"/>
  <c r="V316" i="33" s="1"/>
  <c r="P333" i="33"/>
  <c r="Q333" i="33" s="1"/>
  <c r="U105" i="33"/>
  <c r="V105" i="33" s="1"/>
  <c r="S251" i="33"/>
  <c r="U346" i="33"/>
  <c r="V346" i="33" s="1"/>
  <c r="U91" i="33"/>
  <c r="V91" i="33" s="1"/>
  <c r="S165" i="33"/>
  <c r="U276" i="33"/>
  <c r="V276" i="33" s="1"/>
  <c r="P51" i="33"/>
  <c r="Q51" i="33" s="1"/>
  <c r="S171" i="33"/>
  <c r="S333" i="33"/>
  <c r="S91" i="33"/>
  <c r="P244" i="33"/>
  <c r="Q244" i="33" s="1"/>
  <c r="S313" i="33"/>
  <c r="S276" i="33"/>
  <c r="P171" i="33"/>
  <c r="Q171" i="33" s="1"/>
  <c r="U108" i="33"/>
  <c r="V108" i="33" s="1"/>
  <c r="U216" i="33"/>
  <c r="V216" i="33" s="1"/>
  <c r="U152" i="33"/>
  <c r="V152" i="33" s="1"/>
  <c r="S244" i="33"/>
  <c r="S217" i="33"/>
  <c r="U313" i="33"/>
  <c r="V313" i="33" s="1"/>
  <c r="P43" i="33"/>
  <c r="Q43" i="33" s="1"/>
  <c r="P108" i="33"/>
  <c r="Q108" i="33" s="1"/>
  <c r="U267" i="33"/>
  <c r="V267" i="33" s="1"/>
  <c r="S345" i="33"/>
  <c r="U26" i="33"/>
  <c r="V26" i="33" s="1"/>
  <c r="P83" i="33"/>
  <c r="Q83" i="33" s="1"/>
  <c r="S152" i="33"/>
  <c r="S62" i="33"/>
  <c r="S161" i="33"/>
  <c r="U217" i="33"/>
  <c r="V217" i="33" s="1"/>
  <c r="P160" i="33"/>
  <c r="Q160" i="33" s="1"/>
  <c r="U207" i="33"/>
  <c r="V207" i="33" s="1"/>
  <c r="S43" i="33"/>
  <c r="P5" i="33"/>
  <c r="U295" i="33"/>
  <c r="V295" i="33" s="1"/>
  <c r="S83" i="33"/>
  <c r="S42" i="33"/>
  <c r="P136" i="33"/>
  <c r="Q136" i="33" s="1"/>
  <c r="S59" i="33"/>
  <c r="U294" i="33"/>
  <c r="V294" i="33" s="1"/>
  <c r="U160" i="33"/>
  <c r="V160" i="33" s="1"/>
  <c r="S207" i="33"/>
  <c r="S359" i="33"/>
  <c r="U204" i="33"/>
  <c r="V204" i="33" s="1"/>
  <c r="U246" i="33"/>
  <c r="V246" i="33" s="1"/>
  <c r="S295" i="33"/>
  <c r="U161" i="33"/>
  <c r="V161" i="33" s="1"/>
  <c r="S140" i="33"/>
  <c r="S115" i="33"/>
  <c r="U180" i="33"/>
  <c r="V180" i="33" s="1"/>
  <c r="U175" i="33"/>
  <c r="V175" i="33" s="1"/>
  <c r="S34" i="33"/>
  <c r="P85" i="33"/>
  <c r="Q85" i="33" s="1"/>
  <c r="S279" i="33"/>
  <c r="U341" i="33"/>
  <c r="V341" i="33" s="1"/>
  <c r="S191" i="33"/>
  <c r="P151" i="33"/>
  <c r="Q151" i="33" s="1"/>
  <c r="S153" i="33"/>
  <c r="P251" i="33"/>
  <c r="Q251" i="33" s="1"/>
  <c r="S331" i="33"/>
  <c r="U139" i="33"/>
  <c r="V139" i="33" s="1"/>
  <c r="P234" i="33"/>
  <c r="Q234" i="33" s="1"/>
  <c r="P315" i="33"/>
  <c r="Q315" i="33" s="1"/>
  <c r="S329" i="33"/>
  <c r="S272" i="33"/>
  <c r="U347" i="33"/>
  <c r="V347" i="33" s="1"/>
  <c r="S319" i="33"/>
  <c r="P84" i="33"/>
  <c r="Q84" i="33" s="1"/>
  <c r="U317" i="33"/>
  <c r="V317" i="33" s="1"/>
  <c r="S184" i="33"/>
  <c r="S96" i="33"/>
  <c r="U193" i="33"/>
  <c r="V193" i="33" s="1"/>
  <c r="P71" i="33"/>
  <c r="Q71" i="33" s="1"/>
  <c r="S302" i="33"/>
  <c r="U283" i="33"/>
  <c r="V283" i="33" s="1"/>
  <c r="U305" i="33"/>
  <c r="V305" i="33" s="1"/>
  <c r="U101" i="33"/>
  <c r="V101" i="33" s="1"/>
  <c r="P101" i="33"/>
  <c r="Q101" i="33" s="1"/>
  <c r="U329" i="33"/>
  <c r="V329" i="33" s="1"/>
  <c r="S48" i="33"/>
  <c r="P272" i="33"/>
  <c r="Q272" i="33" s="1"/>
  <c r="S317" i="33"/>
  <c r="P184" i="33"/>
  <c r="Q184" i="33" s="1"/>
  <c r="U96" i="33"/>
  <c r="V96" i="33" s="1"/>
  <c r="P193" i="33"/>
  <c r="Q193" i="33" s="1"/>
  <c r="S71" i="33"/>
  <c r="P302" i="33"/>
  <c r="Q302" i="33" s="1"/>
  <c r="P283" i="33"/>
  <c r="Q283" i="33" s="1"/>
  <c r="P305" i="33"/>
  <c r="Q305" i="33" s="1"/>
  <c r="S40" i="33"/>
  <c r="S146" i="33"/>
  <c r="P189" i="33"/>
  <c r="Q189" i="33" s="1"/>
  <c r="S120" i="33"/>
  <c r="P48" i="33"/>
  <c r="Q48" i="33" s="1"/>
  <c r="P24" i="33"/>
  <c r="Q24" i="33" s="1"/>
  <c r="S24" i="33"/>
  <c r="S270" i="33"/>
  <c r="P167" i="33"/>
  <c r="Q167" i="33" s="1"/>
  <c r="U242" i="33"/>
  <c r="V242" i="33" s="1"/>
  <c r="P270" i="33"/>
  <c r="Q270" i="33" s="1"/>
  <c r="S167" i="33"/>
  <c r="U102" i="33"/>
  <c r="V102" i="33" s="1"/>
  <c r="S102" i="33"/>
  <c r="P102" i="33"/>
  <c r="Q102" i="33" s="1"/>
  <c r="P352" i="33"/>
  <c r="Q352" i="33" s="1"/>
  <c r="S352" i="33"/>
  <c r="U352" i="33"/>
  <c r="V352" i="33" s="1"/>
  <c r="P334" i="33"/>
  <c r="Q334" i="33" s="1"/>
  <c r="S334" i="33"/>
  <c r="U334" i="33"/>
  <c r="V334" i="33" s="1"/>
  <c r="S156" i="33"/>
  <c r="P156" i="33"/>
  <c r="Q156" i="33" s="1"/>
  <c r="U156" i="33"/>
  <c r="V156" i="33" s="1"/>
  <c r="P159" i="33"/>
  <c r="Q159" i="33" s="1"/>
  <c r="S159" i="33"/>
  <c r="U159" i="33"/>
  <c r="V159" i="33" s="1"/>
  <c r="S322" i="33"/>
  <c r="U322" i="33"/>
  <c r="V322" i="33" s="1"/>
  <c r="P322" i="33"/>
  <c r="Q322" i="33" s="1"/>
  <c r="U229" i="33"/>
  <c r="V229" i="33" s="1"/>
  <c r="P229" i="33"/>
  <c r="Q229" i="33" s="1"/>
  <c r="S229" i="33"/>
  <c r="U281" i="33"/>
  <c r="V281" i="33" s="1"/>
  <c r="S281" i="33"/>
  <c r="P281" i="33"/>
  <c r="Q281" i="33" s="1"/>
  <c r="U107" i="33"/>
  <c r="V107" i="33" s="1"/>
  <c r="P107" i="33"/>
  <c r="Q107" i="33" s="1"/>
  <c r="S107" i="33"/>
  <c r="U303" i="33"/>
  <c r="V303" i="33" s="1"/>
  <c r="S303" i="33"/>
  <c r="P303" i="33"/>
  <c r="Q303" i="33" s="1"/>
  <c r="U125" i="33"/>
  <c r="V125" i="33" s="1"/>
  <c r="P125" i="33"/>
  <c r="Q125" i="33" s="1"/>
  <c r="S125" i="33"/>
  <c r="U29" i="33"/>
  <c r="V29" i="33" s="1"/>
  <c r="S29" i="33"/>
  <c r="P29" i="33"/>
  <c r="Q29" i="33" s="1"/>
  <c r="P58" i="33"/>
  <c r="Q58" i="33" s="1"/>
  <c r="U58" i="33"/>
  <c r="V58" i="33" s="1"/>
  <c r="S58" i="33"/>
  <c r="U157" i="33"/>
  <c r="V157" i="33" s="1"/>
  <c r="S157" i="33"/>
  <c r="P157" i="33"/>
  <c r="Q157" i="33" s="1"/>
  <c r="U324" i="33"/>
  <c r="V324" i="33" s="1"/>
  <c r="P324" i="33"/>
  <c r="Q324" i="33" s="1"/>
  <c r="S324" i="33"/>
  <c r="P196" i="33"/>
  <c r="Q196" i="33" s="1"/>
  <c r="U196" i="33"/>
  <c r="V196" i="33" s="1"/>
  <c r="S196" i="33"/>
  <c r="U190" i="33"/>
  <c r="V190" i="33" s="1"/>
  <c r="P190" i="33"/>
  <c r="Q190" i="33" s="1"/>
  <c r="S190" i="33"/>
  <c r="U124" i="33"/>
  <c r="V124" i="33" s="1"/>
  <c r="P124" i="33"/>
  <c r="Q124" i="33" s="1"/>
  <c r="S124" i="33"/>
  <c r="U94" i="33"/>
  <c r="V94" i="33" s="1"/>
  <c r="S94" i="33"/>
  <c r="P94" i="33"/>
  <c r="Q94" i="33" s="1"/>
  <c r="P173" i="33"/>
  <c r="Q173" i="33" s="1"/>
  <c r="S173" i="33"/>
  <c r="U173" i="33"/>
  <c r="V173" i="33" s="1"/>
  <c r="P49" i="33"/>
  <c r="Q49" i="33" s="1"/>
  <c r="S49" i="33"/>
  <c r="U49" i="33"/>
  <c r="V49" i="33" s="1"/>
  <c r="P340" i="33"/>
  <c r="Q340" i="33" s="1"/>
  <c r="S340" i="33"/>
  <c r="U340" i="33"/>
  <c r="V340" i="33" s="1"/>
  <c r="P20" i="33"/>
  <c r="Q20" i="33" s="1"/>
  <c r="U20" i="33"/>
  <c r="V20" i="33" s="1"/>
  <c r="S20" i="33"/>
  <c r="P117" i="33"/>
  <c r="Q117" i="33" s="1"/>
  <c r="U117" i="33"/>
  <c r="V117" i="33" s="1"/>
  <c r="S117" i="33"/>
  <c r="P90" i="33"/>
  <c r="Q90" i="33" s="1"/>
  <c r="U90" i="33"/>
  <c r="V90" i="33" s="1"/>
  <c r="S90" i="33"/>
  <c r="U89" i="33"/>
  <c r="V89" i="33" s="1"/>
  <c r="P89" i="33"/>
  <c r="Q89" i="33" s="1"/>
  <c r="S89" i="33"/>
  <c r="P138" i="33"/>
  <c r="Q138" i="33" s="1"/>
  <c r="S138" i="33"/>
  <c r="U138" i="33"/>
  <c r="V138" i="33" s="1"/>
  <c r="P301" i="33"/>
  <c r="Q301" i="33" s="1"/>
  <c r="U301" i="33"/>
  <c r="V301" i="33" s="1"/>
  <c r="S301" i="33"/>
  <c r="P150" i="33"/>
  <c r="Q150" i="33" s="1"/>
  <c r="S150" i="33"/>
  <c r="U150" i="33"/>
  <c r="V150" i="33" s="1"/>
  <c r="U174" i="33"/>
  <c r="V174" i="33" s="1"/>
  <c r="S174" i="33"/>
  <c r="P174" i="33"/>
  <c r="Q174" i="33" s="1"/>
  <c r="P93" i="33"/>
  <c r="Q93" i="33" s="1"/>
  <c r="S93" i="33"/>
  <c r="U93" i="33"/>
  <c r="V93" i="33" s="1"/>
  <c r="P268" i="33"/>
  <c r="Q268" i="33" s="1"/>
  <c r="U268" i="33"/>
  <c r="V268" i="33" s="1"/>
  <c r="S268" i="33"/>
  <c r="S355" i="33"/>
  <c r="U355" i="33"/>
  <c r="V355" i="33" s="1"/>
  <c r="P355" i="33"/>
  <c r="Q355" i="33" s="1"/>
  <c r="S202" i="33"/>
  <c r="U202" i="33"/>
  <c r="V202" i="33" s="1"/>
  <c r="P202" i="33"/>
  <c r="Q202" i="33" s="1"/>
  <c r="P98" i="33"/>
  <c r="Q98" i="33" s="1"/>
  <c r="S98" i="33"/>
  <c r="U98" i="33"/>
  <c r="V98" i="33" s="1"/>
  <c r="P354" i="33"/>
  <c r="Q354" i="33" s="1"/>
  <c r="U354" i="33"/>
  <c r="V354" i="33" s="1"/>
  <c r="S354" i="33"/>
  <c r="U134" i="33"/>
  <c r="V134" i="33" s="1"/>
  <c r="S134" i="33"/>
  <c r="P134" i="33"/>
  <c r="Q134" i="33" s="1"/>
  <c r="U286" i="33"/>
  <c r="V286" i="33" s="1"/>
  <c r="S286" i="33"/>
  <c r="P286" i="33"/>
  <c r="Q286" i="33" s="1"/>
  <c r="P141" i="33"/>
  <c r="Q141" i="33" s="1"/>
  <c r="U141" i="33"/>
  <c r="V141" i="33" s="1"/>
  <c r="S141" i="33"/>
  <c r="S116" i="33"/>
  <c r="U116" i="33"/>
  <c r="V116" i="33" s="1"/>
  <c r="P116" i="33"/>
  <c r="Q116" i="33" s="1"/>
  <c r="P70" i="33"/>
  <c r="Q70" i="33" s="1"/>
  <c r="U70" i="33"/>
  <c r="V70" i="33" s="1"/>
  <c r="S70" i="33"/>
  <c r="P112" i="33"/>
  <c r="Q112" i="33" s="1"/>
  <c r="S112" i="33"/>
  <c r="U112" i="33"/>
  <c r="V112" i="33" s="1"/>
  <c r="S213" i="33"/>
  <c r="P213" i="33"/>
  <c r="Q213" i="33" s="1"/>
  <c r="U213" i="33"/>
  <c r="V213" i="33" s="1"/>
  <c r="P248" i="33"/>
  <c r="Q248" i="33" s="1"/>
  <c r="S248" i="33"/>
  <c r="U248" i="33"/>
  <c r="V248" i="33" s="1"/>
  <c r="U289" i="33"/>
  <c r="V289" i="33" s="1"/>
  <c r="P289" i="33"/>
  <c r="Q289" i="33" s="1"/>
  <c r="S289" i="33"/>
  <c r="P209" i="33"/>
  <c r="Q209" i="33" s="1"/>
  <c r="S209" i="33"/>
  <c r="U209" i="33"/>
  <c r="V209" i="33" s="1"/>
  <c r="P297" i="33"/>
  <c r="Q297" i="33" s="1"/>
  <c r="S297" i="33"/>
  <c r="U297" i="33"/>
  <c r="V297" i="33" s="1"/>
  <c r="U154" i="33"/>
  <c r="V154" i="33" s="1"/>
  <c r="S154" i="33"/>
  <c r="P154" i="33"/>
  <c r="Q154" i="33" s="1"/>
  <c r="S56" i="33"/>
  <c r="P56" i="33"/>
  <c r="Q56" i="33" s="1"/>
  <c r="U56" i="33"/>
  <c r="V56" i="33" s="1"/>
  <c r="P195" i="33"/>
  <c r="Q195" i="33" s="1"/>
  <c r="U195" i="33"/>
  <c r="V195" i="33" s="1"/>
  <c r="S195" i="33"/>
  <c r="P28" i="33"/>
  <c r="Q28" i="33" s="1"/>
  <c r="U28" i="33"/>
  <c r="V28" i="33" s="1"/>
  <c r="S28" i="33"/>
  <c r="P241" i="33"/>
  <c r="Q241" i="33" s="1"/>
  <c r="U241" i="33"/>
  <c r="V241" i="33" s="1"/>
  <c r="S241" i="33"/>
  <c r="U265" i="33"/>
  <c r="V265" i="33" s="1"/>
  <c r="P265" i="33"/>
  <c r="Q265" i="33" s="1"/>
  <c r="S265" i="33"/>
  <c r="P212" i="33"/>
  <c r="Q212" i="33" s="1"/>
  <c r="S212" i="33"/>
  <c r="U212" i="33"/>
  <c r="V212" i="33" s="1"/>
  <c r="U46" i="33"/>
  <c r="V46" i="33" s="1"/>
  <c r="S46" i="33"/>
  <c r="P46" i="33"/>
  <c r="Q46" i="33" s="1"/>
  <c r="P128" i="33"/>
  <c r="Q128" i="33" s="1"/>
  <c r="U128" i="33"/>
  <c r="V128" i="33" s="1"/>
  <c r="S128" i="33"/>
  <c r="P129" i="33"/>
  <c r="Q129" i="33" s="1"/>
  <c r="U129" i="33"/>
  <c r="V129" i="33" s="1"/>
  <c r="S129" i="33"/>
  <c r="P110" i="33"/>
  <c r="Q110" i="33" s="1"/>
  <c r="U110" i="33"/>
  <c r="V110" i="33" s="1"/>
  <c r="S110" i="33"/>
  <c r="P263" i="33"/>
  <c r="Q263" i="33" s="1"/>
  <c r="U263" i="33"/>
  <c r="V263" i="33" s="1"/>
  <c r="S263" i="33"/>
  <c r="U342" i="33"/>
  <c r="V342" i="33" s="1"/>
  <c r="S342" i="33"/>
  <c r="P342" i="33"/>
  <c r="Q342" i="33" s="1"/>
  <c r="P326" i="33"/>
  <c r="Q326" i="33" s="1"/>
  <c r="U326" i="33"/>
  <c r="V326" i="33" s="1"/>
  <c r="S326" i="33"/>
  <c r="U300" i="33"/>
  <c r="V300" i="33" s="1"/>
  <c r="S300" i="33"/>
  <c r="P300" i="33"/>
  <c r="Q300" i="33" s="1"/>
  <c r="U227" i="33"/>
  <c r="V227" i="33" s="1"/>
  <c r="P227" i="33"/>
  <c r="Q227" i="33" s="1"/>
  <c r="S227" i="33"/>
  <c r="P143" i="33"/>
  <c r="Q143" i="33" s="1"/>
  <c r="U143" i="33"/>
  <c r="V143" i="33" s="1"/>
  <c r="S143" i="33"/>
  <c r="P75" i="33"/>
  <c r="Q75" i="33" s="1"/>
  <c r="S75" i="33"/>
  <c r="U75" i="33"/>
  <c r="V75" i="33" s="1"/>
  <c r="U332" i="33"/>
  <c r="V332" i="33" s="1"/>
  <c r="P332" i="33"/>
  <c r="Q332" i="33" s="1"/>
  <c r="S332" i="33"/>
  <c r="U87" i="33"/>
  <c r="V87" i="33" s="1"/>
  <c r="P87" i="33"/>
  <c r="Q87" i="33" s="1"/>
  <c r="S87" i="33"/>
  <c r="P266" i="33"/>
  <c r="Q266" i="33" s="1"/>
  <c r="U266" i="33"/>
  <c r="V266" i="33" s="1"/>
  <c r="S266" i="33"/>
  <c r="U348" i="33"/>
  <c r="V348" i="33" s="1"/>
  <c r="P348" i="33"/>
  <c r="Q348" i="33" s="1"/>
  <c r="S348" i="33"/>
  <c r="U335" i="33"/>
  <c r="V335" i="33" s="1"/>
  <c r="P335" i="33"/>
  <c r="Q335" i="33" s="1"/>
  <c r="S335" i="33"/>
  <c r="P240" i="33"/>
  <c r="Q240" i="33" s="1"/>
  <c r="U240" i="33"/>
  <c r="V240" i="33" s="1"/>
  <c r="S240" i="33"/>
  <c r="P130" i="33"/>
  <c r="Q130" i="33" s="1"/>
  <c r="S130" i="33"/>
  <c r="U130" i="33"/>
  <c r="V130" i="33" s="1"/>
  <c r="U328" i="33"/>
  <c r="V328" i="33" s="1"/>
  <c r="S328" i="33"/>
  <c r="P328" i="33"/>
  <c r="Q328" i="33" s="1"/>
  <c r="U169" i="33"/>
  <c r="V169" i="33" s="1"/>
  <c r="S169" i="33"/>
  <c r="P169" i="33"/>
  <c r="Q169" i="33" s="1"/>
  <c r="S155" i="33"/>
  <c r="P155" i="33"/>
  <c r="Q155" i="33" s="1"/>
  <c r="U155" i="33"/>
  <c r="V155" i="33" s="1"/>
  <c r="S280" i="33"/>
  <c r="U280" i="33"/>
  <c r="V280" i="33" s="1"/>
  <c r="P280" i="33"/>
  <c r="Q280" i="33" s="1"/>
  <c r="U205" i="33"/>
  <c r="V205" i="33" s="1"/>
  <c r="S205" i="33"/>
  <c r="P205" i="33"/>
  <c r="Q205" i="33" s="1"/>
  <c r="P296" i="33"/>
  <c r="Q296" i="33" s="1"/>
  <c r="U296" i="33"/>
  <c r="V296" i="33" s="1"/>
  <c r="S296" i="33"/>
  <c r="S284" i="33"/>
  <c r="P284" i="33"/>
  <c r="Q284" i="33" s="1"/>
  <c r="U284" i="33"/>
  <c r="V284" i="33" s="1"/>
  <c r="P16" i="33"/>
  <c r="Q16" i="33" s="1"/>
  <c r="S16" i="33"/>
  <c r="U16" i="33"/>
  <c r="V16" i="33" s="1"/>
  <c r="S38" i="33"/>
  <c r="U38" i="33"/>
  <c r="V38" i="33" s="1"/>
  <c r="P38" i="33"/>
  <c r="Q38" i="33" s="1"/>
  <c r="U137" i="33"/>
  <c r="V137" i="33" s="1"/>
  <c r="P137" i="33"/>
  <c r="Q137" i="33" s="1"/>
  <c r="S137" i="33"/>
  <c r="P275" i="33"/>
  <c r="Q275" i="33" s="1"/>
  <c r="U275" i="33"/>
  <c r="V275" i="33" s="1"/>
  <c r="S275" i="33"/>
  <c r="P131" i="33"/>
  <c r="Q131" i="33" s="1"/>
  <c r="S131" i="33"/>
  <c r="U131" i="33"/>
  <c r="V131" i="33" s="1"/>
  <c r="P149" i="33"/>
  <c r="Q149" i="33" s="1"/>
  <c r="U149" i="33"/>
  <c r="V149" i="33" s="1"/>
  <c r="S149" i="33"/>
  <c r="AB10" i="33" l="1"/>
  <c r="AB7" i="33"/>
  <c r="Q5" i="33"/>
  <c r="AB9" i="33" l="1"/>
  <c r="AB8" i="33"/>
  <c r="I2" i="42"/>
  <c r="O2" i="42" s="1"/>
  <c r="P2" i="42" s="1"/>
  <c r="M2" i="42" l="1"/>
  <c r="J2" i="42"/>
  <c r="K2" i="42" s="1"/>
  <c r="I90" i="42"/>
  <c r="O90" i="42" s="1"/>
  <c r="P90" i="42" s="1"/>
  <c r="I67" i="42"/>
  <c r="M67" i="42" s="1"/>
  <c r="I350" i="42"/>
  <c r="J350" i="42" s="1"/>
  <c r="K350" i="42" s="1"/>
  <c r="I226" i="42"/>
  <c r="J226" i="42" s="1"/>
  <c r="K226" i="42" s="1"/>
  <c r="I334" i="42"/>
  <c r="J334" i="42" s="1"/>
  <c r="K334" i="42" s="1"/>
  <c r="I198" i="42"/>
  <c r="O198" i="42" s="1"/>
  <c r="P198" i="42" s="1"/>
  <c r="I160" i="42"/>
  <c r="J160" i="42" s="1"/>
  <c r="K160" i="42" s="1"/>
  <c r="I118" i="42"/>
  <c r="I197" i="42"/>
  <c r="M197" i="42" s="1"/>
  <c r="I110" i="42"/>
  <c r="J110" i="42" s="1"/>
  <c r="K110" i="42" s="1"/>
  <c r="I126" i="42"/>
  <c r="I348" i="42"/>
  <c r="M348" i="42" s="1"/>
  <c r="I134" i="42"/>
  <c r="I276" i="42"/>
  <c r="I137" i="42"/>
  <c r="O137" i="42" s="1"/>
  <c r="P137" i="42" s="1"/>
  <c r="I69" i="42"/>
  <c r="J69" i="42" s="1"/>
  <c r="K69" i="42" s="1"/>
  <c r="I208" i="42"/>
  <c r="M208" i="42" s="1"/>
  <c r="I298" i="42"/>
  <c r="J298" i="42" s="1"/>
  <c r="K298" i="42" s="1"/>
  <c r="I320" i="42"/>
  <c r="O320" i="42" s="1"/>
  <c r="P320" i="42" s="1"/>
  <c r="I34" i="42"/>
  <c r="O34" i="42" s="1"/>
  <c r="P34" i="42" s="1"/>
  <c r="I179" i="42"/>
  <c r="O179" i="42" s="1"/>
  <c r="P179" i="42" s="1"/>
  <c r="I263" i="42"/>
  <c r="O263" i="42" s="1"/>
  <c r="P263" i="42" s="1"/>
  <c r="I175" i="42"/>
  <c r="I138" i="42"/>
  <c r="O138" i="42" s="1"/>
  <c r="P138" i="42" s="1"/>
  <c r="I309" i="42"/>
  <c r="M309" i="42" s="1"/>
  <c r="I152" i="42"/>
  <c r="O152" i="42" s="1"/>
  <c r="P152" i="42" s="1"/>
  <c r="I123" i="42"/>
  <c r="O123" i="42" s="1"/>
  <c r="P123" i="42" s="1"/>
  <c r="I136" i="42"/>
  <c r="O136" i="42" s="1"/>
  <c r="P136" i="42" s="1"/>
  <c r="I266" i="42"/>
  <c r="O266" i="42" s="1"/>
  <c r="P266" i="42" s="1"/>
  <c r="I235" i="42"/>
  <c r="O235" i="42" s="1"/>
  <c r="P235" i="42" s="1"/>
  <c r="I274" i="42"/>
  <c r="J274" i="42" s="1"/>
  <c r="K274" i="42" s="1"/>
  <c r="I215" i="42"/>
  <c r="M215" i="42" s="1"/>
  <c r="I49" i="42"/>
  <c r="J49" i="42" s="1"/>
  <c r="K49" i="42" s="1"/>
  <c r="I286" i="42"/>
  <c r="J286" i="42" s="1"/>
  <c r="K286" i="42" s="1"/>
  <c r="I279" i="42"/>
  <c r="J279" i="42" s="1"/>
  <c r="K279" i="42" s="1"/>
  <c r="I347" i="42"/>
  <c r="M347" i="42" s="1"/>
  <c r="I321" i="42"/>
  <c r="O321" i="42" s="1"/>
  <c r="P321" i="42" s="1"/>
  <c r="I167" i="42"/>
  <c r="O167" i="42" s="1"/>
  <c r="P167" i="42" s="1"/>
  <c r="I356" i="42"/>
  <c r="I339" i="42"/>
  <c r="J339" i="42" s="1"/>
  <c r="K339" i="42" s="1"/>
  <c r="I195" i="42"/>
  <c r="I99" i="42"/>
  <c r="I20" i="42"/>
  <c r="O20" i="42" s="1"/>
  <c r="P20" i="42" s="1"/>
  <c r="I135" i="42"/>
  <c r="I51" i="42"/>
  <c r="J51" i="42" s="1"/>
  <c r="K51" i="42" s="1"/>
  <c r="I154" i="42"/>
  <c r="I311" i="42"/>
  <c r="J311" i="42" s="1"/>
  <c r="K311" i="42" s="1"/>
  <c r="I308" i="42"/>
  <c r="O308" i="42" s="1"/>
  <c r="P308" i="42" s="1"/>
  <c r="I81" i="42"/>
  <c r="J81" i="42" s="1"/>
  <c r="K81" i="42" s="1"/>
  <c r="I122" i="42"/>
  <c r="J122" i="42" s="1"/>
  <c r="K122" i="42" s="1"/>
  <c r="I43" i="42"/>
  <c r="M43" i="42" s="1"/>
  <c r="I255" i="42"/>
  <c r="J255" i="42" s="1"/>
  <c r="K255" i="42" s="1"/>
  <c r="I199" i="42"/>
  <c r="I340" i="42"/>
  <c r="M340" i="42" s="1"/>
  <c r="I17" i="42"/>
  <c r="I28" i="42"/>
  <c r="I314" i="42"/>
  <c r="J314" i="42" s="1"/>
  <c r="K314" i="42" s="1"/>
  <c r="I284" i="42"/>
  <c r="J284" i="42" s="1"/>
  <c r="K284" i="42" s="1"/>
  <c r="I19" i="42"/>
  <c r="J19" i="42" s="1"/>
  <c r="K19" i="42" s="1"/>
  <c r="I120" i="42"/>
  <c r="O120" i="42" s="1"/>
  <c r="P120" i="42" s="1"/>
  <c r="I232" i="42"/>
  <c r="M232" i="42" s="1"/>
  <c r="I204" i="42"/>
  <c r="O204" i="42" s="1"/>
  <c r="P204" i="42" s="1"/>
  <c r="I148" i="42"/>
  <c r="O148" i="42" s="1"/>
  <c r="P148" i="42" s="1"/>
  <c r="I265" i="42"/>
  <c r="M265" i="42" s="1"/>
  <c r="I196" i="42"/>
  <c r="O196" i="42" s="1"/>
  <c r="P196" i="42" s="1"/>
  <c r="I328" i="42"/>
  <c r="M328" i="42" s="1"/>
  <c r="I202" i="42"/>
  <c r="O202" i="42" s="1"/>
  <c r="P202" i="42" s="1"/>
  <c r="I115" i="42"/>
  <c r="M115" i="42" s="1"/>
  <c r="I337" i="42"/>
  <c r="J337" i="42" s="1"/>
  <c r="K337" i="42" s="1"/>
  <c r="I26" i="42"/>
  <c r="J26" i="42" s="1"/>
  <c r="K26" i="42" s="1"/>
  <c r="I213" i="42"/>
  <c r="O213" i="42" s="1"/>
  <c r="P213" i="42" s="1"/>
  <c r="I146" i="42"/>
  <c r="J146" i="42" s="1"/>
  <c r="K146" i="42" s="1"/>
  <c r="I164" i="42"/>
  <c r="I325" i="42"/>
  <c r="J325" i="42" s="1"/>
  <c r="K325" i="42" s="1"/>
  <c r="I97" i="42"/>
  <c r="I188" i="42"/>
  <c r="J188" i="42" s="1"/>
  <c r="K188" i="42" s="1"/>
  <c r="I156" i="42"/>
  <c r="O156" i="42" s="1"/>
  <c r="P156" i="42" s="1"/>
  <c r="I35" i="42"/>
  <c r="J35" i="42" s="1"/>
  <c r="K35" i="42" s="1"/>
  <c r="I84" i="42"/>
  <c r="M84" i="42" s="1"/>
  <c r="I282" i="42"/>
  <c r="M282" i="42" s="1"/>
  <c r="I277" i="42"/>
  <c r="O277" i="42" s="1"/>
  <c r="P277" i="42" s="1"/>
  <c r="I31" i="42"/>
  <c r="J31" i="42" s="1"/>
  <c r="K31" i="42" s="1"/>
  <c r="I4" i="42"/>
  <c r="I193" i="42"/>
  <c r="O193" i="42" s="1"/>
  <c r="P193" i="42" s="1"/>
  <c r="I310" i="42"/>
  <c r="J310" i="42" s="1"/>
  <c r="K310" i="42" s="1"/>
  <c r="I246" i="42"/>
  <c r="O246" i="42" s="1"/>
  <c r="P246" i="42" s="1"/>
  <c r="I37" i="42"/>
  <c r="O37" i="42" s="1"/>
  <c r="P37" i="42" s="1"/>
  <c r="I48" i="42"/>
  <c r="I80" i="42"/>
  <c r="I112" i="42"/>
  <c r="M112" i="42" s="1"/>
  <c r="I335" i="42"/>
  <c r="M335" i="42" s="1"/>
  <c r="I239" i="42"/>
  <c r="M239" i="42" s="1"/>
  <c r="I16" i="42"/>
  <c r="O16" i="42" s="1"/>
  <c r="P16" i="42" s="1"/>
  <c r="I292" i="42"/>
  <c r="M292" i="42" s="1"/>
  <c r="I247" i="42"/>
  <c r="I257" i="42"/>
  <c r="J257" i="42" s="1"/>
  <c r="K257" i="42" s="1"/>
  <c r="I86" i="42"/>
  <c r="I125" i="42"/>
  <c r="J125" i="42" s="1"/>
  <c r="K125" i="42" s="1"/>
  <c r="I88" i="42"/>
  <c r="M88" i="42" s="1"/>
  <c r="I140" i="42"/>
  <c r="I214" i="42"/>
  <c r="J214" i="42" s="1"/>
  <c r="K214" i="42" s="1"/>
  <c r="I262" i="42"/>
  <c r="O262" i="42" s="1"/>
  <c r="P262" i="42" s="1"/>
  <c r="I47" i="42"/>
  <c r="M47" i="42" s="1"/>
  <c r="I50" i="42"/>
  <c r="O50" i="42" s="1"/>
  <c r="P50" i="42" s="1"/>
  <c r="I185" i="42"/>
  <c r="J185" i="42" s="1"/>
  <c r="K185" i="42" s="1"/>
  <c r="I256" i="42"/>
  <c r="I172" i="42"/>
  <c r="J172" i="42" s="1"/>
  <c r="K172" i="42" s="1"/>
  <c r="I150" i="42"/>
  <c r="I327" i="42"/>
  <c r="M327" i="42" s="1"/>
  <c r="I345" i="42"/>
  <c r="O345" i="42" s="1"/>
  <c r="P345" i="42" s="1"/>
  <c r="I317" i="42"/>
  <c r="M317" i="42" s="1"/>
  <c r="I191" i="42"/>
  <c r="O191" i="42" s="1"/>
  <c r="P191" i="42" s="1"/>
  <c r="I293" i="42"/>
  <c r="J293" i="42" s="1"/>
  <c r="K293" i="42" s="1"/>
  <c r="I341" i="42"/>
  <c r="J341" i="42" s="1"/>
  <c r="K341" i="42" s="1"/>
  <c r="I89" i="42"/>
  <c r="O89" i="42" s="1"/>
  <c r="P89" i="42" s="1"/>
  <c r="I171" i="42"/>
  <c r="O171" i="42" s="1"/>
  <c r="P171" i="42" s="1"/>
  <c r="I113" i="42"/>
  <c r="J113" i="42" s="1"/>
  <c r="K113" i="42" s="1"/>
  <c r="I155" i="42"/>
  <c r="O155" i="42" s="1"/>
  <c r="P155" i="42" s="1"/>
  <c r="I245" i="42"/>
  <c r="O245" i="42" s="1"/>
  <c r="P245" i="42" s="1"/>
  <c r="I130" i="42"/>
  <c r="J130" i="42" s="1"/>
  <c r="K130" i="42" s="1"/>
  <c r="I15" i="42"/>
  <c r="O15" i="42" s="1"/>
  <c r="P15" i="42" s="1"/>
  <c r="I355" i="42"/>
  <c r="I351" i="42"/>
  <c r="I180" i="42"/>
  <c r="I9" i="42"/>
  <c r="I41" i="42"/>
  <c r="J41" i="42" s="1"/>
  <c r="K41" i="42" s="1"/>
  <c r="I330" i="42"/>
  <c r="J330" i="42" s="1"/>
  <c r="K330" i="42" s="1"/>
  <c r="I273" i="42"/>
  <c r="I295" i="42"/>
  <c r="I107" i="42"/>
  <c r="O107" i="42" s="1"/>
  <c r="P107" i="42" s="1"/>
  <c r="I10" i="42"/>
  <c r="O10" i="42" s="1"/>
  <c r="P10" i="42" s="1"/>
  <c r="I68" i="42"/>
  <c r="J68" i="42" s="1"/>
  <c r="K68" i="42" s="1"/>
  <c r="I221" i="42"/>
  <c r="J221" i="42" s="1"/>
  <c r="K221" i="42" s="1"/>
  <c r="I270" i="42"/>
  <c r="I165" i="42"/>
  <c r="M165" i="42" s="1"/>
  <c r="I205" i="42"/>
  <c r="J205" i="42" s="1"/>
  <c r="K205" i="42" s="1"/>
  <c r="I230" i="42"/>
  <c r="O230" i="42" s="1"/>
  <c r="P230" i="42" s="1"/>
  <c r="I252" i="42"/>
  <c r="M252" i="42" s="1"/>
  <c r="I74" i="42"/>
  <c r="J74" i="42" s="1"/>
  <c r="K74" i="42" s="1"/>
  <c r="I302" i="42"/>
  <c r="I342" i="42"/>
  <c r="O342" i="42" s="1"/>
  <c r="P342" i="42" s="1"/>
  <c r="I57" i="42"/>
  <c r="O57" i="42" s="1"/>
  <c r="P57" i="42" s="1"/>
  <c r="I13" i="42"/>
  <c r="M13" i="42" s="1"/>
  <c r="I301" i="42"/>
  <c r="O301" i="42" s="1"/>
  <c r="P301" i="42" s="1"/>
  <c r="I173" i="42"/>
  <c r="I304" i="42"/>
  <c r="O304" i="42" s="1"/>
  <c r="P304" i="42" s="1"/>
  <c r="I223" i="42"/>
  <c r="O223" i="42" s="1"/>
  <c r="P223" i="42" s="1"/>
  <c r="I285" i="42"/>
  <c r="J285" i="42" s="1"/>
  <c r="K285" i="42" s="1"/>
  <c r="I128" i="42"/>
  <c r="I8" i="42"/>
  <c r="J8" i="42" s="1"/>
  <c r="K8" i="42" s="1"/>
  <c r="I331" i="42"/>
  <c r="I132" i="42"/>
  <c r="J132" i="42" s="1"/>
  <c r="K132" i="42" s="1"/>
  <c r="I143" i="42"/>
  <c r="M143" i="42" s="1"/>
  <c r="I297" i="42"/>
  <c r="M297" i="42" s="1"/>
  <c r="I267" i="42"/>
  <c r="O267" i="42" s="1"/>
  <c r="P267" i="42" s="1"/>
  <c r="I55" i="42"/>
  <c r="I27" i="42"/>
  <c r="I332" i="42"/>
  <c r="J332" i="42" s="1"/>
  <c r="K332" i="42" s="1"/>
  <c r="I116" i="42"/>
  <c r="I338" i="42"/>
  <c r="O338" i="42" s="1"/>
  <c r="P338" i="42" s="1"/>
  <c r="I159" i="42"/>
  <c r="I278" i="42"/>
  <c r="O278" i="42" s="1"/>
  <c r="P278" i="42" s="1"/>
  <c r="I168" i="42"/>
  <c r="O168" i="42" s="1"/>
  <c r="P168" i="42" s="1"/>
  <c r="I77" i="42"/>
  <c r="J77" i="42" s="1"/>
  <c r="K77" i="42" s="1"/>
  <c r="I59" i="42"/>
  <c r="I236" i="42"/>
  <c r="I300" i="42"/>
  <c r="J300" i="42" s="1"/>
  <c r="K300" i="42" s="1"/>
  <c r="I33" i="42"/>
  <c r="M33" i="42" s="1"/>
  <c r="I206" i="42"/>
  <c r="O206" i="42" s="1"/>
  <c r="P206" i="42" s="1"/>
  <c r="I75" i="42"/>
  <c r="I121" i="42"/>
  <c r="J121" i="42" s="1"/>
  <c r="K121" i="42" s="1"/>
  <c r="I62" i="42"/>
  <c r="M62" i="42" s="1"/>
  <c r="I6" i="42"/>
  <c r="O6" i="42" s="1"/>
  <c r="P6" i="42" s="1"/>
  <c r="I96" i="42"/>
  <c r="J96" i="42" s="1"/>
  <c r="K96" i="42" s="1"/>
  <c r="I306" i="42"/>
  <c r="O306" i="42" s="1"/>
  <c r="P306" i="42" s="1"/>
  <c r="I186" i="42"/>
  <c r="M186" i="42" s="1"/>
  <c r="I102" i="42"/>
  <c r="I272" i="42"/>
  <c r="O272" i="42" s="1"/>
  <c r="P272" i="42" s="1"/>
  <c r="I216" i="42"/>
  <c r="O216" i="42" s="1"/>
  <c r="P216" i="42" s="1"/>
  <c r="I357" i="42"/>
  <c r="M357" i="42" s="1"/>
  <c r="I296" i="42"/>
  <c r="I212" i="42"/>
  <c r="O212" i="42" s="1"/>
  <c r="P212" i="42" s="1"/>
  <c r="I64" i="42"/>
  <c r="J64" i="42" s="1"/>
  <c r="K64" i="42" s="1"/>
  <c r="I336" i="42"/>
  <c r="J336" i="42" s="1"/>
  <c r="K336" i="42" s="1"/>
  <c r="I260" i="42"/>
  <c r="O260" i="42" s="1"/>
  <c r="P260" i="42" s="1"/>
  <c r="I228" i="42"/>
  <c r="O228" i="42" s="1"/>
  <c r="P228" i="42" s="1"/>
  <c r="I45" i="42"/>
  <c r="M45" i="42" s="1"/>
  <c r="I324" i="42"/>
  <c r="I56" i="42"/>
  <c r="M56" i="42" s="1"/>
  <c r="I254" i="42"/>
  <c r="O254" i="42" s="1"/>
  <c r="P254" i="42" s="1"/>
  <c r="I281" i="42"/>
  <c r="I200" i="42"/>
  <c r="J200" i="42" s="1"/>
  <c r="K200" i="42" s="1"/>
  <c r="I40" i="42"/>
  <c r="I353" i="42"/>
  <c r="O353" i="42" s="1"/>
  <c r="P353" i="42" s="1"/>
  <c r="I354" i="42"/>
  <c r="O354" i="42" s="1"/>
  <c r="P354" i="42" s="1"/>
  <c r="I18" i="42"/>
  <c r="J18" i="42" s="1"/>
  <c r="K18" i="42" s="1"/>
  <c r="I95" i="42"/>
  <c r="J95" i="42" s="1"/>
  <c r="K95" i="42" s="1"/>
  <c r="I305" i="42"/>
  <c r="J305" i="42" s="1"/>
  <c r="K305" i="42" s="1"/>
  <c r="I30" i="42"/>
  <c r="M30" i="42" s="1"/>
  <c r="I162" i="42"/>
  <c r="O162" i="42" s="1"/>
  <c r="P162" i="42" s="1"/>
  <c r="I244" i="42"/>
  <c r="O244" i="42" s="1"/>
  <c r="P244" i="42" s="1"/>
  <c r="I178" i="42"/>
  <c r="J178" i="42" s="1"/>
  <c r="K178" i="42" s="1"/>
  <c r="I333" i="42"/>
  <c r="O333" i="42" s="1"/>
  <c r="P333" i="42" s="1"/>
  <c r="I315" i="42"/>
  <c r="M315" i="42" s="1"/>
  <c r="I316" i="42"/>
  <c r="I268" i="42"/>
  <c r="J268" i="42" s="1"/>
  <c r="K268" i="42" s="1"/>
  <c r="I92" i="42"/>
  <c r="I253" i="42"/>
  <c r="J253" i="42" s="1"/>
  <c r="K253" i="42" s="1"/>
  <c r="I288" i="42"/>
  <c r="J288" i="42" s="1"/>
  <c r="K288" i="42" s="1"/>
  <c r="I124" i="42"/>
  <c r="J124" i="42" s="1"/>
  <c r="K124" i="42" s="1"/>
  <c r="I217" i="42"/>
  <c r="J217" i="42" s="1"/>
  <c r="K217" i="42" s="1"/>
  <c r="I32" i="42"/>
  <c r="O32" i="42" s="1"/>
  <c r="P32" i="42" s="1"/>
  <c r="I54" i="42"/>
  <c r="J54" i="42" s="1"/>
  <c r="K54" i="42" s="1"/>
  <c r="I169" i="42"/>
  <c r="J169" i="42" s="1"/>
  <c r="K169" i="42" s="1"/>
  <c r="I119" i="42"/>
  <c r="O119" i="42" s="1"/>
  <c r="P119" i="42" s="1"/>
  <c r="I319" i="42"/>
  <c r="O319" i="42" s="1"/>
  <c r="P319" i="42" s="1"/>
  <c r="I61" i="42"/>
  <c r="J61" i="42" s="1"/>
  <c r="K61" i="42" s="1"/>
  <c r="I222" i="42"/>
  <c r="O222" i="42" s="1"/>
  <c r="P222" i="42" s="1"/>
  <c r="I207" i="42"/>
  <c r="O207" i="42" s="1"/>
  <c r="P207" i="42" s="1"/>
  <c r="I170" i="42"/>
  <c r="M170" i="42" s="1"/>
  <c r="I243" i="42"/>
  <c r="I58" i="42"/>
  <c r="M58" i="42" s="1"/>
  <c r="I22" i="42"/>
  <c r="I153" i="42"/>
  <c r="M153" i="42" s="1"/>
  <c r="I11" i="42"/>
  <c r="O11" i="42" s="1"/>
  <c r="P11" i="42" s="1"/>
  <c r="I151" i="42"/>
  <c r="O151" i="42" s="1"/>
  <c r="P151" i="42" s="1"/>
  <c r="I352" i="42"/>
  <c r="O352" i="42" s="1"/>
  <c r="P352" i="42" s="1"/>
  <c r="I346" i="42"/>
  <c r="M346" i="42" s="1"/>
  <c r="I142" i="42"/>
  <c r="I36" i="42"/>
  <c r="J36" i="42" s="1"/>
  <c r="K36" i="42" s="1"/>
  <c r="I194" i="42"/>
  <c r="I104" i="42"/>
  <c r="J104" i="42" s="1"/>
  <c r="K104" i="42" s="1"/>
  <c r="I248" i="42"/>
  <c r="O248" i="42" s="1"/>
  <c r="P248" i="42" s="1"/>
  <c r="I343" i="42"/>
  <c r="J343" i="42" s="1"/>
  <c r="K343" i="42" s="1"/>
  <c r="I349" i="42"/>
  <c r="O349" i="42" s="1"/>
  <c r="P349" i="42" s="1"/>
  <c r="I3" i="42"/>
  <c r="J3" i="42" s="1"/>
  <c r="K3" i="42" s="1"/>
  <c r="I259" i="42"/>
  <c r="O259" i="42" s="1"/>
  <c r="P259" i="42" s="1"/>
  <c r="I163" i="42"/>
  <c r="O163" i="42" s="1"/>
  <c r="P163" i="42" s="1"/>
  <c r="I318" i="42"/>
  <c r="M318" i="42" s="1"/>
  <c r="I83" i="42"/>
  <c r="O83" i="42" s="1"/>
  <c r="P83" i="42" s="1"/>
  <c r="I190" i="42"/>
  <c r="I313" i="42"/>
  <c r="M313" i="42" s="1"/>
  <c r="I44" i="42"/>
  <c r="J44" i="42" s="1"/>
  <c r="K44" i="42" s="1"/>
  <c r="I7" i="42"/>
  <c r="I76" i="42"/>
  <c r="J76" i="42" s="1"/>
  <c r="K76" i="42" s="1"/>
  <c r="I63" i="42"/>
  <c r="J63" i="42" s="1"/>
  <c r="K63" i="42" s="1"/>
  <c r="I241" i="42"/>
  <c r="O241" i="42" s="1"/>
  <c r="P241" i="42" s="1"/>
  <c r="I359" i="42"/>
  <c r="I82" i="42"/>
  <c r="J82" i="42" s="1"/>
  <c r="K82" i="42" s="1"/>
  <c r="I100" i="42"/>
  <c r="O100" i="42" s="1"/>
  <c r="P100" i="42" s="1"/>
  <c r="I323" i="42"/>
  <c r="J323" i="42" s="1"/>
  <c r="K323" i="42" s="1"/>
  <c r="I53" i="42"/>
  <c r="I94" i="42"/>
  <c r="M94" i="42" s="1"/>
  <c r="I5" i="42"/>
  <c r="O5" i="42" s="1"/>
  <c r="P5" i="42" s="1"/>
  <c r="I87" i="42"/>
  <c r="M87" i="42" s="1"/>
  <c r="I220" i="42"/>
  <c r="M220" i="42" s="1"/>
  <c r="I192" i="42"/>
  <c r="M192" i="42" s="1"/>
  <c r="I52" i="42"/>
  <c r="O52" i="42" s="1"/>
  <c r="P52" i="42" s="1"/>
  <c r="I303" i="42"/>
  <c r="O303" i="42" s="1"/>
  <c r="P303" i="42" s="1"/>
  <c r="I275" i="42"/>
  <c r="M275" i="42" s="1"/>
  <c r="I183" i="42"/>
  <c r="I229" i="42"/>
  <c r="O229" i="42" s="1"/>
  <c r="P229" i="42" s="1"/>
  <c r="I12" i="42"/>
  <c r="J12" i="42" s="1"/>
  <c r="K12" i="42" s="1"/>
  <c r="I98" i="42"/>
  <c r="J98" i="42" s="1"/>
  <c r="K98" i="42" s="1"/>
  <c r="I147" i="42"/>
  <c r="O147" i="42" s="1"/>
  <c r="P147" i="42" s="1"/>
  <c r="I145" i="42"/>
  <c r="J145" i="42" s="1"/>
  <c r="K145" i="42" s="1"/>
  <c r="I181" i="42"/>
  <c r="O181" i="42" s="1"/>
  <c r="P181" i="42" s="1"/>
  <c r="I184" i="42"/>
  <c r="O184" i="42" s="1"/>
  <c r="P184" i="42" s="1"/>
  <c r="I231" i="42"/>
  <c r="J231" i="42" s="1"/>
  <c r="K231" i="42" s="1"/>
  <c r="I237" i="42"/>
  <c r="J237" i="42" s="1"/>
  <c r="K237" i="42" s="1"/>
  <c r="I329" i="42"/>
  <c r="J329" i="42" s="1"/>
  <c r="K329" i="42" s="1"/>
  <c r="I127" i="42"/>
  <c r="J127" i="42" s="1"/>
  <c r="K127" i="42" s="1"/>
  <c r="I158" i="42"/>
  <c r="J158" i="42" s="1"/>
  <c r="K158" i="42" s="1"/>
  <c r="I290" i="42"/>
  <c r="M290" i="42" s="1"/>
  <c r="I78" i="42"/>
  <c r="J78" i="42" s="1"/>
  <c r="K78" i="42" s="1"/>
  <c r="I283" i="42"/>
  <c r="O283" i="42" s="1"/>
  <c r="P283" i="42" s="1"/>
  <c r="I225" i="42"/>
  <c r="J225" i="42" s="1"/>
  <c r="K225" i="42" s="1"/>
  <c r="I111" i="42"/>
  <c r="M111" i="42" s="1"/>
  <c r="I322" i="42"/>
  <c r="J322" i="42" s="1"/>
  <c r="K322" i="42" s="1"/>
  <c r="I210" i="42"/>
  <c r="I291" i="42"/>
  <c r="O291" i="42" s="1"/>
  <c r="P291" i="42" s="1"/>
  <c r="I166" i="42"/>
  <c r="J166" i="42" s="1"/>
  <c r="K166" i="42" s="1"/>
  <c r="I42" i="42"/>
  <c r="O42" i="42" s="1"/>
  <c r="P42" i="42" s="1"/>
  <c r="I103" i="42"/>
  <c r="O103" i="42" s="1"/>
  <c r="P103" i="42" s="1"/>
  <c r="I105" i="42"/>
  <c r="O105" i="42" s="1"/>
  <c r="P105" i="42" s="1"/>
  <c r="I70" i="42"/>
  <c r="M70" i="42" s="1"/>
  <c r="I174" i="42"/>
  <c r="O174" i="42" s="1"/>
  <c r="P174" i="42" s="1"/>
  <c r="I182" i="42"/>
  <c r="O182" i="42" s="1"/>
  <c r="P182" i="42" s="1"/>
  <c r="I85" i="42"/>
  <c r="J85" i="42" s="1"/>
  <c r="K85" i="42" s="1"/>
  <c r="I29" i="42"/>
  <c r="J29" i="42" s="1"/>
  <c r="K29" i="42" s="1"/>
  <c r="I149" i="42"/>
  <c r="M149" i="42" s="1"/>
  <c r="I218" i="42"/>
  <c r="M218" i="42" s="1"/>
  <c r="I280" i="42"/>
  <c r="J280" i="42" s="1"/>
  <c r="K280" i="42" s="1"/>
  <c r="I91" i="42"/>
  <c r="O91" i="42" s="1"/>
  <c r="P91" i="42" s="1"/>
  <c r="I114" i="42"/>
  <c r="M114" i="42" s="1"/>
  <c r="I131" i="42"/>
  <c r="M131" i="42" s="1"/>
  <c r="I344" i="42"/>
  <c r="O344" i="42" s="1"/>
  <c r="P344" i="42" s="1"/>
  <c r="I242" i="42"/>
  <c r="O242" i="42" s="1"/>
  <c r="P242" i="42" s="1"/>
  <c r="I271" i="42"/>
  <c r="O271" i="42" s="1"/>
  <c r="P271" i="42" s="1"/>
  <c r="I251" i="42"/>
  <c r="O251" i="42" s="1"/>
  <c r="P251" i="42" s="1"/>
  <c r="I129" i="42"/>
  <c r="J129" i="42" s="1"/>
  <c r="K129" i="42" s="1"/>
  <c r="I25" i="42"/>
  <c r="O25" i="42" s="1"/>
  <c r="P25" i="42" s="1"/>
  <c r="I38" i="42"/>
  <c r="O38" i="42" s="1"/>
  <c r="P38" i="42" s="1"/>
  <c r="I39" i="42"/>
  <c r="O39" i="42" s="1"/>
  <c r="P39" i="42" s="1"/>
  <c r="I211" i="42"/>
  <c r="J211" i="42" s="1"/>
  <c r="K211" i="42" s="1"/>
  <c r="I133" i="42"/>
  <c r="M133" i="42" s="1"/>
  <c r="I358" i="42"/>
  <c r="J358" i="42" s="1"/>
  <c r="K358" i="42" s="1"/>
  <c r="I312" i="42"/>
  <c r="O312" i="42" s="1"/>
  <c r="P312" i="42" s="1"/>
  <c r="I177" i="42"/>
  <c r="M177" i="42" s="1"/>
  <c r="I189" i="42"/>
  <c r="J189" i="42" s="1"/>
  <c r="K189" i="42" s="1"/>
  <c r="I23" i="42"/>
  <c r="O23" i="42" s="1"/>
  <c r="P23" i="42" s="1"/>
  <c r="I294" i="42"/>
  <c r="J294" i="42" s="1"/>
  <c r="K294" i="42" s="1"/>
  <c r="I93" i="42"/>
  <c r="O93" i="42" s="1"/>
  <c r="P93" i="42" s="1"/>
  <c r="I250" i="42"/>
  <c r="O250" i="42" s="1"/>
  <c r="P250" i="42" s="1"/>
  <c r="I289" i="42"/>
  <c r="M289" i="42" s="1"/>
  <c r="I14" i="42"/>
  <c r="O14" i="42" s="1"/>
  <c r="P14" i="42" s="1"/>
  <c r="I187" i="42"/>
  <c r="O187" i="42" s="1"/>
  <c r="P187" i="42" s="1"/>
  <c r="I269" i="42"/>
  <c r="J269" i="42" s="1"/>
  <c r="K269" i="42" s="1"/>
  <c r="I141" i="42"/>
  <c r="M141" i="42" s="1"/>
  <c r="I46" i="42"/>
  <c r="M46" i="42" s="1"/>
  <c r="I65" i="42"/>
  <c r="M65" i="42" s="1"/>
  <c r="I233" i="42"/>
  <c r="J233" i="42" s="1"/>
  <c r="K233" i="42" s="1"/>
  <c r="I161" i="42"/>
  <c r="O161" i="42" s="1"/>
  <c r="P161" i="42" s="1"/>
  <c r="I108" i="42"/>
  <c r="M108" i="42" s="1"/>
  <c r="I307" i="42"/>
  <c r="J307" i="42" s="1"/>
  <c r="K307" i="42" s="1"/>
  <c r="I238" i="42"/>
  <c r="M238" i="42" s="1"/>
  <c r="I249" i="42"/>
  <c r="J249" i="42" s="1"/>
  <c r="K249" i="42" s="1"/>
  <c r="I258" i="42"/>
  <c r="J258" i="42" s="1"/>
  <c r="K258" i="42" s="1"/>
  <c r="I360" i="42"/>
  <c r="J360" i="42" s="1"/>
  <c r="K360" i="42" s="1"/>
  <c r="I79" i="42"/>
  <c r="O79" i="42" s="1"/>
  <c r="P79" i="42" s="1"/>
  <c r="I227" i="42"/>
  <c r="O227" i="42" s="1"/>
  <c r="P227" i="42" s="1"/>
  <c r="I72" i="42"/>
  <c r="M72" i="42" s="1"/>
  <c r="I109" i="42"/>
  <c r="O109" i="42" s="1"/>
  <c r="P109" i="42" s="1"/>
  <c r="I73" i="42"/>
  <c r="J73" i="42" s="1"/>
  <c r="K73" i="42" s="1"/>
  <c r="I287" i="42"/>
  <c r="O287" i="42" s="1"/>
  <c r="P287" i="42" s="1"/>
  <c r="I117" i="42"/>
  <c r="J117" i="42" s="1"/>
  <c r="K117" i="42" s="1"/>
  <c r="I299" i="42"/>
  <c r="J299" i="42" s="1"/>
  <c r="K299" i="42" s="1"/>
  <c r="I66" i="42"/>
  <c r="J66" i="42" s="1"/>
  <c r="K66" i="42" s="1"/>
  <c r="I261" i="42"/>
  <c r="J261" i="42" s="1"/>
  <c r="K261" i="42" s="1"/>
  <c r="I326" i="42"/>
  <c r="O326" i="42" s="1"/>
  <c r="P326" i="42" s="1"/>
  <c r="I264" i="42"/>
  <c r="O264" i="42" s="1"/>
  <c r="P264" i="42" s="1"/>
  <c r="I157" i="42"/>
  <c r="J157" i="42" s="1"/>
  <c r="K157" i="42" s="1"/>
  <c r="I101" i="42"/>
  <c r="J101" i="42" s="1"/>
  <c r="K101" i="42" s="1"/>
  <c r="I176" i="42"/>
  <c r="M176" i="42" s="1"/>
  <c r="I224" i="42"/>
  <c r="J224" i="42" s="1"/>
  <c r="K224" i="42" s="1"/>
  <c r="I203" i="42"/>
  <c r="O203" i="42" s="1"/>
  <c r="P203" i="42" s="1"/>
  <c r="I21" i="42"/>
  <c r="O21" i="42" s="1"/>
  <c r="P21" i="42" s="1"/>
  <c r="I71" i="42"/>
  <c r="O71" i="42" s="1"/>
  <c r="P71" i="42" s="1"/>
  <c r="I219" i="42"/>
  <c r="O219" i="42" s="1"/>
  <c r="P219" i="42" s="1"/>
  <c r="I240" i="42"/>
  <c r="J240" i="42" s="1"/>
  <c r="K240" i="42" s="1"/>
  <c r="I234" i="42"/>
  <c r="O234" i="42" s="1"/>
  <c r="P234" i="42" s="1"/>
  <c r="I209" i="42"/>
  <c r="O209" i="42" s="1"/>
  <c r="P209" i="42" s="1"/>
  <c r="I106" i="42"/>
  <c r="O106" i="42" s="1"/>
  <c r="P106" i="42" s="1"/>
  <c r="I60" i="42"/>
  <c r="O60" i="42" s="1"/>
  <c r="P60" i="42" s="1"/>
  <c r="I201" i="42"/>
  <c r="J201" i="42" s="1"/>
  <c r="K201" i="42" s="1"/>
  <c r="I144" i="42"/>
  <c r="J144" i="42" s="1"/>
  <c r="K144" i="42" s="1"/>
  <c r="I24" i="42"/>
  <c r="J24" i="42" s="1"/>
  <c r="K24" i="42" s="1"/>
  <c r="I139" i="42"/>
  <c r="O139" i="42" s="1"/>
  <c r="P139" i="42" s="1"/>
  <c r="M334" i="42" l="1"/>
  <c r="M261" i="42"/>
  <c r="M32" i="42"/>
  <c r="J72" i="42"/>
  <c r="K72" i="42" s="1"/>
  <c r="O294" i="42"/>
  <c r="P294" i="42" s="1"/>
  <c r="O341" i="42"/>
  <c r="P341" i="42" s="1"/>
  <c r="M224" i="42"/>
  <c r="O332" i="42"/>
  <c r="P332" i="42" s="1"/>
  <c r="M123" i="42"/>
  <c r="M200" i="42"/>
  <c r="O225" i="42"/>
  <c r="P225" i="42" s="1"/>
  <c r="M169" i="42"/>
  <c r="M260" i="42"/>
  <c r="M157" i="42"/>
  <c r="O166" i="42"/>
  <c r="P166" i="42" s="1"/>
  <c r="M268" i="42"/>
  <c r="M279" i="42"/>
  <c r="M160" i="42"/>
  <c r="J250" i="42"/>
  <c r="K250" i="42" s="1"/>
  <c r="J251" i="42"/>
  <c r="K251" i="42" s="1"/>
  <c r="M121" i="42"/>
  <c r="J57" i="42"/>
  <c r="K57" i="42" s="1"/>
  <c r="M310" i="42"/>
  <c r="O67" i="42"/>
  <c r="P67" i="42" s="1"/>
  <c r="O221" i="42"/>
  <c r="P221" i="42" s="1"/>
  <c r="M155" i="42"/>
  <c r="M50" i="42"/>
  <c r="J50" i="42"/>
  <c r="K50" i="42" s="1"/>
  <c r="M16" i="42"/>
  <c r="O240" i="42"/>
  <c r="P240" i="42" s="1"/>
  <c r="M82" i="42"/>
  <c r="O121" i="42"/>
  <c r="P121" i="42" s="1"/>
  <c r="J106" i="42"/>
  <c r="K106" i="42" s="1"/>
  <c r="M21" i="42"/>
  <c r="J103" i="42"/>
  <c r="K103" i="42" s="1"/>
  <c r="O12" i="42"/>
  <c r="P12" i="42" s="1"/>
  <c r="M188" i="42"/>
  <c r="J109" i="42"/>
  <c r="K109" i="42" s="1"/>
  <c r="O269" i="42"/>
  <c r="P269" i="42" s="1"/>
  <c r="M103" i="42"/>
  <c r="J229" i="42"/>
  <c r="K229" i="42" s="1"/>
  <c r="O82" i="42"/>
  <c r="P82" i="42" s="1"/>
  <c r="M217" i="42"/>
  <c r="M305" i="42"/>
  <c r="M6" i="42"/>
  <c r="M57" i="42"/>
  <c r="J16" i="42"/>
  <c r="K16" i="42" s="1"/>
  <c r="J37" i="42"/>
  <c r="K37" i="42" s="1"/>
  <c r="O31" i="42"/>
  <c r="P31" i="42" s="1"/>
  <c r="O286" i="42"/>
  <c r="P286" i="42" s="1"/>
  <c r="M34" i="42"/>
  <c r="O249" i="42"/>
  <c r="P249" i="42" s="1"/>
  <c r="M312" i="42"/>
  <c r="M145" i="42"/>
  <c r="J168" i="42"/>
  <c r="K168" i="42" s="1"/>
  <c r="M332" i="42"/>
  <c r="O268" i="42"/>
  <c r="P268" i="42" s="1"/>
  <c r="M171" i="42"/>
  <c r="M191" i="42"/>
  <c r="O336" i="42"/>
  <c r="P336" i="42" s="1"/>
  <c r="M137" i="42"/>
  <c r="J235" i="42"/>
  <c r="K235" i="42" s="1"/>
  <c r="M358" i="42"/>
  <c r="M349" i="42"/>
  <c r="M201" i="42"/>
  <c r="O275" i="42"/>
  <c r="P275" i="42" s="1"/>
  <c r="O130" i="42"/>
  <c r="P130" i="42" s="1"/>
  <c r="M29" i="42"/>
  <c r="M38" i="42"/>
  <c r="J241" i="42"/>
  <c r="K241" i="42" s="1"/>
  <c r="M241" i="42"/>
  <c r="J254" i="42"/>
  <c r="K254" i="42" s="1"/>
  <c r="O95" i="42"/>
  <c r="P95" i="42" s="1"/>
  <c r="M130" i="42"/>
  <c r="M89" i="42"/>
  <c r="J89" i="42"/>
  <c r="K89" i="42" s="1"/>
  <c r="J215" i="42"/>
  <c r="K215" i="42" s="1"/>
  <c r="M264" i="42"/>
  <c r="J287" i="42"/>
  <c r="K287" i="42" s="1"/>
  <c r="J227" i="42"/>
  <c r="K227" i="42" s="1"/>
  <c r="M307" i="42"/>
  <c r="O358" i="42"/>
  <c r="P358" i="42" s="1"/>
  <c r="M129" i="42"/>
  <c r="M299" i="42"/>
  <c r="M303" i="42"/>
  <c r="O343" i="42"/>
  <c r="P343" i="42" s="1"/>
  <c r="J244" i="42"/>
  <c r="K244" i="42" s="1"/>
  <c r="J267" i="42"/>
  <c r="K267" i="42" s="1"/>
  <c r="M267" i="42"/>
  <c r="O310" i="42"/>
  <c r="P310" i="42" s="1"/>
  <c r="M10" i="42"/>
  <c r="O201" i="42"/>
  <c r="P201" i="42" s="1"/>
  <c r="M117" i="42"/>
  <c r="O323" i="42"/>
  <c r="P323" i="42" s="1"/>
  <c r="M254" i="42"/>
  <c r="M77" i="42"/>
  <c r="J10" i="42"/>
  <c r="K10" i="42" s="1"/>
  <c r="M262" i="42"/>
  <c r="M113" i="42"/>
  <c r="J137" i="42"/>
  <c r="K137" i="42" s="1"/>
  <c r="M344" i="42"/>
  <c r="J139" i="42"/>
  <c r="K139" i="42" s="1"/>
  <c r="M161" i="42"/>
  <c r="J163" i="42"/>
  <c r="K163" i="42" s="1"/>
  <c r="O77" i="42"/>
  <c r="P77" i="42" s="1"/>
  <c r="O285" i="42"/>
  <c r="P285" i="42" s="1"/>
  <c r="M12" i="42"/>
  <c r="M266" i="42"/>
  <c r="M101" i="42"/>
  <c r="O299" i="42"/>
  <c r="P299" i="42" s="1"/>
  <c r="O177" i="42"/>
  <c r="P177" i="42" s="1"/>
  <c r="M174" i="42"/>
  <c r="M23" i="42"/>
  <c r="M251" i="42"/>
  <c r="M105" i="42"/>
  <c r="M42" i="42"/>
  <c r="J5" i="42"/>
  <c r="O63" i="42"/>
  <c r="P63" i="42" s="1"/>
  <c r="M323" i="42"/>
  <c r="O153" i="42"/>
  <c r="P153" i="42" s="1"/>
  <c r="M222" i="42"/>
  <c r="M124" i="42"/>
  <c r="O18" i="42"/>
  <c r="P18" i="42" s="1"/>
  <c r="O280" i="42"/>
  <c r="P280" i="42" s="1"/>
  <c r="O145" i="42"/>
  <c r="P145" i="42" s="1"/>
  <c r="O300" i="42"/>
  <c r="P300" i="42" s="1"/>
  <c r="M300" i="42"/>
  <c r="O129" i="42"/>
  <c r="P129" i="42" s="1"/>
  <c r="M132" i="42"/>
  <c r="M345" i="42"/>
  <c r="O214" i="42"/>
  <c r="P214" i="42" s="1"/>
  <c r="J345" i="42"/>
  <c r="K345" i="42" s="1"/>
  <c r="O257" i="42"/>
  <c r="P257" i="42" s="1"/>
  <c r="O26" i="42"/>
  <c r="P26" i="42" s="1"/>
  <c r="O69" i="42"/>
  <c r="P69" i="42" s="1"/>
  <c r="O348" i="42"/>
  <c r="P348" i="42" s="1"/>
  <c r="O350" i="42"/>
  <c r="P350" i="42" s="1"/>
  <c r="O298" i="42"/>
  <c r="P298" i="42" s="1"/>
  <c r="M5" i="42"/>
  <c r="M203" i="42"/>
  <c r="J312" i="42"/>
  <c r="K312" i="42" s="1"/>
  <c r="J271" i="42"/>
  <c r="K271" i="42" s="1"/>
  <c r="M91" i="42"/>
  <c r="M109" i="42"/>
  <c r="J291" i="42"/>
  <c r="K291" i="42" s="1"/>
  <c r="M211" i="42"/>
  <c r="M44" i="42"/>
  <c r="M248" i="42"/>
  <c r="M352" i="42"/>
  <c r="M319" i="42"/>
  <c r="J203" i="42"/>
  <c r="K203" i="42" s="1"/>
  <c r="M178" i="42"/>
  <c r="M168" i="42"/>
  <c r="O72" i="42"/>
  <c r="P72" i="42" s="1"/>
  <c r="M285" i="42"/>
  <c r="J107" i="42"/>
  <c r="K107" i="42" s="1"/>
  <c r="M15" i="42"/>
  <c r="O113" i="42"/>
  <c r="P113" i="42" s="1"/>
  <c r="O88" i="42"/>
  <c r="P88" i="42" s="1"/>
  <c r="O146" i="42"/>
  <c r="P146" i="42" s="1"/>
  <c r="J193" i="42"/>
  <c r="K193" i="42" s="1"/>
  <c r="O340" i="42"/>
  <c r="P340" i="42" s="1"/>
  <c r="O81" i="42"/>
  <c r="P81" i="42" s="1"/>
  <c r="J266" i="42"/>
  <c r="K266" i="42" s="1"/>
  <c r="M350" i="42"/>
  <c r="O117" i="42"/>
  <c r="P117" i="42" s="1"/>
  <c r="O258" i="42"/>
  <c r="P258" i="42" s="1"/>
  <c r="O289" i="42"/>
  <c r="P289" i="42" s="1"/>
  <c r="J23" i="42"/>
  <c r="K23" i="42" s="1"/>
  <c r="M25" i="42"/>
  <c r="J105" i="42"/>
  <c r="K105" i="42" s="1"/>
  <c r="M14" i="42"/>
  <c r="M147" i="42"/>
  <c r="O44" i="42"/>
  <c r="P44" i="42" s="1"/>
  <c r="J176" i="42"/>
  <c r="K176" i="42" s="1"/>
  <c r="M95" i="42"/>
  <c r="M336" i="42"/>
  <c r="J206" i="42"/>
  <c r="K206" i="42" s="1"/>
  <c r="M18" i="42"/>
  <c r="J319" i="42"/>
  <c r="K319" i="42" s="1"/>
  <c r="J338" i="42"/>
  <c r="K338" i="42" s="1"/>
  <c r="J248" i="42"/>
  <c r="K248" i="42" s="1"/>
  <c r="J177" i="42"/>
  <c r="K177" i="42" s="1"/>
  <c r="J352" i="42"/>
  <c r="K352" i="42" s="1"/>
  <c r="M172" i="42"/>
  <c r="M193" i="42"/>
  <c r="J260" i="42"/>
  <c r="K260" i="42" s="1"/>
  <c r="M204" i="42"/>
  <c r="J320" i="42"/>
  <c r="K320" i="42" s="1"/>
  <c r="O347" i="42"/>
  <c r="P347" i="42" s="1"/>
  <c r="J120" i="42"/>
  <c r="K120" i="42" s="1"/>
  <c r="M226" i="42"/>
  <c r="O226" i="42"/>
  <c r="P226" i="42" s="1"/>
  <c r="J348" i="42"/>
  <c r="K348" i="42" s="1"/>
  <c r="M360" i="42"/>
  <c r="J70" i="42"/>
  <c r="K70" i="42" s="1"/>
  <c r="J264" i="42"/>
  <c r="K264" i="42" s="1"/>
  <c r="M163" i="42"/>
  <c r="J147" i="42"/>
  <c r="K147" i="42" s="1"/>
  <c r="J222" i="42"/>
  <c r="K222" i="42" s="1"/>
  <c r="M325" i="42"/>
  <c r="O169" i="42"/>
  <c r="P169" i="42" s="1"/>
  <c r="J90" i="42"/>
  <c r="K90" i="42" s="1"/>
  <c r="M214" i="42"/>
  <c r="M258" i="42"/>
  <c r="O322" i="42"/>
  <c r="P322" i="42" s="1"/>
  <c r="M98" i="42"/>
  <c r="O87" i="42"/>
  <c r="P87" i="42" s="1"/>
  <c r="M11" i="42"/>
  <c r="M240" i="42"/>
  <c r="O200" i="42"/>
  <c r="P200" i="42" s="1"/>
  <c r="M64" i="42"/>
  <c r="M343" i="42"/>
  <c r="O132" i="42"/>
  <c r="P132" i="42" s="1"/>
  <c r="M338" i="42"/>
  <c r="J342" i="42"/>
  <c r="K342" i="42" s="1"/>
  <c r="M342" i="42"/>
  <c r="M146" i="42"/>
  <c r="J238" i="42"/>
  <c r="K238" i="42" s="1"/>
  <c r="M26" i="42"/>
  <c r="O19" i="42"/>
  <c r="P19" i="42" s="1"/>
  <c r="M138" i="42"/>
  <c r="M286" i="42"/>
  <c r="M320" i="42"/>
  <c r="J34" i="42"/>
  <c r="K34" i="42" s="1"/>
  <c r="J152" i="42"/>
  <c r="K152" i="42" s="1"/>
  <c r="M225" i="42"/>
  <c r="O233" i="42"/>
  <c r="P233" i="42" s="1"/>
  <c r="J192" i="42"/>
  <c r="K192" i="42" s="1"/>
  <c r="M206" i="42"/>
  <c r="M229" i="42"/>
  <c r="J153" i="42"/>
  <c r="K153" i="42" s="1"/>
  <c r="O165" i="42"/>
  <c r="P165" i="42" s="1"/>
  <c r="O172" i="42"/>
  <c r="P172" i="42" s="1"/>
  <c r="J171" i="42"/>
  <c r="K171" i="42" s="1"/>
  <c r="J246" i="42"/>
  <c r="K246" i="42" s="1"/>
  <c r="M274" i="42"/>
  <c r="J210" i="42"/>
  <c r="K210" i="42" s="1"/>
  <c r="M210" i="42"/>
  <c r="O218" i="42"/>
  <c r="P218" i="42" s="1"/>
  <c r="J218" i="42"/>
  <c r="K218" i="42" s="1"/>
  <c r="O290" i="42"/>
  <c r="P290" i="42" s="1"/>
  <c r="J290" i="42"/>
  <c r="K290" i="42" s="1"/>
  <c r="O237" i="42"/>
  <c r="P237" i="42" s="1"/>
  <c r="M237" i="42"/>
  <c r="M3" i="42"/>
  <c r="O3" i="42"/>
  <c r="P3" i="42" s="1"/>
  <c r="J142" i="42"/>
  <c r="K142" i="42" s="1"/>
  <c r="M142" i="42"/>
  <c r="O101" i="42"/>
  <c r="P101" i="42" s="1"/>
  <c r="M249" i="42"/>
  <c r="J289" i="42"/>
  <c r="K289" i="42" s="1"/>
  <c r="J283" i="42"/>
  <c r="K283" i="42" s="1"/>
  <c r="M283" i="42"/>
  <c r="J53" i="42"/>
  <c r="K53" i="42" s="1"/>
  <c r="M53" i="42"/>
  <c r="O53" i="42"/>
  <c r="P53" i="42" s="1"/>
  <c r="O170" i="42"/>
  <c r="P170" i="42" s="1"/>
  <c r="J170" i="42"/>
  <c r="K170" i="42" s="1"/>
  <c r="M354" i="42"/>
  <c r="J354" i="42"/>
  <c r="K354" i="42" s="1"/>
  <c r="J209" i="42"/>
  <c r="K209" i="42" s="1"/>
  <c r="O66" i="42"/>
  <c r="P66" i="42" s="1"/>
  <c r="J79" i="42"/>
  <c r="K79" i="42" s="1"/>
  <c r="J108" i="42"/>
  <c r="K108" i="42" s="1"/>
  <c r="O108" i="42"/>
  <c r="P108" i="42" s="1"/>
  <c r="J46" i="42"/>
  <c r="K46" i="42" s="1"/>
  <c r="O46" i="42"/>
  <c r="P46" i="42" s="1"/>
  <c r="J187" i="42"/>
  <c r="K187" i="42" s="1"/>
  <c r="O133" i="42"/>
  <c r="P133" i="42" s="1"/>
  <c r="J39" i="42"/>
  <c r="K39" i="42" s="1"/>
  <c r="J242" i="42"/>
  <c r="K242" i="42" s="1"/>
  <c r="J114" i="42"/>
  <c r="K114" i="42" s="1"/>
  <c r="O114" i="42"/>
  <c r="P114" i="42" s="1"/>
  <c r="J149" i="42"/>
  <c r="K149" i="42" s="1"/>
  <c r="O149" i="42"/>
  <c r="P149" i="42" s="1"/>
  <c r="J182" i="42"/>
  <c r="K182" i="42" s="1"/>
  <c r="M182" i="42"/>
  <c r="M73" i="42"/>
  <c r="O157" i="42"/>
  <c r="P157" i="42" s="1"/>
  <c r="M294" i="42"/>
  <c r="M39" i="42"/>
  <c r="M271" i="42"/>
  <c r="O127" i="42"/>
  <c r="P127" i="42" s="1"/>
  <c r="M127" i="42"/>
  <c r="J181" i="42"/>
  <c r="K181" i="42" s="1"/>
  <c r="M181" i="42"/>
  <c r="J183" i="42"/>
  <c r="K183" i="42" s="1"/>
  <c r="O183" i="42"/>
  <c r="P183" i="42" s="1"/>
  <c r="M183" i="42"/>
  <c r="O76" i="42"/>
  <c r="P76" i="42" s="1"/>
  <c r="M100" i="42"/>
  <c r="J190" i="42"/>
  <c r="K190" i="42" s="1"/>
  <c r="O190" i="42"/>
  <c r="P190" i="42" s="1"/>
  <c r="M104" i="42"/>
  <c r="O346" i="42"/>
  <c r="P346" i="42" s="1"/>
  <c r="J346" i="42"/>
  <c r="K346" i="42" s="1"/>
  <c r="J207" i="42"/>
  <c r="K207" i="42" s="1"/>
  <c r="M119" i="42"/>
  <c r="J21" i="42"/>
  <c r="K21" i="42" s="1"/>
  <c r="J353" i="42"/>
  <c r="K353" i="42" s="1"/>
  <c r="O324" i="42"/>
  <c r="P324" i="42" s="1"/>
  <c r="J324" i="42"/>
  <c r="K324" i="42" s="1"/>
  <c r="M324" i="42"/>
  <c r="J357" i="42"/>
  <c r="K357" i="42" s="1"/>
  <c r="O357" i="42"/>
  <c r="P357" i="42" s="1"/>
  <c r="O102" i="42"/>
  <c r="P102" i="42" s="1"/>
  <c r="M102" i="42"/>
  <c r="J102" i="42"/>
  <c r="K102" i="42" s="1"/>
  <c r="O124" i="42"/>
  <c r="P124" i="42" s="1"/>
  <c r="O238" i="42"/>
  <c r="P238" i="42" s="1"/>
  <c r="M190" i="42"/>
  <c r="O55" i="42"/>
  <c r="P55" i="42" s="1"/>
  <c r="J55" i="42"/>
  <c r="K55" i="42" s="1"/>
  <c r="M55" i="42"/>
  <c r="M228" i="42"/>
  <c r="O74" i="42"/>
  <c r="P74" i="42" s="1"/>
  <c r="M8" i="42"/>
  <c r="J349" i="42"/>
  <c r="K349" i="42" s="1"/>
  <c r="J328" i="42"/>
  <c r="K328" i="42" s="1"/>
  <c r="O328" i="42"/>
  <c r="P328" i="42" s="1"/>
  <c r="M231" i="42"/>
  <c r="O231" i="42"/>
  <c r="P231" i="42" s="1"/>
  <c r="J52" i="42"/>
  <c r="K52" i="42" s="1"/>
  <c r="M52" i="42"/>
  <c r="O313" i="42"/>
  <c r="P313" i="42" s="1"/>
  <c r="J313" i="42"/>
  <c r="K313" i="42" s="1"/>
  <c r="J62" i="42"/>
  <c r="K62" i="42" s="1"/>
  <c r="O62" i="42"/>
  <c r="P62" i="42" s="1"/>
  <c r="J13" i="42"/>
  <c r="K13" i="42" s="1"/>
  <c r="O13" i="42"/>
  <c r="P13" i="42" s="1"/>
  <c r="M256" i="42"/>
  <c r="J256" i="42"/>
  <c r="K256" i="42" s="1"/>
  <c r="O256" i="42"/>
  <c r="P256" i="42" s="1"/>
  <c r="O86" i="42"/>
  <c r="P86" i="42" s="1"/>
  <c r="M86" i="42"/>
  <c r="J86" i="42"/>
  <c r="K86" i="42" s="1"/>
  <c r="O24" i="42"/>
  <c r="P24" i="42" s="1"/>
  <c r="M24" i="42"/>
  <c r="J219" i="42"/>
  <c r="K219" i="42" s="1"/>
  <c r="M219" i="42"/>
  <c r="O141" i="42"/>
  <c r="P141" i="42" s="1"/>
  <c r="J141" i="42"/>
  <c r="K141" i="42" s="1"/>
  <c r="J22" i="42"/>
  <c r="K22" i="42" s="1"/>
  <c r="O22" i="42"/>
  <c r="P22" i="42" s="1"/>
  <c r="J45" i="42"/>
  <c r="K45" i="42" s="1"/>
  <c r="O45" i="42"/>
  <c r="P45" i="42" s="1"/>
  <c r="O186" i="42"/>
  <c r="P186" i="42" s="1"/>
  <c r="J186" i="42"/>
  <c r="K186" i="42" s="1"/>
  <c r="O54" i="42"/>
  <c r="P54" i="42" s="1"/>
  <c r="O253" i="42"/>
  <c r="P253" i="42" s="1"/>
  <c r="O305" i="42"/>
  <c r="P305" i="42" s="1"/>
  <c r="O176" i="42"/>
  <c r="P176" i="42" s="1"/>
  <c r="J236" i="42"/>
  <c r="K236" i="42" s="1"/>
  <c r="M236" i="42"/>
  <c r="O236" i="42"/>
  <c r="P236" i="42" s="1"/>
  <c r="O104" i="42"/>
  <c r="P104" i="42" s="1"/>
  <c r="J304" i="42"/>
  <c r="K304" i="42" s="1"/>
  <c r="M304" i="42"/>
  <c r="J25" i="42"/>
  <c r="K25" i="42" s="1"/>
  <c r="O205" i="42"/>
  <c r="P205" i="42" s="1"/>
  <c r="M205" i="42"/>
  <c r="O270" i="42"/>
  <c r="P270" i="42" s="1"/>
  <c r="M270" i="42"/>
  <c r="J270" i="42"/>
  <c r="K270" i="42" s="1"/>
  <c r="O330" i="42"/>
  <c r="P330" i="42" s="1"/>
  <c r="M330" i="42"/>
  <c r="O355" i="42"/>
  <c r="P355" i="42" s="1"/>
  <c r="J355" i="42"/>
  <c r="K355" i="42" s="1"/>
  <c r="M355" i="42"/>
  <c r="O61" i="42"/>
  <c r="P61" i="42" s="1"/>
  <c r="M187" i="42"/>
  <c r="M242" i="42"/>
  <c r="J359" i="42"/>
  <c r="K359" i="42" s="1"/>
  <c r="M359" i="42"/>
  <c r="O359" i="42"/>
  <c r="P359" i="42" s="1"/>
  <c r="J316" i="42"/>
  <c r="K316" i="42" s="1"/>
  <c r="M316" i="42"/>
  <c r="J216" i="42"/>
  <c r="K216" i="42" s="1"/>
  <c r="M216" i="42"/>
  <c r="M189" i="42"/>
  <c r="M166" i="42"/>
  <c r="J60" i="42"/>
  <c r="K60" i="42" s="1"/>
  <c r="M60" i="42"/>
  <c r="M71" i="42"/>
  <c r="M326" i="42"/>
  <c r="O360" i="42"/>
  <c r="P360" i="42" s="1"/>
  <c r="M233" i="42"/>
  <c r="M269" i="42"/>
  <c r="J14" i="42"/>
  <c r="K14" i="42" s="1"/>
  <c r="M93" i="42"/>
  <c r="O211" i="42"/>
  <c r="P211" i="42" s="1"/>
  <c r="J38" i="42"/>
  <c r="K38" i="42" s="1"/>
  <c r="J344" i="42"/>
  <c r="K344" i="42" s="1"/>
  <c r="M280" i="42"/>
  <c r="M227" i="42"/>
  <c r="J42" i="42"/>
  <c r="K42" i="42" s="1"/>
  <c r="M329" i="42"/>
  <c r="O329" i="42"/>
  <c r="P329" i="42" s="1"/>
  <c r="J275" i="42"/>
  <c r="K275" i="42" s="1"/>
  <c r="O7" i="42"/>
  <c r="P7" i="42" s="1"/>
  <c r="M7" i="42"/>
  <c r="J7" i="42"/>
  <c r="K7" i="42" s="1"/>
  <c r="M291" i="42"/>
  <c r="M63" i="42"/>
  <c r="J83" i="42"/>
  <c r="K83" i="42" s="1"/>
  <c r="O194" i="42"/>
  <c r="P194" i="42" s="1"/>
  <c r="M194" i="42"/>
  <c r="J194" i="42"/>
  <c r="K194" i="42" s="1"/>
  <c r="O224" i="42"/>
  <c r="P224" i="42" s="1"/>
  <c r="J326" i="42"/>
  <c r="K326" i="42" s="1"/>
  <c r="O288" i="42"/>
  <c r="P288" i="42" s="1"/>
  <c r="M288" i="42"/>
  <c r="J315" i="42"/>
  <c r="K315" i="42" s="1"/>
  <c r="O315" i="42"/>
  <c r="P315" i="42" s="1"/>
  <c r="O40" i="42"/>
  <c r="P40" i="42" s="1"/>
  <c r="M40" i="42"/>
  <c r="J40" i="42"/>
  <c r="K40" i="42" s="1"/>
  <c r="J228" i="42"/>
  <c r="K228" i="42" s="1"/>
  <c r="M212" i="42"/>
  <c r="M83" i="42"/>
  <c r="M244" i="42"/>
  <c r="O96" i="42"/>
  <c r="P96" i="42" s="1"/>
  <c r="J159" i="42"/>
  <c r="K159" i="42" s="1"/>
  <c r="M159" i="42"/>
  <c r="O159" i="42"/>
  <c r="P159" i="42" s="1"/>
  <c r="O331" i="42"/>
  <c r="P331" i="42" s="1"/>
  <c r="M331" i="42"/>
  <c r="J331" i="42"/>
  <c r="K331" i="42" s="1"/>
  <c r="O36" i="42"/>
  <c r="P36" i="42" s="1"/>
  <c r="J212" i="42"/>
  <c r="K212" i="42" s="1"/>
  <c r="J162" i="42"/>
  <c r="K162" i="42" s="1"/>
  <c r="J133" i="42"/>
  <c r="K133" i="42" s="1"/>
  <c r="M281" i="42"/>
  <c r="J281" i="42"/>
  <c r="K281" i="42" s="1"/>
  <c r="O281" i="42"/>
  <c r="P281" i="42" s="1"/>
  <c r="M353" i="42"/>
  <c r="O144" i="42"/>
  <c r="P144" i="42" s="1"/>
  <c r="J234" i="42"/>
  <c r="K234" i="42" s="1"/>
  <c r="M234" i="42"/>
  <c r="O73" i="42"/>
  <c r="P73" i="42" s="1"/>
  <c r="O189" i="42"/>
  <c r="P189" i="42" s="1"/>
  <c r="O85" i="42"/>
  <c r="P85" i="42" s="1"/>
  <c r="O70" i="42"/>
  <c r="P70" i="42" s="1"/>
  <c r="M66" i="42"/>
  <c r="M79" i="42"/>
  <c r="O210" i="42"/>
  <c r="P210" i="42" s="1"/>
  <c r="J111" i="42"/>
  <c r="K111" i="42" s="1"/>
  <c r="M250" i="42"/>
  <c r="O78" i="42"/>
  <c r="P78" i="42" s="1"/>
  <c r="M78" i="42"/>
  <c r="J184" i="42"/>
  <c r="K184" i="42" s="1"/>
  <c r="M184" i="42"/>
  <c r="J220" i="42"/>
  <c r="K220" i="42" s="1"/>
  <c r="O220" i="42"/>
  <c r="P220" i="42" s="1"/>
  <c r="J100" i="42"/>
  <c r="K100" i="42" s="1"/>
  <c r="M322" i="42"/>
  <c r="M76" i="42"/>
  <c r="J259" i="42"/>
  <c r="K259" i="42" s="1"/>
  <c r="M259" i="42"/>
  <c r="J71" i="42"/>
  <c r="K71" i="42" s="1"/>
  <c r="M36" i="42"/>
  <c r="J151" i="42"/>
  <c r="K151" i="42" s="1"/>
  <c r="M151" i="42"/>
  <c r="J58" i="42"/>
  <c r="K58" i="42" s="1"/>
  <c r="O58" i="42"/>
  <c r="P58" i="42" s="1"/>
  <c r="M61" i="42"/>
  <c r="M54" i="42"/>
  <c r="O261" i="42"/>
  <c r="P261" i="42" s="1"/>
  <c r="M253" i="42"/>
  <c r="J333" i="42"/>
  <c r="K333" i="42" s="1"/>
  <c r="M333" i="42"/>
  <c r="O30" i="42"/>
  <c r="P30" i="42" s="1"/>
  <c r="J30" i="42"/>
  <c r="K30" i="42" s="1"/>
  <c r="M306" i="42"/>
  <c r="J306" i="42"/>
  <c r="K306" i="42" s="1"/>
  <c r="O142" i="42"/>
  <c r="P142" i="42" s="1"/>
  <c r="J278" i="42"/>
  <c r="K278" i="42" s="1"/>
  <c r="M278" i="42"/>
  <c r="M96" i="42"/>
  <c r="M139" i="42"/>
  <c r="O8" i="42"/>
  <c r="P8" i="42" s="1"/>
  <c r="O192" i="42"/>
  <c r="P192" i="42" s="1"/>
  <c r="O173" i="42"/>
  <c r="P173" i="42" s="1"/>
  <c r="J173" i="42"/>
  <c r="K173" i="42" s="1"/>
  <c r="M173" i="42"/>
  <c r="M22" i="42"/>
  <c r="J6" i="42"/>
  <c r="K6" i="42" s="1"/>
  <c r="O68" i="42"/>
  <c r="P68" i="42" s="1"/>
  <c r="M68" i="42"/>
  <c r="J11" i="42"/>
  <c r="K11" i="42" s="1"/>
  <c r="O247" i="42"/>
  <c r="P247" i="42" s="1"/>
  <c r="J247" i="42"/>
  <c r="K247" i="42" s="1"/>
  <c r="M247" i="42"/>
  <c r="M158" i="42"/>
  <c r="O158" i="42"/>
  <c r="P158" i="42" s="1"/>
  <c r="M85" i="42"/>
  <c r="O94" i="42"/>
  <c r="P94" i="42" s="1"/>
  <c r="J94" i="42"/>
  <c r="K94" i="42" s="1"/>
  <c r="O111" i="42"/>
  <c r="P111" i="42" s="1"/>
  <c r="J243" i="42"/>
  <c r="K243" i="42" s="1"/>
  <c r="M243" i="42"/>
  <c r="O316" i="42"/>
  <c r="P316" i="42" s="1"/>
  <c r="M207" i="42"/>
  <c r="J33" i="42"/>
  <c r="K33" i="42" s="1"/>
  <c r="O33" i="42"/>
  <c r="P33" i="42" s="1"/>
  <c r="O27" i="42"/>
  <c r="P27" i="42" s="1"/>
  <c r="J27" i="42"/>
  <c r="K27" i="42" s="1"/>
  <c r="M27" i="42"/>
  <c r="O297" i="42"/>
  <c r="P297" i="42" s="1"/>
  <c r="J297" i="42"/>
  <c r="K297" i="42" s="1"/>
  <c r="O302" i="42"/>
  <c r="P302" i="42" s="1"/>
  <c r="J302" i="42"/>
  <c r="K302" i="42" s="1"/>
  <c r="M302" i="42"/>
  <c r="M74" i="42"/>
  <c r="O180" i="42"/>
  <c r="P180" i="42" s="1"/>
  <c r="J180" i="42"/>
  <c r="K180" i="42" s="1"/>
  <c r="M180" i="42"/>
  <c r="O243" i="42"/>
  <c r="P243" i="42" s="1"/>
  <c r="J91" i="42"/>
  <c r="K91" i="42" s="1"/>
  <c r="O199" i="42"/>
  <c r="P199" i="42" s="1"/>
  <c r="M199" i="42"/>
  <c r="J199" i="42"/>
  <c r="K199" i="42" s="1"/>
  <c r="O99" i="42"/>
  <c r="P99" i="42" s="1"/>
  <c r="J99" i="42"/>
  <c r="K99" i="42" s="1"/>
  <c r="M99" i="42"/>
  <c r="O175" i="42"/>
  <c r="P175" i="42" s="1"/>
  <c r="M175" i="42"/>
  <c r="J175" i="42"/>
  <c r="K175" i="42" s="1"/>
  <c r="J131" i="42"/>
  <c r="K131" i="42" s="1"/>
  <c r="O131" i="42"/>
  <c r="P131" i="42" s="1"/>
  <c r="J56" i="42"/>
  <c r="K56" i="42" s="1"/>
  <c r="O56" i="42"/>
  <c r="P56" i="42" s="1"/>
  <c r="J296" i="42"/>
  <c r="K296" i="42" s="1"/>
  <c r="O296" i="42"/>
  <c r="P296" i="42" s="1"/>
  <c r="M296" i="42"/>
  <c r="M144" i="42"/>
  <c r="O75" i="42"/>
  <c r="P75" i="42" s="1"/>
  <c r="M75" i="42"/>
  <c r="J75" i="42"/>
  <c r="K75" i="42" s="1"/>
  <c r="J87" i="42"/>
  <c r="K87" i="42" s="1"/>
  <c r="O178" i="42"/>
  <c r="P178" i="42" s="1"/>
  <c r="J119" i="42"/>
  <c r="K119" i="42" s="1"/>
  <c r="M106" i="42"/>
  <c r="J174" i="42"/>
  <c r="K174" i="42" s="1"/>
  <c r="O80" i="42"/>
  <c r="P80" i="42" s="1"/>
  <c r="M80" i="42"/>
  <c r="J80" i="42"/>
  <c r="K80" i="42" s="1"/>
  <c r="O65" i="42"/>
  <c r="P65" i="42" s="1"/>
  <c r="J65" i="42"/>
  <c r="K65" i="42" s="1"/>
  <c r="J318" i="42"/>
  <c r="K318" i="42" s="1"/>
  <c r="O318" i="42"/>
  <c r="P318" i="42" s="1"/>
  <c r="O92" i="42"/>
  <c r="P92" i="42" s="1"/>
  <c r="J92" i="42"/>
  <c r="K92" i="42" s="1"/>
  <c r="M92" i="42"/>
  <c r="O307" i="42"/>
  <c r="P307" i="42" s="1"/>
  <c r="M287" i="42"/>
  <c r="M162" i="42"/>
  <c r="M209" i="42"/>
  <c r="J59" i="42"/>
  <c r="K59" i="42" s="1"/>
  <c r="M59" i="42"/>
  <c r="O59" i="42"/>
  <c r="P59" i="42" s="1"/>
  <c r="J93" i="42"/>
  <c r="K93" i="42" s="1"/>
  <c r="O116" i="42"/>
  <c r="P116" i="42" s="1"/>
  <c r="J116" i="42"/>
  <c r="K116" i="42" s="1"/>
  <c r="M116" i="42"/>
  <c r="O128" i="42"/>
  <c r="P128" i="42" s="1"/>
  <c r="M128" i="42"/>
  <c r="J128" i="42"/>
  <c r="K128" i="42" s="1"/>
  <c r="O295" i="42"/>
  <c r="P295" i="42" s="1"/>
  <c r="J295" i="42"/>
  <c r="K295" i="42" s="1"/>
  <c r="M295" i="42"/>
  <c r="J161" i="42"/>
  <c r="K161" i="42" s="1"/>
  <c r="O29" i="42"/>
  <c r="P29" i="42" s="1"/>
  <c r="J48" i="42"/>
  <c r="K48" i="42" s="1"/>
  <c r="M48" i="42"/>
  <c r="O48" i="42"/>
  <c r="P48" i="42" s="1"/>
  <c r="O28" i="42"/>
  <c r="P28" i="42" s="1"/>
  <c r="J28" i="42"/>
  <c r="K28" i="42" s="1"/>
  <c r="M28" i="42"/>
  <c r="J32" i="42"/>
  <c r="K32" i="42" s="1"/>
  <c r="O143" i="42"/>
  <c r="P143" i="42" s="1"/>
  <c r="J143" i="42"/>
  <c r="K143" i="42" s="1"/>
  <c r="J273" i="42"/>
  <c r="K273" i="42" s="1"/>
  <c r="O273" i="42"/>
  <c r="P273" i="42" s="1"/>
  <c r="M273" i="42"/>
  <c r="J351" i="42"/>
  <c r="K351" i="42" s="1"/>
  <c r="M351" i="42"/>
  <c r="O351" i="42"/>
  <c r="P351" i="42" s="1"/>
  <c r="J165" i="42"/>
  <c r="K165" i="42" s="1"/>
  <c r="M245" i="42"/>
  <c r="O84" i="42"/>
  <c r="P84" i="42" s="1"/>
  <c r="J84" i="42"/>
  <c r="K84" i="42" s="1"/>
  <c r="J245" i="42"/>
  <c r="K245" i="42" s="1"/>
  <c r="O125" i="42"/>
  <c r="P125" i="42" s="1"/>
  <c r="M125" i="42"/>
  <c r="J303" i="42"/>
  <c r="K303" i="42" s="1"/>
  <c r="J223" i="42"/>
  <c r="K223" i="42" s="1"/>
  <c r="M223" i="42"/>
  <c r="M230" i="42"/>
  <c r="J230" i="42"/>
  <c r="K230" i="42" s="1"/>
  <c r="O41" i="42"/>
  <c r="P41" i="42" s="1"/>
  <c r="M41" i="42"/>
  <c r="O150" i="42"/>
  <c r="P150" i="42" s="1"/>
  <c r="M150" i="42"/>
  <c r="J150" i="42"/>
  <c r="K150" i="42" s="1"/>
  <c r="O140" i="42"/>
  <c r="P140" i="42" s="1"/>
  <c r="M140" i="42"/>
  <c r="J140" i="42"/>
  <c r="K140" i="42" s="1"/>
  <c r="O335" i="42"/>
  <c r="P335" i="42" s="1"/>
  <c r="J335" i="42"/>
  <c r="K335" i="42" s="1"/>
  <c r="J164" i="42"/>
  <c r="K164" i="42" s="1"/>
  <c r="O164" i="42"/>
  <c r="P164" i="42" s="1"/>
  <c r="M164" i="42"/>
  <c r="O98" i="42"/>
  <c r="P98" i="42" s="1"/>
  <c r="O17" i="42"/>
  <c r="P17" i="42" s="1"/>
  <c r="J17" i="42"/>
  <c r="K17" i="42" s="1"/>
  <c r="M17" i="42"/>
  <c r="J154" i="42"/>
  <c r="K154" i="42" s="1"/>
  <c r="O154" i="42"/>
  <c r="P154" i="42" s="1"/>
  <c r="M154" i="42"/>
  <c r="M272" i="42"/>
  <c r="J272" i="42"/>
  <c r="K272" i="42" s="1"/>
  <c r="O217" i="42"/>
  <c r="P217" i="42" s="1"/>
  <c r="J301" i="42"/>
  <c r="K301" i="42" s="1"/>
  <c r="M301" i="42"/>
  <c r="J252" i="42"/>
  <c r="K252" i="42" s="1"/>
  <c r="O252" i="42"/>
  <c r="P252" i="42" s="1"/>
  <c r="O64" i="42"/>
  <c r="P64" i="42" s="1"/>
  <c r="J9" i="42"/>
  <c r="K9" i="42" s="1"/>
  <c r="O9" i="42"/>
  <c r="P9" i="42" s="1"/>
  <c r="M9" i="42"/>
  <c r="M257" i="42"/>
  <c r="M31" i="42"/>
  <c r="O134" i="42"/>
  <c r="P134" i="42" s="1"/>
  <c r="J134" i="42"/>
  <c r="K134" i="42" s="1"/>
  <c r="M134" i="42"/>
  <c r="J4" i="42"/>
  <c r="K4" i="42" s="1"/>
  <c r="O4" i="42"/>
  <c r="P4" i="42" s="1"/>
  <c r="M4" i="42"/>
  <c r="J97" i="42"/>
  <c r="K97" i="42" s="1"/>
  <c r="O97" i="42"/>
  <c r="P97" i="42" s="1"/>
  <c r="M97" i="42"/>
  <c r="J232" i="42"/>
  <c r="K232" i="42" s="1"/>
  <c r="O232" i="42"/>
  <c r="P232" i="42" s="1"/>
  <c r="M122" i="42"/>
  <c r="O122" i="42"/>
  <c r="P122" i="42" s="1"/>
  <c r="J155" i="42"/>
  <c r="K155" i="42" s="1"/>
  <c r="M293" i="42"/>
  <c r="J262" i="42"/>
  <c r="K262" i="42" s="1"/>
  <c r="M246" i="42"/>
  <c r="M107" i="42"/>
  <c r="O265" i="42"/>
  <c r="P265" i="42" s="1"/>
  <c r="J265" i="42"/>
  <c r="K265" i="42" s="1"/>
  <c r="M337" i="42"/>
  <c r="M356" i="42"/>
  <c r="O356" i="42"/>
  <c r="P356" i="42" s="1"/>
  <c r="J88" i="42"/>
  <c r="K88" i="42" s="1"/>
  <c r="J317" i="42"/>
  <c r="K317" i="42" s="1"/>
  <c r="O317" i="42"/>
  <c r="P317" i="42" s="1"/>
  <c r="O185" i="42"/>
  <c r="P185" i="42" s="1"/>
  <c r="M185" i="42"/>
  <c r="M277" i="42"/>
  <c r="O35" i="42"/>
  <c r="P35" i="42" s="1"/>
  <c r="M37" i="42"/>
  <c r="O188" i="42"/>
  <c r="P188" i="42" s="1"/>
  <c r="M213" i="42"/>
  <c r="J213" i="42"/>
  <c r="K213" i="42" s="1"/>
  <c r="M35" i="42"/>
  <c r="M148" i="42"/>
  <c r="J148" i="42"/>
  <c r="K148" i="42" s="1"/>
  <c r="M19" i="42"/>
  <c r="O314" i="42"/>
  <c r="P314" i="42" s="1"/>
  <c r="O255" i="42"/>
  <c r="P255" i="42" s="1"/>
  <c r="J308" i="42"/>
  <c r="K308" i="42" s="1"/>
  <c r="M308" i="42"/>
  <c r="J135" i="42"/>
  <c r="K135" i="42" s="1"/>
  <c r="M135" i="42"/>
  <c r="O135" i="42"/>
  <c r="P135" i="42" s="1"/>
  <c r="O197" i="42"/>
  <c r="P197" i="42" s="1"/>
  <c r="J197" i="42"/>
  <c r="K197" i="42" s="1"/>
  <c r="O118" i="42"/>
  <c r="P118" i="42" s="1"/>
  <c r="M118" i="42"/>
  <c r="J118" i="42"/>
  <c r="K118" i="42" s="1"/>
  <c r="O327" i="42"/>
  <c r="P327" i="42" s="1"/>
  <c r="J327" i="42"/>
  <c r="K327" i="42" s="1"/>
  <c r="M221" i="42"/>
  <c r="J15" i="42"/>
  <c r="K15" i="42" s="1"/>
  <c r="J239" i="42"/>
  <c r="K239" i="42" s="1"/>
  <c r="O239" i="42"/>
  <c r="P239" i="42" s="1"/>
  <c r="J340" i="42"/>
  <c r="K340" i="42" s="1"/>
  <c r="M314" i="42"/>
  <c r="J321" i="42"/>
  <c r="K321" i="42" s="1"/>
  <c r="M321" i="42"/>
  <c r="O284" i="42"/>
  <c r="P284" i="42" s="1"/>
  <c r="J277" i="42"/>
  <c r="K277" i="42" s="1"/>
  <c r="O51" i="42"/>
  <c r="P51" i="42" s="1"/>
  <c r="O293" i="42"/>
  <c r="P293" i="42" s="1"/>
  <c r="O47" i="42"/>
  <c r="P47" i="42" s="1"/>
  <c r="O292" i="42"/>
  <c r="P292" i="42" s="1"/>
  <c r="J292" i="42"/>
  <c r="K292" i="42" s="1"/>
  <c r="O112" i="42"/>
  <c r="P112" i="42" s="1"/>
  <c r="J112" i="42"/>
  <c r="K112" i="42" s="1"/>
  <c r="J191" i="42"/>
  <c r="K191" i="42" s="1"/>
  <c r="J156" i="42"/>
  <c r="K156" i="42" s="1"/>
  <c r="O325" i="42"/>
  <c r="P325" i="42" s="1"/>
  <c r="O337" i="42"/>
  <c r="P337" i="42" s="1"/>
  <c r="J115" i="42"/>
  <c r="K115" i="42" s="1"/>
  <c r="J202" i="42"/>
  <c r="K202" i="42" s="1"/>
  <c r="M202" i="42"/>
  <c r="J204" i="42"/>
  <c r="K204" i="42" s="1"/>
  <c r="M120" i="42"/>
  <c r="M284" i="42"/>
  <c r="M51" i="42"/>
  <c r="M255" i="42"/>
  <c r="O276" i="42"/>
  <c r="P276" i="42" s="1"/>
  <c r="J276" i="42"/>
  <c r="K276" i="42" s="1"/>
  <c r="M81" i="42"/>
  <c r="M276" i="42"/>
  <c r="J47" i="42"/>
  <c r="K47" i="42" s="1"/>
  <c r="J282" i="42"/>
  <c r="K282" i="42" s="1"/>
  <c r="O282" i="42"/>
  <c r="P282" i="42" s="1"/>
  <c r="M156" i="42"/>
  <c r="M196" i="42"/>
  <c r="J196" i="42"/>
  <c r="K196" i="42" s="1"/>
  <c r="O115" i="42"/>
  <c r="P115" i="42" s="1"/>
  <c r="O43" i="42"/>
  <c r="P43" i="42" s="1"/>
  <c r="J43" i="42"/>
  <c r="K43" i="42" s="1"/>
  <c r="M341" i="42"/>
  <c r="M311" i="42"/>
  <c r="O311" i="42"/>
  <c r="P311" i="42" s="1"/>
  <c r="O195" i="42"/>
  <c r="P195" i="42" s="1"/>
  <c r="M195" i="42"/>
  <c r="J195" i="42"/>
  <c r="K195" i="42" s="1"/>
  <c r="J309" i="42"/>
  <c r="K309" i="42" s="1"/>
  <c r="O309" i="42"/>
  <c r="P309" i="42" s="1"/>
  <c r="J356" i="42"/>
  <c r="K356" i="42" s="1"/>
  <c r="O208" i="42"/>
  <c r="P208" i="42" s="1"/>
  <c r="J208" i="42"/>
  <c r="K208" i="42" s="1"/>
  <c r="O126" i="42"/>
  <c r="P126" i="42" s="1"/>
  <c r="M126" i="42"/>
  <c r="J126" i="42"/>
  <c r="K126" i="42" s="1"/>
  <c r="O339" i="42"/>
  <c r="P339" i="42" s="1"/>
  <c r="M235" i="42"/>
  <c r="M179" i="42"/>
  <c r="M49" i="42"/>
  <c r="M69" i="42"/>
  <c r="O110" i="42"/>
  <c r="P110" i="42" s="1"/>
  <c r="M20" i="42"/>
  <c r="O215" i="42"/>
  <c r="P215" i="42" s="1"/>
  <c r="J67" i="42"/>
  <c r="K67" i="42" s="1"/>
  <c r="J138" i="42"/>
  <c r="K138" i="42" s="1"/>
  <c r="O279" i="42"/>
  <c r="P279" i="42" s="1"/>
  <c r="M152" i="42"/>
  <c r="J123" i="42"/>
  <c r="K123" i="42" s="1"/>
  <c r="J263" i="42"/>
  <c r="K263" i="42" s="1"/>
  <c r="M298" i="42"/>
  <c r="J198" i="42"/>
  <c r="K198" i="42" s="1"/>
  <c r="J20" i="42"/>
  <c r="K20" i="42" s="1"/>
  <c r="M167" i="42"/>
  <c r="J347" i="42"/>
  <c r="K347" i="42" s="1"/>
  <c r="M136" i="42"/>
  <c r="M263" i="42"/>
  <c r="O274" i="42"/>
  <c r="P274" i="42" s="1"/>
  <c r="O334" i="42"/>
  <c r="P334" i="42" s="1"/>
  <c r="M90" i="42"/>
  <c r="M339" i="42"/>
  <c r="O49" i="42"/>
  <c r="P49" i="42" s="1"/>
  <c r="J167" i="42"/>
  <c r="K167" i="42" s="1"/>
  <c r="J179" i="42"/>
  <c r="K179" i="42" s="1"/>
  <c r="O160" i="42"/>
  <c r="P160" i="42" s="1"/>
  <c r="M110" i="42"/>
  <c r="M198" i="42"/>
  <c r="J136" i="42"/>
  <c r="K136" i="42" s="1"/>
  <c r="AC6" i="42" l="1"/>
  <c r="AC5" i="42"/>
  <c r="K2" i="50"/>
  <c r="L2" i="50" s="1"/>
  <c r="M2" i="50" s="1"/>
  <c r="O2" i="50" l="1"/>
  <c r="K18" i="50"/>
  <c r="O18" i="50" s="1"/>
  <c r="K31" i="50"/>
  <c r="L31" i="50" s="1"/>
  <c r="M31" i="50" s="1"/>
  <c r="K19" i="50"/>
  <c r="O19" i="50" s="1"/>
  <c r="K14" i="50"/>
  <c r="O14" i="50" s="1"/>
  <c r="K7" i="50"/>
  <c r="O7" i="50" s="1"/>
  <c r="K21" i="50"/>
  <c r="L21" i="50" s="1"/>
  <c r="M21" i="50" s="1"/>
  <c r="K5" i="50"/>
  <c r="O5" i="50" s="1"/>
  <c r="L28" i="50"/>
  <c r="M28" i="50" s="1"/>
  <c r="K30" i="50"/>
  <c r="L30" i="50" s="1"/>
  <c r="M30" i="50" s="1"/>
  <c r="K11" i="50"/>
  <c r="O11" i="50" s="1"/>
  <c r="K25" i="50"/>
  <c r="O25" i="50" s="1"/>
  <c r="K28" i="50"/>
  <c r="O28" i="50"/>
  <c r="K26" i="50"/>
  <c r="O26" i="50" s="1"/>
  <c r="K6" i="50"/>
  <c r="L6" i="50" s="1"/>
  <c r="M6" i="50" s="1"/>
  <c r="K12" i="50"/>
  <c r="L12" i="50" s="1"/>
  <c r="M12" i="50" s="1"/>
  <c r="K10" i="50"/>
  <c r="L10" i="50" s="1"/>
  <c r="M10" i="50" s="1"/>
  <c r="K17" i="50"/>
  <c r="L17" i="50" s="1"/>
  <c r="M17" i="50" s="1"/>
  <c r="K4" i="50"/>
  <c r="L4" i="50" s="1"/>
  <c r="M4" i="50" s="1"/>
  <c r="K29" i="50"/>
  <c r="O29" i="50" s="1"/>
  <c r="L29" i="50"/>
  <c r="M29" i="50" s="1"/>
  <c r="K9" i="50"/>
  <c r="O9" i="50" s="1"/>
  <c r="K13" i="50"/>
  <c r="L13" i="50" s="1"/>
  <c r="M13" i="50" s="1"/>
  <c r="K22" i="50"/>
  <c r="L22" i="50" s="1"/>
  <c r="M22" i="50" s="1"/>
  <c r="K27" i="50"/>
  <c r="L27" i="50" s="1"/>
  <c r="M27" i="50" s="1"/>
  <c r="O27" i="50"/>
  <c r="K32" i="50"/>
  <c r="L32" i="50" s="1"/>
  <c r="M32" i="50" s="1"/>
  <c r="K23" i="50"/>
  <c r="L23" i="50" s="1"/>
  <c r="M23" i="50" s="1"/>
  <c r="K8" i="50"/>
  <c r="L8" i="50" s="1"/>
  <c r="M8" i="50" s="1"/>
  <c r="K15" i="50"/>
  <c r="O15" i="50" s="1"/>
  <c r="K16" i="50"/>
  <c r="L16" i="50" s="1"/>
  <c r="M16" i="50" s="1"/>
  <c r="K24" i="50"/>
  <c r="L24" i="50" s="1"/>
  <c r="M24" i="50" s="1"/>
  <c r="K3" i="50"/>
  <c r="O3" i="50" s="1"/>
  <c r="K20" i="50"/>
  <c r="L20" i="50" s="1"/>
  <c r="M20" i="50" s="1"/>
  <c r="O16" i="50" l="1"/>
  <c r="O17" i="50"/>
  <c r="L7" i="50"/>
  <c r="M7" i="50" s="1"/>
  <c r="L25" i="50"/>
  <c r="M25" i="50" s="1"/>
  <c r="O20" i="50"/>
  <c r="L15" i="50"/>
  <c r="M15" i="50" s="1"/>
  <c r="O22" i="50"/>
  <c r="O4" i="50"/>
  <c r="O6" i="50"/>
  <c r="L26" i="50"/>
  <c r="M26" i="50" s="1"/>
  <c r="L3" i="50"/>
  <c r="M3" i="50" s="1"/>
  <c r="O8" i="50"/>
  <c r="O24" i="50"/>
  <c r="L9" i="50"/>
  <c r="M9" i="50" s="1"/>
  <c r="L11" i="50"/>
  <c r="M11" i="50" s="1"/>
  <c r="O31" i="50"/>
  <c r="O13" i="50"/>
  <c r="O10" i="50"/>
  <c r="L5" i="50"/>
  <c r="M5" i="50" s="1"/>
  <c r="L19" i="50"/>
  <c r="M19" i="50" s="1"/>
  <c r="O12" i="50"/>
  <c r="L14" i="50"/>
  <c r="M14" i="50" s="1"/>
  <c r="W9" i="50"/>
  <c r="O32" i="50"/>
  <c r="O23" i="50"/>
  <c r="O30" i="50"/>
  <c r="W10" i="50"/>
  <c r="O21" i="50"/>
  <c r="L18" i="50"/>
  <c r="M18" i="50" s="1"/>
  <c r="W8" i="50" l="1"/>
</calcChain>
</file>

<file path=xl/sharedStrings.xml><?xml version="1.0" encoding="utf-8"?>
<sst xmlns="http://schemas.openxmlformats.org/spreadsheetml/2006/main" count="5506" uniqueCount="178">
  <si>
    <t>Training</t>
  </si>
  <si>
    <t>Testing</t>
  </si>
  <si>
    <t>Date</t>
  </si>
  <si>
    <t>Sales</t>
  </si>
  <si>
    <t>Returns</t>
  </si>
  <si>
    <t>Mean</t>
  </si>
  <si>
    <t>Standard Error</t>
  </si>
  <si>
    <t>Median</t>
  </si>
  <si>
    <t>Count</t>
  </si>
  <si>
    <t>Outlier</t>
  </si>
  <si>
    <t>Outliers Replaced</t>
  </si>
  <si>
    <t>Without Outliers</t>
  </si>
  <si>
    <t>With Outliers</t>
  </si>
  <si>
    <t>SD</t>
  </si>
  <si>
    <t>Weekday</t>
  </si>
  <si>
    <t>Monday</t>
  </si>
  <si>
    <t>Tuesday</t>
  </si>
  <si>
    <t>Wednesday</t>
  </si>
  <si>
    <t>Thursday</t>
  </si>
  <si>
    <t>Friday</t>
  </si>
  <si>
    <t>Saturday</t>
  </si>
  <si>
    <t>Last Same Weekday Sale</t>
  </si>
  <si>
    <t>SUMMARY OUTPUT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</si>
  <si>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</si>
  <si>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</si>
  <si>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</si>
  <si>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</si>
  <si>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</si>
  <si>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</si>
  <si>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</si>
  <si>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</si>
  <si>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</si>
  <si>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</si>
  <si>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</si>
  <si>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</si>
  <si>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</si>
  <si>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</si>
  <si>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</si>
  <si>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</si>
  <si>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</si>
  <si>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</si>
  <si>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</si>
  <si>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</si>
  <si>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</si>
  <si>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</si>
  <si>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Last 5 Days Average</t>
  </si>
  <si>
    <t>Error</t>
  </si>
  <si>
    <t>Average Percentage Error</t>
  </si>
  <si>
    <t>Median Percentage Error</t>
  </si>
  <si>
    <t>Average Error</t>
  </si>
  <si>
    <t>Model</t>
  </si>
  <si>
    <t>Cost of Return</t>
  </si>
  <si>
    <t>Outliers Replaced Sales</t>
  </si>
  <si>
    <t>Lag Sales</t>
  </si>
  <si>
    <t>IsWeekend</t>
  </si>
  <si>
    <t>Last 3 Days sales Average</t>
  </si>
  <si>
    <t>Season</t>
  </si>
  <si>
    <t>Seasons</t>
  </si>
  <si>
    <t>Winter</t>
  </si>
  <si>
    <t>spring</t>
  </si>
  <si>
    <t>March,April,May</t>
  </si>
  <si>
    <t>Summer</t>
  </si>
  <si>
    <t>June,July,August</t>
  </si>
  <si>
    <t xml:space="preserve">Autumn </t>
  </si>
  <si>
    <t>September,october,november</t>
  </si>
  <si>
    <t>December,january,february</t>
  </si>
  <si>
    <t>Month</t>
  </si>
  <si>
    <t>Holiday</t>
  </si>
  <si>
    <t>Temp/Weather</t>
  </si>
  <si>
    <t>promotions</t>
  </si>
  <si>
    <t>Nearby stores</t>
  </si>
  <si>
    <t>Day</t>
  </si>
  <si>
    <t>School holidays</t>
  </si>
  <si>
    <t>List of possible Features</t>
  </si>
  <si>
    <t>IsWinter</t>
  </si>
  <si>
    <t>IsSummer</t>
  </si>
  <si>
    <t>IsSpring</t>
  </si>
  <si>
    <t>IsAutumn</t>
  </si>
  <si>
    <t>Jan</t>
  </si>
  <si>
    <t>Feb</t>
  </si>
  <si>
    <t xml:space="preserve">March </t>
  </si>
  <si>
    <t>April</t>
  </si>
  <si>
    <t>May</t>
  </si>
  <si>
    <t>June</t>
  </si>
  <si>
    <t>July</t>
  </si>
  <si>
    <t>August</t>
  </si>
  <si>
    <t>Sep</t>
  </si>
  <si>
    <t>Oct</t>
  </si>
  <si>
    <t xml:space="preserve">Nov </t>
  </si>
  <si>
    <t>Dec</t>
  </si>
  <si>
    <t>MidOfMonth</t>
  </si>
  <si>
    <t>EndOFMonth_last10Days</t>
  </si>
  <si>
    <t>StartOfMonth_Initial10Days</t>
  </si>
  <si>
    <t>Last day of month</t>
  </si>
  <si>
    <t>Last 5 days</t>
  </si>
  <si>
    <t>Last 6 months</t>
  </si>
  <si>
    <t>Last 3 months</t>
  </si>
  <si>
    <t>Last 15 days of month</t>
  </si>
  <si>
    <t>Not selected</t>
  </si>
  <si>
    <t>Predicted Sales</t>
  </si>
  <si>
    <t>Absolute Error</t>
  </si>
  <si>
    <t>Abs % Error</t>
  </si>
  <si>
    <t>Cost of model</t>
  </si>
  <si>
    <t>SSE</t>
  </si>
  <si>
    <t xml:space="preserve">last 3 days </t>
  </si>
  <si>
    <t>first 6 months</t>
  </si>
  <si>
    <t xml:space="preserve"> 3 Days moving sales Average</t>
  </si>
  <si>
    <t>Total cost of model</t>
  </si>
  <si>
    <t xml:space="preserve">Cost of return </t>
  </si>
  <si>
    <t>Total cost of Return</t>
  </si>
  <si>
    <t>Last 3 days</t>
  </si>
  <si>
    <t>first 6 months/last six month</t>
  </si>
  <si>
    <t>predicted Sales</t>
  </si>
  <si>
    <t>error</t>
  </si>
  <si>
    <t>Abs error</t>
  </si>
  <si>
    <t>MAPE</t>
  </si>
  <si>
    <t>error %</t>
  </si>
  <si>
    <t>%Return</t>
  </si>
  <si>
    <t>over predicted</t>
  </si>
  <si>
    <t>underpredicted</t>
  </si>
  <si>
    <t>overpredicted</t>
  </si>
  <si>
    <t>cost of model</t>
  </si>
  <si>
    <t>cost of return</t>
  </si>
  <si>
    <t>Total cost</t>
  </si>
  <si>
    <t>after</t>
  </si>
  <si>
    <t>Before</t>
  </si>
  <si>
    <t>Avg cost</t>
  </si>
  <si>
    <t>weightedError</t>
  </si>
  <si>
    <t>sq weighted error</t>
  </si>
  <si>
    <t>Total Over prediction</t>
  </si>
  <si>
    <t>Total under prediction</t>
  </si>
  <si>
    <t>With weights</t>
  </si>
  <si>
    <t>Without weight</t>
  </si>
  <si>
    <t>Replaced Sales</t>
  </si>
  <si>
    <t>Last 5 days average</t>
  </si>
  <si>
    <t>3 Days Moving average sales</t>
  </si>
  <si>
    <t>lag indicator</t>
  </si>
  <si>
    <t>Cost</t>
  </si>
  <si>
    <t>lag</t>
  </si>
  <si>
    <t>weekday</t>
  </si>
  <si>
    <t>cost</t>
  </si>
  <si>
    <t>indicator</t>
  </si>
  <si>
    <t>predicted</t>
  </si>
  <si>
    <t>date</t>
  </si>
  <si>
    <t xml:space="preserve">Cost  of return </t>
  </si>
  <si>
    <t>Cost  of model</t>
  </si>
  <si>
    <t>underprediction</t>
  </si>
  <si>
    <t>overprediction</t>
  </si>
  <si>
    <t xml:space="preserve">cost of return </t>
  </si>
  <si>
    <t>difference</t>
  </si>
  <si>
    <t>min</t>
  </si>
  <si>
    <t>max</t>
  </si>
  <si>
    <t>Sunday</t>
  </si>
  <si>
    <t>tmp</t>
  </si>
  <si>
    <t>5 days Avg</t>
  </si>
  <si>
    <t>5 days avg</t>
  </si>
  <si>
    <t>Weelend</t>
  </si>
  <si>
    <t>lead indicator</t>
  </si>
  <si>
    <t>Selected</t>
  </si>
  <si>
    <t>normalise lag sales</t>
  </si>
  <si>
    <t>normalised last same</t>
  </si>
  <si>
    <t>normalise 5 days</t>
  </si>
  <si>
    <t>normalised sales</t>
  </si>
  <si>
    <t>Before model</t>
  </si>
  <si>
    <t>Average cost</t>
  </si>
  <si>
    <t>Median Error</t>
  </si>
  <si>
    <t>Model with weights</t>
  </si>
  <si>
    <t>median error</t>
  </si>
  <si>
    <t>without weights</t>
  </si>
  <si>
    <t>Optimised</t>
  </si>
  <si>
    <t>not optimised</t>
  </si>
  <si>
    <t>selected Model</t>
  </si>
  <si>
    <t>Model improvement</t>
  </si>
  <si>
    <t>Possible models</t>
  </si>
  <si>
    <t>not selected</t>
  </si>
  <si>
    <t xml:space="preserve">cost </t>
  </si>
  <si>
    <t>underprecition value</t>
  </si>
  <si>
    <t>overprediction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</si>
</sst>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7" formatCode="###0.0;###0.0"/>
    <numFmt numFmtId="168" formatCode="###0;###0"/>
    <numFmt numFmtId="169" formatCode="0.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DBE1E1"/>
      </left>
      <right/>
      <top style="thin">
        <color rgb="FFDBE1E1"/>
      </top>
      <bottom style="thin">
        <color rgb="FFDBE1E1"/>
      </bottom>
      <diagonal/>
    </border>
    <border>
      <left style="thin">
        <color rgb="FFDBE1E1"/>
      </left>
      <right/>
      <top/>
      <bottom/>
      <diagonal/>
    </border>
    <border>
      <left style="thin">
        <color rgb="FFDBE1E1"/>
      </left>
      <right style="thin">
        <color rgb="FFDBE1E1"/>
      </right>
      <top style="thin">
        <color rgb="FFDBE1E1"/>
      </top>
      <bottom style="thin">
        <color rgb="FFDBE1E1"/>
      </bottom>
      <diagonal/>
    </border>
    <border>
      <left style="thin">
        <color rgb="FFDBE1E1"/>
      </left>
      <right style="thin">
        <color rgb="FFDBE1E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1">
    <xf numFmtId="0" fontId="0" fillId="0" borderId="0" xfId="0"/>
    <xf numFmtId="14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2" fillId="0" borderId="2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Continuous"/>
    </xf>
    <xf numFmtId="0" fontId="0" fillId="0" borderId="0" xfId="0" applyFill="1"/>
    <xf numFmtId="1" fontId="0" fillId="0" borderId="0" xfId="0" applyNumberFormat="1"/>
    <xf numFmtId="9" fontId="0" fillId="0" borderId="0" xfId="1" applyFont="1"/>
    <xf numFmtId="9" fontId="0" fillId="0" borderId="0" xfId="0" applyNumberFormat="1"/>
    <xf numFmtId="1" fontId="0" fillId="2" borderId="0" xfId="0" applyNumberFormat="1" applyFill="1"/>
    <xf numFmtId="0" fontId="0" fillId="2" borderId="0" xfId="0" applyFill="1"/>
    <xf numFmtId="0" fontId="0" fillId="0" borderId="0" xfId="1" applyNumberFormat="1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14" fontId="0" fillId="0" borderId="0" xfId="0" applyNumberFormat="1" applyFill="1"/>
    <xf numFmtId="0" fontId="0" fillId="7" borderId="0" xfId="0" applyFill="1"/>
    <xf numFmtId="0" fontId="0" fillId="0" borderId="0" xfId="0" applyAlignment="1">
      <alignment horizontal="center"/>
    </xf>
    <xf numFmtId="0" fontId="0" fillId="0" borderId="3" xfId="0" applyBorder="1"/>
    <xf numFmtId="0" fontId="0" fillId="8" borderId="3" xfId="0" applyFill="1" applyBorder="1"/>
    <xf numFmtId="9" fontId="0" fillId="0" borderId="3" xfId="0" applyNumberFormat="1" applyBorder="1"/>
    <xf numFmtId="0" fontId="0" fillId="0" borderId="0" xfId="0" applyAlignment="1"/>
    <xf numFmtId="167" fontId="5" fillId="0" borderId="4" xfId="0" applyNumberFormat="1" applyFont="1" applyBorder="1" applyAlignment="1">
      <alignment wrapText="1"/>
    </xf>
    <xf numFmtId="167" fontId="5" fillId="0" borderId="5" xfId="0" applyNumberFormat="1" applyFont="1" applyFill="1" applyBorder="1" applyAlignment="1">
      <alignment wrapText="1"/>
    </xf>
    <xf numFmtId="168" fontId="5" fillId="0" borderId="4" xfId="0" applyNumberFormat="1" applyFont="1" applyBorder="1" applyAlignment="1">
      <alignment wrapText="1"/>
    </xf>
    <xf numFmtId="167" fontId="5" fillId="0" borderId="6" xfId="0" applyNumberFormat="1" applyFont="1" applyBorder="1" applyAlignment="1">
      <alignment wrapText="1"/>
    </xf>
    <xf numFmtId="168" fontId="5" fillId="0" borderId="6" xfId="0" applyNumberFormat="1" applyFont="1" applyBorder="1" applyAlignment="1">
      <alignment wrapText="1"/>
    </xf>
    <xf numFmtId="167" fontId="5" fillId="0" borderId="7" xfId="0" applyNumberFormat="1" applyFont="1" applyFill="1" applyBorder="1" applyAlignment="1">
      <alignment wrapText="1"/>
    </xf>
    <xf numFmtId="169" fontId="0" fillId="0" borderId="0" xfId="0" applyNumberFormat="1"/>
    <xf numFmtId="0" fontId="0" fillId="2" borderId="0" xfId="0" applyFill="1" applyBorder="1" applyAlignment="1"/>
    <xf numFmtId="0" fontId="0" fillId="2" borderId="1" xfId="0" applyFill="1" applyBorder="1" applyAlignment="1"/>
    <xf numFmtId="0" fontId="0" fillId="8" borderId="0" xfId="0" applyFill="1"/>
    <xf numFmtId="0" fontId="0" fillId="9" borderId="0" xfId="0" applyFill="1"/>
    <xf numFmtId="0" fontId="0" fillId="9" borderId="0" xfId="0" applyFill="1" applyBorder="1" applyAlignment="1"/>
    <xf numFmtId="0" fontId="0" fillId="9" borderId="1" xfId="0" applyFill="1" applyBorder="1" applyAlignment="1"/>
    <xf numFmtId="9" fontId="0" fillId="0" borderId="3" xfId="1" applyFont="1" applyBorder="1"/>
    <xf numFmtId="0" fontId="0" fillId="8" borderId="8" xfId="0" applyFill="1" applyBorder="1"/>
    <xf numFmtId="0" fontId="0" fillId="8" borderId="9" xfId="0" applyFill="1" applyBorder="1"/>
    <xf numFmtId="0" fontId="3" fillId="5" borderId="0" xfId="0" applyFont="1" applyFill="1"/>
    <xf numFmtId="14" fontId="4" fillId="10" borderId="0" xfId="0" applyNumberFormat="1" applyFont="1" applyFill="1"/>
    <xf numFmtId="0" fontId="4" fillId="10" borderId="0" xfId="0" applyFont="1" applyFill="1"/>
    <xf numFmtId="0" fontId="0" fillId="11" borderId="0" xfId="0" applyFill="1"/>
    <xf numFmtId="0" fontId="0" fillId="8" borderId="10" xfId="0" applyFill="1" applyBorder="1"/>
    <xf numFmtId="0" fontId="0" fillId="0" borderId="10" xfId="0" applyBorder="1"/>
    <xf numFmtId="0" fontId="0" fillId="0" borderId="0" xfId="0" applyBorder="1"/>
    <xf numFmtId="0" fontId="0" fillId="0" borderId="3" xfId="0" applyFill="1" applyBorder="1" applyAlignment="1"/>
    <xf numFmtId="0" fontId="0" fillId="8" borderId="3" xfId="0" applyFill="1" applyBorder="1" applyAlignment="1"/>
    <xf numFmtId="0" fontId="0" fillId="0" borderId="3" xfId="0" applyNumberFormat="1" applyBorder="1"/>
    <xf numFmtId="9" fontId="0" fillId="0" borderId="3" xfId="0" applyNumberFormat="1" applyFill="1" applyBorder="1" applyAlignme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A2E64-1F1D-46B5-A6BD-9B8F8503E19D}">
  <dimension ref="A1:J368"/>
  <sheetViews>
    <sheetView zoomScale="75" zoomScaleNormal="75" workbookViewId="0">
      <selection activeCell="A368" sqref="A368"/>
    </sheetView>
  </sheetViews>
  <sheetFormatPr defaultRowHeight="14.5" x14ac:dyDescent="0.35"/>
  <cols>
    <col min="1" max="1" width="11.453125" bestFit="1" customWidth="1"/>
    <col min="8" max="8" width="11.453125" bestFit="1" customWidth="1"/>
  </cols>
  <sheetData>
    <row r="1" spans="1:10" x14ac:dyDescent="0.35">
      <c r="A1" s="19" t="s">
        <v>0</v>
      </c>
      <c r="B1" s="19"/>
      <c r="C1" s="19"/>
      <c r="H1" s="19" t="s">
        <v>1</v>
      </c>
      <c r="I1" s="19"/>
      <c r="J1" s="19"/>
    </row>
    <row r="2" spans="1:10" x14ac:dyDescent="0.35">
      <c r="A2" t="s">
        <v>2</v>
      </c>
      <c r="B2" t="s">
        <v>3</v>
      </c>
      <c r="C2" t="s">
        <v>4</v>
      </c>
      <c r="H2" t="s">
        <v>2</v>
      </c>
      <c r="I2" t="s">
        <v>3</v>
      </c>
      <c r="J2" t="s">
        <v>4</v>
      </c>
    </row>
    <row r="3" spans="1:10" x14ac:dyDescent="0.35">
      <c r="A3" s="1">
        <v>40909</v>
      </c>
      <c r="B3">
        <v>5549</v>
      </c>
      <c r="C3">
        <v>901</v>
      </c>
      <c r="H3" s="1">
        <v>41275</v>
      </c>
      <c r="I3">
        <v>5264</v>
      </c>
      <c r="J3">
        <v>1616</v>
      </c>
    </row>
    <row r="4" spans="1:10" x14ac:dyDescent="0.35">
      <c r="A4" s="1">
        <v>40910</v>
      </c>
      <c r="B4">
        <v>4285</v>
      </c>
      <c r="C4">
        <v>684</v>
      </c>
      <c r="H4" s="1">
        <v>41276</v>
      </c>
      <c r="I4">
        <v>4895</v>
      </c>
      <c r="J4">
        <v>2038</v>
      </c>
    </row>
    <row r="5" spans="1:10" x14ac:dyDescent="0.35">
      <c r="A5" s="1">
        <v>40911</v>
      </c>
      <c r="B5">
        <v>3950</v>
      </c>
      <c r="C5">
        <v>1534</v>
      </c>
      <c r="H5" s="1">
        <v>41277</v>
      </c>
      <c r="I5">
        <v>4230</v>
      </c>
      <c r="J5">
        <v>2421</v>
      </c>
    </row>
    <row r="6" spans="1:10" x14ac:dyDescent="0.35">
      <c r="A6" s="1">
        <v>40912</v>
      </c>
      <c r="B6">
        <v>3996</v>
      </c>
      <c r="C6">
        <v>1641</v>
      </c>
      <c r="H6" s="1">
        <v>41278</v>
      </c>
      <c r="I6">
        <v>5071</v>
      </c>
      <c r="J6">
        <v>1702</v>
      </c>
    </row>
    <row r="7" spans="1:10" x14ac:dyDescent="0.35">
      <c r="A7" s="1">
        <v>40913</v>
      </c>
      <c r="B7">
        <v>4413</v>
      </c>
      <c r="C7">
        <v>1151</v>
      </c>
      <c r="H7" s="1">
        <v>41279</v>
      </c>
      <c r="I7">
        <v>6145</v>
      </c>
      <c r="J7">
        <v>1125</v>
      </c>
    </row>
    <row r="8" spans="1:10" x14ac:dyDescent="0.35">
      <c r="A8" s="1">
        <v>40914</v>
      </c>
      <c r="B8">
        <v>4220</v>
      </c>
      <c r="C8">
        <v>1772</v>
      </c>
      <c r="H8" s="1">
        <v>41280</v>
      </c>
      <c r="I8">
        <v>5558</v>
      </c>
      <c r="J8">
        <v>1753</v>
      </c>
    </row>
    <row r="9" spans="1:10" x14ac:dyDescent="0.35">
      <c r="A9" s="1">
        <v>40915</v>
      </c>
      <c r="B9">
        <v>5281</v>
      </c>
      <c r="C9">
        <v>1287</v>
      </c>
      <c r="H9" s="1">
        <v>41281</v>
      </c>
      <c r="I9">
        <v>4506</v>
      </c>
      <c r="J9">
        <v>1492</v>
      </c>
    </row>
    <row r="10" spans="1:10" x14ac:dyDescent="0.35">
      <c r="A10" s="1">
        <v>40916</v>
      </c>
      <c r="B10">
        <v>5214</v>
      </c>
      <c r="C10">
        <v>1141</v>
      </c>
      <c r="H10" s="1">
        <v>41282</v>
      </c>
      <c r="I10">
        <v>4488</v>
      </c>
      <c r="J10">
        <v>1971</v>
      </c>
    </row>
    <row r="11" spans="1:10" x14ac:dyDescent="0.35">
      <c r="A11" s="1">
        <v>40917</v>
      </c>
      <c r="B11">
        <v>4097</v>
      </c>
      <c r="C11">
        <v>1054</v>
      </c>
      <c r="H11" s="1">
        <v>41283</v>
      </c>
      <c r="I11">
        <v>4772</v>
      </c>
      <c r="J11">
        <v>1658</v>
      </c>
    </row>
    <row r="12" spans="1:10" x14ac:dyDescent="0.35">
      <c r="A12" s="1">
        <v>40918</v>
      </c>
      <c r="B12">
        <v>3757</v>
      </c>
      <c r="C12">
        <v>1583</v>
      </c>
      <c r="H12" s="1">
        <v>41284</v>
      </c>
      <c r="I12">
        <v>4979</v>
      </c>
      <c r="J12">
        <v>1491</v>
      </c>
    </row>
    <row r="13" spans="1:10" x14ac:dyDescent="0.35">
      <c r="A13" s="1">
        <v>40919</v>
      </c>
      <c r="B13">
        <v>4307</v>
      </c>
      <c r="C13">
        <v>1321</v>
      </c>
      <c r="H13" s="1">
        <v>41285</v>
      </c>
      <c r="I13">
        <v>5192</v>
      </c>
      <c r="J13">
        <v>1062</v>
      </c>
    </row>
    <row r="14" spans="1:10" x14ac:dyDescent="0.35">
      <c r="A14" s="1">
        <v>40920</v>
      </c>
      <c r="B14">
        <v>4380</v>
      </c>
      <c r="C14">
        <v>1155</v>
      </c>
      <c r="H14" s="1">
        <v>41286</v>
      </c>
      <c r="I14">
        <v>6065</v>
      </c>
      <c r="J14">
        <v>868</v>
      </c>
    </row>
    <row r="15" spans="1:10" x14ac:dyDescent="0.35">
      <c r="A15" s="1">
        <v>40921</v>
      </c>
      <c r="B15">
        <v>4075</v>
      </c>
      <c r="C15">
        <v>1876</v>
      </c>
      <c r="H15" s="1">
        <v>41287</v>
      </c>
      <c r="I15">
        <v>4711</v>
      </c>
      <c r="J15">
        <v>1426</v>
      </c>
    </row>
    <row r="16" spans="1:10" x14ac:dyDescent="0.35">
      <c r="A16" s="1">
        <v>40922</v>
      </c>
      <c r="B16">
        <v>4984</v>
      </c>
      <c r="C16">
        <v>1360</v>
      </c>
      <c r="H16" s="1">
        <v>41288</v>
      </c>
      <c r="I16">
        <v>4096</v>
      </c>
      <c r="J16">
        <v>1558</v>
      </c>
    </row>
    <row r="17" spans="1:10" x14ac:dyDescent="0.35">
      <c r="A17" s="1">
        <v>40923</v>
      </c>
      <c r="B17">
        <v>4625</v>
      </c>
      <c r="C17">
        <v>1708</v>
      </c>
      <c r="H17" s="1">
        <v>41289</v>
      </c>
      <c r="I17">
        <v>4032</v>
      </c>
      <c r="J17">
        <v>2114</v>
      </c>
    </row>
    <row r="18" spans="1:10" x14ac:dyDescent="0.35">
      <c r="A18" s="1">
        <v>40924</v>
      </c>
      <c r="B18">
        <v>3706</v>
      </c>
      <c r="C18">
        <v>1589</v>
      </c>
      <c r="H18" s="1">
        <v>41290</v>
      </c>
      <c r="I18">
        <v>4776</v>
      </c>
      <c r="J18">
        <v>1578</v>
      </c>
    </row>
    <row r="19" spans="1:10" x14ac:dyDescent="0.35">
      <c r="A19" s="1">
        <v>40925</v>
      </c>
      <c r="B19">
        <v>3782</v>
      </c>
      <c r="C19">
        <v>1485</v>
      </c>
      <c r="H19" s="1">
        <v>41291</v>
      </c>
      <c r="I19">
        <v>2591</v>
      </c>
      <c r="J19">
        <v>3806</v>
      </c>
    </row>
    <row r="20" spans="1:10" x14ac:dyDescent="0.35">
      <c r="A20" s="1">
        <v>40926</v>
      </c>
      <c r="B20">
        <v>4263</v>
      </c>
      <c r="C20">
        <v>1395</v>
      </c>
      <c r="H20" s="1">
        <v>41292</v>
      </c>
      <c r="I20">
        <v>3065</v>
      </c>
      <c r="J20">
        <v>471</v>
      </c>
    </row>
    <row r="21" spans="1:10" x14ac:dyDescent="0.35">
      <c r="A21" s="1">
        <v>40927</v>
      </c>
      <c r="B21">
        <v>3901</v>
      </c>
      <c r="C21">
        <v>1336</v>
      </c>
      <c r="H21" s="1">
        <v>41293</v>
      </c>
      <c r="I21">
        <v>6468</v>
      </c>
      <c r="J21">
        <v>485</v>
      </c>
    </row>
    <row r="22" spans="1:10" x14ac:dyDescent="0.35">
      <c r="A22" s="1">
        <v>40928</v>
      </c>
      <c r="B22">
        <v>4376</v>
      </c>
      <c r="C22">
        <v>1306</v>
      </c>
      <c r="H22" s="1">
        <v>41294</v>
      </c>
      <c r="I22">
        <v>6335</v>
      </c>
      <c r="J22">
        <v>889</v>
      </c>
    </row>
    <row r="23" spans="1:10" x14ac:dyDescent="0.35">
      <c r="A23" s="1">
        <v>40929</v>
      </c>
      <c r="B23">
        <v>5661</v>
      </c>
      <c r="C23">
        <v>633</v>
      </c>
      <c r="H23" s="1">
        <v>41295</v>
      </c>
      <c r="I23">
        <v>4824</v>
      </c>
      <c r="J23">
        <v>905</v>
      </c>
    </row>
    <row r="24" spans="1:10" x14ac:dyDescent="0.35">
      <c r="A24" s="1">
        <v>40930</v>
      </c>
      <c r="B24">
        <v>5299</v>
      </c>
      <c r="C24">
        <v>1060</v>
      </c>
      <c r="H24" s="1">
        <v>41296</v>
      </c>
      <c r="I24">
        <v>5042</v>
      </c>
      <c r="J24">
        <v>1249</v>
      </c>
    </row>
    <row r="25" spans="1:10" x14ac:dyDescent="0.35">
      <c r="A25" s="1">
        <v>40931</v>
      </c>
      <c r="B25">
        <v>3587</v>
      </c>
      <c r="C25">
        <v>1593</v>
      </c>
      <c r="H25" s="1">
        <v>41297</v>
      </c>
      <c r="I25">
        <v>5238</v>
      </c>
      <c r="J25">
        <v>1191</v>
      </c>
    </row>
    <row r="26" spans="1:10" x14ac:dyDescent="0.35">
      <c r="A26" s="1">
        <v>40932</v>
      </c>
      <c r="B26">
        <v>3742</v>
      </c>
      <c r="C26">
        <v>1361</v>
      </c>
      <c r="H26" s="1">
        <v>41298</v>
      </c>
      <c r="I26">
        <v>5660</v>
      </c>
      <c r="J26">
        <v>825</v>
      </c>
    </row>
    <row r="27" spans="1:10" x14ac:dyDescent="0.35">
      <c r="A27" s="1">
        <v>40933</v>
      </c>
      <c r="B27">
        <v>3516</v>
      </c>
      <c r="C27">
        <v>1881</v>
      </c>
      <c r="H27" s="1">
        <v>41299</v>
      </c>
      <c r="I27">
        <v>4786</v>
      </c>
      <c r="J27">
        <v>1202</v>
      </c>
    </row>
    <row r="28" spans="1:10" x14ac:dyDescent="0.35">
      <c r="A28" s="1">
        <v>40934</v>
      </c>
      <c r="B28">
        <v>3657</v>
      </c>
      <c r="C28">
        <v>1534</v>
      </c>
      <c r="H28" s="1">
        <v>41300</v>
      </c>
      <c r="I28">
        <v>6425</v>
      </c>
      <c r="J28">
        <v>939</v>
      </c>
    </row>
    <row r="29" spans="1:10" x14ac:dyDescent="0.35">
      <c r="A29" s="1">
        <v>40935</v>
      </c>
      <c r="B29">
        <v>4107</v>
      </c>
      <c r="C29">
        <v>1444</v>
      </c>
      <c r="H29" s="1">
        <v>41301</v>
      </c>
      <c r="I29">
        <v>6093</v>
      </c>
      <c r="J29">
        <v>1083</v>
      </c>
    </row>
    <row r="30" spans="1:10" x14ac:dyDescent="0.35">
      <c r="A30" s="1">
        <v>40936</v>
      </c>
      <c r="B30">
        <v>5166</v>
      </c>
      <c r="C30">
        <v>1173</v>
      </c>
      <c r="H30" s="1">
        <v>41302</v>
      </c>
      <c r="I30">
        <v>4438</v>
      </c>
      <c r="J30">
        <v>1461</v>
      </c>
    </row>
    <row r="31" spans="1:10" x14ac:dyDescent="0.35">
      <c r="A31" s="1">
        <v>40937</v>
      </c>
      <c r="B31">
        <v>5031</v>
      </c>
      <c r="C31">
        <v>1311</v>
      </c>
      <c r="H31" s="1">
        <v>41303</v>
      </c>
      <c r="I31">
        <v>4741</v>
      </c>
      <c r="J31">
        <v>1356</v>
      </c>
    </row>
    <row r="32" spans="1:10" x14ac:dyDescent="0.35">
      <c r="A32" s="1">
        <v>40938</v>
      </c>
      <c r="B32">
        <v>3241</v>
      </c>
      <c r="C32">
        <v>1942</v>
      </c>
      <c r="H32" s="1">
        <v>41304</v>
      </c>
      <c r="I32">
        <v>5080</v>
      </c>
      <c r="J32">
        <v>1083</v>
      </c>
    </row>
    <row r="33" spans="1:10" x14ac:dyDescent="0.35">
      <c r="A33" s="1">
        <v>40939</v>
      </c>
      <c r="B33">
        <v>3794</v>
      </c>
      <c r="C33">
        <v>1287</v>
      </c>
      <c r="H33" s="1">
        <v>41305</v>
      </c>
      <c r="I33">
        <v>4340</v>
      </c>
      <c r="J33">
        <v>1862</v>
      </c>
    </row>
    <row r="34" spans="1:10" x14ac:dyDescent="0.35">
      <c r="A34" s="1">
        <v>40940</v>
      </c>
      <c r="B34">
        <v>3987</v>
      </c>
      <c r="C34">
        <v>949</v>
      </c>
    </row>
    <row r="35" spans="1:10" x14ac:dyDescent="0.35">
      <c r="A35" s="1">
        <v>40941</v>
      </c>
      <c r="B35">
        <v>3841</v>
      </c>
      <c r="C35">
        <v>1223</v>
      </c>
    </row>
    <row r="36" spans="1:10" x14ac:dyDescent="0.35">
      <c r="A36" s="1">
        <v>40942</v>
      </c>
      <c r="B36">
        <v>4489</v>
      </c>
      <c r="C36">
        <v>988</v>
      </c>
    </row>
    <row r="37" spans="1:10" x14ac:dyDescent="0.35">
      <c r="A37" s="1">
        <v>40943</v>
      </c>
      <c r="B37">
        <v>5628</v>
      </c>
      <c r="C37">
        <v>946</v>
      </c>
    </row>
    <row r="38" spans="1:10" x14ac:dyDescent="0.35">
      <c r="A38" s="1">
        <v>40944</v>
      </c>
      <c r="B38">
        <v>4295</v>
      </c>
      <c r="C38">
        <v>1698</v>
      </c>
    </row>
    <row r="39" spans="1:10" x14ac:dyDescent="0.35">
      <c r="A39" s="1">
        <v>40945</v>
      </c>
      <c r="B39">
        <v>3259</v>
      </c>
      <c r="C39">
        <v>1738</v>
      </c>
    </row>
    <row r="40" spans="1:10" x14ac:dyDescent="0.35">
      <c r="A40" s="1">
        <v>40946</v>
      </c>
      <c r="B40">
        <v>3582</v>
      </c>
      <c r="C40">
        <v>1186</v>
      </c>
    </row>
    <row r="41" spans="1:10" x14ac:dyDescent="0.35">
      <c r="A41" s="1">
        <v>40947</v>
      </c>
      <c r="B41">
        <v>3878</v>
      </c>
      <c r="C41">
        <v>1060</v>
      </c>
    </row>
    <row r="42" spans="1:10" x14ac:dyDescent="0.35">
      <c r="A42" s="1">
        <v>40948</v>
      </c>
      <c r="B42">
        <v>4423</v>
      </c>
      <c r="C42">
        <v>570</v>
      </c>
    </row>
    <row r="43" spans="1:10" x14ac:dyDescent="0.35">
      <c r="A43" s="1">
        <v>40949</v>
      </c>
      <c r="B43">
        <v>4431</v>
      </c>
      <c r="C43">
        <v>929</v>
      </c>
    </row>
    <row r="44" spans="1:10" x14ac:dyDescent="0.35">
      <c r="A44" s="1">
        <v>40950</v>
      </c>
      <c r="B44">
        <v>5229</v>
      </c>
      <c r="C44">
        <v>1130</v>
      </c>
    </row>
    <row r="45" spans="1:10" x14ac:dyDescent="0.35">
      <c r="A45" s="1">
        <v>40951</v>
      </c>
      <c r="B45">
        <v>5357</v>
      </c>
      <c r="C45">
        <v>831</v>
      </c>
    </row>
    <row r="46" spans="1:10" x14ac:dyDescent="0.35">
      <c r="A46" s="1">
        <v>40952</v>
      </c>
      <c r="B46">
        <v>4260</v>
      </c>
      <c r="C46">
        <v>1527</v>
      </c>
    </row>
    <row r="47" spans="1:10" x14ac:dyDescent="0.35">
      <c r="A47" s="1">
        <v>40953</v>
      </c>
      <c r="B47">
        <v>6659</v>
      </c>
      <c r="C47">
        <v>61</v>
      </c>
    </row>
    <row r="48" spans="1:10" x14ac:dyDescent="0.35">
      <c r="A48" s="1">
        <v>40954</v>
      </c>
      <c r="B48">
        <v>3800</v>
      </c>
      <c r="C48">
        <v>1530</v>
      </c>
    </row>
    <row r="49" spans="1:3" x14ac:dyDescent="0.35">
      <c r="A49" s="1">
        <v>40955</v>
      </c>
      <c r="B49">
        <v>3960</v>
      </c>
      <c r="C49">
        <v>1001</v>
      </c>
    </row>
    <row r="50" spans="1:3" x14ac:dyDescent="0.35">
      <c r="A50" s="1">
        <v>40956</v>
      </c>
      <c r="B50">
        <v>4609</v>
      </c>
      <c r="C50">
        <v>992</v>
      </c>
    </row>
    <row r="51" spans="1:3" x14ac:dyDescent="0.35">
      <c r="A51" s="1">
        <v>40957</v>
      </c>
      <c r="B51">
        <v>4848</v>
      </c>
      <c r="C51">
        <v>1877</v>
      </c>
    </row>
    <row r="52" spans="1:3" x14ac:dyDescent="0.35">
      <c r="A52" s="1">
        <v>40958</v>
      </c>
      <c r="B52">
        <v>4972</v>
      </c>
      <c r="C52">
        <v>1273</v>
      </c>
    </row>
    <row r="53" spans="1:3" x14ac:dyDescent="0.35">
      <c r="A53" s="1">
        <v>40959</v>
      </c>
      <c r="B53">
        <v>3215</v>
      </c>
      <c r="C53">
        <v>1478</v>
      </c>
    </row>
    <row r="54" spans="1:3" x14ac:dyDescent="0.35">
      <c r="A54" s="1">
        <v>40960</v>
      </c>
      <c r="B54">
        <v>3789</v>
      </c>
      <c r="C54">
        <v>796</v>
      </c>
    </row>
    <row r="55" spans="1:3" x14ac:dyDescent="0.35">
      <c r="A55" s="1">
        <v>40961</v>
      </c>
      <c r="B55">
        <v>3695</v>
      </c>
      <c r="C55">
        <v>1311</v>
      </c>
    </row>
    <row r="56" spans="1:3" x14ac:dyDescent="0.35">
      <c r="A56" s="1">
        <v>40962</v>
      </c>
      <c r="B56">
        <v>3844</v>
      </c>
      <c r="C56">
        <v>1322</v>
      </c>
    </row>
    <row r="57" spans="1:3" x14ac:dyDescent="0.35">
      <c r="A57" s="1">
        <v>40963</v>
      </c>
      <c r="B57">
        <v>4438</v>
      </c>
      <c r="C57">
        <v>1086</v>
      </c>
    </row>
    <row r="58" spans="1:3" x14ac:dyDescent="0.35">
      <c r="A58" s="1">
        <v>40964</v>
      </c>
      <c r="B58">
        <v>4395</v>
      </c>
      <c r="C58">
        <v>1755</v>
      </c>
    </row>
    <row r="59" spans="1:3" x14ac:dyDescent="0.35">
      <c r="A59" s="1">
        <v>40965</v>
      </c>
      <c r="B59">
        <v>4973</v>
      </c>
      <c r="C59">
        <v>1259</v>
      </c>
    </row>
    <row r="60" spans="1:3" x14ac:dyDescent="0.35">
      <c r="A60" s="1">
        <v>40966</v>
      </c>
      <c r="B60">
        <v>3390</v>
      </c>
      <c r="C60">
        <v>1213</v>
      </c>
    </row>
    <row r="61" spans="1:3" x14ac:dyDescent="0.35">
      <c r="A61" s="1">
        <v>40967</v>
      </c>
      <c r="B61">
        <v>3795</v>
      </c>
      <c r="C61">
        <v>1158</v>
      </c>
    </row>
    <row r="62" spans="1:3" x14ac:dyDescent="0.35">
      <c r="A62" s="1">
        <v>40968</v>
      </c>
      <c r="B62">
        <v>3842</v>
      </c>
      <c r="C62">
        <v>1024</v>
      </c>
    </row>
    <row r="63" spans="1:3" x14ac:dyDescent="0.35">
      <c r="A63" s="1">
        <v>40969</v>
      </c>
      <c r="B63">
        <v>4135</v>
      </c>
      <c r="C63">
        <v>995</v>
      </c>
    </row>
    <row r="64" spans="1:3" x14ac:dyDescent="0.35">
      <c r="A64" s="1">
        <v>40970</v>
      </c>
      <c r="B64">
        <v>4592</v>
      </c>
      <c r="C64">
        <v>674</v>
      </c>
    </row>
    <row r="65" spans="1:3" x14ac:dyDescent="0.35">
      <c r="A65" s="1">
        <v>40971</v>
      </c>
      <c r="B65">
        <v>5335</v>
      </c>
      <c r="C65">
        <v>1162</v>
      </c>
    </row>
    <row r="66" spans="1:3" x14ac:dyDescent="0.35">
      <c r="A66" s="1">
        <v>40972</v>
      </c>
      <c r="B66">
        <v>5604</v>
      </c>
      <c r="C66">
        <v>622</v>
      </c>
    </row>
    <row r="67" spans="1:3" x14ac:dyDescent="0.35">
      <c r="A67" s="1">
        <v>40973</v>
      </c>
      <c r="B67">
        <v>3487</v>
      </c>
      <c r="C67">
        <v>1251</v>
      </c>
    </row>
    <row r="68" spans="1:3" x14ac:dyDescent="0.35">
      <c r="A68" s="1">
        <v>40974</v>
      </c>
      <c r="B68">
        <v>3854</v>
      </c>
      <c r="C68">
        <v>1095</v>
      </c>
    </row>
    <row r="69" spans="1:3" x14ac:dyDescent="0.35">
      <c r="A69" s="1">
        <v>40975</v>
      </c>
      <c r="B69">
        <v>4368</v>
      </c>
      <c r="C69">
        <v>616</v>
      </c>
    </row>
    <row r="70" spans="1:3" x14ac:dyDescent="0.35">
      <c r="A70" s="1">
        <v>40976</v>
      </c>
      <c r="B70">
        <v>4263</v>
      </c>
      <c r="C70">
        <v>856</v>
      </c>
    </row>
    <row r="71" spans="1:3" x14ac:dyDescent="0.35">
      <c r="A71" s="1">
        <v>40977</v>
      </c>
      <c r="B71">
        <v>4953</v>
      </c>
      <c r="C71">
        <v>336</v>
      </c>
    </row>
    <row r="72" spans="1:3" x14ac:dyDescent="0.35">
      <c r="A72" s="1">
        <v>40978</v>
      </c>
      <c r="B72">
        <v>5715</v>
      </c>
      <c r="C72">
        <v>704</v>
      </c>
    </row>
    <row r="73" spans="1:3" x14ac:dyDescent="0.35">
      <c r="A73" s="1">
        <v>40979</v>
      </c>
      <c r="B73">
        <v>5598</v>
      </c>
      <c r="C73">
        <v>551</v>
      </c>
    </row>
    <row r="74" spans="1:3" x14ac:dyDescent="0.35">
      <c r="A74" s="1">
        <v>40980</v>
      </c>
      <c r="B74">
        <v>3941</v>
      </c>
      <c r="C74">
        <v>1038</v>
      </c>
    </row>
    <row r="75" spans="1:3" x14ac:dyDescent="0.35">
      <c r="A75" s="1">
        <v>40981</v>
      </c>
      <c r="B75">
        <v>4048</v>
      </c>
      <c r="C75">
        <v>1060</v>
      </c>
    </row>
    <row r="76" spans="1:3" x14ac:dyDescent="0.35">
      <c r="A76" s="1">
        <v>40982</v>
      </c>
      <c r="B76">
        <v>3883</v>
      </c>
      <c r="C76">
        <v>1181</v>
      </c>
    </row>
    <row r="77" spans="1:3" x14ac:dyDescent="0.35">
      <c r="A77" s="1">
        <v>40983</v>
      </c>
      <c r="B77">
        <v>4491</v>
      </c>
      <c r="C77">
        <v>844</v>
      </c>
    </row>
    <row r="78" spans="1:3" x14ac:dyDescent="0.35">
      <c r="A78" s="1">
        <v>40984</v>
      </c>
      <c r="B78">
        <v>4594</v>
      </c>
      <c r="C78">
        <v>1082</v>
      </c>
    </row>
    <row r="79" spans="1:3" x14ac:dyDescent="0.35">
      <c r="A79" s="1">
        <v>40985</v>
      </c>
      <c r="B79">
        <v>4131</v>
      </c>
      <c r="C79">
        <v>796</v>
      </c>
    </row>
    <row r="80" spans="1:3" x14ac:dyDescent="0.35">
      <c r="A80" s="1">
        <v>40986</v>
      </c>
      <c r="B80">
        <v>5677</v>
      </c>
      <c r="C80">
        <v>1262</v>
      </c>
    </row>
    <row r="81" spans="1:3" x14ac:dyDescent="0.35">
      <c r="A81" s="1">
        <v>40987</v>
      </c>
      <c r="B81">
        <v>3805</v>
      </c>
      <c r="C81">
        <v>940</v>
      </c>
    </row>
    <row r="82" spans="1:3" x14ac:dyDescent="0.35">
      <c r="A82" s="1">
        <v>40988</v>
      </c>
      <c r="B82">
        <v>4395</v>
      </c>
      <c r="C82">
        <v>675</v>
      </c>
    </row>
    <row r="83" spans="1:3" x14ac:dyDescent="0.35">
      <c r="A83" s="1">
        <v>40989</v>
      </c>
      <c r="B83">
        <v>5026</v>
      </c>
      <c r="C83">
        <v>707</v>
      </c>
    </row>
    <row r="84" spans="1:3" x14ac:dyDescent="0.35">
      <c r="A84" s="1">
        <v>40990</v>
      </c>
      <c r="B84">
        <v>4975</v>
      </c>
      <c r="C84">
        <v>449</v>
      </c>
    </row>
    <row r="85" spans="1:3" x14ac:dyDescent="0.35">
      <c r="A85" s="1">
        <v>40991</v>
      </c>
      <c r="B85">
        <v>5295</v>
      </c>
      <c r="C85">
        <v>942</v>
      </c>
    </row>
    <row r="86" spans="1:3" x14ac:dyDescent="0.35">
      <c r="A86" s="1">
        <v>40992</v>
      </c>
      <c r="B86">
        <v>5167</v>
      </c>
      <c r="C86">
        <v>779</v>
      </c>
    </row>
    <row r="87" spans="1:3" x14ac:dyDescent="0.35">
      <c r="A87" s="1">
        <v>40993</v>
      </c>
      <c r="B87">
        <v>5166</v>
      </c>
      <c r="C87">
        <v>1077</v>
      </c>
    </row>
    <row r="88" spans="1:3" x14ac:dyDescent="0.35">
      <c r="A88" s="1">
        <v>40994</v>
      </c>
      <c r="B88">
        <v>2709</v>
      </c>
      <c r="C88">
        <v>1196</v>
      </c>
    </row>
    <row r="89" spans="1:3" x14ac:dyDescent="0.35">
      <c r="A89" s="1">
        <v>40995</v>
      </c>
      <c r="B89">
        <v>1761</v>
      </c>
      <c r="C89">
        <v>1683</v>
      </c>
    </row>
    <row r="90" spans="1:3" x14ac:dyDescent="0.35">
      <c r="A90" s="1">
        <v>40996</v>
      </c>
      <c r="B90">
        <v>2723</v>
      </c>
      <c r="C90">
        <v>1188</v>
      </c>
    </row>
    <row r="91" spans="1:3" x14ac:dyDescent="0.35">
      <c r="A91" s="1">
        <v>40997</v>
      </c>
      <c r="B91">
        <v>3348</v>
      </c>
      <c r="C91">
        <v>303</v>
      </c>
    </row>
    <row r="92" spans="1:3" x14ac:dyDescent="0.35">
      <c r="A92" s="1">
        <v>40998</v>
      </c>
      <c r="B92">
        <v>4623</v>
      </c>
      <c r="C92">
        <v>1091</v>
      </c>
    </row>
    <row r="93" spans="1:3" x14ac:dyDescent="0.35">
      <c r="A93" s="1">
        <v>40999</v>
      </c>
      <c r="B93">
        <v>4037</v>
      </c>
      <c r="C93">
        <v>1018</v>
      </c>
    </row>
    <row r="94" spans="1:3" x14ac:dyDescent="0.35">
      <c r="A94" s="1">
        <v>41000</v>
      </c>
      <c r="B94">
        <v>4088</v>
      </c>
      <c r="C94">
        <v>589</v>
      </c>
    </row>
    <row r="95" spans="1:3" x14ac:dyDescent="0.35">
      <c r="A95" s="1">
        <v>41001</v>
      </c>
      <c r="B95">
        <v>2617</v>
      </c>
      <c r="C95">
        <v>1122</v>
      </c>
    </row>
    <row r="96" spans="1:3" x14ac:dyDescent="0.35">
      <c r="A96" s="1">
        <v>41002</v>
      </c>
      <c r="B96">
        <v>3023</v>
      </c>
      <c r="C96">
        <v>926</v>
      </c>
    </row>
    <row r="97" spans="1:3" x14ac:dyDescent="0.35">
      <c r="A97" s="1">
        <v>41003</v>
      </c>
      <c r="B97">
        <v>2706</v>
      </c>
      <c r="C97">
        <v>1401</v>
      </c>
    </row>
    <row r="98" spans="1:3" x14ac:dyDescent="0.35">
      <c r="A98" s="1">
        <v>41004</v>
      </c>
      <c r="B98">
        <v>2830</v>
      </c>
      <c r="C98">
        <v>1240</v>
      </c>
    </row>
    <row r="99" spans="1:3" x14ac:dyDescent="0.35">
      <c r="A99" s="1">
        <v>41005</v>
      </c>
      <c r="B99">
        <v>3316</v>
      </c>
      <c r="C99">
        <v>1041</v>
      </c>
    </row>
    <row r="100" spans="1:3" x14ac:dyDescent="0.35">
      <c r="A100" s="1">
        <v>41006</v>
      </c>
      <c r="B100">
        <v>3348</v>
      </c>
      <c r="C100">
        <v>1204</v>
      </c>
    </row>
    <row r="101" spans="1:3" x14ac:dyDescent="0.35">
      <c r="A101" s="1">
        <v>41007</v>
      </c>
      <c r="B101">
        <v>4428</v>
      </c>
      <c r="C101">
        <v>892</v>
      </c>
    </row>
    <row r="102" spans="1:3" x14ac:dyDescent="0.35">
      <c r="A102" s="1">
        <v>41008</v>
      </c>
      <c r="B102">
        <v>2498</v>
      </c>
      <c r="C102">
        <v>1213</v>
      </c>
    </row>
    <row r="103" spans="1:3" x14ac:dyDescent="0.35">
      <c r="A103" s="1">
        <v>41009</v>
      </c>
      <c r="B103">
        <v>2712</v>
      </c>
      <c r="C103">
        <v>1313</v>
      </c>
    </row>
    <row r="104" spans="1:3" x14ac:dyDescent="0.35">
      <c r="A104" s="1">
        <v>41010</v>
      </c>
      <c r="B104">
        <v>3136</v>
      </c>
      <c r="C104">
        <v>818</v>
      </c>
    </row>
    <row r="105" spans="1:3" x14ac:dyDescent="0.35">
      <c r="A105" s="1">
        <v>41011</v>
      </c>
      <c r="B105">
        <v>3088</v>
      </c>
      <c r="C105">
        <v>888</v>
      </c>
    </row>
    <row r="106" spans="1:3" x14ac:dyDescent="0.35">
      <c r="A106" s="1">
        <v>41012</v>
      </c>
      <c r="B106">
        <v>3198</v>
      </c>
      <c r="C106">
        <v>1039</v>
      </c>
    </row>
    <row r="107" spans="1:3" x14ac:dyDescent="0.35">
      <c r="A107" s="1">
        <v>41013</v>
      </c>
      <c r="B107">
        <v>3595</v>
      </c>
      <c r="C107">
        <v>922</v>
      </c>
    </row>
    <row r="108" spans="1:3" x14ac:dyDescent="0.35">
      <c r="A108" s="1">
        <v>41014</v>
      </c>
      <c r="B108">
        <v>3953</v>
      </c>
      <c r="C108">
        <v>743</v>
      </c>
    </row>
    <row r="109" spans="1:3" x14ac:dyDescent="0.35">
      <c r="A109" s="1">
        <v>41015</v>
      </c>
      <c r="B109">
        <v>2476</v>
      </c>
      <c r="C109">
        <v>1235</v>
      </c>
    </row>
    <row r="110" spans="1:3" x14ac:dyDescent="0.35">
      <c r="A110" s="1">
        <v>41016</v>
      </c>
      <c r="B110">
        <v>2900</v>
      </c>
      <c r="C110">
        <v>845</v>
      </c>
    </row>
    <row r="111" spans="1:3" x14ac:dyDescent="0.35">
      <c r="A111" s="1">
        <v>41017</v>
      </c>
      <c r="B111">
        <v>2827</v>
      </c>
      <c r="C111">
        <v>876</v>
      </c>
    </row>
    <row r="112" spans="1:3" x14ac:dyDescent="0.35">
      <c r="A112" s="1">
        <v>41018</v>
      </c>
      <c r="B112">
        <v>3146</v>
      </c>
      <c r="C112">
        <v>605</v>
      </c>
    </row>
    <row r="113" spans="1:3" x14ac:dyDescent="0.35">
      <c r="A113" s="1">
        <v>41019</v>
      </c>
      <c r="B113">
        <v>3377</v>
      </c>
      <c r="C113">
        <v>838</v>
      </c>
    </row>
    <row r="114" spans="1:3" x14ac:dyDescent="0.35">
      <c r="A114" s="1">
        <v>41020</v>
      </c>
      <c r="B114">
        <v>3394</v>
      </c>
      <c r="C114">
        <v>970</v>
      </c>
    </row>
    <row r="115" spans="1:3" x14ac:dyDescent="0.35">
      <c r="A115" s="1">
        <v>41021</v>
      </c>
      <c r="B115">
        <v>3905</v>
      </c>
      <c r="C115">
        <v>980</v>
      </c>
    </row>
    <row r="116" spans="1:3" x14ac:dyDescent="0.35">
      <c r="A116" s="1">
        <v>41022</v>
      </c>
      <c r="B116">
        <v>2528</v>
      </c>
      <c r="C116">
        <v>1058</v>
      </c>
    </row>
    <row r="117" spans="1:3" x14ac:dyDescent="0.35">
      <c r="A117" s="1">
        <v>41023</v>
      </c>
      <c r="B117">
        <v>2751</v>
      </c>
      <c r="C117">
        <v>819</v>
      </c>
    </row>
    <row r="118" spans="1:3" x14ac:dyDescent="0.35">
      <c r="A118" s="1">
        <v>41024</v>
      </c>
      <c r="B118">
        <v>3050</v>
      </c>
      <c r="C118">
        <v>798</v>
      </c>
    </row>
    <row r="119" spans="1:3" x14ac:dyDescent="0.35">
      <c r="A119" s="1">
        <v>41025</v>
      </c>
      <c r="B119">
        <v>3207</v>
      </c>
      <c r="C119">
        <v>772</v>
      </c>
    </row>
    <row r="120" spans="1:3" x14ac:dyDescent="0.35">
      <c r="A120" s="1">
        <v>41026</v>
      </c>
      <c r="B120">
        <v>3271</v>
      </c>
      <c r="C120">
        <v>1055</v>
      </c>
    </row>
    <row r="121" spans="1:3" x14ac:dyDescent="0.35">
      <c r="A121" s="1">
        <v>41027</v>
      </c>
      <c r="B121">
        <v>3536</v>
      </c>
      <c r="C121">
        <v>945</v>
      </c>
    </row>
    <row r="122" spans="1:3" x14ac:dyDescent="0.35">
      <c r="A122" s="1">
        <v>41028</v>
      </c>
      <c r="B122">
        <v>3774</v>
      </c>
      <c r="C122">
        <v>1056</v>
      </c>
    </row>
    <row r="123" spans="1:3" x14ac:dyDescent="0.35">
      <c r="A123" s="1">
        <v>41029</v>
      </c>
      <c r="B123">
        <v>2954</v>
      </c>
      <c r="C123">
        <v>698</v>
      </c>
    </row>
    <row r="124" spans="1:3" x14ac:dyDescent="0.35">
      <c r="A124" s="1">
        <v>41030</v>
      </c>
      <c r="B124">
        <v>4732</v>
      </c>
      <c r="C124">
        <v>701</v>
      </c>
    </row>
    <row r="125" spans="1:3" x14ac:dyDescent="0.35">
      <c r="A125" s="1">
        <v>41031</v>
      </c>
      <c r="B125">
        <v>4151</v>
      </c>
      <c r="C125">
        <v>1152</v>
      </c>
    </row>
    <row r="126" spans="1:3" x14ac:dyDescent="0.35">
      <c r="A126" s="1">
        <v>41032</v>
      </c>
      <c r="B126">
        <v>4833</v>
      </c>
      <c r="C126">
        <v>369</v>
      </c>
    </row>
    <row r="127" spans="1:3" x14ac:dyDescent="0.35">
      <c r="A127" s="1">
        <v>41033</v>
      </c>
      <c r="B127">
        <v>4881</v>
      </c>
      <c r="C127">
        <v>1188</v>
      </c>
    </row>
    <row r="128" spans="1:3" x14ac:dyDescent="0.35">
      <c r="A128" s="1">
        <v>41034</v>
      </c>
      <c r="B128">
        <v>4563</v>
      </c>
      <c r="C128">
        <v>1440</v>
      </c>
    </row>
    <row r="129" spans="1:3" x14ac:dyDescent="0.35">
      <c r="A129" s="1">
        <v>41035</v>
      </c>
      <c r="B129">
        <v>5394</v>
      </c>
      <c r="C129">
        <v>1295</v>
      </c>
    </row>
    <row r="130" spans="1:3" x14ac:dyDescent="0.35">
      <c r="A130" s="1">
        <v>41036</v>
      </c>
      <c r="B130">
        <v>4018</v>
      </c>
      <c r="C130">
        <v>913</v>
      </c>
    </row>
    <row r="131" spans="1:3" x14ac:dyDescent="0.35">
      <c r="A131" s="1">
        <v>41037</v>
      </c>
      <c r="B131">
        <v>4112</v>
      </c>
      <c r="C131">
        <v>955</v>
      </c>
    </row>
    <row r="132" spans="1:3" x14ac:dyDescent="0.35">
      <c r="A132" s="1">
        <v>41038</v>
      </c>
      <c r="B132">
        <v>4315</v>
      </c>
      <c r="C132">
        <v>902</v>
      </c>
    </row>
    <row r="133" spans="1:3" x14ac:dyDescent="0.35">
      <c r="A133" s="1">
        <v>41039</v>
      </c>
      <c r="B133">
        <v>4869</v>
      </c>
      <c r="C133">
        <v>777</v>
      </c>
    </row>
    <row r="134" spans="1:3" x14ac:dyDescent="0.35">
      <c r="A134" s="1">
        <v>41040</v>
      </c>
      <c r="B134">
        <v>4844</v>
      </c>
      <c r="C134">
        <v>1476</v>
      </c>
    </row>
    <row r="135" spans="1:3" x14ac:dyDescent="0.35">
      <c r="A135" s="1">
        <v>41041</v>
      </c>
      <c r="B135">
        <v>5278</v>
      </c>
      <c r="C135">
        <v>891</v>
      </c>
    </row>
    <row r="136" spans="1:3" x14ac:dyDescent="0.35">
      <c r="A136" s="1">
        <v>41042</v>
      </c>
      <c r="B136">
        <v>7177</v>
      </c>
      <c r="C136">
        <v>545</v>
      </c>
    </row>
    <row r="137" spans="1:3" x14ac:dyDescent="0.35">
      <c r="A137" s="1">
        <v>41043</v>
      </c>
      <c r="B137">
        <v>3609</v>
      </c>
      <c r="C137">
        <v>1371</v>
      </c>
    </row>
    <row r="138" spans="1:3" x14ac:dyDescent="0.35">
      <c r="A138" s="1">
        <v>41044</v>
      </c>
      <c r="B138">
        <v>4596</v>
      </c>
      <c r="C138">
        <v>729</v>
      </c>
    </row>
    <row r="139" spans="1:3" x14ac:dyDescent="0.35">
      <c r="A139" s="1">
        <v>41045</v>
      </c>
      <c r="B139">
        <v>4910</v>
      </c>
      <c r="C139">
        <v>683</v>
      </c>
    </row>
    <row r="140" spans="1:3" x14ac:dyDescent="0.35">
      <c r="A140" s="1">
        <v>41046</v>
      </c>
      <c r="B140">
        <v>5297</v>
      </c>
      <c r="C140">
        <v>768</v>
      </c>
    </row>
    <row r="141" spans="1:3" x14ac:dyDescent="0.35">
      <c r="A141" s="1">
        <v>41047</v>
      </c>
      <c r="B141">
        <v>5306</v>
      </c>
      <c r="C141">
        <v>890</v>
      </c>
    </row>
    <row r="142" spans="1:3" x14ac:dyDescent="0.35">
      <c r="A142" s="1">
        <v>41048</v>
      </c>
      <c r="B142">
        <v>5362</v>
      </c>
      <c r="C142">
        <v>931</v>
      </c>
    </row>
    <row r="143" spans="1:3" x14ac:dyDescent="0.35">
      <c r="A143" s="1">
        <v>41049</v>
      </c>
      <c r="B143">
        <v>5483</v>
      </c>
      <c r="C143">
        <v>741</v>
      </c>
    </row>
    <row r="144" spans="1:3" x14ac:dyDescent="0.35">
      <c r="A144" s="1">
        <v>41050</v>
      </c>
      <c r="B144">
        <v>3884</v>
      </c>
      <c r="C144">
        <v>1133</v>
      </c>
    </row>
    <row r="145" spans="1:3" x14ac:dyDescent="0.35">
      <c r="A145" s="1">
        <v>41051</v>
      </c>
      <c r="B145">
        <v>4569</v>
      </c>
      <c r="C145">
        <v>876</v>
      </c>
    </row>
    <row r="146" spans="1:3" x14ac:dyDescent="0.35">
      <c r="A146" s="1">
        <v>41052</v>
      </c>
      <c r="B146">
        <v>4568</v>
      </c>
      <c r="C146">
        <v>914</v>
      </c>
    </row>
    <row r="147" spans="1:3" x14ac:dyDescent="0.35">
      <c r="A147" s="1">
        <v>41053</v>
      </c>
      <c r="B147">
        <v>5522</v>
      </c>
      <c r="C147">
        <v>227</v>
      </c>
    </row>
    <row r="148" spans="1:3" x14ac:dyDescent="0.35">
      <c r="A148" s="1">
        <v>41054</v>
      </c>
      <c r="B148">
        <v>5481</v>
      </c>
      <c r="C148">
        <v>959</v>
      </c>
    </row>
    <row r="149" spans="1:3" x14ac:dyDescent="0.35">
      <c r="A149" s="1">
        <v>41055</v>
      </c>
      <c r="B149">
        <v>5617</v>
      </c>
      <c r="C149">
        <v>1070</v>
      </c>
    </row>
    <row r="150" spans="1:3" x14ac:dyDescent="0.35">
      <c r="A150" s="1">
        <v>41056</v>
      </c>
      <c r="B150">
        <v>4964</v>
      </c>
      <c r="C150">
        <v>1623</v>
      </c>
    </row>
    <row r="151" spans="1:3" x14ac:dyDescent="0.35">
      <c r="A151" s="1">
        <v>41057</v>
      </c>
      <c r="B151">
        <v>3782</v>
      </c>
      <c r="C151">
        <v>1334</v>
      </c>
    </row>
    <row r="152" spans="1:3" x14ac:dyDescent="0.35">
      <c r="A152" s="1">
        <v>41058</v>
      </c>
      <c r="B152">
        <v>4148</v>
      </c>
      <c r="C152">
        <v>1221</v>
      </c>
    </row>
    <row r="153" spans="1:3" x14ac:dyDescent="0.35">
      <c r="A153" s="1">
        <v>41059</v>
      </c>
      <c r="B153">
        <v>4465</v>
      </c>
      <c r="C153">
        <v>731</v>
      </c>
    </row>
    <row r="154" spans="1:3" x14ac:dyDescent="0.35">
      <c r="A154" s="1">
        <v>41060</v>
      </c>
      <c r="B154">
        <v>4885</v>
      </c>
      <c r="C154">
        <v>546</v>
      </c>
    </row>
    <row r="155" spans="1:3" x14ac:dyDescent="0.35">
      <c r="A155" s="1">
        <v>41061</v>
      </c>
      <c r="B155">
        <v>6633</v>
      </c>
      <c r="C155">
        <v>2869</v>
      </c>
    </row>
    <row r="156" spans="1:3" x14ac:dyDescent="0.35">
      <c r="A156" s="1">
        <v>41062</v>
      </c>
      <c r="B156">
        <v>5081</v>
      </c>
      <c r="C156">
        <v>1212</v>
      </c>
    </row>
    <row r="157" spans="1:3" x14ac:dyDescent="0.35">
      <c r="A157" s="1">
        <v>41063</v>
      </c>
      <c r="B157">
        <v>4951</v>
      </c>
      <c r="C157">
        <v>1540</v>
      </c>
    </row>
    <row r="158" spans="1:3" x14ac:dyDescent="0.35">
      <c r="A158" s="1">
        <v>41064</v>
      </c>
      <c r="B158">
        <v>4124</v>
      </c>
      <c r="C158">
        <v>1023</v>
      </c>
    </row>
    <row r="159" spans="1:3" x14ac:dyDescent="0.35">
      <c r="A159" s="1">
        <v>41065</v>
      </c>
      <c r="B159">
        <v>4156</v>
      </c>
      <c r="C159">
        <v>1406</v>
      </c>
    </row>
    <row r="160" spans="1:3" x14ac:dyDescent="0.35">
      <c r="A160" s="1">
        <v>41066</v>
      </c>
      <c r="B160">
        <v>4261</v>
      </c>
      <c r="C160">
        <v>1465</v>
      </c>
    </row>
    <row r="161" spans="1:3" x14ac:dyDescent="0.35">
      <c r="A161" s="1">
        <v>41067</v>
      </c>
      <c r="B161">
        <v>3967</v>
      </c>
      <c r="C161">
        <v>1760</v>
      </c>
    </row>
    <row r="162" spans="1:3" x14ac:dyDescent="0.35">
      <c r="A162" s="1">
        <v>41068</v>
      </c>
      <c r="B162">
        <v>4510</v>
      </c>
      <c r="C162">
        <v>1099</v>
      </c>
    </row>
    <row r="163" spans="1:3" x14ac:dyDescent="0.35">
      <c r="A163" s="1">
        <v>41069</v>
      </c>
      <c r="B163">
        <v>4355</v>
      </c>
      <c r="C163">
        <v>1772</v>
      </c>
    </row>
    <row r="164" spans="1:3" x14ac:dyDescent="0.35">
      <c r="A164" s="1">
        <v>41070</v>
      </c>
      <c r="B164">
        <v>4852</v>
      </c>
      <c r="C164">
        <v>1224</v>
      </c>
    </row>
    <row r="165" spans="1:3" x14ac:dyDescent="0.35">
      <c r="A165" s="1">
        <v>41071</v>
      </c>
      <c r="B165">
        <v>3423</v>
      </c>
      <c r="C165">
        <v>1556</v>
      </c>
    </row>
    <row r="166" spans="1:3" x14ac:dyDescent="0.35">
      <c r="A166" s="1">
        <v>41072</v>
      </c>
      <c r="B166">
        <v>3820</v>
      </c>
      <c r="C166">
        <v>1367</v>
      </c>
    </row>
    <row r="167" spans="1:3" x14ac:dyDescent="0.35">
      <c r="A167" s="1">
        <v>41073</v>
      </c>
      <c r="B167">
        <v>3285</v>
      </c>
      <c r="C167">
        <v>1013</v>
      </c>
    </row>
    <row r="168" spans="1:3" x14ac:dyDescent="0.35">
      <c r="A168" s="1">
        <v>41074</v>
      </c>
      <c r="B168">
        <v>3967</v>
      </c>
      <c r="C168">
        <v>1306</v>
      </c>
    </row>
    <row r="169" spans="1:3" x14ac:dyDescent="0.35">
      <c r="A169" s="1">
        <v>41075</v>
      </c>
      <c r="B169">
        <v>3700</v>
      </c>
      <c r="C169">
        <v>1626</v>
      </c>
    </row>
    <row r="170" spans="1:3" x14ac:dyDescent="0.35">
      <c r="A170" s="1">
        <v>41076</v>
      </c>
      <c r="B170">
        <v>4320</v>
      </c>
      <c r="C170">
        <v>1457</v>
      </c>
    </row>
    <row r="171" spans="1:3" x14ac:dyDescent="0.35">
      <c r="A171" s="1">
        <v>41077</v>
      </c>
      <c r="B171">
        <v>6134</v>
      </c>
      <c r="C171">
        <v>748</v>
      </c>
    </row>
    <row r="172" spans="1:3" x14ac:dyDescent="0.35">
      <c r="A172" s="1">
        <v>41078</v>
      </c>
      <c r="B172">
        <v>3468</v>
      </c>
      <c r="C172">
        <v>1249</v>
      </c>
    </row>
    <row r="173" spans="1:3" x14ac:dyDescent="0.35">
      <c r="A173" s="1">
        <v>41079</v>
      </c>
      <c r="B173">
        <v>3583</v>
      </c>
      <c r="C173">
        <v>1678</v>
      </c>
    </row>
    <row r="174" spans="1:3" x14ac:dyDescent="0.35">
      <c r="A174" s="1">
        <v>41080</v>
      </c>
      <c r="B174">
        <v>3633</v>
      </c>
      <c r="C174">
        <v>1398</v>
      </c>
    </row>
    <row r="175" spans="1:3" x14ac:dyDescent="0.35">
      <c r="A175" s="1">
        <v>41081</v>
      </c>
      <c r="B175">
        <v>3800</v>
      </c>
      <c r="C175">
        <v>1141</v>
      </c>
    </row>
    <row r="176" spans="1:3" x14ac:dyDescent="0.35">
      <c r="A176" s="1">
        <v>41082</v>
      </c>
      <c r="B176">
        <v>3843</v>
      </c>
      <c r="C176">
        <v>1124</v>
      </c>
    </row>
    <row r="177" spans="1:3" x14ac:dyDescent="0.35">
      <c r="A177" s="1">
        <v>41083</v>
      </c>
      <c r="B177">
        <v>4580</v>
      </c>
      <c r="C177">
        <v>922</v>
      </c>
    </row>
    <row r="178" spans="1:3" x14ac:dyDescent="0.35">
      <c r="A178" s="1">
        <v>41084</v>
      </c>
      <c r="B178">
        <v>4592</v>
      </c>
      <c r="C178">
        <v>790</v>
      </c>
    </row>
    <row r="179" spans="1:3" x14ac:dyDescent="0.35">
      <c r="A179" s="1">
        <v>41085</v>
      </c>
      <c r="B179">
        <v>3615</v>
      </c>
      <c r="C179">
        <v>1081</v>
      </c>
    </row>
    <row r="180" spans="1:3" x14ac:dyDescent="0.35">
      <c r="A180" s="1">
        <v>41086</v>
      </c>
      <c r="B180">
        <v>3596</v>
      </c>
      <c r="C180">
        <v>1278</v>
      </c>
    </row>
    <row r="181" spans="1:3" x14ac:dyDescent="0.35">
      <c r="A181" s="1">
        <v>41087</v>
      </c>
      <c r="B181">
        <v>3909</v>
      </c>
      <c r="C181">
        <v>879</v>
      </c>
    </row>
    <row r="182" spans="1:3" x14ac:dyDescent="0.35">
      <c r="A182" s="1">
        <v>41088</v>
      </c>
      <c r="B182">
        <v>4080</v>
      </c>
      <c r="C182">
        <v>755</v>
      </c>
    </row>
    <row r="183" spans="1:3" x14ac:dyDescent="0.35">
      <c r="A183" s="1">
        <v>41089</v>
      </c>
      <c r="B183">
        <v>4686</v>
      </c>
      <c r="C183">
        <v>923</v>
      </c>
    </row>
    <row r="184" spans="1:3" x14ac:dyDescent="0.35">
      <c r="A184" s="1">
        <v>41090</v>
      </c>
      <c r="B184">
        <v>4815</v>
      </c>
      <c r="C184">
        <v>828</v>
      </c>
    </row>
    <row r="185" spans="1:3" x14ac:dyDescent="0.35">
      <c r="A185" s="1">
        <v>41091</v>
      </c>
      <c r="B185">
        <v>4948</v>
      </c>
      <c r="C185">
        <v>687</v>
      </c>
    </row>
    <row r="186" spans="1:3" x14ac:dyDescent="0.35">
      <c r="A186" s="1">
        <v>41092</v>
      </c>
      <c r="B186">
        <v>3637</v>
      </c>
      <c r="C186">
        <v>1215</v>
      </c>
    </row>
    <row r="187" spans="1:3" x14ac:dyDescent="0.35">
      <c r="A187" s="1">
        <v>41093</v>
      </c>
      <c r="B187">
        <v>4048</v>
      </c>
      <c r="C187">
        <v>918</v>
      </c>
    </row>
    <row r="188" spans="1:3" x14ac:dyDescent="0.35">
      <c r="A188" s="1">
        <v>41094</v>
      </c>
      <c r="B188">
        <v>3795</v>
      </c>
      <c r="C188">
        <v>1364</v>
      </c>
    </row>
    <row r="189" spans="1:3" x14ac:dyDescent="0.35">
      <c r="A189" s="1">
        <v>41095</v>
      </c>
      <c r="B189">
        <v>3891</v>
      </c>
      <c r="C189">
        <v>1221</v>
      </c>
    </row>
    <row r="190" spans="1:3" x14ac:dyDescent="0.35">
      <c r="A190" s="1">
        <v>41096</v>
      </c>
      <c r="B190">
        <v>3962</v>
      </c>
      <c r="C190">
        <v>1257</v>
      </c>
    </row>
    <row r="191" spans="1:3" x14ac:dyDescent="0.35">
      <c r="A191" s="1">
        <v>41097</v>
      </c>
      <c r="B191">
        <v>4371</v>
      </c>
      <c r="C191">
        <v>1250</v>
      </c>
    </row>
    <row r="192" spans="1:3" x14ac:dyDescent="0.35">
      <c r="A192" s="1">
        <v>41098</v>
      </c>
      <c r="B192">
        <v>5165</v>
      </c>
      <c r="C192">
        <v>790</v>
      </c>
    </row>
    <row r="193" spans="1:3" x14ac:dyDescent="0.35">
      <c r="A193" s="1">
        <v>41099</v>
      </c>
      <c r="B193">
        <v>3698</v>
      </c>
      <c r="C193">
        <v>1162</v>
      </c>
    </row>
    <row r="194" spans="1:3" x14ac:dyDescent="0.35">
      <c r="A194" s="1">
        <v>41100</v>
      </c>
      <c r="B194">
        <v>4292</v>
      </c>
      <c r="C194">
        <v>637</v>
      </c>
    </row>
    <row r="195" spans="1:3" x14ac:dyDescent="0.35">
      <c r="A195" s="1">
        <v>41101</v>
      </c>
      <c r="B195">
        <v>4362</v>
      </c>
      <c r="C195">
        <v>630</v>
      </c>
    </row>
    <row r="196" spans="1:3" x14ac:dyDescent="0.35">
      <c r="A196" s="1">
        <v>41102</v>
      </c>
      <c r="B196">
        <v>4619</v>
      </c>
      <c r="C196">
        <v>616</v>
      </c>
    </row>
    <row r="197" spans="1:3" x14ac:dyDescent="0.35">
      <c r="A197" s="1">
        <v>41103</v>
      </c>
      <c r="B197">
        <v>4451</v>
      </c>
      <c r="C197">
        <v>924</v>
      </c>
    </row>
    <row r="198" spans="1:3" x14ac:dyDescent="0.35">
      <c r="A198" s="1">
        <v>41104</v>
      </c>
      <c r="B198">
        <v>5277</v>
      </c>
      <c r="C198">
        <v>667</v>
      </c>
    </row>
    <row r="199" spans="1:3" x14ac:dyDescent="0.35">
      <c r="A199" s="1">
        <v>41105</v>
      </c>
      <c r="B199">
        <v>5596</v>
      </c>
      <c r="C199">
        <v>719</v>
      </c>
    </row>
    <row r="200" spans="1:3" x14ac:dyDescent="0.35">
      <c r="A200" s="1">
        <v>41106</v>
      </c>
      <c r="B200">
        <v>4242</v>
      </c>
      <c r="C200">
        <v>624</v>
      </c>
    </row>
    <row r="201" spans="1:3" x14ac:dyDescent="0.35">
      <c r="A201" s="1">
        <v>41107</v>
      </c>
      <c r="B201">
        <v>4394</v>
      </c>
      <c r="C201">
        <v>756</v>
      </c>
    </row>
    <row r="202" spans="1:3" x14ac:dyDescent="0.35">
      <c r="A202" s="1">
        <v>41108</v>
      </c>
      <c r="B202">
        <v>4551</v>
      </c>
      <c r="C202">
        <v>700</v>
      </c>
    </row>
    <row r="203" spans="1:3" x14ac:dyDescent="0.35">
      <c r="A203" s="1">
        <v>41109</v>
      </c>
      <c r="B203">
        <v>4973</v>
      </c>
      <c r="C203">
        <v>467</v>
      </c>
    </row>
    <row r="204" spans="1:3" x14ac:dyDescent="0.35">
      <c r="A204" s="1">
        <v>41110</v>
      </c>
      <c r="B204">
        <v>4931</v>
      </c>
      <c r="C204">
        <v>1209</v>
      </c>
    </row>
    <row r="205" spans="1:3" x14ac:dyDescent="0.35">
      <c r="A205" s="1">
        <v>41111</v>
      </c>
      <c r="B205">
        <v>2315</v>
      </c>
      <c r="C205">
        <v>2035</v>
      </c>
    </row>
    <row r="206" spans="1:3" x14ac:dyDescent="0.35">
      <c r="A206" s="1">
        <v>41112</v>
      </c>
      <c r="B206">
        <v>2695</v>
      </c>
      <c r="C206">
        <v>1331</v>
      </c>
    </row>
    <row r="207" spans="1:3" x14ac:dyDescent="0.35">
      <c r="A207" s="1">
        <v>41113</v>
      </c>
      <c r="B207">
        <v>2673</v>
      </c>
      <c r="C207">
        <v>985</v>
      </c>
    </row>
    <row r="208" spans="1:3" x14ac:dyDescent="0.35">
      <c r="A208" s="1">
        <v>41114</v>
      </c>
      <c r="B208">
        <v>2758</v>
      </c>
      <c r="C208">
        <v>745</v>
      </c>
    </row>
    <row r="209" spans="1:3" x14ac:dyDescent="0.35">
      <c r="A209" s="1">
        <v>41115</v>
      </c>
      <c r="B209">
        <v>3261</v>
      </c>
      <c r="C209">
        <v>478</v>
      </c>
    </row>
    <row r="210" spans="1:3" x14ac:dyDescent="0.35">
      <c r="A210" s="1">
        <v>41116</v>
      </c>
      <c r="B210">
        <v>3045</v>
      </c>
      <c r="C210">
        <v>988</v>
      </c>
    </row>
    <row r="211" spans="1:3" x14ac:dyDescent="0.35">
      <c r="A211" s="1">
        <v>41117</v>
      </c>
      <c r="B211">
        <v>3783</v>
      </c>
      <c r="C211">
        <v>656</v>
      </c>
    </row>
    <row r="212" spans="1:3" x14ac:dyDescent="0.35">
      <c r="A212" s="1">
        <v>41118</v>
      </c>
      <c r="B212">
        <v>3997</v>
      </c>
      <c r="C212">
        <v>1210</v>
      </c>
    </row>
    <row r="213" spans="1:3" x14ac:dyDescent="0.35">
      <c r="A213" s="1">
        <v>41119</v>
      </c>
      <c r="B213">
        <v>4547</v>
      </c>
      <c r="C213">
        <v>663</v>
      </c>
    </row>
    <row r="214" spans="1:3" x14ac:dyDescent="0.35">
      <c r="A214" s="1">
        <v>41120</v>
      </c>
      <c r="B214">
        <v>3646</v>
      </c>
      <c r="C214">
        <v>944</v>
      </c>
    </row>
    <row r="215" spans="1:3" x14ac:dyDescent="0.35">
      <c r="A215" s="1">
        <v>41121</v>
      </c>
      <c r="B215">
        <v>4104</v>
      </c>
      <c r="C215">
        <v>1034</v>
      </c>
    </row>
    <row r="216" spans="1:3" x14ac:dyDescent="0.35">
      <c r="A216" s="1">
        <v>41122</v>
      </c>
      <c r="B216">
        <v>3818</v>
      </c>
      <c r="C216">
        <v>1417</v>
      </c>
    </row>
    <row r="217" spans="1:3" x14ac:dyDescent="0.35">
      <c r="A217" s="1">
        <v>41123</v>
      </c>
      <c r="B217">
        <v>3859</v>
      </c>
      <c r="C217">
        <v>1345</v>
      </c>
    </row>
    <row r="218" spans="1:3" x14ac:dyDescent="0.35">
      <c r="A218" s="1">
        <v>41124</v>
      </c>
      <c r="B218">
        <v>4182</v>
      </c>
      <c r="C218">
        <v>1129</v>
      </c>
    </row>
    <row r="219" spans="1:3" x14ac:dyDescent="0.35">
      <c r="A219" s="1">
        <v>41125</v>
      </c>
      <c r="B219">
        <v>5052</v>
      </c>
      <c r="C219">
        <v>346</v>
      </c>
    </row>
    <row r="220" spans="1:3" x14ac:dyDescent="0.35">
      <c r="A220" s="1">
        <v>41126</v>
      </c>
      <c r="B220">
        <v>4950</v>
      </c>
      <c r="C220">
        <v>782</v>
      </c>
    </row>
    <row r="221" spans="1:3" x14ac:dyDescent="0.35">
      <c r="A221" s="1">
        <v>41127</v>
      </c>
      <c r="B221">
        <v>3960</v>
      </c>
      <c r="C221">
        <v>974</v>
      </c>
    </row>
    <row r="222" spans="1:3" x14ac:dyDescent="0.35">
      <c r="A222" s="1">
        <v>41128</v>
      </c>
      <c r="B222">
        <v>3968</v>
      </c>
      <c r="C222">
        <v>1453</v>
      </c>
    </row>
    <row r="223" spans="1:3" x14ac:dyDescent="0.35">
      <c r="A223" s="1">
        <v>41129</v>
      </c>
      <c r="B223">
        <v>4133</v>
      </c>
      <c r="C223">
        <v>1286</v>
      </c>
    </row>
    <row r="224" spans="1:3" x14ac:dyDescent="0.35">
      <c r="A224" s="1">
        <v>41130</v>
      </c>
      <c r="B224">
        <v>4408</v>
      </c>
      <c r="C224">
        <v>1232</v>
      </c>
    </row>
    <row r="225" spans="1:3" x14ac:dyDescent="0.35">
      <c r="A225" s="1">
        <v>41131</v>
      </c>
      <c r="B225">
        <v>5050</v>
      </c>
      <c r="C225">
        <v>1233</v>
      </c>
    </row>
    <row r="226" spans="1:3" x14ac:dyDescent="0.35">
      <c r="A226" s="1">
        <v>41132</v>
      </c>
      <c r="B226">
        <v>5490</v>
      </c>
      <c r="C226">
        <v>1154</v>
      </c>
    </row>
    <row r="227" spans="1:3" x14ac:dyDescent="0.35">
      <c r="A227" s="1">
        <v>41133</v>
      </c>
      <c r="B227">
        <v>5736</v>
      </c>
      <c r="C227">
        <v>1053</v>
      </c>
    </row>
    <row r="228" spans="1:3" x14ac:dyDescent="0.35">
      <c r="A228" s="1">
        <v>41134</v>
      </c>
      <c r="B228">
        <v>5580</v>
      </c>
      <c r="C228">
        <v>374</v>
      </c>
    </row>
    <row r="229" spans="1:3" x14ac:dyDescent="0.35">
      <c r="A229" s="1">
        <v>41135</v>
      </c>
      <c r="B229">
        <v>5663</v>
      </c>
      <c r="C229">
        <v>806</v>
      </c>
    </row>
    <row r="230" spans="1:3" x14ac:dyDescent="0.35">
      <c r="A230" s="1">
        <v>41136</v>
      </c>
      <c r="B230">
        <v>3655</v>
      </c>
      <c r="C230">
        <v>2392</v>
      </c>
    </row>
    <row r="231" spans="1:3" x14ac:dyDescent="0.35">
      <c r="A231" s="1">
        <v>41137</v>
      </c>
      <c r="B231">
        <v>6616</v>
      </c>
      <c r="C231">
        <v>1441</v>
      </c>
    </row>
    <row r="232" spans="1:3" x14ac:dyDescent="0.35">
      <c r="A232" s="1">
        <v>41138</v>
      </c>
      <c r="B232">
        <v>6646</v>
      </c>
      <c r="C232">
        <v>564</v>
      </c>
    </row>
    <row r="233" spans="1:3" x14ac:dyDescent="0.35">
      <c r="A233" s="1">
        <v>41139</v>
      </c>
      <c r="B233">
        <v>7997</v>
      </c>
      <c r="C233">
        <v>302</v>
      </c>
    </row>
    <row r="234" spans="1:3" x14ac:dyDescent="0.35">
      <c r="A234" s="1">
        <v>41140</v>
      </c>
      <c r="B234">
        <v>13841</v>
      </c>
      <c r="C234">
        <v>3550</v>
      </c>
    </row>
    <row r="235" spans="1:3" x14ac:dyDescent="0.35">
      <c r="A235" s="1">
        <v>41141</v>
      </c>
      <c r="B235">
        <v>18089</v>
      </c>
      <c r="C235">
        <v>564</v>
      </c>
    </row>
    <row r="236" spans="1:3" x14ac:dyDescent="0.35">
      <c r="A236" s="1">
        <v>41142</v>
      </c>
      <c r="B236">
        <v>16671</v>
      </c>
      <c r="C236">
        <v>1221</v>
      </c>
    </row>
    <row r="237" spans="1:3" x14ac:dyDescent="0.35">
      <c r="A237" s="1">
        <v>41143</v>
      </c>
      <c r="B237">
        <v>14116</v>
      </c>
      <c r="C237">
        <v>242</v>
      </c>
    </row>
    <row r="238" spans="1:3" x14ac:dyDescent="0.35">
      <c r="A238" s="1">
        <v>41144</v>
      </c>
      <c r="B238">
        <v>8932</v>
      </c>
      <c r="C238">
        <v>256</v>
      </c>
    </row>
    <row r="239" spans="1:3" x14ac:dyDescent="0.35">
      <c r="A239" s="1">
        <v>41145</v>
      </c>
      <c r="B239">
        <v>9229</v>
      </c>
      <c r="C239">
        <v>1510</v>
      </c>
    </row>
    <row r="240" spans="1:3" x14ac:dyDescent="0.35">
      <c r="A240" s="1">
        <v>41146</v>
      </c>
      <c r="B240">
        <v>8831</v>
      </c>
      <c r="C240">
        <v>1237</v>
      </c>
    </row>
    <row r="241" spans="1:3" x14ac:dyDescent="0.35">
      <c r="A241" s="1">
        <v>41147</v>
      </c>
      <c r="B241">
        <v>8547</v>
      </c>
      <c r="C241">
        <v>942</v>
      </c>
    </row>
    <row r="242" spans="1:3" x14ac:dyDescent="0.35">
      <c r="A242" s="1">
        <v>41148</v>
      </c>
      <c r="B242">
        <v>6839</v>
      </c>
      <c r="C242">
        <v>489</v>
      </c>
    </row>
    <row r="243" spans="1:3" x14ac:dyDescent="0.35">
      <c r="A243" s="1">
        <v>41149</v>
      </c>
      <c r="B243">
        <v>6209</v>
      </c>
      <c r="C243">
        <v>1543</v>
      </c>
    </row>
    <row r="244" spans="1:3" x14ac:dyDescent="0.35">
      <c r="A244" s="1">
        <v>41150</v>
      </c>
      <c r="B244">
        <v>6414</v>
      </c>
      <c r="C244">
        <v>1461</v>
      </c>
    </row>
    <row r="245" spans="1:3" x14ac:dyDescent="0.35">
      <c r="A245" s="1">
        <v>41151</v>
      </c>
      <c r="B245">
        <v>7412</v>
      </c>
      <c r="C245">
        <v>188</v>
      </c>
    </row>
    <row r="246" spans="1:3" x14ac:dyDescent="0.35">
      <c r="A246" s="1">
        <v>41152</v>
      </c>
      <c r="B246">
        <v>8691</v>
      </c>
      <c r="C246">
        <v>387</v>
      </c>
    </row>
    <row r="247" spans="1:3" x14ac:dyDescent="0.35">
      <c r="A247" s="1">
        <v>41153</v>
      </c>
      <c r="B247">
        <v>8447</v>
      </c>
      <c r="C247">
        <v>1113</v>
      </c>
    </row>
    <row r="248" spans="1:3" x14ac:dyDescent="0.35">
      <c r="A248" s="1">
        <v>41154</v>
      </c>
      <c r="B248">
        <v>7848</v>
      </c>
      <c r="C248">
        <v>1581</v>
      </c>
    </row>
    <row r="249" spans="1:3" x14ac:dyDescent="0.35">
      <c r="A249" s="1">
        <v>41155</v>
      </c>
      <c r="B249">
        <v>5397</v>
      </c>
      <c r="C249">
        <v>2340</v>
      </c>
    </row>
    <row r="250" spans="1:3" x14ac:dyDescent="0.35">
      <c r="A250" s="1">
        <v>41156</v>
      </c>
      <c r="B250">
        <v>5752</v>
      </c>
      <c r="C250">
        <v>1289</v>
      </c>
    </row>
    <row r="251" spans="1:3" x14ac:dyDescent="0.35">
      <c r="A251" s="1">
        <v>41157</v>
      </c>
      <c r="B251">
        <v>5373</v>
      </c>
      <c r="C251">
        <v>2262</v>
      </c>
    </row>
    <row r="252" spans="1:3" x14ac:dyDescent="0.35">
      <c r="A252" s="1">
        <v>41158</v>
      </c>
      <c r="B252">
        <v>5436</v>
      </c>
      <c r="C252">
        <v>2233</v>
      </c>
    </row>
    <row r="253" spans="1:3" x14ac:dyDescent="0.35">
      <c r="A253" s="1">
        <v>41159</v>
      </c>
      <c r="B253">
        <v>7263</v>
      </c>
      <c r="C253">
        <v>603</v>
      </c>
    </row>
    <row r="254" spans="1:3" x14ac:dyDescent="0.35">
      <c r="A254" s="1">
        <v>41160</v>
      </c>
      <c r="B254">
        <v>7986</v>
      </c>
      <c r="C254">
        <v>980</v>
      </c>
    </row>
    <row r="255" spans="1:3" x14ac:dyDescent="0.35">
      <c r="A255" s="1">
        <v>41161</v>
      </c>
      <c r="B255">
        <v>7444</v>
      </c>
      <c r="C255">
        <v>1321</v>
      </c>
    </row>
    <row r="256" spans="1:3" x14ac:dyDescent="0.35">
      <c r="A256" s="1">
        <v>41162</v>
      </c>
      <c r="B256">
        <v>5029</v>
      </c>
      <c r="C256">
        <v>1989</v>
      </c>
    </row>
    <row r="257" spans="1:3" x14ac:dyDescent="0.35">
      <c r="A257" s="1">
        <v>41163</v>
      </c>
      <c r="B257">
        <v>5327</v>
      </c>
      <c r="C257">
        <v>1892</v>
      </c>
    </row>
    <row r="258" spans="1:3" x14ac:dyDescent="0.35">
      <c r="A258" s="1">
        <v>41164</v>
      </c>
      <c r="B258">
        <v>5012</v>
      </c>
      <c r="C258">
        <v>2102</v>
      </c>
    </row>
    <row r="259" spans="1:3" x14ac:dyDescent="0.35">
      <c r="A259" s="1">
        <v>41165</v>
      </c>
      <c r="B259">
        <v>6084</v>
      </c>
      <c r="C259">
        <v>1186</v>
      </c>
    </row>
    <row r="260" spans="1:3" x14ac:dyDescent="0.35">
      <c r="A260" s="1">
        <v>41166</v>
      </c>
      <c r="B260">
        <v>6172</v>
      </c>
      <c r="C260">
        <v>1219</v>
      </c>
    </row>
    <row r="261" spans="1:3" x14ac:dyDescent="0.35">
      <c r="A261" s="1">
        <v>41167</v>
      </c>
      <c r="B261">
        <v>7222</v>
      </c>
      <c r="C261">
        <v>1451</v>
      </c>
    </row>
    <row r="262" spans="1:3" x14ac:dyDescent="0.35">
      <c r="A262" s="1">
        <v>41168</v>
      </c>
      <c r="B262">
        <v>6819</v>
      </c>
      <c r="C262">
        <v>1712</v>
      </c>
    </row>
    <row r="263" spans="1:3" x14ac:dyDescent="0.35">
      <c r="A263" s="1">
        <v>41169</v>
      </c>
      <c r="B263">
        <v>5059</v>
      </c>
      <c r="C263">
        <v>1575</v>
      </c>
    </row>
    <row r="264" spans="1:3" x14ac:dyDescent="0.35">
      <c r="A264" s="1">
        <v>41170</v>
      </c>
      <c r="B264">
        <v>4676</v>
      </c>
      <c r="C264">
        <v>2240</v>
      </c>
    </row>
    <row r="265" spans="1:3" x14ac:dyDescent="0.35">
      <c r="A265" s="1">
        <v>41171</v>
      </c>
      <c r="B265">
        <v>3000</v>
      </c>
      <c r="C265">
        <v>272</v>
      </c>
    </row>
    <row r="266" spans="1:3" x14ac:dyDescent="0.35">
      <c r="A266" s="1">
        <v>41172</v>
      </c>
      <c r="B266">
        <v>5739</v>
      </c>
      <c r="C266">
        <v>1134</v>
      </c>
    </row>
    <row r="267" spans="1:3" x14ac:dyDescent="0.35">
      <c r="A267" s="1">
        <v>41173</v>
      </c>
      <c r="B267">
        <v>887</v>
      </c>
      <c r="C267">
        <v>4162</v>
      </c>
    </row>
    <row r="268" spans="1:3" x14ac:dyDescent="0.35">
      <c r="A268" s="1">
        <v>41174</v>
      </c>
      <c r="B268">
        <v>6288</v>
      </c>
      <c r="C268">
        <v>836</v>
      </c>
    </row>
    <row r="269" spans="1:3" x14ac:dyDescent="0.35">
      <c r="A269" s="1">
        <v>41175</v>
      </c>
      <c r="B269">
        <v>6844</v>
      </c>
      <c r="C269">
        <v>1051</v>
      </c>
    </row>
    <row r="270" spans="1:3" x14ac:dyDescent="0.35">
      <c r="A270" s="1">
        <v>41176</v>
      </c>
      <c r="B270">
        <v>4615</v>
      </c>
      <c r="C270">
        <v>1840</v>
      </c>
    </row>
    <row r="271" spans="1:3" x14ac:dyDescent="0.35">
      <c r="A271" s="1">
        <v>41177</v>
      </c>
      <c r="B271">
        <v>5412</v>
      </c>
      <c r="C271">
        <v>2027</v>
      </c>
    </row>
    <row r="272" spans="1:3" x14ac:dyDescent="0.35">
      <c r="A272" s="1">
        <v>41178</v>
      </c>
      <c r="B272">
        <v>5273</v>
      </c>
      <c r="C272">
        <v>1856</v>
      </c>
    </row>
    <row r="273" spans="1:3" x14ac:dyDescent="0.35">
      <c r="A273" s="1">
        <v>41179</v>
      </c>
      <c r="B273">
        <v>4996</v>
      </c>
      <c r="C273">
        <v>1961</v>
      </c>
    </row>
    <row r="274" spans="1:3" x14ac:dyDescent="0.35">
      <c r="A274" s="1">
        <v>41180</v>
      </c>
      <c r="B274">
        <v>5590</v>
      </c>
      <c r="C274">
        <v>835</v>
      </c>
    </row>
    <row r="275" spans="1:3" x14ac:dyDescent="0.35">
      <c r="A275" s="1">
        <v>41181</v>
      </c>
      <c r="B275">
        <v>6648</v>
      </c>
      <c r="C275">
        <v>1478</v>
      </c>
    </row>
    <row r="276" spans="1:3" x14ac:dyDescent="0.35">
      <c r="A276" s="1">
        <v>41182</v>
      </c>
      <c r="B276">
        <v>6569</v>
      </c>
      <c r="C276">
        <v>1075</v>
      </c>
    </row>
    <row r="277" spans="1:3" x14ac:dyDescent="0.35">
      <c r="A277" s="1">
        <v>41183</v>
      </c>
      <c r="B277">
        <v>4396</v>
      </c>
      <c r="C277">
        <v>1808</v>
      </c>
    </row>
    <row r="278" spans="1:3" x14ac:dyDescent="0.35">
      <c r="A278" s="1">
        <v>41184</v>
      </c>
      <c r="B278">
        <v>5205</v>
      </c>
      <c r="C278">
        <v>1511</v>
      </c>
    </row>
    <row r="279" spans="1:3" x14ac:dyDescent="0.35">
      <c r="A279" s="1">
        <v>41185</v>
      </c>
      <c r="B279">
        <v>5350</v>
      </c>
      <c r="C279">
        <v>1355</v>
      </c>
    </row>
    <row r="280" spans="1:3" x14ac:dyDescent="0.35">
      <c r="A280" s="1">
        <v>41186</v>
      </c>
      <c r="B280">
        <v>4939</v>
      </c>
      <c r="C280">
        <v>1835</v>
      </c>
    </row>
    <row r="281" spans="1:3" x14ac:dyDescent="0.35">
      <c r="A281" s="1">
        <v>41187</v>
      </c>
      <c r="B281">
        <v>6693</v>
      </c>
      <c r="C281">
        <v>671</v>
      </c>
    </row>
    <row r="282" spans="1:3" x14ac:dyDescent="0.35">
      <c r="A282" s="1">
        <v>41188</v>
      </c>
      <c r="B282">
        <v>7112</v>
      </c>
      <c r="C282">
        <v>885</v>
      </c>
    </row>
    <row r="283" spans="1:3" x14ac:dyDescent="0.35">
      <c r="A283" s="1">
        <v>41189</v>
      </c>
      <c r="B283">
        <v>6933</v>
      </c>
      <c r="C283">
        <v>735</v>
      </c>
    </row>
    <row r="284" spans="1:3" x14ac:dyDescent="0.35">
      <c r="A284" s="1">
        <v>41190</v>
      </c>
      <c r="B284">
        <v>4621</v>
      </c>
      <c r="C284">
        <v>1495</v>
      </c>
    </row>
    <row r="285" spans="1:3" x14ac:dyDescent="0.35">
      <c r="A285" s="1">
        <v>41191</v>
      </c>
      <c r="B285">
        <v>5251</v>
      </c>
      <c r="C285">
        <v>1300</v>
      </c>
    </row>
    <row r="286" spans="1:3" x14ac:dyDescent="0.35">
      <c r="A286" s="1">
        <v>41192</v>
      </c>
      <c r="B286">
        <v>5459</v>
      </c>
      <c r="C286">
        <v>877</v>
      </c>
    </row>
    <row r="287" spans="1:3" x14ac:dyDescent="0.35">
      <c r="A287" s="1">
        <v>41193</v>
      </c>
      <c r="B287">
        <v>5194</v>
      </c>
      <c r="C287">
        <v>1324</v>
      </c>
    </row>
    <row r="288" spans="1:3" x14ac:dyDescent="0.35">
      <c r="A288" s="1">
        <v>41194</v>
      </c>
      <c r="B288">
        <v>6255</v>
      </c>
      <c r="C288">
        <v>1152</v>
      </c>
    </row>
    <row r="289" spans="1:3" x14ac:dyDescent="0.35">
      <c r="A289" s="1">
        <v>41195</v>
      </c>
      <c r="B289">
        <v>6800</v>
      </c>
      <c r="C289">
        <v>1105</v>
      </c>
    </row>
    <row r="290" spans="1:3" x14ac:dyDescent="0.35">
      <c r="A290" s="1">
        <v>41196</v>
      </c>
      <c r="B290">
        <v>6959</v>
      </c>
      <c r="C290">
        <v>715</v>
      </c>
    </row>
    <row r="291" spans="1:3" x14ac:dyDescent="0.35">
      <c r="A291" s="1">
        <v>41197</v>
      </c>
      <c r="B291">
        <v>4404</v>
      </c>
      <c r="C291">
        <v>1726</v>
      </c>
    </row>
    <row r="292" spans="1:3" x14ac:dyDescent="0.35">
      <c r="A292" s="1">
        <v>41198</v>
      </c>
      <c r="B292">
        <v>4921</v>
      </c>
      <c r="C292">
        <v>1601</v>
      </c>
    </row>
    <row r="293" spans="1:3" x14ac:dyDescent="0.35">
      <c r="A293" s="1">
        <v>41199</v>
      </c>
      <c r="B293">
        <v>5289</v>
      </c>
      <c r="C293">
        <v>1185</v>
      </c>
    </row>
    <row r="294" spans="1:3" x14ac:dyDescent="0.35">
      <c r="A294" s="1">
        <v>41200</v>
      </c>
      <c r="B294">
        <v>5067</v>
      </c>
      <c r="C294">
        <v>1309</v>
      </c>
    </row>
    <row r="295" spans="1:3" x14ac:dyDescent="0.35">
      <c r="A295" s="1">
        <v>41201</v>
      </c>
      <c r="B295">
        <v>6009</v>
      </c>
      <c r="C295">
        <v>1299</v>
      </c>
    </row>
    <row r="296" spans="1:3" x14ac:dyDescent="0.35">
      <c r="A296" s="1">
        <v>41202</v>
      </c>
      <c r="B296">
        <v>6801</v>
      </c>
      <c r="C296">
        <v>1091</v>
      </c>
    </row>
    <row r="297" spans="1:3" x14ac:dyDescent="0.35">
      <c r="A297" s="1">
        <v>41203</v>
      </c>
      <c r="B297">
        <v>10479</v>
      </c>
      <c r="C297">
        <v>339</v>
      </c>
    </row>
    <row r="298" spans="1:3" x14ac:dyDescent="0.35">
      <c r="A298" s="1">
        <v>41204</v>
      </c>
      <c r="B298">
        <v>3390</v>
      </c>
      <c r="C298">
        <v>1549</v>
      </c>
    </row>
    <row r="299" spans="1:3" x14ac:dyDescent="0.35">
      <c r="A299" s="1">
        <v>41205</v>
      </c>
      <c r="B299">
        <v>5303</v>
      </c>
      <c r="C299">
        <v>1031</v>
      </c>
    </row>
    <row r="300" spans="1:3" x14ac:dyDescent="0.35">
      <c r="A300" s="1">
        <v>41206</v>
      </c>
      <c r="B300">
        <v>5852</v>
      </c>
      <c r="C300">
        <v>507</v>
      </c>
    </row>
    <row r="301" spans="1:3" x14ac:dyDescent="0.35">
      <c r="A301" s="1">
        <v>41207</v>
      </c>
      <c r="B301">
        <v>6591</v>
      </c>
      <c r="C301">
        <v>370</v>
      </c>
    </row>
    <row r="302" spans="1:3" x14ac:dyDescent="0.35">
      <c r="A302" s="1">
        <v>41208</v>
      </c>
      <c r="B302">
        <v>11054</v>
      </c>
      <c r="C302">
        <v>3343</v>
      </c>
    </row>
    <row r="303" spans="1:3" x14ac:dyDescent="0.35">
      <c r="A303" s="1">
        <v>41209</v>
      </c>
      <c r="B303">
        <v>12082</v>
      </c>
      <c r="C303">
        <v>1717</v>
      </c>
    </row>
    <row r="304" spans="1:3" x14ac:dyDescent="0.35">
      <c r="A304" s="1">
        <v>41210</v>
      </c>
      <c r="B304">
        <v>11908</v>
      </c>
      <c r="C304">
        <v>1525</v>
      </c>
    </row>
    <row r="305" spans="1:3" x14ac:dyDescent="0.35">
      <c r="A305" s="1">
        <v>41211</v>
      </c>
      <c r="B305">
        <v>12143</v>
      </c>
      <c r="C305">
        <v>1934</v>
      </c>
    </row>
    <row r="306" spans="1:3" x14ac:dyDescent="0.35">
      <c r="A306" s="1">
        <v>41212</v>
      </c>
      <c r="B306">
        <v>5800</v>
      </c>
      <c r="C306">
        <v>796</v>
      </c>
    </row>
    <row r="307" spans="1:3" x14ac:dyDescent="0.35">
      <c r="A307" s="1">
        <v>41213</v>
      </c>
      <c r="B307">
        <v>6353</v>
      </c>
      <c r="C307">
        <v>1172</v>
      </c>
    </row>
    <row r="308" spans="1:3" x14ac:dyDescent="0.35">
      <c r="A308" s="1">
        <v>41214</v>
      </c>
      <c r="B308">
        <v>6383</v>
      </c>
      <c r="C308">
        <v>938</v>
      </c>
    </row>
    <row r="309" spans="1:3" x14ac:dyDescent="0.35">
      <c r="A309" s="1">
        <v>41215</v>
      </c>
      <c r="B309">
        <v>6562</v>
      </c>
      <c r="C309">
        <v>1139</v>
      </c>
    </row>
    <row r="310" spans="1:3" x14ac:dyDescent="0.35">
      <c r="A310" s="1">
        <v>41216</v>
      </c>
      <c r="B310">
        <v>7628</v>
      </c>
      <c r="C310">
        <v>800</v>
      </c>
    </row>
    <row r="311" spans="1:3" x14ac:dyDescent="0.35">
      <c r="A311" s="1">
        <v>41217</v>
      </c>
      <c r="B311">
        <v>7951</v>
      </c>
      <c r="C311">
        <v>385</v>
      </c>
    </row>
    <row r="312" spans="1:3" x14ac:dyDescent="0.35">
      <c r="A312" s="1">
        <v>41218</v>
      </c>
      <c r="B312">
        <v>4925</v>
      </c>
      <c r="C312">
        <v>1585</v>
      </c>
    </row>
    <row r="313" spans="1:3" x14ac:dyDescent="0.35">
      <c r="A313" s="1">
        <v>41219</v>
      </c>
      <c r="B313">
        <v>5084</v>
      </c>
      <c r="C313">
        <v>1921</v>
      </c>
    </row>
    <row r="314" spans="1:3" x14ac:dyDescent="0.35">
      <c r="A314" s="1">
        <v>41220</v>
      </c>
      <c r="B314">
        <v>5097</v>
      </c>
      <c r="C314">
        <v>2653</v>
      </c>
    </row>
    <row r="315" spans="1:3" x14ac:dyDescent="0.35">
      <c r="A315" s="1">
        <v>41221</v>
      </c>
      <c r="B315">
        <v>5462</v>
      </c>
      <c r="C315">
        <v>1188</v>
      </c>
    </row>
    <row r="316" spans="1:3" x14ac:dyDescent="0.35">
      <c r="A316" s="1">
        <v>41222</v>
      </c>
      <c r="B316">
        <v>6114</v>
      </c>
      <c r="C316">
        <v>578</v>
      </c>
    </row>
    <row r="317" spans="1:3" x14ac:dyDescent="0.35">
      <c r="A317" s="1">
        <v>41223</v>
      </c>
      <c r="B317">
        <v>6373</v>
      </c>
      <c r="C317">
        <v>1160</v>
      </c>
    </row>
    <row r="318" spans="1:3" x14ac:dyDescent="0.35">
      <c r="A318" s="1">
        <v>41224</v>
      </c>
      <c r="B318">
        <v>6479</v>
      </c>
      <c r="C318">
        <v>1046</v>
      </c>
    </row>
    <row r="319" spans="1:3" x14ac:dyDescent="0.35">
      <c r="A319" s="1">
        <v>41225</v>
      </c>
      <c r="B319">
        <v>4343</v>
      </c>
      <c r="C319">
        <v>1677</v>
      </c>
    </row>
    <row r="320" spans="1:3" x14ac:dyDescent="0.35">
      <c r="A320" s="1">
        <v>41226</v>
      </c>
      <c r="B320">
        <v>5596</v>
      </c>
      <c r="C320">
        <v>1166</v>
      </c>
    </row>
    <row r="321" spans="1:3" x14ac:dyDescent="0.35">
      <c r="A321" s="1">
        <v>41227</v>
      </c>
      <c r="B321">
        <v>4999</v>
      </c>
      <c r="C321">
        <v>1322</v>
      </c>
    </row>
    <row r="322" spans="1:3" x14ac:dyDescent="0.35">
      <c r="A322" s="1">
        <v>41228</v>
      </c>
      <c r="B322">
        <v>5279</v>
      </c>
      <c r="C322">
        <v>1503</v>
      </c>
    </row>
    <row r="323" spans="1:3" x14ac:dyDescent="0.35">
      <c r="A323" s="1">
        <v>41229</v>
      </c>
      <c r="B323">
        <v>5432</v>
      </c>
      <c r="C323">
        <v>1383</v>
      </c>
    </row>
    <row r="324" spans="1:3" x14ac:dyDescent="0.35">
      <c r="A324" s="1">
        <v>41230</v>
      </c>
      <c r="B324">
        <v>6584</v>
      </c>
      <c r="C324">
        <v>1212</v>
      </c>
    </row>
    <row r="325" spans="1:3" x14ac:dyDescent="0.35">
      <c r="A325" s="1">
        <v>41231</v>
      </c>
      <c r="B325">
        <v>6661</v>
      </c>
      <c r="C325">
        <v>1206</v>
      </c>
    </row>
    <row r="326" spans="1:3" x14ac:dyDescent="0.35">
      <c r="A326" s="1">
        <v>41232</v>
      </c>
      <c r="B326">
        <v>4297</v>
      </c>
      <c r="C326">
        <v>1480</v>
      </c>
    </row>
    <row r="327" spans="1:3" x14ac:dyDescent="0.35">
      <c r="A327" s="1">
        <v>41233</v>
      </c>
      <c r="B327">
        <v>5112</v>
      </c>
      <c r="C327">
        <v>1683</v>
      </c>
    </row>
    <row r="328" spans="1:3" x14ac:dyDescent="0.35">
      <c r="A328" s="1">
        <v>41234</v>
      </c>
      <c r="B328">
        <v>4905</v>
      </c>
      <c r="C328">
        <v>1760</v>
      </c>
    </row>
    <row r="329" spans="1:3" x14ac:dyDescent="0.35">
      <c r="A329" s="1">
        <v>41235</v>
      </c>
      <c r="B329">
        <v>5279</v>
      </c>
      <c r="C329">
        <v>921</v>
      </c>
    </row>
    <row r="330" spans="1:3" x14ac:dyDescent="0.35">
      <c r="A330" s="1">
        <v>41236</v>
      </c>
      <c r="B330">
        <v>4632</v>
      </c>
      <c r="C330">
        <v>716</v>
      </c>
    </row>
    <row r="331" spans="1:3" x14ac:dyDescent="0.35">
      <c r="A331" s="1">
        <v>41237</v>
      </c>
      <c r="B331">
        <v>1510</v>
      </c>
      <c r="C331">
        <v>1149</v>
      </c>
    </row>
    <row r="332" spans="1:3" x14ac:dyDescent="0.35">
      <c r="A332" s="1">
        <v>41238</v>
      </c>
      <c r="B332">
        <v>0</v>
      </c>
      <c r="C332">
        <v>0</v>
      </c>
    </row>
    <row r="333" spans="1:3" x14ac:dyDescent="0.35">
      <c r="A333" s="1">
        <v>41239</v>
      </c>
      <c r="B333">
        <v>4480</v>
      </c>
      <c r="C333">
        <v>1541</v>
      </c>
    </row>
    <row r="334" spans="1:3" x14ac:dyDescent="0.35">
      <c r="A334" s="1">
        <v>41240</v>
      </c>
      <c r="B334">
        <v>4565</v>
      </c>
      <c r="C334">
        <v>1815</v>
      </c>
    </row>
    <row r="335" spans="1:3" x14ac:dyDescent="0.35">
      <c r="A335" s="1">
        <v>41241</v>
      </c>
      <c r="B335">
        <v>4465</v>
      </c>
      <c r="C335">
        <v>1875</v>
      </c>
    </row>
    <row r="336" spans="1:3" x14ac:dyDescent="0.35">
      <c r="A336" s="1">
        <v>41242</v>
      </c>
      <c r="B336">
        <v>4849</v>
      </c>
      <c r="C336">
        <v>1360</v>
      </c>
    </row>
    <row r="337" spans="1:3" x14ac:dyDescent="0.35">
      <c r="A337" s="1">
        <v>41243</v>
      </c>
      <c r="B337">
        <v>6084</v>
      </c>
      <c r="C337">
        <v>757</v>
      </c>
    </row>
    <row r="338" spans="1:3" x14ac:dyDescent="0.35">
      <c r="A338" s="1">
        <v>41244</v>
      </c>
      <c r="B338">
        <v>6609</v>
      </c>
      <c r="C338">
        <v>800</v>
      </c>
    </row>
    <row r="339" spans="1:3" x14ac:dyDescent="0.35">
      <c r="A339" s="1">
        <v>41245</v>
      </c>
      <c r="B339">
        <v>6482</v>
      </c>
      <c r="C339">
        <v>1117</v>
      </c>
    </row>
    <row r="340" spans="1:3" x14ac:dyDescent="0.35">
      <c r="A340" s="1">
        <v>41246</v>
      </c>
      <c r="B340">
        <v>4308</v>
      </c>
      <c r="C340">
        <v>1852</v>
      </c>
    </row>
    <row r="341" spans="1:3" x14ac:dyDescent="0.35">
      <c r="A341" s="1">
        <v>41247</v>
      </c>
      <c r="B341">
        <v>4580</v>
      </c>
      <c r="C341">
        <v>1941</v>
      </c>
    </row>
    <row r="342" spans="1:3" x14ac:dyDescent="0.35">
      <c r="A342" s="1">
        <v>41248</v>
      </c>
      <c r="B342">
        <v>4827</v>
      </c>
      <c r="C342">
        <v>1585</v>
      </c>
    </row>
    <row r="343" spans="1:3" x14ac:dyDescent="0.35">
      <c r="A343" s="1">
        <v>41249</v>
      </c>
      <c r="B343">
        <v>5214</v>
      </c>
      <c r="C343">
        <v>1523</v>
      </c>
    </row>
    <row r="344" spans="1:3" x14ac:dyDescent="0.35">
      <c r="A344" s="1">
        <v>41250</v>
      </c>
      <c r="B344">
        <v>5733</v>
      </c>
      <c r="C344">
        <v>1531</v>
      </c>
    </row>
    <row r="345" spans="1:3" x14ac:dyDescent="0.35">
      <c r="A345" s="1">
        <v>41251</v>
      </c>
      <c r="B345">
        <v>6245</v>
      </c>
      <c r="C345">
        <v>1202</v>
      </c>
    </row>
    <row r="346" spans="1:3" x14ac:dyDescent="0.35">
      <c r="A346" s="1">
        <v>41252</v>
      </c>
      <c r="B346">
        <v>6423</v>
      </c>
      <c r="C346">
        <v>989</v>
      </c>
    </row>
    <row r="347" spans="1:3" x14ac:dyDescent="0.35">
      <c r="A347" s="1">
        <v>41253</v>
      </c>
      <c r="B347">
        <v>4249</v>
      </c>
      <c r="C347">
        <v>1642</v>
      </c>
    </row>
    <row r="348" spans="1:3" x14ac:dyDescent="0.35">
      <c r="A348" s="1">
        <v>41254</v>
      </c>
      <c r="B348">
        <v>5191</v>
      </c>
      <c r="C348">
        <v>1239</v>
      </c>
    </row>
    <row r="349" spans="1:3" x14ac:dyDescent="0.35">
      <c r="A349" s="1">
        <v>41255</v>
      </c>
      <c r="B349">
        <v>5345</v>
      </c>
      <c r="C349">
        <v>1072</v>
      </c>
    </row>
    <row r="350" spans="1:3" x14ac:dyDescent="0.35">
      <c r="A350" s="1">
        <v>41256</v>
      </c>
      <c r="B350">
        <v>5545</v>
      </c>
      <c r="C350">
        <v>1200</v>
      </c>
    </row>
    <row r="351" spans="1:3" x14ac:dyDescent="0.35">
      <c r="A351" s="1">
        <v>41257</v>
      </c>
      <c r="B351">
        <v>5341</v>
      </c>
      <c r="C351">
        <v>1611</v>
      </c>
    </row>
    <row r="352" spans="1:3" x14ac:dyDescent="0.35">
      <c r="A352" s="1">
        <v>41258</v>
      </c>
      <c r="B352">
        <v>4501</v>
      </c>
      <c r="C352">
        <v>1776</v>
      </c>
    </row>
    <row r="353" spans="1:3" x14ac:dyDescent="0.35">
      <c r="A353" s="1">
        <v>41259</v>
      </c>
      <c r="B353">
        <v>6753</v>
      </c>
      <c r="C353">
        <v>800</v>
      </c>
    </row>
    <row r="354" spans="1:3" x14ac:dyDescent="0.35">
      <c r="A354" s="1">
        <v>41260</v>
      </c>
      <c r="B354">
        <v>5214</v>
      </c>
      <c r="C354">
        <v>511</v>
      </c>
    </row>
    <row r="355" spans="1:3" x14ac:dyDescent="0.35">
      <c r="A355" s="1">
        <v>41261</v>
      </c>
      <c r="B355">
        <v>6300</v>
      </c>
      <c r="C355">
        <v>684</v>
      </c>
    </row>
    <row r="356" spans="1:3" x14ac:dyDescent="0.35">
      <c r="A356" s="1">
        <v>41262</v>
      </c>
      <c r="B356">
        <v>6478</v>
      </c>
      <c r="C356">
        <v>686</v>
      </c>
    </row>
    <row r="357" spans="1:3" x14ac:dyDescent="0.35">
      <c r="A357" s="1">
        <v>41263</v>
      </c>
      <c r="B357">
        <v>6525</v>
      </c>
      <c r="C357">
        <v>1589</v>
      </c>
    </row>
    <row r="358" spans="1:3" x14ac:dyDescent="0.35">
      <c r="A358" s="1">
        <v>41264</v>
      </c>
      <c r="B358">
        <v>6350</v>
      </c>
      <c r="C358">
        <v>1587</v>
      </c>
    </row>
    <row r="359" spans="1:3" x14ac:dyDescent="0.35">
      <c r="A359" s="1">
        <v>41265</v>
      </c>
      <c r="B359">
        <v>6531</v>
      </c>
      <c r="C359">
        <v>1151</v>
      </c>
    </row>
    <row r="360" spans="1:3" x14ac:dyDescent="0.35">
      <c r="A360" s="1">
        <v>41266</v>
      </c>
      <c r="B360">
        <v>5977</v>
      </c>
      <c r="C360">
        <v>1746</v>
      </c>
    </row>
    <row r="361" spans="1:3" x14ac:dyDescent="0.35">
      <c r="A361" s="1">
        <v>41267</v>
      </c>
      <c r="B361">
        <v>5544</v>
      </c>
      <c r="C361">
        <v>1088</v>
      </c>
    </row>
    <row r="362" spans="1:3" x14ac:dyDescent="0.35">
      <c r="A362" s="1">
        <v>41268</v>
      </c>
      <c r="B362">
        <v>5099</v>
      </c>
      <c r="C362">
        <v>2482</v>
      </c>
    </row>
    <row r="363" spans="1:3" x14ac:dyDescent="0.35">
      <c r="A363" s="1">
        <v>41269</v>
      </c>
      <c r="B363">
        <v>3944</v>
      </c>
      <c r="C363">
        <v>995</v>
      </c>
    </row>
    <row r="364" spans="1:3" x14ac:dyDescent="0.35">
      <c r="A364" s="1">
        <v>41270</v>
      </c>
      <c r="B364">
        <v>5461</v>
      </c>
      <c r="C364">
        <v>1115</v>
      </c>
    </row>
    <row r="365" spans="1:3" x14ac:dyDescent="0.35">
      <c r="A365" s="1">
        <v>41271</v>
      </c>
      <c r="B365">
        <v>5391</v>
      </c>
      <c r="C365">
        <v>1619</v>
      </c>
    </row>
    <row r="366" spans="1:3" x14ac:dyDescent="0.35">
      <c r="A366" s="1">
        <v>41272</v>
      </c>
      <c r="B366">
        <v>6368</v>
      </c>
      <c r="C366">
        <v>843</v>
      </c>
    </row>
    <row r="367" spans="1:3" x14ac:dyDescent="0.35">
      <c r="A367" s="1">
        <v>41273</v>
      </c>
      <c r="B367">
        <v>6498</v>
      </c>
      <c r="C367">
        <v>915</v>
      </c>
    </row>
    <row r="368" spans="1:3" x14ac:dyDescent="0.35">
      <c r="A368" s="1">
        <v>41274</v>
      </c>
      <c r="B368">
        <v>5484</v>
      </c>
      <c r="C368">
        <v>457</v>
      </c>
    </row>
  </sheetData>
  <mergeCells count="2">
    <mergeCell ref="A1:C1"/>
    <mergeCell ref="H1:J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F1033-5730-490A-A192-87DE0DE6CB49}">
  <dimension ref="A1:H367"/>
  <sheetViews>
    <sheetView zoomScale="76" zoomScaleNormal="76" workbookViewId="0">
      <selection activeCell="O21" sqref="O21"/>
    </sheetView>
  </sheetViews>
  <sheetFormatPr defaultRowHeight="14.5" x14ac:dyDescent="0.35"/>
  <cols>
    <col min="1" max="1" width="11.36328125" bestFit="1" customWidth="1"/>
    <col min="4" max="4" width="15.453125" bestFit="1" customWidth="1"/>
    <col min="7" max="7" width="14.81640625" bestFit="1" customWidth="1"/>
    <col min="8" max="8" width="11.90625" bestFit="1" customWidth="1"/>
  </cols>
  <sheetData>
    <row r="1" spans="1:8" x14ac:dyDescent="0.35">
      <c r="A1" t="s">
        <v>2</v>
      </c>
      <c r="B1" t="s">
        <v>3</v>
      </c>
      <c r="C1" t="s">
        <v>9</v>
      </c>
      <c r="D1" t="s">
        <v>10</v>
      </c>
    </row>
    <row r="2" spans="1:8" x14ac:dyDescent="0.35">
      <c r="A2" s="1">
        <v>40909</v>
      </c>
      <c r="B2">
        <v>5549</v>
      </c>
      <c r="C2">
        <f t="shared" ref="C2:C65" si="0">IF(AND(B2&lt;$G$2,B2&gt;$G$3),0,1)</f>
        <v>0</v>
      </c>
      <c r="D2">
        <f>IF(C2=0,B2,MEDIAN($B$2:$B$367))</f>
        <v>5549</v>
      </c>
      <c r="G2">
        <f>PERCENTILE($B$2:$B$367,0.975)</f>
        <v>9191.875</v>
      </c>
    </row>
    <row r="3" spans="1:8" x14ac:dyDescent="0.35">
      <c r="A3" s="1">
        <v>40910</v>
      </c>
      <c r="B3">
        <v>4285</v>
      </c>
      <c r="C3">
        <f t="shared" si="0"/>
        <v>0</v>
      </c>
      <c r="D3">
        <f t="shared" ref="D3:D66" si="1">IF(C3=0,B3,MEDIAN($B$2:$B$367))</f>
        <v>4285</v>
      </c>
      <c r="G3">
        <f>PERCENTILE($B$2:$B$367,0.025)</f>
        <v>2675.75</v>
      </c>
    </row>
    <row r="4" spans="1:8" x14ac:dyDescent="0.35">
      <c r="A4" s="1">
        <v>40911</v>
      </c>
      <c r="B4">
        <v>3950</v>
      </c>
      <c r="C4">
        <f t="shared" si="0"/>
        <v>0</v>
      </c>
      <c r="D4">
        <f t="shared" si="1"/>
        <v>3950</v>
      </c>
    </row>
    <row r="5" spans="1:8" x14ac:dyDescent="0.35">
      <c r="A5" s="1">
        <v>40912</v>
      </c>
      <c r="B5">
        <v>3996</v>
      </c>
      <c r="C5">
        <f t="shared" si="0"/>
        <v>0</v>
      </c>
      <c r="D5">
        <f t="shared" si="1"/>
        <v>3996</v>
      </c>
      <c r="G5" t="s">
        <v>11</v>
      </c>
      <c r="H5" t="s">
        <v>12</v>
      </c>
    </row>
    <row r="6" spans="1:8" x14ac:dyDescent="0.35">
      <c r="A6" s="1">
        <v>40913</v>
      </c>
      <c r="B6">
        <v>4413</v>
      </c>
      <c r="C6">
        <f t="shared" si="0"/>
        <v>0</v>
      </c>
      <c r="D6">
        <f t="shared" si="1"/>
        <v>4413</v>
      </c>
      <c r="F6" t="s">
        <v>8</v>
      </c>
      <c r="G6">
        <f>COUNTIF(C2:C367,0)</f>
        <v>346</v>
      </c>
      <c r="H6">
        <f>COUNT(C2:C367)</f>
        <v>366</v>
      </c>
    </row>
    <row r="7" spans="1:8" x14ac:dyDescent="0.35">
      <c r="A7" s="1">
        <v>40914</v>
      </c>
      <c r="B7">
        <v>4220</v>
      </c>
      <c r="C7">
        <f t="shared" si="0"/>
        <v>0</v>
      </c>
      <c r="D7">
        <f t="shared" si="1"/>
        <v>4220</v>
      </c>
      <c r="F7" t="s">
        <v>5</v>
      </c>
      <c r="G7" s="7">
        <f>AVERAGE(D2:D367)</f>
        <v>4842.333333333333</v>
      </c>
      <c r="H7" s="7">
        <f>AVERAGE(B2:B367)</f>
        <v>4996.1775956284155</v>
      </c>
    </row>
    <row r="8" spans="1:8" x14ac:dyDescent="0.35">
      <c r="A8" s="1">
        <v>40915</v>
      </c>
      <c r="B8">
        <v>5281</v>
      </c>
      <c r="C8">
        <f t="shared" si="0"/>
        <v>0</v>
      </c>
      <c r="D8">
        <f t="shared" si="1"/>
        <v>5281</v>
      </c>
      <c r="F8" t="s">
        <v>7</v>
      </c>
      <c r="G8">
        <f>MEDIAN(D2:D367)</f>
        <v>4628.5</v>
      </c>
      <c r="H8">
        <f>MEDIAN(B2:B367)</f>
        <v>4628.5</v>
      </c>
    </row>
    <row r="9" spans="1:8" x14ac:dyDescent="0.35">
      <c r="A9" s="1">
        <v>40916</v>
      </c>
      <c r="B9">
        <v>5214</v>
      </c>
      <c r="C9">
        <f t="shared" si="0"/>
        <v>0</v>
      </c>
      <c r="D9">
        <f t="shared" si="1"/>
        <v>5214</v>
      </c>
      <c r="F9" t="s">
        <v>13</v>
      </c>
      <c r="G9" s="10">
        <f>STDEV(D2:D367)</f>
        <v>1175.25536057364</v>
      </c>
      <c r="H9" s="10">
        <f>STDEV(B2:B367)</f>
        <v>1897.628971527063</v>
      </c>
    </row>
    <row r="10" spans="1:8" x14ac:dyDescent="0.35">
      <c r="A10" s="1">
        <v>40917</v>
      </c>
      <c r="B10">
        <v>4097</v>
      </c>
      <c r="C10">
        <f t="shared" si="0"/>
        <v>0</v>
      </c>
      <c r="D10">
        <f t="shared" si="1"/>
        <v>4097</v>
      </c>
    </row>
    <row r="11" spans="1:8" x14ac:dyDescent="0.35">
      <c r="A11" s="1">
        <v>40918</v>
      </c>
      <c r="B11">
        <v>3757</v>
      </c>
      <c r="C11">
        <f t="shared" si="0"/>
        <v>0</v>
      </c>
      <c r="D11">
        <f t="shared" si="1"/>
        <v>3757</v>
      </c>
    </row>
    <row r="12" spans="1:8" x14ac:dyDescent="0.35">
      <c r="A12" s="1">
        <v>40919</v>
      </c>
      <c r="B12">
        <v>4307</v>
      </c>
      <c r="C12">
        <f t="shared" si="0"/>
        <v>0</v>
      </c>
      <c r="D12">
        <f t="shared" si="1"/>
        <v>4307</v>
      </c>
    </row>
    <row r="13" spans="1:8" x14ac:dyDescent="0.35">
      <c r="A13" s="1">
        <v>40920</v>
      </c>
      <c r="B13">
        <v>4380</v>
      </c>
      <c r="C13">
        <f t="shared" si="0"/>
        <v>0</v>
      </c>
      <c r="D13">
        <f t="shared" si="1"/>
        <v>4380</v>
      </c>
    </row>
    <row r="14" spans="1:8" x14ac:dyDescent="0.35">
      <c r="A14" s="1">
        <v>40921</v>
      </c>
      <c r="B14">
        <v>4075</v>
      </c>
      <c r="C14">
        <f t="shared" si="0"/>
        <v>0</v>
      </c>
      <c r="D14">
        <f t="shared" si="1"/>
        <v>4075</v>
      </c>
    </row>
    <row r="15" spans="1:8" x14ac:dyDescent="0.35">
      <c r="A15" s="1">
        <v>40922</v>
      </c>
      <c r="B15">
        <v>4984</v>
      </c>
      <c r="C15">
        <f t="shared" si="0"/>
        <v>0</v>
      </c>
      <c r="D15">
        <f t="shared" si="1"/>
        <v>4984</v>
      </c>
    </row>
    <row r="16" spans="1:8" x14ac:dyDescent="0.35">
      <c r="A16" s="1">
        <v>40923</v>
      </c>
      <c r="B16">
        <v>4625</v>
      </c>
      <c r="C16">
        <f t="shared" si="0"/>
        <v>0</v>
      </c>
      <c r="D16">
        <f t="shared" si="1"/>
        <v>4625</v>
      </c>
    </row>
    <row r="17" spans="1:4" x14ac:dyDescent="0.35">
      <c r="A17" s="1">
        <v>40924</v>
      </c>
      <c r="B17">
        <v>3706</v>
      </c>
      <c r="C17">
        <f t="shared" si="0"/>
        <v>0</v>
      </c>
      <c r="D17">
        <f t="shared" si="1"/>
        <v>3706</v>
      </c>
    </row>
    <row r="18" spans="1:4" x14ac:dyDescent="0.35">
      <c r="A18" s="1">
        <v>40925</v>
      </c>
      <c r="B18">
        <v>3782</v>
      </c>
      <c r="C18">
        <f t="shared" si="0"/>
        <v>0</v>
      </c>
      <c r="D18">
        <f t="shared" si="1"/>
        <v>3782</v>
      </c>
    </row>
    <row r="19" spans="1:4" x14ac:dyDescent="0.35">
      <c r="A19" s="1">
        <v>40926</v>
      </c>
      <c r="B19">
        <v>4263</v>
      </c>
      <c r="C19">
        <f t="shared" si="0"/>
        <v>0</v>
      </c>
      <c r="D19">
        <f t="shared" si="1"/>
        <v>4263</v>
      </c>
    </row>
    <row r="20" spans="1:4" x14ac:dyDescent="0.35">
      <c r="A20" s="1">
        <v>40927</v>
      </c>
      <c r="B20">
        <v>3901</v>
      </c>
      <c r="C20">
        <f t="shared" si="0"/>
        <v>0</v>
      </c>
      <c r="D20">
        <f t="shared" si="1"/>
        <v>3901</v>
      </c>
    </row>
    <row r="21" spans="1:4" x14ac:dyDescent="0.35">
      <c r="A21" s="1">
        <v>40928</v>
      </c>
      <c r="B21">
        <v>4376</v>
      </c>
      <c r="C21">
        <f t="shared" si="0"/>
        <v>0</v>
      </c>
      <c r="D21">
        <f t="shared" si="1"/>
        <v>4376</v>
      </c>
    </row>
    <row r="22" spans="1:4" x14ac:dyDescent="0.35">
      <c r="A22" s="1">
        <v>40929</v>
      </c>
      <c r="B22">
        <v>5661</v>
      </c>
      <c r="C22">
        <f t="shared" si="0"/>
        <v>0</v>
      </c>
      <c r="D22">
        <f t="shared" si="1"/>
        <v>5661</v>
      </c>
    </row>
    <row r="23" spans="1:4" x14ac:dyDescent="0.35">
      <c r="A23" s="1">
        <v>40930</v>
      </c>
      <c r="B23">
        <v>5299</v>
      </c>
      <c r="C23">
        <f t="shared" si="0"/>
        <v>0</v>
      </c>
      <c r="D23">
        <f t="shared" si="1"/>
        <v>5299</v>
      </c>
    </row>
    <row r="24" spans="1:4" x14ac:dyDescent="0.35">
      <c r="A24" s="1">
        <v>40931</v>
      </c>
      <c r="B24">
        <v>3587</v>
      </c>
      <c r="C24">
        <f t="shared" si="0"/>
        <v>0</v>
      </c>
      <c r="D24">
        <f t="shared" si="1"/>
        <v>3587</v>
      </c>
    </row>
    <row r="25" spans="1:4" x14ac:dyDescent="0.35">
      <c r="A25" s="1">
        <v>40932</v>
      </c>
      <c r="B25">
        <v>3742</v>
      </c>
      <c r="C25">
        <f t="shared" si="0"/>
        <v>0</v>
      </c>
      <c r="D25">
        <f t="shared" si="1"/>
        <v>3742</v>
      </c>
    </row>
    <row r="26" spans="1:4" x14ac:dyDescent="0.35">
      <c r="A26" s="1">
        <v>40933</v>
      </c>
      <c r="B26">
        <v>3516</v>
      </c>
      <c r="C26">
        <f t="shared" si="0"/>
        <v>0</v>
      </c>
      <c r="D26">
        <f t="shared" si="1"/>
        <v>3516</v>
      </c>
    </row>
    <row r="27" spans="1:4" x14ac:dyDescent="0.35">
      <c r="A27" s="1">
        <v>40934</v>
      </c>
      <c r="B27">
        <v>3657</v>
      </c>
      <c r="C27">
        <f t="shared" si="0"/>
        <v>0</v>
      </c>
      <c r="D27">
        <f t="shared" si="1"/>
        <v>3657</v>
      </c>
    </row>
    <row r="28" spans="1:4" x14ac:dyDescent="0.35">
      <c r="A28" s="1">
        <v>40935</v>
      </c>
      <c r="B28">
        <v>4107</v>
      </c>
      <c r="C28">
        <f t="shared" si="0"/>
        <v>0</v>
      </c>
      <c r="D28">
        <f t="shared" si="1"/>
        <v>4107</v>
      </c>
    </row>
    <row r="29" spans="1:4" x14ac:dyDescent="0.35">
      <c r="A29" s="1">
        <v>40936</v>
      </c>
      <c r="B29">
        <v>5166</v>
      </c>
      <c r="C29">
        <f t="shared" si="0"/>
        <v>0</v>
      </c>
      <c r="D29">
        <f t="shared" si="1"/>
        <v>5166</v>
      </c>
    </row>
    <row r="30" spans="1:4" x14ac:dyDescent="0.35">
      <c r="A30" s="1">
        <v>40937</v>
      </c>
      <c r="B30">
        <v>5031</v>
      </c>
      <c r="C30">
        <f t="shared" si="0"/>
        <v>0</v>
      </c>
      <c r="D30">
        <f t="shared" si="1"/>
        <v>5031</v>
      </c>
    </row>
    <row r="31" spans="1:4" x14ac:dyDescent="0.35">
      <c r="A31" s="1">
        <v>40938</v>
      </c>
      <c r="B31">
        <v>3241</v>
      </c>
      <c r="C31">
        <f t="shared" si="0"/>
        <v>0</v>
      </c>
      <c r="D31">
        <f t="shared" si="1"/>
        <v>3241</v>
      </c>
    </row>
    <row r="32" spans="1:4" x14ac:dyDescent="0.35">
      <c r="A32" s="1">
        <v>40939</v>
      </c>
      <c r="B32">
        <v>3794</v>
      </c>
      <c r="C32">
        <f t="shared" si="0"/>
        <v>0</v>
      </c>
      <c r="D32">
        <f t="shared" si="1"/>
        <v>3794</v>
      </c>
    </row>
    <row r="33" spans="1:4" x14ac:dyDescent="0.35">
      <c r="A33" s="1">
        <v>40940</v>
      </c>
      <c r="B33">
        <v>3987</v>
      </c>
      <c r="C33">
        <f t="shared" si="0"/>
        <v>0</v>
      </c>
      <c r="D33">
        <f t="shared" si="1"/>
        <v>3987</v>
      </c>
    </row>
    <row r="34" spans="1:4" x14ac:dyDescent="0.35">
      <c r="A34" s="1">
        <v>40941</v>
      </c>
      <c r="B34">
        <v>3841</v>
      </c>
      <c r="C34">
        <f t="shared" si="0"/>
        <v>0</v>
      </c>
      <c r="D34">
        <f t="shared" si="1"/>
        <v>3841</v>
      </c>
    </row>
    <row r="35" spans="1:4" x14ac:dyDescent="0.35">
      <c r="A35" s="1">
        <v>40942</v>
      </c>
      <c r="B35">
        <v>4489</v>
      </c>
      <c r="C35">
        <f t="shared" si="0"/>
        <v>0</v>
      </c>
      <c r="D35">
        <f t="shared" si="1"/>
        <v>4489</v>
      </c>
    </row>
    <row r="36" spans="1:4" x14ac:dyDescent="0.35">
      <c r="A36" s="1">
        <v>40943</v>
      </c>
      <c r="B36">
        <v>5628</v>
      </c>
      <c r="C36">
        <f t="shared" si="0"/>
        <v>0</v>
      </c>
      <c r="D36">
        <f t="shared" si="1"/>
        <v>5628</v>
      </c>
    </row>
    <row r="37" spans="1:4" x14ac:dyDescent="0.35">
      <c r="A37" s="1">
        <v>40944</v>
      </c>
      <c r="B37">
        <v>4295</v>
      </c>
      <c r="C37">
        <f t="shared" si="0"/>
        <v>0</v>
      </c>
      <c r="D37">
        <f t="shared" si="1"/>
        <v>4295</v>
      </c>
    </row>
    <row r="38" spans="1:4" x14ac:dyDescent="0.35">
      <c r="A38" s="1">
        <v>40945</v>
      </c>
      <c r="B38">
        <v>3259</v>
      </c>
      <c r="C38">
        <f t="shared" si="0"/>
        <v>0</v>
      </c>
      <c r="D38">
        <f t="shared" si="1"/>
        <v>3259</v>
      </c>
    </row>
    <row r="39" spans="1:4" x14ac:dyDescent="0.35">
      <c r="A39" s="1">
        <v>40946</v>
      </c>
      <c r="B39">
        <v>3582</v>
      </c>
      <c r="C39">
        <f t="shared" si="0"/>
        <v>0</v>
      </c>
      <c r="D39">
        <f t="shared" si="1"/>
        <v>3582</v>
      </c>
    </row>
    <row r="40" spans="1:4" x14ac:dyDescent="0.35">
      <c r="A40" s="1">
        <v>40947</v>
      </c>
      <c r="B40">
        <v>3878</v>
      </c>
      <c r="C40">
        <f t="shared" si="0"/>
        <v>0</v>
      </c>
      <c r="D40">
        <f t="shared" si="1"/>
        <v>3878</v>
      </c>
    </row>
    <row r="41" spans="1:4" x14ac:dyDescent="0.35">
      <c r="A41" s="1">
        <v>40948</v>
      </c>
      <c r="B41">
        <v>4423</v>
      </c>
      <c r="C41">
        <f t="shared" si="0"/>
        <v>0</v>
      </c>
      <c r="D41">
        <f t="shared" si="1"/>
        <v>4423</v>
      </c>
    </row>
    <row r="42" spans="1:4" x14ac:dyDescent="0.35">
      <c r="A42" s="1">
        <v>40949</v>
      </c>
      <c r="B42">
        <v>4431</v>
      </c>
      <c r="C42">
        <f t="shared" si="0"/>
        <v>0</v>
      </c>
      <c r="D42">
        <f t="shared" si="1"/>
        <v>4431</v>
      </c>
    </row>
    <row r="43" spans="1:4" x14ac:dyDescent="0.35">
      <c r="A43" s="1">
        <v>40950</v>
      </c>
      <c r="B43">
        <v>5229</v>
      </c>
      <c r="C43">
        <f t="shared" si="0"/>
        <v>0</v>
      </c>
      <c r="D43">
        <f t="shared" si="1"/>
        <v>5229</v>
      </c>
    </row>
    <row r="44" spans="1:4" x14ac:dyDescent="0.35">
      <c r="A44" s="1">
        <v>40951</v>
      </c>
      <c r="B44">
        <v>5357</v>
      </c>
      <c r="C44">
        <f t="shared" si="0"/>
        <v>0</v>
      </c>
      <c r="D44">
        <f t="shared" si="1"/>
        <v>5357</v>
      </c>
    </row>
    <row r="45" spans="1:4" x14ac:dyDescent="0.35">
      <c r="A45" s="1">
        <v>40952</v>
      </c>
      <c r="B45">
        <v>4260</v>
      </c>
      <c r="C45">
        <f t="shared" si="0"/>
        <v>0</v>
      </c>
      <c r="D45">
        <f t="shared" si="1"/>
        <v>4260</v>
      </c>
    </row>
    <row r="46" spans="1:4" x14ac:dyDescent="0.35">
      <c r="A46" s="1">
        <v>40953</v>
      </c>
      <c r="B46">
        <v>6659</v>
      </c>
      <c r="C46">
        <f t="shared" si="0"/>
        <v>0</v>
      </c>
      <c r="D46">
        <f t="shared" si="1"/>
        <v>6659</v>
      </c>
    </row>
    <row r="47" spans="1:4" x14ac:dyDescent="0.35">
      <c r="A47" s="1">
        <v>40954</v>
      </c>
      <c r="B47">
        <v>3800</v>
      </c>
      <c r="C47">
        <f t="shared" si="0"/>
        <v>0</v>
      </c>
      <c r="D47">
        <f t="shared" si="1"/>
        <v>3800</v>
      </c>
    </row>
    <row r="48" spans="1:4" x14ac:dyDescent="0.35">
      <c r="A48" s="1">
        <v>40955</v>
      </c>
      <c r="B48">
        <v>3960</v>
      </c>
      <c r="C48">
        <f t="shared" si="0"/>
        <v>0</v>
      </c>
      <c r="D48">
        <f t="shared" si="1"/>
        <v>3960</v>
      </c>
    </row>
    <row r="49" spans="1:4" x14ac:dyDescent="0.35">
      <c r="A49" s="1">
        <v>40956</v>
      </c>
      <c r="B49">
        <v>4609</v>
      </c>
      <c r="C49">
        <f t="shared" si="0"/>
        <v>0</v>
      </c>
      <c r="D49">
        <f t="shared" si="1"/>
        <v>4609</v>
      </c>
    </row>
    <row r="50" spans="1:4" x14ac:dyDescent="0.35">
      <c r="A50" s="1">
        <v>40957</v>
      </c>
      <c r="B50">
        <v>4848</v>
      </c>
      <c r="C50">
        <f t="shared" si="0"/>
        <v>0</v>
      </c>
      <c r="D50">
        <f t="shared" si="1"/>
        <v>4848</v>
      </c>
    </row>
    <row r="51" spans="1:4" x14ac:dyDescent="0.35">
      <c r="A51" s="1">
        <v>40958</v>
      </c>
      <c r="B51">
        <v>4972</v>
      </c>
      <c r="C51">
        <f t="shared" si="0"/>
        <v>0</v>
      </c>
      <c r="D51">
        <f t="shared" si="1"/>
        <v>4972</v>
      </c>
    </row>
    <row r="52" spans="1:4" x14ac:dyDescent="0.35">
      <c r="A52" s="1">
        <v>40959</v>
      </c>
      <c r="B52">
        <v>3215</v>
      </c>
      <c r="C52">
        <f t="shared" si="0"/>
        <v>0</v>
      </c>
      <c r="D52">
        <f t="shared" si="1"/>
        <v>3215</v>
      </c>
    </row>
    <row r="53" spans="1:4" x14ac:dyDescent="0.35">
      <c r="A53" s="1">
        <v>40960</v>
      </c>
      <c r="B53">
        <v>3789</v>
      </c>
      <c r="C53">
        <f t="shared" si="0"/>
        <v>0</v>
      </c>
      <c r="D53">
        <f t="shared" si="1"/>
        <v>3789</v>
      </c>
    </row>
    <row r="54" spans="1:4" x14ac:dyDescent="0.35">
      <c r="A54" s="1">
        <v>40961</v>
      </c>
      <c r="B54">
        <v>3695</v>
      </c>
      <c r="C54">
        <f t="shared" si="0"/>
        <v>0</v>
      </c>
      <c r="D54">
        <f t="shared" si="1"/>
        <v>3695</v>
      </c>
    </row>
    <row r="55" spans="1:4" x14ac:dyDescent="0.35">
      <c r="A55" s="1">
        <v>40962</v>
      </c>
      <c r="B55">
        <v>3844</v>
      </c>
      <c r="C55">
        <f t="shared" si="0"/>
        <v>0</v>
      </c>
      <c r="D55">
        <f t="shared" si="1"/>
        <v>3844</v>
      </c>
    </row>
    <row r="56" spans="1:4" x14ac:dyDescent="0.35">
      <c r="A56" s="1">
        <v>40963</v>
      </c>
      <c r="B56">
        <v>4438</v>
      </c>
      <c r="C56">
        <f t="shared" si="0"/>
        <v>0</v>
      </c>
      <c r="D56">
        <f t="shared" si="1"/>
        <v>4438</v>
      </c>
    </row>
    <row r="57" spans="1:4" x14ac:dyDescent="0.35">
      <c r="A57" s="1">
        <v>40964</v>
      </c>
      <c r="B57">
        <v>4395</v>
      </c>
      <c r="C57">
        <f t="shared" si="0"/>
        <v>0</v>
      </c>
      <c r="D57">
        <f t="shared" si="1"/>
        <v>4395</v>
      </c>
    </row>
    <row r="58" spans="1:4" x14ac:dyDescent="0.35">
      <c r="A58" s="1">
        <v>40965</v>
      </c>
      <c r="B58">
        <v>4973</v>
      </c>
      <c r="C58">
        <f t="shared" si="0"/>
        <v>0</v>
      </c>
      <c r="D58">
        <f t="shared" si="1"/>
        <v>4973</v>
      </c>
    </row>
    <row r="59" spans="1:4" x14ac:dyDescent="0.35">
      <c r="A59" s="1">
        <v>40966</v>
      </c>
      <c r="B59">
        <v>3390</v>
      </c>
      <c r="C59">
        <f t="shared" si="0"/>
        <v>0</v>
      </c>
      <c r="D59">
        <f t="shared" si="1"/>
        <v>3390</v>
      </c>
    </row>
    <row r="60" spans="1:4" x14ac:dyDescent="0.35">
      <c r="A60" s="1">
        <v>40967</v>
      </c>
      <c r="B60">
        <v>3795</v>
      </c>
      <c r="C60">
        <f t="shared" si="0"/>
        <v>0</v>
      </c>
      <c r="D60">
        <f t="shared" si="1"/>
        <v>3795</v>
      </c>
    </row>
    <row r="61" spans="1:4" x14ac:dyDescent="0.35">
      <c r="A61" s="1">
        <v>40968</v>
      </c>
      <c r="B61">
        <v>3842</v>
      </c>
      <c r="C61">
        <f t="shared" si="0"/>
        <v>0</v>
      </c>
      <c r="D61">
        <f t="shared" si="1"/>
        <v>3842</v>
      </c>
    </row>
    <row r="62" spans="1:4" x14ac:dyDescent="0.35">
      <c r="A62" s="1">
        <v>40969</v>
      </c>
      <c r="B62">
        <v>4135</v>
      </c>
      <c r="C62">
        <f t="shared" si="0"/>
        <v>0</v>
      </c>
      <c r="D62">
        <f t="shared" si="1"/>
        <v>4135</v>
      </c>
    </row>
    <row r="63" spans="1:4" x14ac:dyDescent="0.35">
      <c r="A63" s="1">
        <v>40970</v>
      </c>
      <c r="B63">
        <v>4592</v>
      </c>
      <c r="C63">
        <f t="shared" si="0"/>
        <v>0</v>
      </c>
      <c r="D63">
        <f t="shared" si="1"/>
        <v>4592</v>
      </c>
    </row>
    <row r="64" spans="1:4" x14ac:dyDescent="0.35">
      <c r="A64" s="1">
        <v>40971</v>
      </c>
      <c r="B64">
        <v>5335</v>
      </c>
      <c r="C64">
        <f t="shared" si="0"/>
        <v>0</v>
      </c>
      <c r="D64">
        <f t="shared" si="1"/>
        <v>5335</v>
      </c>
    </row>
    <row r="65" spans="1:4" x14ac:dyDescent="0.35">
      <c r="A65" s="1">
        <v>40972</v>
      </c>
      <c r="B65">
        <v>5604</v>
      </c>
      <c r="C65">
        <f t="shared" si="0"/>
        <v>0</v>
      </c>
      <c r="D65">
        <f t="shared" si="1"/>
        <v>5604</v>
      </c>
    </row>
    <row r="66" spans="1:4" x14ac:dyDescent="0.35">
      <c r="A66" s="1">
        <v>40973</v>
      </c>
      <c r="B66">
        <v>3487</v>
      </c>
      <c r="C66">
        <f t="shared" ref="C66:C129" si="2">IF(AND(B66&lt;$G$2,B66&gt;$G$3),0,1)</f>
        <v>0</v>
      </c>
      <c r="D66">
        <f t="shared" si="1"/>
        <v>3487</v>
      </c>
    </row>
    <row r="67" spans="1:4" x14ac:dyDescent="0.35">
      <c r="A67" s="1">
        <v>40974</v>
      </c>
      <c r="B67">
        <v>3854</v>
      </c>
      <c r="C67">
        <f t="shared" si="2"/>
        <v>0</v>
      </c>
      <c r="D67">
        <f t="shared" ref="D67:D130" si="3">IF(C67=0,B67,MEDIAN($B$2:$B$367))</f>
        <v>3854</v>
      </c>
    </row>
    <row r="68" spans="1:4" x14ac:dyDescent="0.35">
      <c r="A68" s="1">
        <v>40975</v>
      </c>
      <c r="B68">
        <v>4368</v>
      </c>
      <c r="C68">
        <f t="shared" si="2"/>
        <v>0</v>
      </c>
      <c r="D68">
        <f t="shared" si="3"/>
        <v>4368</v>
      </c>
    </row>
    <row r="69" spans="1:4" x14ac:dyDescent="0.35">
      <c r="A69" s="1">
        <v>40976</v>
      </c>
      <c r="B69">
        <v>4263</v>
      </c>
      <c r="C69">
        <f t="shared" si="2"/>
        <v>0</v>
      </c>
      <c r="D69">
        <f t="shared" si="3"/>
        <v>4263</v>
      </c>
    </row>
    <row r="70" spans="1:4" x14ac:dyDescent="0.35">
      <c r="A70" s="1">
        <v>40977</v>
      </c>
      <c r="B70">
        <v>4953</v>
      </c>
      <c r="C70">
        <f t="shared" si="2"/>
        <v>0</v>
      </c>
      <c r="D70">
        <f t="shared" si="3"/>
        <v>4953</v>
      </c>
    </row>
    <row r="71" spans="1:4" x14ac:dyDescent="0.35">
      <c r="A71" s="1">
        <v>40978</v>
      </c>
      <c r="B71">
        <v>5715</v>
      </c>
      <c r="C71">
        <f t="shared" si="2"/>
        <v>0</v>
      </c>
      <c r="D71">
        <f t="shared" si="3"/>
        <v>5715</v>
      </c>
    </row>
    <row r="72" spans="1:4" x14ac:dyDescent="0.35">
      <c r="A72" s="1">
        <v>40979</v>
      </c>
      <c r="B72">
        <v>5598</v>
      </c>
      <c r="C72">
        <f t="shared" si="2"/>
        <v>0</v>
      </c>
      <c r="D72">
        <f t="shared" si="3"/>
        <v>5598</v>
      </c>
    </row>
    <row r="73" spans="1:4" x14ac:dyDescent="0.35">
      <c r="A73" s="1">
        <v>40980</v>
      </c>
      <c r="B73">
        <v>3941</v>
      </c>
      <c r="C73">
        <f t="shared" si="2"/>
        <v>0</v>
      </c>
      <c r="D73">
        <f t="shared" si="3"/>
        <v>3941</v>
      </c>
    </row>
    <row r="74" spans="1:4" x14ac:dyDescent="0.35">
      <c r="A74" s="1">
        <v>40981</v>
      </c>
      <c r="B74">
        <v>4048</v>
      </c>
      <c r="C74">
        <f t="shared" si="2"/>
        <v>0</v>
      </c>
      <c r="D74">
        <f t="shared" si="3"/>
        <v>4048</v>
      </c>
    </row>
    <row r="75" spans="1:4" x14ac:dyDescent="0.35">
      <c r="A75" s="1">
        <v>40982</v>
      </c>
      <c r="B75">
        <v>3883</v>
      </c>
      <c r="C75">
        <f t="shared" si="2"/>
        <v>0</v>
      </c>
      <c r="D75">
        <f t="shared" si="3"/>
        <v>3883</v>
      </c>
    </row>
    <row r="76" spans="1:4" x14ac:dyDescent="0.35">
      <c r="A76" s="1">
        <v>40983</v>
      </c>
      <c r="B76">
        <v>4491</v>
      </c>
      <c r="C76">
        <f t="shared" si="2"/>
        <v>0</v>
      </c>
      <c r="D76">
        <f t="shared" si="3"/>
        <v>4491</v>
      </c>
    </row>
    <row r="77" spans="1:4" x14ac:dyDescent="0.35">
      <c r="A77" s="1">
        <v>40984</v>
      </c>
      <c r="B77">
        <v>4594</v>
      </c>
      <c r="C77">
        <f t="shared" si="2"/>
        <v>0</v>
      </c>
      <c r="D77">
        <f t="shared" si="3"/>
        <v>4594</v>
      </c>
    </row>
    <row r="78" spans="1:4" x14ac:dyDescent="0.35">
      <c r="A78" s="1">
        <v>40985</v>
      </c>
      <c r="B78">
        <v>4131</v>
      </c>
      <c r="C78">
        <f t="shared" si="2"/>
        <v>0</v>
      </c>
      <c r="D78">
        <f t="shared" si="3"/>
        <v>4131</v>
      </c>
    </row>
    <row r="79" spans="1:4" x14ac:dyDescent="0.35">
      <c r="A79" s="1">
        <v>40986</v>
      </c>
      <c r="B79">
        <v>5677</v>
      </c>
      <c r="C79">
        <f t="shared" si="2"/>
        <v>0</v>
      </c>
      <c r="D79">
        <f t="shared" si="3"/>
        <v>5677</v>
      </c>
    </row>
    <row r="80" spans="1:4" x14ac:dyDescent="0.35">
      <c r="A80" s="1">
        <v>40987</v>
      </c>
      <c r="B80">
        <v>3805</v>
      </c>
      <c r="C80">
        <f t="shared" si="2"/>
        <v>0</v>
      </c>
      <c r="D80">
        <f t="shared" si="3"/>
        <v>3805</v>
      </c>
    </row>
    <row r="81" spans="1:4" x14ac:dyDescent="0.35">
      <c r="A81" s="1">
        <v>40988</v>
      </c>
      <c r="B81">
        <v>4395</v>
      </c>
      <c r="C81">
        <f t="shared" si="2"/>
        <v>0</v>
      </c>
      <c r="D81">
        <f t="shared" si="3"/>
        <v>4395</v>
      </c>
    </row>
    <row r="82" spans="1:4" x14ac:dyDescent="0.35">
      <c r="A82" s="1">
        <v>40989</v>
      </c>
      <c r="B82">
        <v>5026</v>
      </c>
      <c r="C82">
        <f t="shared" si="2"/>
        <v>0</v>
      </c>
      <c r="D82">
        <f t="shared" si="3"/>
        <v>5026</v>
      </c>
    </row>
    <row r="83" spans="1:4" x14ac:dyDescent="0.35">
      <c r="A83" s="1">
        <v>40990</v>
      </c>
      <c r="B83">
        <v>4975</v>
      </c>
      <c r="C83">
        <f t="shared" si="2"/>
        <v>0</v>
      </c>
      <c r="D83">
        <f t="shared" si="3"/>
        <v>4975</v>
      </c>
    </row>
    <row r="84" spans="1:4" x14ac:dyDescent="0.35">
      <c r="A84" s="1">
        <v>40991</v>
      </c>
      <c r="B84">
        <v>5295</v>
      </c>
      <c r="C84">
        <f t="shared" si="2"/>
        <v>0</v>
      </c>
      <c r="D84">
        <f t="shared" si="3"/>
        <v>5295</v>
      </c>
    </row>
    <row r="85" spans="1:4" x14ac:dyDescent="0.35">
      <c r="A85" s="1">
        <v>40992</v>
      </c>
      <c r="B85">
        <v>5167</v>
      </c>
      <c r="C85">
        <f t="shared" si="2"/>
        <v>0</v>
      </c>
      <c r="D85">
        <f t="shared" si="3"/>
        <v>5167</v>
      </c>
    </row>
    <row r="86" spans="1:4" x14ac:dyDescent="0.35">
      <c r="A86" s="1">
        <v>40993</v>
      </c>
      <c r="B86">
        <v>5166</v>
      </c>
      <c r="C86">
        <f t="shared" si="2"/>
        <v>0</v>
      </c>
      <c r="D86">
        <f t="shared" si="3"/>
        <v>5166</v>
      </c>
    </row>
    <row r="87" spans="1:4" x14ac:dyDescent="0.35">
      <c r="A87" s="1">
        <v>40994</v>
      </c>
      <c r="B87">
        <v>2709</v>
      </c>
      <c r="C87">
        <f t="shared" si="2"/>
        <v>0</v>
      </c>
      <c r="D87">
        <f t="shared" si="3"/>
        <v>2709</v>
      </c>
    </row>
    <row r="88" spans="1:4" x14ac:dyDescent="0.35">
      <c r="A88" s="1">
        <v>40995</v>
      </c>
      <c r="B88" s="6">
        <v>1761</v>
      </c>
      <c r="C88">
        <f t="shared" si="2"/>
        <v>1</v>
      </c>
      <c r="D88">
        <f t="shared" si="3"/>
        <v>4628.5</v>
      </c>
    </row>
    <row r="89" spans="1:4" x14ac:dyDescent="0.35">
      <c r="A89" s="1">
        <v>40996</v>
      </c>
      <c r="B89">
        <v>2723</v>
      </c>
      <c r="C89">
        <f t="shared" si="2"/>
        <v>0</v>
      </c>
      <c r="D89">
        <f t="shared" si="3"/>
        <v>2723</v>
      </c>
    </row>
    <row r="90" spans="1:4" x14ac:dyDescent="0.35">
      <c r="A90" s="1">
        <v>40997</v>
      </c>
      <c r="B90">
        <v>3348</v>
      </c>
      <c r="C90">
        <f t="shared" si="2"/>
        <v>0</v>
      </c>
      <c r="D90">
        <f t="shared" si="3"/>
        <v>3348</v>
      </c>
    </row>
    <row r="91" spans="1:4" x14ac:dyDescent="0.35">
      <c r="A91" s="1">
        <v>40998</v>
      </c>
      <c r="B91">
        <v>4623</v>
      </c>
      <c r="C91">
        <f t="shared" si="2"/>
        <v>0</v>
      </c>
      <c r="D91">
        <f t="shared" si="3"/>
        <v>4623</v>
      </c>
    </row>
    <row r="92" spans="1:4" x14ac:dyDescent="0.35">
      <c r="A92" s="1">
        <v>40999</v>
      </c>
      <c r="B92">
        <v>4037</v>
      </c>
      <c r="C92">
        <f t="shared" si="2"/>
        <v>0</v>
      </c>
      <c r="D92">
        <f t="shared" si="3"/>
        <v>4037</v>
      </c>
    </row>
    <row r="93" spans="1:4" x14ac:dyDescent="0.35">
      <c r="A93" s="1">
        <v>41000</v>
      </c>
      <c r="B93">
        <v>4088</v>
      </c>
      <c r="C93">
        <f t="shared" si="2"/>
        <v>0</v>
      </c>
      <c r="D93">
        <f t="shared" si="3"/>
        <v>4088</v>
      </c>
    </row>
    <row r="94" spans="1:4" x14ac:dyDescent="0.35">
      <c r="A94" s="1">
        <v>41001</v>
      </c>
      <c r="B94" s="6">
        <v>2617</v>
      </c>
      <c r="C94">
        <f t="shared" si="2"/>
        <v>1</v>
      </c>
      <c r="D94">
        <f t="shared" si="3"/>
        <v>4628.5</v>
      </c>
    </row>
    <row r="95" spans="1:4" x14ac:dyDescent="0.35">
      <c r="A95" s="1">
        <v>41002</v>
      </c>
      <c r="B95">
        <v>3023</v>
      </c>
      <c r="C95">
        <f t="shared" si="2"/>
        <v>0</v>
      </c>
      <c r="D95">
        <f t="shared" si="3"/>
        <v>3023</v>
      </c>
    </row>
    <row r="96" spans="1:4" x14ac:dyDescent="0.35">
      <c r="A96" s="1">
        <v>41003</v>
      </c>
      <c r="B96">
        <v>2706</v>
      </c>
      <c r="C96">
        <f t="shared" si="2"/>
        <v>0</v>
      </c>
      <c r="D96">
        <f t="shared" si="3"/>
        <v>2706</v>
      </c>
    </row>
    <row r="97" spans="1:4" x14ac:dyDescent="0.35">
      <c r="A97" s="1">
        <v>41004</v>
      </c>
      <c r="B97">
        <v>2830</v>
      </c>
      <c r="C97">
        <f t="shared" si="2"/>
        <v>0</v>
      </c>
      <c r="D97">
        <f t="shared" si="3"/>
        <v>2830</v>
      </c>
    </row>
    <row r="98" spans="1:4" x14ac:dyDescent="0.35">
      <c r="A98" s="1">
        <v>41005</v>
      </c>
      <c r="B98">
        <v>3316</v>
      </c>
      <c r="C98">
        <f t="shared" si="2"/>
        <v>0</v>
      </c>
      <c r="D98">
        <f t="shared" si="3"/>
        <v>3316</v>
      </c>
    </row>
    <row r="99" spans="1:4" x14ac:dyDescent="0.35">
      <c r="A99" s="1">
        <v>41006</v>
      </c>
      <c r="B99">
        <v>3348</v>
      </c>
      <c r="C99">
        <f t="shared" si="2"/>
        <v>0</v>
      </c>
      <c r="D99">
        <f t="shared" si="3"/>
        <v>3348</v>
      </c>
    </row>
    <row r="100" spans="1:4" x14ac:dyDescent="0.35">
      <c r="A100" s="1">
        <v>41007</v>
      </c>
      <c r="B100">
        <v>4428</v>
      </c>
      <c r="C100">
        <f t="shared" si="2"/>
        <v>0</v>
      </c>
      <c r="D100">
        <f t="shared" si="3"/>
        <v>4428</v>
      </c>
    </row>
    <row r="101" spans="1:4" x14ac:dyDescent="0.35">
      <c r="A101" s="1">
        <v>41008</v>
      </c>
      <c r="B101" s="6">
        <v>2498</v>
      </c>
      <c r="C101">
        <f t="shared" si="2"/>
        <v>1</v>
      </c>
      <c r="D101">
        <f t="shared" si="3"/>
        <v>4628.5</v>
      </c>
    </row>
    <row r="102" spans="1:4" x14ac:dyDescent="0.35">
      <c r="A102" s="1">
        <v>41009</v>
      </c>
      <c r="B102">
        <v>2712</v>
      </c>
      <c r="C102">
        <f t="shared" si="2"/>
        <v>0</v>
      </c>
      <c r="D102">
        <f t="shared" si="3"/>
        <v>2712</v>
      </c>
    </row>
    <row r="103" spans="1:4" x14ac:dyDescent="0.35">
      <c r="A103" s="1">
        <v>41010</v>
      </c>
      <c r="B103">
        <v>3136</v>
      </c>
      <c r="C103">
        <f t="shared" si="2"/>
        <v>0</v>
      </c>
      <c r="D103">
        <f t="shared" si="3"/>
        <v>3136</v>
      </c>
    </row>
    <row r="104" spans="1:4" x14ac:dyDescent="0.35">
      <c r="A104" s="1">
        <v>41011</v>
      </c>
      <c r="B104">
        <v>3088</v>
      </c>
      <c r="C104">
        <f t="shared" si="2"/>
        <v>0</v>
      </c>
      <c r="D104">
        <f t="shared" si="3"/>
        <v>3088</v>
      </c>
    </row>
    <row r="105" spans="1:4" x14ac:dyDescent="0.35">
      <c r="A105" s="1">
        <v>41012</v>
      </c>
      <c r="B105">
        <v>3198</v>
      </c>
      <c r="C105">
        <f t="shared" si="2"/>
        <v>0</v>
      </c>
      <c r="D105">
        <f t="shared" si="3"/>
        <v>3198</v>
      </c>
    </row>
    <row r="106" spans="1:4" x14ac:dyDescent="0.35">
      <c r="A106" s="1">
        <v>41013</v>
      </c>
      <c r="B106">
        <v>3595</v>
      </c>
      <c r="C106">
        <f t="shared" si="2"/>
        <v>0</v>
      </c>
      <c r="D106">
        <f t="shared" si="3"/>
        <v>3595</v>
      </c>
    </row>
    <row r="107" spans="1:4" x14ac:dyDescent="0.35">
      <c r="A107" s="1">
        <v>41014</v>
      </c>
      <c r="B107">
        <v>3953</v>
      </c>
      <c r="C107">
        <f t="shared" si="2"/>
        <v>0</v>
      </c>
      <c r="D107">
        <f t="shared" si="3"/>
        <v>3953</v>
      </c>
    </row>
    <row r="108" spans="1:4" x14ac:dyDescent="0.35">
      <c r="A108" s="1">
        <v>41015</v>
      </c>
      <c r="B108" s="6">
        <v>2476</v>
      </c>
      <c r="C108">
        <f t="shared" si="2"/>
        <v>1</v>
      </c>
      <c r="D108">
        <f t="shared" si="3"/>
        <v>4628.5</v>
      </c>
    </row>
    <row r="109" spans="1:4" x14ac:dyDescent="0.35">
      <c r="A109" s="1">
        <v>41016</v>
      </c>
      <c r="B109">
        <v>2900</v>
      </c>
      <c r="C109">
        <f t="shared" si="2"/>
        <v>0</v>
      </c>
      <c r="D109">
        <f t="shared" si="3"/>
        <v>2900</v>
      </c>
    </row>
    <row r="110" spans="1:4" x14ac:dyDescent="0.35">
      <c r="A110" s="1">
        <v>41017</v>
      </c>
      <c r="B110">
        <v>2827</v>
      </c>
      <c r="C110">
        <f t="shared" si="2"/>
        <v>0</v>
      </c>
      <c r="D110">
        <f t="shared" si="3"/>
        <v>2827</v>
      </c>
    </row>
    <row r="111" spans="1:4" x14ac:dyDescent="0.35">
      <c r="A111" s="1">
        <v>41018</v>
      </c>
      <c r="B111">
        <v>3146</v>
      </c>
      <c r="C111">
        <f t="shared" si="2"/>
        <v>0</v>
      </c>
      <c r="D111">
        <f t="shared" si="3"/>
        <v>3146</v>
      </c>
    </row>
    <row r="112" spans="1:4" x14ac:dyDescent="0.35">
      <c r="A112" s="1">
        <v>41019</v>
      </c>
      <c r="B112">
        <v>3377</v>
      </c>
      <c r="C112">
        <f t="shared" si="2"/>
        <v>0</v>
      </c>
      <c r="D112">
        <f t="shared" si="3"/>
        <v>3377</v>
      </c>
    </row>
    <row r="113" spans="1:4" x14ac:dyDescent="0.35">
      <c r="A113" s="1">
        <v>41020</v>
      </c>
      <c r="B113">
        <v>3394</v>
      </c>
      <c r="C113">
        <f t="shared" si="2"/>
        <v>0</v>
      </c>
      <c r="D113">
        <f t="shared" si="3"/>
        <v>3394</v>
      </c>
    </row>
    <row r="114" spans="1:4" x14ac:dyDescent="0.35">
      <c r="A114" s="1">
        <v>41021</v>
      </c>
      <c r="B114">
        <v>3905</v>
      </c>
      <c r="C114">
        <f t="shared" si="2"/>
        <v>0</v>
      </c>
      <c r="D114">
        <f t="shared" si="3"/>
        <v>3905</v>
      </c>
    </row>
    <row r="115" spans="1:4" x14ac:dyDescent="0.35">
      <c r="A115" s="1">
        <v>41022</v>
      </c>
      <c r="B115" s="6">
        <v>2528</v>
      </c>
      <c r="C115">
        <f t="shared" si="2"/>
        <v>1</v>
      </c>
      <c r="D115">
        <f t="shared" si="3"/>
        <v>4628.5</v>
      </c>
    </row>
    <row r="116" spans="1:4" x14ac:dyDescent="0.35">
      <c r="A116" s="1">
        <v>41023</v>
      </c>
      <c r="B116">
        <v>2751</v>
      </c>
      <c r="C116">
        <f t="shared" si="2"/>
        <v>0</v>
      </c>
      <c r="D116">
        <f t="shared" si="3"/>
        <v>2751</v>
      </c>
    </row>
    <row r="117" spans="1:4" x14ac:dyDescent="0.35">
      <c r="A117" s="1">
        <v>41024</v>
      </c>
      <c r="B117">
        <v>3050</v>
      </c>
      <c r="C117">
        <f t="shared" si="2"/>
        <v>0</v>
      </c>
      <c r="D117">
        <f t="shared" si="3"/>
        <v>3050</v>
      </c>
    </row>
    <row r="118" spans="1:4" x14ac:dyDescent="0.35">
      <c r="A118" s="1">
        <v>41025</v>
      </c>
      <c r="B118">
        <v>3207</v>
      </c>
      <c r="C118">
        <f t="shared" si="2"/>
        <v>0</v>
      </c>
      <c r="D118">
        <f t="shared" si="3"/>
        <v>3207</v>
      </c>
    </row>
    <row r="119" spans="1:4" x14ac:dyDescent="0.35">
      <c r="A119" s="1">
        <v>41026</v>
      </c>
      <c r="B119">
        <v>3271</v>
      </c>
      <c r="C119">
        <f t="shared" si="2"/>
        <v>0</v>
      </c>
      <c r="D119">
        <f t="shared" si="3"/>
        <v>3271</v>
      </c>
    </row>
    <row r="120" spans="1:4" x14ac:dyDescent="0.35">
      <c r="A120" s="1">
        <v>41027</v>
      </c>
      <c r="B120">
        <v>3536</v>
      </c>
      <c r="C120">
        <f t="shared" si="2"/>
        <v>0</v>
      </c>
      <c r="D120">
        <f t="shared" si="3"/>
        <v>3536</v>
      </c>
    </row>
    <row r="121" spans="1:4" x14ac:dyDescent="0.35">
      <c r="A121" s="1">
        <v>41028</v>
      </c>
      <c r="B121">
        <v>3774</v>
      </c>
      <c r="C121">
        <f t="shared" si="2"/>
        <v>0</v>
      </c>
      <c r="D121">
        <f t="shared" si="3"/>
        <v>3774</v>
      </c>
    </row>
    <row r="122" spans="1:4" x14ac:dyDescent="0.35">
      <c r="A122" s="1">
        <v>41029</v>
      </c>
      <c r="B122">
        <v>2954</v>
      </c>
      <c r="C122">
        <f t="shared" si="2"/>
        <v>0</v>
      </c>
      <c r="D122">
        <f t="shared" si="3"/>
        <v>2954</v>
      </c>
    </row>
    <row r="123" spans="1:4" x14ac:dyDescent="0.35">
      <c r="A123" s="1">
        <v>41030</v>
      </c>
      <c r="B123">
        <v>4732</v>
      </c>
      <c r="C123">
        <f t="shared" si="2"/>
        <v>0</v>
      </c>
      <c r="D123">
        <f t="shared" si="3"/>
        <v>4732</v>
      </c>
    </row>
    <row r="124" spans="1:4" x14ac:dyDescent="0.35">
      <c r="A124" s="1">
        <v>41031</v>
      </c>
      <c r="B124">
        <v>4151</v>
      </c>
      <c r="C124">
        <f t="shared" si="2"/>
        <v>0</v>
      </c>
      <c r="D124">
        <f t="shared" si="3"/>
        <v>4151</v>
      </c>
    </row>
    <row r="125" spans="1:4" x14ac:dyDescent="0.35">
      <c r="A125" s="1">
        <v>41032</v>
      </c>
      <c r="B125">
        <v>4833</v>
      </c>
      <c r="C125">
        <f t="shared" si="2"/>
        <v>0</v>
      </c>
      <c r="D125">
        <f t="shared" si="3"/>
        <v>4833</v>
      </c>
    </row>
    <row r="126" spans="1:4" x14ac:dyDescent="0.35">
      <c r="A126" s="1">
        <v>41033</v>
      </c>
      <c r="B126">
        <v>4881</v>
      </c>
      <c r="C126">
        <f t="shared" si="2"/>
        <v>0</v>
      </c>
      <c r="D126">
        <f t="shared" si="3"/>
        <v>4881</v>
      </c>
    </row>
    <row r="127" spans="1:4" x14ac:dyDescent="0.35">
      <c r="A127" s="1">
        <v>41034</v>
      </c>
      <c r="B127">
        <v>4563</v>
      </c>
      <c r="C127">
        <f t="shared" si="2"/>
        <v>0</v>
      </c>
      <c r="D127">
        <f t="shared" si="3"/>
        <v>4563</v>
      </c>
    </row>
    <row r="128" spans="1:4" x14ac:dyDescent="0.35">
      <c r="A128" s="1">
        <v>41035</v>
      </c>
      <c r="B128">
        <v>5394</v>
      </c>
      <c r="C128">
        <f t="shared" si="2"/>
        <v>0</v>
      </c>
      <c r="D128">
        <f t="shared" si="3"/>
        <v>5394</v>
      </c>
    </row>
    <row r="129" spans="1:4" x14ac:dyDescent="0.35">
      <c r="A129" s="1">
        <v>41036</v>
      </c>
      <c r="B129">
        <v>4018</v>
      </c>
      <c r="C129">
        <f t="shared" si="2"/>
        <v>0</v>
      </c>
      <c r="D129">
        <f t="shared" si="3"/>
        <v>4018</v>
      </c>
    </row>
    <row r="130" spans="1:4" x14ac:dyDescent="0.35">
      <c r="A130" s="1">
        <v>41037</v>
      </c>
      <c r="B130">
        <v>4112</v>
      </c>
      <c r="C130">
        <f t="shared" ref="C130:C193" si="4">IF(AND(B130&lt;$G$2,B130&gt;$G$3),0,1)</f>
        <v>0</v>
      </c>
      <c r="D130">
        <f t="shared" si="3"/>
        <v>4112</v>
      </c>
    </row>
    <row r="131" spans="1:4" x14ac:dyDescent="0.35">
      <c r="A131" s="1">
        <v>41038</v>
      </c>
      <c r="B131">
        <v>4315</v>
      </c>
      <c r="C131">
        <f t="shared" si="4"/>
        <v>0</v>
      </c>
      <c r="D131">
        <f t="shared" ref="D131:D194" si="5">IF(C131=0,B131,MEDIAN($B$2:$B$367))</f>
        <v>4315</v>
      </c>
    </row>
    <row r="132" spans="1:4" x14ac:dyDescent="0.35">
      <c r="A132" s="1">
        <v>41039</v>
      </c>
      <c r="B132">
        <v>4869</v>
      </c>
      <c r="C132">
        <f t="shared" si="4"/>
        <v>0</v>
      </c>
      <c r="D132">
        <f t="shared" si="5"/>
        <v>4869</v>
      </c>
    </row>
    <row r="133" spans="1:4" x14ac:dyDescent="0.35">
      <c r="A133" s="1">
        <v>41040</v>
      </c>
      <c r="B133">
        <v>4844</v>
      </c>
      <c r="C133">
        <f t="shared" si="4"/>
        <v>0</v>
      </c>
      <c r="D133">
        <f t="shared" si="5"/>
        <v>4844</v>
      </c>
    </row>
    <row r="134" spans="1:4" x14ac:dyDescent="0.35">
      <c r="A134" s="1">
        <v>41041</v>
      </c>
      <c r="B134">
        <v>5278</v>
      </c>
      <c r="C134">
        <f t="shared" si="4"/>
        <v>0</v>
      </c>
      <c r="D134">
        <f t="shared" si="5"/>
        <v>5278</v>
      </c>
    </row>
    <row r="135" spans="1:4" x14ac:dyDescent="0.35">
      <c r="A135" s="1">
        <v>41042</v>
      </c>
      <c r="B135">
        <v>7177</v>
      </c>
      <c r="C135">
        <f t="shared" si="4"/>
        <v>0</v>
      </c>
      <c r="D135">
        <f t="shared" si="5"/>
        <v>7177</v>
      </c>
    </row>
    <row r="136" spans="1:4" x14ac:dyDescent="0.35">
      <c r="A136" s="1">
        <v>41043</v>
      </c>
      <c r="B136">
        <v>3609</v>
      </c>
      <c r="C136">
        <f t="shared" si="4"/>
        <v>0</v>
      </c>
      <c r="D136">
        <f t="shared" si="5"/>
        <v>3609</v>
      </c>
    </row>
    <row r="137" spans="1:4" x14ac:dyDescent="0.35">
      <c r="A137" s="1">
        <v>41044</v>
      </c>
      <c r="B137">
        <v>4596</v>
      </c>
      <c r="C137">
        <f t="shared" si="4"/>
        <v>0</v>
      </c>
      <c r="D137">
        <f t="shared" si="5"/>
        <v>4596</v>
      </c>
    </row>
    <row r="138" spans="1:4" x14ac:dyDescent="0.35">
      <c r="A138" s="1">
        <v>41045</v>
      </c>
      <c r="B138">
        <v>4910</v>
      </c>
      <c r="C138">
        <f t="shared" si="4"/>
        <v>0</v>
      </c>
      <c r="D138">
        <f t="shared" si="5"/>
        <v>4910</v>
      </c>
    </row>
    <row r="139" spans="1:4" x14ac:dyDescent="0.35">
      <c r="A139" s="1">
        <v>41046</v>
      </c>
      <c r="B139">
        <v>5297</v>
      </c>
      <c r="C139">
        <f t="shared" si="4"/>
        <v>0</v>
      </c>
      <c r="D139">
        <f t="shared" si="5"/>
        <v>5297</v>
      </c>
    </row>
    <row r="140" spans="1:4" x14ac:dyDescent="0.35">
      <c r="A140" s="1">
        <v>41047</v>
      </c>
      <c r="B140">
        <v>5306</v>
      </c>
      <c r="C140">
        <f t="shared" si="4"/>
        <v>0</v>
      </c>
      <c r="D140">
        <f t="shared" si="5"/>
        <v>5306</v>
      </c>
    </row>
    <row r="141" spans="1:4" x14ac:dyDescent="0.35">
      <c r="A141" s="1">
        <v>41048</v>
      </c>
      <c r="B141">
        <v>5362</v>
      </c>
      <c r="C141">
        <f t="shared" si="4"/>
        <v>0</v>
      </c>
      <c r="D141">
        <f t="shared" si="5"/>
        <v>5362</v>
      </c>
    </row>
    <row r="142" spans="1:4" x14ac:dyDescent="0.35">
      <c r="A142" s="1">
        <v>41049</v>
      </c>
      <c r="B142">
        <v>5483</v>
      </c>
      <c r="C142">
        <f t="shared" si="4"/>
        <v>0</v>
      </c>
      <c r="D142">
        <f t="shared" si="5"/>
        <v>5483</v>
      </c>
    </row>
    <row r="143" spans="1:4" x14ac:dyDescent="0.35">
      <c r="A143" s="1">
        <v>41050</v>
      </c>
      <c r="B143">
        <v>3884</v>
      </c>
      <c r="C143">
        <f t="shared" si="4"/>
        <v>0</v>
      </c>
      <c r="D143">
        <f t="shared" si="5"/>
        <v>3884</v>
      </c>
    </row>
    <row r="144" spans="1:4" x14ac:dyDescent="0.35">
      <c r="A144" s="1">
        <v>41051</v>
      </c>
      <c r="B144">
        <v>4569</v>
      </c>
      <c r="C144">
        <f t="shared" si="4"/>
        <v>0</v>
      </c>
      <c r="D144">
        <f t="shared" si="5"/>
        <v>4569</v>
      </c>
    </row>
    <row r="145" spans="1:4" x14ac:dyDescent="0.35">
      <c r="A145" s="1">
        <v>41052</v>
      </c>
      <c r="B145">
        <v>4568</v>
      </c>
      <c r="C145">
        <f t="shared" si="4"/>
        <v>0</v>
      </c>
      <c r="D145">
        <f t="shared" si="5"/>
        <v>4568</v>
      </c>
    </row>
    <row r="146" spans="1:4" x14ac:dyDescent="0.35">
      <c r="A146" s="1">
        <v>41053</v>
      </c>
      <c r="B146">
        <v>5522</v>
      </c>
      <c r="C146">
        <f t="shared" si="4"/>
        <v>0</v>
      </c>
      <c r="D146">
        <f t="shared" si="5"/>
        <v>5522</v>
      </c>
    </row>
    <row r="147" spans="1:4" x14ac:dyDescent="0.35">
      <c r="A147" s="1">
        <v>41054</v>
      </c>
      <c r="B147">
        <v>5481</v>
      </c>
      <c r="C147">
        <f t="shared" si="4"/>
        <v>0</v>
      </c>
      <c r="D147">
        <f t="shared" si="5"/>
        <v>5481</v>
      </c>
    </row>
    <row r="148" spans="1:4" x14ac:dyDescent="0.35">
      <c r="A148" s="1">
        <v>41055</v>
      </c>
      <c r="B148">
        <v>5617</v>
      </c>
      <c r="C148">
        <f t="shared" si="4"/>
        <v>0</v>
      </c>
      <c r="D148">
        <f t="shared" si="5"/>
        <v>5617</v>
      </c>
    </row>
    <row r="149" spans="1:4" x14ac:dyDescent="0.35">
      <c r="A149" s="1">
        <v>41056</v>
      </c>
      <c r="B149">
        <v>4964</v>
      </c>
      <c r="C149">
        <f t="shared" si="4"/>
        <v>0</v>
      </c>
      <c r="D149">
        <f t="shared" si="5"/>
        <v>4964</v>
      </c>
    </row>
    <row r="150" spans="1:4" x14ac:dyDescent="0.35">
      <c r="A150" s="1">
        <v>41057</v>
      </c>
      <c r="B150">
        <v>3782</v>
      </c>
      <c r="C150">
        <f t="shared" si="4"/>
        <v>0</v>
      </c>
      <c r="D150">
        <f t="shared" si="5"/>
        <v>3782</v>
      </c>
    </row>
    <row r="151" spans="1:4" x14ac:dyDescent="0.35">
      <c r="A151" s="1">
        <v>41058</v>
      </c>
      <c r="B151">
        <v>4148</v>
      </c>
      <c r="C151">
        <f t="shared" si="4"/>
        <v>0</v>
      </c>
      <c r="D151">
        <f t="shared" si="5"/>
        <v>4148</v>
      </c>
    </row>
    <row r="152" spans="1:4" x14ac:dyDescent="0.35">
      <c r="A152" s="1">
        <v>41059</v>
      </c>
      <c r="B152">
        <v>4465</v>
      </c>
      <c r="C152">
        <f t="shared" si="4"/>
        <v>0</v>
      </c>
      <c r="D152">
        <f t="shared" si="5"/>
        <v>4465</v>
      </c>
    </row>
    <row r="153" spans="1:4" x14ac:dyDescent="0.35">
      <c r="A153" s="1">
        <v>41060</v>
      </c>
      <c r="B153">
        <v>4885</v>
      </c>
      <c r="C153">
        <f t="shared" si="4"/>
        <v>0</v>
      </c>
      <c r="D153">
        <f t="shared" si="5"/>
        <v>4885</v>
      </c>
    </row>
    <row r="154" spans="1:4" x14ac:dyDescent="0.35">
      <c r="A154" s="1">
        <v>41061</v>
      </c>
      <c r="B154">
        <v>6633</v>
      </c>
      <c r="C154">
        <f t="shared" si="4"/>
        <v>0</v>
      </c>
      <c r="D154">
        <f t="shared" si="5"/>
        <v>6633</v>
      </c>
    </row>
    <row r="155" spans="1:4" x14ac:dyDescent="0.35">
      <c r="A155" s="1">
        <v>41062</v>
      </c>
      <c r="B155">
        <v>5081</v>
      </c>
      <c r="C155">
        <f t="shared" si="4"/>
        <v>0</v>
      </c>
      <c r="D155">
        <f t="shared" si="5"/>
        <v>5081</v>
      </c>
    </row>
    <row r="156" spans="1:4" x14ac:dyDescent="0.35">
      <c r="A156" s="1">
        <v>41063</v>
      </c>
      <c r="B156">
        <v>4951</v>
      </c>
      <c r="C156">
        <f t="shared" si="4"/>
        <v>0</v>
      </c>
      <c r="D156">
        <f t="shared" si="5"/>
        <v>4951</v>
      </c>
    </row>
    <row r="157" spans="1:4" x14ac:dyDescent="0.35">
      <c r="A157" s="1">
        <v>41064</v>
      </c>
      <c r="B157">
        <v>4124</v>
      </c>
      <c r="C157">
        <f t="shared" si="4"/>
        <v>0</v>
      </c>
      <c r="D157">
        <f t="shared" si="5"/>
        <v>4124</v>
      </c>
    </row>
    <row r="158" spans="1:4" x14ac:dyDescent="0.35">
      <c r="A158" s="1">
        <v>41065</v>
      </c>
      <c r="B158">
        <v>4156</v>
      </c>
      <c r="C158">
        <f t="shared" si="4"/>
        <v>0</v>
      </c>
      <c r="D158">
        <f t="shared" si="5"/>
        <v>4156</v>
      </c>
    </row>
    <row r="159" spans="1:4" x14ac:dyDescent="0.35">
      <c r="A159" s="1">
        <v>41066</v>
      </c>
      <c r="B159">
        <v>4261</v>
      </c>
      <c r="C159">
        <f t="shared" si="4"/>
        <v>0</v>
      </c>
      <c r="D159">
        <f t="shared" si="5"/>
        <v>4261</v>
      </c>
    </row>
    <row r="160" spans="1:4" x14ac:dyDescent="0.35">
      <c r="A160" s="1">
        <v>41067</v>
      </c>
      <c r="B160">
        <v>3967</v>
      </c>
      <c r="C160">
        <f t="shared" si="4"/>
        <v>0</v>
      </c>
      <c r="D160">
        <f t="shared" si="5"/>
        <v>3967</v>
      </c>
    </row>
    <row r="161" spans="1:4" x14ac:dyDescent="0.35">
      <c r="A161" s="1">
        <v>41068</v>
      </c>
      <c r="B161">
        <v>4510</v>
      </c>
      <c r="C161">
        <f t="shared" si="4"/>
        <v>0</v>
      </c>
      <c r="D161">
        <f t="shared" si="5"/>
        <v>4510</v>
      </c>
    </row>
    <row r="162" spans="1:4" x14ac:dyDescent="0.35">
      <c r="A162" s="1">
        <v>41069</v>
      </c>
      <c r="B162">
        <v>4355</v>
      </c>
      <c r="C162">
        <f t="shared" si="4"/>
        <v>0</v>
      </c>
      <c r="D162">
        <f t="shared" si="5"/>
        <v>4355</v>
      </c>
    </row>
    <row r="163" spans="1:4" x14ac:dyDescent="0.35">
      <c r="A163" s="1">
        <v>41070</v>
      </c>
      <c r="B163">
        <v>4852</v>
      </c>
      <c r="C163">
        <f t="shared" si="4"/>
        <v>0</v>
      </c>
      <c r="D163">
        <f t="shared" si="5"/>
        <v>4852</v>
      </c>
    </row>
    <row r="164" spans="1:4" x14ac:dyDescent="0.35">
      <c r="A164" s="1">
        <v>41071</v>
      </c>
      <c r="B164">
        <v>3423</v>
      </c>
      <c r="C164">
        <f t="shared" si="4"/>
        <v>0</v>
      </c>
      <c r="D164">
        <f t="shared" si="5"/>
        <v>3423</v>
      </c>
    </row>
    <row r="165" spans="1:4" x14ac:dyDescent="0.35">
      <c r="A165" s="1">
        <v>41072</v>
      </c>
      <c r="B165">
        <v>3820</v>
      </c>
      <c r="C165">
        <f t="shared" si="4"/>
        <v>0</v>
      </c>
      <c r="D165">
        <f t="shared" si="5"/>
        <v>3820</v>
      </c>
    </row>
    <row r="166" spans="1:4" x14ac:dyDescent="0.35">
      <c r="A166" s="1">
        <v>41073</v>
      </c>
      <c r="B166">
        <v>3285</v>
      </c>
      <c r="C166">
        <f t="shared" si="4"/>
        <v>0</v>
      </c>
      <c r="D166">
        <f t="shared" si="5"/>
        <v>3285</v>
      </c>
    </row>
    <row r="167" spans="1:4" x14ac:dyDescent="0.35">
      <c r="A167" s="1">
        <v>41074</v>
      </c>
      <c r="B167">
        <v>3967</v>
      </c>
      <c r="C167">
        <f t="shared" si="4"/>
        <v>0</v>
      </c>
      <c r="D167">
        <f t="shared" si="5"/>
        <v>3967</v>
      </c>
    </row>
    <row r="168" spans="1:4" x14ac:dyDescent="0.35">
      <c r="A168" s="1">
        <v>41075</v>
      </c>
      <c r="B168">
        <v>3700</v>
      </c>
      <c r="C168">
        <f t="shared" si="4"/>
        <v>0</v>
      </c>
      <c r="D168">
        <f t="shared" si="5"/>
        <v>3700</v>
      </c>
    </row>
    <row r="169" spans="1:4" x14ac:dyDescent="0.35">
      <c r="A169" s="1">
        <v>41076</v>
      </c>
      <c r="B169">
        <v>4320</v>
      </c>
      <c r="C169">
        <f t="shared" si="4"/>
        <v>0</v>
      </c>
      <c r="D169">
        <f t="shared" si="5"/>
        <v>4320</v>
      </c>
    </row>
    <row r="170" spans="1:4" x14ac:dyDescent="0.35">
      <c r="A170" s="1">
        <v>41077</v>
      </c>
      <c r="B170">
        <v>6134</v>
      </c>
      <c r="C170">
        <f t="shared" si="4"/>
        <v>0</v>
      </c>
      <c r="D170">
        <f t="shared" si="5"/>
        <v>6134</v>
      </c>
    </row>
    <row r="171" spans="1:4" x14ac:dyDescent="0.35">
      <c r="A171" s="1">
        <v>41078</v>
      </c>
      <c r="B171">
        <v>3468</v>
      </c>
      <c r="C171">
        <f t="shared" si="4"/>
        <v>0</v>
      </c>
      <c r="D171">
        <f t="shared" si="5"/>
        <v>3468</v>
      </c>
    </row>
    <row r="172" spans="1:4" x14ac:dyDescent="0.35">
      <c r="A172" s="1">
        <v>41079</v>
      </c>
      <c r="B172">
        <v>3583</v>
      </c>
      <c r="C172">
        <f t="shared" si="4"/>
        <v>0</v>
      </c>
      <c r="D172">
        <f t="shared" si="5"/>
        <v>3583</v>
      </c>
    </row>
    <row r="173" spans="1:4" x14ac:dyDescent="0.35">
      <c r="A173" s="1">
        <v>41080</v>
      </c>
      <c r="B173">
        <v>3633</v>
      </c>
      <c r="C173">
        <f t="shared" si="4"/>
        <v>0</v>
      </c>
      <c r="D173">
        <f t="shared" si="5"/>
        <v>3633</v>
      </c>
    </row>
    <row r="174" spans="1:4" x14ac:dyDescent="0.35">
      <c r="A174" s="1">
        <v>41081</v>
      </c>
      <c r="B174">
        <v>3800</v>
      </c>
      <c r="C174">
        <f t="shared" si="4"/>
        <v>0</v>
      </c>
      <c r="D174">
        <f t="shared" si="5"/>
        <v>3800</v>
      </c>
    </row>
    <row r="175" spans="1:4" x14ac:dyDescent="0.35">
      <c r="A175" s="1">
        <v>41082</v>
      </c>
      <c r="B175">
        <v>3843</v>
      </c>
      <c r="C175">
        <f t="shared" si="4"/>
        <v>0</v>
      </c>
      <c r="D175">
        <f t="shared" si="5"/>
        <v>3843</v>
      </c>
    </row>
    <row r="176" spans="1:4" x14ac:dyDescent="0.35">
      <c r="A176" s="1">
        <v>41083</v>
      </c>
      <c r="B176">
        <v>4580</v>
      </c>
      <c r="C176">
        <f t="shared" si="4"/>
        <v>0</v>
      </c>
      <c r="D176">
        <f t="shared" si="5"/>
        <v>4580</v>
      </c>
    </row>
    <row r="177" spans="1:4" x14ac:dyDescent="0.35">
      <c r="A177" s="1">
        <v>41084</v>
      </c>
      <c r="B177">
        <v>4592</v>
      </c>
      <c r="C177">
        <f t="shared" si="4"/>
        <v>0</v>
      </c>
      <c r="D177">
        <f t="shared" si="5"/>
        <v>4592</v>
      </c>
    </row>
    <row r="178" spans="1:4" x14ac:dyDescent="0.35">
      <c r="A178" s="1">
        <v>41085</v>
      </c>
      <c r="B178">
        <v>3615</v>
      </c>
      <c r="C178">
        <f t="shared" si="4"/>
        <v>0</v>
      </c>
      <c r="D178">
        <f t="shared" si="5"/>
        <v>3615</v>
      </c>
    </row>
    <row r="179" spans="1:4" x14ac:dyDescent="0.35">
      <c r="A179" s="1">
        <v>41086</v>
      </c>
      <c r="B179">
        <v>3596</v>
      </c>
      <c r="C179">
        <f t="shared" si="4"/>
        <v>0</v>
      </c>
      <c r="D179">
        <f t="shared" si="5"/>
        <v>3596</v>
      </c>
    </row>
    <row r="180" spans="1:4" x14ac:dyDescent="0.35">
      <c r="A180" s="1">
        <v>41087</v>
      </c>
      <c r="B180">
        <v>3909</v>
      </c>
      <c r="C180">
        <f t="shared" si="4"/>
        <v>0</v>
      </c>
      <c r="D180">
        <f t="shared" si="5"/>
        <v>3909</v>
      </c>
    </row>
    <row r="181" spans="1:4" x14ac:dyDescent="0.35">
      <c r="A181" s="1">
        <v>41088</v>
      </c>
      <c r="B181">
        <v>4080</v>
      </c>
      <c r="C181">
        <f t="shared" si="4"/>
        <v>0</v>
      </c>
      <c r="D181">
        <f t="shared" si="5"/>
        <v>4080</v>
      </c>
    </row>
    <row r="182" spans="1:4" x14ac:dyDescent="0.35">
      <c r="A182" s="1">
        <v>41089</v>
      </c>
      <c r="B182">
        <v>4686</v>
      </c>
      <c r="C182">
        <f t="shared" si="4"/>
        <v>0</v>
      </c>
      <c r="D182">
        <f t="shared" si="5"/>
        <v>4686</v>
      </c>
    </row>
    <row r="183" spans="1:4" x14ac:dyDescent="0.35">
      <c r="A183" s="1">
        <v>41090</v>
      </c>
      <c r="B183">
        <v>4815</v>
      </c>
      <c r="C183">
        <f t="shared" si="4"/>
        <v>0</v>
      </c>
      <c r="D183">
        <f t="shared" si="5"/>
        <v>4815</v>
      </c>
    </row>
    <row r="184" spans="1:4" x14ac:dyDescent="0.35">
      <c r="A184" s="1">
        <v>41091</v>
      </c>
      <c r="B184">
        <v>4948</v>
      </c>
      <c r="C184">
        <f t="shared" si="4"/>
        <v>0</v>
      </c>
      <c r="D184">
        <f t="shared" si="5"/>
        <v>4948</v>
      </c>
    </row>
    <row r="185" spans="1:4" x14ac:dyDescent="0.35">
      <c r="A185" s="1">
        <v>41092</v>
      </c>
      <c r="B185">
        <v>3637</v>
      </c>
      <c r="C185">
        <f t="shared" si="4"/>
        <v>0</v>
      </c>
      <c r="D185">
        <f t="shared" si="5"/>
        <v>3637</v>
      </c>
    </row>
    <row r="186" spans="1:4" x14ac:dyDescent="0.35">
      <c r="A186" s="1">
        <v>41093</v>
      </c>
      <c r="B186">
        <v>4048</v>
      </c>
      <c r="C186">
        <f t="shared" si="4"/>
        <v>0</v>
      </c>
      <c r="D186">
        <f t="shared" si="5"/>
        <v>4048</v>
      </c>
    </row>
    <row r="187" spans="1:4" x14ac:dyDescent="0.35">
      <c r="A187" s="1">
        <v>41094</v>
      </c>
      <c r="B187">
        <v>3795</v>
      </c>
      <c r="C187">
        <f t="shared" si="4"/>
        <v>0</v>
      </c>
      <c r="D187">
        <f t="shared" si="5"/>
        <v>3795</v>
      </c>
    </row>
    <row r="188" spans="1:4" x14ac:dyDescent="0.35">
      <c r="A188" s="1">
        <v>41095</v>
      </c>
      <c r="B188">
        <v>3891</v>
      </c>
      <c r="C188">
        <f t="shared" si="4"/>
        <v>0</v>
      </c>
      <c r="D188">
        <f t="shared" si="5"/>
        <v>3891</v>
      </c>
    </row>
    <row r="189" spans="1:4" x14ac:dyDescent="0.35">
      <c r="A189" s="1">
        <v>41096</v>
      </c>
      <c r="B189">
        <v>3962</v>
      </c>
      <c r="C189">
        <f t="shared" si="4"/>
        <v>0</v>
      </c>
      <c r="D189">
        <f t="shared" si="5"/>
        <v>3962</v>
      </c>
    </row>
    <row r="190" spans="1:4" x14ac:dyDescent="0.35">
      <c r="A190" s="1">
        <v>41097</v>
      </c>
      <c r="B190">
        <v>4371</v>
      </c>
      <c r="C190">
        <f t="shared" si="4"/>
        <v>0</v>
      </c>
      <c r="D190">
        <f t="shared" si="5"/>
        <v>4371</v>
      </c>
    </row>
    <row r="191" spans="1:4" x14ac:dyDescent="0.35">
      <c r="A191" s="1">
        <v>41098</v>
      </c>
      <c r="B191">
        <v>5165</v>
      </c>
      <c r="C191">
        <f t="shared" si="4"/>
        <v>0</v>
      </c>
      <c r="D191">
        <f t="shared" si="5"/>
        <v>5165</v>
      </c>
    </row>
    <row r="192" spans="1:4" x14ac:dyDescent="0.35">
      <c r="A192" s="1">
        <v>41099</v>
      </c>
      <c r="B192">
        <v>3698</v>
      </c>
      <c r="C192">
        <f t="shared" si="4"/>
        <v>0</v>
      </c>
      <c r="D192">
        <f t="shared" si="5"/>
        <v>3698</v>
      </c>
    </row>
    <row r="193" spans="1:4" x14ac:dyDescent="0.35">
      <c r="A193" s="1">
        <v>41100</v>
      </c>
      <c r="B193">
        <v>4292</v>
      </c>
      <c r="C193">
        <f t="shared" si="4"/>
        <v>0</v>
      </c>
      <c r="D193">
        <f t="shared" si="5"/>
        <v>4292</v>
      </c>
    </row>
    <row r="194" spans="1:4" x14ac:dyDescent="0.35">
      <c r="A194" s="1">
        <v>41101</v>
      </c>
      <c r="B194">
        <v>4362</v>
      </c>
      <c r="C194">
        <f t="shared" ref="C194:C257" si="6">IF(AND(B194&lt;$G$2,B194&gt;$G$3),0,1)</f>
        <v>0</v>
      </c>
      <c r="D194">
        <f t="shared" si="5"/>
        <v>4362</v>
      </c>
    </row>
    <row r="195" spans="1:4" x14ac:dyDescent="0.35">
      <c r="A195" s="1">
        <v>41102</v>
      </c>
      <c r="B195">
        <v>4619</v>
      </c>
      <c r="C195">
        <f t="shared" si="6"/>
        <v>0</v>
      </c>
      <c r="D195">
        <f t="shared" ref="D195:D258" si="7">IF(C195=0,B195,MEDIAN($B$2:$B$367))</f>
        <v>4619</v>
      </c>
    </row>
    <row r="196" spans="1:4" x14ac:dyDescent="0.35">
      <c r="A196" s="1">
        <v>41103</v>
      </c>
      <c r="B196">
        <v>4451</v>
      </c>
      <c r="C196">
        <f t="shared" si="6"/>
        <v>0</v>
      </c>
      <c r="D196">
        <f t="shared" si="7"/>
        <v>4451</v>
      </c>
    </row>
    <row r="197" spans="1:4" x14ac:dyDescent="0.35">
      <c r="A197" s="1">
        <v>41104</v>
      </c>
      <c r="B197">
        <v>5277</v>
      </c>
      <c r="C197">
        <f t="shared" si="6"/>
        <v>0</v>
      </c>
      <c r="D197">
        <f t="shared" si="7"/>
        <v>5277</v>
      </c>
    </row>
    <row r="198" spans="1:4" x14ac:dyDescent="0.35">
      <c r="A198" s="1">
        <v>41105</v>
      </c>
      <c r="B198">
        <v>5596</v>
      </c>
      <c r="C198">
        <f t="shared" si="6"/>
        <v>0</v>
      </c>
      <c r="D198">
        <f t="shared" si="7"/>
        <v>5596</v>
      </c>
    </row>
    <row r="199" spans="1:4" x14ac:dyDescent="0.35">
      <c r="A199" s="1">
        <v>41106</v>
      </c>
      <c r="B199">
        <v>4242</v>
      </c>
      <c r="C199">
        <f t="shared" si="6"/>
        <v>0</v>
      </c>
      <c r="D199">
        <f t="shared" si="7"/>
        <v>4242</v>
      </c>
    </row>
    <row r="200" spans="1:4" x14ac:dyDescent="0.35">
      <c r="A200" s="1">
        <v>41107</v>
      </c>
      <c r="B200">
        <v>4394</v>
      </c>
      <c r="C200">
        <f t="shared" si="6"/>
        <v>0</v>
      </c>
      <c r="D200">
        <f t="shared" si="7"/>
        <v>4394</v>
      </c>
    </row>
    <row r="201" spans="1:4" x14ac:dyDescent="0.35">
      <c r="A201" s="1">
        <v>41108</v>
      </c>
      <c r="B201">
        <v>4551</v>
      </c>
      <c r="C201">
        <f t="shared" si="6"/>
        <v>0</v>
      </c>
      <c r="D201">
        <f t="shared" si="7"/>
        <v>4551</v>
      </c>
    </row>
    <row r="202" spans="1:4" x14ac:dyDescent="0.35">
      <c r="A202" s="1">
        <v>41109</v>
      </c>
      <c r="B202">
        <v>4973</v>
      </c>
      <c r="C202">
        <f t="shared" si="6"/>
        <v>0</v>
      </c>
      <c r="D202">
        <f t="shared" si="7"/>
        <v>4973</v>
      </c>
    </row>
    <row r="203" spans="1:4" x14ac:dyDescent="0.35">
      <c r="A203" s="1">
        <v>41110</v>
      </c>
      <c r="B203">
        <v>4931</v>
      </c>
      <c r="C203">
        <f t="shared" si="6"/>
        <v>0</v>
      </c>
      <c r="D203">
        <f t="shared" si="7"/>
        <v>4931</v>
      </c>
    </row>
    <row r="204" spans="1:4" x14ac:dyDescent="0.35">
      <c r="A204" s="1">
        <v>41111</v>
      </c>
      <c r="B204" s="6">
        <v>2315</v>
      </c>
      <c r="C204">
        <f t="shared" si="6"/>
        <v>1</v>
      </c>
      <c r="D204">
        <f t="shared" si="7"/>
        <v>4628.5</v>
      </c>
    </row>
    <row r="205" spans="1:4" x14ac:dyDescent="0.35">
      <c r="A205" s="1">
        <v>41112</v>
      </c>
      <c r="B205">
        <v>2695</v>
      </c>
      <c r="C205">
        <f t="shared" si="6"/>
        <v>0</v>
      </c>
      <c r="D205">
        <f t="shared" si="7"/>
        <v>2695</v>
      </c>
    </row>
    <row r="206" spans="1:4" x14ac:dyDescent="0.35">
      <c r="A206" s="1">
        <v>41113</v>
      </c>
      <c r="B206" s="6">
        <v>2673</v>
      </c>
      <c r="C206">
        <f t="shared" si="6"/>
        <v>1</v>
      </c>
      <c r="D206">
        <f t="shared" si="7"/>
        <v>4628.5</v>
      </c>
    </row>
    <row r="207" spans="1:4" x14ac:dyDescent="0.35">
      <c r="A207" s="1">
        <v>41114</v>
      </c>
      <c r="B207">
        <v>2758</v>
      </c>
      <c r="C207">
        <f t="shared" si="6"/>
        <v>0</v>
      </c>
      <c r="D207">
        <f t="shared" si="7"/>
        <v>2758</v>
      </c>
    </row>
    <row r="208" spans="1:4" x14ac:dyDescent="0.35">
      <c r="A208" s="1">
        <v>41115</v>
      </c>
      <c r="B208">
        <v>3261</v>
      </c>
      <c r="C208">
        <f t="shared" si="6"/>
        <v>0</v>
      </c>
      <c r="D208">
        <f t="shared" si="7"/>
        <v>3261</v>
      </c>
    </row>
    <row r="209" spans="1:4" x14ac:dyDescent="0.35">
      <c r="A209" s="1">
        <v>41116</v>
      </c>
      <c r="B209">
        <v>3045</v>
      </c>
      <c r="C209">
        <f t="shared" si="6"/>
        <v>0</v>
      </c>
      <c r="D209">
        <f t="shared" si="7"/>
        <v>3045</v>
      </c>
    </row>
    <row r="210" spans="1:4" x14ac:dyDescent="0.35">
      <c r="A210" s="1">
        <v>41117</v>
      </c>
      <c r="B210">
        <v>3783</v>
      </c>
      <c r="C210">
        <f t="shared" si="6"/>
        <v>0</v>
      </c>
      <c r="D210">
        <f t="shared" si="7"/>
        <v>3783</v>
      </c>
    </row>
    <row r="211" spans="1:4" x14ac:dyDescent="0.35">
      <c r="A211" s="1">
        <v>41118</v>
      </c>
      <c r="B211">
        <v>3997</v>
      </c>
      <c r="C211">
        <f t="shared" si="6"/>
        <v>0</v>
      </c>
      <c r="D211">
        <f t="shared" si="7"/>
        <v>3997</v>
      </c>
    </row>
    <row r="212" spans="1:4" x14ac:dyDescent="0.35">
      <c r="A212" s="1">
        <v>41119</v>
      </c>
      <c r="B212">
        <v>4547</v>
      </c>
      <c r="C212">
        <f t="shared" si="6"/>
        <v>0</v>
      </c>
      <c r="D212">
        <f t="shared" si="7"/>
        <v>4547</v>
      </c>
    </row>
    <row r="213" spans="1:4" x14ac:dyDescent="0.35">
      <c r="A213" s="1">
        <v>41120</v>
      </c>
      <c r="B213">
        <v>3646</v>
      </c>
      <c r="C213">
        <f t="shared" si="6"/>
        <v>0</v>
      </c>
      <c r="D213">
        <f t="shared" si="7"/>
        <v>3646</v>
      </c>
    </row>
    <row r="214" spans="1:4" x14ac:dyDescent="0.35">
      <c r="A214" s="1">
        <v>41121</v>
      </c>
      <c r="B214">
        <v>4104</v>
      </c>
      <c r="C214">
        <f t="shared" si="6"/>
        <v>0</v>
      </c>
      <c r="D214">
        <f t="shared" si="7"/>
        <v>4104</v>
      </c>
    </row>
    <row r="215" spans="1:4" x14ac:dyDescent="0.35">
      <c r="A215" s="1">
        <v>41122</v>
      </c>
      <c r="B215">
        <v>3818</v>
      </c>
      <c r="C215">
        <f t="shared" si="6"/>
        <v>0</v>
      </c>
      <c r="D215">
        <f t="shared" si="7"/>
        <v>3818</v>
      </c>
    </row>
    <row r="216" spans="1:4" x14ac:dyDescent="0.35">
      <c r="A216" s="1">
        <v>41123</v>
      </c>
      <c r="B216">
        <v>3859</v>
      </c>
      <c r="C216">
        <f t="shared" si="6"/>
        <v>0</v>
      </c>
      <c r="D216">
        <f t="shared" si="7"/>
        <v>3859</v>
      </c>
    </row>
    <row r="217" spans="1:4" x14ac:dyDescent="0.35">
      <c r="A217" s="1">
        <v>41124</v>
      </c>
      <c r="B217">
        <v>4182</v>
      </c>
      <c r="C217">
        <f t="shared" si="6"/>
        <v>0</v>
      </c>
      <c r="D217">
        <f t="shared" si="7"/>
        <v>4182</v>
      </c>
    </row>
    <row r="218" spans="1:4" x14ac:dyDescent="0.35">
      <c r="A218" s="1">
        <v>41125</v>
      </c>
      <c r="B218">
        <v>5052</v>
      </c>
      <c r="C218">
        <f t="shared" si="6"/>
        <v>0</v>
      </c>
      <c r="D218">
        <f t="shared" si="7"/>
        <v>5052</v>
      </c>
    </row>
    <row r="219" spans="1:4" x14ac:dyDescent="0.35">
      <c r="A219" s="1">
        <v>41126</v>
      </c>
      <c r="B219">
        <v>4950</v>
      </c>
      <c r="C219">
        <f t="shared" si="6"/>
        <v>0</v>
      </c>
      <c r="D219">
        <f t="shared" si="7"/>
        <v>4950</v>
      </c>
    </row>
    <row r="220" spans="1:4" x14ac:dyDescent="0.35">
      <c r="A220" s="1">
        <v>41127</v>
      </c>
      <c r="B220">
        <v>3960</v>
      </c>
      <c r="C220">
        <f t="shared" si="6"/>
        <v>0</v>
      </c>
      <c r="D220">
        <f t="shared" si="7"/>
        <v>3960</v>
      </c>
    </row>
    <row r="221" spans="1:4" x14ac:dyDescent="0.35">
      <c r="A221" s="1">
        <v>41128</v>
      </c>
      <c r="B221">
        <v>3968</v>
      </c>
      <c r="C221">
        <f t="shared" si="6"/>
        <v>0</v>
      </c>
      <c r="D221">
        <f t="shared" si="7"/>
        <v>3968</v>
      </c>
    </row>
    <row r="222" spans="1:4" x14ac:dyDescent="0.35">
      <c r="A222" s="1">
        <v>41129</v>
      </c>
      <c r="B222">
        <v>4133</v>
      </c>
      <c r="C222">
        <f t="shared" si="6"/>
        <v>0</v>
      </c>
      <c r="D222">
        <f t="shared" si="7"/>
        <v>4133</v>
      </c>
    </row>
    <row r="223" spans="1:4" x14ac:dyDescent="0.35">
      <c r="A223" s="1">
        <v>41130</v>
      </c>
      <c r="B223">
        <v>4408</v>
      </c>
      <c r="C223">
        <f t="shared" si="6"/>
        <v>0</v>
      </c>
      <c r="D223">
        <f t="shared" si="7"/>
        <v>4408</v>
      </c>
    </row>
    <row r="224" spans="1:4" x14ac:dyDescent="0.35">
      <c r="A224" s="1">
        <v>41131</v>
      </c>
      <c r="B224">
        <v>5050</v>
      </c>
      <c r="C224">
        <f t="shared" si="6"/>
        <v>0</v>
      </c>
      <c r="D224">
        <f t="shared" si="7"/>
        <v>5050</v>
      </c>
    </row>
    <row r="225" spans="1:4" x14ac:dyDescent="0.35">
      <c r="A225" s="1">
        <v>41132</v>
      </c>
      <c r="B225">
        <v>5490</v>
      </c>
      <c r="C225">
        <f t="shared" si="6"/>
        <v>0</v>
      </c>
      <c r="D225">
        <f t="shared" si="7"/>
        <v>5490</v>
      </c>
    </row>
    <row r="226" spans="1:4" x14ac:dyDescent="0.35">
      <c r="A226" s="1">
        <v>41133</v>
      </c>
      <c r="B226">
        <v>5736</v>
      </c>
      <c r="C226">
        <f t="shared" si="6"/>
        <v>0</v>
      </c>
      <c r="D226">
        <f t="shared" si="7"/>
        <v>5736</v>
      </c>
    </row>
    <row r="227" spans="1:4" x14ac:dyDescent="0.35">
      <c r="A227" s="1">
        <v>41134</v>
      </c>
      <c r="B227">
        <v>5580</v>
      </c>
      <c r="C227">
        <f t="shared" si="6"/>
        <v>0</v>
      </c>
      <c r="D227">
        <f t="shared" si="7"/>
        <v>5580</v>
      </c>
    </row>
    <row r="228" spans="1:4" x14ac:dyDescent="0.35">
      <c r="A228" s="1">
        <v>41135</v>
      </c>
      <c r="B228">
        <v>5663</v>
      </c>
      <c r="C228">
        <f t="shared" si="6"/>
        <v>0</v>
      </c>
      <c r="D228">
        <f t="shared" si="7"/>
        <v>5663</v>
      </c>
    </row>
    <row r="229" spans="1:4" x14ac:dyDescent="0.35">
      <c r="A229" s="1">
        <v>41136</v>
      </c>
      <c r="B229">
        <v>3655</v>
      </c>
      <c r="C229">
        <f t="shared" si="6"/>
        <v>0</v>
      </c>
      <c r="D229">
        <f t="shared" si="7"/>
        <v>3655</v>
      </c>
    </row>
    <row r="230" spans="1:4" x14ac:dyDescent="0.35">
      <c r="A230" s="1">
        <v>41137</v>
      </c>
      <c r="B230">
        <v>6616</v>
      </c>
      <c r="C230">
        <f t="shared" si="6"/>
        <v>0</v>
      </c>
      <c r="D230">
        <f t="shared" si="7"/>
        <v>6616</v>
      </c>
    </row>
    <row r="231" spans="1:4" x14ac:dyDescent="0.35">
      <c r="A231" s="1">
        <v>41138</v>
      </c>
      <c r="B231">
        <v>6646</v>
      </c>
      <c r="C231">
        <f t="shared" si="6"/>
        <v>0</v>
      </c>
      <c r="D231">
        <f t="shared" si="7"/>
        <v>6646</v>
      </c>
    </row>
    <row r="232" spans="1:4" x14ac:dyDescent="0.35">
      <c r="A232" s="1">
        <v>41139</v>
      </c>
      <c r="B232">
        <v>7997</v>
      </c>
      <c r="C232">
        <f t="shared" si="6"/>
        <v>0</v>
      </c>
      <c r="D232">
        <f t="shared" si="7"/>
        <v>7997</v>
      </c>
    </row>
    <row r="233" spans="1:4" x14ac:dyDescent="0.35">
      <c r="A233" s="1">
        <v>41140</v>
      </c>
      <c r="B233" s="6">
        <v>13841</v>
      </c>
      <c r="C233">
        <f t="shared" si="6"/>
        <v>1</v>
      </c>
      <c r="D233">
        <f t="shared" si="7"/>
        <v>4628.5</v>
      </c>
    </row>
    <row r="234" spans="1:4" x14ac:dyDescent="0.35">
      <c r="A234" s="1">
        <v>41141</v>
      </c>
      <c r="B234" s="6">
        <v>18089</v>
      </c>
      <c r="C234">
        <f t="shared" si="6"/>
        <v>1</v>
      </c>
      <c r="D234">
        <f t="shared" si="7"/>
        <v>4628.5</v>
      </c>
    </row>
    <row r="235" spans="1:4" x14ac:dyDescent="0.35">
      <c r="A235" s="1">
        <v>41142</v>
      </c>
      <c r="B235" s="6">
        <v>16671</v>
      </c>
      <c r="C235">
        <f t="shared" si="6"/>
        <v>1</v>
      </c>
      <c r="D235">
        <f t="shared" si="7"/>
        <v>4628.5</v>
      </c>
    </row>
    <row r="236" spans="1:4" x14ac:dyDescent="0.35">
      <c r="A236" s="1">
        <v>41143</v>
      </c>
      <c r="B236" s="6">
        <v>14116</v>
      </c>
      <c r="C236">
        <f t="shared" si="6"/>
        <v>1</v>
      </c>
      <c r="D236">
        <f t="shared" si="7"/>
        <v>4628.5</v>
      </c>
    </row>
    <row r="237" spans="1:4" x14ac:dyDescent="0.35">
      <c r="A237" s="1">
        <v>41144</v>
      </c>
      <c r="B237">
        <v>8932</v>
      </c>
      <c r="C237">
        <f t="shared" si="6"/>
        <v>0</v>
      </c>
      <c r="D237">
        <f t="shared" si="7"/>
        <v>8932</v>
      </c>
    </row>
    <row r="238" spans="1:4" x14ac:dyDescent="0.35">
      <c r="A238" s="1">
        <v>41145</v>
      </c>
      <c r="B238" s="6">
        <v>9229</v>
      </c>
      <c r="C238">
        <f t="shared" si="6"/>
        <v>1</v>
      </c>
      <c r="D238">
        <f t="shared" si="7"/>
        <v>4628.5</v>
      </c>
    </row>
    <row r="239" spans="1:4" x14ac:dyDescent="0.35">
      <c r="A239" s="1">
        <v>41146</v>
      </c>
      <c r="B239">
        <v>8831</v>
      </c>
      <c r="C239">
        <f t="shared" si="6"/>
        <v>0</v>
      </c>
      <c r="D239">
        <f t="shared" si="7"/>
        <v>8831</v>
      </c>
    </row>
    <row r="240" spans="1:4" x14ac:dyDescent="0.35">
      <c r="A240" s="1">
        <v>41147</v>
      </c>
      <c r="B240">
        <v>8547</v>
      </c>
      <c r="C240">
        <f t="shared" si="6"/>
        <v>0</v>
      </c>
      <c r="D240">
        <f t="shared" si="7"/>
        <v>8547</v>
      </c>
    </row>
    <row r="241" spans="1:4" x14ac:dyDescent="0.35">
      <c r="A241" s="1">
        <v>41148</v>
      </c>
      <c r="B241">
        <v>6839</v>
      </c>
      <c r="C241">
        <f t="shared" si="6"/>
        <v>0</v>
      </c>
      <c r="D241">
        <f t="shared" si="7"/>
        <v>6839</v>
      </c>
    </row>
    <row r="242" spans="1:4" x14ac:dyDescent="0.35">
      <c r="A242" s="1">
        <v>41149</v>
      </c>
      <c r="B242">
        <v>6209</v>
      </c>
      <c r="C242">
        <f t="shared" si="6"/>
        <v>0</v>
      </c>
      <c r="D242">
        <f t="shared" si="7"/>
        <v>6209</v>
      </c>
    </row>
    <row r="243" spans="1:4" x14ac:dyDescent="0.35">
      <c r="A243" s="1">
        <v>41150</v>
      </c>
      <c r="B243">
        <v>6414</v>
      </c>
      <c r="C243">
        <f t="shared" si="6"/>
        <v>0</v>
      </c>
      <c r="D243">
        <f t="shared" si="7"/>
        <v>6414</v>
      </c>
    </row>
    <row r="244" spans="1:4" x14ac:dyDescent="0.35">
      <c r="A244" s="1">
        <v>41151</v>
      </c>
      <c r="B244">
        <v>7412</v>
      </c>
      <c r="C244">
        <f t="shared" si="6"/>
        <v>0</v>
      </c>
      <c r="D244">
        <f t="shared" si="7"/>
        <v>7412</v>
      </c>
    </row>
    <row r="245" spans="1:4" x14ac:dyDescent="0.35">
      <c r="A245" s="1">
        <v>41152</v>
      </c>
      <c r="B245">
        <v>8691</v>
      </c>
      <c r="C245">
        <f t="shared" si="6"/>
        <v>0</v>
      </c>
      <c r="D245">
        <f t="shared" si="7"/>
        <v>8691</v>
      </c>
    </row>
    <row r="246" spans="1:4" x14ac:dyDescent="0.35">
      <c r="A246" s="1">
        <v>41153</v>
      </c>
      <c r="B246">
        <v>8447</v>
      </c>
      <c r="C246">
        <f t="shared" si="6"/>
        <v>0</v>
      </c>
      <c r="D246">
        <f t="shared" si="7"/>
        <v>8447</v>
      </c>
    </row>
    <row r="247" spans="1:4" x14ac:dyDescent="0.35">
      <c r="A247" s="1">
        <v>41154</v>
      </c>
      <c r="B247">
        <v>7848</v>
      </c>
      <c r="C247">
        <f t="shared" si="6"/>
        <v>0</v>
      </c>
      <c r="D247">
        <f t="shared" si="7"/>
        <v>7848</v>
      </c>
    </row>
    <row r="248" spans="1:4" x14ac:dyDescent="0.35">
      <c r="A248" s="1">
        <v>41155</v>
      </c>
      <c r="B248">
        <v>5397</v>
      </c>
      <c r="C248">
        <f t="shared" si="6"/>
        <v>0</v>
      </c>
      <c r="D248">
        <f t="shared" si="7"/>
        <v>5397</v>
      </c>
    </row>
    <row r="249" spans="1:4" x14ac:dyDescent="0.35">
      <c r="A249" s="1">
        <v>41156</v>
      </c>
      <c r="B249">
        <v>5752</v>
      </c>
      <c r="C249">
        <f t="shared" si="6"/>
        <v>0</v>
      </c>
      <c r="D249">
        <f t="shared" si="7"/>
        <v>5752</v>
      </c>
    </row>
    <row r="250" spans="1:4" x14ac:dyDescent="0.35">
      <c r="A250" s="1">
        <v>41157</v>
      </c>
      <c r="B250">
        <v>5373</v>
      </c>
      <c r="C250">
        <f t="shared" si="6"/>
        <v>0</v>
      </c>
      <c r="D250">
        <f t="shared" si="7"/>
        <v>5373</v>
      </c>
    </row>
    <row r="251" spans="1:4" x14ac:dyDescent="0.35">
      <c r="A251" s="1">
        <v>41158</v>
      </c>
      <c r="B251">
        <v>5436</v>
      </c>
      <c r="C251">
        <f t="shared" si="6"/>
        <v>0</v>
      </c>
      <c r="D251">
        <f t="shared" si="7"/>
        <v>5436</v>
      </c>
    </row>
    <row r="252" spans="1:4" x14ac:dyDescent="0.35">
      <c r="A252" s="1">
        <v>41159</v>
      </c>
      <c r="B252">
        <v>7263</v>
      </c>
      <c r="C252">
        <f t="shared" si="6"/>
        <v>0</v>
      </c>
      <c r="D252">
        <f t="shared" si="7"/>
        <v>7263</v>
      </c>
    </row>
    <row r="253" spans="1:4" x14ac:dyDescent="0.35">
      <c r="A253" s="1">
        <v>41160</v>
      </c>
      <c r="B253">
        <v>7986</v>
      </c>
      <c r="C253">
        <f t="shared" si="6"/>
        <v>0</v>
      </c>
      <c r="D253">
        <f t="shared" si="7"/>
        <v>7986</v>
      </c>
    </row>
    <row r="254" spans="1:4" x14ac:dyDescent="0.35">
      <c r="A254" s="1">
        <v>41161</v>
      </c>
      <c r="B254">
        <v>7444</v>
      </c>
      <c r="C254">
        <f t="shared" si="6"/>
        <v>0</v>
      </c>
      <c r="D254">
        <f t="shared" si="7"/>
        <v>7444</v>
      </c>
    </row>
    <row r="255" spans="1:4" x14ac:dyDescent="0.35">
      <c r="A255" s="1">
        <v>41162</v>
      </c>
      <c r="B255">
        <v>5029</v>
      </c>
      <c r="C255">
        <f t="shared" si="6"/>
        <v>0</v>
      </c>
      <c r="D255">
        <f t="shared" si="7"/>
        <v>5029</v>
      </c>
    </row>
    <row r="256" spans="1:4" x14ac:dyDescent="0.35">
      <c r="A256" s="1">
        <v>41163</v>
      </c>
      <c r="B256">
        <v>5327</v>
      </c>
      <c r="C256">
        <f t="shared" si="6"/>
        <v>0</v>
      </c>
      <c r="D256">
        <f t="shared" si="7"/>
        <v>5327</v>
      </c>
    </row>
    <row r="257" spans="1:4" x14ac:dyDescent="0.35">
      <c r="A257" s="1">
        <v>41164</v>
      </c>
      <c r="B257">
        <v>5012</v>
      </c>
      <c r="C257">
        <f t="shared" si="6"/>
        <v>0</v>
      </c>
      <c r="D257">
        <f t="shared" si="7"/>
        <v>5012</v>
      </c>
    </row>
    <row r="258" spans="1:4" x14ac:dyDescent="0.35">
      <c r="A258" s="1">
        <v>41165</v>
      </c>
      <c r="B258">
        <v>6084</v>
      </c>
      <c r="C258">
        <f t="shared" ref="C258:C321" si="8">IF(AND(B258&lt;$G$2,B258&gt;$G$3),0,1)</f>
        <v>0</v>
      </c>
      <c r="D258">
        <f t="shared" si="7"/>
        <v>6084</v>
      </c>
    </row>
    <row r="259" spans="1:4" x14ac:dyDescent="0.35">
      <c r="A259" s="1">
        <v>41166</v>
      </c>
      <c r="B259">
        <v>6172</v>
      </c>
      <c r="C259">
        <f t="shared" si="8"/>
        <v>0</v>
      </c>
      <c r="D259">
        <f t="shared" ref="D259:D322" si="9">IF(C259=0,B259,MEDIAN($B$2:$B$367))</f>
        <v>6172</v>
      </c>
    </row>
    <row r="260" spans="1:4" x14ac:dyDescent="0.35">
      <c r="A260" s="1">
        <v>41167</v>
      </c>
      <c r="B260">
        <v>7222</v>
      </c>
      <c r="C260">
        <f t="shared" si="8"/>
        <v>0</v>
      </c>
      <c r="D260">
        <f t="shared" si="9"/>
        <v>7222</v>
      </c>
    </row>
    <row r="261" spans="1:4" x14ac:dyDescent="0.35">
      <c r="A261" s="1">
        <v>41168</v>
      </c>
      <c r="B261">
        <v>6819</v>
      </c>
      <c r="C261">
        <f t="shared" si="8"/>
        <v>0</v>
      </c>
      <c r="D261">
        <f t="shared" si="9"/>
        <v>6819</v>
      </c>
    </row>
    <row r="262" spans="1:4" x14ac:dyDescent="0.35">
      <c r="A262" s="1">
        <v>41169</v>
      </c>
      <c r="B262">
        <v>5059</v>
      </c>
      <c r="C262">
        <f t="shared" si="8"/>
        <v>0</v>
      </c>
      <c r="D262">
        <f t="shared" si="9"/>
        <v>5059</v>
      </c>
    </row>
    <row r="263" spans="1:4" x14ac:dyDescent="0.35">
      <c r="A263" s="1">
        <v>41170</v>
      </c>
      <c r="B263">
        <v>4676</v>
      </c>
      <c r="C263">
        <f t="shared" si="8"/>
        <v>0</v>
      </c>
      <c r="D263">
        <f t="shared" si="9"/>
        <v>4676</v>
      </c>
    </row>
    <row r="264" spans="1:4" x14ac:dyDescent="0.35">
      <c r="A264" s="1">
        <v>41171</v>
      </c>
      <c r="B264">
        <v>3000</v>
      </c>
      <c r="C264">
        <f t="shared" si="8"/>
        <v>0</v>
      </c>
      <c r="D264">
        <f t="shared" si="9"/>
        <v>3000</v>
      </c>
    </row>
    <row r="265" spans="1:4" x14ac:dyDescent="0.35">
      <c r="A265" s="1">
        <v>41172</v>
      </c>
      <c r="B265">
        <v>5739</v>
      </c>
      <c r="C265">
        <f t="shared" si="8"/>
        <v>0</v>
      </c>
      <c r="D265">
        <f t="shared" si="9"/>
        <v>5739</v>
      </c>
    </row>
    <row r="266" spans="1:4" x14ac:dyDescent="0.35">
      <c r="A266" s="1">
        <v>41173</v>
      </c>
      <c r="B266" s="6">
        <v>887</v>
      </c>
      <c r="C266">
        <f t="shared" si="8"/>
        <v>1</v>
      </c>
      <c r="D266">
        <f t="shared" si="9"/>
        <v>4628.5</v>
      </c>
    </row>
    <row r="267" spans="1:4" x14ac:dyDescent="0.35">
      <c r="A267" s="1">
        <v>41174</v>
      </c>
      <c r="B267">
        <v>6288</v>
      </c>
      <c r="C267">
        <f t="shared" si="8"/>
        <v>0</v>
      </c>
      <c r="D267">
        <f t="shared" si="9"/>
        <v>6288</v>
      </c>
    </row>
    <row r="268" spans="1:4" x14ac:dyDescent="0.35">
      <c r="A268" s="1">
        <v>41175</v>
      </c>
      <c r="B268">
        <v>6844</v>
      </c>
      <c r="C268">
        <f t="shared" si="8"/>
        <v>0</v>
      </c>
      <c r="D268">
        <f t="shared" si="9"/>
        <v>6844</v>
      </c>
    </row>
    <row r="269" spans="1:4" x14ac:dyDescent="0.35">
      <c r="A269" s="1">
        <v>41176</v>
      </c>
      <c r="B269">
        <v>4615</v>
      </c>
      <c r="C269">
        <f t="shared" si="8"/>
        <v>0</v>
      </c>
      <c r="D269">
        <f t="shared" si="9"/>
        <v>4615</v>
      </c>
    </row>
    <row r="270" spans="1:4" x14ac:dyDescent="0.35">
      <c r="A270" s="1">
        <v>41177</v>
      </c>
      <c r="B270">
        <v>5412</v>
      </c>
      <c r="C270">
        <f t="shared" si="8"/>
        <v>0</v>
      </c>
      <c r="D270">
        <f t="shared" si="9"/>
        <v>5412</v>
      </c>
    </row>
    <row r="271" spans="1:4" x14ac:dyDescent="0.35">
      <c r="A271" s="1">
        <v>41178</v>
      </c>
      <c r="B271">
        <v>5273</v>
      </c>
      <c r="C271">
        <f t="shared" si="8"/>
        <v>0</v>
      </c>
      <c r="D271">
        <f t="shared" si="9"/>
        <v>5273</v>
      </c>
    </row>
    <row r="272" spans="1:4" x14ac:dyDescent="0.35">
      <c r="A272" s="1">
        <v>41179</v>
      </c>
      <c r="B272">
        <v>4996</v>
      </c>
      <c r="C272">
        <f t="shared" si="8"/>
        <v>0</v>
      </c>
      <c r="D272">
        <f t="shared" si="9"/>
        <v>4996</v>
      </c>
    </row>
    <row r="273" spans="1:4" x14ac:dyDescent="0.35">
      <c r="A273" s="1">
        <v>41180</v>
      </c>
      <c r="B273">
        <v>5590</v>
      </c>
      <c r="C273">
        <f t="shared" si="8"/>
        <v>0</v>
      </c>
      <c r="D273">
        <f t="shared" si="9"/>
        <v>5590</v>
      </c>
    </row>
    <row r="274" spans="1:4" x14ac:dyDescent="0.35">
      <c r="A274" s="1">
        <v>41181</v>
      </c>
      <c r="B274">
        <v>6648</v>
      </c>
      <c r="C274">
        <f t="shared" si="8"/>
        <v>0</v>
      </c>
      <c r="D274">
        <f t="shared" si="9"/>
        <v>6648</v>
      </c>
    </row>
    <row r="275" spans="1:4" x14ac:dyDescent="0.35">
      <c r="A275" s="1">
        <v>41182</v>
      </c>
      <c r="B275">
        <v>6569</v>
      </c>
      <c r="C275">
        <f t="shared" si="8"/>
        <v>0</v>
      </c>
      <c r="D275">
        <f t="shared" si="9"/>
        <v>6569</v>
      </c>
    </row>
    <row r="276" spans="1:4" x14ac:dyDescent="0.35">
      <c r="A276" s="1">
        <v>41183</v>
      </c>
      <c r="B276">
        <v>4396</v>
      </c>
      <c r="C276">
        <f t="shared" si="8"/>
        <v>0</v>
      </c>
      <c r="D276">
        <f t="shared" si="9"/>
        <v>4396</v>
      </c>
    </row>
    <row r="277" spans="1:4" x14ac:dyDescent="0.35">
      <c r="A277" s="1">
        <v>41184</v>
      </c>
      <c r="B277">
        <v>5205</v>
      </c>
      <c r="C277">
        <f t="shared" si="8"/>
        <v>0</v>
      </c>
      <c r="D277">
        <f t="shared" si="9"/>
        <v>5205</v>
      </c>
    </row>
    <row r="278" spans="1:4" x14ac:dyDescent="0.35">
      <c r="A278" s="1">
        <v>41185</v>
      </c>
      <c r="B278">
        <v>5350</v>
      </c>
      <c r="C278">
        <f t="shared" si="8"/>
        <v>0</v>
      </c>
      <c r="D278">
        <f t="shared" si="9"/>
        <v>5350</v>
      </c>
    </row>
    <row r="279" spans="1:4" x14ac:dyDescent="0.35">
      <c r="A279" s="1">
        <v>41186</v>
      </c>
      <c r="B279">
        <v>4939</v>
      </c>
      <c r="C279">
        <f t="shared" si="8"/>
        <v>0</v>
      </c>
      <c r="D279">
        <f t="shared" si="9"/>
        <v>4939</v>
      </c>
    </row>
    <row r="280" spans="1:4" x14ac:dyDescent="0.35">
      <c r="A280" s="1">
        <v>41187</v>
      </c>
      <c r="B280">
        <v>6693</v>
      </c>
      <c r="C280">
        <f t="shared" si="8"/>
        <v>0</v>
      </c>
      <c r="D280">
        <f t="shared" si="9"/>
        <v>6693</v>
      </c>
    </row>
    <row r="281" spans="1:4" x14ac:dyDescent="0.35">
      <c r="A281" s="1">
        <v>41188</v>
      </c>
      <c r="B281">
        <v>7112</v>
      </c>
      <c r="C281">
        <f t="shared" si="8"/>
        <v>0</v>
      </c>
      <c r="D281">
        <f t="shared" si="9"/>
        <v>7112</v>
      </c>
    </row>
    <row r="282" spans="1:4" x14ac:dyDescent="0.35">
      <c r="A282" s="1">
        <v>41189</v>
      </c>
      <c r="B282">
        <v>6933</v>
      </c>
      <c r="C282">
        <f t="shared" si="8"/>
        <v>0</v>
      </c>
      <c r="D282">
        <f t="shared" si="9"/>
        <v>6933</v>
      </c>
    </row>
    <row r="283" spans="1:4" x14ac:dyDescent="0.35">
      <c r="A283" s="1">
        <v>41190</v>
      </c>
      <c r="B283">
        <v>4621</v>
      </c>
      <c r="C283">
        <f t="shared" si="8"/>
        <v>0</v>
      </c>
      <c r="D283">
        <f t="shared" si="9"/>
        <v>4621</v>
      </c>
    </row>
    <row r="284" spans="1:4" x14ac:dyDescent="0.35">
      <c r="A284" s="1">
        <v>41191</v>
      </c>
      <c r="B284">
        <v>5251</v>
      </c>
      <c r="C284">
        <f t="shared" si="8"/>
        <v>0</v>
      </c>
      <c r="D284">
        <f t="shared" si="9"/>
        <v>5251</v>
      </c>
    </row>
    <row r="285" spans="1:4" x14ac:dyDescent="0.35">
      <c r="A285" s="1">
        <v>41192</v>
      </c>
      <c r="B285">
        <v>5459</v>
      </c>
      <c r="C285">
        <f t="shared" si="8"/>
        <v>0</v>
      </c>
      <c r="D285">
        <f t="shared" si="9"/>
        <v>5459</v>
      </c>
    </row>
    <row r="286" spans="1:4" x14ac:dyDescent="0.35">
      <c r="A286" s="1">
        <v>41193</v>
      </c>
      <c r="B286">
        <v>5194</v>
      </c>
      <c r="C286">
        <f t="shared" si="8"/>
        <v>0</v>
      </c>
      <c r="D286">
        <f t="shared" si="9"/>
        <v>5194</v>
      </c>
    </row>
    <row r="287" spans="1:4" x14ac:dyDescent="0.35">
      <c r="A287" s="1">
        <v>41194</v>
      </c>
      <c r="B287">
        <v>6255</v>
      </c>
      <c r="C287">
        <f t="shared" si="8"/>
        <v>0</v>
      </c>
      <c r="D287">
        <f t="shared" si="9"/>
        <v>6255</v>
      </c>
    </row>
    <row r="288" spans="1:4" x14ac:dyDescent="0.35">
      <c r="A288" s="1">
        <v>41195</v>
      </c>
      <c r="B288">
        <v>6800</v>
      </c>
      <c r="C288">
        <f t="shared" si="8"/>
        <v>0</v>
      </c>
      <c r="D288">
        <f t="shared" si="9"/>
        <v>6800</v>
      </c>
    </row>
    <row r="289" spans="1:4" x14ac:dyDescent="0.35">
      <c r="A289" s="1">
        <v>41196</v>
      </c>
      <c r="B289">
        <v>6959</v>
      </c>
      <c r="C289">
        <f t="shared" si="8"/>
        <v>0</v>
      </c>
      <c r="D289">
        <f t="shared" si="9"/>
        <v>6959</v>
      </c>
    </row>
    <row r="290" spans="1:4" x14ac:dyDescent="0.35">
      <c r="A290" s="1">
        <v>41197</v>
      </c>
      <c r="B290">
        <v>4404</v>
      </c>
      <c r="C290">
        <f t="shared" si="8"/>
        <v>0</v>
      </c>
      <c r="D290">
        <f t="shared" si="9"/>
        <v>4404</v>
      </c>
    </row>
    <row r="291" spans="1:4" x14ac:dyDescent="0.35">
      <c r="A291" s="1">
        <v>41198</v>
      </c>
      <c r="B291">
        <v>4921</v>
      </c>
      <c r="C291">
        <f t="shared" si="8"/>
        <v>0</v>
      </c>
      <c r="D291">
        <f t="shared" si="9"/>
        <v>4921</v>
      </c>
    </row>
    <row r="292" spans="1:4" x14ac:dyDescent="0.35">
      <c r="A292" s="1">
        <v>41199</v>
      </c>
      <c r="B292">
        <v>5289</v>
      </c>
      <c r="C292">
        <f t="shared" si="8"/>
        <v>0</v>
      </c>
      <c r="D292">
        <f t="shared" si="9"/>
        <v>5289</v>
      </c>
    </row>
    <row r="293" spans="1:4" x14ac:dyDescent="0.35">
      <c r="A293" s="1">
        <v>41200</v>
      </c>
      <c r="B293">
        <v>5067</v>
      </c>
      <c r="C293">
        <f t="shared" si="8"/>
        <v>0</v>
      </c>
      <c r="D293">
        <f t="shared" si="9"/>
        <v>5067</v>
      </c>
    </row>
    <row r="294" spans="1:4" x14ac:dyDescent="0.35">
      <c r="A294" s="1">
        <v>41201</v>
      </c>
      <c r="B294">
        <v>6009</v>
      </c>
      <c r="C294">
        <f t="shared" si="8"/>
        <v>0</v>
      </c>
      <c r="D294">
        <f t="shared" si="9"/>
        <v>6009</v>
      </c>
    </row>
    <row r="295" spans="1:4" x14ac:dyDescent="0.35">
      <c r="A295" s="1">
        <v>41202</v>
      </c>
      <c r="B295">
        <v>6801</v>
      </c>
      <c r="C295">
        <f t="shared" si="8"/>
        <v>0</v>
      </c>
      <c r="D295">
        <f t="shared" si="9"/>
        <v>6801</v>
      </c>
    </row>
    <row r="296" spans="1:4" x14ac:dyDescent="0.35">
      <c r="A296" s="1">
        <v>41203</v>
      </c>
      <c r="B296" s="6">
        <v>10479</v>
      </c>
      <c r="C296">
        <f t="shared" si="8"/>
        <v>1</v>
      </c>
      <c r="D296">
        <f t="shared" si="9"/>
        <v>4628.5</v>
      </c>
    </row>
    <row r="297" spans="1:4" x14ac:dyDescent="0.35">
      <c r="A297" s="1">
        <v>41204</v>
      </c>
      <c r="B297">
        <v>3390</v>
      </c>
      <c r="C297">
        <f t="shared" si="8"/>
        <v>0</v>
      </c>
      <c r="D297">
        <f t="shared" si="9"/>
        <v>3390</v>
      </c>
    </row>
    <row r="298" spans="1:4" x14ac:dyDescent="0.35">
      <c r="A298" s="1">
        <v>41205</v>
      </c>
      <c r="B298">
        <v>5303</v>
      </c>
      <c r="C298">
        <f t="shared" si="8"/>
        <v>0</v>
      </c>
      <c r="D298">
        <f t="shared" si="9"/>
        <v>5303</v>
      </c>
    </row>
    <row r="299" spans="1:4" x14ac:dyDescent="0.35">
      <c r="A299" s="1">
        <v>41206</v>
      </c>
      <c r="B299">
        <v>5852</v>
      </c>
      <c r="C299">
        <f t="shared" si="8"/>
        <v>0</v>
      </c>
      <c r="D299">
        <f t="shared" si="9"/>
        <v>5852</v>
      </c>
    </row>
    <row r="300" spans="1:4" x14ac:dyDescent="0.35">
      <c r="A300" s="1">
        <v>41207</v>
      </c>
      <c r="B300">
        <v>6591</v>
      </c>
      <c r="C300">
        <f t="shared" si="8"/>
        <v>0</v>
      </c>
      <c r="D300">
        <f t="shared" si="9"/>
        <v>6591</v>
      </c>
    </row>
    <row r="301" spans="1:4" x14ac:dyDescent="0.35">
      <c r="A301" s="1">
        <v>41208</v>
      </c>
      <c r="B301" s="6">
        <v>11054</v>
      </c>
      <c r="C301">
        <f t="shared" si="8"/>
        <v>1</v>
      </c>
      <c r="D301">
        <f t="shared" si="9"/>
        <v>4628.5</v>
      </c>
    </row>
    <row r="302" spans="1:4" x14ac:dyDescent="0.35">
      <c r="A302" s="1">
        <v>41209</v>
      </c>
      <c r="B302" s="6">
        <v>12082</v>
      </c>
      <c r="C302">
        <f t="shared" si="8"/>
        <v>1</v>
      </c>
      <c r="D302">
        <f t="shared" si="9"/>
        <v>4628.5</v>
      </c>
    </row>
    <row r="303" spans="1:4" x14ac:dyDescent="0.35">
      <c r="A303" s="1">
        <v>41210</v>
      </c>
      <c r="B303" s="6">
        <v>11908</v>
      </c>
      <c r="C303">
        <f t="shared" si="8"/>
        <v>1</v>
      </c>
      <c r="D303">
        <f t="shared" si="9"/>
        <v>4628.5</v>
      </c>
    </row>
    <row r="304" spans="1:4" x14ac:dyDescent="0.35">
      <c r="A304" s="1">
        <v>41211</v>
      </c>
      <c r="B304" s="6">
        <v>12143</v>
      </c>
      <c r="C304">
        <f t="shared" si="8"/>
        <v>1</v>
      </c>
      <c r="D304">
        <f t="shared" si="9"/>
        <v>4628.5</v>
      </c>
    </row>
    <row r="305" spans="1:4" x14ac:dyDescent="0.35">
      <c r="A305" s="1">
        <v>41212</v>
      </c>
      <c r="B305">
        <v>5800</v>
      </c>
      <c r="C305">
        <f t="shared" si="8"/>
        <v>0</v>
      </c>
      <c r="D305">
        <f t="shared" si="9"/>
        <v>5800</v>
      </c>
    </row>
    <row r="306" spans="1:4" x14ac:dyDescent="0.35">
      <c r="A306" s="1">
        <v>41213</v>
      </c>
      <c r="B306">
        <v>6353</v>
      </c>
      <c r="C306">
        <f t="shared" si="8"/>
        <v>0</v>
      </c>
      <c r="D306">
        <f t="shared" si="9"/>
        <v>6353</v>
      </c>
    </row>
    <row r="307" spans="1:4" x14ac:dyDescent="0.35">
      <c r="A307" s="1">
        <v>41214</v>
      </c>
      <c r="B307">
        <v>6383</v>
      </c>
      <c r="C307">
        <f t="shared" si="8"/>
        <v>0</v>
      </c>
      <c r="D307">
        <f t="shared" si="9"/>
        <v>6383</v>
      </c>
    </row>
    <row r="308" spans="1:4" x14ac:dyDescent="0.35">
      <c r="A308" s="1">
        <v>41215</v>
      </c>
      <c r="B308">
        <v>6562</v>
      </c>
      <c r="C308">
        <f t="shared" si="8"/>
        <v>0</v>
      </c>
      <c r="D308">
        <f t="shared" si="9"/>
        <v>6562</v>
      </c>
    </row>
    <row r="309" spans="1:4" x14ac:dyDescent="0.35">
      <c r="A309" s="1">
        <v>41216</v>
      </c>
      <c r="B309">
        <v>7628</v>
      </c>
      <c r="C309">
        <f t="shared" si="8"/>
        <v>0</v>
      </c>
      <c r="D309">
        <f t="shared" si="9"/>
        <v>7628</v>
      </c>
    </row>
    <row r="310" spans="1:4" x14ac:dyDescent="0.35">
      <c r="A310" s="1">
        <v>41217</v>
      </c>
      <c r="B310">
        <v>7951</v>
      </c>
      <c r="C310">
        <f t="shared" si="8"/>
        <v>0</v>
      </c>
      <c r="D310">
        <f t="shared" si="9"/>
        <v>7951</v>
      </c>
    </row>
    <row r="311" spans="1:4" x14ac:dyDescent="0.35">
      <c r="A311" s="1">
        <v>41218</v>
      </c>
      <c r="B311">
        <v>4925</v>
      </c>
      <c r="C311">
        <f t="shared" si="8"/>
        <v>0</v>
      </c>
      <c r="D311">
        <f t="shared" si="9"/>
        <v>4925</v>
      </c>
    </row>
    <row r="312" spans="1:4" x14ac:dyDescent="0.35">
      <c r="A312" s="1">
        <v>41219</v>
      </c>
      <c r="B312">
        <v>5084</v>
      </c>
      <c r="C312">
        <f t="shared" si="8"/>
        <v>0</v>
      </c>
      <c r="D312">
        <f t="shared" si="9"/>
        <v>5084</v>
      </c>
    </row>
    <row r="313" spans="1:4" x14ac:dyDescent="0.35">
      <c r="A313" s="1">
        <v>41220</v>
      </c>
      <c r="B313">
        <v>5097</v>
      </c>
      <c r="C313">
        <f t="shared" si="8"/>
        <v>0</v>
      </c>
      <c r="D313">
        <f t="shared" si="9"/>
        <v>5097</v>
      </c>
    </row>
    <row r="314" spans="1:4" x14ac:dyDescent="0.35">
      <c r="A314" s="1">
        <v>41221</v>
      </c>
      <c r="B314">
        <v>5462</v>
      </c>
      <c r="C314">
        <f t="shared" si="8"/>
        <v>0</v>
      </c>
      <c r="D314">
        <f t="shared" si="9"/>
        <v>5462</v>
      </c>
    </row>
    <row r="315" spans="1:4" x14ac:dyDescent="0.35">
      <c r="A315" s="1">
        <v>41222</v>
      </c>
      <c r="B315">
        <v>6114</v>
      </c>
      <c r="C315">
        <f t="shared" si="8"/>
        <v>0</v>
      </c>
      <c r="D315">
        <f t="shared" si="9"/>
        <v>6114</v>
      </c>
    </row>
    <row r="316" spans="1:4" x14ac:dyDescent="0.35">
      <c r="A316" s="1">
        <v>41223</v>
      </c>
      <c r="B316">
        <v>6373</v>
      </c>
      <c r="C316">
        <f t="shared" si="8"/>
        <v>0</v>
      </c>
      <c r="D316">
        <f t="shared" si="9"/>
        <v>6373</v>
      </c>
    </row>
    <row r="317" spans="1:4" x14ac:dyDescent="0.35">
      <c r="A317" s="1">
        <v>41224</v>
      </c>
      <c r="B317">
        <v>6479</v>
      </c>
      <c r="C317">
        <f t="shared" si="8"/>
        <v>0</v>
      </c>
      <c r="D317">
        <f t="shared" si="9"/>
        <v>6479</v>
      </c>
    </row>
    <row r="318" spans="1:4" x14ac:dyDescent="0.35">
      <c r="A318" s="1">
        <v>41225</v>
      </c>
      <c r="B318">
        <v>4343</v>
      </c>
      <c r="C318">
        <f t="shared" si="8"/>
        <v>0</v>
      </c>
      <c r="D318">
        <f t="shared" si="9"/>
        <v>4343</v>
      </c>
    </row>
    <row r="319" spans="1:4" x14ac:dyDescent="0.35">
      <c r="A319" s="1">
        <v>41226</v>
      </c>
      <c r="B319">
        <v>5596</v>
      </c>
      <c r="C319">
        <f t="shared" si="8"/>
        <v>0</v>
      </c>
      <c r="D319">
        <f t="shared" si="9"/>
        <v>5596</v>
      </c>
    </row>
    <row r="320" spans="1:4" x14ac:dyDescent="0.35">
      <c r="A320" s="1">
        <v>41227</v>
      </c>
      <c r="B320">
        <v>4999</v>
      </c>
      <c r="C320">
        <f t="shared" si="8"/>
        <v>0</v>
      </c>
      <c r="D320">
        <f t="shared" si="9"/>
        <v>4999</v>
      </c>
    </row>
    <row r="321" spans="1:4" x14ac:dyDescent="0.35">
      <c r="A321" s="1">
        <v>41228</v>
      </c>
      <c r="B321">
        <v>5279</v>
      </c>
      <c r="C321">
        <f t="shared" si="8"/>
        <v>0</v>
      </c>
      <c r="D321">
        <f t="shared" si="9"/>
        <v>5279</v>
      </c>
    </row>
    <row r="322" spans="1:4" x14ac:dyDescent="0.35">
      <c r="A322" s="1">
        <v>41229</v>
      </c>
      <c r="B322">
        <v>5432</v>
      </c>
      <c r="C322">
        <f t="shared" ref="C322:C367" si="10">IF(AND(B322&lt;$G$2,B322&gt;$G$3),0,1)</f>
        <v>0</v>
      </c>
      <c r="D322">
        <f t="shared" si="9"/>
        <v>5432</v>
      </c>
    </row>
    <row r="323" spans="1:4" x14ac:dyDescent="0.35">
      <c r="A323" s="1">
        <v>41230</v>
      </c>
      <c r="B323">
        <v>6584</v>
      </c>
      <c r="C323">
        <f t="shared" si="10"/>
        <v>0</v>
      </c>
      <c r="D323">
        <f t="shared" ref="D323:D367" si="11">IF(C323=0,B323,MEDIAN($B$2:$B$367))</f>
        <v>6584</v>
      </c>
    </row>
    <row r="324" spans="1:4" x14ac:dyDescent="0.35">
      <c r="A324" s="1">
        <v>41231</v>
      </c>
      <c r="B324">
        <v>6661</v>
      </c>
      <c r="C324">
        <f t="shared" si="10"/>
        <v>0</v>
      </c>
      <c r="D324">
        <f t="shared" si="11"/>
        <v>6661</v>
      </c>
    </row>
    <row r="325" spans="1:4" x14ac:dyDescent="0.35">
      <c r="A325" s="1">
        <v>41232</v>
      </c>
      <c r="B325">
        <v>4297</v>
      </c>
      <c r="C325">
        <f t="shared" si="10"/>
        <v>0</v>
      </c>
      <c r="D325">
        <f t="shared" si="11"/>
        <v>4297</v>
      </c>
    </row>
    <row r="326" spans="1:4" x14ac:dyDescent="0.35">
      <c r="A326" s="1">
        <v>41233</v>
      </c>
      <c r="B326">
        <v>5112</v>
      </c>
      <c r="C326">
        <f t="shared" si="10"/>
        <v>0</v>
      </c>
      <c r="D326">
        <f t="shared" si="11"/>
        <v>5112</v>
      </c>
    </row>
    <row r="327" spans="1:4" x14ac:dyDescent="0.35">
      <c r="A327" s="1">
        <v>41234</v>
      </c>
      <c r="B327">
        <v>4905</v>
      </c>
      <c r="C327">
        <f t="shared" si="10"/>
        <v>0</v>
      </c>
      <c r="D327">
        <f t="shared" si="11"/>
        <v>4905</v>
      </c>
    </row>
    <row r="328" spans="1:4" x14ac:dyDescent="0.35">
      <c r="A328" s="1">
        <v>41235</v>
      </c>
      <c r="B328">
        <v>5279</v>
      </c>
      <c r="C328">
        <f t="shared" si="10"/>
        <v>0</v>
      </c>
      <c r="D328">
        <f t="shared" si="11"/>
        <v>5279</v>
      </c>
    </row>
    <row r="329" spans="1:4" x14ac:dyDescent="0.35">
      <c r="A329" s="1">
        <v>41236</v>
      </c>
      <c r="B329">
        <v>4632</v>
      </c>
      <c r="C329">
        <f t="shared" si="10"/>
        <v>0</v>
      </c>
      <c r="D329">
        <f t="shared" si="11"/>
        <v>4632</v>
      </c>
    </row>
    <row r="330" spans="1:4" x14ac:dyDescent="0.35">
      <c r="A330" s="1">
        <v>41237</v>
      </c>
      <c r="B330" s="6">
        <v>1510</v>
      </c>
      <c r="C330">
        <f t="shared" si="10"/>
        <v>1</v>
      </c>
      <c r="D330">
        <f t="shared" si="11"/>
        <v>4628.5</v>
      </c>
    </row>
    <row r="331" spans="1:4" x14ac:dyDescent="0.35">
      <c r="A331" s="1">
        <v>41238</v>
      </c>
      <c r="B331" s="6">
        <v>0</v>
      </c>
      <c r="C331">
        <f t="shared" si="10"/>
        <v>1</v>
      </c>
      <c r="D331">
        <f t="shared" si="11"/>
        <v>4628.5</v>
      </c>
    </row>
    <row r="332" spans="1:4" x14ac:dyDescent="0.35">
      <c r="A332" s="1">
        <v>41239</v>
      </c>
      <c r="B332">
        <v>4480</v>
      </c>
      <c r="C332">
        <f t="shared" si="10"/>
        <v>0</v>
      </c>
      <c r="D332">
        <f t="shared" si="11"/>
        <v>4480</v>
      </c>
    </row>
    <row r="333" spans="1:4" x14ac:dyDescent="0.35">
      <c r="A333" s="1">
        <v>41240</v>
      </c>
      <c r="B333">
        <v>4565</v>
      </c>
      <c r="C333">
        <f t="shared" si="10"/>
        <v>0</v>
      </c>
      <c r="D333">
        <f t="shared" si="11"/>
        <v>4565</v>
      </c>
    </row>
    <row r="334" spans="1:4" x14ac:dyDescent="0.35">
      <c r="A334" s="1">
        <v>41241</v>
      </c>
      <c r="B334">
        <v>4465</v>
      </c>
      <c r="C334">
        <f t="shared" si="10"/>
        <v>0</v>
      </c>
      <c r="D334">
        <f t="shared" si="11"/>
        <v>4465</v>
      </c>
    </row>
    <row r="335" spans="1:4" x14ac:dyDescent="0.35">
      <c r="A335" s="1">
        <v>41242</v>
      </c>
      <c r="B335">
        <v>4849</v>
      </c>
      <c r="C335">
        <f t="shared" si="10"/>
        <v>0</v>
      </c>
      <c r="D335">
        <f t="shared" si="11"/>
        <v>4849</v>
      </c>
    </row>
    <row r="336" spans="1:4" x14ac:dyDescent="0.35">
      <c r="A336" s="1">
        <v>41243</v>
      </c>
      <c r="B336">
        <v>6084</v>
      </c>
      <c r="C336">
        <f t="shared" si="10"/>
        <v>0</v>
      </c>
      <c r="D336">
        <f t="shared" si="11"/>
        <v>6084</v>
      </c>
    </row>
    <row r="337" spans="1:4" x14ac:dyDescent="0.35">
      <c r="A337" s="1">
        <v>41244</v>
      </c>
      <c r="B337">
        <v>6609</v>
      </c>
      <c r="C337">
        <f t="shared" si="10"/>
        <v>0</v>
      </c>
      <c r="D337">
        <f t="shared" si="11"/>
        <v>6609</v>
      </c>
    </row>
    <row r="338" spans="1:4" x14ac:dyDescent="0.35">
      <c r="A338" s="1">
        <v>41245</v>
      </c>
      <c r="B338">
        <v>6482</v>
      </c>
      <c r="C338">
        <f t="shared" si="10"/>
        <v>0</v>
      </c>
      <c r="D338">
        <f t="shared" si="11"/>
        <v>6482</v>
      </c>
    </row>
    <row r="339" spans="1:4" x14ac:dyDescent="0.35">
      <c r="A339" s="1">
        <v>41246</v>
      </c>
      <c r="B339">
        <v>4308</v>
      </c>
      <c r="C339">
        <f t="shared" si="10"/>
        <v>0</v>
      </c>
      <c r="D339">
        <f t="shared" si="11"/>
        <v>4308</v>
      </c>
    </row>
    <row r="340" spans="1:4" x14ac:dyDescent="0.35">
      <c r="A340" s="1">
        <v>41247</v>
      </c>
      <c r="B340">
        <v>4580</v>
      </c>
      <c r="C340">
        <f t="shared" si="10"/>
        <v>0</v>
      </c>
      <c r="D340">
        <f t="shared" si="11"/>
        <v>4580</v>
      </c>
    </row>
    <row r="341" spans="1:4" x14ac:dyDescent="0.35">
      <c r="A341" s="1">
        <v>41248</v>
      </c>
      <c r="B341">
        <v>4827</v>
      </c>
      <c r="C341">
        <f t="shared" si="10"/>
        <v>0</v>
      </c>
      <c r="D341">
        <f t="shared" si="11"/>
        <v>4827</v>
      </c>
    </row>
    <row r="342" spans="1:4" x14ac:dyDescent="0.35">
      <c r="A342" s="1">
        <v>41249</v>
      </c>
      <c r="B342">
        <v>5214</v>
      </c>
      <c r="C342">
        <f t="shared" si="10"/>
        <v>0</v>
      </c>
      <c r="D342">
        <f t="shared" si="11"/>
        <v>5214</v>
      </c>
    </row>
    <row r="343" spans="1:4" x14ac:dyDescent="0.35">
      <c r="A343" s="1">
        <v>41250</v>
      </c>
      <c r="B343">
        <v>5733</v>
      </c>
      <c r="C343">
        <f t="shared" si="10"/>
        <v>0</v>
      </c>
      <c r="D343">
        <f t="shared" si="11"/>
        <v>5733</v>
      </c>
    </row>
    <row r="344" spans="1:4" x14ac:dyDescent="0.35">
      <c r="A344" s="1">
        <v>41251</v>
      </c>
      <c r="B344">
        <v>6245</v>
      </c>
      <c r="C344">
        <f t="shared" si="10"/>
        <v>0</v>
      </c>
      <c r="D344">
        <f t="shared" si="11"/>
        <v>6245</v>
      </c>
    </row>
    <row r="345" spans="1:4" x14ac:dyDescent="0.35">
      <c r="A345" s="1">
        <v>41252</v>
      </c>
      <c r="B345">
        <v>6423</v>
      </c>
      <c r="C345">
        <f t="shared" si="10"/>
        <v>0</v>
      </c>
      <c r="D345">
        <f t="shared" si="11"/>
        <v>6423</v>
      </c>
    </row>
    <row r="346" spans="1:4" x14ac:dyDescent="0.35">
      <c r="A346" s="1">
        <v>41253</v>
      </c>
      <c r="B346">
        <v>4249</v>
      </c>
      <c r="C346">
        <f t="shared" si="10"/>
        <v>0</v>
      </c>
      <c r="D346">
        <f t="shared" si="11"/>
        <v>4249</v>
      </c>
    </row>
    <row r="347" spans="1:4" x14ac:dyDescent="0.35">
      <c r="A347" s="1">
        <v>41254</v>
      </c>
      <c r="B347">
        <v>5191</v>
      </c>
      <c r="C347">
        <f t="shared" si="10"/>
        <v>0</v>
      </c>
      <c r="D347">
        <f t="shared" si="11"/>
        <v>5191</v>
      </c>
    </row>
    <row r="348" spans="1:4" x14ac:dyDescent="0.35">
      <c r="A348" s="1">
        <v>41255</v>
      </c>
      <c r="B348">
        <v>5345</v>
      </c>
      <c r="C348">
        <f t="shared" si="10"/>
        <v>0</v>
      </c>
      <c r="D348">
        <f t="shared" si="11"/>
        <v>5345</v>
      </c>
    </row>
    <row r="349" spans="1:4" x14ac:dyDescent="0.35">
      <c r="A349" s="1">
        <v>41256</v>
      </c>
      <c r="B349">
        <v>5545</v>
      </c>
      <c r="C349">
        <f t="shared" si="10"/>
        <v>0</v>
      </c>
      <c r="D349">
        <f t="shared" si="11"/>
        <v>5545</v>
      </c>
    </row>
    <row r="350" spans="1:4" x14ac:dyDescent="0.35">
      <c r="A350" s="1">
        <v>41257</v>
      </c>
      <c r="B350">
        <v>5341</v>
      </c>
      <c r="C350">
        <f t="shared" si="10"/>
        <v>0</v>
      </c>
      <c r="D350">
        <f t="shared" si="11"/>
        <v>5341</v>
      </c>
    </row>
    <row r="351" spans="1:4" x14ac:dyDescent="0.35">
      <c r="A351" s="1">
        <v>41258</v>
      </c>
      <c r="B351">
        <v>4501</v>
      </c>
      <c r="C351">
        <f t="shared" si="10"/>
        <v>0</v>
      </c>
      <c r="D351">
        <f t="shared" si="11"/>
        <v>4501</v>
      </c>
    </row>
    <row r="352" spans="1:4" x14ac:dyDescent="0.35">
      <c r="A352" s="1">
        <v>41259</v>
      </c>
      <c r="B352">
        <v>6753</v>
      </c>
      <c r="C352">
        <f t="shared" si="10"/>
        <v>0</v>
      </c>
      <c r="D352">
        <f t="shared" si="11"/>
        <v>6753</v>
      </c>
    </row>
    <row r="353" spans="1:4" x14ac:dyDescent="0.35">
      <c r="A353" s="1">
        <v>41260</v>
      </c>
      <c r="B353">
        <v>5214</v>
      </c>
      <c r="C353">
        <f t="shared" si="10"/>
        <v>0</v>
      </c>
      <c r="D353">
        <f t="shared" si="11"/>
        <v>5214</v>
      </c>
    </row>
    <row r="354" spans="1:4" x14ac:dyDescent="0.35">
      <c r="A354" s="1">
        <v>41261</v>
      </c>
      <c r="B354">
        <v>6300</v>
      </c>
      <c r="C354">
        <f t="shared" si="10"/>
        <v>0</v>
      </c>
      <c r="D354">
        <f t="shared" si="11"/>
        <v>6300</v>
      </c>
    </row>
    <row r="355" spans="1:4" x14ac:dyDescent="0.35">
      <c r="A355" s="1">
        <v>41262</v>
      </c>
      <c r="B355">
        <v>6478</v>
      </c>
      <c r="C355">
        <f t="shared" si="10"/>
        <v>0</v>
      </c>
      <c r="D355">
        <f t="shared" si="11"/>
        <v>6478</v>
      </c>
    </row>
    <row r="356" spans="1:4" x14ac:dyDescent="0.35">
      <c r="A356" s="1">
        <v>41263</v>
      </c>
      <c r="B356">
        <v>6525</v>
      </c>
      <c r="C356">
        <f t="shared" si="10"/>
        <v>0</v>
      </c>
      <c r="D356">
        <f t="shared" si="11"/>
        <v>6525</v>
      </c>
    </row>
    <row r="357" spans="1:4" x14ac:dyDescent="0.35">
      <c r="A357" s="1">
        <v>41264</v>
      </c>
      <c r="B357">
        <v>6350</v>
      </c>
      <c r="C357">
        <f t="shared" si="10"/>
        <v>0</v>
      </c>
      <c r="D357">
        <f t="shared" si="11"/>
        <v>6350</v>
      </c>
    </row>
    <row r="358" spans="1:4" x14ac:dyDescent="0.35">
      <c r="A358" s="1">
        <v>41265</v>
      </c>
      <c r="B358">
        <v>6531</v>
      </c>
      <c r="C358">
        <f t="shared" si="10"/>
        <v>0</v>
      </c>
      <c r="D358">
        <f t="shared" si="11"/>
        <v>6531</v>
      </c>
    </row>
    <row r="359" spans="1:4" x14ac:dyDescent="0.35">
      <c r="A359" s="1">
        <v>41266</v>
      </c>
      <c r="B359">
        <v>5977</v>
      </c>
      <c r="C359">
        <f t="shared" si="10"/>
        <v>0</v>
      </c>
      <c r="D359">
        <f t="shared" si="11"/>
        <v>5977</v>
      </c>
    </row>
    <row r="360" spans="1:4" x14ac:dyDescent="0.35">
      <c r="A360" s="1">
        <v>41267</v>
      </c>
      <c r="B360">
        <v>5544</v>
      </c>
      <c r="C360">
        <f t="shared" si="10"/>
        <v>0</v>
      </c>
      <c r="D360">
        <f t="shared" si="11"/>
        <v>5544</v>
      </c>
    </row>
    <row r="361" spans="1:4" x14ac:dyDescent="0.35">
      <c r="A361" s="1">
        <v>41268</v>
      </c>
      <c r="B361">
        <v>5099</v>
      </c>
      <c r="C361">
        <f t="shared" si="10"/>
        <v>0</v>
      </c>
      <c r="D361">
        <f t="shared" si="11"/>
        <v>5099</v>
      </c>
    </row>
    <row r="362" spans="1:4" x14ac:dyDescent="0.35">
      <c r="A362" s="1">
        <v>41269</v>
      </c>
      <c r="B362">
        <v>3944</v>
      </c>
      <c r="C362">
        <f t="shared" si="10"/>
        <v>0</v>
      </c>
      <c r="D362">
        <f t="shared" si="11"/>
        <v>3944</v>
      </c>
    </row>
    <row r="363" spans="1:4" x14ac:dyDescent="0.35">
      <c r="A363" s="1">
        <v>41270</v>
      </c>
      <c r="B363">
        <v>5461</v>
      </c>
      <c r="C363">
        <f t="shared" si="10"/>
        <v>0</v>
      </c>
      <c r="D363">
        <f t="shared" si="11"/>
        <v>5461</v>
      </c>
    </row>
    <row r="364" spans="1:4" x14ac:dyDescent="0.35">
      <c r="A364" s="1">
        <v>41271</v>
      </c>
      <c r="B364">
        <v>5391</v>
      </c>
      <c r="C364">
        <f t="shared" si="10"/>
        <v>0</v>
      </c>
      <c r="D364">
        <f t="shared" si="11"/>
        <v>5391</v>
      </c>
    </row>
    <row r="365" spans="1:4" x14ac:dyDescent="0.35">
      <c r="A365" s="1">
        <v>41272</v>
      </c>
      <c r="B365">
        <v>6368</v>
      </c>
      <c r="C365">
        <f t="shared" si="10"/>
        <v>0</v>
      </c>
      <c r="D365">
        <f t="shared" si="11"/>
        <v>6368</v>
      </c>
    </row>
    <row r="366" spans="1:4" x14ac:dyDescent="0.35">
      <c r="A366" s="1">
        <v>41273</v>
      </c>
      <c r="B366">
        <v>6498</v>
      </c>
      <c r="C366">
        <f t="shared" si="10"/>
        <v>0</v>
      </c>
      <c r="D366">
        <f t="shared" si="11"/>
        <v>6498</v>
      </c>
    </row>
    <row r="367" spans="1:4" x14ac:dyDescent="0.35">
      <c r="A367" s="1">
        <v>41274</v>
      </c>
      <c r="B367">
        <v>5484</v>
      </c>
      <c r="C367">
        <f t="shared" si="10"/>
        <v>0</v>
      </c>
      <c r="D367">
        <f t="shared" si="11"/>
        <v>5484</v>
      </c>
    </row>
  </sheetData>
  <sortState xmlns:xlrd2="http://schemas.microsoft.com/office/spreadsheetml/2017/richdata2" ref="G2:G367">
    <sortCondition ref="G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E70D4-3896-441B-A03E-5FE0C0A1F85D}">
  <dimension ref="A1:B13"/>
  <sheetViews>
    <sheetView zoomScale="81" zoomScaleNormal="81" workbookViewId="0">
      <selection activeCell="A2" sqref="A2:B13"/>
    </sheetView>
  </sheetViews>
  <sheetFormatPr defaultRowHeight="14.5" x14ac:dyDescent="0.35"/>
  <sheetData>
    <row r="1" spans="1:2" x14ac:dyDescent="0.35">
      <c r="A1" s="14" t="s">
        <v>73</v>
      </c>
      <c r="B1" s="14"/>
    </row>
    <row r="2" spans="1:2" x14ac:dyDescent="0.35">
      <c r="A2" t="s">
        <v>57</v>
      </c>
    </row>
    <row r="3" spans="1:2" x14ac:dyDescent="0.35">
      <c r="A3" t="s">
        <v>58</v>
      </c>
      <c r="B3" t="s">
        <v>65</v>
      </c>
    </row>
    <row r="4" spans="1:2" x14ac:dyDescent="0.35">
      <c r="A4" t="s">
        <v>59</v>
      </c>
      <c r="B4" t="s">
        <v>60</v>
      </c>
    </row>
    <row r="5" spans="1:2" x14ac:dyDescent="0.35">
      <c r="A5" t="s">
        <v>61</v>
      </c>
      <c r="B5" t="s">
        <v>62</v>
      </c>
    </row>
    <row r="6" spans="1:2" x14ac:dyDescent="0.35">
      <c r="A6" t="s">
        <v>63</v>
      </c>
      <c r="B6" t="s">
        <v>64</v>
      </c>
    </row>
    <row r="7" spans="1:2" x14ac:dyDescent="0.35">
      <c r="A7" t="s">
        <v>67</v>
      </c>
    </row>
    <row r="8" spans="1:2" x14ac:dyDescent="0.35">
      <c r="A8" t="s">
        <v>68</v>
      </c>
    </row>
    <row r="9" spans="1:2" x14ac:dyDescent="0.35">
      <c r="A9" t="s">
        <v>66</v>
      </c>
    </row>
    <row r="10" spans="1:2" x14ac:dyDescent="0.35">
      <c r="A10" t="s">
        <v>57</v>
      </c>
    </row>
    <row r="11" spans="1:2" x14ac:dyDescent="0.35">
      <c r="A11" t="s">
        <v>69</v>
      </c>
    </row>
    <row r="12" spans="1:2" x14ac:dyDescent="0.35">
      <c r="A12" t="s">
        <v>70</v>
      </c>
    </row>
    <row r="13" spans="1:2" x14ac:dyDescent="0.35">
      <c r="A13" t="s">
        <v>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827A8-D048-43CF-BEE4-6BA24B3C94F6}">
  <dimension ref="A1:AK367"/>
  <sheetViews>
    <sheetView workbookViewId="0">
      <selection activeCell="E3" sqref="E3"/>
    </sheetView>
  </sheetViews>
  <sheetFormatPr defaultRowHeight="14.5" x14ac:dyDescent="0.35"/>
  <cols>
    <col min="1" max="1" width="10.453125" bestFit="1" customWidth="1"/>
    <col min="17" max="17" width="13.7265625" customWidth="1"/>
  </cols>
  <sheetData>
    <row r="1" spans="1:37" x14ac:dyDescent="0.35">
      <c r="A1" t="s">
        <v>2</v>
      </c>
      <c r="B1" t="s">
        <v>52</v>
      </c>
      <c r="C1" t="s">
        <v>53</v>
      </c>
      <c r="D1" t="s">
        <v>14</v>
      </c>
      <c r="E1" s="13" t="s">
        <v>54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55</v>
      </c>
      <c r="M1" t="s">
        <v>21</v>
      </c>
      <c r="N1" t="s">
        <v>45</v>
      </c>
      <c r="O1" t="s">
        <v>66</v>
      </c>
      <c r="P1" t="s">
        <v>56</v>
      </c>
      <c r="Q1" t="s">
        <v>71</v>
      </c>
      <c r="R1" t="s">
        <v>74</v>
      </c>
      <c r="S1" t="s">
        <v>75</v>
      </c>
      <c r="T1" t="s">
        <v>76</v>
      </c>
      <c r="U1" t="s">
        <v>77</v>
      </c>
      <c r="V1" t="s">
        <v>78</v>
      </c>
      <c r="W1" t="s">
        <v>79</v>
      </c>
      <c r="X1" t="s">
        <v>80</v>
      </c>
      <c r="Y1" t="s">
        <v>81</v>
      </c>
      <c r="Z1" t="s">
        <v>82</v>
      </c>
      <c r="AA1" t="s">
        <v>83</v>
      </c>
      <c r="AB1" t="s">
        <v>84</v>
      </c>
      <c r="AC1" t="s">
        <v>85</v>
      </c>
      <c r="AD1" t="s">
        <v>86</v>
      </c>
      <c r="AE1" t="s">
        <v>87</v>
      </c>
      <c r="AF1" t="s">
        <v>88</v>
      </c>
      <c r="AG1" t="s">
        <v>89</v>
      </c>
      <c r="AH1" t="s">
        <v>92</v>
      </c>
      <c r="AI1" t="s">
        <v>90</v>
      </c>
      <c r="AJ1" t="s">
        <v>91</v>
      </c>
      <c r="AK1" t="s">
        <v>94</v>
      </c>
    </row>
    <row r="2" spans="1:37" x14ac:dyDescent="0.35">
      <c r="A2" s="1">
        <v>40909</v>
      </c>
      <c r="B2">
        <v>5549</v>
      </c>
      <c r="F2">
        <v>1</v>
      </c>
      <c r="G2">
        <v>2</v>
      </c>
      <c r="H2">
        <v>3</v>
      </c>
      <c r="I2">
        <v>4</v>
      </c>
      <c r="J2">
        <v>5</v>
      </c>
      <c r="K2">
        <v>6</v>
      </c>
      <c r="O2">
        <f>MONTH(A2)</f>
        <v>1</v>
      </c>
      <c r="P2" t="str">
        <f>IF(OR(O2=3,O2=4,O2=5),"Spring",(IF(OR(O2=6,O2=7,O2=8),"Summer",IF(OR(O2=9,O2=10,O2=11),"Autumn","Winter"))))</f>
        <v>Winter</v>
      </c>
      <c r="Q2">
        <f>DAY(A2)</f>
        <v>1</v>
      </c>
      <c r="R2">
        <f>IF(P2="Winter",1,0)</f>
        <v>1</v>
      </c>
      <c r="S2">
        <f>IF(P2="Summer",1,0)</f>
        <v>0</v>
      </c>
      <c r="T2">
        <f>IF(P2="Spring",1,0)</f>
        <v>0</v>
      </c>
      <c r="U2">
        <f>IF(P2="Autumn",1,0)</f>
        <v>0</v>
      </c>
      <c r="V2">
        <f>IF(O2=1,1,0)</f>
        <v>1</v>
      </c>
      <c r="W2">
        <f>IF(O2=2,1,0)</f>
        <v>0</v>
      </c>
      <c r="X2">
        <f>IF(O2=3,1,0)</f>
        <v>0</v>
      </c>
      <c r="Y2">
        <f>IF(O2=4,1,0)</f>
        <v>0</v>
      </c>
      <c r="Z2">
        <f>IF(O2=5,1,0)</f>
        <v>0</v>
      </c>
      <c r="AA2">
        <f>IF(O2=6,1,0)</f>
        <v>0</v>
      </c>
      <c r="AB2">
        <f>IF(O2=7,1,0)</f>
        <v>0</v>
      </c>
      <c r="AC2">
        <f>IF(O2=8,1,0)</f>
        <v>0</v>
      </c>
      <c r="AD2">
        <f>IF(O2=9,1,0)</f>
        <v>0</v>
      </c>
      <c r="AE2">
        <f>IF(O2=10,1,0)</f>
        <v>0</v>
      </c>
      <c r="AF2">
        <f>IF(O2=11,1,0)</f>
        <v>0</v>
      </c>
      <c r="AG2">
        <f>IF(O2=12,1,0)</f>
        <v>0</v>
      </c>
      <c r="AH2">
        <f>IF(AND(Q2&gt;=1,Q2&lt;=10),1,0)</f>
        <v>1</v>
      </c>
      <c r="AI2">
        <f>IF(AND(AH2=0,AJ2=0),1,0)</f>
        <v>0</v>
      </c>
      <c r="AJ2">
        <f>IF(AND(Q2&gt;=20,Q2&lt;=30),1,0)</f>
        <v>0</v>
      </c>
      <c r="AK2">
        <f>IF(AND(Q2&gt;=25,Q2&lt;=30),1,0)</f>
        <v>0</v>
      </c>
    </row>
    <row r="3" spans="1:37" x14ac:dyDescent="0.35">
      <c r="A3" s="1">
        <v>40910</v>
      </c>
      <c r="B3">
        <v>4285</v>
      </c>
      <c r="C3">
        <v>5549</v>
      </c>
      <c r="D3">
        <f>WEEKDAY(A3,11)</f>
        <v>1</v>
      </c>
      <c r="E3">
        <f>IF(D3&gt;5,1,0)</f>
        <v>0</v>
      </c>
      <c r="F3">
        <f>IF($D3=F$2,1,0)</f>
        <v>1</v>
      </c>
      <c r="G3">
        <f>IF($D3=G$2,1,0)</f>
        <v>0</v>
      </c>
      <c r="H3">
        <f t="shared" ref="H3:K18" si="0">IF($D3=H$2,1,0)</f>
        <v>0</v>
      </c>
      <c r="I3">
        <f t="shared" si="0"/>
        <v>0</v>
      </c>
      <c r="J3">
        <f t="shared" si="0"/>
        <v>0</v>
      </c>
      <c r="K3">
        <f t="shared" si="0"/>
        <v>0</v>
      </c>
      <c r="O3">
        <f t="shared" ref="O3:O66" si="1">MONTH(A3)</f>
        <v>1</v>
      </c>
      <c r="P3" t="str">
        <f t="shared" ref="P3:P66" si="2">IF(OR(O3=3,O3=4,O3=5),"Spring",(IF(OR(O3=6,O3=7,O3=8),"Summer",IF(OR(O3=9,O3=10,O3=11),"Autumn","Winter"))))</f>
        <v>Winter</v>
      </c>
      <c r="Q3">
        <f t="shared" ref="Q3:Q66" si="3">DAY(A3)</f>
        <v>2</v>
      </c>
      <c r="R3">
        <f t="shared" ref="R3:R66" si="4">IF(P3="Winter",1,0)</f>
        <v>1</v>
      </c>
      <c r="S3">
        <f t="shared" ref="S3:S66" si="5">IF(P3="Summer",1,0)</f>
        <v>0</v>
      </c>
      <c r="T3">
        <f t="shared" ref="T3:T66" si="6">IF(P3="Spring",1,0)</f>
        <v>0</v>
      </c>
      <c r="U3">
        <f t="shared" ref="U3:U66" si="7">IF(P3="Autumn",1,0)</f>
        <v>0</v>
      </c>
      <c r="V3">
        <f t="shared" ref="V3:V66" si="8">IF(O3=1,1,0)</f>
        <v>1</v>
      </c>
      <c r="W3">
        <f t="shared" ref="W3:W66" si="9">IF(O3=2,1,0)</f>
        <v>0</v>
      </c>
      <c r="X3">
        <f t="shared" ref="X3:X66" si="10">IF(O3=3,1,0)</f>
        <v>0</v>
      </c>
      <c r="Y3">
        <f t="shared" ref="Y3:Y66" si="11">IF(O3=4,1,0)</f>
        <v>0</v>
      </c>
      <c r="Z3">
        <f t="shared" ref="Z3:Z66" si="12">IF(O3=5,1,0)</f>
        <v>0</v>
      </c>
      <c r="AA3">
        <f t="shared" ref="AA3:AA66" si="13">IF(O3=6,1,0)</f>
        <v>0</v>
      </c>
      <c r="AB3">
        <f t="shared" ref="AB3:AB66" si="14">IF(O3=7,1,0)</f>
        <v>0</v>
      </c>
      <c r="AC3">
        <f t="shared" ref="AC3:AC66" si="15">IF(O3=8,1,0)</f>
        <v>0</v>
      </c>
      <c r="AD3">
        <f t="shared" ref="AD3:AD66" si="16">IF(O3=9,1,0)</f>
        <v>0</v>
      </c>
      <c r="AE3">
        <f t="shared" ref="AE3:AE66" si="17">IF(O3=10,1,0)</f>
        <v>0</v>
      </c>
      <c r="AF3">
        <f t="shared" ref="AF3:AF66" si="18">IF(O3=11,1,0)</f>
        <v>0</v>
      </c>
      <c r="AG3">
        <f t="shared" ref="AG3:AG66" si="19">IF(O3=12,1,0)</f>
        <v>0</v>
      </c>
      <c r="AH3">
        <f t="shared" ref="AH3:AH66" si="20">IF(AND(Q3&gt;=1,Q3&lt;=10),1,0)</f>
        <v>1</v>
      </c>
      <c r="AI3">
        <f t="shared" ref="AI3:AI66" si="21">IF(AND(AH3=0,AJ3=0),1,0)</f>
        <v>0</v>
      </c>
      <c r="AJ3">
        <f t="shared" ref="AJ3:AJ66" si="22">IF(AND(Q3&gt;=20,Q3&lt;=30),1,0)</f>
        <v>0</v>
      </c>
      <c r="AK3">
        <f t="shared" ref="AK3:AK66" si="23">IF(AND(Q3&gt;=25,Q3&lt;=30),1,0)</f>
        <v>0</v>
      </c>
    </row>
    <row r="4" spans="1:37" x14ac:dyDescent="0.35">
      <c r="A4" s="1">
        <v>40911</v>
      </c>
      <c r="B4">
        <v>3950</v>
      </c>
      <c r="C4">
        <v>4285</v>
      </c>
      <c r="D4">
        <f t="shared" ref="D4:D67" si="24">WEEKDAY(A4,11)</f>
        <v>2</v>
      </c>
      <c r="E4">
        <f t="shared" ref="E4:E67" si="25">IF(D4&gt;5,1,0)</f>
        <v>0</v>
      </c>
      <c r="F4">
        <f t="shared" ref="F4:K56" si="26">IF($D4=F$2,1,0)</f>
        <v>0</v>
      </c>
      <c r="G4">
        <f t="shared" si="26"/>
        <v>1</v>
      </c>
      <c r="H4">
        <f t="shared" si="0"/>
        <v>0</v>
      </c>
      <c r="I4">
        <f t="shared" si="0"/>
        <v>0</v>
      </c>
      <c r="J4">
        <f t="shared" si="0"/>
        <v>0</v>
      </c>
      <c r="K4">
        <f t="shared" si="0"/>
        <v>0</v>
      </c>
      <c r="O4">
        <f t="shared" si="1"/>
        <v>1</v>
      </c>
      <c r="P4" t="str">
        <f t="shared" si="2"/>
        <v>Winter</v>
      </c>
      <c r="Q4">
        <f t="shared" si="3"/>
        <v>3</v>
      </c>
      <c r="R4">
        <f t="shared" si="4"/>
        <v>1</v>
      </c>
      <c r="S4">
        <f t="shared" si="5"/>
        <v>0</v>
      </c>
      <c r="T4">
        <f t="shared" si="6"/>
        <v>0</v>
      </c>
      <c r="U4">
        <f t="shared" si="7"/>
        <v>0</v>
      </c>
      <c r="V4">
        <f t="shared" si="8"/>
        <v>1</v>
      </c>
      <c r="W4">
        <f t="shared" si="9"/>
        <v>0</v>
      </c>
      <c r="X4">
        <f t="shared" si="10"/>
        <v>0</v>
      </c>
      <c r="Y4">
        <f t="shared" si="11"/>
        <v>0</v>
      </c>
      <c r="Z4">
        <f t="shared" si="12"/>
        <v>0</v>
      </c>
      <c r="AA4">
        <f t="shared" si="13"/>
        <v>0</v>
      </c>
      <c r="AB4">
        <f t="shared" si="14"/>
        <v>0</v>
      </c>
      <c r="AC4">
        <f t="shared" si="15"/>
        <v>0</v>
      </c>
      <c r="AD4">
        <f t="shared" si="16"/>
        <v>0</v>
      </c>
      <c r="AE4">
        <f t="shared" si="17"/>
        <v>0</v>
      </c>
      <c r="AF4">
        <f t="shared" si="18"/>
        <v>0</v>
      </c>
      <c r="AG4">
        <f t="shared" si="19"/>
        <v>0</v>
      </c>
      <c r="AH4">
        <f t="shared" si="20"/>
        <v>1</v>
      </c>
      <c r="AI4">
        <f t="shared" si="21"/>
        <v>0</v>
      </c>
      <c r="AJ4">
        <f t="shared" si="22"/>
        <v>0</v>
      </c>
      <c r="AK4">
        <f t="shared" si="23"/>
        <v>0</v>
      </c>
    </row>
    <row r="5" spans="1:37" x14ac:dyDescent="0.35">
      <c r="A5" s="1">
        <v>40912</v>
      </c>
      <c r="B5">
        <v>3996</v>
      </c>
      <c r="C5">
        <v>3950</v>
      </c>
      <c r="D5">
        <f t="shared" si="24"/>
        <v>3</v>
      </c>
      <c r="E5">
        <f t="shared" si="25"/>
        <v>0</v>
      </c>
      <c r="F5">
        <f t="shared" si="26"/>
        <v>0</v>
      </c>
      <c r="G5">
        <f t="shared" si="26"/>
        <v>0</v>
      </c>
      <c r="H5">
        <f t="shared" si="0"/>
        <v>1</v>
      </c>
      <c r="I5">
        <f t="shared" si="0"/>
        <v>0</v>
      </c>
      <c r="J5">
        <f t="shared" si="0"/>
        <v>0</v>
      </c>
      <c r="K5">
        <f t="shared" si="0"/>
        <v>0</v>
      </c>
      <c r="L5">
        <f>AVERAGE(B2:B4)</f>
        <v>4594.666666666667</v>
      </c>
      <c r="O5">
        <f t="shared" si="1"/>
        <v>1</v>
      </c>
      <c r="P5" t="str">
        <f t="shared" si="2"/>
        <v>Winter</v>
      </c>
      <c r="Q5">
        <f t="shared" si="3"/>
        <v>4</v>
      </c>
      <c r="R5">
        <f t="shared" si="4"/>
        <v>1</v>
      </c>
      <c r="S5">
        <f t="shared" si="5"/>
        <v>0</v>
      </c>
      <c r="T5">
        <f t="shared" si="6"/>
        <v>0</v>
      </c>
      <c r="U5">
        <f t="shared" si="7"/>
        <v>0</v>
      </c>
      <c r="V5">
        <f t="shared" si="8"/>
        <v>1</v>
      </c>
      <c r="W5">
        <f t="shared" si="9"/>
        <v>0</v>
      </c>
      <c r="X5">
        <f t="shared" si="10"/>
        <v>0</v>
      </c>
      <c r="Y5">
        <f t="shared" si="11"/>
        <v>0</v>
      </c>
      <c r="Z5">
        <f t="shared" si="12"/>
        <v>0</v>
      </c>
      <c r="AA5">
        <f t="shared" si="13"/>
        <v>0</v>
      </c>
      <c r="AB5">
        <f t="shared" si="14"/>
        <v>0</v>
      </c>
      <c r="AC5">
        <f t="shared" si="15"/>
        <v>0</v>
      </c>
      <c r="AD5">
        <f t="shared" si="16"/>
        <v>0</v>
      </c>
      <c r="AE5">
        <f t="shared" si="17"/>
        <v>0</v>
      </c>
      <c r="AF5">
        <f t="shared" si="18"/>
        <v>0</v>
      </c>
      <c r="AG5">
        <f t="shared" si="19"/>
        <v>0</v>
      </c>
      <c r="AH5">
        <f t="shared" si="20"/>
        <v>1</v>
      </c>
      <c r="AI5">
        <f t="shared" si="21"/>
        <v>0</v>
      </c>
      <c r="AJ5">
        <f t="shared" si="22"/>
        <v>0</v>
      </c>
      <c r="AK5">
        <f t="shared" si="23"/>
        <v>0</v>
      </c>
    </row>
    <row r="6" spans="1:37" x14ac:dyDescent="0.35">
      <c r="A6" s="1">
        <v>40913</v>
      </c>
      <c r="B6">
        <v>4413</v>
      </c>
      <c r="C6">
        <v>3996</v>
      </c>
      <c r="D6">
        <f t="shared" si="24"/>
        <v>4</v>
      </c>
      <c r="E6">
        <f t="shared" si="25"/>
        <v>0</v>
      </c>
      <c r="F6">
        <f t="shared" si="26"/>
        <v>0</v>
      </c>
      <c r="G6">
        <f t="shared" si="26"/>
        <v>0</v>
      </c>
      <c r="H6">
        <f t="shared" si="0"/>
        <v>0</v>
      </c>
      <c r="I6">
        <f t="shared" si="0"/>
        <v>1</v>
      </c>
      <c r="J6">
        <f t="shared" si="0"/>
        <v>0</v>
      </c>
      <c r="K6">
        <f t="shared" si="0"/>
        <v>0</v>
      </c>
      <c r="L6">
        <f t="shared" ref="L6:L69" si="27">AVERAGE(B3:B5)</f>
        <v>4077</v>
      </c>
      <c r="O6">
        <f t="shared" si="1"/>
        <v>1</v>
      </c>
      <c r="P6" t="str">
        <f t="shared" si="2"/>
        <v>Winter</v>
      </c>
      <c r="Q6">
        <f t="shared" si="3"/>
        <v>5</v>
      </c>
      <c r="R6">
        <f t="shared" si="4"/>
        <v>1</v>
      </c>
      <c r="S6">
        <f t="shared" si="5"/>
        <v>0</v>
      </c>
      <c r="T6">
        <f t="shared" si="6"/>
        <v>0</v>
      </c>
      <c r="U6">
        <f t="shared" si="7"/>
        <v>0</v>
      </c>
      <c r="V6">
        <f t="shared" si="8"/>
        <v>1</v>
      </c>
      <c r="W6">
        <f t="shared" si="9"/>
        <v>0</v>
      </c>
      <c r="X6">
        <f t="shared" si="10"/>
        <v>0</v>
      </c>
      <c r="Y6">
        <f t="shared" si="11"/>
        <v>0</v>
      </c>
      <c r="Z6">
        <f t="shared" si="12"/>
        <v>0</v>
      </c>
      <c r="AA6">
        <f t="shared" si="13"/>
        <v>0</v>
      </c>
      <c r="AB6">
        <f t="shared" si="14"/>
        <v>0</v>
      </c>
      <c r="AC6">
        <f t="shared" si="15"/>
        <v>0</v>
      </c>
      <c r="AD6">
        <f t="shared" si="16"/>
        <v>0</v>
      </c>
      <c r="AE6">
        <f t="shared" si="17"/>
        <v>0</v>
      </c>
      <c r="AF6">
        <f t="shared" si="18"/>
        <v>0</v>
      </c>
      <c r="AG6">
        <f t="shared" si="19"/>
        <v>0</v>
      </c>
      <c r="AH6">
        <f t="shared" si="20"/>
        <v>1</v>
      </c>
      <c r="AI6">
        <f t="shared" si="21"/>
        <v>0</v>
      </c>
      <c r="AJ6">
        <f t="shared" si="22"/>
        <v>0</v>
      </c>
      <c r="AK6">
        <f t="shared" si="23"/>
        <v>0</v>
      </c>
    </row>
    <row r="7" spans="1:37" x14ac:dyDescent="0.35">
      <c r="A7" s="1">
        <v>40914</v>
      </c>
      <c r="B7">
        <v>4220</v>
      </c>
      <c r="C7">
        <v>4413</v>
      </c>
      <c r="D7">
        <f t="shared" si="24"/>
        <v>5</v>
      </c>
      <c r="E7">
        <f t="shared" si="25"/>
        <v>0</v>
      </c>
      <c r="F7">
        <f t="shared" si="26"/>
        <v>0</v>
      </c>
      <c r="G7">
        <f t="shared" si="26"/>
        <v>0</v>
      </c>
      <c r="H7">
        <f t="shared" si="0"/>
        <v>0</v>
      </c>
      <c r="I7">
        <f t="shared" si="0"/>
        <v>0</v>
      </c>
      <c r="J7">
        <f t="shared" si="0"/>
        <v>1</v>
      </c>
      <c r="K7">
        <f t="shared" si="0"/>
        <v>0</v>
      </c>
      <c r="L7">
        <f t="shared" si="27"/>
        <v>4119.666666666667</v>
      </c>
      <c r="N7">
        <f>AVERAGE(B2:B6)</f>
        <v>4438.6000000000004</v>
      </c>
      <c r="O7">
        <f t="shared" si="1"/>
        <v>1</v>
      </c>
      <c r="P7" t="str">
        <f t="shared" si="2"/>
        <v>Winter</v>
      </c>
      <c r="Q7">
        <f t="shared" si="3"/>
        <v>6</v>
      </c>
      <c r="R7">
        <f t="shared" si="4"/>
        <v>1</v>
      </c>
      <c r="S7">
        <f t="shared" si="5"/>
        <v>0</v>
      </c>
      <c r="T7">
        <f t="shared" si="6"/>
        <v>0</v>
      </c>
      <c r="U7">
        <f t="shared" si="7"/>
        <v>0</v>
      </c>
      <c r="V7">
        <f t="shared" si="8"/>
        <v>1</v>
      </c>
      <c r="W7">
        <f t="shared" si="9"/>
        <v>0</v>
      </c>
      <c r="X7">
        <f t="shared" si="10"/>
        <v>0</v>
      </c>
      <c r="Y7">
        <f t="shared" si="11"/>
        <v>0</v>
      </c>
      <c r="Z7">
        <f t="shared" si="12"/>
        <v>0</v>
      </c>
      <c r="AA7">
        <f t="shared" si="13"/>
        <v>0</v>
      </c>
      <c r="AB7">
        <f t="shared" si="14"/>
        <v>0</v>
      </c>
      <c r="AC7">
        <f t="shared" si="15"/>
        <v>0</v>
      </c>
      <c r="AD7">
        <f t="shared" si="16"/>
        <v>0</v>
      </c>
      <c r="AE7">
        <f t="shared" si="17"/>
        <v>0</v>
      </c>
      <c r="AF7">
        <f t="shared" si="18"/>
        <v>0</v>
      </c>
      <c r="AG7">
        <f t="shared" si="19"/>
        <v>0</v>
      </c>
      <c r="AH7">
        <f t="shared" si="20"/>
        <v>1</v>
      </c>
      <c r="AI7">
        <f t="shared" si="21"/>
        <v>0</v>
      </c>
      <c r="AJ7">
        <f t="shared" si="22"/>
        <v>0</v>
      </c>
      <c r="AK7">
        <f t="shared" si="23"/>
        <v>0</v>
      </c>
    </row>
    <row r="8" spans="1:37" x14ac:dyDescent="0.35">
      <c r="A8" s="1">
        <v>40915</v>
      </c>
      <c r="B8">
        <v>5281</v>
      </c>
      <c r="C8">
        <v>4220</v>
      </c>
      <c r="D8">
        <f t="shared" si="24"/>
        <v>6</v>
      </c>
      <c r="E8">
        <f t="shared" si="25"/>
        <v>1</v>
      </c>
      <c r="F8">
        <f t="shared" si="26"/>
        <v>0</v>
      </c>
      <c r="G8">
        <f t="shared" si="26"/>
        <v>0</v>
      </c>
      <c r="H8">
        <f t="shared" si="0"/>
        <v>0</v>
      </c>
      <c r="I8">
        <f t="shared" si="0"/>
        <v>0</v>
      </c>
      <c r="J8">
        <f t="shared" si="0"/>
        <v>0</v>
      </c>
      <c r="K8">
        <f t="shared" si="0"/>
        <v>1</v>
      </c>
      <c r="L8">
        <f t="shared" si="27"/>
        <v>4209.666666666667</v>
      </c>
      <c r="N8">
        <f t="shared" ref="N8:N71" si="28">AVERAGE(B3:B7)</f>
        <v>4172.8</v>
      </c>
      <c r="O8">
        <f t="shared" si="1"/>
        <v>1</v>
      </c>
      <c r="P8" t="str">
        <f t="shared" si="2"/>
        <v>Winter</v>
      </c>
      <c r="Q8">
        <f t="shared" si="3"/>
        <v>7</v>
      </c>
      <c r="R8">
        <f t="shared" si="4"/>
        <v>1</v>
      </c>
      <c r="S8">
        <f t="shared" si="5"/>
        <v>0</v>
      </c>
      <c r="T8">
        <f t="shared" si="6"/>
        <v>0</v>
      </c>
      <c r="U8">
        <f t="shared" si="7"/>
        <v>0</v>
      </c>
      <c r="V8">
        <f t="shared" si="8"/>
        <v>1</v>
      </c>
      <c r="W8">
        <f t="shared" si="9"/>
        <v>0</v>
      </c>
      <c r="X8">
        <f t="shared" si="10"/>
        <v>0</v>
      </c>
      <c r="Y8">
        <f t="shared" si="11"/>
        <v>0</v>
      </c>
      <c r="Z8">
        <f t="shared" si="12"/>
        <v>0</v>
      </c>
      <c r="AA8">
        <f t="shared" si="13"/>
        <v>0</v>
      </c>
      <c r="AB8">
        <f t="shared" si="14"/>
        <v>0</v>
      </c>
      <c r="AC8">
        <f t="shared" si="15"/>
        <v>0</v>
      </c>
      <c r="AD8">
        <f t="shared" si="16"/>
        <v>0</v>
      </c>
      <c r="AE8">
        <f t="shared" si="17"/>
        <v>0</v>
      </c>
      <c r="AF8">
        <f t="shared" si="18"/>
        <v>0</v>
      </c>
      <c r="AG8">
        <f t="shared" si="19"/>
        <v>0</v>
      </c>
      <c r="AH8">
        <f t="shared" si="20"/>
        <v>1</v>
      </c>
      <c r="AI8">
        <f t="shared" si="21"/>
        <v>0</v>
      </c>
      <c r="AJ8">
        <f t="shared" si="22"/>
        <v>0</v>
      </c>
      <c r="AK8">
        <f t="shared" si="23"/>
        <v>0</v>
      </c>
    </row>
    <row r="9" spans="1:37" x14ac:dyDescent="0.35">
      <c r="A9" s="1">
        <v>40916</v>
      </c>
      <c r="B9">
        <v>5214</v>
      </c>
      <c r="C9">
        <v>5281</v>
      </c>
      <c r="D9">
        <f t="shared" si="24"/>
        <v>7</v>
      </c>
      <c r="E9">
        <f t="shared" si="25"/>
        <v>1</v>
      </c>
      <c r="F9">
        <f t="shared" si="26"/>
        <v>0</v>
      </c>
      <c r="G9">
        <f t="shared" si="26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27"/>
        <v>4638</v>
      </c>
      <c r="M9">
        <f>B2</f>
        <v>5549</v>
      </c>
      <c r="N9">
        <f t="shared" si="28"/>
        <v>4372</v>
      </c>
      <c r="O9">
        <f t="shared" si="1"/>
        <v>1</v>
      </c>
      <c r="P9" t="str">
        <f t="shared" si="2"/>
        <v>Winter</v>
      </c>
      <c r="Q9">
        <f t="shared" si="3"/>
        <v>8</v>
      </c>
      <c r="R9">
        <f t="shared" si="4"/>
        <v>1</v>
      </c>
      <c r="S9">
        <f t="shared" si="5"/>
        <v>0</v>
      </c>
      <c r="T9">
        <f t="shared" si="6"/>
        <v>0</v>
      </c>
      <c r="U9">
        <f t="shared" si="7"/>
        <v>0</v>
      </c>
      <c r="V9">
        <f t="shared" si="8"/>
        <v>1</v>
      </c>
      <c r="W9">
        <f t="shared" si="9"/>
        <v>0</v>
      </c>
      <c r="X9">
        <f t="shared" si="10"/>
        <v>0</v>
      </c>
      <c r="Y9">
        <f t="shared" si="11"/>
        <v>0</v>
      </c>
      <c r="Z9">
        <f t="shared" si="12"/>
        <v>0</v>
      </c>
      <c r="AA9">
        <f t="shared" si="13"/>
        <v>0</v>
      </c>
      <c r="AB9">
        <f t="shared" si="14"/>
        <v>0</v>
      </c>
      <c r="AC9">
        <f t="shared" si="15"/>
        <v>0</v>
      </c>
      <c r="AD9">
        <f t="shared" si="16"/>
        <v>0</v>
      </c>
      <c r="AE9">
        <f t="shared" si="17"/>
        <v>0</v>
      </c>
      <c r="AF9">
        <f>IF(O9=11,1,0)</f>
        <v>0</v>
      </c>
      <c r="AG9">
        <f t="shared" si="19"/>
        <v>0</v>
      </c>
      <c r="AH9">
        <f t="shared" si="20"/>
        <v>1</v>
      </c>
      <c r="AI9">
        <f t="shared" si="21"/>
        <v>0</v>
      </c>
      <c r="AJ9">
        <f t="shared" si="22"/>
        <v>0</v>
      </c>
      <c r="AK9">
        <f t="shared" si="23"/>
        <v>0</v>
      </c>
    </row>
    <row r="10" spans="1:37" x14ac:dyDescent="0.35">
      <c r="A10" s="1">
        <v>40917</v>
      </c>
      <c r="B10">
        <v>4097</v>
      </c>
      <c r="C10">
        <v>5214</v>
      </c>
      <c r="D10">
        <f>WEEKDAY(A10,11)</f>
        <v>1</v>
      </c>
      <c r="E10">
        <f t="shared" si="25"/>
        <v>0</v>
      </c>
      <c r="F10">
        <f t="shared" si="26"/>
        <v>1</v>
      </c>
      <c r="G10">
        <f t="shared" si="26"/>
        <v>0</v>
      </c>
      <c r="H10">
        <f t="shared" si="0"/>
        <v>0</v>
      </c>
      <c r="I10">
        <f t="shared" si="0"/>
        <v>0</v>
      </c>
      <c r="J10">
        <f t="shared" si="0"/>
        <v>0</v>
      </c>
      <c r="K10">
        <f t="shared" si="0"/>
        <v>0</v>
      </c>
      <c r="L10">
        <f t="shared" si="27"/>
        <v>4905</v>
      </c>
      <c r="M10">
        <f t="shared" ref="M10:M73" si="29">B3</f>
        <v>4285</v>
      </c>
      <c r="N10">
        <f t="shared" si="28"/>
        <v>4624.8</v>
      </c>
      <c r="O10">
        <f t="shared" si="1"/>
        <v>1</v>
      </c>
      <c r="P10" t="str">
        <f t="shared" si="2"/>
        <v>Winter</v>
      </c>
      <c r="Q10">
        <f t="shared" si="3"/>
        <v>9</v>
      </c>
      <c r="R10">
        <f t="shared" si="4"/>
        <v>1</v>
      </c>
      <c r="S10">
        <f t="shared" si="5"/>
        <v>0</v>
      </c>
      <c r="T10">
        <f t="shared" si="6"/>
        <v>0</v>
      </c>
      <c r="U10">
        <f t="shared" si="7"/>
        <v>0</v>
      </c>
      <c r="V10">
        <f t="shared" si="8"/>
        <v>1</v>
      </c>
      <c r="W10">
        <f t="shared" si="9"/>
        <v>0</v>
      </c>
      <c r="X10">
        <f t="shared" si="10"/>
        <v>0</v>
      </c>
      <c r="Y10">
        <f t="shared" si="11"/>
        <v>0</v>
      </c>
      <c r="Z10">
        <f t="shared" si="12"/>
        <v>0</v>
      </c>
      <c r="AA10">
        <f t="shared" si="13"/>
        <v>0</v>
      </c>
      <c r="AB10">
        <f t="shared" si="14"/>
        <v>0</v>
      </c>
      <c r="AC10">
        <f t="shared" si="15"/>
        <v>0</v>
      </c>
      <c r="AD10">
        <f t="shared" si="16"/>
        <v>0</v>
      </c>
      <c r="AE10">
        <f t="shared" si="17"/>
        <v>0</v>
      </c>
      <c r="AF10">
        <f t="shared" si="18"/>
        <v>0</v>
      </c>
      <c r="AG10">
        <f t="shared" si="19"/>
        <v>0</v>
      </c>
      <c r="AH10">
        <f t="shared" si="20"/>
        <v>1</v>
      </c>
      <c r="AI10">
        <f t="shared" si="21"/>
        <v>0</v>
      </c>
      <c r="AJ10">
        <f t="shared" si="22"/>
        <v>0</v>
      </c>
      <c r="AK10">
        <f t="shared" si="23"/>
        <v>0</v>
      </c>
    </row>
    <row r="11" spans="1:37" x14ac:dyDescent="0.35">
      <c r="A11" s="1">
        <v>40918</v>
      </c>
      <c r="B11">
        <v>3757</v>
      </c>
      <c r="C11">
        <v>4097</v>
      </c>
      <c r="D11">
        <f t="shared" si="24"/>
        <v>2</v>
      </c>
      <c r="E11">
        <f t="shared" si="25"/>
        <v>0</v>
      </c>
      <c r="F11">
        <f t="shared" si="26"/>
        <v>0</v>
      </c>
      <c r="G11">
        <f t="shared" si="26"/>
        <v>1</v>
      </c>
      <c r="H11">
        <f t="shared" si="0"/>
        <v>0</v>
      </c>
      <c r="I11">
        <f t="shared" si="0"/>
        <v>0</v>
      </c>
      <c r="J11">
        <f t="shared" si="0"/>
        <v>0</v>
      </c>
      <c r="K11">
        <f t="shared" si="0"/>
        <v>0</v>
      </c>
      <c r="L11">
        <f t="shared" si="27"/>
        <v>4864</v>
      </c>
      <c r="M11">
        <f t="shared" si="29"/>
        <v>3950</v>
      </c>
      <c r="N11">
        <f t="shared" si="28"/>
        <v>4645</v>
      </c>
      <c r="O11">
        <f t="shared" si="1"/>
        <v>1</v>
      </c>
      <c r="P11" t="str">
        <f t="shared" si="2"/>
        <v>Winter</v>
      </c>
      <c r="Q11">
        <f t="shared" si="3"/>
        <v>10</v>
      </c>
      <c r="R11">
        <f t="shared" si="4"/>
        <v>1</v>
      </c>
      <c r="S11">
        <f t="shared" si="5"/>
        <v>0</v>
      </c>
      <c r="T11">
        <f t="shared" si="6"/>
        <v>0</v>
      </c>
      <c r="U11">
        <f t="shared" si="7"/>
        <v>0</v>
      </c>
      <c r="V11">
        <f t="shared" si="8"/>
        <v>1</v>
      </c>
      <c r="W11">
        <f t="shared" si="9"/>
        <v>0</v>
      </c>
      <c r="X11">
        <f t="shared" si="10"/>
        <v>0</v>
      </c>
      <c r="Y11">
        <f t="shared" si="11"/>
        <v>0</v>
      </c>
      <c r="Z11">
        <f t="shared" si="12"/>
        <v>0</v>
      </c>
      <c r="AA11">
        <f t="shared" si="13"/>
        <v>0</v>
      </c>
      <c r="AB11">
        <f t="shared" si="14"/>
        <v>0</v>
      </c>
      <c r="AC11">
        <f t="shared" si="15"/>
        <v>0</v>
      </c>
      <c r="AD11">
        <f t="shared" si="16"/>
        <v>0</v>
      </c>
      <c r="AE11">
        <f t="shared" si="17"/>
        <v>0</v>
      </c>
      <c r="AF11">
        <f t="shared" si="18"/>
        <v>0</v>
      </c>
      <c r="AG11">
        <f t="shared" si="19"/>
        <v>0</v>
      </c>
      <c r="AH11">
        <f t="shared" si="20"/>
        <v>1</v>
      </c>
      <c r="AI11">
        <f t="shared" si="21"/>
        <v>0</v>
      </c>
      <c r="AJ11">
        <f t="shared" si="22"/>
        <v>0</v>
      </c>
      <c r="AK11">
        <f t="shared" si="23"/>
        <v>0</v>
      </c>
    </row>
    <row r="12" spans="1:37" x14ac:dyDescent="0.35">
      <c r="A12" s="1">
        <v>40919</v>
      </c>
      <c r="B12">
        <v>4307</v>
      </c>
      <c r="C12">
        <v>3757</v>
      </c>
      <c r="D12">
        <f t="shared" si="24"/>
        <v>3</v>
      </c>
      <c r="E12">
        <f t="shared" si="25"/>
        <v>0</v>
      </c>
      <c r="F12">
        <f t="shared" si="26"/>
        <v>0</v>
      </c>
      <c r="G12">
        <f t="shared" si="26"/>
        <v>0</v>
      </c>
      <c r="H12">
        <f t="shared" si="0"/>
        <v>1</v>
      </c>
      <c r="I12">
        <f t="shared" si="0"/>
        <v>0</v>
      </c>
      <c r="J12">
        <f t="shared" si="0"/>
        <v>0</v>
      </c>
      <c r="K12">
        <f t="shared" si="0"/>
        <v>0</v>
      </c>
      <c r="L12">
        <f t="shared" si="27"/>
        <v>4356</v>
      </c>
      <c r="M12">
        <f t="shared" si="29"/>
        <v>3996</v>
      </c>
      <c r="N12">
        <f t="shared" si="28"/>
        <v>4513.8</v>
      </c>
      <c r="O12">
        <f t="shared" si="1"/>
        <v>1</v>
      </c>
      <c r="P12" t="str">
        <f t="shared" si="2"/>
        <v>Winter</v>
      </c>
      <c r="Q12">
        <f t="shared" si="3"/>
        <v>11</v>
      </c>
      <c r="R12">
        <f t="shared" si="4"/>
        <v>1</v>
      </c>
      <c r="S12">
        <f t="shared" si="5"/>
        <v>0</v>
      </c>
      <c r="T12">
        <f t="shared" si="6"/>
        <v>0</v>
      </c>
      <c r="U12">
        <f t="shared" si="7"/>
        <v>0</v>
      </c>
      <c r="V12">
        <f t="shared" si="8"/>
        <v>1</v>
      </c>
      <c r="W12">
        <f t="shared" si="9"/>
        <v>0</v>
      </c>
      <c r="X12">
        <f t="shared" si="10"/>
        <v>0</v>
      </c>
      <c r="Y12">
        <f t="shared" si="11"/>
        <v>0</v>
      </c>
      <c r="Z12">
        <f t="shared" si="12"/>
        <v>0</v>
      </c>
      <c r="AA12">
        <f t="shared" si="13"/>
        <v>0</v>
      </c>
      <c r="AB12">
        <f t="shared" si="14"/>
        <v>0</v>
      </c>
      <c r="AC12">
        <f t="shared" si="15"/>
        <v>0</v>
      </c>
      <c r="AD12">
        <f t="shared" si="16"/>
        <v>0</v>
      </c>
      <c r="AE12">
        <f t="shared" si="17"/>
        <v>0</v>
      </c>
      <c r="AF12">
        <f t="shared" si="18"/>
        <v>0</v>
      </c>
      <c r="AG12">
        <f t="shared" si="19"/>
        <v>0</v>
      </c>
      <c r="AH12">
        <f t="shared" si="20"/>
        <v>0</v>
      </c>
      <c r="AI12">
        <f t="shared" si="21"/>
        <v>1</v>
      </c>
      <c r="AJ12">
        <f t="shared" si="22"/>
        <v>0</v>
      </c>
      <c r="AK12">
        <f t="shared" si="23"/>
        <v>0</v>
      </c>
    </row>
    <row r="13" spans="1:37" x14ac:dyDescent="0.35">
      <c r="A13" s="1">
        <v>40920</v>
      </c>
      <c r="B13">
        <v>4380</v>
      </c>
      <c r="C13">
        <v>4307</v>
      </c>
      <c r="D13">
        <f t="shared" si="24"/>
        <v>4</v>
      </c>
      <c r="E13">
        <f t="shared" si="25"/>
        <v>0</v>
      </c>
      <c r="F13">
        <f t="shared" si="26"/>
        <v>0</v>
      </c>
      <c r="G13">
        <f t="shared" si="26"/>
        <v>0</v>
      </c>
      <c r="H13">
        <f t="shared" si="0"/>
        <v>0</v>
      </c>
      <c r="I13">
        <f t="shared" si="0"/>
        <v>1</v>
      </c>
      <c r="J13">
        <f t="shared" si="0"/>
        <v>0</v>
      </c>
      <c r="K13">
        <f t="shared" si="0"/>
        <v>0</v>
      </c>
      <c r="L13">
        <f t="shared" si="27"/>
        <v>4053.6666666666665</v>
      </c>
      <c r="M13">
        <f t="shared" si="29"/>
        <v>4413</v>
      </c>
      <c r="N13">
        <f t="shared" si="28"/>
        <v>4531.2</v>
      </c>
      <c r="O13">
        <f t="shared" si="1"/>
        <v>1</v>
      </c>
      <c r="P13" t="str">
        <f t="shared" si="2"/>
        <v>Winter</v>
      </c>
      <c r="Q13">
        <f t="shared" si="3"/>
        <v>12</v>
      </c>
      <c r="R13">
        <f t="shared" si="4"/>
        <v>1</v>
      </c>
      <c r="S13">
        <f t="shared" si="5"/>
        <v>0</v>
      </c>
      <c r="T13">
        <f t="shared" si="6"/>
        <v>0</v>
      </c>
      <c r="U13">
        <f t="shared" si="7"/>
        <v>0</v>
      </c>
      <c r="V13">
        <f t="shared" si="8"/>
        <v>1</v>
      </c>
      <c r="W13">
        <f t="shared" si="9"/>
        <v>0</v>
      </c>
      <c r="X13">
        <f t="shared" si="10"/>
        <v>0</v>
      </c>
      <c r="Y13">
        <f t="shared" si="11"/>
        <v>0</v>
      </c>
      <c r="Z13">
        <f t="shared" si="12"/>
        <v>0</v>
      </c>
      <c r="AA13">
        <f t="shared" si="13"/>
        <v>0</v>
      </c>
      <c r="AB13">
        <f t="shared" si="14"/>
        <v>0</v>
      </c>
      <c r="AC13">
        <f t="shared" si="15"/>
        <v>0</v>
      </c>
      <c r="AD13">
        <f t="shared" si="16"/>
        <v>0</v>
      </c>
      <c r="AE13">
        <f t="shared" si="17"/>
        <v>0</v>
      </c>
      <c r="AF13">
        <f t="shared" si="18"/>
        <v>0</v>
      </c>
      <c r="AG13">
        <f t="shared" si="19"/>
        <v>0</v>
      </c>
      <c r="AH13">
        <f t="shared" si="20"/>
        <v>0</v>
      </c>
      <c r="AI13">
        <f t="shared" si="21"/>
        <v>1</v>
      </c>
      <c r="AJ13">
        <f t="shared" si="22"/>
        <v>0</v>
      </c>
      <c r="AK13">
        <f t="shared" si="23"/>
        <v>0</v>
      </c>
    </row>
    <row r="14" spans="1:37" x14ac:dyDescent="0.35">
      <c r="A14" s="1">
        <v>40921</v>
      </c>
      <c r="B14">
        <v>4075</v>
      </c>
      <c r="C14">
        <v>4380</v>
      </c>
      <c r="D14">
        <f t="shared" si="24"/>
        <v>5</v>
      </c>
      <c r="E14">
        <f t="shared" si="25"/>
        <v>0</v>
      </c>
      <c r="F14">
        <f t="shared" si="26"/>
        <v>0</v>
      </c>
      <c r="G14">
        <f t="shared" si="26"/>
        <v>0</v>
      </c>
      <c r="H14">
        <f t="shared" si="0"/>
        <v>0</v>
      </c>
      <c r="I14">
        <f t="shared" si="0"/>
        <v>0</v>
      </c>
      <c r="J14">
        <f t="shared" si="0"/>
        <v>1</v>
      </c>
      <c r="K14">
        <f t="shared" si="0"/>
        <v>0</v>
      </c>
      <c r="L14">
        <f t="shared" si="27"/>
        <v>4148</v>
      </c>
      <c r="M14">
        <f t="shared" si="29"/>
        <v>4220</v>
      </c>
      <c r="N14">
        <f t="shared" si="28"/>
        <v>4351</v>
      </c>
      <c r="O14">
        <f t="shared" si="1"/>
        <v>1</v>
      </c>
      <c r="P14" t="str">
        <f t="shared" si="2"/>
        <v>Winter</v>
      </c>
      <c r="Q14">
        <f t="shared" si="3"/>
        <v>13</v>
      </c>
      <c r="R14">
        <f t="shared" si="4"/>
        <v>1</v>
      </c>
      <c r="S14">
        <f t="shared" si="5"/>
        <v>0</v>
      </c>
      <c r="T14">
        <f t="shared" si="6"/>
        <v>0</v>
      </c>
      <c r="U14">
        <f t="shared" si="7"/>
        <v>0</v>
      </c>
      <c r="V14">
        <f t="shared" si="8"/>
        <v>1</v>
      </c>
      <c r="W14">
        <f t="shared" si="9"/>
        <v>0</v>
      </c>
      <c r="X14">
        <f t="shared" si="10"/>
        <v>0</v>
      </c>
      <c r="Y14">
        <f t="shared" si="11"/>
        <v>0</v>
      </c>
      <c r="Z14">
        <f t="shared" si="12"/>
        <v>0</v>
      </c>
      <c r="AA14">
        <f t="shared" si="13"/>
        <v>0</v>
      </c>
      <c r="AB14">
        <f t="shared" si="14"/>
        <v>0</v>
      </c>
      <c r="AC14">
        <f t="shared" si="15"/>
        <v>0</v>
      </c>
      <c r="AD14">
        <f t="shared" si="16"/>
        <v>0</v>
      </c>
      <c r="AE14">
        <f t="shared" si="17"/>
        <v>0</v>
      </c>
      <c r="AF14">
        <f t="shared" si="18"/>
        <v>0</v>
      </c>
      <c r="AG14">
        <f t="shared" si="19"/>
        <v>0</v>
      </c>
      <c r="AH14">
        <f t="shared" si="20"/>
        <v>0</v>
      </c>
      <c r="AI14">
        <f t="shared" si="21"/>
        <v>1</v>
      </c>
      <c r="AJ14">
        <f t="shared" si="22"/>
        <v>0</v>
      </c>
      <c r="AK14">
        <f t="shared" si="23"/>
        <v>0</v>
      </c>
    </row>
    <row r="15" spans="1:37" x14ac:dyDescent="0.35">
      <c r="A15" s="1">
        <v>40922</v>
      </c>
      <c r="B15">
        <v>4984</v>
      </c>
      <c r="C15">
        <v>4075</v>
      </c>
      <c r="D15">
        <f t="shared" si="24"/>
        <v>6</v>
      </c>
      <c r="E15">
        <f t="shared" si="25"/>
        <v>1</v>
      </c>
      <c r="F15">
        <f t="shared" si="26"/>
        <v>0</v>
      </c>
      <c r="G15">
        <f t="shared" si="26"/>
        <v>0</v>
      </c>
      <c r="H15">
        <f t="shared" si="0"/>
        <v>0</v>
      </c>
      <c r="I15">
        <f t="shared" si="0"/>
        <v>0</v>
      </c>
      <c r="J15">
        <f t="shared" si="0"/>
        <v>0</v>
      </c>
      <c r="K15">
        <f t="shared" si="0"/>
        <v>1</v>
      </c>
      <c r="L15">
        <f t="shared" si="27"/>
        <v>4254</v>
      </c>
      <c r="M15">
        <f t="shared" si="29"/>
        <v>5281</v>
      </c>
      <c r="N15">
        <f t="shared" si="28"/>
        <v>4123.2</v>
      </c>
      <c r="O15">
        <f t="shared" si="1"/>
        <v>1</v>
      </c>
      <c r="P15" t="str">
        <f t="shared" si="2"/>
        <v>Winter</v>
      </c>
      <c r="Q15">
        <f t="shared" si="3"/>
        <v>14</v>
      </c>
      <c r="R15">
        <f t="shared" si="4"/>
        <v>1</v>
      </c>
      <c r="S15">
        <f t="shared" si="5"/>
        <v>0</v>
      </c>
      <c r="T15">
        <f t="shared" si="6"/>
        <v>0</v>
      </c>
      <c r="U15">
        <f t="shared" si="7"/>
        <v>0</v>
      </c>
      <c r="V15">
        <f t="shared" si="8"/>
        <v>1</v>
      </c>
      <c r="W15">
        <f t="shared" si="9"/>
        <v>0</v>
      </c>
      <c r="X15">
        <f t="shared" si="10"/>
        <v>0</v>
      </c>
      <c r="Y15">
        <f t="shared" si="11"/>
        <v>0</v>
      </c>
      <c r="Z15">
        <f t="shared" si="12"/>
        <v>0</v>
      </c>
      <c r="AA15">
        <f t="shared" si="13"/>
        <v>0</v>
      </c>
      <c r="AB15">
        <f t="shared" si="14"/>
        <v>0</v>
      </c>
      <c r="AC15">
        <f t="shared" si="15"/>
        <v>0</v>
      </c>
      <c r="AD15">
        <f t="shared" si="16"/>
        <v>0</v>
      </c>
      <c r="AE15">
        <f t="shared" si="17"/>
        <v>0</v>
      </c>
      <c r="AF15">
        <f t="shared" si="18"/>
        <v>0</v>
      </c>
      <c r="AG15">
        <f t="shared" si="19"/>
        <v>0</v>
      </c>
      <c r="AH15">
        <f t="shared" si="20"/>
        <v>0</v>
      </c>
      <c r="AI15">
        <f t="shared" si="21"/>
        <v>1</v>
      </c>
      <c r="AJ15">
        <f t="shared" si="22"/>
        <v>0</v>
      </c>
      <c r="AK15">
        <f t="shared" si="23"/>
        <v>0</v>
      </c>
    </row>
    <row r="16" spans="1:37" x14ac:dyDescent="0.35">
      <c r="A16" s="1">
        <v>40923</v>
      </c>
      <c r="B16">
        <v>4625</v>
      </c>
      <c r="C16">
        <v>4984</v>
      </c>
      <c r="D16">
        <f t="shared" si="24"/>
        <v>7</v>
      </c>
      <c r="E16">
        <f t="shared" si="25"/>
        <v>1</v>
      </c>
      <c r="F16">
        <f t="shared" si="26"/>
        <v>0</v>
      </c>
      <c r="G16">
        <f t="shared" si="26"/>
        <v>0</v>
      </c>
      <c r="H16">
        <f t="shared" si="0"/>
        <v>0</v>
      </c>
      <c r="I16">
        <f t="shared" si="0"/>
        <v>0</v>
      </c>
      <c r="J16">
        <f t="shared" si="0"/>
        <v>0</v>
      </c>
      <c r="K16">
        <f t="shared" si="0"/>
        <v>0</v>
      </c>
      <c r="L16">
        <f t="shared" si="27"/>
        <v>4479.666666666667</v>
      </c>
      <c r="M16">
        <f t="shared" si="29"/>
        <v>5214</v>
      </c>
      <c r="N16">
        <f t="shared" si="28"/>
        <v>4300.6000000000004</v>
      </c>
      <c r="O16">
        <f t="shared" si="1"/>
        <v>1</v>
      </c>
      <c r="P16" t="str">
        <f t="shared" si="2"/>
        <v>Winter</v>
      </c>
      <c r="Q16">
        <f t="shared" si="3"/>
        <v>15</v>
      </c>
      <c r="R16">
        <f t="shared" si="4"/>
        <v>1</v>
      </c>
      <c r="S16">
        <f t="shared" si="5"/>
        <v>0</v>
      </c>
      <c r="T16">
        <f t="shared" si="6"/>
        <v>0</v>
      </c>
      <c r="U16">
        <f t="shared" si="7"/>
        <v>0</v>
      </c>
      <c r="V16">
        <f t="shared" si="8"/>
        <v>1</v>
      </c>
      <c r="W16">
        <f t="shared" si="9"/>
        <v>0</v>
      </c>
      <c r="X16">
        <f t="shared" si="10"/>
        <v>0</v>
      </c>
      <c r="Y16">
        <f t="shared" si="11"/>
        <v>0</v>
      </c>
      <c r="Z16">
        <f t="shared" si="12"/>
        <v>0</v>
      </c>
      <c r="AA16">
        <f t="shared" si="13"/>
        <v>0</v>
      </c>
      <c r="AB16">
        <f t="shared" si="14"/>
        <v>0</v>
      </c>
      <c r="AC16">
        <f t="shared" si="15"/>
        <v>0</v>
      </c>
      <c r="AD16">
        <f t="shared" si="16"/>
        <v>0</v>
      </c>
      <c r="AE16">
        <f t="shared" si="17"/>
        <v>0</v>
      </c>
      <c r="AF16">
        <f t="shared" si="18"/>
        <v>0</v>
      </c>
      <c r="AG16">
        <f t="shared" si="19"/>
        <v>0</v>
      </c>
      <c r="AH16">
        <f t="shared" si="20"/>
        <v>0</v>
      </c>
      <c r="AI16">
        <f t="shared" si="21"/>
        <v>1</v>
      </c>
      <c r="AJ16">
        <f t="shared" si="22"/>
        <v>0</v>
      </c>
      <c r="AK16">
        <f t="shared" si="23"/>
        <v>0</v>
      </c>
    </row>
    <row r="17" spans="1:37" x14ac:dyDescent="0.35">
      <c r="A17" s="1">
        <v>40924</v>
      </c>
      <c r="B17">
        <v>3706</v>
      </c>
      <c r="C17">
        <v>4625</v>
      </c>
      <c r="D17">
        <f t="shared" si="24"/>
        <v>1</v>
      </c>
      <c r="E17">
        <f t="shared" si="25"/>
        <v>0</v>
      </c>
      <c r="F17">
        <f t="shared" si="26"/>
        <v>1</v>
      </c>
      <c r="G17">
        <f t="shared" si="26"/>
        <v>0</v>
      </c>
      <c r="H17">
        <f t="shared" si="0"/>
        <v>0</v>
      </c>
      <c r="I17">
        <f t="shared" si="0"/>
        <v>0</v>
      </c>
      <c r="J17">
        <f t="shared" si="0"/>
        <v>0</v>
      </c>
      <c r="K17">
        <f t="shared" si="0"/>
        <v>0</v>
      </c>
      <c r="L17">
        <f t="shared" si="27"/>
        <v>4561.333333333333</v>
      </c>
      <c r="M17">
        <f t="shared" si="29"/>
        <v>4097</v>
      </c>
      <c r="N17">
        <f t="shared" si="28"/>
        <v>4474.2</v>
      </c>
      <c r="O17">
        <f t="shared" si="1"/>
        <v>1</v>
      </c>
      <c r="P17" t="str">
        <f t="shared" si="2"/>
        <v>Winter</v>
      </c>
      <c r="Q17">
        <f t="shared" si="3"/>
        <v>16</v>
      </c>
      <c r="R17">
        <f t="shared" si="4"/>
        <v>1</v>
      </c>
      <c r="S17">
        <f t="shared" si="5"/>
        <v>0</v>
      </c>
      <c r="T17">
        <f t="shared" si="6"/>
        <v>0</v>
      </c>
      <c r="U17">
        <f t="shared" si="7"/>
        <v>0</v>
      </c>
      <c r="V17">
        <f t="shared" si="8"/>
        <v>1</v>
      </c>
      <c r="W17">
        <f t="shared" si="9"/>
        <v>0</v>
      </c>
      <c r="X17">
        <f t="shared" si="10"/>
        <v>0</v>
      </c>
      <c r="Y17">
        <f t="shared" si="11"/>
        <v>0</v>
      </c>
      <c r="Z17">
        <f t="shared" si="12"/>
        <v>0</v>
      </c>
      <c r="AA17">
        <f t="shared" si="13"/>
        <v>0</v>
      </c>
      <c r="AB17">
        <f t="shared" si="14"/>
        <v>0</v>
      </c>
      <c r="AC17">
        <f t="shared" si="15"/>
        <v>0</v>
      </c>
      <c r="AD17">
        <f t="shared" si="16"/>
        <v>0</v>
      </c>
      <c r="AE17">
        <f t="shared" si="17"/>
        <v>0</v>
      </c>
      <c r="AF17">
        <f t="shared" si="18"/>
        <v>0</v>
      </c>
      <c r="AG17">
        <f t="shared" si="19"/>
        <v>0</v>
      </c>
      <c r="AH17">
        <f t="shared" si="20"/>
        <v>0</v>
      </c>
      <c r="AI17">
        <f t="shared" si="21"/>
        <v>1</v>
      </c>
      <c r="AJ17">
        <f t="shared" si="22"/>
        <v>0</v>
      </c>
      <c r="AK17">
        <f t="shared" si="23"/>
        <v>0</v>
      </c>
    </row>
    <row r="18" spans="1:37" x14ac:dyDescent="0.35">
      <c r="A18" s="1">
        <v>40925</v>
      </c>
      <c r="B18">
        <v>3782</v>
      </c>
      <c r="C18">
        <v>3706</v>
      </c>
      <c r="D18">
        <f t="shared" si="24"/>
        <v>2</v>
      </c>
      <c r="E18">
        <f t="shared" si="25"/>
        <v>0</v>
      </c>
      <c r="F18">
        <f t="shared" si="26"/>
        <v>0</v>
      </c>
      <c r="G18">
        <f t="shared" si="26"/>
        <v>1</v>
      </c>
      <c r="H18">
        <f t="shared" si="0"/>
        <v>0</v>
      </c>
      <c r="I18">
        <f t="shared" si="0"/>
        <v>0</v>
      </c>
      <c r="J18">
        <f t="shared" si="0"/>
        <v>0</v>
      </c>
      <c r="K18">
        <f t="shared" si="0"/>
        <v>0</v>
      </c>
      <c r="L18">
        <f t="shared" si="27"/>
        <v>4438.333333333333</v>
      </c>
      <c r="M18">
        <f t="shared" si="29"/>
        <v>3757</v>
      </c>
      <c r="N18">
        <f t="shared" si="28"/>
        <v>4354</v>
      </c>
      <c r="O18">
        <f t="shared" si="1"/>
        <v>1</v>
      </c>
      <c r="P18" t="str">
        <f t="shared" si="2"/>
        <v>Winter</v>
      </c>
      <c r="Q18">
        <f t="shared" si="3"/>
        <v>17</v>
      </c>
      <c r="R18">
        <f t="shared" si="4"/>
        <v>1</v>
      </c>
      <c r="S18">
        <f t="shared" si="5"/>
        <v>0</v>
      </c>
      <c r="T18">
        <f t="shared" si="6"/>
        <v>0</v>
      </c>
      <c r="U18">
        <f t="shared" si="7"/>
        <v>0</v>
      </c>
      <c r="V18">
        <f t="shared" si="8"/>
        <v>1</v>
      </c>
      <c r="W18">
        <f t="shared" si="9"/>
        <v>0</v>
      </c>
      <c r="X18">
        <f t="shared" si="10"/>
        <v>0</v>
      </c>
      <c r="Y18">
        <f t="shared" si="11"/>
        <v>0</v>
      </c>
      <c r="Z18">
        <f t="shared" si="12"/>
        <v>0</v>
      </c>
      <c r="AA18">
        <f t="shared" si="13"/>
        <v>0</v>
      </c>
      <c r="AB18">
        <f t="shared" si="14"/>
        <v>0</v>
      </c>
      <c r="AC18">
        <f t="shared" si="15"/>
        <v>0</v>
      </c>
      <c r="AD18">
        <f t="shared" si="16"/>
        <v>0</v>
      </c>
      <c r="AE18">
        <f t="shared" si="17"/>
        <v>0</v>
      </c>
      <c r="AF18">
        <f t="shared" si="18"/>
        <v>0</v>
      </c>
      <c r="AG18">
        <f t="shared" si="19"/>
        <v>0</v>
      </c>
      <c r="AH18">
        <f t="shared" si="20"/>
        <v>0</v>
      </c>
      <c r="AI18">
        <f t="shared" si="21"/>
        <v>1</v>
      </c>
      <c r="AJ18">
        <f t="shared" si="22"/>
        <v>0</v>
      </c>
      <c r="AK18">
        <f t="shared" si="23"/>
        <v>0</v>
      </c>
    </row>
    <row r="19" spans="1:37" x14ac:dyDescent="0.35">
      <c r="A19" s="1">
        <v>40926</v>
      </c>
      <c r="B19">
        <v>4263</v>
      </c>
      <c r="C19">
        <v>3782</v>
      </c>
      <c r="D19">
        <f t="shared" si="24"/>
        <v>3</v>
      </c>
      <c r="E19">
        <f t="shared" si="25"/>
        <v>0</v>
      </c>
      <c r="F19">
        <f t="shared" si="26"/>
        <v>0</v>
      </c>
      <c r="G19">
        <f t="shared" si="26"/>
        <v>0</v>
      </c>
      <c r="H19">
        <f t="shared" si="26"/>
        <v>1</v>
      </c>
      <c r="I19">
        <f t="shared" si="26"/>
        <v>0</v>
      </c>
      <c r="J19">
        <f t="shared" si="26"/>
        <v>0</v>
      </c>
      <c r="K19">
        <f t="shared" si="26"/>
        <v>0</v>
      </c>
      <c r="L19">
        <f t="shared" si="27"/>
        <v>4037.6666666666665</v>
      </c>
      <c r="M19">
        <f t="shared" si="29"/>
        <v>4307</v>
      </c>
      <c r="N19">
        <f t="shared" si="28"/>
        <v>4234.3999999999996</v>
      </c>
      <c r="O19">
        <f t="shared" si="1"/>
        <v>1</v>
      </c>
      <c r="P19" t="str">
        <f t="shared" si="2"/>
        <v>Winter</v>
      </c>
      <c r="Q19">
        <f t="shared" si="3"/>
        <v>18</v>
      </c>
      <c r="R19">
        <f t="shared" si="4"/>
        <v>1</v>
      </c>
      <c r="S19">
        <f t="shared" si="5"/>
        <v>0</v>
      </c>
      <c r="T19">
        <f t="shared" si="6"/>
        <v>0</v>
      </c>
      <c r="U19">
        <f t="shared" si="7"/>
        <v>0</v>
      </c>
      <c r="V19">
        <f t="shared" si="8"/>
        <v>1</v>
      </c>
      <c r="W19">
        <f t="shared" si="9"/>
        <v>0</v>
      </c>
      <c r="X19">
        <f t="shared" si="10"/>
        <v>0</v>
      </c>
      <c r="Y19">
        <f t="shared" si="11"/>
        <v>0</v>
      </c>
      <c r="Z19">
        <f t="shared" si="12"/>
        <v>0</v>
      </c>
      <c r="AA19">
        <f t="shared" si="13"/>
        <v>0</v>
      </c>
      <c r="AB19">
        <f t="shared" si="14"/>
        <v>0</v>
      </c>
      <c r="AC19">
        <f t="shared" si="15"/>
        <v>0</v>
      </c>
      <c r="AD19">
        <f t="shared" si="16"/>
        <v>0</v>
      </c>
      <c r="AE19">
        <f t="shared" si="17"/>
        <v>0</v>
      </c>
      <c r="AF19">
        <f t="shared" si="18"/>
        <v>0</v>
      </c>
      <c r="AG19">
        <f t="shared" si="19"/>
        <v>0</v>
      </c>
      <c r="AH19">
        <f t="shared" si="20"/>
        <v>0</v>
      </c>
      <c r="AI19">
        <f t="shared" si="21"/>
        <v>1</v>
      </c>
      <c r="AJ19">
        <f t="shared" si="22"/>
        <v>0</v>
      </c>
      <c r="AK19">
        <f t="shared" si="23"/>
        <v>0</v>
      </c>
    </row>
    <row r="20" spans="1:37" x14ac:dyDescent="0.35">
      <c r="A20" s="1">
        <v>40927</v>
      </c>
      <c r="B20">
        <v>3901</v>
      </c>
      <c r="C20">
        <v>4263</v>
      </c>
      <c r="D20">
        <f t="shared" si="24"/>
        <v>4</v>
      </c>
      <c r="E20">
        <f t="shared" si="25"/>
        <v>0</v>
      </c>
      <c r="F20">
        <f t="shared" si="26"/>
        <v>0</v>
      </c>
      <c r="G20">
        <f t="shared" si="26"/>
        <v>0</v>
      </c>
      <c r="H20">
        <f t="shared" si="26"/>
        <v>0</v>
      </c>
      <c r="I20">
        <f t="shared" si="26"/>
        <v>1</v>
      </c>
      <c r="J20">
        <f t="shared" si="26"/>
        <v>0</v>
      </c>
      <c r="K20">
        <f t="shared" si="26"/>
        <v>0</v>
      </c>
      <c r="L20">
        <f t="shared" si="27"/>
        <v>3917</v>
      </c>
      <c r="M20">
        <f t="shared" si="29"/>
        <v>4380</v>
      </c>
      <c r="N20">
        <f t="shared" si="28"/>
        <v>4272</v>
      </c>
      <c r="O20">
        <f t="shared" si="1"/>
        <v>1</v>
      </c>
      <c r="P20" t="str">
        <f t="shared" si="2"/>
        <v>Winter</v>
      </c>
      <c r="Q20">
        <f t="shared" si="3"/>
        <v>19</v>
      </c>
      <c r="R20">
        <f t="shared" si="4"/>
        <v>1</v>
      </c>
      <c r="S20">
        <f t="shared" si="5"/>
        <v>0</v>
      </c>
      <c r="T20">
        <f t="shared" si="6"/>
        <v>0</v>
      </c>
      <c r="U20">
        <f t="shared" si="7"/>
        <v>0</v>
      </c>
      <c r="V20">
        <f t="shared" si="8"/>
        <v>1</v>
      </c>
      <c r="W20">
        <f t="shared" si="9"/>
        <v>0</v>
      </c>
      <c r="X20">
        <f t="shared" si="10"/>
        <v>0</v>
      </c>
      <c r="Y20">
        <f t="shared" si="11"/>
        <v>0</v>
      </c>
      <c r="Z20">
        <f t="shared" si="12"/>
        <v>0</v>
      </c>
      <c r="AA20">
        <f t="shared" si="13"/>
        <v>0</v>
      </c>
      <c r="AB20">
        <f t="shared" si="14"/>
        <v>0</v>
      </c>
      <c r="AC20">
        <f t="shared" si="15"/>
        <v>0</v>
      </c>
      <c r="AD20">
        <f t="shared" si="16"/>
        <v>0</v>
      </c>
      <c r="AE20">
        <f t="shared" si="17"/>
        <v>0</v>
      </c>
      <c r="AF20">
        <f t="shared" si="18"/>
        <v>0</v>
      </c>
      <c r="AG20">
        <f t="shared" si="19"/>
        <v>0</v>
      </c>
      <c r="AH20">
        <f t="shared" si="20"/>
        <v>0</v>
      </c>
      <c r="AI20">
        <f t="shared" si="21"/>
        <v>1</v>
      </c>
      <c r="AJ20">
        <f t="shared" si="22"/>
        <v>0</v>
      </c>
      <c r="AK20">
        <f t="shared" si="23"/>
        <v>0</v>
      </c>
    </row>
    <row r="21" spans="1:37" x14ac:dyDescent="0.35">
      <c r="A21" s="1">
        <v>40928</v>
      </c>
      <c r="B21">
        <v>4376</v>
      </c>
      <c r="C21">
        <v>3901</v>
      </c>
      <c r="D21">
        <f t="shared" si="24"/>
        <v>5</v>
      </c>
      <c r="E21">
        <f t="shared" si="25"/>
        <v>0</v>
      </c>
      <c r="F21">
        <f t="shared" si="26"/>
        <v>0</v>
      </c>
      <c r="G21">
        <f t="shared" si="26"/>
        <v>0</v>
      </c>
      <c r="H21">
        <f t="shared" si="26"/>
        <v>0</v>
      </c>
      <c r="I21">
        <f t="shared" si="26"/>
        <v>0</v>
      </c>
      <c r="J21">
        <f t="shared" si="26"/>
        <v>1</v>
      </c>
      <c r="K21">
        <f t="shared" si="26"/>
        <v>0</v>
      </c>
      <c r="L21">
        <f t="shared" si="27"/>
        <v>3982</v>
      </c>
      <c r="M21">
        <f t="shared" si="29"/>
        <v>4075</v>
      </c>
      <c r="N21">
        <f t="shared" si="28"/>
        <v>4055.4</v>
      </c>
      <c r="O21">
        <f t="shared" si="1"/>
        <v>1</v>
      </c>
      <c r="P21" t="str">
        <f t="shared" si="2"/>
        <v>Winter</v>
      </c>
      <c r="Q21">
        <f t="shared" si="3"/>
        <v>20</v>
      </c>
      <c r="R21">
        <f t="shared" si="4"/>
        <v>1</v>
      </c>
      <c r="S21">
        <f t="shared" si="5"/>
        <v>0</v>
      </c>
      <c r="T21">
        <f t="shared" si="6"/>
        <v>0</v>
      </c>
      <c r="U21">
        <f t="shared" si="7"/>
        <v>0</v>
      </c>
      <c r="V21">
        <f t="shared" si="8"/>
        <v>1</v>
      </c>
      <c r="W21">
        <f t="shared" si="9"/>
        <v>0</v>
      </c>
      <c r="X21">
        <f t="shared" si="10"/>
        <v>0</v>
      </c>
      <c r="Y21">
        <f t="shared" si="11"/>
        <v>0</v>
      </c>
      <c r="Z21">
        <f t="shared" si="12"/>
        <v>0</v>
      </c>
      <c r="AA21">
        <f t="shared" si="13"/>
        <v>0</v>
      </c>
      <c r="AB21">
        <f t="shared" si="14"/>
        <v>0</v>
      </c>
      <c r="AC21">
        <f t="shared" si="15"/>
        <v>0</v>
      </c>
      <c r="AD21">
        <f t="shared" si="16"/>
        <v>0</v>
      </c>
      <c r="AE21">
        <f t="shared" si="17"/>
        <v>0</v>
      </c>
      <c r="AF21">
        <f t="shared" si="18"/>
        <v>0</v>
      </c>
      <c r="AG21">
        <f t="shared" si="19"/>
        <v>0</v>
      </c>
      <c r="AH21">
        <f t="shared" si="20"/>
        <v>0</v>
      </c>
      <c r="AI21">
        <f t="shared" si="21"/>
        <v>0</v>
      </c>
      <c r="AJ21">
        <f t="shared" si="22"/>
        <v>1</v>
      </c>
      <c r="AK21">
        <f t="shared" si="23"/>
        <v>0</v>
      </c>
    </row>
    <row r="22" spans="1:37" x14ac:dyDescent="0.35">
      <c r="A22" s="1">
        <v>40929</v>
      </c>
      <c r="B22">
        <v>5661</v>
      </c>
      <c r="C22">
        <v>4376</v>
      </c>
      <c r="D22">
        <f t="shared" si="24"/>
        <v>6</v>
      </c>
      <c r="E22">
        <f t="shared" si="25"/>
        <v>1</v>
      </c>
      <c r="F22">
        <f t="shared" si="26"/>
        <v>0</v>
      </c>
      <c r="G22">
        <f t="shared" si="26"/>
        <v>0</v>
      </c>
      <c r="H22">
        <f t="shared" si="26"/>
        <v>0</v>
      </c>
      <c r="I22">
        <f t="shared" si="26"/>
        <v>0</v>
      </c>
      <c r="J22">
        <f t="shared" si="26"/>
        <v>0</v>
      </c>
      <c r="K22">
        <f t="shared" si="26"/>
        <v>1</v>
      </c>
      <c r="L22">
        <f t="shared" si="27"/>
        <v>4180</v>
      </c>
      <c r="M22">
        <f t="shared" si="29"/>
        <v>4984</v>
      </c>
      <c r="N22">
        <f t="shared" si="28"/>
        <v>4005.6</v>
      </c>
      <c r="O22">
        <f t="shared" si="1"/>
        <v>1</v>
      </c>
      <c r="P22" t="str">
        <f t="shared" si="2"/>
        <v>Winter</v>
      </c>
      <c r="Q22">
        <f t="shared" si="3"/>
        <v>21</v>
      </c>
      <c r="R22">
        <f t="shared" si="4"/>
        <v>1</v>
      </c>
      <c r="S22">
        <f t="shared" si="5"/>
        <v>0</v>
      </c>
      <c r="T22">
        <f t="shared" si="6"/>
        <v>0</v>
      </c>
      <c r="U22">
        <f t="shared" si="7"/>
        <v>0</v>
      </c>
      <c r="V22">
        <f t="shared" si="8"/>
        <v>1</v>
      </c>
      <c r="W22">
        <f t="shared" si="9"/>
        <v>0</v>
      </c>
      <c r="X22">
        <f t="shared" si="10"/>
        <v>0</v>
      </c>
      <c r="Y22">
        <f t="shared" si="11"/>
        <v>0</v>
      </c>
      <c r="Z22">
        <f t="shared" si="12"/>
        <v>0</v>
      </c>
      <c r="AA22">
        <f t="shared" si="13"/>
        <v>0</v>
      </c>
      <c r="AB22">
        <f t="shared" si="14"/>
        <v>0</v>
      </c>
      <c r="AC22">
        <f t="shared" si="15"/>
        <v>0</v>
      </c>
      <c r="AD22">
        <f t="shared" si="16"/>
        <v>0</v>
      </c>
      <c r="AE22">
        <f t="shared" si="17"/>
        <v>0</v>
      </c>
      <c r="AF22">
        <f t="shared" si="18"/>
        <v>0</v>
      </c>
      <c r="AG22">
        <f t="shared" si="19"/>
        <v>0</v>
      </c>
      <c r="AH22">
        <f t="shared" si="20"/>
        <v>0</v>
      </c>
      <c r="AI22">
        <f t="shared" si="21"/>
        <v>0</v>
      </c>
      <c r="AJ22">
        <f t="shared" si="22"/>
        <v>1</v>
      </c>
      <c r="AK22">
        <f t="shared" si="23"/>
        <v>0</v>
      </c>
    </row>
    <row r="23" spans="1:37" x14ac:dyDescent="0.35">
      <c r="A23" s="1">
        <v>40930</v>
      </c>
      <c r="B23">
        <v>5299</v>
      </c>
      <c r="C23">
        <v>5661</v>
      </c>
      <c r="D23">
        <f t="shared" si="24"/>
        <v>7</v>
      </c>
      <c r="E23">
        <f t="shared" si="25"/>
        <v>1</v>
      </c>
      <c r="F23">
        <f t="shared" si="26"/>
        <v>0</v>
      </c>
      <c r="G23">
        <f t="shared" si="26"/>
        <v>0</v>
      </c>
      <c r="H23">
        <f t="shared" si="26"/>
        <v>0</v>
      </c>
      <c r="I23">
        <f t="shared" si="26"/>
        <v>0</v>
      </c>
      <c r="J23">
        <f t="shared" si="26"/>
        <v>0</v>
      </c>
      <c r="K23">
        <f t="shared" si="26"/>
        <v>0</v>
      </c>
      <c r="L23">
        <f t="shared" si="27"/>
        <v>4646</v>
      </c>
      <c r="M23">
        <f t="shared" si="29"/>
        <v>4625</v>
      </c>
      <c r="N23">
        <f t="shared" si="28"/>
        <v>4396.6000000000004</v>
      </c>
      <c r="O23">
        <f t="shared" si="1"/>
        <v>1</v>
      </c>
      <c r="P23" t="str">
        <f t="shared" si="2"/>
        <v>Winter</v>
      </c>
      <c r="Q23">
        <f t="shared" si="3"/>
        <v>22</v>
      </c>
      <c r="R23">
        <f t="shared" si="4"/>
        <v>1</v>
      </c>
      <c r="S23">
        <f t="shared" si="5"/>
        <v>0</v>
      </c>
      <c r="T23">
        <f t="shared" si="6"/>
        <v>0</v>
      </c>
      <c r="U23">
        <f t="shared" si="7"/>
        <v>0</v>
      </c>
      <c r="V23">
        <f t="shared" si="8"/>
        <v>1</v>
      </c>
      <c r="W23">
        <f t="shared" si="9"/>
        <v>0</v>
      </c>
      <c r="X23">
        <f t="shared" si="10"/>
        <v>0</v>
      </c>
      <c r="Y23">
        <f t="shared" si="11"/>
        <v>0</v>
      </c>
      <c r="Z23">
        <f t="shared" si="12"/>
        <v>0</v>
      </c>
      <c r="AA23">
        <f t="shared" si="13"/>
        <v>0</v>
      </c>
      <c r="AB23">
        <f t="shared" si="14"/>
        <v>0</v>
      </c>
      <c r="AC23">
        <f t="shared" si="15"/>
        <v>0</v>
      </c>
      <c r="AD23">
        <f t="shared" si="16"/>
        <v>0</v>
      </c>
      <c r="AE23">
        <f t="shared" si="17"/>
        <v>0</v>
      </c>
      <c r="AF23">
        <f t="shared" si="18"/>
        <v>0</v>
      </c>
      <c r="AG23">
        <f t="shared" si="19"/>
        <v>0</v>
      </c>
      <c r="AH23">
        <f t="shared" si="20"/>
        <v>0</v>
      </c>
      <c r="AI23">
        <f t="shared" si="21"/>
        <v>0</v>
      </c>
      <c r="AJ23">
        <f t="shared" si="22"/>
        <v>1</v>
      </c>
      <c r="AK23">
        <f t="shared" si="23"/>
        <v>0</v>
      </c>
    </row>
    <row r="24" spans="1:37" x14ac:dyDescent="0.35">
      <c r="A24" s="1">
        <v>40931</v>
      </c>
      <c r="B24">
        <v>3587</v>
      </c>
      <c r="C24">
        <v>5299</v>
      </c>
      <c r="D24">
        <f t="shared" si="24"/>
        <v>1</v>
      </c>
      <c r="E24">
        <f t="shared" si="25"/>
        <v>0</v>
      </c>
      <c r="F24">
        <f t="shared" si="26"/>
        <v>1</v>
      </c>
      <c r="G24">
        <f t="shared" si="26"/>
        <v>0</v>
      </c>
      <c r="H24">
        <f t="shared" si="26"/>
        <v>0</v>
      </c>
      <c r="I24">
        <f t="shared" si="26"/>
        <v>0</v>
      </c>
      <c r="J24">
        <f t="shared" si="26"/>
        <v>0</v>
      </c>
      <c r="K24">
        <f t="shared" si="26"/>
        <v>0</v>
      </c>
      <c r="L24">
        <f t="shared" si="27"/>
        <v>5112</v>
      </c>
      <c r="M24">
        <f t="shared" si="29"/>
        <v>3706</v>
      </c>
      <c r="N24">
        <f t="shared" si="28"/>
        <v>4700</v>
      </c>
      <c r="O24">
        <f t="shared" si="1"/>
        <v>1</v>
      </c>
      <c r="P24" t="str">
        <f t="shared" si="2"/>
        <v>Winter</v>
      </c>
      <c r="Q24">
        <f t="shared" si="3"/>
        <v>23</v>
      </c>
      <c r="R24">
        <f t="shared" si="4"/>
        <v>1</v>
      </c>
      <c r="S24">
        <f t="shared" si="5"/>
        <v>0</v>
      </c>
      <c r="T24">
        <f t="shared" si="6"/>
        <v>0</v>
      </c>
      <c r="U24">
        <f t="shared" si="7"/>
        <v>0</v>
      </c>
      <c r="V24">
        <f t="shared" si="8"/>
        <v>1</v>
      </c>
      <c r="W24">
        <f t="shared" si="9"/>
        <v>0</v>
      </c>
      <c r="X24">
        <f t="shared" si="10"/>
        <v>0</v>
      </c>
      <c r="Y24">
        <f t="shared" si="11"/>
        <v>0</v>
      </c>
      <c r="Z24">
        <f t="shared" si="12"/>
        <v>0</v>
      </c>
      <c r="AA24">
        <f t="shared" si="13"/>
        <v>0</v>
      </c>
      <c r="AB24">
        <f t="shared" si="14"/>
        <v>0</v>
      </c>
      <c r="AC24">
        <f t="shared" si="15"/>
        <v>0</v>
      </c>
      <c r="AD24">
        <f t="shared" si="16"/>
        <v>0</v>
      </c>
      <c r="AE24">
        <f t="shared" si="17"/>
        <v>0</v>
      </c>
      <c r="AF24">
        <f t="shared" si="18"/>
        <v>0</v>
      </c>
      <c r="AG24">
        <f t="shared" si="19"/>
        <v>0</v>
      </c>
      <c r="AH24">
        <f t="shared" si="20"/>
        <v>0</v>
      </c>
      <c r="AI24">
        <f t="shared" si="21"/>
        <v>0</v>
      </c>
      <c r="AJ24">
        <f t="shared" si="22"/>
        <v>1</v>
      </c>
      <c r="AK24">
        <f t="shared" si="23"/>
        <v>0</v>
      </c>
    </row>
    <row r="25" spans="1:37" x14ac:dyDescent="0.35">
      <c r="A25" s="1">
        <v>40932</v>
      </c>
      <c r="B25">
        <v>3742</v>
      </c>
      <c r="C25">
        <v>3587</v>
      </c>
      <c r="D25">
        <f t="shared" si="24"/>
        <v>2</v>
      </c>
      <c r="E25">
        <f t="shared" si="25"/>
        <v>0</v>
      </c>
      <c r="F25">
        <f t="shared" si="26"/>
        <v>0</v>
      </c>
      <c r="G25">
        <f t="shared" si="26"/>
        <v>1</v>
      </c>
      <c r="H25">
        <f t="shared" si="26"/>
        <v>0</v>
      </c>
      <c r="I25">
        <f t="shared" si="26"/>
        <v>0</v>
      </c>
      <c r="J25">
        <f t="shared" si="26"/>
        <v>0</v>
      </c>
      <c r="K25">
        <f t="shared" si="26"/>
        <v>0</v>
      </c>
      <c r="L25">
        <f t="shared" si="27"/>
        <v>4849</v>
      </c>
      <c r="M25">
        <f t="shared" si="29"/>
        <v>3782</v>
      </c>
      <c r="N25">
        <f t="shared" si="28"/>
        <v>4564.8</v>
      </c>
      <c r="O25">
        <f t="shared" si="1"/>
        <v>1</v>
      </c>
      <c r="P25" t="str">
        <f t="shared" si="2"/>
        <v>Winter</v>
      </c>
      <c r="Q25">
        <f t="shared" si="3"/>
        <v>24</v>
      </c>
      <c r="R25">
        <f t="shared" si="4"/>
        <v>1</v>
      </c>
      <c r="S25">
        <f t="shared" si="5"/>
        <v>0</v>
      </c>
      <c r="T25">
        <f t="shared" si="6"/>
        <v>0</v>
      </c>
      <c r="U25">
        <f t="shared" si="7"/>
        <v>0</v>
      </c>
      <c r="V25">
        <f t="shared" si="8"/>
        <v>1</v>
      </c>
      <c r="W25">
        <f t="shared" si="9"/>
        <v>0</v>
      </c>
      <c r="X25">
        <f t="shared" si="10"/>
        <v>0</v>
      </c>
      <c r="Y25">
        <f t="shared" si="11"/>
        <v>0</v>
      </c>
      <c r="Z25">
        <f t="shared" si="12"/>
        <v>0</v>
      </c>
      <c r="AA25">
        <f t="shared" si="13"/>
        <v>0</v>
      </c>
      <c r="AB25">
        <f t="shared" si="14"/>
        <v>0</v>
      </c>
      <c r="AC25">
        <f t="shared" si="15"/>
        <v>0</v>
      </c>
      <c r="AD25">
        <f t="shared" si="16"/>
        <v>0</v>
      </c>
      <c r="AE25">
        <f t="shared" si="17"/>
        <v>0</v>
      </c>
      <c r="AF25">
        <f t="shared" si="18"/>
        <v>0</v>
      </c>
      <c r="AG25">
        <f t="shared" si="19"/>
        <v>0</v>
      </c>
      <c r="AH25">
        <f t="shared" si="20"/>
        <v>0</v>
      </c>
      <c r="AI25">
        <f t="shared" si="21"/>
        <v>0</v>
      </c>
      <c r="AJ25">
        <f t="shared" si="22"/>
        <v>1</v>
      </c>
      <c r="AK25">
        <f t="shared" si="23"/>
        <v>0</v>
      </c>
    </row>
    <row r="26" spans="1:37" x14ac:dyDescent="0.35">
      <c r="A26" s="1">
        <v>40933</v>
      </c>
      <c r="B26">
        <v>3516</v>
      </c>
      <c r="C26">
        <v>3742</v>
      </c>
      <c r="D26">
        <f t="shared" si="24"/>
        <v>3</v>
      </c>
      <c r="E26">
        <f t="shared" si="25"/>
        <v>0</v>
      </c>
      <c r="F26">
        <f t="shared" si="26"/>
        <v>0</v>
      </c>
      <c r="G26">
        <f t="shared" si="26"/>
        <v>0</v>
      </c>
      <c r="H26">
        <f t="shared" si="26"/>
        <v>1</v>
      </c>
      <c r="I26">
        <f t="shared" si="26"/>
        <v>0</v>
      </c>
      <c r="J26">
        <f t="shared" si="26"/>
        <v>0</v>
      </c>
      <c r="K26">
        <f t="shared" si="26"/>
        <v>0</v>
      </c>
      <c r="L26">
        <f t="shared" si="27"/>
        <v>4209.333333333333</v>
      </c>
      <c r="M26">
        <f t="shared" si="29"/>
        <v>4263</v>
      </c>
      <c r="N26">
        <f t="shared" si="28"/>
        <v>4533</v>
      </c>
      <c r="O26">
        <f t="shared" si="1"/>
        <v>1</v>
      </c>
      <c r="P26" t="str">
        <f t="shared" si="2"/>
        <v>Winter</v>
      </c>
      <c r="Q26">
        <f t="shared" si="3"/>
        <v>25</v>
      </c>
      <c r="R26">
        <f t="shared" si="4"/>
        <v>1</v>
      </c>
      <c r="S26">
        <f t="shared" si="5"/>
        <v>0</v>
      </c>
      <c r="T26">
        <f t="shared" si="6"/>
        <v>0</v>
      </c>
      <c r="U26">
        <f t="shared" si="7"/>
        <v>0</v>
      </c>
      <c r="V26">
        <f t="shared" si="8"/>
        <v>1</v>
      </c>
      <c r="W26">
        <f t="shared" si="9"/>
        <v>0</v>
      </c>
      <c r="X26">
        <f t="shared" si="10"/>
        <v>0</v>
      </c>
      <c r="Y26">
        <f t="shared" si="11"/>
        <v>0</v>
      </c>
      <c r="Z26">
        <f t="shared" si="12"/>
        <v>0</v>
      </c>
      <c r="AA26">
        <f t="shared" si="13"/>
        <v>0</v>
      </c>
      <c r="AB26">
        <f t="shared" si="14"/>
        <v>0</v>
      </c>
      <c r="AC26">
        <f t="shared" si="15"/>
        <v>0</v>
      </c>
      <c r="AD26">
        <f t="shared" si="16"/>
        <v>0</v>
      </c>
      <c r="AE26">
        <f t="shared" si="17"/>
        <v>0</v>
      </c>
      <c r="AF26">
        <f t="shared" si="18"/>
        <v>0</v>
      </c>
      <c r="AG26">
        <f t="shared" si="19"/>
        <v>0</v>
      </c>
      <c r="AH26">
        <f t="shared" si="20"/>
        <v>0</v>
      </c>
      <c r="AI26">
        <f t="shared" si="21"/>
        <v>0</v>
      </c>
      <c r="AJ26">
        <f t="shared" si="22"/>
        <v>1</v>
      </c>
      <c r="AK26">
        <f t="shared" si="23"/>
        <v>1</v>
      </c>
    </row>
    <row r="27" spans="1:37" x14ac:dyDescent="0.35">
      <c r="A27" s="1">
        <v>40934</v>
      </c>
      <c r="B27">
        <v>3657</v>
      </c>
      <c r="C27">
        <v>3516</v>
      </c>
      <c r="D27">
        <f t="shared" si="24"/>
        <v>4</v>
      </c>
      <c r="E27">
        <f t="shared" si="25"/>
        <v>0</v>
      </c>
      <c r="F27">
        <f t="shared" si="26"/>
        <v>0</v>
      </c>
      <c r="G27">
        <f t="shared" si="26"/>
        <v>0</v>
      </c>
      <c r="H27">
        <f t="shared" si="26"/>
        <v>0</v>
      </c>
      <c r="I27">
        <f t="shared" si="26"/>
        <v>1</v>
      </c>
      <c r="J27">
        <f t="shared" si="26"/>
        <v>0</v>
      </c>
      <c r="K27">
        <f t="shared" si="26"/>
        <v>0</v>
      </c>
      <c r="L27">
        <f t="shared" si="27"/>
        <v>3615</v>
      </c>
      <c r="M27">
        <f t="shared" si="29"/>
        <v>3901</v>
      </c>
      <c r="N27">
        <f t="shared" si="28"/>
        <v>4361</v>
      </c>
      <c r="O27">
        <f t="shared" si="1"/>
        <v>1</v>
      </c>
      <c r="P27" t="str">
        <f t="shared" si="2"/>
        <v>Winter</v>
      </c>
      <c r="Q27">
        <f t="shared" si="3"/>
        <v>26</v>
      </c>
      <c r="R27">
        <f t="shared" si="4"/>
        <v>1</v>
      </c>
      <c r="S27">
        <f t="shared" si="5"/>
        <v>0</v>
      </c>
      <c r="T27">
        <f t="shared" si="6"/>
        <v>0</v>
      </c>
      <c r="U27">
        <f t="shared" si="7"/>
        <v>0</v>
      </c>
      <c r="V27">
        <f t="shared" si="8"/>
        <v>1</v>
      </c>
      <c r="W27">
        <f t="shared" si="9"/>
        <v>0</v>
      </c>
      <c r="X27">
        <f t="shared" si="10"/>
        <v>0</v>
      </c>
      <c r="Y27">
        <f t="shared" si="11"/>
        <v>0</v>
      </c>
      <c r="Z27">
        <f t="shared" si="12"/>
        <v>0</v>
      </c>
      <c r="AA27">
        <f t="shared" si="13"/>
        <v>0</v>
      </c>
      <c r="AB27">
        <f t="shared" si="14"/>
        <v>0</v>
      </c>
      <c r="AC27">
        <f t="shared" si="15"/>
        <v>0</v>
      </c>
      <c r="AD27">
        <f t="shared" si="16"/>
        <v>0</v>
      </c>
      <c r="AE27">
        <f t="shared" si="17"/>
        <v>0</v>
      </c>
      <c r="AF27">
        <f t="shared" si="18"/>
        <v>0</v>
      </c>
      <c r="AG27">
        <f t="shared" si="19"/>
        <v>0</v>
      </c>
      <c r="AH27">
        <f t="shared" si="20"/>
        <v>0</v>
      </c>
      <c r="AI27">
        <f t="shared" si="21"/>
        <v>0</v>
      </c>
      <c r="AJ27">
        <f t="shared" si="22"/>
        <v>1</v>
      </c>
      <c r="AK27">
        <f t="shared" si="23"/>
        <v>1</v>
      </c>
    </row>
    <row r="28" spans="1:37" x14ac:dyDescent="0.35">
      <c r="A28" s="1">
        <v>40935</v>
      </c>
      <c r="B28">
        <v>4107</v>
      </c>
      <c r="C28">
        <v>3657</v>
      </c>
      <c r="D28">
        <f t="shared" si="24"/>
        <v>5</v>
      </c>
      <c r="E28">
        <f t="shared" si="25"/>
        <v>0</v>
      </c>
      <c r="F28">
        <f t="shared" si="26"/>
        <v>0</v>
      </c>
      <c r="G28">
        <f t="shared" si="26"/>
        <v>0</v>
      </c>
      <c r="H28">
        <f t="shared" si="26"/>
        <v>0</v>
      </c>
      <c r="I28">
        <f t="shared" si="26"/>
        <v>0</v>
      </c>
      <c r="J28">
        <f t="shared" si="26"/>
        <v>1</v>
      </c>
      <c r="K28">
        <f t="shared" si="26"/>
        <v>0</v>
      </c>
      <c r="L28">
        <f t="shared" si="27"/>
        <v>3638.3333333333335</v>
      </c>
      <c r="M28">
        <f t="shared" si="29"/>
        <v>4376</v>
      </c>
      <c r="N28">
        <f t="shared" si="28"/>
        <v>3960.2</v>
      </c>
      <c r="O28">
        <f t="shared" si="1"/>
        <v>1</v>
      </c>
      <c r="P28" t="str">
        <f t="shared" si="2"/>
        <v>Winter</v>
      </c>
      <c r="Q28">
        <f t="shared" si="3"/>
        <v>27</v>
      </c>
      <c r="R28">
        <f t="shared" si="4"/>
        <v>1</v>
      </c>
      <c r="S28">
        <f t="shared" si="5"/>
        <v>0</v>
      </c>
      <c r="T28">
        <f t="shared" si="6"/>
        <v>0</v>
      </c>
      <c r="U28">
        <f t="shared" si="7"/>
        <v>0</v>
      </c>
      <c r="V28">
        <f t="shared" si="8"/>
        <v>1</v>
      </c>
      <c r="W28">
        <f t="shared" si="9"/>
        <v>0</v>
      </c>
      <c r="X28">
        <f t="shared" si="10"/>
        <v>0</v>
      </c>
      <c r="Y28">
        <f t="shared" si="11"/>
        <v>0</v>
      </c>
      <c r="Z28">
        <f t="shared" si="12"/>
        <v>0</v>
      </c>
      <c r="AA28">
        <f t="shared" si="13"/>
        <v>0</v>
      </c>
      <c r="AB28">
        <f t="shared" si="14"/>
        <v>0</v>
      </c>
      <c r="AC28">
        <f t="shared" si="15"/>
        <v>0</v>
      </c>
      <c r="AD28">
        <f t="shared" si="16"/>
        <v>0</v>
      </c>
      <c r="AE28">
        <f t="shared" si="17"/>
        <v>0</v>
      </c>
      <c r="AF28">
        <f t="shared" si="18"/>
        <v>0</v>
      </c>
      <c r="AG28">
        <f t="shared" si="19"/>
        <v>0</v>
      </c>
      <c r="AH28">
        <f t="shared" si="20"/>
        <v>0</v>
      </c>
      <c r="AI28">
        <f t="shared" si="21"/>
        <v>0</v>
      </c>
      <c r="AJ28">
        <f t="shared" si="22"/>
        <v>1</v>
      </c>
      <c r="AK28">
        <f t="shared" si="23"/>
        <v>1</v>
      </c>
    </row>
    <row r="29" spans="1:37" x14ac:dyDescent="0.35">
      <c r="A29" s="1">
        <v>40936</v>
      </c>
      <c r="B29">
        <v>5166</v>
      </c>
      <c r="C29">
        <v>4107</v>
      </c>
      <c r="D29">
        <f t="shared" si="24"/>
        <v>6</v>
      </c>
      <c r="E29">
        <f t="shared" si="25"/>
        <v>1</v>
      </c>
      <c r="F29">
        <f t="shared" si="26"/>
        <v>0</v>
      </c>
      <c r="G29">
        <f t="shared" si="26"/>
        <v>0</v>
      </c>
      <c r="H29">
        <f t="shared" si="26"/>
        <v>0</v>
      </c>
      <c r="I29">
        <f t="shared" si="26"/>
        <v>0</v>
      </c>
      <c r="J29">
        <f t="shared" si="26"/>
        <v>0</v>
      </c>
      <c r="K29">
        <f t="shared" si="26"/>
        <v>1</v>
      </c>
      <c r="L29">
        <f t="shared" si="27"/>
        <v>3760</v>
      </c>
      <c r="M29">
        <f t="shared" si="29"/>
        <v>5661</v>
      </c>
      <c r="N29">
        <f t="shared" si="28"/>
        <v>3721.8</v>
      </c>
      <c r="O29">
        <f t="shared" si="1"/>
        <v>1</v>
      </c>
      <c r="P29" t="str">
        <f t="shared" si="2"/>
        <v>Winter</v>
      </c>
      <c r="Q29">
        <f t="shared" si="3"/>
        <v>28</v>
      </c>
      <c r="R29">
        <f t="shared" si="4"/>
        <v>1</v>
      </c>
      <c r="S29">
        <f t="shared" si="5"/>
        <v>0</v>
      </c>
      <c r="T29">
        <f t="shared" si="6"/>
        <v>0</v>
      </c>
      <c r="U29">
        <f t="shared" si="7"/>
        <v>0</v>
      </c>
      <c r="V29">
        <f t="shared" si="8"/>
        <v>1</v>
      </c>
      <c r="W29">
        <f t="shared" si="9"/>
        <v>0</v>
      </c>
      <c r="X29">
        <f t="shared" si="10"/>
        <v>0</v>
      </c>
      <c r="Y29">
        <f t="shared" si="11"/>
        <v>0</v>
      </c>
      <c r="Z29">
        <f t="shared" si="12"/>
        <v>0</v>
      </c>
      <c r="AA29">
        <f t="shared" si="13"/>
        <v>0</v>
      </c>
      <c r="AB29">
        <f t="shared" si="14"/>
        <v>0</v>
      </c>
      <c r="AC29">
        <f t="shared" si="15"/>
        <v>0</v>
      </c>
      <c r="AD29">
        <f t="shared" si="16"/>
        <v>0</v>
      </c>
      <c r="AE29">
        <f t="shared" si="17"/>
        <v>0</v>
      </c>
      <c r="AF29">
        <f t="shared" si="18"/>
        <v>0</v>
      </c>
      <c r="AG29">
        <f t="shared" si="19"/>
        <v>0</v>
      </c>
      <c r="AH29">
        <f t="shared" si="20"/>
        <v>0</v>
      </c>
      <c r="AI29">
        <f t="shared" si="21"/>
        <v>0</v>
      </c>
      <c r="AJ29">
        <f t="shared" si="22"/>
        <v>1</v>
      </c>
      <c r="AK29">
        <f t="shared" si="23"/>
        <v>1</v>
      </c>
    </row>
    <row r="30" spans="1:37" x14ac:dyDescent="0.35">
      <c r="A30" s="1">
        <v>40937</v>
      </c>
      <c r="B30">
        <v>5031</v>
      </c>
      <c r="C30">
        <v>5166</v>
      </c>
      <c r="D30">
        <f t="shared" si="24"/>
        <v>7</v>
      </c>
      <c r="E30">
        <f t="shared" si="25"/>
        <v>1</v>
      </c>
      <c r="F30">
        <f t="shared" si="26"/>
        <v>0</v>
      </c>
      <c r="G30">
        <f t="shared" si="26"/>
        <v>0</v>
      </c>
      <c r="H30">
        <f t="shared" si="26"/>
        <v>0</v>
      </c>
      <c r="I30">
        <f t="shared" si="26"/>
        <v>0</v>
      </c>
      <c r="J30">
        <f t="shared" si="26"/>
        <v>0</v>
      </c>
      <c r="K30">
        <f t="shared" si="26"/>
        <v>0</v>
      </c>
      <c r="L30">
        <f t="shared" si="27"/>
        <v>4310</v>
      </c>
      <c r="M30">
        <f t="shared" si="29"/>
        <v>5299</v>
      </c>
      <c r="N30">
        <f t="shared" si="28"/>
        <v>4037.6</v>
      </c>
      <c r="O30">
        <f t="shared" si="1"/>
        <v>1</v>
      </c>
      <c r="P30" t="str">
        <f t="shared" si="2"/>
        <v>Winter</v>
      </c>
      <c r="Q30">
        <f t="shared" si="3"/>
        <v>29</v>
      </c>
      <c r="R30">
        <f t="shared" si="4"/>
        <v>1</v>
      </c>
      <c r="S30">
        <f t="shared" si="5"/>
        <v>0</v>
      </c>
      <c r="T30">
        <f t="shared" si="6"/>
        <v>0</v>
      </c>
      <c r="U30">
        <f t="shared" si="7"/>
        <v>0</v>
      </c>
      <c r="V30">
        <f t="shared" si="8"/>
        <v>1</v>
      </c>
      <c r="W30">
        <f t="shared" si="9"/>
        <v>0</v>
      </c>
      <c r="X30">
        <f t="shared" si="10"/>
        <v>0</v>
      </c>
      <c r="Y30">
        <f t="shared" si="11"/>
        <v>0</v>
      </c>
      <c r="Z30">
        <f t="shared" si="12"/>
        <v>0</v>
      </c>
      <c r="AA30">
        <f t="shared" si="13"/>
        <v>0</v>
      </c>
      <c r="AB30">
        <f t="shared" si="14"/>
        <v>0</v>
      </c>
      <c r="AC30">
        <f t="shared" si="15"/>
        <v>0</v>
      </c>
      <c r="AD30">
        <f t="shared" si="16"/>
        <v>0</v>
      </c>
      <c r="AE30">
        <f t="shared" si="17"/>
        <v>0</v>
      </c>
      <c r="AF30">
        <f t="shared" si="18"/>
        <v>0</v>
      </c>
      <c r="AG30">
        <f t="shared" si="19"/>
        <v>0</v>
      </c>
      <c r="AH30">
        <f t="shared" si="20"/>
        <v>0</v>
      </c>
      <c r="AI30">
        <f t="shared" si="21"/>
        <v>0</v>
      </c>
      <c r="AJ30">
        <f t="shared" si="22"/>
        <v>1</v>
      </c>
      <c r="AK30">
        <f t="shared" si="23"/>
        <v>1</v>
      </c>
    </row>
    <row r="31" spans="1:37" x14ac:dyDescent="0.35">
      <c r="A31" s="1">
        <v>40938</v>
      </c>
      <c r="B31">
        <v>3241</v>
      </c>
      <c r="C31">
        <v>5031</v>
      </c>
      <c r="D31">
        <f t="shared" si="24"/>
        <v>1</v>
      </c>
      <c r="E31">
        <f t="shared" si="25"/>
        <v>0</v>
      </c>
      <c r="F31">
        <f t="shared" si="26"/>
        <v>1</v>
      </c>
      <c r="G31">
        <f t="shared" si="26"/>
        <v>0</v>
      </c>
      <c r="H31">
        <f t="shared" si="26"/>
        <v>0</v>
      </c>
      <c r="I31">
        <f t="shared" si="26"/>
        <v>0</v>
      </c>
      <c r="J31">
        <f t="shared" si="26"/>
        <v>0</v>
      </c>
      <c r="K31">
        <f t="shared" si="26"/>
        <v>0</v>
      </c>
      <c r="L31">
        <f t="shared" si="27"/>
        <v>4768</v>
      </c>
      <c r="M31">
        <f t="shared" si="29"/>
        <v>3587</v>
      </c>
      <c r="N31">
        <f t="shared" si="28"/>
        <v>4295.3999999999996</v>
      </c>
      <c r="O31">
        <f t="shared" si="1"/>
        <v>1</v>
      </c>
      <c r="P31" t="str">
        <f t="shared" si="2"/>
        <v>Winter</v>
      </c>
      <c r="Q31">
        <f t="shared" si="3"/>
        <v>30</v>
      </c>
      <c r="R31">
        <f t="shared" si="4"/>
        <v>1</v>
      </c>
      <c r="S31">
        <f t="shared" si="5"/>
        <v>0</v>
      </c>
      <c r="T31">
        <f t="shared" si="6"/>
        <v>0</v>
      </c>
      <c r="U31">
        <f t="shared" si="7"/>
        <v>0</v>
      </c>
      <c r="V31">
        <f t="shared" si="8"/>
        <v>1</v>
      </c>
      <c r="W31">
        <f t="shared" si="9"/>
        <v>0</v>
      </c>
      <c r="X31">
        <f t="shared" si="10"/>
        <v>0</v>
      </c>
      <c r="Y31">
        <f t="shared" si="11"/>
        <v>0</v>
      </c>
      <c r="Z31">
        <f t="shared" si="12"/>
        <v>0</v>
      </c>
      <c r="AA31">
        <f t="shared" si="13"/>
        <v>0</v>
      </c>
      <c r="AB31">
        <f t="shared" si="14"/>
        <v>0</v>
      </c>
      <c r="AC31">
        <f t="shared" si="15"/>
        <v>0</v>
      </c>
      <c r="AD31">
        <f t="shared" si="16"/>
        <v>0</v>
      </c>
      <c r="AE31">
        <f t="shared" si="17"/>
        <v>0</v>
      </c>
      <c r="AF31">
        <f t="shared" si="18"/>
        <v>0</v>
      </c>
      <c r="AG31">
        <f t="shared" si="19"/>
        <v>0</v>
      </c>
      <c r="AH31">
        <f t="shared" si="20"/>
        <v>0</v>
      </c>
      <c r="AI31">
        <f t="shared" si="21"/>
        <v>0</v>
      </c>
      <c r="AJ31">
        <f t="shared" si="22"/>
        <v>1</v>
      </c>
      <c r="AK31">
        <f t="shared" si="23"/>
        <v>1</v>
      </c>
    </row>
    <row r="32" spans="1:37" x14ac:dyDescent="0.35">
      <c r="A32" s="1">
        <v>40939</v>
      </c>
      <c r="B32">
        <v>3794</v>
      </c>
      <c r="C32">
        <v>3241</v>
      </c>
      <c r="D32">
        <f t="shared" si="24"/>
        <v>2</v>
      </c>
      <c r="E32">
        <f t="shared" si="25"/>
        <v>0</v>
      </c>
      <c r="F32">
        <f t="shared" si="26"/>
        <v>0</v>
      </c>
      <c r="G32">
        <f t="shared" si="26"/>
        <v>1</v>
      </c>
      <c r="H32">
        <f t="shared" si="26"/>
        <v>0</v>
      </c>
      <c r="I32">
        <f t="shared" si="26"/>
        <v>0</v>
      </c>
      <c r="J32">
        <f t="shared" si="26"/>
        <v>0</v>
      </c>
      <c r="K32">
        <f t="shared" si="26"/>
        <v>0</v>
      </c>
      <c r="L32">
        <f t="shared" si="27"/>
        <v>4479.333333333333</v>
      </c>
      <c r="M32">
        <f t="shared" si="29"/>
        <v>3742</v>
      </c>
      <c r="N32">
        <f t="shared" si="28"/>
        <v>4240.3999999999996</v>
      </c>
      <c r="O32">
        <f t="shared" si="1"/>
        <v>1</v>
      </c>
      <c r="P32" t="str">
        <f t="shared" si="2"/>
        <v>Winter</v>
      </c>
      <c r="Q32">
        <f t="shared" si="3"/>
        <v>31</v>
      </c>
      <c r="R32">
        <f t="shared" si="4"/>
        <v>1</v>
      </c>
      <c r="S32">
        <f t="shared" si="5"/>
        <v>0</v>
      </c>
      <c r="T32">
        <f t="shared" si="6"/>
        <v>0</v>
      </c>
      <c r="U32">
        <f t="shared" si="7"/>
        <v>0</v>
      </c>
      <c r="V32">
        <f t="shared" si="8"/>
        <v>1</v>
      </c>
      <c r="W32">
        <f t="shared" si="9"/>
        <v>0</v>
      </c>
      <c r="X32">
        <f t="shared" si="10"/>
        <v>0</v>
      </c>
      <c r="Y32">
        <f t="shared" si="11"/>
        <v>0</v>
      </c>
      <c r="Z32">
        <f t="shared" si="12"/>
        <v>0</v>
      </c>
      <c r="AA32">
        <f t="shared" si="13"/>
        <v>0</v>
      </c>
      <c r="AB32">
        <f t="shared" si="14"/>
        <v>0</v>
      </c>
      <c r="AC32">
        <f t="shared" si="15"/>
        <v>0</v>
      </c>
      <c r="AD32">
        <f t="shared" si="16"/>
        <v>0</v>
      </c>
      <c r="AE32">
        <f t="shared" si="17"/>
        <v>0</v>
      </c>
      <c r="AF32">
        <f t="shared" si="18"/>
        <v>0</v>
      </c>
      <c r="AG32">
        <f t="shared" si="19"/>
        <v>0</v>
      </c>
      <c r="AH32">
        <f t="shared" si="20"/>
        <v>0</v>
      </c>
      <c r="AI32">
        <f t="shared" si="21"/>
        <v>1</v>
      </c>
      <c r="AJ32">
        <f t="shared" si="22"/>
        <v>0</v>
      </c>
      <c r="AK32">
        <f t="shared" si="23"/>
        <v>0</v>
      </c>
    </row>
    <row r="33" spans="1:37" x14ac:dyDescent="0.35">
      <c r="A33" s="1">
        <v>40940</v>
      </c>
      <c r="B33">
        <v>3987</v>
      </c>
      <c r="C33">
        <v>3794</v>
      </c>
      <c r="D33">
        <f t="shared" si="24"/>
        <v>3</v>
      </c>
      <c r="E33">
        <f t="shared" si="25"/>
        <v>0</v>
      </c>
      <c r="F33">
        <f t="shared" si="26"/>
        <v>0</v>
      </c>
      <c r="G33">
        <f t="shared" si="26"/>
        <v>0</v>
      </c>
      <c r="H33">
        <f t="shared" si="26"/>
        <v>1</v>
      </c>
      <c r="I33">
        <f t="shared" si="26"/>
        <v>0</v>
      </c>
      <c r="J33">
        <f t="shared" si="26"/>
        <v>0</v>
      </c>
      <c r="K33">
        <f t="shared" si="26"/>
        <v>0</v>
      </c>
      <c r="L33">
        <f t="shared" si="27"/>
        <v>4022</v>
      </c>
      <c r="M33">
        <f t="shared" si="29"/>
        <v>3516</v>
      </c>
      <c r="N33">
        <f t="shared" si="28"/>
        <v>4267.8</v>
      </c>
      <c r="O33">
        <f t="shared" si="1"/>
        <v>2</v>
      </c>
      <c r="P33" t="str">
        <f t="shared" si="2"/>
        <v>Winter</v>
      </c>
      <c r="Q33">
        <f t="shared" si="3"/>
        <v>1</v>
      </c>
      <c r="R33">
        <f t="shared" si="4"/>
        <v>1</v>
      </c>
      <c r="S33">
        <f t="shared" si="5"/>
        <v>0</v>
      </c>
      <c r="T33">
        <f t="shared" si="6"/>
        <v>0</v>
      </c>
      <c r="U33">
        <f t="shared" si="7"/>
        <v>0</v>
      </c>
      <c r="V33">
        <f t="shared" si="8"/>
        <v>0</v>
      </c>
      <c r="W33">
        <f t="shared" si="9"/>
        <v>1</v>
      </c>
      <c r="X33">
        <f t="shared" si="10"/>
        <v>0</v>
      </c>
      <c r="Y33">
        <f t="shared" si="11"/>
        <v>0</v>
      </c>
      <c r="Z33">
        <f t="shared" si="12"/>
        <v>0</v>
      </c>
      <c r="AA33">
        <f t="shared" si="13"/>
        <v>0</v>
      </c>
      <c r="AB33">
        <f t="shared" si="14"/>
        <v>0</v>
      </c>
      <c r="AC33">
        <f t="shared" si="15"/>
        <v>0</v>
      </c>
      <c r="AD33">
        <f t="shared" si="16"/>
        <v>0</v>
      </c>
      <c r="AE33">
        <f t="shared" si="17"/>
        <v>0</v>
      </c>
      <c r="AF33">
        <f t="shared" si="18"/>
        <v>0</v>
      </c>
      <c r="AG33">
        <f t="shared" si="19"/>
        <v>0</v>
      </c>
      <c r="AH33">
        <f t="shared" si="20"/>
        <v>1</v>
      </c>
      <c r="AI33">
        <f t="shared" si="21"/>
        <v>0</v>
      </c>
      <c r="AJ33">
        <f t="shared" si="22"/>
        <v>0</v>
      </c>
      <c r="AK33">
        <f t="shared" si="23"/>
        <v>0</v>
      </c>
    </row>
    <row r="34" spans="1:37" x14ac:dyDescent="0.35">
      <c r="A34" s="1">
        <v>40941</v>
      </c>
      <c r="B34">
        <v>3841</v>
      </c>
      <c r="C34">
        <v>3987</v>
      </c>
      <c r="D34">
        <f t="shared" si="24"/>
        <v>4</v>
      </c>
      <c r="E34">
        <f t="shared" si="25"/>
        <v>0</v>
      </c>
      <c r="F34">
        <f t="shared" si="26"/>
        <v>0</v>
      </c>
      <c r="G34">
        <f t="shared" si="26"/>
        <v>0</v>
      </c>
      <c r="H34">
        <f t="shared" si="26"/>
        <v>0</v>
      </c>
      <c r="I34">
        <f t="shared" si="26"/>
        <v>1</v>
      </c>
      <c r="J34">
        <f t="shared" si="26"/>
        <v>0</v>
      </c>
      <c r="K34">
        <f t="shared" si="26"/>
        <v>0</v>
      </c>
      <c r="L34">
        <f t="shared" si="27"/>
        <v>3674</v>
      </c>
      <c r="M34">
        <f t="shared" si="29"/>
        <v>3657</v>
      </c>
      <c r="N34">
        <f t="shared" si="28"/>
        <v>4243.8</v>
      </c>
      <c r="O34">
        <f t="shared" si="1"/>
        <v>2</v>
      </c>
      <c r="P34" t="str">
        <f t="shared" si="2"/>
        <v>Winter</v>
      </c>
      <c r="Q34">
        <f t="shared" si="3"/>
        <v>2</v>
      </c>
      <c r="R34">
        <f t="shared" si="4"/>
        <v>1</v>
      </c>
      <c r="S34">
        <f t="shared" si="5"/>
        <v>0</v>
      </c>
      <c r="T34">
        <f t="shared" si="6"/>
        <v>0</v>
      </c>
      <c r="U34">
        <f t="shared" si="7"/>
        <v>0</v>
      </c>
      <c r="V34">
        <f t="shared" si="8"/>
        <v>0</v>
      </c>
      <c r="W34">
        <f t="shared" si="9"/>
        <v>1</v>
      </c>
      <c r="X34">
        <f t="shared" si="10"/>
        <v>0</v>
      </c>
      <c r="Y34">
        <f t="shared" si="11"/>
        <v>0</v>
      </c>
      <c r="Z34">
        <f t="shared" si="12"/>
        <v>0</v>
      </c>
      <c r="AA34">
        <f t="shared" si="13"/>
        <v>0</v>
      </c>
      <c r="AB34">
        <f t="shared" si="14"/>
        <v>0</v>
      </c>
      <c r="AC34">
        <f t="shared" si="15"/>
        <v>0</v>
      </c>
      <c r="AD34">
        <f t="shared" si="16"/>
        <v>0</v>
      </c>
      <c r="AE34">
        <f t="shared" si="17"/>
        <v>0</v>
      </c>
      <c r="AF34">
        <f t="shared" si="18"/>
        <v>0</v>
      </c>
      <c r="AG34">
        <f t="shared" si="19"/>
        <v>0</v>
      </c>
      <c r="AH34">
        <f t="shared" si="20"/>
        <v>1</v>
      </c>
      <c r="AI34">
        <f t="shared" si="21"/>
        <v>0</v>
      </c>
      <c r="AJ34">
        <f t="shared" si="22"/>
        <v>0</v>
      </c>
      <c r="AK34">
        <f t="shared" si="23"/>
        <v>0</v>
      </c>
    </row>
    <row r="35" spans="1:37" x14ac:dyDescent="0.35">
      <c r="A35" s="1">
        <v>40942</v>
      </c>
      <c r="B35">
        <v>4489</v>
      </c>
      <c r="C35">
        <v>3841</v>
      </c>
      <c r="D35">
        <f t="shared" si="24"/>
        <v>5</v>
      </c>
      <c r="E35">
        <f t="shared" si="25"/>
        <v>0</v>
      </c>
      <c r="F35">
        <f t="shared" si="26"/>
        <v>0</v>
      </c>
      <c r="G35">
        <f t="shared" si="26"/>
        <v>0</v>
      </c>
      <c r="H35">
        <f t="shared" si="26"/>
        <v>0</v>
      </c>
      <c r="I35">
        <f t="shared" si="26"/>
        <v>0</v>
      </c>
      <c r="J35">
        <f t="shared" si="26"/>
        <v>1</v>
      </c>
      <c r="K35">
        <f t="shared" si="26"/>
        <v>0</v>
      </c>
      <c r="L35">
        <f t="shared" si="27"/>
        <v>3874</v>
      </c>
      <c r="M35">
        <f t="shared" si="29"/>
        <v>4107</v>
      </c>
      <c r="N35">
        <f t="shared" si="28"/>
        <v>3978.8</v>
      </c>
      <c r="O35">
        <f t="shared" si="1"/>
        <v>2</v>
      </c>
      <c r="P35" t="str">
        <f t="shared" si="2"/>
        <v>Winter</v>
      </c>
      <c r="Q35">
        <f t="shared" si="3"/>
        <v>3</v>
      </c>
      <c r="R35">
        <f t="shared" si="4"/>
        <v>1</v>
      </c>
      <c r="S35">
        <f t="shared" si="5"/>
        <v>0</v>
      </c>
      <c r="T35">
        <f t="shared" si="6"/>
        <v>0</v>
      </c>
      <c r="U35">
        <f t="shared" si="7"/>
        <v>0</v>
      </c>
      <c r="V35">
        <f t="shared" si="8"/>
        <v>0</v>
      </c>
      <c r="W35">
        <f t="shared" si="9"/>
        <v>1</v>
      </c>
      <c r="X35">
        <f t="shared" si="10"/>
        <v>0</v>
      </c>
      <c r="Y35">
        <f t="shared" si="11"/>
        <v>0</v>
      </c>
      <c r="Z35">
        <f t="shared" si="12"/>
        <v>0</v>
      </c>
      <c r="AA35">
        <f t="shared" si="13"/>
        <v>0</v>
      </c>
      <c r="AB35">
        <f t="shared" si="14"/>
        <v>0</v>
      </c>
      <c r="AC35">
        <f t="shared" si="15"/>
        <v>0</v>
      </c>
      <c r="AD35">
        <f t="shared" si="16"/>
        <v>0</v>
      </c>
      <c r="AE35">
        <f t="shared" si="17"/>
        <v>0</v>
      </c>
      <c r="AF35">
        <f t="shared" si="18"/>
        <v>0</v>
      </c>
      <c r="AG35">
        <f t="shared" si="19"/>
        <v>0</v>
      </c>
      <c r="AH35">
        <f t="shared" si="20"/>
        <v>1</v>
      </c>
      <c r="AI35">
        <f t="shared" si="21"/>
        <v>0</v>
      </c>
      <c r="AJ35">
        <f t="shared" si="22"/>
        <v>0</v>
      </c>
      <c r="AK35">
        <f t="shared" si="23"/>
        <v>0</v>
      </c>
    </row>
    <row r="36" spans="1:37" x14ac:dyDescent="0.35">
      <c r="A36" s="1">
        <v>40943</v>
      </c>
      <c r="B36">
        <v>5628</v>
      </c>
      <c r="C36">
        <v>4489</v>
      </c>
      <c r="D36">
        <f t="shared" si="24"/>
        <v>6</v>
      </c>
      <c r="E36">
        <f t="shared" si="25"/>
        <v>1</v>
      </c>
      <c r="F36">
        <f t="shared" si="26"/>
        <v>0</v>
      </c>
      <c r="G36">
        <f t="shared" si="26"/>
        <v>0</v>
      </c>
      <c r="H36">
        <f t="shared" si="26"/>
        <v>0</v>
      </c>
      <c r="I36">
        <f t="shared" si="26"/>
        <v>0</v>
      </c>
      <c r="J36">
        <f t="shared" si="26"/>
        <v>0</v>
      </c>
      <c r="K36">
        <f t="shared" si="26"/>
        <v>1</v>
      </c>
      <c r="L36">
        <f t="shared" si="27"/>
        <v>4105.666666666667</v>
      </c>
      <c r="M36">
        <f t="shared" si="29"/>
        <v>5166</v>
      </c>
      <c r="N36">
        <f t="shared" si="28"/>
        <v>3870.4</v>
      </c>
      <c r="O36">
        <f t="shared" si="1"/>
        <v>2</v>
      </c>
      <c r="P36" t="str">
        <f t="shared" si="2"/>
        <v>Winter</v>
      </c>
      <c r="Q36">
        <f t="shared" si="3"/>
        <v>4</v>
      </c>
      <c r="R36">
        <f t="shared" si="4"/>
        <v>1</v>
      </c>
      <c r="S36">
        <f t="shared" si="5"/>
        <v>0</v>
      </c>
      <c r="T36">
        <f t="shared" si="6"/>
        <v>0</v>
      </c>
      <c r="U36">
        <f t="shared" si="7"/>
        <v>0</v>
      </c>
      <c r="V36">
        <f t="shared" si="8"/>
        <v>0</v>
      </c>
      <c r="W36">
        <f t="shared" si="9"/>
        <v>1</v>
      </c>
      <c r="X36">
        <f t="shared" si="10"/>
        <v>0</v>
      </c>
      <c r="Y36">
        <f t="shared" si="11"/>
        <v>0</v>
      </c>
      <c r="Z36">
        <f t="shared" si="12"/>
        <v>0</v>
      </c>
      <c r="AA36">
        <f t="shared" si="13"/>
        <v>0</v>
      </c>
      <c r="AB36">
        <f t="shared" si="14"/>
        <v>0</v>
      </c>
      <c r="AC36">
        <f t="shared" si="15"/>
        <v>0</v>
      </c>
      <c r="AD36">
        <f t="shared" si="16"/>
        <v>0</v>
      </c>
      <c r="AE36">
        <f t="shared" si="17"/>
        <v>0</v>
      </c>
      <c r="AF36">
        <f t="shared" si="18"/>
        <v>0</v>
      </c>
      <c r="AG36">
        <f t="shared" si="19"/>
        <v>0</v>
      </c>
      <c r="AH36">
        <f t="shared" si="20"/>
        <v>1</v>
      </c>
      <c r="AI36">
        <f t="shared" si="21"/>
        <v>0</v>
      </c>
      <c r="AJ36">
        <f t="shared" si="22"/>
        <v>0</v>
      </c>
      <c r="AK36">
        <f t="shared" si="23"/>
        <v>0</v>
      </c>
    </row>
    <row r="37" spans="1:37" x14ac:dyDescent="0.35">
      <c r="A37" s="1">
        <v>40944</v>
      </c>
      <c r="B37">
        <v>4295</v>
      </c>
      <c r="C37">
        <v>5628</v>
      </c>
      <c r="D37">
        <f t="shared" si="24"/>
        <v>7</v>
      </c>
      <c r="E37">
        <f t="shared" si="25"/>
        <v>1</v>
      </c>
      <c r="F37">
        <f t="shared" si="26"/>
        <v>0</v>
      </c>
      <c r="G37">
        <f t="shared" si="26"/>
        <v>0</v>
      </c>
      <c r="H37">
        <f t="shared" si="26"/>
        <v>0</v>
      </c>
      <c r="I37">
        <f t="shared" si="26"/>
        <v>0</v>
      </c>
      <c r="J37">
        <f t="shared" si="26"/>
        <v>0</v>
      </c>
      <c r="K37">
        <f t="shared" si="26"/>
        <v>0</v>
      </c>
      <c r="L37">
        <f t="shared" si="27"/>
        <v>4652.666666666667</v>
      </c>
      <c r="M37">
        <f t="shared" si="29"/>
        <v>5031</v>
      </c>
      <c r="N37">
        <f t="shared" si="28"/>
        <v>4347.8</v>
      </c>
      <c r="O37">
        <f t="shared" si="1"/>
        <v>2</v>
      </c>
      <c r="P37" t="str">
        <f t="shared" si="2"/>
        <v>Winter</v>
      </c>
      <c r="Q37">
        <f t="shared" si="3"/>
        <v>5</v>
      </c>
      <c r="R37">
        <f t="shared" si="4"/>
        <v>1</v>
      </c>
      <c r="S37">
        <f t="shared" si="5"/>
        <v>0</v>
      </c>
      <c r="T37">
        <f t="shared" si="6"/>
        <v>0</v>
      </c>
      <c r="U37">
        <f t="shared" si="7"/>
        <v>0</v>
      </c>
      <c r="V37">
        <f t="shared" si="8"/>
        <v>0</v>
      </c>
      <c r="W37">
        <f t="shared" si="9"/>
        <v>1</v>
      </c>
      <c r="X37">
        <f t="shared" si="10"/>
        <v>0</v>
      </c>
      <c r="Y37">
        <f t="shared" si="11"/>
        <v>0</v>
      </c>
      <c r="Z37">
        <f t="shared" si="12"/>
        <v>0</v>
      </c>
      <c r="AA37">
        <f t="shared" si="13"/>
        <v>0</v>
      </c>
      <c r="AB37">
        <f t="shared" si="14"/>
        <v>0</v>
      </c>
      <c r="AC37">
        <f t="shared" si="15"/>
        <v>0</v>
      </c>
      <c r="AD37">
        <f t="shared" si="16"/>
        <v>0</v>
      </c>
      <c r="AE37">
        <f t="shared" si="17"/>
        <v>0</v>
      </c>
      <c r="AF37">
        <f t="shared" si="18"/>
        <v>0</v>
      </c>
      <c r="AG37">
        <f t="shared" si="19"/>
        <v>0</v>
      </c>
      <c r="AH37">
        <f t="shared" si="20"/>
        <v>1</v>
      </c>
      <c r="AI37">
        <f t="shared" si="21"/>
        <v>0</v>
      </c>
      <c r="AJ37">
        <f t="shared" si="22"/>
        <v>0</v>
      </c>
      <c r="AK37">
        <f t="shared" si="23"/>
        <v>0</v>
      </c>
    </row>
    <row r="38" spans="1:37" x14ac:dyDescent="0.35">
      <c r="A38" s="1">
        <v>40945</v>
      </c>
      <c r="B38">
        <v>3259</v>
      </c>
      <c r="C38">
        <v>4295</v>
      </c>
      <c r="D38">
        <f t="shared" si="24"/>
        <v>1</v>
      </c>
      <c r="E38">
        <f t="shared" si="25"/>
        <v>0</v>
      </c>
      <c r="F38">
        <f t="shared" si="26"/>
        <v>1</v>
      </c>
      <c r="G38">
        <f t="shared" si="26"/>
        <v>0</v>
      </c>
      <c r="H38">
        <f t="shared" si="26"/>
        <v>0</v>
      </c>
      <c r="I38">
        <f t="shared" si="26"/>
        <v>0</v>
      </c>
      <c r="J38">
        <f t="shared" si="26"/>
        <v>0</v>
      </c>
      <c r="K38">
        <f t="shared" si="26"/>
        <v>0</v>
      </c>
      <c r="L38">
        <f t="shared" si="27"/>
        <v>4804</v>
      </c>
      <c r="M38">
        <f t="shared" si="29"/>
        <v>3241</v>
      </c>
      <c r="N38">
        <f t="shared" si="28"/>
        <v>4448</v>
      </c>
      <c r="O38">
        <f t="shared" si="1"/>
        <v>2</v>
      </c>
      <c r="P38" t="str">
        <f t="shared" si="2"/>
        <v>Winter</v>
      </c>
      <c r="Q38">
        <f t="shared" si="3"/>
        <v>6</v>
      </c>
      <c r="R38">
        <f t="shared" si="4"/>
        <v>1</v>
      </c>
      <c r="S38">
        <f t="shared" si="5"/>
        <v>0</v>
      </c>
      <c r="T38">
        <f t="shared" si="6"/>
        <v>0</v>
      </c>
      <c r="U38">
        <f t="shared" si="7"/>
        <v>0</v>
      </c>
      <c r="V38">
        <f t="shared" si="8"/>
        <v>0</v>
      </c>
      <c r="W38">
        <f t="shared" si="9"/>
        <v>1</v>
      </c>
      <c r="X38">
        <f t="shared" si="10"/>
        <v>0</v>
      </c>
      <c r="Y38">
        <f t="shared" si="11"/>
        <v>0</v>
      </c>
      <c r="Z38">
        <f t="shared" si="12"/>
        <v>0</v>
      </c>
      <c r="AA38">
        <f t="shared" si="13"/>
        <v>0</v>
      </c>
      <c r="AB38">
        <f t="shared" si="14"/>
        <v>0</v>
      </c>
      <c r="AC38">
        <f t="shared" si="15"/>
        <v>0</v>
      </c>
      <c r="AD38">
        <f t="shared" si="16"/>
        <v>0</v>
      </c>
      <c r="AE38">
        <f t="shared" si="17"/>
        <v>0</v>
      </c>
      <c r="AF38">
        <f t="shared" si="18"/>
        <v>0</v>
      </c>
      <c r="AG38">
        <f t="shared" si="19"/>
        <v>0</v>
      </c>
      <c r="AH38">
        <f t="shared" si="20"/>
        <v>1</v>
      </c>
      <c r="AI38">
        <f t="shared" si="21"/>
        <v>0</v>
      </c>
      <c r="AJ38">
        <f t="shared" si="22"/>
        <v>0</v>
      </c>
      <c r="AK38">
        <f t="shared" si="23"/>
        <v>0</v>
      </c>
    </row>
    <row r="39" spans="1:37" x14ac:dyDescent="0.35">
      <c r="A39" s="1">
        <v>40946</v>
      </c>
      <c r="B39">
        <v>3582</v>
      </c>
      <c r="C39">
        <v>3259</v>
      </c>
      <c r="D39">
        <f t="shared" si="24"/>
        <v>2</v>
      </c>
      <c r="E39">
        <f t="shared" si="25"/>
        <v>0</v>
      </c>
      <c r="F39">
        <f t="shared" si="26"/>
        <v>0</v>
      </c>
      <c r="G39">
        <f t="shared" si="26"/>
        <v>1</v>
      </c>
      <c r="H39">
        <f t="shared" si="26"/>
        <v>0</v>
      </c>
      <c r="I39">
        <f t="shared" si="26"/>
        <v>0</v>
      </c>
      <c r="J39">
        <f t="shared" si="26"/>
        <v>0</v>
      </c>
      <c r="K39">
        <f t="shared" si="26"/>
        <v>0</v>
      </c>
      <c r="L39">
        <f t="shared" si="27"/>
        <v>4394</v>
      </c>
      <c r="M39">
        <f t="shared" si="29"/>
        <v>3794</v>
      </c>
      <c r="N39">
        <f t="shared" si="28"/>
        <v>4302.3999999999996</v>
      </c>
      <c r="O39">
        <f t="shared" si="1"/>
        <v>2</v>
      </c>
      <c r="P39" t="str">
        <f t="shared" si="2"/>
        <v>Winter</v>
      </c>
      <c r="Q39">
        <f t="shared" si="3"/>
        <v>7</v>
      </c>
      <c r="R39">
        <f t="shared" si="4"/>
        <v>1</v>
      </c>
      <c r="S39">
        <f t="shared" si="5"/>
        <v>0</v>
      </c>
      <c r="T39">
        <f t="shared" si="6"/>
        <v>0</v>
      </c>
      <c r="U39">
        <f t="shared" si="7"/>
        <v>0</v>
      </c>
      <c r="V39">
        <f t="shared" si="8"/>
        <v>0</v>
      </c>
      <c r="W39">
        <f t="shared" si="9"/>
        <v>1</v>
      </c>
      <c r="X39">
        <f t="shared" si="10"/>
        <v>0</v>
      </c>
      <c r="Y39">
        <f t="shared" si="11"/>
        <v>0</v>
      </c>
      <c r="Z39">
        <f t="shared" si="12"/>
        <v>0</v>
      </c>
      <c r="AA39">
        <f t="shared" si="13"/>
        <v>0</v>
      </c>
      <c r="AB39">
        <f t="shared" si="14"/>
        <v>0</v>
      </c>
      <c r="AC39">
        <f t="shared" si="15"/>
        <v>0</v>
      </c>
      <c r="AD39">
        <f t="shared" si="16"/>
        <v>0</v>
      </c>
      <c r="AE39">
        <f t="shared" si="17"/>
        <v>0</v>
      </c>
      <c r="AF39">
        <f t="shared" si="18"/>
        <v>0</v>
      </c>
      <c r="AG39">
        <f t="shared" si="19"/>
        <v>0</v>
      </c>
      <c r="AH39">
        <f t="shared" si="20"/>
        <v>1</v>
      </c>
      <c r="AI39">
        <f t="shared" si="21"/>
        <v>0</v>
      </c>
      <c r="AJ39">
        <f t="shared" si="22"/>
        <v>0</v>
      </c>
      <c r="AK39">
        <f t="shared" si="23"/>
        <v>0</v>
      </c>
    </row>
    <row r="40" spans="1:37" x14ac:dyDescent="0.35">
      <c r="A40" s="1">
        <v>40947</v>
      </c>
      <c r="B40">
        <v>3878</v>
      </c>
      <c r="C40">
        <v>3582</v>
      </c>
      <c r="D40">
        <f t="shared" si="24"/>
        <v>3</v>
      </c>
      <c r="E40">
        <f t="shared" si="25"/>
        <v>0</v>
      </c>
      <c r="F40">
        <f t="shared" si="26"/>
        <v>0</v>
      </c>
      <c r="G40">
        <f t="shared" si="26"/>
        <v>0</v>
      </c>
      <c r="H40">
        <f t="shared" si="26"/>
        <v>1</v>
      </c>
      <c r="I40">
        <f t="shared" si="26"/>
        <v>0</v>
      </c>
      <c r="J40">
        <f t="shared" si="26"/>
        <v>0</v>
      </c>
      <c r="K40">
        <f t="shared" si="26"/>
        <v>0</v>
      </c>
      <c r="L40">
        <f t="shared" si="27"/>
        <v>3712</v>
      </c>
      <c r="M40">
        <f t="shared" si="29"/>
        <v>3987</v>
      </c>
      <c r="N40">
        <f t="shared" si="28"/>
        <v>4250.6000000000004</v>
      </c>
      <c r="O40">
        <f t="shared" si="1"/>
        <v>2</v>
      </c>
      <c r="P40" t="str">
        <f t="shared" si="2"/>
        <v>Winter</v>
      </c>
      <c r="Q40">
        <f t="shared" si="3"/>
        <v>8</v>
      </c>
      <c r="R40">
        <f t="shared" si="4"/>
        <v>1</v>
      </c>
      <c r="S40">
        <f t="shared" si="5"/>
        <v>0</v>
      </c>
      <c r="T40">
        <f t="shared" si="6"/>
        <v>0</v>
      </c>
      <c r="U40">
        <f t="shared" si="7"/>
        <v>0</v>
      </c>
      <c r="V40">
        <f t="shared" si="8"/>
        <v>0</v>
      </c>
      <c r="W40">
        <f t="shared" si="9"/>
        <v>1</v>
      </c>
      <c r="X40">
        <f t="shared" si="10"/>
        <v>0</v>
      </c>
      <c r="Y40">
        <f t="shared" si="11"/>
        <v>0</v>
      </c>
      <c r="Z40">
        <f t="shared" si="12"/>
        <v>0</v>
      </c>
      <c r="AA40">
        <f t="shared" si="13"/>
        <v>0</v>
      </c>
      <c r="AB40">
        <f t="shared" si="14"/>
        <v>0</v>
      </c>
      <c r="AC40">
        <f t="shared" si="15"/>
        <v>0</v>
      </c>
      <c r="AD40">
        <f t="shared" si="16"/>
        <v>0</v>
      </c>
      <c r="AE40">
        <f t="shared" si="17"/>
        <v>0</v>
      </c>
      <c r="AF40">
        <f t="shared" si="18"/>
        <v>0</v>
      </c>
      <c r="AG40">
        <f t="shared" si="19"/>
        <v>0</v>
      </c>
      <c r="AH40">
        <f t="shared" si="20"/>
        <v>1</v>
      </c>
      <c r="AI40">
        <f t="shared" si="21"/>
        <v>0</v>
      </c>
      <c r="AJ40">
        <f t="shared" si="22"/>
        <v>0</v>
      </c>
      <c r="AK40">
        <f t="shared" si="23"/>
        <v>0</v>
      </c>
    </row>
    <row r="41" spans="1:37" x14ac:dyDescent="0.35">
      <c r="A41" s="1">
        <v>40948</v>
      </c>
      <c r="B41">
        <v>4423</v>
      </c>
      <c r="C41">
        <v>3878</v>
      </c>
      <c r="D41">
        <f t="shared" si="24"/>
        <v>4</v>
      </c>
      <c r="E41">
        <f t="shared" si="25"/>
        <v>0</v>
      </c>
      <c r="F41">
        <f t="shared" si="26"/>
        <v>0</v>
      </c>
      <c r="G41">
        <f t="shared" si="26"/>
        <v>0</v>
      </c>
      <c r="H41">
        <f t="shared" si="26"/>
        <v>0</v>
      </c>
      <c r="I41">
        <f t="shared" si="26"/>
        <v>1</v>
      </c>
      <c r="J41">
        <f t="shared" si="26"/>
        <v>0</v>
      </c>
      <c r="K41">
        <f t="shared" si="26"/>
        <v>0</v>
      </c>
      <c r="L41">
        <f t="shared" si="27"/>
        <v>3573</v>
      </c>
      <c r="M41">
        <f t="shared" si="29"/>
        <v>3841</v>
      </c>
      <c r="N41">
        <f t="shared" si="28"/>
        <v>4128.3999999999996</v>
      </c>
      <c r="O41">
        <f t="shared" si="1"/>
        <v>2</v>
      </c>
      <c r="P41" t="str">
        <f t="shared" si="2"/>
        <v>Winter</v>
      </c>
      <c r="Q41">
        <f t="shared" si="3"/>
        <v>9</v>
      </c>
      <c r="R41">
        <f t="shared" si="4"/>
        <v>1</v>
      </c>
      <c r="S41">
        <f t="shared" si="5"/>
        <v>0</v>
      </c>
      <c r="T41">
        <f t="shared" si="6"/>
        <v>0</v>
      </c>
      <c r="U41">
        <f t="shared" si="7"/>
        <v>0</v>
      </c>
      <c r="V41">
        <f t="shared" si="8"/>
        <v>0</v>
      </c>
      <c r="W41">
        <f t="shared" si="9"/>
        <v>1</v>
      </c>
      <c r="X41">
        <f t="shared" si="10"/>
        <v>0</v>
      </c>
      <c r="Y41">
        <f t="shared" si="11"/>
        <v>0</v>
      </c>
      <c r="Z41">
        <f t="shared" si="12"/>
        <v>0</v>
      </c>
      <c r="AA41">
        <f t="shared" si="13"/>
        <v>0</v>
      </c>
      <c r="AB41">
        <f t="shared" si="14"/>
        <v>0</v>
      </c>
      <c r="AC41">
        <f t="shared" si="15"/>
        <v>0</v>
      </c>
      <c r="AD41">
        <f t="shared" si="16"/>
        <v>0</v>
      </c>
      <c r="AE41">
        <f t="shared" si="17"/>
        <v>0</v>
      </c>
      <c r="AF41">
        <f t="shared" si="18"/>
        <v>0</v>
      </c>
      <c r="AG41">
        <f t="shared" si="19"/>
        <v>0</v>
      </c>
      <c r="AH41">
        <f t="shared" si="20"/>
        <v>1</v>
      </c>
      <c r="AI41">
        <f t="shared" si="21"/>
        <v>0</v>
      </c>
      <c r="AJ41">
        <f t="shared" si="22"/>
        <v>0</v>
      </c>
      <c r="AK41">
        <f t="shared" si="23"/>
        <v>0</v>
      </c>
    </row>
    <row r="42" spans="1:37" x14ac:dyDescent="0.35">
      <c r="A42" s="1">
        <v>40949</v>
      </c>
      <c r="B42">
        <v>4431</v>
      </c>
      <c r="C42">
        <v>4423</v>
      </c>
      <c r="D42">
        <f t="shared" si="24"/>
        <v>5</v>
      </c>
      <c r="E42">
        <f t="shared" si="25"/>
        <v>0</v>
      </c>
      <c r="F42">
        <f t="shared" si="26"/>
        <v>0</v>
      </c>
      <c r="G42">
        <f t="shared" si="26"/>
        <v>0</v>
      </c>
      <c r="H42">
        <f t="shared" si="26"/>
        <v>0</v>
      </c>
      <c r="I42">
        <f t="shared" si="26"/>
        <v>0</v>
      </c>
      <c r="J42">
        <f t="shared" si="26"/>
        <v>1</v>
      </c>
      <c r="K42">
        <f t="shared" si="26"/>
        <v>0</v>
      </c>
      <c r="L42">
        <f t="shared" si="27"/>
        <v>3961</v>
      </c>
      <c r="M42">
        <f t="shared" si="29"/>
        <v>4489</v>
      </c>
      <c r="N42">
        <f t="shared" si="28"/>
        <v>3887.4</v>
      </c>
      <c r="O42">
        <f t="shared" si="1"/>
        <v>2</v>
      </c>
      <c r="P42" t="str">
        <f t="shared" si="2"/>
        <v>Winter</v>
      </c>
      <c r="Q42">
        <f t="shared" si="3"/>
        <v>10</v>
      </c>
      <c r="R42">
        <f t="shared" si="4"/>
        <v>1</v>
      </c>
      <c r="S42">
        <f t="shared" si="5"/>
        <v>0</v>
      </c>
      <c r="T42">
        <f t="shared" si="6"/>
        <v>0</v>
      </c>
      <c r="U42">
        <f t="shared" si="7"/>
        <v>0</v>
      </c>
      <c r="V42">
        <f t="shared" si="8"/>
        <v>0</v>
      </c>
      <c r="W42">
        <f t="shared" si="9"/>
        <v>1</v>
      </c>
      <c r="X42">
        <f t="shared" si="10"/>
        <v>0</v>
      </c>
      <c r="Y42">
        <f t="shared" si="11"/>
        <v>0</v>
      </c>
      <c r="Z42">
        <f t="shared" si="12"/>
        <v>0</v>
      </c>
      <c r="AA42">
        <f t="shared" si="13"/>
        <v>0</v>
      </c>
      <c r="AB42">
        <f t="shared" si="14"/>
        <v>0</v>
      </c>
      <c r="AC42">
        <f t="shared" si="15"/>
        <v>0</v>
      </c>
      <c r="AD42">
        <f t="shared" si="16"/>
        <v>0</v>
      </c>
      <c r="AE42">
        <f t="shared" si="17"/>
        <v>0</v>
      </c>
      <c r="AF42">
        <f t="shared" si="18"/>
        <v>0</v>
      </c>
      <c r="AG42">
        <f t="shared" si="19"/>
        <v>0</v>
      </c>
      <c r="AH42">
        <f t="shared" si="20"/>
        <v>1</v>
      </c>
      <c r="AI42">
        <f t="shared" si="21"/>
        <v>0</v>
      </c>
      <c r="AJ42">
        <f t="shared" si="22"/>
        <v>0</v>
      </c>
      <c r="AK42">
        <f t="shared" si="23"/>
        <v>0</v>
      </c>
    </row>
    <row r="43" spans="1:37" x14ac:dyDescent="0.35">
      <c r="A43" s="1">
        <v>40950</v>
      </c>
      <c r="B43">
        <v>5229</v>
      </c>
      <c r="C43">
        <v>4431</v>
      </c>
      <c r="D43">
        <f t="shared" si="24"/>
        <v>6</v>
      </c>
      <c r="E43">
        <f t="shared" si="25"/>
        <v>1</v>
      </c>
      <c r="F43">
        <f t="shared" si="26"/>
        <v>0</v>
      </c>
      <c r="G43">
        <f t="shared" si="26"/>
        <v>0</v>
      </c>
      <c r="H43">
        <f t="shared" si="26"/>
        <v>0</v>
      </c>
      <c r="I43">
        <f t="shared" si="26"/>
        <v>0</v>
      </c>
      <c r="J43">
        <f t="shared" si="26"/>
        <v>0</v>
      </c>
      <c r="K43">
        <f t="shared" si="26"/>
        <v>1</v>
      </c>
      <c r="L43">
        <f t="shared" si="27"/>
        <v>4244</v>
      </c>
      <c r="M43">
        <f t="shared" si="29"/>
        <v>5628</v>
      </c>
      <c r="N43">
        <f t="shared" si="28"/>
        <v>3914.6</v>
      </c>
      <c r="O43">
        <f t="shared" si="1"/>
        <v>2</v>
      </c>
      <c r="P43" t="str">
        <f t="shared" si="2"/>
        <v>Winter</v>
      </c>
      <c r="Q43">
        <f t="shared" si="3"/>
        <v>11</v>
      </c>
      <c r="R43">
        <f t="shared" si="4"/>
        <v>1</v>
      </c>
      <c r="S43">
        <f t="shared" si="5"/>
        <v>0</v>
      </c>
      <c r="T43">
        <f t="shared" si="6"/>
        <v>0</v>
      </c>
      <c r="U43">
        <f t="shared" si="7"/>
        <v>0</v>
      </c>
      <c r="V43">
        <f t="shared" si="8"/>
        <v>0</v>
      </c>
      <c r="W43">
        <f t="shared" si="9"/>
        <v>1</v>
      </c>
      <c r="X43">
        <f t="shared" si="10"/>
        <v>0</v>
      </c>
      <c r="Y43">
        <f t="shared" si="11"/>
        <v>0</v>
      </c>
      <c r="Z43">
        <f t="shared" si="12"/>
        <v>0</v>
      </c>
      <c r="AA43">
        <f t="shared" si="13"/>
        <v>0</v>
      </c>
      <c r="AB43">
        <f t="shared" si="14"/>
        <v>0</v>
      </c>
      <c r="AC43">
        <f t="shared" si="15"/>
        <v>0</v>
      </c>
      <c r="AD43">
        <f t="shared" si="16"/>
        <v>0</v>
      </c>
      <c r="AE43">
        <f t="shared" si="17"/>
        <v>0</v>
      </c>
      <c r="AF43">
        <f t="shared" si="18"/>
        <v>0</v>
      </c>
      <c r="AG43">
        <f t="shared" si="19"/>
        <v>0</v>
      </c>
      <c r="AH43">
        <f t="shared" si="20"/>
        <v>0</v>
      </c>
      <c r="AI43">
        <f t="shared" si="21"/>
        <v>1</v>
      </c>
      <c r="AJ43">
        <f t="shared" si="22"/>
        <v>0</v>
      </c>
      <c r="AK43">
        <f t="shared" si="23"/>
        <v>0</v>
      </c>
    </row>
    <row r="44" spans="1:37" x14ac:dyDescent="0.35">
      <c r="A44" s="1">
        <v>40951</v>
      </c>
      <c r="B44">
        <v>5357</v>
      </c>
      <c r="C44">
        <v>5229</v>
      </c>
      <c r="D44">
        <f t="shared" si="24"/>
        <v>7</v>
      </c>
      <c r="E44">
        <f t="shared" si="25"/>
        <v>1</v>
      </c>
      <c r="F44">
        <f t="shared" si="26"/>
        <v>0</v>
      </c>
      <c r="G44">
        <f t="shared" si="26"/>
        <v>0</v>
      </c>
      <c r="H44">
        <f t="shared" si="26"/>
        <v>0</v>
      </c>
      <c r="I44">
        <f t="shared" si="26"/>
        <v>0</v>
      </c>
      <c r="J44">
        <f t="shared" si="26"/>
        <v>0</v>
      </c>
      <c r="K44">
        <f t="shared" si="26"/>
        <v>0</v>
      </c>
      <c r="L44">
        <f t="shared" si="27"/>
        <v>4694.333333333333</v>
      </c>
      <c r="M44">
        <f t="shared" si="29"/>
        <v>4295</v>
      </c>
      <c r="N44">
        <f t="shared" si="28"/>
        <v>4308.6000000000004</v>
      </c>
      <c r="O44">
        <f t="shared" si="1"/>
        <v>2</v>
      </c>
      <c r="P44" t="str">
        <f t="shared" si="2"/>
        <v>Winter</v>
      </c>
      <c r="Q44">
        <f t="shared" si="3"/>
        <v>12</v>
      </c>
      <c r="R44">
        <f t="shared" si="4"/>
        <v>1</v>
      </c>
      <c r="S44">
        <f t="shared" si="5"/>
        <v>0</v>
      </c>
      <c r="T44">
        <f t="shared" si="6"/>
        <v>0</v>
      </c>
      <c r="U44">
        <f t="shared" si="7"/>
        <v>0</v>
      </c>
      <c r="V44">
        <f t="shared" si="8"/>
        <v>0</v>
      </c>
      <c r="W44">
        <f t="shared" si="9"/>
        <v>1</v>
      </c>
      <c r="X44">
        <f t="shared" si="10"/>
        <v>0</v>
      </c>
      <c r="Y44">
        <f t="shared" si="11"/>
        <v>0</v>
      </c>
      <c r="Z44">
        <f t="shared" si="12"/>
        <v>0</v>
      </c>
      <c r="AA44">
        <f t="shared" si="13"/>
        <v>0</v>
      </c>
      <c r="AB44">
        <f t="shared" si="14"/>
        <v>0</v>
      </c>
      <c r="AC44">
        <f t="shared" si="15"/>
        <v>0</v>
      </c>
      <c r="AD44">
        <f t="shared" si="16"/>
        <v>0</v>
      </c>
      <c r="AE44">
        <f t="shared" si="17"/>
        <v>0</v>
      </c>
      <c r="AF44">
        <f t="shared" si="18"/>
        <v>0</v>
      </c>
      <c r="AG44">
        <f t="shared" si="19"/>
        <v>0</v>
      </c>
      <c r="AH44">
        <f t="shared" si="20"/>
        <v>0</v>
      </c>
      <c r="AI44">
        <f t="shared" si="21"/>
        <v>1</v>
      </c>
      <c r="AJ44">
        <f t="shared" si="22"/>
        <v>0</v>
      </c>
      <c r="AK44">
        <f t="shared" si="23"/>
        <v>0</v>
      </c>
    </row>
    <row r="45" spans="1:37" x14ac:dyDescent="0.35">
      <c r="A45" s="1">
        <v>40952</v>
      </c>
      <c r="B45">
        <v>4260</v>
      </c>
      <c r="C45">
        <v>5357</v>
      </c>
      <c r="D45">
        <f t="shared" si="24"/>
        <v>1</v>
      </c>
      <c r="E45">
        <f t="shared" si="25"/>
        <v>0</v>
      </c>
      <c r="F45">
        <f t="shared" si="26"/>
        <v>1</v>
      </c>
      <c r="G45">
        <f t="shared" si="26"/>
        <v>0</v>
      </c>
      <c r="H45">
        <f t="shared" si="26"/>
        <v>0</v>
      </c>
      <c r="I45">
        <f t="shared" si="26"/>
        <v>0</v>
      </c>
      <c r="J45">
        <f t="shared" si="26"/>
        <v>0</v>
      </c>
      <c r="K45">
        <f t="shared" si="26"/>
        <v>0</v>
      </c>
      <c r="L45">
        <f t="shared" si="27"/>
        <v>5005.666666666667</v>
      </c>
      <c r="M45">
        <f t="shared" si="29"/>
        <v>3259</v>
      </c>
      <c r="N45">
        <f t="shared" si="28"/>
        <v>4663.6000000000004</v>
      </c>
      <c r="O45">
        <f t="shared" si="1"/>
        <v>2</v>
      </c>
      <c r="P45" t="str">
        <f t="shared" si="2"/>
        <v>Winter</v>
      </c>
      <c r="Q45">
        <f t="shared" si="3"/>
        <v>13</v>
      </c>
      <c r="R45">
        <f t="shared" si="4"/>
        <v>1</v>
      </c>
      <c r="S45">
        <f t="shared" si="5"/>
        <v>0</v>
      </c>
      <c r="T45">
        <f t="shared" si="6"/>
        <v>0</v>
      </c>
      <c r="U45">
        <f t="shared" si="7"/>
        <v>0</v>
      </c>
      <c r="V45">
        <f t="shared" si="8"/>
        <v>0</v>
      </c>
      <c r="W45">
        <f t="shared" si="9"/>
        <v>1</v>
      </c>
      <c r="X45">
        <f t="shared" si="10"/>
        <v>0</v>
      </c>
      <c r="Y45">
        <f t="shared" si="11"/>
        <v>0</v>
      </c>
      <c r="Z45">
        <f t="shared" si="12"/>
        <v>0</v>
      </c>
      <c r="AA45">
        <f t="shared" si="13"/>
        <v>0</v>
      </c>
      <c r="AB45">
        <f t="shared" si="14"/>
        <v>0</v>
      </c>
      <c r="AC45">
        <f t="shared" si="15"/>
        <v>0</v>
      </c>
      <c r="AD45">
        <f t="shared" si="16"/>
        <v>0</v>
      </c>
      <c r="AE45">
        <f t="shared" si="17"/>
        <v>0</v>
      </c>
      <c r="AF45">
        <f t="shared" si="18"/>
        <v>0</v>
      </c>
      <c r="AG45">
        <f t="shared" si="19"/>
        <v>0</v>
      </c>
      <c r="AH45">
        <f t="shared" si="20"/>
        <v>0</v>
      </c>
      <c r="AI45">
        <f t="shared" si="21"/>
        <v>1</v>
      </c>
      <c r="AJ45">
        <f t="shared" si="22"/>
        <v>0</v>
      </c>
      <c r="AK45">
        <f t="shared" si="23"/>
        <v>0</v>
      </c>
    </row>
    <row r="46" spans="1:37" x14ac:dyDescent="0.35">
      <c r="A46" s="1">
        <v>40953</v>
      </c>
      <c r="B46">
        <v>6659</v>
      </c>
      <c r="C46">
        <v>4260</v>
      </c>
      <c r="D46">
        <f t="shared" si="24"/>
        <v>2</v>
      </c>
      <c r="E46">
        <f t="shared" si="25"/>
        <v>0</v>
      </c>
      <c r="F46">
        <f t="shared" si="26"/>
        <v>0</v>
      </c>
      <c r="G46">
        <f t="shared" si="26"/>
        <v>1</v>
      </c>
      <c r="H46">
        <f t="shared" si="26"/>
        <v>0</v>
      </c>
      <c r="I46">
        <f t="shared" si="26"/>
        <v>0</v>
      </c>
      <c r="J46">
        <f t="shared" si="26"/>
        <v>0</v>
      </c>
      <c r="K46">
        <f t="shared" si="26"/>
        <v>0</v>
      </c>
      <c r="L46">
        <f t="shared" si="27"/>
        <v>4948.666666666667</v>
      </c>
      <c r="M46">
        <f t="shared" si="29"/>
        <v>3582</v>
      </c>
      <c r="N46">
        <f t="shared" si="28"/>
        <v>4740</v>
      </c>
      <c r="O46">
        <f t="shared" si="1"/>
        <v>2</v>
      </c>
      <c r="P46" t="str">
        <f t="shared" si="2"/>
        <v>Winter</v>
      </c>
      <c r="Q46">
        <f t="shared" si="3"/>
        <v>14</v>
      </c>
      <c r="R46">
        <f t="shared" si="4"/>
        <v>1</v>
      </c>
      <c r="S46">
        <f t="shared" si="5"/>
        <v>0</v>
      </c>
      <c r="T46">
        <f t="shared" si="6"/>
        <v>0</v>
      </c>
      <c r="U46">
        <f t="shared" si="7"/>
        <v>0</v>
      </c>
      <c r="V46">
        <f t="shared" si="8"/>
        <v>0</v>
      </c>
      <c r="W46">
        <f t="shared" si="9"/>
        <v>1</v>
      </c>
      <c r="X46">
        <f t="shared" si="10"/>
        <v>0</v>
      </c>
      <c r="Y46">
        <f t="shared" si="11"/>
        <v>0</v>
      </c>
      <c r="Z46">
        <f t="shared" si="12"/>
        <v>0</v>
      </c>
      <c r="AA46">
        <f t="shared" si="13"/>
        <v>0</v>
      </c>
      <c r="AB46">
        <f t="shared" si="14"/>
        <v>0</v>
      </c>
      <c r="AC46">
        <f t="shared" si="15"/>
        <v>0</v>
      </c>
      <c r="AD46">
        <f t="shared" si="16"/>
        <v>0</v>
      </c>
      <c r="AE46">
        <f t="shared" si="17"/>
        <v>0</v>
      </c>
      <c r="AF46">
        <f t="shared" si="18"/>
        <v>0</v>
      </c>
      <c r="AG46">
        <f t="shared" si="19"/>
        <v>0</v>
      </c>
      <c r="AH46">
        <f t="shared" si="20"/>
        <v>0</v>
      </c>
      <c r="AI46">
        <f t="shared" si="21"/>
        <v>1</v>
      </c>
      <c r="AJ46">
        <f t="shared" si="22"/>
        <v>0</v>
      </c>
      <c r="AK46">
        <f t="shared" si="23"/>
        <v>0</v>
      </c>
    </row>
    <row r="47" spans="1:37" x14ac:dyDescent="0.35">
      <c r="A47" s="1">
        <v>40954</v>
      </c>
      <c r="B47">
        <v>3800</v>
      </c>
      <c r="C47">
        <v>6659</v>
      </c>
      <c r="D47">
        <f t="shared" si="24"/>
        <v>3</v>
      </c>
      <c r="E47">
        <f t="shared" si="25"/>
        <v>0</v>
      </c>
      <c r="F47">
        <f t="shared" si="26"/>
        <v>0</v>
      </c>
      <c r="G47">
        <f t="shared" si="26"/>
        <v>0</v>
      </c>
      <c r="H47">
        <f t="shared" si="26"/>
        <v>1</v>
      </c>
      <c r="I47">
        <f t="shared" si="26"/>
        <v>0</v>
      </c>
      <c r="J47">
        <f t="shared" si="26"/>
        <v>0</v>
      </c>
      <c r="K47">
        <f t="shared" si="26"/>
        <v>0</v>
      </c>
      <c r="L47">
        <f t="shared" si="27"/>
        <v>5425.333333333333</v>
      </c>
      <c r="M47">
        <f t="shared" si="29"/>
        <v>3878</v>
      </c>
      <c r="N47">
        <f t="shared" si="28"/>
        <v>5187.2</v>
      </c>
      <c r="O47">
        <f t="shared" si="1"/>
        <v>2</v>
      </c>
      <c r="P47" t="str">
        <f t="shared" si="2"/>
        <v>Winter</v>
      </c>
      <c r="Q47">
        <f t="shared" si="3"/>
        <v>15</v>
      </c>
      <c r="R47">
        <f t="shared" si="4"/>
        <v>1</v>
      </c>
      <c r="S47">
        <f t="shared" si="5"/>
        <v>0</v>
      </c>
      <c r="T47">
        <f t="shared" si="6"/>
        <v>0</v>
      </c>
      <c r="U47">
        <f t="shared" si="7"/>
        <v>0</v>
      </c>
      <c r="V47">
        <f t="shared" si="8"/>
        <v>0</v>
      </c>
      <c r="W47">
        <f t="shared" si="9"/>
        <v>1</v>
      </c>
      <c r="X47">
        <f t="shared" si="10"/>
        <v>0</v>
      </c>
      <c r="Y47">
        <f t="shared" si="11"/>
        <v>0</v>
      </c>
      <c r="Z47">
        <f t="shared" si="12"/>
        <v>0</v>
      </c>
      <c r="AA47">
        <f t="shared" si="13"/>
        <v>0</v>
      </c>
      <c r="AB47">
        <f t="shared" si="14"/>
        <v>0</v>
      </c>
      <c r="AC47">
        <f t="shared" si="15"/>
        <v>0</v>
      </c>
      <c r="AD47">
        <f t="shared" si="16"/>
        <v>0</v>
      </c>
      <c r="AE47">
        <f t="shared" si="17"/>
        <v>0</v>
      </c>
      <c r="AF47">
        <f t="shared" si="18"/>
        <v>0</v>
      </c>
      <c r="AG47">
        <f t="shared" si="19"/>
        <v>0</v>
      </c>
      <c r="AH47">
        <f t="shared" si="20"/>
        <v>0</v>
      </c>
      <c r="AI47">
        <f t="shared" si="21"/>
        <v>1</v>
      </c>
      <c r="AJ47">
        <f t="shared" si="22"/>
        <v>0</v>
      </c>
      <c r="AK47">
        <f t="shared" si="23"/>
        <v>0</v>
      </c>
    </row>
    <row r="48" spans="1:37" x14ac:dyDescent="0.35">
      <c r="A48" s="1">
        <v>40955</v>
      </c>
      <c r="B48">
        <v>3960</v>
      </c>
      <c r="C48">
        <v>3800</v>
      </c>
      <c r="D48">
        <f t="shared" si="24"/>
        <v>4</v>
      </c>
      <c r="E48">
        <f t="shared" si="25"/>
        <v>0</v>
      </c>
      <c r="F48">
        <f t="shared" si="26"/>
        <v>0</v>
      </c>
      <c r="G48">
        <f t="shared" si="26"/>
        <v>0</v>
      </c>
      <c r="H48">
        <f t="shared" si="26"/>
        <v>0</v>
      </c>
      <c r="I48">
        <f t="shared" si="26"/>
        <v>1</v>
      </c>
      <c r="J48">
        <f t="shared" si="26"/>
        <v>0</v>
      </c>
      <c r="K48">
        <f t="shared" si="26"/>
        <v>0</v>
      </c>
      <c r="L48">
        <f t="shared" si="27"/>
        <v>4906.333333333333</v>
      </c>
      <c r="M48">
        <f t="shared" si="29"/>
        <v>4423</v>
      </c>
      <c r="N48">
        <f t="shared" si="28"/>
        <v>5061</v>
      </c>
      <c r="O48">
        <f t="shared" si="1"/>
        <v>2</v>
      </c>
      <c r="P48" t="str">
        <f t="shared" si="2"/>
        <v>Winter</v>
      </c>
      <c r="Q48">
        <f t="shared" si="3"/>
        <v>16</v>
      </c>
      <c r="R48">
        <f t="shared" si="4"/>
        <v>1</v>
      </c>
      <c r="S48">
        <f t="shared" si="5"/>
        <v>0</v>
      </c>
      <c r="T48">
        <f t="shared" si="6"/>
        <v>0</v>
      </c>
      <c r="U48">
        <f t="shared" si="7"/>
        <v>0</v>
      </c>
      <c r="V48">
        <f t="shared" si="8"/>
        <v>0</v>
      </c>
      <c r="W48">
        <f t="shared" si="9"/>
        <v>1</v>
      </c>
      <c r="X48">
        <f t="shared" si="10"/>
        <v>0</v>
      </c>
      <c r="Y48">
        <f t="shared" si="11"/>
        <v>0</v>
      </c>
      <c r="Z48">
        <f t="shared" si="12"/>
        <v>0</v>
      </c>
      <c r="AA48">
        <f t="shared" si="13"/>
        <v>0</v>
      </c>
      <c r="AB48">
        <f t="shared" si="14"/>
        <v>0</v>
      </c>
      <c r="AC48">
        <f t="shared" si="15"/>
        <v>0</v>
      </c>
      <c r="AD48">
        <f t="shared" si="16"/>
        <v>0</v>
      </c>
      <c r="AE48">
        <f t="shared" si="17"/>
        <v>0</v>
      </c>
      <c r="AF48">
        <f t="shared" si="18"/>
        <v>0</v>
      </c>
      <c r="AG48">
        <f t="shared" si="19"/>
        <v>0</v>
      </c>
      <c r="AH48">
        <f t="shared" si="20"/>
        <v>0</v>
      </c>
      <c r="AI48">
        <f t="shared" si="21"/>
        <v>1</v>
      </c>
      <c r="AJ48">
        <f t="shared" si="22"/>
        <v>0</v>
      </c>
      <c r="AK48">
        <f t="shared" si="23"/>
        <v>0</v>
      </c>
    </row>
    <row r="49" spans="1:37" x14ac:dyDescent="0.35">
      <c r="A49" s="1">
        <v>40956</v>
      </c>
      <c r="B49">
        <v>4609</v>
      </c>
      <c r="C49">
        <v>3960</v>
      </c>
      <c r="D49">
        <f t="shared" si="24"/>
        <v>5</v>
      </c>
      <c r="E49">
        <f t="shared" si="25"/>
        <v>0</v>
      </c>
      <c r="F49">
        <f t="shared" si="26"/>
        <v>0</v>
      </c>
      <c r="G49">
        <f t="shared" si="26"/>
        <v>0</v>
      </c>
      <c r="H49">
        <f t="shared" si="26"/>
        <v>0</v>
      </c>
      <c r="I49">
        <f t="shared" si="26"/>
        <v>0</v>
      </c>
      <c r="J49">
        <f t="shared" si="26"/>
        <v>1</v>
      </c>
      <c r="K49">
        <f t="shared" si="26"/>
        <v>0</v>
      </c>
      <c r="L49">
        <f t="shared" si="27"/>
        <v>4806.333333333333</v>
      </c>
      <c r="M49">
        <f t="shared" si="29"/>
        <v>4431</v>
      </c>
      <c r="N49">
        <f t="shared" si="28"/>
        <v>4807.2</v>
      </c>
      <c r="O49">
        <f t="shared" si="1"/>
        <v>2</v>
      </c>
      <c r="P49" t="str">
        <f t="shared" si="2"/>
        <v>Winter</v>
      </c>
      <c r="Q49">
        <f t="shared" si="3"/>
        <v>17</v>
      </c>
      <c r="R49">
        <f t="shared" si="4"/>
        <v>1</v>
      </c>
      <c r="S49">
        <f t="shared" si="5"/>
        <v>0</v>
      </c>
      <c r="T49">
        <f t="shared" si="6"/>
        <v>0</v>
      </c>
      <c r="U49">
        <f t="shared" si="7"/>
        <v>0</v>
      </c>
      <c r="V49">
        <f t="shared" si="8"/>
        <v>0</v>
      </c>
      <c r="W49">
        <f t="shared" si="9"/>
        <v>1</v>
      </c>
      <c r="X49">
        <f t="shared" si="10"/>
        <v>0</v>
      </c>
      <c r="Y49">
        <f t="shared" si="11"/>
        <v>0</v>
      </c>
      <c r="Z49">
        <f t="shared" si="12"/>
        <v>0</v>
      </c>
      <c r="AA49">
        <f t="shared" si="13"/>
        <v>0</v>
      </c>
      <c r="AB49">
        <f t="shared" si="14"/>
        <v>0</v>
      </c>
      <c r="AC49">
        <f t="shared" si="15"/>
        <v>0</v>
      </c>
      <c r="AD49">
        <f t="shared" si="16"/>
        <v>0</v>
      </c>
      <c r="AE49">
        <f t="shared" si="17"/>
        <v>0</v>
      </c>
      <c r="AF49">
        <f t="shared" si="18"/>
        <v>0</v>
      </c>
      <c r="AG49">
        <f t="shared" si="19"/>
        <v>0</v>
      </c>
      <c r="AH49">
        <f t="shared" si="20"/>
        <v>0</v>
      </c>
      <c r="AI49">
        <f t="shared" si="21"/>
        <v>1</v>
      </c>
      <c r="AJ49">
        <f t="shared" si="22"/>
        <v>0</v>
      </c>
      <c r="AK49">
        <f t="shared" si="23"/>
        <v>0</v>
      </c>
    </row>
    <row r="50" spans="1:37" x14ac:dyDescent="0.35">
      <c r="A50" s="1">
        <v>40957</v>
      </c>
      <c r="B50">
        <v>4848</v>
      </c>
      <c r="C50">
        <v>4609</v>
      </c>
      <c r="D50">
        <f t="shared" si="24"/>
        <v>6</v>
      </c>
      <c r="E50">
        <f t="shared" si="25"/>
        <v>1</v>
      </c>
      <c r="F50">
        <f t="shared" si="26"/>
        <v>0</v>
      </c>
      <c r="G50">
        <f t="shared" si="26"/>
        <v>0</v>
      </c>
      <c r="H50">
        <f t="shared" si="26"/>
        <v>0</v>
      </c>
      <c r="I50">
        <f t="shared" si="26"/>
        <v>0</v>
      </c>
      <c r="J50">
        <f t="shared" si="26"/>
        <v>0</v>
      </c>
      <c r="K50">
        <f t="shared" si="26"/>
        <v>1</v>
      </c>
      <c r="L50">
        <f t="shared" si="27"/>
        <v>4123</v>
      </c>
      <c r="M50">
        <f t="shared" si="29"/>
        <v>5229</v>
      </c>
      <c r="N50">
        <f t="shared" si="28"/>
        <v>4657.6000000000004</v>
      </c>
      <c r="O50">
        <f t="shared" si="1"/>
        <v>2</v>
      </c>
      <c r="P50" t="str">
        <f t="shared" si="2"/>
        <v>Winter</v>
      </c>
      <c r="Q50">
        <f t="shared" si="3"/>
        <v>18</v>
      </c>
      <c r="R50">
        <f t="shared" si="4"/>
        <v>1</v>
      </c>
      <c r="S50">
        <f t="shared" si="5"/>
        <v>0</v>
      </c>
      <c r="T50">
        <f t="shared" si="6"/>
        <v>0</v>
      </c>
      <c r="U50">
        <f t="shared" si="7"/>
        <v>0</v>
      </c>
      <c r="V50">
        <f t="shared" si="8"/>
        <v>0</v>
      </c>
      <c r="W50">
        <f t="shared" si="9"/>
        <v>1</v>
      </c>
      <c r="X50">
        <f t="shared" si="10"/>
        <v>0</v>
      </c>
      <c r="Y50">
        <f t="shared" si="11"/>
        <v>0</v>
      </c>
      <c r="Z50">
        <f t="shared" si="12"/>
        <v>0</v>
      </c>
      <c r="AA50">
        <f t="shared" si="13"/>
        <v>0</v>
      </c>
      <c r="AB50">
        <f t="shared" si="14"/>
        <v>0</v>
      </c>
      <c r="AC50">
        <f t="shared" si="15"/>
        <v>0</v>
      </c>
      <c r="AD50">
        <f t="shared" si="16"/>
        <v>0</v>
      </c>
      <c r="AE50">
        <f t="shared" si="17"/>
        <v>0</v>
      </c>
      <c r="AF50">
        <f t="shared" si="18"/>
        <v>0</v>
      </c>
      <c r="AG50">
        <f t="shared" si="19"/>
        <v>0</v>
      </c>
      <c r="AH50">
        <f t="shared" si="20"/>
        <v>0</v>
      </c>
      <c r="AI50">
        <f t="shared" si="21"/>
        <v>1</v>
      </c>
      <c r="AJ50">
        <f t="shared" si="22"/>
        <v>0</v>
      </c>
      <c r="AK50">
        <f t="shared" si="23"/>
        <v>0</v>
      </c>
    </row>
    <row r="51" spans="1:37" x14ac:dyDescent="0.35">
      <c r="A51" s="1">
        <v>40958</v>
      </c>
      <c r="B51">
        <v>4972</v>
      </c>
      <c r="C51">
        <v>4848</v>
      </c>
      <c r="D51">
        <f t="shared" si="24"/>
        <v>7</v>
      </c>
      <c r="E51">
        <f t="shared" si="25"/>
        <v>1</v>
      </c>
      <c r="F51">
        <f t="shared" si="26"/>
        <v>0</v>
      </c>
      <c r="G51">
        <f t="shared" si="26"/>
        <v>0</v>
      </c>
      <c r="H51">
        <f t="shared" si="26"/>
        <v>0</v>
      </c>
      <c r="I51">
        <f t="shared" si="26"/>
        <v>0</v>
      </c>
      <c r="J51">
        <f t="shared" si="26"/>
        <v>0</v>
      </c>
      <c r="K51">
        <f t="shared" si="26"/>
        <v>0</v>
      </c>
      <c r="L51">
        <f t="shared" si="27"/>
        <v>4472.333333333333</v>
      </c>
      <c r="M51">
        <f t="shared" si="29"/>
        <v>5357</v>
      </c>
      <c r="N51">
        <f t="shared" si="28"/>
        <v>4775.2</v>
      </c>
      <c r="O51">
        <f t="shared" si="1"/>
        <v>2</v>
      </c>
      <c r="P51" t="str">
        <f t="shared" si="2"/>
        <v>Winter</v>
      </c>
      <c r="Q51">
        <f t="shared" si="3"/>
        <v>19</v>
      </c>
      <c r="R51">
        <f t="shared" si="4"/>
        <v>1</v>
      </c>
      <c r="S51">
        <f t="shared" si="5"/>
        <v>0</v>
      </c>
      <c r="T51">
        <f t="shared" si="6"/>
        <v>0</v>
      </c>
      <c r="U51">
        <f t="shared" si="7"/>
        <v>0</v>
      </c>
      <c r="V51">
        <f t="shared" si="8"/>
        <v>0</v>
      </c>
      <c r="W51">
        <f t="shared" si="9"/>
        <v>1</v>
      </c>
      <c r="X51">
        <f t="shared" si="10"/>
        <v>0</v>
      </c>
      <c r="Y51">
        <f t="shared" si="11"/>
        <v>0</v>
      </c>
      <c r="Z51">
        <f t="shared" si="12"/>
        <v>0</v>
      </c>
      <c r="AA51">
        <f t="shared" si="13"/>
        <v>0</v>
      </c>
      <c r="AB51">
        <f t="shared" si="14"/>
        <v>0</v>
      </c>
      <c r="AC51">
        <f t="shared" si="15"/>
        <v>0</v>
      </c>
      <c r="AD51">
        <f t="shared" si="16"/>
        <v>0</v>
      </c>
      <c r="AE51">
        <f t="shared" si="17"/>
        <v>0</v>
      </c>
      <c r="AF51">
        <f t="shared" si="18"/>
        <v>0</v>
      </c>
      <c r="AG51">
        <f t="shared" si="19"/>
        <v>0</v>
      </c>
      <c r="AH51">
        <f t="shared" si="20"/>
        <v>0</v>
      </c>
      <c r="AI51">
        <f t="shared" si="21"/>
        <v>1</v>
      </c>
      <c r="AJ51">
        <f t="shared" si="22"/>
        <v>0</v>
      </c>
      <c r="AK51">
        <f t="shared" si="23"/>
        <v>0</v>
      </c>
    </row>
    <row r="52" spans="1:37" x14ac:dyDescent="0.35">
      <c r="A52" s="1">
        <v>40959</v>
      </c>
      <c r="B52">
        <v>3215</v>
      </c>
      <c r="C52">
        <v>4972</v>
      </c>
      <c r="D52">
        <f t="shared" si="24"/>
        <v>1</v>
      </c>
      <c r="E52">
        <f t="shared" si="25"/>
        <v>0</v>
      </c>
      <c r="F52">
        <f t="shared" si="26"/>
        <v>1</v>
      </c>
      <c r="G52">
        <f t="shared" si="26"/>
        <v>0</v>
      </c>
      <c r="H52">
        <f t="shared" si="26"/>
        <v>0</v>
      </c>
      <c r="I52">
        <f t="shared" si="26"/>
        <v>0</v>
      </c>
      <c r="J52">
        <f t="shared" si="26"/>
        <v>0</v>
      </c>
      <c r="K52">
        <f t="shared" si="26"/>
        <v>0</v>
      </c>
      <c r="L52">
        <f t="shared" si="27"/>
        <v>4809.666666666667</v>
      </c>
      <c r="M52">
        <f t="shared" si="29"/>
        <v>4260</v>
      </c>
      <c r="N52">
        <f t="shared" si="28"/>
        <v>4437.8</v>
      </c>
      <c r="O52">
        <f t="shared" si="1"/>
        <v>2</v>
      </c>
      <c r="P52" t="str">
        <f t="shared" si="2"/>
        <v>Winter</v>
      </c>
      <c r="Q52">
        <f t="shared" si="3"/>
        <v>20</v>
      </c>
      <c r="R52">
        <f t="shared" si="4"/>
        <v>1</v>
      </c>
      <c r="S52">
        <f t="shared" si="5"/>
        <v>0</v>
      </c>
      <c r="T52">
        <f t="shared" si="6"/>
        <v>0</v>
      </c>
      <c r="U52">
        <f t="shared" si="7"/>
        <v>0</v>
      </c>
      <c r="V52">
        <f t="shared" si="8"/>
        <v>0</v>
      </c>
      <c r="W52">
        <f t="shared" si="9"/>
        <v>1</v>
      </c>
      <c r="X52">
        <f t="shared" si="10"/>
        <v>0</v>
      </c>
      <c r="Y52">
        <f t="shared" si="11"/>
        <v>0</v>
      </c>
      <c r="Z52">
        <f t="shared" si="12"/>
        <v>0</v>
      </c>
      <c r="AA52">
        <f t="shared" si="13"/>
        <v>0</v>
      </c>
      <c r="AB52">
        <f t="shared" si="14"/>
        <v>0</v>
      </c>
      <c r="AC52">
        <f t="shared" si="15"/>
        <v>0</v>
      </c>
      <c r="AD52">
        <f t="shared" si="16"/>
        <v>0</v>
      </c>
      <c r="AE52">
        <f t="shared" si="17"/>
        <v>0</v>
      </c>
      <c r="AF52">
        <f t="shared" si="18"/>
        <v>0</v>
      </c>
      <c r="AG52">
        <f t="shared" si="19"/>
        <v>0</v>
      </c>
      <c r="AH52">
        <f t="shared" si="20"/>
        <v>0</v>
      </c>
      <c r="AI52">
        <f t="shared" si="21"/>
        <v>0</v>
      </c>
      <c r="AJ52">
        <f t="shared" si="22"/>
        <v>1</v>
      </c>
      <c r="AK52">
        <f t="shared" si="23"/>
        <v>0</v>
      </c>
    </row>
    <row r="53" spans="1:37" x14ac:dyDescent="0.35">
      <c r="A53" s="1">
        <v>40960</v>
      </c>
      <c r="B53">
        <v>3789</v>
      </c>
      <c r="C53">
        <v>3215</v>
      </c>
      <c r="D53">
        <f t="shared" si="24"/>
        <v>2</v>
      </c>
      <c r="E53">
        <f t="shared" si="25"/>
        <v>0</v>
      </c>
      <c r="F53">
        <f t="shared" si="26"/>
        <v>0</v>
      </c>
      <c r="G53">
        <f t="shared" si="26"/>
        <v>1</v>
      </c>
      <c r="H53">
        <f t="shared" si="26"/>
        <v>0</v>
      </c>
      <c r="I53">
        <f t="shared" si="26"/>
        <v>0</v>
      </c>
      <c r="J53">
        <f t="shared" si="26"/>
        <v>0</v>
      </c>
      <c r="K53">
        <f t="shared" si="26"/>
        <v>0</v>
      </c>
      <c r="L53">
        <f t="shared" si="27"/>
        <v>4345</v>
      </c>
      <c r="M53">
        <f t="shared" si="29"/>
        <v>6659</v>
      </c>
      <c r="N53">
        <f t="shared" si="28"/>
        <v>4320.8</v>
      </c>
      <c r="O53">
        <f t="shared" si="1"/>
        <v>2</v>
      </c>
      <c r="P53" t="str">
        <f t="shared" si="2"/>
        <v>Winter</v>
      </c>
      <c r="Q53">
        <f t="shared" si="3"/>
        <v>21</v>
      </c>
      <c r="R53">
        <f t="shared" si="4"/>
        <v>1</v>
      </c>
      <c r="S53">
        <f t="shared" si="5"/>
        <v>0</v>
      </c>
      <c r="T53">
        <f t="shared" si="6"/>
        <v>0</v>
      </c>
      <c r="U53">
        <f t="shared" si="7"/>
        <v>0</v>
      </c>
      <c r="V53">
        <f t="shared" si="8"/>
        <v>0</v>
      </c>
      <c r="W53">
        <f t="shared" si="9"/>
        <v>1</v>
      </c>
      <c r="X53">
        <f t="shared" si="10"/>
        <v>0</v>
      </c>
      <c r="Y53">
        <f t="shared" si="11"/>
        <v>0</v>
      </c>
      <c r="Z53">
        <f t="shared" si="12"/>
        <v>0</v>
      </c>
      <c r="AA53">
        <f t="shared" si="13"/>
        <v>0</v>
      </c>
      <c r="AB53">
        <f t="shared" si="14"/>
        <v>0</v>
      </c>
      <c r="AC53">
        <f t="shared" si="15"/>
        <v>0</v>
      </c>
      <c r="AD53">
        <f t="shared" si="16"/>
        <v>0</v>
      </c>
      <c r="AE53">
        <f t="shared" si="17"/>
        <v>0</v>
      </c>
      <c r="AF53">
        <f t="shared" si="18"/>
        <v>0</v>
      </c>
      <c r="AG53">
        <f t="shared" si="19"/>
        <v>0</v>
      </c>
      <c r="AH53">
        <f t="shared" si="20"/>
        <v>0</v>
      </c>
      <c r="AI53">
        <f t="shared" si="21"/>
        <v>0</v>
      </c>
      <c r="AJ53">
        <f t="shared" si="22"/>
        <v>1</v>
      </c>
      <c r="AK53">
        <f t="shared" si="23"/>
        <v>0</v>
      </c>
    </row>
    <row r="54" spans="1:37" x14ac:dyDescent="0.35">
      <c r="A54" s="1">
        <v>40961</v>
      </c>
      <c r="B54">
        <v>3695</v>
      </c>
      <c r="C54">
        <v>3789</v>
      </c>
      <c r="D54">
        <f t="shared" si="24"/>
        <v>3</v>
      </c>
      <c r="E54">
        <f t="shared" si="25"/>
        <v>0</v>
      </c>
      <c r="F54">
        <f t="shared" si="26"/>
        <v>0</v>
      </c>
      <c r="G54">
        <f t="shared" si="26"/>
        <v>0</v>
      </c>
      <c r="H54">
        <f t="shared" si="26"/>
        <v>1</v>
      </c>
      <c r="I54">
        <f t="shared" si="26"/>
        <v>0</v>
      </c>
      <c r="J54">
        <f t="shared" si="26"/>
        <v>0</v>
      </c>
      <c r="K54">
        <f t="shared" si="26"/>
        <v>0</v>
      </c>
      <c r="L54">
        <f t="shared" si="27"/>
        <v>3992</v>
      </c>
      <c r="M54">
        <f t="shared" si="29"/>
        <v>3800</v>
      </c>
      <c r="N54">
        <f t="shared" si="28"/>
        <v>4286.6000000000004</v>
      </c>
      <c r="O54">
        <f t="shared" si="1"/>
        <v>2</v>
      </c>
      <c r="P54" t="str">
        <f t="shared" si="2"/>
        <v>Winter</v>
      </c>
      <c r="Q54">
        <f t="shared" si="3"/>
        <v>22</v>
      </c>
      <c r="R54">
        <f t="shared" si="4"/>
        <v>1</v>
      </c>
      <c r="S54">
        <f t="shared" si="5"/>
        <v>0</v>
      </c>
      <c r="T54">
        <f t="shared" si="6"/>
        <v>0</v>
      </c>
      <c r="U54">
        <f t="shared" si="7"/>
        <v>0</v>
      </c>
      <c r="V54">
        <f t="shared" si="8"/>
        <v>0</v>
      </c>
      <c r="W54">
        <f t="shared" si="9"/>
        <v>1</v>
      </c>
      <c r="X54">
        <f t="shared" si="10"/>
        <v>0</v>
      </c>
      <c r="Y54">
        <f t="shared" si="11"/>
        <v>0</v>
      </c>
      <c r="Z54">
        <f t="shared" si="12"/>
        <v>0</v>
      </c>
      <c r="AA54">
        <f t="shared" si="13"/>
        <v>0</v>
      </c>
      <c r="AB54">
        <f t="shared" si="14"/>
        <v>0</v>
      </c>
      <c r="AC54">
        <f t="shared" si="15"/>
        <v>0</v>
      </c>
      <c r="AD54">
        <f t="shared" si="16"/>
        <v>0</v>
      </c>
      <c r="AE54">
        <f t="shared" si="17"/>
        <v>0</v>
      </c>
      <c r="AF54">
        <f t="shared" si="18"/>
        <v>0</v>
      </c>
      <c r="AG54">
        <f t="shared" si="19"/>
        <v>0</v>
      </c>
      <c r="AH54">
        <f t="shared" si="20"/>
        <v>0</v>
      </c>
      <c r="AI54">
        <f t="shared" si="21"/>
        <v>0</v>
      </c>
      <c r="AJ54">
        <f t="shared" si="22"/>
        <v>1</v>
      </c>
      <c r="AK54">
        <f t="shared" si="23"/>
        <v>0</v>
      </c>
    </row>
    <row r="55" spans="1:37" x14ac:dyDescent="0.35">
      <c r="A55" s="1">
        <v>40962</v>
      </c>
      <c r="B55">
        <v>3844</v>
      </c>
      <c r="C55">
        <v>3695</v>
      </c>
      <c r="D55">
        <f t="shared" si="24"/>
        <v>4</v>
      </c>
      <c r="E55">
        <f t="shared" si="25"/>
        <v>0</v>
      </c>
      <c r="F55">
        <f t="shared" si="26"/>
        <v>0</v>
      </c>
      <c r="G55">
        <f t="shared" si="26"/>
        <v>0</v>
      </c>
      <c r="H55">
        <f t="shared" si="26"/>
        <v>0</v>
      </c>
      <c r="I55">
        <f t="shared" si="26"/>
        <v>1</v>
      </c>
      <c r="J55">
        <f t="shared" si="26"/>
        <v>0</v>
      </c>
      <c r="K55">
        <f t="shared" si="26"/>
        <v>0</v>
      </c>
      <c r="L55">
        <f t="shared" si="27"/>
        <v>3566.3333333333335</v>
      </c>
      <c r="M55">
        <f t="shared" si="29"/>
        <v>3960</v>
      </c>
      <c r="N55">
        <f t="shared" si="28"/>
        <v>4103.8</v>
      </c>
      <c r="O55">
        <f t="shared" si="1"/>
        <v>2</v>
      </c>
      <c r="P55" t="str">
        <f t="shared" si="2"/>
        <v>Winter</v>
      </c>
      <c r="Q55">
        <f t="shared" si="3"/>
        <v>23</v>
      </c>
      <c r="R55">
        <f t="shared" si="4"/>
        <v>1</v>
      </c>
      <c r="S55">
        <f t="shared" si="5"/>
        <v>0</v>
      </c>
      <c r="T55">
        <f t="shared" si="6"/>
        <v>0</v>
      </c>
      <c r="U55">
        <f t="shared" si="7"/>
        <v>0</v>
      </c>
      <c r="V55">
        <f t="shared" si="8"/>
        <v>0</v>
      </c>
      <c r="W55">
        <f t="shared" si="9"/>
        <v>1</v>
      </c>
      <c r="X55">
        <f t="shared" si="10"/>
        <v>0</v>
      </c>
      <c r="Y55">
        <f t="shared" si="11"/>
        <v>0</v>
      </c>
      <c r="Z55">
        <f t="shared" si="12"/>
        <v>0</v>
      </c>
      <c r="AA55">
        <f t="shared" si="13"/>
        <v>0</v>
      </c>
      <c r="AB55">
        <f t="shared" si="14"/>
        <v>0</v>
      </c>
      <c r="AC55">
        <f t="shared" si="15"/>
        <v>0</v>
      </c>
      <c r="AD55">
        <f t="shared" si="16"/>
        <v>0</v>
      </c>
      <c r="AE55">
        <f t="shared" si="17"/>
        <v>0</v>
      </c>
      <c r="AF55">
        <f t="shared" si="18"/>
        <v>0</v>
      </c>
      <c r="AG55">
        <f t="shared" si="19"/>
        <v>0</v>
      </c>
      <c r="AH55">
        <f t="shared" si="20"/>
        <v>0</v>
      </c>
      <c r="AI55">
        <f t="shared" si="21"/>
        <v>0</v>
      </c>
      <c r="AJ55">
        <f t="shared" si="22"/>
        <v>1</v>
      </c>
      <c r="AK55">
        <f t="shared" si="23"/>
        <v>0</v>
      </c>
    </row>
    <row r="56" spans="1:37" x14ac:dyDescent="0.35">
      <c r="A56" s="1">
        <v>40963</v>
      </c>
      <c r="B56">
        <v>4438</v>
      </c>
      <c r="C56">
        <v>3844</v>
      </c>
      <c r="D56">
        <f t="shared" si="24"/>
        <v>5</v>
      </c>
      <c r="E56">
        <f t="shared" si="25"/>
        <v>0</v>
      </c>
      <c r="F56">
        <f t="shared" si="26"/>
        <v>0</v>
      </c>
      <c r="G56">
        <f t="shared" si="26"/>
        <v>0</v>
      </c>
      <c r="H56">
        <f t="shared" si="26"/>
        <v>0</v>
      </c>
      <c r="I56">
        <f t="shared" ref="H56:K119" si="30">IF($D56=I$2,1,0)</f>
        <v>0</v>
      </c>
      <c r="J56">
        <f t="shared" si="30"/>
        <v>1</v>
      </c>
      <c r="K56">
        <f t="shared" si="30"/>
        <v>0</v>
      </c>
      <c r="L56">
        <f t="shared" si="27"/>
        <v>3776</v>
      </c>
      <c r="M56">
        <f t="shared" si="29"/>
        <v>4609</v>
      </c>
      <c r="N56">
        <f t="shared" si="28"/>
        <v>3903</v>
      </c>
      <c r="O56">
        <f t="shared" si="1"/>
        <v>2</v>
      </c>
      <c r="P56" t="str">
        <f t="shared" si="2"/>
        <v>Winter</v>
      </c>
      <c r="Q56">
        <f t="shared" si="3"/>
        <v>24</v>
      </c>
      <c r="R56">
        <f t="shared" si="4"/>
        <v>1</v>
      </c>
      <c r="S56">
        <f t="shared" si="5"/>
        <v>0</v>
      </c>
      <c r="T56">
        <f t="shared" si="6"/>
        <v>0</v>
      </c>
      <c r="U56">
        <f t="shared" si="7"/>
        <v>0</v>
      </c>
      <c r="V56">
        <f t="shared" si="8"/>
        <v>0</v>
      </c>
      <c r="W56">
        <f t="shared" si="9"/>
        <v>1</v>
      </c>
      <c r="X56">
        <f t="shared" si="10"/>
        <v>0</v>
      </c>
      <c r="Y56">
        <f t="shared" si="11"/>
        <v>0</v>
      </c>
      <c r="Z56">
        <f t="shared" si="12"/>
        <v>0</v>
      </c>
      <c r="AA56">
        <f t="shared" si="13"/>
        <v>0</v>
      </c>
      <c r="AB56">
        <f t="shared" si="14"/>
        <v>0</v>
      </c>
      <c r="AC56">
        <f t="shared" si="15"/>
        <v>0</v>
      </c>
      <c r="AD56">
        <f t="shared" si="16"/>
        <v>0</v>
      </c>
      <c r="AE56">
        <f t="shared" si="17"/>
        <v>0</v>
      </c>
      <c r="AF56">
        <f t="shared" si="18"/>
        <v>0</v>
      </c>
      <c r="AG56">
        <f t="shared" si="19"/>
        <v>0</v>
      </c>
      <c r="AH56">
        <f t="shared" si="20"/>
        <v>0</v>
      </c>
      <c r="AI56">
        <f t="shared" si="21"/>
        <v>0</v>
      </c>
      <c r="AJ56">
        <f t="shared" si="22"/>
        <v>1</v>
      </c>
      <c r="AK56">
        <f t="shared" si="23"/>
        <v>0</v>
      </c>
    </row>
    <row r="57" spans="1:37" x14ac:dyDescent="0.35">
      <c r="A57" s="1">
        <v>40964</v>
      </c>
      <c r="B57">
        <v>4395</v>
      </c>
      <c r="C57">
        <v>4438</v>
      </c>
      <c r="D57">
        <f t="shared" si="24"/>
        <v>6</v>
      </c>
      <c r="E57">
        <f t="shared" si="25"/>
        <v>1</v>
      </c>
      <c r="F57">
        <f t="shared" ref="F57:G76" si="31">IF($D57=F$2,1,0)</f>
        <v>0</v>
      </c>
      <c r="G57">
        <f t="shared" si="31"/>
        <v>0</v>
      </c>
      <c r="H57">
        <f t="shared" si="30"/>
        <v>0</v>
      </c>
      <c r="I57">
        <f t="shared" si="30"/>
        <v>0</v>
      </c>
      <c r="J57">
        <f t="shared" si="30"/>
        <v>0</v>
      </c>
      <c r="K57">
        <f t="shared" si="30"/>
        <v>1</v>
      </c>
      <c r="L57">
        <f t="shared" si="27"/>
        <v>3992.3333333333335</v>
      </c>
      <c r="M57">
        <f t="shared" si="29"/>
        <v>4848</v>
      </c>
      <c r="N57">
        <f t="shared" si="28"/>
        <v>3796.2</v>
      </c>
      <c r="O57">
        <f t="shared" si="1"/>
        <v>2</v>
      </c>
      <c r="P57" t="str">
        <f t="shared" si="2"/>
        <v>Winter</v>
      </c>
      <c r="Q57">
        <f t="shared" si="3"/>
        <v>25</v>
      </c>
      <c r="R57">
        <f t="shared" si="4"/>
        <v>1</v>
      </c>
      <c r="S57">
        <f t="shared" si="5"/>
        <v>0</v>
      </c>
      <c r="T57">
        <f t="shared" si="6"/>
        <v>0</v>
      </c>
      <c r="U57">
        <f t="shared" si="7"/>
        <v>0</v>
      </c>
      <c r="V57">
        <f t="shared" si="8"/>
        <v>0</v>
      </c>
      <c r="W57">
        <f t="shared" si="9"/>
        <v>1</v>
      </c>
      <c r="X57">
        <f t="shared" si="10"/>
        <v>0</v>
      </c>
      <c r="Y57">
        <f t="shared" si="11"/>
        <v>0</v>
      </c>
      <c r="Z57">
        <f t="shared" si="12"/>
        <v>0</v>
      </c>
      <c r="AA57">
        <f t="shared" si="13"/>
        <v>0</v>
      </c>
      <c r="AB57">
        <f t="shared" si="14"/>
        <v>0</v>
      </c>
      <c r="AC57">
        <f t="shared" si="15"/>
        <v>0</v>
      </c>
      <c r="AD57">
        <f t="shared" si="16"/>
        <v>0</v>
      </c>
      <c r="AE57">
        <f t="shared" si="17"/>
        <v>0</v>
      </c>
      <c r="AF57">
        <f t="shared" si="18"/>
        <v>0</v>
      </c>
      <c r="AG57">
        <f t="shared" si="19"/>
        <v>0</v>
      </c>
      <c r="AH57">
        <f t="shared" si="20"/>
        <v>0</v>
      </c>
      <c r="AI57">
        <f t="shared" si="21"/>
        <v>0</v>
      </c>
      <c r="AJ57">
        <f t="shared" si="22"/>
        <v>1</v>
      </c>
      <c r="AK57">
        <f t="shared" si="23"/>
        <v>1</v>
      </c>
    </row>
    <row r="58" spans="1:37" x14ac:dyDescent="0.35">
      <c r="A58" s="1">
        <v>40965</v>
      </c>
      <c r="B58">
        <v>4973</v>
      </c>
      <c r="C58">
        <v>4395</v>
      </c>
      <c r="D58">
        <f t="shared" si="24"/>
        <v>7</v>
      </c>
      <c r="E58">
        <f t="shared" si="25"/>
        <v>1</v>
      </c>
      <c r="F58">
        <f t="shared" si="31"/>
        <v>0</v>
      </c>
      <c r="G58">
        <f t="shared" si="31"/>
        <v>0</v>
      </c>
      <c r="H58">
        <f t="shared" si="30"/>
        <v>0</v>
      </c>
      <c r="I58">
        <f t="shared" si="30"/>
        <v>0</v>
      </c>
      <c r="J58">
        <f t="shared" si="30"/>
        <v>0</v>
      </c>
      <c r="K58">
        <f t="shared" si="30"/>
        <v>0</v>
      </c>
      <c r="L58">
        <f t="shared" si="27"/>
        <v>4225.666666666667</v>
      </c>
      <c r="M58">
        <f t="shared" si="29"/>
        <v>4972</v>
      </c>
      <c r="N58">
        <f t="shared" si="28"/>
        <v>4032.2</v>
      </c>
      <c r="O58">
        <f t="shared" si="1"/>
        <v>2</v>
      </c>
      <c r="P58" t="str">
        <f t="shared" si="2"/>
        <v>Winter</v>
      </c>
      <c r="Q58">
        <f t="shared" si="3"/>
        <v>26</v>
      </c>
      <c r="R58">
        <f t="shared" si="4"/>
        <v>1</v>
      </c>
      <c r="S58">
        <f t="shared" si="5"/>
        <v>0</v>
      </c>
      <c r="T58">
        <f t="shared" si="6"/>
        <v>0</v>
      </c>
      <c r="U58">
        <f t="shared" si="7"/>
        <v>0</v>
      </c>
      <c r="V58">
        <f t="shared" si="8"/>
        <v>0</v>
      </c>
      <c r="W58">
        <f t="shared" si="9"/>
        <v>1</v>
      </c>
      <c r="X58">
        <f t="shared" si="10"/>
        <v>0</v>
      </c>
      <c r="Y58">
        <f t="shared" si="11"/>
        <v>0</v>
      </c>
      <c r="Z58">
        <f t="shared" si="12"/>
        <v>0</v>
      </c>
      <c r="AA58">
        <f t="shared" si="13"/>
        <v>0</v>
      </c>
      <c r="AB58">
        <f t="shared" si="14"/>
        <v>0</v>
      </c>
      <c r="AC58">
        <f t="shared" si="15"/>
        <v>0</v>
      </c>
      <c r="AD58">
        <f t="shared" si="16"/>
        <v>0</v>
      </c>
      <c r="AE58">
        <f t="shared" si="17"/>
        <v>0</v>
      </c>
      <c r="AF58">
        <f t="shared" si="18"/>
        <v>0</v>
      </c>
      <c r="AG58">
        <f t="shared" si="19"/>
        <v>0</v>
      </c>
      <c r="AH58">
        <f t="shared" si="20"/>
        <v>0</v>
      </c>
      <c r="AI58">
        <f t="shared" si="21"/>
        <v>0</v>
      </c>
      <c r="AJ58">
        <f t="shared" si="22"/>
        <v>1</v>
      </c>
      <c r="AK58">
        <f t="shared" si="23"/>
        <v>1</v>
      </c>
    </row>
    <row r="59" spans="1:37" x14ac:dyDescent="0.35">
      <c r="A59" s="1">
        <v>40966</v>
      </c>
      <c r="B59">
        <v>3390</v>
      </c>
      <c r="C59">
        <v>4973</v>
      </c>
      <c r="D59">
        <f t="shared" si="24"/>
        <v>1</v>
      </c>
      <c r="E59">
        <f t="shared" si="25"/>
        <v>0</v>
      </c>
      <c r="F59">
        <f t="shared" si="31"/>
        <v>1</v>
      </c>
      <c r="G59">
        <f t="shared" si="31"/>
        <v>0</v>
      </c>
      <c r="H59">
        <f t="shared" si="30"/>
        <v>0</v>
      </c>
      <c r="I59">
        <f t="shared" si="30"/>
        <v>0</v>
      </c>
      <c r="J59">
        <f t="shared" si="30"/>
        <v>0</v>
      </c>
      <c r="K59">
        <f t="shared" si="30"/>
        <v>0</v>
      </c>
      <c r="L59">
        <f t="shared" si="27"/>
        <v>4602</v>
      </c>
      <c r="M59">
        <f t="shared" si="29"/>
        <v>3215</v>
      </c>
      <c r="N59">
        <f t="shared" si="28"/>
        <v>4269</v>
      </c>
      <c r="O59">
        <f t="shared" si="1"/>
        <v>2</v>
      </c>
      <c r="P59" t="str">
        <f t="shared" si="2"/>
        <v>Winter</v>
      </c>
      <c r="Q59">
        <f t="shared" si="3"/>
        <v>27</v>
      </c>
      <c r="R59">
        <f t="shared" si="4"/>
        <v>1</v>
      </c>
      <c r="S59">
        <f t="shared" si="5"/>
        <v>0</v>
      </c>
      <c r="T59">
        <f t="shared" si="6"/>
        <v>0</v>
      </c>
      <c r="U59">
        <f t="shared" si="7"/>
        <v>0</v>
      </c>
      <c r="V59">
        <f t="shared" si="8"/>
        <v>0</v>
      </c>
      <c r="W59">
        <f t="shared" si="9"/>
        <v>1</v>
      </c>
      <c r="X59">
        <f t="shared" si="10"/>
        <v>0</v>
      </c>
      <c r="Y59">
        <f t="shared" si="11"/>
        <v>0</v>
      </c>
      <c r="Z59">
        <f t="shared" si="12"/>
        <v>0</v>
      </c>
      <c r="AA59">
        <f t="shared" si="13"/>
        <v>0</v>
      </c>
      <c r="AB59">
        <f t="shared" si="14"/>
        <v>0</v>
      </c>
      <c r="AC59">
        <f t="shared" si="15"/>
        <v>0</v>
      </c>
      <c r="AD59">
        <f t="shared" si="16"/>
        <v>0</v>
      </c>
      <c r="AE59">
        <f t="shared" si="17"/>
        <v>0</v>
      </c>
      <c r="AF59">
        <f t="shared" si="18"/>
        <v>0</v>
      </c>
      <c r="AG59">
        <f t="shared" si="19"/>
        <v>0</v>
      </c>
      <c r="AH59">
        <f t="shared" si="20"/>
        <v>0</v>
      </c>
      <c r="AI59">
        <f t="shared" si="21"/>
        <v>0</v>
      </c>
      <c r="AJ59">
        <f t="shared" si="22"/>
        <v>1</v>
      </c>
      <c r="AK59">
        <f t="shared" si="23"/>
        <v>1</v>
      </c>
    </row>
    <row r="60" spans="1:37" x14ac:dyDescent="0.35">
      <c r="A60" s="1">
        <v>40967</v>
      </c>
      <c r="B60">
        <v>3795</v>
      </c>
      <c r="C60">
        <v>3390</v>
      </c>
      <c r="D60">
        <f t="shared" si="24"/>
        <v>2</v>
      </c>
      <c r="E60">
        <f t="shared" si="25"/>
        <v>0</v>
      </c>
      <c r="F60">
        <f t="shared" si="31"/>
        <v>0</v>
      </c>
      <c r="G60">
        <f t="shared" si="31"/>
        <v>1</v>
      </c>
      <c r="H60">
        <f t="shared" si="30"/>
        <v>0</v>
      </c>
      <c r="I60">
        <f t="shared" si="30"/>
        <v>0</v>
      </c>
      <c r="J60">
        <f t="shared" si="30"/>
        <v>0</v>
      </c>
      <c r="K60">
        <f t="shared" si="30"/>
        <v>0</v>
      </c>
      <c r="L60">
        <f t="shared" si="27"/>
        <v>4252.666666666667</v>
      </c>
      <c r="M60">
        <f t="shared" si="29"/>
        <v>3789</v>
      </c>
      <c r="N60">
        <f t="shared" si="28"/>
        <v>4208</v>
      </c>
      <c r="O60">
        <f t="shared" si="1"/>
        <v>2</v>
      </c>
      <c r="P60" t="str">
        <f t="shared" si="2"/>
        <v>Winter</v>
      </c>
      <c r="Q60">
        <f t="shared" si="3"/>
        <v>28</v>
      </c>
      <c r="R60">
        <f t="shared" si="4"/>
        <v>1</v>
      </c>
      <c r="S60">
        <f t="shared" si="5"/>
        <v>0</v>
      </c>
      <c r="T60">
        <f t="shared" si="6"/>
        <v>0</v>
      </c>
      <c r="U60">
        <f t="shared" si="7"/>
        <v>0</v>
      </c>
      <c r="V60">
        <f t="shared" si="8"/>
        <v>0</v>
      </c>
      <c r="W60">
        <f t="shared" si="9"/>
        <v>1</v>
      </c>
      <c r="X60">
        <f t="shared" si="10"/>
        <v>0</v>
      </c>
      <c r="Y60">
        <f t="shared" si="11"/>
        <v>0</v>
      </c>
      <c r="Z60">
        <f t="shared" si="12"/>
        <v>0</v>
      </c>
      <c r="AA60">
        <f t="shared" si="13"/>
        <v>0</v>
      </c>
      <c r="AB60">
        <f t="shared" si="14"/>
        <v>0</v>
      </c>
      <c r="AC60">
        <f t="shared" si="15"/>
        <v>0</v>
      </c>
      <c r="AD60">
        <f t="shared" si="16"/>
        <v>0</v>
      </c>
      <c r="AE60">
        <f t="shared" si="17"/>
        <v>0</v>
      </c>
      <c r="AF60">
        <f t="shared" si="18"/>
        <v>0</v>
      </c>
      <c r="AG60">
        <f t="shared" si="19"/>
        <v>0</v>
      </c>
      <c r="AH60">
        <f t="shared" si="20"/>
        <v>0</v>
      </c>
      <c r="AI60">
        <f t="shared" si="21"/>
        <v>0</v>
      </c>
      <c r="AJ60">
        <f t="shared" si="22"/>
        <v>1</v>
      </c>
      <c r="AK60">
        <f t="shared" si="23"/>
        <v>1</v>
      </c>
    </row>
    <row r="61" spans="1:37" x14ac:dyDescent="0.35">
      <c r="A61" s="1">
        <v>40968</v>
      </c>
      <c r="B61">
        <v>3842</v>
      </c>
      <c r="C61">
        <v>3795</v>
      </c>
      <c r="D61">
        <f t="shared" si="24"/>
        <v>3</v>
      </c>
      <c r="E61">
        <f t="shared" si="25"/>
        <v>0</v>
      </c>
      <c r="F61">
        <f t="shared" si="31"/>
        <v>0</v>
      </c>
      <c r="G61">
        <f t="shared" si="31"/>
        <v>0</v>
      </c>
      <c r="H61">
        <f t="shared" si="30"/>
        <v>1</v>
      </c>
      <c r="I61">
        <f t="shared" si="30"/>
        <v>0</v>
      </c>
      <c r="J61">
        <f t="shared" si="30"/>
        <v>0</v>
      </c>
      <c r="K61">
        <f t="shared" si="30"/>
        <v>0</v>
      </c>
      <c r="L61">
        <f t="shared" si="27"/>
        <v>4052.6666666666665</v>
      </c>
      <c r="M61">
        <f t="shared" si="29"/>
        <v>3695</v>
      </c>
      <c r="N61">
        <f t="shared" si="28"/>
        <v>4198.2</v>
      </c>
      <c r="O61">
        <f t="shared" si="1"/>
        <v>2</v>
      </c>
      <c r="P61" t="str">
        <f t="shared" si="2"/>
        <v>Winter</v>
      </c>
      <c r="Q61">
        <f t="shared" si="3"/>
        <v>29</v>
      </c>
      <c r="R61">
        <f t="shared" si="4"/>
        <v>1</v>
      </c>
      <c r="S61">
        <f t="shared" si="5"/>
        <v>0</v>
      </c>
      <c r="T61">
        <f t="shared" si="6"/>
        <v>0</v>
      </c>
      <c r="U61">
        <f t="shared" si="7"/>
        <v>0</v>
      </c>
      <c r="V61">
        <f t="shared" si="8"/>
        <v>0</v>
      </c>
      <c r="W61">
        <f t="shared" si="9"/>
        <v>1</v>
      </c>
      <c r="X61">
        <f t="shared" si="10"/>
        <v>0</v>
      </c>
      <c r="Y61">
        <f t="shared" si="11"/>
        <v>0</v>
      </c>
      <c r="Z61">
        <f t="shared" si="12"/>
        <v>0</v>
      </c>
      <c r="AA61">
        <f t="shared" si="13"/>
        <v>0</v>
      </c>
      <c r="AB61">
        <f t="shared" si="14"/>
        <v>0</v>
      </c>
      <c r="AC61">
        <f t="shared" si="15"/>
        <v>0</v>
      </c>
      <c r="AD61">
        <f t="shared" si="16"/>
        <v>0</v>
      </c>
      <c r="AE61">
        <f t="shared" si="17"/>
        <v>0</v>
      </c>
      <c r="AF61">
        <f t="shared" si="18"/>
        <v>0</v>
      </c>
      <c r="AG61">
        <f t="shared" si="19"/>
        <v>0</v>
      </c>
      <c r="AH61">
        <f t="shared" si="20"/>
        <v>0</v>
      </c>
      <c r="AI61">
        <f t="shared" si="21"/>
        <v>0</v>
      </c>
      <c r="AJ61">
        <f t="shared" si="22"/>
        <v>1</v>
      </c>
      <c r="AK61">
        <f t="shared" si="23"/>
        <v>1</v>
      </c>
    </row>
    <row r="62" spans="1:37" x14ac:dyDescent="0.35">
      <c r="A62" s="1">
        <v>40969</v>
      </c>
      <c r="B62">
        <v>4135</v>
      </c>
      <c r="C62">
        <v>3842</v>
      </c>
      <c r="D62">
        <f t="shared" si="24"/>
        <v>4</v>
      </c>
      <c r="E62">
        <f t="shared" si="25"/>
        <v>0</v>
      </c>
      <c r="F62">
        <f t="shared" si="31"/>
        <v>0</v>
      </c>
      <c r="G62">
        <f t="shared" si="31"/>
        <v>0</v>
      </c>
      <c r="H62">
        <f t="shared" si="30"/>
        <v>0</v>
      </c>
      <c r="I62">
        <f t="shared" si="30"/>
        <v>1</v>
      </c>
      <c r="J62">
        <f t="shared" si="30"/>
        <v>0</v>
      </c>
      <c r="K62">
        <f t="shared" si="30"/>
        <v>0</v>
      </c>
      <c r="L62">
        <f t="shared" si="27"/>
        <v>3675.6666666666665</v>
      </c>
      <c r="M62">
        <f t="shared" si="29"/>
        <v>3844</v>
      </c>
      <c r="N62">
        <f t="shared" si="28"/>
        <v>4079</v>
      </c>
      <c r="O62">
        <f t="shared" si="1"/>
        <v>3</v>
      </c>
      <c r="P62" t="str">
        <f t="shared" si="2"/>
        <v>Spring</v>
      </c>
      <c r="Q62">
        <f t="shared" si="3"/>
        <v>1</v>
      </c>
      <c r="R62">
        <f t="shared" si="4"/>
        <v>0</v>
      </c>
      <c r="S62">
        <f t="shared" si="5"/>
        <v>0</v>
      </c>
      <c r="T62">
        <f t="shared" si="6"/>
        <v>1</v>
      </c>
      <c r="U62">
        <f t="shared" si="7"/>
        <v>0</v>
      </c>
      <c r="V62">
        <f t="shared" si="8"/>
        <v>0</v>
      </c>
      <c r="W62">
        <f t="shared" si="9"/>
        <v>0</v>
      </c>
      <c r="X62">
        <f t="shared" si="10"/>
        <v>1</v>
      </c>
      <c r="Y62">
        <f t="shared" si="11"/>
        <v>0</v>
      </c>
      <c r="Z62">
        <f t="shared" si="12"/>
        <v>0</v>
      </c>
      <c r="AA62">
        <f t="shared" si="13"/>
        <v>0</v>
      </c>
      <c r="AB62">
        <f t="shared" si="14"/>
        <v>0</v>
      </c>
      <c r="AC62">
        <f t="shared" si="15"/>
        <v>0</v>
      </c>
      <c r="AD62">
        <f t="shared" si="16"/>
        <v>0</v>
      </c>
      <c r="AE62">
        <f t="shared" si="17"/>
        <v>0</v>
      </c>
      <c r="AF62">
        <f t="shared" si="18"/>
        <v>0</v>
      </c>
      <c r="AG62">
        <f t="shared" si="19"/>
        <v>0</v>
      </c>
      <c r="AH62">
        <f t="shared" si="20"/>
        <v>1</v>
      </c>
      <c r="AI62">
        <f t="shared" si="21"/>
        <v>0</v>
      </c>
      <c r="AJ62">
        <f t="shared" si="22"/>
        <v>0</v>
      </c>
      <c r="AK62">
        <f t="shared" si="23"/>
        <v>0</v>
      </c>
    </row>
    <row r="63" spans="1:37" x14ac:dyDescent="0.35">
      <c r="A63" s="1">
        <v>40970</v>
      </c>
      <c r="B63">
        <v>4592</v>
      </c>
      <c r="C63">
        <v>4135</v>
      </c>
      <c r="D63">
        <f t="shared" si="24"/>
        <v>5</v>
      </c>
      <c r="E63">
        <f t="shared" si="25"/>
        <v>0</v>
      </c>
      <c r="F63">
        <f t="shared" si="31"/>
        <v>0</v>
      </c>
      <c r="G63">
        <f t="shared" si="31"/>
        <v>0</v>
      </c>
      <c r="H63">
        <f t="shared" si="30"/>
        <v>0</v>
      </c>
      <c r="I63">
        <f t="shared" si="30"/>
        <v>0</v>
      </c>
      <c r="J63">
        <f t="shared" si="30"/>
        <v>1</v>
      </c>
      <c r="K63">
        <f t="shared" si="30"/>
        <v>0</v>
      </c>
      <c r="L63">
        <f t="shared" si="27"/>
        <v>3924</v>
      </c>
      <c r="M63">
        <f t="shared" si="29"/>
        <v>4438</v>
      </c>
      <c r="N63">
        <f t="shared" si="28"/>
        <v>4027</v>
      </c>
      <c r="O63">
        <f t="shared" si="1"/>
        <v>3</v>
      </c>
      <c r="P63" t="str">
        <f t="shared" si="2"/>
        <v>Spring</v>
      </c>
      <c r="Q63">
        <f t="shared" si="3"/>
        <v>2</v>
      </c>
      <c r="R63">
        <f t="shared" si="4"/>
        <v>0</v>
      </c>
      <c r="S63">
        <f t="shared" si="5"/>
        <v>0</v>
      </c>
      <c r="T63">
        <f t="shared" si="6"/>
        <v>1</v>
      </c>
      <c r="U63">
        <f t="shared" si="7"/>
        <v>0</v>
      </c>
      <c r="V63">
        <f t="shared" si="8"/>
        <v>0</v>
      </c>
      <c r="W63">
        <f t="shared" si="9"/>
        <v>0</v>
      </c>
      <c r="X63">
        <f t="shared" si="10"/>
        <v>1</v>
      </c>
      <c r="Y63">
        <f t="shared" si="11"/>
        <v>0</v>
      </c>
      <c r="Z63">
        <f t="shared" si="12"/>
        <v>0</v>
      </c>
      <c r="AA63">
        <f t="shared" si="13"/>
        <v>0</v>
      </c>
      <c r="AB63">
        <f t="shared" si="14"/>
        <v>0</v>
      </c>
      <c r="AC63">
        <f t="shared" si="15"/>
        <v>0</v>
      </c>
      <c r="AD63">
        <f t="shared" si="16"/>
        <v>0</v>
      </c>
      <c r="AE63">
        <f t="shared" si="17"/>
        <v>0</v>
      </c>
      <c r="AF63">
        <f t="shared" si="18"/>
        <v>0</v>
      </c>
      <c r="AG63">
        <f t="shared" si="19"/>
        <v>0</v>
      </c>
      <c r="AH63">
        <f t="shared" si="20"/>
        <v>1</v>
      </c>
      <c r="AI63">
        <f t="shared" si="21"/>
        <v>0</v>
      </c>
      <c r="AJ63">
        <f t="shared" si="22"/>
        <v>0</v>
      </c>
      <c r="AK63">
        <f t="shared" si="23"/>
        <v>0</v>
      </c>
    </row>
    <row r="64" spans="1:37" x14ac:dyDescent="0.35">
      <c r="A64" s="1">
        <v>40971</v>
      </c>
      <c r="B64">
        <v>5335</v>
      </c>
      <c r="C64">
        <v>4592</v>
      </c>
      <c r="D64">
        <f t="shared" si="24"/>
        <v>6</v>
      </c>
      <c r="E64">
        <f t="shared" si="25"/>
        <v>1</v>
      </c>
      <c r="F64">
        <f t="shared" si="31"/>
        <v>0</v>
      </c>
      <c r="G64">
        <f t="shared" si="31"/>
        <v>0</v>
      </c>
      <c r="H64">
        <f t="shared" si="30"/>
        <v>0</v>
      </c>
      <c r="I64">
        <f t="shared" si="30"/>
        <v>0</v>
      </c>
      <c r="J64">
        <f t="shared" si="30"/>
        <v>0</v>
      </c>
      <c r="K64">
        <f t="shared" si="30"/>
        <v>1</v>
      </c>
      <c r="L64">
        <f t="shared" si="27"/>
        <v>4189.666666666667</v>
      </c>
      <c r="M64">
        <f t="shared" si="29"/>
        <v>4395</v>
      </c>
      <c r="N64">
        <f t="shared" si="28"/>
        <v>3950.8</v>
      </c>
      <c r="O64">
        <f t="shared" si="1"/>
        <v>3</v>
      </c>
      <c r="P64" t="str">
        <f t="shared" si="2"/>
        <v>Spring</v>
      </c>
      <c r="Q64">
        <f t="shared" si="3"/>
        <v>3</v>
      </c>
      <c r="R64">
        <f t="shared" si="4"/>
        <v>0</v>
      </c>
      <c r="S64">
        <f t="shared" si="5"/>
        <v>0</v>
      </c>
      <c r="T64">
        <f t="shared" si="6"/>
        <v>1</v>
      </c>
      <c r="U64">
        <f t="shared" si="7"/>
        <v>0</v>
      </c>
      <c r="V64">
        <f t="shared" si="8"/>
        <v>0</v>
      </c>
      <c r="W64">
        <f t="shared" si="9"/>
        <v>0</v>
      </c>
      <c r="X64">
        <f t="shared" si="10"/>
        <v>1</v>
      </c>
      <c r="Y64">
        <f t="shared" si="11"/>
        <v>0</v>
      </c>
      <c r="Z64">
        <f t="shared" si="12"/>
        <v>0</v>
      </c>
      <c r="AA64">
        <f t="shared" si="13"/>
        <v>0</v>
      </c>
      <c r="AB64">
        <f t="shared" si="14"/>
        <v>0</v>
      </c>
      <c r="AC64">
        <f t="shared" si="15"/>
        <v>0</v>
      </c>
      <c r="AD64">
        <f t="shared" si="16"/>
        <v>0</v>
      </c>
      <c r="AE64">
        <f t="shared" si="17"/>
        <v>0</v>
      </c>
      <c r="AF64">
        <f t="shared" si="18"/>
        <v>0</v>
      </c>
      <c r="AG64">
        <f t="shared" si="19"/>
        <v>0</v>
      </c>
      <c r="AH64">
        <f t="shared" si="20"/>
        <v>1</v>
      </c>
      <c r="AI64">
        <f t="shared" si="21"/>
        <v>0</v>
      </c>
      <c r="AJ64">
        <f t="shared" si="22"/>
        <v>0</v>
      </c>
      <c r="AK64">
        <f t="shared" si="23"/>
        <v>0</v>
      </c>
    </row>
    <row r="65" spans="1:37" x14ac:dyDescent="0.35">
      <c r="A65" s="1">
        <v>40972</v>
      </c>
      <c r="B65">
        <v>5604</v>
      </c>
      <c r="C65">
        <v>5335</v>
      </c>
      <c r="D65">
        <f t="shared" si="24"/>
        <v>7</v>
      </c>
      <c r="E65">
        <f t="shared" si="25"/>
        <v>1</v>
      </c>
      <c r="F65">
        <f t="shared" si="31"/>
        <v>0</v>
      </c>
      <c r="G65">
        <f t="shared" si="31"/>
        <v>0</v>
      </c>
      <c r="H65">
        <f t="shared" si="30"/>
        <v>0</v>
      </c>
      <c r="I65">
        <f t="shared" si="30"/>
        <v>0</v>
      </c>
      <c r="J65">
        <f t="shared" si="30"/>
        <v>0</v>
      </c>
      <c r="K65">
        <f t="shared" si="30"/>
        <v>0</v>
      </c>
      <c r="L65">
        <f t="shared" si="27"/>
        <v>4687.333333333333</v>
      </c>
      <c r="M65">
        <f t="shared" si="29"/>
        <v>4973</v>
      </c>
      <c r="N65">
        <f t="shared" si="28"/>
        <v>4339.8</v>
      </c>
      <c r="O65">
        <f t="shared" si="1"/>
        <v>3</v>
      </c>
      <c r="P65" t="str">
        <f t="shared" si="2"/>
        <v>Spring</v>
      </c>
      <c r="Q65">
        <f t="shared" si="3"/>
        <v>4</v>
      </c>
      <c r="R65">
        <f t="shared" si="4"/>
        <v>0</v>
      </c>
      <c r="S65">
        <f t="shared" si="5"/>
        <v>0</v>
      </c>
      <c r="T65">
        <f t="shared" si="6"/>
        <v>1</v>
      </c>
      <c r="U65">
        <f t="shared" si="7"/>
        <v>0</v>
      </c>
      <c r="V65">
        <f t="shared" si="8"/>
        <v>0</v>
      </c>
      <c r="W65">
        <f t="shared" si="9"/>
        <v>0</v>
      </c>
      <c r="X65">
        <f t="shared" si="10"/>
        <v>1</v>
      </c>
      <c r="Y65">
        <f t="shared" si="11"/>
        <v>0</v>
      </c>
      <c r="Z65">
        <f t="shared" si="12"/>
        <v>0</v>
      </c>
      <c r="AA65">
        <f t="shared" si="13"/>
        <v>0</v>
      </c>
      <c r="AB65">
        <f t="shared" si="14"/>
        <v>0</v>
      </c>
      <c r="AC65">
        <f t="shared" si="15"/>
        <v>0</v>
      </c>
      <c r="AD65">
        <f t="shared" si="16"/>
        <v>0</v>
      </c>
      <c r="AE65">
        <f t="shared" si="17"/>
        <v>0</v>
      </c>
      <c r="AF65">
        <f t="shared" si="18"/>
        <v>0</v>
      </c>
      <c r="AG65">
        <f t="shared" si="19"/>
        <v>0</v>
      </c>
      <c r="AH65">
        <f t="shared" si="20"/>
        <v>1</v>
      </c>
      <c r="AI65">
        <f t="shared" si="21"/>
        <v>0</v>
      </c>
      <c r="AJ65">
        <f t="shared" si="22"/>
        <v>0</v>
      </c>
      <c r="AK65">
        <f t="shared" si="23"/>
        <v>0</v>
      </c>
    </row>
    <row r="66" spans="1:37" x14ac:dyDescent="0.35">
      <c r="A66" s="1">
        <v>40973</v>
      </c>
      <c r="B66">
        <v>3487</v>
      </c>
      <c r="C66">
        <v>5604</v>
      </c>
      <c r="D66">
        <f t="shared" si="24"/>
        <v>1</v>
      </c>
      <c r="E66">
        <f t="shared" si="25"/>
        <v>0</v>
      </c>
      <c r="F66">
        <f t="shared" si="31"/>
        <v>1</v>
      </c>
      <c r="G66">
        <f t="shared" si="31"/>
        <v>0</v>
      </c>
      <c r="H66">
        <f t="shared" si="30"/>
        <v>0</v>
      </c>
      <c r="I66">
        <f t="shared" si="30"/>
        <v>0</v>
      </c>
      <c r="J66">
        <f t="shared" si="30"/>
        <v>0</v>
      </c>
      <c r="K66">
        <f t="shared" si="30"/>
        <v>0</v>
      </c>
      <c r="L66">
        <f t="shared" si="27"/>
        <v>5177</v>
      </c>
      <c r="M66">
        <f t="shared" si="29"/>
        <v>3390</v>
      </c>
      <c r="N66">
        <f t="shared" si="28"/>
        <v>4701.6000000000004</v>
      </c>
      <c r="O66">
        <f t="shared" si="1"/>
        <v>3</v>
      </c>
      <c r="P66" t="str">
        <f t="shared" si="2"/>
        <v>Spring</v>
      </c>
      <c r="Q66">
        <f t="shared" si="3"/>
        <v>5</v>
      </c>
      <c r="R66">
        <f t="shared" si="4"/>
        <v>0</v>
      </c>
      <c r="S66">
        <f t="shared" si="5"/>
        <v>0</v>
      </c>
      <c r="T66">
        <f t="shared" si="6"/>
        <v>1</v>
      </c>
      <c r="U66">
        <f t="shared" si="7"/>
        <v>0</v>
      </c>
      <c r="V66">
        <f t="shared" si="8"/>
        <v>0</v>
      </c>
      <c r="W66">
        <f t="shared" si="9"/>
        <v>0</v>
      </c>
      <c r="X66">
        <f t="shared" si="10"/>
        <v>1</v>
      </c>
      <c r="Y66">
        <f t="shared" si="11"/>
        <v>0</v>
      </c>
      <c r="Z66">
        <f t="shared" si="12"/>
        <v>0</v>
      </c>
      <c r="AA66">
        <f t="shared" si="13"/>
        <v>0</v>
      </c>
      <c r="AB66">
        <f t="shared" si="14"/>
        <v>0</v>
      </c>
      <c r="AC66">
        <f t="shared" si="15"/>
        <v>0</v>
      </c>
      <c r="AD66">
        <f t="shared" si="16"/>
        <v>0</v>
      </c>
      <c r="AE66">
        <f t="shared" si="17"/>
        <v>0</v>
      </c>
      <c r="AF66">
        <f t="shared" si="18"/>
        <v>0</v>
      </c>
      <c r="AG66">
        <f t="shared" si="19"/>
        <v>0</v>
      </c>
      <c r="AH66">
        <f t="shared" si="20"/>
        <v>1</v>
      </c>
      <c r="AI66">
        <f t="shared" si="21"/>
        <v>0</v>
      </c>
      <c r="AJ66">
        <f t="shared" si="22"/>
        <v>0</v>
      </c>
      <c r="AK66">
        <f t="shared" si="23"/>
        <v>0</v>
      </c>
    </row>
    <row r="67" spans="1:37" x14ac:dyDescent="0.35">
      <c r="A67" s="1">
        <v>40974</v>
      </c>
      <c r="B67">
        <v>3854</v>
      </c>
      <c r="C67">
        <v>3487</v>
      </c>
      <c r="D67">
        <f t="shared" si="24"/>
        <v>2</v>
      </c>
      <c r="E67">
        <f t="shared" si="25"/>
        <v>0</v>
      </c>
      <c r="F67">
        <f t="shared" si="31"/>
        <v>0</v>
      </c>
      <c r="G67">
        <f t="shared" si="31"/>
        <v>1</v>
      </c>
      <c r="H67">
        <f t="shared" si="30"/>
        <v>0</v>
      </c>
      <c r="I67">
        <f t="shared" si="30"/>
        <v>0</v>
      </c>
      <c r="J67">
        <f t="shared" si="30"/>
        <v>0</v>
      </c>
      <c r="K67">
        <f t="shared" si="30"/>
        <v>0</v>
      </c>
      <c r="L67">
        <f t="shared" si="27"/>
        <v>4808.666666666667</v>
      </c>
      <c r="M67">
        <f t="shared" si="29"/>
        <v>3795</v>
      </c>
      <c r="N67">
        <f t="shared" si="28"/>
        <v>4630.6000000000004</v>
      </c>
      <c r="O67">
        <f t="shared" ref="O67:O130" si="32">MONTH(A67)</f>
        <v>3</v>
      </c>
      <c r="P67" t="str">
        <f t="shared" ref="P67:P130" si="33">IF(OR(O67=3,O67=4,O67=5),"Spring",(IF(OR(O67=6,O67=7,O67=8),"Summer",IF(OR(O67=9,O67=10,O67=11),"Autumn","Winter"))))</f>
        <v>Spring</v>
      </c>
      <c r="Q67">
        <f t="shared" ref="Q67:Q130" si="34">DAY(A67)</f>
        <v>6</v>
      </c>
      <c r="R67">
        <f t="shared" ref="R67:R130" si="35">IF(P67="Winter",1,0)</f>
        <v>0</v>
      </c>
      <c r="S67">
        <f t="shared" ref="S67:S130" si="36">IF(P67="Summer",1,0)</f>
        <v>0</v>
      </c>
      <c r="T67">
        <f t="shared" ref="T67:T130" si="37">IF(P67="Spring",1,0)</f>
        <v>1</v>
      </c>
      <c r="U67">
        <f t="shared" ref="U67:U130" si="38">IF(P67="Autumn",1,0)</f>
        <v>0</v>
      </c>
      <c r="V67">
        <f t="shared" ref="V67:V130" si="39">IF(O67=1,1,0)</f>
        <v>0</v>
      </c>
      <c r="W67">
        <f t="shared" ref="W67:W130" si="40">IF(O67=2,1,0)</f>
        <v>0</v>
      </c>
      <c r="X67">
        <f t="shared" ref="X67:X130" si="41">IF(O67=3,1,0)</f>
        <v>1</v>
      </c>
      <c r="Y67">
        <f t="shared" ref="Y67:Y130" si="42">IF(O67=4,1,0)</f>
        <v>0</v>
      </c>
      <c r="Z67">
        <f t="shared" ref="Z67:Z130" si="43">IF(O67=5,1,0)</f>
        <v>0</v>
      </c>
      <c r="AA67">
        <f t="shared" ref="AA67:AA130" si="44">IF(O67=6,1,0)</f>
        <v>0</v>
      </c>
      <c r="AB67">
        <f t="shared" ref="AB67:AB130" si="45">IF(O67=7,1,0)</f>
        <v>0</v>
      </c>
      <c r="AC67">
        <f t="shared" ref="AC67:AC130" si="46">IF(O67=8,1,0)</f>
        <v>0</v>
      </c>
      <c r="AD67">
        <f t="shared" ref="AD67:AD130" si="47">IF(O67=9,1,0)</f>
        <v>0</v>
      </c>
      <c r="AE67">
        <f t="shared" ref="AE67:AE130" si="48">IF(O67=10,1,0)</f>
        <v>0</v>
      </c>
      <c r="AF67">
        <f t="shared" ref="AF67:AF130" si="49">IF(O67=11,1,0)</f>
        <v>0</v>
      </c>
      <c r="AG67">
        <f t="shared" ref="AG67:AG130" si="50">IF(O67=12,1,0)</f>
        <v>0</v>
      </c>
      <c r="AH67">
        <f t="shared" ref="AH67:AH130" si="51">IF(AND(Q67&gt;=1,Q67&lt;=10),1,0)</f>
        <v>1</v>
      </c>
      <c r="AI67">
        <f t="shared" ref="AI67:AI130" si="52">IF(AND(AH67=0,AJ67=0),1,0)</f>
        <v>0</v>
      </c>
      <c r="AJ67">
        <f t="shared" ref="AJ67:AJ130" si="53">IF(AND(Q67&gt;=20,Q67&lt;=30),1,0)</f>
        <v>0</v>
      </c>
      <c r="AK67">
        <f t="shared" ref="AK67:AK130" si="54">IF(AND(Q67&gt;=25,Q67&lt;=30),1,0)</f>
        <v>0</v>
      </c>
    </row>
    <row r="68" spans="1:37" x14ac:dyDescent="0.35">
      <c r="A68" s="1">
        <v>40975</v>
      </c>
      <c r="B68">
        <v>4368</v>
      </c>
      <c r="C68">
        <v>3854</v>
      </c>
      <c r="D68">
        <f t="shared" ref="D68:D131" si="55">WEEKDAY(A68,11)</f>
        <v>3</v>
      </c>
      <c r="E68">
        <f t="shared" ref="E68:E131" si="56">IF(D68&gt;5,1,0)</f>
        <v>0</v>
      </c>
      <c r="F68">
        <f t="shared" si="31"/>
        <v>0</v>
      </c>
      <c r="G68">
        <f t="shared" si="31"/>
        <v>0</v>
      </c>
      <c r="H68">
        <f t="shared" si="30"/>
        <v>1</v>
      </c>
      <c r="I68">
        <f t="shared" si="30"/>
        <v>0</v>
      </c>
      <c r="J68">
        <f t="shared" si="30"/>
        <v>0</v>
      </c>
      <c r="K68">
        <f t="shared" si="30"/>
        <v>0</v>
      </c>
      <c r="L68">
        <f t="shared" si="27"/>
        <v>4315</v>
      </c>
      <c r="M68">
        <f t="shared" si="29"/>
        <v>3842</v>
      </c>
      <c r="N68">
        <f t="shared" si="28"/>
        <v>4574.3999999999996</v>
      </c>
      <c r="O68">
        <f t="shared" si="32"/>
        <v>3</v>
      </c>
      <c r="P68" t="str">
        <f t="shared" si="33"/>
        <v>Spring</v>
      </c>
      <c r="Q68">
        <f t="shared" si="34"/>
        <v>7</v>
      </c>
      <c r="R68">
        <f t="shared" si="35"/>
        <v>0</v>
      </c>
      <c r="S68">
        <f t="shared" si="36"/>
        <v>0</v>
      </c>
      <c r="T68">
        <f t="shared" si="37"/>
        <v>1</v>
      </c>
      <c r="U68">
        <f t="shared" si="38"/>
        <v>0</v>
      </c>
      <c r="V68">
        <f t="shared" si="39"/>
        <v>0</v>
      </c>
      <c r="W68">
        <f t="shared" si="40"/>
        <v>0</v>
      </c>
      <c r="X68">
        <f t="shared" si="41"/>
        <v>1</v>
      </c>
      <c r="Y68">
        <f t="shared" si="42"/>
        <v>0</v>
      </c>
      <c r="Z68">
        <f t="shared" si="43"/>
        <v>0</v>
      </c>
      <c r="AA68">
        <f t="shared" si="44"/>
        <v>0</v>
      </c>
      <c r="AB68">
        <f t="shared" si="45"/>
        <v>0</v>
      </c>
      <c r="AC68">
        <f t="shared" si="46"/>
        <v>0</v>
      </c>
      <c r="AD68">
        <f t="shared" si="47"/>
        <v>0</v>
      </c>
      <c r="AE68">
        <f t="shared" si="48"/>
        <v>0</v>
      </c>
      <c r="AF68">
        <f t="shared" si="49"/>
        <v>0</v>
      </c>
      <c r="AG68">
        <f t="shared" si="50"/>
        <v>0</v>
      </c>
      <c r="AH68">
        <f t="shared" si="51"/>
        <v>1</v>
      </c>
      <c r="AI68">
        <f t="shared" si="52"/>
        <v>0</v>
      </c>
      <c r="AJ68">
        <f t="shared" si="53"/>
        <v>0</v>
      </c>
      <c r="AK68">
        <f t="shared" si="54"/>
        <v>0</v>
      </c>
    </row>
    <row r="69" spans="1:37" x14ac:dyDescent="0.35">
      <c r="A69" s="1">
        <v>40976</v>
      </c>
      <c r="B69">
        <v>4263</v>
      </c>
      <c r="C69">
        <v>4368</v>
      </c>
      <c r="D69">
        <f t="shared" si="55"/>
        <v>4</v>
      </c>
      <c r="E69">
        <f t="shared" si="56"/>
        <v>0</v>
      </c>
      <c r="F69">
        <f t="shared" si="31"/>
        <v>0</v>
      </c>
      <c r="G69">
        <f t="shared" si="31"/>
        <v>0</v>
      </c>
      <c r="H69">
        <f t="shared" si="30"/>
        <v>0</v>
      </c>
      <c r="I69">
        <f t="shared" si="30"/>
        <v>1</v>
      </c>
      <c r="J69">
        <f t="shared" si="30"/>
        <v>0</v>
      </c>
      <c r="K69">
        <f t="shared" si="30"/>
        <v>0</v>
      </c>
      <c r="L69">
        <f t="shared" si="27"/>
        <v>3903</v>
      </c>
      <c r="M69">
        <f t="shared" si="29"/>
        <v>4135</v>
      </c>
      <c r="N69">
        <f t="shared" si="28"/>
        <v>4529.6000000000004</v>
      </c>
      <c r="O69">
        <f t="shared" si="32"/>
        <v>3</v>
      </c>
      <c r="P69" t="str">
        <f t="shared" si="33"/>
        <v>Spring</v>
      </c>
      <c r="Q69">
        <f t="shared" si="34"/>
        <v>8</v>
      </c>
      <c r="R69">
        <f t="shared" si="35"/>
        <v>0</v>
      </c>
      <c r="S69">
        <f t="shared" si="36"/>
        <v>0</v>
      </c>
      <c r="T69">
        <f t="shared" si="37"/>
        <v>1</v>
      </c>
      <c r="U69">
        <f t="shared" si="38"/>
        <v>0</v>
      </c>
      <c r="V69">
        <f t="shared" si="39"/>
        <v>0</v>
      </c>
      <c r="W69">
        <f t="shared" si="40"/>
        <v>0</v>
      </c>
      <c r="X69">
        <f t="shared" si="41"/>
        <v>1</v>
      </c>
      <c r="Y69">
        <f t="shared" si="42"/>
        <v>0</v>
      </c>
      <c r="Z69">
        <f t="shared" si="43"/>
        <v>0</v>
      </c>
      <c r="AA69">
        <f t="shared" si="44"/>
        <v>0</v>
      </c>
      <c r="AB69">
        <f t="shared" si="45"/>
        <v>0</v>
      </c>
      <c r="AC69">
        <f t="shared" si="46"/>
        <v>0</v>
      </c>
      <c r="AD69">
        <f t="shared" si="47"/>
        <v>0</v>
      </c>
      <c r="AE69">
        <f t="shared" si="48"/>
        <v>0</v>
      </c>
      <c r="AF69">
        <f t="shared" si="49"/>
        <v>0</v>
      </c>
      <c r="AG69">
        <f t="shared" si="50"/>
        <v>0</v>
      </c>
      <c r="AH69">
        <f t="shared" si="51"/>
        <v>1</v>
      </c>
      <c r="AI69">
        <f t="shared" si="52"/>
        <v>0</v>
      </c>
      <c r="AJ69">
        <f t="shared" si="53"/>
        <v>0</v>
      </c>
      <c r="AK69">
        <f t="shared" si="54"/>
        <v>0</v>
      </c>
    </row>
    <row r="70" spans="1:37" x14ac:dyDescent="0.35">
      <c r="A70" s="1">
        <v>40977</v>
      </c>
      <c r="B70">
        <v>4953</v>
      </c>
      <c r="C70">
        <v>4263</v>
      </c>
      <c r="D70">
        <f t="shared" si="55"/>
        <v>5</v>
      </c>
      <c r="E70">
        <f t="shared" si="56"/>
        <v>0</v>
      </c>
      <c r="F70">
        <f t="shared" si="31"/>
        <v>0</v>
      </c>
      <c r="G70">
        <f t="shared" si="31"/>
        <v>0</v>
      </c>
      <c r="H70">
        <f t="shared" si="30"/>
        <v>0</v>
      </c>
      <c r="I70">
        <f t="shared" si="30"/>
        <v>0</v>
      </c>
      <c r="J70">
        <f t="shared" si="30"/>
        <v>1</v>
      </c>
      <c r="K70">
        <f t="shared" si="30"/>
        <v>0</v>
      </c>
      <c r="L70">
        <f t="shared" ref="L70:L133" si="57">AVERAGE(B67:B69)</f>
        <v>4161.666666666667</v>
      </c>
      <c r="M70">
        <f t="shared" si="29"/>
        <v>4592</v>
      </c>
      <c r="N70">
        <f t="shared" si="28"/>
        <v>4315.2</v>
      </c>
      <c r="O70">
        <f t="shared" si="32"/>
        <v>3</v>
      </c>
      <c r="P70" t="str">
        <f t="shared" si="33"/>
        <v>Spring</v>
      </c>
      <c r="Q70">
        <f t="shared" si="34"/>
        <v>9</v>
      </c>
      <c r="R70">
        <f t="shared" si="35"/>
        <v>0</v>
      </c>
      <c r="S70">
        <f t="shared" si="36"/>
        <v>0</v>
      </c>
      <c r="T70">
        <f t="shared" si="37"/>
        <v>1</v>
      </c>
      <c r="U70">
        <f t="shared" si="38"/>
        <v>0</v>
      </c>
      <c r="V70">
        <f t="shared" si="39"/>
        <v>0</v>
      </c>
      <c r="W70">
        <f t="shared" si="40"/>
        <v>0</v>
      </c>
      <c r="X70">
        <f t="shared" si="41"/>
        <v>1</v>
      </c>
      <c r="Y70">
        <f t="shared" si="42"/>
        <v>0</v>
      </c>
      <c r="Z70">
        <f t="shared" si="43"/>
        <v>0</v>
      </c>
      <c r="AA70">
        <f t="shared" si="44"/>
        <v>0</v>
      </c>
      <c r="AB70">
        <f t="shared" si="45"/>
        <v>0</v>
      </c>
      <c r="AC70">
        <f t="shared" si="46"/>
        <v>0</v>
      </c>
      <c r="AD70">
        <f t="shared" si="47"/>
        <v>0</v>
      </c>
      <c r="AE70">
        <f t="shared" si="48"/>
        <v>0</v>
      </c>
      <c r="AF70">
        <f t="shared" si="49"/>
        <v>0</v>
      </c>
      <c r="AG70">
        <f t="shared" si="50"/>
        <v>0</v>
      </c>
      <c r="AH70">
        <f t="shared" si="51"/>
        <v>1</v>
      </c>
      <c r="AI70">
        <f t="shared" si="52"/>
        <v>0</v>
      </c>
      <c r="AJ70">
        <f t="shared" si="53"/>
        <v>0</v>
      </c>
      <c r="AK70">
        <f t="shared" si="54"/>
        <v>0</v>
      </c>
    </row>
    <row r="71" spans="1:37" x14ac:dyDescent="0.35">
      <c r="A71" s="1">
        <v>40978</v>
      </c>
      <c r="B71">
        <v>5715</v>
      </c>
      <c r="C71">
        <v>4953</v>
      </c>
      <c r="D71">
        <f t="shared" si="55"/>
        <v>6</v>
      </c>
      <c r="E71">
        <f t="shared" si="56"/>
        <v>1</v>
      </c>
      <c r="F71">
        <f t="shared" si="31"/>
        <v>0</v>
      </c>
      <c r="G71">
        <f t="shared" si="31"/>
        <v>0</v>
      </c>
      <c r="H71">
        <f t="shared" si="30"/>
        <v>0</v>
      </c>
      <c r="I71">
        <f t="shared" si="30"/>
        <v>0</v>
      </c>
      <c r="J71">
        <f t="shared" si="30"/>
        <v>0</v>
      </c>
      <c r="K71">
        <f t="shared" si="30"/>
        <v>1</v>
      </c>
      <c r="L71">
        <f t="shared" si="57"/>
        <v>4528</v>
      </c>
      <c r="M71">
        <f t="shared" si="29"/>
        <v>5335</v>
      </c>
      <c r="N71">
        <f t="shared" si="28"/>
        <v>4185</v>
      </c>
      <c r="O71">
        <f t="shared" si="32"/>
        <v>3</v>
      </c>
      <c r="P71" t="str">
        <f t="shared" si="33"/>
        <v>Spring</v>
      </c>
      <c r="Q71">
        <f t="shared" si="34"/>
        <v>10</v>
      </c>
      <c r="R71">
        <f t="shared" si="35"/>
        <v>0</v>
      </c>
      <c r="S71">
        <f t="shared" si="36"/>
        <v>0</v>
      </c>
      <c r="T71">
        <f t="shared" si="37"/>
        <v>1</v>
      </c>
      <c r="U71">
        <f t="shared" si="38"/>
        <v>0</v>
      </c>
      <c r="V71">
        <f t="shared" si="39"/>
        <v>0</v>
      </c>
      <c r="W71">
        <f t="shared" si="40"/>
        <v>0</v>
      </c>
      <c r="X71">
        <f t="shared" si="41"/>
        <v>1</v>
      </c>
      <c r="Y71">
        <f t="shared" si="42"/>
        <v>0</v>
      </c>
      <c r="Z71">
        <f t="shared" si="43"/>
        <v>0</v>
      </c>
      <c r="AA71">
        <f t="shared" si="44"/>
        <v>0</v>
      </c>
      <c r="AB71">
        <f t="shared" si="45"/>
        <v>0</v>
      </c>
      <c r="AC71">
        <f t="shared" si="46"/>
        <v>0</v>
      </c>
      <c r="AD71">
        <f t="shared" si="47"/>
        <v>0</v>
      </c>
      <c r="AE71">
        <f t="shared" si="48"/>
        <v>0</v>
      </c>
      <c r="AF71">
        <f t="shared" si="49"/>
        <v>0</v>
      </c>
      <c r="AG71">
        <f t="shared" si="50"/>
        <v>0</v>
      </c>
      <c r="AH71">
        <f t="shared" si="51"/>
        <v>1</v>
      </c>
      <c r="AI71">
        <f t="shared" si="52"/>
        <v>0</v>
      </c>
      <c r="AJ71">
        <f t="shared" si="53"/>
        <v>0</v>
      </c>
      <c r="AK71">
        <f t="shared" si="54"/>
        <v>0</v>
      </c>
    </row>
    <row r="72" spans="1:37" x14ac:dyDescent="0.35">
      <c r="A72" s="1">
        <v>40979</v>
      </c>
      <c r="B72">
        <v>5598</v>
      </c>
      <c r="C72">
        <v>5715</v>
      </c>
      <c r="D72">
        <f t="shared" si="55"/>
        <v>7</v>
      </c>
      <c r="E72">
        <f t="shared" si="56"/>
        <v>1</v>
      </c>
      <c r="F72">
        <f t="shared" si="31"/>
        <v>0</v>
      </c>
      <c r="G72">
        <f t="shared" si="31"/>
        <v>0</v>
      </c>
      <c r="H72">
        <f t="shared" si="30"/>
        <v>0</v>
      </c>
      <c r="I72">
        <f t="shared" si="30"/>
        <v>0</v>
      </c>
      <c r="J72">
        <f t="shared" si="30"/>
        <v>0</v>
      </c>
      <c r="K72">
        <f t="shared" si="30"/>
        <v>0</v>
      </c>
      <c r="L72">
        <f t="shared" si="57"/>
        <v>4977</v>
      </c>
      <c r="M72">
        <f t="shared" si="29"/>
        <v>5604</v>
      </c>
      <c r="N72">
        <f t="shared" ref="N72:N135" si="58">AVERAGE(B67:B71)</f>
        <v>4630.6000000000004</v>
      </c>
      <c r="O72">
        <f t="shared" si="32"/>
        <v>3</v>
      </c>
      <c r="P72" t="str">
        <f t="shared" si="33"/>
        <v>Spring</v>
      </c>
      <c r="Q72">
        <f t="shared" si="34"/>
        <v>11</v>
      </c>
      <c r="R72">
        <f t="shared" si="35"/>
        <v>0</v>
      </c>
      <c r="S72">
        <f t="shared" si="36"/>
        <v>0</v>
      </c>
      <c r="T72">
        <f t="shared" si="37"/>
        <v>1</v>
      </c>
      <c r="U72">
        <f t="shared" si="38"/>
        <v>0</v>
      </c>
      <c r="V72">
        <f t="shared" si="39"/>
        <v>0</v>
      </c>
      <c r="W72">
        <f t="shared" si="40"/>
        <v>0</v>
      </c>
      <c r="X72">
        <f t="shared" si="41"/>
        <v>1</v>
      </c>
      <c r="Y72">
        <f t="shared" si="42"/>
        <v>0</v>
      </c>
      <c r="Z72">
        <f t="shared" si="43"/>
        <v>0</v>
      </c>
      <c r="AA72">
        <f t="shared" si="44"/>
        <v>0</v>
      </c>
      <c r="AB72">
        <f t="shared" si="45"/>
        <v>0</v>
      </c>
      <c r="AC72">
        <f t="shared" si="46"/>
        <v>0</v>
      </c>
      <c r="AD72">
        <f t="shared" si="47"/>
        <v>0</v>
      </c>
      <c r="AE72">
        <f t="shared" si="48"/>
        <v>0</v>
      </c>
      <c r="AF72">
        <f t="shared" si="49"/>
        <v>0</v>
      </c>
      <c r="AG72">
        <f t="shared" si="50"/>
        <v>0</v>
      </c>
      <c r="AH72">
        <f t="shared" si="51"/>
        <v>0</v>
      </c>
      <c r="AI72">
        <f t="shared" si="52"/>
        <v>1</v>
      </c>
      <c r="AJ72">
        <f t="shared" si="53"/>
        <v>0</v>
      </c>
      <c r="AK72">
        <f t="shared" si="54"/>
        <v>0</v>
      </c>
    </row>
    <row r="73" spans="1:37" x14ac:dyDescent="0.35">
      <c r="A73" s="1">
        <v>40980</v>
      </c>
      <c r="B73">
        <v>3941</v>
      </c>
      <c r="C73">
        <v>5598</v>
      </c>
      <c r="D73">
        <f t="shared" si="55"/>
        <v>1</v>
      </c>
      <c r="E73">
        <f t="shared" si="56"/>
        <v>0</v>
      </c>
      <c r="F73">
        <f t="shared" si="31"/>
        <v>1</v>
      </c>
      <c r="G73">
        <f t="shared" si="31"/>
        <v>0</v>
      </c>
      <c r="H73">
        <f t="shared" si="30"/>
        <v>0</v>
      </c>
      <c r="I73">
        <f t="shared" si="30"/>
        <v>0</v>
      </c>
      <c r="J73">
        <f t="shared" si="30"/>
        <v>0</v>
      </c>
      <c r="K73">
        <f t="shared" si="30"/>
        <v>0</v>
      </c>
      <c r="L73">
        <f t="shared" si="57"/>
        <v>5422</v>
      </c>
      <c r="M73">
        <f t="shared" si="29"/>
        <v>3487</v>
      </c>
      <c r="N73">
        <f t="shared" si="58"/>
        <v>4979.3999999999996</v>
      </c>
      <c r="O73">
        <f t="shared" si="32"/>
        <v>3</v>
      </c>
      <c r="P73" t="str">
        <f t="shared" si="33"/>
        <v>Spring</v>
      </c>
      <c r="Q73">
        <f t="shared" si="34"/>
        <v>12</v>
      </c>
      <c r="R73">
        <f t="shared" si="35"/>
        <v>0</v>
      </c>
      <c r="S73">
        <f t="shared" si="36"/>
        <v>0</v>
      </c>
      <c r="T73">
        <f t="shared" si="37"/>
        <v>1</v>
      </c>
      <c r="U73">
        <f t="shared" si="38"/>
        <v>0</v>
      </c>
      <c r="V73">
        <f t="shared" si="39"/>
        <v>0</v>
      </c>
      <c r="W73">
        <f t="shared" si="40"/>
        <v>0</v>
      </c>
      <c r="X73">
        <f t="shared" si="41"/>
        <v>1</v>
      </c>
      <c r="Y73">
        <f t="shared" si="42"/>
        <v>0</v>
      </c>
      <c r="Z73">
        <f t="shared" si="43"/>
        <v>0</v>
      </c>
      <c r="AA73">
        <f t="shared" si="44"/>
        <v>0</v>
      </c>
      <c r="AB73">
        <f t="shared" si="45"/>
        <v>0</v>
      </c>
      <c r="AC73">
        <f t="shared" si="46"/>
        <v>0</v>
      </c>
      <c r="AD73">
        <f t="shared" si="47"/>
        <v>0</v>
      </c>
      <c r="AE73">
        <f t="shared" si="48"/>
        <v>0</v>
      </c>
      <c r="AF73">
        <f t="shared" si="49"/>
        <v>0</v>
      </c>
      <c r="AG73">
        <f t="shared" si="50"/>
        <v>0</v>
      </c>
      <c r="AH73">
        <f t="shared" si="51"/>
        <v>0</v>
      </c>
      <c r="AI73">
        <f t="shared" si="52"/>
        <v>1</v>
      </c>
      <c r="AJ73">
        <f t="shared" si="53"/>
        <v>0</v>
      </c>
      <c r="AK73">
        <f t="shared" si="54"/>
        <v>0</v>
      </c>
    </row>
    <row r="74" spans="1:37" x14ac:dyDescent="0.35">
      <c r="A74" s="1">
        <v>40981</v>
      </c>
      <c r="B74">
        <v>4048</v>
      </c>
      <c r="C74">
        <v>3941</v>
      </c>
      <c r="D74">
        <f t="shared" si="55"/>
        <v>2</v>
      </c>
      <c r="E74">
        <f t="shared" si="56"/>
        <v>0</v>
      </c>
      <c r="F74">
        <f t="shared" si="31"/>
        <v>0</v>
      </c>
      <c r="G74">
        <f t="shared" si="31"/>
        <v>1</v>
      </c>
      <c r="H74">
        <f t="shared" si="30"/>
        <v>0</v>
      </c>
      <c r="I74">
        <f t="shared" si="30"/>
        <v>0</v>
      </c>
      <c r="J74">
        <f t="shared" si="30"/>
        <v>0</v>
      </c>
      <c r="K74">
        <f t="shared" si="30"/>
        <v>0</v>
      </c>
      <c r="L74">
        <f t="shared" si="57"/>
        <v>5084.666666666667</v>
      </c>
      <c r="M74">
        <f t="shared" ref="M74:M137" si="59">B67</f>
        <v>3854</v>
      </c>
      <c r="N74">
        <f t="shared" si="58"/>
        <v>4894</v>
      </c>
      <c r="O74">
        <f t="shared" si="32"/>
        <v>3</v>
      </c>
      <c r="P74" t="str">
        <f t="shared" si="33"/>
        <v>Spring</v>
      </c>
      <c r="Q74">
        <f t="shared" si="34"/>
        <v>13</v>
      </c>
      <c r="R74">
        <f t="shared" si="35"/>
        <v>0</v>
      </c>
      <c r="S74">
        <f t="shared" si="36"/>
        <v>0</v>
      </c>
      <c r="T74">
        <f t="shared" si="37"/>
        <v>1</v>
      </c>
      <c r="U74">
        <f t="shared" si="38"/>
        <v>0</v>
      </c>
      <c r="V74">
        <f t="shared" si="39"/>
        <v>0</v>
      </c>
      <c r="W74">
        <f t="shared" si="40"/>
        <v>0</v>
      </c>
      <c r="X74">
        <f t="shared" si="41"/>
        <v>1</v>
      </c>
      <c r="Y74">
        <f t="shared" si="42"/>
        <v>0</v>
      </c>
      <c r="Z74">
        <f t="shared" si="43"/>
        <v>0</v>
      </c>
      <c r="AA74">
        <f t="shared" si="44"/>
        <v>0</v>
      </c>
      <c r="AB74">
        <f t="shared" si="45"/>
        <v>0</v>
      </c>
      <c r="AC74">
        <f t="shared" si="46"/>
        <v>0</v>
      </c>
      <c r="AD74">
        <f t="shared" si="47"/>
        <v>0</v>
      </c>
      <c r="AE74">
        <f t="shared" si="48"/>
        <v>0</v>
      </c>
      <c r="AF74">
        <f t="shared" si="49"/>
        <v>0</v>
      </c>
      <c r="AG74">
        <f t="shared" si="50"/>
        <v>0</v>
      </c>
      <c r="AH74">
        <f t="shared" si="51"/>
        <v>0</v>
      </c>
      <c r="AI74">
        <f t="shared" si="52"/>
        <v>1</v>
      </c>
      <c r="AJ74">
        <f t="shared" si="53"/>
        <v>0</v>
      </c>
      <c r="AK74">
        <f t="shared" si="54"/>
        <v>0</v>
      </c>
    </row>
    <row r="75" spans="1:37" x14ac:dyDescent="0.35">
      <c r="A75" s="1">
        <v>40982</v>
      </c>
      <c r="B75">
        <v>3883</v>
      </c>
      <c r="C75">
        <v>4048</v>
      </c>
      <c r="D75">
        <f t="shared" si="55"/>
        <v>3</v>
      </c>
      <c r="E75">
        <f t="shared" si="56"/>
        <v>0</v>
      </c>
      <c r="F75">
        <f t="shared" si="31"/>
        <v>0</v>
      </c>
      <c r="G75">
        <f t="shared" si="31"/>
        <v>0</v>
      </c>
      <c r="H75">
        <f t="shared" si="30"/>
        <v>1</v>
      </c>
      <c r="I75">
        <f t="shared" si="30"/>
        <v>0</v>
      </c>
      <c r="J75">
        <f t="shared" si="30"/>
        <v>0</v>
      </c>
      <c r="K75">
        <f t="shared" si="30"/>
        <v>0</v>
      </c>
      <c r="L75">
        <f t="shared" si="57"/>
        <v>4529</v>
      </c>
      <c r="M75">
        <f t="shared" si="59"/>
        <v>4368</v>
      </c>
      <c r="N75">
        <f t="shared" si="58"/>
        <v>4851</v>
      </c>
      <c r="O75">
        <f t="shared" si="32"/>
        <v>3</v>
      </c>
      <c r="P75" t="str">
        <f t="shared" si="33"/>
        <v>Spring</v>
      </c>
      <c r="Q75">
        <f t="shared" si="34"/>
        <v>14</v>
      </c>
      <c r="R75">
        <f t="shared" si="35"/>
        <v>0</v>
      </c>
      <c r="S75">
        <f t="shared" si="36"/>
        <v>0</v>
      </c>
      <c r="T75">
        <f t="shared" si="37"/>
        <v>1</v>
      </c>
      <c r="U75">
        <f t="shared" si="38"/>
        <v>0</v>
      </c>
      <c r="V75">
        <f t="shared" si="39"/>
        <v>0</v>
      </c>
      <c r="W75">
        <f t="shared" si="40"/>
        <v>0</v>
      </c>
      <c r="X75">
        <f t="shared" si="41"/>
        <v>1</v>
      </c>
      <c r="Y75">
        <f t="shared" si="42"/>
        <v>0</v>
      </c>
      <c r="Z75">
        <f t="shared" si="43"/>
        <v>0</v>
      </c>
      <c r="AA75">
        <f t="shared" si="44"/>
        <v>0</v>
      </c>
      <c r="AB75">
        <f t="shared" si="45"/>
        <v>0</v>
      </c>
      <c r="AC75">
        <f t="shared" si="46"/>
        <v>0</v>
      </c>
      <c r="AD75">
        <f t="shared" si="47"/>
        <v>0</v>
      </c>
      <c r="AE75">
        <f t="shared" si="48"/>
        <v>0</v>
      </c>
      <c r="AF75">
        <f t="shared" si="49"/>
        <v>0</v>
      </c>
      <c r="AG75">
        <f t="shared" si="50"/>
        <v>0</v>
      </c>
      <c r="AH75">
        <f t="shared" si="51"/>
        <v>0</v>
      </c>
      <c r="AI75">
        <f t="shared" si="52"/>
        <v>1</v>
      </c>
      <c r="AJ75">
        <f t="shared" si="53"/>
        <v>0</v>
      </c>
      <c r="AK75">
        <f t="shared" si="54"/>
        <v>0</v>
      </c>
    </row>
    <row r="76" spans="1:37" x14ac:dyDescent="0.35">
      <c r="A76" s="1">
        <v>40983</v>
      </c>
      <c r="B76">
        <v>4491</v>
      </c>
      <c r="C76">
        <v>3883</v>
      </c>
      <c r="D76">
        <f t="shared" si="55"/>
        <v>4</v>
      </c>
      <c r="E76">
        <f t="shared" si="56"/>
        <v>0</v>
      </c>
      <c r="F76">
        <f t="shared" si="31"/>
        <v>0</v>
      </c>
      <c r="G76">
        <f t="shared" si="31"/>
        <v>0</v>
      </c>
      <c r="H76">
        <f t="shared" si="30"/>
        <v>0</v>
      </c>
      <c r="I76">
        <f t="shared" si="30"/>
        <v>1</v>
      </c>
      <c r="J76">
        <f t="shared" si="30"/>
        <v>0</v>
      </c>
      <c r="K76">
        <f t="shared" si="30"/>
        <v>0</v>
      </c>
      <c r="L76">
        <f t="shared" si="57"/>
        <v>3957.3333333333335</v>
      </c>
      <c r="M76">
        <f t="shared" si="59"/>
        <v>4263</v>
      </c>
      <c r="N76">
        <f t="shared" si="58"/>
        <v>4637</v>
      </c>
      <c r="O76">
        <f t="shared" si="32"/>
        <v>3</v>
      </c>
      <c r="P76" t="str">
        <f t="shared" si="33"/>
        <v>Spring</v>
      </c>
      <c r="Q76">
        <f t="shared" si="34"/>
        <v>15</v>
      </c>
      <c r="R76">
        <f t="shared" si="35"/>
        <v>0</v>
      </c>
      <c r="S76">
        <f t="shared" si="36"/>
        <v>0</v>
      </c>
      <c r="T76">
        <f t="shared" si="37"/>
        <v>1</v>
      </c>
      <c r="U76">
        <f t="shared" si="38"/>
        <v>0</v>
      </c>
      <c r="V76">
        <f t="shared" si="39"/>
        <v>0</v>
      </c>
      <c r="W76">
        <f t="shared" si="40"/>
        <v>0</v>
      </c>
      <c r="X76">
        <f t="shared" si="41"/>
        <v>1</v>
      </c>
      <c r="Y76">
        <f t="shared" si="42"/>
        <v>0</v>
      </c>
      <c r="Z76">
        <f t="shared" si="43"/>
        <v>0</v>
      </c>
      <c r="AA76">
        <f t="shared" si="44"/>
        <v>0</v>
      </c>
      <c r="AB76">
        <f t="shared" si="45"/>
        <v>0</v>
      </c>
      <c r="AC76">
        <f t="shared" si="46"/>
        <v>0</v>
      </c>
      <c r="AD76">
        <f t="shared" si="47"/>
        <v>0</v>
      </c>
      <c r="AE76">
        <f t="shared" si="48"/>
        <v>0</v>
      </c>
      <c r="AF76">
        <f t="shared" si="49"/>
        <v>0</v>
      </c>
      <c r="AG76">
        <f t="shared" si="50"/>
        <v>0</v>
      </c>
      <c r="AH76">
        <f t="shared" si="51"/>
        <v>0</v>
      </c>
      <c r="AI76">
        <f t="shared" si="52"/>
        <v>1</v>
      </c>
      <c r="AJ76">
        <f t="shared" si="53"/>
        <v>0</v>
      </c>
      <c r="AK76">
        <f t="shared" si="54"/>
        <v>0</v>
      </c>
    </row>
    <row r="77" spans="1:37" x14ac:dyDescent="0.35">
      <c r="A77" s="1">
        <v>40984</v>
      </c>
      <c r="B77">
        <v>4594</v>
      </c>
      <c r="C77">
        <v>4491</v>
      </c>
      <c r="D77">
        <f t="shared" si="55"/>
        <v>5</v>
      </c>
      <c r="E77">
        <f t="shared" si="56"/>
        <v>0</v>
      </c>
      <c r="F77">
        <f t="shared" ref="F77:G96" si="60">IF($D77=F$2,1,0)</f>
        <v>0</v>
      </c>
      <c r="G77">
        <f t="shared" si="60"/>
        <v>0</v>
      </c>
      <c r="H77">
        <f t="shared" si="30"/>
        <v>0</v>
      </c>
      <c r="I77">
        <f t="shared" si="30"/>
        <v>0</v>
      </c>
      <c r="J77">
        <f t="shared" si="30"/>
        <v>1</v>
      </c>
      <c r="K77">
        <f t="shared" si="30"/>
        <v>0</v>
      </c>
      <c r="L77">
        <f t="shared" si="57"/>
        <v>4140.666666666667</v>
      </c>
      <c r="M77">
        <f t="shared" si="59"/>
        <v>4953</v>
      </c>
      <c r="N77">
        <f t="shared" si="58"/>
        <v>4392.2</v>
      </c>
      <c r="O77">
        <f t="shared" si="32"/>
        <v>3</v>
      </c>
      <c r="P77" t="str">
        <f t="shared" si="33"/>
        <v>Spring</v>
      </c>
      <c r="Q77">
        <f t="shared" si="34"/>
        <v>16</v>
      </c>
      <c r="R77">
        <f t="shared" si="35"/>
        <v>0</v>
      </c>
      <c r="S77">
        <f t="shared" si="36"/>
        <v>0</v>
      </c>
      <c r="T77">
        <f t="shared" si="37"/>
        <v>1</v>
      </c>
      <c r="U77">
        <f t="shared" si="38"/>
        <v>0</v>
      </c>
      <c r="V77">
        <f t="shared" si="39"/>
        <v>0</v>
      </c>
      <c r="W77">
        <f t="shared" si="40"/>
        <v>0</v>
      </c>
      <c r="X77">
        <f t="shared" si="41"/>
        <v>1</v>
      </c>
      <c r="Y77">
        <f t="shared" si="42"/>
        <v>0</v>
      </c>
      <c r="Z77">
        <f t="shared" si="43"/>
        <v>0</v>
      </c>
      <c r="AA77">
        <f t="shared" si="44"/>
        <v>0</v>
      </c>
      <c r="AB77">
        <f t="shared" si="45"/>
        <v>0</v>
      </c>
      <c r="AC77">
        <f t="shared" si="46"/>
        <v>0</v>
      </c>
      <c r="AD77">
        <f t="shared" si="47"/>
        <v>0</v>
      </c>
      <c r="AE77">
        <f t="shared" si="48"/>
        <v>0</v>
      </c>
      <c r="AF77">
        <f t="shared" si="49"/>
        <v>0</v>
      </c>
      <c r="AG77">
        <f t="shared" si="50"/>
        <v>0</v>
      </c>
      <c r="AH77">
        <f t="shared" si="51"/>
        <v>0</v>
      </c>
      <c r="AI77">
        <f t="shared" si="52"/>
        <v>1</v>
      </c>
      <c r="AJ77">
        <f t="shared" si="53"/>
        <v>0</v>
      </c>
      <c r="AK77">
        <f t="shared" si="54"/>
        <v>0</v>
      </c>
    </row>
    <row r="78" spans="1:37" x14ac:dyDescent="0.35">
      <c r="A78" s="1">
        <v>40985</v>
      </c>
      <c r="B78">
        <v>4131</v>
      </c>
      <c r="C78">
        <v>4594</v>
      </c>
      <c r="D78">
        <f t="shared" si="55"/>
        <v>6</v>
      </c>
      <c r="E78">
        <f t="shared" si="56"/>
        <v>1</v>
      </c>
      <c r="F78">
        <f t="shared" si="60"/>
        <v>0</v>
      </c>
      <c r="G78">
        <f t="shared" si="60"/>
        <v>0</v>
      </c>
      <c r="H78">
        <f t="shared" si="30"/>
        <v>0</v>
      </c>
      <c r="I78">
        <f t="shared" si="30"/>
        <v>0</v>
      </c>
      <c r="J78">
        <f t="shared" si="30"/>
        <v>0</v>
      </c>
      <c r="K78">
        <f t="shared" si="30"/>
        <v>1</v>
      </c>
      <c r="L78">
        <f t="shared" si="57"/>
        <v>4322.666666666667</v>
      </c>
      <c r="M78">
        <f t="shared" si="59"/>
        <v>5715</v>
      </c>
      <c r="N78">
        <f t="shared" si="58"/>
        <v>4191.3999999999996</v>
      </c>
      <c r="O78">
        <f t="shared" si="32"/>
        <v>3</v>
      </c>
      <c r="P78" t="str">
        <f t="shared" si="33"/>
        <v>Spring</v>
      </c>
      <c r="Q78">
        <f t="shared" si="34"/>
        <v>17</v>
      </c>
      <c r="R78">
        <f t="shared" si="35"/>
        <v>0</v>
      </c>
      <c r="S78">
        <f t="shared" si="36"/>
        <v>0</v>
      </c>
      <c r="T78">
        <f t="shared" si="37"/>
        <v>1</v>
      </c>
      <c r="U78">
        <f t="shared" si="38"/>
        <v>0</v>
      </c>
      <c r="V78">
        <f t="shared" si="39"/>
        <v>0</v>
      </c>
      <c r="W78">
        <f t="shared" si="40"/>
        <v>0</v>
      </c>
      <c r="X78">
        <f t="shared" si="41"/>
        <v>1</v>
      </c>
      <c r="Y78">
        <f t="shared" si="42"/>
        <v>0</v>
      </c>
      <c r="Z78">
        <f t="shared" si="43"/>
        <v>0</v>
      </c>
      <c r="AA78">
        <f t="shared" si="44"/>
        <v>0</v>
      </c>
      <c r="AB78">
        <f t="shared" si="45"/>
        <v>0</v>
      </c>
      <c r="AC78">
        <f t="shared" si="46"/>
        <v>0</v>
      </c>
      <c r="AD78">
        <f t="shared" si="47"/>
        <v>0</v>
      </c>
      <c r="AE78">
        <f t="shared" si="48"/>
        <v>0</v>
      </c>
      <c r="AF78">
        <f t="shared" si="49"/>
        <v>0</v>
      </c>
      <c r="AG78">
        <f t="shared" si="50"/>
        <v>0</v>
      </c>
      <c r="AH78">
        <f t="shared" si="51"/>
        <v>0</v>
      </c>
      <c r="AI78">
        <f t="shared" si="52"/>
        <v>1</v>
      </c>
      <c r="AJ78">
        <f t="shared" si="53"/>
        <v>0</v>
      </c>
      <c r="AK78">
        <f t="shared" si="54"/>
        <v>0</v>
      </c>
    </row>
    <row r="79" spans="1:37" x14ac:dyDescent="0.35">
      <c r="A79" s="1">
        <v>40986</v>
      </c>
      <c r="B79">
        <v>5677</v>
      </c>
      <c r="C79">
        <v>4131</v>
      </c>
      <c r="D79">
        <f t="shared" si="55"/>
        <v>7</v>
      </c>
      <c r="E79">
        <f t="shared" si="56"/>
        <v>1</v>
      </c>
      <c r="F79">
        <f t="shared" si="60"/>
        <v>0</v>
      </c>
      <c r="G79">
        <f t="shared" si="60"/>
        <v>0</v>
      </c>
      <c r="H79">
        <f t="shared" si="30"/>
        <v>0</v>
      </c>
      <c r="I79">
        <f t="shared" si="30"/>
        <v>0</v>
      </c>
      <c r="J79">
        <f t="shared" si="30"/>
        <v>0</v>
      </c>
      <c r="K79">
        <f t="shared" si="30"/>
        <v>0</v>
      </c>
      <c r="L79">
        <f t="shared" si="57"/>
        <v>4405.333333333333</v>
      </c>
      <c r="M79">
        <f t="shared" si="59"/>
        <v>5598</v>
      </c>
      <c r="N79">
        <f t="shared" si="58"/>
        <v>4229.3999999999996</v>
      </c>
      <c r="O79">
        <f t="shared" si="32"/>
        <v>3</v>
      </c>
      <c r="P79" t="str">
        <f t="shared" si="33"/>
        <v>Spring</v>
      </c>
      <c r="Q79">
        <f t="shared" si="34"/>
        <v>18</v>
      </c>
      <c r="R79">
        <f t="shared" si="35"/>
        <v>0</v>
      </c>
      <c r="S79">
        <f t="shared" si="36"/>
        <v>0</v>
      </c>
      <c r="T79">
        <f t="shared" si="37"/>
        <v>1</v>
      </c>
      <c r="U79">
        <f t="shared" si="38"/>
        <v>0</v>
      </c>
      <c r="V79">
        <f t="shared" si="39"/>
        <v>0</v>
      </c>
      <c r="W79">
        <f t="shared" si="40"/>
        <v>0</v>
      </c>
      <c r="X79">
        <f t="shared" si="41"/>
        <v>1</v>
      </c>
      <c r="Y79">
        <f t="shared" si="42"/>
        <v>0</v>
      </c>
      <c r="Z79">
        <f t="shared" si="43"/>
        <v>0</v>
      </c>
      <c r="AA79">
        <f t="shared" si="44"/>
        <v>0</v>
      </c>
      <c r="AB79">
        <f t="shared" si="45"/>
        <v>0</v>
      </c>
      <c r="AC79">
        <f t="shared" si="46"/>
        <v>0</v>
      </c>
      <c r="AD79">
        <f t="shared" si="47"/>
        <v>0</v>
      </c>
      <c r="AE79">
        <f t="shared" si="48"/>
        <v>0</v>
      </c>
      <c r="AF79">
        <f t="shared" si="49"/>
        <v>0</v>
      </c>
      <c r="AG79">
        <f t="shared" si="50"/>
        <v>0</v>
      </c>
      <c r="AH79">
        <f t="shared" si="51"/>
        <v>0</v>
      </c>
      <c r="AI79">
        <f t="shared" si="52"/>
        <v>1</v>
      </c>
      <c r="AJ79">
        <f t="shared" si="53"/>
        <v>0</v>
      </c>
      <c r="AK79">
        <f t="shared" si="54"/>
        <v>0</v>
      </c>
    </row>
    <row r="80" spans="1:37" x14ac:dyDescent="0.35">
      <c r="A80" s="1">
        <v>40987</v>
      </c>
      <c r="B80">
        <v>3805</v>
      </c>
      <c r="C80">
        <v>5677</v>
      </c>
      <c r="D80">
        <f t="shared" si="55"/>
        <v>1</v>
      </c>
      <c r="E80">
        <f t="shared" si="56"/>
        <v>0</v>
      </c>
      <c r="F80">
        <f t="shared" si="60"/>
        <v>1</v>
      </c>
      <c r="G80">
        <f t="shared" si="60"/>
        <v>0</v>
      </c>
      <c r="H80">
        <f t="shared" si="30"/>
        <v>0</v>
      </c>
      <c r="I80">
        <f t="shared" si="30"/>
        <v>0</v>
      </c>
      <c r="J80">
        <f t="shared" si="30"/>
        <v>0</v>
      </c>
      <c r="K80">
        <f t="shared" si="30"/>
        <v>0</v>
      </c>
      <c r="L80">
        <f t="shared" si="57"/>
        <v>4800.666666666667</v>
      </c>
      <c r="M80">
        <f t="shared" si="59"/>
        <v>3941</v>
      </c>
      <c r="N80">
        <f t="shared" si="58"/>
        <v>4555.2</v>
      </c>
      <c r="O80">
        <f t="shared" si="32"/>
        <v>3</v>
      </c>
      <c r="P80" t="str">
        <f t="shared" si="33"/>
        <v>Spring</v>
      </c>
      <c r="Q80">
        <f t="shared" si="34"/>
        <v>19</v>
      </c>
      <c r="R80">
        <f t="shared" si="35"/>
        <v>0</v>
      </c>
      <c r="S80">
        <f t="shared" si="36"/>
        <v>0</v>
      </c>
      <c r="T80">
        <f t="shared" si="37"/>
        <v>1</v>
      </c>
      <c r="U80">
        <f t="shared" si="38"/>
        <v>0</v>
      </c>
      <c r="V80">
        <f t="shared" si="39"/>
        <v>0</v>
      </c>
      <c r="W80">
        <f t="shared" si="40"/>
        <v>0</v>
      </c>
      <c r="X80">
        <f t="shared" si="41"/>
        <v>1</v>
      </c>
      <c r="Y80">
        <f t="shared" si="42"/>
        <v>0</v>
      </c>
      <c r="Z80">
        <f t="shared" si="43"/>
        <v>0</v>
      </c>
      <c r="AA80">
        <f t="shared" si="44"/>
        <v>0</v>
      </c>
      <c r="AB80">
        <f t="shared" si="45"/>
        <v>0</v>
      </c>
      <c r="AC80">
        <f t="shared" si="46"/>
        <v>0</v>
      </c>
      <c r="AD80">
        <f t="shared" si="47"/>
        <v>0</v>
      </c>
      <c r="AE80">
        <f t="shared" si="48"/>
        <v>0</v>
      </c>
      <c r="AF80">
        <f t="shared" si="49"/>
        <v>0</v>
      </c>
      <c r="AG80">
        <f t="shared" si="50"/>
        <v>0</v>
      </c>
      <c r="AH80">
        <f t="shared" si="51"/>
        <v>0</v>
      </c>
      <c r="AI80">
        <f t="shared" si="52"/>
        <v>1</v>
      </c>
      <c r="AJ80">
        <f t="shared" si="53"/>
        <v>0</v>
      </c>
      <c r="AK80">
        <f t="shared" si="54"/>
        <v>0</v>
      </c>
    </row>
    <row r="81" spans="1:37" x14ac:dyDescent="0.35">
      <c r="A81" s="1">
        <v>40988</v>
      </c>
      <c r="B81">
        <v>4395</v>
      </c>
      <c r="C81">
        <v>3805</v>
      </c>
      <c r="D81">
        <f t="shared" si="55"/>
        <v>2</v>
      </c>
      <c r="E81">
        <f t="shared" si="56"/>
        <v>0</v>
      </c>
      <c r="F81">
        <f t="shared" si="60"/>
        <v>0</v>
      </c>
      <c r="G81">
        <f t="shared" si="60"/>
        <v>1</v>
      </c>
      <c r="H81">
        <f t="shared" si="30"/>
        <v>0</v>
      </c>
      <c r="I81">
        <f t="shared" si="30"/>
        <v>0</v>
      </c>
      <c r="J81">
        <f t="shared" si="30"/>
        <v>0</v>
      </c>
      <c r="K81">
        <f t="shared" si="30"/>
        <v>0</v>
      </c>
      <c r="L81">
        <f t="shared" si="57"/>
        <v>4537.666666666667</v>
      </c>
      <c r="M81">
        <f t="shared" si="59"/>
        <v>4048</v>
      </c>
      <c r="N81">
        <f t="shared" si="58"/>
        <v>4539.6000000000004</v>
      </c>
      <c r="O81">
        <f t="shared" si="32"/>
        <v>3</v>
      </c>
      <c r="P81" t="str">
        <f t="shared" si="33"/>
        <v>Spring</v>
      </c>
      <c r="Q81">
        <f t="shared" si="34"/>
        <v>20</v>
      </c>
      <c r="R81">
        <f t="shared" si="35"/>
        <v>0</v>
      </c>
      <c r="S81">
        <f t="shared" si="36"/>
        <v>0</v>
      </c>
      <c r="T81">
        <f t="shared" si="37"/>
        <v>1</v>
      </c>
      <c r="U81">
        <f t="shared" si="38"/>
        <v>0</v>
      </c>
      <c r="V81">
        <f t="shared" si="39"/>
        <v>0</v>
      </c>
      <c r="W81">
        <f t="shared" si="40"/>
        <v>0</v>
      </c>
      <c r="X81">
        <f t="shared" si="41"/>
        <v>1</v>
      </c>
      <c r="Y81">
        <f t="shared" si="42"/>
        <v>0</v>
      </c>
      <c r="Z81">
        <f t="shared" si="43"/>
        <v>0</v>
      </c>
      <c r="AA81">
        <f t="shared" si="44"/>
        <v>0</v>
      </c>
      <c r="AB81">
        <f t="shared" si="45"/>
        <v>0</v>
      </c>
      <c r="AC81">
        <f t="shared" si="46"/>
        <v>0</v>
      </c>
      <c r="AD81">
        <f t="shared" si="47"/>
        <v>0</v>
      </c>
      <c r="AE81">
        <f t="shared" si="48"/>
        <v>0</v>
      </c>
      <c r="AF81">
        <f t="shared" si="49"/>
        <v>0</v>
      </c>
      <c r="AG81">
        <f t="shared" si="50"/>
        <v>0</v>
      </c>
      <c r="AH81">
        <f t="shared" si="51"/>
        <v>0</v>
      </c>
      <c r="AI81">
        <f t="shared" si="52"/>
        <v>0</v>
      </c>
      <c r="AJ81">
        <f t="shared" si="53"/>
        <v>1</v>
      </c>
      <c r="AK81">
        <f t="shared" si="54"/>
        <v>0</v>
      </c>
    </row>
    <row r="82" spans="1:37" x14ac:dyDescent="0.35">
      <c r="A82" s="1">
        <v>40989</v>
      </c>
      <c r="B82">
        <v>5026</v>
      </c>
      <c r="C82">
        <v>4395</v>
      </c>
      <c r="D82">
        <f t="shared" si="55"/>
        <v>3</v>
      </c>
      <c r="E82">
        <f t="shared" si="56"/>
        <v>0</v>
      </c>
      <c r="F82">
        <f t="shared" si="60"/>
        <v>0</v>
      </c>
      <c r="G82">
        <f t="shared" si="60"/>
        <v>0</v>
      </c>
      <c r="H82">
        <f t="shared" si="30"/>
        <v>1</v>
      </c>
      <c r="I82">
        <f t="shared" si="30"/>
        <v>0</v>
      </c>
      <c r="J82">
        <f t="shared" si="30"/>
        <v>0</v>
      </c>
      <c r="K82">
        <f t="shared" si="30"/>
        <v>0</v>
      </c>
      <c r="L82">
        <f t="shared" si="57"/>
        <v>4625.666666666667</v>
      </c>
      <c r="M82">
        <f t="shared" si="59"/>
        <v>3883</v>
      </c>
      <c r="N82">
        <f t="shared" si="58"/>
        <v>4520.3999999999996</v>
      </c>
      <c r="O82">
        <f t="shared" si="32"/>
        <v>3</v>
      </c>
      <c r="P82" t="str">
        <f t="shared" si="33"/>
        <v>Spring</v>
      </c>
      <c r="Q82">
        <f t="shared" si="34"/>
        <v>21</v>
      </c>
      <c r="R82">
        <f t="shared" si="35"/>
        <v>0</v>
      </c>
      <c r="S82">
        <f t="shared" si="36"/>
        <v>0</v>
      </c>
      <c r="T82">
        <f t="shared" si="37"/>
        <v>1</v>
      </c>
      <c r="U82">
        <f t="shared" si="38"/>
        <v>0</v>
      </c>
      <c r="V82">
        <f t="shared" si="39"/>
        <v>0</v>
      </c>
      <c r="W82">
        <f t="shared" si="40"/>
        <v>0</v>
      </c>
      <c r="X82">
        <f t="shared" si="41"/>
        <v>1</v>
      </c>
      <c r="Y82">
        <f t="shared" si="42"/>
        <v>0</v>
      </c>
      <c r="Z82">
        <f t="shared" si="43"/>
        <v>0</v>
      </c>
      <c r="AA82">
        <f t="shared" si="44"/>
        <v>0</v>
      </c>
      <c r="AB82">
        <f t="shared" si="45"/>
        <v>0</v>
      </c>
      <c r="AC82">
        <f t="shared" si="46"/>
        <v>0</v>
      </c>
      <c r="AD82">
        <f t="shared" si="47"/>
        <v>0</v>
      </c>
      <c r="AE82">
        <f t="shared" si="48"/>
        <v>0</v>
      </c>
      <c r="AF82">
        <f t="shared" si="49"/>
        <v>0</v>
      </c>
      <c r="AG82">
        <f t="shared" si="50"/>
        <v>0</v>
      </c>
      <c r="AH82">
        <f t="shared" si="51"/>
        <v>0</v>
      </c>
      <c r="AI82">
        <f t="shared" si="52"/>
        <v>0</v>
      </c>
      <c r="AJ82">
        <f t="shared" si="53"/>
        <v>1</v>
      </c>
      <c r="AK82">
        <f t="shared" si="54"/>
        <v>0</v>
      </c>
    </row>
    <row r="83" spans="1:37" x14ac:dyDescent="0.35">
      <c r="A83" s="1">
        <v>40990</v>
      </c>
      <c r="B83">
        <v>4975</v>
      </c>
      <c r="C83">
        <v>5026</v>
      </c>
      <c r="D83">
        <f t="shared" si="55"/>
        <v>4</v>
      </c>
      <c r="E83">
        <f t="shared" si="56"/>
        <v>0</v>
      </c>
      <c r="F83">
        <f t="shared" si="60"/>
        <v>0</v>
      </c>
      <c r="G83">
        <f t="shared" si="60"/>
        <v>0</v>
      </c>
      <c r="H83">
        <f t="shared" si="30"/>
        <v>0</v>
      </c>
      <c r="I83">
        <f t="shared" si="30"/>
        <v>1</v>
      </c>
      <c r="J83">
        <f t="shared" si="30"/>
        <v>0</v>
      </c>
      <c r="K83">
        <f t="shared" si="30"/>
        <v>0</v>
      </c>
      <c r="L83">
        <f t="shared" si="57"/>
        <v>4408.666666666667</v>
      </c>
      <c r="M83">
        <f t="shared" si="59"/>
        <v>4491</v>
      </c>
      <c r="N83">
        <f t="shared" si="58"/>
        <v>4606.8</v>
      </c>
      <c r="O83">
        <f t="shared" si="32"/>
        <v>3</v>
      </c>
      <c r="P83" t="str">
        <f t="shared" si="33"/>
        <v>Spring</v>
      </c>
      <c r="Q83">
        <f t="shared" si="34"/>
        <v>22</v>
      </c>
      <c r="R83">
        <f t="shared" si="35"/>
        <v>0</v>
      </c>
      <c r="S83">
        <f t="shared" si="36"/>
        <v>0</v>
      </c>
      <c r="T83">
        <f t="shared" si="37"/>
        <v>1</v>
      </c>
      <c r="U83">
        <f t="shared" si="38"/>
        <v>0</v>
      </c>
      <c r="V83">
        <f t="shared" si="39"/>
        <v>0</v>
      </c>
      <c r="W83">
        <f t="shared" si="40"/>
        <v>0</v>
      </c>
      <c r="X83">
        <f t="shared" si="41"/>
        <v>1</v>
      </c>
      <c r="Y83">
        <f t="shared" si="42"/>
        <v>0</v>
      </c>
      <c r="Z83">
        <f t="shared" si="43"/>
        <v>0</v>
      </c>
      <c r="AA83">
        <f t="shared" si="44"/>
        <v>0</v>
      </c>
      <c r="AB83">
        <f t="shared" si="45"/>
        <v>0</v>
      </c>
      <c r="AC83">
        <f t="shared" si="46"/>
        <v>0</v>
      </c>
      <c r="AD83">
        <f t="shared" si="47"/>
        <v>0</v>
      </c>
      <c r="AE83">
        <f t="shared" si="48"/>
        <v>0</v>
      </c>
      <c r="AF83">
        <f t="shared" si="49"/>
        <v>0</v>
      </c>
      <c r="AG83">
        <f t="shared" si="50"/>
        <v>0</v>
      </c>
      <c r="AH83">
        <f t="shared" si="51"/>
        <v>0</v>
      </c>
      <c r="AI83">
        <f t="shared" si="52"/>
        <v>0</v>
      </c>
      <c r="AJ83">
        <f t="shared" si="53"/>
        <v>1</v>
      </c>
      <c r="AK83">
        <f t="shared" si="54"/>
        <v>0</v>
      </c>
    </row>
    <row r="84" spans="1:37" x14ac:dyDescent="0.35">
      <c r="A84" s="1">
        <v>40991</v>
      </c>
      <c r="B84">
        <v>5295</v>
      </c>
      <c r="C84">
        <v>4975</v>
      </c>
      <c r="D84">
        <f t="shared" si="55"/>
        <v>5</v>
      </c>
      <c r="E84">
        <f t="shared" si="56"/>
        <v>0</v>
      </c>
      <c r="F84">
        <f t="shared" si="60"/>
        <v>0</v>
      </c>
      <c r="G84">
        <f t="shared" si="60"/>
        <v>0</v>
      </c>
      <c r="H84">
        <f t="shared" si="30"/>
        <v>0</v>
      </c>
      <c r="I84">
        <f t="shared" si="30"/>
        <v>0</v>
      </c>
      <c r="J84">
        <f t="shared" si="30"/>
        <v>1</v>
      </c>
      <c r="K84">
        <f t="shared" si="30"/>
        <v>0</v>
      </c>
      <c r="L84">
        <f t="shared" si="57"/>
        <v>4798.666666666667</v>
      </c>
      <c r="M84">
        <f t="shared" si="59"/>
        <v>4594</v>
      </c>
      <c r="N84">
        <f t="shared" si="58"/>
        <v>4775.6000000000004</v>
      </c>
      <c r="O84">
        <f t="shared" si="32"/>
        <v>3</v>
      </c>
      <c r="P84" t="str">
        <f t="shared" si="33"/>
        <v>Spring</v>
      </c>
      <c r="Q84">
        <f t="shared" si="34"/>
        <v>23</v>
      </c>
      <c r="R84">
        <f t="shared" si="35"/>
        <v>0</v>
      </c>
      <c r="S84">
        <f t="shared" si="36"/>
        <v>0</v>
      </c>
      <c r="T84">
        <f t="shared" si="37"/>
        <v>1</v>
      </c>
      <c r="U84">
        <f t="shared" si="38"/>
        <v>0</v>
      </c>
      <c r="V84">
        <f t="shared" si="39"/>
        <v>0</v>
      </c>
      <c r="W84">
        <f t="shared" si="40"/>
        <v>0</v>
      </c>
      <c r="X84">
        <f t="shared" si="41"/>
        <v>1</v>
      </c>
      <c r="Y84">
        <f t="shared" si="42"/>
        <v>0</v>
      </c>
      <c r="Z84">
        <f t="shared" si="43"/>
        <v>0</v>
      </c>
      <c r="AA84">
        <f t="shared" si="44"/>
        <v>0</v>
      </c>
      <c r="AB84">
        <f t="shared" si="45"/>
        <v>0</v>
      </c>
      <c r="AC84">
        <f t="shared" si="46"/>
        <v>0</v>
      </c>
      <c r="AD84">
        <f t="shared" si="47"/>
        <v>0</v>
      </c>
      <c r="AE84">
        <f t="shared" si="48"/>
        <v>0</v>
      </c>
      <c r="AF84">
        <f t="shared" si="49"/>
        <v>0</v>
      </c>
      <c r="AG84">
        <f t="shared" si="50"/>
        <v>0</v>
      </c>
      <c r="AH84">
        <f t="shared" si="51"/>
        <v>0</v>
      </c>
      <c r="AI84">
        <f t="shared" si="52"/>
        <v>0</v>
      </c>
      <c r="AJ84">
        <f t="shared" si="53"/>
        <v>1</v>
      </c>
      <c r="AK84">
        <f t="shared" si="54"/>
        <v>0</v>
      </c>
    </row>
    <row r="85" spans="1:37" x14ac:dyDescent="0.35">
      <c r="A85" s="1">
        <v>40992</v>
      </c>
      <c r="B85">
        <v>5167</v>
      </c>
      <c r="C85">
        <v>5295</v>
      </c>
      <c r="D85">
        <f t="shared" si="55"/>
        <v>6</v>
      </c>
      <c r="E85">
        <f t="shared" si="56"/>
        <v>1</v>
      </c>
      <c r="F85">
        <f t="shared" si="60"/>
        <v>0</v>
      </c>
      <c r="G85">
        <f t="shared" si="60"/>
        <v>0</v>
      </c>
      <c r="H85">
        <f t="shared" si="30"/>
        <v>0</v>
      </c>
      <c r="I85">
        <f t="shared" si="30"/>
        <v>0</v>
      </c>
      <c r="J85">
        <f t="shared" si="30"/>
        <v>0</v>
      </c>
      <c r="K85">
        <f t="shared" si="30"/>
        <v>1</v>
      </c>
      <c r="L85">
        <f t="shared" si="57"/>
        <v>5098.666666666667</v>
      </c>
      <c r="M85">
        <f t="shared" si="59"/>
        <v>4131</v>
      </c>
      <c r="N85">
        <f t="shared" si="58"/>
        <v>4699.2</v>
      </c>
      <c r="O85">
        <f t="shared" si="32"/>
        <v>3</v>
      </c>
      <c r="P85" t="str">
        <f t="shared" si="33"/>
        <v>Spring</v>
      </c>
      <c r="Q85">
        <f t="shared" si="34"/>
        <v>24</v>
      </c>
      <c r="R85">
        <f t="shared" si="35"/>
        <v>0</v>
      </c>
      <c r="S85">
        <f t="shared" si="36"/>
        <v>0</v>
      </c>
      <c r="T85">
        <f t="shared" si="37"/>
        <v>1</v>
      </c>
      <c r="U85">
        <f t="shared" si="38"/>
        <v>0</v>
      </c>
      <c r="V85">
        <f t="shared" si="39"/>
        <v>0</v>
      </c>
      <c r="W85">
        <f t="shared" si="40"/>
        <v>0</v>
      </c>
      <c r="X85">
        <f t="shared" si="41"/>
        <v>1</v>
      </c>
      <c r="Y85">
        <f t="shared" si="42"/>
        <v>0</v>
      </c>
      <c r="Z85">
        <f t="shared" si="43"/>
        <v>0</v>
      </c>
      <c r="AA85">
        <f t="shared" si="44"/>
        <v>0</v>
      </c>
      <c r="AB85">
        <f t="shared" si="45"/>
        <v>0</v>
      </c>
      <c r="AC85">
        <f t="shared" si="46"/>
        <v>0</v>
      </c>
      <c r="AD85">
        <f t="shared" si="47"/>
        <v>0</v>
      </c>
      <c r="AE85">
        <f t="shared" si="48"/>
        <v>0</v>
      </c>
      <c r="AF85">
        <f t="shared" si="49"/>
        <v>0</v>
      </c>
      <c r="AG85">
        <f t="shared" si="50"/>
        <v>0</v>
      </c>
      <c r="AH85">
        <f t="shared" si="51"/>
        <v>0</v>
      </c>
      <c r="AI85">
        <f t="shared" si="52"/>
        <v>0</v>
      </c>
      <c r="AJ85">
        <f t="shared" si="53"/>
        <v>1</v>
      </c>
      <c r="AK85">
        <f t="shared" si="54"/>
        <v>0</v>
      </c>
    </row>
    <row r="86" spans="1:37" x14ac:dyDescent="0.35">
      <c r="A86" s="1">
        <v>40993</v>
      </c>
      <c r="B86">
        <v>5166</v>
      </c>
      <c r="C86">
        <v>5167</v>
      </c>
      <c r="D86">
        <f t="shared" si="55"/>
        <v>7</v>
      </c>
      <c r="E86">
        <f t="shared" si="56"/>
        <v>1</v>
      </c>
      <c r="F86">
        <f t="shared" si="60"/>
        <v>0</v>
      </c>
      <c r="G86">
        <f t="shared" si="60"/>
        <v>0</v>
      </c>
      <c r="H86">
        <f t="shared" si="30"/>
        <v>0</v>
      </c>
      <c r="I86">
        <f t="shared" si="30"/>
        <v>0</v>
      </c>
      <c r="J86">
        <f t="shared" si="30"/>
        <v>0</v>
      </c>
      <c r="K86">
        <f t="shared" si="30"/>
        <v>0</v>
      </c>
      <c r="L86">
        <f t="shared" si="57"/>
        <v>5145.666666666667</v>
      </c>
      <c r="M86">
        <f t="shared" si="59"/>
        <v>5677</v>
      </c>
      <c r="N86">
        <f t="shared" si="58"/>
        <v>4971.6000000000004</v>
      </c>
      <c r="O86">
        <f t="shared" si="32"/>
        <v>3</v>
      </c>
      <c r="P86" t="str">
        <f t="shared" si="33"/>
        <v>Spring</v>
      </c>
      <c r="Q86">
        <f t="shared" si="34"/>
        <v>25</v>
      </c>
      <c r="R86">
        <f t="shared" si="35"/>
        <v>0</v>
      </c>
      <c r="S86">
        <f t="shared" si="36"/>
        <v>0</v>
      </c>
      <c r="T86">
        <f t="shared" si="37"/>
        <v>1</v>
      </c>
      <c r="U86">
        <f t="shared" si="38"/>
        <v>0</v>
      </c>
      <c r="V86">
        <f t="shared" si="39"/>
        <v>0</v>
      </c>
      <c r="W86">
        <f t="shared" si="40"/>
        <v>0</v>
      </c>
      <c r="X86">
        <f t="shared" si="41"/>
        <v>1</v>
      </c>
      <c r="Y86">
        <f t="shared" si="42"/>
        <v>0</v>
      </c>
      <c r="Z86">
        <f t="shared" si="43"/>
        <v>0</v>
      </c>
      <c r="AA86">
        <f t="shared" si="44"/>
        <v>0</v>
      </c>
      <c r="AB86">
        <f t="shared" si="45"/>
        <v>0</v>
      </c>
      <c r="AC86">
        <f t="shared" si="46"/>
        <v>0</v>
      </c>
      <c r="AD86">
        <f t="shared" si="47"/>
        <v>0</v>
      </c>
      <c r="AE86">
        <f t="shared" si="48"/>
        <v>0</v>
      </c>
      <c r="AF86">
        <f t="shared" si="49"/>
        <v>0</v>
      </c>
      <c r="AG86">
        <f t="shared" si="50"/>
        <v>0</v>
      </c>
      <c r="AH86">
        <f t="shared" si="51"/>
        <v>0</v>
      </c>
      <c r="AI86">
        <f t="shared" si="52"/>
        <v>0</v>
      </c>
      <c r="AJ86">
        <f t="shared" si="53"/>
        <v>1</v>
      </c>
      <c r="AK86">
        <f t="shared" si="54"/>
        <v>1</v>
      </c>
    </row>
    <row r="87" spans="1:37" x14ac:dyDescent="0.35">
      <c r="A87" s="1">
        <v>40994</v>
      </c>
      <c r="B87">
        <v>2709</v>
      </c>
      <c r="C87">
        <v>5166</v>
      </c>
      <c r="D87">
        <f t="shared" si="55"/>
        <v>1</v>
      </c>
      <c r="E87">
        <f t="shared" si="56"/>
        <v>0</v>
      </c>
      <c r="F87">
        <f t="shared" si="60"/>
        <v>1</v>
      </c>
      <c r="G87">
        <f t="shared" si="60"/>
        <v>0</v>
      </c>
      <c r="H87">
        <f t="shared" si="30"/>
        <v>0</v>
      </c>
      <c r="I87">
        <f t="shared" si="30"/>
        <v>0</v>
      </c>
      <c r="J87">
        <f t="shared" si="30"/>
        <v>0</v>
      </c>
      <c r="K87">
        <f t="shared" si="30"/>
        <v>0</v>
      </c>
      <c r="L87">
        <f t="shared" si="57"/>
        <v>5209.333333333333</v>
      </c>
      <c r="M87">
        <f t="shared" si="59"/>
        <v>3805</v>
      </c>
      <c r="N87">
        <f t="shared" si="58"/>
        <v>5125.8</v>
      </c>
      <c r="O87">
        <f t="shared" si="32"/>
        <v>3</v>
      </c>
      <c r="P87" t="str">
        <f t="shared" si="33"/>
        <v>Spring</v>
      </c>
      <c r="Q87">
        <f t="shared" si="34"/>
        <v>26</v>
      </c>
      <c r="R87">
        <f t="shared" si="35"/>
        <v>0</v>
      </c>
      <c r="S87">
        <f t="shared" si="36"/>
        <v>0</v>
      </c>
      <c r="T87">
        <f t="shared" si="37"/>
        <v>1</v>
      </c>
      <c r="U87">
        <f t="shared" si="38"/>
        <v>0</v>
      </c>
      <c r="V87">
        <f t="shared" si="39"/>
        <v>0</v>
      </c>
      <c r="W87">
        <f t="shared" si="40"/>
        <v>0</v>
      </c>
      <c r="X87">
        <f t="shared" si="41"/>
        <v>1</v>
      </c>
      <c r="Y87">
        <f t="shared" si="42"/>
        <v>0</v>
      </c>
      <c r="Z87">
        <f t="shared" si="43"/>
        <v>0</v>
      </c>
      <c r="AA87">
        <f t="shared" si="44"/>
        <v>0</v>
      </c>
      <c r="AB87">
        <f t="shared" si="45"/>
        <v>0</v>
      </c>
      <c r="AC87">
        <f t="shared" si="46"/>
        <v>0</v>
      </c>
      <c r="AD87">
        <f t="shared" si="47"/>
        <v>0</v>
      </c>
      <c r="AE87">
        <f t="shared" si="48"/>
        <v>0</v>
      </c>
      <c r="AF87">
        <f t="shared" si="49"/>
        <v>0</v>
      </c>
      <c r="AG87">
        <f t="shared" si="50"/>
        <v>0</v>
      </c>
      <c r="AH87">
        <f t="shared" si="51"/>
        <v>0</v>
      </c>
      <c r="AI87">
        <f t="shared" si="52"/>
        <v>0</v>
      </c>
      <c r="AJ87">
        <f t="shared" si="53"/>
        <v>1</v>
      </c>
      <c r="AK87">
        <f t="shared" si="54"/>
        <v>1</v>
      </c>
    </row>
    <row r="88" spans="1:37" x14ac:dyDescent="0.35">
      <c r="A88" s="1">
        <v>40995</v>
      </c>
      <c r="B88">
        <v>4628.5</v>
      </c>
      <c r="C88">
        <v>2709</v>
      </c>
      <c r="D88">
        <f t="shared" si="55"/>
        <v>2</v>
      </c>
      <c r="E88">
        <f t="shared" si="56"/>
        <v>0</v>
      </c>
      <c r="F88">
        <f t="shared" si="60"/>
        <v>0</v>
      </c>
      <c r="G88">
        <f t="shared" si="60"/>
        <v>1</v>
      </c>
      <c r="H88">
        <f t="shared" si="30"/>
        <v>0</v>
      </c>
      <c r="I88">
        <f t="shared" si="30"/>
        <v>0</v>
      </c>
      <c r="J88">
        <f t="shared" si="30"/>
        <v>0</v>
      </c>
      <c r="K88">
        <f t="shared" si="30"/>
        <v>0</v>
      </c>
      <c r="L88">
        <f t="shared" si="57"/>
        <v>4347.333333333333</v>
      </c>
      <c r="M88">
        <f t="shared" si="59"/>
        <v>4395</v>
      </c>
      <c r="N88">
        <f t="shared" si="58"/>
        <v>4662.3999999999996</v>
      </c>
      <c r="O88">
        <f t="shared" si="32"/>
        <v>3</v>
      </c>
      <c r="P88" t="str">
        <f t="shared" si="33"/>
        <v>Spring</v>
      </c>
      <c r="Q88">
        <f t="shared" si="34"/>
        <v>27</v>
      </c>
      <c r="R88">
        <f t="shared" si="35"/>
        <v>0</v>
      </c>
      <c r="S88">
        <f t="shared" si="36"/>
        <v>0</v>
      </c>
      <c r="T88">
        <f t="shared" si="37"/>
        <v>1</v>
      </c>
      <c r="U88">
        <f t="shared" si="38"/>
        <v>0</v>
      </c>
      <c r="V88">
        <f t="shared" si="39"/>
        <v>0</v>
      </c>
      <c r="W88">
        <f t="shared" si="40"/>
        <v>0</v>
      </c>
      <c r="X88">
        <f t="shared" si="41"/>
        <v>1</v>
      </c>
      <c r="Y88">
        <f t="shared" si="42"/>
        <v>0</v>
      </c>
      <c r="Z88">
        <f t="shared" si="43"/>
        <v>0</v>
      </c>
      <c r="AA88">
        <f t="shared" si="44"/>
        <v>0</v>
      </c>
      <c r="AB88">
        <f t="shared" si="45"/>
        <v>0</v>
      </c>
      <c r="AC88">
        <f t="shared" si="46"/>
        <v>0</v>
      </c>
      <c r="AD88">
        <f t="shared" si="47"/>
        <v>0</v>
      </c>
      <c r="AE88">
        <f t="shared" si="48"/>
        <v>0</v>
      </c>
      <c r="AF88">
        <f t="shared" si="49"/>
        <v>0</v>
      </c>
      <c r="AG88">
        <f t="shared" si="50"/>
        <v>0</v>
      </c>
      <c r="AH88">
        <f t="shared" si="51"/>
        <v>0</v>
      </c>
      <c r="AI88">
        <f t="shared" si="52"/>
        <v>0</v>
      </c>
      <c r="AJ88">
        <f t="shared" si="53"/>
        <v>1</v>
      </c>
      <c r="AK88">
        <f t="shared" si="54"/>
        <v>1</v>
      </c>
    </row>
    <row r="89" spans="1:37" x14ac:dyDescent="0.35">
      <c r="A89" s="1">
        <v>40996</v>
      </c>
      <c r="B89">
        <v>2723</v>
      </c>
      <c r="C89">
        <v>4628.5</v>
      </c>
      <c r="D89">
        <f t="shared" si="55"/>
        <v>3</v>
      </c>
      <c r="E89">
        <f t="shared" si="56"/>
        <v>0</v>
      </c>
      <c r="F89">
        <f t="shared" si="60"/>
        <v>0</v>
      </c>
      <c r="G89">
        <f t="shared" si="60"/>
        <v>0</v>
      </c>
      <c r="H89">
        <f t="shared" si="30"/>
        <v>1</v>
      </c>
      <c r="I89">
        <f t="shared" si="30"/>
        <v>0</v>
      </c>
      <c r="J89">
        <f t="shared" si="30"/>
        <v>0</v>
      </c>
      <c r="K89">
        <f t="shared" si="30"/>
        <v>0</v>
      </c>
      <c r="L89">
        <f t="shared" si="57"/>
        <v>4167.833333333333</v>
      </c>
      <c r="M89">
        <f t="shared" si="59"/>
        <v>5026</v>
      </c>
      <c r="N89">
        <f t="shared" si="58"/>
        <v>4593.1000000000004</v>
      </c>
      <c r="O89">
        <f t="shared" si="32"/>
        <v>3</v>
      </c>
      <c r="P89" t="str">
        <f t="shared" si="33"/>
        <v>Spring</v>
      </c>
      <c r="Q89">
        <f t="shared" si="34"/>
        <v>28</v>
      </c>
      <c r="R89">
        <f t="shared" si="35"/>
        <v>0</v>
      </c>
      <c r="S89">
        <f t="shared" si="36"/>
        <v>0</v>
      </c>
      <c r="T89">
        <f t="shared" si="37"/>
        <v>1</v>
      </c>
      <c r="U89">
        <f t="shared" si="38"/>
        <v>0</v>
      </c>
      <c r="V89">
        <f t="shared" si="39"/>
        <v>0</v>
      </c>
      <c r="W89">
        <f t="shared" si="40"/>
        <v>0</v>
      </c>
      <c r="X89">
        <f t="shared" si="41"/>
        <v>1</v>
      </c>
      <c r="Y89">
        <f t="shared" si="42"/>
        <v>0</v>
      </c>
      <c r="Z89">
        <f t="shared" si="43"/>
        <v>0</v>
      </c>
      <c r="AA89">
        <f t="shared" si="44"/>
        <v>0</v>
      </c>
      <c r="AB89">
        <f t="shared" si="45"/>
        <v>0</v>
      </c>
      <c r="AC89">
        <f t="shared" si="46"/>
        <v>0</v>
      </c>
      <c r="AD89">
        <f t="shared" si="47"/>
        <v>0</v>
      </c>
      <c r="AE89">
        <f t="shared" si="48"/>
        <v>0</v>
      </c>
      <c r="AF89">
        <f t="shared" si="49"/>
        <v>0</v>
      </c>
      <c r="AG89">
        <f t="shared" si="50"/>
        <v>0</v>
      </c>
      <c r="AH89">
        <f t="shared" si="51"/>
        <v>0</v>
      </c>
      <c r="AI89">
        <f t="shared" si="52"/>
        <v>0</v>
      </c>
      <c r="AJ89">
        <f t="shared" si="53"/>
        <v>1</v>
      </c>
      <c r="AK89">
        <f t="shared" si="54"/>
        <v>1</v>
      </c>
    </row>
    <row r="90" spans="1:37" x14ac:dyDescent="0.35">
      <c r="A90" s="1">
        <v>40997</v>
      </c>
      <c r="B90">
        <v>3348</v>
      </c>
      <c r="C90">
        <v>2723</v>
      </c>
      <c r="D90">
        <f t="shared" si="55"/>
        <v>4</v>
      </c>
      <c r="E90">
        <f t="shared" si="56"/>
        <v>0</v>
      </c>
      <c r="F90">
        <f t="shared" si="60"/>
        <v>0</v>
      </c>
      <c r="G90">
        <f t="shared" si="60"/>
        <v>0</v>
      </c>
      <c r="H90">
        <f t="shared" si="30"/>
        <v>0</v>
      </c>
      <c r="I90">
        <f t="shared" si="30"/>
        <v>1</v>
      </c>
      <c r="J90">
        <f t="shared" si="30"/>
        <v>0</v>
      </c>
      <c r="K90">
        <f t="shared" si="30"/>
        <v>0</v>
      </c>
      <c r="L90">
        <f t="shared" si="57"/>
        <v>3353.5</v>
      </c>
      <c r="M90">
        <f t="shared" si="59"/>
        <v>4975</v>
      </c>
      <c r="N90">
        <f t="shared" si="58"/>
        <v>4078.7</v>
      </c>
      <c r="O90">
        <f t="shared" si="32"/>
        <v>3</v>
      </c>
      <c r="P90" t="str">
        <f t="shared" si="33"/>
        <v>Spring</v>
      </c>
      <c r="Q90">
        <f t="shared" si="34"/>
        <v>29</v>
      </c>
      <c r="R90">
        <f t="shared" si="35"/>
        <v>0</v>
      </c>
      <c r="S90">
        <f t="shared" si="36"/>
        <v>0</v>
      </c>
      <c r="T90">
        <f t="shared" si="37"/>
        <v>1</v>
      </c>
      <c r="U90">
        <f t="shared" si="38"/>
        <v>0</v>
      </c>
      <c r="V90">
        <f t="shared" si="39"/>
        <v>0</v>
      </c>
      <c r="W90">
        <f t="shared" si="40"/>
        <v>0</v>
      </c>
      <c r="X90">
        <f t="shared" si="41"/>
        <v>1</v>
      </c>
      <c r="Y90">
        <f t="shared" si="42"/>
        <v>0</v>
      </c>
      <c r="Z90">
        <f t="shared" si="43"/>
        <v>0</v>
      </c>
      <c r="AA90">
        <f t="shared" si="44"/>
        <v>0</v>
      </c>
      <c r="AB90">
        <f t="shared" si="45"/>
        <v>0</v>
      </c>
      <c r="AC90">
        <f t="shared" si="46"/>
        <v>0</v>
      </c>
      <c r="AD90">
        <f t="shared" si="47"/>
        <v>0</v>
      </c>
      <c r="AE90">
        <f t="shared" si="48"/>
        <v>0</v>
      </c>
      <c r="AF90">
        <f t="shared" si="49"/>
        <v>0</v>
      </c>
      <c r="AG90">
        <f t="shared" si="50"/>
        <v>0</v>
      </c>
      <c r="AH90">
        <f t="shared" si="51"/>
        <v>0</v>
      </c>
      <c r="AI90">
        <f t="shared" si="52"/>
        <v>0</v>
      </c>
      <c r="AJ90">
        <f t="shared" si="53"/>
        <v>1</v>
      </c>
      <c r="AK90">
        <f t="shared" si="54"/>
        <v>1</v>
      </c>
    </row>
    <row r="91" spans="1:37" x14ac:dyDescent="0.35">
      <c r="A91" s="1">
        <v>40998</v>
      </c>
      <c r="B91">
        <v>4623</v>
      </c>
      <c r="C91">
        <v>3348</v>
      </c>
      <c r="D91">
        <f t="shared" si="55"/>
        <v>5</v>
      </c>
      <c r="E91">
        <f t="shared" si="56"/>
        <v>0</v>
      </c>
      <c r="F91">
        <f t="shared" si="60"/>
        <v>0</v>
      </c>
      <c r="G91">
        <f t="shared" si="60"/>
        <v>0</v>
      </c>
      <c r="H91">
        <f t="shared" si="30"/>
        <v>0</v>
      </c>
      <c r="I91">
        <f t="shared" si="30"/>
        <v>0</v>
      </c>
      <c r="J91">
        <f t="shared" si="30"/>
        <v>1</v>
      </c>
      <c r="K91">
        <f t="shared" si="30"/>
        <v>0</v>
      </c>
      <c r="L91">
        <f t="shared" si="57"/>
        <v>3566.5</v>
      </c>
      <c r="M91">
        <f t="shared" si="59"/>
        <v>5295</v>
      </c>
      <c r="N91">
        <f t="shared" si="58"/>
        <v>3714.9</v>
      </c>
      <c r="O91">
        <f t="shared" si="32"/>
        <v>3</v>
      </c>
      <c r="P91" t="str">
        <f t="shared" si="33"/>
        <v>Spring</v>
      </c>
      <c r="Q91">
        <f t="shared" si="34"/>
        <v>30</v>
      </c>
      <c r="R91">
        <f t="shared" si="35"/>
        <v>0</v>
      </c>
      <c r="S91">
        <f t="shared" si="36"/>
        <v>0</v>
      </c>
      <c r="T91">
        <f t="shared" si="37"/>
        <v>1</v>
      </c>
      <c r="U91">
        <f t="shared" si="38"/>
        <v>0</v>
      </c>
      <c r="V91">
        <f t="shared" si="39"/>
        <v>0</v>
      </c>
      <c r="W91">
        <f t="shared" si="40"/>
        <v>0</v>
      </c>
      <c r="X91">
        <f t="shared" si="41"/>
        <v>1</v>
      </c>
      <c r="Y91">
        <f t="shared" si="42"/>
        <v>0</v>
      </c>
      <c r="Z91">
        <f t="shared" si="43"/>
        <v>0</v>
      </c>
      <c r="AA91">
        <f t="shared" si="44"/>
        <v>0</v>
      </c>
      <c r="AB91">
        <f t="shared" si="45"/>
        <v>0</v>
      </c>
      <c r="AC91">
        <f t="shared" si="46"/>
        <v>0</v>
      </c>
      <c r="AD91">
        <f t="shared" si="47"/>
        <v>0</v>
      </c>
      <c r="AE91">
        <f t="shared" si="48"/>
        <v>0</v>
      </c>
      <c r="AF91">
        <f t="shared" si="49"/>
        <v>0</v>
      </c>
      <c r="AG91">
        <f t="shared" si="50"/>
        <v>0</v>
      </c>
      <c r="AH91">
        <f t="shared" si="51"/>
        <v>0</v>
      </c>
      <c r="AI91">
        <f t="shared" si="52"/>
        <v>0</v>
      </c>
      <c r="AJ91">
        <f t="shared" si="53"/>
        <v>1</v>
      </c>
      <c r="AK91">
        <f t="shared" si="54"/>
        <v>1</v>
      </c>
    </row>
    <row r="92" spans="1:37" x14ac:dyDescent="0.35">
      <c r="A92" s="1">
        <v>40999</v>
      </c>
      <c r="B92">
        <v>4037</v>
      </c>
      <c r="C92">
        <v>4623</v>
      </c>
      <c r="D92">
        <f t="shared" si="55"/>
        <v>6</v>
      </c>
      <c r="E92">
        <f t="shared" si="56"/>
        <v>1</v>
      </c>
      <c r="F92">
        <f t="shared" si="60"/>
        <v>0</v>
      </c>
      <c r="G92">
        <f t="shared" si="60"/>
        <v>0</v>
      </c>
      <c r="H92">
        <f t="shared" si="30"/>
        <v>0</v>
      </c>
      <c r="I92">
        <f t="shared" si="30"/>
        <v>0</v>
      </c>
      <c r="J92">
        <f t="shared" si="30"/>
        <v>0</v>
      </c>
      <c r="K92">
        <f t="shared" si="30"/>
        <v>1</v>
      </c>
      <c r="L92">
        <f t="shared" si="57"/>
        <v>3564.6666666666665</v>
      </c>
      <c r="M92">
        <f t="shared" si="59"/>
        <v>5167</v>
      </c>
      <c r="N92">
        <f t="shared" si="58"/>
        <v>3606.3</v>
      </c>
      <c r="O92">
        <f t="shared" si="32"/>
        <v>3</v>
      </c>
      <c r="P92" t="str">
        <f t="shared" si="33"/>
        <v>Spring</v>
      </c>
      <c r="Q92">
        <f t="shared" si="34"/>
        <v>31</v>
      </c>
      <c r="R92">
        <f t="shared" si="35"/>
        <v>0</v>
      </c>
      <c r="S92">
        <f t="shared" si="36"/>
        <v>0</v>
      </c>
      <c r="T92">
        <f t="shared" si="37"/>
        <v>1</v>
      </c>
      <c r="U92">
        <f t="shared" si="38"/>
        <v>0</v>
      </c>
      <c r="V92">
        <f t="shared" si="39"/>
        <v>0</v>
      </c>
      <c r="W92">
        <f t="shared" si="40"/>
        <v>0</v>
      </c>
      <c r="X92">
        <f t="shared" si="41"/>
        <v>1</v>
      </c>
      <c r="Y92">
        <f t="shared" si="42"/>
        <v>0</v>
      </c>
      <c r="Z92">
        <f t="shared" si="43"/>
        <v>0</v>
      </c>
      <c r="AA92">
        <f t="shared" si="44"/>
        <v>0</v>
      </c>
      <c r="AB92">
        <f t="shared" si="45"/>
        <v>0</v>
      </c>
      <c r="AC92">
        <f t="shared" si="46"/>
        <v>0</v>
      </c>
      <c r="AD92">
        <f t="shared" si="47"/>
        <v>0</v>
      </c>
      <c r="AE92">
        <f t="shared" si="48"/>
        <v>0</v>
      </c>
      <c r="AF92">
        <f t="shared" si="49"/>
        <v>0</v>
      </c>
      <c r="AG92">
        <f t="shared" si="50"/>
        <v>0</v>
      </c>
      <c r="AH92">
        <f t="shared" si="51"/>
        <v>0</v>
      </c>
      <c r="AI92">
        <f t="shared" si="52"/>
        <v>1</v>
      </c>
      <c r="AJ92">
        <f t="shared" si="53"/>
        <v>0</v>
      </c>
      <c r="AK92">
        <f t="shared" si="54"/>
        <v>0</v>
      </c>
    </row>
    <row r="93" spans="1:37" x14ac:dyDescent="0.35">
      <c r="A93" s="1">
        <v>41000</v>
      </c>
      <c r="B93">
        <v>4088</v>
      </c>
      <c r="C93">
        <v>4037</v>
      </c>
      <c r="D93">
        <f t="shared" si="55"/>
        <v>7</v>
      </c>
      <c r="E93">
        <f t="shared" si="56"/>
        <v>1</v>
      </c>
      <c r="F93">
        <f t="shared" si="60"/>
        <v>0</v>
      </c>
      <c r="G93">
        <f t="shared" si="60"/>
        <v>0</v>
      </c>
      <c r="H93">
        <f t="shared" si="30"/>
        <v>0</v>
      </c>
      <c r="I93">
        <f t="shared" si="30"/>
        <v>0</v>
      </c>
      <c r="J93">
        <f t="shared" si="30"/>
        <v>0</v>
      </c>
      <c r="K93">
        <f t="shared" si="30"/>
        <v>0</v>
      </c>
      <c r="L93">
        <f t="shared" si="57"/>
        <v>4002.6666666666665</v>
      </c>
      <c r="M93">
        <f t="shared" si="59"/>
        <v>5166</v>
      </c>
      <c r="N93">
        <f t="shared" si="58"/>
        <v>3871.9</v>
      </c>
      <c r="O93">
        <f t="shared" si="32"/>
        <v>4</v>
      </c>
      <c r="P93" t="str">
        <f t="shared" si="33"/>
        <v>Spring</v>
      </c>
      <c r="Q93">
        <f t="shared" si="34"/>
        <v>1</v>
      </c>
      <c r="R93">
        <f t="shared" si="35"/>
        <v>0</v>
      </c>
      <c r="S93">
        <f t="shared" si="36"/>
        <v>0</v>
      </c>
      <c r="T93">
        <f t="shared" si="37"/>
        <v>1</v>
      </c>
      <c r="U93">
        <f t="shared" si="38"/>
        <v>0</v>
      </c>
      <c r="V93">
        <f t="shared" si="39"/>
        <v>0</v>
      </c>
      <c r="W93">
        <f t="shared" si="40"/>
        <v>0</v>
      </c>
      <c r="X93">
        <f t="shared" si="41"/>
        <v>0</v>
      </c>
      <c r="Y93">
        <f t="shared" si="42"/>
        <v>1</v>
      </c>
      <c r="Z93">
        <f t="shared" si="43"/>
        <v>0</v>
      </c>
      <c r="AA93">
        <f t="shared" si="44"/>
        <v>0</v>
      </c>
      <c r="AB93">
        <f t="shared" si="45"/>
        <v>0</v>
      </c>
      <c r="AC93">
        <f t="shared" si="46"/>
        <v>0</v>
      </c>
      <c r="AD93">
        <f t="shared" si="47"/>
        <v>0</v>
      </c>
      <c r="AE93">
        <f t="shared" si="48"/>
        <v>0</v>
      </c>
      <c r="AF93">
        <f t="shared" si="49"/>
        <v>0</v>
      </c>
      <c r="AG93">
        <f t="shared" si="50"/>
        <v>0</v>
      </c>
      <c r="AH93">
        <f t="shared" si="51"/>
        <v>1</v>
      </c>
      <c r="AI93">
        <f t="shared" si="52"/>
        <v>0</v>
      </c>
      <c r="AJ93">
        <f t="shared" si="53"/>
        <v>0</v>
      </c>
      <c r="AK93">
        <f t="shared" si="54"/>
        <v>0</v>
      </c>
    </row>
    <row r="94" spans="1:37" x14ac:dyDescent="0.35">
      <c r="A94" s="1">
        <v>41001</v>
      </c>
      <c r="B94">
        <v>4628.5</v>
      </c>
      <c r="C94">
        <v>4088</v>
      </c>
      <c r="D94">
        <f t="shared" si="55"/>
        <v>1</v>
      </c>
      <c r="E94">
        <f t="shared" si="56"/>
        <v>0</v>
      </c>
      <c r="F94">
        <f t="shared" si="60"/>
        <v>1</v>
      </c>
      <c r="G94">
        <f t="shared" si="60"/>
        <v>0</v>
      </c>
      <c r="H94">
        <f t="shared" si="30"/>
        <v>0</v>
      </c>
      <c r="I94">
        <f t="shared" si="30"/>
        <v>0</v>
      </c>
      <c r="J94">
        <f t="shared" si="30"/>
        <v>0</v>
      </c>
      <c r="K94">
        <f t="shared" si="30"/>
        <v>0</v>
      </c>
      <c r="L94">
        <f t="shared" si="57"/>
        <v>4249.333333333333</v>
      </c>
      <c r="M94">
        <f t="shared" si="59"/>
        <v>2709</v>
      </c>
      <c r="N94">
        <f t="shared" si="58"/>
        <v>3763.8</v>
      </c>
      <c r="O94">
        <f t="shared" si="32"/>
        <v>4</v>
      </c>
      <c r="P94" t="str">
        <f t="shared" si="33"/>
        <v>Spring</v>
      </c>
      <c r="Q94">
        <f t="shared" si="34"/>
        <v>2</v>
      </c>
      <c r="R94">
        <f t="shared" si="35"/>
        <v>0</v>
      </c>
      <c r="S94">
        <f t="shared" si="36"/>
        <v>0</v>
      </c>
      <c r="T94">
        <f t="shared" si="37"/>
        <v>1</v>
      </c>
      <c r="U94">
        <f t="shared" si="38"/>
        <v>0</v>
      </c>
      <c r="V94">
        <f t="shared" si="39"/>
        <v>0</v>
      </c>
      <c r="W94">
        <f t="shared" si="40"/>
        <v>0</v>
      </c>
      <c r="X94">
        <f t="shared" si="41"/>
        <v>0</v>
      </c>
      <c r="Y94">
        <f t="shared" si="42"/>
        <v>1</v>
      </c>
      <c r="Z94">
        <f t="shared" si="43"/>
        <v>0</v>
      </c>
      <c r="AA94">
        <f t="shared" si="44"/>
        <v>0</v>
      </c>
      <c r="AB94">
        <f t="shared" si="45"/>
        <v>0</v>
      </c>
      <c r="AC94">
        <f t="shared" si="46"/>
        <v>0</v>
      </c>
      <c r="AD94">
        <f t="shared" si="47"/>
        <v>0</v>
      </c>
      <c r="AE94">
        <f t="shared" si="48"/>
        <v>0</v>
      </c>
      <c r="AF94">
        <f t="shared" si="49"/>
        <v>0</v>
      </c>
      <c r="AG94">
        <f t="shared" si="50"/>
        <v>0</v>
      </c>
      <c r="AH94">
        <f t="shared" si="51"/>
        <v>1</v>
      </c>
      <c r="AI94">
        <f t="shared" si="52"/>
        <v>0</v>
      </c>
      <c r="AJ94">
        <f t="shared" si="53"/>
        <v>0</v>
      </c>
      <c r="AK94">
        <f t="shared" si="54"/>
        <v>0</v>
      </c>
    </row>
    <row r="95" spans="1:37" x14ac:dyDescent="0.35">
      <c r="A95" s="1">
        <v>41002</v>
      </c>
      <c r="B95">
        <v>3023</v>
      </c>
      <c r="C95">
        <v>4628.5</v>
      </c>
      <c r="D95">
        <f t="shared" si="55"/>
        <v>2</v>
      </c>
      <c r="E95">
        <f t="shared" si="56"/>
        <v>0</v>
      </c>
      <c r="F95">
        <f t="shared" si="60"/>
        <v>0</v>
      </c>
      <c r="G95">
        <f t="shared" si="60"/>
        <v>1</v>
      </c>
      <c r="H95">
        <f t="shared" si="30"/>
        <v>0</v>
      </c>
      <c r="I95">
        <f t="shared" si="30"/>
        <v>0</v>
      </c>
      <c r="J95">
        <f t="shared" si="30"/>
        <v>0</v>
      </c>
      <c r="K95">
        <f t="shared" si="30"/>
        <v>0</v>
      </c>
      <c r="L95">
        <f t="shared" si="57"/>
        <v>4251.166666666667</v>
      </c>
      <c r="M95">
        <f t="shared" si="59"/>
        <v>4628.5</v>
      </c>
      <c r="N95">
        <f t="shared" si="58"/>
        <v>4144.8999999999996</v>
      </c>
      <c r="O95">
        <f t="shared" si="32"/>
        <v>4</v>
      </c>
      <c r="P95" t="str">
        <f t="shared" si="33"/>
        <v>Spring</v>
      </c>
      <c r="Q95">
        <f t="shared" si="34"/>
        <v>3</v>
      </c>
      <c r="R95">
        <f t="shared" si="35"/>
        <v>0</v>
      </c>
      <c r="S95">
        <f t="shared" si="36"/>
        <v>0</v>
      </c>
      <c r="T95">
        <f t="shared" si="37"/>
        <v>1</v>
      </c>
      <c r="U95">
        <f t="shared" si="38"/>
        <v>0</v>
      </c>
      <c r="V95">
        <f t="shared" si="39"/>
        <v>0</v>
      </c>
      <c r="W95">
        <f t="shared" si="40"/>
        <v>0</v>
      </c>
      <c r="X95">
        <f t="shared" si="41"/>
        <v>0</v>
      </c>
      <c r="Y95">
        <f t="shared" si="42"/>
        <v>1</v>
      </c>
      <c r="Z95">
        <f t="shared" si="43"/>
        <v>0</v>
      </c>
      <c r="AA95">
        <f t="shared" si="44"/>
        <v>0</v>
      </c>
      <c r="AB95">
        <f t="shared" si="45"/>
        <v>0</v>
      </c>
      <c r="AC95">
        <f t="shared" si="46"/>
        <v>0</v>
      </c>
      <c r="AD95">
        <f t="shared" si="47"/>
        <v>0</v>
      </c>
      <c r="AE95">
        <f t="shared" si="48"/>
        <v>0</v>
      </c>
      <c r="AF95">
        <f t="shared" si="49"/>
        <v>0</v>
      </c>
      <c r="AG95">
        <f t="shared" si="50"/>
        <v>0</v>
      </c>
      <c r="AH95">
        <f t="shared" si="51"/>
        <v>1</v>
      </c>
      <c r="AI95">
        <f t="shared" si="52"/>
        <v>0</v>
      </c>
      <c r="AJ95">
        <f t="shared" si="53"/>
        <v>0</v>
      </c>
      <c r="AK95">
        <f t="shared" si="54"/>
        <v>0</v>
      </c>
    </row>
    <row r="96" spans="1:37" x14ac:dyDescent="0.35">
      <c r="A96" s="1">
        <v>41003</v>
      </c>
      <c r="B96">
        <v>2706</v>
      </c>
      <c r="C96">
        <v>3023</v>
      </c>
      <c r="D96">
        <f t="shared" si="55"/>
        <v>3</v>
      </c>
      <c r="E96">
        <f t="shared" si="56"/>
        <v>0</v>
      </c>
      <c r="F96">
        <f t="shared" si="60"/>
        <v>0</v>
      </c>
      <c r="G96">
        <f t="shared" si="60"/>
        <v>0</v>
      </c>
      <c r="H96">
        <f t="shared" si="30"/>
        <v>1</v>
      </c>
      <c r="I96">
        <f t="shared" si="30"/>
        <v>0</v>
      </c>
      <c r="J96">
        <f t="shared" si="30"/>
        <v>0</v>
      </c>
      <c r="K96">
        <f t="shared" si="30"/>
        <v>0</v>
      </c>
      <c r="L96">
        <f t="shared" si="57"/>
        <v>3913.1666666666665</v>
      </c>
      <c r="M96">
        <f t="shared" si="59"/>
        <v>2723</v>
      </c>
      <c r="N96">
        <f t="shared" si="58"/>
        <v>4079.9</v>
      </c>
      <c r="O96">
        <f t="shared" si="32"/>
        <v>4</v>
      </c>
      <c r="P96" t="str">
        <f t="shared" si="33"/>
        <v>Spring</v>
      </c>
      <c r="Q96">
        <f t="shared" si="34"/>
        <v>4</v>
      </c>
      <c r="R96">
        <f t="shared" si="35"/>
        <v>0</v>
      </c>
      <c r="S96">
        <f t="shared" si="36"/>
        <v>0</v>
      </c>
      <c r="T96">
        <f t="shared" si="37"/>
        <v>1</v>
      </c>
      <c r="U96">
        <f t="shared" si="38"/>
        <v>0</v>
      </c>
      <c r="V96">
        <f t="shared" si="39"/>
        <v>0</v>
      </c>
      <c r="W96">
        <f t="shared" si="40"/>
        <v>0</v>
      </c>
      <c r="X96">
        <f t="shared" si="41"/>
        <v>0</v>
      </c>
      <c r="Y96">
        <f t="shared" si="42"/>
        <v>1</v>
      </c>
      <c r="Z96">
        <f t="shared" si="43"/>
        <v>0</v>
      </c>
      <c r="AA96">
        <f t="shared" si="44"/>
        <v>0</v>
      </c>
      <c r="AB96">
        <f t="shared" si="45"/>
        <v>0</v>
      </c>
      <c r="AC96">
        <f t="shared" si="46"/>
        <v>0</v>
      </c>
      <c r="AD96">
        <f t="shared" si="47"/>
        <v>0</v>
      </c>
      <c r="AE96">
        <f t="shared" si="48"/>
        <v>0</v>
      </c>
      <c r="AF96">
        <f t="shared" si="49"/>
        <v>0</v>
      </c>
      <c r="AG96">
        <f t="shared" si="50"/>
        <v>0</v>
      </c>
      <c r="AH96">
        <f t="shared" si="51"/>
        <v>1</v>
      </c>
      <c r="AI96">
        <f t="shared" si="52"/>
        <v>0</v>
      </c>
      <c r="AJ96">
        <f t="shared" si="53"/>
        <v>0</v>
      </c>
      <c r="AK96">
        <f t="shared" si="54"/>
        <v>0</v>
      </c>
    </row>
    <row r="97" spans="1:37" x14ac:dyDescent="0.35">
      <c r="A97" s="1">
        <v>41004</v>
      </c>
      <c r="B97">
        <v>2830</v>
      </c>
      <c r="C97">
        <v>2706</v>
      </c>
      <c r="D97">
        <f t="shared" si="55"/>
        <v>4</v>
      </c>
      <c r="E97">
        <f t="shared" si="56"/>
        <v>0</v>
      </c>
      <c r="F97">
        <f t="shared" ref="F97:G120" si="61">IF($D97=F$2,1,0)</f>
        <v>0</v>
      </c>
      <c r="G97">
        <f t="shared" si="61"/>
        <v>0</v>
      </c>
      <c r="H97">
        <f t="shared" si="30"/>
        <v>0</v>
      </c>
      <c r="I97">
        <f t="shared" si="30"/>
        <v>1</v>
      </c>
      <c r="J97">
        <f t="shared" si="30"/>
        <v>0</v>
      </c>
      <c r="K97">
        <f t="shared" si="30"/>
        <v>0</v>
      </c>
      <c r="L97">
        <f t="shared" si="57"/>
        <v>3452.5</v>
      </c>
      <c r="M97">
        <f t="shared" si="59"/>
        <v>3348</v>
      </c>
      <c r="N97">
        <f t="shared" si="58"/>
        <v>3696.5</v>
      </c>
      <c r="O97">
        <f t="shared" si="32"/>
        <v>4</v>
      </c>
      <c r="P97" t="str">
        <f t="shared" si="33"/>
        <v>Spring</v>
      </c>
      <c r="Q97">
        <f t="shared" si="34"/>
        <v>5</v>
      </c>
      <c r="R97">
        <f t="shared" si="35"/>
        <v>0</v>
      </c>
      <c r="S97">
        <f t="shared" si="36"/>
        <v>0</v>
      </c>
      <c r="T97">
        <f t="shared" si="37"/>
        <v>1</v>
      </c>
      <c r="U97">
        <f t="shared" si="38"/>
        <v>0</v>
      </c>
      <c r="V97">
        <f t="shared" si="39"/>
        <v>0</v>
      </c>
      <c r="W97">
        <f t="shared" si="40"/>
        <v>0</v>
      </c>
      <c r="X97">
        <f t="shared" si="41"/>
        <v>0</v>
      </c>
      <c r="Y97">
        <f t="shared" si="42"/>
        <v>1</v>
      </c>
      <c r="Z97">
        <f t="shared" si="43"/>
        <v>0</v>
      </c>
      <c r="AA97">
        <f t="shared" si="44"/>
        <v>0</v>
      </c>
      <c r="AB97">
        <f t="shared" si="45"/>
        <v>0</v>
      </c>
      <c r="AC97">
        <f t="shared" si="46"/>
        <v>0</v>
      </c>
      <c r="AD97">
        <f t="shared" si="47"/>
        <v>0</v>
      </c>
      <c r="AE97">
        <f t="shared" si="48"/>
        <v>0</v>
      </c>
      <c r="AF97">
        <f t="shared" si="49"/>
        <v>0</v>
      </c>
      <c r="AG97">
        <f t="shared" si="50"/>
        <v>0</v>
      </c>
      <c r="AH97">
        <f t="shared" si="51"/>
        <v>1</v>
      </c>
      <c r="AI97">
        <f t="shared" si="52"/>
        <v>0</v>
      </c>
      <c r="AJ97">
        <f t="shared" si="53"/>
        <v>0</v>
      </c>
      <c r="AK97">
        <f t="shared" si="54"/>
        <v>0</v>
      </c>
    </row>
    <row r="98" spans="1:37" x14ac:dyDescent="0.35">
      <c r="A98" s="1">
        <v>41005</v>
      </c>
      <c r="B98">
        <v>3316</v>
      </c>
      <c r="C98">
        <v>2830</v>
      </c>
      <c r="D98">
        <f t="shared" si="55"/>
        <v>5</v>
      </c>
      <c r="E98">
        <f t="shared" si="56"/>
        <v>0</v>
      </c>
      <c r="F98">
        <f t="shared" si="61"/>
        <v>0</v>
      </c>
      <c r="G98">
        <f t="shared" si="61"/>
        <v>0</v>
      </c>
      <c r="H98">
        <f t="shared" si="30"/>
        <v>0</v>
      </c>
      <c r="I98">
        <f t="shared" si="30"/>
        <v>0</v>
      </c>
      <c r="J98">
        <f t="shared" si="30"/>
        <v>1</v>
      </c>
      <c r="K98">
        <f t="shared" si="30"/>
        <v>0</v>
      </c>
      <c r="L98">
        <f t="shared" si="57"/>
        <v>2853</v>
      </c>
      <c r="M98">
        <f t="shared" si="59"/>
        <v>4623</v>
      </c>
      <c r="N98">
        <f t="shared" si="58"/>
        <v>3455.1</v>
      </c>
      <c r="O98">
        <f t="shared" si="32"/>
        <v>4</v>
      </c>
      <c r="P98" t="str">
        <f t="shared" si="33"/>
        <v>Spring</v>
      </c>
      <c r="Q98">
        <f t="shared" si="34"/>
        <v>6</v>
      </c>
      <c r="R98">
        <f t="shared" si="35"/>
        <v>0</v>
      </c>
      <c r="S98">
        <f t="shared" si="36"/>
        <v>0</v>
      </c>
      <c r="T98">
        <f t="shared" si="37"/>
        <v>1</v>
      </c>
      <c r="U98">
        <f t="shared" si="38"/>
        <v>0</v>
      </c>
      <c r="V98">
        <f t="shared" si="39"/>
        <v>0</v>
      </c>
      <c r="W98">
        <f t="shared" si="40"/>
        <v>0</v>
      </c>
      <c r="X98">
        <f t="shared" si="41"/>
        <v>0</v>
      </c>
      <c r="Y98">
        <f t="shared" si="42"/>
        <v>1</v>
      </c>
      <c r="Z98">
        <f t="shared" si="43"/>
        <v>0</v>
      </c>
      <c r="AA98">
        <f t="shared" si="44"/>
        <v>0</v>
      </c>
      <c r="AB98">
        <f t="shared" si="45"/>
        <v>0</v>
      </c>
      <c r="AC98">
        <f t="shared" si="46"/>
        <v>0</v>
      </c>
      <c r="AD98">
        <f t="shared" si="47"/>
        <v>0</v>
      </c>
      <c r="AE98">
        <f t="shared" si="48"/>
        <v>0</v>
      </c>
      <c r="AF98">
        <f t="shared" si="49"/>
        <v>0</v>
      </c>
      <c r="AG98">
        <f t="shared" si="50"/>
        <v>0</v>
      </c>
      <c r="AH98">
        <f t="shared" si="51"/>
        <v>1</v>
      </c>
      <c r="AI98">
        <f t="shared" si="52"/>
        <v>0</v>
      </c>
      <c r="AJ98">
        <f t="shared" si="53"/>
        <v>0</v>
      </c>
      <c r="AK98">
        <f t="shared" si="54"/>
        <v>0</v>
      </c>
    </row>
    <row r="99" spans="1:37" x14ac:dyDescent="0.35">
      <c r="A99" s="1">
        <v>41006</v>
      </c>
      <c r="B99">
        <v>3348</v>
      </c>
      <c r="C99">
        <v>3316</v>
      </c>
      <c r="D99">
        <f t="shared" si="55"/>
        <v>6</v>
      </c>
      <c r="E99">
        <f t="shared" si="56"/>
        <v>1</v>
      </c>
      <c r="F99">
        <f t="shared" si="61"/>
        <v>0</v>
      </c>
      <c r="G99">
        <f t="shared" si="61"/>
        <v>0</v>
      </c>
      <c r="H99">
        <f t="shared" si="30"/>
        <v>0</v>
      </c>
      <c r="I99">
        <f t="shared" si="30"/>
        <v>0</v>
      </c>
      <c r="J99">
        <f t="shared" si="30"/>
        <v>0</v>
      </c>
      <c r="K99">
        <f t="shared" si="30"/>
        <v>1</v>
      </c>
      <c r="L99">
        <f t="shared" si="57"/>
        <v>2950.6666666666665</v>
      </c>
      <c r="M99">
        <f t="shared" si="59"/>
        <v>4037</v>
      </c>
      <c r="N99">
        <f t="shared" si="58"/>
        <v>3300.7</v>
      </c>
      <c r="O99">
        <f t="shared" si="32"/>
        <v>4</v>
      </c>
      <c r="P99" t="str">
        <f t="shared" si="33"/>
        <v>Spring</v>
      </c>
      <c r="Q99">
        <f t="shared" si="34"/>
        <v>7</v>
      </c>
      <c r="R99">
        <f t="shared" si="35"/>
        <v>0</v>
      </c>
      <c r="S99">
        <f t="shared" si="36"/>
        <v>0</v>
      </c>
      <c r="T99">
        <f t="shared" si="37"/>
        <v>1</v>
      </c>
      <c r="U99">
        <f t="shared" si="38"/>
        <v>0</v>
      </c>
      <c r="V99">
        <f t="shared" si="39"/>
        <v>0</v>
      </c>
      <c r="W99">
        <f t="shared" si="40"/>
        <v>0</v>
      </c>
      <c r="X99">
        <f t="shared" si="41"/>
        <v>0</v>
      </c>
      <c r="Y99">
        <f t="shared" si="42"/>
        <v>1</v>
      </c>
      <c r="Z99">
        <f t="shared" si="43"/>
        <v>0</v>
      </c>
      <c r="AA99">
        <f t="shared" si="44"/>
        <v>0</v>
      </c>
      <c r="AB99">
        <f t="shared" si="45"/>
        <v>0</v>
      </c>
      <c r="AC99">
        <f t="shared" si="46"/>
        <v>0</v>
      </c>
      <c r="AD99">
        <f t="shared" si="47"/>
        <v>0</v>
      </c>
      <c r="AE99">
        <f t="shared" si="48"/>
        <v>0</v>
      </c>
      <c r="AF99">
        <f t="shared" si="49"/>
        <v>0</v>
      </c>
      <c r="AG99">
        <f t="shared" si="50"/>
        <v>0</v>
      </c>
      <c r="AH99">
        <f t="shared" si="51"/>
        <v>1</v>
      </c>
      <c r="AI99">
        <f t="shared" si="52"/>
        <v>0</v>
      </c>
      <c r="AJ99">
        <f t="shared" si="53"/>
        <v>0</v>
      </c>
      <c r="AK99">
        <f t="shared" si="54"/>
        <v>0</v>
      </c>
    </row>
    <row r="100" spans="1:37" x14ac:dyDescent="0.35">
      <c r="A100" s="1">
        <v>41007</v>
      </c>
      <c r="B100">
        <v>4428</v>
      </c>
      <c r="C100">
        <v>3348</v>
      </c>
      <c r="D100">
        <f t="shared" si="55"/>
        <v>7</v>
      </c>
      <c r="E100">
        <f t="shared" si="56"/>
        <v>1</v>
      </c>
      <c r="F100">
        <f t="shared" si="61"/>
        <v>0</v>
      </c>
      <c r="G100">
        <f t="shared" si="61"/>
        <v>0</v>
      </c>
      <c r="H100">
        <f t="shared" si="30"/>
        <v>0</v>
      </c>
      <c r="I100">
        <f t="shared" si="30"/>
        <v>0</v>
      </c>
      <c r="J100">
        <f t="shared" si="30"/>
        <v>0</v>
      </c>
      <c r="K100">
        <f t="shared" si="30"/>
        <v>0</v>
      </c>
      <c r="L100">
        <f t="shared" si="57"/>
        <v>3164.6666666666665</v>
      </c>
      <c r="M100">
        <f t="shared" si="59"/>
        <v>4088</v>
      </c>
      <c r="N100">
        <f t="shared" si="58"/>
        <v>3044.6</v>
      </c>
      <c r="O100">
        <f t="shared" si="32"/>
        <v>4</v>
      </c>
      <c r="P100" t="str">
        <f t="shared" si="33"/>
        <v>Spring</v>
      </c>
      <c r="Q100">
        <f t="shared" si="34"/>
        <v>8</v>
      </c>
      <c r="R100">
        <f t="shared" si="35"/>
        <v>0</v>
      </c>
      <c r="S100">
        <f t="shared" si="36"/>
        <v>0</v>
      </c>
      <c r="T100">
        <f t="shared" si="37"/>
        <v>1</v>
      </c>
      <c r="U100">
        <f t="shared" si="38"/>
        <v>0</v>
      </c>
      <c r="V100">
        <f t="shared" si="39"/>
        <v>0</v>
      </c>
      <c r="W100">
        <f t="shared" si="40"/>
        <v>0</v>
      </c>
      <c r="X100">
        <f t="shared" si="41"/>
        <v>0</v>
      </c>
      <c r="Y100">
        <f t="shared" si="42"/>
        <v>1</v>
      </c>
      <c r="Z100">
        <f t="shared" si="43"/>
        <v>0</v>
      </c>
      <c r="AA100">
        <f t="shared" si="44"/>
        <v>0</v>
      </c>
      <c r="AB100">
        <f t="shared" si="45"/>
        <v>0</v>
      </c>
      <c r="AC100">
        <f t="shared" si="46"/>
        <v>0</v>
      </c>
      <c r="AD100">
        <f t="shared" si="47"/>
        <v>0</v>
      </c>
      <c r="AE100">
        <f t="shared" si="48"/>
        <v>0</v>
      </c>
      <c r="AF100">
        <f t="shared" si="49"/>
        <v>0</v>
      </c>
      <c r="AG100">
        <f t="shared" si="50"/>
        <v>0</v>
      </c>
      <c r="AH100">
        <f t="shared" si="51"/>
        <v>1</v>
      </c>
      <c r="AI100">
        <f t="shared" si="52"/>
        <v>0</v>
      </c>
      <c r="AJ100">
        <f t="shared" si="53"/>
        <v>0</v>
      </c>
      <c r="AK100">
        <f t="shared" si="54"/>
        <v>0</v>
      </c>
    </row>
    <row r="101" spans="1:37" x14ac:dyDescent="0.35">
      <c r="A101" s="1">
        <v>41008</v>
      </c>
      <c r="B101">
        <v>4628.5</v>
      </c>
      <c r="C101">
        <v>4428</v>
      </c>
      <c r="D101">
        <f t="shared" si="55"/>
        <v>1</v>
      </c>
      <c r="E101">
        <f t="shared" si="56"/>
        <v>0</v>
      </c>
      <c r="F101">
        <f t="shared" si="61"/>
        <v>1</v>
      </c>
      <c r="G101">
        <f t="shared" si="61"/>
        <v>0</v>
      </c>
      <c r="H101">
        <f t="shared" si="30"/>
        <v>0</v>
      </c>
      <c r="I101">
        <f t="shared" si="30"/>
        <v>0</v>
      </c>
      <c r="J101">
        <f t="shared" si="30"/>
        <v>0</v>
      </c>
      <c r="K101">
        <f t="shared" si="30"/>
        <v>0</v>
      </c>
      <c r="L101">
        <f t="shared" si="57"/>
        <v>3697.3333333333335</v>
      </c>
      <c r="M101">
        <f t="shared" si="59"/>
        <v>4628.5</v>
      </c>
      <c r="N101">
        <f t="shared" si="58"/>
        <v>3325.6</v>
      </c>
      <c r="O101">
        <f t="shared" si="32"/>
        <v>4</v>
      </c>
      <c r="P101" t="str">
        <f t="shared" si="33"/>
        <v>Spring</v>
      </c>
      <c r="Q101">
        <f t="shared" si="34"/>
        <v>9</v>
      </c>
      <c r="R101">
        <f t="shared" si="35"/>
        <v>0</v>
      </c>
      <c r="S101">
        <f t="shared" si="36"/>
        <v>0</v>
      </c>
      <c r="T101">
        <f t="shared" si="37"/>
        <v>1</v>
      </c>
      <c r="U101">
        <f t="shared" si="38"/>
        <v>0</v>
      </c>
      <c r="V101">
        <f t="shared" si="39"/>
        <v>0</v>
      </c>
      <c r="W101">
        <f t="shared" si="40"/>
        <v>0</v>
      </c>
      <c r="X101">
        <f t="shared" si="41"/>
        <v>0</v>
      </c>
      <c r="Y101">
        <f t="shared" si="42"/>
        <v>1</v>
      </c>
      <c r="Z101">
        <f t="shared" si="43"/>
        <v>0</v>
      </c>
      <c r="AA101">
        <f t="shared" si="44"/>
        <v>0</v>
      </c>
      <c r="AB101">
        <f t="shared" si="45"/>
        <v>0</v>
      </c>
      <c r="AC101">
        <f t="shared" si="46"/>
        <v>0</v>
      </c>
      <c r="AD101">
        <f t="shared" si="47"/>
        <v>0</v>
      </c>
      <c r="AE101">
        <f t="shared" si="48"/>
        <v>0</v>
      </c>
      <c r="AF101">
        <f t="shared" si="49"/>
        <v>0</v>
      </c>
      <c r="AG101">
        <f t="shared" si="50"/>
        <v>0</v>
      </c>
      <c r="AH101">
        <f t="shared" si="51"/>
        <v>1</v>
      </c>
      <c r="AI101">
        <f t="shared" si="52"/>
        <v>0</v>
      </c>
      <c r="AJ101">
        <f t="shared" si="53"/>
        <v>0</v>
      </c>
      <c r="AK101">
        <f t="shared" si="54"/>
        <v>0</v>
      </c>
    </row>
    <row r="102" spans="1:37" x14ac:dyDescent="0.35">
      <c r="A102" s="1">
        <v>41009</v>
      </c>
      <c r="B102">
        <v>2712</v>
      </c>
      <c r="C102">
        <v>4628.5</v>
      </c>
      <c r="D102">
        <f t="shared" si="55"/>
        <v>2</v>
      </c>
      <c r="E102">
        <f t="shared" si="56"/>
        <v>0</v>
      </c>
      <c r="F102">
        <f t="shared" si="61"/>
        <v>0</v>
      </c>
      <c r="G102">
        <f t="shared" si="61"/>
        <v>1</v>
      </c>
      <c r="H102">
        <f t="shared" si="30"/>
        <v>0</v>
      </c>
      <c r="I102">
        <f t="shared" si="30"/>
        <v>0</v>
      </c>
      <c r="J102">
        <f t="shared" si="30"/>
        <v>0</v>
      </c>
      <c r="K102">
        <f t="shared" si="30"/>
        <v>0</v>
      </c>
      <c r="L102">
        <f t="shared" si="57"/>
        <v>4134.833333333333</v>
      </c>
      <c r="M102">
        <f t="shared" si="59"/>
        <v>3023</v>
      </c>
      <c r="N102">
        <f t="shared" si="58"/>
        <v>3710.1</v>
      </c>
      <c r="O102">
        <f t="shared" si="32"/>
        <v>4</v>
      </c>
      <c r="P102" t="str">
        <f t="shared" si="33"/>
        <v>Spring</v>
      </c>
      <c r="Q102">
        <f t="shared" si="34"/>
        <v>10</v>
      </c>
      <c r="R102">
        <f t="shared" si="35"/>
        <v>0</v>
      </c>
      <c r="S102">
        <f t="shared" si="36"/>
        <v>0</v>
      </c>
      <c r="T102">
        <f t="shared" si="37"/>
        <v>1</v>
      </c>
      <c r="U102">
        <f t="shared" si="38"/>
        <v>0</v>
      </c>
      <c r="V102">
        <f t="shared" si="39"/>
        <v>0</v>
      </c>
      <c r="W102">
        <f t="shared" si="40"/>
        <v>0</v>
      </c>
      <c r="X102">
        <f t="shared" si="41"/>
        <v>0</v>
      </c>
      <c r="Y102">
        <f t="shared" si="42"/>
        <v>1</v>
      </c>
      <c r="Z102">
        <f t="shared" si="43"/>
        <v>0</v>
      </c>
      <c r="AA102">
        <f t="shared" si="44"/>
        <v>0</v>
      </c>
      <c r="AB102">
        <f t="shared" si="45"/>
        <v>0</v>
      </c>
      <c r="AC102">
        <f t="shared" si="46"/>
        <v>0</v>
      </c>
      <c r="AD102">
        <f t="shared" si="47"/>
        <v>0</v>
      </c>
      <c r="AE102">
        <f t="shared" si="48"/>
        <v>0</v>
      </c>
      <c r="AF102">
        <f t="shared" si="49"/>
        <v>0</v>
      </c>
      <c r="AG102">
        <f t="shared" si="50"/>
        <v>0</v>
      </c>
      <c r="AH102">
        <f t="shared" si="51"/>
        <v>1</v>
      </c>
      <c r="AI102">
        <f t="shared" si="52"/>
        <v>0</v>
      </c>
      <c r="AJ102">
        <f t="shared" si="53"/>
        <v>0</v>
      </c>
      <c r="AK102">
        <f t="shared" si="54"/>
        <v>0</v>
      </c>
    </row>
    <row r="103" spans="1:37" x14ac:dyDescent="0.35">
      <c r="A103" s="1">
        <v>41010</v>
      </c>
      <c r="B103">
        <v>3136</v>
      </c>
      <c r="C103">
        <v>2712</v>
      </c>
      <c r="D103">
        <f t="shared" si="55"/>
        <v>3</v>
      </c>
      <c r="E103">
        <f t="shared" si="56"/>
        <v>0</v>
      </c>
      <c r="F103">
        <f t="shared" si="61"/>
        <v>0</v>
      </c>
      <c r="G103">
        <f t="shared" si="61"/>
        <v>0</v>
      </c>
      <c r="H103">
        <f t="shared" si="30"/>
        <v>1</v>
      </c>
      <c r="I103">
        <f t="shared" si="30"/>
        <v>0</v>
      </c>
      <c r="J103">
        <f t="shared" si="30"/>
        <v>0</v>
      </c>
      <c r="K103">
        <f t="shared" si="30"/>
        <v>0</v>
      </c>
      <c r="L103">
        <f t="shared" si="57"/>
        <v>3922.8333333333335</v>
      </c>
      <c r="M103">
        <f t="shared" si="59"/>
        <v>2706</v>
      </c>
      <c r="N103">
        <f t="shared" si="58"/>
        <v>3686.5</v>
      </c>
      <c r="O103">
        <f t="shared" si="32"/>
        <v>4</v>
      </c>
      <c r="P103" t="str">
        <f t="shared" si="33"/>
        <v>Spring</v>
      </c>
      <c r="Q103">
        <f t="shared" si="34"/>
        <v>11</v>
      </c>
      <c r="R103">
        <f t="shared" si="35"/>
        <v>0</v>
      </c>
      <c r="S103">
        <f t="shared" si="36"/>
        <v>0</v>
      </c>
      <c r="T103">
        <f t="shared" si="37"/>
        <v>1</v>
      </c>
      <c r="U103">
        <f t="shared" si="38"/>
        <v>0</v>
      </c>
      <c r="V103">
        <f t="shared" si="39"/>
        <v>0</v>
      </c>
      <c r="W103">
        <f t="shared" si="40"/>
        <v>0</v>
      </c>
      <c r="X103">
        <f t="shared" si="41"/>
        <v>0</v>
      </c>
      <c r="Y103">
        <f t="shared" si="42"/>
        <v>1</v>
      </c>
      <c r="Z103">
        <f t="shared" si="43"/>
        <v>0</v>
      </c>
      <c r="AA103">
        <f t="shared" si="44"/>
        <v>0</v>
      </c>
      <c r="AB103">
        <f t="shared" si="45"/>
        <v>0</v>
      </c>
      <c r="AC103">
        <f t="shared" si="46"/>
        <v>0</v>
      </c>
      <c r="AD103">
        <f t="shared" si="47"/>
        <v>0</v>
      </c>
      <c r="AE103">
        <f t="shared" si="48"/>
        <v>0</v>
      </c>
      <c r="AF103">
        <f t="shared" si="49"/>
        <v>0</v>
      </c>
      <c r="AG103">
        <f t="shared" si="50"/>
        <v>0</v>
      </c>
      <c r="AH103">
        <f t="shared" si="51"/>
        <v>0</v>
      </c>
      <c r="AI103">
        <f t="shared" si="52"/>
        <v>1</v>
      </c>
      <c r="AJ103">
        <f t="shared" si="53"/>
        <v>0</v>
      </c>
      <c r="AK103">
        <f t="shared" si="54"/>
        <v>0</v>
      </c>
    </row>
    <row r="104" spans="1:37" x14ac:dyDescent="0.35">
      <c r="A104" s="1">
        <v>41011</v>
      </c>
      <c r="B104">
        <v>3088</v>
      </c>
      <c r="C104">
        <v>3136</v>
      </c>
      <c r="D104">
        <f t="shared" si="55"/>
        <v>4</v>
      </c>
      <c r="E104">
        <f t="shared" si="56"/>
        <v>0</v>
      </c>
      <c r="F104">
        <f t="shared" si="61"/>
        <v>0</v>
      </c>
      <c r="G104">
        <f t="shared" si="61"/>
        <v>0</v>
      </c>
      <c r="H104">
        <f t="shared" si="30"/>
        <v>0</v>
      </c>
      <c r="I104">
        <f t="shared" si="30"/>
        <v>1</v>
      </c>
      <c r="J104">
        <f t="shared" si="30"/>
        <v>0</v>
      </c>
      <c r="K104">
        <f t="shared" si="30"/>
        <v>0</v>
      </c>
      <c r="L104">
        <f t="shared" si="57"/>
        <v>3492.1666666666665</v>
      </c>
      <c r="M104">
        <f t="shared" si="59"/>
        <v>2830</v>
      </c>
      <c r="N104">
        <f t="shared" si="58"/>
        <v>3650.5</v>
      </c>
      <c r="O104">
        <f t="shared" si="32"/>
        <v>4</v>
      </c>
      <c r="P104" t="str">
        <f t="shared" si="33"/>
        <v>Spring</v>
      </c>
      <c r="Q104">
        <f t="shared" si="34"/>
        <v>12</v>
      </c>
      <c r="R104">
        <f t="shared" si="35"/>
        <v>0</v>
      </c>
      <c r="S104">
        <f t="shared" si="36"/>
        <v>0</v>
      </c>
      <c r="T104">
        <f t="shared" si="37"/>
        <v>1</v>
      </c>
      <c r="U104">
        <f t="shared" si="38"/>
        <v>0</v>
      </c>
      <c r="V104">
        <f t="shared" si="39"/>
        <v>0</v>
      </c>
      <c r="W104">
        <f t="shared" si="40"/>
        <v>0</v>
      </c>
      <c r="X104">
        <f t="shared" si="41"/>
        <v>0</v>
      </c>
      <c r="Y104">
        <f t="shared" si="42"/>
        <v>1</v>
      </c>
      <c r="Z104">
        <f t="shared" si="43"/>
        <v>0</v>
      </c>
      <c r="AA104">
        <f t="shared" si="44"/>
        <v>0</v>
      </c>
      <c r="AB104">
        <f t="shared" si="45"/>
        <v>0</v>
      </c>
      <c r="AC104">
        <f t="shared" si="46"/>
        <v>0</v>
      </c>
      <c r="AD104">
        <f t="shared" si="47"/>
        <v>0</v>
      </c>
      <c r="AE104">
        <f t="shared" si="48"/>
        <v>0</v>
      </c>
      <c r="AF104">
        <f t="shared" si="49"/>
        <v>0</v>
      </c>
      <c r="AG104">
        <f t="shared" si="50"/>
        <v>0</v>
      </c>
      <c r="AH104">
        <f t="shared" si="51"/>
        <v>0</v>
      </c>
      <c r="AI104">
        <f t="shared" si="52"/>
        <v>1</v>
      </c>
      <c r="AJ104">
        <f t="shared" si="53"/>
        <v>0</v>
      </c>
      <c r="AK104">
        <f t="shared" si="54"/>
        <v>0</v>
      </c>
    </row>
    <row r="105" spans="1:37" x14ac:dyDescent="0.35">
      <c r="A105" s="1">
        <v>41012</v>
      </c>
      <c r="B105">
        <v>3198</v>
      </c>
      <c r="C105">
        <v>3088</v>
      </c>
      <c r="D105">
        <f t="shared" si="55"/>
        <v>5</v>
      </c>
      <c r="E105">
        <f t="shared" si="56"/>
        <v>0</v>
      </c>
      <c r="F105">
        <f t="shared" si="61"/>
        <v>0</v>
      </c>
      <c r="G105">
        <f t="shared" si="61"/>
        <v>0</v>
      </c>
      <c r="H105">
        <f t="shared" si="30"/>
        <v>0</v>
      </c>
      <c r="I105">
        <f t="shared" si="30"/>
        <v>0</v>
      </c>
      <c r="J105">
        <f t="shared" si="30"/>
        <v>1</v>
      </c>
      <c r="K105">
        <f t="shared" si="30"/>
        <v>0</v>
      </c>
      <c r="L105">
        <f t="shared" si="57"/>
        <v>2978.6666666666665</v>
      </c>
      <c r="M105">
        <f t="shared" si="59"/>
        <v>3316</v>
      </c>
      <c r="N105">
        <f t="shared" si="58"/>
        <v>3598.5</v>
      </c>
      <c r="O105">
        <f t="shared" si="32"/>
        <v>4</v>
      </c>
      <c r="P105" t="str">
        <f t="shared" si="33"/>
        <v>Spring</v>
      </c>
      <c r="Q105">
        <f t="shared" si="34"/>
        <v>13</v>
      </c>
      <c r="R105">
        <f t="shared" si="35"/>
        <v>0</v>
      </c>
      <c r="S105">
        <f t="shared" si="36"/>
        <v>0</v>
      </c>
      <c r="T105">
        <f t="shared" si="37"/>
        <v>1</v>
      </c>
      <c r="U105">
        <f t="shared" si="38"/>
        <v>0</v>
      </c>
      <c r="V105">
        <f t="shared" si="39"/>
        <v>0</v>
      </c>
      <c r="W105">
        <f t="shared" si="40"/>
        <v>0</v>
      </c>
      <c r="X105">
        <f t="shared" si="41"/>
        <v>0</v>
      </c>
      <c r="Y105">
        <f t="shared" si="42"/>
        <v>1</v>
      </c>
      <c r="Z105">
        <f t="shared" si="43"/>
        <v>0</v>
      </c>
      <c r="AA105">
        <f t="shared" si="44"/>
        <v>0</v>
      </c>
      <c r="AB105">
        <f t="shared" si="45"/>
        <v>0</v>
      </c>
      <c r="AC105">
        <f t="shared" si="46"/>
        <v>0</v>
      </c>
      <c r="AD105">
        <f t="shared" si="47"/>
        <v>0</v>
      </c>
      <c r="AE105">
        <f t="shared" si="48"/>
        <v>0</v>
      </c>
      <c r="AF105">
        <f t="shared" si="49"/>
        <v>0</v>
      </c>
      <c r="AG105">
        <f t="shared" si="50"/>
        <v>0</v>
      </c>
      <c r="AH105">
        <f t="shared" si="51"/>
        <v>0</v>
      </c>
      <c r="AI105">
        <f t="shared" si="52"/>
        <v>1</v>
      </c>
      <c r="AJ105">
        <f t="shared" si="53"/>
        <v>0</v>
      </c>
      <c r="AK105">
        <f t="shared" si="54"/>
        <v>0</v>
      </c>
    </row>
    <row r="106" spans="1:37" x14ac:dyDescent="0.35">
      <c r="A106" s="1">
        <v>41013</v>
      </c>
      <c r="B106">
        <v>3595</v>
      </c>
      <c r="C106">
        <v>3198</v>
      </c>
      <c r="D106">
        <f t="shared" si="55"/>
        <v>6</v>
      </c>
      <c r="E106">
        <f t="shared" si="56"/>
        <v>1</v>
      </c>
      <c r="F106">
        <f t="shared" si="61"/>
        <v>0</v>
      </c>
      <c r="G106">
        <f t="shared" si="61"/>
        <v>0</v>
      </c>
      <c r="H106">
        <f t="shared" si="30"/>
        <v>0</v>
      </c>
      <c r="I106">
        <f t="shared" si="30"/>
        <v>0</v>
      </c>
      <c r="J106">
        <f t="shared" si="30"/>
        <v>0</v>
      </c>
      <c r="K106">
        <f t="shared" si="30"/>
        <v>1</v>
      </c>
      <c r="L106">
        <f t="shared" si="57"/>
        <v>3140.6666666666665</v>
      </c>
      <c r="M106">
        <f t="shared" si="59"/>
        <v>3348</v>
      </c>
      <c r="N106">
        <f t="shared" si="58"/>
        <v>3352.5</v>
      </c>
      <c r="O106">
        <f t="shared" si="32"/>
        <v>4</v>
      </c>
      <c r="P106" t="str">
        <f t="shared" si="33"/>
        <v>Spring</v>
      </c>
      <c r="Q106">
        <f t="shared" si="34"/>
        <v>14</v>
      </c>
      <c r="R106">
        <f t="shared" si="35"/>
        <v>0</v>
      </c>
      <c r="S106">
        <f t="shared" si="36"/>
        <v>0</v>
      </c>
      <c r="T106">
        <f t="shared" si="37"/>
        <v>1</v>
      </c>
      <c r="U106">
        <f t="shared" si="38"/>
        <v>0</v>
      </c>
      <c r="V106">
        <f t="shared" si="39"/>
        <v>0</v>
      </c>
      <c r="W106">
        <f t="shared" si="40"/>
        <v>0</v>
      </c>
      <c r="X106">
        <f t="shared" si="41"/>
        <v>0</v>
      </c>
      <c r="Y106">
        <f t="shared" si="42"/>
        <v>1</v>
      </c>
      <c r="Z106">
        <f t="shared" si="43"/>
        <v>0</v>
      </c>
      <c r="AA106">
        <f t="shared" si="44"/>
        <v>0</v>
      </c>
      <c r="AB106">
        <f t="shared" si="45"/>
        <v>0</v>
      </c>
      <c r="AC106">
        <f t="shared" si="46"/>
        <v>0</v>
      </c>
      <c r="AD106">
        <f t="shared" si="47"/>
        <v>0</v>
      </c>
      <c r="AE106">
        <f t="shared" si="48"/>
        <v>0</v>
      </c>
      <c r="AF106">
        <f t="shared" si="49"/>
        <v>0</v>
      </c>
      <c r="AG106">
        <f t="shared" si="50"/>
        <v>0</v>
      </c>
      <c r="AH106">
        <f t="shared" si="51"/>
        <v>0</v>
      </c>
      <c r="AI106">
        <f t="shared" si="52"/>
        <v>1</v>
      </c>
      <c r="AJ106">
        <f t="shared" si="53"/>
        <v>0</v>
      </c>
      <c r="AK106">
        <f t="shared" si="54"/>
        <v>0</v>
      </c>
    </row>
    <row r="107" spans="1:37" x14ac:dyDescent="0.35">
      <c r="A107" s="1">
        <v>41014</v>
      </c>
      <c r="B107">
        <v>3953</v>
      </c>
      <c r="C107">
        <v>3595</v>
      </c>
      <c r="D107">
        <f t="shared" si="55"/>
        <v>7</v>
      </c>
      <c r="E107">
        <f t="shared" si="56"/>
        <v>1</v>
      </c>
      <c r="F107">
        <f t="shared" si="61"/>
        <v>0</v>
      </c>
      <c r="G107">
        <f t="shared" si="61"/>
        <v>0</v>
      </c>
      <c r="H107">
        <f t="shared" si="30"/>
        <v>0</v>
      </c>
      <c r="I107">
        <f t="shared" si="30"/>
        <v>0</v>
      </c>
      <c r="J107">
        <f t="shared" si="30"/>
        <v>0</v>
      </c>
      <c r="K107">
        <f t="shared" si="30"/>
        <v>0</v>
      </c>
      <c r="L107">
        <f t="shared" si="57"/>
        <v>3293.6666666666665</v>
      </c>
      <c r="M107">
        <f t="shared" si="59"/>
        <v>4428</v>
      </c>
      <c r="N107">
        <f t="shared" si="58"/>
        <v>3145.8</v>
      </c>
      <c r="O107">
        <f t="shared" si="32"/>
        <v>4</v>
      </c>
      <c r="P107" t="str">
        <f t="shared" si="33"/>
        <v>Spring</v>
      </c>
      <c r="Q107">
        <f t="shared" si="34"/>
        <v>15</v>
      </c>
      <c r="R107">
        <f t="shared" si="35"/>
        <v>0</v>
      </c>
      <c r="S107">
        <f t="shared" si="36"/>
        <v>0</v>
      </c>
      <c r="T107">
        <f t="shared" si="37"/>
        <v>1</v>
      </c>
      <c r="U107">
        <f t="shared" si="38"/>
        <v>0</v>
      </c>
      <c r="V107">
        <f t="shared" si="39"/>
        <v>0</v>
      </c>
      <c r="W107">
        <f t="shared" si="40"/>
        <v>0</v>
      </c>
      <c r="X107">
        <f t="shared" si="41"/>
        <v>0</v>
      </c>
      <c r="Y107">
        <f t="shared" si="42"/>
        <v>1</v>
      </c>
      <c r="Z107">
        <f t="shared" si="43"/>
        <v>0</v>
      </c>
      <c r="AA107">
        <f t="shared" si="44"/>
        <v>0</v>
      </c>
      <c r="AB107">
        <f t="shared" si="45"/>
        <v>0</v>
      </c>
      <c r="AC107">
        <f t="shared" si="46"/>
        <v>0</v>
      </c>
      <c r="AD107">
        <f t="shared" si="47"/>
        <v>0</v>
      </c>
      <c r="AE107">
        <f t="shared" si="48"/>
        <v>0</v>
      </c>
      <c r="AF107">
        <f t="shared" si="49"/>
        <v>0</v>
      </c>
      <c r="AG107">
        <f t="shared" si="50"/>
        <v>0</v>
      </c>
      <c r="AH107">
        <f t="shared" si="51"/>
        <v>0</v>
      </c>
      <c r="AI107">
        <f t="shared" si="52"/>
        <v>1</v>
      </c>
      <c r="AJ107">
        <f t="shared" si="53"/>
        <v>0</v>
      </c>
      <c r="AK107">
        <f t="shared" si="54"/>
        <v>0</v>
      </c>
    </row>
    <row r="108" spans="1:37" x14ac:dyDescent="0.35">
      <c r="A108" s="1">
        <v>41015</v>
      </c>
      <c r="B108">
        <v>4628.5</v>
      </c>
      <c r="C108">
        <v>3953</v>
      </c>
      <c r="D108">
        <f t="shared" si="55"/>
        <v>1</v>
      </c>
      <c r="E108">
        <f t="shared" si="56"/>
        <v>0</v>
      </c>
      <c r="F108">
        <f t="shared" si="61"/>
        <v>1</v>
      </c>
      <c r="G108">
        <f t="shared" si="61"/>
        <v>0</v>
      </c>
      <c r="H108">
        <f t="shared" si="30"/>
        <v>0</v>
      </c>
      <c r="I108">
        <f t="shared" si="30"/>
        <v>0</v>
      </c>
      <c r="J108">
        <f t="shared" si="30"/>
        <v>0</v>
      </c>
      <c r="K108">
        <f t="shared" si="30"/>
        <v>0</v>
      </c>
      <c r="L108">
        <f t="shared" si="57"/>
        <v>3582</v>
      </c>
      <c r="M108">
        <f t="shared" si="59"/>
        <v>4628.5</v>
      </c>
      <c r="N108">
        <f t="shared" si="58"/>
        <v>3394</v>
      </c>
      <c r="O108">
        <f t="shared" si="32"/>
        <v>4</v>
      </c>
      <c r="P108" t="str">
        <f t="shared" si="33"/>
        <v>Spring</v>
      </c>
      <c r="Q108">
        <f t="shared" si="34"/>
        <v>16</v>
      </c>
      <c r="R108">
        <f t="shared" si="35"/>
        <v>0</v>
      </c>
      <c r="S108">
        <f t="shared" si="36"/>
        <v>0</v>
      </c>
      <c r="T108">
        <f t="shared" si="37"/>
        <v>1</v>
      </c>
      <c r="U108">
        <f t="shared" si="38"/>
        <v>0</v>
      </c>
      <c r="V108">
        <f t="shared" si="39"/>
        <v>0</v>
      </c>
      <c r="W108">
        <f t="shared" si="40"/>
        <v>0</v>
      </c>
      <c r="X108">
        <f t="shared" si="41"/>
        <v>0</v>
      </c>
      <c r="Y108">
        <f t="shared" si="42"/>
        <v>1</v>
      </c>
      <c r="Z108">
        <f t="shared" si="43"/>
        <v>0</v>
      </c>
      <c r="AA108">
        <f t="shared" si="44"/>
        <v>0</v>
      </c>
      <c r="AB108">
        <f t="shared" si="45"/>
        <v>0</v>
      </c>
      <c r="AC108">
        <f t="shared" si="46"/>
        <v>0</v>
      </c>
      <c r="AD108">
        <f t="shared" si="47"/>
        <v>0</v>
      </c>
      <c r="AE108">
        <f t="shared" si="48"/>
        <v>0</v>
      </c>
      <c r="AF108">
        <f t="shared" si="49"/>
        <v>0</v>
      </c>
      <c r="AG108">
        <f t="shared" si="50"/>
        <v>0</v>
      </c>
      <c r="AH108">
        <f t="shared" si="51"/>
        <v>0</v>
      </c>
      <c r="AI108">
        <f t="shared" si="52"/>
        <v>1</v>
      </c>
      <c r="AJ108">
        <f t="shared" si="53"/>
        <v>0</v>
      </c>
      <c r="AK108">
        <f t="shared" si="54"/>
        <v>0</v>
      </c>
    </row>
    <row r="109" spans="1:37" x14ac:dyDescent="0.35">
      <c r="A109" s="1">
        <v>41016</v>
      </c>
      <c r="B109">
        <v>2900</v>
      </c>
      <c r="C109">
        <v>4628.5</v>
      </c>
      <c r="D109">
        <f t="shared" si="55"/>
        <v>2</v>
      </c>
      <c r="E109">
        <f t="shared" si="56"/>
        <v>0</v>
      </c>
      <c r="F109">
        <f t="shared" si="61"/>
        <v>0</v>
      </c>
      <c r="G109">
        <f t="shared" si="61"/>
        <v>1</v>
      </c>
      <c r="H109">
        <f t="shared" si="30"/>
        <v>0</v>
      </c>
      <c r="I109">
        <f t="shared" si="30"/>
        <v>0</v>
      </c>
      <c r="J109">
        <f t="shared" si="30"/>
        <v>0</v>
      </c>
      <c r="K109">
        <f t="shared" si="30"/>
        <v>0</v>
      </c>
      <c r="L109">
        <f t="shared" si="57"/>
        <v>4058.8333333333335</v>
      </c>
      <c r="M109">
        <f t="shared" si="59"/>
        <v>2712</v>
      </c>
      <c r="N109">
        <f t="shared" si="58"/>
        <v>3692.5</v>
      </c>
      <c r="O109">
        <f t="shared" si="32"/>
        <v>4</v>
      </c>
      <c r="P109" t="str">
        <f t="shared" si="33"/>
        <v>Spring</v>
      </c>
      <c r="Q109">
        <f t="shared" si="34"/>
        <v>17</v>
      </c>
      <c r="R109">
        <f t="shared" si="35"/>
        <v>0</v>
      </c>
      <c r="S109">
        <f t="shared" si="36"/>
        <v>0</v>
      </c>
      <c r="T109">
        <f t="shared" si="37"/>
        <v>1</v>
      </c>
      <c r="U109">
        <f t="shared" si="38"/>
        <v>0</v>
      </c>
      <c r="V109">
        <f t="shared" si="39"/>
        <v>0</v>
      </c>
      <c r="W109">
        <f t="shared" si="40"/>
        <v>0</v>
      </c>
      <c r="X109">
        <f t="shared" si="41"/>
        <v>0</v>
      </c>
      <c r="Y109">
        <f t="shared" si="42"/>
        <v>1</v>
      </c>
      <c r="Z109">
        <f t="shared" si="43"/>
        <v>0</v>
      </c>
      <c r="AA109">
        <f t="shared" si="44"/>
        <v>0</v>
      </c>
      <c r="AB109">
        <f t="shared" si="45"/>
        <v>0</v>
      </c>
      <c r="AC109">
        <f t="shared" si="46"/>
        <v>0</v>
      </c>
      <c r="AD109">
        <f t="shared" si="47"/>
        <v>0</v>
      </c>
      <c r="AE109">
        <f t="shared" si="48"/>
        <v>0</v>
      </c>
      <c r="AF109">
        <f t="shared" si="49"/>
        <v>0</v>
      </c>
      <c r="AG109">
        <f t="shared" si="50"/>
        <v>0</v>
      </c>
      <c r="AH109">
        <f t="shared" si="51"/>
        <v>0</v>
      </c>
      <c r="AI109">
        <f t="shared" si="52"/>
        <v>1</v>
      </c>
      <c r="AJ109">
        <f t="shared" si="53"/>
        <v>0</v>
      </c>
      <c r="AK109">
        <f t="shared" si="54"/>
        <v>0</v>
      </c>
    </row>
    <row r="110" spans="1:37" x14ac:dyDescent="0.35">
      <c r="A110" s="1">
        <v>41017</v>
      </c>
      <c r="B110">
        <v>2827</v>
      </c>
      <c r="C110">
        <v>2900</v>
      </c>
      <c r="D110">
        <f t="shared" si="55"/>
        <v>3</v>
      </c>
      <c r="E110">
        <f t="shared" si="56"/>
        <v>0</v>
      </c>
      <c r="F110">
        <f t="shared" si="61"/>
        <v>0</v>
      </c>
      <c r="G110">
        <f t="shared" si="61"/>
        <v>0</v>
      </c>
      <c r="H110">
        <f t="shared" si="30"/>
        <v>1</v>
      </c>
      <c r="I110">
        <f t="shared" si="30"/>
        <v>0</v>
      </c>
      <c r="J110">
        <f t="shared" si="30"/>
        <v>0</v>
      </c>
      <c r="K110">
        <f t="shared" si="30"/>
        <v>0</v>
      </c>
      <c r="L110">
        <f t="shared" si="57"/>
        <v>3827.1666666666665</v>
      </c>
      <c r="M110">
        <f t="shared" si="59"/>
        <v>3136</v>
      </c>
      <c r="N110">
        <f t="shared" si="58"/>
        <v>3654.9</v>
      </c>
      <c r="O110">
        <f t="shared" si="32"/>
        <v>4</v>
      </c>
      <c r="P110" t="str">
        <f t="shared" si="33"/>
        <v>Spring</v>
      </c>
      <c r="Q110">
        <f t="shared" si="34"/>
        <v>18</v>
      </c>
      <c r="R110">
        <f t="shared" si="35"/>
        <v>0</v>
      </c>
      <c r="S110">
        <f t="shared" si="36"/>
        <v>0</v>
      </c>
      <c r="T110">
        <f t="shared" si="37"/>
        <v>1</v>
      </c>
      <c r="U110">
        <f t="shared" si="38"/>
        <v>0</v>
      </c>
      <c r="V110">
        <f t="shared" si="39"/>
        <v>0</v>
      </c>
      <c r="W110">
        <f t="shared" si="40"/>
        <v>0</v>
      </c>
      <c r="X110">
        <f t="shared" si="41"/>
        <v>0</v>
      </c>
      <c r="Y110">
        <f t="shared" si="42"/>
        <v>1</v>
      </c>
      <c r="Z110">
        <f t="shared" si="43"/>
        <v>0</v>
      </c>
      <c r="AA110">
        <f t="shared" si="44"/>
        <v>0</v>
      </c>
      <c r="AB110">
        <f t="shared" si="45"/>
        <v>0</v>
      </c>
      <c r="AC110">
        <f t="shared" si="46"/>
        <v>0</v>
      </c>
      <c r="AD110">
        <f t="shared" si="47"/>
        <v>0</v>
      </c>
      <c r="AE110">
        <f t="shared" si="48"/>
        <v>0</v>
      </c>
      <c r="AF110">
        <f t="shared" si="49"/>
        <v>0</v>
      </c>
      <c r="AG110">
        <f t="shared" si="50"/>
        <v>0</v>
      </c>
      <c r="AH110">
        <f t="shared" si="51"/>
        <v>0</v>
      </c>
      <c r="AI110">
        <f t="shared" si="52"/>
        <v>1</v>
      </c>
      <c r="AJ110">
        <f t="shared" si="53"/>
        <v>0</v>
      </c>
      <c r="AK110">
        <f t="shared" si="54"/>
        <v>0</v>
      </c>
    </row>
    <row r="111" spans="1:37" x14ac:dyDescent="0.35">
      <c r="A111" s="1">
        <v>41018</v>
      </c>
      <c r="B111">
        <v>3146</v>
      </c>
      <c r="C111">
        <v>2827</v>
      </c>
      <c r="D111">
        <f t="shared" si="55"/>
        <v>4</v>
      </c>
      <c r="E111">
        <f t="shared" si="56"/>
        <v>0</v>
      </c>
      <c r="F111">
        <f t="shared" si="61"/>
        <v>0</v>
      </c>
      <c r="G111">
        <f t="shared" si="61"/>
        <v>0</v>
      </c>
      <c r="H111">
        <f t="shared" si="30"/>
        <v>0</v>
      </c>
      <c r="I111">
        <f t="shared" si="30"/>
        <v>1</v>
      </c>
      <c r="J111">
        <f t="shared" si="30"/>
        <v>0</v>
      </c>
      <c r="K111">
        <f t="shared" si="30"/>
        <v>0</v>
      </c>
      <c r="L111">
        <f t="shared" si="57"/>
        <v>3451.8333333333335</v>
      </c>
      <c r="M111">
        <f t="shared" si="59"/>
        <v>3088</v>
      </c>
      <c r="N111">
        <f t="shared" si="58"/>
        <v>3580.7</v>
      </c>
      <c r="O111">
        <f t="shared" si="32"/>
        <v>4</v>
      </c>
      <c r="P111" t="str">
        <f t="shared" si="33"/>
        <v>Spring</v>
      </c>
      <c r="Q111">
        <f t="shared" si="34"/>
        <v>19</v>
      </c>
      <c r="R111">
        <f t="shared" si="35"/>
        <v>0</v>
      </c>
      <c r="S111">
        <f t="shared" si="36"/>
        <v>0</v>
      </c>
      <c r="T111">
        <f t="shared" si="37"/>
        <v>1</v>
      </c>
      <c r="U111">
        <f t="shared" si="38"/>
        <v>0</v>
      </c>
      <c r="V111">
        <f t="shared" si="39"/>
        <v>0</v>
      </c>
      <c r="W111">
        <f t="shared" si="40"/>
        <v>0</v>
      </c>
      <c r="X111">
        <f t="shared" si="41"/>
        <v>0</v>
      </c>
      <c r="Y111">
        <f t="shared" si="42"/>
        <v>1</v>
      </c>
      <c r="Z111">
        <f t="shared" si="43"/>
        <v>0</v>
      </c>
      <c r="AA111">
        <f t="shared" si="44"/>
        <v>0</v>
      </c>
      <c r="AB111">
        <f t="shared" si="45"/>
        <v>0</v>
      </c>
      <c r="AC111">
        <f t="shared" si="46"/>
        <v>0</v>
      </c>
      <c r="AD111">
        <f t="shared" si="47"/>
        <v>0</v>
      </c>
      <c r="AE111">
        <f t="shared" si="48"/>
        <v>0</v>
      </c>
      <c r="AF111">
        <f t="shared" si="49"/>
        <v>0</v>
      </c>
      <c r="AG111">
        <f t="shared" si="50"/>
        <v>0</v>
      </c>
      <c r="AH111">
        <f t="shared" si="51"/>
        <v>0</v>
      </c>
      <c r="AI111">
        <f t="shared" si="52"/>
        <v>1</v>
      </c>
      <c r="AJ111">
        <f t="shared" si="53"/>
        <v>0</v>
      </c>
      <c r="AK111">
        <f t="shared" si="54"/>
        <v>0</v>
      </c>
    </row>
    <row r="112" spans="1:37" x14ac:dyDescent="0.35">
      <c r="A112" s="1">
        <v>41019</v>
      </c>
      <c r="B112">
        <v>3377</v>
      </c>
      <c r="C112">
        <v>3146</v>
      </c>
      <c r="D112">
        <f t="shared" si="55"/>
        <v>5</v>
      </c>
      <c r="E112">
        <f t="shared" si="56"/>
        <v>0</v>
      </c>
      <c r="F112">
        <f t="shared" si="61"/>
        <v>0</v>
      </c>
      <c r="G112">
        <f t="shared" si="61"/>
        <v>0</v>
      </c>
      <c r="H112">
        <f t="shared" si="30"/>
        <v>0</v>
      </c>
      <c r="I112">
        <f t="shared" si="30"/>
        <v>0</v>
      </c>
      <c r="J112">
        <f t="shared" si="30"/>
        <v>1</v>
      </c>
      <c r="K112">
        <f t="shared" si="30"/>
        <v>0</v>
      </c>
      <c r="L112">
        <f t="shared" si="57"/>
        <v>2957.6666666666665</v>
      </c>
      <c r="M112">
        <f t="shared" si="59"/>
        <v>3198</v>
      </c>
      <c r="N112">
        <f t="shared" si="58"/>
        <v>3490.9</v>
      </c>
      <c r="O112">
        <f t="shared" si="32"/>
        <v>4</v>
      </c>
      <c r="P112" t="str">
        <f t="shared" si="33"/>
        <v>Spring</v>
      </c>
      <c r="Q112">
        <f t="shared" si="34"/>
        <v>20</v>
      </c>
      <c r="R112">
        <f t="shared" si="35"/>
        <v>0</v>
      </c>
      <c r="S112">
        <f t="shared" si="36"/>
        <v>0</v>
      </c>
      <c r="T112">
        <f t="shared" si="37"/>
        <v>1</v>
      </c>
      <c r="U112">
        <f t="shared" si="38"/>
        <v>0</v>
      </c>
      <c r="V112">
        <f t="shared" si="39"/>
        <v>0</v>
      </c>
      <c r="W112">
        <f t="shared" si="40"/>
        <v>0</v>
      </c>
      <c r="X112">
        <f t="shared" si="41"/>
        <v>0</v>
      </c>
      <c r="Y112">
        <f t="shared" si="42"/>
        <v>1</v>
      </c>
      <c r="Z112">
        <f t="shared" si="43"/>
        <v>0</v>
      </c>
      <c r="AA112">
        <f t="shared" si="44"/>
        <v>0</v>
      </c>
      <c r="AB112">
        <f t="shared" si="45"/>
        <v>0</v>
      </c>
      <c r="AC112">
        <f t="shared" si="46"/>
        <v>0</v>
      </c>
      <c r="AD112">
        <f t="shared" si="47"/>
        <v>0</v>
      </c>
      <c r="AE112">
        <f t="shared" si="48"/>
        <v>0</v>
      </c>
      <c r="AF112">
        <f t="shared" si="49"/>
        <v>0</v>
      </c>
      <c r="AG112">
        <f t="shared" si="50"/>
        <v>0</v>
      </c>
      <c r="AH112">
        <f t="shared" si="51"/>
        <v>0</v>
      </c>
      <c r="AI112">
        <f t="shared" si="52"/>
        <v>0</v>
      </c>
      <c r="AJ112">
        <f t="shared" si="53"/>
        <v>1</v>
      </c>
      <c r="AK112">
        <f t="shared" si="54"/>
        <v>0</v>
      </c>
    </row>
    <row r="113" spans="1:37" x14ac:dyDescent="0.35">
      <c r="A113" s="1">
        <v>41020</v>
      </c>
      <c r="B113">
        <v>3394</v>
      </c>
      <c r="C113">
        <v>3377</v>
      </c>
      <c r="D113">
        <f t="shared" si="55"/>
        <v>6</v>
      </c>
      <c r="E113">
        <f t="shared" si="56"/>
        <v>1</v>
      </c>
      <c r="F113">
        <f t="shared" si="61"/>
        <v>0</v>
      </c>
      <c r="G113">
        <f t="shared" si="61"/>
        <v>0</v>
      </c>
      <c r="H113">
        <f t="shared" si="30"/>
        <v>0</v>
      </c>
      <c r="I113">
        <f t="shared" si="30"/>
        <v>0</v>
      </c>
      <c r="J113">
        <f t="shared" si="30"/>
        <v>0</v>
      </c>
      <c r="K113">
        <f t="shared" si="30"/>
        <v>1</v>
      </c>
      <c r="L113">
        <f t="shared" si="57"/>
        <v>3116.6666666666665</v>
      </c>
      <c r="M113">
        <f t="shared" si="59"/>
        <v>3595</v>
      </c>
      <c r="N113">
        <f t="shared" si="58"/>
        <v>3375.7</v>
      </c>
      <c r="O113">
        <f t="shared" si="32"/>
        <v>4</v>
      </c>
      <c r="P113" t="str">
        <f t="shared" si="33"/>
        <v>Spring</v>
      </c>
      <c r="Q113">
        <f t="shared" si="34"/>
        <v>21</v>
      </c>
      <c r="R113">
        <f t="shared" si="35"/>
        <v>0</v>
      </c>
      <c r="S113">
        <f t="shared" si="36"/>
        <v>0</v>
      </c>
      <c r="T113">
        <f t="shared" si="37"/>
        <v>1</v>
      </c>
      <c r="U113">
        <f t="shared" si="38"/>
        <v>0</v>
      </c>
      <c r="V113">
        <f t="shared" si="39"/>
        <v>0</v>
      </c>
      <c r="W113">
        <f t="shared" si="40"/>
        <v>0</v>
      </c>
      <c r="X113">
        <f t="shared" si="41"/>
        <v>0</v>
      </c>
      <c r="Y113">
        <f t="shared" si="42"/>
        <v>1</v>
      </c>
      <c r="Z113">
        <f t="shared" si="43"/>
        <v>0</v>
      </c>
      <c r="AA113">
        <f t="shared" si="44"/>
        <v>0</v>
      </c>
      <c r="AB113">
        <f t="shared" si="45"/>
        <v>0</v>
      </c>
      <c r="AC113">
        <f t="shared" si="46"/>
        <v>0</v>
      </c>
      <c r="AD113">
        <f t="shared" si="47"/>
        <v>0</v>
      </c>
      <c r="AE113">
        <f t="shared" si="48"/>
        <v>0</v>
      </c>
      <c r="AF113">
        <f t="shared" si="49"/>
        <v>0</v>
      </c>
      <c r="AG113">
        <f t="shared" si="50"/>
        <v>0</v>
      </c>
      <c r="AH113">
        <f t="shared" si="51"/>
        <v>0</v>
      </c>
      <c r="AI113">
        <f t="shared" si="52"/>
        <v>0</v>
      </c>
      <c r="AJ113">
        <f t="shared" si="53"/>
        <v>1</v>
      </c>
      <c r="AK113">
        <f t="shared" si="54"/>
        <v>0</v>
      </c>
    </row>
    <row r="114" spans="1:37" x14ac:dyDescent="0.35">
      <c r="A114" s="1">
        <v>41021</v>
      </c>
      <c r="B114">
        <v>3905</v>
      </c>
      <c r="C114">
        <v>3394</v>
      </c>
      <c r="D114">
        <f t="shared" si="55"/>
        <v>7</v>
      </c>
      <c r="E114">
        <f t="shared" si="56"/>
        <v>1</v>
      </c>
      <c r="F114">
        <f t="shared" si="61"/>
        <v>0</v>
      </c>
      <c r="G114">
        <f t="shared" si="61"/>
        <v>0</v>
      </c>
      <c r="H114">
        <f t="shared" si="30"/>
        <v>0</v>
      </c>
      <c r="I114">
        <f t="shared" si="30"/>
        <v>0</v>
      </c>
      <c r="J114">
        <f t="shared" si="30"/>
        <v>0</v>
      </c>
      <c r="K114">
        <f t="shared" si="30"/>
        <v>0</v>
      </c>
      <c r="L114">
        <f t="shared" si="57"/>
        <v>3305.6666666666665</v>
      </c>
      <c r="M114">
        <f t="shared" si="59"/>
        <v>3953</v>
      </c>
      <c r="N114">
        <f t="shared" si="58"/>
        <v>3128.8</v>
      </c>
      <c r="O114">
        <f t="shared" si="32"/>
        <v>4</v>
      </c>
      <c r="P114" t="str">
        <f t="shared" si="33"/>
        <v>Spring</v>
      </c>
      <c r="Q114">
        <f t="shared" si="34"/>
        <v>22</v>
      </c>
      <c r="R114">
        <f t="shared" si="35"/>
        <v>0</v>
      </c>
      <c r="S114">
        <f t="shared" si="36"/>
        <v>0</v>
      </c>
      <c r="T114">
        <f t="shared" si="37"/>
        <v>1</v>
      </c>
      <c r="U114">
        <f t="shared" si="38"/>
        <v>0</v>
      </c>
      <c r="V114">
        <f t="shared" si="39"/>
        <v>0</v>
      </c>
      <c r="W114">
        <f t="shared" si="40"/>
        <v>0</v>
      </c>
      <c r="X114">
        <f t="shared" si="41"/>
        <v>0</v>
      </c>
      <c r="Y114">
        <f t="shared" si="42"/>
        <v>1</v>
      </c>
      <c r="Z114">
        <f t="shared" si="43"/>
        <v>0</v>
      </c>
      <c r="AA114">
        <f t="shared" si="44"/>
        <v>0</v>
      </c>
      <c r="AB114">
        <f t="shared" si="45"/>
        <v>0</v>
      </c>
      <c r="AC114">
        <f t="shared" si="46"/>
        <v>0</v>
      </c>
      <c r="AD114">
        <f t="shared" si="47"/>
        <v>0</v>
      </c>
      <c r="AE114">
        <f t="shared" si="48"/>
        <v>0</v>
      </c>
      <c r="AF114">
        <f t="shared" si="49"/>
        <v>0</v>
      </c>
      <c r="AG114">
        <f t="shared" si="50"/>
        <v>0</v>
      </c>
      <c r="AH114">
        <f t="shared" si="51"/>
        <v>0</v>
      </c>
      <c r="AI114">
        <f t="shared" si="52"/>
        <v>0</v>
      </c>
      <c r="AJ114">
        <f t="shared" si="53"/>
        <v>1</v>
      </c>
      <c r="AK114">
        <f t="shared" si="54"/>
        <v>0</v>
      </c>
    </row>
    <row r="115" spans="1:37" x14ac:dyDescent="0.35">
      <c r="A115" s="1">
        <v>41022</v>
      </c>
      <c r="B115">
        <v>4628.5</v>
      </c>
      <c r="C115">
        <v>3905</v>
      </c>
      <c r="D115">
        <f t="shared" si="55"/>
        <v>1</v>
      </c>
      <c r="E115">
        <f t="shared" si="56"/>
        <v>0</v>
      </c>
      <c r="F115">
        <f t="shared" si="61"/>
        <v>1</v>
      </c>
      <c r="G115">
        <f t="shared" si="61"/>
        <v>0</v>
      </c>
      <c r="H115">
        <f t="shared" si="30"/>
        <v>0</v>
      </c>
      <c r="I115">
        <f t="shared" si="30"/>
        <v>0</v>
      </c>
      <c r="J115">
        <f t="shared" si="30"/>
        <v>0</v>
      </c>
      <c r="K115">
        <f t="shared" si="30"/>
        <v>0</v>
      </c>
      <c r="L115">
        <f t="shared" si="57"/>
        <v>3558.6666666666665</v>
      </c>
      <c r="M115">
        <f t="shared" si="59"/>
        <v>4628.5</v>
      </c>
      <c r="N115">
        <f t="shared" si="58"/>
        <v>3329.8</v>
      </c>
      <c r="O115">
        <f t="shared" si="32"/>
        <v>4</v>
      </c>
      <c r="P115" t="str">
        <f t="shared" si="33"/>
        <v>Spring</v>
      </c>
      <c r="Q115">
        <f t="shared" si="34"/>
        <v>23</v>
      </c>
      <c r="R115">
        <f t="shared" si="35"/>
        <v>0</v>
      </c>
      <c r="S115">
        <f t="shared" si="36"/>
        <v>0</v>
      </c>
      <c r="T115">
        <f t="shared" si="37"/>
        <v>1</v>
      </c>
      <c r="U115">
        <f t="shared" si="38"/>
        <v>0</v>
      </c>
      <c r="V115">
        <f t="shared" si="39"/>
        <v>0</v>
      </c>
      <c r="W115">
        <f t="shared" si="40"/>
        <v>0</v>
      </c>
      <c r="X115">
        <f t="shared" si="41"/>
        <v>0</v>
      </c>
      <c r="Y115">
        <f t="shared" si="42"/>
        <v>1</v>
      </c>
      <c r="Z115">
        <f t="shared" si="43"/>
        <v>0</v>
      </c>
      <c r="AA115">
        <f t="shared" si="44"/>
        <v>0</v>
      </c>
      <c r="AB115">
        <f t="shared" si="45"/>
        <v>0</v>
      </c>
      <c r="AC115">
        <f t="shared" si="46"/>
        <v>0</v>
      </c>
      <c r="AD115">
        <f t="shared" si="47"/>
        <v>0</v>
      </c>
      <c r="AE115">
        <f t="shared" si="48"/>
        <v>0</v>
      </c>
      <c r="AF115">
        <f t="shared" si="49"/>
        <v>0</v>
      </c>
      <c r="AG115">
        <f t="shared" si="50"/>
        <v>0</v>
      </c>
      <c r="AH115">
        <f t="shared" si="51"/>
        <v>0</v>
      </c>
      <c r="AI115">
        <f t="shared" si="52"/>
        <v>0</v>
      </c>
      <c r="AJ115">
        <f t="shared" si="53"/>
        <v>1</v>
      </c>
      <c r="AK115">
        <f t="shared" si="54"/>
        <v>0</v>
      </c>
    </row>
    <row r="116" spans="1:37" x14ac:dyDescent="0.35">
      <c r="A116" s="1">
        <v>41023</v>
      </c>
      <c r="B116">
        <v>2751</v>
      </c>
      <c r="C116">
        <v>4628.5</v>
      </c>
      <c r="D116">
        <f t="shared" si="55"/>
        <v>2</v>
      </c>
      <c r="E116">
        <f t="shared" si="56"/>
        <v>0</v>
      </c>
      <c r="F116">
        <f t="shared" si="61"/>
        <v>0</v>
      </c>
      <c r="G116">
        <f t="shared" si="61"/>
        <v>1</v>
      </c>
      <c r="H116">
        <f t="shared" si="30"/>
        <v>0</v>
      </c>
      <c r="I116">
        <f t="shared" si="30"/>
        <v>0</v>
      </c>
      <c r="J116">
        <f t="shared" si="30"/>
        <v>0</v>
      </c>
      <c r="K116">
        <f t="shared" si="30"/>
        <v>0</v>
      </c>
      <c r="L116">
        <f t="shared" si="57"/>
        <v>3975.8333333333335</v>
      </c>
      <c r="M116">
        <f t="shared" si="59"/>
        <v>2900</v>
      </c>
      <c r="N116">
        <f t="shared" si="58"/>
        <v>3690.1</v>
      </c>
      <c r="O116">
        <f t="shared" si="32"/>
        <v>4</v>
      </c>
      <c r="P116" t="str">
        <f t="shared" si="33"/>
        <v>Spring</v>
      </c>
      <c r="Q116">
        <f t="shared" si="34"/>
        <v>24</v>
      </c>
      <c r="R116">
        <f t="shared" si="35"/>
        <v>0</v>
      </c>
      <c r="S116">
        <f t="shared" si="36"/>
        <v>0</v>
      </c>
      <c r="T116">
        <f t="shared" si="37"/>
        <v>1</v>
      </c>
      <c r="U116">
        <f t="shared" si="38"/>
        <v>0</v>
      </c>
      <c r="V116">
        <f t="shared" si="39"/>
        <v>0</v>
      </c>
      <c r="W116">
        <f t="shared" si="40"/>
        <v>0</v>
      </c>
      <c r="X116">
        <f t="shared" si="41"/>
        <v>0</v>
      </c>
      <c r="Y116">
        <f t="shared" si="42"/>
        <v>1</v>
      </c>
      <c r="Z116">
        <f t="shared" si="43"/>
        <v>0</v>
      </c>
      <c r="AA116">
        <f t="shared" si="44"/>
        <v>0</v>
      </c>
      <c r="AB116">
        <f t="shared" si="45"/>
        <v>0</v>
      </c>
      <c r="AC116">
        <f t="shared" si="46"/>
        <v>0</v>
      </c>
      <c r="AD116">
        <f t="shared" si="47"/>
        <v>0</v>
      </c>
      <c r="AE116">
        <f t="shared" si="48"/>
        <v>0</v>
      </c>
      <c r="AF116">
        <f t="shared" si="49"/>
        <v>0</v>
      </c>
      <c r="AG116">
        <f t="shared" si="50"/>
        <v>0</v>
      </c>
      <c r="AH116">
        <f t="shared" si="51"/>
        <v>0</v>
      </c>
      <c r="AI116">
        <f t="shared" si="52"/>
        <v>0</v>
      </c>
      <c r="AJ116">
        <f t="shared" si="53"/>
        <v>1</v>
      </c>
      <c r="AK116">
        <f t="shared" si="54"/>
        <v>0</v>
      </c>
    </row>
    <row r="117" spans="1:37" x14ac:dyDescent="0.35">
      <c r="A117" s="1">
        <v>41024</v>
      </c>
      <c r="B117">
        <v>3050</v>
      </c>
      <c r="C117">
        <v>2751</v>
      </c>
      <c r="D117">
        <f t="shared" si="55"/>
        <v>3</v>
      </c>
      <c r="E117">
        <f t="shared" si="56"/>
        <v>0</v>
      </c>
      <c r="F117">
        <f t="shared" si="61"/>
        <v>0</v>
      </c>
      <c r="G117">
        <f t="shared" si="61"/>
        <v>0</v>
      </c>
      <c r="H117">
        <f t="shared" si="30"/>
        <v>1</v>
      </c>
      <c r="I117">
        <f t="shared" si="30"/>
        <v>0</v>
      </c>
      <c r="J117">
        <f t="shared" si="30"/>
        <v>0</v>
      </c>
      <c r="K117">
        <f t="shared" si="30"/>
        <v>0</v>
      </c>
      <c r="L117">
        <f t="shared" si="57"/>
        <v>3761.5</v>
      </c>
      <c r="M117">
        <f t="shared" si="59"/>
        <v>2827</v>
      </c>
      <c r="N117">
        <f t="shared" si="58"/>
        <v>3611.1</v>
      </c>
      <c r="O117">
        <f t="shared" si="32"/>
        <v>4</v>
      </c>
      <c r="P117" t="str">
        <f t="shared" si="33"/>
        <v>Spring</v>
      </c>
      <c r="Q117">
        <f t="shared" si="34"/>
        <v>25</v>
      </c>
      <c r="R117">
        <f t="shared" si="35"/>
        <v>0</v>
      </c>
      <c r="S117">
        <f t="shared" si="36"/>
        <v>0</v>
      </c>
      <c r="T117">
        <f t="shared" si="37"/>
        <v>1</v>
      </c>
      <c r="U117">
        <f t="shared" si="38"/>
        <v>0</v>
      </c>
      <c r="V117">
        <f t="shared" si="39"/>
        <v>0</v>
      </c>
      <c r="W117">
        <f t="shared" si="40"/>
        <v>0</v>
      </c>
      <c r="X117">
        <f t="shared" si="41"/>
        <v>0</v>
      </c>
      <c r="Y117">
        <f t="shared" si="42"/>
        <v>1</v>
      </c>
      <c r="Z117">
        <f t="shared" si="43"/>
        <v>0</v>
      </c>
      <c r="AA117">
        <f t="shared" si="44"/>
        <v>0</v>
      </c>
      <c r="AB117">
        <f t="shared" si="45"/>
        <v>0</v>
      </c>
      <c r="AC117">
        <f t="shared" si="46"/>
        <v>0</v>
      </c>
      <c r="AD117">
        <f t="shared" si="47"/>
        <v>0</v>
      </c>
      <c r="AE117">
        <f t="shared" si="48"/>
        <v>0</v>
      </c>
      <c r="AF117">
        <f t="shared" si="49"/>
        <v>0</v>
      </c>
      <c r="AG117">
        <f t="shared" si="50"/>
        <v>0</v>
      </c>
      <c r="AH117">
        <f t="shared" si="51"/>
        <v>0</v>
      </c>
      <c r="AI117">
        <f t="shared" si="52"/>
        <v>0</v>
      </c>
      <c r="AJ117">
        <f t="shared" si="53"/>
        <v>1</v>
      </c>
      <c r="AK117">
        <f t="shared" si="54"/>
        <v>1</v>
      </c>
    </row>
    <row r="118" spans="1:37" x14ac:dyDescent="0.35">
      <c r="A118" s="1">
        <v>41025</v>
      </c>
      <c r="B118">
        <v>3207</v>
      </c>
      <c r="C118">
        <v>3050</v>
      </c>
      <c r="D118">
        <f t="shared" si="55"/>
        <v>4</v>
      </c>
      <c r="E118">
        <f t="shared" si="56"/>
        <v>0</v>
      </c>
      <c r="F118">
        <f t="shared" si="61"/>
        <v>0</v>
      </c>
      <c r="G118">
        <f t="shared" si="61"/>
        <v>0</v>
      </c>
      <c r="H118">
        <f t="shared" si="30"/>
        <v>0</v>
      </c>
      <c r="I118">
        <f t="shared" si="30"/>
        <v>1</v>
      </c>
      <c r="J118">
        <f t="shared" si="30"/>
        <v>0</v>
      </c>
      <c r="K118">
        <f t="shared" si="30"/>
        <v>0</v>
      </c>
      <c r="L118">
        <f t="shared" si="57"/>
        <v>3476.5</v>
      </c>
      <c r="M118">
        <f t="shared" si="59"/>
        <v>3146</v>
      </c>
      <c r="N118">
        <f t="shared" si="58"/>
        <v>3545.7</v>
      </c>
      <c r="O118">
        <f t="shared" si="32"/>
        <v>4</v>
      </c>
      <c r="P118" t="str">
        <f t="shared" si="33"/>
        <v>Spring</v>
      </c>
      <c r="Q118">
        <f t="shared" si="34"/>
        <v>26</v>
      </c>
      <c r="R118">
        <f t="shared" si="35"/>
        <v>0</v>
      </c>
      <c r="S118">
        <f t="shared" si="36"/>
        <v>0</v>
      </c>
      <c r="T118">
        <f t="shared" si="37"/>
        <v>1</v>
      </c>
      <c r="U118">
        <f t="shared" si="38"/>
        <v>0</v>
      </c>
      <c r="V118">
        <f t="shared" si="39"/>
        <v>0</v>
      </c>
      <c r="W118">
        <f t="shared" si="40"/>
        <v>0</v>
      </c>
      <c r="X118">
        <f t="shared" si="41"/>
        <v>0</v>
      </c>
      <c r="Y118">
        <f t="shared" si="42"/>
        <v>1</v>
      </c>
      <c r="Z118">
        <f t="shared" si="43"/>
        <v>0</v>
      </c>
      <c r="AA118">
        <f t="shared" si="44"/>
        <v>0</v>
      </c>
      <c r="AB118">
        <f t="shared" si="45"/>
        <v>0</v>
      </c>
      <c r="AC118">
        <f t="shared" si="46"/>
        <v>0</v>
      </c>
      <c r="AD118">
        <f t="shared" si="47"/>
        <v>0</v>
      </c>
      <c r="AE118">
        <f t="shared" si="48"/>
        <v>0</v>
      </c>
      <c r="AF118">
        <f t="shared" si="49"/>
        <v>0</v>
      </c>
      <c r="AG118">
        <f t="shared" si="50"/>
        <v>0</v>
      </c>
      <c r="AH118">
        <f t="shared" si="51"/>
        <v>0</v>
      </c>
      <c r="AI118">
        <f t="shared" si="52"/>
        <v>0</v>
      </c>
      <c r="AJ118">
        <f t="shared" si="53"/>
        <v>1</v>
      </c>
      <c r="AK118">
        <f t="shared" si="54"/>
        <v>1</v>
      </c>
    </row>
    <row r="119" spans="1:37" x14ac:dyDescent="0.35">
      <c r="A119" s="1">
        <v>41026</v>
      </c>
      <c r="B119">
        <v>3271</v>
      </c>
      <c r="C119">
        <v>3207</v>
      </c>
      <c r="D119">
        <f t="shared" si="55"/>
        <v>5</v>
      </c>
      <c r="E119">
        <f t="shared" si="56"/>
        <v>0</v>
      </c>
      <c r="F119">
        <f t="shared" si="61"/>
        <v>0</v>
      </c>
      <c r="G119">
        <f t="shared" si="61"/>
        <v>0</v>
      </c>
      <c r="H119">
        <f t="shared" si="30"/>
        <v>0</v>
      </c>
      <c r="I119">
        <f t="shared" si="30"/>
        <v>0</v>
      </c>
      <c r="J119">
        <f t="shared" si="30"/>
        <v>1</v>
      </c>
      <c r="K119">
        <f t="shared" si="30"/>
        <v>0</v>
      </c>
      <c r="L119">
        <f t="shared" si="57"/>
        <v>3002.6666666666665</v>
      </c>
      <c r="M119">
        <f t="shared" si="59"/>
        <v>3377</v>
      </c>
      <c r="N119">
        <f t="shared" si="58"/>
        <v>3508.3</v>
      </c>
      <c r="O119">
        <f t="shared" si="32"/>
        <v>4</v>
      </c>
      <c r="P119" t="str">
        <f t="shared" si="33"/>
        <v>Spring</v>
      </c>
      <c r="Q119">
        <f t="shared" si="34"/>
        <v>27</v>
      </c>
      <c r="R119">
        <f t="shared" si="35"/>
        <v>0</v>
      </c>
      <c r="S119">
        <f t="shared" si="36"/>
        <v>0</v>
      </c>
      <c r="T119">
        <f t="shared" si="37"/>
        <v>1</v>
      </c>
      <c r="U119">
        <f t="shared" si="38"/>
        <v>0</v>
      </c>
      <c r="V119">
        <f t="shared" si="39"/>
        <v>0</v>
      </c>
      <c r="W119">
        <f t="shared" si="40"/>
        <v>0</v>
      </c>
      <c r="X119">
        <f t="shared" si="41"/>
        <v>0</v>
      </c>
      <c r="Y119">
        <f t="shared" si="42"/>
        <v>1</v>
      </c>
      <c r="Z119">
        <f t="shared" si="43"/>
        <v>0</v>
      </c>
      <c r="AA119">
        <f t="shared" si="44"/>
        <v>0</v>
      </c>
      <c r="AB119">
        <f t="shared" si="45"/>
        <v>0</v>
      </c>
      <c r="AC119">
        <f t="shared" si="46"/>
        <v>0</v>
      </c>
      <c r="AD119">
        <f t="shared" si="47"/>
        <v>0</v>
      </c>
      <c r="AE119">
        <f t="shared" si="48"/>
        <v>0</v>
      </c>
      <c r="AF119">
        <f t="shared" si="49"/>
        <v>0</v>
      </c>
      <c r="AG119">
        <f t="shared" si="50"/>
        <v>0</v>
      </c>
      <c r="AH119">
        <f t="shared" si="51"/>
        <v>0</v>
      </c>
      <c r="AI119">
        <f t="shared" si="52"/>
        <v>0</v>
      </c>
      <c r="AJ119">
        <f t="shared" si="53"/>
        <v>1</v>
      </c>
      <c r="AK119">
        <f t="shared" si="54"/>
        <v>1</v>
      </c>
    </row>
    <row r="120" spans="1:37" x14ac:dyDescent="0.35">
      <c r="A120" s="1">
        <v>41027</v>
      </c>
      <c r="B120">
        <v>3536</v>
      </c>
      <c r="C120">
        <v>3271</v>
      </c>
      <c r="D120">
        <f t="shared" si="55"/>
        <v>6</v>
      </c>
      <c r="E120">
        <f t="shared" si="56"/>
        <v>1</v>
      </c>
      <c r="F120">
        <f t="shared" si="61"/>
        <v>0</v>
      </c>
      <c r="G120">
        <f t="shared" si="61"/>
        <v>0</v>
      </c>
      <c r="H120">
        <f>IF($D120=H$2,1,0)</f>
        <v>0</v>
      </c>
      <c r="I120">
        <f>IF($D120=I$2,1,0)</f>
        <v>0</v>
      </c>
      <c r="J120">
        <f>IF($D120=J$2,1,0)</f>
        <v>0</v>
      </c>
      <c r="K120">
        <f>IF($D120=K$2,1,0)</f>
        <v>1</v>
      </c>
      <c r="L120">
        <f t="shared" si="57"/>
        <v>3176</v>
      </c>
      <c r="M120">
        <f t="shared" si="59"/>
        <v>3394</v>
      </c>
      <c r="N120">
        <f t="shared" si="58"/>
        <v>3381.5</v>
      </c>
      <c r="O120">
        <f t="shared" si="32"/>
        <v>4</v>
      </c>
      <c r="P120" t="str">
        <f t="shared" si="33"/>
        <v>Spring</v>
      </c>
      <c r="Q120">
        <f t="shared" si="34"/>
        <v>28</v>
      </c>
      <c r="R120">
        <f t="shared" si="35"/>
        <v>0</v>
      </c>
      <c r="S120">
        <f t="shared" si="36"/>
        <v>0</v>
      </c>
      <c r="T120">
        <f t="shared" si="37"/>
        <v>1</v>
      </c>
      <c r="U120">
        <f t="shared" si="38"/>
        <v>0</v>
      </c>
      <c r="V120">
        <f t="shared" si="39"/>
        <v>0</v>
      </c>
      <c r="W120">
        <f t="shared" si="40"/>
        <v>0</v>
      </c>
      <c r="X120">
        <f t="shared" si="41"/>
        <v>0</v>
      </c>
      <c r="Y120">
        <f t="shared" si="42"/>
        <v>1</v>
      </c>
      <c r="Z120">
        <f t="shared" si="43"/>
        <v>0</v>
      </c>
      <c r="AA120">
        <f t="shared" si="44"/>
        <v>0</v>
      </c>
      <c r="AB120">
        <f t="shared" si="45"/>
        <v>0</v>
      </c>
      <c r="AC120">
        <f t="shared" si="46"/>
        <v>0</v>
      </c>
      <c r="AD120">
        <f t="shared" si="47"/>
        <v>0</v>
      </c>
      <c r="AE120">
        <f t="shared" si="48"/>
        <v>0</v>
      </c>
      <c r="AF120">
        <f t="shared" si="49"/>
        <v>0</v>
      </c>
      <c r="AG120">
        <f t="shared" si="50"/>
        <v>0</v>
      </c>
      <c r="AH120">
        <f t="shared" si="51"/>
        <v>0</v>
      </c>
      <c r="AI120">
        <f t="shared" si="52"/>
        <v>0</v>
      </c>
      <c r="AJ120">
        <f t="shared" si="53"/>
        <v>1</v>
      </c>
      <c r="AK120">
        <f t="shared" si="54"/>
        <v>1</v>
      </c>
    </row>
    <row r="121" spans="1:37" x14ac:dyDescent="0.35">
      <c r="A121" s="1">
        <v>41028</v>
      </c>
      <c r="B121">
        <v>3774</v>
      </c>
      <c r="C121">
        <v>3536</v>
      </c>
      <c r="D121">
        <f t="shared" si="55"/>
        <v>7</v>
      </c>
      <c r="E121">
        <f t="shared" si="56"/>
        <v>1</v>
      </c>
      <c r="F121">
        <f t="shared" ref="F121:K163" si="62">IF($D121=F$2,1,0)</f>
        <v>0</v>
      </c>
      <c r="G121">
        <f t="shared" si="62"/>
        <v>0</v>
      </c>
      <c r="H121">
        <f t="shared" si="62"/>
        <v>0</v>
      </c>
      <c r="I121">
        <f t="shared" si="62"/>
        <v>0</v>
      </c>
      <c r="J121">
        <f t="shared" si="62"/>
        <v>0</v>
      </c>
      <c r="K121">
        <f t="shared" si="62"/>
        <v>0</v>
      </c>
      <c r="L121">
        <f t="shared" si="57"/>
        <v>3338</v>
      </c>
      <c r="M121">
        <f t="shared" si="59"/>
        <v>3905</v>
      </c>
      <c r="N121">
        <f t="shared" si="58"/>
        <v>3163</v>
      </c>
      <c r="O121">
        <f t="shared" si="32"/>
        <v>4</v>
      </c>
      <c r="P121" t="str">
        <f t="shared" si="33"/>
        <v>Spring</v>
      </c>
      <c r="Q121">
        <f t="shared" si="34"/>
        <v>29</v>
      </c>
      <c r="R121">
        <f t="shared" si="35"/>
        <v>0</v>
      </c>
      <c r="S121">
        <f t="shared" si="36"/>
        <v>0</v>
      </c>
      <c r="T121">
        <f t="shared" si="37"/>
        <v>1</v>
      </c>
      <c r="U121">
        <f t="shared" si="38"/>
        <v>0</v>
      </c>
      <c r="V121">
        <f t="shared" si="39"/>
        <v>0</v>
      </c>
      <c r="W121">
        <f t="shared" si="40"/>
        <v>0</v>
      </c>
      <c r="X121">
        <f t="shared" si="41"/>
        <v>0</v>
      </c>
      <c r="Y121">
        <f t="shared" si="42"/>
        <v>1</v>
      </c>
      <c r="Z121">
        <f t="shared" si="43"/>
        <v>0</v>
      </c>
      <c r="AA121">
        <f t="shared" si="44"/>
        <v>0</v>
      </c>
      <c r="AB121">
        <f t="shared" si="45"/>
        <v>0</v>
      </c>
      <c r="AC121">
        <f t="shared" si="46"/>
        <v>0</v>
      </c>
      <c r="AD121">
        <f t="shared" si="47"/>
        <v>0</v>
      </c>
      <c r="AE121">
        <f t="shared" si="48"/>
        <v>0</v>
      </c>
      <c r="AF121">
        <f t="shared" si="49"/>
        <v>0</v>
      </c>
      <c r="AG121">
        <f t="shared" si="50"/>
        <v>0</v>
      </c>
      <c r="AH121">
        <f t="shared" si="51"/>
        <v>0</v>
      </c>
      <c r="AI121">
        <f t="shared" si="52"/>
        <v>0</v>
      </c>
      <c r="AJ121">
        <f t="shared" si="53"/>
        <v>1</v>
      </c>
      <c r="AK121">
        <f t="shared" si="54"/>
        <v>1</v>
      </c>
    </row>
    <row r="122" spans="1:37" x14ac:dyDescent="0.35">
      <c r="A122" s="1">
        <v>41029</v>
      </c>
      <c r="B122">
        <v>2954</v>
      </c>
      <c r="C122">
        <v>3774</v>
      </c>
      <c r="D122">
        <f t="shared" si="55"/>
        <v>1</v>
      </c>
      <c r="E122">
        <f t="shared" si="56"/>
        <v>0</v>
      </c>
      <c r="F122">
        <f t="shared" si="62"/>
        <v>1</v>
      </c>
      <c r="G122">
        <f t="shared" si="62"/>
        <v>0</v>
      </c>
      <c r="H122">
        <f t="shared" si="62"/>
        <v>0</v>
      </c>
      <c r="I122">
        <f t="shared" si="62"/>
        <v>0</v>
      </c>
      <c r="J122">
        <f t="shared" si="62"/>
        <v>0</v>
      </c>
      <c r="K122">
        <f t="shared" si="62"/>
        <v>0</v>
      </c>
      <c r="L122">
        <f t="shared" si="57"/>
        <v>3527</v>
      </c>
      <c r="M122">
        <f t="shared" si="59"/>
        <v>4628.5</v>
      </c>
      <c r="N122">
        <f t="shared" si="58"/>
        <v>3367.6</v>
      </c>
      <c r="O122">
        <f t="shared" si="32"/>
        <v>4</v>
      </c>
      <c r="P122" t="str">
        <f t="shared" si="33"/>
        <v>Spring</v>
      </c>
      <c r="Q122">
        <f t="shared" si="34"/>
        <v>30</v>
      </c>
      <c r="R122">
        <f t="shared" si="35"/>
        <v>0</v>
      </c>
      <c r="S122">
        <f t="shared" si="36"/>
        <v>0</v>
      </c>
      <c r="T122">
        <f t="shared" si="37"/>
        <v>1</v>
      </c>
      <c r="U122">
        <f t="shared" si="38"/>
        <v>0</v>
      </c>
      <c r="V122">
        <f t="shared" si="39"/>
        <v>0</v>
      </c>
      <c r="W122">
        <f t="shared" si="40"/>
        <v>0</v>
      </c>
      <c r="X122">
        <f t="shared" si="41"/>
        <v>0</v>
      </c>
      <c r="Y122">
        <f t="shared" si="42"/>
        <v>1</v>
      </c>
      <c r="Z122">
        <f t="shared" si="43"/>
        <v>0</v>
      </c>
      <c r="AA122">
        <f t="shared" si="44"/>
        <v>0</v>
      </c>
      <c r="AB122">
        <f t="shared" si="45"/>
        <v>0</v>
      </c>
      <c r="AC122">
        <f t="shared" si="46"/>
        <v>0</v>
      </c>
      <c r="AD122">
        <f t="shared" si="47"/>
        <v>0</v>
      </c>
      <c r="AE122">
        <f t="shared" si="48"/>
        <v>0</v>
      </c>
      <c r="AF122">
        <f t="shared" si="49"/>
        <v>0</v>
      </c>
      <c r="AG122">
        <f t="shared" si="50"/>
        <v>0</v>
      </c>
      <c r="AH122">
        <f t="shared" si="51"/>
        <v>0</v>
      </c>
      <c r="AI122">
        <f t="shared" si="52"/>
        <v>0</v>
      </c>
      <c r="AJ122">
        <f t="shared" si="53"/>
        <v>1</v>
      </c>
      <c r="AK122">
        <f t="shared" si="54"/>
        <v>1</v>
      </c>
    </row>
    <row r="123" spans="1:37" x14ac:dyDescent="0.35">
      <c r="A123" s="1">
        <v>41030</v>
      </c>
      <c r="B123">
        <v>4732</v>
      </c>
      <c r="C123">
        <v>2954</v>
      </c>
      <c r="D123">
        <f t="shared" si="55"/>
        <v>2</v>
      </c>
      <c r="E123">
        <f t="shared" si="56"/>
        <v>0</v>
      </c>
      <c r="F123">
        <f t="shared" si="62"/>
        <v>0</v>
      </c>
      <c r="G123">
        <f t="shared" si="62"/>
        <v>1</v>
      </c>
      <c r="H123">
        <f t="shared" si="62"/>
        <v>0</v>
      </c>
      <c r="I123">
        <f t="shared" si="62"/>
        <v>0</v>
      </c>
      <c r="J123">
        <f t="shared" si="62"/>
        <v>0</v>
      </c>
      <c r="K123">
        <f t="shared" si="62"/>
        <v>0</v>
      </c>
      <c r="L123">
        <f t="shared" si="57"/>
        <v>3421.3333333333335</v>
      </c>
      <c r="M123">
        <f t="shared" si="59"/>
        <v>2751</v>
      </c>
      <c r="N123">
        <f t="shared" si="58"/>
        <v>3348.4</v>
      </c>
      <c r="O123">
        <f t="shared" si="32"/>
        <v>5</v>
      </c>
      <c r="P123" t="str">
        <f t="shared" si="33"/>
        <v>Spring</v>
      </c>
      <c r="Q123">
        <f t="shared" si="34"/>
        <v>1</v>
      </c>
      <c r="R123">
        <f t="shared" si="35"/>
        <v>0</v>
      </c>
      <c r="S123">
        <f t="shared" si="36"/>
        <v>0</v>
      </c>
      <c r="T123">
        <f t="shared" si="37"/>
        <v>1</v>
      </c>
      <c r="U123">
        <f t="shared" si="38"/>
        <v>0</v>
      </c>
      <c r="V123">
        <f t="shared" si="39"/>
        <v>0</v>
      </c>
      <c r="W123">
        <f t="shared" si="40"/>
        <v>0</v>
      </c>
      <c r="X123">
        <f t="shared" si="41"/>
        <v>0</v>
      </c>
      <c r="Y123">
        <f t="shared" si="42"/>
        <v>0</v>
      </c>
      <c r="Z123">
        <f t="shared" si="43"/>
        <v>1</v>
      </c>
      <c r="AA123">
        <f t="shared" si="44"/>
        <v>0</v>
      </c>
      <c r="AB123">
        <f t="shared" si="45"/>
        <v>0</v>
      </c>
      <c r="AC123">
        <f t="shared" si="46"/>
        <v>0</v>
      </c>
      <c r="AD123">
        <f t="shared" si="47"/>
        <v>0</v>
      </c>
      <c r="AE123">
        <f t="shared" si="48"/>
        <v>0</v>
      </c>
      <c r="AF123">
        <f t="shared" si="49"/>
        <v>0</v>
      </c>
      <c r="AG123">
        <f t="shared" si="50"/>
        <v>0</v>
      </c>
      <c r="AH123">
        <f t="shared" si="51"/>
        <v>1</v>
      </c>
      <c r="AI123">
        <f t="shared" si="52"/>
        <v>0</v>
      </c>
      <c r="AJ123">
        <f t="shared" si="53"/>
        <v>0</v>
      </c>
      <c r="AK123">
        <f t="shared" si="54"/>
        <v>0</v>
      </c>
    </row>
    <row r="124" spans="1:37" x14ac:dyDescent="0.35">
      <c r="A124" s="1">
        <v>41031</v>
      </c>
      <c r="B124">
        <v>4151</v>
      </c>
      <c r="C124">
        <v>4732</v>
      </c>
      <c r="D124">
        <f t="shared" si="55"/>
        <v>3</v>
      </c>
      <c r="E124">
        <f t="shared" si="56"/>
        <v>0</v>
      </c>
      <c r="F124">
        <f t="shared" si="62"/>
        <v>0</v>
      </c>
      <c r="G124">
        <f t="shared" si="62"/>
        <v>0</v>
      </c>
      <c r="H124">
        <f t="shared" si="62"/>
        <v>1</v>
      </c>
      <c r="I124">
        <f t="shared" si="62"/>
        <v>0</v>
      </c>
      <c r="J124">
        <f t="shared" si="62"/>
        <v>0</v>
      </c>
      <c r="K124">
        <f t="shared" si="62"/>
        <v>0</v>
      </c>
      <c r="L124">
        <f t="shared" si="57"/>
        <v>3820</v>
      </c>
      <c r="M124">
        <f t="shared" si="59"/>
        <v>3050</v>
      </c>
      <c r="N124">
        <f t="shared" si="58"/>
        <v>3653.4</v>
      </c>
      <c r="O124">
        <f t="shared" si="32"/>
        <v>5</v>
      </c>
      <c r="P124" t="str">
        <f t="shared" si="33"/>
        <v>Spring</v>
      </c>
      <c r="Q124">
        <f t="shared" si="34"/>
        <v>2</v>
      </c>
      <c r="R124">
        <f t="shared" si="35"/>
        <v>0</v>
      </c>
      <c r="S124">
        <f t="shared" si="36"/>
        <v>0</v>
      </c>
      <c r="T124">
        <f t="shared" si="37"/>
        <v>1</v>
      </c>
      <c r="U124">
        <f t="shared" si="38"/>
        <v>0</v>
      </c>
      <c r="V124">
        <f t="shared" si="39"/>
        <v>0</v>
      </c>
      <c r="W124">
        <f t="shared" si="40"/>
        <v>0</v>
      </c>
      <c r="X124">
        <f t="shared" si="41"/>
        <v>0</v>
      </c>
      <c r="Y124">
        <f t="shared" si="42"/>
        <v>0</v>
      </c>
      <c r="Z124">
        <f t="shared" si="43"/>
        <v>1</v>
      </c>
      <c r="AA124">
        <f t="shared" si="44"/>
        <v>0</v>
      </c>
      <c r="AB124">
        <f t="shared" si="45"/>
        <v>0</v>
      </c>
      <c r="AC124">
        <f t="shared" si="46"/>
        <v>0</v>
      </c>
      <c r="AD124">
        <f t="shared" si="47"/>
        <v>0</v>
      </c>
      <c r="AE124">
        <f t="shared" si="48"/>
        <v>0</v>
      </c>
      <c r="AF124">
        <f t="shared" si="49"/>
        <v>0</v>
      </c>
      <c r="AG124">
        <f t="shared" si="50"/>
        <v>0</v>
      </c>
      <c r="AH124">
        <f t="shared" si="51"/>
        <v>1</v>
      </c>
      <c r="AI124">
        <f t="shared" si="52"/>
        <v>0</v>
      </c>
      <c r="AJ124">
        <f t="shared" si="53"/>
        <v>0</v>
      </c>
      <c r="AK124">
        <f t="shared" si="54"/>
        <v>0</v>
      </c>
    </row>
    <row r="125" spans="1:37" x14ac:dyDescent="0.35">
      <c r="A125" s="1">
        <v>41032</v>
      </c>
      <c r="B125">
        <v>4833</v>
      </c>
      <c r="C125">
        <v>4151</v>
      </c>
      <c r="D125">
        <f t="shared" si="55"/>
        <v>4</v>
      </c>
      <c r="E125">
        <f t="shared" si="56"/>
        <v>0</v>
      </c>
      <c r="F125">
        <f t="shared" si="62"/>
        <v>0</v>
      </c>
      <c r="G125">
        <f t="shared" si="62"/>
        <v>0</v>
      </c>
      <c r="H125">
        <f t="shared" si="62"/>
        <v>0</v>
      </c>
      <c r="I125">
        <f t="shared" si="62"/>
        <v>1</v>
      </c>
      <c r="J125">
        <f t="shared" si="62"/>
        <v>0</v>
      </c>
      <c r="K125">
        <f t="shared" si="62"/>
        <v>0</v>
      </c>
      <c r="L125">
        <f t="shared" si="57"/>
        <v>3945.6666666666665</v>
      </c>
      <c r="M125">
        <f t="shared" si="59"/>
        <v>3207</v>
      </c>
      <c r="N125">
        <f t="shared" si="58"/>
        <v>3829.4</v>
      </c>
      <c r="O125">
        <f t="shared" si="32"/>
        <v>5</v>
      </c>
      <c r="P125" t="str">
        <f t="shared" si="33"/>
        <v>Spring</v>
      </c>
      <c r="Q125">
        <f t="shared" si="34"/>
        <v>3</v>
      </c>
      <c r="R125">
        <f t="shared" si="35"/>
        <v>0</v>
      </c>
      <c r="S125">
        <f t="shared" si="36"/>
        <v>0</v>
      </c>
      <c r="T125">
        <f t="shared" si="37"/>
        <v>1</v>
      </c>
      <c r="U125">
        <f t="shared" si="38"/>
        <v>0</v>
      </c>
      <c r="V125">
        <f t="shared" si="39"/>
        <v>0</v>
      </c>
      <c r="W125">
        <f t="shared" si="40"/>
        <v>0</v>
      </c>
      <c r="X125">
        <f t="shared" si="41"/>
        <v>0</v>
      </c>
      <c r="Y125">
        <f t="shared" si="42"/>
        <v>0</v>
      </c>
      <c r="Z125">
        <f t="shared" si="43"/>
        <v>1</v>
      </c>
      <c r="AA125">
        <f t="shared" si="44"/>
        <v>0</v>
      </c>
      <c r="AB125">
        <f t="shared" si="45"/>
        <v>0</v>
      </c>
      <c r="AC125">
        <f t="shared" si="46"/>
        <v>0</v>
      </c>
      <c r="AD125">
        <f t="shared" si="47"/>
        <v>0</v>
      </c>
      <c r="AE125">
        <f t="shared" si="48"/>
        <v>0</v>
      </c>
      <c r="AF125">
        <f t="shared" si="49"/>
        <v>0</v>
      </c>
      <c r="AG125">
        <f t="shared" si="50"/>
        <v>0</v>
      </c>
      <c r="AH125">
        <f t="shared" si="51"/>
        <v>1</v>
      </c>
      <c r="AI125">
        <f t="shared" si="52"/>
        <v>0</v>
      </c>
      <c r="AJ125">
        <f t="shared" si="53"/>
        <v>0</v>
      </c>
      <c r="AK125">
        <f t="shared" si="54"/>
        <v>0</v>
      </c>
    </row>
    <row r="126" spans="1:37" x14ac:dyDescent="0.35">
      <c r="A126" s="1">
        <v>41033</v>
      </c>
      <c r="B126">
        <v>4881</v>
      </c>
      <c r="C126">
        <v>4833</v>
      </c>
      <c r="D126">
        <f t="shared" si="55"/>
        <v>5</v>
      </c>
      <c r="E126">
        <f t="shared" si="56"/>
        <v>0</v>
      </c>
      <c r="F126">
        <f t="shared" si="62"/>
        <v>0</v>
      </c>
      <c r="G126">
        <f t="shared" si="62"/>
        <v>0</v>
      </c>
      <c r="H126">
        <f t="shared" si="62"/>
        <v>0</v>
      </c>
      <c r="I126">
        <f t="shared" si="62"/>
        <v>0</v>
      </c>
      <c r="J126">
        <f t="shared" si="62"/>
        <v>1</v>
      </c>
      <c r="K126">
        <f t="shared" si="62"/>
        <v>0</v>
      </c>
      <c r="L126">
        <f t="shared" si="57"/>
        <v>4572</v>
      </c>
      <c r="M126">
        <f t="shared" si="59"/>
        <v>3271</v>
      </c>
      <c r="N126">
        <f t="shared" si="58"/>
        <v>4088.8</v>
      </c>
      <c r="O126">
        <f t="shared" si="32"/>
        <v>5</v>
      </c>
      <c r="P126" t="str">
        <f t="shared" si="33"/>
        <v>Spring</v>
      </c>
      <c r="Q126">
        <f t="shared" si="34"/>
        <v>4</v>
      </c>
      <c r="R126">
        <f t="shared" si="35"/>
        <v>0</v>
      </c>
      <c r="S126">
        <f t="shared" si="36"/>
        <v>0</v>
      </c>
      <c r="T126">
        <f t="shared" si="37"/>
        <v>1</v>
      </c>
      <c r="U126">
        <f t="shared" si="38"/>
        <v>0</v>
      </c>
      <c r="V126">
        <f t="shared" si="39"/>
        <v>0</v>
      </c>
      <c r="W126">
        <f t="shared" si="40"/>
        <v>0</v>
      </c>
      <c r="X126">
        <f t="shared" si="41"/>
        <v>0</v>
      </c>
      <c r="Y126">
        <f t="shared" si="42"/>
        <v>0</v>
      </c>
      <c r="Z126">
        <f t="shared" si="43"/>
        <v>1</v>
      </c>
      <c r="AA126">
        <f t="shared" si="44"/>
        <v>0</v>
      </c>
      <c r="AB126">
        <f t="shared" si="45"/>
        <v>0</v>
      </c>
      <c r="AC126">
        <f t="shared" si="46"/>
        <v>0</v>
      </c>
      <c r="AD126">
        <f t="shared" si="47"/>
        <v>0</v>
      </c>
      <c r="AE126">
        <f t="shared" si="48"/>
        <v>0</v>
      </c>
      <c r="AF126">
        <f t="shared" si="49"/>
        <v>0</v>
      </c>
      <c r="AG126">
        <f t="shared" si="50"/>
        <v>0</v>
      </c>
      <c r="AH126">
        <f t="shared" si="51"/>
        <v>1</v>
      </c>
      <c r="AI126">
        <f t="shared" si="52"/>
        <v>0</v>
      </c>
      <c r="AJ126">
        <f t="shared" si="53"/>
        <v>0</v>
      </c>
      <c r="AK126">
        <f t="shared" si="54"/>
        <v>0</v>
      </c>
    </row>
    <row r="127" spans="1:37" x14ac:dyDescent="0.35">
      <c r="A127" s="1">
        <v>41034</v>
      </c>
      <c r="B127">
        <v>4563</v>
      </c>
      <c r="C127">
        <v>4881</v>
      </c>
      <c r="D127">
        <f t="shared" si="55"/>
        <v>6</v>
      </c>
      <c r="E127">
        <f t="shared" si="56"/>
        <v>1</v>
      </c>
      <c r="F127">
        <f t="shared" si="62"/>
        <v>0</v>
      </c>
      <c r="G127">
        <f t="shared" si="62"/>
        <v>0</v>
      </c>
      <c r="H127">
        <f t="shared" si="62"/>
        <v>0</v>
      </c>
      <c r="I127">
        <f t="shared" si="62"/>
        <v>0</v>
      </c>
      <c r="J127">
        <f t="shared" si="62"/>
        <v>0</v>
      </c>
      <c r="K127">
        <f t="shared" si="62"/>
        <v>1</v>
      </c>
      <c r="L127">
        <f t="shared" si="57"/>
        <v>4621.666666666667</v>
      </c>
      <c r="M127">
        <f t="shared" si="59"/>
        <v>3536</v>
      </c>
      <c r="N127">
        <f t="shared" si="58"/>
        <v>4310.2</v>
      </c>
      <c r="O127">
        <f t="shared" si="32"/>
        <v>5</v>
      </c>
      <c r="P127" t="str">
        <f t="shared" si="33"/>
        <v>Spring</v>
      </c>
      <c r="Q127">
        <f t="shared" si="34"/>
        <v>5</v>
      </c>
      <c r="R127">
        <f t="shared" si="35"/>
        <v>0</v>
      </c>
      <c r="S127">
        <f t="shared" si="36"/>
        <v>0</v>
      </c>
      <c r="T127">
        <f t="shared" si="37"/>
        <v>1</v>
      </c>
      <c r="U127">
        <f t="shared" si="38"/>
        <v>0</v>
      </c>
      <c r="V127">
        <f t="shared" si="39"/>
        <v>0</v>
      </c>
      <c r="W127">
        <f t="shared" si="40"/>
        <v>0</v>
      </c>
      <c r="X127">
        <f t="shared" si="41"/>
        <v>0</v>
      </c>
      <c r="Y127">
        <f t="shared" si="42"/>
        <v>0</v>
      </c>
      <c r="Z127">
        <f t="shared" si="43"/>
        <v>1</v>
      </c>
      <c r="AA127">
        <f t="shared" si="44"/>
        <v>0</v>
      </c>
      <c r="AB127">
        <f t="shared" si="45"/>
        <v>0</v>
      </c>
      <c r="AC127">
        <f t="shared" si="46"/>
        <v>0</v>
      </c>
      <c r="AD127">
        <f t="shared" si="47"/>
        <v>0</v>
      </c>
      <c r="AE127">
        <f t="shared" si="48"/>
        <v>0</v>
      </c>
      <c r="AF127">
        <f t="shared" si="49"/>
        <v>0</v>
      </c>
      <c r="AG127">
        <f t="shared" si="50"/>
        <v>0</v>
      </c>
      <c r="AH127">
        <f t="shared" si="51"/>
        <v>1</v>
      </c>
      <c r="AI127">
        <f t="shared" si="52"/>
        <v>0</v>
      </c>
      <c r="AJ127">
        <f t="shared" si="53"/>
        <v>0</v>
      </c>
      <c r="AK127">
        <f t="shared" si="54"/>
        <v>0</v>
      </c>
    </row>
    <row r="128" spans="1:37" x14ac:dyDescent="0.35">
      <c r="A128" s="1">
        <v>41035</v>
      </c>
      <c r="B128">
        <v>5394</v>
      </c>
      <c r="C128">
        <v>4563</v>
      </c>
      <c r="D128">
        <f t="shared" si="55"/>
        <v>7</v>
      </c>
      <c r="E128">
        <f t="shared" si="56"/>
        <v>1</v>
      </c>
      <c r="F128">
        <f t="shared" si="62"/>
        <v>0</v>
      </c>
      <c r="G128">
        <f t="shared" si="62"/>
        <v>0</v>
      </c>
      <c r="H128">
        <f t="shared" si="62"/>
        <v>0</v>
      </c>
      <c r="I128">
        <f t="shared" si="62"/>
        <v>0</v>
      </c>
      <c r="J128">
        <f t="shared" si="62"/>
        <v>0</v>
      </c>
      <c r="K128">
        <f t="shared" si="62"/>
        <v>0</v>
      </c>
      <c r="L128">
        <f t="shared" si="57"/>
        <v>4759</v>
      </c>
      <c r="M128">
        <f t="shared" si="59"/>
        <v>3774</v>
      </c>
      <c r="N128">
        <f t="shared" si="58"/>
        <v>4632</v>
      </c>
      <c r="O128">
        <f t="shared" si="32"/>
        <v>5</v>
      </c>
      <c r="P128" t="str">
        <f t="shared" si="33"/>
        <v>Spring</v>
      </c>
      <c r="Q128">
        <f t="shared" si="34"/>
        <v>6</v>
      </c>
      <c r="R128">
        <f t="shared" si="35"/>
        <v>0</v>
      </c>
      <c r="S128">
        <f t="shared" si="36"/>
        <v>0</v>
      </c>
      <c r="T128">
        <f t="shared" si="37"/>
        <v>1</v>
      </c>
      <c r="U128">
        <f t="shared" si="38"/>
        <v>0</v>
      </c>
      <c r="V128">
        <f t="shared" si="39"/>
        <v>0</v>
      </c>
      <c r="W128">
        <f t="shared" si="40"/>
        <v>0</v>
      </c>
      <c r="X128">
        <f t="shared" si="41"/>
        <v>0</v>
      </c>
      <c r="Y128">
        <f t="shared" si="42"/>
        <v>0</v>
      </c>
      <c r="Z128">
        <f t="shared" si="43"/>
        <v>1</v>
      </c>
      <c r="AA128">
        <f t="shared" si="44"/>
        <v>0</v>
      </c>
      <c r="AB128">
        <f t="shared" si="45"/>
        <v>0</v>
      </c>
      <c r="AC128">
        <f t="shared" si="46"/>
        <v>0</v>
      </c>
      <c r="AD128">
        <f t="shared" si="47"/>
        <v>0</v>
      </c>
      <c r="AE128">
        <f t="shared" si="48"/>
        <v>0</v>
      </c>
      <c r="AF128">
        <f t="shared" si="49"/>
        <v>0</v>
      </c>
      <c r="AG128">
        <f t="shared" si="50"/>
        <v>0</v>
      </c>
      <c r="AH128">
        <f t="shared" si="51"/>
        <v>1</v>
      </c>
      <c r="AI128">
        <f t="shared" si="52"/>
        <v>0</v>
      </c>
      <c r="AJ128">
        <f t="shared" si="53"/>
        <v>0</v>
      </c>
      <c r="AK128">
        <f t="shared" si="54"/>
        <v>0</v>
      </c>
    </row>
    <row r="129" spans="1:37" x14ac:dyDescent="0.35">
      <c r="A129" s="1">
        <v>41036</v>
      </c>
      <c r="B129">
        <v>4018</v>
      </c>
      <c r="C129">
        <v>5394</v>
      </c>
      <c r="D129">
        <f t="shared" si="55"/>
        <v>1</v>
      </c>
      <c r="E129">
        <f t="shared" si="56"/>
        <v>0</v>
      </c>
      <c r="F129">
        <f t="shared" si="62"/>
        <v>1</v>
      </c>
      <c r="G129">
        <f t="shared" si="62"/>
        <v>0</v>
      </c>
      <c r="H129">
        <f t="shared" si="62"/>
        <v>0</v>
      </c>
      <c r="I129">
        <f t="shared" si="62"/>
        <v>0</v>
      </c>
      <c r="J129">
        <f t="shared" si="62"/>
        <v>0</v>
      </c>
      <c r="K129">
        <f t="shared" si="62"/>
        <v>0</v>
      </c>
      <c r="L129">
        <f t="shared" si="57"/>
        <v>4946</v>
      </c>
      <c r="M129">
        <f t="shared" si="59"/>
        <v>2954</v>
      </c>
      <c r="N129">
        <f t="shared" si="58"/>
        <v>4764.3999999999996</v>
      </c>
      <c r="O129">
        <f t="shared" si="32"/>
        <v>5</v>
      </c>
      <c r="P129" t="str">
        <f t="shared" si="33"/>
        <v>Spring</v>
      </c>
      <c r="Q129">
        <f t="shared" si="34"/>
        <v>7</v>
      </c>
      <c r="R129">
        <f t="shared" si="35"/>
        <v>0</v>
      </c>
      <c r="S129">
        <f t="shared" si="36"/>
        <v>0</v>
      </c>
      <c r="T129">
        <f t="shared" si="37"/>
        <v>1</v>
      </c>
      <c r="U129">
        <f t="shared" si="38"/>
        <v>0</v>
      </c>
      <c r="V129">
        <f t="shared" si="39"/>
        <v>0</v>
      </c>
      <c r="W129">
        <f t="shared" si="40"/>
        <v>0</v>
      </c>
      <c r="X129">
        <f t="shared" si="41"/>
        <v>0</v>
      </c>
      <c r="Y129">
        <f t="shared" si="42"/>
        <v>0</v>
      </c>
      <c r="Z129">
        <f t="shared" si="43"/>
        <v>1</v>
      </c>
      <c r="AA129">
        <f t="shared" si="44"/>
        <v>0</v>
      </c>
      <c r="AB129">
        <f t="shared" si="45"/>
        <v>0</v>
      </c>
      <c r="AC129">
        <f t="shared" si="46"/>
        <v>0</v>
      </c>
      <c r="AD129">
        <f t="shared" si="47"/>
        <v>0</v>
      </c>
      <c r="AE129">
        <f t="shared" si="48"/>
        <v>0</v>
      </c>
      <c r="AF129">
        <f t="shared" si="49"/>
        <v>0</v>
      </c>
      <c r="AG129">
        <f t="shared" si="50"/>
        <v>0</v>
      </c>
      <c r="AH129">
        <f t="shared" si="51"/>
        <v>1</v>
      </c>
      <c r="AI129">
        <f t="shared" si="52"/>
        <v>0</v>
      </c>
      <c r="AJ129">
        <f t="shared" si="53"/>
        <v>0</v>
      </c>
      <c r="AK129">
        <f t="shared" si="54"/>
        <v>0</v>
      </c>
    </row>
    <row r="130" spans="1:37" x14ac:dyDescent="0.35">
      <c r="A130" s="1">
        <v>41037</v>
      </c>
      <c r="B130">
        <v>4112</v>
      </c>
      <c r="C130">
        <v>4018</v>
      </c>
      <c r="D130">
        <f t="shared" si="55"/>
        <v>2</v>
      </c>
      <c r="E130">
        <f t="shared" si="56"/>
        <v>0</v>
      </c>
      <c r="F130">
        <f t="shared" si="62"/>
        <v>0</v>
      </c>
      <c r="G130">
        <f t="shared" si="62"/>
        <v>1</v>
      </c>
      <c r="H130">
        <f t="shared" si="62"/>
        <v>0</v>
      </c>
      <c r="I130">
        <f t="shared" si="62"/>
        <v>0</v>
      </c>
      <c r="J130">
        <f t="shared" si="62"/>
        <v>0</v>
      </c>
      <c r="K130">
        <f t="shared" si="62"/>
        <v>0</v>
      </c>
      <c r="L130">
        <f t="shared" si="57"/>
        <v>4658.333333333333</v>
      </c>
      <c r="M130">
        <f t="shared" si="59"/>
        <v>4732</v>
      </c>
      <c r="N130">
        <f t="shared" si="58"/>
        <v>4737.8</v>
      </c>
      <c r="O130">
        <f t="shared" si="32"/>
        <v>5</v>
      </c>
      <c r="P130" t="str">
        <f t="shared" si="33"/>
        <v>Spring</v>
      </c>
      <c r="Q130">
        <f t="shared" si="34"/>
        <v>8</v>
      </c>
      <c r="R130">
        <f t="shared" si="35"/>
        <v>0</v>
      </c>
      <c r="S130">
        <f t="shared" si="36"/>
        <v>0</v>
      </c>
      <c r="T130">
        <f t="shared" si="37"/>
        <v>1</v>
      </c>
      <c r="U130">
        <f t="shared" si="38"/>
        <v>0</v>
      </c>
      <c r="V130">
        <f t="shared" si="39"/>
        <v>0</v>
      </c>
      <c r="W130">
        <f t="shared" si="40"/>
        <v>0</v>
      </c>
      <c r="X130">
        <f t="shared" si="41"/>
        <v>0</v>
      </c>
      <c r="Y130">
        <f t="shared" si="42"/>
        <v>0</v>
      </c>
      <c r="Z130">
        <f t="shared" si="43"/>
        <v>1</v>
      </c>
      <c r="AA130">
        <f t="shared" si="44"/>
        <v>0</v>
      </c>
      <c r="AB130">
        <f t="shared" si="45"/>
        <v>0</v>
      </c>
      <c r="AC130">
        <f t="shared" si="46"/>
        <v>0</v>
      </c>
      <c r="AD130">
        <f t="shared" si="47"/>
        <v>0</v>
      </c>
      <c r="AE130">
        <f t="shared" si="48"/>
        <v>0</v>
      </c>
      <c r="AF130">
        <f t="shared" si="49"/>
        <v>0</v>
      </c>
      <c r="AG130">
        <f t="shared" si="50"/>
        <v>0</v>
      </c>
      <c r="AH130">
        <f t="shared" si="51"/>
        <v>1</v>
      </c>
      <c r="AI130">
        <f t="shared" si="52"/>
        <v>0</v>
      </c>
      <c r="AJ130">
        <f t="shared" si="53"/>
        <v>0</v>
      </c>
      <c r="AK130">
        <f t="shared" si="54"/>
        <v>0</v>
      </c>
    </row>
    <row r="131" spans="1:37" x14ac:dyDescent="0.35">
      <c r="A131" s="1">
        <v>41038</v>
      </c>
      <c r="B131">
        <v>4315</v>
      </c>
      <c r="C131">
        <v>4112</v>
      </c>
      <c r="D131">
        <f t="shared" si="55"/>
        <v>3</v>
      </c>
      <c r="E131">
        <f t="shared" si="56"/>
        <v>0</v>
      </c>
      <c r="F131">
        <f t="shared" si="62"/>
        <v>0</v>
      </c>
      <c r="G131">
        <f t="shared" si="62"/>
        <v>0</v>
      </c>
      <c r="H131">
        <f t="shared" si="62"/>
        <v>1</v>
      </c>
      <c r="I131">
        <f t="shared" si="62"/>
        <v>0</v>
      </c>
      <c r="J131">
        <f t="shared" si="62"/>
        <v>0</v>
      </c>
      <c r="K131">
        <f t="shared" si="62"/>
        <v>0</v>
      </c>
      <c r="L131">
        <f t="shared" si="57"/>
        <v>4508</v>
      </c>
      <c r="M131">
        <f t="shared" si="59"/>
        <v>4151</v>
      </c>
      <c r="N131">
        <f t="shared" si="58"/>
        <v>4593.6000000000004</v>
      </c>
      <c r="O131">
        <f t="shared" ref="O131:O194" si="63">MONTH(A131)</f>
        <v>5</v>
      </c>
      <c r="P131" t="str">
        <f t="shared" ref="P131:P194" si="64">IF(OR(O131=3,O131=4,O131=5),"Spring",(IF(OR(O131=6,O131=7,O131=8),"Summer",IF(OR(O131=9,O131=10,O131=11),"Autumn","Winter"))))</f>
        <v>Spring</v>
      </c>
      <c r="Q131">
        <f t="shared" ref="Q131:Q194" si="65">DAY(A131)</f>
        <v>9</v>
      </c>
      <c r="R131">
        <f t="shared" ref="R131:R194" si="66">IF(P131="Winter",1,0)</f>
        <v>0</v>
      </c>
      <c r="S131">
        <f t="shared" ref="S131:S194" si="67">IF(P131="Summer",1,0)</f>
        <v>0</v>
      </c>
      <c r="T131">
        <f t="shared" ref="T131:T194" si="68">IF(P131="Spring",1,0)</f>
        <v>1</v>
      </c>
      <c r="U131">
        <f t="shared" ref="U131:U194" si="69">IF(P131="Autumn",1,0)</f>
        <v>0</v>
      </c>
      <c r="V131">
        <f t="shared" ref="V131:V194" si="70">IF(O131=1,1,0)</f>
        <v>0</v>
      </c>
      <c r="W131">
        <f t="shared" ref="W131:W194" si="71">IF(O131=2,1,0)</f>
        <v>0</v>
      </c>
      <c r="X131">
        <f t="shared" ref="X131:X194" si="72">IF(O131=3,1,0)</f>
        <v>0</v>
      </c>
      <c r="Y131">
        <f t="shared" ref="Y131:Y194" si="73">IF(O131=4,1,0)</f>
        <v>0</v>
      </c>
      <c r="Z131">
        <f t="shared" ref="Z131:Z194" si="74">IF(O131=5,1,0)</f>
        <v>1</v>
      </c>
      <c r="AA131">
        <f t="shared" ref="AA131:AA194" si="75">IF(O131=6,1,0)</f>
        <v>0</v>
      </c>
      <c r="AB131">
        <f t="shared" ref="AB131:AB194" si="76">IF(O131=7,1,0)</f>
        <v>0</v>
      </c>
      <c r="AC131">
        <f t="shared" ref="AC131:AC194" si="77">IF(O131=8,1,0)</f>
        <v>0</v>
      </c>
      <c r="AD131">
        <f t="shared" ref="AD131:AD194" si="78">IF(O131=9,1,0)</f>
        <v>0</v>
      </c>
      <c r="AE131">
        <f t="shared" ref="AE131:AE194" si="79">IF(O131=10,1,0)</f>
        <v>0</v>
      </c>
      <c r="AF131">
        <f t="shared" ref="AF131:AF194" si="80">IF(O131=11,1,0)</f>
        <v>0</v>
      </c>
      <c r="AG131">
        <f t="shared" ref="AG131:AG194" si="81">IF(O131=12,1,0)</f>
        <v>0</v>
      </c>
      <c r="AH131">
        <f t="shared" ref="AH131:AH194" si="82">IF(AND(Q131&gt;=1,Q131&lt;=10),1,0)</f>
        <v>1</v>
      </c>
      <c r="AI131">
        <f t="shared" ref="AI131:AI194" si="83">IF(AND(AH131=0,AJ131=0),1,0)</f>
        <v>0</v>
      </c>
      <c r="AJ131">
        <f t="shared" ref="AJ131:AJ194" si="84">IF(AND(Q131&gt;=20,Q131&lt;=30),1,0)</f>
        <v>0</v>
      </c>
      <c r="AK131">
        <f t="shared" ref="AK131:AK194" si="85">IF(AND(Q131&gt;=25,Q131&lt;=30),1,0)</f>
        <v>0</v>
      </c>
    </row>
    <row r="132" spans="1:37" x14ac:dyDescent="0.35">
      <c r="A132" s="1">
        <v>41039</v>
      </c>
      <c r="B132">
        <v>4869</v>
      </c>
      <c r="C132">
        <v>4315</v>
      </c>
      <c r="D132">
        <f t="shared" ref="D132:D195" si="86">WEEKDAY(A132,11)</f>
        <v>4</v>
      </c>
      <c r="E132">
        <f t="shared" ref="E132:E195" si="87">IF(D132&gt;5,1,0)</f>
        <v>0</v>
      </c>
      <c r="F132">
        <f t="shared" si="62"/>
        <v>0</v>
      </c>
      <c r="G132">
        <f t="shared" si="62"/>
        <v>0</v>
      </c>
      <c r="H132">
        <f t="shared" si="62"/>
        <v>0</v>
      </c>
      <c r="I132">
        <f t="shared" si="62"/>
        <v>1</v>
      </c>
      <c r="J132">
        <f t="shared" si="62"/>
        <v>0</v>
      </c>
      <c r="K132">
        <f t="shared" si="62"/>
        <v>0</v>
      </c>
      <c r="L132">
        <f t="shared" si="57"/>
        <v>4148.333333333333</v>
      </c>
      <c r="M132">
        <f t="shared" si="59"/>
        <v>4833</v>
      </c>
      <c r="N132">
        <f t="shared" si="58"/>
        <v>4480.3999999999996</v>
      </c>
      <c r="O132">
        <f t="shared" si="63"/>
        <v>5</v>
      </c>
      <c r="P132" t="str">
        <f t="shared" si="64"/>
        <v>Spring</v>
      </c>
      <c r="Q132">
        <f t="shared" si="65"/>
        <v>10</v>
      </c>
      <c r="R132">
        <f t="shared" si="66"/>
        <v>0</v>
      </c>
      <c r="S132">
        <f t="shared" si="67"/>
        <v>0</v>
      </c>
      <c r="T132">
        <f t="shared" si="68"/>
        <v>1</v>
      </c>
      <c r="U132">
        <f t="shared" si="69"/>
        <v>0</v>
      </c>
      <c r="V132">
        <f t="shared" si="70"/>
        <v>0</v>
      </c>
      <c r="W132">
        <f t="shared" si="71"/>
        <v>0</v>
      </c>
      <c r="X132">
        <f t="shared" si="72"/>
        <v>0</v>
      </c>
      <c r="Y132">
        <f t="shared" si="73"/>
        <v>0</v>
      </c>
      <c r="Z132">
        <f t="shared" si="74"/>
        <v>1</v>
      </c>
      <c r="AA132">
        <f t="shared" si="75"/>
        <v>0</v>
      </c>
      <c r="AB132">
        <f t="shared" si="76"/>
        <v>0</v>
      </c>
      <c r="AC132">
        <f t="shared" si="77"/>
        <v>0</v>
      </c>
      <c r="AD132">
        <f t="shared" si="78"/>
        <v>0</v>
      </c>
      <c r="AE132">
        <f t="shared" si="79"/>
        <v>0</v>
      </c>
      <c r="AF132">
        <f t="shared" si="80"/>
        <v>0</v>
      </c>
      <c r="AG132">
        <f t="shared" si="81"/>
        <v>0</v>
      </c>
      <c r="AH132">
        <f t="shared" si="82"/>
        <v>1</v>
      </c>
      <c r="AI132">
        <f t="shared" si="83"/>
        <v>0</v>
      </c>
      <c r="AJ132">
        <f t="shared" si="84"/>
        <v>0</v>
      </c>
      <c r="AK132">
        <f t="shared" si="85"/>
        <v>0</v>
      </c>
    </row>
    <row r="133" spans="1:37" x14ac:dyDescent="0.35">
      <c r="A133" s="1">
        <v>41040</v>
      </c>
      <c r="B133">
        <v>4844</v>
      </c>
      <c r="C133">
        <v>4869</v>
      </c>
      <c r="D133">
        <f t="shared" si="86"/>
        <v>5</v>
      </c>
      <c r="E133">
        <f t="shared" si="87"/>
        <v>0</v>
      </c>
      <c r="F133">
        <f t="shared" si="62"/>
        <v>0</v>
      </c>
      <c r="G133">
        <f t="shared" si="62"/>
        <v>0</v>
      </c>
      <c r="H133">
        <f t="shared" si="62"/>
        <v>0</v>
      </c>
      <c r="I133">
        <f t="shared" si="62"/>
        <v>0</v>
      </c>
      <c r="J133">
        <f t="shared" si="62"/>
        <v>1</v>
      </c>
      <c r="K133">
        <f t="shared" si="62"/>
        <v>0</v>
      </c>
      <c r="L133">
        <f t="shared" si="57"/>
        <v>4432</v>
      </c>
      <c r="M133">
        <f t="shared" si="59"/>
        <v>4881</v>
      </c>
      <c r="N133">
        <f t="shared" si="58"/>
        <v>4541.6000000000004</v>
      </c>
      <c r="O133">
        <f t="shared" si="63"/>
        <v>5</v>
      </c>
      <c r="P133" t="str">
        <f t="shared" si="64"/>
        <v>Spring</v>
      </c>
      <c r="Q133">
        <f t="shared" si="65"/>
        <v>11</v>
      </c>
      <c r="R133">
        <f t="shared" si="66"/>
        <v>0</v>
      </c>
      <c r="S133">
        <f t="shared" si="67"/>
        <v>0</v>
      </c>
      <c r="T133">
        <f t="shared" si="68"/>
        <v>1</v>
      </c>
      <c r="U133">
        <f t="shared" si="69"/>
        <v>0</v>
      </c>
      <c r="V133">
        <f t="shared" si="70"/>
        <v>0</v>
      </c>
      <c r="W133">
        <f t="shared" si="71"/>
        <v>0</v>
      </c>
      <c r="X133">
        <f t="shared" si="72"/>
        <v>0</v>
      </c>
      <c r="Y133">
        <f t="shared" si="73"/>
        <v>0</v>
      </c>
      <c r="Z133">
        <f t="shared" si="74"/>
        <v>1</v>
      </c>
      <c r="AA133">
        <f t="shared" si="75"/>
        <v>0</v>
      </c>
      <c r="AB133">
        <f t="shared" si="76"/>
        <v>0</v>
      </c>
      <c r="AC133">
        <f t="shared" si="77"/>
        <v>0</v>
      </c>
      <c r="AD133">
        <f t="shared" si="78"/>
        <v>0</v>
      </c>
      <c r="AE133">
        <f t="shared" si="79"/>
        <v>0</v>
      </c>
      <c r="AF133">
        <f t="shared" si="80"/>
        <v>0</v>
      </c>
      <c r="AG133">
        <f t="shared" si="81"/>
        <v>0</v>
      </c>
      <c r="AH133">
        <f t="shared" si="82"/>
        <v>0</v>
      </c>
      <c r="AI133">
        <f t="shared" si="83"/>
        <v>1</v>
      </c>
      <c r="AJ133">
        <f t="shared" si="84"/>
        <v>0</v>
      </c>
      <c r="AK133">
        <f t="shared" si="85"/>
        <v>0</v>
      </c>
    </row>
    <row r="134" spans="1:37" x14ac:dyDescent="0.35">
      <c r="A134" s="1">
        <v>41041</v>
      </c>
      <c r="B134">
        <v>5278</v>
      </c>
      <c r="C134">
        <v>4844</v>
      </c>
      <c r="D134">
        <f t="shared" si="86"/>
        <v>6</v>
      </c>
      <c r="E134">
        <f t="shared" si="87"/>
        <v>1</v>
      </c>
      <c r="F134">
        <f t="shared" si="62"/>
        <v>0</v>
      </c>
      <c r="G134">
        <f t="shared" si="62"/>
        <v>0</v>
      </c>
      <c r="H134">
        <f t="shared" si="62"/>
        <v>0</v>
      </c>
      <c r="I134">
        <f t="shared" si="62"/>
        <v>0</v>
      </c>
      <c r="J134">
        <f t="shared" si="62"/>
        <v>0</v>
      </c>
      <c r="K134">
        <f t="shared" si="62"/>
        <v>1</v>
      </c>
      <c r="L134">
        <f t="shared" ref="L134:L197" si="88">AVERAGE(B131:B133)</f>
        <v>4676</v>
      </c>
      <c r="M134">
        <f t="shared" si="59"/>
        <v>4563</v>
      </c>
      <c r="N134">
        <f t="shared" si="58"/>
        <v>4431.6000000000004</v>
      </c>
      <c r="O134">
        <f t="shared" si="63"/>
        <v>5</v>
      </c>
      <c r="P134" t="str">
        <f t="shared" si="64"/>
        <v>Spring</v>
      </c>
      <c r="Q134">
        <f t="shared" si="65"/>
        <v>12</v>
      </c>
      <c r="R134">
        <f t="shared" si="66"/>
        <v>0</v>
      </c>
      <c r="S134">
        <f t="shared" si="67"/>
        <v>0</v>
      </c>
      <c r="T134">
        <f t="shared" si="68"/>
        <v>1</v>
      </c>
      <c r="U134">
        <f t="shared" si="69"/>
        <v>0</v>
      </c>
      <c r="V134">
        <f t="shared" si="70"/>
        <v>0</v>
      </c>
      <c r="W134">
        <f t="shared" si="71"/>
        <v>0</v>
      </c>
      <c r="X134">
        <f t="shared" si="72"/>
        <v>0</v>
      </c>
      <c r="Y134">
        <f t="shared" si="73"/>
        <v>0</v>
      </c>
      <c r="Z134">
        <f t="shared" si="74"/>
        <v>1</v>
      </c>
      <c r="AA134">
        <f t="shared" si="75"/>
        <v>0</v>
      </c>
      <c r="AB134">
        <f t="shared" si="76"/>
        <v>0</v>
      </c>
      <c r="AC134">
        <f t="shared" si="77"/>
        <v>0</v>
      </c>
      <c r="AD134">
        <f t="shared" si="78"/>
        <v>0</v>
      </c>
      <c r="AE134">
        <f t="shared" si="79"/>
        <v>0</v>
      </c>
      <c r="AF134">
        <f t="shared" si="80"/>
        <v>0</v>
      </c>
      <c r="AG134">
        <f t="shared" si="81"/>
        <v>0</v>
      </c>
      <c r="AH134">
        <f t="shared" si="82"/>
        <v>0</v>
      </c>
      <c r="AI134">
        <f t="shared" si="83"/>
        <v>1</v>
      </c>
      <c r="AJ134">
        <f t="shared" si="84"/>
        <v>0</v>
      </c>
      <c r="AK134">
        <f t="shared" si="85"/>
        <v>0</v>
      </c>
    </row>
    <row r="135" spans="1:37" x14ac:dyDescent="0.35">
      <c r="A135" s="1">
        <v>41042</v>
      </c>
      <c r="B135">
        <v>7177</v>
      </c>
      <c r="C135">
        <v>5278</v>
      </c>
      <c r="D135">
        <f t="shared" si="86"/>
        <v>7</v>
      </c>
      <c r="E135">
        <f t="shared" si="87"/>
        <v>1</v>
      </c>
      <c r="F135">
        <f t="shared" si="62"/>
        <v>0</v>
      </c>
      <c r="G135">
        <f t="shared" si="62"/>
        <v>0</v>
      </c>
      <c r="H135">
        <f t="shared" si="62"/>
        <v>0</v>
      </c>
      <c r="I135">
        <f t="shared" si="62"/>
        <v>0</v>
      </c>
      <c r="J135">
        <f t="shared" si="62"/>
        <v>0</v>
      </c>
      <c r="K135">
        <f t="shared" si="62"/>
        <v>0</v>
      </c>
      <c r="L135">
        <f t="shared" si="88"/>
        <v>4997</v>
      </c>
      <c r="M135">
        <f t="shared" si="59"/>
        <v>5394</v>
      </c>
      <c r="N135">
        <f t="shared" si="58"/>
        <v>4683.6000000000004</v>
      </c>
      <c r="O135">
        <f t="shared" si="63"/>
        <v>5</v>
      </c>
      <c r="P135" t="str">
        <f t="shared" si="64"/>
        <v>Spring</v>
      </c>
      <c r="Q135">
        <f t="shared" si="65"/>
        <v>13</v>
      </c>
      <c r="R135">
        <f t="shared" si="66"/>
        <v>0</v>
      </c>
      <c r="S135">
        <f t="shared" si="67"/>
        <v>0</v>
      </c>
      <c r="T135">
        <f t="shared" si="68"/>
        <v>1</v>
      </c>
      <c r="U135">
        <f t="shared" si="69"/>
        <v>0</v>
      </c>
      <c r="V135">
        <f t="shared" si="70"/>
        <v>0</v>
      </c>
      <c r="W135">
        <f t="shared" si="71"/>
        <v>0</v>
      </c>
      <c r="X135">
        <f t="shared" si="72"/>
        <v>0</v>
      </c>
      <c r="Y135">
        <f t="shared" si="73"/>
        <v>0</v>
      </c>
      <c r="Z135">
        <f t="shared" si="74"/>
        <v>1</v>
      </c>
      <c r="AA135">
        <f t="shared" si="75"/>
        <v>0</v>
      </c>
      <c r="AB135">
        <f t="shared" si="76"/>
        <v>0</v>
      </c>
      <c r="AC135">
        <f t="shared" si="77"/>
        <v>0</v>
      </c>
      <c r="AD135">
        <f t="shared" si="78"/>
        <v>0</v>
      </c>
      <c r="AE135">
        <f t="shared" si="79"/>
        <v>0</v>
      </c>
      <c r="AF135">
        <f t="shared" si="80"/>
        <v>0</v>
      </c>
      <c r="AG135">
        <f t="shared" si="81"/>
        <v>0</v>
      </c>
      <c r="AH135">
        <f t="shared" si="82"/>
        <v>0</v>
      </c>
      <c r="AI135">
        <f t="shared" si="83"/>
        <v>1</v>
      </c>
      <c r="AJ135">
        <f t="shared" si="84"/>
        <v>0</v>
      </c>
      <c r="AK135">
        <f t="shared" si="85"/>
        <v>0</v>
      </c>
    </row>
    <row r="136" spans="1:37" x14ac:dyDescent="0.35">
      <c r="A136" s="1">
        <v>41043</v>
      </c>
      <c r="B136">
        <v>3609</v>
      </c>
      <c r="C136">
        <v>7177</v>
      </c>
      <c r="D136">
        <f t="shared" si="86"/>
        <v>1</v>
      </c>
      <c r="E136">
        <f t="shared" si="87"/>
        <v>0</v>
      </c>
      <c r="F136">
        <f t="shared" si="62"/>
        <v>1</v>
      </c>
      <c r="G136">
        <f t="shared" si="62"/>
        <v>0</v>
      </c>
      <c r="H136">
        <f t="shared" si="62"/>
        <v>0</v>
      </c>
      <c r="I136">
        <f t="shared" si="62"/>
        <v>0</v>
      </c>
      <c r="J136">
        <f t="shared" si="62"/>
        <v>0</v>
      </c>
      <c r="K136">
        <f t="shared" si="62"/>
        <v>0</v>
      </c>
      <c r="L136">
        <f t="shared" si="88"/>
        <v>5766.333333333333</v>
      </c>
      <c r="M136">
        <f t="shared" si="59"/>
        <v>4018</v>
      </c>
      <c r="N136">
        <f t="shared" ref="N136:N199" si="89">AVERAGE(B131:B135)</f>
        <v>5296.6</v>
      </c>
      <c r="O136">
        <f t="shared" si="63"/>
        <v>5</v>
      </c>
      <c r="P136" t="str">
        <f t="shared" si="64"/>
        <v>Spring</v>
      </c>
      <c r="Q136">
        <f t="shared" si="65"/>
        <v>14</v>
      </c>
      <c r="R136">
        <f t="shared" si="66"/>
        <v>0</v>
      </c>
      <c r="S136">
        <f t="shared" si="67"/>
        <v>0</v>
      </c>
      <c r="T136">
        <f t="shared" si="68"/>
        <v>1</v>
      </c>
      <c r="U136">
        <f t="shared" si="69"/>
        <v>0</v>
      </c>
      <c r="V136">
        <f t="shared" si="70"/>
        <v>0</v>
      </c>
      <c r="W136">
        <f t="shared" si="71"/>
        <v>0</v>
      </c>
      <c r="X136">
        <f t="shared" si="72"/>
        <v>0</v>
      </c>
      <c r="Y136">
        <f t="shared" si="73"/>
        <v>0</v>
      </c>
      <c r="Z136">
        <f t="shared" si="74"/>
        <v>1</v>
      </c>
      <c r="AA136">
        <f t="shared" si="75"/>
        <v>0</v>
      </c>
      <c r="AB136">
        <f t="shared" si="76"/>
        <v>0</v>
      </c>
      <c r="AC136">
        <f t="shared" si="77"/>
        <v>0</v>
      </c>
      <c r="AD136">
        <f t="shared" si="78"/>
        <v>0</v>
      </c>
      <c r="AE136">
        <f t="shared" si="79"/>
        <v>0</v>
      </c>
      <c r="AF136">
        <f t="shared" si="80"/>
        <v>0</v>
      </c>
      <c r="AG136">
        <f t="shared" si="81"/>
        <v>0</v>
      </c>
      <c r="AH136">
        <f t="shared" si="82"/>
        <v>0</v>
      </c>
      <c r="AI136">
        <f t="shared" si="83"/>
        <v>1</v>
      </c>
      <c r="AJ136">
        <f t="shared" si="84"/>
        <v>0</v>
      </c>
      <c r="AK136">
        <f t="shared" si="85"/>
        <v>0</v>
      </c>
    </row>
    <row r="137" spans="1:37" x14ac:dyDescent="0.35">
      <c r="A137" s="1">
        <v>41044</v>
      </c>
      <c r="B137">
        <v>4596</v>
      </c>
      <c r="C137">
        <v>3609</v>
      </c>
      <c r="D137">
        <f t="shared" si="86"/>
        <v>2</v>
      </c>
      <c r="E137">
        <f t="shared" si="87"/>
        <v>0</v>
      </c>
      <c r="F137">
        <f t="shared" si="62"/>
        <v>0</v>
      </c>
      <c r="G137">
        <f t="shared" si="62"/>
        <v>1</v>
      </c>
      <c r="H137">
        <f t="shared" si="62"/>
        <v>0</v>
      </c>
      <c r="I137">
        <f t="shared" si="62"/>
        <v>0</v>
      </c>
      <c r="J137">
        <f t="shared" si="62"/>
        <v>0</v>
      </c>
      <c r="K137">
        <f t="shared" si="62"/>
        <v>0</v>
      </c>
      <c r="L137">
        <f t="shared" si="88"/>
        <v>5354.666666666667</v>
      </c>
      <c r="M137">
        <f t="shared" si="59"/>
        <v>4112</v>
      </c>
      <c r="N137">
        <f t="shared" si="89"/>
        <v>5155.3999999999996</v>
      </c>
      <c r="O137">
        <f t="shared" si="63"/>
        <v>5</v>
      </c>
      <c r="P137" t="str">
        <f t="shared" si="64"/>
        <v>Spring</v>
      </c>
      <c r="Q137">
        <f t="shared" si="65"/>
        <v>15</v>
      </c>
      <c r="R137">
        <f t="shared" si="66"/>
        <v>0</v>
      </c>
      <c r="S137">
        <f t="shared" si="67"/>
        <v>0</v>
      </c>
      <c r="T137">
        <f t="shared" si="68"/>
        <v>1</v>
      </c>
      <c r="U137">
        <f t="shared" si="69"/>
        <v>0</v>
      </c>
      <c r="V137">
        <f t="shared" si="70"/>
        <v>0</v>
      </c>
      <c r="W137">
        <f t="shared" si="71"/>
        <v>0</v>
      </c>
      <c r="X137">
        <f t="shared" si="72"/>
        <v>0</v>
      </c>
      <c r="Y137">
        <f t="shared" si="73"/>
        <v>0</v>
      </c>
      <c r="Z137">
        <f t="shared" si="74"/>
        <v>1</v>
      </c>
      <c r="AA137">
        <f t="shared" si="75"/>
        <v>0</v>
      </c>
      <c r="AB137">
        <f t="shared" si="76"/>
        <v>0</v>
      </c>
      <c r="AC137">
        <f t="shared" si="77"/>
        <v>0</v>
      </c>
      <c r="AD137">
        <f t="shared" si="78"/>
        <v>0</v>
      </c>
      <c r="AE137">
        <f t="shared" si="79"/>
        <v>0</v>
      </c>
      <c r="AF137">
        <f t="shared" si="80"/>
        <v>0</v>
      </c>
      <c r="AG137">
        <f t="shared" si="81"/>
        <v>0</v>
      </c>
      <c r="AH137">
        <f t="shared" si="82"/>
        <v>0</v>
      </c>
      <c r="AI137">
        <f t="shared" si="83"/>
        <v>1</v>
      </c>
      <c r="AJ137">
        <f t="shared" si="84"/>
        <v>0</v>
      </c>
      <c r="AK137">
        <f t="shared" si="85"/>
        <v>0</v>
      </c>
    </row>
    <row r="138" spans="1:37" x14ac:dyDescent="0.35">
      <c r="A138" s="1">
        <v>41045</v>
      </c>
      <c r="B138">
        <v>4910</v>
      </c>
      <c r="C138">
        <v>4596</v>
      </c>
      <c r="D138">
        <f t="shared" si="86"/>
        <v>3</v>
      </c>
      <c r="E138">
        <f t="shared" si="87"/>
        <v>0</v>
      </c>
      <c r="F138">
        <f t="shared" si="62"/>
        <v>0</v>
      </c>
      <c r="G138">
        <f t="shared" si="62"/>
        <v>0</v>
      </c>
      <c r="H138">
        <f t="shared" si="62"/>
        <v>1</v>
      </c>
      <c r="I138">
        <f t="shared" si="62"/>
        <v>0</v>
      </c>
      <c r="J138">
        <f t="shared" si="62"/>
        <v>0</v>
      </c>
      <c r="K138">
        <f t="shared" si="62"/>
        <v>0</v>
      </c>
      <c r="L138">
        <f t="shared" si="88"/>
        <v>5127.333333333333</v>
      </c>
      <c r="M138">
        <f t="shared" ref="M138:M201" si="90">B131</f>
        <v>4315</v>
      </c>
      <c r="N138">
        <f t="shared" si="89"/>
        <v>5100.8</v>
      </c>
      <c r="O138">
        <f t="shared" si="63"/>
        <v>5</v>
      </c>
      <c r="P138" t="str">
        <f t="shared" si="64"/>
        <v>Spring</v>
      </c>
      <c r="Q138">
        <f t="shared" si="65"/>
        <v>16</v>
      </c>
      <c r="R138">
        <f t="shared" si="66"/>
        <v>0</v>
      </c>
      <c r="S138">
        <f t="shared" si="67"/>
        <v>0</v>
      </c>
      <c r="T138">
        <f t="shared" si="68"/>
        <v>1</v>
      </c>
      <c r="U138">
        <f t="shared" si="69"/>
        <v>0</v>
      </c>
      <c r="V138">
        <f t="shared" si="70"/>
        <v>0</v>
      </c>
      <c r="W138">
        <f t="shared" si="71"/>
        <v>0</v>
      </c>
      <c r="X138">
        <f t="shared" si="72"/>
        <v>0</v>
      </c>
      <c r="Y138">
        <f t="shared" si="73"/>
        <v>0</v>
      </c>
      <c r="Z138">
        <f t="shared" si="74"/>
        <v>1</v>
      </c>
      <c r="AA138">
        <f t="shared" si="75"/>
        <v>0</v>
      </c>
      <c r="AB138">
        <f t="shared" si="76"/>
        <v>0</v>
      </c>
      <c r="AC138">
        <f t="shared" si="77"/>
        <v>0</v>
      </c>
      <c r="AD138">
        <f t="shared" si="78"/>
        <v>0</v>
      </c>
      <c r="AE138">
        <f t="shared" si="79"/>
        <v>0</v>
      </c>
      <c r="AF138">
        <f t="shared" si="80"/>
        <v>0</v>
      </c>
      <c r="AG138">
        <f t="shared" si="81"/>
        <v>0</v>
      </c>
      <c r="AH138">
        <f t="shared" si="82"/>
        <v>0</v>
      </c>
      <c r="AI138">
        <f t="shared" si="83"/>
        <v>1</v>
      </c>
      <c r="AJ138">
        <f t="shared" si="84"/>
        <v>0</v>
      </c>
      <c r="AK138">
        <f t="shared" si="85"/>
        <v>0</v>
      </c>
    </row>
    <row r="139" spans="1:37" x14ac:dyDescent="0.35">
      <c r="A139" s="1">
        <v>41046</v>
      </c>
      <c r="B139">
        <v>5297</v>
      </c>
      <c r="C139">
        <v>4910</v>
      </c>
      <c r="D139">
        <f t="shared" si="86"/>
        <v>4</v>
      </c>
      <c r="E139">
        <f t="shared" si="87"/>
        <v>0</v>
      </c>
      <c r="F139">
        <f t="shared" si="62"/>
        <v>0</v>
      </c>
      <c r="G139">
        <f t="shared" si="62"/>
        <v>0</v>
      </c>
      <c r="H139">
        <f t="shared" si="62"/>
        <v>0</v>
      </c>
      <c r="I139">
        <f t="shared" si="62"/>
        <v>1</v>
      </c>
      <c r="J139">
        <f t="shared" si="62"/>
        <v>0</v>
      </c>
      <c r="K139">
        <f t="shared" si="62"/>
        <v>0</v>
      </c>
      <c r="L139">
        <f t="shared" si="88"/>
        <v>4371.666666666667</v>
      </c>
      <c r="M139">
        <f t="shared" si="90"/>
        <v>4869</v>
      </c>
      <c r="N139">
        <f t="shared" si="89"/>
        <v>5114</v>
      </c>
      <c r="O139">
        <f t="shared" si="63"/>
        <v>5</v>
      </c>
      <c r="P139" t="str">
        <f t="shared" si="64"/>
        <v>Spring</v>
      </c>
      <c r="Q139">
        <f t="shared" si="65"/>
        <v>17</v>
      </c>
      <c r="R139">
        <f t="shared" si="66"/>
        <v>0</v>
      </c>
      <c r="S139">
        <f t="shared" si="67"/>
        <v>0</v>
      </c>
      <c r="T139">
        <f t="shared" si="68"/>
        <v>1</v>
      </c>
      <c r="U139">
        <f t="shared" si="69"/>
        <v>0</v>
      </c>
      <c r="V139">
        <f t="shared" si="70"/>
        <v>0</v>
      </c>
      <c r="W139">
        <f t="shared" si="71"/>
        <v>0</v>
      </c>
      <c r="X139">
        <f t="shared" si="72"/>
        <v>0</v>
      </c>
      <c r="Y139">
        <f t="shared" si="73"/>
        <v>0</v>
      </c>
      <c r="Z139">
        <f t="shared" si="74"/>
        <v>1</v>
      </c>
      <c r="AA139">
        <f t="shared" si="75"/>
        <v>0</v>
      </c>
      <c r="AB139">
        <f t="shared" si="76"/>
        <v>0</v>
      </c>
      <c r="AC139">
        <f t="shared" si="77"/>
        <v>0</v>
      </c>
      <c r="AD139">
        <f t="shared" si="78"/>
        <v>0</v>
      </c>
      <c r="AE139">
        <f t="shared" si="79"/>
        <v>0</v>
      </c>
      <c r="AF139">
        <f t="shared" si="80"/>
        <v>0</v>
      </c>
      <c r="AG139">
        <f t="shared" si="81"/>
        <v>0</v>
      </c>
      <c r="AH139">
        <f t="shared" si="82"/>
        <v>0</v>
      </c>
      <c r="AI139">
        <f t="shared" si="83"/>
        <v>1</v>
      </c>
      <c r="AJ139">
        <f t="shared" si="84"/>
        <v>0</v>
      </c>
      <c r="AK139">
        <f t="shared" si="85"/>
        <v>0</v>
      </c>
    </row>
    <row r="140" spans="1:37" x14ac:dyDescent="0.35">
      <c r="A140" s="1">
        <v>41047</v>
      </c>
      <c r="B140">
        <v>5306</v>
      </c>
      <c r="C140">
        <v>5297</v>
      </c>
      <c r="D140">
        <f t="shared" si="86"/>
        <v>5</v>
      </c>
      <c r="E140">
        <f t="shared" si="87"/>
        <v>0</v>
      </c>
      <c r="F140">
        <f t="shared" si="62"/>
        <v>0</v>
      </c>
      <c r="G140">
        <f t="shared" si="62"/>
        <v>0</v>
      </c>
      <c r="H140">
        <f t="shared" si="62"/>
        <v>0</v>
      </c>
      <c r="I140">
        <f t="shared" si="62"/>
        <v>0</v>
      </c>
      <c r="J140">
        <f t="shared" si="62"/>
        <v>1</v>
      </c>
      <c r="K140">
        <f t="shared" si="62"/>
        <v>0</v>
      </c>
      <c r="L140">
        <f t="shared" si="88"/>
        <v>4934.333333333333</v>
      </c>
      <c r="M140">
        <f t="shared" si="90"/>
        <v>4844</v>
      </c>
      <c r="N140">
        <f t="shared" si="89"/>
        <v>5117.8</v>
      </c>
      <c r="O140">
        <f t="shared" si="63"/>
        <v>5</v>
      </c>
      <c r="P140" t="str">
        <f t="shared" si="64"/>
        <v>Spring</v>
      </c>
      <c r="Q140">
        <f t="shared" si="65"/>
        <v>18</v>
      </c>
      <c r="R140">
        <f t="shared" si="66"/>
        <v>0</v>
      </c>
      <c r="S140">
        <f t="shared" si="67"/>
        <v>0</v>
      </c>
      <c r="T140">
        <f t="shared" si="68"/>
        <v>1</v>
      </c>
      <c r="U140">
        <f t="shared" si="69"/>
        <v>0</v>
      </c>
      <c r="V140">
        <f t="shared" si="70"/>
        <v>0</v>
      </c>
      <c r="W140">
        <f t="shared" si="71"/>
        <v>0</v>
      </c>
      <c r="X140">
        <f t="shared" si="72"/>
        <v>0</v>
      </c>
      <c r="Y140">
        <f t="shared" si="73"/>
        <v>0</v>
      </c>
      <c r="Z140">
        <f t="shared" si="74"/>
        <v>1</v>
      </c>
      <c r="AA140">
        <f t="shared" si="75"/>
        <v>0</v>
      </c>
      <c r="AB140">
        <f t="shared" si="76"/>
        <v>0</v>
      </c>
      <c r="AC140">
        <f t="shared" si="77"/>
        <v>0</v>
      </c>
      <c r="AD140">
        <f t="shared" si="78"/>
        <v>0</v>
      </c>
      <c r="AE140">
        <f t="shared" si="79"/>
        <v>0</v>
      </c>
      <c r="AF140">
        <f t="shared" si="80"/>
        <v>0</v>
      </c>
      <c r="AG140">
        <f t="shared" si="81"/>
        <v>0</v>
      </c>
      <c r="AH140">
        <f t="shared" si="82"/>
        <v>0</v>
      </c>
      <c r="AI140">
        <f t="shared" si="83"/>
        <v>1</v>
      </c>
      <c r="AJ140">
        <f t="shared" si="84"/>
        <v>0</v>
      </c>
      <c r="AK140">
        <f t="shared" si="85"/>
        <v>0</v>
      </c>
    </row>
    <row r="141" spans="1:37" x14ac:dyDescent="0.35">
      <c r="A141" s="1">
        <v>41048</v>
      </c>
      <c r="B141">
        <v>5362</v>
      </c>
      <c r="C141">
        <v>5306</v>
      </c>
      <c r="D141">
        <f t="shared" si="86"/>
        <v>6</v>
      </c>
      <c r="E141">
        <f t="shared" si="87"/>
        <v>1</v>
      </c>
      <c r="F141">
        <f t="shared" si="62"/>
        <v>0</v>
      </c>
      <c r="G141">
        <f t="shared" si="62"/>
        <v>0</v>
      </c>
      <c r="H141">
        <f t="shared" si="62"/>
        <v>0</v>
      </c>
      <c r="I141">
        <f t="shared" si="62"/>
        <v>0</v>
      </c>
      <c r="J141">
        <f t="shared" si="62"/>
        <v>0</v>
      </c>
      <c r="K141">
        <f t="shared" si="62"/>
        <v>1</v>
      </c>
      <c r="L141">
        <f t="shared" si="88"/>
        <v>5171</v>
      </c>
      <c r="M141">
        <f t="shared" si="90"/>
        <v>5278</v>
      </c>
      <c r="N141">
        <f t="shared" si="89"/>
        <v>4743.6000000000004</v>
      </c>
      <c r="O141">
        <f t="shared" si="63"/>
        <v>5</v>
      </c>
      <c r="P141" t="str">
        <f t="shared" si="64"/>
        <v>Spring</v>
      </c>
      <c r="Q141">
        <f t="shared" si="65"/>
        <v>19</v>
      </c>
      <c r="R141">
        <f t="shared" si="66"/>
        <v>0</v>
      </c>
      <c r="S141">
        <f t="shared" si="67"/>
        <v>0</v>
      </c>
      <c r="T141">
        <f t="shared" si="68"/>
        <v>1</v>
      </c>
      <c r="U141">
        <f t="shared" si="69"/>
        <v>0</v>
      </c>
      <c r="V141">
        <f t="shared" si="70"/>
        <v>0</v>
      </c>
      <c r="W141">
        <f t="shared" si="71"/>
        <v>0</v>
      </c>
      <c r="X141">
        <f t="shared" si="72"/>
        <v>0</v>
      </c>
      <c r="Y141">
        <f t="shared" si="73"/>
        <v>0</v>
      </c>
      <c r="Z141">
        <f t="shared" si="74"/>
        <v>1</v>
      </c>
      <c r="AA141">
        <f t="shared" si="75"/>
        <v>0</v>
      </c>
      <c r="AB141">
        <f t="shared" si="76"/>
        <v>0</v>
      </c>
      <c r="AC141">
        <f t="shared" si="77"/>
        <v>0</v>
      </c>
      <c r="AD141">
        <f t="shared" si="78"/>
        <v>0</v>
      </c>
      <c r="AE141">
        <f t="shared" si="79"/>
        <v>0</v>
      </c>
      <c r="AF141">
        <f t="shared" si="80"/>
        <v>0</v>
      </c>
      <c r="AG141">
        <f t="shared" si="81"/>
        <v>0</v>
      </c>
      <c r="AH141">
        <f t="shared" si="82"/>
        <v>0</v>
      </c>
      <c r="AI141">
        <f t="shared" si="83"/>
        <v>1</v>
      </c>
      <c r="AJ141">
        <f t="shared" si="84"/>
        <v>0</v>
      </c>
      <c r="AK141">
        <f t="shared" si="85"/>
        <v>0</v>
      </c>
    </row>
    <row r="142" spans="1:37" x14ac:dyDescent="0.35">
      <c r="A142" s="1">
        <v>41049</v>
      </c>
      <c r="B142">
        <v>5483</v>
      </c>
      <c r="C142">
        <v>5362</v>
      </c>
      <c r="D142">
        <f t="shared" si="86"/>
        <v>7</v>
      </c>
      <c r="E142">
        <f t="shared" si="87"/>
        <v>1</v>
      </c>
      <c r="F142">
        <f t="shared" si="62"/>
        <v>0</v>
      </c>
      <c r="G142">
        <f t="shared" si="62"/>
        <v>0</v>
      </c>
      <c r="H142">
        <f t="shared" si="62"/>
        <v>0</v>
      </c>
      <c r="I142">
        <f t="shared" si="62"/>
        <v>0</v>
      </c>
      <c r="J142">
        <f t="shared" si="62"/>
        <v>0</v>
      </c>
      <c r="K142">
        <f t="shared" si="62"/>
        <v>0</v>
      </c>
      <c r="L142">
        <f t="shared" si="88"/>
        <v>5321.666666666667</v>
      </c>
      <c r="M142">
        <f t="shared" si="90"/>
        <v>7177</v>
      </c>
      <c r="N142">
        <f t="shared" si="89"/>
        <v>5094.2</v>
      </c>
      <c r="O142">
        <f t="shared" si="63"/>
        <v>5</v>
      </c>
      <c r="P142" t="str">
        <f t="shared" si="64"/>
        <v>Spring</v>
      </c>
      <c r="Q142">
        <f t="shared" si="65"/>
        <v>20</v>
      </c>
      <c r="R142">
        <f t="shared" si="66"/>
        <v>0</v>
      </c>
      <c r="S142">
        <f t="shared" si="67"/>
        <v>0</v>
      </c>
      <c r="T142">
        <f t="shared" si="68"/>
        <v>1</v>
      </c>
      <c r="U142">
        <f t="shared" si="69"/>
        <v>0</v>
      </c>
      <c r="V142">
        <f t="shared" si="70"/>
        <v>0</v>
      </c>
      <c r="W142">
        <f t="shared" si="71"/>
        <v>0</v>
      </c>
      <c r="X142">
        <f t="shared" si="72"/>
        <v>0</v>
      </c>
      <c r="Y142">
        <f t="shared" si="73"/>
        <v>0</v>
      </c>
      <c r="Z142">
        <f t="shared" si="74"/>
        <v>1</v>
      </c>
      <c r="AA142">
        <f t="shared" si="75"/>
        <v>0</v>
      </c>
      <c r="AB142">
        <f t="shared" si="76"/>
        <v>0</v>
      </c>
      <c r="AC142">
        <f t="shared" si="77"/>
        <v>0</v>
      </c>
      <c r="AD142">
        <f t="shared" si="78"/>
        <v>0</v>
      </c>
      <c r="AE142">
        <f t="shared" si="79"/>
        <v>0</v>
      </c>
      <c r="AF142">
        <f t="shared" si="80"/>
        <v>0</v>
      </c>
      <c r="AG142">
        <f t="shared" si="81"/>
        <v>0</v>
      </c>
      <c r="AH142">
        <f t="shared" si="82"/>
        <v>0</v>
      </c>
      <c r="AI142">
        <f t="shared" si="83"/>
        <v>0</v>
      </c>
      <c r="AJ142">
        <f t="shared" si="84"/>
        <v>1</v>
      </c>
      <c r="AK142">
        <f t="shared" si="85"/>
        <v>0</v>
      </c>
    </row>
    <row r="143" spans="1:37" x14ac:dyDescent="0.35">
      <c r="A143" s="1">
        <v>41050</v>
      </c>
      <c r="B143">
        <v>3884</v>
      </c>
      <c r="C143">
        <v>5483</v>
      </c>
      <c r="D143">
        <f t="shared" si="86"/>
        <v>1</v>
      </c>
      <c r="E143">
        <f t="shared" si="87"/>
        <v>0</v>
      </c>
      <c r="F143">
        <f t="shared" si="62"/>
        <v>1</v>
      </c>
      <c r="G143">
        <f t="shared" si="62"/>
        <v>0</v>
      </c>
      <c r="H143">
        <f t="shared" si="62"/>
        <v>0</v>
      </c>
      <c r="I143">
        <f t="shared" si="62"/>
        <v>0</v>
      </c>
      <c r="J143">
        <f t="shared" si="62"/>
        <v>0</v>
      </c>
      <c r="K143">
        <f t="shared" si="62"/>
        <v>0</v>
      </c>
      <c r="L143">
        <f t="shared" si="88"/>
        <v>5383.666666666667</v>
      </c>
      <c r="M143">
        <f t="shared" si="90"/>
        <v>3609</v>
      </c>
      <c r="N143">
        <f t="shared" si="89"/>
        <v>5271.6</v>
      </c>
      <c r="O143">
        <f t="shared" si="63"/>
        <v>5</v>
      </c>
      <c r="P143" t="str">
        <f t="shared" si="64"/>
        <v>Spring</v>
      </c>
      <c r="Q143">
        <f t="shared" si="65"/>
        <v>21</v>
      </c>
      <c r="R143">
        <f t="shared" si="66"/>
        <v>0</v>
      </c>
      <c r="S143">
        <f t="shared" si="67"/>
        <v>0</v>
      </c>
      <c r="T143">
        <f t="shared" si="68"/>
        <v>1</v>
      </c>
      <c r="U143">
        <f t="shared" si="69"/>
        <v>0</v>
      </c>
      <c r="V143">
        <f t="shared" si="70"/>
        <v>0</v>
      </c>
      <c r="W143">
        <f t="shared" si="71"/>
        <v>0</v>
      </c>
      <c r="X143">
        <f t="shared" si="72"/>
        <v>0</v>
      </c>
      <c r="Y143">
        <f t="shared" si="73"/>
        <v>0</v>
      </c>
      <c r="Z143">
        <f t="shared" si="74"/>
        <v>1</v>
      </c>
      <c r="AA143">
        <f t="shared" si="75"/>
        <v>0</v>
      </c>
      <c r="AB143">
        <f t="shared" si="76"/>
        <v>0</v>
      </c>
      <c r="AC143">
        <f t="shared" si="77"/>
        <v>0</v>
      </c>
      <c r="AD143">
        <f t="shared" si="78"/>
        <v>0</v>
      </c>
      <c r="AE143">
        <f t="shared" si="79"/>
        <v>0</v>
      </c>
      <c r="AF143">
        <f t="shared" si="80"/>
        <v>0</v>
      </c>
      <c r="AG143">
        <f t="shared" si="81"/>
        <v>0</v>
      </c>
      <c r="AH143">
        <f t="shared" si="82"/>
        <v>0</v>
      </c>
      <c r="AI143">
        <f t="shared" si="83"/>
        <v>0</v>
      </c>
      <c r="AJ143">
        <f t="shared" si="84"/>
        <v>1</v>
      </c>
      <c r="AK143">
        <f t="shared" si="85"/>
        <v>0</v>
      </c>
    </row>
    <row r="144" spans="1:37" x14ac:dyDescent="0.35">
      <c r="A144" s="1">
        <v>41051</v>
      </c>
      <c r="B144">
        <v>4569</v>
      </c>
      <c r="C144">
        <v>3884</v>
      </c>
      <c r="D144">
        <f t="shared" si="86"/>
        <v>2</v>
      </c>
      <c r="E144">
        <f t="shared" si="87"/>
        <v>0</v>
      </c>
      <c r="F144">
        <f t="shared" si="62"/>
        <v>0</v>
      </c>
      <c r="G144">
        <f t="shared" si="62"/>
        <v>1</v>
      </c>
      <c r="H144">
        <f t="shared" si="62"/>
        <v>0</v>
      </c>
      <c r="I144">
        <f t="shared" si="62"/>
        <v>0</v>
      </c>
      <c r="J144">
        <f t="shared" si="62"/>
        <v>0</v>
      </c>
      <c r="K144">
        <f t="shared" si="62"/>
        <v>0</v>
      </c>
      <c r="L144">
        <f t="shared" si="88"/>
        <v>4909.666666666667</v>
      </c>
      <c r="M144">
        <f t="shared" si="90"/>
        <v>4596</v>
      </c>
      <c r="N144">
        <f t="shared" si="89"/>
        <v>5066.3999999999996</v>
      </c>
      <c r="O144">
        <f t="shared" si="63"/>
        <v>5</v>
      </c>
      <c r="P144" t="str">
        <f t="shared" si="64"/>
        <v>Spring</v>
      </c>
      <c r="Q144">
        <f t="shared" si="65"/>
        <v>22</v>
      </c>
      <c r="R144">
        <f t="shared" si="66"/>
        <v>0</v>
      </c>
      <c r="S144">
        <f t="shared" si="67"/>
        <v>0</v>
      </c>
      <c r="T144">
        <f t="shared" si="68"/>
        <v>1</v>
      </c>
      <c r="U144">
        <f t="shared" si="69"/>
        <v>0</v>
      </c>
      <c r="V144">
        <f t="shared" si="70"/>
        <v>0</v>
      </c>
      <c r="W144">
        <f t="shared" si="71"/>
        <v>0</v>
      </c>
      <c r="X144">
        <f t="shared" si="72"/>
        <v>0</v>
      </c>
      <c r="Y144">
        <f t="shared" si="73"/>
        <v>0</v>
      </c>
      <c r="Z144">
        <f t="shared" si="74"/>
        <v>1</v>
      </c>
      <c r="AA144">
        <f t="shared" si="75"/>
        <v>0</v>
      </c>
      <c r="AB144">
        <f t="shared" si="76"/>
        <v>0</v>
      </c>
      <c r="AC144">
        <f t="shared" si="77"/>
        <v>0</v>
      </c>
      <c r="AD144">
        <f t="shared" si="78"/>
        <v>0</v>
      </c>
      <c r="AE144">
        <f t="shared" si="79"/>
        <v>0</v>
      </c>
      <c r="AF144">
        <f t="shared" si="80"/>
        <v>0</v>
      </c>
      <c r="AG144">
        <f t="shared" si="81"/>
        <v>0</v>
      </c>
      <c r="AH144">
        <f t="shared" si="82"/>
        <v>0</v>
      </c>
      <c r="AI144">
        <f t="shared" si="83"/>
        <v>0</v>
      </c>
      <c r="AJ144">
        <f t="shared" si="84"/>
        <v>1</v>
      </c>
      <c r="AK144">
        <f t="shared" si="85"/>
        <v>0</v>
      </c>
    </row>
    <row r="145" spans="1:37" x14ac:dyDescent="0.35">
      <c r="A145" s="1">
        <v>41052</v>
      </c>
      <c r="B145">
        <v>4568</v>
      </c>
      <c r="C145">
        <v>4569</v>
      </c>
      <c r="D145">
        <f t="shared" si="86"/>
        <v>3</v>
      </c>
      <c r="E145">
        <f t="shared" si="87"/>
        <v>0</v>
      </c>
      <c r="F145">
        <f t="shared" si="62"/>
        <v>0</v>
      </c>
      <c r="G145">
        <f t="shared" si="62"/>
        <v>0</v>
      </c>
      <c r="H145">
        <f t="shared" si="62"/>
        <v>1</v>
      </c>
      <c r="I145">
        <f t="shared" si="62"/>
        <v>0</v>
      </c>
      <c r="J145">
        <f t="shared" si="62"/>
        <v>0</v>
      </c>
      <c r="K145">
        <f t="shared" si="62"/>
        <v>0</v>
      </c>
      <c r="L145">
        <f t="shared" si="88"/>
        <v>4645.333333333333</v>
      </c>
      <c r="M145">
        <f t="shared" si="90"/>
        <v>4910</v>
      </c>
      <c r="N145">
        <f t="shared" si="89"/>
        <v>4920.8</v>
      </c>
      <c r="O145">
        <f t="shared" si="63"/>
        <v>5</v>
      </c>
      <c r="P145" t="str">
        <f t="shared" si="64"/>
        <v>Spring</v>
      </c>
      <c r="Q145">
        <f t="shared" si="65"/>
        <v>23</v>
      </c>
      <c r="R145">
        <f t="shared" si="66"/>
        <v>0</v>
      </c>
      <c r="S145">
        <f t="shared" si="67"/>
        <v>0</v>
      </c>
      <c r="T145">
        <f t="shared" si="68"/>
        <v>1</v>
      </c>
      <c r="U145">
        <f t="shared" si="69"/>
        <v>0</v>
      </c>
      <c r="V145">
        <f t="shared" si="70"/>
        <v>0</v>
      </c>
      <c r="W145">
        <f t="shared" si="71"/>
        <v>0</v>
      </c>
      <c r="X145">
        <f t="shared" si="72"/>
        <v>0</v>
      </c>
      <c r="Y145">
        <f t="shared" si="73"/>
        <v>0</v>
      </c>
      <c r="Z145">
        <f t="shared" si="74"/>
        <v>1</v>
      </c>
      <c r="AA145">
        <f t="shared" si="75"/>
        <v>0</v>
      </c>
      <c r="AB145">
        <f t="shared" si="76"/>
        <v>0</v>
      </c>
      <c r="AC145">
        <f t="shared" si="77"/>
        <v>0</v>
      </c>
      <c r="AD145">
        <f t="shared" si="78"/>
        <v>0</v>
      </c>
      <c r="AE145">
        <f t="shared" si="79"/>
        <v>0</v>
      </c>
      <c r="AF145">
        <f t="shared" si="80"/>
        <v>0</v>
      </c>
      <c r="AG145">
        <f t="shared" si="81"/>
        <v>0</v>
      </c>
      <c r="AH145">
        <f t="shared" si="82"/>
        <v>0</v>
      </c>
      <c r="AI145">
        <f t="shared" si="83"/>
        <v>0</v>
      </c>
      <c r="AJ145">
        <f t="shared" si="84"/>
        <v>1</v>
      </c>
      <c r="AK145">
        <f t="shared" si="85"/>
        <v>0</v>
      </c>
    </row>
    <row r="146" spans="1:37" x14ac:dyDescent="0.35">
      <c r="A146" s="1">
        <v>41053</v>
      </c>
      <c r="B146">
        <v>5522</v>
      </c>
      <c r="C146">
        <v>4568</v>
      </c>
      <c r="D146">
        <f t="shared" si="86"/>
        <v>4</v>
      </c>
      <c r="E146">
        <f t="shared" si="87"/>
        <v>0</v>
      </c>
      <c r="F146">
        <f t="shared" si="62"/>
        <v>0</v>
      </c>
      <c r="G146">
        <f t="shared" si="62"/>
        <v>0</v>
      </c>
      <c r="H146">
        <f t="shared" si="62"/>
        <v>0</v>
      </c>
      <c r="I146">
        <f t="shared" si="62"/>
        <v>1</v>
      </c>
      <c r="J146">
        <f t="shared" si="62"/>
        <v>0</v>
      </c>
      <c r="K146">
        <f t="shared" si="62"/>
        <v>0</v>
      </c>
      <c r="L146">
        <f t="shared" si="88"/>
        <v>4340.333333333333</v>
      </c>
      <c r="M146">
        <f t="shared" si="90"/>
        <v>5297</v>
      </c>
      <c r="N146">
        <f t="shared" si="89"/>
        <v>4773.2</v>
      </c>
      <c r="O146">
        <f t="shared" si="63"/>
        <v>5</v>
      </c>
      <c r="P146" t="str">
        <f t="shared" si="64"/>
        <v>Spring</v>
      </c>
      <c r="Q146">
        <f t="shared" si="65"/>
        <v>24</v>
      </c>
      <c r="R146">
        <f t="shared" si="66"/>
        <v>0</v>
      </c>
      <c r="S146">
        <f t="shared" si="67"/>
        <v>0</v>
      </c>
      <c r="T146">
        <f t="shared" si="68"/>
        <v>1</v>
      </c>
      <c r="U146">
        <f t="shared" si="69"/>
        <v>0</v>
      </c>
      <c r="V146">
        <f t="shared" si="70"/>
        <v>0</v>
      </c>
      <c r="W146">
        <f t="shared" si="71"/>
        <v>0</v>
      </c>
      <c r="X146">
        <f t="shared" si="72"/>
        <v>0</v>
      </c>
      <c r="Y146">
        <f t="shared" si="73"/>
        <v>0</v>
      </c>
      <c r="Z146">
        <f t="shared" si="74"/>
        <v>1</v>
      </c>
      <c r="AA146">
        <f t="shared" si="75"/>
        <v>0</v>
      </c>
      <c r="AB146">
        <f t="shared" si="76"/>
        <v>0</v>
      </c>
      <c r="AC146">
        <f t="shared" si="77"/>
        <v>0</v>
      </c>
      <c r="AD146">
        <f t="shared" si="78"/>
        <v>0</v>
      </c>
      <c r="AE146">
        <f t="shared" si="79"/>
        <v>0</v>
      </c>
      <c r="AF146">
        <f t="shared" si="80"/>
        <v>0</v>
      </c>
      <c r="AG146">
        <f t="shared" si="81"/>
        <v>0</v>
      </c>
      <c r="AH146">
        <f t="shared" si="82"/>
        <v>0</v>
      </c>
      <c r="AI146">
        <f t="shared" si="83"/>
        <v>0</v>
      </c>
      <c r="AJ146">
        <f t="shared" si="84"/>
        <v>1</v>
      </c>
      <c r="AK146">
        <f t="shared" si="85"/>
        <v>0</v>
      </c>
    </row>
    <row r="147" spans="1:37" x14ac:dyDescent="0.35">
      <c r="A147" s="1">
        <v>41054</v>
      </c>
      <c r="B147">
        <v>5481</v>
      </c>
      <c r="C147">
        <v>5522</v>
      </c>
      <c r="D147">
        <f t="shared" si="86"/>
        <v>5</v>
      </c>
      <c r="E147">
        <f t="shared" si="87"/>
        <v>0</v>
      </c>
      <c r="F147">
        <f t="shared" si="62"/>
        <v>0</v>
      </c>
      <c r="G147">
        <f t="shared" si="62"/>
        <v>0</v>
      </c>
      <c r="H147">
        <f t="shared" si="62"/>
        <v>0</v>
      </c>
      <c r="I147">
        <f t="shared" si="62"/>
        <v>0</v>
      </c>
      <c r="J147">
        <f t="shared" si="62"/>
        <v>1</v>
      </c>
      <c r="K147">
        <f t="shared" si="62"/>
        <v>0</v>
      </c>
      <c r="L147">
        <f t="shared" si="88"/>
        <v>4886.333333333333</v>
      </c>
      <c r="M147">
        <f t="shared" si="90"/>
        <v>5306</v>
      </c>
      <c r="N147">
        <f t="shared" si="89"/>
        <v>4805.2</v>
      </c>
      <c r="O147">
        <f t="shared" si="63"/>
        <v>5</v>
      </c>
      <c r="P147" t="str">
        <f t="shared" si="64"/>
        <v>Spring</v>
      </c>
      <c r="Q147">
        <f t="shared" si="65"/>
        <v>25</v>
      </c>
      <c r="R147">
        <f t="shared" si="66"/>
        <v>0</v>
      </c>
      <c r="S147">
        <f t="shared" si="67"/>
        <v>0</v>
      </c>
      <c r="T147">
        <f t="shared" si="68"/>
        <v>1</v>
      </c>
      <c r="U147">
        <f t="shared" si="69"/>
        <v>0</v>
      </c>
      <c r="V147">
        <f t="shared" si="70"/>
        <v>0</v>
      </c>
      <c r="W147">
        <f t="shared" si="71"/>
        <v>0</v>
      </c>
      <c r="X147">
        <f t="shared" si="72"/>
        <v>0</v>
      </c>
      <c r="Y147">
        <f t="shared" si="73"/>
        <v>0</v>
      </c>
      <c r="Z147">
        <f t="shared" si="74"/>
        <v>1</v>
      </c>
      <c r="AA147">
        <f t="shared" si="75"/>
        <v>0</v>
      </c>
      <c r="AB147">
        <f t="shared" si="76"/>
        <v>0</v>
      </c>
      <c r="AC147">
        <f t="shared" si="77"/>
        <v>0</v>
      </c>
      <c r="AD147">
        <f t="shared" si="78"/>
        <v>0</v>
      </c>
      <c r="AE147">
        <f t="shared" si="79"/>
        <v>0</v>
      </c>
      <c r="AF147">
        <f t="shared" si="80"/>
        <v>0</v>
      </c>
      <c r="AG147">
        <f t="shared" si="81"/>
        <v>0</v>
      </c>
      <c r="AH147">
        <f t="shared" si="82"/>
        <v>0</v>
      </c>
      <c r="AI147">
        <f t="shared" si="83"/>
        <v>0</v>
      </c>
      <c r="AJ147">
        <f t="shared" si="84"/>
        <v>1</v>
      </c>
      <c r="AK147">
        <f t="shared" si="85"/>
        <v>1</v>
      </c>
    </row>
    <row r="148" spans="1:37" x14ac:dyDescent="0.35">
      <c r="A148" s="1">
        <v>41055</v>
      </c>
      <c r="B148">
        <v>5617</v>
      </c>
      <c r="C148">
        <v>5481</v>
      </c>
      <c r="D148">
        <f t="shared" si="86"/>
        <v>6</v>
      </c>
      <c r="E148">
        <f t="shared" si="87"/>
        <v>1</v>
      </c>
      <c r="F148">
        <f t="shared" si="62"/>
        <v>0</v>
      </c>
      <c r="G148">
        <f t="shared" si="62"/>
        <v>0</v>
      </c>
      <c r="H148">
        <f t="shared" si="62"/>
        <v>0</v>
      </c>
      <c r="I148">
        <f t="shared" si="62"/>
        <v>0</v>
      </c>
      <c r="J148">
        <f t="shared" si="62"/>
        <v>0</v>
      </c>
      <c r="K148">
        <f t="shared" si="62"/>
        <v>1</v>
      </c>
      <c r="L148">
        <f t="shared" si="88"/>
        <v>5190.333333333333</v>
      </c>
      <c r="M148">
        <f t="shared" si="90"/>
        <v>5362</v>
      </c>
      <c r="N148">
        <f t="shared" si="89"/>
        <v>4804.8</v>
      </c>
      <c r="O148">
        <f t="shared" si="63"/>
        <v>5</v>
      </c>
      <c r="P148" t="str">
        <f t="shared" si="64"/>
        <v>Spring</v>
      </c>
      <c r="Q148">
        <f t="shared" si="65"/>
        <v>26</v>
      </c>
      <c r="R148">
        <f t="shared" si="66"/>
        <v>0</v>
      </c>
      <c r="S148">
        <f t="shared" si="67"/>
        <v>0</v>
      </c>
      <c r="T148">
        <f t="shared" si="68"/>
        <v>1</v>
      </c>
      <c r="U148">
        <f t="shared" si="69"/>
        <v>0</v>
      </c>
      <c r="V148">
        <f t="shared" si="70"/>
        <v>0</v>
      </c>
      <c r="W148">
        <f t="shared" si="71"/>
        <v>0</v>
      </c>
      <c r="X148">
        <f t="shared" si="72"/>
        <v>0</v>
      </c>
      <c r="Y148">
        <f t="shared" si="73"/>
        <v>0</v>
      </c>
      <c r="Z148">
        <f t="shared" si="74"/>
        <v>1</v>
      </c>
      <c r="AA148">
        <f t="shared" si="75"/>
        <v>0</v>
      </c>
      <c r="AB148">
        <f t="shared" si="76"/>
        <v>0</v>
      </c>
      <c r="AC148">
        <f t="shared" si="77"/>
        <v>0</v>
      </c>
      <c r="AD148">
        <f t="shared" si="78"/>
        <v>0</v>
      </c>
      <c r="AE148">
        <f t="shared" si="79"/>
        <v>0</v>
      </c>
      <c r="AF148">
        <f t="shared" si="80"/>
        <v>0</v>
      </c>
      <c r="AG148">
        <f t="shared" si="81"/>
        <v>0</v>
      </c>
      <c r="AH148">
        <f t="shared" si="82"/>
        <v>0</v>
      </c>
      <c r="AI148">
        <f t="shared" si="83"/>
        <v>0</v>
      </c>
      <c r="AJ148">
        <f t="shared" si="84"/>
        <v>1</v>
      </c>
      <c r="AK148">
        <f t="shared" si="85"/>
        <v>1</v>
      </c>
    </row>
    <row r="149" spans="1:37" x14ac:dyDescent="0.35">
      <c r="A149" s="1">
        <v>41056</v>
      </c>
      <c r="B149">
        <v>4964</v>
      </c>
      <c r="C149">
        <v>5617</v>
      </c>
      <c r="D149">
        <f t="shared" si="86"/>
        <v>7</v>
      </c>
      <c r="E149">
        <f t="shared" si="87"/>
        <v>1</v>
      </c>
      <c r="F149">
        <f t="shared" si="62"/>
        <v>0</v>
      </c>
      <c r="G149">
        <f t="shared" si="62"/>
        <v>0</v>
      </c>
      <c r="H149">
        <f t="shared" si="62"/>
        <v>0</v>
      </c>
      <c r="I149">
        <f t="shared" si="62"/>
        <v>0</v>
      </c>
      <c r="J149">
        <f t="shared" si="62"/>
        <v>0</v>
      </c>
      <c r="K149">
        <f t="shared" si="62"/>
        <v>0</v>
      </c>
      <c r="L149">
        <f t="shared" si="88"/>
        <v>5540</v>
      </c>
      <c r="M149">
        <f t="shared" si="90"/>
        <v>5483</v>
      </c>
      <c r="N149">
        <f t="shared" si="89"/>
        <v>5151.3999999999996</v>
      </c>
      <c r="O149">
        <f t="shared" si="63"/>
        <v>5</v>
      </c>
      <c r="P149" t="str">
        <f t="shared" si="64"/>
        <v>Spring</v>
      </c>
      <c r="Q149">
        <f t="shared" si="65"/>
        <v>27</v>
      </c>
      <c r="R149">
        <f t="shared" si="66"/>
        <v>0</v>
      </c>
      <c r="S149">
        <f t="shared" si="67"/>
        <v>0</v>
      </c>
      <c r="T149">
        <f t="shared" si="68"/>
        <v>1</v>
      </c>
      <c r="U149">
        <f t="shared" si="69"/>
        <v>0</v>
      </c>
      <c r="V149">
        <f t="shared" si="70"/>
        <v>0</v>
      </c>
      <c r="W149">
        <f t="shared" si="71"/>
        <v>0</v>
      </c>
      <c r="X149">
        <f t="shared" si="72"/>
        <v>0</v>
      </c>
      <c r="Y149">
        <f t="shared" si="73"/>
        <v>0</v>
      </c>
      <c r="Z149">
        <f t="shared" si="74"/>
        <v>1</v>
      </c>
      <c r="AA149">
        <f t="shared" si="75"/>
        <v>0</v>
      </c>
      <c r="AB149">
        <f t="shared" si="76"/>
        <v>0</v>
      </c>
      <c r="AC149">
        <f t="shared" si="77"/>
        <v>0</v>
      </c>
      <c r="AD149">
        <f t="shared" si="78"/>
        <v>0</v>
      </c>
      <c r="AE149">
        <f t="shared" si="79"/>
        <v>0</v>
      </c>
      <c r="AF149">
        <f t="shared" si="80"/>
        <v>0</v>
      </c>
      <c r="AG149">
        <f t="shared" si="81"/>
        <v>0</v>
      </c>
      <c r="AH149">
        <f t="shared" si="82"/>
        <v>0</v>
      </c>
      <c r="AI149">
        <f t="shared" si="83"/>
        <v>0</v>
      </c>
      <c r="AJ149">
        <f t="shared" si="84"/>
        <v>1</v>
      </c>
      <c r="AK149">
        <f t="shared" si="85"/>
        <v>1</v>
      </c>
    </row>
    <row r="150" spans="1:37" x14ac:dyDescent="0.35">
      <c r="A150" s="1">
        <v>41057</v>
      </c>
      <c r="B150">
        <v>3782</v>
      </c>
      <c r="C150">
        <v>4964</v>
      </c>
      <c r="D150">
        <f t="shared" si="86"/>
        <v>1</v>
      </c>
      <c r="E150">
        <f t="shared" si="87"/>
        <v>0</v>
      </c>
      <c r="F150">
        <f t="shared" si="62"/>
        <v>1</v>
      </c>
      <c r="G150">
        <f t="shared" si="62"/>
        <v>0</v>
      </c>
      <c r="H150">
        <f t="shared" si="62"/>
        <v>0</v>
      </c>
      <c r="I150">
        <f t="shared" si="62"/>
        <v>0</v>
      </c>
      <c r="J150">
        <f t="shared" si="62"/>
        <v>0</v>
      </c>
      <c r="K150">
        <f t="shared" si="62"/>
        <v>0</v>
      </c>
      <c r="L150">
        <f t="shared" si="88"/>
        <v>5354</v>
      </c>
      <c r="M150">
        <f t="shared" si="90"/>
        <v>3884</v>
      </c>
      <c r="N150">
        <f t="shared" si="89"/>
        <v>5230.3999999999996</v>
      </c>
      <c r="O150">
        <f t="shared" si="63"/>
        <v>5</v>
      </c>
      <c r="P150" t="str">
        <f t="shared" si="64"/>
        <v>Spring</v>
      </c>
      <c r="Q150">
        <f t="shared" si="65"/>
        <v>28</v>
      </c>
      <c r="R150">
        <f t="shared" si="66"/>
        <v>0</v>
      </c>
      <c r="S150">
        <f t="shared" si="67"/>
        <v>0</v>
      </c>
      <c r="T150">
        <f t="shared" si="68"/>
        <v>1</v>
      </c>
      <c r="U150">
        <f t="shared" si="69"/>
        <v>0</v>
      </c>
      <c r="V150">
        <f t="shared" si="70"/>
        <v>0</v>
      </c>
      <c r="W150">
        <f t="shared" si="71"/>
        <v>0</v>
      </c>
      <c r="X150">
        <f t="shared" si="72"/>
        <v>0</v>
      </c>
      <c r="Y150">
        <f t="shared" si="73"/>
        <v>0</v>
      </c>
      <c r="Z150">
        <f t="shared" si="74"/>
        <v>1</v>
      </c>
      <c r="AA150">
        <f t="shared" si="75"/>
        <v>0</v>
      </c>
      <c r="AB150">
        <f t="shared" si="76"/>
        <v>0</v>
      </c>
      <c r="AC150">
        <f t="shared" si="77"/>
        <v>0</v>
      </c>
      <c r="AD150">
        <f t="shared" si="78"/>
        <v>0</v>
      </c>
      <c r="AE150">
        <f t="shared" si="79"/>
        <v>0</v>
      </c>
      <c r="AF150">
        <f t="shared" si="80"/>
        <v>0</v>
      </c>
      <c r="AG150">
        <f t="shared" si="81"/>
        <v>0</v>
      </c>
      <c r="AH150">
        <f t="shared" si="82"/>
        <v>0</v>
      </c>
      <c r="AI150">
        <f t="shared" si="83"/>
        <v>0</v>
      </c>
      <c r="AJ150">
        <f t="shared" si="84"/>
        <v>1</v>
      </c>
      <c r="AK150">
        <f t="shared" si="85"/>
        <v>1</v>
      </c>
    </row>
    <row r="151" spans="1:37" x14ac:dyDescent="0.35">
      <c r="A151" s="1">
        <v>41058</v>
      </c>
      <c r="B151">
        <v>4148</v>
      </c>
      <c r="C151">
        <v>3782</v>
      </c>
      <c r="D151">
        <f t="shared" si="86"/>
        <v>2</v>
      </c>
      <c r="E151">
        <f t="shared" si="87"/>
        <v>0</v>
      </c>
      <c r="F151">
        <f t="shared" si="62"/>
        <v>0</v>
      </c>
      <c r="G151">
        <f t="shared" si="62"/>
        <v>1</v>
      </c>
      <c r="H151">
        <f t="shared" si="62"/>
        <v>0</v>
      </c>
      <c r="I151">
        <f t="shared" si="62"/>
        <v>0</v>
      </c>
      <c r="J151">
        <f t="shared" si="62"/>
        <v>0</v>
      </c>
      <c r="K151">
        <f t="shared" si="62"/>
        <v>0</v>
      </c>
      <c r="L151">
        <f t="shared" si="88"/>
        <v>4787.666666666667</v>
      </c>
      <c r="M151">
        <f t="shared" si="90"/>
        <v>4569</v>
      </c>
      <c r="N151">
        <f t="shared" si="89"/>
        <v>5073.2</v>
      </c>
      <c r="O151">
        <f t="shared" si="63"/>
        <v>5</v>
      </c>
      <c r="P151" t="str">
        <f t="shared" si="64"/>
        <v>Spring</v>
      </c>
      <c r="Q151">
        <f t="shared" si="65"/>
        <v>29</v>
      </c>
      <c r="R151">
        <f t="shared" si="66"/>
        <v>0</v>
      </c>
      <c r="S151">
        <f t="shared" si="67"/>
        <v>0</v>
      </c>
      <c r="T151">
        <f t="shared" si="68"/>
        <v>1</v>
      </c>
      <c r="U151">
        <f t="shared" si="69"/>
        <v>0</v>
      </c>
      <c r="V151">
        <f t="shared" si="70"/>
        <v>0</v>
      </c>
      <c r="W151">
        <f t="shared" si="71"/>
        <v>0</v>
      </c>
      <c r="X151">
        <f t="shared" si="72"/>
        <v>0</v>
      </c>
      <c r="Y151">
        <f t="shared" si="73"/>
        <v>0</v>
      </c>
      <c r="Z151">
        <f t="shared" si="74"/>
        <v>1</v>
      </c>
      <c r="AA151">
        <f t="shared" si="75"/>
        <v>0</v>
      </c>
      <c r="AB151">
        <f t="shared" si="76"/>
        <v>0</v>
      </c>
      <c r="AC151">
        <f t="shared" si="77"/>
        <v>0</v>
      </c>
      <c r="AD151">
        <f t="shared" si="78"/>
        <v>0</v>
      </c>
      <c r="AE151">
        <f t="shared" si="79"/>
        <v>0</v>
      </c>
      <c r="AF151">
        <f t="shared" si="80"/>
        <v>0</v>
      </c>
      <c r="AG151">
        <f t="shared" si="81"/>
        <v>0</v>
      </c>
      <c r="AH151">
        <f t="shared" si="82"/>
        <v>0</v>
      </c>
      <c r="AI151">
        <f t="shared" si="83"/>
        <v>0</v>
      </c>
      <c r="AJ151">
        <f t="shared" si="84"/>
        <v>1</v>
      </c>
      <c r="AK151">
        <f t="shared" si="85"/>
        <v>1</v>
      </c>
    </row>
    <row r="152" spans="1:37" x14ac:dyDescent="0.35">
      <c r="A152" s="1">
        <v>41059</v>
      </c>
      <c r="B152">
        <v>4465</v>
      </c>
      <c r="C152">
        <v>4148</v>
      </c>
      <c r="D152">
        <f t="shared" si="86"/>
        <v>3</v>
      </c>
      <c r="E152">
        <f t="shared" si="87"/>
        <v>0</v>
      </c>
      <c r="F152">
        <f t="shared" si="62"/>
        <v>0</v>
      </c>
      <c r="G152">
        <f t="shared" si="62"/>
        <v>0</v>
      </c>
      <c r="H152">
        <f t="shared" si="62"/>
        <v>1</v>
      </c>
      <c r="I152">
        <f t="shared" si="62"/>
        <v>0</v>
      </c>
      <c r="J152">
        <f t="shared" si="62"/>
        <v>0</v>
      </c>
      <c r="K152">
        <f t="shared" si="62"/>
        <v>0</v>
      </c>
      <c r="L152">
        <f t="shared" si="88"/>
        <v>4298</v>
      </c>
      <c r="M152">
        <f t="shared" si="90"/>
        <v>4568</v>
      </c>
      <c r="N152">
        <f t="shared" si="89"/>
        <v>4798.3999999999996</v>
      </c>
      <c r="O152">
        <f t="shared" si="63"/>
        <v>5</v>
      </c>
      <c r="P152" t="str">
        <f t="shared" si="64"/>
        <v>Spring</v>
      </c>
      <c r="Q152">
        <f t="shared" si="65"/>
        <v>30</v>
      </c>
      <c r="R152">
        <f t="shared" si="66"/>
        <v>0</v>
      </c>
      <c r="S152">
        <f t="shared" si="67"/>
        <v>0</v>
      </c>
      <c r="T152">
        <f t="shared" si="68"/>
        <v>1</v>
      </c>
      <c r="U152">
        <f t="shared" si="69"/>
        <v>0</v>
      </c>
      <c r="V152">
        <f t="shared" si="70"/>
        <v>0</v>
      </c>
      <c r="W152">
        <f t="shared" si="71"/>
        <v>0</v>
      </c>
      <c r="X152">
        <f t="shared" si="72"/>
        <v>0</v>
      </c>
      <c r="Y152">
        <f t="shared" si="73"/>
        <v>0</v>
      </c>
      <c r="Z152">
        <f t="shared" si="74"/>
        <v>1</v>
      </c>
      <c r="AA152">
        <f t="shared" si="75"/>
        <v>0</v>
      </c>
      <c r="AB152">
        <f t="shared" si="76"/>
        <v>0</v>
      </c>
      <c r="AC152">
        <f t="shared" si="77"/>
        <v>0</v>
      </c>
      <c r="AD152">
        <f t="shared" si="78"/>
        <v>0</v>
      </c>
      <c r="AE152">
        <f t="shared" si="79"/>
        <v>0</v>
      </c>
      <c r="AF152">
        <f t="shared" si="80"/>
        <v>0</v>
      </c>
      <c r="AG152">
        <f t="shared" si="81"/>
        <v>0</v>
      </c>
      <c r="AH152">
        <f t="shared" si="82"/>
        <v>0</v>
      </c>
      <c r="AI152">
        <f t="shared" si="83"/>
        <v>0</v>
      </c>
      <c r="AJ152">
        <f t="shared" si="84"/>
        <v>1</v>
      </c>
      <c r="AK152">
        <f t="shared" si="85"/>
        <v>1</v>
      </c>
    </row>
    <row r="153" spans="1:37" x14ac:dyDescent="0.35">
      <c r="A153" s="1">
        <v>41060</v>
      </c>
      <c r="B153">
        <v>4885</v>
      </c>
      <c r="C153">
        <v>4465</v>
      </c>
      <c r="D153">
        <f t="shared" si="86"/>
        <v>4</v>
      </c>
      <c r="E153">
        <f t="shared" si="87"/>
        <v>0</v>
      </c>
      <c r="F153">
        <f t="shared" si="62"/>
        <v>0</v>
      </c>
      <c r="G153">
        <f t="shared" si="62"/>
        <v>0</v>
      </c>
      <c r="H153">
        <f t="shared" si="62"/>
        <v>0</v>
      </c>
      <c r="I153">
        <f t="shared" si="62"/>
        <v>1</v>
      </c>
      <c r="J153">
        <f t="shared" si="62"/>
        <v>0</v>
      </c>
      <c r="K153">
        <f t="shared" si="62"/>
        <v>0</v>
      </c>
      <c r="L153">
        <f t="shared" si="88"/>
        <v>4131.666666666667</v>
      </c>
      <c r="M153">
        <f t="shared" si="90"/>
        <v>5522</v>
      </c>
      <c r="N153">
        <f t="shared" si="89"/>
        <v>4595.2</v>
      </c>
      <c r="O153">
        <f t="shared" si="63"/>
        <v>5</v>
      </c>
      <c r="P153" t="str">
        <f t="shared" si="64"/>
        <v>Spring</v>
      </c>
      <c r="Q153">
        <f t="shared" si="65"/>
        <v>31</v>
      </c>
      <c r="R153">
        <f t="shared" si="66"/>
        <v>0</v>
      </c>
      <c r="S153">
        <f t="shared" si="67"/>
        <v>0</v>
      </c>
      <c r="T153">
        <f t="shared" si="68"/>
        <v>1</v>
      </c>
      <c r="U153">
        <f t="shared" si="69"/>
        <v>0</v>
      </c>
      <c r="V153">
        <f t="shared" si="70"/>
        <v>0</v>
      </c>
      <c r="W153">
        <f t="shared" si="71"/>
        <v>0</v>
      </c>
      <c r="X153">
        <f t="shared" si="72"/>
        <v>0</v>
      </c>
      <c r="Y153">
        <f t="shared" si="73"/>
        <v>0</v>
      </c>
      <c r="Z153">
        <f t="shared" si="74"/>
        <v>1</v>
      </c>
      <c r="AA153">
        <f t="shared" si="75"/>
        <v>0</v>
      </c>
      <c r="AB153">
        <f t="shared" si="76"/>
        <v>0</v>
      </c>
      <c r="AC153">
        <f t="shared" si="77"/>
        <v>0</v>
      </c>
      <c r="AD153">
        <f t="shared" si="78"/>
        <v>0</v>
      </c>
      <c r="AE153">
        <f t="shared" si="79"/>
        <v>0</v>
      </c>
      <c r="AF153">
        <f t="shared" si="80"/>
        <v>0</v>
      </c>
      <c r="AG153">
        <f t="shared" si="81"/>
        <v>0</v>
      </c>
      <c r="AH153">
        <f t="shared" si="82"/>
        <v>0</v>
      </c>
      <c r="AI153">
        <f t="shared" si="83"/>
        <v>1</v>
      </c>
      <c r="AJ153">
        <f t="shared" si="84"/>
        <v>0</v>
      </c>
      <c r="AK153">
        <f t="shared" si="85"/>
        <v>0</v>
      </c>
    </row>
    <row r="154" spans="1:37" x14ac:dyDescent="0.35">
      <c r="A154" s="1">
        <v>41061</v>
      </c>
      <c r="B154">
        <v>6633</v>
      </c>
      <c r="C154">
        <v>4885</v>
      </c>
      <c r="D154">
        <f t="shared" si="86"/>
        <v>5</v>
      </c>
      <c r="E154">
        <f t="shared" si="87"/>
        <v>0</v>
      </c>
      <c r="F154">
        <f t="shared" si="62"/>
        <v>0</v>
      </c>
      <c r="G154">
        <f t="shared" si="62"/>
        <v>0</v>
      </c>
      <c r="H154">
        <f t="shared" si="62"/>
        <v>0</v>
      </c>
      <c r="I154">
        <f t="shared" si="62"/>
        <v>0</v>
      </c>
      <c r="J154">
        <f t="shared" si="62"/>
        <v>1</v>
      </c>
      <c r="K154">
        <f t="shared" si="62"/>
        <v>0</v>
      </c>
      <c r="L154">
        <f t="shared" si="88"/>
        <v>4499.333333333333</v>
      </c>
      <c r="M154">
        <f t="shared" si="90"/>
        <v>5481</v>
      </c>
      <c r="N154">
        <f t="shared" si="89"/>
        <v>4448.8</v>
      </c>
      <c r="O154">
        <f t="shared" si="63"/>
        <v>6</v>
      </c>
      <c r="P154" t="str">
        <f t="shared" si="64"/>
        <v>Summer</v>
      </c>
      <c r="Q154">
        <f t="shared" si="65"/>
        <v>1</v>
      </c>
      <c r="R154">
        <f t="shared" si="66"/>
        <v>0</v>
      </c>
      <c r="S154">
        <f t="shared" si="67"/>
        <v>1</v>
      </c>
      <c r="T154">
        <f t="shared" si="68"/>
        <v>0</v>
      </c>
      <c r="U154">
        <f t="shared" si="69"/>
        <v>0</v>
      </c>
      <c r="V154">
        <f t="shared" si="70"/>
        <v>0</v>
      </c>
      <c r="W154">
        <f t="shared" si="71"/>
        <v>0</v>
      </c>
      <c r="X154">
        <f t="shared" si="72"/>
        <v>0</v>
      </c>
      <c r="Y154">
        <f t="shared" si="73"/>
        <v>0</v>
      </c>
      <c r="Z154">
        <f t="shared" si="74"/>
        <v>0</v>
      </c>
      <c r="AA154">
        <f t="shared" si="75"/>
        <v>1</v>
      </c>
      <c r="AB154">
        <f t="shared" si="76"/>
        <v>0</v>
      </c>
      <c r="AC154">
        <f t="shared" si="77"/>
        <v>0</v>
      </c>
      <c r="AD154">
        <f t="shared" si="78"/>
        <v>0</v>
      </c>
      <c r="AE154">
        <f t="shared" si="79"/>
        <v>0</v>
      </c>
      <c r="AF154">
        <f t="shared" si="80"/>
        <v>0</v>
      </c>
      <c r="AG154">
        <f t="shared" si="81"/>
        <v>0</v>
      </c>
      <c r="AH154">
        <f t="shared" si="82"/>
        <v>1</v>
      </c>
      <c r="AI154">
        <f t="shared" si="83"/>
        <v>0</v>
      </c>
      <c r="AJ154">
        <f t="shared" si="84"/>
        <v>0</v>
      </c>
      <c r="AK154">
        <f t="shared" si="85"/>
        <v>0</v>
      </c>
    </row>
    <row r="155" spans="1:37" x14ac:dyDescent="0.35">
      <c r="A155" s="1">
        <v>41062</v>
      </c>
      <c r="B155">
        <v>5081</v>
      </c>
      <c r="C155">
        <v>6633</v>
      </c>
      <c r="D155">
        <f t="shared" si="86"/>
        <v>6</v>
      </c>
      <c r="E155">
        <f t="shared" si="87"/>
        <v>1</v>
      </c>
      <c r="F155">
        <f t="shared" si="62"/>
        <v>0</v>
      </c>
      <c r="G155">
        <f t="shared" si="62"/>
        <v>0</v>
      </c>
      <c r="H155">
        <f t="shared" si="62"/>
        <v>0</v>
      </c>
      <c r="I155">
        <f t="shared" si="62"/>
        <v>0</v>
      </c>
      <c r="J155">
        <f t="shared" si="62"/>
        <v>0</v>
      </c>
      <c r="K155">
        <f t="shared" si="62"/>
        <v>1</v>
      </c>
      <c r="L155">
        <f t="shared" si="88"/>
        <v>5327.666666666667</v>
      </c>
      <c r="M155">
        <f t="shared" si="90"/>
        <v>5617</v>
      </c>
      <c r="N155">
        <f t="shared" si="89"/>
        <v>4782.6000000000004</v>
      </c>
      <c r="O155">
        <f t="shared" si="63"/>
        <v>6</v>
      </c>
      <c r="P155" t="str">
        <f t="shared" si="64"/>
        <v>Summer</v>
      </c>
      <c r="Q155">
        <f t="shared" si="65"/>
        <v>2</v>
      </c>
      <c r="R155">
        <f t="shared" si="66"/>
        <v>0</v>
      </c>
      <c r="S155">
        <f t="shared" si="67"/>
        <v>1</v>
      </c>
      <c r="T155">
        <f t="shared" si="68"/>
        <v>0</v>
      </c>
      <c r="U155">
        <f t="shared" si="69"/>
        <v>0</v>
      </c>
      <c r="V155">
        <f t="shared" si="70"/>
        <v>0</v>
      </c>
      <c r="W155">
        <f t="shared" si="71"/>
        <v>0</v>
      </c>
      <c r="X155">
        <f t="shared" si="72"/>
        <v>0</v>
      </c>
      <c r="Y155">
        <f t="shared" si="73"/>
        <v>0</v>
      </c>
      <c r="Z155">
        <f t="shared" si="74"/>
        <v>0</v>
      </c>
      <c r="AA155">
        <f t="shared" si="75"/>
        <v>1</v>
      </c>
      <c r="AB155">
        <f t="shared" si="76"/>
        <v>0</v>
      </c>
      <c r="AC155">
        <f t="shared" si="77"/>
        <v>0</v>
      </c>
      <c r="AD155">
        <f t="shared" si="78"/>
        <v>0</v>
      </c>
      <c r="AE155">
        <f t="shared" si="79"/>
        <v>0</v>
      </c>
      <c r="AF155">
        <f t="shared" si="80"/>
        <v>0</v>
      </c>
      <c r="AG155">
        <f t="shared" si="81"/>
        <v>0</v>
      </c>
      <c r="AH155">
        <f t="shared" si="82"/>
        <v>1</v>
      </c>
      <c r="AI155">
        <f t="shared" si="83"/>
        <v>0</v>
      </c>
      <c r="AJ155">
        <f t="shared" si="84"/>
        <v>0</v>
      </c>
      <c r="AK155">
        <f t="shared" si="85"/>
        <v>0</v>
      </c>
    </row>
    <row r="156" spans="1:37" x14ac:dyDescent="0.35">
      <c r="A156" s="1">
        <v>41063</v>
      </c>
      <c r="B156">
        <v>4951</v>
      </c>
      <c r="C156">
        <v>5081</v>
      </c>
      <c r="D156">
        <f t="shared" si="86"/>
        <v>7</v>
      </c>
      <c r="E156">
        <f t="shared" si="87"/>
        <v>1</v>
      </c>
      <c r="F156">
        <f t="shared" si="62"/>
        <v>0</v>
      </c>
      <c r="G156">
        <f t="shared" si="62"/>
        <v>0</v>
      </c>
      <c r="H156">
        <f t="shared" si="62"/>
        <v>0</v>
      </c>
      <c r="I156">
        <f t="shared" si="62"/>
        <v>0</v>
      </c>
      <c r="J156">
        <f t="shared" si="62"/>
        <v>0</v>
      </c>
      <c r="K156">
        <f t="shared" si="62"/>
        <v>0</v>
      </c>
      <c r="L156">
        <f t="shared" si="88"/>
        <v>5533</v>
      </c>
      <c r="M156">
        <f t="shared" si="90"/>
        <v>4964</v>
      </c>
      <c r="N156">
        <f t="shared" si="89"/>
        <v>5042.3999999999996</v>
      </c>
      <c r="O156">
        <f t="shared" si="63"/>
        <v>6</v>
      </c>
      <c r="P156" t="str">
        <f t="shared" si="64"/>
        <v>Summer</v>
      </c>
      <c r="Q156">
        <f t="shared" si="65"/>
        <v>3</v>
      </c>
      <c r="R156">
        <f t="shared" si="66"/>
        <v>0</v>
      </c>
      <c r="S156">
        <f t="shared" si="67"/>
        <v>1</v>
      </c>
      <c r="T156">
        <f t="shared" si="68"/>
        <v>0</v>
      </c>
      <c r="U156">
        <f t="shared" si="69"/>
        <v>0</v>
      </c>
      <c r="V156">
        <f t="shared" si="70"/>
        <v>0</v>
      </c>
      <c r="W156">
        <f t="shared" si="71"/>
        <v>0</v>
      </c>
      <c r="X156">
        <f t="shared" si="72"/>
        <v>0</v>
      </c>
      <c r="Y156">
        <f t="shared" si="73"/>
        <v>0</v>
      </c>
      <c r="Z156">
        <f t="shared" si="74"/>
        <v>0</v>
      </c>
      <c r="AA156">
        <f t="shared" si="75"/>
        <v>1</v>
      </c>
      <c r="AB156">
        <f t="shared" si="76"/>
        <v>0</v>
      </c>
      <c r="AC156">
        <f t="shared" si="77"/>
        <v>0</v>
      </c>
      <c r="AD156">
        <f t="shared" si="78"/>
        <v>0</v>
      </c>
      <c r="AE156">
        <f t="shared" si="79"/>
        <v>0</v>
      </c>
      <c r="AF156">
        <f t="shared" si="80"/>
        <v>0</v>
      </c>
      <c r="AG156">
        <f t="shared" si="81"/>
        <v>0</v>
      </c>
      <c r="AH156">
        <f t="shared" si="82"/>
        <v>1</v>
      </c>
      <c r="AI156">
        <f t="shared" si="83"/>
        <v>0</v>
      </c>
      <c r="AJ156">
        <f t="shared" si="84"/>
        <v>0</v>
      </c>
      <c r="AK156">
        <f t="shared" si="85"/>
        <v>0</v>
      </c>
    </row>
    <row r="157" spans="1:37" x14ac:dyDescent="0.35">
      <c r="A157" s="1">
        <v>41064</v>
      </c>
      <c r="B157">
        <v>4124</v>
      </c>
      <c r="C157">
        <v>4951</v>
      </c>
      <c r="D157">
        <f t="shared" si="86"/>
        <v>1</v>
      </c>
      <c r="E157">
        <f t="shared" si="87"/>
        <v>0</v>
      </c>
      <c r="F157">
        <f t="shared" si="62"/>
        <v>1</v>
      </c>
      <c r="G157">
        <f t="shared" si="62"/>
        <v>0</v>
      </c>
      <c r="H157">
        <f t="shared" si="62"/>
        <v>0</v>
      </c>
      <c r="I157">
        <f t="shared" si="62"/>
        <v>0</v>
      </c>
      <c r="J157">
        <f t="shared" si="62"/>
        <v>0</v>
      </c>
      <c r="K157">
        <f t="shared" si="62"/>
        <v>0</v>
      </c>
      <c r="L157">
        <f t="shared" si="88"/>
        <v>5555</v>
      </c>
      <c r="M157">
        <f t="shared" si="90"/>
        <v>3782</v>
      </c>
      <c r="N157">
        <f t="shared" si="89"/>
        <v>5203</v>
      </c>
      <c r="O157">
        <f t="shared" si="63"/>
        <v>6</v>
      </c>
      <c r="P157" t="str">
        <f t="shared" si="64"/>
        <v>Summer</v>
      </c>
      <c r="Q157">
        <f t="shared" si="65"/>
        <v>4</v>
      </c>
      <c r="R157">
        <f t="shared" si="66"/>
        <v>0</v>
      </c>
      <c r="S157">
        <f t="shared" si="67"/>
        <v>1</v>
      </c>
      <c r="T157">
        <f t="shared" si="68"/>
        <v>0</v>
      </c>
      <c r="U157">
        <f t="shared" si="69"/>
        <v>0</v>
      </c>
      <c r="V157">
        <f t="shared" si="70"/>
        <v>0</v>
      </c>
      <c r="W157">
        <f t="shared" si="71"/>
        <v>0</v>
      </c>
      <c r="X157">
        <f t="shared" si="72"/>
        <v>0</v>
      </c>
      <c r="Y157">
        <f t="shared" si="73"/>
        <v>0</v>
      </c>
      <c r="Z157">
        <f t="shared" si="74"/>
        <v>0</v>
      </c>
      <c r="AA157">
        <f t="shared" si="75"/>
        <v>1</v>
      </c>
      <c r="AB157">
        <f t="shared" si="76"/>
        <v>0</v>
      </c>
      <c r="AC157">
        <f t="shared" si="77"/>
        <v>0</v>
      </c>
      <c r="AD157">
        <f t="shared" si="78"/>
        <v>0</v>
      </c>
      <c r="AE157">
        <f t="shared" si="79"/>
        <v>0</v>
      </c>
      <c r="AF157">
        <f t="shared" si="80"/>
        <v>0</v>
      </c>
      <c r="AG157">
        <f t="shared" si="81"/>
        <v>0</v>
      </c>
      <c r="AH157">
        <f t="shared" si="82"/>
        <v>1</v>
      </c>
      <c r="AI157">
        <f t="shared" si="83"/>
        <v>0</v>
      </c>
      <c r="AJ157">
        <f t="shared" si="84"/>
        <v>0</v>
      </c>
      <c r="AK157">
        <f t="shared" si="85"/>
        <v>0</v>
      </c>
    </row>
    <row r="158" spans="1:37" x14ac:dyDescent="0.35">
      <c r="A158" s="1">
        <v>41065</v>
      </c>
      <c r="B158">
        <v>4156</v>
      </c>
      <c r="C158">
        <v>4124</v>
      </c>
      <c r="D158">
        <f t="shared" si="86"/>
        <v>2</v>
      </c>
      <c r="E158">
        <f t="shared" si="87"/>
        <v>0</v>
      </c>
      <c r="F158">
        <f t="shared" si="62"/>
        <v>0</v>
      </c>
      <c r="G158">
        <f t="shared" si="62"/>
        <v>1</v>
      </c>
      <c r="H158">
        <f t="shared" si="62"/>
        <v>0</v>
      </c>
      <c r="I158">
        <f t="shared" si="62"/>
        <v>0</v>
      </c>
      <c r="J158">
        <f t="shared" si="62"/>
        <v>0</v>
      </c>
      <c r="K158">
        <f t="shared" si="62"/>
        <v>0</v>
      </c>
      <c r="L158">
        <f t="shared" si="88"/>
        <v>4718.666666666667</v>
      </c>
      <c r="M158">
        <f t="shared" si="90"/>
        <v>4148</v>
      </c>
      <c r="N158">
        <f t="shared" si="89"/>
        <v>5134.8</v>
      </c>
      <c r="O158">
        <f t="shared" si="63"/>
        <v>6</v>
      </c>
      <c r="P158" t="str">
        <f t="shared" si="64"/>
        <v>Summer</v>
      </c>
      <c r="Q158">
        <f t="shared" si="65"/>
        <v>5</v>
      </c>
      <c r="R158">
        <f t="shared" si="66"/>
        <v>0</v>
      </c>
      <c r="S158">
        <f t="shared" si="67"/>
        <v>1</v>
      </c>
      <c r="T158">
        <f t="shared" si="68"/>
        <v>0</v>
      </c>
      <c r="U158">
        <f t="shared" si="69"/>
        <v>0</v>
      </c>
      <c r="V158">
        <f t="shared" si="70"/>
        <v>0</v>
      </c>
      <c r="W158">
        <f t="shared" si="71"/>
        <v>0</v>
      </c>
      <c r="X158">
        <f t="shared" si="72"/>
        <v>0</v>
      </c>
      <c r="Y158">
        <f t="shared" si="73"/>
        <v>0</v>
      </c>
      <c r="Z158">
        <f t="shared" si="74"/>
        <v>0</v>
      </c>
      <c r="AA158">
        <f t="shared" si="75"/>
        <v>1</v>
      </c>
      <c r="AB158">
        <f t="shared" si="76"/>
        <v>0</v>
      </c>
      <c r="AC158">
        <f t="shared" si="77"/>
        <v>0</v>
      </c>
      <c r="AD158">
        <f t="shared" si="78"/>
        <v>0</v>
      </c>
      <c r="AE158">
        <f t="shared" si="79"/>
        <v>0</v>
      </c>
      <c r="AF158">
        <f t="shared" si="80"/>
        <v>0</v>
      </c>
      <c r="AG158">
        <f t="shared" si="81"/>
        <v>0</v>
      </c>
      <c r="AH158">
        <f t="shared" si="82"/>
        <v>1</v>
      </c>
      <c r="AI158">
        <f t="shared" si="83"/>
        <v>0</v>
      </c>
      <c r="AJ158">
        <f t="shared" si="84"/>
        <v>0</v>
      </c>
      <c r="AK158">
        <f t="shared" si="85"/>
        <v>0</v>
      </c>
    </row>
    <row r="159" spans="1:37" x14ac:dyDescent="0.35">
      <c r="A159" s="1">
        <v>41066</v>
      </c>
      <c r="B159">
        <v>4261</v>
      </c>
      <c r="C159">
        <v>4156</v>
      </c>
      <c r="D159">
        <f t="shared" si="86"/>
        <v>3</v>
      </c>
      <c r="E159">
        <f t="shared" si="87"/>
        <v>0</v>
      </c>
      <c r="F159">
        <f t="shared" si="62"/>
        <v>0</v>
      </c>
      <c r="G159">
        <f t="shared" si="62"/>
        <v>0</v>
      </c>
      <c r="H159">
        <f t="shared" si="62"/>
        <v>1</v>
      </c>
      <c r="I159">
        <f t="shared" si="62"/>
        <v>0</v>
      </c>
      <c r="J159">
        <f t="shared" si="62"/>
        <v>0</v>
      </c>
      <c r="K159">
        <f t="shared" si="62"/>
        <v>0</v>
      </c>
      <c r="L159">
        <f t="shared" si="88"/>
        <v>4410.333333333333</v>
      </c>
      <c r="M159">
        <f t="shared" si="90"/>
        <v>4465</v>
      </c>
      <c r="N159">
        <f t="shared" si="89"/>
        <v>4989</v>
      </c>
      <c r="O159">
        <f t="shared" si="63"/>
        <v>6</v>
      </c>
      <c r="P159" t="str">
        <f t="shared" si="64"/>
        <v>Summer</v>
      </c>
      <c r="Q159">
        <f t="shared" si="65"/>
        <v>6</v>
      </c>
      <c r="R159">
        <f t="shared" si="66"/>
        <v>0</v>
      </c>
      <c r="S159">
        <f t="shared" si="67"/>
        <v>1</v>
      </c>
      <c r="T159">
        <f t="shared" si="68"/>
        <v>0</v>
      </c>
      <c r="U159">
        <f t="shared" si="69"/>
        <v>0</v>
      </c>
      <c r="V159">
        <f t="shared" si="70"/>
        <v>0</v>
      </c>
      <c r="W159">
        <f t="shared" si="71"/>
        <v>0</v>
      </c>
      <c r="X159">
        <f t="shared" si="72"/>
        <v>0</v>
      </c>
      <c r="Y159">
        <f t="shared" si="73"/>
        <v>0</v>
      </c>
      <c r="Z159">
        <f t="shared" si="74"/>
        <v>0</v>
      </c>
      <c r="AA159">
        <f t="shared" si="75"/>
        <v>1</v>
      </c>
      <c r="AB159">
        <f t="shared" si="76"/>
        <v>0</v>
      </c>
      <c r="AC159">
        <f t="shared" si="77"/>
        <v>0</v>
      </c>
      <c r="AD159">
        <f t="shared" si="78"/>
        <v>0</v>
      </c>
      <c r="AE159">
        <f t="shared" si="79"/>
        <v>0</v>
      </c>
      <c r="AF159">
        <f t="shared" si="80"/>
        <v>0</v>
      </c>
      <c r="AG159">
        <f t="shared" si="81"/>
        <v>0</v>
      </c>
      <c r="AH159">
        <f t="shared" si="82"/>
        <v>1</v>
      </c>
      <c r="AI159">
        <f t="shared" si="83"/>
        <v>0</v>
      </c>
      <c r="AJ159">
        <f t="shared" si="84"/>
        <v>0</v>
      </c>
      <c r="AK159">
        <f t="shared" si="85"/>
        <v>0</v>
      </c>
    </row>
    <row r="160" spans="1:37" x14ac:dyDescent="0.35">
      <c r="A160" s="1">
        <v>41067</v>
      </c>
      <c r="B160">
        <v>3967</v>
      </c>
      <c r="C160">
        <v>4261</v>
      </c>
      <c r="D160">
        <f t="shared" si="86"/>
        <v>4</v>
      </c>
      <c r="E160">
        <f t="shared" si="87"/>
        <v>0</v>
      </c>
      <c r="F160">
        <f t="shared" si="62"/>
        <v>0</v>
      </c>
      <c r="G160">
        <f t="shared" si="62"/>
        <v>0</v>
      </c>
      <c r="H160">
        <f t="shared" si="62"/>
        <v>0</v>
      </c>
      <c r="I160">
        <f t="shared" si="62"/>
        <v>1</v>
      </c>
      <c r="J160">
        <f t="shared" si="62"/>
        <v>0</v>
      </c>
      <c r="K160">
        <f t="shared" si="62"/>
        <v>0</v>
      </c>
      <c r="L160">
        <f t="shared" si="88"/>
        <v>4180.333333333333</v>
      </c>
      <c r="M160">
        <f t="shared" si="90"/>
        <v>4885</v>
      </c>
      <c r="N160">
        <f t="shared" si="89"/>
        <v>4514.6000000000004</v>
      </c>
      <c r="O160">
        <f t="shared" si="63"/>
        <v>6</v>
      </c>
      <c r="P160" t="str">
        <f t="shared" si="64"/>
        <v>Summer</v>
      </c>
      <c r="Q160">
        <f t="shared" si="65"/>
        <v>7</v>
      </c>
      <c r="R160">
        <f t="shared" si="66"/>
        <v>0</v>
      </c>
      <c r="S160">
        <f t="shared" si="67"/>
        <v>1</v>
      </c>
      <c r="T160">
        <f t="shared" si="68"/>
        <v>0</v>
      </c>
      <c r="U160">
        <f t="shared" si="69"/>
        <v>0</v>
      </c>
      <c r="V160">
        <f t="shared" si="70"/>
        <v>0</v>
      </c>
      <c r="W160">
        <f t="shared" si="71"/>
        <v>0</v>
      </c>
      <c r="X160">
        <f t="shared" si="72"/>
        <v>0</v>
      </c>
      <c r="Y160">
        <f t="shared" si="73"/>
        <v>0</v>
      </c>
      <c r="Z160">
        <f t="shared" si="74"/>
        <v>0</v>
      </c>
      <c r="AA160">
        <f t="shared" si="75"/>
        <v>1</v>
      </c>
      <c r="AB160">
        <f t="shared" si="76"/>
        <v>0</v>
      </c>
      <c r="AC160">
        <f t="shared" si="77"/>
        <v>0</v>
      </c>
      <c r="AD160">
        <f t="shared" si="78"/>
        <v>0</v>
      </c>
      <c r="AE160">
        <f t="shared" si="79"/>
        <v>0</v>
      </c>
      <c r="AF160">
        <f t="shared" si="80"/>
        <v>0</v>
      </c>
      <c r="AG160">
        <f t="shared" si="81"/>
        <v>0</v>
      </c>
      <c r="AH160">
        <f t="shared" si="82"/>
        <v>1</v>
      </c>
      <c r="AI160">
        <f t="shared" si="83"/>
        <v>0</v>
      </c>
      <c r="AJ160">
        <f t="shared" si="84"/>
        <v>0</v>
      </c>
      <c r="AK160">
        <f t="shared" si="85"/>
        <v>0</v>
      </c>
    </row>
    <row r="161" spans="1:37" x14ac:dyDescent="0.35">
      <c r="A161" s="1">
        <v>41068</v>
      </c>
      <c r="B161">
        <v>4510</v>
      </c>
      <c r="C161">
        <v>3967</v>
      </c>
      <c r="D161">
        <f t="shared" si="86"/>
        <v>5</v>
      </c>
      <c r="E161">
        <f t="shared" si="87"/>
        <v>0</v>
      </c>
      <c r="F161">
        <f t="shared" si="62"/>
        <v>0</v>
      </c>
      <c r="G161">
        <f t="shared" si="62"/>
        <v>0</v>
      </c>
      <c r="H161">
        <f t="shared" si="62"/>
        <v>0</v>
      </c>
      <c r="I161">
        <f t="shared" si="62"/>
        <v>0</v>
      </c>
      <c r="J161">
        <f t="shared" si="62"/>
        <v>1</v>
      </c>
      <c r="K161">
        <f t="shared" si="62"/>
        <v>0</v>
      </c>
      <c r="L161">
        <f t="shared" si="88"/>
        <v>4128</v>
      </c>
      <c r="M161">
        <f t="shared" si="90"/>
        <v>6633</v>
      </c>
      <c r="N161">
        <f t="shared" si="89"/>
        <v>4291.8</v>
      </c>
      <c r="O161">
        <f t="shared" si="63"/>
        <v>6</v>
      </c>
      <c r="P161" t="str">
        <f t="shared" si="64"/>
        <v>Summer</v>
      </c>
      <c r="Q161">
        <f t="shared" si="65"/>
        <v>8</v>
      </c>
      <c r="R161">
        <f t="shared" si="66"/>
        <v>0</v>
      </c>
      <c r="S161">
        <f t="shared" si="67"/>
        <v>1</v>
      </c>
      <c r="T161">
        <f t="shared" si="68"/>
        <v>0</v>
      </c>
      <c r="U161">
        <f t="shared" si="69"/>
        <v>0</v>
      </c>
      <c r="V161">
        <f t="shared" si="70"/>
        <v>0</v>
      </c>
      <c r="W161">
        <f t="shared" si="71"/>
        <v>0</v>
      </c>
      <c r="X161">
        <f t="shared" si="72"/>
        <v>0</v>
      </c>
      <c r="Y161">
        <f t="shared" si="73"/>
        <v>0</v>
      </c>
      <c r="Z161">
        <f t="shared" si="74"/>
        <v>0</v>
      </c>
      <c r="AA161">
        <f t="shared" si="75"/>
        <v>1</v>
      </c>
      <c r="AB161">
        <f t="shared" si="76"/>
        <v>0</v>
      </c>
      <c r="AC161">
        <f t="shared" si="77"/>
        <v>0</v>
      </c>
      <c r="AD161">
        <f t="shared" si="78"/>
        <v>0</v>
      </c>
      <c r="AE161">
        <f t="shared" si="79"/>
        <v>0</v>
      </c>
      <c r="AF161">
        <f t="shared" si="80"/>
        <v>0</v>
      </c>
      <c r="AG161">
        <f t="shared" si="81"/>
        <v>0</v>
      </c>
      <c r="AH161">
        <f t="shared" si="82"/>
        <v>1</v>
      </c>
      <c r="AI161">
        <f t="shared" si="83"/>
        <v>0</v>
      </c>
      <c r="AJ161">
        <f t="shared" si="84"/>
        <v>0</v>
      </c>
      <c r="AK161">
        <f t="shared" si="85"/>
        <v>0</v>
      </c>
    </row>
    <row r="162" spans="1:37" x14ac:dyDescent="0.35">
      <c r="A162" s="1">
        <v>41069</v>
      </c>
      <c r="B162">
        <v>4355</v>
      </c>
      <c r="C162">
        <v>4510</v>
      </c>
      <c r="D162">
        <f t="shared" si="86"/>
        <v>6</v>
      </c>
      <c r="E162">
        <f t="shared" si="87"/>
        <v>1</v>
      </c>
      <c r="F162">
        <f t="shared" si="62"/>
        <v>0</v>
      </c>
      <c r="G162">
        <f t="shared" si="62"/>
        <v>0</v>
      </c>
      <c r="H162">
        <f t="shared" si="62"/>
        <v>0</v>
      </c>
      <c r="I162">
        <f t="shared" si="62"/>
        <v>0</v>
      </c>
      <c r="J162">
        <f t="shared" si="62"/>
        <v>0</v>
      </c>
      <c r="K162">
        <f t="shared" si="62"/>
        <v>1</v>
      </c>
      <c r="L162">
        <f t="shared" si="88"/>
        <v>4246</v>
      </c>
      <c r="M162">
        <f t="shared" si="90"/>
        <v>5081</v>
      </c>
      <c r="N162">
        <f t="shared" si="89"/>
        <v>4203.6000000000004</v>
      </c>
      <c r="O162">
        <f t="shared" si="63"/>
        <v>6</v>
      </c>
      <c r="P162" t="str">
        <f t="shared" si="64"/>
        <v>Summer</v>
      </c>
      <c r="Q162">
        <f t="shared" si="65"/>
        <v>9</v>
      </c>
      <c r="R162">
        <f t="shared" si="66"/>
        <v>0</v>
      </c>
      <c r="S162">
        <f t="shared" si="67"/>
        <v>1</v>
      </c>
      <c r="T162">
        <f t="shared" si="68"/>
        <v>0</v>
      </c>
      <c r="U162">
        <f t="shared" si="69"/>
        <v>0</v>
      </c>
      <c r="V162">
        <f t="shared" si="70"/>
        <v>0</v>
      </c>
      <c r="W162">
        <f t="shared" si="71"/>
        <v>0</v>
      </c>
      <c r="X162">
        <f t="shared" si="72"/>
        <v>0</v>
      </c>
      <c r="Y162">
        <f t="shared" si="73"/>
        <v>0</v>
      </c>
      <c r="Z162">
        <f t="shared" si="74"/>
        <v>0</v>
      </c>
      <c r="AA162">
        <f t="shared" si="75"/>
        <v>1</v>
      </c>
      <c r="AB162">
        <f t="shared" si="76"/>
        <v>0</v>
      </c>
      <c r="AC162">
        <f t="shared" si="77"/>
        <v>0</v>
      </c>
      <c r="AD162">
        <f t="shared" si="78"/>
        <v>0</v>
      </c>
      <c r="AE162">
        <f t="shared" si="79"/>
        <v>0</v>
      </c>
      <c r="AF162">
        <f t="shared" si="80"/>
        <v>0</v>
      </c>
      <c r="AG162">
        <f t="shared" si="81"/>
        <v>0</v>
      </c>
      <c r="AH162">
        <f t="shared" si="82"/>
        <v>1</v>
      </c>
      <c r="AI162">
        <f t="shared" si="83"/>
        <v>0</v>
      </c>
      <c r="AJ162">
        <f t="shared" si="84"/>
        <v>0</v>
      </c>
      <c r="AK162">
        <f t="shared" si="85"/>
        <v>0</v>
      </c>
    </row>
    <row r="163" spans="1:37" x14ac:dyDescent="0.35">
      <c r="A163" s="1">
        <v>41070</v>
      </c>
      <c r="B163">
        <v>4852</v>
      </c>
      <c r="C163">
        <v>4355</v>
      </c>
      <c r="D163">
        <f t="shared" si="86"/>
        <v>7</v>
      </c>
      <c r="E163">
        <f t="shared" si="87"/>
        <v>1</v>
      </c>
      <c r="F163">
        <f t="shared" si="62"/>
        <v>0</v>
      </c>
      <c r="G163">
        <f t="shared" si="62"/>
        <v>0</v>
      </c>
      <c r="H163">
        <f t="shared" si="62"/>
        <v>0</v>
      </c>
      <c r="I163">
        <f t="shared" ref="H163:K226" si="91">IF($D163=I$2,1,0)</f>
        <v>0</v>
      </c>
      <c r="J163">
        <f t="shared" si="91"/>
        <v>0</v>
      </c>
      <c r="K163">
        <f t="shared" si="91"/>
        <v>0</v>
      </c>
      <c r="L163">
        <f t="shared" si="88"/>
        <v>4277.333333333333</v>
      </c>
      <c r="M163">
        <f t="shared" si="90"/>
        <v>4951</v>
      </c>
      <c r="N163">
        <f t="shared" si="89"/>
        <v>4249.8</v>
      </c>
      <c r="O163">
        <f t="shared" si="63"/>
        <v>6</v>
      </c>
      <c r="P163" t="str">
        <f t="shared" si="64"/>
        <v>Summer</v>
      </c>
      <c r="Q163">
        <f t="shared" si="65"/>
        <v>10</v>
      </c>
      <c r="R163">
        <f t="shared" si="66"/>
        <v>0</v>
      </c>
      <c r="S163">
        <f t="shared" si="67"/>
        <v>1</v>
      </c>
      <c r="T163">
        <f t="shared" si="68"/>
        <v>0</v>
      </c>
      <c r="U163">
        <f t="shared" si="69"/>
        <v>0</v>
      </c>
      <c r="V163">
        <f t="shared" si="70"/>
        <v>0</v>
      </c>
      <c r="W163">
        <f t="shared" si="71"/>
        <v>0</v>
      </c>
      <c r="X163">
        <f t="shared" si="72"/>
        <v>0</v>
      </c>
      <c r="Y163">
        <f t="shared" si="73"/>
        <v>0</v>
      </c>
      <c r="Z163">
        <f t="shared" si="74"/>
        <v>0</v>
      </c>
      <c r="AA163">
        <f t="shared" si="75"/>
        <v>1</v>
      </c>
      <c r="AB163">
        <f t="shared" si="76"/>
        <v>0</v>
      </c>
      <c r="AC163">
        <f t="shared" si="77"/>
        <v>0</v>
      </c>
      <c r="AD163">
        <f t="shared" si="78"/>
        <v>0</v>
      </c>
      <c r="AE163">
        <f t="shared" si="79"/>
        <v>0</v>
      </c>
      <c r="AF163">
        <f t="shared" si="80"/>
        <v>0</v>
      </c>
      <c r="AG163">
        <f t="shared" si="81"/>
        <v>0</v>
      </c>
      <c r="AH163">
        <f t="shared" si="82"/>
        <v>1</v>
      </c>
      <c r="AI163">
        <f t="shared" si="83"/>
        <v>0</v>
      </c>
      <c r="AJ163">
        <f t="shared" si="84"/>
        <v>0</v>
      </c>
      <c r="AK163">
        <f t="shared" si="85"/>
        <v>0</v>
      </c>
    </row>
    <row r="164" spans="1:37" x14ac:dyDescent="0.35">
      <c r="A164" s="1">
        <v>41071</v>
      </c>
      <c r="B164">
        <v>3423</v>
      </c>
      <c r="C164">
        <v>4852</v>
      </c>
      <c r="D164">
        <f t="shared" si="86"/>
        <v>1</v>
      </c>
      <c r="E164">
        <f t="shared" si="87"/>
        <v>0</v>
      </c>
      <c r="F164">
        <f t="shared" ref="F164:G183" si="92">IF($D164=F$2,1,0)</f>
        <v>1</v>
      </c>
      <c r="G164">
        <f t="shared" si="92"/>
        <v>0</v>
      </c>
      <c r="H164">
        <f t="shared" si="91"/>
        <v>0</v>
      </c>
      <c r="I164">
        <f t="shared" si="91"/>
        <v>0</v>
      </c>
      <c r="J164">
        <f t="shared" si="91"/>
        <v>0</v>
      </c>
      <c r="K164">
        <f t="shared" si="91"/>
        <v>0</v>
      </c>
      <c r="L164">
        <f t="shared" si="88"/>
        <v>4572.333333333333</v>
      </c>
      <c r="M164">
        <f t="shared" si="90"/>
        <v>4124</v>
      </c>
      <c r="N164">
        <f t="shared" si="89"/>
        <v>4389</v>
      </c>
      <c r="O164">
        <f t="shared" si="63"/>
        <v>6</v>
      </c>
      <c r="P164" t="str">
        <f t="shared" si="64"/>
        <v>Summer</v>
      </c>
      <c r="Q164">
        <f t="shared" si="65"/>
        <v>11</v>
      </c>
      <c r="R164">
        <f t="shared" si="66"/>
        <v>0</v>
      </c>
      <c r="S164">
        <f t="shared" si="67"/>
        <v>1</v>
      </c>
      <c r="T164">
        <f t="shared" si="68"/>
        <v>0</v>
      </c>
      <c r="U164">
        <f t="shared" si="69"/>
        <v>0</v>
      </c>
      <c r="V164">
        <f t="shared" si="70"/>
        <v>0</v>
      </c>
      <c r="W164">
        <f t="shared" si="71"/>
        <v>0</v>
      </c>
      <c r="X164">
        <f t="shared" si="72"/>
        <v>0</v>
      </c>
      <c r="Y164">
        <f t="shared" si="73"/>
        <v>0</v>
      </c>
      <c r="Z164">
        <f t="shared" si="74"/>
        <v>0</v>
      </c>
      <c r="AA164">
        <f t="shared" si="75"/>
        <v>1</v>
      </c>
      <c r="AB164">
        <f t="shared" si="76"/>
        <v>0</v>
      </c>
      <c r="AC164">
        <f t="shared" si="77"/>
        <v>0</v>
      </c>
      <c r="AD164">
        <f t="shared" si="78"/>
        <v>0</v>
      </c>
      <c r="AE164">
        <f t="shared" si="79"/>
        <v>0</v>
      </c>
      <c r="AF164">
        <f t="shared" si="80"/>
        <v>0</v>
      </c>
      <c r="AG164">
        <f t="shared" si="81"/>
        <v>0</v>
      </c>
      <c r="AH164">
        <f t="shared" si="82"/>
        <v>0</v>
      </c>
      <c r="AI164">
        <f t="shared" si="83"/>
        <v>1</v>
      </c>
      <c r="AJ164">
        <f t="shared" si="84"/>
        <v>0</v>
      </c>
      <c r="AK164">
        <f t="shared" si="85"/>
        <v>0</v>
      </c>
    </row>
    <row r="165" spans="1:37" x14ac:dyDescent="0.35">
      <c r="A165" s="1">
        <v>41072</v>
      </c>
      <c r="B165">
        <v>3820</v>
      </c>
      <c r="C165">
        <v>3423</v>
      </c>
      <c r="D165">
        <f t="shared" si="86"/>
        <v>2</v>
      </c>
      <c r="E165">
        <f t="shared" si="87"/>
        <v>0</v>
      </c>
      <c r="F165">
        <f t="shared" si="92"/>
        <v>0</v>
      </c>
      <c r="G165">
        <f t="shared" si="92"/>
        <v>1</v>
      </c>
      <c r="H165">
        <f t="shared" si="91"/>
        <v>0</v>
      </c>
      <c r="I165">
        <f t="shared" si="91"/>
        <v>0</v>
      </c>
      <c r="J165">
        <f t="shared" si="91"/>
        <v>0</v>
      </c>
      <c r="K165">
        <f t="shared" si="91"/>
        <v>0</v>
      </c>
      <c r="L165">
        <f t="shared" si="88"/>
        <v>4210</v>
      </c>
      <c r="M165">
        <f t="shared" si="90"/>
        <v>4156</v>
      </c>
      <c r="N165">
        <f t="shared" si="89"/>
        <v>4221.3999999999996</v>
      </c>
      <c r="O165">
        <f t="shared" si="63"/>
        <v>6</v>
      </c>
      <c r="P165" t="str">
        <f t="shared" si="64"/>
        <v>Summer</v>
      </c>
      <c r="Q165">
        <f t="shared" si="65"/>
        <v>12</v>
      </c>
      <c r="R165">
        <f t="shared" si="66"/>
        <v>0</v>
      </c>
      <c r="S165">
        <f t="shared" si="67"/>
        <v>1</v>
      </c>
      <c r="T165">
        <f t="shared" si="68"/>
        <v>0</v>
      </c>
      <c r="U165">
        <f t="shared" si="69"/>
        <v>0</v>
      </c>
      <c r="V165">
        <f t="shared" si="70"/>
        <v>0</v>
      </c>
      <c r="W165">
        <f t="shared" si="71"/>
        <v>0</v>
      </c>
      <c r="X165">
        <f t="shared" si="72"/>
        <v>0</v>
      </c>
      <c r="Y165">
        <f t="shared" si="73"/>
        <v>0</v>
      </c>
      <c r="Z165">
        <f t="shared" si="74"/>
        <v>0</v>
      </c>
      <c r="AA165">
        <f t="shared" si="75"/>
        <v>1</v>
      </c>
      <c r="AB165">
        <f t="shared" si="76"/>
        <v>0</v>
      </c>
      <c r="AC165">
        <f t="shared" si="77"/>
        <v>0</v>
      </c>
      <c r="AD165">
        <f t="shared" si="78"/>
        <v>0</v>
      </c>
      <c r="AE165">
        <f t="shared" si="79"/>
        <v>0</v>
      </c>
      <c r="AF165">
        <f t="shared" si="80"/>
        <v>0</v>
      </c>
      <c r="AG165">
        <f t="shared" si="81"/>
        <v>0</v>
      </c>
      <c r="AH165">
        <f t="shared" si="82"/>
        <v>0</v>
      </c>
      <c r="AI165">
        <f t="shared" si="83"/>
        <v>1</v>
      </c>
      <c r="AJ165">
        <f t="shared" si="84"/>
        <v>0</v>
      </c>
      <c r="AK165">
        <f t="shared" si="85"/>
        <v>0</v>
      </c>
    </row>
    <row r="166" spans="1:37" x14ac:dyDescent="0.35">
      <c r="A166" s="1">
        <v>41073</v>
      </c>
      <c r="B166">
        <v>3285</v>
      </c>
      <c r="C166">
        <v>3820</v>
      </c>
      <c r="D166">
        <f t="shared" si="86"/>
        <v>3</v>
      </c>
      <c r="E166">
        <f t="shared" si="87"/>
        <v>0</v>
      </c>
      <c r="F166">
        <f t="shared" si="92"/>
        <v>0</v>
      </c>
      <c r="G166">
        <f t="shared" si="92"/>
        <v>0</v>
      </c>
      <c r="H166">
        <f t="shared" si="91"/>
        <v>1</v>
      </c>
      <c r="I166">
        <f t="shared" si="91"/>
        <v>0</v>
      </c>
      <c r="J166">
        <f t="shared" si="91"/>
        <v>0</v>
      </c>
      <c r="K166">
        <f t="shared" si="91"/>
        <v>0</v>
      </c>
      <c r="L166">
        <f t="shared" si="88"/>
        <v>4031.6666666666665</v>
      </c>
      <c r="M166">
        <f t="shared" si="90"/>
        <v>4261</v>
      </c>
      <c r="N166">
        <f t="shared" si="89"/>
        <v>4192</v>
      </c>
      <c r="O166">
        <f t="shared" si="63"/>
        <v>6</v>
      </c>
      <c r="P166" t="str">
        <f t="shared" si="64"/>
        <v>Summer</v>
      </c>
      <c r="Q166">
        <f t="shared" si="65"/>
        <v>13</v>
      </c>
      <c r="R166">
        <f t="shared" si="66"/>
        <v>0</v>
      </c>
      <c r="S166">
        <f t="shared" si="67"/>
        <v>1</v>
      </c>
      <c r="T166">
        <f t="shared" si="68"/>
        <v>0</v>
      </c>
      <c r="U166">
        <f t="shared" si="69"/>
        <v>0</v>
      </c>
      <c r="V166">
        <f t="shared" si="70"/>
        <v>0</v>
      </c>
      <c r="W166">
        <f t="shared" si="71"/>
        <v>0</v>
      </c>
      <c r="X166">
        <f t="shared" si="72"/>
        <v>0</v>
      </c>
      <c r="Y166">
        <f t="shared" si="73"/>
        <v>0</v>
      </c>
      <c r="Z166">
        <f t="shared" si="74"/>
        <v>0</v>
      </c>
      <c r="AA166">
        <f t="shared" si="75"/>
        <v>1</v>
      </c>
      <c r="AB166">
        <f t="shared" si="76"/>
        <v>0</v>
      </c>
      <c r="AC166">
        <f t="shared" si="77"/>
        <v>0</v>
      </c>
      <c r="AD166">
        <f t="shared" si="78"/>
        <v>0</v>
      </c>
      <c r="AE166">
        <f t="shared" si="79"/>
        <v>0</v>
      </c>
      <c r="AF166">
        <f t="shared" si="80"/>
        <v>0</v>
      </c>
      <c r="AG166">
        <f t="shared" si="81"/>
        <v>0</v>
      </c>
      <c r="AH166">
        <f t="shared" si="82"/>
        <v>0</v>
      </c>
      <c r="AI166">
        <f t="shared" si="83"/>
        <v>1</v>
      </c>
      <c r="AJ166">
        <f t="shared" si="84"/>
        <v>0</v>
      </c>
      <c r="AK166">
        <f t="shared" si="85"/>
        <v>0</v>
      </c>
    </row>
    <row r="167" spans="1:37" x14ac:dyDescent="0.35">
      <c r="A167" s="1">
        <v>41074</v>
      </c>
      <c r="B167">
        <v>3967</v>
      </c>
      <c r="C167">
        <v>3285</v>
      </c>
      <c r="D167">
        <f t="shared" si="86"/>
        <v>4</v>
      </c>
      <c r="E167">
        <f t="shared" si="87"/>
        <v>0</v>
      </c>
      <c r="F167">
        <f t="shared" si="92"/>
        <v>0</v>
      </c>
      <c r="G167">
        <f t="shared" si="92"/>
        <v>0</v>
      </c>
      <c r="H167">
        <f t="shared" si="91"/>
        <v>0</v>
      </c>
      <c r="I167">
        <f t="shared" si="91"/>
        <v>1</v>
      </c>
      <c r="J167">
        <f t="shared" si="91"/>
        <v>0</v>
      </c>
      <c r="K167">
        <f t="shared" si="91"/>
        <v>0</v>
      </c>
      <c r="L167">
        <f t="shared" si="88"/>
        <v>3509.3333333333335</v>
      </c>
      <c r="M167">
        <f t="shared" si="90"/>
        <v>3967</v>
      </c>
      <c r="N167">
        <f t="shared" si="89"/>
        <v>3947</v>
      </c>
      <c r="O167">
        <f t="shared" si="63"/>
        <v>6</v>
      </c>
      <c r="P167" t="str">
        <f t="shared" si="64"/>
        <v>Summer</v>
      </c>
      <c r="Q167">
        <f t="shared" si="65"/>
        <v>14</v>
      </c>
      <c r="R167">
        <f t="shared" si="66"/>
        <v>0</v>
      </c>
      <c r="S167">
        <f t="shared" si="67"/>
        <v>1</v>
      </c>
      <c r="T167">
        <f t="shared" si="68"/>
        <v>0</v>
      </c>
      <c r="U167">
        <f t="shared" si="69"/>
        <v>0</v>
      </c>
      <c r="V167">
        <f t="shared" si="70"/>
        <v>0</v>
      </c>
      <c r="W167">
        <f t="shared" si="71"/>
        <v>0</v>
      </c>
      <c r="X167">
        <f t="shared" si="72"/>
        <v>0</v>
      </c>
      <c r="Y167">
        <f t="shared" si="73"/>
        <v>0</v>
      </c>
      <c r="Z167">
        <f t="shared" si="74"/>
        <v>0</v>
      </c>
      <c r="AA167">
        <f t="shared" si="75"/>
        <v>1</v>
      </c>
      <c r="AB167">
        <f t="shared" si="76"/>
        <v>0</v>
      </c>
      <c r="AC167">
        <f t="shared" si="77"/>
        <v>0</v>
      </c>
      <c r="AD167">
        <f t="shared" si="78"/>
        <v>0</v>
      </c>
      <c r="AE167">
        <f t="shared" si="79"/>
        <v>0</v>
      </c>
      <c r="AF167">
        <f t="shared" si="80"/>
        <v>0</v>
      </c>
      <c r="AG167">
        <f t="shared" si="81"/>
        <v>0</v>
      </c>
      <c r="AH167">
        <f t="shared" si="82"/>
        <v>0</v>
      </c>
      <c r="AI167">
        <f t="shared" si="83"/>
        <v>1</v>
      </c>
      <c r="AJ167">
        <f t="shared" si="84"/>
        <v>0</v>
      </c>
      <c r="AK167">
        <f t="shared" si="85"/>
        <v>0</v>
      </c>
    </row>
    <row r="168" spans="1:37" x14ac:dyDescent="0.35">
      <c r="A168" s="1">
        <v>41075</v>
      </c>
      <c r="B168">
        <v>3700</v>
      </c>
      <c r="C168">
        <v>3967</v>
      </c>
      <c r="D168">
        <f t="shared" si="86"/>
        <v>5</v>
      </c>
      <c r="E168">
        <f t="shared" si="87"/>
        <v>0</v>
      </c>
      <c r="F168">
        <f t="shared" si="92"/>
        <v>0</v>
      </c>
      <c r="G168">
        <f t="shared" si="92"/>
        <v>0</v>
      </c>
      <c r="H168">
        <f t="shared" si="91"/>
        <v>0</v>
      </c>
      <c r="I168">
        <f t="shared" si="91"/>
        <v>0</v>
      </c>
      <c r="J168">
        <f t="shared" si="91"/>
        <v>1</v>
      </c>
      <c r="K168">
        <f t="shared" si="91"/>
        <v>0</v>
      </c>
      <c r="L168">
        <f t="shared" si="88"/>
        <v>3690.6666666666665</v>
      </c>
      <c r="M168">
        <f t="shared" si="90"/>
        <v>4510</v>
      </c>
      <c r="N168">
        <f t="shared" si="89"/>
        <v>3869.4</v>
      </c>
      <c r="O168">
        <f t="shared" si="63"/>
        <v>6</v>
      </c>
      <c r="P168" t="str">
        <f t="shared" si="64"/>
        <v>Summer</v>
      </c>
      <c r="Q168">
        <f t="shared" si="65"/>
        <v>15</v>
      </c>
      <c r="R168">
        <f t="shared" si="66"/>
        <v>0</v>
      </c>
      <c r="S168">
        <f t="shared" si="67"/>
        <v>1</v>
      </c>
      <c r="T168">
        <f t="shared" si="68"/>
        <v>0</v>
      </c>
      <c r="U168">
        <f t="shared" si="69"/>
        <v>0</v>
      </c>
      <c r="V168">
        <f t="shared" si="70"/>
        <v>0</v>
      </c>
      <c r="W168">
        <f t="shared" si="71"/>
        <v>0</v>
      </c>
      <c r="X168">
        <f t="shared" si="72"/>
        <v>0</v>
      </c>
      <c r="Y168">
        <f t="shared" si="73"/>
        <v>0</v>
      </c>
      <c r="Z168">
        <f t="shared" si="74"/>
        <v>0</v>
      </c>
      <c r="AA168">
        <f t="shared" si="75"/>
        <v>1</v>
      </c>
      <c r="AB168">
        <f t="shared" si="76"/>
        <v>0</v>
      </c>
      <c r="AC168">
        <f t="shared" si="77"/>
        <v>0</v>
      </c>
      <c r="AD168">
        <f t="shared" si="78"/>
        <v>0</v>
      </c>
      <c r="AE168">
        <f t="shared" si="79"/>
        <v>0</v>
      </c>
      <c r="AF168">
        <f t="shared" si="80"/>
        <v>0</v>
      </c>
      <c r="AG168">
        <f t="shared" si="81"/>
        <v>0</v>
      </c>
      <c r="AH168">
        <f t="shared" si="82"/>
        <v>0</v>
      </c>
      <c r="AI168">
        <f t="shared" si="83"/>
        <v>1</v>
      </c>
      <c r="AJ168">
        <f t="shared" si="84"/>
        <v>0</v>
      </c>
      <c r="AK168">
        <f t="shared" si="85"/>
        <v>0</v>
      </c>
    </row>
    <row r="169" spans="1:37" x14ac:dyDescent="0.35">
      <c r="A169" s="1">
        <v>41076</v>
      </c>
      <c r="B169">
        <v>4320</v>
      </c>
      <c r="C169">
        <v>3700</v>
      </c>
      <c r="D169">
        <f t="shared" si="86"/>
        <v>6</v>
      </c>
      <c r="E169">
        <f t="shared" si="87"/>
        <v>1</v>
      </c>
      <c r="F169">
        <f t="shared" si="92"/>
        <v>0</v>
      </c>
      <c r="G169">
        <f t="shared" si="92"/>
        <v>0</v>
      </c>
      <c r="H169">
        <f t="shared" si="91"/>
        <v>0</v>
      </c>
      <c r="I169">
        <f t="shared" si="91"/>
        <v>0</v>
      </c>
      <c r="J169">
        <f t="shared" si="91"/>
        <v>0</v>
      </c>
      <c r="K169">
        <f t="shared" si="91"/>
        <v>1</v>
      </c>
      <c r="L169">
        <f t="shared" si="88"/>
        <v>3650.6666666666665</v>
      </c>
      <c r="M169">
        <f t="shared" si="90"/>
        <v>4355</v>
      </c>
      <c r="N169">
        <f t="shared" si="89"/>
        <v>3639</v>
      </c>
      <c r="O169">
        <f t="shared" si="63"/>
        <v>6</v>
      </c>
      <c r="P169" t="str">
        <f t="shared" si="64"/>
        <v>Summer</v>
      </c>
      <c r="Q169">
        <f t="shared" si="65"/>
        <v>16</v>
      </c>
      <c r="R169">
        <f t="shared" si="66"/>
        <v>0</v>
      </c>
      <c r="S169">
        <f t="shared" si="67"/>
        <v>1</v>
      </c>
      <c r="T169">
        <f t="shared" si="68"/>
        <v>0</v>
      </c>
      <c r="U169">
        <f t="shared" si="69"/>
        <v>0</v>
      </c>
      <c r="V169">
        <f t="shared" si="70"/>
        <v>0</v>
      </c>
      <c r="W169">
        <f t="shared" si="71"/>
        <v>0</v>
      </c>
      <c r="X169">
        <f t="shared" si="72"/>
        <v>0</v>
      </c>
      <c r="Y169">
        <f t="shared" si="73"/>
        <v>0</v>
      </c>
      <c r="Z169">
        <f t="shared" si="74"/>
        <v>0</v>
      </c>
      <c r="AA169">
        <f t="shared" si="75"/>
        <v>1</v>
      </c>
      <c r="AB169">
        <f t="shared" si="76"/>
        <v>0</v>
      </c>
      <c r="AC169">
        <f t="shared" si="77"/>
        <v>0</v>
      </c>
      <c r="AD169">
        <f t="shared" si="78"/>
        <v>0</v>
      </c>
      <c r="AE169">
        <f t="shared" si="79"/>
        <v>0</v>
      </c>
      <c r="AF169">
        <f t="shared" si="80"/>
        <v>0</v>
      </c>
      <c r="AG169">
        <f t="shared" si="81"/>
        <v>0</v>
      </c>
      <c r="AH169">
        <f t="shared" si="82"/>
        <v>0</v>
      </c>
      <c r="AI169">
        <f t="shared" si="83"/>
        <v>1</v>
      </c>
      <c r="AJ169">
        <f t="shared" si="84"/>
        <v>0</v>
      </c>
      <c r="AK169">
        <f t="shared" si="85"/>
        <v>0</v>
      </c>
    </row>
    <row r="170" spans="1:37" x14ac:dyDescent="0.35">
      <c r="A170" s="1">
        <v>41077</v>
      </c>
      <c r="B170">
        <v>6134</v>
      </c>
      <c r="C170">
        <v>4320</v>
      </c>
      <c r="D170">
        <f t="shared" si="86"/>
        <v>7</v>
      </c>
      <c r="E170">
        <f t="shared" si="87"/>
        <v>1</v>
      </c>
      <c r="F170">
        <f t="shared" si="92"/>
        <v>0</v>
      </c>
      <c r="G170">
        <f t="shared" si="92"/>
        <v>0</v>
      </c>
      <c r="H170">
        <f t="shared" si="91"/>
        <v>0</v>
      </c>
      <c r="I170">
        <f t="shared" si="91"/>
        <v>0</v>
      </c>
      <c r="J170">
        <f t="shared" si="91"/>
        <v>0</v>
      </c>
      <c r="K170">
        <f t="shared" si="91"/>
        <v>0</v>
      </c>
      <c r="L170">
        <f t="shared" si="88"/>
        <v>3995.6666666666665</v>
      </c>
      <c r="M170">
        <f t="shared" si="90"/>
        <v>4852</v>
      </c>
      <c r="N170">
        <f t="shared" si="89"/>
        <v>3818.4</v>
      </c>
      <c r="O170">
        <f t="shared" si="63"/>
        <v>6</v>
      </c>
      <c r="P170" t="str">
        <f t="shared" si="64"/>
        <v>Summer</v>
      </c>
      <c r="Q170">
        <f t="shared" si="65"/>
        <v>17</v>
      </c>
      <c r="R170">
        <f t="shared" si="66"/>
        <v>0</v>
      </c>
      <c r="S170">
        <f t="shared" si="67"/>
        <v>1</v>
      </c>
      <c r="T170">
        <f t="shared" si="68"/>
        <v>0</v>
      </c>
      <c r="U170">
        <f t="shared" si="69"/>
        <v>0</v>
      </c>
      <c r="V170">
        <f t="shared" si="70"/>
        <v>0</v>
      </c>
      <c r="W170">
        <f t="shared" si="71"/>
        <v>0</v>
      </c>
      <c r="X170">
        <f t="shared" si="72"/>
        <v>0</v>
      </c>
      <c r="Y170">
        <f t="shared" si="73"/>
        <v>0</v>
      </c>
      <c r="Z170">
        <f t="shared" si="74"/>
        <v>0</v>
      </c>
      <c r="AA170">
        <f t="shared" si="75"/>
        <v>1</v>
      </c>
      <c r="AB170">
        <f t="shared" si="76"/>
        <v>0</v>
      </c>
      <c r="AC170">
        <f t="shared" si="77"/>
        <v>0</v>
      </c>
      <c r="AD170">
        <f t="shared" si="78"/>
        <v>0</v>
      </c>
      <c r="AE170">
        <f t="shared" si="79"/>
        <v>0</v>
      </c>
      <c r="AF170">
        <f t="shared" si="80"/>
        <v>0</v>
      </c>
      <c r="AG170">
        <f t="shared" si="81"/>
        <v>0</v>
      </c>
      <c r="AH170">
        <f t="shared" si="82"/>
        <v>0</v>
      </c>
      <c r="AI170">
        <f t="shared" si="83"/>
        <v>1</v>
      </c>
      <c r="AJ170">
        <f t="shared" si="84"/>
        <v>0</v>
      </c>
      <c r="AK170">
        <f t="shared" si="85"/>
        <v>0</v>
      </c>
    </row>
    <row r="171" spans="1:37" x14ac:dyDescent="0.35">
      <c r="A171" s="1">
        <v>41078</v>
      </c>
      <c r="B171">
        <v>3468</v>
      </c>
      <c r="C171">
        <v>6134</v>
      </c>
      <c r="D171">
        <f t="shared" si="86"/>
        <v>1</v>
      </c>
      <c r="E171">
        <f t="shared" si="87"/>
        <v>0</v>
      </c>
      <c r="F171">
        <f t="shared" si="92"/>
        <v>1</v>
      </c>
      <c r="G171">
        <f t="shared" si="92"/>
        <v>0</v>
      </c>
      <c r="H171">
        <f t="shared" si="91"/>
        <v>0</v>
      </c>
      <c r="I171">
        <f t="shared" si="91"/>
        <v>0</v>
      </c>
      <c r="J171">
        <f t="shared" si="91"/>
        <v>0</v>
      </c>
      <c r="K171">
        <f t="shared" si="91"/>
        <v>0</v>
      </c>
      <c r="L171">
        <f t="shared" si="88"/>
        <v>4718</v>
      </c>
      <c r="M171">
        <f t="shared" si="90"/>
        <v>3423</v>
      </c>
      <c r="N171">
        <f t="shared" si="89"/>
        <v>4281.2</v>
      </c>
      <c r="O171">
        <f t="shared" si="63"/>
        <v>6</v>
      </c>
      <c r="P171" t="str">
        <f t="shared" si="64"/>
        <v>Summer</v>
      </c>
      <c r="Q171">
        <f t="shared" si="65"/>
        <v>18</v>
      </c>
      <c r="R171">
        <f t="shared" si="66"/>
        <v>0</v>
      </c>
      <c r="S171">
        <f t="shared" si="67"/>
        <v>1</v>
      </c>
      <c r="T171">
        <f t="shared" si="68"/>
        <v>0</v>
      </c>
      <c r="U171">
        <f t="shared" si="69"/>
        <v>0</v>
      </c>
      <c r="V171">
        <f t="shared" si="70"/>
        <v>0</v>
      </c>
      <c r="W171">
        <f t="shared" si="71"/>
        <v>0</v>
      </c>
      <c r="X171">
        <f t="shared" si="72"/>
        <v>0</v>
      </c>
      <c r="Y171">
        <f t="shared" si="73"/>
        <v>0</v>
      </c>
      <c r="Z171">
        <f t="shared" si="74"/>
        <v>0</v>
      </c>
      <c r="AA171">
        <f t="shared" si="75"/>
        <v>1</v>
      </c>
      <c r="AB171">
        <f t="shared" si="76"/>
        <v>0</v>
      </c>
      <c r="AC171">
        <f t="shared" si="77"/>
        <v>0</v>
      </c>
      <c r="AD171">
        <f t="shared" si="78"/>
        <v>0</v>
      </c>
      <c r="AE171">
        <f t="shared" si="79"/>
        <v>0</v>
      </c>
      <c r="AF171">
        <f t="shared" si="80"/>
        <v>0</v>
      </c>
      <c r="AG171">
        <f t="shared" si="81"/>
        <v>0</v>
      </c>
      <c r="AH171">
        <f t="shared" si="82"/>
        <v>0</v>
      </c>
      <c r="AI171">
        <f t="shared" si="83"/>
        <v>1</v>
      </c>
      <c r="AJ171">
        <f t="shared" si="84"/>
        <v>0</v>
      </c>
      <c r="AK171">
        <f t="shared" si="85"/>
        <v>0</v>
      </c>
    </row>
    <row r="172" spans="1:37" x14ac:dyDescent="0.35">
      <c r="A172" s="1">
        <v>41079</v>
      </c>
      <c r="B172">
        <v>3583</v>
      </c>
      <c r="C172">
        <v>3468</v>
      </c>
      <c r="D172">
        <f t="shared" si="86"/>
        <v>2</v>
      </c>
      <c r="E172">
        <f t="shared" si="87"/>
        <v>0</v>
      </c>
      <c r="F172">
        <f t="shared" si="92"/>
        <v>0</v>
      </c>
      <c r="G172">
        <f t="shared" si="92"/>
        <v>1</v>
      </c>
      <c r="H172">
        <f t="shared" si="91"/>
        <v>0</v>
      </c>
      <c r="I172">
        <f t="shared" si="91"/>
        <v>0</v>
      </c>
      <c r="J172">
        <f t="shared" si="91"/>
        <v>0</v>
      </c>
      <c r="K172">
        <f t="shared" si="91"/>
        <v>0</v>
      </c>
      <c r="L172">
        <f t="shared" si="88"/>
        <v>4640.666666666667</v>
      </c>
      <c r="M172">
        <f t="shared" si="90"/>
        <v>3820</v>
      </c>
      <c r="N172">
        <f t="shared" si="89"/>
        <v>4317.8</v>
      </c>
      <c r="O172">
        <f t="shared" si="63"/>
        <v>6</v>
      </c>
      <c r="P172" t="str">
        <f t="shared" si="64"/>
        <v>Summer</v>
      </c>
      <c r="Q172">
        <f t="shared" si="65"/>
        <v>19</v>
      </c>
      <c r="R172">
        <f t="shared" si="66"/>
        <v>0</v>
      </c>
      <c r="S172">
        <f t="shared" si="67"/>
        <v>1</v>
      </c>
      <c r="T172">
        <f t="shared" si="68"/>
        <v>0</v>
      </c>
      <c r="U172">
        <f t="shared" si="69"/>
        <v>0</v>
      </c>
      <c r="V172">
        <f t="shared" si="70"/>
        <v>0</v>
      </c>
      <c r="W172">
        <f t="shared" si="71"/>
        <v>0</v>
      </c>
      <c r="X172">
        <f t="shared" si="72"/>
        <v>0</v>
      </c>
      <c r="Y172">
        <f t="shared" si="73"/>
        <v>0</v>
      </c>
      <c r="Z172">
        <f t="shared" si="74"/>
        <v>0</v>
      </c>
      <c r="AA172">
        <f t="shared" si="75"/>
        <v>1</v>
      </c>
      <c r="AB172">
        <f t="shared" si="76"/>
        <v>0</v>
      </c>
      <c r="AC172">
        <f t="shared" si="77"/>
        <v>0</v>
      </c>
      <c r="AD172">
        <f t="shared" si="78"/>
        <v>0</v>
      </c>
      <c r="AE172">
        <f t="shared" si="79"/>
        <v>0</v>
      </c>
      <c r="AF172">
        <f t="shared" si="80"/>
        <v>0</v>
      </c>
      <c r="AG172">
        <f t="shared" si="81"/>
        <v>0</v>
      </c>
      <c r="AH172">
        <f t="shared" si="82"/>
        <v>0</v>
      </c>
      <c r="AI172">
        <f t="shared" si="83"/>
        <v>1</v>
      </c>
      <c r="AJ172">
        <f t="shared" si="84"/>
        <v>0</v>
      </c>
      <c r="AK172">
        <f t="shared" si="85"/>
        <v>0</v>
      </c>
    </row>
    <row r="173" spans="1:37" x14ac:dyDescent="0.35">
      <c r="A173" s="1">
        <v>41080</v>
      </c>
      <c r="B173">
        <v>3633</v>
      </c>
      <c r="C173">
        <v>3583</v>
      </c>
      <c r="D173">
        <f t="shared" si="86"/>
        <v>3</v>
      </c>
      <c r="E173">
        <f t="shared" si="87"/>
        <v>0</v>
      </c>
      <c r="F173">
        <f t="shared" si="92"/>
        <v>0</v>
      </c>
      <c r="G173">
        <f t="shared" si="92"/>
        <v>0</v>
      </c>
      <c r="H173">
        <f t="shared" si="91"/>
        <v>1</v>
      </c>
      <c r="I173">
        <f t="shared" si="91"/>
        <v>0</v>
      </c>
      <c r="J173">
        <f t="shared" si="91"/>
        <v>0</v>
      </c>
      <c r="K173">
        <f t="shared" si="91"/>
        <v>0</v>
      </c>
      <c r="L173">
        <f t="shared" si="88"/>
        <v>4395</v>
      </c>
      <c r="M173">
        <f t="shared" si="90"/>
        <v>3285</v>
      </c>
      <c r="N173">
        <f t="shared" si="89"/>
        <v>4241</v>
      </c>
      <c r="O173">
        <f t="shared" si="63"/>
        <v>6</v>
      </c>
      <c r="P173" t="str">
        <f t="shared" si="64"/>
        <v>Summer</v>
      </c>
      <c r="Q173">
        <f t="shared" si="65"/>
        <v>20</v>
      </c>
      <c r="R173">
        <f t="shared" si="66"/>
        <v>0</v>
      </c>
      <c r="S173">
        <f t="shared" si="67"/>
        <v>1</v>
      </c>
      <c r="T173">
        <f t="shared" si="68"/>
        <v>0</v>
      </c>
      <c r="U173">
        <f t="shared" si="69"/>
        <v>0</v>
      </c>
      <c r="V173">
        <f t="shared" si="70"/>
        <v>0</v>
      </c>
      <c r="W173">
        <f t="shared" si="71"/>
        <v>0</v>
      </c>
      <c r="X173">
        <f t="shared" si="72"/>
        <v>0</v>
      </c>
      <c r="Y173">
        <f t="shared" si="73"/>
        <v>0</v>
      </c>
      <c r="Z173">
        <f t="shared" si="74"/>
        <v>0</v>
      </c>
      <c r="AA173">
        <f t="shared" si="75"/>
        <v>1</v>
      </c>
      <c r="AB173">
        <f t="shared" si="76"/>
        <v>0</v>
      </c>
      <c r="AC173">
        <f t="shared" si="77"/>
        <v>0</v>
      </c>
      <c r="AD173">
        <f t="shared" si="78"/>
        <v>0</v>
      </c>
      <c r="AE173">
        <f t="shared" si="79"/>
        <v>0</v>
      </c>
      <c r="AF173">
        <f t="shared" si="80"/>
        <v>0</v>
      </c>
      <c r="AG173">
        <f t="shared" si="81"/>
        <v>0</v>
      </c>
      <c r="AH173">
        <f t="shared" si="82"/>
        <v>0</v>
      </c>
      <c r="AI173">
        <f t="shared" si="83"/>
        <v>0</v>
      </c>
      <c r="AJ173">
        <f t="shared" si="84"/>
        <v>1</v>
      </c>
      <c r="AK173">
        <f t="shared" si="85"/>
        <v>0</v>
      </c>
    </row>
    <row r="174" spans="1:37" x14ac:dyDescent="0.35">
      <c r="A174" s="1">
        <v>41081</v>
      </c>
      <c r="B174">
        <v>3800</v>
      </c>
      <c r="C174">
        <v>3633</v>
      </c>
      <c r="D174">
        <f t="shared" si="86"/>
        <v>4</v>
      </c>
      <c r="E174">
        <f t="shared" si="87"/>
        <v>0</v>
      </c>
      <c r="F174">
        <f t="shared" si="92"/>
        <v>0</v>
      </c>
      <c r="G174">
        <f t="shared" si="92"/>
        <v>0</v>
      </c>
      <c r="H174">
        <f t="shared" si="91"/>
        <v>0</v>
      </c>
      <c r="I174">
        <f t="shared" si="91"/>
        <v>1</v>
      </c>
      <c r="J174">
        <f t="shared" si="91"/>
        <v>0</v>
      </c>
      <c r="K174">
        <f t="shared" si="91"/>
        <v>0</v>
      </c>
      <c r="L174">
        <f t="shared" si="88"/>
        <v>3561.3333333333335</v>
      </c>
      <c r="M174">
        <f t="shared" si="90"/>
        <v>3967</v>
      </c>
      <c r="N174">
        <f t="shared" si="89"/>
        <v>4227.6000000000004</v>
      </c>
      <c r="O174">
        <f t="shared" si="63"/>
        <v>6</v>
      </c>
      <c r="P174" t="str">
        <f t="shared" si="64"/>
        <v>Summer</v>
      </c>
      <c r="Q174">
        <f t="shared" si="65"/>
        <v>21</v>
      </c>
      <c r="R174">
        <f t="shared" si="66"/>
        <v>0</v>
      </c>
      <c r="S174">
        <f t="shared" si="67"/>
        <v>1</v>
      </c>
      <c r="T174">
        <f t="shared" si="68"/>
        <v>0</v>
      </c>
      <c r="U174">
        <f t="shared" si="69"/>
        <v>0</v>
      </c>
      <c r="V174">
        <f t="shared" si="70"/>
        <v>0</v>
      </c>
      <c r="W174">
        <f t="shared" si="71"/>
        <v>0</v>
      </c>
      <c r="X174">
        <f t="shared" si="72"/>
        <v>0</v>
      </c>
      <c r="Y174">
        <f t="shared" si="73"/>
        <v>0</v>
      </c>
      <c r="Z174">
        <f t="shared" si="74"/>
        <v>0</v>
      </c>
      <c r="AA174">
        <f t="shared" si="75"/>
        <v>1</v>
      </c>
      <c r="AB174">
        <f t="shared" si="76"/>
        <v>0</v>
      </c>
      <c r="AC174">
        <f t="shared" si="77"/>
        <v>0</v>
      </c>
      <c r="AD174">
        <f t="shared" si="78"/>
        <v>0</v>
      </c>
      <c r="AE174">
        <f t="shared" si="79"/>
        <v>0</v>
      </c>
      <c r="AF174">
        <f t="shared" si="80"/>
        <v>0</v>
      </c>
      <c r="AG174">
        <f t="shared" si="81"/>
        <v>0</v>
      </c>
      <c r="AH174">
        <f t="shared" si="82"/>
        <v>0</v>
      </c>
      <c r="AI174">
        <f t="shared" si="83"/>
        <v>0</v>
      </c>
      <c r="AJ174">
        <f t="shared" si="84"/>
        <v>1</v>
      </c>
      <c r="AK174">
        <f t="shared" si="85"/>
        <v>0</v>
      </c>
    </row>
    <row r="175" spans="1:37" x14ac:dyDescent="0.35">
      <c r="A175" s="1">
        <v>41082</v>
      </c>
      <c r="B175">
        <v>3843</v>
      </c>
      <c r="C175">
        <v>3800</v>
      </c>
      <c r="D175">
        <f t="shared" si="86"/>
        <v>5</v>
      </c>
      <c r="E175">
        <f t="shared" si="87"/>
        <v>0</v>
      </c>
      <c r="F175">
        <f t="shared" si="92"/>
        <v>0</v>
      </c>
      <c r="G175">
        <f t="shared" si="92"/>
        <v>0</v>
      </c>
      <c r="H175">
        <f t="shared" si="91"/>
        <v>0</v>
      </c>
      <c r="I175">
        <f t="shared" si="91"/>
        <v>0</v>
      </c>
      <c r="J175">
        <f t="shared" si="91"/>
        <v>1</v>
      </c>
      <c r="K175">
        <f t="shared" si="91"/>
        <v>0</v>
      </c>
      <c r="L175">
        <f t="shared" si="88"/>
        <v>3672</v>
      </c>
      <c r="M175">
        <f t="shared" si="90"/>
        <v>3700</v>
      </c>
      <c r="N175">
        <f t="shared" si="89"/>
        <v>4123.6000000000004</v>
      </c>
      <c r="O175">
        <f t="shared" si="63"/>
        <v>6</v>
      </c>
      <c r="P175" t="str">
        <f t="shared" si="64"/>
        <v>Summer</v>
      </c>
      <c r="Q175">
        <f t="shared" si="65"/>
        <v>22</v>
      </c>
      <c r="R175">
        <f t="shared" si="66"/>
        <v>0</v>
      </c>
      <c r="S175">
        <f t="shared" si="67"/>
        <v>1</v>
      </c>
      <c r="T175">
        <f t="shared" si="68"/>
        <v>0</v>
      </c>
      <c r="U175">
        <f t="shared" si="69"/>
        <v>0</v>
      </c>
      <c r="V175">
        <f t="shared" si="70"/>
        <v>0</v>
      </c>
      <c r="W175">
        <f t="shared" si="71"/>
        <v>0</v>
      </c>
      <c r="X175">
        <f t="shared" si="72"/>
        <v>0</v>
      </c>
      <c r="Y175">
        <f t="shared" si="73"/>
        <v>0</v>
      </c>
      <c r="Z175">
        <f t="shared" si="74"/>
        <v>0</v>
      </c>
      <c r="AA175">
        <f t="shared" si="75"/>
        <v>1</v>
      </c>
      <c r="AB175">
        <f t="shared" si="76"/>
        <v>0</v>
      </c>
      <c r="AC175">
        <f t="shared" si="77"/>
        <v>0</v>
      </c>
      <c r="AD175">
        <f t="shared" si="78"/>
        <v>0</v>
      </c>
      <c r="AE175">
        <f t="shared" si="79"/>
        <v>0</v>
      </c>
      <c r="AF175">
        <f t="shared" si="80"/>
        <v>0</v>
      </c>
      <c r="AG175">
        <f t="shared" si="81"/>
        <v>0</v>
      </c>
      <c r="AH175">
        <f t="shared" si="82"/>
        <v>0</v>
      </c>
      <c r="AI175">
        <f t="shared" si="83"/>
        <v>0</v>
      </c>
      <c r="AJ175">
        <f t="shared" si="84"/>
        <v>1</v>
      </c>
      <c r="AK175">
        <f t="shared" si="85"/>
        <v>0</v>
      </c>
    </row>
    <row r="176" spans="1:37" x14ac:dyDescent="0.35">
      <c r="A176" s="1">
        <v>41083</v>
      </c>
      <c r="B176">
        <v>4580</v>
      </c>
      <c r="C176">
        <v>3843</v>
      </c>
      <c r="D176">
        <f t="shared" si="86"/>
        <v>6</v>
      </c>
      <c r="E176">
        <f t="shared" si="87"/>
        <v>1</v>
      </c>
      <c r="F176">
        <f t="shared" si="92"/>
        <v>0</v>
      </c>
      <c r="G176">
        <f t="shared" si="92"/>
        <v>0</v>
      </c>
      <c r="H176">
        <f t="shared" si="91"/>
        <v>0</v>
      </c>
      <c r="I176">
        <f t="shared" si="91"/>
        <v>0</v>
      </c>
      <c r="J176">
        <f t="shared" si="91"/>
        <v>0</v>
      </c>
      <c r="K176">
        <f t="shared" si="91"/>
        <v>1</v>
      </c>
      <c r="L176">
        <f t="shared" si="88"/>
        <v>3758.6666666666665</v>
      </c>
      <c r="M176">
        <f t="shared" si="90"/>
        <v>4320</v>
      </c>
      <c r="N176">
        <f t="shared" si="89"/>
        <v>3665.4</v>
      </c>
      <c r="O176">
        <f t="shared" si="63"/>
        <v>6</v>
      </c>
      <c r="P176" t="str">
        <f t="shared" si="64"/>
        <v>Summer</v>
      </c>
      <c r="Q176">
        <f t="shared" si="65"/>
        <v>23</v>
      </c>
      <c r="R176">
        <f t="shared" si="66"/>
        <v>0</v>
      </c>
      <c r="S176">
        <f t="shared" si="67"/>
        <v>1</v>
      </c>
      <c r="T176">
        <f t="shared" si="68"/>
        <v>0</v>
      </c>
      <c r="U176">
        <f t="shared" si="69"/>
        <v>0</v>
      </c>
      <c r="V176">
        <f t="shared" si="70"/>
        <v>0</v>
      </c>
      <c r="W176">
        <f t="shared" si="71"/>
        <v>0</v>
      </c>
      <c r="X176">
        <f t="shared" si="72"/>
        <v>0</v>
      </c>
      <c r="Y176">
        <f t="shared" si="73"/>
        <v>0</v>
      </c>
      <c r="Z176">
        <f t="shared" si="74"/>
        <v>0</v>
      </c>
      <c r="AA176">
        <f t="shared" si="75"/>
        <v>1</v>
      </c>
      <c r="AB176">
        <f t="shared" si="76"/>
        <v>0</v>
      </c>
      <c r="AC176">
        <f t="shared" si="77"/>
        <v>0</v>
      </c>
      <c r="AD176">
        <f t="shared" si="78"/>
        <v>0</v>
      </c>
      <c r="AE176">
        <f t="shared" si="79"/>
        <v>0</v>
      </c>
      <c r="AF176">
        <f t="shared" si="80"/>
        <v>0</v>
      </c>
      <c r="AG176">
        <f t="shared" si="81"/>
        <v>0</v>
      </c>
      <c r="AH176">
        <f t="shared" si="82"/>
        <v>0</v>
      </c>
      <c r="AI176">
        <f t="shared" si="83"/>
        <v>0</v>
      </c>
      <c r="AJ176">
        <f t="shared" si="84"/>
        <v>1</v>
      </c>
      <c r="AK176">
        <f t="shared" si="85"/>
        <v>0</v>
      </c>
    </row>
    <row r="177" spans="1:37" x14ac:dyDescent="0.35">
      <c r="A177" s="1">
        <v>41084</v>
      </c>
      <c r="B177">
        <v>4592</v>
      </c>
      <c r="C177">
        <v>4580</v>
      </c>
      <c r="D177">
        <f t="shared" si="86"/>
        <v>7</v>
      </c>
      <c r="E177">
        <f t="shared" si="87"/>
        <v>1</v>
      </c>
      <c r="F177">
        <f t="shared" si="92"/>
        <v>0</v>
      </c>
      <c r="G177">
        <f t="shared" si="92"/>
        <v>0</v>
      </c>
      <c r="H177">
        <f t="shared" si="91"/>
        <v>0</v>
      </c>
      <c r="I177">
        <f t="shared" si="91"/>
        <v>0</v>
      </c>
      <c r="J177">
        <f t="shared" si="91"/>
        <v>0</v>
      </c>
      <c r="K177">
        <f t="shared" si="91"/>
        <v>0</v>
      </c>
      <c r="L177">
        <f t="shared" si="88"/>
        <v>4074.3333333333335</v>
      </c>
      <c r="M177">
        <f t="shared" si="90"/>
        <v>6134</v>
      </c>
      <c r="N177">
        <f t="shared" si="89"/>
        <v>3887.8</v>
      </c>
      <c r="O177">
        <f t="shared" si="63"/>
        <v>6</v>
      </c>
      <c r="P177" t="str">
        <f t="shared" si="64"/>
        <v>Summer</v>
      </c>
      <c r="Q177">
        <f t="shared" si="65"/>
        <v>24</v>
      </c>
      <c r="R177">
        <f t="shared" si="66"/>
        <v>0</v>
      </c>
      <c r="S177">
        <f t="shared" si="67"/>
        <v>1</v>
      </c>
      <c r="T177">
        <f t="shared" si="68"/>
        <v>0</v>
      </c>
      <c r="U177">
        <f t="shared" si="69"/>
        <v>0</v>
      </c>
      <c r="V177">
        <f t="shared" si="70"/>
        <v>0</v>
      </c>
      <c r="W177">
        <f t="shared" si="71"/>
        <v>0</v>
      </c>
      <c r="X177">
        <f t="shared" si="72"/>
        <v>0</v>
      </c>
      <c r="Y177">
        <f t="shared" si="73"/>
        <v>0</v>
      </c>
      <c r="Z177">
        <f t="shared" si="74"/>
        <v>0</v>
      </c>
      <c r="AA177">
        <f t="shared" si="75"/>
        <v>1</v>
      </c>
      <c r="AB177">
        <f t="shared" si="76"/>
        <v>0</v>
      </c>
      <c r="AC177">
        <f t="shared" si="77"/>
        <v>0</v>
      </c>
      <c r="AD177">
        <f t="shared" si="78"/>
        <v>0</v>
      </c>
      <c r="AE177">
        <f t="shared" si="79"/>
        <v>0</v>
      </c>
      <c r="AF177">
        <f t="shared" si="80"/>
        <v>0</v>
      </c>
      <c r="AG177">
        <f t="shared" si="81"/>
        <v>0</v>
      </c>
      <c r="AH177">
        <f t="shared" si="82"/>
        <v>0</v>
      </c>
      <c r="AI177">
        <f t="shared" si="83"/>
        <v>0</v>
      </c>
      <c r="AJ177">
        <f t="shared" si="84"/>
        <v>1</v>
      </c>
      <c r="AK177">
        <f t="shared" si="85"/>
        <v>0</v>
      </c>
    </row>
    <row r="178" spans="1:37" x14ac:dyDescent="0.35">
      <c r="A178" s="1">
        <v>41085</v>
      </c>
      <c r="B178">
        <v>3615</v>
      </c>
      <c r="C178">
        <v>4592</v>
      </c>
      <c r="D178">
        <f t="shared" si="86"/>
        <v>1</v>
      </c>
      <c r="E178">
        <f t="shared" si="87"/>
        <v>0</v>
      </c>
      <c r="F178">
        <f t="shared" si="92"/>
        <v>1</v>
      </c>
      <c r="G178">
        <f t="shared" si="92"/>
        <v>0</v>
      </c>
      <c r="H178">
        <f t="shared" si="91"/>
        <v>0</v>
      </c>
      <c r="I178">
        <f t="shared" si="91"/>
        <v>0</v>
      </c>
      <c r="J178">
        <f t="shared" si="91"/>
        <v>0</v>
      </c>
      <c r="K178">
        <f t="shared" si="91"/>
        <v>0</v>
      </c>
      <c r="L178">
        <f t="shared" si="88"/>
        <v>4338.333333333333</v>
      </c>
      <c r="M178">
        <f t="shared" si="90"/>
        <v>3468</v>
      </c>
      <c r="N178">
        <f t="shared" si="89"/>
        <v>4089.6</v>
      </c>
      <c r="O178">
        <f t="shared" si="63"/>
        <v>6</v>
      </c>
      <c r="P178" t="str">
        <f t="shared" si="64"/>
        <v>Summer</v>
      </c>
      <c r="Q178">
        <f t="shared" si="65"/>
        <v>25</v>
      </c>
      <c r="R178">
        <f t="shared" si="66"/>
        <v>0</v>
      </c>
      <c r="S178">
        <f t="shared" si="67"/>
        <v>1</v>
      </c>
      <c r="T178">
        <f t="shared" si="68"/>
        <v>0</v>
      </c>
      <c r="U178">
        <f t="shared" si="69"/>
        <v>0</v>
      </c>
      <c r="V178">
        <f t="shared" si="70"/>
        <v>0</v>
      </c>
      <c r="W178">
        <f t="shared" si="71"/>
        <v>0</v>
      </c>
      <c r="X178">
        <f t="shared" si="72"/>
        <v>0</v>
      </c>
      <c r="Y178">
        <f t="shared" si="73"/>
        <v>0</v>
      </c>
      <c r="Z178">
        <f t="shared" si="74"/>
        <v>0</v>
      </c>
      <c r="AA178">
        <f t="shared" si="75"/>
        <v>1</v>
      </c>
      <c r="AB178">
        <f t="shared" si="76"/>
        <v>0</v>
      </c>
      <c r="AC178">
        <f t="shared" si="77"/>
        <v>0</v>
      </c>
      <c r="AD178">
        <f t="shared" si="78"/>
        <v>0</v>
      </c>
      <c r="AE178">
        <f t="shared" si="79"/>
        <v>0</v>
      </c>
      <c r="AF178">
        <f t="shared" si="80"/>
        <v>0</v>
      </c>
      <c r="AG178">
        <f t="shared" si="81"/>
        <v>0</v>
      </c>
      <c r="AH178">
        <f t="shared" si="82"/>
        <v>0</v>
      </c>
      <c r="AI178">
        <f t="shared" si="83"/>
        <v>0</v>
      </c>
      <c r="AJ178">
        <f t="shared" si="84"/>
        <v>1</v>
      </c>
      <c r="AK178">
        <f t="shared" si="85"/>
        <v>1</v>
      </c>
    </row>
    <row r="179" spans="1:37" x14ac:dyDescent="0.35">
      <c r="A179" s="1">
        <v>41086</v>
      </c>
      <c r="B179">
        <v>3596</v>
      </c>
      <c r="C179">
        <v>3615</v>
      </c>
      <c r="D179">
        <f t="shared" si="86"/>
        <v>2</v>
      </c>
      <c r="E179">
        <f t="shared" si="87"/>
        <v>0</v>
      </c>
      <c r="F179">
        <f t="shared" si="92"/>
        <v>0</v>
      </c>
      <c r="G179">
        <f t="shared" si="92"/>
        <v>1</v>
      </c>
      <c r="H179">
        <f t="shared" si="91"/>
        <v>0</v>
      </c>
      <c r="I179">
        <f t="shared" si="91"/>
        <v>0</v>
      </c>
      <c r="J179">
        <f t="shared" si="91"/>
        <v>0</v>
      </c>
      <c r="K179">
        <f t="shared" si="91"/>
        <v>0</v>
      </c>
      <c r="L179">
        <f t="shared" si="88"/>
        <v>4262.333333333333</v>
      </c>
      <c r="M179">
        <f t="shared" si="90"/>
        <v>3583</v>
      </c>
      <c r="N179">
        <f t="shared" si="89"/>
        <v>4086</v>
      </c>
      <c r="O179">
        <f t="shared" si="63"/>
        <v>6</v>
      </c>
      <c r="P179" t="str">
        <f t="shared" si="64"/>
        <v>Summer</v>
      </c>
      <c r="Q179">
        <f t="shared" si="65"/>
        <v>26</v>
      </c>
      <c r="R179">
        <f t="shared" si="66"/>
        <v>0</v>
      </c>
      <c r="S179">
        <f t="shared" si="67"/>
        <v>1</v>
      </c>
      <c r="T179">
        <f t="shared" si="68"/>
        <v>0</v>
      </c>
      <c r="U179">
        <f t="shared" si="69"/>
        <v>0</v>
      </c>
      <c r="V179">
        <f t="shared" si="70"/>
        <v>0</v>
      </c>
      <c r="W179">
        <f t="shared" si="71"/>
        <v>0</v>
      </c>
      <c r="X179">
        <f t="shared" si="72"/>
        <v>0</v>
      </c>
      <c r="Y179">
        <f t="shared" si="73"/>
        <v>0</v>
      </c>
      <c r="Z179">
        <f t="shared" si="74"/>
        <v>0</v>
      </c>
      <c r="AA179">
        <f t="shared" si="75"/>
        <v>1</v>
      </c>
      <c r="AB179">
        <f t="shared" si="76"/>
        <v>0</v>
      </c>
      <c r="AC179">
        <f t="shared" si="77"/>
        <v>0</v>
      </c>
      <c r="AD179">
        <f t="shared" si="78"/>
        <v>0</v>
      </c>
      <c r="AE179">
        <f t="shared" si="79"/>
        <v>0</v>
      </c>
      <c r="AF179">
        <f t="shared" si="80"/>
        <v>0</v>
      </c>
      <c r="AG179">
        <f t="shared" si="81"/>
        <v>0</v>
      </c>
      <c r="AH179">
        <f t="shared" si="82"/>
        <v>0</v>
      </c>
      <c r="AI179">
        <f t="shared" si="83"/>
        <v>0</v>
      </c>
      <c r="AJ179">
        <f t="shared" si="84"/>
        <v>1</v>
      </c>
      <c r="AK179">
        <f t="shared" si="85"/>
        <v>1</v>
      </c>
    </row>
    <row r="180" spans="1:37" x14ac:dyDescent="0.35">
      <c r="A180" s="1">
        <v>41087</v>
      </c>
      <c r="B180">
        <v>3909</v>
      </c>
      <c r="C180">
        <v>3596</v>
      </c>
      <c r="D180">
        <f t="shared" si="86"/>
        <v>3</v>
      </c>
      <c r="E180">
        <f t="shared" si="87"/>
        <v>0</v>
      </c>
      <c r="F180">
        <f t="shared" si="92"/>
        <v>0</v>
      </c>
      <c r="G180">
        <f t="shared" si="92"/>
        <v>0</v>
      </c>
      <c r="H180">
        <f t="shared" si="91"/>
        <v>1</v>
      </c>
      <c r="I180">
        <f t="shared" si="91"/>
        <v>0</v>
      </c>
      <c r="J180">
        <f t="shared" si="91"/>
        <v>0</v>
      </c>
      <c r="K180">
        <f t="shared" si="91"/>
        <v>0</v>
      </c>
      <c r="L180">
        <f t="shared" si="88"/>
        <v>3934.3333333333335</v>
      </c>
      <c r="M180">
        <f t="shared" si="90"/>
        <v>3633</v>
      </c>
      <c r="N180">
        <f t="shared" si="89"/>
        <v>4045.2</v>
      </c>
      <c r="O180">
        <f t="shared" si="63"/>
        <v>6</v>
      </c>
      <c r="P180" t="str">
        <f t="shared" si="64"/>
        <v>Summer</v>
      </c>
      <c r="Q180">
        <f t="shared" si="65"/>
        <v>27</v>
      </c>
      <c r="R180">
        <f t="shared" si="66"/>
        <v>0</v>
      </c>
      <c r="S180">
        <f t="shared" si="67"/>
        <v>1</v>
      </c>
      <c r="T180">
        <f t="shared" si="68"/>
        <v>0</v>
      </c>
      <c r="U180">
        <f t="shared" si="69"/>
        <v>0</v>
      </c>
      <c r="V180">
        <f t="shared" si="70"/>
        <v>0</v>
      </c>
      <c r="W180">
        <f t="shared" si="71"/>
        <v>0</v>
      </c>
      <c r="X180">
        <f t="shared" si="72"/>
        <v>0</v>
      </c>
      <c r="Y180">
        <f t="shared" si="73"/>
        <v>0</v>
      </c>
      <c r="Z180">
        <f t="shared" si="74"/>
        <v>0</v>
      </c>
      <c r="AA180">
        <f t="shared" si="75"/>
        <v>1</v>
      </c>
      <c r="AB180">
        <f t="shared" si="76"/>
        <v>0</v>
      </c>
      <c r="AC180">
        <f t="shared" si="77"/>
        <v>0</v>
      </c>
      <c r="AD180">
        <f t="shared" si="78"/>
        <v>0</v>
      </c>
      <c r="AE180">
        <f t="shared" si="79"/>
        <v>0</v>
      </c>
      <c r="AF180">
        <f t="shared" si="80"/>
        <v>0</v>
      </c>
      <c r="AG180">
        <f t="shared" si="81"/>
        <v>0</v>
      </c>
      <c r="AH180">
        <f t="shared" si="82"/>
        <v>0</v>
      </c>
      <c r="AI180">
        <f t="shared" si="83"/>
        <v>0</v>
      </c>
      <c r="AJ180">
        <f t="shared" si="84"/>
        <v>1</v>
      </c>
      <c r="AK180">
        <f t="shared" si="85"/>
        <v>1</v>
      </c>
    </row>
    <row r="181" spans="1:37" x14ac:dyDescent="0.35">
      <c r="A181" s="1">
        <v>41088</v>
      </c>
      <c r="B181">
        <v>4080</v>
      </c>
      <c r="C181">
        <v>3909</v>
      </c>
      <c r="D181">
        <f t="shared" si="86"/>
        <v>4</v>
      </c>
      <c r="E181">
        <f t="shared" si="87"/>
        <v>0</v>
      </c>
      <c r="F181">
        <f t="shared" si="92"/>
        <v>0</v>
      </c>
      <c r="G181">
        <f t="shared" si="92"/>
        <v>0</v>
      </c>
      <c r="H181">
        <f t="shared" si="91"/>
        <v>0</v>
      </c>
      <c r="I181">
        <f t="shared" si="91"/>
        <v>1</v>
      </c>
      <c r="J181">
        <f t="shared" si="91"/>
        <v>0</v>
      </c>
      <c r="K181">
        <f t="shared" si="91"/>
        <v>0</v>
      </c>
      <c r="L181">
        <f t="shared" si="88"/>
        <v>3706.6666666666665</v>
      </c>
      <c r="M181">
        <f t="shared" si="90"/>
        <v>3800</v>
      </c>
      <c r="N181">
        <f t="shared" si="89"/>
        <v>4058.4</v>
      </c>
      <c r="O181">
        <f t="shared" si="63"/>
        <v>6</v>
      </c>
      <c r="P181" t="str">
        <f t="shared" si="64"/>
        <v>Summer</v>
      </c>
      <c r="Q181">
        <f t="shared" si="65"/>
        <v>28</v>
      </c>
      <c r="R181">
        <f t="shared" si="66"/>
        <v>0</v>
      </c>
      <c r="S181">
        <f t="shared" si="67"/>
        <v>1</v>
      </c>
      <c r="T181">
        <f t="shared" si="68"/>
        <v>0</v>
      </c>
      <c r="U181">
        <f t="shared" si="69"/>
        <v>0</v>
      </c>
      <c r="V181">
        <f t="shared" si="70"/>
        <v>0</v>
      </c>
      <c r="W181">
        <f t="shared" si="71"/>
        <v>0</v>
      </c>
      <c r="X181">
        <f t="shared" si="72"/>
        <v>0</v>
      </c>
      <c r="Y181">
        <f t="shared" si="73"/>
        <v>0</v>
      </c>
      <c r="Z181">
        <f t="shared" si="74"/>
        <v>0</v>
      </c>
      <c r="AA181">
        <f t="shared" si="75"/>
        <v>1</v>
      </c>
      <c r="AB181">
        <f t="shared" si="76"/>
        <v>0</v>
      </c>
      <c r="AC181">
        <f t="shared" si="77"/>
        <v>0</v>
      </c>
      <c r="AD181">
        <f t="shared" si="78"/>
        <v>0</v>
      </c>
      <c r="AE181">
        <f t="shared" si="79"/>
        <v>0</v>
      </c>
      <c r="AF181">
        <f t="shared" si="80"/>
        <v>0</v>
      </c>
      <c r="AG181">
        <f t="shared" si="81"/>
        <v>0</v>
      </c>
      <c r="AH181">
        <f t="shared" si="82"/>
        <v>0</v>
      </c>
      <c r="AI181">
        <f t="shared" si="83"/>
        <v>0</v>
      </c>
      <c r="AJ181">
        <f t="shared" si="84"/>
        <v>1</v>
      </c>
      <c r="AK181">
        <f t="shared" si="85"/>
        <v>1</v>
      </c>
    </row>
    <row r="182" spans="1:37" x14ac:dyDescent="0.35">
      <c r="A182" s="1">
        <v>41089</v>
      </c>
      <c r="B182">
        <v>4686</v>
      </c>
      <c r="C182">
        <v>4080</v>
      </c>
      <c r="D182">
        <f t="shared" si="86"/>
        <v>5</v>
      </c>
      <c r="E182">
        <f t="shared" si="87"/>
        <v>0</v>
      </c>
      <c r="F182">
        <f t="shared" si="92"/>
        <v>0</v>
      </c>
      <c r="G182">
        <f t="shared" si="92"/>
        <v>0</v>
      </c>
      <c r="H182">
        <f t="shared" si="91"/>
        <v>0</v>
      </c>
      <c r="I182">
        <f t="shared" si="91"/>
        <v>0</v>
      </c>
      <c r="J182">
        <f t="shared" si="91"/>
        <v>1</v>
      </c>
      <c r="K182">
        <f t="shared" si="91"/>
        <v>0</v>
      </c>
      <c r="L182">
        <f t="shared" si="88"/>
        <v>3861.6666666666665</v>
      </c>
      <c r="M182">
        <f t="shared" si="90"/>
        <v>3843</v>
      </c>
      <c r="N182">
        <f t="shared" si="89"/>
        <v>3958.4</v>
      </c>
      <c r="O182">
        <f t="shared" si="63"/>
        <v>6</v>
      </c>
      <c r="P182" t="str">
        <f t="shared" si="64"/>
        <v>Summer</v>
      </c>
      <c r="Q182">
        <f t="shared" si="65"/>
        <v>29</v>
      </c>
      <c r="R182">
        <f t="shared" si="66"/>
        <v>0</v>
      </c>
      <c r="S182">
        <f t="shared" si="67"/>
        <v>1</v>
      </c>
      <c r="T182">
        <f t="shared" si="68"/>
        <v>0</v>
      </c>
      <c r="U182">
        <f t="shared" si="69"/>
        <v>0</v>
      </c>
      <c r="V182">
        <f t="shared" si="70"/>
        <v>0</v>
      </c>
      <c r="W182">
        <f t="shared" si="71"/>
        <v>0</v>
      </c>
      <c r="X182">
        <f t="shared" si="72"/>
        <v>0</v>
      </c>
      <c r="Y182">
        <f t="shared" si="73"/>
        <v>0</v>
      </c>
      <c r="Z182">
        <f t="shared" si="74"/>
        <v>0</v>
      </c>
      <c r="AA182">
        <f t="shared" si="75"/>
        <v>1</v>
      </c>
      <c r="AB182">
        <f t="shared" si="76"/>
        <v>0</v>
      </c>
      <c r="AC182">
        <f t="shared" si="77"/>
        <v>0</v>
      </c>
      <c r="AD182">
        <f t="shared" si="78"/>
        <v>0</v>
      </c>
      <c r="AE182">
        <f t="shared" si="79"/>
        <v>0</v>
      </c>
      <c r="AF182">
        <f t="shared" si="80"/>
        <v>0</v>
      </c>
      <c r="AG182">
        <f t="shared" si="81"/>
        <v>0</v>
      </c>
      <c r="AH182">
        <f t="shared" si="82"/>
        <v>0</v>
      </c>
      <c r="AI182">
        <f t="shared" si="83"/>
        <v>0</v>
      </c>
      <c r="AJ182">
        <f t="shared" si="84"/>
        <v>1</v>
      </c>
      <c r="AK182">
        <f t="shared" si="85"/>
        <v>1</v>
      </c>
    </row>
    <row r="183" spans="1:37" x14ac:dyDescent="0.35">
      <c r="A183" s="1">
        <v>41090</v>
      </c>
      <c r="B183">
        <v>4815</v>
      </c>
      <c r="C183">
        <v>4686</v>
      </c>
      <c r="D183">
        <f t="shared" si="86"/>
        <v>6</v>
      </c>
      <c r="E183">
        <f t="shared" si="87"/>
        <v>1</v>
      </c>
      <c r="F183">
        <f t="shared" si="92"/>
        <v>0</v>
      </c>
      <c r="G183">
        <f t="shared" si="92"/>
        <v>0</v>
      </c>
      <c r="H183">
        <f t="shared" si="91"/>
        <v>0</v>
      </c>
      <c r="I183">
        <f t="shared" si="91"/>
        <v>0</v>
      </c>
      <c r="J183">
        <f t="shared" si="91"/>
        <v>0</v>
      </c>
      <c r="K183">
        <f t="shared" si="91"/>
        <v>1</v>
      </c>
      <c r="L183">
        <f t="shared" si="88"/>
        <v>4225</v>
      </c>
      <c r="M183">
        <f t="shared" si="90"/>
        <v>4580</v>
      </c>
      <c r="N183">
        <f t="shared" si="89"/>
        <v>3977.2</v>
      </c>
      <c r="O183">
        <f t="shared" si="63"/>
        <v>6</v>
      </c>
      <c r="P183" t="str">
        <f t="shared" si="64"/>
        <v>Summer</v>
      </c>
      <c r="Q183">
        <f t="shared" si="65"/>
        <v>30</v>
      </c>
      <c r="R183">
        <f t="shared" si="66"/>
        <v>0</v>
      </c>
      <c r="S183">
        <f t="shared" si="67"/>
        <v>1</v>
      </c>
      <c r="T183">
        <f t="shared" si="68"/>
        <v>0</v>
      </c>
      <c r="U183">
        <f t="shared" si="69"/>
        <v>0</v>
      </c>
      <c r="V183">
        <f t="shared" si="70"/>
        <v>0</v>
      </c>
      <c r="W183">
        <f t="shared" si="71"/>
        <v>0</v>
      </c>
      <c r="X183">
        <f t="shared" si="72"/>
        <v>0</v>
      </c>
      <c r="Y183">
        <f t="shared" si="73"/>
        <v>0</v>
      </c>
      <c r="Z183">
        <f t="shared" si="74"/>
        <v>0</v>
      </c>
      <c r="AA183">
        <f t="shared" si="75"/>
        <v>1</v>
      </c>
      <c r="AB183">
        <f t="shared" si="76"/>
        <v>0</v>
      </c>
      <c r="AC183">
        <f t="shared" si="77"/>
        <v>0</v>
      </c>
      <c r="AD183">
        <f t="shared" si="78"/>
        <v>0</v>
      </c>
      <c r="AE183">
        <f t="shared" si="79"/>
        <v>0</v>
      </c>
      <c r="AF183">
        <f t="shared" si="80"/>
        <v>0</v>
      </c>
      <c r="AG183">
        <f t="shared" si="81"/>
        <v>0</v>
      </c>
      <c r="AH183">
        <f t="shared" si="82"/>
        <v>0</v>
      </c>
      <c r="AI183">
        <f t="shared" si="83"/>
        <v>0</v>
      </c>
      <c r="AJ183">
        <f t="shared" si="84"/>
        <v>1</v>
      </c>
      <c r="AK183">
        <f t="shared" si="85"/>
        <v>1</v>
      </c>
    </row>
    <row r="184" spans="1:37" x14ac:dyDescent="0.35">
      <c r="A184" s="1">
        <v>41091</v>
      </c>
      <c r="B184">
        <v>4948</v>
      </c>
      <c r="C184">
        <v>4815</v>
      </c>
      <c r="D184">
        <f t="shared" si="86"/>
        <v>7</v>
      </c>
      <c r="E184">
        <f t="shared" si="87"/>
        <v>1</v>
      </c>
      <c r="F184">
        <f t="shared" ref="F184:G203" si="93">IF($D184=F$2,1,0)</f>
        <v>0</v>
      </c>
      <c r="G184">
        <f t="shared" si="93"/>
        <v>0</v>
      </c>
      <c r="H184">
        <f t="shared" si="91"/>
        <v>0</v>
      </c>
      <c r="I184">
        <f t="shared" si="91"/>
        <v>0</v>
      </c>
      <c r="J184">
        <f t="shared" si="91"/>
        <v>0</v>
      </c>
      <c r="K184">
        <f t="shared" si="91"/>
        <v>0</v>
      </c>
      <c r="L184">
        <f t="shared" si="88"/>
        <v>4527</v>
      </c>
      <c r="M184">
        <f t="shared" si="90"/>
        <v>4592</v>
      </c>
      <c r="N184">
        <f t="shared" si="89"/>
        <v>4217.2</v>
      </c>
      <c r="O184">
        <f t="shared" si="63"/>
        <v>7</v>
      </c>
      <c r="P184" t="str">
        <f t="shared" si="64"/>
        <v>Summer</v>
      </c>
      <c r="Q184">
        <f t="shared" si="65"/>
        <v>1</v>
      </c>
      <c r="R184">
        <f t="shared" si="66"/>
        <v>0</v>
      </c>
      <c r="S184">
        <f t="shared" si="67"/>
        <v>1</v>
      </c>
      <c r="T184">
        <f t="shared" si="68"/>
        <v>0</v>
      </c>
      <c r="U184">
        <f t="shared" si="69"/>
        <v>0</v>
      </c>
      <c r="V184">
        <f t="shared" si="70"/>
        <v>0</v>
      </c>
      <c r="W184">
        <f t="shared" si="71"/>
        <v>0</v>
      </c>
      <c r="X184">
        <f t="shared" si="72"/>
        <v>0</v>
      </c>
      <c r="Y184">
        <f t="shared" si="73"/>
        <v>0</v>
      </c>
      <c r="Z184">
        <f t="shared" si="74"/>
        <v>0</v>
      </c>
      <c r="AA184">
        <f t="shared" si="75"/>
        <v>0</v>
      </c>
      <c r="AB184">
        <f t="shared" si="76"/>
        <v>1</v>
      </c>
      <c r="AC184">
        <f t="shared" si="77"/>
        <v>0</v>
      </c>
      <c r="AD184">
        <f t="shared" si="78"/>
        <v>0</v>
      </c>
      <c r="AE184">
        <f t="shared" si="79"/>
        <v>0</v>
      </c>
      <c r="AF184">
        <f t="shared" si="80"/>
        <v>0</v>
      </c>
      <c r="AG184">
        <f t="shared" si="81"/>
        <v>0</v>
      </c>
      <c r="AH184">
        <f t="shared" si="82"/>
        <v>1</v>
      </c>
      <c r="AI184">
        <f t="shared" si="83"/>
        <v>0</v>
      </c>
      <c r="AJ184">
        <f t="shared" si="84"/>
        <v>0</v>
      </c>
      <c r="AK184">
        <f t="shared" si="85"/>
        <v>0</v>
      </c>
    </row>
    <row r="185" spans="1:37" x14ac:dyDescent="0.35">
      <c r="A185" s="1">
        <v>41092</v>
      </c>
      <c r="B185">
        <v>3637</v>
      </c>
      <c r="C185">
        <v>4948</v>
      </c>
      <c r="D185">
        <f t="shared" si="86"/>
        <v>1</v>
      </c>
      <c r="E185">
        <f t="shared" si="87"/>
        <v>0</v>
      </c>
      <c r="F185">
        <f t="shared" si="93"/>
        <v>1</v>
      </c>
      <c r="G185">
        <f t="shared" si="93"/>
        <v>0</v>
      </c>
      <c r="H185">
        <f t="shared" si="91"/>
        <v>0</v>
      </c>
      <c r="I185">
        <f t="shared" si="91"/>
        <v>0</v>
      </c>
      <c r="J185">
        <f t="shared" si="91"/>
        <v>0</v>
      </c>
      <c r="K185">
        <f t="shared" si="91"/>
        <v>0</v>
      </c>
      <c r="L185">
        <f t="shared" si="88"/>
        <v>4816.333333333333</v>
      </c>
      <c r="M185">
        <f t="shared" si="90"/>
        <v>3615</v>
      </c>
      <c r="N185">
        <f t="shared" si="89"/>
        <v>4487.6000000000004</v>
      </c>
      <c r="O185">
        <f t="shared" si="63"/>
        <v>7</v>
      </c>
      <c r="P185" t="str">
        <f t="shared" si="64"/>
        <v>Summer</v>
      </c>
      <c r="Q185">
        <f t="shared" si="65"/>
        <v>2</v>
      </c>
      <c r="R185">
        <f t="shared" si="66"/>
        <v>0</v>
      </c>
      <c r="S185">
        <f t="shared" si="67"/>
        <v>1</v>
      </c>
      <c r="T185">
        <f t="shared" si="68"/>
        <v>0</v>
      </c>
      <c r="U185">
        <f t="shared" si="69"/>
        <v>0</v>
      </c>
      <c r="V185">
        <f t="shared" si="70"/>
        <v>0</v>
      </c>
      <c r="W185">
        <f t="shared" si="71"/>
        <v>0</v>
      </c>
      <c r="X185">
        <f t="shared" si="72"/>
        <v>0</v>
      </c>
      <c r="Y185">
        <f t="shared" si="73"/>
        <v>0</v>
      </c>
      <c r="Z185">
        <f t="shared" si="74"/>
        <v>0</v>
      </c>
      <c r="AA185">
        <f t="shared" si="75"/>
        <v>0</v>
      </c>
      <c r="AB185">
        <f t="shared" si="76"/>
        <v>1</v>
      </c>
      <c r="AC185">
        <f t="shared" si="77"/>
        <v>0</v>
      </c>
      <c r="AD185">
        <f t="shared" si="78"/>
        <v>0</v>
      </c>
      <c r="AE185">
        <f t="shared" si="79"/>
        <v>0</v>
      </c>
      <c r="AF185">
        <f t="shared" si="80"/>
        <v>0</v>
      </c>
      <c r="AG185">
        <f t="shared" si="81"/>
        <v>0</v>
      </c>
      <c r="AH185">
        <f t="shared" si="82"/>
        <v>1</v>
      </c>
      <c r="AI185">
        <f t="shared" si="83"/>
        <v>0</v>
      </c>
      <c r="AJ185">
        <f t="shared" si="84"/>
        <v>0</v>
      </c>
      <c r="AK185">
        <f t="shared" si="85"/>
        <v>0</v>
      </c>
    </row>
    <row r="186" spans="1:37" x14ac:dyDescent="0.35">
      <c r="A186" s="1">
        <v>41093</v>
      </c>
      <c r="B186">
        <v>4048</v>
      </c>
      <c r="C186">
        <v>3637</v>
      </c>
      <c r="D186">
        <f t="shared" si="86"/>
        <v>2</v>
      </c>
      <c r="E186">
        <f t="shared" si="87"/>
        <v>0</v>
      </c>
      <c r="F186">
        <f t="shared" si="93"/>
        <v>0</v>
      </c>
      <c r="G186">
        <f t="shared" si="93"/>
        <v>1</v>
      </c>
      <c r="H186">
        <f t="shared" si="91"/>
        <v>0</v>
      </c>
      <c r="I186">
        <f t="shared" si="91"/>
        <v>0</v>
      </c>
      <c r="J186">
        <f t="shared" si="91"/>
        <v>0</v>
      </c>
      <c r="K186">
        <f t="shared" si="91"/>
        <v>0</v>
      </c>
      <c r="L186">
        <f t="shared" si="88"/>
        <v>4466.666666666667</v>
      </c>
      <c r="M186">
        <f t="shared" si="90"/>
        <v>3596</v>
      </c>
      <c r="N186">
        <f t="shared" si="89"/>
        <v>4433.2</v>
      </c>
      <c r="O186">
        <f t="shared" si="63"/>
        <v>7</v>
      </c>
      <c r="P186" t="str">
        <f t="shared" si="64"/>
        <v>Summer</v>
      </c>
      <c r="Q186">
        <f t="shared" si="65"/>
        <v>3</v>
      </c>
      <c r="R186">
        <f t="shared" si="66"/>
        <v>0</v>
      </c>
      <c r="S186">
        <f t="shared" si="67"/>
        <v>1</v>
      </c>
      <c r="T186">
        <f t="shared" si="68"/>
        <v>0</v>
      </c>
      <c r="U186">
        <f t="shared" si="69"/>
        <v>0</v>
      </c>
      <c r="V186">
        <f t="shared" si="70"/>
        <v>0</v>
      </c>
      <c r="W186">
        <f t="shared" si="71"/>
        <v>0</v>
      </c>
      <c r="X186">
        <f t="shared" si="72"/>
        <v>0</v>
      </c>
      <c r="Y186">
        <f t="shared" si="73"/>
        <v>0</v>
      </c>
      <c r="Z186">
        <f t="shared" si="74"/>
        <v>0</v>
      </c>
      <c r="AA186">
        <f t="shared" si="75"/>
        <v>0</v>
      </c>
      <c r="AB186">
        <f t="shared" si="76"/>
        <v>1</v>
      </c>
      <c r="AC186">
        <f t="shared" si="77"/>
        <v>0</v>
      </c>
      <c r="AD186">
        <f t="shared" si="78"/>
        <v>0</v>
      </c>
      <c r="AE186">
        <f t="shared" si="79"/>
        <v>0</v>
      </c>
      <c r="AF186">
        <f t="shared" si="80"/>
        <v>0</v>
      </c>
      <c r="AG186">
        <f t="shared" si="81"/>
        <v>0</v>
      </c>
      <c r="AH186">
        <f t="shared" si="82"/>
        <v>1</v>
      </c>
      <c r="AI186">
        <f t="shared" si="83"/>
        <v>0</v>
      </c>
      <c r="AJ186">
        <f t="shared" si="84"/>
        <v>0</v>
      </c>
      <c r="AK186">
        <f t="shared" si="85"/>
        <v>0</v>
      </c>
    </row>
    <row r="187" spans="1:37" x14ac:dyDescent="0.35">
      <c r="A187" s="1">
        <v>41094</v>
      </c>
      <c r="B187">
        <v>3795</v>
      </c>
      <c r="C187">
        <v>4048</v>
      </c>
      <c r="D187">
        <f t="shared" si="86"/>
        <v>3</v>
      </c>
      <c r="E187">
        <f t="shared" si="87"/>
        <v>0</v>
      </c>
      <c r="F187">
        <f t="shared" si="93"/>
        <v>0</v>
      </c>
      <c r="G187">
        <f t="shared" si="93"/>
        <v>0</v>
      </c>
      <c r="H187">
        <f t="shared" si="91"/>
        <v>1</v>
      </c>
      <c r="I187">
        <f t="shared" si="91"/>
        <v>0</v>
      </c>
      <c r="J187">
        <f t="shared" si="91"/>
        <v>0</v>
      </c>
      <c r="K187">
        <f t="shared" si="91"/>
        <v>0</v>
      </c>
      <c r="L187">
        <f t="shared" si="88"/>
        <v>4211</v>
      </c>
      <c r="M187">
        <f t="shared" si="90"/>
        <v>3909</v>
      </c>
      <c r="N187">
        <f t="shared" si="89"/>
        <v>4426.8</v>
      </c>
      <c r="O187">
        <f t="shared" si="63"/>
        <v>7</v>
      </c>
      <c r="P187" t="str">
        <f t="shared" si="64"/>
        <v>Summer</v>
      </c>
      <c r="Q187">
        <f t="shared" si="65"/>
        <v>4</v>
      </c>
      <c r="R187">
        <f t="shared" si="66"/>
        <v>0</v>
      </c>
      <c r="S187">
        <f t="shared" si="67"/>
        <v>1</v>
      </c>
      <c r="T187">
        <f t="shared" si="68"/>
        <v>0</v>
      </c>
      <c r="U187">
        <f t="shared" si="69"/>
        <v>0</v>
      </c>
      <c r="V187">
        <f t="shared" si="70"/>
        <v>0</v>
      </c>
      <c r="W187">
        <f t="shared" si="71"/>
        <v>0</v>
      </c>
      <c r="X187">
        <f t="shared" si="72"/>
        <v>0</v>
      </c>
      <c r="Y187">
        <f t="shared" si="73"/>
        <v>0</v>
      </c>
      <c r="Z187">
        <f t="shared" si="74"/>
        <v>0</v>
      </c>
      <c r="AA187">
        <f t="shared" si="75"/>
        <v>0</v>
      </c>
      <c r="AB187">
        <f t="shared" si="76"/>
        <v>1</v>
      </c>
      <c r="AC187">
        <f t="shared" si="77"/>
        <v>0</v>
      </c>
      <c r="AD187">
        <f t="shared" si="78"/>
        <v>0</v>
      </c>
      <c r="AE187">
        <f t="shared" si="79"/>
        <v>0</v>
      </c>
      <c r="AF187">
        <f t="shared" si="80"/>
        <v>0</v>
      </c>
      <c r="AG187">
        <f t="shared" si="81"/>
        <v>0</v>
      </c>
      <c r="AH187">
        <f t="shared" si="82"/>
        <v>1</v>
      </c>
      <c r="AI187">
        <f t="shared" si="83"/>
        <v>0</v>
      </c>
      <c r="AJ187">
        <f t="shared" si="84"/>
        <v>0</v>
      </c>
      <c r="AK187">
        <f t="shared" si="85"/>
        <v>0</v>
      </c>
    </row>
    <row r="188" spans="1:37" x14ac:dyDescent="0.35">
      <c r="A188" s="1">
        <v>41095</v>
      </c>
      <c r="B188">
        <v>3891</v>
      </c>
      <c r="C188">
        <v>3795</v>
      </c>
      <c r="D188">
        <f t="shared" si="86"/>
        <v>4</v>
      </c>
      <c r="E188">
        <f t="shared" si="87"/>
        <v>0</v>
      </c>
      <c r="F188">
        <f t="shared" si="93"/>
        <v>0</v>
      </c>
      <c r="G188">
        <f t="shared" si="93"/>
        <v>0</v>
      </c>
      <c r="H188">
        <f t="shared" si="91"/>
        <v>0</v>
      </c>
      <c r="I188">
        <f t="shared" si="91"/>
        <v>1</v>
      </c>
      <c r="J188">
        <f t="shared" si="91"/>
        <v>0</v>
      </c>
      <c r="K188">
        <f t="shared" si="91"/>
        <v>0</v>
      </c>
      <c r="L188">
        <f t="shared" si="88"/>
        <v>3826.6666666666665</v>
      </c>
      <c r="M188">
        <f t="shared" si="90"/>
        <v>4080</v>
      </c>
      <c r="N188">
        <f t="shared" si="89"/>
        <v>4248.6000000000004</v>
      </c>
      <c r="O188">
        <f t="shared" si="63"/>
        <v>7</v>
      </c>
      <c r="P188" t="str">
        <f t="shared" si="64"/>
        <v>Summer</v>
      </c>
      <c r="Q188">
        <f t="shared" si="65"/>
        <v>5</v>
      </c>
      <c r="R188">
        <f t="shared" si="66"/>
        <v>0</v>
      </c>
      <c r="S188">
        <f t="shared" si="67"/>
        <v>1</v>
      </c>
      <c r="T188">
        <f t="shared" si="68"/>
        <v>0</v>
      </c>
      <c r="U188">
        <f t="shared" si="69"/>
        <v>0</v>
      </c>
      <c r="V188">
        <f t="shared" si="70"/>
        <v>0</v>
      </c>
      <c r="W188">
        <f t="shared" si="71"/>
        <v>0</v>
      </c>
      <c r="X188">
        <f t="shared" si="72"/>
        <v>0</v>
      </c>
      <c r="Y188">
        <f t="shared" si="73"/>
        <v>0</v>
      </c>
      <c r="Z188">
        <f t="shared" si="74"/>
        <v>0</v>
      </c>
      <c r="AA188">
        <f t="shared" si="75"/>
        <v>0</v>
      </c>
      <c r="AB188">
        <f t="shared" si="76"/>
        <v>1</v>
      </c>
      <c r="AC188">
        <f t="shared" si="77"/>
        <v>0</v>
      </c>
      <c r="AD188">
        <f t="shared" si="78"/>
        <v>0</v>
      </c>
      <c r="AE188">
        <f t="shared" si="79"/>
        <v>0</v>
      </c>
      <c r="AF188">
        <f t="shared" si="80"/>
        <v>0</v>
      </c>
      <c r="AG188">
        <f t="shared" si="81"/>
        <v>0</v>
      </c>
      <c r="AH188">
        <f t="shared" si="82"/>
        <v>1</v>
      </c>
      <c r="AI188">
        <f t="shared" si="83"/>
        <v>0</v>
      </c>
      <c r="AJ188">
        <f t="shared" si="84"/>
        <v>0</v>
      </c>
      <c r="AK188">
        <f t="shared" si="85"/>
        <v>0</v>
      </c>
    </row>
    <row r="189" spans="1:37" x14ac:dyDescent="0.35">
      <c r="A189" s="1">
        <v>41096</v>
      </c>
      <c r="B189">
        <v>3962</v>
      </c>
      <c r="C189">
        <v>3891</v>
      </c>
      <c r="D189">
        <f t="shared" si="86"/>
        <v>5</v>
      </c>
      <c r="E189">
        <f t="shared" si="87"/>
        <v>0</v>
      </c>
      <c r="F189">
        <f t="shared" si="93"/>
        <v>0</v>
      </c>
      <c r="G189">
        <f t="shared" si="93"/>
        <v>0</v>
      </c>
      <c r="H189">
        <f t="shared" si="91"/>
        <v>0</v>
      </c>
      <c r="I189">
        <f t="shared" si="91"/>
        <v>0</v>
      </c>
      <c r="J189">
        <f t="shared" si="91"/>
        <v>1</v>
      </c>
      <c r="K189">
        <f t="shared" si="91"/>
        <v>0</v>
      </c>
      <c r="L189">
        <f t="shared" si="88"/>
        <v>3911.3333333333335</v>
      </c>
      <c r="M189">
        <f t="shared" si="90"/>
        <v>4686</v>
      </c>
      <c r="N189">
        <f t="shared" si="89"/>
        <v>4063.8</v>
      </c>
      <c r="O189">
        <f t="shared" si="63"/>
        <v>7</v>
      </c>
      <c r="P189" t="str">
        <f t="shared" si="64"/>
        <v>Summer</v>
      </c>
      <c r="Q189">
        <f t="shared" si="65"/>
        <v>6</v>
      </c>
      <c r="R189">
        <f t="shared" si="66"/>
        <v>0</v>
      </c>
      <c r="S189">
        <f t="shared" si="67"/>
        <v>1</v>
      </c>
      <c r="T189">
        <f t="shared" si="68"/>
        <v>0</v>
      </c>
      <c r="U189">
        <f t="shared" si="69"/>
        <v>0</v>
      </c>
      <c r="V189">
        <f t="shared" si="70"/>
        <v>0</v>
      </c>
      <c r="W189">
        <f t="shared" si="71"/>
        <v>0</v>
      </c>
      <c r="X189">
        <f t="shared" si="72"/>
        <v>0</v>
      </c>
      <c r="Y189">
        <f t="shared" si="73"/>
        <v>0</v>
      </c>
      <c r="Z189">
        <f t="shared" si="74"/>
        <v>0</v>
      </c>
      <c r="AA189">
        <f t="shared" si="75"/>
        <v>0</v>
      </c>
      <c r="AB189">
        <f t="shared" si="76"/>
        <v>1</v>
      </c>
      <c r="AC189">
        <f t="shared" si="77"/>
        <v>0</v>
      </c>
      <c r="AD189">
        <f t="shared" si="78"/>
        <v>0</v>
      </c>
      <c r="AE189">
        <f t="shared" si="79"/>
        <v>0</v>
      </c>
      <c r="AF189">
        <f t="shared" si="80"/>
        <v>0</v>
      </c>
      <c r="AG189">
        <f t="shared" si="81"/>
        <v>0</v>
      </c>
      <c r="AH189">
        <f t="shared" si="82"/>
        <v>1</v>
      </c>
      <c r="AI189">
        <f t="shared" si="83"/>
        <v>0</v>
      </c>
      <c r="AJ189">
        <f t="shared" si="84"/>
        <v>0</v>
      </c>
      <c r="AK189">
        <f t="shared" si="85"/>
        <v>0</v>
      </c>
    </row>
    <row r="190" spans="1:37" x14ac:dyDescent="0.35">
      <c r="A190" s="1">
        <v>41097</v>
      </c>
      <c r="B190">
        <v>4371</v>
      </c>
      <c r="C190">
        <v>3962</v>
      </c>
      <c r="D190">
        <f t="shared" si="86"/>
        <v>6</v>
      </c>
      <c r="E190">
        <f t="shared" si="87"/>
        <v>1</v>
      </c>
      <c r="F190">
        <f t="shared" si="93"/>
        <v>0</v>
      </c>
      <c r="G190">
        <f t="shared" si="93"/>
        <v>0</v>
      </c>
      <c r="H190">
        <f t="shared" si="91"/>
        <v>0</v>
      </c>
      <c r="I190">
        <f t="shared" si="91"/>
        <v>0</v>
      </c>
      <c r="J190">
        <f t="shared" si="91"/>
        <v>0</v>
      </c>
      <c r="K190">
        <f t="shared" si="91"/>
        <v>1</v>
      </c>
      <c r="L190">
        <f t="shared" si="88"/>
        <v>3882.6666666666665</v>
      </c>
      <c r="M190">
        <f t="shared" si="90"/>
        <v>4815</v>
      </c>
      <c r="N190">
        <f t="shared" si="89"/>
        <v>3866.6</v>
      </c>
      <c r="O190">
        <f t="shared" si="63"/>
        <v>7</v>
      </c>
      <c r="P190" t="str">
        <f t="shared" si="64"/>
        <v>Summer</v>
      </c>
      <c r="Q190">
        <f t="shared" si="65"/>
        <v>7</v>
      </c>
      <c r="R190">
        <f t="shared" si="66"/>
        <v>0</v>
      </c>
      <c r="S190">
        <f t="shared" si="67"/>
        <v>1</v>
      </c>
      <c r="T190">
        <f t="shared" si="68"/>
        <v>0</v>
      </c>
      <c r="U190">
        <f t="shared" si="69"/>
        <v>0</v>
      </c>
      <c r="V190">
        <f t="shared" si="70"/>
        <v>0</v>
      </c>
      <c r="W190">
        <f t="shared" si="71"/>
        <v>0</v>
      </c>
      <c r="X190">
        <f t="shared" si="72"/>
        <v>0</v>
      </c>
      <c r="Y190">
        <f t="shared" si="73"/>
        <v>0</v>
      </c>
      <c r="Z190">
        <f t="shared" si="74"/>
        <v>0</v>
      </c>
      <c r="AA190">
        <f t="shared" si="75"/>
        <v>0</v>
      </c>
      <c r="AB190">
        <f t="shared" si="76"/>
        <v>1</v>
      </c>
      <c r="AC190">
        <f t="shared" si="77"/>
        <v>0</v>
      </c>
      <c r="AD190">
        <f t="shared" si="78"/>
        <v>0</v>
      </c>
      <c r="AE190">
        <f t="shared" si="79"/>
        <v>0</v>
      </c>
      <c r="AF190">
        <f t="shared" si="80"/>
        <v>0</v>
      </c>
      <c r="AG190">
        <f t="shared" si="81"/>
        <v>0</v>
      </c>
      <c r="AH190">
        <f t="shared" si="82"/>
        <v>1</v>
      </c>
      <c r="AI190">
        <f t="shared" si="83"/>
        <v>0</v>
      </c>
      <c r="AJ190">
        <f t="shared" si="84"/>
        <v>0</v>
      </c>
      <c r="AK190">
        <f t="shared" si="85"/>
        <v>0</v>
      </c>
    </row>
    <row r="191" spans="1:37" x14ac:dyDescent="0.35">
      <c r="A191" s="1">
        <v>41098</v>
      </c>
      <c r="B191">
        <v>5165</v>
      </c>
      <c r="C191">
        <v>4371</v>
      </c>
      <c r="D191">
        <f t="shared" si="86"/>
        <v>7</v>
      </c>
      <c r="E191">
        <f t="shared" si="87"/>
        <v>1</v>
      </c>
      <c r="F191">
        <f t="shared" si="93"/>
        <v>0</v>
      </c>
      <c r="G191">
        <f t="shared" si="93"/>
        <v>0</v>
      </c>
      <c r="H191">
        <f t="shared" si="91"/>
        <v>0</v>
      </c>
      <c r="I191">
        <f t="shared" si="91"/>
        <v>0</v>
      </c>
      <c r="J191">
        <f t="shared" si="91"/>
        <v>0</v>
      </c>
      <c r="K191">
        <f t="shared" si="91"/>
        <v>0</v>
      </c>
      <c r="L191">
        <f t="shared" si="88"/>
        <v>4074.6666666666665</v>
      </c>
      <c r="M191">
        <f t="shared" si="90"/>
        <v>4948</v>
      </c>
      <c r="N191">
        <f t="shared" si="89"/>
        <v>4013.4</v>
      </c>
      <c r="O191">
        <f t="shared" si="63"/>
        <v>7</v>
      </c>
      <c r="P191" t="str">
        <f t="shared" si="64"/>
        <v>Summer</v>
      </c>
      <c r="Q191">
        <f t="shared" si="65"/>
        <v>8</v>
      </c>
      <c r="R191">
        <f t="shared" si="66"/>
        <v>0</v>
      </c>
      <c r="S191">
        <f t="shared" si="67"/>
        <v>1</v>
      </c>
      <c r="T191">
        <f t="shared" si="68"/>
        <v>0</v>
      </c>
      <c r="U191">
        <f t="shared" si="69"/>
        <v>0</v>
      </c>
      <c r="V191">
        <f t="shared" si="70"/>
        <v>0</v>
      </c>
      <c r="W191">
        <f t="shared" si="71"/>
        <v>0</v>
      </c>
      <c r="X191">
        <f t="shared" si="72"/>
        <v>0</v>
      </c>
      <c r="Y191">
        <f t="shared" si="73"/>
        <v>0</v>
      </c>
      <c r="Z191">
        <f t="shared" si="74"/>
        <v>0</v>
      </c>
      <c r="AA191">
        <f t="shared" si="75"/>
        <v>0</v>
      </c>
      <c r="AB191">
        <f t="shared" si="76"/>
        <v>1</v>
      </c>
      <c r="AC191">
        <f t="shared" si="77"/>
        <v>0</v>
      </c>
      <c r="AD191">
        <f t="shared" si="78"/>
        <v>0</v>
      </c>
      <c r="AE191">
        <f t="shared" si="79"/>
        <v>0</v>
      </c>
      <c r="AF191">
        <f t="shared" si="80"/>
        <v>0</v>
      </c>
      <c r="AG191">
        <f t="shared" si="81"/>
        <v>0</v>
      </c>
      <c r="AH191">
        <f t="shared" si="82"/>
        <v>1</v>
      </c>
      <c r="AI191">
        <f t="shared" si="83"/>
        <v>0</v>
      </c>
      <c r="AJ191">
        <f t="shared" si="84"/>
        <v>0</v>
      </c>
      <c r="AK191">
        <f t="shared" si="85"/>
        <v>0</v>
      </c>
    </row>
    <row r="192" spans="1:37" x14ac:dyDescent="0.35">
      <c r="A192" s="1">
        <v>41099</v>
      </c>
      <c r="B192">
        <v>3698</v>
      </c>
      <c r="C192">
        <v>5165</v>
      </c>
      <c r="D192">
        <f t="shared" si="86"/>
        <v>1</v>
      </c>
      <c r="E192">
        <f t="shared" si="87"/>
        <v>0</v>
      </c>
      <c r="F192">
        <f t="shared" si="93"/>
        <v>1</v>
      </c>
      <c r="G192">
        <f t="shared" si="93"/>
        <v>0</v>
      </c>
      <c r="H192">
        <f t="shared" si="91"/>
        <v>0</v>
      </c>
      <c r="I192">
        <f t="shared" si="91"/>
        <v>0</v>
      </c>
      <c r="J192">
        <f t="shared" si="91"/>
        <v>0</v>
      </c>
      <c r="K192">
        <f t="shared" si="91"/>
        <v>0</v>
      </c>
      <c r="L192">
        <f t="shared" si="88"/>
        <v>4499.333333333333</v>
      </c>
      <c r="M192">
        <f t="shared" si="90"/>
        <v>3637</v>
      </c>
      <c r="N192">
        <f t="shared" si="89"/>
        <v>4236.8</v>
      </c>
      <c r="O192">
        <f t="shared" si="63"/>
        <v>7</v>
      </c>
      <c r="P192" t="str">
        <f t="shared" si="64"/>
        <v>Summer</v>
      </c>
      <c r="Q192">
        <f t="shared" si="65"/>
        <v>9</v>
      </c>
      <c r="R192">
        <f t="shared" si="66"/>
        <v>0</v>
      </c>
      <c r="S192">
        <f t="shared" si="67"/>
        <v>1</v>
      </c>
      <c r="T192">
        <f t="shared" si="68"/>
        <v>0</v>
      </c>
      <c r="U192">
        <f t="shared" si="69"/>
        <v>0</v>
      </c>
      <c r="V192">
        <f t="shared" si="70"/>
        <v>0</v>
      </c>
      <c r="W192">
        <f t="shared" si="71"/>
        <v>0</v>
      </c>
      <c r="X192">
        <f t="shared" si="72"/>
        <v>0</v>
      </c>
      <c r="Y192">
        <f t="shared" si="73"/>
        <v>0</v>
      </c>
      <c r="Z192">
        <f t="shared" si="74"/>
        <v>0</v>
      </c>
      <c r="AA192">
        <f t="shared" si="75"/>
        <v>0</v>
      </c>
      <c r="AB192">
        <f t="shared" si="76"/>
        <v>1</v>
      </c>
      <c r="AC192">
        <f t="shared" si="77"/>
        <v>0</v>
      </c>
      <c r="AD192">
        <f t="shared" si="78"/>
        <v>0</v>
      </c>
      <c r="AE192">
        <f t="shared" si="79"/>
        <v>0</v>
      </c>
      <c r="AF192">
        <f t="shared" si="80"/>
        <v>0</v>
      </c>
      <c r="AG192">
        <f t="shared" si="81"/>
        <v>0</v>
      </c>
      <c r="AH192">
        <f t="shared" si="82"/>
        <v>1</v>
      </c>
      <c r="AI192">
        <f t="shared" si="83"/>
        <v>0</v>
      </c>
      <c r="AJ192">
        <f t="shared" si="84"/>
        <v>0</v>
      </c>
      <c r="AK192">
        <f t="shared" si="85"/>
        <v>0</v>
      </c>
    </row>
    <row r="193" spans="1:37" x14ac:dyDescent="0.35">
      <c r="A193" s="1">
        <v>41100</v>
      </c>
      <c r="B193">
        <v>4292</v>
      </c>
      <c r="C193">
        <v>3698</v>
      </c>
      <c r="D193">
        <f t="shared" si="86"/>
        <v>2</v>
      </c>
      <c r="E193">
        <f t="shared" si="87"/>
        <v>0</v>
      </c>
      <c r="F193">
        <f t="shared" si="93"/>
        <v>0</v>
      </c>
      <c r="G193">
        <f t="shared" si="93"/>
        <v>1</v>
      </c>
      <c r="H193">
        <f t="shared" si="91"/>
        <v>0</v>
      </c>
      <c r="I193">
        <f t="shared" si="91"/>
        <v>0</v>
      </c>
      <c r="J193">
        <f t="shared" si="91"/>
        <v>0</v>
      </c>
      <c r="K193">
        <f t="shared" si="91"/>
        <v>0</v>
      </c>
      <c r="L193">
        <f t="shared" si="88"/>
        <v>4411.333333333333</v>
      </c>
      <c r="M193">
        <f t="shared" si="90"/>
        <v>4048</v>
      </c>
      <c r="N193">
        <f t="shared" si="89"/>
        <v>4217.3999999999996</v>
      </c>
      <c r="O193">
        <f t="shared" si="63"/>
        <v>7</v>
      </c>
      <c r="P193" t="str">
        <f t="shared" si="64"/>
        <v>Summer</v>
      </c>
      <c r="Q193">
        <f t="shared" si="65"/>
        <v>10</v>
      </c>
      <c r="R193">
        <f t="shared" si="66"/>
        <v>0</v>
      </c>
      <c r="S193">
        <f t="shared" si="67"/>
        <v>1</v>
      </c>
      <c r="T193">
        <f t="shared" si="68"/>
        <v>0</v>
      </c>
      <c r="U193">
        <f t="shared" si="69"/>
        <v>0</v>
      </c>
      <c r="V193">
        <f t="shared" si="70"/>
        <v>0</v>
      </c>
      <c r="W193">
        <f t="shared" si="71"/>
        <v>0</v>
      </c>
      <c r="X193">
        <f t="shared" si="72"/>
        <v>0</v>
      </c>
      <c r="Y193">
        <f t="shared" si="73"/>
        <v>0</v>
      </c>
      <c r="Z193">
        <f t="shared" si="74"/>
        <v>0</v>
      </c>
      <c r="AA193">
        <f t="shared" si="75"/>
        <v>0</v>
      </c>
      <c r="AB193">
        <f t="shared" si="76"/>
        <v>1</v>
      </c>
      <c r="AC193">
        <f t="shared" si="77"/>
        <v>0</v>
      </c>
      <c r="AD193">
        <f t="shared" si="78"/>
        <v>0</v>
      </c>
      <c r="AE193">
        <f t="shared" si="79"/>
        <v>0</v>
      </c>
      <c r="AF193">
        <f t="shared" si="80"/>
        <v>0</v>
      </c>
      <c r="AG193">
        <f t="shared" si="81"/>
        <v>0</v>
      </c>
      <c r="AH193">
        <f t="shared" si="82"/>
        <v>1</v>
      </c>
      <c r="AI193">
        <f t="shared" si="83"/>
        <v>0</v>
      </c>
      <c r="AJ193">
        <f t="shared" si="84"/>
        <v>0</v>
      </c>
      <c r="AK193">
        <f t="shared" si="85"/>
        <v>0</v>
      </c>
    </row>
    <row r="194" spans="1:37" x14ac:dyDescent="0.35">
      <c r="A194" s="1">
        <v>41101</v>
      </c>
      <c r="B194">
        <v>4362</v>
      </c>
      <c r="C194">
        <v>4292</v>
      </c>
      <c r="D194">
        <f t="shared" si="86"/>
        <v>3</v>
      </c>
      <c r="E194">
        <f t="shared" si="87"/>
        <v>0</v>
      </c>
      <c r="F194">
        <f t="shared" si="93"/>
        <v>0</v>
      </c>
      <c r="G194">
        <f t="shared" si="93"/>
        <v>0</v>
      </c>
      <c r="H194">
        <f t="shared" si="91"/>
        <v>1</v>
      </c>
      <c r="I194">
        <f t="shared" si="91"/>
        <v>0</v>
      </c>
      <c r="J194">
        <f t="shared" si="91"/>
        <v>0</v>
      </c>
      <c r="K194">
        <f t="shared" si="91"/>
        <v>0</v>
      </c>
      <c r="L194">
        <f t="shared" si="88"/>
        <v>4385</v>
      </c>
      <c r="M194">
        <f t="shared" si="90"/>
        <v>3795</v>
      </c>
      <c r="N194">
        <f t="shared" si="89"/>
        <v>4297.6000000000004</v>
      </c>
      <c r="O194">
        <f t="shared" si="63"/>
        <v>7</v>
      </c>
      <c r="P194" t="str">
        <f t="shared" si="64"/>
        <v>Summer</v>
      </c>
      <c r="Q194">
        <f t="shared" si="65"/>
        <v>11</v>
      </c>
      <c r="R194">
        <f t="shared" si="66"/>
        <v>0</v>
      </c>
      <c r="S194">
        <f t="shared" si="67"/>
        <v>1</v>
      </c>
      <c r="T194">
        <f t="shared" si="68"/>
        <v>0</v>
      </c>
      <c r="U194">
        <f t="shared" si="69"/>
        <v>0</v>
      </c>
      <c r="V194">
        <f t="shared" si="70"/>
        <v>0</v>
      </c>
      <c r="W194">
        <f t="shared" si="71"/>
        <v>0</v>
      </c>
      <c r="X194">
        <f t="shared" si="72"/>
        <v>0</v>
      </c>
      <c r="Y194">
        <f t="shared" si="73"/>
        <v>0</v>
      </c>
      <c r="Z194">
        <f t="shared" si="74"/>
        <v>0</v>
      </c>
      <c r="AA194">
        <f t="shared" si="75"/>
        <v>0</v>
      </c>
      <c r="AB194">
        <f t="shared" si="76"/>
        <v>1</v>
      </c>
      <c r="AC194">
        <f t="shared" si="77"/>
        <v>0</v>
      </c>
      <c r="AD194">
        <f t="shared" si="78"/>
        <v>0</v>
      </c>
      <c r="AE194">
        <f t="shared" si="79"/>
        <v>0</v>
      </c>
      <c r="AF194">
        <f t="shared" si="80"/>
        <v>0</v>
      </c>
      <c r="AG194">
        <f t="shared" si="81"/>
        <v>0</v>
      </c>
      <c r="AH194">
        <f t="shared" si="82"/>
        <v>0</v>
      </c>
      <c r="AI194">
        <f t="shared" si="83"/>
        <v>1</v>
      </c>
      <c r="AJ194">
        <f t="shared" si="84"/>
        <v>0</v>
      </c>
      <c r="AK194">
        <f t="shared" si="85"/>
        <v>0</v>
      </c>
    </row>
    <row r="195" spans="1:37" x14ac:dyDescent="0.35">
      <c r="A195" s="1">
        <v>41102</v>
      </c>
      <c r="B195">
        <v>4619</v>
      </c>
      <c r="C195">
        <v>4362</v>
      </c>
      <c r="D195">
        <f t="shared" si="86"/>
        <v>4</v>
      </c>
      <c r="E195">
        <f t="shared" si="87"/>
        <v>0</v>
      </c>
      <c r="F195">
        <f t="shared" si="93"/>
        <v>0</v>
      </c>
      <c r="G195">
        <f t="shared" si="93"/>
        <v>0</v>
      </c>
      <c r="H195">
        <f t="shared" si="91"/>
        <v>0</v>
      </c>
      <c r="I195">
        <f t="shared" si="91"/>
        <v>1</v>
      </c>
      <c r="J195">
        <f t="shared" si="91"/>
        <v>0</v>
      </c>
      <c r="K195">
        <f t="shared" si="91"/>
        <v>0</v>
      </c>
      <c r="L195">
        <f t="shared" si="88"/>
        <v>4117.333333333333</v>
      </c>
      <c r="M195">
        <f t="shared" si="90"/>
        <v>3891</v>
      </c>
      <c r="N195">
        <f t="shared" si="89"/>
        <v>4377.6000000000004</v>
      </c>
      <c r="O195">
        <f t="shared" ref="O195:O258" si="94">MONTH(A195)</f>
        <v>7</v>
      </c>
      <c r="P195" t="str">
        <f t="shared" ref="P195:P257" si="95">IF(OR(O195=3,O195=4,O195=5),"Spring",(IF(OR(O195=6,O195=7,O195=8),"Summer",IF(OR(O195=9,O195=10,O195=11),"Autumn","Winter"))))</f>
        <v>Summer</v>
      </c>
      <c r="Q195">
        <f t="shared" ref="Q195:Q258" si="96">DAY(A195)</f>
        <v>12</v>
      </c>
      <c r="R195">
        <f t="shared" ref="R195:R258" si="97">IF(P195="Winter",1,0)</f>
        <v>0</v>
      </c>
      <c r="S195">
        <f t="shared" ref="S195:S258" si="98">IF(P195="Summer",1,0)</f>
        <v>1</v>
      </c>
      <c r="T195">
        <f t="shared" ref="T195:T258" si="99">IF(P195="Spring",1,0)</f>
        <v>0</v>
      </c>
      <c r="U195">
        <f t="shared" ref="U195:U258" si="100">IF(P195="Autumn",1,0)</f>
        <v>0</v>
      </c>
      <c r="V195">
        <f t="shared" ref="V195:V258" si="101">IF(O195=1,1,0)</f>
        <v>0</v>
      </c>
      <c r="W195">
        <f t="shared" ref="W195:W258" si="102">IF(O195=2,1,0)</f>
        <v>0</v>
      </c>
      <c r="X195">
        <f t="shared" ref="X195:X258" si="103">IF(O195=3,1,0)</f>
        <v>0</v>
      </c>
      <c r="Y195">
        <f t="shared" ref="Y195:Y258" si="104">IF(O195=4,1,0)</f>
        <v>0</v>
      </c>
      <c r="Z195">
        <f t="shared" ref="Z195:Z258" si="105">IF(O195=5,1,0)</f>
        <v>0</v>
      </c>
      <c r="AA195">
        <f t="shared" ref="AA195:AA258" si="106">IF(O195=6,1,0)</f>
        <v>0</v>
      </c>
      <c r="AB195">
        <f t="shared" ref="AB195:AB258" si="107">IF(O195=7,1,0)</f>
        <v>1</v>
      </c>
      <c r="AC195">
        <f t="shared" ref="AC195:AC258" si="108">IF(O195=8,1,0)</f>
        <v>0</v>
      </c>
      <c r="AD195">
        <f t="shared" ref="AD195:AD258" si="109">IF(O195=9,1,0)</f>
        <v>0</v>
      </c>
      <c r="AE195">
        <f t="shared" ref="AE195:AE258" si="110">IF(O195=10,1,0)</f>
        <v>0</v>
      </c>
      <c r="AF195">
        <f t="shared" ref="AF195:AF258" si="111">IF(O195=11,1,0)</f>
        <v>0</v>
      </c>
      <c r="AG195">
        <f t="shared" ref="AG195:AG258" si="112">IF(O195=12,1,0)</f>
        <v>0</v>
      </c>
      <c r="AH195">
        <f t="shared" ref="AH195:AH258" si="113">IF(AND(Q195&gt;=1,Q195&lt;=10),1,0)</f>
        <v>0</v>
      </c>
      <c r="AI195">
        <f t="shared" ref="AI195:AI258" si="114">IF(AND(AH195=0,AJ195=0),1,0)</f>
        <v>1</v>
      </c>
      <c r="AJ195">
        <f t="shared" ref="AJ195:AJ258" si="115">IF(AND(Q195&gt;=20,Q195&lt;=30),1,0)</f>
        <v>0</v>
      </c>
      <c r="AK195">
        <f t="shared" ref="AK195:AK258" si="116">IF(AND(Q195&gt;=25,Q195&lt;=30),1,0)</f>
        <v>0</v>
      </c>
    </row>
    <row r="196" spans="1:37" x14ac:dyDescent="0.35">
      <c r="A196" s="1">
        <v>41103</v>
      </c>
      <c r="B196">
        <v>4451</v>
      </c>
      <c r="C196">
        <v>4619</v>
      </c>
      <c r="D196">
        <f t="shared" ref="D196:D259" si="117">WEEKDAY(A196,11)</f>
        <v>5</v>
      </c>
      <c r="E196">
        <f t="shared" ref="E196:E259" si="118">IF(D196&gt;5,1,0)</f>
        <v>0</v>
      </c>
      <c r="F196">
        <f t="shared" si="93"/>
        <v>0</v>
      </c>
      <c r="G196">
        <f t="shared" si="93"/>
        <v>0</v>
      </c>
      <c r="H196">
        <f t="shared" si="91"/>
        <v>0</v>
      </c>
      <c r="I196">
        <f t="shared" si="91"/>
        <v>0</v>
      </c>
      <c r="J196">
        <f t="shared" si="91"/>
        <v>1</v>
      </c>
      <c r="K196">
        <f t="shared" si="91"/>
        <v>0</v>
      </c>
      <c r="L196">
        <f t="shared" si="88"/>
        <v>4424.333333333333</v>
      </c>
      <c r="M196">
        <f t="shared" si="90"/>
        <v>3962</v>
      </c>
      <c r="N196">
        <f t="shared" si="89"/>
        <v>4427.2</v>
      </c>
      <c r="O196">
        <f t="shared" si="94"/>
        <v>7</v>
      </c>
      <c r="P196" t="str">
        <f t="shared" si="95"/>
        <v>Summer</v>
      </c>
      <c r="Q196">
        <f t="shared" si="96"/>
        <v>13</v>
      </c>
      <c r="R196">
        <f t="shared" si="97"/>
        <v>0</v>
      </c>
      <c r="S196">
        <f t="shared" si="98"/>
        <v>1</v>
      </c>
      <c r="T196">
        <f t="shared" si="99"/>
        <v>0</v>
      </c>
      <c r="U196">
        <f t="shared" si="100"/>
        <v>0</v>
      </c>
      <c r="V196">
        <f t="shared" si="101"/>
        <v>0</v>
      </c>
      <c r="W196">
        <f t="shared" si="102"/>
        <v>0</v>
      </c>
      <c r="X196">
        <f t="shared" si="103"/>
        <v>0</v>
      </c>
      <c r="Y196">
        <f t="shared" si="104"/>
        <v>0</v>
      </c>
      <c r="Z196">
        <f t="shared" si="105"/>
        <v>0</v>
      </c>
      <c r="AA196">
        <f t="shared" si="106"/>
        <v>0</v>
      </c>
      <c r="AB196">
        <f t="shared" si="107"/>
        <v>1</v>
      </c>
      <c r="AC196">
        <f t="shared" si="108"/>
        <v>0</v>
      </c>
      <c r="AD196">
        <f t="shared" si="109"/>
        <v>0</v>
      </c>
      <c r="AE196">
        <f t="shared" si="110"/>
        <v>0</v>
      </c>
      <c r="AF196">
        <f t="shared" si="111"/>
        <v>0</v>
      </c>
      <c r="AG196">
        <f t="shared" si="112"/>
        <v>0</v>
      </c>
      <c r="AH196">
        <f t="shared" si="113"/>
        <v>0</v>
      </c>
      <c r="AI196">
        <f t="shared" si="114"/>
        <v>1</v>
      </c>
      <c r="AJ196">
        <f t="shared" si="115"/>
        <v>0</v>
      </c>
      <c r="AK196">
        <f t="shared" si="116"/>
        <v>0</v>
      </c>
    </row>
    <row r="197" spans="1:37" x14ac:dyDescent="0.35">
      <c r="A197" s="1">
        <v>41104</v>
      </c>
      <c r="B197">
        <v>5277</v>
      </c>
      <c r="C197">
        <v>4451</v>
      </c>
      <c r="D197">
        <f t="shared" si="117"/>
        <v>6</v>
      </c>
      <c r="E197">
        <f t="shared" si="118"/>
        <v>1</v>
      </c>
      <c r="F197">
        <f t="shared" si="93"/>
        <v>0</v>
      </c>
      <c r="G197">
        <f t="shared" si="93"/>
        <v>0</v>
      </c>
      <c r="H197">
        <f t="shared" si="91"/>
        <v>0</v>
      </c>
      <c r="I197">
        <f t="shared" si="91"/>
        <v>0</v>
      </c>
      <c r="J197">
        <f t="shared" si="91"/>
        <v>0</v>
      </c>
      <c r="K197">
        <f t="shared" si="91"/>
        <v>1</v>
      </c>
      <c r="L197">
        <f t="shared" si="88"/>
        <v>4477.333333333333</v>
      </c>
      <c r="M197">
        <f t="shared" si="90"/>
        <v>4371</v>
      </c>
      <c r="N197">
        <f t="shared" si="89"/>
        <v>4284.3999999999996</v>
      </c>
      <c r="O197">
        <f t="shared" si="94"/>
        <v>7</v>
      </c>
      <c r="P197" t="str">
        <f t="shared" si="95"/>
        <v>Summer</v>
      </c>
      <c r="Q197">
        <f t="shared" si="96"/>
        <v>14</v>
      </c>
      <c r="R197">
        <f t="shared" si="97"/>
        <v>0</v>
      </c>
      <c r="S197">
        <f t="shared" si="98"/>
        <v>1</v>
      </c>
      <c r="T197">
        <f t="shared" si="99"/>
        <v>0</v>
      </c>
      <c r="U197">
        <f t="shared" si="100"/>
        <v>0</v>
      </c>
      <c r="V197">
        <f t="shared" si="101"/>
        <v>0</v>
      </c>
      <c r="W197">
        <f t="shared" si="102"/>
        <v>0</v>
      </c>
      <c r="X197">
        <f t="shared" si="103"/>
        <v>0</v>
      </c>
      <c r="Y197">
        <f t="shared" si="104"/>
        <v>0</v>
      </c>
      <c r="Z197">
        <f t="shared" si="105"/>
        <v>0</v>
      </c>
      <c r="AA197">
        <f t="shared" si="106"/>
        <v>0</v>
      </c>
      <c r="AB197">
        <f t="shared" si="107"/>
        <v>1</v>
      </c>
      <c r="AC197">
        <f t="shared" si="108"/>
        <v>0</v>
      </c>
      <c r="AD197">
        <f t="shared" si="109"/>
        <v>0</v>
      </c>
      <c r="AE197">
        <f t="shared" si="110"/>
        <v>0</v>
      </c>
      <c r="AF197">
        <f t="shared" si="111"/>
        <v>0</v>
      </c>
      <c r="AG197">
        <f t="shared" si="112"/>
        <v>0</v>
      </c>
      <c r="AH197">
        <f t="shared" si="113"/>
        <v>0</v>
      </c>
      <c r="AI197">
        <f t="shared" si="114"/>
        <v>1</v>
      </c>
      <c r="AJ197">
        <f t="shared" si="115"/>
        <v>0</v>
      </c>
      <c r="AK197">
        <f t="shared" si="116"/>
        <v>0</v>
      </c>
    </row>
    <row r="198" spans="1:37" x14ac:dyDescent="0.35">
      <c r="A198" s="1">
        <v>41105</v>
      </c>
      <c r="B198">
        <v>5596</v>
      </c>
      <c r="C198">
        <v>5277</v>
      </c>
      <c r="D198">
        <f t="shared" si="117"/>
        <v>7</v>
      </c>
      <c r="E198">
        <f t="shared" si="118"/>
        <v>1</v>
      </c>
      <c r="F198">
        <f t="shared" si="93"/>
        <v>0</v>
      </c>
      <c r="G198">
        <f t="shared" si="93"/>
        <v>0</v>
      </c>
      <c r="H198">
        <f t="shared" si="91"/>
        <v>0</v>
      </c>
      <c r="I198">
        <f t="shared" si="91"/>
        <v>0</v>
      </c>
      <c r="J198">
        <f t="shared" si="91"/>
        <v>0</v>
      </c>
      <c r="K198">
        <f t="shared" si="91"/>
        <v>0</v>
      </c>
      <c r="L198">
        <f t="shared" ref="L198:L261" si="119">AVERAGE(B195:B197)</f>
        <v>4782.333333333333</v>
      </c>
      <c r="M198">
        <f t="shared" si="90"/>
        <v>5165</v>
      </c>
      <c r="N198">
        <f t="shared" si="89"/>
        <v>4600.2</v>
      </c>
      <c r="O198">
        <f t="shared" si="94"/>
        <v>7</v>
      </c>
      <c r="P198" t="str">
        <f t="shared" si="95"/>
        <v>Summer</v>
      </c>
      <c r="Q198">
        <f t="shared" si="96"/>
        <v>15</v>
      </c>
      <c r="R198">
        <f t="shared" si="97"/>
        <v>0</v>
      </c>
      <c r="S198">
        <f t="shared" si="98"/>
        <v>1</v>
      </c>
      <c r="T198">
        <f t="shared" si="99"/>
        <v>0</v>
      </c>
      <c r="U198">
        <f t="shared" si="100"/>
        <v>0</v>
      </c>
      <c r="V198">
        <f t="shared" si="101"/>
        <v>0</v>
      </c>
      <c r="W198">
        <f t="shared" si="102"/>
        <v>0</v>
      </c>
      <c r="X198">
        <f t="shared" si="103"/>
        <v>0</v>
      </c>
      <c r="Y198">
        <f t="shared" si="104"/>
        <v>0</v>
      </c>
      <c r="Z198">
        <f t="shared" si="105"/>
        <v>0</v>
      </c>
      <c r="AA198">
        <f t="shared" si="106"/>
        <v>0</v>
      </c>
      <c r="AB198">
        <f t="shared" si="107"/>
        <v>1</v>
      </c>
      <c r="AC198">
        <f t="shared" si="108"/>
        <v>0</v>
      </c>
      <c r="AD198">
        <f t="shared" si="109"/>
        <v>0</v>
      </c>
      <c r="AE198">
        <f t="shared" si="110"/>
        <v>0</v>
      </c>
      <c r="AF198">
        <f t="shared" si="111"/>
        <v>0</v>
      </c>
      <c r="AG198">
        <f t="shared" si="112"/>
        <v>0</v>
      </c>
      <c r="AH198">
        <f t="shared" si="113"/>
        <v>0</v>
      </c>
      <c r="AI198">
        <f t="shared" si="114"/>
        <v>1</v>
      </c>
      <c r="AJ198">
        <f t="shared" si="115"/>
        <v>0</v>
      </c>
      <c r="AK198">
        <f t="shared" si="116"/>
        <v>0</v>
      </c>
    </row>
    <row r="199" spans="1:37" x14ac:dyDescent="0.35">
      <c r="A199" s="1">
        <v>41106</v>
      </c>
      <c r="B199">
        <v>4242</v>
      </c>
      <c r="C199">
        <v>5596</v>
      </c>
      <c r="D199">
        <f t="shared" si="117"/>
        <v>1</v>
      </c>
      <c r="E199">
        <f t="shared" si="118"/>
        <v>0</v>
      </c>
      <c r="F199">
        <f t="shared" si="93"/>
        <v>1</v>
      </c>
      <c r="G199">
        <f t="shared" si="93"/>
        <v>0</v>
      </c>
      <c r="H199">
        <f t="shared" si="91"/>
        <v>0</v>
      </c>
      <c r="I199">
        <f t="shared" si="91"/>
        <v>0</v>
      </c>
      <c r="J199">
        <f t="shared" si="91"/>
        <v>0</v>
      </c>
      <c r="K199">
        <f t="shared" si="91"/>
        <v>0</v>
      </c>
      <c r="L199">
        <f t="shared" si="119"/>
        <v>5108</v>
      </c>
      <c r="M199">
        <f t="shared" si="90"/>
        <v>3698</v>
      </c>
      <c r="N199">
        <f t="shared" si="89"/>
        <v>4861</v>
      </c>
      <c r="O199">
        <f t="shared" si="94"/>
        <v>7</v>
      </c>
      <c r="P199" t="str">
        <f t="shared" si="95"/>
        <v>Summer</v>
      </c>
      <c r="Q199">
        <f t="shared" si="96"/>
        <v>16</v>
      </c>
      <c r="R199">
        <f t="shared" si="97"/>
        <v>0</v>
      </c>
      <c r="S199">
        <f t="shared" si="98"/>
        <v>1</v>
      </c>
      <c r="T199">
        <f t="shared" si="99"/>
        <v>0</v>
      </c>
      <c r="U199">
        <f t="shared" si="100"/>
        <v>0</v>
      </c>
      <c r="V199">
        <f t="shared" si="101"/>
        <v>0</v>
      </c>
      <c r="W199">
        <f t="shared" si="102"/>
        <v>0</v>
      </c>
      <c r="X199">
        <f t="shared" si="103"/>
        <v>0</v>
      </c>
      <c r="Y199">
        <f t="shared" si="104"/>
        <v>0</v>
      </c>
      <c r="Z199">
        <f t="shared" si="105"/>
        <v>0</v>
      </c>
      <c r="AA199">
        <f t="shared" si="106"/>
        <v>0</v>
      </c>
      <c r="AB199">
        <f t="shared" si="107"/>
        <v>1</v>
      </c>
      <c r="AC199">
        <f t="shared" si="108"/>
        <v>0</v>
      </c>
      <c r="AD199">
        <f t="shared" si="109"/>
        <v>0</v>
      </c>
      <c r="AE199">
        <f t="shared" si="110"/>
        <v>0</v>
      </c>
      <c r="AF199">
        <f t="shared" si="111"/>
        <v>0</v>
      </c>
      <c r="AG199">
        <f t="shared" si="112"/>
        <v>0</v>
      </c>
      <c r="AH199">
        <f t="shared" si="113"/>
        <v>0</v>
      </c>
      <c r="AI199">
        <f t="shared" si="114"/>
        <v>1</v>
      </c>
      <c r="AJ199">
        <f t="shared" si="115"/>
        <v>0</v>
      </c>
      <c r="AK199">
        <f t="shared" si="116"/>
        <v>0</v>
      </c>
    </row>
    <row r="200" spans="1:37" x14ac:dyDescent="0.35">
      <c r="A200" s="1">
        <v>41107</v>
      </c>
      <c r="B200">
        <v>4394</v>
      </c>
      <c r="C200">
        <v>4242</v>
      </c>
      <c r="D200">
        <f t="shared" si="117"/>
        <v>2</v>
      </c>
      <c r="E200">
        <f t="shared" si="118"/>
        <v>0</v>
      </c>
      <c r="F200">
        <f t="shared" si="93"/>
        <v>0</v>
      </c>
      <c r="G200">
        <f t="shared" si="93"/>
        <v>1</v>
      </c>
      <c r="H200">
        <f t="shared" si="91"/>
        <v>0</v>
      </c>
      <c r="I200">
        <f t="shared" si="91"/>
        <v>0</v>
      </c>
      <c r="J200">
        <f t="shared" si="91"/>
        <v>0</v>
      </c>
      <c r="K200">
        <f t="shared" si="91"/>
        <v>0</v>
      </c>
      <c r="L200">
        <f t="shared" si="119"/>
        <v>5038.333333333333</v>
      </c>
      <c r="M200">
        <f t="shared" si="90"/>
        <v>4292</v>
      </c>
      <c r="N200">
        <f t="shared" ref="N200:N263" si="120">AVERAGE(B195:B199)</f>
        <v>4837</v>
      </c>
      <c r="O200">
        <f t="shared" si="94"/>
        <v>7</v>
      </c>
      <c r="P200" t="str">
        <f t="shared" si="95"/>
        <v>Summer</v>
      </c>
      <c r="Q200">
        <f t="shared" si="96"/>
        <v>17</v>
      </c>
      <c r="R200">
        <f t="shared" si="97"/>
        <v>0</v>
      </c>
      <c r="S200">
        <f t="shared" si="98"/>
        <v>1</v>
      </c>
      <c r="T200">
        <f t="shared" si="99"/>
        <v>0</v>
      </c>
      <c r="U200">
        <f t="shared" si="100"/>
        <v>0</v>
      </c>
      <c r="V200">
        <f t="shared" si="101"/>
        <v>0</v>
      </c>
      <c r="W200">
        <f t="shared" si="102"/>
        <v>0</v>
      </c>
      <c r="X200">
        <f t="shared" si="103"/>
        <v>0</v>
      </c>
      <c r="Y200">
        <f t="shared" si="104"/>
        <v>0</v>
      </c>
      <c r="Z200">
        <f t="shared" si="105"/>
        <v>0</v>
      </c>
      <c r="AA200">
        <f t="shared" si="106"/>
        <v>0</v>
      </c>
      <c r="AB200">
        <f t="shared" si="107"/>
        <v>1</v>
      </c>
      <c r="AC200">
        <f t="shared" si="108"/>
        <v>0</v>
      </c>
      <c r="AD200">
        <f t="shared" si="109"/>
        <v>0</v>
      </c>
      <c r="AE200">
        <f t="shared" si="110"/>
        <v>0</v>
      </c>
      <c r="AF200">
        <f t="shared" si="111"/>
        <v>0</v>
      </c>
      <c r="AG200">
        <f t="shared" si="112"/>
        <v>0</v>
      </c>
      <c r="AH200">
        <f t="shared" si="113"/>
        <v>0</v>
      </c>
      <c r="AI200">
        <f t="shared" si="114"/>
        <v>1</v>
      </c>
      <c r="AJ200">
        <f t="shared" si="115"/>
        <v>0</v>
      </c>
      <c r="AK200">
        <f t="shared" si="116"/>
        <v>0</v>
      </c>
    </row>
    <row r="201" spans="1:37" x14ac:dyDescent="0.35">
      <c r="A201" s="1">
        <v>41108</v>
      </c>
      <c r="B201">
        <v>4551</v>
      </c>
      <c r="C201">
        <v>4394</v>
      </c>
      <c r="D201">
        <f t="shared" si="117"/>
        <v>3</v>
      </c>
      <c r="E201">
        <f t="shared" si="118"/>
        <v>0</v>
      </c>
      <c r="F201">
        <f t="shared" si="93"/>
        <v>0</v>
      </c>
      <c r="G201">
        <f t="shared" si="93"/>
        <v>0</v>
      </c>
      <c r="H201">
        <f t="shared" si="91"/>
        <v>1</v>
      </c>
      <c r="I201">
        <f t="shared" si="91"/>
        <v>0</v>
      </c>
      <c r="J201">
        <f t="shared" si="91"/>
        <v>0</v>
      </c>
      <c r="K201">
        <f t="shared" si="91"/>
        <v>0</v>
      </c>
      <c r="L201">
        <f t="shared" si="119"/>
        <v>4744</v>
      </c>
      <c r="M201">
        <f t="shared" si="90"/>
        <v>4362</v>
      </c>
      <c r="N201">
        <f t="shared" si="120"/>
        <v>4792</v>
      </c>
      <c r="O201">
        <f t="shared" si="94"/>
        <v>7</v>
      </c>
      <c r="P201" t="str">
        <f t="shared" si="95"/>
        <v>Summer</v>
      </c>
      <c r="Q201">
        <f t="shared" si="96"/>
        <v>18</v>
      </c>
      <c r="R201">
        <f t="shared" si="97"/>
        <v>0</v>
      </c>
      <c r="S201">
        <f t="shared" si="98"/>
        <v>1</v>
      </c>
      <c r="T201">
        <f t="shared" si="99"/>
        <v>0</v>
      </c>
      <c r="U201">
        <f t="shared" si="100"/>
        <v>0</v>
      </c>
      <c r="V201">
        <f t="shared" si="101"/>
        <v>0</v>
      </c>
      <c r="W201">
        <f t="shared" si="102"/>
        <v>0</v>
      </c>
      <c r="X201">
        <f t="shared" si="103"/>
        <v>0</v>
      </c>
      <c r="Y201">
        <f t="shared" si="104"/>
        <v>0</v>
      </c>
      <c r="Z201">
        <f t="shared" si="105"/>
        <v>0</v>
      </c>
      <c r="AA201">
        <f t="shared" si="106"/>
        <v>0</v>
      </c>
      <c r="AB201">
        <f t="shared" si="107"/>
        <v>1</v>
      </c>
      <c r="AC201">
        <f t="shared" si="108"/>
        <v>0</v>
      </c>
      <c r="AD201">
        <f t="shared" si="109"/>
        <v>0</v>
      </c>
      <c r="AE201">
        <f t="shared" si="110"/>
        <v>0</v>
      </c>
      <c r="AF201">
        <f t="shared" si="111"/>
        <v>0</v>
      </c>
      <c r="AG201">
        <f t="shared" si="112"/>
        <v>0</v>
      </c>
      <c r="AH201">
        <f t="shared" si="113"/>
        <v>0</v>
      </c>
      <c r="AI201">
        <f t="shared" si="114"/>
        <v>1</v>
      </c>
      <c r="AJ201">
        <f t="shared" si="115"/>
        <v>0</v>
      </c>
      <c r="AK201">
        <f t="shared" si="116"/>
        <v>0</v>
      </c>
    </row>
    <row r="202" spans="1:37" x14ac:dyDescent="0.35">
      <c r="A202" s="1">
        <v>41109</v>
      </c>
      <c r="B202">
        <v>4973</v>
      </c>
      <c r="C202">
        <v>4551</v>
      </c>
      <c r="D202">
        <f t="shared" si="117"/>
        <v>4</v>
      </c>
      <c r="E202">
        <f t="shared" si="118"/>
        <v>0</v>
      </c>
      <c r="F202">
        <f t="shared" si="93"/>
        <v>0</v>
      </c>
      <c r="G202">
        <f t="shared" si="93"/>
        <v>0</v>
      </c>
      <c r="H202">
        <f t="shared" si="91"/>
        <v>0</v>
      </c>
      <c r="I202">
        <f t="shared" si="91"/>
        <v>1</v>
      </c>
      <c r="J202">
        <f t="shared" si="91"/>
        <v>0</v>
      </c>
      <c r="K202">
        <f t="shared" si="91"/>
        <v>0</v>
      </c>
      <c r="L202">
        <f t="shared" si="119"/>
        <v>4395.666666666667</v>
      </c>
      <c r="M202">
        <f t="shared" ref="M202:M265" si="121">B195</f>
        <v>4619</v>
      </c>
      <c r="N202">
        <f t="shared" si="120"/>
        <v>4812</v>
      </c>
      <c r="O202">
        <f t="shared" si="94"/>
        <v>7</v>
      </c>
      <c r="P202" t="str">
        <f t="shared" si="95"/>
        <v>Summer</v>
      </c>
      <c r="Q202">
        <f t="shared" si="96"/>
        <v>19</v>
      </c>
      <c r="R202">
        <f t="shared" si="97"/>
        <v>0</v>
      </c>
      <c r="S202">
        <f t="shared" si="98"/>
        <v>1</v>
      </c>
      <c r="T202">
        <f t="shared" si="99"/>
        <v>0</v>
      </c>
      <c r="U202">
        <f t="shared" si="100"/>
        <v>0</v>
      </c>
      <c r="V202">
        <f t="shared" si="101"/>
        <v>0</v>
      </c>
      <c r="W202">
        <f t="shared" si="102"/>
        <v>0</v>
      </c>
      <c r="X202">
        <f t="shared" si="103"/>
        <v>0</v>
      </c>
      <c r="Y202">
        <f t="shared" si="104"/>
        <v>0</v>
      </c>
      <c r="Z202">
        <f t="shared" si="105"/>
        <v>0</v>
      </c>
      <c r="AA202">
        <f t="shared" si="106"/>
        <v>0</v>
      </c>
      <c r="AB202">
        <f t="shared" si="107"/>
        <v>1</v>
      </c>
      <c r="AC202">
        <f t="shared" si="108"/>
        <v>0</v>
      </c>
      <c r="AD202">
        <f t="shared" si="109"/>
        <v>0</v>
      </c>
      <c r="AE202">
        <f t="shared" si="110"/>
        <v>0</v>
      </c>
      <c r="AF202">
        <f t="shared" si="111"/>
        <v>0</v>
      </c>
      <c r="AG202">
        <f t="shared" si="112"/>
        <v>0</v>
      </c>
      <c r="AH202">
        <f t="shared" si="113"/>
        <v>0</v>
      </c>
      <c r="AI202">
        <f t="shared" si="114"/>
        <v>1</v>
      </c>
      <c r="AJ202">
        <f t="shared" si="115"/>
        <v>0</v>
      </c>
      <c r="AK202">
        <f t="shared" si="116"/>
        <v>0</v>
      </c>
    </row>
    <row r="203" spans="1:37" x14ac:dyDescent="0.35">
      <c r="A203" s="1">
        <v>41110</v>
      </c>
      <c r="B203">
        <v>4931</v>
      </c>
      <c r="C203">
        <v>4973</v>
      </c>
      <c r="D203">
        <f t="shared" si="117"/>
        <v>5</v>
      </c>
      <c r="E203">
        <f t="shared" si="118"/>
        <v>0</v>
      </c>
      <c r="F203">
        <f t="shared" si="93"/>
        <v>0</v>
      </c>
      <c r="G203">
        <f t="shared" si="93"/>
        <v>0</v>
      </c>
      <c r="H203">
        <f t="shared" si="91"/>
        <v>0</v>
      </c>
      <c r="I203">
        <f t="shared" si="91"/>
        <v>0</v>
      </c>
      <c r="J203">
        <f t="shared" si="91"/>
        <v>1</v>
      </c>
      <c r="K203">
        <f t="shared" si="91"/>
        <v>0</v>
      </c>
      <c r="L203">
        <f t="shared" si="119"/>
        <v>4639.333333333333</v>
      </c>
      <c r="M203">
        <f t="shared" si="121"/>
        <v>4451</v>
      </c>
      <c r="N203">
        <f t="shared" si="120"/>
        <v>4751.2</v>
      </c>
      <c r="O203">
        <f t="shared" si="94"/>
        <v>7</v>
      </c>
      <c r="P203" t="str">
        <f t="shared" si="95"/>
        <v>Summer</v>
      </c>
      <c r="Q203">
        <f t="shared" si="96"/>
        <v>20</v>
      </c>
      <c r="R203">
        <f t="shared" si="97"/>
        <v>0</v>
      </c>
      <c r="S203">
        <f t="shared" si="98"/>
        <v>1</v>
      </c>
      <c r="T203">
        <f t="shared" si="99"/>
        <v>0</v>
      </c>
      <c r="U203">
        <f t="shared" si="100"/>
        <v>0</v>
      </c>
      <c r="V203">
        <f t="shared" si="101"/>
        <v>0</v>
      </c>
      <c r="W203">
        <f t="shared" si="102"/>
        <v>0</v>
      </c>
      <c r="X203">
        <f t="shared" si="103"/>
        <v>0</v>
      </c>
      <c r="Y203">
        <f t="shared" si="104"/>
        <v>0</v>
      </c>
      <c r="Z203">
        <f t="shared" si="105"/>
        <v>0</v>
      </c>
      <c r="AA203">
        <f t="shared" si="106"/>
        <v>0</v>
      </c>
      <c r="AB203">
        <f t="shared" si="107"/>
        <v>1</v>
      </c>
      <c r="AC203">
        <f t="shared" si="108"/>
        <v>0</v>
      </c>
      <c r="AD203">
        <f t="shared" si="109"/>
        <v>0</v>
      </c>
      <c r="AE203">
        <f t="shared" si="110"/>
        <v>0</v>
      </c>
      <c r="AF203">
        <f t="shared" si="111"/>
        <v>0</v>
      </c>
      <c r="AG203">
        <f t="shared" si="112"/>
        <v>0</v>
      </c>
      <c r="AH203">
        <f t="shared" si="113"/>
        <v>0</v>
      </c>
      <c r="AI203">
        <f t="shared" si="114"/>
        <v>0</v>
      </c>
      <c r="AJ203">
        <f t="shared" si="115"/>
        <v>1</v>
      </c>
      <c r="AK203">
        <f t="shared" si="116"/>
        <v>0</v>
      </c>
    </row>
    <row r="204" spans="1:37" x14ac:dyDescent="0.35">
      <c r="A204" s="1">
        <v>41111</v>
      </c>
      <c r="B204">
        <v>4628.5</v>
      </c>
      <c r="C204">
        <v>4931</v>
      </c>
      <c r="D204">
        <f t="shared" si="117"/>
        <v>6</v>
      </c>
      <c r="E204">
        <f t="shared" si="118"/>
        <v>1</v>
      </c>
      <c r="F204">
        <f t="shared" ref="F204:G227" si="122">IF($D204=F$2,1,0)</f>
        <v>0</v>
      </c>
      <c r="G204">
        <f t="shared" si="122"/>
        <v>0</v>
      </c>
      <c r="H204">
        <f t="shared" si="91"/>
        <v>0</v>
      </c>
      <c r="I204">
        <f t="shared" si="91"/>
        <v>0</v>
      </c>
      <c r="J204">
        <f t="shared" si="91"/>
        <v>0</v>
      </c>
      <c r="K204">
        <f t="shared" si="91"/>
        <v>1</v>
      </c>
      <c r="L204">
        <f t="shared" si="119"/>
        <v>4818.333333333333</v>
      </c>
      <c r="M204">
        <f t="shared" si="121"/>
        <v>5277</v>
      </c>
      <c r="N204">
        <f t="shared" si="120"/>
        <v>4618.2</v>
      </c>
      <c r="O204">
        <f t="shared" si="94"/>
        <v>7</v>
      </c>
      <c r="P204" t="str">
        <f t="shared" si="95"/>
        <v>Summer</v>
      </c>
      <c r="Q204">
        <f t="shared" si="96"/>
        <v>21</v>
      </c>
      <c r="R204">
        <f t="shared" si="97"/>
        <v>0</v>
      </c>
      <c r="S204">
        <f t="shared" si="98"/>
        <v>1</v>
      </c>
      <c r="T204">
        <f t="shared" si="99"/>
        <v>0</v>
      </c>
      <c r="U204">
        <f t="shared" si="100"/>
        <v>0</v>
      </c>
      <c r="V204">
        <f t="shared" si="101"/>
        <v>0</v>
      </c>
      <c r="W204">
        <f t="shared" si="102"/>
        <v>0</v>
      </c>
      <c r="X204">
        <f t="shared" si="103"/>
        <v>0</v>
      </c>
      <c r="Y204">
        <f t="shared" si="104"/>
        <v>0</v>
      </c>
      <c r="Z204">
        <f t="shared" si="105"/>
        <v>0</v>
      </c>
      <c r="AA204">
        <f t="shared" si="106"/>
        <v>0</v>
      </c>
      <c r="AB204">
        <f t="shared" si="107"/>
        <v>1</v>
      </c>
      <c r="AC204">
        <f t="shared" si="108"/>
        <v>0</v>
      </c>
      <c r="AD204">
        <f t="shared" si="109"/>
        <v>0</v>
      </c>
      <c r="AE204">
        <f t="shared" si="110"/>
        <v>0</v>
      </c>
      <c r="AF204">
        <f t="shared" si="111"/>
        <v>0</v>
      </c>
      <c r="AG204">
        <f t="shared" si="112"/>
        <v>0</v>
      </c>
      <c r="AH204">
        <f t="shared" si="113"/>
        <v>0</v>
      </c>
      <c r="AI204">
        <f t="shared" si="114"/>
        <v>0</v>
      </c>
      <c r="AJ204">
        <f t="shared" si="115"/>
        <v>1</v>
      </c>
      <c r="AK204">
        <f t="shared" si="116"/>
        <v>0</v>
      </c>
    </row>
    <row r="205" spans="1:37" x14ac:dyDescent="0.35">
      <c r="A205" s="1">
        <v>41112</v>
      </c>
      <c r="B205">
        <v>2695</v>
      </c>
      <c r="C205">
        <v>4628.5</v>
      </c>
      <c r="D205">
        <f t="shared" si="117"/>
        <v>7</v>
      </c>
      <c r="E205">
        <f t="shared" si="118"/>
        <v>1</v>
      </c>
      <c r="F205">
        <f t="shared" si="122"/>
        <v>0</v>
      </c>
      <c r="G205">
        <f t="shared" si="122"/>
        <v>0</v>
      </c>
      <c r="H205">
        <f t="shared" si="91"/>
        <v>0</v>
      </c>
      <c r="I205">
        <f t="shared" si="91"/>
        <v>0</v>
      </c>
      <c r="J205">
        <f t="shared" si="91"/>
        <v>0</v>
      </c>
      <c r="K205">
        <f t="shared" si="91"/>
        <v>0</v>
      </c>
      <c r="L205">
        <f t="shared" si="119"/>
        <v>4844.166666666667</v>
      </c>
      <c r="M205">
        <f t="shared" si="121"/>
        <v>5596</v>
      </c>
      <c r="N205">
        <f t="shared" si="120"/>
        <v>4695.5</v>
      </c>
      <c r="O205">
        <f t="shared" si="94"/>
        <v>7</v>
      </c>
      <c r="P205" t="str">
        <f t="shared" si="95"/>
        <v>Summer</v>
      </c>
      <c r="Q205">
        <f t="shared" si="96"/>
        <v>22</v>
      </c>
      <c r="R205">
        <f t="shared" si="97"/>
        <v>0</v>
      </c>
      <c r="S205">
        <f t="shared" si="98"/>
        <v>1</v>
      </c>
      <c r="T205">
        <f t="shared" si="99"/>
        <v>0</v>
      </c>
      <c r="U205">
        <f t="shared" si="100"/>
        <v>0</v>
      </c>
      <c r="V205">
        <f t="shared" si="101"/>
        <v>0</v>
      </c>
      <c r="W205">
        <f t="shared" si="102"/>
        <v>0</v>
      </c>
      <c r="X205">
        <f t="shared" si="103"/>
        <v>0</v>
      </c>
      <c r="Y205">
        <f t="shared" si="104"/>
        <v>0</v>
      </c>
      <c r="Z205">
        <f t="shared" si="105"/>
        <v>0</v>
      </c>
      <c r="AA205">
        <f t="shared" si="106"/>
        <v>0</v>
      </c>
      <c r="AB205">
        <f t="shared" si="107"/>
        <v>1</v>
      </c>
      <c r="AC205">
        <f t="shared" si="108"/>
        <v>0</v>
      </c>
      <c r="AD205">
        <f t="shared" si="109"/>
        <v>0</v>
      </c>
      <c r="AE205">
        <f t="shared" si="110"/>
        <v>0</v>
      </c>
      <c r="AF205">
        <f t="shared" si="111"/>
        <v>0</v>
      </c>
      <c r="AG205">
        <f t="shared" si="112"/>
        <v>0</v>
      </c>
      <c r="AH205">
        <f t="shared" si="113"/>
        <v>0</v>
      </c>
      <c r="AI205">
        <f t="shared" si="114"/>
        <v>0</v>
      </c>
      <c r="AJ205">
        <f t="shared" si="115"/>
        <v>1</v>
      </c>
      <c r="AK205">
        <f t="shared" si="116"/>
        <v>0</v>
      </c>
    </row>
    <row r="206" spans="1:37" x14ac:dyDescent="0.35">
      <c r="A206" s="1">
        <v>41113</v>
      </c>
      <c r="B206">
        <v>4628.5</v>
      </c>
      <c r="C206">
        <v>2695</v>
      </c>
      <c r="D206">
        <f t="shared" si="117"/>
        <v>1</v>
      </c>
      <c r="E206">
        <f t="shared" si="118"/>
        <v>0</v>
      </c>
      <c r="F206">
        <f t="shared" si="122"/>
        <v>1</v>
      </c>
      <c r="G206">
        <f t="shared" si="122"/>
        <v>0</v>
      </c>
      <c r="H206">
        <f t="shared" si="91"/>
        <v>0</v>
      </c>
      <c r="I206">
        <f t="shared" si="91"/>
        <v>0</v>
      </c>
      <c r="J206">
        <f t="shared" si="91"/>
        <v>0</v>
      </c>
      <c r="K206">
        <f t="shared" si="91"/>
        <v>0</v>
      </c>
      <c r="L206">
        <f t="shared" si="119"/>
        <v>4084.8333333333335</v>
      </c>
      <c r="M206">
        <f t="shared" si="121"/>
        <v>4242</v>
      </c>
      <c r="N206">
        <f t="shared" si="120"/>
        <v>4355.7</v>
      </c>
      <c r="O206">
        <f t="shared" si="94"/>
        <v>7</v>
      </c>
      <c r="P206" t="str">
        <f t="shared" si="95"/>
        <v>Summer</v>
      </c>
      <c r="Q206">
        <f t="shared" si="96"/>
        <v>23</v>
      </c>
      <c r="R206">
        <f t="shared" si="97"/>
        <v>0</v>
      </c>
      <c r="S206">
        <f t="shared" si="98"/>
        <v>1</v>
      </c>
      <c r="T206">
        <f t="shared" si="99"/>
        <v>0</v>
      </c>
      <c r="U206">
        <f t="shared" si="100"/>
        <v>0</v>
      </c>
      <c r="V206">
        <f t="shared" si="101"/>
        <v>0</v>
      </c>
      <c r="W206">
        <f t="shared" si="102"/>
        <v>0</v>
      </c>
      <c r="X206">
        <f t="shared" si="103"/>
        <v>0</v>
      </c>
      <c r="Y206">
        <f t="shared" si="104"/>
        <v>0</v>
      </c>
      <c r="Z206">
        <f t="shared" si="105"/>
        <v>0</v>
      </c>
      <c r="AA206">
        <f t="shared" si="106"/>
        <v>0</v>
      </c>
      <c r="AB206">
        <f t="shared" si="107"/>
        <v>1</v>
      </c>
      <c r="AC206">
        <f t="shared" si="108"/>
        <v>0</v>
      </c>
      <c r="AD206">
        <f t="shared" si="109"/>
        <v>0</v>
      </c>
      <c r="AE206">
        <f t="shared" si="110"/>
        <v>0</v>
      </c>
      <c r="AF206">
        <f t="shared" si="111"/>
        <v>0</v>
      </c>
      <c r="AG206">
        <f t="shared" si="112"/>
        <v>0</v>
      </c>
      <c r="AH206">
        <f t="shared" si="113"/>
        <v>0</v>
      </c>
      <c r="AI206">
        <f t="shared" si="114"/>
        <v>0</v>
      </c>
      <c r="AJ206">
        <f t="shared" si="115"/>
        <v>1</v>
      </c>
      <c r="AK206">
        <f t="shared" si="116"/>
        <v>0</v>
      </c>
    </row>
    <row r="207" spans="1:37" x14ac:dyDescent="0.35">
      <c r="A207" s="1">
        <v>41114</v>
      </c>
      <c r="B207">
        <v>2758</v>
      </c>
      <c r="C207">
        <v>4628.5</v>
      </c>
      <c r="D207">
        <f t="shared" si="117"/>
        <v>2</v>
      </c>
      <c r="E207">
        <f t="shared" si="118"/>
        <v>0</v>
      </c>
      <c r="F207">
        <f t="shared" si="122"/>
        <v>0</v>
      </c>
      <c r="G207">
        <f t="shared" si="122"/>
        <v>1</v>
      </c>
      <c r="H207">
        <f t="shared" si="91"/>
        <v>0</v>
      </c>
      <c r="I207">
        <f t="shared" si="91"/>
        <v>0</v>
      </c>
      <c r="J207">
        <f t="shared" si="91"/>
        <v>0</v>
      </c>
      <c r="K207">
        <f t="shared" si="91"/>
        <v>0</v>
      </c>
      <c r="L207">
        <f t="shared" si="119"/>
        <v>3984</v>
      </c>
      <c r="M207">
        <f t="shared" si="121"/>
        <v>4394</v>
      </c>
      <c r="N207">
        <f t="shared" si="120"/>
        <v>4371.2</v>
      </c>
      <c r="O207">
        <f t="shared" si="94"/>
        <v>7</v>
      </c>
      <c r="P207" t="str">
        <f t="shared" si="95"/>
        <v>Summer</v>
      </c>
      <c r="Q207">
        <f t="shared" si="96"/>
        <v>24</v>
      </c>
      <c r="R207">
        <f t="shared" si="97"/>
        <v>0</v>
      </c>
      <c r="S207">
        <f t="shared" si="98"/>
        <v>1</v>
      </c>
      <c r="T207">
        <f t="shared" si="99"/>
        <v>0</v>
      </c>
      <c r="U207">
        <f t="shared" si="100"/>
        <v>0</v>
      </c>
      <c r="V207">
        <f t="shared" si="101"/>
        <v>0</v>
      </c>
      <c r="W207">
        <f t="shared" si="102"/>
        <v>0</v>
      </c>
      <c r="X207">
        <f t="shared" si="103"/>
        <v>0</v>
      </c>
      <c r="Y207">
        <f t="shared" si="104"/>
        <v>0</v>
      </c>
      <c r="Z207">
        <f t="shared" si="105"/>
        <v>0</v>
      </c>
      <c r="AA207">
        <f t="shared" si="106"/>
        <v>0</v>
      </c>
      <c r="AB207">
        <f t="shared" si="107"/>
        <v>1</v>
      </c>
      <c r="AC207">
        <f t="shared" si="108"/>
        <v>0</v>
      </c>
      <c r="AD207">
        <f t="shared" si="109"/>
        <v>0</v>
      </c>
      <c r="AE207">
        <f t="shared" si="110"/>
        <v>0</v>
      </c>
      <c r="AF207">
        <f t="shared" si="111"/>
        <v>0</v>
      </c>
      <c r="AG207">
        <f t="shared" si="112"/>
        <v>0</v>
      </c>
      <c r="AH207">
        <f t="shared" si="113"/>
        <v>0</v>
      </c>
      <c r="AI207">
        <f t="shared" si="114"/>
        <v>0</v>
      </c>
      <c r="AJ207">
        <f t="shared" si="115"/>
        <v>1</v>
      </c>
      <c r="AK207">
        <f t="shared" si="116"/>
        <v>0</v>
      </c>
    </row>
    <row r="208" spans="1:37" x14ac:dyDescent="0.35">
      <c r="A208" s="1">
        <v>41115</v>
      </c>
      <c r="B208">
        <v>3261</v>
      </c>
      <c r="C208">
        <v>2758</v>
      </c>
      <c r="D208">
        <f t="shared" si="117"/>
        <v>3</v>
      </c>
      <c r="E208">
        <f t="shared" si="118"/>
        <v>0</v>
      </c>
      <c r="F208">
        <f t="shared" si="122"/>
        <v>0</v>
      </c>
      <c r="G208">
        <f t="shared" si="122"/>
        <v>0</v>
      </c>
      <c r="H208">
        <f t="shared" si="91"/>
        <v>1</v>
      </c>
      <c r="I208">
        <f t="shared" si="91"/>
        <v>0</v>
      </c>
      <c r="J208">
        <f t="shared" si="91"/>
        <v>0</v>
      </c>
      <c r="K208">
        <f t="shared" si="91"/>
        <v>0</v>
      </c>
      <c r="L208">
        <f t="shared" si="119"/>
        <v>3360.5</v>
      </c>
      <c r="M208">
        <f t="shared" si="121"/>
        <v>4551</v>
      </c>
      <c r="N208">
        <f t="shared" si="120"/>
        <v>3928.2</v>
      </c>
      <c r="O208">
        <f t="shared" si="94"/>
        <v>7</v>
      </c>
      <c r="P208" t="str">
        <f t="shared" si="95"/>
        <v>Summer</v>
      </c>
      <c r="Q208">
        <f t="shared" si="96"/>
        <v>25</v>
      </c>
      <c r="R208">
        <f t="shared" si="97"/>
        <v>0</v>
      </c>
      <c r="S208">
        <f t="shared" si="98"/>
        <v>1</v>
      </c>
      <c r="T208">
        <f t="shared" si="99"/>
        <v>0</v>
      </c>
      <c r="U208">
        <f t="shared" si="100"/>
        <v>0</v>
      </c>
      <c r="V208">
        <f t="shared" si="101"/>
        <v>0</v>
      </c>
      <c r="W208">
        <f t="shared" si="102"/>
        <v>0</v>
      </c>
      <c r="X208">
        <f t="shared" si="103"/>
        <v>0</v>
      </c>
      <c r="Y208">
        <f t="shared" si="104"/>
        <v>0</v>
      </c>
      <c r="Z208">
        <f t="shared" si="105"/>
        <v>0</v>
      </c>
      <c r="AA208">
        <f t="shared" si="106"/>
        <v>0</v>
      </c>
      <c r="AB208">
        <f t="shared" si="107"/>
        <v>1</v>
      </c>
      <c r="AC208">
        <f t="shared" si="108"/>
        <v>0</v>
      </c>
      <c r="AD208">
        <f t="shared" si="109"/>
        <v>0</v>
      </c>
      <c r="AE208">
        <f t="shared" si="110"/>
        <v>0</v>
      </c>
      <c r="AF208">
        <f t="shared" si="111"/>
        <v>0</v>
      </c>
      <c r="AG208">
        <f t="shared" si="112"/>
        <v>0</v>
      </c>
      <c r="AH208">
        <f t="shared" si="113"/>
        <v>0</v>
      </c>
      <c r="AI208">
        <f t="shared" si="114"/>
        <v>0</v>
      </c>
      <c r="AJ208">
        <f t="shared" si="115"/>
        <v>1</v>
      </c>
      <c r="AK208">
        <f t="shared" si="116"/>
        <v>1</v>
      </c>
    </row>
    <row r="209" spans="1:37" x14ac:dyDescent="0.35">
      <c r="A209" s="1">
        <v>41116</v>
      </c>
      <c r="B209">
        <v>3045</v>
      </c>
      <c r="C209">
        <v>3261</v>
      </c>
      <c r="D209">
        <f t="shared" si="117"/>
        <v>4</v>
      </c>
      <c r="E209">
        <f t="shared" si="118"/>
        <v>0</v>
      </c>
      <c r="F209">
        <f t="shared" si="122"/>
        <v>0</v>
      </c>
      <c r="G209">
        <f t="shared" si="122"/>
        <v>0</v>
      </c>
      <c r="H209">
        <f t="shared" si="91"/>
        <v>0</v>
      </c>
      <c r="I209">
        <f t="shared" si="91"/>
        <v>1</v>
      </c>
      <c r="J209">
        <f t="shared" si="91"/>
        <v>0</v>
      </c>
      <c r="K209">
        <f t="shared" si="91"/>
        <v>0</v>
      </c>
      <c r="L209">
        <f t="shared" si="119"/>
        <v>3549.1666666666665</v>
      </c>
      <c r="M209">
        <f t="shared" si="121"/>
        <v>4973</v>
      </c>
      <c r="N209">
        <f t="shared" si="120"/>
        <v>3594.2</v>
      </c>
      <c r="O209">
        <f t="shared" si="94"/>
        <v>7</v>
      </c>
      <c r="P209" t="str">
        <f t="shared" si="95"/>
        <v>Summer</v>
      </c>
      <c r="Q209">
        <f t="shared" si="96"/>
        <v>26</v>
      </c>
      <c r="R209">
        <f t="shared" si="97"/>
        <v>0</v>
      </c>
      <c r="S209">
        <f t="shared" si="98"/>
        <v>1</v>
      </c>
      <c r="T209">
        <f t="shared" si="99"/>
        <v>0</v>
      </c>
      <c r="U209">
        <f t="shared" si="100"/>
        <v>0</v>
      </c>
      <c r="V209">
        <f t="shared" si="101"/>
        <v>0</v>
      </c>
      <c r="W209">
        <f t="shared" si="102"/>
        <v>0</v>
      </c>
      <c r="X209">
        <f t="shared" si="103"/>
        <v>0</v>
      </c>
      <c r="Y209">
        <f t="shared" si="104"/>
        <v>0</v>
      </c>
      <c r="Z209">
        <f t="shared" si="105"/>
        <v>0</v>
      </c>
      <c r="AA209">
        <f t="shared" si="106"/>
        <v>0</v>
      </c>
      <c r="AB209">
        <f t="shared" si="107"/>
        <v>1</v>
      </c>
      <c r="AC209">
        <f t="shared" si="108"/>
        <v>0</v>
      </c>
      <c r="AD209">
        <f t="shared" si="109"/>
        <v>0</v>
      </c>
      <c r="AE209">
        <f t="shared" si="110"/>
        <v>0</v>
      </c>
      <c r="AF209">
        <f t="shared" si="111"/>
        <v>0</v>
      </c>
      <c r="AG209">
        <f t="shared" si="112"/>
        <v>0</v>
      </c>
      <c r="AH209">
        <f t="shared" si="113"/>
        <v>0</v>
      </c>
      <c r="AI209">
        <f t="shared" si="114"/>
        <v>0</v>
      </c>
      <c r="AJ209">
        <f t="shared" si="115"/>
        <v>1</v>
      </c>
      <c r="AK209">
        <f t="shared" si="116"/>
        <v>1</v>
      </c>
    </row>
    <row r="210" spans="1:37" x14ac:dyDescent="0.35">
      <c r="A210" s="1">
        <v>41117</v>
      </c>
      <c r="B210">
        <v>3783</v>
      </c>
      <c r="C210">
        <v>3045</v>
      </c>
      <c r="D210">
        <f t="shared" si="117"/>
        <v>5</v>
      </c>
      <c r="E210">
        <f t="shared" si="118"/>
        <v>0</v>
      </c>
      <c r="F210">
        <f t="shared" si="122"/>
        <v>0</v>
      </c>
      <c r="G210">
        <f t="shared" si="122"/>
        <v>0</v>
      </c>
      <c r="H210">
        <f t="shared" si="91"/>
        <v>0</v>
      </c>
      <c r="I210">
        <f t="shared" si="91"/>
        <v>0</v>
      </c>
      <c r="J210">
        <f t="shared" si="91"/>
        <v>1</v>
      </c>
      <c r="K210">
        <f t="shared" si="91"/>
        <v>0</v>
      </c>
      <c r="L210">
        <f t="shared" si="119"/>
        <v>3021.3333333333335</v>
      </c>
      <c r="M210">
        <f t="shared" si="121"/>
        <v>4931</v>
      </c>
      <c r="N210">
        <f t="shared" si="120"/>
        <v>3277.5</v>
      </c>
      <c r="O210">
        <f t="shared" si="94"/>
        <v>7</v>
      </c>
      <c r="P210" t="str">
        <f t="shared" si="95"/>
        <v>Summer</v>
      </c>
      <c r="Q210">
        <f t="shared" si="96"/>
        <v>27</v>
      </c>
      <c r="R210">
        <f t="shared" si="97"/>
        <v>0</v>
      </c>
      <c r="S210">
        <f t="shared" si="98"/>
        <v>1</v>
      </c>
      <c r="T210">
        <f t="shared" si="99"/>
        <v>0</v>
      </c>
      <c r="U210">
        <f t="shared" si="100"/>
        <v>0</v>
      </c>
      <c r="V210">
        <f t="shared" si="101"/>
        <v>0</v>
      </c>
      <c r="W210">
        <f t="shared" si="102"/>
        <v>0</v>
      </c>
      <c r="X210">
        <f t="shared" si="103"/>
        <v>0</v>
      </c>
      <c r="Y210">
        <f t="shared" si="104"/>
        <v>0</v>
      </c>
      <c r="Z210">
        <f t="shared" si="105"/>
        <v>0</v>
      </c>
      <c r="AA210">
        <f t="shared" si="106"/>
        <v>0</v>
      </c>
      <c r="AB210">
        <f t="shared" si="107"/>
        <v>1</v>
      </c>
      <c r="AC210">
        <f t="shared" si="108"/>
        <v>0</v>
      </c>
      <c r="AD210">
        <f t="shared" si="109"/>
        <v>0</v>
      </c>
      <c r="AE210">
        <f t="shared" si="110"/>
        <v>0</v>
      </c>
      <c r="AF210">
        <f t="shared" si="111"/>
        <v>0</v>
      </c>
      <c r="AG210">
        <f t="shared" si="112"/>
        <v>0</v>
      </c>
      <c r="AH210">
        <f t="shared" si="113"/>
        <v>0</v>
      </c>
      <c r="AI210">
        <f t="shared" si="114"/>
        <v>0</v>
      </c>
      <c r="AJ210">
        <f t="shared" si="115"/>
        <v>1</v>
      </c>
      <c r="AK210">
        <f t="shared" si="116"/>
        <v>1</v>
      </c>
    </row>
    <row r="211" spans="1:37" x14ac:dyDescent="0.35">
      <c r="A211" s="1">
        <v>41118</v>
      </c>
      <c r="B211">
        <v>3997</v>
      </c>
      <c r="C211">
        <v>3783</v>
      </c>
      <c r="D211">
        <f t="shared" si="117"/>
        <v>6</v>
      </c>
      <c r="E211">
        <f t="shared" si="118"/>
        <v>1</v>
      </c>
      <c r="F211">
        <f t="shared" si="122"/>
        <v>0</v>
      </c>
      <c r="G211">
        <f t="shared" si="122"/>
        <v>0</v>
      </c>
      <c r="H211">
        <f t="shared" si="91"/>
        <v>0</v>
      </c>
      <c r="I211">
        <f t="shared" si="91"/>
        <v>0</v>
      </c>
      <c r="J211">
        <f t="shared" si="91"/>
        <v>0</v>
      </c>
      <c r="K211">
        <f t="shared" si="91"/>
        <v>1</v>
      </c>
      <c r="L211">
        <f t="shared" si="119"/>
        <v>3363</v>
      </c>
      <c r="M211">
        <f t="shared" si="121"/>
        <v>4628.5</v>
      </c>
      <c r="N211">
        <f t="shared" si="120"/>
        <v>3495.1</v>
      </c>
      <c r="O211">
        <f t="shared" si="94"/>
        <v>7</v>
      </c>
      <c r="P211" t="str">
        <f t="shared" si="95"/>
        <v>Summer</v>
      </c>
      <c r="Q211">
        <f t="shared" si="96"/>
        <v>28</v>
      </c>
      <c r="R211">
        <f t="shared" si="97"/>
        <v>0</v>
      </c>
      <c r="S211">
        <f t="shared" si="98"/>
        <v>1</v>
      </c>
      <c r="T211">
        <f t="shared" si="99"/>
        <v>0</v>
      </c>
      <c r="U211">
        <f t="shared" si="100"/>
        <v>0</v>
      </c>
      <c r="V211">
        <f t="shared" si="101"/>
        <v>0</v>
      </c>
      <c r="W211">
        <f t="shared" si="102"/>
        <v>0</v>
      </c>
      <c r="X211">
        <f t="shared" si="103"/>
        <v>0</v>
      </c>
      <c r="Y211">
        <f t="shared" si="104"/>
        <v>0</v>
      </c>
      <c r="Z211">
        <f t="shared" si="105"/>
        <v>0</v>
      </c>
      <c r="AA211">
        <f t="shared" si="106"/>
        <v>0</v>
      </c>
      <c r="AB211">
        <f t="shared" si="107"/>
        <v>1</v>
      </c>
      <c r="AC211">
        <f t="shared" si="108"/>
        <v>0</v>
      </c>
      <c r="AD211">
        <f t="shared" si="109"/>
        <v>0</v>
      </c>
      <c r="AE211">
        <f t="shared" si="110"/>
        <v>0</v>
      </c>
      <c r="AF211">
        <f t="shared" si="111"/>
        <v>0</v>
      </c>
      <c r="AG211">
        <f t="shared" si="112"/>
        <v>0</v>
      </c>
      <c r="AH211">
        <f t="shared" si="113"/>
        <v>0</v>
      </c>
      <c r="AI211">
        <f t="shared" si="114"/>
        <v>0</v>
      </c>
      <c r="AJ211">
        <f t="shared" si="115"/>
        <v>1</v>
      </c>
      <c r="AK211">
        <f t="shared" si="116"/>
        <v>1</v>
      </c>
    </row>
    <row r="212" spans="1:37" x14ac:dyDescent="0.35">
      <c r="A212" s="1">
        <v>41119</v>
      </c>
      <c r="B212">
        <v>4547</v>
      </c>
      <c r="C212">
        <v>3997</v>
      </c>
      <c r="D212">
        <f t="shared" si="117"/>
        <v>7</v>
      </c>
      <c r="E212">
        <f t="shared" si="118"/>
        <v>1</v>
      </c>
      <c r="F212">
        <f t="shared" si="122"/>
        <v>0</v>
      </c>
      <c r="G212">
        <f t="shared" si="122"/>
        <v>0</v>
      </c>
      <c r="H212">
        <f t="shared" si="91"/>
        <v>0</v>
      </c>
      <c r="I212">
        <f t="shared" si="91"/>
        <v>0</v>
      </c>
      <c r="J212">
        <f t="shared" si="91"/>
        <v>0</v>
      </c>
      <c r="K212">
        <f t="shared" si="91"/>
        <v>0</v>
      </c>
      <c r="L212">
        <f t="shared" si="119"/>
        <v>3608.3333333333335</v>
      </c>
      <c r="M212">
        <f t="shared" si="121"/>
        <v>2695</v>
      </c>
      <c r="N212">
        <f t="shared" si="120"/>
        <v>3368.8</v>
      </c>
      <c r="O212">
        <f t="shared" si="94"/>
        <v>7</v>
      </c>
      <c r="P212" t="str">
        <f t="shared" si="95"/>
        <v>Summer</v>
      </c>
      <c r="Q212">
        <f t="shared" si="96"/>
        <v>29</v>
      </c>
      <c r="R212">
        <f t="shared" si="97"/>
        <v>0</v>
      </c>
      <c r="S212">
        <f t="shared" si="98"/>
        <v>1</v>
      </c>
      <c r="T212">
        <f t="shared" si="99"/>
        <v>0</v>
      </c>
      <c r="U212">
        <f t="shared" si="100"/>
        <v>0</v>
      </c>
      <c r="V212">
        <f t="shared" si="101"/>
        <v>0</v>
      </c>
      <c r="W212">
        <f t="shared" si="102"/>
        <v>0</v>
      </c>
      <c r="X212">
        <f t="shared" si="103"/>
        <v>0</v>
      </c>
      <c r="Y212">
        <f t="shared" si="104"/>
        <v>0</v>
      </c>
      <c r="Z212">
        <f t="shared" si="105"/>
        <v>0</v>
      </c>
      <c r="AA212">
        <f t="shared" si="106"/>
        <v>0</v>
      </c>
      <c r="AB212">
        <f t="shared" si="107"/>
        <v>1</v>
      </c>
      <c r="AC212">
        <f t="shared" si="108"/>
        <v>0</v>
      </c>
      <c r="AD212">
        <f t="shared" si="109"/>
        <v>0</v>
      </c>
      <c r="AE212">
        <f t="shared" si="110"/>
        <v>0</v>
      </c>
      <c r="AF212">
        <f t="shared" si="111"/>
        <v>0</v>
      </c>
      <c r="AG212">
        <f t="shared" si="112"/>
        <v>0</v>
      </c>
      <c r="AH212">
        <f t="shared" si="113"/>
        <v>0</v>
      </c>
      <c r="AI212">
        <f t="shared" si="114"/>
        <v>0</v>
      </c>
      <c r="AJ212">
        <f t="shared" si="115"/>
        <v>1</v>
      </c>
      <c r="AK212">
        <f t="shared" si="116"/>
        <v>1</v>
      </c>
    </row>
    <row r="213" spans="1:37" x14ac:dyDescent="0.35">
      <c r="A213" s="1">
        <v>41120</v>
      </c>
      <c r="B213">
        <v>3646</v>
      </c>
      <c r="C213">
        <v>4547</v>
      </c>
      <c r="D213">
        <f t="shared" si="117"/>
        <v>1</v>
      </c>
      <c r="E213">
        <f t="shared" si="118"/>
        <v>0</v>
      </c>
      <c r="F213">
        <f t="shared" si="122"/>
        <v>1</v>
      </c>
      <c r="G213">
        <f t="shared" si="122"/>
        <v>0</v>
      </c>
      <c r="H213">
        <f t="shared" si="91"/>
        <v>0</v>
      </c>
      <c r="I213">
        <f t="shared" si="91"/>
        <v>0</v>
      </c>
      <c r="J213">
        <f t="shared" si="91"/>
        <v>0</v>
      </c>
      <c r="K213">
        <f t="shared" si="91"/>
        <v>0</v>
      </c>
      <c r="L213">
        <f t="shared" si="119"/>
        <v>4109</v>
      </c>
      <c r="M213">
        <f t="shared" si="121"/>
        <v>4628.5</v>
      </c>
      <c r="N213">
        <f t="shared" si="120"/>
        <v>3726.6</v>
      </c>
      <c r="O213">
        <f t="shared" si="94"/>
        <v>7</v>
      </c>
      <c r="P213" t="str">
        <f t="shared" si="95"/>
        <v>Summer</v>
      </c>
      <c r="Q213">
        <f t="shared" si="96"/>
        <v>30</v>
      </c>
      <c r="R213">
        <f t="shared" si="97"/>
        <v>0</v>
      </c>
      <c r="S213">
        <f t="shared" si="98"/>
        <v>1</v>
      </c>
      <c r="T213">
        <f t="shared" si="99"/>
        <v>0</v>
      </c>
      <c r="U213">
        <f t="shared" si="100"/>
        <v>0</v>
      </c>
      <c r="V213">
        <f t="shared" si="101"/>
        <v>0</v>
      </c>
      <c r="W213">
        <f t="shared" si="102"/>
        <v>0</v>
      </c>
      <c r="X213">
        <f t="shared" si="103"/>
        <v>0</v>
      </c>
      <c r="Y213">
        <f t="shared" si="104"/>
        <v>0</v>
      </c>
      <c r="Z213">
        <f t="shared" si="105"/>
        <v>0</v>
      </c>
      <c r="AA213">
        <f t="shared" si="106"/>
        <v>0</v>
      </c>
      <c r="AB213">
        <f t="shared" si="107"/>
        <v>1</v>
      </c>
      <c r="AC213">
        <f t="shared" si="108"/>
        <v>0</v>
      </c>
      <c r="AD213">
        <f t="shared" si="109"/>
        <v>0</v>
      </c>
      <c r="AE213">
        <f t="shared" si="110"/>
        <v>0</v>
      </c>
      <c r="AF213">
        <f t="shared" si="111"/>
        <v>0</v>
      </c>
      <c r="AG213">
        <f t="shared" si="112"/>
        <v>0</v>
      </c>
      <c r="AH213">
        <f t="shared" si="113"/>
        <v>0</v>
      </c>
      <c r="AI213">
        <f t="shared" si="114"/>
        <v>0</v>
      </c>
      <c r="AJ213">
        <f t="shared" si="115"/>
        <v>1</v>
      </c>
      <c r="AK213">
        <f t="shared" si="116"/>
        <v>1</v>
      </c>
    </row>
    <row r="214" spans="1:37" x14ac:dyDescent="0.35">
      <c r="A214" s="1">
        <v>41121</v>
      </c>
      <c r="B214">
        <v>4104</v>
      </c>
      <c r="C214">
        <v>3646</v>
      </c>
      <c r="D214">
        <f t="shared" si="117"/>
        <v>2</v>
      </c>
      <c r="E214">
        <f t="shared" si="118"/>
        <v>0</v>
      </c>
      <c r="F214">
        <f t="shared" si="122"/>
        <v>0</v>
      </c>
      <c r="G214">
        <f t="shared" si="122"/>
        <v>1</v>
      </c>
      <c r="H214">
        <f t="shared" si="91"/>
        <v>0</v>
      </c>
      <c r="I214">
        <f t="shared" si="91"/>
        <v>0</v>
      </c>
      <c r="J214">
        <f t="shared" si="91"/>
        <v>0</v>
      </c>
      <c r="K214">
        <f t="shared" si="91"/>
        <v>0</v>
      </c>
      <c r="L214">
        <f t="shared" si="119"/>
        <v>4063.3333333333335</v>
      </c>
      <c r="M214">
        <f t="shared" si="121"/>
        <v>2758</v>
      </c>
      <c r="N214">
        <f t="shared" si="120"/>
        <v>3803.6</v>
      </c>
      <c r="O214">
        <f t="shared" si="94"/>
        <v>7</v>
      </c>
      <c r="P214" t="str">
        <f t="shared" si="95"/>
        <v>Summer</v>
      </c>
      <c r="Q214">
        <f t="shared" si="96"/>
        <v>31</v>
      </c>
      <c r="R214">
        <f t="shared" si="97"/>
        <v>0</v>
      </c>
      <c r="S214">
        <f t="shared" si="98"/>
        <v>1</v>
      </c>
      <c r="T214">
        <f t="shared" si="99"/>
        <v>0</v>
      </c>
      <c r="U214">
        <f t="shared" si="100"/>
        <v>0</v>
      </c>
      <c r="V214">
        <f t="shared" si="101"/>
        <v>0</v>
      </c>
      <c r="W214">
        <f t="shared" si="102"/>
        <v>0</v>
      </c>
      <c r="X214">
        <f t="shared" si="103"/>
        <v>0</v>
      </c>
      <c r="Y214">
        <f t="shared" si="104"/>
        <v>0</v>
      </c>
      <c r="Z214">
        <f t="shared" si="105"/>
        <v>0</v>
      </c>
      <c r="AA214">
        <f t="shared" si="106"/>
        <v>0</v>
      </c>
      <c r="AB214">
        <f t="shared" si="107"/>
        <v>1</v>
      </c>
      <c r="AC214">
        <f t="shared" si="108"/>
        <v>0</v>
      </c>
      <c r="AD214">
        <f t="shared" si="109"/>
        <v>0</v>
      </c>
      <c r="AE214">
        <f t="shared" si="110"/>
        <v>0</v>
      </c>
      <c r="AF214">
        <f t="shared" si="111"/>
        <v>0</v>
      </c>
      <c r="AG214">
        <f t="shared" si="112"/>
        <v>0</v>
      </c>
      <c r="AH214">
        <f t="shared" si="113"/>
        <v>0</v>
      </c>
      <c r="AI214">
        <f t="shared" si="114"/>
        <v>1</v>
      </c>
      <c r="AJ214">
        <f t="shared" si="115"/>
        <v>0</v>
      </c>
      <c r="AK214">
        <f t="shared" si="116"/>
        <v>0</v>
      </c>
    </row>
    <row r="215" spans="1:37" x14ac:dyDescent="0.35">
      <c r="A215" s="1">
        <v>41122</v>
      </c>
      <c r="B215">
        <v>3818</v>
      </c>
      <c r="C215">
        <v>4104</v>
      </c>
      <c r="D215">
        <f t="shared" si="117"/>
        <v>3</v>
      </c>
      <c r="E215">
        <f t="shared" si="118"/>
        <v>0</v>
      </c>
      <c r="F215">
        <f t="shared" si="122"/>
        <v>0</v>
      </c>
      <c r="G215">
        <f t="shared" si="122"/>
        <v>0</v>
      </c>
      <c r="H215">
        <f t="shared" si="91"/>
        <v>1</v>
      </c>
      <c r="I215">
        <f t="shared" si="91"/>
        <v>0</v>
      </c>
      <c r="J215">
        <f t="shared" si="91"/>
        <v>0</v>
      </c>
      <c r="K215">
        <f t="shared" si="91"/>
        <v>0</v>
      </c>
      <c r="L215">
        <f t="shared" si="119"/>
        <v>4099</v>
      </c>
      <c r="M215">
        <f t="shared" si="121"/>
        <v>3261</v>
      </c>
      <c r="N215">
        <f t="shared" si="120"/>
        <v>4015.4</v>
      </c>
      <c r="O215">
        <f t="shared" si="94"/>
        <v>8</v>
      </c>
      <c r="P215" t="str">
        <f t="shared" si="95"/>
        <v>Summer</v>
      </c>
      <c r="Q215">
        <f t="shared" si="96"/>
        <v>1</v>
      </c>
      <c r="R215">
        <f t="shared" si="97"/>
        <v>0</v>
      </c>
      <c r="S215">
        <f t="shared" si="98"/>
        <v>1</v>
      </c>
      <c r="T215">
        <f t="shared" si="99"/>
        <v>0</v>
      </c>
      <c r="U215">
        <f t="shared" si="100"/>
        <v>0</v>
      </c>
      <c r="V215">
        <f t="shared" si="101"/>
        <v>0</v>
      </c>
      <c r="W215">
        <f t="shared" si="102"/>
        <v>0</v>
      </c>
      <c r="X215">
        <f t="shared" si="103"/>
        <v>0</v>
      </c>
      <c r="Y215">
        <f t="shared" si="104"/>
        <v>0</v>
      </c>
      <c r="Z215">
        <f t="shared" si="105"/>
        <v>0</v>
      </c>
      <c r="AA215">
        <f t="shared" si="106"/>
        <v>0</v>
      </c>
      <c r="AB215">
        <f t="shared" si="107"/>
        <v>0</v>
      </c>
      <c r="AC215">
        <f t="shared" si="108"/>
        <v>1</v>
      </c>
      <c r="AD215">
        <f t="shared" si="109"/>
        <v>0</v>
      </c>
      <c r="AE215">
        <f t="shared" si="110"/>
        <v>0</v>
      </c>
      <c r="AF215">
        <f t="shared" si="111"/>
        <v>0</v>
      </c>
      <c r="AG215">
        <f t="shared" si="112"/>
        <v>0</v>
      </c>
      <c r="AH215">
        <f t="shared" si="113"/>
        <v>1</v>
      </c>
      <c r="AI215">
        <f t="shared" si="114"/>
        <v>0</v>
      </c>
      <c r="AJ215">
        <f t="shared" si="115"/>
        <v>0</v>
      </c>
      <c r="AK215">
        <f t="shared" si="116"/>
        <v>0</v>
      </c>
    </row>
    <row r="216" spans="1:37" x14ac:dyDescent="0.35">
      <c r="A216" s="1">
        <v>41123</v>
      </c>
      <c r="B216">
        <v>3859</v>
      </c>
      <c r="C216">
        <v>3818</v>
      </c>
      <c r="D216">
        <f t="shared" si="117"/>
        <v>4</v>
      </c>
      <c r="E216">
        <f t="shared" si="118"/>
        <v>0</v>
      </c>
      <c r="F216">
        <f t="shared" si="122"/>
        <v>0</v>
      </c>
      <c r="G216">
        <f t="shared" si="122"/>
        <v>0</v>
      </c>
      <c r="H216">
        <f t="shared" si="91"/>
        <v>0</v>
      </c>
      <c r="I216">
        <f t="shared" si="91"/>
        <v>1</v>
      </c>
      <c r="J216">
        <f t="shared" si="91"/>
        <v>0</v>
      </c>
      <c r="K216">
        <f t="shared" si="91"/>
        <v>0</v>
      </c>
      <c r="L216">
        <f t="shared" si="119"/>
        <v>3856</v>
      </c>
      <c r="M216">
        <f t="shared" si="121"/>
        <v>3045</v>
      </c>
      <c r="N216">
        <f t="shared" si="120"/>
        <v>4022.4</v>
      </c>
      <c r="O216">
        <f t="shared" si="94"/>
        <v>8</v>
      </c>
      <c r="P216" t="str">
        <f t="shared" si="95"/>
        <v>Summer</v>
      </c>
      <c r="Q216">
        <f t="shared" si="96"/>
        <v>2</v>
      </c>
      <c r="R216">
        <f t="shared" si="97"/>
        <v>0</v>
      </c>
      <c r="S216">
        <f t="shared" si="98"/>
        <v>1</v>
      </c>
      <c r="T216">
        <f t="shared" si="99"/>
        <v>0</v>
      </c>
      <c r="U216">
        <f t="shared" si="100"/>
        <v>0</v>
      </c>
      <c r="V216">
        <f t="shared" si="101"/>
        <v>0</v>
      </c>
      <c r="W216">
        <f t="shared" si="102"/>
        <v>0</v>
      </c>
      <c r="X216">
        <f t="shared" si="103"/>
        <v>0</v>
      </c>
      <c r="Y216">
        <f t="shared" si="104"/>
        <v>0</v>
      </c>
      <c r="Z216">
        <f t="shared" si="105"/>
        <v>0</v>
      </c>
      <c r="AA216">
        <f t="shared" si="106"/>
        <v>0</v>
      </c>
      <c r="AB216">
        <f t="shared" si="107"/>
        <v>0</v>
      </c>
      <c r="AC216">
        <f t="shared" si="108"/>
        <v>1</v>
      </c>
      <c r="AD216">
        <f t="shared" si="109"/>
        <v>0</v>
      </c>
      <c r="AE216">
        <f t="shared" si="110"/>
        <v>0</v>
      </c>
      <c r="AF216">
        <f t="shared" si="111"/>
        <v>0</v>
      </c>
      <c r="AG216">
        <f t="shared" si="112"/>
        <v>0</v>
      </c>
      <c r="AH216">
        <f t="shared" si="113"/>
        <v>1</v>
      </c>
      <c r="AI216">
        <f t="shared" si="114"/>
        <v>0</v>
      </c>
      <c r="AJ216">
        <f t="shared" si="115"/>
        <v>0</v>
      </c>
      <c r="AK216">
        <f t="shared" si="116"/>
        <v>0</v>
      </c>
    </row>
    <row r="217" spans="1:37" x14ac:dyDescent="0.35">
      <c r="A217" s="1">
        <v>41124</v>
      </c>
      <c r="B217">
        <v>4182</v>
      </c>
      <c r="C217">
        <v>3859</v>
      </c>
      <c r="D217">
        <f t="shared" si="117"/>
        <v>5</v>
      </c>
      <c r="E217">
        <f t="shared" si="118"/>
        <v>0</v>
      </c>
      <c r="F217">
        <f t="shared" si="122"/>
        <v>0</v>
      </c>
      <c r="G217">
        <f t="shared" si="122"/>
        <v>0</v>
      </c>
      <c r="H217">
        <f t="shared" si="91"/>
        <v>0</v>
      </c>
      <c r="I217">
        <f t="shared" si="91"/>
        <v>0</v>
      </c>
      <c r="J217">
        <f t="shared" si="91"/>
        <v>1</v>
      </c>
      <c r="K217">
        <f t="shared" si="91"/>
        <v>0</v>
      </c>
      <c r="L217">
        <f t="shared" si="119"/>
        <v>3927</v>
      </c>
      <c r="M217">
        <f t="shared" si="121"/>
        <v>3783</v>
      </c>
      <c r="N217">
        <f t="shared" si="120"/>
        <v>3994.8</v>
      </c>
      <c r="O217">
        <f t="shared" si="94"/>
        <v>8</v>
      </c>
      <c r="P217" t="str">
        <f t="shared" si="95"/>
        <v>Summer</v>
      </c>
      <c r="Q217">
        <f t="shared" si="96"/>
        <v>3</v>
      </c>
      <c r="R217">
        <f t="shared" si="97"/>
        <v>0</v>
      </c>
      <c r="S217">
        <f t="shared" si="98"/>
        <v>1</v>
      </c>
      <c r="T217">
        <f t="shared" si="99"/>
        <v>0</v>
      </c>
      <c r="U217">
        <f t="shared" si="100"/>
        <v>0</v>
      </c>
      <c r="V217">
        <f t="shared" si="101"/>
        <v>0</v>
      </c>
      <c r="W217">
        <f t="shared" si="102"/>
        <v>0</v>
      </c>
      <c r="X217">
        <f t="shared" si="103"/>
        <v>0</v>
      </c>
      <c r="Y217">
        <f t="shared" si="104"/>
        <v>0</v>
      </c>
      <c r="Z217">
        <f t="shared" si="105"/>
        <v>0</v>
      </c>
      <c r="AA217">
        <f t="shared" si="106"/>
        <v>0</v>
      </c>
      <c r="AB217">
        <f t="shared" si="107"/>
        <v>0</v>
      </c>
      <c r="AC217">
        <f t="shared" si="108"/>
        <v>1</v>
      </c>
      <c r="AD217">
        <f t="shared" si="109"/>
        <v>0</v>
      </c>
      <c r="AE217">
        <f t="shared" si="110"/>
        <v>0</v>
      </c>
      <c r="AF217">
        <f t="shared" si="111"/>
        <v>0</v>
      </c>
      <c r="AG217">
        <f t="shared" si="112"/>
        <v>0</v>
      </c>
      <c r="AH217">
        <f t="shared" si="113"/>
        <v>1</v>
      </c>
      <c r="AI217">
        <f t="shared" si="114"/>
        <v>0</v>
      </c>
      <c r="AJ217">
        <f t="shared" si="115"/>
        <v>0</v>
      </c>
      <c r="AK217">
        <f t="shared" si="116"/>
        <v>0</v>
      </c>
    </row>
    <row r="218" spans="1:37" x14ac:dyDescent="0.35">
      <c r="A218" s="1">
        <v>41125</v>
      </c>
      <c r="B218">
        <v>5052</v>
      </c>
      <c r="C218">
        <v>4182</v>
      </c>
      <c r="D218">
        <f t="shared" si="117"/>
        <v>6</v>
      </c>
      <c r="E218">
        <f t="shared" si="118"/>
        <v>1</v>
      </c>
      <c r="F218">
        <f t="shared" si="122"/>
        <v>0</v>
      </c>
      <c r="G218">
        <f t="shared" si="122"/>
        <v>0</v>
      </c>
      <c r="H218">
        <f t="shared" si="91"/>
        <v>0</v>
      </c>
      <c r="I218">
        <f t="shared" si="91"/>
        <v>0</v>
      </c>
      <c r="J218">
        <f t="shared" si="91"/>
        <v>0</v>
      </c>
      <c r="K218">
        <f t="shared" si="91"/>
        <v>1</v>
      </c>
      <c r="L218">
        <f t="shared" si="119"/>
        <v>3953</v>
      </c>
      <c r="M218">
        <f t="shared" si="121"/>
        <v>3997</v>
      </c>
      <c r="N218">
        <f t="shared" si="120"/>
        <v>3921.8</v>
      </c>
      <c r="O218">
        <f t="shared" si="94"/>
        <v>8</v>
      </c>
      <c r="P218" t="str">
        <f t="shared" si="95"/>
        <v>Summer</v>
      </c>
      <c r="Q218">
        <f t="shared" si="96"/>
        <v>4</v>
      </c>
      <c r="R218">
        <f t="shared" si="97"/>
        <v>0</v>
      </c>
      <c r="S218">
        <f t="shared" si="98"/>
        <v>1</v>
      </c>
      <c r="T218">
        <f t="shared" si="99"/>
        <v>0</v>
      </c>
      <c r="U218">
        <f t="shared" si="100"/>
        <v>0</v>
      </c>
      <c r="V218">
        <f t="shared" si="101"/>
        <v>0</v>
      </c>
      <c r="W218">
        <f t="shared" si="102"/>
        <v>0</v>
      </c>
      <c r="X218">
        <f t="shared" si="103"/>
        <v>0</v>
      </c>
      <c r="Y218">
        <f t="shared" si="104"/>
        <v>0</v>
      </c>
      <c r="Z218">
        <f t="shared" si="105"/>
        <v>0</v>
      </c>
      <c r="AA218">
        <f t="shared" si="106"/>
        <v>0</v>
      </c>
      <c r="AB218">
        <f t="shared" si="107"/>
        <v>0</v>
      </c>
      <c r="AC218">
        <f t="shared" si="108"/>
        <v>1</v>
      </c>
      <c r="AD218">
        <f t="shared" si="109"/>
        <v>0</v>
      </c>
      <c r="AE218">
        <f t="shared" si="110"/>
        <v>0</v>
      </c>
      <c r="AF218">
        <f t="shared" si="111"/>
        <v>0</v>
      </c>
      <c r="AG218">
        <f t="shared" si="112"/>
        <v>0</v>
      </c>
      <c r="AH218">
        <f t="shared" si="113"/>
        <v>1</v>
      </c>
      <c r="AI218">
        <f t="shared" si="114"/>
        <v>0</v>
      </c>
      <c r="AJ218">
        <f t="shared" si="115"/>
        <v>0</v>
      </c>
      <c r="AK218">
        <f t="shared" si="116"/>
        <v>0</v>
      </c>
    </row>
    <row r="219" spans="1:37" x14ac:dyDescent="0.35">
      <c r="A219" s="1">
        <v>41126</v>
      </c>
      <c r="B219">
        <v>4950</v>
      </c>
      <c r="C219">
        <v>5052</v>
      </c>
      <c r="D219">
        <f t="shared" si="117"/>
        <v>7</v>
      </c>
      <c r="E219">
        <f t="shared" si="118"/>
        <v>1</v>
      </c>
      <c r="F219">
        <f t="shared" si="122"/>
        <v>0</v>
      </c>
      <c r="G219">
        <f t="shared" si="122"/>
        <v>0</v>
      </c>
      <c r="H219">
        <f t="shared" si="91"/>
        <v>0</v>
      </c>
      <c r="I219">
        <f t="shared" si="91"/>
        <v>0</v>
      </c>
      <c r="J219">
        <f t="shared" si="91"/>
        <v>0</v>
      </c>
      <c r="K219">
        <f t="shared" si="91"/>
        <v>0</v>
      </c>
      <c r="L219">
        <f t="shared" si="119"/>
        <v>4364.333333333333</v>
      </c>
      <c r="M219">
        <f t="shared" si="121"/>
        <v>4547</v>
      </c>
      <c r="N219">
        <f t="shared" si="120"/>
        <v>4203</v>
      </c>
      <c r="O219">
        <f t="shared" si="94"/>
        <v>8</v>
      </c>
      <c r="P219" t="str">
        <f t="shared" si="95"/>
        <v>Summer</v>
      </c>
      <c r="Q219">
        <f t="shared" si="96"/>
        <v>5</v>
      </c>
      <c r="R219">
        <f t="shared" si="97"/>
        <v>0</v>
      </c>
      <c r="S219">
        <f t="shared" si="98"/>
        <v>1</v>
      </c>
      <c r="T219">
        <f t="shared" si="99"/>
        <v>0</v>
      </c>
      <c r="U219">
        <f t="shared" si="100"/>
        <v>0</v>
      </c>
      <c r="V219">
        <f t="shared" si="101"/>
        <v>0</v>
      </c>
      <c r="W219">
        <f t="shared" si="102"/>
        <v>0</v>
      </c>
      <c r="X219">
        <f t="shared" si="103"/>
        <v>0</v>
      </c>
      <c r="Y219">
        <f t="shared" si="104"/>
        <v>0</v>
      </c>
      <c r="Z219">
        <f t="shared" si="105"/>
        <v>0</v>
      </c>
      <c r="AA219">
        <f t="shared" si="106"/>
        <v>0</v>
      </c>
      <c r="AB219">
        <f t="shared" si="107"/>
        <v>0</v>
      </c>
      <c r="AC219">
        <f t="shared" si="108"/>
        <v>1</v>
      </c>
      <c r="AD219">
        <f t="shared" si="109"/>
        <v>0</v>
      </c>
      <c r="AE219">
        <f t="shared" si="110"/>
        <v>0</v>
      </c>
      <c r="AF219">
        <f t="shared" si="111"/>
        <v>0</v>
      </c>
      <c r="AG219">
        <f t="shared" si="112"/>
        <v>0</v>
      </c>
      <c r="AH219">
        <f t="shared" si="113"/>
        <v>1</v>
      </c>
      <c r="AI219">
        <f t="shared" si="114"/>
        <v>0</v>
      </c>
      <c r="AJ219">
        <f t="shared" si="115"/>
        <v>0</v>
      </c>
      <c r="AK219">
        <f t="shared" si="116"/>
        <v>0</v>
      </c>
    </row>
    <row r="220" spans="1:37" x14ac:dyDescent="0.35">
      <c r="A220" s="1">
        <v>41127</v>
      </c>
      <c r="B220">
        <v>3960</v>
      </c>
      <c r="C220">
        <v>4950</v>
      </c>
      <c r="D220">
        <f t="shared" si="117"/>
        <v>1</v>
      </c>
      <c r="E220">
        <f t="shared" si="118"/>
        <v>0</v>
      </c>
      <c r="F220">
        <f t="shared" si="122"/>
        <v>1</v>
      </c>
      <c r="G220">
        <f t="shared" si="122"/>
        <v>0</v>
      </c>
      <c r="H220">
        <f t="shared" si="91"/>
        <v>0</v>
      </c>
      <c r="I220">
        <f t="shared" si="91"/>
        <v>0</v>
      </c>
      <c r="J220">
        <f t="shared" si="91"/>
        <v>0</v>
      </c>
      <c r="K220">
        <f t="shared" si="91"/>
        <v>0</v>
      </c>
      <c r="L220">
        <f t="shared" si="119"/>
        <v>4728</v>
      </c>
      <c r="M220">
        <f t="shared" si="121"/>
        <v>3646</v>
      </c>
      <c r="N220">
        <f t="shared" si="120"/>
        <v>4372.2</v>
      </c>
      <c r="O220">
        <f t="shared" si="94"/>
        <v>8</v>
      </c>
      <c r="P220" t="str">
        <f t="shared" si="95"/>
        <v>Summer</v>
      </c>
      <c r="Q220">
        <f t="shared" si="96"/>
        <v>6</v>
      </c>
      <c r="R220">
        <f t="shared" si="97"/>
        <v>0</v>
      </c>
      <c r="S220">
        <f t="shared" si="98"/>
        <v>1</v>
      </c>
      <c r="T220">
        <f t="shared" si="99"/>
        <v>0</v>
      </c>
      <c r="U220">
        <f t="shared" si="100"/>
        <v>0</v>
      </c>
      <c r="V220">
        <f t="shared" si="101"/>
        <v>0</v>
      </c>
      <c r="W220">
        <f t="shared" si="102"/>
        <v>0</v>
      </c>
      <c r="X220">
        <f t="shared" si="103"/>
        <v>0</v>
      </c>
      <c r="Y220">
        <f t="shared" si="104"/>
        <v>0</v>
      </c>
      <c r="Z220">
        <f t="shared" si="105"/>
        <v>0</v>
      </c>
      <c r="AA220">
        <f t="shared" si="106"/>
        <v>0</v>
      </c>
      <c r="AB220">
        <f t="shared" si="107"/>
        <v>0</v>
      </c>
      <c r="AC220">
        <f t="shared" si="108"/>
        <v>1</v>
      </c>
      <c r="AD220">
        <f t="shared" si="109"/>
        <v>0</v>
      </c>
      <c r="AE220">
        <f t="shared" si="110"/>
        <v>0</v>
      </c>
      <c r="AF220">
        <f t="shared" si="111"/>
        <v>0</v>
      </c>
      <c r="AG220">
        <f t="shared" si="112"/>
        <v>0</v>
      </c>
      <c r="AH220">
        <f t="shared" si="113"/>
        <v>1</v>
      </c>
      <c r="AI220">
        <f t="shared" si="114"/>
        <v>0</v>
      </c>
      <c r="AJ220">
        <f t="shared" si="115"/>
        <v>0</v>
      </c>
      <c r="AK220">
        <f t="shared" si="116"/>
        <v>0</v>
      </c>
    </row>
    <row r="221" spans="1:37" x14ac:dyDescent="0.35">
      <c r="A221" s="1">
        <v>41128</v>
      </c>
      <c r="B221">
        <v>3968</v>
      </c>
      <c r="C221">
        <v>3960</v>
      </c>
      <c r="D221">
        <f t="shared" si="117"/>
        <v>2</v>
      </c>
      <c r="E221">
        <f t="shared" si="118"/>
        <v>0</v>
      </c>
      <c r="F221">
        <f t="shared" si="122"/>
        <v>0</v>
      </c>
      <c r="G221">
        <f t="shared" si="122"/>
        <v>1</v>
      </c>
      <c r="H221">
        <f t="shared" si="91"/>
        <v>0</v>
      </c>
      <c r="I221">
        <f t="shared" si="91"/>
        <v>0</v>
      </c>
      <c r="J221">
        <f t="shared" si="91"/>
        <v>0</v>
      </c>
      <c r="K221">
        <f t="shared" si="91"/>
        <v>0</v>
      </c>
      <c r="L221">
        <f t="shared" si="119"/>
        <v>4654</v>
      </c>
      <c r="M221">
        <f t="shared" si="121"/>
        <v>4104</v>
      </c>
      <c r="N221">
        <f t="shared" si="120"/>
        <v>4400.6000000000004</v>
      </c>
      <c r="O221">
        <f t="shared" si="94"/>
        <v>8</v>
      </c>
      <c r="P221" t="str">
        <f t="shared" si="95"/>
        <v>Summer</v>
      </c>
      <c r="Q221">
        <f t="shared" si="96"/>
        <v>7</v>
      </c>
      <c r="R221">
        <f t="shared" si="97"/>
        <v>0</v>
      </c>
      <c r="S221">
        <f t="shared" si="98"/>
        <v>1</v>
      </c>
      <c r="T221">
        <f t="shared" si="99"/>
        <v>0</v>
      </c>
      <c r="U221">
        <f t="shared" si="100"/>
        <v>0</v>
      </c>
      <c r="V221">
        <f t="shared" si="101"/>
        <v>0</v>
      </c>
      <c r="W221">
        <f t="shared" si="102"/>
        <v>0</v>
      </c>
      <c r="X221">
        <f t="shared" si="103"/>
        <v>0</v>
      </c>
      <c r="Y221">
        <f t="shared" si="104"/>
        <v>0</v>
      </c>
      <c r="Z221">
        <f t="shared" si="105"/>
        <v>0</v>
      </c>
      <c r="AA221">
        <f t="shared" si="106"/>
        <v>0</v>
      </c>
      <c r="AB221">
        <f t="shared" si="107"/>
        <v>0</v>
      </c>
      <c r="AC221">
        <f t="shared" si="108"/>
        <v>1</v>
      </c>
      <c r="AD221">
        <f t="shared" si="109"/>
        <v>0</v>
      </c>
      <c r="AE221">
        <f t="shared" si="110"/>
        <v>0</v>
      </c>
      <c r="AF221">
        <f t="shared" si="111"/>
        <v>0</v>
      </c>
      <c r="AG221">
        <f t="shared" si="112"/>
        <v>0</v>
      </c>
      <c r="AH221">
        <f t="shared" si="113"/>
        <v>1</v>
      </c>
      <c r="AI221">
        <f t="shared" si="114"/>
        <v>0</v>
      </c>
      <c r="AJ221">
        <f t="shared" si="115"/>
        <v>0</v>
      </c>
      <c r="AK221">
        <f t="shared" si="116"/>
        <v>0</v>
      </c>
    </row>
    <row r="222" spans="1:37" x14ac:dyDescent="0.35">
      <c r="A222" s="1">
        <v>41129</v>
      </c>
      <c r="B222">
        <v>4133</v>
      </c>
      <c r="C222">
        <v>3968</v>
      </c>
      <c r="D222">
        <f t="shared" si="117"/>
        <v>3</v>
      </c>
      <c r="E222">
        <f t="shared" si="118"/>
        <v>0</v>
      </c>
      <c r="F222">
        <f t="shared" si="122"/>
        <v>0</v>
      </c>
      <c r="G222">
        <f t="shared" si="122"/>
        <v>0</v>
      </c>
      <c r="H222">
        <f t="shared" si="91"/>
        <v>1</v>
      </c>
      <c r="I222">
        <f t="shared" si="91"/>
        <v>0</v>
      </c>
      <c r="J222">
        <f t="shared" si="91"/>
        <v>0</v>
      </c>
      <c r="K222">
        <f t="shared" si="91"/>
        <v>0</v>
      </c>
      <c r="L222">
        <f t="shared" si="119"/>
        <v>4292.666666666667</v>
      </c>
      <c r="M222">
        <f t="shared" si="121"/>
        <v>3818</v>
      </c>
      <c r="N222">
        <f t="shared" si="120"/>
        <v>4422.3999999999996</v>
      </c>
      <c r="O222">
        <f t="shared" si="94"/>
        <v>8</v>
      </c>
      <c r="P222" t="str">
        <f t="shared" si="95"/>
        <v>Summer</v>
      </c>
      <c r="Q222">
        <f t="shared" si="96"/>
        <v>8</v>
      </c>
      <c r="R222">
        <f t="shared" si="97"/>
        <v>0</v>
      </c>
      <c r="S222">
        <f t="shared" si="98"/>
        <v>1</v>
      </c>
      <c r="T222">
        <f t="shared" si="99"/>
        <v>0</v>
      </c>
      <c r="U222">
        <f t="shared" si="100"/>
        <v>0</v>
      </c>
      <c r="V222">
        <f t="shared" si="101"/>
        <v>0</v>
      </c>
      <c r="W222">
        <f t="shared" si="102"/>
        <v>0</v>
      </c>
      <c r="X222">
        <f t="shared" si="103"/>
        <v>0</v>
      </c>
      <c r="Y222">
        <f t="shared" si="104"/>
        <v>0</v>
      </c>
      <c r="Z222">
        <f t="shared" si="105"/>
        <v>0</v>
      </c>
      <c r="AA222">
        <f t="shared" si="106"/>
        <v>0</v>
      </c>
      <c r="AB222">
        <f t="shared" si="107"/>
        <v>0</v>
      </c>
      <c r="AC222">
        <f t="shared" si="108"/>
        <v>1</v>
      </c>
      <c r="AD222">
        <f t="shared" si="109"/>
        <v>0</v>
      </c>
      <c r="AE222">
        <f t="shared" si="110"/>
        <v>0</v>
      </c>
      <c r="AF222">
        <f t="shared" si="111"/>
        <v>0</v>
      </c>
      <c r="AG222">
        <f t="shared" si="112"/>
        <v>0</v>
      </c>
      <c r="AH222">
        <f t="shared" si="113"/>
        <v>1</v>
      </c>
      <c r="AI222">
        <f t="shared" si="114"/>
        <v>0</v>
      </c>
      <c r="AJ222">
        <f t="shared" si="115"/>
        <v>0</v>
      </c>
      <c r="AK222">
        <f t="shared" si="116"/>
        <v>0</v>
      </c>
    </row>
    <row r="223" spans="1:37" x14ac:dyDescent="0.35">
      <c r="A223" s="1">
        <v>41130</v>
      </c>
      <c r="B223">
        <v>4408</v>
      </c>
      <c r="C223">
        <v>4133</v>
      </c>
      <c r="D223">
        <f t="shared" si="117"/>
        <v>4</v>
      </c>
      <c r="E223">
        <f t="shared" si="118"/>
        <v>0</v>
      </c>
      <c r="F223">
        <f t="shared" si="122"/>
        <v>0</v>
      </c>
      <c r="G223">
        <f t="shared" si="122"/>
        <v>0</v>
      </c>
      <c r="H223">
        <f t="shared" si="91"/>
        <v>0</v>
      </c>
      <c r="I223">
        <f t="shared" si="91"/>
        <v>1</v>
      </c>
      <c r="J223">
        <f t="shared" si="91"/>
        <v>0</v>
      </c>
      <c r="K223">
        <f t="shared" si="91"/>
        <v>0</v>
      </c>
      <c r="L223">
        <f t="shared" si="119"/>
        <v>4020.3333333333335</v>
      </c>
      <c r="M223">
        <f t="shared" si="121"/>
        <v>3859</v>
      </c>
      <c r="N223">
        <f t="shared" si="120"/>
        <v>4412.6000000000004</v>
      </c>
      <c r="O223">
        <f t="shared" si="94"/>
        <v>8</v>
      </c>
      <c r="P223" t="str">
        <f t="shared" si="95"/>
        <v>Summer</v>
      </c>
      <c r="Q223">
        <f t="shared" si="96"/>
        <v>9</v>
      </c>
      <c r="R223">
        <f t="shared" si="97"/>
        <v>0</v>
      </c>
      <c r="S223">
        <f t="shared" si="98"/>
        <v>1</v>
      </c>
      <c r="T223">
        <f t="shared" si="99"/>
        <v>0</v>
      </c>
      <c r="U223">
        <f t="shared" si="100"/>
        <v>0</v>
      </c>
      <c r="V223">
        <f t="shared" si="101"/>
        <v>0</v>
      </c>
      <c r="W223">
        <f t="shared" si="102"/>
        <v>0</v>
      </c>
      <c r="X223">
        <f t="shared" si="103"/>
        <v>0</v>
      </c>
      <c r="Y223">
        <f t="shared" si="104"/>
        <v>0</v>
      </c>
      <c r="Z223">
        <f t="shared" si="105"/>
        <v>0</v>
      </c>
      <c r="AA223">
        <f t="shared" si="106"/>
        <v>0</v>
      </c>
      <c r="AB223">
        <f t="shared" si="107"/>
        <v>0</v>
      </c>
      <c r="AC223">
        <f t="shared" si="108"/>
        <v>1</v>
      </c>
      <c r="AD223">
        <f t="shared" si="109"/>
        <v>0</v>
      </c>
      <c r="AE223">
        <f t="shared" si="110"/>
        <v>0</v>
      </c>
      <c r="AF223">
        <f t="shared" si="111"/>
        <v>0</v>
      </c>
      <c r="AG223">
        <f t="shared" si="112"/>
        <v>0</v>
      </c>
      <c r="AH223">
        <f t="shared" si="113"/>
        <v>1</v>
      </c>
      <c r="AI223">
        <f t="shared" si="114"/>
        <v>0</v>
      </c>
      <c r="AJ223">
        <f t="shared" si="115"/>
        <v>0</v>
      </c>
      <c r="AK223">
        <f t="shared" si="116"/>
        <v>0</v>
      </c>
    </row>
    <row r="224" spans="1:37" x14ac:dyDescent="0.35">
      <c r="A224" s="1">
        <v>41131</v>
      </c>
      <c r="B224">
        <v>5050</v>
      </c>
      <c r="C224">
        <v>4408</v>
      </c>
      <c r="D224">
        <f t="shared" si="117"/>
        <v>5</v>
      </c>
      <c r="E224">
        <f t="shared" si="118"/>
        <v>0</v>
      </c>
      <c r="F224">
        <f t="shared" si="122"/>
        <v>0</v>
      </c>
      <c r="G224">
        <f t="shared" si="122"/>
        <v>0</v>
      </c>
      <c r="H224">
        <f t="shared" si="91"/>
        <v>0</v>
      </c>
      <c r="I224">
        <f t="shared" si="91"/>
        <v>0</v>
      </c>
      <c r="J224">
        <f t="shared" si="91"/>
        <v>1</v>
      </c>
      <c r="K224">
        <f t="shared" si="91"/>
        <v>0</v>
      </c>
      <c r="L224">
        <f t="shared" si="119"/>
        <v>4169.666666666667</v>
      </c>
      <c r="M224">
        <f t="shared" si="121"/>
        <v>4182</v>
      </c>
      <c r="N224">
        <f t="shared" si="120"/>
        <v>4283.8</v>
      </c>
      <c r="O224">
        <f t="shared" si="94"/>
        <v>8</v>
      </c>
      <c r="P224" t="str">
        <f t="shared" si="95"/>
        <v>Summer</v>
      </c>
      <c r="Q224">
        <f t="shared" si="96"/>
        <v>10</v>
      </c>
      <c r="R224">
        <f t="shared" si="97"/>
        <v>0</v>
      </c>
      <c r="S224">
        <f t="shared" si="98"/>
        <v>1</v>
      </c>
      <c r="T224">
        <f t="shared" si="99"/>
        <v>0</v>
      </c>
      <c r="U224">
        <f t="shared" si="100"/>
        <v>0</v>
      </c>
      <c r="V224">
        <f t="shared" si="101"/>
        <v>0</v>
      </c>
      <c r="W224">
        <f t="shared" si="102"/>
        <v>0</v>
      </c>
      <c r="X224">
        <f t="shared" si="103"/>
        <v>0</v>
      </c>
      <c r="Y224">
        <f t="shared" si="104"/>
        <v>0</v>
      </c>
      <c r="Z224">
        <f t="shared" si="105"/>
        <v>0</v>
      </c>
      <c r="AA224">
        <f t="shared" si="106"/>
        <v>0</v>
      </c>
      <c r="AB224">
        <f t="shared" si="107"/>
        <v>0</v>
      </c>
      <c r="AC224">
        <f t="shared" si="108"/>
        <v>1</v>
      </c>
      <c r="AD224">
        <f t="shared" si="109"/>
        <v>0</v>
      </c>
      <c r="AE224">
        <f t="shared" si="110"/>
        <v>0</v>
      </c>
      <c r="AF224">
        <f t="shared" si="111"/>
        <v>0</v>
      </c>
      <c r="AG224">
        <f t="shared" si="112"/>
        <v>0</v>
      </c>
      <c r="AH224">
        <f t="shared" si="113"/>
        <v>1</v>
      </c>
      <c r="AI224">
        <f t="shared" si="114"/>
        <v>0</v>
      </c>
      <c r="AJ224">
        <f t="shared" si="115"/>
        <v>0</v>
      </c>
      <c r="AK224">
        <f t="shared" si="116"/>
        <v>0</v>
      </c>
    </row>
    <row r="225" spans="1:37" x14ac:dyDescent="0.35">
      <c r="A225" s="1">
        <v>41132</v>
      </c>
      <c r="B225">
        <v>5490</v>
      </c>
      <c r="C225">
        <v>5050</v>
      </c>
      <c r="D225">
        <f t="shared" si="117"/>
        <v>6</v>
      </c>
      <c r="E225">
        <f t="shared" si="118"/>
        <v>1</v>
      </c>
      <c r="F225">
        <f t="shared" si="122"/>
        <v>0</v>
      </c>
      <c r="G225">
        <f t="shared" si="122"/>
        <v>0</v>
      </c>
      <c r="H225">
        <f t="shared" si="91"/>
        <v>0</v>
      </c>
      <c r="I225">
        <f t="shared" si="91"/>
        <v>0</v>
      </c>
      <c r="J225">
        <f t="shared" si="91"/>
        <v>0</v>
      </c>
      <c r="K225">
        <f t="shared" si="91"/>
        <v>1</v>
      </c>
      <c r="L225">
        <f t="shared" si="119"/>
        <v>4530.333333333333</v>
      </c>
      <c r="M225">
        <f t="shared" si="121"/>
        <v>5052</v>
      </c>
      <c r="N225">
        <f t="shared" si="120"/>
        <v>4303.8</v>
      </c>
      <c r="O225">
        <f t="shared" si="94"/>
        <v>8</v>
      </c>
      <c r="P225" t="str">
        <f t="shared" si="95"/>
        <v>Summer</v>
      </c>
      <c r="Q225">
        <f t="shared" si="96"/>
        <v>11</v>
      </c>
      <c r="R225">
        <f t="shared" si="97"/>
        <v>0</v>
      </c>
      <c r="S225">
        <f t="shared" si="98"/>
        <v>1</v>
      </c>
      <c r="T225">
        <f t="shared" si="99"/>
        <v>0</v>
      </c>
      <c r="U225">
        <f t="shared" si="100"/>
        <v>0</v>
      </c>
      <c r="V225">
        <f t="shared" si="101"/>
        <v>0</v>
      </c>
      <c r="W225">
        <f t="shared" si="102"/>
        <v>0</v>
      </c>
      <c r="X225">
        <f t="shared" si="103"/>
        <v>0</v>
      </c>
      <c r="Y225">
        <f t="shared" si="104"/>
        <v>0</v>
      </c>
      <c r="Z225">
        <f t="shared" si="105"/>
        <v>0</v>
      </c>
      <c r="AA225">
        <f t="shared" si="106"/>
        <v>0</v>
      </c>
      <c r="AB225">
        <f t="shared" si="107"/>
        <v>0</v>
      </c>
      <c r="AC225">
        <f t="shared" si="108"/>
        <v>1</v>
      </c>
      <c r="AD225">
        <f t="shared" si="109"/>
        <v>0</v>
      </c>
      <c r="AE225">
        <f t="shared" si="110"/>
        <v>0</v>
      </c>
      <c r="AF225">
        <f t="shared" si="111"/>
        <v>0</v>
      </c>
      <c r="AG225">
        <f t="shared" si="112"/>
        <v>0</v>
      </c>
      <c r="AH225">
        <f t="shared" si="113"/>
        <v>0</v>
      </c>
      <c r="AI225">
        <f t="shared" si="114"/>
        <v>1</v>
      </c>
      <c r="AJ225">
        <f t="shared" si="115"/>
        <v>0</v>
      </c>
      <c r="AK225">
        <f t="shared" si="116"/>
        <v>0</v>
      </c>
    </row>
    <row r="226" spans="1:37" x14ac:dyDescent="0.35">
      <c r="A226" s="1">
        <v>41133</v>
      </c>
      <c r="B226">
        <v>5736</v>
      </c>
      <c r="C226">
        <v>5490</v>
      </c>
      <c r="D226">
        <f t="shared" si="117"/>
        <v>7</v>
      </c>
      <c r="E226">
        <f t="shared" si="118"/>
        <v>1</v>
      </c>
      <c r="F226">
        <f t="shared" si="122"/>
        <v>0</v>
      </c>
      <c r="G226">
        <f t="shared" si="122"/>
        <v>0</v>
      </c>
      <c r="H226">
        <f t="shared" si="91"/>
        <v>0</v>
      </c>
      <c r="I226">
        <f t="shared" si="91"/>
        <v>0</v>
      </c>
      <c r="J226">
        <f t="shared" si="91"/>
        <v>0</v>
      </c>
      <c r="K226">
        <f t="shared" si="91"/>
        <v>0</v>
      </c>
      <c r="L226">
        <f t="shared" si="119"/>
        <v>4982.666666666667</v>
      </c>
      <c r="M226">
        <f t="shared" si="121"/>
        <v>4950</v>
      </c>
      <c r="N226">
        <f t="shared" si="120"/>
        <v>4609.8</v>
      </c>
      <c r="O226">
        <f t="shared" si="94"/>
        <v>8</v>
      </c>
      <c r="P226" t="str">
        <f t="shared" si="95"/>
        <v>Summer</v>
      </c>
      <c r="Q226">
        <f t="shared" si="96"/>
        <v>12</v>
      </c>
      <c r="R226">
        <f t="shared" si="97"/>
        <v>0</v>
      </c>
      <c r="S226">
        <f t="shared" si="98"/>
        <v>1</v>
      </c>
      <c r="T226">
        <f t="shared" si="99"/>
        <v>0</v>
      </c>
      <c r="U226">
        <f t="shared" si="100"/>
        <v>0</v>
      </c>
      <c r="V226">
        <f t="shared" si="101"/>
        <v>0</v>
      </c>
      <c r="W226">
        <f t="shared" si="102"/>
        <v>0</v>
      </c>
      <c r="X226">
        <f t="shared" si="103"/>
        <v>0</v>
      </c>
      <c r="Y226">
        <f t="shared" si="104"/>
        <v>0</v>
      </c>
      <c r="Z226">
        <f t="shared" si="105"/>
        <v>0</v>
      </c>
      <c r="AA226">
        <f t="shared" si="106"/>
        <v>0</v>
      </c>
      <c r="AB226">
        <f t="shared" si="107"/>
        <v>0</v>
      </c>
      <c r="AC226">
        <f t="shared" si="108"/>
        <v>1</v>
      </c>
      <c r="AD226">
        <f t="shared" si="109"/>
        <v>0</v>
      </c>
      <c r="AE226">
        <f t="shared" si="110"/>
        <v>0</v>
      </c>
      <c r="AF226">
        <f t="shared" si="111"/>
        <v>0</v>
      </c>
      <c r="AG226">
        <f t="shared" si="112"/>
        <v>0</v>
      </c>
      <c r="AH226">
        <f t="shared" si="113"/>
        <v>0</v>
      </c>
      <c r="AI226">
        <f t="shared" si="114"/>
        <v>1</v>
      </c>
      <c r="AJ226">
        <f t="shared" si="115"/>
        <v>0</v>
      </c>
      <c r="AK226">
        <f t="shared" si="116"/>
        <v>0</v>
      </c>
    </row>
    <row r="227" spans="1:37" x14ac:dyDescent="0.35">
      <c r="A227" s="1">
        <v>41134</v>
      </c>
      <c r="B227">
        <v>5580</v>
      </c>
      <c r="C227">
        <v>5736</v>
      </c>
      <c r="D227">
        <f t="shared" si="117"/>
        <v>1</v>
      </c>
      <c r="E227">
        <f t="shared" si="118"/>
        <v>0</v>
      </c>
      <c r="F227">
        <f t="shared" si="122"/>
        <v>1</v>
      </c>
      <c r="G227">
        <f t="shared" si="122"/>
        <v>0</v>
      </c>
      <c r="H227">
        <f>IF($D227=H$2,1,0)</f>
        <v>0</v>
      </c>
      <c r="I227">
        <f>IF($D227=I$2,1,0)</f>
        <v>0</v>
      </c>
      <c r="J227">
        <f>IF($D227=J$2,1,0)</f>
        <v>0</v>
      </c>
      <c r="K227">
        <f>IF($D227=K$2,1,0)</f>
        <v>0</v>
      </c>
      <c r="L227">
        <f t="shared" si="119"/>
        <v>5425.333333333333</v>
      </c>
      <c r="M227">
        <f t="shared" si="121"/>
        <v>3960</v>
      </c>
      <c r="N227">
        <f t="shared" si="120"/>
        <v>4963.3999999999996</v>
      </c>
      <c r="O227">
        <f t="shared" si="94"/>
        <v>8</v>
      </c>
      <c r="P227" t="str">
        <f t="shared" si="95"/>
        <v>Summer</v>
      </c>
      <c r="Q227">
        <f t="shared" si="96"/>
        <v>13</v>
      </c>
      <c r="R227">
        <f t="shared" si="97"/>
        <v>0</v>
      </c>
      <c r="S227">
        <f t="shared" si="98"/>
        <v>1</v>
      </c>
      <c r="T227">
        <f t="shared" si="99"/>
        <v>0</v>
      </c>
      <c r="U227">
        <f t="shared" si="100"/>
        <v>0</v>
      </c>
      <c r="V227">
        <f t="shared" si="101"/>
        <v>0</v>
      </c>
      <c r="W227">
        <f t="shared" si="102"/>
        <v>0</v>
      </c>
      <c r="X227">
        <f t="shared" si="103"/>
        <v>0</v>
      </c>
      <c r="Y227">
        <f t="shared" si="104"/>
        <v>0</v>
      </c>
      <c r="Z227">
        <f t="shared" si="105"/>
        <v>0</v>
      </c>
      <c r="AA227">
        <f t="shared" si="106"/>
        <v>0</v>
      </c>
      <c r="AB227">
        <f t="shared" si="107"/>
        <v>0</v>
      </c>
      <c r="AC227">
        <f t="shared" si="108"/>
        <v>1</v>
      </c>
      <c r="AD227">
        <f t="shared" si="109"/>
        <v>0</v>
      </c>
      <c r="AE227">
        <f t="shared" si="110"/>
        <v>0</v>
      </c>
      <c r="AF227">
        <f t="shared" si="111"/>
        <v>0</v>
      </c>
      <c r="AG227">
        <f t="shared" si="112"/>
        <v>0</v>
      </c>
      <c r="AH227">
        <f t="shared" si="113"/>
        <v>0</v>
      </c>
      <c r="AI227">
        <f t="shared" si="114"/>
        <v>1</v>
      </c>
      <c r="AJ227">
        <f t="shared" si="115"/>
        <v>0</v>
      </c>
      <c r="AK227">
        <f t="shared" si="116"/>
        <v>0</v>
      </c>
    </row>
    <row r="228" spans="1:37" x14ac:dyDescent="0.35">
      <c r="A228" s="1">
        <v>41135</v>
      </c>
      <c r="B228">
        <v>5663</v>
      </c>
      <c r="C228">
        <v>5580</v>
      </c>
      <c r="D228">
        <f t="shared" si="117"/>
        <v>2</v>
      </c>
      <c r="E228">
        <f t="shared" si="118"/>
        <v>0</v>
      </c>
      <c r="F228">
        <f t="shared" ref="F228:K259" si="123">IF($D228=F$2,1,0)</f>
        <v>0</v>
      </c>
      <c r="G228">
        <f t="shared" si="123"/>
        <v>1</v>
      </c>
      <c r="H228">
        <f t="shared" si="123"/>
        <v>0</v>
      </c>
      <c r="I228">
        <f t="shared" si="123"/>
        <v>0</v>
      </c>
      <c r="J228">
        <f t="shared" si="123"/>
        <v>0</v>
      </c>
      <c r="K228">
        <f t="shared" si="123"/>
        <v>0</v>
      </c>
      <c r="L228">
        <f t="shared" si="119"/>
        <v>5602</v>
      </c>
      <c r="M228">
        <f t="shared" si="121"/>
        <v>3968</v>
      </c>
      <c r="N228">
        <f t="shared" si="120"/>
        <v>5252.8</v>
      </c>
      <c r="O228">
        <f t="shared" si="94"/>
        <v>8</v>
      </c>
      <c r="P228" t="str">
        <f t="shared" si="95"/>
        <v>Summer</v>
      </c>
      <c r="Q228">
        <f t="shared" si="96"/>
        <v>14</v>
      </c>
      <c r="R228">
        <f t="shared" si="97"/>
        <v>0</v>
      </c>
      <c r="S228">
        <f t="shared" si="98"/>
        <v>1</v>
      </c>
      <c r="T228">
        <f t="shared" si="99"/>
        <v>0</v>
      </c>
      <c r="U228">
        <f t="shared" si="100"/>
        <v>0</v>
      </c>
      <c r="V228">
        <f t="shared" si="101"/>
        <v>0</v>
      </c>
      <c r="W228">
        <f t="shared" si="102"/>
        <v>0</v>
      </c>
      <c r="X228">
        <f t="shared" si="103"/>
        <v>0</v>
      </c>
      <c r="Y228">
        <f t="shared" si="104"/>
        <v>0</v>
      </c>
      <c r="Z228">
        <f t="shared" si="105"/>
        <v>0</v>
      </c>
      <c r="AA228">
        <f t="shared" si="106"/>
        <v>0</v>
      </c>
      <c r="AB228">
        <f t="shared" si="107"/>
        <v>0</v>
      </c>
      <c r="AC228">
        <f t="shared" si="108"/>
        <v>1</v>
      </c>
      <c r="AD228">
        <f t="shared" si="109"/>
        <v>0</v>
      </c>
      <c r="AE228">
        <f t="shared" si="110"/>
        <v>0</v>
      </c>
      <c r="AF228">
        <f t="shared" si="111"/>
        <v>0</v>
      </c>
      <c r="AG228">
        <f t="shared" si="112"/>
        <v>0</v>
      </c>
      <c r="AH228">
        <f t="shared" si="113"/>
        <v>0</v>
      </c>
      <c r="AI228">
        <f t="shared" si="114"/>
        <v>1</v>
      </c>
      <c r="AJ228">
        <f t="shared" si="115"/>
        <v>0</v>
      </c>
      <c r="AK228">
        <f t="shared" si="116"/>
        <v>0</v>
      </c>
    </row>
    <row r="229" spans="1:37" x14ac:dyDescent="0.35">
      <c r="A229" s="1">
        <v>41136</v>
      </c>
      <c r="B229">
        <v>3655</v>
      </c>
      <c r="C229">
        <v>5663</v>
      </c>
      <c r="D229">
        <f t="shared" si="117"/>
        <v>3</v>
      </c>
      <c r="E229">
        <f t="shared" si="118"/>
        <v>0</v>
      </c>
      <c r="F229">
        <f t="shared" si="123"/>
        <v>0</v>
      </c>
      <c r="G229">
        <f t="shared" si="123"/>
        <v>0</v>
      </c>
      <c r="H229">
        <f t="shared" si="123"/>
        <v>1</v>
      </c>
      <c r="I229">
        <f t="shared" si="123"/>
        <v>0</v>
      </c>
      <c r="J229">
        <f t="shared" si="123"/>
        <v>0</v>
      </c>
      <c r="K229">
        <f t="shared" si="123"/>
        <v>0</v>
      </c>
      <c r="L229">
        <f t="shared" si="119"/>
        <v>5659.666666666667</v>
      </c>
      <c r="M229">
        <f t="shared" si="121"/>
        <v>4133</v>
      </c>
      <c r="N229">
        <f t="shared" si="120"/>
        <v>5503.8</v>
      </c>
      <c r="O229">
        <f t="shared" si="94"/>
        <v>8</v>
      </c>
      <c r="P229" t="str">
        <f t="shared" si="95"/>
        <v>Summer</v>
      </c>
      <c r="Q229">
        <f t="shared" si="96"/>
        <v>15</v>
      </c>
      <c r="R229">
        <f t="shared" si="97"/>
        <v>0</v>
      </c>
      <c r="S229">
        <f t="shared" si="98"/>
        <v>1</v>
      </c>
      <c r="T229">
        <f t="shared" si="99"/>
        <v>0</v>
      </c>
      <c r="U229">
        <f t="shared" si="100"/>
        <v>0</v>
      </c>
      <c r="V229">
        <f t="shared" si="101"/>
        <v>0</v>
      </c>
      <c r="W229">
        <f t="shared" si="102"/>
        <v>0</v>
      </c>
      <c r="X229">
        <f t="shared" si="103"/>
        <v>0</v>
      </c>
      <c r="Y229">
        <f t="shared" si="104"/>
        <v>0</v>
      </c>
      <c r="Z229">
        <f t="shared" si="105"/>
        <v>0</v>
      </c>
      <c r="AA229">
        <f t="shared" si="106"/>
        <v>0</v>
      </c>
      <c r="AB229">
        <f t="shared" si="107"/>
        <v>0</v>
      </c>
      <c r="AC229">
        <f t="shared" si="108"/>
        <v>1</v>
      </c>
      <c r="AD229">
        <f t="shared" si="109"/>
        <v>0</v>
      </c>
      <c r="AE229">
        <f t="shared" si="110"/>
        <v>0</v>
      </c>
      <c r="AF229">
        <f t="shared" si="111"/>
        <v>0</v>
      </c>
      <c r="AG229">
        <f t="shared" si="112"/>
        <v>0</v>
      </c>
      <c r="AH229">
        <f t="shared" si="113"/>
        <v>0</v>
      </c>
      <c r="AI229">
        <f t="shared" si="114"/>
        <v>1</v>
      </c>
      <c r="AJ229">
        <f t="shared" si="115"/>
        <v>0</v>
      </c>
      <c r="AK229">
        <f t="shared" si="116"/>
        <v>0</v>
      </c>
    </row>
    <row r="230" spans="1:37" x14ac:dyDescent="0.35">
      <c r="A230" s="1">
        <v>41137</v>
      </c>
      <c r="B230">
        <v>6616</v>
      </c>
      <c r="C230">
        <v>3655</v>
      </c>
      <c r="D230">
        <f t="shared" si="117"/>
        <v>4</v>
      </c>
      <c r="E230">
        <f t="shared" si="118"/>
        <v>0</v>
      </c>
      <c r="F230">
        <f t="shared" si="123"/>
        <v>0</v>
      </c>
      <c r="G230">
        <f t="shared" si="123"/>
        <v>0</v>
      </c>
      <c r="H230">
        <f t="shared" si="123"/>
        <v>0</v>
      </c>
      <c r="I230">
        <f t="shared" si="123"/>
        <v>1</v>
      </c>
      <c r="J230">
        <f t="shared" si="123"/>
        <v>0</v>
      </c>
      <c r="K230">
        <f t="shared" si="123"/>
        <v>0</v>
      </c>
      <c r="L230">
        <f t="shared" si="119"/>
        <v>4966</v>
      </c>
      <c r="M230">
        <f t="shared" si="121"/>
        <v>4408</v>
      </c>
      <c r="N230">
        <f t="shared" si="120"/>
        <v>5224.8</v>
      </c>
      <c r="O230">
        <f t="shared" si="94"/>
        <v>8</v>
      </c>
      <c r="P230" t="str">
        <f t="shared" si="95"/>
        <v>Summer</v>
      </c>
      <c r="Q230">
        <f t="shared" si="96"/>
        <v>16</v>
      </c>
      <c r="R230">
        <f t="shared" si="97"/>
        <v>0</v>
      </c>
      <c r="S230">
        <f t="shared" si="98"/>
        <v>1</v>
      </c>
      <c r="T230">
        <f t="shared" si="99"/>
        <v>0</v>
      </c>
      <c r="U230">
        <f t="shared" si="100"/>
        <v>0</v>
      </c>
      <c r="V230">
        <f t="shared" si="101"/>
        <v>0</v>
      </c>
      <c r="W230">
        <f t="shared" si="102"/>
        <v>0</v>
      </c>
      <c r="X230">
        <f t="shared" si="103"/>
        <v>0</v>
      </c>
      <c r="Y230">
        <f t="shared" si="104"/>
        <v>0</v>
      </c>
      <c r="Z230">
        <f t="shared" si="105"/>
        <v>0</v>
      </c>
      <c r="AA230">
        <f t="shared" si="106"/>
        <v>0</v>
      </c>
      <c r="AB230">
        <f t="shared" si="107"/>
        <v>0</v>
      </c>
      <c r="AC230">
        <f t="shared" si="108"/>
        <v>1</v>
      </c>
      <c r="AD230">
        <f t="shared" si="109"/>
        <v>0</v>
      </c>
      <c r="AE230">
        <f t="shared" si="110"/>
        <v>0</v>
      </c>
      <c r="AF230">
        <f t="shared" si="111"/>
        <v>0</v>
      </c>
      <c r="AG230">
        <f t="shared" si="112"/>
        <v>0</v>
      </c>
      <c r="AH230">
        <f t="shared" si="113"/>
        <v>0</v>
      </c>
      <c r="AI230">
        <f t="shared" si="114"/>
        <v>1</v>
      </c>
      <c r="AJ230">
        <f t="shared" si="115"/>
        <v>0</v>
      </c>
      <c r="AK230">
        <f t="shared" si="116"/>
        <v>0</v>
      </c>
    </row>
    <row r="231" spans="1:37" x14ac:dyDescent="0.35">
      <c r="A231" s="1">
        <v>41138</v>
      </c>
      <c r="B231">
        <v>6646</v>
      </c>
      <c r="C231">
        <v>6616</v>
      </c>
      <c r="D231">
        <f t="shared" si="117"/>
        <v>5</v>
      </c>
      <c r="E231">
        <f t="shared" si="118"/>
        <v>0</v>
      </c>
      <c r="F231">
        <f t="shared" si="123"/>
        <v>0</v>
      </c>
      <c r="G231">
        <f t="shared" si="123"/>
        <v>0</v>
      </c>
      <c r="H231">
        <f t="shared" si="123"/>
        <v>0</v>
      </c>
      <c r="I231">
        <f t="shared" si="123"/>
        <v>0</v>
      </c>
      <c r="J231">
        <f t="shared" si="123"/>
        <v>1</v>
      </c>
      <c r="K231">
        <f t="shared" si="123"/>
        <v>0</v>
      </c>
      <c r="L231">
        <f t="shared" si="119"/>
        <v>5311.333333333333</v>
      </c>
      <c r="M231">
        <f t="shared" si="121"/>
        <v>5050</v>
      </c>
      <c r="N231">
        <f t="shared" si="120"/>
        <v>5450</v>
      </c>
      <c r="O231">
        <f t="shared" si="94"/>
        <v>8</v>
      </c>
      <c r="P231" t="str">
        <f t="shared" si="95"/>
        <v>Summer</v>
      </c>
      <c r="Q231">
        <f t="shared" si="96"/>
        <v>17</v>
      </c>
      <c r="R231">
        <f t="shared" si="97"/>
        <v>0</v>
      </c>
      <c r="S231">
        <f t="shared" si="98"/>
        <v>1</v>
      </c>
      <c r="T231">
        <f t="shared" si="99"/>
        <v>0</v>
      </c>
      <c r="U231">
        <f t="shared" si="100"/>
        <v>0</v>
      </c>
      <c r="V231">
        <f t="shared" si="101"/>
        <v>0</v>
      </c>
      <c r="W231">
        <f t="shared" si="102"/>
        <v>0</v>
      </c>
      <c r="X231">
        <f t="shared" si="103"/>
        <v>0</v>
      </c>
      <c r="Y231">
        <f t="shared" si="104"/>
        <v>0</v>
      </c>
      <c r="Z231">
        <f t="shared" si="105"/>
        <v>0</v>
      </c>
      <c r="AA231">
        <f t="shared" si="106"/>
        <v>0</v>
      </c>
      <c r="AB231">
        <f t="shared" si="107"/>
        <v>0</v>
      </c>
      <c r="AC231">
        <f t="shared" si="108"/>
        <v>1</v>
      </c>
      <c r="AD231">
        <f t="shared" si="109"/>
        <v>0</v>
      </c>
      <c r="AE231">
        <f t="shared" si="110"/>
        <v>0</v>
      </c>
      <c r="AF231">
        <f t="shared" si="111"/>
        <v>0</v>
      </c>
      <c r="AG231">
        <f t="shared" si="112"/>
        <v>0</v>
      </c>
      <c r="AH231">
        <f t="shared" si="113"/>
        <v>0</v>
      </c>
      <c r="AI231">
        <f t="shared" si="114"/>
        <v>1</v>
      </c>
      <c r="AJ231">
        <f t="shared" si="115"/>
        <v>0</v>
      </c>
      <c r="AK231">
        <f t="shared" si="116"/>
        <v>0</v>
      </c>
    </row>
    <row r="232" spans="1:37" x14ac:dyDescent="0.35">
      <c r="A232" s="1">
        <v>41139</v>
      </c>
      <c r="B232">
        <v>7997</v>
      </c>
      <c r="C232">
        <v>6646</v>
      </c>
      <c r="D232">
        <f t="shared" si="117"/>
        <v>6</v>
      </c>
      <c r="E232">
        <f t="shared" si="118"/>
        <v>1</v>
      </c>
      <c r="F232">
        <f t="shared" si="123"/>
        <v>0</v>
      </c>
      <c r="G232">
        <f t="shared" si="123"/>
        <v>0</v>
      </c>
      <c r="H232">
        <f t="shared" si="123"/>
        <v>0</v>
      </c>
      <c r="I232">
        <f t="shared" si="123"/>
        <v>0</v>
      </c>
      <c r="J232">
        <f t="shared" si="123"/>
        <v>0</v>
      </c>
      <c r="K232">
        <f t="shared" si="123"/>
        <v>1</v>
      </c>
      <c r="L232">
        <f t="shared" si="119"/>
        <v>5639</v>
      </c>
      <c r="M232">
        <f t="shared" si="121"/>
        <v>5490</v>
      </c>
      <c r="N232">
        <f t="shared" si="120"/>
        <v>5632</v>
      </c>
      <c r="O232">
        <f t="shared" si="94"/>
        <v>8</v>
      </c>
      <c r="P232" t="str">
        <f t="shared" si="95"/>
        <v>Summer</v>
      </c>
      <c r="Q232">
        <f t="shared" si="96"/>
        <v>18</v>
      </c>
      <c r="R232">
        <f t="shared" si="97"/>
        <v>0</v>
      </c>
      <c r="S232">
        <f t="shared" si="98"/>
        <v>1</v>
      </c>
      <c r="T232">
        <f t="shared" si="99"/>
        <v>0</v>
      </c>
      <c r="U232">
        <f t="shared" si="100"/>
        <v>0</v>
      </c>
      <c r="V232">
        <f t="shared" si="101"/>
        <v>0</v>
      </c>
      <c r="W232">
        <f t="shared" si="102"/>
        <v>0</v>
      </c>
      <c r="X232">
        <f t="shared" si="103"/>
        <v>0</v>
      </c>
      <c r="Y232">
        <f t="shared" si="104"/>
        <v>0</v>
      </c>
      <c r="Z232">
        <f t="shared" si="105"/>
        <v>0</v>
      </c>
      <c r="AA232">
        <f t="shared" si="106"/>
        <v>0</v>
      </c>
      <c r="AB232">
        <f t="shared" si="107"/>
        <v>0</v>
      </c>
      <c r="AC232">
        <f t="shared" si="108"/>
        <v>1</v>
      </c>
      <c r="AD232">
        <f t="shared" si="109"/>
        <v>0</v>
      </c>
      <c r="AE232">
        <f t="shared" si="110"/>
        <v>0</v>
      </c>
      <c r="AF232">
        <f t="shared" si="111"/>
        <v>0</v>
      </c>
      <c r="AG232">
        <f t="shared" si="112"/>
        <v>0</v>
      </c>
      <c r="AH232">
        <f t="shared" si="113"/>
        <v>0</v>
      </c>
      <c r="AI232">
        <f t="shared" si="114"/>
        <v>1</v>
      </c>
      <c r="AJ232">
        <f t="shared" si="115"/>
        <v>0</v>
      </c>
      <c r="AK232">
        <f t="shared" si="116"/>
        <v>0</v>
      </c>
    </row>
    <row r="233" spans="1:37" x14ac:dyDescent="0.35">
      <c r="A233" s="1">
        <v>41140</v>
      </c>
      <c r="B233">
        <v>4628.5</v>
      </c>
      <c r="C233">
        <v>7997</v>
      </c>
      <c r="D233">
        <f t="shared" si="117"/>
        <v>7</v>
      </c>
      <c r="E233">
        <f t="shared" si="118"/>
        <v>1</v>
      </c>
      <c r="F233">
        <f t="shared" si="123"/>
        <v>0</v>
      </c>
      <c r="G233">
        <f t="shared" si="123"/>
        <v>0</v>
      </c>
      <c r="H233">
        <f t="shared" si="123"/>
        <v>0</v>
      </c>
      <c r="I233">
        <f t="shared" si="123"/>
        <v>0</v>
      </c>
      <c r="J233">
        <f t="shared" si="123"/>
        <v>0</v>
      </c>
      <c r="K233">
        <f t="shared" si="123"/>
        <v>0</v>
      </c>
      <c r="L233">
        <f t="shared" si="119"/>
        <v>7086.333333333333</v>
      </c>
      <c r="M233">
        <f t="shared" si="121"/>
        <v>5736</v>
      </c>
      <c r="N233">
        <f t="shared" si="120"/>
        <v>6115.4</v>
      </c>
      <c r="O233">
        <f t="shared" si="94"/>
        <v>8</v>
      </c>
      <c r="P233" t="str">
        <f t="shared" si="95"/>
        <v>Summer</v>
      </c>
      <c r="Q233">
        <f t="shared" si="96"/>
        <v>19</v>
      </c>
      <c r="R233">
        <f t="shared" si="97"/>
        <v>0</v>
      </c>
      <c r="S233">
        <f t="shared" si="98"/>
        <v>1</v>
      </c>
      <c r="T233">
        <f t="shared" si="99"/>
        <v>0</v>
      </c>
      <c r="U233">
        <f t="shared" si="100"/>
        <v>0</v>
      </c>
      <c r="V233">
        <f t="shared" si="101"/>
        <v>0</v>
      </c>
      <c r="W233">
        <f t="shared" si="102"/>
        <v>0</v>
      </c>
      <c r="X233">
        <f t="shared" si="103"/>
        <v>0</v>
      </c>
      <c r="Y233">
        <f t="shared" si="104"/>
        <v>0</v>
      </c>
      <c r="Z233">
        <f t="shared" si="105"/>
        <v>0</v>
      </c>
      <c r="AA233">
        <f t="shared" si="106"/>
        <v>0</v>
      </c>
      <c r="AB233">
        <f t="shared" si="107"/>
        <v>0</v>
      </c>
      <c r="AC233">
        <f t="shared" si="108"/>
        <v>1</v>
      </c>
      <c r="AD233">
        <f t="shared" si="109"/>
        <v>0</v>
      </c>
      <c r="AE233">
        <f t="shared" si="110"/>
        <v>0</v>
      </c>
      <c r="AF233">
        <f t="shared" si="111"/>
        <v>0</v>
      </c>
      <c r="AG233">
        <f t="shared" si="112"/>
        <v>0</v>
      </c>
      <c r="AH233">
        <f t="shared" si="113"/>
        <v>0</v>
      </c>
      <c r="AI233">
        <f t="shared" si="114"/>
        <v>1</v>
      </c>
      <c r="AJ233">
        <f t="shared" si="115"/>
        <v>0</v>
      </c>
      <c r="AK233">
        <f t="shared" si="116"/>
        <v>0</v>
      </c>
    </row>
    <row r="234" spans="1:37" x14ac:dyDescent="0.35">
      <c r="A234" s="1">
        <v>41141</v>
      </c>
      <c r="B234">
        <v>4628.5</v>
      </c>
      <c r="C234">
        <v>4628.5</v>
      </c>
      <c r="D234">
        <f t="shared" si="117"/>
        <v>1</v>
      </c>
      <c r="E234">
        <f t="shared" si="118"/>
        <v>0</v>
      </c>
      <c r="F234">
        <f t="shared" si="123"/>
        <v>1</v>
      </c>
      <c r="G234">
        <f t="shared" si="123"/>
        <v>0</v>
      </c>
      <c r="H234">
        <f t="shared" si="123"/>
        <v>0</v>
      </c>
      <c r="I234">
        <f t="shared" si="123"/>
        <v>0</v>
      </c>
      <c r="J234">
        <f t="shared" si="123"/>
        <v>0</v>
      </c>
      <c r="K234">
        <f t="shared" si="123"/>
        <v>0</v>
      </c>
      <c r="L234">
        <f t="shared" si="119"/>
        <v>6423.833333333333</v>
      </c>
      <c r="M234">
        <f t="shared" si="121"/>
        <v>5580</v>
      </c>
      <c r="N234">
        <f t="shared" si="120"/>
        <v>5908.5</v>
      </c>
      <c r="O234">
        <f t="shared" si="94"/>
        <v>8</v>
      </c>
      <c r="P234" t="str">
        <f t="shared" si="95"/>
        <v>Summer</v>
      </c>
      <c r="Q234">
        <f t="shared" si="96"/>
        <v>20</v>
      </c>
      <c r="R234">
        <f t="shared" si="97"/>
        <v>0</v>
      </c>
      <c r="S234">
        <f t="shared" si="98"/>
        <v>1</v>
      </c>
      <c r="T234">
        <f t="shared" si="99"/>
        <v>0</v>
      </c>
      <c r="U234">
        <f t="shared" si="100"/>
        <v>0</v>
      </c>
      <c r="V234">
        <f t="shared" si="101"/>
        <v>0</v>
      </c>
      <c r="W234">
        <f t="shared" si="102"/>
        <v>0</v>
      </c>
      <c r="X234">
        <f t="shared" si="103"/>
        <v>0</v>
      </c>
      <c r="Y234">
        <f t="shared" si="104"/>
        <v>0</v>
      </c>
      <c r="Z234">
        <f t="shared" si="105"/>
        <v>0</v>
      </c>
      <c r="AA234">
        <f t="shared" si="106"/>
        <v>0</v>
      </c>
      <c r="AB234">
        <f t="shared" si="107"/>
        <v>0</v>
      </c>
      <c r="AC234">
        <f t="shared" si="108"/>
        <v>1</v>
      </c>
      <c r="AD234">
        <f t="shared" si="109"/>
        <v>0</v>
      </c>
      <c r="AE234">
        <f t="shared" si="110"/>
        <v>0</v>
      </c>
      <c r="AF234">
        <f t="shared" si="111"/>
        <v>0</v>
      </c>
      <c r="AG234">
        <f t="shared" si="112"/>
        <v>0</v>
      </c>
      <c r="AH234">
        <f t="shared" si="113"/>
        <v>0</v>
      </c>
      <c r="AI234">
        <f t="shared" si="114"/>
        <v>0</v>
      </c>
      <c r="AJ234">
        <f t="shared" si="115"/>
        <v>1</v>
      </c>
      <c r="AK234">
        <f t="shared" si="116"/>
        <v>0</v>
      </c>
    </row>
    <row r="235" spans="1:37" x14ac:dyDescent="0.35">
      <c r="A235" s="1">
        <v>41142</v>
      </c>
      <c r="B235">
        <v>4628.5</v>
      </c>
      <c r="C235">
        <v>4628.5</v>
      </c>
      <c r="D235">
        <f t="shared" si="117"/>
        <v>2</v>
      </c>
      <c r="E235">
        <f t="shared" si="118"/>
        <v>0</v>
      </c>
      <c r="F235">
        <f t="shared" si="123"/>
        <v>0</v>
      </c>
      <c r="G235">
        <f t="shared" si="123"/>
        <v>1</v>
      </c>
      <c r="H235">
        <f t="shared" si="123"/>
        <v>0</v>
      </c>
      <c r="I235">
        <f t="shared" si="123"/>
        <v>0</v>
      </c>
      <c r="J235">
        <f t="shared" si="123"/>
        <v>0</v>
      </c>
      <c r="K235">
        <f t="shared" si="123"/>
        <v>0</v>
      </c>
      <c r="L235">
        <f t="shared" si="119"/>
        <v>5751.333333333333</v>
      </c>
      <c r="M235">
        <f t="shared" si="121"/>
        <v>5663</v>
      </c>
      <c r="N235">
        <f t="shared" si="120"/>
        <v>6103.2</v>
      </c>
      <c r="O235">
        <f t="shared" si="94"/>
        <v>8</v>
      </c>
      <c r="P235" t="str">
        <f t="shared" si="95"/>
        <v>Summer</v>
      </c>
      <c r="Q235">
        <f t="shared" si="96"/>
        <v>21</v>
      </c>
      <c r="R235">
        <f t="shared" si="97"/>
        <v>0</v>
      </c>
      <c r="S235">
        <f t="shared" si="98"/>
        <v>1</v>
      </c>
      <c r="T235">
        <f t="shared" si="99"/>
        <v>0</v>
      </c>
      <c r="U235">
        <f t="shared" si="100"/>
        <v>0</v>
      </c>
      <c r="V235">
        <f t="shared" si="101"/>
        <v>0</v>
      </c>
      <c r="W235">
        <f t="shared" si="102"/>
        <v>0</v>
      </c>
      <c r="X235">
        <f t="shared" si="103"/>
        <v>0</v>
      </c>
      <c r="Y235">
        <f t="shared" si="104"/>
        <v>0</v>
      </c>
      <c r="Z235">
        <f t="shared" si="105"/>
        <v>0</v>
      </c>
      <c r="AA235">
        <f t="shared" si="106"/>
        <v>0</v>
      </c>
      <c r="AB235">
        <f t="shared" si="107"/>
        <v>0</v>
      </c>
      <c r="AC235">
        <f t="shared" si="108"/>
        <v>1</v>
      </c>
      <c r="AD235">
        <f t="shared" si="109"/>
        <v>0</v>
      </c>
      <c r="AE235">
        <f t="shared" si="110"/>
        <v>0</v>
      </c>
      <c r="AF235">
        <f t="shared" si="111"/>
        <v>0</v>
      </c>
      <c r="AG235">
        <f t="shared" si="112"/>
        <v>0</v>
      </c>
      <c r="AH235">
        <f t="shared" si="113"/>
        <v>0</v>
      </c>
      <c r="AI235">
        <f t="shared" si="114"/>
        <v>0</v>
      </c>
      <c r="AJ235">
        <f t="shared" si="115"/>
        <v>1</v>
      </c>
      <c r="AK235">
        <f t="shared" si="116"/>
        <v>0</v>
      </c>
    </row>
    <row r="236" spans="1:37" x14ac:dyDescent="0.35">
      <c r="A236" s="1">
        <v>41143</v>
      </c>
      <c r="B236">
        <v>4628.5</v>
      </c>
      <c r="C236">
        <v>4628.5</v>
      </c>
      <c r="D236">
        <f t="shared" si="117"/>
        <v>3</v>
      </c>
      <c r="E236">
        <f t="shared" si="118"/>
        <v>0</v>
      </c>
      <c r="F236">
        <f t="shared" si="123"/>
        <v>0</v>
      </c>
      <c r="G236">
        <f t="shared" si="123"/>
        <v>0</v>
      </c>
      <c r="H236">
        <f t="shared" si="123"/>
        <v>1</v>
      </c>
      <c r="I236">
        <f t="shared" si="123"/>
        <v>0</v>
      </c>
      <c r="J236">
        <f t="shared" si="123"/>
        <v>0</v>
      </c>
      <c r="K236">
        <f t="shared" si="123"/>
        <v>0</v>
      </c>
      <c r="L236">
        <f t="shared" si="119"/>
        <v>4628.5</v>
      </c>
      <c r="M236">
        <f t="shared" si="121"/>
        <v>3655</v>
      </c>
      <c r="N236">
        <f t="shared" si="120"/>
        <v>5705.7</v>
      </c>
      <c r="O236">
        <f t="shared" si="94"/>
        <v>8</v>
      </c>
      <c r="P236" t="str">
        <f t="shared" si="95"/>
        <v>Summer</v>
      </c>
      <c r="Q236">
        <f t="shared" si="96"/>
        <v>22</v>
      </c>
      <c r="R236">
        <f t="shared" si="97"/>
        <v>0</v>
      </c>
      <c r="S236">
        <f t="shared" si="98"/>
        <v>1</v>
      </c>
      <c r="T236">
        <f t="shared" si="99"/>
        <v>0</v>
      </c>
      <c r="U236">
        <f t="shared" si="100"/>
        <v>0</v>
      </c>
      <c r="V236">
        <f t="shared" si="101"/>
        <v>0</v>
      </c>
      <c r="W236">
        <f t="shared" si="102"/>
        <v>0</v>
      </c>
      <c r="X236">
        <f t="shared" si="103"/>
        <v>0</v>
      </c>
      <c r="Y236">
        <f t="shared" si="104"/>
        <v>0</v>
      </c>
      <c r="Z236">
        <f t="shared" si="105"/>
        <v>0</v>
      </c>
      <c r="AA236">
        <f t="shared" si="106"/>
        <v>0</v>
      </c>
      <c r="AB236">
        <f t="shared" si="107"/>
        <v>0</v>
      </c>
      <c r="AC236">
        <f t="shared" si="108"/>
        <v>1</v>
      </c>
      <c r="AD236">
        <f t="shared" si="109"/>
        <v>0</v>
      </c>
      <c r="AE236">
        <f t="shared" si="110"/>
        <v>0</v>
      </c>
      <c r="AF236">
        <f t="shared" si="111"/>
        <v>0</v>
      </c>
      <c r="AG236">
        <f t="shared" si="112"/>
        <v>0</v>
      </c>
      <c r="AH236">
        <f t="shared" si="113"/>
        <v>0</v>
      </c>
      <c r="AI236">
        <f t="shared" si="114"/>
        <v>0</v>
      </c>
      <c r="AJ236">
        <f t="shared" si="115"/>
        <v>1</v>
      </c>
      <c r="AK236">
        <f t="shared" si="116"/>
        <v>0</v>
      </c>
    </row>
    <row r="237" spans="1:37" x14ac:dyDescent="0.35">
      <c r="A237" s="1">
        <v>41144</v>
      </c>
      <c r="B237">
        <v>8932</v>
      </c>
      <c r="C237">
        <v>4628.5</v>
      </c>
      <c r="D237">
        <f t="shared" si="117"/>
        <v>4</v>
      </c>
      <c r="E237">
        <f t="shared" si="118"/>
        <v>0</v>
      </c>
      <c r="F237">
        <f t="shared" si="123"/>
        <v>0</v>
      </c>
      <c r="G237">
        <f t="shared" si="123"/>
        <v>0</v>
      </c>
      <c r="H237">
        <f t="shared" si="123"/>
        <v>0</v>
      </c>
      <c r="I237">
        <f t="shared" si="123"/>
        <v>1</v>
      </c>
      <c r="J237">
        <f t="shared" si="123"/>
        <v>0</v>
      </c>
      <c r="K237">
        <f t="shared" si="123"/>
        <v>0</v>
      </c>
      <c r="L237">
        <f t="shared" si="119"/>
        <v>4628.5</v>
      </c>
      <c r="M237">
        <f t="shared" si="121"/>
        <v>6616</v>
      </c>
      <c r="N237">
        <f t="shared" si="120"/>
        <v>5302.2</v>
      </c>
      <c r="O237">
        <f t="shared" si="94"/>
        <v>8</v>
      </c>
      <c r="P237" t="str">
        <f t="shared" si="95"/>
        <v>Summer</v>
      </c>
      <c r="Q237">
        <f t="shared" si="96"/>
        <v>23</v>
      </c>
      <c r="R237">
        <f t="shared" si="97"/>
        <v>0</v>
      </c>
      <c r="S237">
        <f t="shared" si="98"/>
        <v>1</v>
      </c>
      <c r="T237">
        <f t="shared" si="99"/>
        <v>0</v>
      </c>
      <c r="U237">
        <f t="shared" si="100"/>
        <v>0</v>
      </c>
      <c r="V237">
        <f t="shared" si="101"/>
        <v>0</v>
      </c>
      <c r="W237">
        <f t="shared" si="102"/>
        <v>0</v>
      </c>
      <c r="X237">
        <f t="shared" si="103"/>
        <v>0</v>
      </c>
      <c r="Y237">
        <f t="shared" si="104"/>
        <v>0</v>
      </c>
      <c r="Z237">
        <f t="shared" si="105"/>
        <v>0</v>
      </c>
      <c r="AA237">
        <f t="shared" si="106"/>
        <v>0</v>
      </c>
      <c r="AB237">
        <f t="shared" si="107"/>
        <v>0</v>
      </c>
      <c r="AC237">
        <f t="shared" si="108"/>
        <v>1</v>
      </c>
      <c r="AD237">
        <f t="shared" si="109"/>
        <v>0</v>
      </c>
      <c r="AE237">
        <f t="shared" si="110"/>
        <v>0</v>
      </c>
      <c r="AF237">
        <f t="shared" si="111"/>
        <v>0</v>
      </c>
      <c r="AG237">
        <f t="shared" si="112"/>
        <v>0</v>
      </c>
      <c r="AH237">
        <f t="shared" si="113"/>
        <v>0</v>
      </c>
      <c r="AI237">
        <f t="shared" si="114"/>
        <v>0</v>
      </c>
      <c r="AJ237">
        <f t="shared" si="115"/>
        <v>1</v>
      </c>
      <c r="AK237">
        <f t="shared" si="116"/>
        <v>0</v>
      </c>
    </row>
    <row r="238" spans="1:37" x14ac:dyDescent="0.35">
      <c r="A238" s="1">
        <v>41145</v>
      </c>
      <c r="B238">
        <v>4628.5</v>
      </c>
      <c r="C238">
        <v>8932</v>
      </c>
      <c r="D238">
        <f t="shared" si="117"/>
        <v>5</v>
      </c>
      <c r="E238">
        <f t="shared" si="118"/>
        <v>0</v>
      </c>
      <c r="F238">
        <f t="shared" si="123"/>
        <v>0</v>
      </c>
      <c r="G238">
        <f t="shared" si="123"/>
        <v>0</v>
      </c>
      <c r="H238">
        <f t="shared" si="123"/>
        <v>0</v>
      </c>
      <c r="I238">
        <f t="shared" si="123"/>
        <v>0</v>
      </c>
      <c r="J238">
        <f t="shared" si="123"/>
        <v>1</v>
      </c>
      <c r="K238">
        <f t="shared" si="123"/>
        <v>0</v>
      </c>
      <c r="L238">
        <f t="shared" si="119"/>
        <v>6063</v>
      </c>
      <c r="M238">
        <f t="shared" si="121"/>
        <v>6646</v>
      </c>
      <c r="N238">
        <f t="shared" si="120"/>
        <v>5489.2</v>
      </c>
      <c r="O238">
        <f t="shared" si="94"/>
        <v>8</v>
      </c>
      <c r="P238" t="str">
        <f t="shared" si="95"/>
        <v>Summer</v>
      </c>
      <c r="Q238">
        <f t="shared" si="96"/>
        <v>24</v>
      </c>
      <c r="R238">
        <f t="shared" si="97"/>
        <v>0</v>
      </c>
      <c r="S238">
        <f t="shared" si="98"/>
        <v>1</v>
      </c>
      <c r="T238">
        <f t="shared" si="99"/>
        <v>0</v>
      </c>
      <c r="U238">
        <f t="shared" si="100"/>
        <v>0</v>
      </c>
      <c r="V238">
        <f t="shared" si="101"/>
        <v>0</v>
      </c>
      <c r="W238">
        <f t="shared" si="102"/>
        <v>0</v>
      </c>
      <c r="X238">
        <f t="shared" si="103"/>
        <v>0</v>
      </c>
      <c r="Y238">
        <f t="shared" si="104"/>
        <v>0</v>
      </c>
      <c r="Z238">
        <f t="shared" si="105"/>
        <v>0</v>
      </c>
      <c r="AA238">
        <f t="shared" si="106"/>
        <v>0</v>
      </c>
      <c r="AB238">
        <f t="shared" si="107"/>
        <v>0</v>
      </c>
      <c r="AC238">
        <f t="shared" si="108"/>
        <v>1</v>
      </c>
      <c r="AD238">
        <f t="shared" si="109"/>
        <v>0</v>
      </c>
      <c r="AE238">
        <f t="shared" si="110"/>
        <v>0</v>
      </c>
      <c r="AF238">
        <f t="shared" si="111"/>
        <v>0</v>
      </c>
      <c r="AG238">
        <f t="shared" si="112"/>
        <v>0</v>
      </c>
      <c r="AH238">
        <f t="shared" si="113"/>
        <v>0</v>
      </c>
      <c r="AI238">
        <f t="shared" si="114"/>
        <v>0</v>
      </c>
      <c r="AJ238">
        <f t="shared" si="115"/>
        <v>1</v>
      </c>
      <c r="AK238">
        <f t="shared" si="116"/>
        <v>0</v>
      </c>
    </row>
    <row r="239" spans="1:37" x14ac:dyDescent="0.35">
      <c r="A239" s="1">
        <v>41146</v>
      </c>
      <c r="B239">
        <v>8831</v>
      </c>
      <c r="C239">
        <v>4628.5</v>
      </c>
      <c r="D239">
        <f t="shared" si="117"/>
        <v>6</v>
      </c>
      <c r="E239">
        <f t="shared" si="118"/>
        <v>1</v>
      </c>
      <c r="F239">
        <f t="shared" si="123"/>
        <v>0</v>
      </c>
      <c r="G239">
        <f t="shared" si="123"/>
        <v>0</v>
      </c>
      <c r="H239">
        <f t="shared" si="123"/>
        <v>0</v>
      </c>
      <c r="I239">
        <f t="shared" si="123"/>
        <v>0</v>
      </c>
      <c r="J239">
        <f t="shared" si="123"/>
        <v>0</v>
      </c>
      <c r="K239">
        <f t="shared" si="123"/>
        <v>1</v>
      </c>
      <c r="L239">
        <f t="shared" si="119"/>
        <v>6063</v>
      </c>
      <c r="M239">
        <f t="shared" si="121"/>
        <v>7997</v>
      </c>
      <c r="N239">
        <f t="shared" si="120"/>
        <v>5489.2</v>
      </c>
      <c r="O239">
        <f t="shared" si="94"/>
        <v>8</v>
      </c>
      <c r="P239" t="str">
        <f t="shared" si="95"/>
        <v>Summer</v>
      </c>
      <c r="Q239">
        <f t="shared" si="96"/>
        <v>25</v>
      </c>
      <c r="R239">
        <f t="shared" si="97"/>
        <v>0</v>
      </c>
      <c r="S239">
        <f t="shared" si="98"/>
        <v>1</v>
      </c>
      <c r="T239">
        <f t="shared" si="99"/>
        <v>0</v>
      </c>
      <c r="U239">
        <f t="shared" si="100"/>
        <v>0</v>
      </c>
      <c r="V239">
        <f t="shared" si="101"/>
        <v>0</v>
      </c>
      <c r="W239">
        <f t="shared" si="102"/>
        <v>0</v>
      </c>
      <c r="X239">
        <f t="shared" si="103"/>
        <v>0</v>
      </c>
      <c r="Y239">
        <f t="shared" si="104"/>
        <v>0</v>
      </c>
      <c r="Z239">
        <f t="shared" si="105"/>
        <v>0</v>
      </c>
      <c r="AA239">
        <f t="shared" si="106"/>
        <v>0</v>
      </c>
      <c r="AB239">
        <f t="shared" si="107"/>
        <v>0</v>
      </c>
      <c r="AC239">
        <f t="shared" si="108"/>
        <v>1</v>
      </c>
      <c r="AD239">
        <f t="shared" si="109"/>
        <v>0</v>
      </c>
      <c r="AE239">
        <f t="shared" si="110"/>
        <v>0</v>
      </c>
      <c r="AF239">
        <f t="shared" si="111"/>
        <v>0</v>
      </c>
      <c r="AG239">
        <f t="shared" si="112"/>
        <v>0</v>
      </c>
      <c r="AH239">
        <f t="shared" si="113"/>
        <v>0</v>
      </c>
      <c r="AI239">
        <f t="shared" si="114"/>
        <v>0</v>
      </c>
      <c r="AJ239">
        <f t="shared" si="115"/>
        <v>1</v>
      </c>
      <c r="AK239">
        <f t="shared" si="116"/>
        <v>1</v>
      </c>
    </row>
    <row r="240" spans="1:37" x14ac:dyDescent="0.35">
      <c r="A240" s="1">
        <v>41147</v>
      </c>
      <c r="B240">
        <v>8547</v>
      </c>
      <c r="C240">
        <v>8831</v>
      </c>
      <c r="D240">
        <f t="shared" si="117"/>
        <v>7</v>
      </c>
      <c r="E240">
        <f t="shared" si="118"/>
        <v>1</v>
      </c>
      <c r="F240">
        <f t="shared" si="123"/>
        <v>0</v>
      </c>
      <c r="G240">
        <f t="shared" si="123"/>
        <v>0</v>
      </c>
      <c r="H240">
        <f t="shared" si="123"/>
        <v>0</v>
      </c>
      <c r="I240">
        <f t="shared" si="123"/>
        <v>0</v>
      </c>
      <c r="J240">
        <f t="shared" si="123"/>
        <v>0</v>
      </c>
      <c r="K240">
        <f t="shared" si="123"/>
        <v>0</v>
      </c>
      <c r="L240">
        <f t="shared" si="119"/>
        <v>7463.833333333333</v>
      </c>
      <c r="M240">
        <f t="shared" si="121"/>
        <v>4628.5</v>
      </c>
      <c r="N240">
        <f t="shared" si="120"/>
        <v>6329.7</v>
      </c>
      <c r="O240">
        <f t="shared" si="94"/>
        <v>8</v>
      </c>
      <c r="P240" t="str">
        <f t="shared" si="95"/>
        <v>Summer</v>
      </c>
      <c r="Q240">
        <f t="shared" si="96"/>
        <v>26</v>
      </c>
      <c r="R240">
        <f t="shared" si="97"/>
        <v>0</v>
      </c>
      <c r="S240">
        <f t="shared" si="98"/>
        <v>1</v>
      </c>
      <c r="T240">
        <f t="shared" si="99"/>
        <v>0</v>
      </c>
      <c r="U240">
        <f t="shared" si="100"/>
        <v>0</v>
      </c>
      <c r="V240">
        <f t="shared" si="101"/>
        <v>0</v>
      </c>
      <c r="W240">
        <f t="shared" si="102"/>
        <v>0</v>
      </c>
      <c r="X240">
        <f t="shared" si="103"/>
        <v>0</v>
      </c>
      <c r="Y240">
        <f t="shared" si="104"/>
        <v>0</v>
      </c>
      <c r="Z240">
        <f t="shared" si="105"/>
        <v>0</v>
      </c>
      <c r="AA240">
        <f t="shared" si="106"/>
        <v>0</v>
      </c>
      <c r="AB240">
        <f t="shared" si="107"/>
        <v>0</v>
      </c>
      <c r="AC240">
        <f t="shared" si="108"/>
        <v>1</v>
      </c>
      <c r="AD240">
        <f t="shared" si="109"/>
        <v>0</v>
      </c>
      <c r="AE240">
        <f t="shared" si="110"/>
        <v>0</v>
      </c>
      <c r="AF240">
        <f t="shared" si="111"/>
        <v>0</v>
      </c>
      <c r="AG240">
        <f t="shared" si="112"/>
        <v>0</v>
      </c>
      <c r="AH240">
        <f t="shared" si="113"/>
        <v>0</v>
      </c>
      <c r="AI240">
        <f t="shared" si="114"/>
        <v>0</v>
      </c>
      <c r="AJ240">
        <f t="shared" si="115"/>
        <v>1</v>
      </c>
      <c r="AK240">
        <f t="shared" si="116"/>
        <v>1</v>
      </c>
    </row>
    <row r="241" spans="1:37" x14ac:dyDescent="0.35">
      <c r="A241" s="1">
        <v>41148</v>
      </c>
      <c r="B241">
        <v>6839</v>
      </c>
      <c r="C241">
        <v>8547</v>
      </c>
      <c r="D241">
        <f t="shared" si="117"/>
        <v>1</v>
      </c>
      <c r="E241">
        <f t="shared" si="118"/>
        <v>0</v>
      </c>
      <c r="F241">
        <f t="shared" si="123"/>
        <v>1</v>
      </c>
      <c r="G241">
        <f t="shared" si="123"/>
        <v>0</v>
      </c>
      <c r="H241">
        <f t="shared" si="123"/>
        <v>0</v>
      </c>
      <c r="I241">
        <f t="shared" si="123"/>
        <v>0</v>
      </c>
      <c r="J241">
        <f t="shared" si="123"/>
        <v>0</v>
      </c>
      <c r="K241">
        <f t="shared" si="123"/>
        <v>0</v>
      </c>
      <c r="L241">
        <f t="shared" si="119"/>
        <v>7335.5</v>
      </c>
      <c r="M241">
        <f t="shared" si="121"/>
        <v>4628.5</v>
      </c>
      <c r="N241">
        <f t="shared" si="120"/>
        <v>7113.4</v>
      </c>
      <c r="O241">
        <f t="shared" si="94"/>
        <v>8</v>
      </c>
      <c r="P241" t="str">
        <f t="shared" si="95"/>
        <v>Summer</v>
      </c>
      <c r="Q241">
        <f t="shared" si="96"/>
        <v>27</v>
      </c>
      <c r="R241">
        <f t="shared" si="97"/>
        <v>0</v>
      </c>
      <c r="S241">
        <f t="shared" si="98"/>
        <v>1</v>
      </c>
      <c r="T241">
        <f t="shared" si="99"/>
        <v>0</v>
      </c>
      <c r="U241">
        <f t="shared" si="100"/>
        <v>0</v>
      </c>
      <c r="V241">
        <f t="shared" si="101"/>
        <v>0</v>
      </c>
      <c r="W241">
        <f t="shared" si="102"/>
        <v>0</v>
      </c>
      <c r="X241">
        <f t="shared" si="103"/>
        <v>0</v>
      </c>
      <c r="Y241">
        <f t="shared" si="104"/>
        <v>0</v>
      </c>
      <c r="Z241">
        <f t="shared" si="105"/>
        <v>0</v>
      </c>
      <c r="AA241">
        <f t="shared" si="106"/>
        <v>0</v>
      </c>
      <c r="AB241">
        <f t="shared" si="107"/>
        <v>0</v>
      </c>
      <c r="AC241">
        <f t="shared" si="108"/>
        <v>1</v>
      </c>
      <c r="AD241">
        <f t="shared" si="109"/>
        <v>0</v>
      </c>
      <c r="AE241">
        <f t="shared" si="110"/>
        <v>0</v>
      </c>
      <c r="AF241">
        <f t="shared" si="111"/>
        <v>0</v>
      </c>
      <c r="AG241">
        <f t="shared" si="112"/>
        <v>0</v>
      </c>
      <c r="AH241">
        <f t="shared" si="113"/>
        <v>0</v>
      </c>
      <c r="AI241">
        <f t="shared" si="114"/>
        <v>0</v>
      </c>
      <c r="AJ241">
        <f t="shared" si="115"/>
        <v>1</v>
      </c>
      <c r="AK241">
        <f t="shared" si="116"/>
        <v>1</v>
      </c>
    </row>
    <row r="242" spans="1:37" x14ac:dyDescent="0.35">
      <c r="A242" s="1">
        <v>41149</v>
      </c>
      <c r="B242">
        <v>6209</v>
      </c>
      <c r="C242">
        <v>6839</v>
      </c>
      <c r="D242">
        <f t="shared" si="117"/>
        <v>2</v>
      </c>
      <c r="E242">
        <f t="shared" si="118"/>
        <v>0</v>
      </c>
      <c r="F242">
        <f t="shared" si="123"/>
        <v>0</v>
      </c>
      <c r="G242">
        <f t="shared" si="123"/>
        <v>1</v>
      </c>
      <c r="H242">
        <f t="shared" si="123"/>
        <v>0</v>
      </c>
      <c r="I242">
        <f t="shared" si="123"/>
        <v>0</v>
      </c>
      <c r="J242">
        <f t="shared" si="123"/>
        <v>0</v>
      </c>
      <c r="K242">
        <f t="shared" si="123"/>
        <v>0</v>
      </c>
      <c r="L242">
        <f t="shared" si="119"/>
        <v>8072.333333333333</v>
      </c>
      <c r="M242">
        <f t="shared" si="121"/>
        <v>4628.5</v>
      </c>
      <c r="N242">
        <f t="shared" si="120"/>
        <v>7555.5</v>
      </c>
      <c r="O242">
        <f t="shared" si="94"/>
        <v>8</v>
      </c>
      <c r="P242" t="str">
        <f t="shared" si="95"/>
        <v>Summer</v>
      </c>
      <c r="Q242">
        <f t="shared" si="96"/>
        <v>28</v>
      </c>
      <c r="R242">
        <f t="shared" si="97"/>
        <v>0</v>
      </c>
      <c r="S242">
        <f t="shared" si="98"/>
        <v>1</v>
      </c>
      <c r="T242">
        <f t="shared" si="99"/>
        <v>0</v>
      </c>
      <c r="U242">
        <f t="shared" si="100"/>
        <v>0</v>
      </c>
      <c r="V242">
        <f t="shared" si="101"/>
        <v>0</v>
      </c>
      <c r="W242">
        <f t="shared" si="102"/>
        <v>0</v>
      </c>
      <c r="X242">
        <f t="shared" si="103"/>
        <v>0</v>
      </c>
      <c r="Y242">
        <f t="shared" si="104"/>
        <v>0</v>
      </c>
      <c r="Z242">
        <f t="shared" si="105"/>
        <v>0</v>
      </c>
      <c r="AA242">
        <f t="shared" si="106"/>
        <v>0</v>
      </c>
      <c r="AB242">
        <f t="shared" si="107"/>
        <v>0</v>
      </c>
      <c r="AC242">
        <f t="shared" si="108"/>
        <v>1</v>
      </c>
      <c r="AD242">
        <f t="shared" si="109"/>
        <v>0</v>
      </c>
      <c r="AE242">
        <f t="shared" si="110"/>
        <v>0</v>
      </c>
      <c r="AF242">
        <f t="shared" si="111"/>
        <v>0</v>
      </c>
      <c r="AG242">
        <f t="shared" si="112"/>
        <v>0</v>
      </c>
      <c r="AH242">
        <f t="shared" si="113"/>
        <v>0</v>
      </c>
      <c r="AI242">
        <f t="shared" si="114"/>
        <v>0</v>
      </c>
      <c r="AJ242">
        <f t="shared" si="115"/>
        <v>1</v>
      </c>
      <c r="AK242">
        <f t="shared" si="116"/>
        <v>1</v>
      </c>
    </row>
    <row r="243" spans="1:37" x14ac:dyDescent="0.35">
      <c r="A243" s="1">
        <v>41150</v>
      </c>
      <c r="B243">
        <v>6414</v>
      </c>
      <c r="C243">
        <v>6209</v>
      </c>
      <c r="D243">
        <f t="shared" si="117"/>
        <v>3</v>
      </c>
      <c r="E243">
        <f t="shared" si="118"/>
        <v>0</v>
      </c>
      <c r="F243">
        <f t="shared" si="123"/>
        <v>0</v>
      </c>
      <c r="G243">
        <f t="shared" si="123"/>
        <v>0</v>
      </c>
      <c r="H243">
        <f t="shared" si="123"/>
        <v>1</v>
      </c>
      <c r="I243">
        <f t="shared" si="123"/>
        <v>0</v>
      </c>
      <c r="J243">
        <f t="shared" si="123"/>
        <v>0</v>
      </c>
      <c r="K243">
        <f t="shared" si="123"/>
        <v>0</v>
      </c>
      <c r="L243">
        <f t="shared" si="119"/>
        <v>7198.333333333333</v>
      </c>
      <c r="M243">
        <f t="shared" si="121"/>
        <v>4628.5</v>
      </c>
      <c r="N243">
        <f t="shared" si="120"/>
        <v>7010.9</v>
      </c>
      <c r="O243">
        <f t="shared" si="94"/>
        <v>8</v>
      </c>
      <c r="P243" t="str">
        <f t="shared" si="95"/>
        <v>Summer</v>
      </c>
      <c r="Q243">
        <f t="shared" si="96"/>
        <v>29</v>
      </c>
      <c r="R243">
        <f t="shared" si="97"/>
        <v>0</v>
      </c>
      <c r="S243">
        <f t="shared" si="98"/>
        <v>1</v>
      </c>
      <c r="T243">
        <f t="shared" si="99"/>
        <v>0</v>
      </c>
      <c r="U243">
        <f t="shared" si="100"/>
        <v>0</v>
      </c>
      <c r="V243">
        <f t="shared" si="101"/>
        <v>0</v>
      </c>
      <c r="W243">
        <f t="shared" si="102"/>
        <v>0</v>
      </c>
      <c r="X243">
        <f t="shared" si="103"/>
        <v>0</v>
      </c>
      <c r="Y243">
        <f t="shared" si="104"/>
        <v>0</v>
      </c>
      <c r="Z243">
        <f t="shared" si="105"/>
        <v>0</v>
      </c>
      <c r="AA243">
        <f t="shared" si="106"/>
        <v>0</v>
      </c>
      <c r="AB243">
        <f t="shared" si="107"/>
        <v>0</v>
      </c>
      <c r="AC243">
        <f t="shared" si="108"/>
        <v>1</v>
      </c>
      <c r="AD243">
        <f t="shared" si="109"/>
        <v>0</v>
      </c>
      <c r="AE243">
        <f t="shared" si="110"/>
        <v>0</v>
      </c>
      <c r="AF243">
        <f t="shared" si="111"/>
        <v>0</v>
      </c>
      <c r="AG243">
        <f t="shared" si="112"/>
        <v>0</v>
      </c>
      <c r="AH243">
        <f t="shared" si="113"/>
        <v>0</v>
      </c>
      <c r="AI243">
        <f t="shared" si="114"/>
        <v>0</v>
      </c>
      <c r="AJ243">
        <f t="shared" si="115"/>
        <v>1</v>
      </c>
      <c r="AK243">
        <f t="shared" si="116"/>
        <v>1</v>
      </c>
    </row>
    <row r="244" spans="1:37" x14ac:dyDescent="0.35">
      <c r="A244" s="1">
        <v>41151</v>
      </c>
      <c r="B244">
        <v>7412</v>
      </c>
      <c r="C244">
        <v>6414</v>
      </c>
      <c r="D244">
        <f t="shared" si="117"/>
        <v>4</v>
      </c>
      <c r="E244">
        <f t="shared" si="118"/>
        <v>0</v>
      </c>
      <c r="F244">
        <f t="shared" si="123"/>
        <v>0</v>
      </c>
      <c r="G244">
        <f t="shared" si="123"/>
        <v>0</v>
      </c>
      <c r="H244">
        <f t="shared" si="123"/>
        <v>0</v>
      </c>
      <c r="I244">
        <f t="shared" si="123"/>
        <v>1</v>
      </c>
      <c r="J244">
        <f t="shared" si="123"/>
        <v>0</v>
      </c>
      <c r="K244">
        <f t="shared" si="123"/>
        <v>0</v>
      </c>
      <c r="L244">
        <f t="shared" si="119"/>
        <v>6487.333333333333</v>
      </c>
      <c r="M244">
        <f t="shared" si="121"/>
        <v>8932</v>
      </c>
      <c r="N244">
        <f t="shared" si="120"/>
        <v>7368</v>
      </c>
      <c r="O244">
        <f t="shared" si="94"/>
        <v>8</v>
      </c>
      <c r="P244" t="str">
        <f t="shared" si="95"/>
        <v>Summer</v>
      </c>
      <c r="Q244">
        <f t="shared" si="96"/>
        <v>30</v>
      </c>
      <c r="R244">
        <f t="shared" si="97"/>
        <v>0</v>
      </c>
      <c r="S244">
        <f t="shared" si="98"/>
        <v>1</v>
      </c>
      <c r="T244">
        <f t="shared" si="99"/>
        <v>0</v>
      </c>
      <c r="U244">
        <f t="shared" si="100"/>
        <v>0</v>
      </c>
      <c r="V244">
        <f t="shared" si="101"/>
        <v>0</v>
      </c>
      <c r="W244">
        <f t="shared" si="102"/>
        <v>0</v>
      </c>
      <c r="X244">
        <f t="shared" si="103"/>
        <v>0</v>
      </c>
      <c r="Y244">
        <f t="shared" si="104"/>
        <v>0</v>
      </c>
      <c r="Z244">
        <f t="shared" si="105"/>
        <v>0</v>
      </c>
      <c r="AA244">
        <f t="shared" si="106"/>
        <v>0</v>
      </c>
      <c r="AB244">
        <f t="shared" si="107"/>
        <v>0</v>
      </c>
      <c r="AC244">
        <f t="shared" si="108"/>
        <v>1</v>
      </c>
      <c r="AD244">
        <f t="shared" si="109"/>
        <v>0</v>
      </c>
      <c r="AE244">
        <f t="shared" si="110"/>
        <v>0</v>
      </c>
      <c r="AF244">
        <f t="shared" si="111"/>
        <v>0</v>
      </c>
      <c r="AG244">
        <f t="shared" si="112"/>
        <v>0</v>
      </c>
      <c r="AH244">
        <f t="shared" si="113"/>
        <v>0</v>
      </c>
      <c r="AI244">
        <f t="shared" si="114"/>
        <v>0</v>
      </c>
      <c r="AJ244">
        <f t="shared" si="115"/>
        <v>1</v>
      </c>
      <c r="AK244">
        <f t="shared" si="116"/>
        <v>1</v>
      </c>
    </row>
    <row r="245" spans="1:37" x14ac:dyDescent="0.35">
      <c r="A245" s="1">
        <v>41152</v>
      </c>
      <c r="B245">
        <v>8691</v>
      </c>
      <c r="C245">
        <v>7412</v>
      </c>
      <c r="D245">
        <f t="shared" si="117"/>
        <v>5</v>
      </c>
      <c r="E245">
        <f t="shared" si="118"/>
        <v>0</v>
      </c>
      <c r="F245">
        <f t="shared" si="123"/>
        <v>0</v>
      </c>
      <c r="G245">
        <f t="shared" si="123"/>
        <v>0</v>
      </c>
      <c r="H245">
        <f t="shared" si="123"/>
        <v>0</v>
      </c>
      <c r="I245">
        <f t="shared" si="123"/>
        <v>0</v>
      </c>
      <c r="J245">
        <f t="shared" si="123"/>
        <v>1</v>
      </c>
      <c r="K245">
        <f t="shared" si="123"/>
        <v>0</v>
      </c>
      <c r="L245">
        <f t="shared" si="119"/>
        <v>6678.333333333333</v>
      </c>
      <c r="M245">
        <f t="shared" si="121"/>
        <v>4628.5</v>
      </c>
      <c r="N245">
        <f t="shared" si="120"/>
        <v>7084.2</v>
      </c>
      <c r="O245">
        <f t="shared" si="94"/>
        <v>8</v>
      </c>
      <c r="P245" t="str">
        <f t="shared" si="95"/>
        <v>Summer</v>
      </c>
      <c r="Q245">
        <f t="shared" si="96"/>
        <v>31</v>
      </c>
      <c r="R245">
        <f t="shared" si="97"/>
        <v>0</v>
      </c>
      <c r="S245">
        <f t="shared" si="98"/>
        <v>1</v>
      </c>
      <c r="T245">
        <f t="shared" si="99"/>
        <v>0</v>
      </c>
      <c r="U245">
        <f t="shared" si="100"/>
        <v>0</v>
      </c>
      <c r="V245">
        <f t="shared" si="101"/>
        <v>0</v>
      </c>
      <c r="W245">
        <f t="shared" si="102"/>
        <v>0</v>
      </c>
      <c r="X245">
        <f t="shared" si="103"/>
        <v>0</v>
      </c>
      <c r="Y245">
        <f t="shared" si="104"/>
        <v>0</v>
      </c>
      <c r="Z245">
        <f t="shared" si="105"/>
        <v>0</v>
      </c>
      <c r="AA245">
        <f t="shared" si="106"/>
        <v>0</v>
      </c>
      <c r="AB245">
        <f t="shared" si="107"/>
        <v>0</v>
      </c>
      <c r="AC245">
        <f t="shared" si="108"/>
        <v>1</v>
      </c>
      <c r="AD245">
        <f t="shared" si="109"/>
        <v>0</v>
      </c>
      <c r="AE245">
        <f t="shared" si="110"/>
        <v>0</v>
      </c>
      <c r="AF245">
        <f t="shared" si="111"/>
        <v>0</v>
      </c>
      <c r="AG245">
        <f t="shared" si="112"/>
        <v>0</v>
      </c>
      <c r="AH245">
        <f t="shared" si="113"/>
        <v>0</v>
      </c>
      <c r="AI245">
        <f t="shared" si="114"/>
        <v>1</v>
      </c>
      <c r="AJ245">
        <f t="shared" si="115"/>
        <v>0</v>
      </c>
      <c r="AK245">
        <f t="shared" si="116"/>
        <v>0</v>
      </c>
    </row>
    <row r="246" spans="1:37" x14ac:dyDescent="0.35">
      <c r="A246" s="1">
        <v>41153</v>
      </c>
      <c r="B246">
        <v>8447</v>
      </c>
      <c r="C246">
        <v>8691</v>
      </c>
      <c r="D246">
        <f t="shared" si="117"/>
        <v>6</v>
      </c>
      <c r="E246">
        <f t="shared" si="118"/>
        <v>1</v>
      </c>
      <c r="F246">
        <f t="shared" si="123"/>
        <v>0</v>
      </c>
      <c r="G246">
        <f t="shared" si="123"/>
        <v>0</v>
      </c>
      <c r="H246">
        <f t="shared" si="123"/>
        <v>0</v>
      </c>
      <c r="I246">
        <f t="shared" si="123"/>
        <v>0</v>
      </c>
      <c r="J246">
        <f t="shared" si="123"/>
        <v>0</v>
      </c>
      <c r="K246">
        <f t="shared" si="123"/>
        <v>1</v>
      </c>
      <c r="L246">
        <f t="shared" si="119"/>
        <v>7505.666666666667</v>
      </c>
      <c r="M246">
        <f t="shared" si="121"/>
        <v>8831</v>
      </c>
      <c r="N246">
        <f t="shared" si="120"/>
        <v>7113</v>
      </c>
      <c r="O246">
        <f t="shared" si="94"/>
        <v>9</v>
      </c>
      <c r="P246" t="str">
        <f t="shared" si="95"/>
        <v>Autumn</v>
      </c>
      <c r="Q246">
        <f t="shared" si="96"/>
        <v>1</v>
      </c>
      <c r="R246">
        <f t="shared" si="97"/>
        <v>0</v>
      </c>
      <c r="S246">
        <f t="shared" si="98"/>
        <v>0</v>
      </c>
      <c r="T246">
        <f t="shared" si="99"/>
        <v>0</v>
      </c>
      <c r="U246">
        <f t="shared" si="100"/>
        <v>1</v>
      </c>
      <c r="V246">
        <f t="shared" si="101"/>
        <v>0</v>
      </c>
      <c r="W246">
        <f t="shared" si="102"/>
        <v>0</v>
      </c>
      <c r="X246">
        <f t="shared" si="103"/>
        <v>0</v>
      </c>
      <c r="Y246">
        <f t="shared" si="104"/>
        <v>0</v>
      </c>
      <c r="Z246">
        <f t="shared" si="105"/>
        <v>0</v>
      </c>
      <c r="AA246">
        <f t="shared" si="106"/>
        <v>0</v>
      </c>
      <c r="AB246">
        <f t="shared" si="107"/>
        <v>0</v>
      </c>
      <c r="AC246">
        <f t="shared" si="108"/>
        <v>0</v>
      </c>
      <c r="AD246">
        <f t="shared" si="109"/>
        <v>1</v>
      </c>
      <c r="AE246">
        <f t="shared" si="110"/>
        <v>0</v>
      </c>
      <c r="AF246">
        <f t="shared" si="111"/>
        <v>0</v>
      </c>
      <c r="AG246">
        <f t="shared" si="112"/>
        <v>0</v>
      </c>
      <c r="AH246">
        <f t="shared" si="113"/>
        <v>1</v>
      </c>
      <c r="AI246">
        <f t="shared" si="114"/>
        <v>0</v>
      </c>
      <c r="AJ246">
        <f t="shared" si="115"/>
        <v>0</v>
      </c>
      <c r="AK246">
        <f t="shared" si="116"/>
        <v>0</v>
      </c>
    </row>
    <row r="247" spans="1:37" x14ac:dyDescent="0.35">
      <c r="A247" s="1">
        <v>41154</v>
      </c>
      <c r="B247">
        <v>7848</v>
      </c>
      <c r="C247">
        <v>8447</v>
      </c>
      <c r="D247">
        <f t="shared" si="117"/>
        <v>7</v>
      </c>
      <c r="E247">
        <f t="shared" si="118"/>
        <v>1</v>
      </c>
      <c r="F247">
        <f t="shared" si="123"/>
        <v>0</v>
      </c>
      <c r="G247">
        <f t="shared" si="123"/>
        <v>0</v>
      </c>
      <c r="H247">
        <f t="shared" si="123"/>
        <v>0</v>
      </c>
      <c r="I247">
        <f t="shared" si="123"/>
        <v>0</v>
      </c>
      <c r="J247">
        <f t="shared" si="123"/>
        <v>0</v>
      </c>
      <c r="K247">
        <f t="shared" si="123"/>
        <v>0</v>
      </c>
      <c r="L247">
        <f t="shared" si="119"/>
        <v>8183.333333333333</v>
      </c>
      <c r="M247">
        <f t="shared" si="121"/>
        <v>8547</v>
      </c>
      <c r="N247">
        <f t="shared" si="120"/>
        <v>7434.6</v>
      </c>
      <c r="O247">
        <f t="shared" si="94"/>
        <v>9</v>
      </c>
      <c r="P247" t="str">
        <f t="shared" si="95"/>
        <v>Autumn</v>
      </c>
      <c r="Q247">
        <f t="shared" si="96"/>
        <v>2</v>
      </c>
      <c r="R247">
        <f t="shared" si="97"/>
        <v>0</v>
      </c>
      <c r="S247">
        <f t="shared" si="98"/>
        <v>0</v>
      </c>
      <c r="T247">
        <f t="shared" si="99"/>
        <v>0</v>
      </c>
      <c r="U247">
        <f t="shared" si="100"/>
        <v>1</v>
      </c>
      <c r="V247">
        <f t="shared" si="101"/>
        <v>0</v>
      </c>
      <c r="W247">
        <f t="shared" si="102"/>
        <v>0</v>
      </c>
      <c r="X247">
        <f t="shared" si="103"/>
        <v>0</v>
      </c>
      <c r="Y247">
        <f t="shared" si="104"/>
        <v>0</v>
      </c>
      <c r="Z247">
        <f t="shared" si="105"/>
        <v>0</v>
      </c>
      <c r="AA247">
        <f t="shared" si="106"/>
        <v>0</v>
      </c>
      <c r="AB247">
        <f t="shared" si="107"/>
        <v>0</v>
      </c>
      <c r="AC247">
        <f t="shared" si="108"/>
        <v>0</v>
      </c>
      <c r="AD247">
        <f t="shared" si="109"/>
        <v>1</v>
      </c>
      <c r="AE247">
        <f t="shared" si="110"/>
        <v>0</v>
      </c>
      <c r="AF247">
        <f t="shared" si="111"/>
        <v>0</v>
      </c>
      <c r="AG247">
        <f t="shared" si="112"/>
        <v>0</v>
      </c>
      <c r="AH247">
        <f t="shared" si="113"/>
        <v>1</v>
      </c>
      <c r="AI247">
        <f t="shared" si="114"/>
        <v>0</v>
      </c>
      <c r="AJ247">
        <f t="shared" si="115"/>
        <v>0</v>
      </c>
      <c r="AK247">
        <f t="shared" si="116"/>
        <v>0</v>
      </c>
    </row>
    <row r="248" spans="1:37" x14ac:dyDescent="0.35">
      <c r="A248" s="1">
        <v>41155</v>
      </c>
      <c r="B248">
        <v>5397</v>
      </c>
      <c r="C248">
        <v>7848</v>
      </c>
      <c r="D248">
        <f t="shared" si="117"/>
        <v>1</v>
      </c>
      <c r="E248">
        <f t="shared" si="118"/>
        <v>0</v>
      </c>
      <c r="F248">
        <f t="shared" si="123"/>
        <v>1</v>
      </c>
      <c r="G248">
        <f t="shared" si="123"/>
        <v>0</v>
      </c>
      <c r="H248">
        <f t="shared" si="123"/>
        <v>0</v>
      </c>
      <c r="I248">
        <f t="shared" si="123"/>
        <v>0</v>
      </c>
      <c r="J248">
        <f t="shared" si="123"/>
        <v>0</v>
      </c>
      <c r="K248">
        <f t="shared" si="123"/>
        <v>0</v>
      </c>
      <c r="L248">
        <f t="shared" si="119"/>
        <v>8328.6666666666661</v>
      </c>
      <c r="M248">
        <f t="shared" si="121"/>
        <v>6839</v>
      </c>
      <c r="N248">
        <f t="shared" si="120"/>
        <v>7762.4</v>
      </c>
      <c r="O248">
        <f t="shared" si="94"/>
        <v>9</v>
      </c>
      <c r="P248" t="str">
        <f t="shared" si="95"/>
        <v>Autumn</v>
      </c>
      <c r="Q248">
        <f t="shared" si="96"/>
        <v>3</v>
      </c>
      <c r="R248">
        <f t="shared" si="97"/>
        <v>0</v>
      </c>
      <c r="S248">
        <f t="shared" si="98"/>
        <v>0</v>
      </c>
      <c r="T248">
        <f t="shared" si="99"/>
        <v>0</v>
      </c>
      <c r="U248">
        <f t="shared" si="100"/>
        <v>1</v>
      </c>
      <c r="V248">
        <f t="shared" si="101"/>
        <v>0</v>
      </c>
      <c r="W248">
        <f t="shared" si="102"/>
        <v>0</v>
      </c>
      <c r="X248">
        <f t="shared" si="103"/>
        <v>0</v>
      </c>
      <c r="Y248">
        <f t="shared" si="104"/>
        <v>0</v>
      </c>
      <c r="Z248">
        <f t="shared" si="105"/>
        <v>0</v>
      </c>
      <c r="AA248">
        <f t="shared" si="106"/>
        <v>0</v>
      </c>
      <c r="AB248">
        <f t="shared" si="107"/>
        <v>0</v>
      </c>
      <c r="AC248">
        <f t="shared" si="108"/>
        <v>0</v>
      </c>
      <c r="AD248">
        <f t="shared" si="109"/>
        <v>1</v>
      </c>
      <c r="AE248">
        <f t="shared" si="110"/>
        <v>0</v>
      </c>
      <c r="AF248">
        <f t="shared" si="111"/>
        <v>0</v>
      </c>
      <c r="AG248">
        <f t="shared" si="112"/>
        <v>0</v>
      </c>
      <c r="AH248">
        <f t="shared" si="113"/>
        <v>1</v>
      </c>
      <c r="AI248">
        <f t="shared" si="114"/>
        <v>0</v>
      </c>
      <c r="AJ248">
        <f t="shared" si="115"/>
        <v>0</v>
      </c>
      <c r="AK248">
        <f t="shared" si="116"/>
        <v>0</v>
      </c>
    </row>
    <row r="249" spans="1:37" x14ac:dyDescent="0.35">
      <c r="A249" s="1">
        <v>41156</v>
      </c>
      <c r="B249">
        <v>5752</v>
      </c>
      <c r="C249">
        <v>5397</v>
      </c>
      <c r="D249">
        <f t="shared" si="117"/>
        <v>2</v>
      </c>
      <c r="E249">
        <f t="shared" si="118"/>
        <v>0</v>
      </c>
      <c r="F249">
        <f t="shared" si="123"/>
        <v>0</v>
      </c>
      <c r="G249">
        <f t="shared" si="123"/>
        <v>1</v>
      </c>
      <c r="H249">
        <f t="shared" si="123"/>
        <v>0</v>
      </c>
      <c r="I249">
        <f t="shared" si="123"/>
        <v>0</v>
      </c>
      <c r="J249">
        <f t="shared" si="123"/>
        <v>0</v>
      </c>
      <c r="K249">
        <f t="shared" si="123"/>
        <v>0</v>
      </c>
      <c r="L249">
        <f t="shared" si="119"/>
        <v>7230.666666666667</v>
      </c>
      <c r="M249">
        <f t="shared" si="121"/>
        <v>6209</v>
      </c>
      <c r="N249">
        <f t="shared" si="120"/>
        <v>7559</v>
      </c>
      <c r="O249">
        <f t="shared" si="94"/>
        <v>9</v>
      </c>
      <c r="P249" t="str">
        <f t="shared" si="95"/>
        <v>Autumn</v>
      </c>
      <c r="Q249">
        <f t="shared" si="96"/>
        <v>4</v>
      </c>
      <c r="R249">
        <f t="shared" si="97"/>
        <v>0</v>
      </c>
      <c r="S249">
        <f t="shared" si="98"/>
        <v>0</v>
      </c>
      <c r="T249">
        <f t="shared" si="99"/>
        <v>0</v>
      </c>
      <c r="U249">
        <f t="shared" si="100"/>
        <v>1</v>
      </c>
      <c r="V249">
        <f t="shared" si="101"/>
        <v>0</v>
      </c>
      <c r="W249">
        <f t="shared" si="102"/>
        <v>0</v>
      </c>
      <c r="X249">
        <f t="shared" si="103"/>
        <v>0</v>
      </c>
      <c r="Y249">
        <f t="shared" si="104"/>
        <v>0</v>
      </c>
      <c r="Z249">
        <f t="shared" si="105"/>
        <v>0</v>
      </c>
      <c r="AA249">
        <f t="shared" si="106"/>
        <v>0</v>
      </c>
      <c r="AB249">
        <f t="shared" si="107"/>
        <v>0</v>
      </c>
      <c r="AC249">
        <f t="shared" si="108"/>
        <v>0</v>
      </c>
      <c r="AD249">
        <f t="shared" si="109"/>
        <v>1</v>
      </c>
      <c r="AE249">
        <f t="shared" si="110"/>
        <v>0</v>
      </c>
      <c r="AF249">
        <f t="shared" si="111"/>
        <v>0</v>
      </c>
      <c r="AG249">
        <f t="shared" si="112"/>
        <v>0</v>
      </c>
      <c r="AH249">
        <f t="shared" si="113"/>
        <v>1</v>
      </c>
      <c r="AI249">
        <f t="shared" si="114"/>
        <v>0</v>
      </c>
      <c r="AJ249">
        <f t="shared" si="115"/>
        <v>0</v>
      </c>
      <c r="AK249">
        <f t="shared" si="116"/>
        <v>0</v>
      </c>
    </row>
    <row r="250" spans="1:37" x14ac:dyDescent="0.35">
      <c r="A250" s="1">
        <v>41157</v>
      </c>
      <c r="B250">
        <v>5373</v>
      </c>
      <c r="C250">
        <v>5752</v>
      </c>
      <c r="D250">
        <f t="shared" si="117"/>
        <v>3</v>
      </c>
      <c r="E250">
        <f t="shared" si="118"/>
        <v>0</v>
      </c>
      <c r="F250">
        <f t="shared" si="123"/>
        <v>0</v>
      </c>
      <c r="G250">
        <f t="shared" si="123"/>
        <v>0</v>
      </c>
      <c r="H250">
        <f t="shared" si="123"/>
        <v>1</v>
      </c>
      <c r="I250">
        <f t="shared" si="123"/>
        <v>0</v>
      </c>
      <c r="J250">
        <f t="shared" si="123"/>
        <v>0</v>
      </c>
      <c r="K250">
        <f t="shared" si="123"/>
        <v>0</v>
      </c>
      <c r="L250">
        <f t="shared" si="119"/>
        <v>6332.333333333333</v>
      </c>
      <c r="M250">
        <f t="shared" si="121"/>
        <v>6414</v>
      </c>
      <c r="N250">
        <f t="shared" si="120"/>
        <v>7227</v>
      </c>
      <c r="O250">
        <f t="shared" si="94"/>
        <v>9</v>
      </c>
      <c r="P250" t="str">
        <f t="shared" si="95"/>
        <v>Autumn</v>
      </c>
      <c r="Q250">
        <f t="shared" si="96"/>
        <v>5</v>
      </c>
      <c r="R250">
        <f t="shared" si="97"/>
        <v>0</v>
      </c>
      <c r="S250">
        <f t="shared" si="98"/>
        <v>0</v>
      </c>
      <c r="T250">
        <f t="shared" si="99"/>
        <v>0</v>
      </c>
      <c r="U250">
        <f t="shared" si="100"/>
        <v>1</v>
      </c>
      <c r="V250">
        <f t="shared" si="101"/>
        <v>0</v>
      </c>
      <c r="W250">
        <f t="shared" si="102"/>
        <v>0</v>
      </c>
      <c r="X250">
        <f t="shared" si="103"/>
        <v>0</v>
      </c>
      <c r="Y250">
        <f t="shared" si="104"/>
        <v>0</v>
      </c>
      <c r="Z250">
        <f t="shared" si="105"/>
        <v>0</v>
      </c>
      <c r="AA250">
        <f t="shared" si="106"/>
        <v>0</v>
      </c>
      <c r="AB250">
        <f t="shared" si="107"/>
        <v>0</v>
      </c>
      <c r="AC250">
        <f t="shared" si="108"/>
        <v>0</v>
      </c>
      <c r="AD250">
        <f t="shared" si="109"/>
        <v>1</v>
      </c>
      <c r="AE250">
        <f t="shared" si="110"/>
        <v>0</v>
      </c>
      <c r="AF250">
        <f t="shared" si="111"/>
        <v>0</v>
      </c>
      <c r="AG250">
        <f t="shared" si="112"/>
        <v>0</v>
      </c>
      <c r="AH250">
        <f t="shared" si="113"/>
        <v>1</v>
      </c>
      <c r="AI250">
        <f t="shared" si="114"/>
        <v>0</v>
      </c>
      <c r="AJ250">
        <f t="shared" si="115"/>
        <v>0</v>
      </c>
      <c r="AK250">
        <f t="shared" si="116"/>
        <v>0</v>
      </c>
    </row>
    <row r="251" spans="1:37" x14ac:dyDescent="0.35">
      <c r="A251" s="1">
        <v>41158</v>
      </c>
      <c r="B251">
        <v>5436</v>
      </c>
      <c r="C251">
        <v>5373</v>
      </c>
      <c r="D251">
        <f t="shared" si="117"/>
        <v>4</v>
      </c>
      <c r="E251">
        <f t="shared" si="118"/>
        <v>0</v>
      </c>
      <c r="F251">
        <f t="shared" si="123"/>
        <v>0</v>
      </c>
      <c r="G251">
        <f t="shared" si="123"/>
        <v>0</v>
      </c>
      <c r="H251">
        <f t="shared" si="123"/>
        <v>0</v>
      </c>
      <c r="I251">
        <f t="shared" si="123"/>
        <v>1</v>
      </c>
      <c r="J251">
        <f t="shared" si="123"/>
        <v>0</v>
      </c>
      <c r="K251">
        <f t="shared" si="123"/>
        <v>0</v>
      </c>
      <c r="L251">
        <f t="shared" si="119"/>
        <v>5507.333333333333</v>
      </c>
      <c r="M251">
        <f t="shared" si="121"/>
        <v>7412</v>
      </c>
      <c r="N251">
        <f t="shared" si="120"/>
        <v>6563.4</v>
      </c>
      <c r="O251">
        <f t="shared" si="94"/>
        <v>9</v>
      </c>
      <c r="P251" t="str">
        <f t="shared" si="95"/>
        <v>Autumn</v>
      </c>
      <c r="Q251">
        <f t="shared" si="96"/>
        <v>6</v>
      </c>
      <c r="R251">
        <f t="shared" si="97"/>
        <v>0</v>
      </c>
      <c r="S251">
        <f t="shared" si="98"/>
        <v>0</v>
      </c>
      <c r="T251">
        <f t="shared" si="99"/>
        <v>0</v>
      </c>
      <c r="U251">
        <f t="shared" si="100"/>
        <v>1</v>
      </c>
      <c r="V251">
        <f t="shared" si="101"/>
        <v>0</v>
      </c>
      <c r="W251">
        <f t="shared" si="102"/>
        <v>0</v>
      </c>
      <c r="X251">
        <f t="shared" si="103"/>
        <v>0</v>
      </c>
      <c r="Y251">
        <f t="shared" si="104"/>
        <v>0</v>
      </c>
      <c r="Z251">
        <f t="shared" si="105"/>
        <v>0</v>
      </c>
      <c r="AA251">
        <f t="shared" si="106"/>
        <v>0</v>
      </c>
      <c r="AB251">
        <f t="shared" si="107"/>
        <v>0</v>
      </c>
      <c r="AC251">
        <f t="shared" si="108"/>
        <v>0</v>
      </c>
      <c r="AD251">
        <f t="shared" si="109"/>
        <v>1</v>
      </c>
      <c r="AE251">
        <f t="shared" si="110"/>
        <v>0</v>
      </c>
      <c r="AF251">
        <f t="shared" si="111"/>
        <v>0</v>
      </c>
      <c r="AG251">
        <f t="shared" si="112"/>
        <v>0</v>
      </c>
      <c r="AH251">
        <f t="shared" si="113"/>
        <v>1</v>
      </c>
      <c r="AI251">
        <f t="shared" si="114"/>
        <v>0</v>
      </c>
      <c r="AJ251">
        <f t="shared" si="115"/>
        <v>0</v>
      </c>
      <c r="AK251">
        <f t="shared" si="116"/>
        <v>0</v>
      </c>
    </row>
    <row r="252" spans="1:37" x14ac:dyDescent="0.35">
      <c r="A252" s="1">
        <v>41159</v>
      </c>
      <c r="B252">
        <v>7263</v>
      </c>
      <c r="C252">
        <v>5436</v>
      </c>
      <c r="D252">
        <f t="shared" si="117"/>
        <v>5</v>
      </c>
      <c r="E252">
        <f t="shared" si="118"/>
        <v>0</v>
      </c>
      <c r="F252">
        <f t="shared" si="123"/>
        <v>0</v>
      </c>
      <c r="G252">
        <f t="shared" si="123"/>
        <v>0</v>
      </c>
      <c r="H252">
        <f t="shared" si="123"/>
        <v>0</v>
      </c>
      <c r="I252">
        <f t="shared" si="123"/>
        <v>0</v>
      </c>
      <c r="J252">
        <f t="shared" si="123"/>
        <v>1</v>
      </c>
      <c r="K252">
        <f t="shared" si="123"/>
        <v>0</v>
      </c>
      <c r="L252">
        <f t="shared" si="119"/>
        <v>5520.333333333333</v>
      </c>
      <c r="M252">
        <f t="shared" si="121"/>
        <v>8691</v>
      </c>
      <c r="N252">
        <f t="shared" si="120"/>
        <v>5961.2</v>
      </c>
      <c r="O252">
        <f t="shared" si="94"/>
        <v>9</v>
      </c>
      <c r="P252" t="str">
        <f t="shared" si="95"/>
        <v>Autumn</v>
      </c>
      <c r="Q252">
        <f t="shared" si="96"/>
        <v>7</v>
      </c>
      <c r="R252">
        <f t="shared" si="97"/>
        <v>0</v>
      </c>
      <c r="S252">
        <f t="shared" si="98"/>
        <v>0</v>
      </c>
      <c r="T252">
        <f t="shared" si="99"/>
        <v>0</v>
      </c>
      <c r="U252">
        <f t="shared" si="100"/>
        <v>1</v>
      </c>
      <c r="V252">
        <f t="shared" si="101"/>
        <v>0</v>
      </c>
      <c r="W252">
        <f t="shared" si="102"/>
        <v>0</v>
      </c>
      <c r="X252">
        <f t="shared" si="103"/>
        <v>0</v>
      </c>
      <c r="Y252">
        <f t="shared" si="104"/>
        <v>0</v>
      </c>
      <c r="Z252">
        <f t="shared" si="105"/>
        <v>0</v>
      </c>
      <c r="AA252">
        <f t="shared" si="106"/>
        <v>0</v>
      </c>
      <c r="AB252">
        <f t="shared" si="107"/>
        <v>0</v>
      </c>
      <c r="AC252">
        <f t="shared" si="108"/>
        <v>0</v>
      </c>
      <c r="AD252">
        <f t="shared" si="109"/>
        <v>1</v>
      </c>
      <c r="AE252">
        <f t="shared" si="110"/>
        <v>0</v>
      </c>
      <c r="AF252">
        <f t="shared" si="111"/>
        <v>0</v>
      </c>
      <c r="AG252">
        <f t="shared" si="112"/>
        <v>0</v>
      </c>
      <c r="AH252">
        <f t="shared" si="113"/>
        <v>1</v>
      </c>
      <c r="AI252">
        <f t="shared" si="114"/>
        <v>0</v>
      </c>
      <c r="AJ252">
        <f t="shared" si="115"/>
        <v>0</v>
      </c>
      <c r="AK252">
        <f t="shared" si="116"/>
        <v>0</v>
      </c>
    </row>
    <row r="253" spans="1:37" x14ac:dyDescent="0.35">
      <c r="A253" s="1">
        <v>41160</v>
      </c>
      <c r="B253">
        <v>7986</v>
      </c>
      <c r="C253">
        <v>7263</v>
      </c>
      <c r="D253">
        <f t="shared" si="117"/>
        <v>6</v>
      </c>
      <c r="E253">
        <f t="shared" si="118"/>
        <v>1</v>
      </c>
      <c r="F253">
        <f t="shared" si="123"/>
        <v>0</v>
      </c>
      <c r="G253">
        <f t="shared" si="123"/>
        <v>0</v>
      </c>
      <c r="H253">
        <f t="shared" si="123"/>
        <v>0</v>
      </c>
      <c r="I253">
        <f t="shared" si="123"/>
        <v>0</v>
      </c>
      <c r="J253">
        <f t="shared" si="123"/>
        <v>0</v>
      </c>
      <c r="K253">
        <f t="shared" si="123"/>
        <v>1</v>
      </c>
      <c r="L253">
        <f t="shared" si="119"/>
        <v>6024</v>
      </c>
      <c r="M253">
        <f t="shared" si="121"/>
        <v>8447</v>
      </c>
      <c r="N253">
        <f t="shared" si="120"/>
        <v>5844.2</v>
      </c>
      <c r="O253">
        <f t="shared" si="94"/>
        <v>9</v>
      </c>
      <c r="P253" t="str">
        <f t="shared" si="95"/>
        <v>Autumn</v>
      </c>
      <c r="Q253">
        <f t="shared" si="96"/>
        <v>8</v>
      </c>
      <c r="R253">
        <f t="shared" si="97"/>
        <v>0</v>
      </c>
      <c r="S253">
        <f t="shared" si="98"/>
        <v>0</v>
      </c>
      <c r="T253">
        <f t="shared" si="99"/>
        <v>0</v>
      </c>
      <c r="U253">
        <f t="shared" si="100"/>
        <v>1</v>
      </c>
      <c r="V253">
        <f t="shared" si="101"/>
        <v>0</v>
      </c>
      <c r="W253">
        <f t="shared" si="102"/>
        <v>0</v>
      </c>
      <c r="X253">
        <f t="shared" si="103"/>
        <v>0</v>
      </c>
      <c r="Y253">
        <f t="shared" si="104"/>
        <v>0</v>
      </c>
      <c r="Z253">
        <f t="shared" si="105"/>
        <v>0</v>
      </c>
      <c r="AA253">
        <f t="shared" si="106"/>
        <v>0</v>
      </c>
      <c r="AB253">
        <f t="shared" si="107"/>
        <v>0</v>
      </c>
      <c r="AC253">
        <f t="shared" si="108"/>
        <v>0</v>
      </c>
      <c r="AD253">
        <f t="shared" si="109"/>
        <v>1</v>
      </c>
      <c r="AE253">
        <f t="shared" si="110"/>
        <v>0</v>
      </c>
      <c r="AF253">
        <f t="shared" si="111"/>
        <v>0</v>
      </c>
      <c r="AG253">
        <f t="shared" si="112"/>
        <v>0</v>
      </c>
      <c r="AH253">
        <f t="shared" si="113"/>
        <v>1</v>
      </c>
      <c r="AI253">
        <f t="shared" si="114"/>
        <v>0</v>
      </c>
      <c r="AJ253">
        <f t="shared" si="115"/>
        <v>0</v>
      </c>
      <c r="AK253">
        <f t="shared" si="116"/>
        <v>0</v>
      </c>
    </row>
    <row r="254" spans="1:37" x14ac:dyDescent="0.35">
      <c r="A254" s="1">
        <v>41161</v>
      </c>
      <c r="B254">
        <v>7444</v>
      </c>
      <c r="C254">
        <v>7986</v>
      </c>
      <c r="D254">
        <f t="shared" si="117"/>
        <v>7</v>
      </c>
      <c r="E254">
        <f t="shared" si="118"/>
        <v>1</v>
      </c>
      <c r="F254">
        <f t="shared" si="123"/>
        <v>0</v>
      </c>
      <c r="G254">
        <f t="shared" si="123"/>
        <v>0</v>
      </c>
      <c r="H254">
        <f t="shared" si="123"/>
        <v>0</v>
      </c>
      <c r="I254">
        <f t="shared" si="123"/>
        <v>0</v>
      </c>
      <c r="J254">
        <f t="shared" si="123"/>
        <v>0</v>
      </c>
      <c r="K254">
        <f t="shared" si="123"/>
        <v>0</v>
      </c>
      <c r="L254">
        <f t="shared" si="119"/>
        <v>6895</v>
      </c>
      <c r="M254">
        <f t="shared" si="121"/>
        <v>7848</v>
      </c>
      <c r="N254">
        <f t="shared" si="120"/>
        <v>6362</v>
      </c>
      <c r="O254">
        <f t="shared" si="94"/>
        <v>9</v>
      </c>
      <c r="P254" t="str">
        <f t="shared" si="95"/>
        <v>Autumn</v>
      </c>
      <c r="Q254">
        <f t="shared" si="96"/>
        <v>9</v>
      </c>
      <c r="R254">
        <f t="shared" si="97"/>
        <v>0</v>
      </c>
      <c r="S254">
        <f t="shared" si="98"/>
        <v>0</v>
      </c>
      <c r="T254">
        <f t="shared" si="99"/>
        <v>0</v>
      </c>
      <c r="U254">
        <f t="shared" si="100"/>
        <v>1</v>
      </c>
      <c r="V254">
        <f t="shared" si="101"/>
        <v>0</v>
      </c>
      <c r="W254">
        <f t="shared" si="102"/>
        <v>0</v>
      </c>
      <c r="X254">
        <f t="shared" si="103"/>
        <v>0</v>
      </c>
      <c r="Y254">
        <f t="shared" si="104"/>
        <v>0</v>
      </c>
      <c r="Z254">
        <f t="shared" si="105"/>
        <v>0</v>
      </c>
      <c r="AA254">
        <f t="shared" si="106"/>
        <v>0</v>
      </c>
      <c r="AB254">
        <f t="shared" si="107"/>
        <v>0</v>
      </c>
      <c r="AC254">
        <f t="shared" si="108"/>
        <v>0</v>
      </c>
      <c r="AD254">
        <f t="shared" si="109"/>
        <v>1</v>
      </c>
      <c r="AE254">
        <f t="shared" si="110"/>
        <v>0</v>
      </c>
      <c r="AF254">
        <f t="shared" si="111"/>
        <v>0</v>
      </c>
      <c r="AG254">
        <f t="shared" si="112"/>
        <v>0</v>
      </c>
      <c r="AH254">
        <f t="shared" si="113"/>
        <v>1</v>
      </c>
      <c r="AI254">
        <f t="shared" si="114"/>
        <v>0</v>
      </c>
      <c r="AJ254">
        <f t="shared" si="115"/>
        <v>0</v>
      </c>
      <c r="AK254">
        <f t="shared" si="116"/>
        <v>0</v>
      </c>
    </row>
    <row r="255" spans="1:37" x14ac:dyDescent="0.35">
      <c r="A255" s="1">
        <v>41162</v>
      </c>
      <c r="B255">
        <v>5029</v>
      </c>
      <c r="C255">
        <v>7444</v>
      </c>
      <c r="D255">
        <f t="shared" si="117"/>
        <v>1</v>
      </c>
      <c r="E255">
        <f t="shared" si="118"/>
        <v>0</v>
      </c>
      <c r="F255">
        <f t="shared" si="123"/>
        <v>1</v>
      </c>
      <c r="G255">
        <f t="shared" si="123"/>
        <v>0</v>
      </c>
      <c r="H255">
        <f t="shared" si="123"/>
        <v>0</v>
      </c>
      <c r="I255">
        <f t="shared" si="123"/>
        <v>0</v>
      </c>
      <c r="J255">
        <f t="shared" si="123"/>
        <v>0</v>
      </c>
      <c r="K255">
        <f t="shared" si="123"/>
        <v>0</v>
      </c>
      <c r="L255">
        <f t="shared" si="119"/>
        <v>7564.333333333333</v>
      </c>
      <c r="M255">
        <f t="shared" si="121"/>
        <v>5397</v>
      </c>
      <c r="N255">
        <f t="shared" si="120"/>
        <v>6700.4</v>
      </c>
      <c r="O255">
        <f t="shared" si="94"/>
        <v>9</v>
      </c>
      <c r="P255" t="str">
        <f t="shared" si="95"/>
        <v>Autumn</v>
      </c>
      <c r="Q255">
        <f t="shared" si="96"/>
        <v>10</v>
      </c>
      <c r="R255">
        <f t="shared" si="97"/>
        <v>0</v>
      </c>
      <c r="S255">
        <f t="shared" si="98"/>
        <v>0</v>
      </c>
      <c r="T255">
        <f t="shared" si="99"/>
        <v>0</v>
      </c>
      <c r="U255">
        <f t="shared" si="100"/>
        <v>1</v>
      </c>
      <c r="V255">
        <f t="shared" si="101"/>
        <v>0</v>
      </c>
      <c r="W255">
        <f t="shared" si="102"/>
        <v>0</v>
      </c>
      <c r="X255">
        <f t="shared" si="103"/>
        <v>0</v>
      </c>
      <c r="Y255">
        <f t="shared" si="104"/>
        <v>0</v>
      </c>
      <c r="Z255">
        <f t="shared" si="105"/>
        <v>0</v>
      </c>
      <c r="AA255">
        <f t="shared" si="106"/>
        <v>0</v>
      </c>
      <c r="AB255">
        <f t="shared" si="107"/>
        <v>0</v>
      </c>
      <c r="AC255">
        <f t="shared" si="108"/>
        <v>0</v>
      </c>
      <c r="AD255">
        <f t="shared" si="109"/>
        <v>1</v>
      </c>
      <c r="AE255">
        <f t="shared" si="110"/>
        <v>0</v>
      </c>
      <c r="AF255">
        <f t="shared" si="111"/>
        <v>0</v>
      </c>
      <c r="AG255">
        <f t="shared" si="112"/>
        <v>0</v>
      </c>
      <c r="AH255">
        <f t="shared" si="113"/>
        <v>1</v>
      </c>
      <c r="AI255">
        <f t="shared" si="114"/>
        <v>0</v>
      </c>
      <c r="AJ255">
        <f t="shared" si="115"/>
        <v>0</v>
      </c>
      <c r="AK255">
        <f t="shared" si="116"/>
        <v>0</v>
      </c>
    </row>
    <row r="256" spans="1:37" x14ac:dyDescent="0.35">
      <c r="A256" s="1">
        <v>41163</v>
      </c>
      <c r="B256">
        <v>5327</v>
      </c>
      <c r="C256">
        <v>5029</v>
      </c>
      <c r="D256">
        <f t="shared" si="117"/>
        <v>2</v>
      </c>
      <c r="E256">
        <f t="shared" si="118"/>
        <v>0</v>
      </c>
      <c r="F256">
        <f t="shared" si="123"/>
        <v>0</v>
      </c>
      <c r="G256">
        <f t="shared" si="123"/>
        <v>1</v>
      </c>
      <c r="H256">
        <f t="shared" si="123"/>
        <v>0</v>
      </c>
      <c r="I256">
        <f t="shared" si="123"/>
        <v>0</v>
      </c>
      <c r="J256">
        <f t="shared" si="123"/>
        <v>0</v>
      </c>
      <c r="K256">
        <f t="shared" si="123"/>
        <v>0</v>
      </c>
      <c r="L256">
        <f t="shared" si="119"/>
        <v>6819.666666666667</v>
      </c>
      <c r="M256">
        <f t="shared" si="121"/>
        <v>5752</v>
      </c>
      <c r="N256">
        <f t="shared" si="120"/>
        <v>6631.6</v>
      </c>
      <c r="O256">
        <f t="shared" si="94"/>
        <v>9</v>
      </c>
      <c r="P256" t="str">
        <f t="shared" si="95"/>
        <v>Autumn</v>
      </c>
      <c r="Q256">
        <f t="shared" si="96"/>
        <v>11</v>
      </c>
      <c r="R256">
        <f t="shared" si="97"/>
        <v>0</v>
      </c>
      <c r="S256">
        <f t="shared" si="98"/>
        <v>0</v>
      </c>
      <c r="T256">
        <f t="shared" si="99"/>
        <v>0</v>
      </c>
      <c r="U256">
        <f t="shared" si="100"/>
        <v>1</v>
      </c>
      <c r="V256">
        <f t="shared" si="101"/>
        <v>0</v>
      </c>
      <c r="W256">
        <f t="shared" si="102"/>
        <v>0</v>
      </c>
      <c r="X256">
        <f t="shared" si="103"/>
        <v>0</v>
      </c>
      <c r="Y256">
        <f t="shared" si="104"/>
        <v>0</v>
      </c>
      <c r="Z256">
        <f t="shared" si="105"/>
        <v>0</v>
      </c>
      <c r="AA256">
        <f t="shared" si="106"/>
        <v>0</v>
      </c>
      <c r="AB256">
        <f t="shared" si="107"/>
        <v>0</v>
      </c>
      <c r="AC256">
        <f t="shared" si="108"/>
        <v>0</v>
      </c>
      <c r="AD256">
        <f t="shared" si="109"/>
        <v>1</v>
      </c>
      <c r="AE256">
        <f t="shared" si="110"/>
        <v>0</v>
      </c>
      <c r="AF256">
        <f t="shared" si="111"/>
        <v>0</v>
      </c>
      <c r="AG256">
        <f t="shared" si="112"/>
        <v>0</v>
      </c>
      <c r="AH256">
        <f t="shared" si="113"/>
        <v>0</v>
      </c>
      <c r="AI256">
        <f t="shared" si="114"/>
        <v>1</v>
      </c>
      <c r="AJ256">
        <f t="shared" si="115"/>
        <v>0</v>
      </c>
      <c r="AK256">
        <f t="shared" si="116"/>
        <v>0</v>
      </c>
    </row>
    <row r="257" spans="1:37" x14ac:dyDescent="0.35">
      <c r="A257" s="1">
        <v>41164</v>
      </c>
      <c r="B257">
        <v>5012</v>
      </c>
      <c r="C257">
        <v>5327</v>
      </c>
      <c r="D257">
        <f t="shared" si="117"/>
        <v>3</v>
      </c>
      <c r="E257">
        <f t="shared" si="118"/>
        <v>0</v>
      </c>
      <c r="F257">
        <f t="shared" si="123"/>
        <v>0</v>
      </c>
      <c r="G257">
        <f t="shared" si="123"/>
        <v>0</v>
      </c>
      <c r="H257">
        <f t="shared" si="123"/>
        <v>1</v>
      </c>
      <c r="I257">
        <f t="shared" si="123"/>
        <v>0</v>
      </c>
      <c r="J257">
        <f t="shared" si="123"/>
        <v>0</v>
      </c>
      <c r="K257">
        <f t="shared" si="123"/>
        <v>0</v>
      </c>
      <c r="L257">
        <f t="shared" si="119"/>
        <v>5933.333333333333</v>
      </c>
      <c r="M257">
        <f t="shared" si="121"/>
        <v>5373</v>
      </c>
      <c r="N257">
        <f t="shared" si="120"/>
        <v>6609.8</v>
      </c>
      <c r="O257">
        <f t="shared" si="94"/>
        <v>9</v>
      </c>
      <c r="P257" t="str">
        <f t="shared" si="95"/>
        <v>Autumn</v>
      </c>
      <c r="Q257">
        <f t="shared" si="96"/>
        <v>12</v>
      </c>
      <c r="R257">
        <f t="shared" si="97"/>
        <v>0</v>
      </c>
      <c r="S257">
        <f t="shared" si="98"/>
        <v>0</v>
      </c>
      <c r="T257">
        <f t="shared" si="99"/>
        <v>0</v>
      </c>
      <c r="U257">
        <f t="shared" si="100"/>
        <v>1</v>
      </c>
      <c r="V257">
        <f t="shared" si="101"/>
        <v>0</v>
      </c>
      <c r="W257">
        <f t="shared" si="102"/>
        <v>0</v>
      </c>
      <c r="X257">
        <f t="shared" si="103"/>
        <v>0</v>
      </c>
      <c r="Y257">
        <f t="shared" si="104"/>
        <v>0</v>
      </c>
      <c r="Z257">
        <f t="shared" si="105"/>
        <v>0</v>
      </c>
      <c r="AA257">
        <f t="shared" si="106"/>
        <v>0</v>
      </c>
      <c r="AB257">
        <f t="shared" si="107"/>
        <v>0</v>
      </c>
      <c r="AC257">
        <f t="shared" si="108"/>
        <v>0</v>
      </c>
      <c r="AD257">
        <f t="shared" si="109"/>
        <v>1</v>
      </c>
      <c r="AE257">
        <f t="shared" si="110"/>
        <v>0</v>
      </c>
      <c r="AF257">
        <f t="shared" si="111"/>
        <v>0</v>
      </c>
      <c r="AG257">
        <f t="shared" si="112"/>
        <v>0</v>
      </c>
      <c r="AH257">
        <f t="shared" si="113"/>
        <v>0</v>
      </c>
      <c r="AI257">
        <f t="shared" si="114"/>
        <v>1</v>
      </c>
      <c r="AJ257">
        <f t="shared" si="115"/>
        <v>0</v>
      </c>
      <c r="AK257">
        <f t="shared" si="116"/>
        <v>0</v>
      </c>
    </row>
    <row r="258" spans="1:37" x14ac:dyDescent="0.35">
      <c r="A258" s="1">
        <v>41165</v>
      </c>
      <c r="B258">
        <v>6084</v>
      </c>
      <c r="C258">
        <v>5012</v>
      </c>
      <c r="D258">
        <f t="shared" si="117"/>
        <v>4</v>
      </c>
      <c r="E258">
        <f t="shared" si="118"/>
        <v>0</v>
      </c>
      <c r="F258">
        <f t="shared" si="123"/>
        <v>0</v>
      </c>
      <c r="G258">
        <f t="shared" si="123"/>
        <v>0</v>
      </c>
      <c r="H258">
        <f t="shared" si="123"/>
        <v>0</v>
      </c>
      <c r="I258">
        <f t="shared" si="123"/>
        <v>1</v>
      </c>
      <c r="J258">
        <f t="shared" si="123"/>
        <v>0</v>
      </c>
      <c r="K258">
        <f t="shared" si="123"/>
        <v>0</v>
      </c>
      <c r="L258">
        <f t="shared" si="119"/>
        <v>5122.666666666667</v>
      </c>
      <c r="M258">
        <f t="shared" si="121"/>
        <v>5436</v>
      </c>
      <c r="N258">
        <f t="shared" si="120"/>
        <v>6159.6</v>
      </c>
      <c r="O258">
        <f t="shared" si="94"/>
        <v>9</v>
      </c>
      <c r="P258" t="str">
        <f>IF(OR(O258=3,O258=4,O258=5),"Spring",(IF(OR(O258=6,O258=7,O258=8),"Summer",IF(OR(O258=9,O258=10,O258=11),"Autumn","Winter"))))</f>
        <v>Autumn</v>
      </c>
      <c r="Q258">
        <f t="shared" si="96"/>
        <v>13</v>
      </c>
      <c r="R258">
        <f t="shared" si="97"/>
        <v>0</v>
      </c>
      <c r="S258">
        <f t="shared" si="98"/>
        <v>0</v>
      </c>
      <c r="T258">
        <f t="shared" si="99"/>
        <v>0</v>
      </c>
      <c r="U258">
        <f t="shared" si="100"/>
        <v>1</v>
      </c>
      <c r="V258">
        <f t="shared" si="101"/>
        <v>0</v>
      </c>
      <c r="W258">
        <f t="shared" si="102"/>
        <v>0</v>
      </c>
      <c r="X258">
        <f t="shared" si="103"/>
        <v>0</v>
      </c>
      <c r="Y258">
        <f t="shared" si="104"/>
        <v>0</v>
      </c>
      <c r="Z258">
        <f t="shared" si="105"/>
        <v>0</v>
      </c>
      <c r="AA258">
        <f t="shared" si="106"/>
        <v>0</v>
      </c>
      <c r="AB258">
        <f t="shared" si="107"/>
        <v>0</v>
      </c>
      <c r="AC258">
        <f t="shared" si="108"/>
        <v>0</v>
      </c>
      <c r="AD258">
        <f t="shared" si="109"/>
        <v>1</v>
      </c>
      <c r="AE258">
        <f t="shared" si="110"/>
        <v>0</v>
      </c>
      <c r="AF258">
        <f t="shared" si="111"/>
        <v>0</v>
      </c>
      <c r="AG258">
        <f t="shared" si="112"/>
        <v>0</v>
      </c>
      <c r="AH258">
        <f t="shared" si="113"/>
        <v>0</v>
      </c>
      <c r="AI258">
        <f t="shared" si="114"/>
        <v>1</v>
      </c>
      <c r="AJ258">
        <f t="shared" si="115"/>
        <v>0</v>
      </c>
      <c r="AK258">
        <f t="shared" si="116"/>
        <v>0</v>
      </c>
    </row>
    <row r="259" spans="1:37" x14ac:dyDescent="0.35">
      <c r="A259" s="1">
        <v>41166</v>
      </c>
      <c r="B259">
        <v>6172</v>
      </c>
      <c r="C259">
        <v>6084</v>
      </c>
      <c r="D259">
        <f t="shared" si="117"/>
        <v>5</v>
      </c>
      <c r="E259">
        <f t="shared" si="118"/>
        <v>0</v>
      </c>
      <c r="F259">
        <f t="shared" si="123"/>
        <v>0</v>
      </c>
      <c r="G259">
        <f t="shared" si="123"/>
        <v>0</v>
      </c>
      <c r="H259">
        <f t="shared" si="123"/>
        <v>0</v>
      </c>
      <c r="I259">
        <f t="shared" si="123"/>
        <v>0</v>
      </c>
      <c r="J259">
        <f t="shared" si="123"/>
        <v>1</v>
      </c>
      <c r="K259">
        <f t="shared" si="123"/>
        <v>0</v>
      </c>
      <c r="L259">
        <f t="shared" si="119"/>
        <v>5474.333333333333</v>
      </c>
      <c r="M259">
        <f t="shared" si="121"/>
        <v>7263</v>
      </c>
      <c r="N259">
        <f t="shared" si="120"/>
        <v>5779.2</v>
      </c>
      <c r="O259">
        <f t="shared" ref="O259:O322" si="124">MONTH(A259)</f>
        <v>9</v>
      </c>
      <c r="P259" t="str">
        <f t="shared" ref="P259:P322" si="125">IF(OR(O259=3,O259=4,O259=5),"Spring",(IF(OR(O259=6,O259=7,O259=8),"Summer",IF(OR(O259=9,O259=10,O259=11),"Autumn","Winter"))))</f>
        <v>Autumn</v>
      </c>
      <c r="Q259">
        <f t="shared" ref="Q259:Q322" si="126">DAY(A259)</f>
        <v>14</v>
      </c>
      <c r="R259">
        <f t="shared" ref="R259:R322" si="127">IF(P259="Winter",1,0)</f>
        <v>0</v>
      </c>
      <c r="S259">
        <f t="shared" ref="S259:S322" si="128">IF(P259="Summer",1,0)</f>
        <v>0</v>
      </c>
      <c r="T259">
        <f t="shared" ref="T259:T322" si="129">IF(P259="Spring",1,0)</f>
        <v>0</v>
      </c>
      <c r="U259">
        <f t="shared" ref="U259:U322" si="130">IF(P259="Autumn",1,0)</f>
        <v>1</v>
      </c>
      <c r="V259">
        <f t="shared" ref="V259:V322" si="131">IF(O259=1,1,0)</f>
        <v>0</v>
      </c>
      <c r="W259">
        <f t="shared" ref="W259:W322" si="132">IF(O259=2,1,0)</f>
        <v>0</v>
      </c>
      <c r="X259">
        <f t="shared" ref="X259:X322" si="133">IF(O259=3,1,0)</f>
        <v>0</v>
      </c>
      <c r="Y259">
        <f t="shared" ref="Y259:Y322" si="134">IF(O259=4,1,0)</f>
        <v>0</v>
      </c>
      <c r="Z259">
        <f t="shared" ref="Z259:Z322" si="135">IF(O259=5,1,0)</f>
        <v>0</v>
      </c>
      <c r="AA259">
        <f t="shared" ref="AA259:AA322" si="136">IF(O259=6,1,0)</f>
        <v>0</v>
      </c>
      <c r="AB259">
        <f t="shared" ref="AB259:AB322" si="137">IF(O259=7,1,0)</f>
        <v>0</v>
      </c>
      <c r="AC259">
        <f t="shared" ref="AC259:AC322" si="138">IF(O259=8,1,0)</f>
        <v>0</v>
      </c>
      <c r="AD259">
        <f t="shared" ref="AD259:AD322" si="139">IF(O259=9,1,0)</f>
        <v>1</v>
      </c>
      <c r="AE259">
        <f t="shared" ref="AE259:AE322" si="140">IF(O259=10,1,0)</f>
        <v>0</v>
      </c>
      <c r="AF259">
        <f t="shared" ref="AF259:AF322" si="141">IF(O259=11,1,0)</f>
        <v>0</v>
      </c>
      <c r="AG259">
        <f t="shared" ref="AG259:AG322" si="142">IF(O259=12,1,0)</f>
        <v>0</v>
      </c>
      <c r="AH259">
        <f t="shared" ref="AH259:AH322" si="143">IF(AND(Q259&gt;=1,Q259&lt;=10),1,0)</f>
        <v>0</v>
      </c>
      <c r="AI259">
        <f t="shared" ref="AI259:AI322" si="144">IF(AND(AH259=0,AJ259=0),1,0)</f>
        <v>1</v>
      </c>
      <c r="AJ259">
        <f t="shared" ref="AJ259:AJ322" si="145">IF(AND(Q259&gt;=20,Q259&lt;=30),1,0)</f>
        <v>0</v>
      </c>
      <c r="AK259">
        <f t="shared" ref="AK259:AK322" si="146">IF(AND(Q259&gt;=25,Q259&lt;=30),1,0)</f>
        <v>0</v>
      </c>
    </row>
    <row r="260" spans="1:37" x14ac:dyDescent="0.35">
      <c r="A260" s="1">
        <v>41167</v>
      </c>
      <c r="B260">
        <v>7222</v>
      </c>
      <c r="C260">
        <v>6172</v>
      </c>
      <c r="D260">
        <f t="shared" ref="D260:D323" si="147">WEEKDAY(A260,11)</f>
        <v>6</v>
      </c>
      <c r="E260">
        <f t="shared" ref="E260:E323" si="148">IF(D260&gt;5,1,0)</f>
        <v>1</v>
      </c>
      <c r="F260">
        <f t="shared" ref="F260:K291" si="149">IF($D260=F$2,1,0)</f>
        <v>0</v>
      </c>
      <c r="G260">
        <f t="shared" si="149"/>
        <v>0</v>
      </c>
      <c r="H260">
        <f t="shared" si="149"/>
        <v>0</v>
      </c>
      <c r="I260">
        <f t="shared" si="149"/>
        <v>0</v>
      </c>
      <c r="J260">
        <f t="shared" si="149"/>
        <v>0</v>
      </c>
      <c r="K260">
        <f t="shared" si="149"/>
        <v>1</v>
      </c>
      <c r="L260">
        <f t="shared" si="119"/>
        <v>5756</v>
      </c>
      <c r="M260">
        <f t="shared" si="121"/>
        <v>7986</v>
      </c>
      <c r="N260">
        <f t="shared" si="120"/>
        <v>5524.8</v>
      </c>
      <c r="O260">
        <f t="shared" si="124"/>
        <v>9</v>
      </c>
      <c r="P260" t="str">
        <f t="shared" si="125"/>
        <v>Autumn</v>
      </c>
      <c r="Q260">
        <f t="shared" si="126"/>
        <v>15</v>
      </c>
      <c r="R260">
        <f t="shared" si="127"/>
        <v>0</v>
      </c>
      <c r="S260">
        <f t="shared" si="128"/>
        <v>0</v>
      </c>
      <c r="T260">
        <f t="shared" si="129"/>
        <v>0</v>
      </c>
      <c r="U260">
        <f t="shared" si="130"/>
        <v>1</v>
      </c>
      <c r="V260">
        <f t="shared" si="131"/>
        <v>0</v>
      </c>
      <c r="W260">
        <f t="shared" si="132"/>
        <v>0</v>
      </c>
      <c r="X260">
        <f t="shared" si="133"/>
        <v>0</v>
      </c>
      <c r="Y260">
        <f t="shared" si="134"/>
        <v>0</v>
      </c>
      <c r="Z260">
        <f t="shared" si="135"/>
        <v>0</v>
      </c>
      <c r="AA260">
        <f t="shared" si="136"/>
        <v>0</v>
      </c>
      <c r="AB260">
        <f t="shared" si="137"/>
        <v>0</v>
      </c>
      <c r="AC260">
        <f t="shared" si="138"/>
        <v>0</v>
      </c>
      <c r="AD260">
        <f t="shared" si="139"/>
        <v>1</v>
      </c>
      <c r="AE260">
        <f t="shared" si="140"/>
        <v>0</v>
      </c>
      <c r="AF260">
        <f t="shared" si="141"/>
        <v>0</v>
      </c>
      <c r="AG260">
        <f t="shared" si="142"/>
        <v>0</v>
      </c>
      <c r="AH260">
        <f t="shared" si="143"/>
        <v>0</v>
      </c>
      <c r="AI260">
        <f t="shared" si="144"/>
        <v>1</v>
      </c>
      <c r="AJ260">
        <f t="shared" si="145"/>
        <v>0</v>
      </c>
      <c r="AK260">
        <f t="shared" si="146"/>
        <v>0</v>
      </c>
    </row>
    <row r="261" spans="1:37" x14ac:dyDescent="0.35">
      <c r="A261" s="1">
        <v>41168</v>
      </c>
      <c r="B261">
        <v>6819</v>
      </c>
      <c r="C261">
        <v>7222</v>
      </c>
      <c r="D261">
        <f t="shared" si="147"/>
        <v>7</v>
      </c>
      <c r="E261">
        <f t="shared" si="148"/>
        <v>1</v>
      </c>
      <c r="F261">
        <f t="shared" si="149"/>
        <v>0</v>
      </c>
      <c r="G261">
        <f t="shared" si="149"/>
        <v>0</v>
      </c>
      <c r="H261">
        <f t="shared" si="149"/>
        <v>0</v>
      </c>
      <c r="I261">
        <f t="shared" si="149"/>
        <v>0</v>
      </c>
      <c r="J261">
        <f t="shared" si="149"/>
        <v>0</v>
      </c>
      <c r="K261">
        <f t="shared" si="149"/>
        <v>0</v>
      </c>
      <c r="L261">
        <f t="shared" si="119"/>
        <v>6492.666666666667</v>
      </c>
      <c r="M261">
        <f t="shared" si="121"/>
        <v>7444</v>
      </c>
      <c r="N261">
        <f t="shared" si="120"/>
        <v>5963.4</v>
      </c>
      <c r="O261">
        <f t="shared" si="124"/>
        <v>9</v>
      </c>
      <c r="P261" t="str">
        <f t="shared" si="125"/>
        <v>Autumn</v>
      </c>
      <c r="Q261">
        <f t="shared" si="126"/>
        <v>16</v>
      </c>
      <c r="R261">
        <f t="shared" si="127"/>
        <v>0</v>
      </c>
      <c r="S261">
        <f t="shared" si="128"/>
        <v>0</v>
      </c>
      <c r="T261">
        <f t="shared" si="129"/>
        <v>0</v>
      </c>
      <c r="U261">
        <f t="shared" si="130"/>
        <v>1</v>
      </c>
      <c r="V261">
        <f t="shared" si="131"/>
        <v>0</v>
      </c>
      <c r="W261">
        <f t="shared" si="132"/>
        <v>0</v>
      </c>
      <c r="X261">
        <f t="shared" si="133"/>
        <v>0</v>
      </c>
      <c r="Y261">
        <f t="shared" si="134"/>
        <v>0</v>
      </c>
      <c r="Z261">
        <f t="shared" si="135"/>
        <v>0</v>
      </c>
      <c r="AA261">
        <f t="shared" si="136"/>
        <v>0</v>
      </c>
      <c r="AB261">
        <f t="shared" si="137"/>
        <v>0</v>
      </c>
      <c r="AC261">
        <f t="shared" si="138"/>
        <v>0</v>
      </c>
      <c r="AD261">
        <f t="shared" si="139"/>
        <v>1</v>
      </c>
      <c r="AE261">
        <f t="shared" si="140"/>
        <v>0</v>
      </c>
      <c r="AF261">
        <f t="shared" si="141"/>
        <v>0</v>
      </c>
      <c r="AG261">
        <f t="shared" si="142"/>
        <v>0</v>
      </c>
      <c r="AH261">
        <f t="shared" si="143"/>
        <v>0</v>
      </c>
      <c r="AI261">
        <f t="shared" si="144"/>
        <v>1</v>
      </c>
      <c r="AJ261">
        <f t="shared" si="145"/>
        <v>0</v>
      </c>
      <c r="AK261">
        <f t="shared" si="146"/>
        <v>0</v>
      </c>
    </row>
    <row r="262" spans="1:37" x14ac:dyDescent="0.35">
      <c r="A262" s="1">
        <v>41169</v>
      </c>
      <c r="B262">
        <v>5059</v>
      </c>
      <c r="C262">
        <v>6819</v>
      </c>
      <c r="D262">
        <f t="shared" si="147"/>
        <v>1</v>
      </c>
      <c r="E262">
        <f t="shared" si="148"/>
        <v>0</v>
      </c>
      <c r="F262">
        <f t="shared" si="149"/>
        <v>1</v>
      </c>
      <c r="G262">
        <f t="shared" si="149"/>
        <v>0</v>
      </c>
      <c r="H262">
        <f t="shared" si="149"/>
        <v>0</v>
      </c>
      <c r="I262">
        <f t="shared" si="149"/>
        <v>0</v>
      </c>
      <c r="J262">
        <f t="shared" si="149"/>
        <v>0</v>
      </c>
      <c r="K262">
        <f t="shared" si="149"/>
        <v>0</v>
      </c>
      <c r="L262">
        <f t="shared" ref="L262:L325" si="150">AVERAGE(B259:B261)</f>
        <v>6737.666666666667</v>
      </c>
      <c r="M262">
        <f t="shared" si="121"/>
        <v>5029</v>
      </c>
      <c r="N262">
        <f t="shared" si="120"/>
        <v>6261.8</v>
      </c>
      <c r="O262">
        <f t="shared" si="124"/>
        <v>9</v>
      </c>
      <c r="P262" t="str">
        <f t="shared" si="125"/>
        <v>Autumn</v>
      </c>
      <c r="Q262">
        <f t="shared" si="126"/>
        <v>17</v>
      </c>
      <c r="R262">
        <f t="shared" si="127"/>
        <v>0</v>
      </c>
      <c r="S262">
        <f t="shared" si="128"/>
        <v>0</v>
      </c>
      <c r="T262">
        <f t="shared" si="129"/>
        <v>0</v>
      </c>
      <c r="U262">
        <f t="shared" si="130"/>
        <v>1</v>
      </c>
      <c r="V262">
        <f t="shared" si="131"/>
        <v>0</v>
      </c>
      <c r="W262">
        <f t="shared" si="132"/>
        <v>0</v>
      </c>
      <c r="X262">
        <f t="shared" si="133"/>
        <v>0</v>
      </c>
      <c r="Y262">
        <f t="shared" si="134"/>
        <v>0</v>
      </c>
      <c r="Z262">
        <f t="shared" si="135"/>
        <v>0</v>
      </c>
      <c r="AA262">
        <f t="shared" si="136"/>
        <v>0</v>
      </c>
      <c r="AB262">
        <f t="shared" si="137"/>
        <v>0</v>
      </c>
      <c r="AC262">
        <f t="shared" si="138"/>
        <v>0</v>
      </c>
      <c r="AD262">
        <f t="shared" si="139"/>
        <v>1</v>
      </c>
      <c r="AE262">
        <f t="shared" si="140"/>
        <v>0</v>
      </c>
      <c r="AF262">
        <f t="shared" si="141"/>
        <v>0</v>
      </c>
      <c r="AG262">
        <f t="shared" si="142"/>
        <v>0</v>
      </c>
      <c r="AH262">
        <f t="shared" si="143"/>
        <v>0</v>
      </c>
      <c r="AI262">
        <f t="shared" si="144"/>
        <v>1</v>
      </c>
      <c r="AJ262">
        <f t="shared" si="145"/>
        <v>0</v>
      </c>
      <c r="AK262">
        <f t="shared" si="146"/>
        <v>0</v>
      </c>
    </row>
    <row r="263" spans="1:37" x14ac:dyDescent="0.35">
      <c r="A263" s="1">
        <v>41170</v>
      </c>
      <c r="B263">
        <v>4676</v>
      </c>
      <c r="C263">
        <v>5059</v>
      </c>
      <c r="D263">
        <f t="shared" si="147"/>
        <v>2</v>
      </c>
      <c r="E263">
        <f t="shared" si="148"/>
        <v>0</v>
      </c>
      <c r="F263">
        <f t="shared" si="149"/>
        <v>0</v>
      </c>
      <c r="G263">
        <f t="shared" si="149"/>
        <v>1</v>
      </c>
      <c r="H263">
        <f t="shared" si="149"/>
        <v>0</v>
      </c>
      <c r="I263">
        <f t="shared" si="149"/>
        <v>0</v>
      </c>
      <c r="J263">
        <f t="shared" si="149"/>
        <v>0</v>
      </c>
      <c r="K263">
        <f t="shared" si="149"/>
        <v>0</v>
      </c>
      <c r="L263">
        <f t="shared" si="150"/>
        <v>6366.666666666667</v>
      </c>
      <c r="M263">
        <f t="shared" si="121"/>
        <v>5327</v>
      </c>
      <c r="N263">
        <f t="shared" si="120"/>
        <v>6271.2</v>
      </c>
      <c r="O263">
        <f t="shared" si="124"/>
        <v>9</v>
      </c>
      <c r="P263" t="str">
        <f t="shared" si="125"/>
        <v>Autumn</v>
      </c>
      <c r="Q263">
        <f t="shared" si="126"/>
        <v>18</v>
      </c>
      <c r="R263">
        <f t="shared" si="127"/>
        <v>0</v>
      </c>
      <c r="S263">
        <f t="shared" si="128"/>
        <v>0</v>
      </c>
      <c r="T263">
        <f t="shared" si="129"/>
        <v>0</v>
      </c>
      <c r="U263">
        <f t="shared" si="130"/>
        <v>1</v>
      </c>
      <c r="V263">
        <f t="shared" si="131"/>
        <v>0</v>
      </c>
      <c r="W263">
        <f t="shared" si="132"/>
        <v>0</v>
      </c>
      <c r="X263">
        <f t="shared" si="133"/>
        <v>0</v>
      </c>
      <c r="Y263">
        <f t="shared" si="134"/>
        <v>0</v>
      </c>
      <c r="Z263">
        <f t="shared" si="135"/>
        <v>0</v>
      </c>
      <c r="AA263">
        <f t="shared" si="136"/>
        <v>0</v>
      </c>
      <c r="AB263">
        <f t="shared" si="137"/>
        <v>0</v>
      </c>
      <c r="AC263">
        <f t="shared" si="138"/>
        <v>0</v>
      </c>
      <c r="AD263">
        <f t="shared" si="139"/>
        <v>1</v>
      </c>
      <c r="AE263">
        <f t="shared" si="140"/>
        <v>0</v>
      </c>
      <c r="AF263">
        <f t="shared" si="141"/>
        <v>0</v>
      </c>
      <c r="AG263">
        <f t="shared" si="142"/>
        <v>0</v>
      </c>
      <c r="AH263">
        <f t="shared" si="143"/>
        <v>0</v>
      </c>
      <c r="AI263">
        <f t="shared" si="144"/>
        <v>1</v>
      </c>
      <c r="AJ263">
        <f t="shared" si="145"/>
        <v>0</v>
      </c>
      <c r="AK263">
        <f t="shared" si="146"/>
        <v>0</v>
      </c>
    </row>
    <row r="264" spans="1:37" x14ac:dyDescent="0.35">
      <c r="A264" s="1">
        <v>41171</v>
      </c>
      <c r="B264">
        <v>3000</v>
      </c>
      <c r="C264">
        <v>4676</v>
      </c>
      <c r="D264">
        <f t="shared" si="147"/>
        <v>3</v>
      </c>
      <c r="E264">
        <f t="shared" si="148"/>
        <v>0</v>
      </c>
      <c r="F264">
        <f t="shared" si="149"/>
        <v>0</v>
      </c>
      <c r="G264">
        <f t="shared" si="149"/>
        <v>0</v>
      </c>
      <c r="H264">
        <f t="shared" si="149"/>
        <v>1</v>
      </c>
      <c r="I264">
        <f t="shared" si="149"/>
        <v>0</v>
      </c>
      <c r="J264">
        <f t="shared" si="149"/>
        <v>0</v>
      </c>
      <c r="K264">
        <f t="shared" si="149"/>
        <v>0</v>
      </c>
      <c r="L264">
        <f t="shared" si="150"/>
        <v>5518</v>
      </c>
      <c r="M264">
        <f t="shared" si="121"/>
        <v>5012</v>
      </c>
      <c r="N264">
        <f t="shared" ref="N264:N327" si="151">AVERAGE(B259:B263)</f>
        <v>5989.6</v>
      </c>
      <c r="O264">
        <f t="shared" si="124"/>
        <v>9</v>
      </c>
      <c r="P264" t="str">
        <f t="shared" si="125"/>
        <v>Autumn</v>
      </c>
      <c r="Q264">
        <f t="shared" si="126"/>
        <v>19</v>
      </c>
      <c r="R264">
        <f t="shared" si="127"/>
        <v>0</v>
      </c>
      <c r="S264">
        <f t="shared" si="128"/>
        <v>0</v>
      </c>
      <c r="T264">
        <f t="shared" si="129"/>
        <v>0</v>
      </c>
      <c r="U264">
        <f t="shared" si="130"/>
        <v>1</v>
      </c>
      <c r="V264">
        <f t="shared" si="131"/>
        <v>0</v>
      </c>
      <c r="W264">
        <f t="shared" si="132"/>
        <v>0</v>
      </c>
      <c r="X264">
        <f t="shared" si="133"/>
        <v>0</v>
      </c>
      <c r="Y264">
        <f t="shared" si="134"/>
        <v>0</v>
      </c>
      <c r="Z264">
        <f t="shared" si="135"/>
        <v>0</v>
      </c>
      <c r="AA264">
        <f t="shared" si="136"/>
        <v>0</v>
      </c>
      <c r="AB264">
        <f t="shared" si="137"/>
        <v>0</v>
      </c>
      <c r="AC264">
        <f t="shared" si="138"/>
        <v>0</v>
      </c>
      <c r="AD264">
        <f t="shared" si="139"/>
        <v>1</v>
      </c>
      <c r="AE264">
        <f t="shared" si="140"/>
        <v>0</v>
      </c>
      <c r="AF264">
        <f t="shared" si="141"/>
        <v>0</v>
      </c>
      <c r="AG264">
        <f t="shared" si="142"/>
        <v>0</v>
      </c>
      <c r="AH264">
        <f t="shared" si="143"/>
        <v>0</v>
      </c>
      <c r="AI264">
        <f t="shared" si="144"/>
        <v>1</v>
      </c>
      <c r="AJ264">
        <f t="shared" si="145"/>
        <v>0</v>
      </c>
      <c r="AK264">
        <f t="shared" si="146"/>
        <v>0</v>
      </c>
    </row>
    <row r="265" spans="1:37" x14ac:dyDescent="0.35">
      <c r="A265" s="1">
        <v>41172</v>
      </c>
      <c r="B265">
        <v>5739</v>
      </c>
      <c r="C265">
        <v>3000</v>
      </c>
      <c r="D265">
        <f t="shared" si="147"/>
        <v>4</v>
      </c>
      <c r="E265">
        <f t="shared" si="148"/>
        <v>0</v>
      </c>
      <c r="F265">
        <f t="shared" si="149"/>
        <v>0</v>
      </c>
      <c r="G265">
        <f t="shared" si="149"/>
        <v>0</v>
      </c>
      <c r="H265">
        <f t="shared" si="149"/>
        <v>0</v>
      </c>
      <c r="I265">
        <f t="shared" si="149"/>
        <v>1</v>
      </c>
      <c r="J265">
        <f t="shared" si="149"/>
        <v>0</v>
      </c>
      <c r="K265">
        <f t="shared" si="149"/>
        <v>0</v>
      </c>
      <c r="L265">
        <f t="shared" si="150"/>
        <v>4245</v>
      </c>
      <c r="M265">
        <f t="shared" si="121"/>
        <v>6084</v>
      </c>
      <c r="N265">
        <f t="shared" si="151"/>
        <v>5355.2</v>
      </c>
      <c r="O265">
        <f t="shared" si="124"/>
        <v>9</v>
      </c>
      <c r="P265" t="str">
        <f t="shared" si="125"/>
        <v>Autumn</v>
      </c>
      <c r="Q265">
        <f t="shared" si="126"/>
        <v>20</v>
      </c>
      <c r="R265">
        <f t="shared" si="127"/>
        <v>0</v>
      </c>
      <c r="S265">
        <f t="shared" si="128"/>
        <v>0</v>
      </c>
      <c r="T265">
        <f t="shared" si="129"/>
        <v>0</v>
      </c>
      <c r="U265">
        <f t="shared" si="130"/>
        <v>1</v>
      </c>
      <c r="V265">
        <f t="shared" si="131"/>
        <v>0</v>
      </c>
      <c r="W265">
        <f t="shared" si="132"/>
        <v>0</v>
      </c>
      <c r="X265">
        <f t="shared" si="133"/>
        <v>0</v>
      </c>
      <c r="Y265">
        <f t="shared" si="134"/>
        <v>0</v>
      </c>
      <c r="Z265">
        <f t="shared" si="135"/>
        <v>0</v>
      </c>
      <c r="AA265">
        <f t="shared" si="136"/>
        <v>0</v>
      </c>
      <c r="AB265">
        <f t="shared" si="137"/>
        <v>0</v>
      </c>
      <c r="AC265">
        <f t="shared" si="138"/>
        <v>0</v>
      </c>
      <c r="AD265">
        <f t="shared" si="139"/>
        <v>1</v>
      </c>
      <c r="AE265">
        <f t="shared" si="140"/>
        <v>0</v>
      </c>
      <c r="AF265">
        <f t="shared" si="141"/>
        <v>0</v>
      </c>
      <c r="AG265">
        <f t="shared" si="142"/>
        <v>0</v>
      </c>
      <c r="AH265">
        <f t="shared" si="143"/>
        <v>0</v>
      </c>
      <c r="AI265">
        <f t="shared" si="144"/>
        <v>0</v>
      </c>
      <c r="AJ265">
        <f t="shared" si="145"/>
        <v>1</v>
      </c>
      <c r="AK265">
        <f t="shared" si="146"/>
        <v>0</v>
      </c>
    </row>
    <row r="266" spans="1:37" x14ac:dyDescent="0.35">
      <c r="A266" s="1">
        <v>41173</v>
      </c>
      <c r="B266">
        <v>4628.5</v>
      </c>
      <c r="C266">
        <v>5739</v>
      </c>
      <c r="D266">
        <f t="shared" si="147"/>
        <v>5</v>
      </c>
      <c r="E266">
        <f t="shared" si="148"/>
        <v>0</v>
      </c>
      <c r="F266">
        <f t="shared" si="149"/>
        <v>0</v>
      </c>
      <c r="G266">
        <f t="shared" si="149"/>
        <v>0</v>
      </c>
      <c r="H266">
        <f t="shared" si="149"/>
        <v>0</v>
      </c>
      <c r="I266">
        <f t="shared" si="149"/>
        <v>0</v>
      </c>
      <c r="J266">
        <f t="shared" si="149"/>
        <v>1</v>
      </c>
      <c r="K266">
        <f t="shared" si="149"/>
        <v>0</v>
      </c>
      <c r="L266">
        <f t="shared" si="150"/>
        <v>4471.666666666667</v>
      </c>
      <c r="M266">
        <f t="shared" ref="M266:M329" si="152">B259</f>
        <v>6172</v>
      </c>
      <c r="N266">
        <f t="shared" si="151"/>
        <v>5058.6000000000004</v>
      </c>
      <c r="O266">
        <f t="shared" si="124"/>
        <v>9</v>
      </c>
      <c r="P266" t="str">
        <f t="shared" si="125"/>
        <v>Autumn</v>
      </c>
      <c r="Q266">
        <f t="shared" si="126"/>
        <v>21</v>
      </c>
      <c r="R266">
        <f t="shared" si="127"/>
        <v>0</v>
      </c>
      <c r="S266">
        <f t="shared" si="128"/>
        <v>0</v>
      </c>
      <c r="T266">
        <f t="shared" si="129"/>
        <v>0</v>
      </c>
      <c r="U266">
        <f t="shared" si="130"/>
        <v>1</v>
      </c>
      <c r="V266">
        <f t="shared" si="131"/>
        <v>0</v>
      </c>
      <c r="W266">
        <f t="shared" si="132"/>
        <v>0</v>
      </c>
      <c r="X266">
        <f t="shared" si="133"/>
        <v>0</v>
      </c>
      <c r="Y266">
        <f t="shared" si="134"/>
        <v>0</v>
      </c>
      <c r="Z266">
        <f t="shared" si="135"/>
        <v>0</v>
      </c>
      <c r="AA266">
        <f t="shared" si="136"/>
        <v>0</v>
      </c>
      <c r="AB266">
        <f t="shared" si="137"/>
        <v>0</v>
      </c>
      <c r="AC266">
        <f t="shared" si="138"/>
        <v>0</v>
      </c>
      <c r="AD266">
        <f t="shared" si="139"/>
        <v>1</v>
      </c>
      <c r="AE266">
        <f t="shared" si="140"/>
        <v>0</v>
      </c>
      <c r="AF266">
        <f t="shared" si="141"/>
        <v>0</v>
      </c>
      <c r="AG266">
        <f t="shared" si="142"/>
        <v>0</v>
      </c>
      <c r="AH266">
        <f t="shared" si="143"/>
        <v>0</v>
      </c>
      <c r="AI266">
        <f t="shared" si="144"/>
        <v>0</v>
      </c>
      <c r="AJ266">
        <f t="shared" si="145"/>
        <v>1</v>
      </c>
      <c r="AK266">
        <f t="shared" si="146"/>
        <v>0</v>
      </c>
    </row>
    <row r="267" spans="1:37" x14ac:dyDescent="0.35">
      <c r="A267" s="1">
        <v>41174</v>
      </c>
      <c r="B267">
        <v>6288</v>
      </c>
      <c r="C267">
        <v>4628.5</v>
      </c>
      <c r="D267">
        <f t="shared" si="147"/>
        <v>6</v>
      </c>
      <c r="E267">
        <f t="shared" si="148"/>
        <v>1</v>
      </c>
      <c r="F267">
        <f t="shared" si="149"/>
        <v>0</v>
      </c>
      <c r="G267">
        <f t="shared" si="149"/>
        <v>0</v>
      </c>
      <c r="H267">
        <f t="shared" si="149"/>
        <v>0</v>
      </c>
      <c r="I267">
        <f t="shared" si="149"/>
        <v>0</v>
      </c>
      <c r="J267">
        <f t="shared" si="149"/>
        <v>0</v>
      </c>
      <c r="K267">
        <f t="shared" si="149"/>
        <v>1</v>
      </c>
      <c r="L267">
        <f t="shared" si="150"/>
        <v>4455.833333333333</v>
      </c>
      <c r="M267">
        <f t="shared" si="152"/>
        <v>7222</v>
      </c>
      <c r="N267">
        <f t="shared" si="151"/>
        <v>4620.5</v>
      </c>
      <c r="O267">
        <f t="shared" si="124"/>
        <v>9</v>
      </c>
      <c r="P267" t="str">
        <f t="shared" si="125"/>
        <v>Autumn</v>
      </c>
      <c r="Q267">
        <f t="shared" si="126"/>
        <v>22</v>
      </c>
      <c r="R267">
        <f t="shared" si="127"/>
        <v>0</v>
      </c>
      <c r="S267">
        <f t="shared" si="128"/>
        <v>0</v>
      </c>
      <c r="T267">
        <f t="shared" si="129"/>
        <v>0</v>
      </c>
      <c r="U267">
        <f t="shared" si="130"/>
        <v>1</v>
      </c>
      <c r="V267">
        <f t="shared" si="131"/>
        <v>0</v>
      </c>
      <c r="W267">
        <f t="shared" si="132"/>
        <v>0</v>
      </c>
      <c r="X267">
        <f t="shared" si="133"/>
        <v>0</v>
      </c>
      <c r="Y267">
        <f t="shared" si="134"/>
        <v>0</v>
      </c>
      <c r="Z267">
        <f t="shared" si="135"/>
        <v>0</v>
      </c>
      <c r="AA267">
        <f t="shared" si="136"/>
        <v>0</v>
      </c>
      <c r="AB267">
        <f t="shared" si="137"/>
        <v>0</v>
      </c>
      <c r="AC267">
        <f t="shared" si="138"/>
        <v>0</v>
      </c>
      <c r="AD267">
        <f t="shared" si="139"/>
        <v>1</v>
      </c>
      <c r="AE267">
        <f t="shared" si="140"/>
        <v>0</v>
      </c>
      <c r="AF267">
        <f t="shared" si="141"/>
        <v>0</v>
      </c>
      <c r="AG267">
        <f t="shared" si="142"/>
        <v>0</v>
      </c>
      <c r="AH267">
        <f t="shared" si="143"/>
        <v>0</v>
      </c>
      <c r="AI267">
        <f t="shared" si="144"/>
        <v>0</v>
      </c>
      <c r="AJ267">
        <f t="shared" si="145"/>
        <v>1</v>
      </c>
      <c r="AK267">
        <f t="shared" si="146"/>
        <v>0</v>
      </c>
    </row>
    <row r="268" spans="1:37" x14ac:dyDescent="0.35">
      <c r="A268" s="1">
        <v>41175</v>
      </c>
      <c r="B268">
        <v>6844</v>
      </c>
      <c r="C268">
        <v>6288</v>
      </c>
      <c r="D268">
        <f t="shared" si="147"/>
        <v>7</v>
      </c>
      <c r="E268">
        <f t="shared" si="148"/>
        <v>1</v>
      </c>
      <c r="F268">
        <f t="shared" si="149"/>
        <v>0</v>
      </c>
      <c r="G268">
        <f t="shared" si="149"/>
        <v>0</v>
      </c>
      <c r="H268">
        <f t="shared" si="149"/>
        <v>0</v>
      </c>
      <c r="I268">
        <f t="shared" si="149"/>
        <v>0</v>
      </c>
      <c r="J268">
        <f t="shared" si="149"/>
        <v>0</v>
      </c>
      <c r="K268">
        <f t="shared" si="149"/>
        <v>0</v>
      </c>
      <c r="L268">
        <f t="shared" si="150"/>
        <v>5551.833333333333</v>
      </c>
      <c r="M268">
        <f t="shared" si="152"/>
        <v>6819</v>
      </c>
      <c r="N268">
        <f t="shared" si="151"/>
        <v>4866.3</v>
      </c>
      <c r="O268">
        <f t="shared" si="124"/>
        <v>9</v>
      </c>
      <c r="P268" t="str">
        <f t="shared" si="125"/>
        <v>Autumn</v>
      </c>
      <c r="Q268">
        <f t="shared" si="126"/>
        <v>23</v>
      </c>
      <c r="R268">
        <f t="shared" si="127"/>
        <v>0</v>
      </c>
      <c r="S268">
        <f t="shared" si="128"/>
        <v>0</v>
      </c>
      <c r="T268">
        <f t="shared" si="129"/>
        <v>0</v>
      </c>
      <c r="U268">
        <f t="shared" si="130"/>
        <v>1</v>
      </c>
      <c r="V268">
        <f t="shared" si="131"/>
        <v>0</v>
      </c>
      <c r="W268">
        <f t="shared" si="132"/>
        <v>0</v>
      </c>
      <c r="X268">
        <f t="shared" si="133"/>
        <v>0</v>
      </c>
      <c r="Y268">
        <f t="shared" si="134"/>
        <v>0</v>
      </c>
      <c r="Z268">
        <f t="shared" si="135"/>
        <v>0</v>
      </c>
      <c r="AA268">
        <f t="shared" si="136"/>
        <v>0</v>
      </c>
      <c r="AB268">
        <f t="shared" si="137"/>
        <v>0</v>
      </c>
      <c r="AC268">
        <f t="shared" si="138"/>
        <v>0</v>
      </c>
      <c r="AD268">
        <f t="shared" si="139"/>
        <v>1</v>
      </c>
      <c r="AE268">
        <f t="shared" si="140"/>
        <v>0</v>
      </c>
      <c r="AF268">
        <f t="shared" si="141"/>
        <v>0</v>
      </c>
      <c r="AG268">
        <f t="shared" si="142"/>
        <v>0</v>
      </c>
      <c r="AH268">
        <f t="shared" si="143"/>
        <v>0</v>
      </c>
      <c r="AI268">
        <f t="shared" si="144"/>
        <v>0</v>
      </c>
      <c r="AJ268">
        <f t="shared" si="145"/>
        <v>1</v>
      </c>
      <c r="AK268">
        <f t="shared" si="146"/>
        <v>0</v>
      </c>
    </row>
    <row r="269" spans="1:37" x14ac:dyDescent="0.35">
      <c r="A269" s="1">
        <v>41176</v>
      </c>
      <c r="B269">
        <v>4615</v>
      </c>
      <c r="C269">
        <v>6844</v>
      </c>
      <c r="D269">
        <f t="shared" si="147"/>
        <v>1</v>
      </c>
      <c r="E269">
        <f t="shared" si="148"/>
        <v>0</v>
      </c>
      <c r="F269">
        <f t="shared" si="149"/>
        <v>1</v>
      </c>
      <c r="G269">
        <f t="shared" si="149"/>
        <v>0</v>
      </c>
      <c r="H269">
        <f t="shared" si="149"/>
        <v>0</v>
      </c>
      <c r="I269">
        <f t="shared" si="149"/>
        <v>0</v>
      </c>
      <c r="J269">
        <f t="shared" si="149"/>
        <v>0</v>
      </c>
      <c r="K269">
        <f t="shared" si="149"/>
        <v>0</v>
      </c>
      <c r="L269">
        <f t="shared" si="150"/>
        <v>5920.166666666667</v>
      </c>
      <c r="M269">
        <f t="shared" si="152"/>
        <v>5059</v>
      </c>
      <c r="N269">
        <f t="shared" si="151"/>
        <v>5299.9</v>
      </c>
      <c r="O269">
        <f t="shared" si="124"/>
        <v>9</v>
      </c>
      <c r="P269" t="str">
        <f t="shared" si="125"/>
        <v>Autumn</v>
      </c>
      <c r="Q269">
        <f t="shared" si="126"/>
        <v>24</v>
      </c>
      <c r="R269">
        <f t="shared" si="127"/>
        <v>0</v>
      </c>
      <c r="S269">
        <f t="shared" si="128"/>
        <v>0</v>
      </c>
      <c r="T269">
        <f t="shared" si="129"/>
        <v>0</v>
      </c>
      <c r="U269">
        <f t="shared" si="130"/>
        <v>1</v>
      </c>
      <c r="V269">
        <f t="shared" si="131"/>
        <v>0</v>
      </c>
      <c r="W269">
        <f t="shared" si="132"/>
        <v>0</v>
      </c>
      <c r="X269">
        <f t="shared" si="133"/>
        <v>0</v>
      </c>
      <c r="Y269">
        <f t="shared" si="134"/>
        <v>0</v>
      </c>
      <c r="Z269">
        <f t="shared" si="135"/>
        <v>0</v>
      </c>
      <c r="AA269">
        <f t="shared" si="136"/>
        <v>0</v>
      </c>
      <c r="AB269">
        <f t="shared" si="137"/>
        <v>0</v>
      </c>
      <c r="AC269">
        <f t="shared" si="138"/>
        <v>0</v>
      </c>
      <c r="AD269">
        <f t="shared" si="139"/>
        <v>1</v>
      </c>
      <c r="AE269">
        <f t="shared" si="140"/>
        <v>0</v>
      </c>
      <c r="AF269">
        <f t="shared" si="141"/>
        <v>0</v>
      </c>
      <c r="AG269">
        <f t="shared" si="142"/>
        <v>0</v>
      </c>
      <c r="AH269">
        <f t="shared" si="143"/>
        <v>0</v>
      </c>
      <c r="AI269">
        <f t="shared" si="144"/>
        <v>0</v>
      </c>
      <c r="AJ269">
        <f t="shared" si="145"/>
        <v>1</v>
      </c>
      <c r="AK269">
        <f t="shared" si="146"/>
        <v>0</v>
      </c>
    </row>
    <row r="270" spans="1:37" x14ac:dyDescent="0.35">
      <c r="A270" s="1">
        <v>41177</v>
      </c>
      <c r="B270">
        <v>5412</v>
      </c>
      <c r="C270">
        <v>4615</v>
      </c>
      <c r="D270">
        <f t="shared" si="147"/>
        <v>2</v>
      </c>
      <c r="E270">
        <f t="shared" si="148"/>
        <v>0</v>
      </c>
      <c r="F270">
        <f t="shared" si="149"/>
        <v>0</v>
      </c>
      <c r="G270">
        <f t="shared" si="149"/>
        <v>1</v>
      </c>
      <c r="H270">
        <f t="shared" si="149"/>
        <v>0</v>
      </c>
      <c r="I270">
        <f t="shared" si="149"/>
        <v>0</v>
      </c>
      <c r="J270">
        <f t="shared" si="149"/>
        <v>0</v>
      </c>
      <c r="K270">
        <f t="shared" si="149"/>
        <v>0</v>
      </c>
      <c r="L270">
        <f t="shared" si="150"/>
        <v>5915.666666666667</v>
      </c>
      <c r="M270">
        <f t="shared" si="152"/>
        <v>4676</v>
      </c>
      <c r="N270">
        <f t="shared" si="151"/>
        <v>5622.9</v>
      </c>
      <c r="O270">
        <f t="shared" si="124"/>
        <v>9</v>
      </c>
      <c r="P270" t="str">
        <f t="shared" si="125"/>
        <v>Autumn</v>
      </c>
      <c r="Q270">
        <f t="shared" si="126"/>
        <v>25</v>
      </c>
      <c r="R270">
        <f t="shared" si="127"/>
        <v>0</v>
      </c>
      <c r="S270">
        <f t="shared" si="128"/>
        <v>0</v>
      </c>
      <c r="T270">
        <f t="shared" si="129"/>
        <v>0</v>
      </c>
      <c r="U270">
        <f t="shared" si="130"/>
        <v>1</v>
      </c>
      <c r="V270">
        <f t="shared" si="131"/>
        <v>0</v>
      </c>
      <c r="W270">
        <f t="shared" si="132"/>
        <v>0</v>
      </c>
      <c r="X270">
        <f t="shared" si="133"/>
        <v>0</v>
      </c>
      <c r="Y270">
        <f t="shared" si="134"/>
        <v>0</v>
      </c>
      <c r="Z270">
        <f t="shared" si="135"/>
        <v>0</v>
      </c>
      <c r="AA270">
        <f t="shared" si="136"/>
        <v>0</v>
      </c>
      <c r="AB270">
        <f t="shared" si="137"/>
        <v>0</v>
      </c>
      <c r="AC270">
        <f t="shared" si="138"/>
        <v>0</v>
      </c>
      <c r="AD270">
        <f t="shared" si="139"/>
        <v>1</v>
      </c>
      <c r="AE270">
        <f t="shared" si="140"/>
        <v>0</v>
      </c>
      <c r="AF270">
        <f t="shared" si="141"/>
        <v>0</v>
      </c>
      <c r="AG270">
        <f t="shared" si="142"/>
        <v>0</v>
      </c>
      <c r="AH270">
        <f t="shared" si="143"/>
        <v>0</v>
      </c>
      <c r="AI270">
        <f t="shared" si="144"/>
        <v>0</v>
      </c>
      <c r="AJ270">
        <f t="shared" si="145"/>
        <v>1</v>
      </c>
      <c r="AK270">
        <f t="shared" si="146"/>
        <v>1</v>
      </c>
    </row>
    <row r="271" spans="1:37" x14ac:dyDescent="0.35">
      <c r="A271" s="1">
        <v>41178</v>
      </c>
      <c r="B271">
        <v>5273</v>
      </c>
      <c r="C271">
        <v>5412</v>
      </c>
      <c r="D271">
        <f t="shared" si="147"/>
        <v>3</v>
      </c>
      <c r="E271">
        <f t="shared" si="148"/>
        <v>0</v>
      </c>
      <c r="F271">
        <f t="shared" si="149"/>
        <v>0</v>
      </c>
      <c r="G271">
        <f t="shared" si="149"/>
        <v>0</v>
      </c>
      <c r="H271">
        <f t="shared" si="149"/>
        <v>1</v>
      </c>
      <c r="I271">
        <f t="shared" si="149"/>
        <v>0</v>
      </c>
      <c r="J271">
        <f t="shared" si="149"/>
        <v>0</v>
      </c>
      <c r="K271">
        <f t="shared" si="149"/>
        <v>0</v>
      </c>
      <c r="L271">
        <f t="shared" si="150"/>
        <v>5623.666666666667</v>
      </c>
      <c r="M271">
        <f t="shared" si="152"/>
        <v>3000</v>
      </c>
      <c r="N271">
        <f t="shared" si="151"/>
        <v>5557.5</v>
      </c>
      <c r="O271">
        <f t="shared" si="124"/>
        <v>9</v>
      </c>
      <c r="P271" t="str">
        <f t="shared" si="125"/>
        <v>Autumn</v>
      </c>
      <c r="Q271">
        <f t="shared" si="126"/>
        <v>26</v>
      </c>
      <c r="R271">
        <f t="shared" si="127"/>
        <v>0</v>
      </c>
      <c r="S271">
        <f t="shared" si="128"/>
        <v>0</v>
      </c>
      <c r="T271">
        <f t="shared" si="129"/>
        <v>0</v>
      </c>
      <c r="U271">
        <f t="shared" si="130"/>
        <v>1</v>
      </c>
      <c r="V271">
        <f t="shared" si="131"/>
        <v>0</v>
      </c>
      <c r="W271">
        <f t="shared" si="132"/>
        <v>0</v>
      </c>
      <c r="X271">
        <f t="shared" si="133"/>
        <v>0</v>
      </c>
      <c r="Y271">
        <f t="shared" si="134"/>
        <v>0</v>
      </c>
      <c r="Z271">
        <f t="shared" si="135"/>
        <v>0</v>
      </c>
      <c r="AA271">
        <f t="shared" si="136"/>
        <v>0</v>
      </c>
      <c r="AB271">
        <f t="shared" si="137"/>
        <v>0</v>
      </c>
      <c r="AC271">
        <f t="shared" si="138"/>
        <v>0</v>
      </c>
      <c r="AD271">
        <f t="shared" si="139"/>
        <v>1</v>
      </c>
      <c r="AE271">
        <f t="shared" si="140"/>
        <v>0</v>
      </c>
      <c r="AF271">
        <f t="shared" si="141"/>
        <v>0</v>
      </c>
      <c r="AG271">
        <f t="shared" si="142"/>
        <v>0</v>
      </c>
      <c r="AH271">
        <f t="shared" si="143"/>
        <v>0</v>
      </c>
      <c r="AI271">
        <f t="shared" si="144"/>
        <v>0</v>
      </c>
      <c r="AJ271">
        <f t="shared" si="145"/>
        <v>1</v>
      </c>
      <c r="AK271">
        <f t="shared" si="146"/>
        <v>1</v>
      </c>
    </row>
    <row r="272" spans="1:37" x14ac:dyDescent="0.35">
      <c r="A272" s="1">
        <v>41179</v>
      </c>
      <c r="B272">
        <v>4996</v>
      </c>
      <c r="C272">
        <v>5273</v>
      </c>
      <c r="D272">
        <f t="shared" si="147"/>
        <v>4</v>
      </c>
      <c r="E272">
        <f t="shared" si="148"/>
        <v>0</v>
      </c>
      <c r="F272">
        <f t="shared" si="149"/>
        <v>0</v>
      </c>
      <c r="G272">
        <f t="shared" si="149"/>
        <v>0</v>
      </c>
      <c r="H272">
        <f t="shared" si="149"/>
        <v>0</v>
      </c>
      <c r="I272">
        <f t="shared" si="149"/>
        <v>1</v>
      </c>
      <c r="J272">
        <f t="shared" si="149"/>
        <v>0</v>
      </c>
      <c r="K272">
        <f t="shared" si="149"/>
        <v>0</v>
      </c>
      <c r="L272">
        <f t="shared" si="150"/>
        <v>5100</v>
      </c>
      <c r="M272">
        <f t="shared" si="152"/>
        <v>5739</v>
      </c>
      <c r="N272">
        <f t="shared" si="151"/>
        <v>5686.4</v>
      </c>
      <c r="O272">
        <f t="shared" si="124"/>
        <v>9</v>
      </c>
      <c r="P272" t="str">
        <f t="shared" si="125"/>
        <v>Autumn</v>
      </c>
      <c r="Q272">
        <f t="shared" si="126"/>
        <v>27</v>
      </c>
      <c r="R272">
        <f t="shared" si="127"/>
        <v>0</v>
      </c>
      <c r="S272">
        <f t="shared" si="128"/>
        <v>0</v>
      </c>
      <c r="T272">
        <f t="shared" si="129"/>
        <v>0</v>
      </c>
      <c r="U272">
        <f t="shared" si="130"/>
        <v>1</v>
      </c>
      <c r="V272">
        <f t="shared" si="131"/>
        <v>0</v>
      </c>
      <c r="W272">
        <f t="shared" si="132"/>
        <v>0</v>
      </c>
      <c r="X272">
        <f t="shared" si="133"/>
        <v>0</v>
      </c>
      <c r="Y272">
        <f t="shared" si="134"/>
        <v>0</v>
      </c>
      <c r="Z272">
        <f t="shared" si="135"/>
        <v>0</v>
      </c>
      <c r="AA272">
        <f t="shared" si="136"/>
        <v>0</v>
      </c>
      <c r="AB272">
        <f t="shared" si="137"/>
        <v>0</v>
      </c>
      <c r="AC272">
        <f t="shared" si="138"/>
        <v>0</v>
      </c>
      <c r="AD272">
        <f t="shared" si="139"/>
        <v>1</v>
      </c>
      <c r="AE272">
        <f t="shared" si="140"/>
        <v>0</v>
      </c>
      <c r="AF272">
        <f t="shared" si="141"/>
        <v>0</v>
      </c>
      <c r="AG272">
        <f t="shared" si="142"/>
        <v>0</v>
      </c>
      <c r="AH272">
        <f t="shared" si="143"/>
        <v>0</v>
      </c>
      <c r="AI272">
        <f t="shared" si="144"/>
        <v>0</v>
      </c>
      <c r="AJ272">
        <f t="shared" si="145"/>
        <v>1</v>
      </c>
      <c r="AK272">
        <f t="shared" si="146"/>
        <v>1</v>
      </c>
    </row>
    <row r="273" spans="1:37" x14ac:dyDescent="0.35">
      <c r="A273" s="1">
        <v>41180</v>
      </c>
      <c r="B273">
        <v>5590</v>
      </c>
      <c r="C273">
        <v>4996</v>
      </c>
      <c r="D273">
        <f t="shared" si="147"/>
        <v>5</v>
      </c>
      <c r="E273">
        <f t="shared" si="148"/>
        <v>0</v>
      </c>
      <c r="F273">
        <f t="shared" si="149"/>
        <v>0</v>
      </c>
      <c r="G273">
        <f t="shared" si="149"/>
        <v>0</v>
      </c>
      <c r="H273">
        <f t="shared" si="149"/>
        <v>0</v>
      </c>
      <c r="I273">
        <f t="shared" si="149"/>
        <v>0</v>
      </c>
      <c r="J273">
        <f t="shared" si="149"/>
        <v>1</v>
      </c>
      <c r="K273">
        <f t="shared" si="149"/>
        <v>0</v>
      </c>
      <c r="L273">
        <f t="shared" si="150"/>
        <v>5227</v>
      </c>
      <c r="M273">
        <f t="shared" si="152"/>
        <v>4628.5</v>
      </c>
      <c r="N273">
        <f t="shared" si="151"/>
        <v>5428</v>
      </c>
      <c r="O273">
        <f t="shared" si="124"/>
        <v>9</v>
      </c>
      <c r="P273" t="str">
        <f t="shared" si="125"/>
        <v>Autumn</v>
      </c>
      <c r="Q273">
        <f t="shared" si="126"/>
        <v>28</v>
      </c>
      <c r="R273">
        <f t="shared" si="127"/>
        <v>0</v>
      </c>
      <c r="S273">
        <f t="shared" si="128"/>
        <v>0</v>
      </c>
      <c r="T273">
        <f t="shared" si="129"/>
        <v>0</v>
      </c>
      <c r="U273">
        <f t="shared" si="130"/>
        <v>1</v>
      </c>
      <c r="V273">
        <f t="shared" si="131"/>
        <v>0</v>
      </c>
      <c r="W273">
        <f t="shared" si="132"/>
        <v>0</v>
      </c>
      <c r="X273">
        <f t="shared" si="133"/>
        <v>0</v>
      </c>
      <c r="Y273">
        <f t="shared" si="134"/>
        <v>0</v>
      </c>
      <c r="Z273">
        <f t="shared" si="135"/>
        <v>0</v>
      </c>
      <c r="AA273">
        <f t="shared" si="136"/>
        <v>0</v>
      </c>
      <c r="AB273">
        <f t="shared" si="137"/>
        <v>0</v>
      </c>
      <c r="AC273">
        <f t="shared" si="138"/>
        <v>0</v>
      </c>
      <c r="AD273">
        <f t="shared" si="139"/>
        <v>1</v>
      </c>
      <c r="AE273">
        <f t="shared" si="140"/>
        <v>0</v>
      </c>
      <c r="AF273">
        <f t="shared" si="141"/>
        <v>0</v>
      </c>
      <c r="AG273">
        <f t="shared" si="142"/>
        <v>0</v>
      </c>
      <c r="AH273">
        <f t="shared" si="143"/>
        <v>0</v>
      </c>
      <c r="AI273">
        <f t="shared" si="144"/>
        <v>0</v>
      </c>
      <c r="AJ273">
        <f t="shared" si="145"/>
        <v>1</v>
      </c>
      <c r="AK273">
        <f t="shared" si="146"/>
        <v>1</v>
      </c>
    </row>
    <row r="274" spans="1:37" x14ac:dyDescent="0.35">
      <c r="A274" s="1">
        <v>41181</v>
      </c>
      <c r="B274">
        <v>6648</v>
      </c>
      <c r="C274">
        <v>5590</v>
      </c>
      <c r="D274">
        <f t="shared" si="147"/>
        <v>6</v>
      </c>
      <c r="E274">
        <f t="shared" si="148"/>
        <v>1</v>
      </c>
      <c r="F274">
        <f t="shared" si="149"/>
        <v>0</v>
      </c>
      <c r="G274">
        <f t="shared" si="149"/>
        <v>0</v>
      </c>
      <c r="H274">
        <f t="shared" si="149"/>
        <v>0</v>
      </c>
      <c r="I274">
        <f t="shared" si="149"/>
        <v>0</v>
      </c>
      <c r="J274">
        <f t="shared" si="149"/>
        <v>0</v>
      </c>
      <c r="K274">
        <f t="shared" si="149"/>
        <v>1</v>
      </c>
      <c r="L274">
        <f t="shared" si="150"/>
        <v>5286.333333333333</v>
      </c>
      <c r="M274">
        <f t="shared" si="152"/>
        <v>6288</v>
      </c>
      <c r="N274">
        <f t="shared" si="151"/>
        <v>5177.2</v>
      </c>
      <c r="O274">
        <f t="shared" si="124"/>
        <v>9</v>
      </c>
      <c r="P274" t="str">
        <f t="shared" si="125"/>
        <v>Autumn</v>
      </c>
      <c r="Q274">
        <f t="shared" si="126"/>
        <v>29</v>
      </c>
      <c r="R274">
        <f t="shared" si="127"/>
        <v>0</v>
      </c>
      <c r="S274">
        <f t="shared" si="128"/>
        <v>0</v>
      </c>
      <c r="T274">
        <f t="shared" si="129"/>
        <v>0</v>
      </c>
      <c r="U274">
        <f t="shared" si="130"/>
        <v>1</v>
      </c>
      <c r="V274">
        <f t="shared" si="131"/>
        <v>0</v>
      </c>
      <c r="W274">
        <f t="shared" si="132"/>
        <v>0</v>
      </c>
      <c r="X274">
        <f t="shared" si="133"/>
        <v>0</v>
      </c>
      <c r="Y274">
        <f t="shared" si="134"/>
        <v>0</v>
      </c>
      <c r="Z274">
        <f t="shared" si="135"/>
        <v>0</v>
      </c>
      <c r="AA274">
        <f t="shared" si="136"/>
        <v>0</v>
      </c>
      <c r="AB274">
        <f t="shared" si="137"/>
        <v>0</v>
      </c>
      <c r="AC274">
        <f t="shared" si="138"/>
        <v>0</v>
      </c>
      <c r="AD274">
        <f t="shared" si="139"/>
        <v>1</v>
      </c>
      <c r="AE274">
        <f t="shared" si="140"/>
        <v>0</v>
      </c>
      <c r="AF274">
        <f t="shared" si="141"/>
        <v>0</v>
      </c>
      <c r="AG274">
        <f t="shared" si="142"/>
        <v>0</v>
      </c>
      <c r="AH274">
        <f t="shared" si="143"/>
        <v>0</v>
      </c>
      <c r="AI274">
        <f t="shared" si="144"/>
        <v>0</v>
      </c>
      <c r="AJ274">
        <f t="shared" si="145"/>
        <v>1</v>
      </c>
      <c r="AK274">
        <f t="shared" si="146"/>
        <v>1</v>
      </c>
    </row>
    <row r="275" spans="1:37" x14ac:dyDescent="0.35">
      <c r="A275" s="1">
        <v>41182</v>
      </c>
      <c r="B275">
        <v>6569</v>
      </c>
      <c r="C275">
        <v>6648</v>
      </c>
      <c r="D275">
        <f t="shared" si="147"/>
        <v>7</v>
      </c>
      <c r="E275">
        <f t="shared" si="148"/>
        <v>1</v>
      </c>
      <c r="F275">
        <f t="shared" si="149"/>
        <v>0</v>
      </c>
      <c r="G275">
        <f t="shared" si="149"/>
        <v>0</v>
      </c>
      <c r="H275">
        <f t="shared" si="149"/>
        <v>0</v>
      </c>
      <c r="I275">
        <f t="shared" si="149"/>
        <v>0</v>
      </c>
      <c r="J275">
        <f t="shared" si="149"/>
        <v>0</v>
      </c>
      <c r="K275">
        <f t="shared" si="149"/>
        <v>0</v>
      </c>
      <c r="L275">
        <f t="shared" si="150"/>
        <v>5744.666666666667</v>
      </c>
      <c r="M275">
        <f t="shared" si="152"/>
        <v>6844</v>
      </c>
      <c r="N275">
        <f t="shared" si="151"/>
        <v>5583.8</v>
      </c>
      <c r="O275">
        <f t="shared" si="124"/>
        <v>9</v>
      </c>
      <c r="P275" t="str">
        <f t="shared" si="125"/>
        <v>Autumn</v>
      </c>
      <c r="Q275">
        <f t="shared" si="126"/>
        <v>30</v>
      </c>
      <c r="R275">
        <f t="shared" si="127"/>
        <v>0</v>
      </c>
      <c r="S275">
        <f t="shared" si="128"/>
        <v>0</v>
      </c>
      <c r="T275">
        <f t="shared" si="129"/>
        <v>0</v>
      </c>
      <c r="U275">
        <f t="shared" si="130"/>
        <v>1</v>
      </c>
      <c r="V275">
        <f t="shared" si="131"/>
        <v>0</v>
      </c>
      <c r="W275">
        <f t="shared" si="132"/>
        <v>0</v>
      </c>
      <c r="X275">
        <f t="shared" si="133"/>
        <v>0</v>
      </c>
      <c r="Y275">
        <f t="shared" si="134"/>
        <v>0</v>
      </c>
      <c r="Z275">
        <f t="shared" si="135"/>
        <v>0</v>
      </c>
      <c r="AA275">
        <f t="shared" si="136"/>
        <v>0</v>
      </c>
      <c r="AB275">
        <f t="shared" si="137"/>
        <v>0</v>
      </c>
      <c r="AC275">
        <f t="shared" si="138"/>
        <v>0</v>
      </c>
      <c r="AD275">
        <f t="shared" si="139"/>
        <v>1</v>
      </c>
      <c r="AE275">
        <f t="shared" si="140"/>
        <v>0</v>
      </c>
      <c r="AF275">
        <f t="shared" si="141"/>
        <v>0</v>
      </c>
      <c r="AG275">
        <f t="shared" si="142"/>
        <v>0</v>
      </c>
      <c r="AH275">
        <f t="shared" si="143"/>
        <v>0</v>
      </c>
      <c r="AI275">
        <f t="shared" si="144"/>
        <v>0</v>
      </c>
      <c r="AJ275">
        <f t="shared" si="145"/>
        <v>1</v>
      </c>
      <c r="AK275">
        <f t="shared" si="146"/>
        <v>1</v>
      </c>
    </row>
    <row r="276" spans="1:37" x14ac:dyDescent="0.35">
      <c r="A276" s="1">
        <v>41183</v>
      </c>
      <c r="B276">
        <v>4396</v>
      </c>
      <c r="C276">
        <v>6569</v>
      </c>
      <c r="D276">
        <f t="shared" si="147"/>
        <v>1</v>
      </c>
      <c r="E276">
        <f t="shared" si="148"/>
        <v>0</v>
      </c>
      <c r="F276">
        <f t="shared" si="149"/>
        <v>1</v>
      </c>
      <c r="G276">
        <f t="shared" si="149"/>
        <v>0</v>
      </c>
      <c r="H276">
        <f t="shared" si="149"/>
        <v>0</v>
      </c>
      <c r="I276">
        <f t="shared" si="149"/>
        <v>0</v>
      </c>
      <c r="J276">
        <f t="shared" si="149"/>
        <v>0</v>
      </c>
      <c r="K276">
        <f t="shared" si="149"/>
        <v>0</v>
      </c>
      <c r="L276">
        <f t="shared" si="150"/>
        <v>6269</v>
      </c>
      <c r="M276">
        <f t="shared" si="152"/>
        <v>4615</v>
      </c>
      <c r="N276">
        <f t="shared" si="151"/>
        <v>5815.2</v>
      </c>
      <c r="O276">
        <f t="shared" si="124"/>
        <v>10</v>
      </c>
      <c r="P276" t="str">
        <f t="shared" si="125"/>
        <v>Autumn</v>
      </c>
      <c r="Q276">
        <f t="shared" si="126"/>
        <v>1</v>
      </c>
      <c r="R276">
        <f t="shared" si="127"/>
        <v>0</v>
      </c>
      <c r="S276">
        <f t="shared" si="128"/>
        <v>0</v>
      </c>
      <c r="T276">
        <f t="shared" si="129"/>
        <v>0</v>
      </c>
      <c r="U276">
        <f t="shared" si="130"/>
        <v>1</v>
      </c>
      <c r="V276">
        <f t="shared" si="131"/>
        <v>0</v>
      </c>
      <c r="W276">
        <f t="shared" si="132"/>
        <v>0</v>
      </c>
      <c r="X276">
        <f t="shared" si="133"/>
        <v>0</v>
      </c>
      <c r="Y276">
        <f t="shared" si="134"/>
        <v>0</v>
      </c>
      <c r="Z276">
        <f t="shared" si="135"/>
        <v>0</v>
      </c>
      <c r="AA276">
        <f t="shared" si="136"/>
        <v>0</v>
      </c>
      <c r="AB276">
        <f t="shared" si="137"/>
        <v>0</v>
      </c>
      <c r="AC276">
        <f t="shared" si="138"/>
        <v>0</v>
      </c>
      <c r="AD276">
        <f t="shared" si="139"/>
        <v>0</v>
      </c>
      <c r="AE276">
        <f t="shared" si="140"/>
        <v>1</v>
      </c>
      <c r="AF276">
        <f t="shared" si="141"/>
        <v>0</v>
      </c>
      <c r="AG276">
        <f t="shared" si="142"/>
        <v>0</v>
      </c>
      <c r="AH276">
        <f t="shared" si="143"/>
        <v>1</v>
      </c>
      <c r="AI276">
        <f t="shared" si="144"/>
        <v>0</v>
      </c>
      <c r="AJ276">
        <f t="shared" si="145"/>
        <v>0</v>
      </c>
      <c r="AK276">
        <f t="shared" si="146"/>
        <v>0</v>
      </c>
    </row>
    <row r="277" spans="1:37" x14ac:dyDescent="0.35">
      <c r="A277" s="1">
        <v>41184</v>
      </c>
      <c r="B277">
        <v>5205</v>
      </c>
      <c r="C277">
        <v>4396</v>
      </c>
      <c r="D277">
        <f t="shared" si="147"/>
        <v>2</v>
      </c>
      <c r="E277">
        <f t="shared" si="148"/>
        <v>0</v>
      </c>
      <c r="F277">
        <f t="shared" si="149"/>
        <v>0</v>
      </c>
      <c r="G277">
        <f t="shared" si="149"/>
        <v>1</v>
      </c>
      <c r="H277">
        <f t="shared" si="149"/>
        <v>0</v>
      </c>
      <c r="I277">
        <f t="shared" si="149"/>
        <v>0</v>
      </c>
      <c r="J277">
        <f t="shared" si="149"/>
        <v>0</v>
      </c>
      <c r="K277">
        <f t="shared" si="149"/>
        <v>0</v>
      </c>
      <c r="L277">
        <f t="shared" si="150"/>
        <v>5871</v>
      </c>
      <c r="M277">
        <f t="shared" si="152"/>
        <v>5412</v>
      </c>
      <c r="N277">
        <f t="shared" si="151"/>
        <v>5639.8</v>
      </c>
      <c r="O277">
        <f t="shared" si="124"/>
        <v>10</v>
      </c>
      <c r="P277" t="str">
        <f t="shared" si="125"/>
        <v>Autumn</v>
      </c>
      <c r="Q277">
        <f t="shared" si="126"/>
        <v>2</v>
      </c>
      <c r="R277">
        <f t="shared" si="127"/>
        <v>0</v>
      </c>
      <c r="S277">
        <f t="shared" si="128"/>
        <v>0</v>
      </c>
      <c r="T277">
        <f t="shared" si="129"/>
        <v>0</v>
      </c>
      <c r="U277">
        <f t="shared" si="130"/>
        <v>1</v>
      </c>
      <c r="V277">
        <f t="shared" si="131"/>
        <v>0</v>
      </c>
      <c r="W277">
        <f t="shared" si="132"/>
        <v>0</v>
      </c>
      <c r="X277">
        <f t="shared" si="133"/>
        <v>0</v>
      </c>
      <c r="Y277">
        <f t="shared" si="134"/>
        <v>0</v>
      </c>
      <c r="Z277">
        <f t="shared" si="135"/>
        <v>0</v>
      </c>
      <c r="AA277">
        <f t="shared" si="136"/>
        <v>0</v>
      </c>
      <c r="AB277">
        <f t="shared" si="137"/>
        <v>0</v>
      </c>
      <c r="AC277">
        <f t="shared" si="138"/>
        <v>0</v>
      </c>
      <c r="AD277">
        <f t="shared" si="139"/>
        <v>0</v>
      </c>
      <c r="AE277">
        <f t="shared" si="140"/>
        <v>1</v>
      </c>
      <c r="AF277">
        <f t="shared" si="141"/>
        <v>0</v>
      </c>
      <c r="AG277">
        <f t="shared" si="142"/>
        <v>0</v>
      </c>
      <c r="AH277">
        <f t="shared" si="143"/>
        <v>1</v>
      </c>
      <c r="AI277">
        <f t="shared" si="144"/>
        <v>0</v>
      </c>
      <c r="AJ277">
        <f t="shared" si="145"/>
        <v>0</v>
      </c>
      <c r="AK277">
        <f t="shared" si="146"/>
        <v>0</v>
      </c>
    </row>
    <row r="278" spans="1:37" x14ac:dyDescent="0.35">
      <c r="A278" s="1">
        <v>41185</v>
      </c>
      <c r="B278">
        <v>5350</v>
      </c>
      <c r="C278">
        <v>5205</v>
      </c>
      <c r="D278">
        <f t="shared" si="147"/>
        <v>3</v>
      </c>
      <c r="E278">
        <f t="shared" si="148"/>
        <v>0</v>
      </c>
      <c r="F278">
        <f t="shared" si="149"/>
        <v>0</v>
      </c>
      <c r="G278">
        <f t="shared" si="149"/>
        <v>0</v>
      </c>
      <c r="H278">
        <f t="shared" si="149"/>
        <v>1</v>
      </c>
      <c r="I278">
        <f t="shared" si="149"/>
        <v>0</v>
      </c>
      <c r="J278">
        <f t="shared" si="149"/>
        <v>0</v>
      </c>
      <c r="K278">
        <f t="shared" si="149"/>
        <v>0</v>
      </c>
      <c r="L278">
        <f t="shared" si="150"/>
        <v>5390</v>
      </c>
      <c r="M278">
        <f t="shared" si="152"/>
        <v>5273</v>
      </c>
      <c r="N278">
        <f t="shared" si="151"/>
        <v>5681.6</v>
      </c>
      <c r="O278">
        <f t="shared" si="124"/>
        <v>10</v>
      </c>
      <c r="P278" t="str">
        <f t="shared" si="125"/>
        <v>Autumn</v>
      </c>
      <c r="Q278">
        <f t="shared" si="126"/>
        <v>3</v>
      </c>
      <c r="R278">
        <f t="shared" si="127"/>
        <v>0</v>
      </c>
      <c r="S278">
        <f t="shared" si="128"/>
        <v>0</v>
      </c>
      <c r="T278">
        <f t="shared" si="129"/>
        <v>0</v>
      </c>
      <c r="U278">
        <f t="shared" si="130"/>
        <v>1</v>
      </c>
      <c r="V278">
        <f t="shared" si="131"/>
        <v>0</v>
      </c>
      <c r="W278">
        <f t="shared" si="132"/>
        <v>0</v>
      </c>
      <c r="X278">
        <f t="shared" si="133"/>
        <v>0</v>
      </c>
      <c r="Y278">
        <f t="shared" si="134"/>
        <v>0</v>
      </c>
      <c r="Z278">
        <f t="shared" si="135"/>
        <v>0</v>
      </c>
      <c r="AA278">
        <f t="shared" si="136"/>
        <v>0</v>
      </c>
      <c r="AB278">
        <f t="shared" si="137"/>
        <v>0</v>
      </c>
      <c r="AC278">
        <f t="shared" si="138"/>
        <v>0</v>
      </c>
      <c r="AD278">
        <f t="shared" si="139"/>
        <v>0</v>
      </c>
      <c r="AE278">
        <f t="shared" si="140"/>
        <v>1</v>
      </c>
      <c r="AF278">
        <f t="shared" si="141"/>
        <v>0</v>
      </c>
      <c r="AG278">
        <f t="shared" si="142"/>
        <v>0</v>
      </c>
      <c r="AH278">
        <f t="shared" si="143"/>
        <v>1</v>
      </c>
      <c r="AI278">
        <f t="shared" si="144"/>
        <v>0</v>
      </c>
      <c r="AJ278">
        <f t="shared" si="145"/>
        <v>0</v>
      </c>
      <c r="AK278">
        <f t="shared" si="146"/>
        <v>0</v>
      </c>
    </row>
    <row r="279" spans="1:37" x14ac:dyDescent="0.35">
      <c r="A279" s="1">
        <v>41186</v>
      </c>
      <c r="B279">
        <v>4939</v>
      </c>
      <c r="C279">
        <v>5350</v>
      </c>
      <c r="D279">
        <f t="shared" si="147"/>
        <v>4</v>
      </c>
      <c r="E279">
        <f t="shared" si="148"/>
        <v>0</v>
      </c>
      <c r="F279">
        <f t="shared" si="149"/>
        <v>0</v>
      </c>
      <c r="G279">
        <f t="shared" si="149"/>
        <v>0</v>
      </c>
      <c r="H279">
        <f t="shared" si="149"/>
        <v>0</v>
      </c>
      <c r="I279">
        <f t="shared" si="149"/>
        <v>1</v>
      </c>
      <c r="J279">
        <f t="shared" si="149"/>
        <v>0</v>
      </c>
      <c r="K279">
        <f t="shared" si="149"/>
        <v>0</v>
      </c>
      <c r="L279">
        <f t="shared" si="150"/>
        <v>4983.666666666667</v>
      </c>
      <c r="M279">
        <f t="shared" si="152"/>
        <v>4996</v>
      </c>
      <c r="N279">
        <f t="shared" si="151"/>
        <v>5633.6</v>
      </c>
      <c r="O279">
        <f t="shared" si="124"/>
        <v>10</v>
      </c>
      <c r="P279" t="str">
        <f t="shared" si="125"/>
        <v>Autumn</v>
      </c>
      <c r="Q279">
        <f t="shared" si="126"/>
        <v>4</v>
      </c>
      <c r="R279">
        <f t="shared" si="127"/>
        <v>0</v>
      </c>
      <c r="S279">
        <f t="shared" si="128"/>
        <v>0</v>
      </c>
      <c r="T279">
        <f t="shared" si="129"/>
        <v>0</v>
      </c>
      <c r="U279">
        <f t="shared" si="130"/>
        <v>1</v>
      </c>
      <c r="V279">
        <f t="shared" si="131"/>
        <v>0</v>
      </c>
      <c r="W279">
        <f t="shared" si="132"/>
        <v>0</v>
      </c>
      <c r="X279">
        <f t="shared" si="133"/>
        <v>0</v>
      </c>
      <c r="Y279">
        <f t="shared" si="134"/>
        <v>0</v>
      </c>
      <c r="Z279">
        <f t="shared" si="135"/>
        <v>0</v>
      </c>
      <c r="AA279">
        <f t="shared" si="136"/>
        <v>0</v>
      </c>
      <c r="AB279">
        <f t="shared" si="137"/>
        <v>0</v>
      </c>
      <c r="AC279">
        <f t="shared" si="138"/>
        <v>0</v>
      </c>
      <c r="AD279">
        <f t="shared" si="139"/>
        <v>0</v>
      </c>
      <c r="AE279">
        <f t="shared" si="140"/>
        <v>1</v>
      </c>
      <c r="AF279">
        <f t="shared" si="141"/>
        <v>0</v>
      </c>
      <c r="AG279">
        <f t="shared" si="142"/>
        <v>0</v>
      </c>
      <c r="AH279">
        <f t="shared" si="143"/>
        <v>1</v>
      </c>
      <c r="AI279">
        <f t="shared" si="144"/>
        <v>0</v>
      </c>
      <c r="AJ279">
        <f t="shared" si="145"/>
        <v>0</v>
      </c>
      <c r="AK279">
        <f t="shared" si="146"/>
        <v>0</v>
      </c>
    </row>
    <row r="280" spans="1:37" x14ac:dyDescent="0.35">
      <c r="A280" s="1">
        <v>41187</v>
      </c>
      <c r="B280">
        <v>6693</v>
      </c>
      <c r="C280">
        <v>4939</v>
      </c>
      <c r="D280">
        <f t="shared" si="147"/>
        <v>5</v>
      </c>
      <c r="E280">
        <f t="shared" si="148"/>
        <v>0</v>
      </c>
      <c r="F280">
        <f t="shared" si="149"/>
        <v>0</v>
      </c>
      <c r="G280">
        <f t="shared" si="149"/>
        <v>0</v>
      </c>
      <c r="H280">
        <f t="shared" si="149"/>
        <v>0</v>
      </c>
      <c r="I280">
        <f t="shared" si="149"/>
        <v>0</v>
      </c>
      <c r="J280">
        <f t="shared" si="149"/>
        <v>1</v>
      </c>
      <c r="K280">
        <f t="shared" si="149"/>
        <v>0</v>
      </c>
      <c r="L280">
        <f t="shared" si="150"/>
        <v>5164.666666666667</v>
      </c>
      <c r="M280">
        <f t="shared" si="152"/>
        <v>5590</v>
      </c>
      <c r="N280">
        <f t="shared" si="151"/>
        <v>5291.8</v>
      </c>
      <c r="O280">
        <f t="shared" si="124"/>
        <v>10</v>
      </c>
      <c r="P280" t="str">
        <f t="shared" si="125"/>
        <v>Autumn</v>
      </c>
      <c r="Q280">
        <f t="shared" si="126"/>
        <v>5</v>
      </c>
      <c r="R280">
        <f t="shared" si="127"/>
        <v>0</v>
      </c>
      <c r="S280">
        <f t="shared" si="128"/>
        <v>0</v>
      </c>
      <c r="T280">
        <f t="shared" si="129"/>
        <v>0</v>
      </c>
      <c r="U280">
        <f t="shared" si="130"/>
        <v>1</v>
      </c>
      <c r="V280">
        <f t="shared" si="131"/>
        <v>0</v>
      </c>
      <c r="W280">
        <f t="shared" si="132"/>
        <v>0</v>
      </c>
      <c r="X280">
        <f t="shared" si="133"/>
        <v>0</v>
      </c>
      <c r="Y280">
        <f t="shared" si="134"/>
        <v>0</v>
      </c>
      <c r="Z280">
        <f t="shared" si="135"/>
        <v>0</v>
      </c>
      <c r="AA280">
        <f t="shared" si="136"/>
        <v>0</v>
      </c>
      <c r="AB280">
        <f t="shared" si="137"/>
        <v>0</v>
      </c>
      <c r="AC280">
        <f t="shared" si="138"/>
        <v>0</v>
      </c>
      <c r="AD280">
        <f t="shared" si="139"/>
        <v>0</v>
      </c>
      <c r="AE280">
        <f t="shared" si="140"/>
        <v>1</v>
      </c>
      <c r="AF280">
        <f t="shared" si="141"/>
        <v>0</v>
      </c>
      <c r="AG280">
        <f t="shared" si="142"/>
        <v>0</v>
      </c>
      <c r="AH280">
        <f t="shared" si="143"/>
        <v>1</v>
      </c>
      <c r="AI280">
        <f t="shared" si="144"/>
        <v>0</v>
      </c>
      <c r="AJ280">
        <f t="shared" si="145"/>
        <v>0</v>
      </c>
      <c r="AK280">
        <f t="shared" si="146"/>
        <v>0</v>
      </c>
    </row>
    <row r="281" spans="1:37" x14ac:dyDescent="0.35">
      <c r="A281" s="1">
        <v>41188</v>
      </c>
      <c r="B281">
        <v>7112</v>
      </c>
      <c r="C281">
        <v>6693</v>
      </c>
      <c r="D281">
        <f t="shared" si="147"/>
        <v>6</v>
      </c>
      <c r="E281">
        <f t="shared" si="148"/>
        <v>1</v>
      </c>
      <c r="F281">
        <f t="shared" si="149"/>
        <v>0</v>
      </c>
      <c r="G281">
        <f t="shared" si="149"/>
        <v>0</v>
      </c>
      <c r="H281">
        <f t="shared" si="149"/>
        <v>0</v>
      </c>
      <c r="I281">
        <f t="shared" si="149"/>
        <v>0</v>
      </c>
      <c r="J281">
        <f t="shared" si="149"/>
        <v>0</v>
      </c>
      <c r="K281">
        <f t="shared" si="149"/>
        <v>1</v>
      </c>
      <c r="L281">
        <f t="shared" si="150"/>
        <v>5660.666666666667</v>
      </c>
      <c r="M281">
        <f t="shared" si="152"/>
        <v>6648</v>
      </c>
      <c r="N281">
        <f t="shared" si="151"/>
        <v>5316.6</v>
      </c>
      <c r="O281">
        <f t="shared" si="124"/>
        <v>10</v>
      </c>
      <c r="P281" t="str">
        <f t="shared" si="125"/>
        <v>Autumn</v>
      </c>
      <c r="Q281">
        <f t="shared" si="126"/>
        <v>6</v>
      </c>
      <c r="R281">
        <f t="shared" si="127"/>
        <v>0</v>
      </c>
      <c r="S281">
        <f t="shared" si="128"/>
        <v>0</v>
      </c>
      <c r="T281">
        <f t="shared" si="129"/>
        <v>0</v>
      </c>
      <c r="U281">
        <f t="shared" si="130"/>
        <v>1</v>
      </c>
      <c r="V281">
        <f t="shared" si="131"/>
        <v>0</v>
      </c>
      <c r="W281">
        <f t="shared" si="132"/>
        <v>0</v>
      </c>
      <c r="X281">
        <f t="shared" si="133"/>
        <v>0</v>
      </c>
      <c r="Y281">
        <f t="shared" si="134"/>
        <v>0</v>
      </c>
      <c r="Z281">
        <f t="shared" si="135"/>
        <v>0</v>
      </c>
      <c r="AA281">
        <f t="shared" si="136"/>
        <v>0</v>
      </c>
      <c r="AB281">
        <f t="shared" si="137"/>
        <v>0</v>
      </c>
      <c r="AC281">
        <f t="shared" si="138"/>
        <v>0</v>
      </c>
      <c r="AD281">
        <f t="shared" si="139"/>
        <v>0</v>
      </c>
      <c r="AE281">
        <f t="shared" si="140"/>
        <v>1</v>
      </c>
      <c r="AF281">
        <f t="shared" si="141"/>
        <v>0</v>
      </c>
      <c r="AG281">
        <f t="shared" si="142"/>
        <v>0</v>
      </c>
      <c r="AH281">
        <f t="shared" si="143"/>
        <v>1</v>
      </c>
      <c r="AI281">
        <f t="shared" si="144"/>
        <v>0</v>
      </c>
      <c r="AJ281">
        <f t="shared" si="145"/>
        <v>0</v>
      </c>
      <c r="AK281">
        <f t="shared" si="146"/>
        <v>0</v>
      </c>
    </row>
    <row r="282" spans="1:37" x14ac:dyDescent="0.35">
      <c r="A282" s="1">
        <v>41189</v>
      </c>
      <c r="B282">
        <v>6933</v>
      </c>
      <c r="C282">
        <v>7112</v>
      </c>
      <c r="D282">
        <f t="shared" si="147"/>
        <v>7</v>
      </c>
      <c r="E282">
        <f t="shared" si="148"/>
        <v>1</v>
      </c>
      <c r="F282">
        <f t="shared" si="149"/>
        <v>0</v>
      </c>
      <c r="G282">
        <f t="shared" si="149"/>
        <v>0</v>
      </c>
      <c r="H282">
        <f t="shared" si="149"/>
        <v>0</v>
      </c>
      <c r="I282">
        <f t="shared" si="149"/>
        <v>0</v>
      </c>
      <c r="J282">
        <f t="shared" si="149"/>
        <v>0</v>
      </c>
      <c r="K282">
        <f t="shared" si="149"/>
        <v>0</v>
      </c>
      <c r="L282">
        <f t="shared" si="150"/>
        <v>6248</v>
      </c>
      <c r="M282">
        <f t="shared" si="152"/>
        <v>6569</v>
      </c>
      <c r="N282">
        <f t="shared" si="151"/>
        <v>5859.8</v>
      </c>
      <c r="O282">
        <f t="shared" si="124"/>
        <v>10</v>
      </c>
      <c r="P282" t="str">
        <f t="shared" si="125"/>
        <v>Autumn</v>
      </c>
      <c r="Q282">
        <f t="shared" si="126"/>
        <v>7</v>
      </c>
      <c r="R282">
        <f t="shared" si="127"/>
        <v>0</v>
      </c>
      <c r="S282">
        <f t="shared" si="128"/>
        <v>0</v>
      </c>
      <c r="T282">
        <f t="shared" si="129"/>
        <v>0</v>
      </c>
      <c r="U282">
        <f t="shared" si="130"/>
        <v>1</v>
      </c>
      <c r="V282">
        <f t="shared" si="131"/>
        <v>0</v>
      </c>
      <c r="W282">
        <f t="shared" si="132"/>
        <v>0</v>
      </c>
      <c r="X282">
        <f t="shared" si="133"/>
        <v>0</v>
      </c>
      <c r="Y282">
        <f t="shared" si="134"/>
        <v>0</v>
      </c>
      <c r="Z282">
        <f t="shared" si="135"/>
        <v>0</v>
      </c>
      <c r="AA282">
        <f t="shared" si="136"/>
        <v>0</v>
      </c>
      <c r="AB282">
        <f t="shared" si="137"/>
        <v>0</v>
      </c>
      <c r="AC282">
        <f t="shared" si="138"/>
        <v>0</v>
      </c>
      <c r="AD282">
        <f t="shared" si="139"/>
        <v>0</v>
      </c>
      <c r="AE282">
        <f t="shared" si="140"/>
        <v>1</v>
      </c>
      <c r="AF282">
        <f t="shared" si="141"/>
        <v>0</v>
      </c>
      <c r="AG282">
        <f t="shared" si="142"/>
        <v>0</v>
      </c>
      <c r="AH282">
        <f t="shared" si="143"/>
        <v>1</v>
      </c>
      <c r="AI282">
        <f t="shared" si="144"/>
        <v>0</v>
      </c>
      <c r="AJ282">
        <f t="shared" si="145"/>
        <v>0</v>
      </c>
      <c r="AK282">
        <f t="shared" si="146"/>
        <v>0</v>
      </c>
    </row>
    <row r="283" spans="1:37" x14ac:dyDescent="0.35">
      <c r="A283" s="1">
        <v>41190</v>
      </c>
      <c r="B283">
        <v>4621</v>
      </c>
      <c r="C283">
        <v>6933</v>
      </c>
      <c r="D283">
        <f t="shared" si="147"/>
        <v>1</v>
      </c>
      <c r="E283">
        <f t="shared" si="148"/>
        <v>0</v>
      </c>
      <c r="F283">
        <f t="shared" si="149"/>
        <v>1</v>
      </c>
      <c r="G283">
        <f t="shared" si="149"/>
        <v>0</v>
      </c>
      <c r="H283">
        <f t="shared" si="149"/>
        <v>0</v>
      </c>
      <c r="I283">
        <f t="shared" si="149"/>
        <v>0</v>
      </c>
      <c r="J283">
        <f t="shared" si="149"/>
        <v>0</v>
      </c>
      <c r="K283">
        <f t="shared" si="149"/>
        <v>0</v>
      </c>
      <c r="L283">
        <f t="shared" si="150"/>
        <v>6912.666666666667</v>
      </c>
      <c r="M283">
        <f t="shared" si="152"/>
        <v>4396</v>
      </c>
      <c r="N283">
        <f t="shared" si="151"/>
        <v>6205.4</v>
      </c>
      <c r="O283">
        <f t="shared" si="124"/>
        <v>10</v>
      </c>
      <c r="P283" t="str">
        <f t="shared" si="125"/>
        <v>Autumn</v>
      </c>
      <c r="Q283">
        <f t="shared" si="126"/>
        <v>8</v>
      </c>
      <c r="R283">
        <f t="shared" si="127"/>
        <v>0</v>
      </c>
      <c r="S283">
        <f t="shared" si="128"/>
        <v>0</v>
      </c>
      <c r="T283">
        <f t="shared" si="129"/>
        <v>0</v>
      </c>
      <c r="U283">
        <f t="shared" si="130"/>
        <v>1</v>
      </c>
      <c r="V283">
        <f t="shared" si="131"/>
        <v>0</v>
      </c>
      <c r="W283">
        <f t="shared" si="132"/>
        <v>0</v>
      </c>
      <c r="X283">
        <f t="shared" si="133"/>
        <v>0</v>
      </c>
      <c r="Y283">
        <f t="shared" si="134"/>
        <v>0</v>
      </c>
      <c r="Z283">
        <f t="shared" si="135"/>
        <v>0</v>
      </c>
      <c r="AA283">
        <f t="shared" si="136"/>
        <v>0</v>
      </c>
      <c r="AB283">
        <f t="shared" si="137"/>
        <v>0</v>
      </c>
      <c r="AC283">
        <f t="shared" si="138"/>
        <v>0</v>
      </c>
      <c r="AD283">
        <f t="shared" si="139"/>
        <v>0</v>
      </c>
      <c r="AE283">
        <f t="shared" si="140"/>
        <v>1</v>
      </c>
      <c r="AF283">
        <f t="shared" si="141"/>
        <v>0</v>
      </c>
      <c r="AG283">
        <f t="shared" si="142"/>
        <v>0</v>
      </c>
      <c r="AH283">
        <f t="shared" si="143"/>
        <v>1</v>
      </c>
      <c r="AI283">
        <f t="shared" si="144"/>
        <v>0</v>
      </c>
      <c r="AJ283">
        <f t="shared" si="145"/>
        <v>0</v>
      </c>
      <c r="AK283">
        <f t="shared" si="146"/>
        <v>0</v>
      </c>
    </row>
    <row r="284" spans="1:37" x14ac:dyDescent="0.35">
      <c r="A284" s="1">
        <v>41191</v>
      </c>
      <c r="B284">
        <v>5251</v>
      </c>
      <c r="C284">
        <v>4621</v>
      </c>
      <c r="D284">
        <f t="shared" si="147"/>
        <v>2</v>
      </c>
      <c r="E284">
        <f t="shared" si="148"/>
        <v>0</v>
      </c>
      <c r="F284">
        <f t="shared" si="149"/>
        <v>0</v>
      </c>
      <c r="G284">
        <f t="shared" si="149"/>
        <v>1</v>
      </c>
      <c r="H284">
        <f t="shared" si="149"/>
        <v>0</v>
      </c>
      <c r="I284">
        <f t="shared" si="149"/>
        <v>0</v>
      </c>
      <c r="J284">
        <f t="shared" si="149"/>
        <v>0</v>
      </c>
      <c r="K284">
        <f t="shared" si="149"/>
        <v>0</v>
      </c>
      <c r="L284">
        <f t="shared" si="150"/>
        <v>6222</v>
      </c>
      <c r="M284">
        <f t="shared" si="152"/>
        <v>5205</v>
      </c>
      <c r="N284">
        <f t="shared" si="151"/>
        <v>6059.6</v>
      </c>
      <c r="O284">
        <f t="shared" si="124"/>
        <v>10</v>
      </c>
      <c r="P284" t="str">
        <f t="shared" si="125"/>
        <v>Autumn</v>
      </c>
      <c r="Q284">
        <f t="shared" si="126"/>
        <v>9</v>
      </c>
      <c r="R284">
        <f t="shared" si="127"/>
        <v>0</v>
      </c>
      <c r="S284">
        <f t="shared" si="128"/>
        <v>0</v>
      </c>
      <c r="T284">
        <f t="shared" si="129"/>
        <v>0</v>
      </c>
      <c r="U284">
        <f t="shared" si="130"/>
        <v>1</v>
      </c>
      <c r="V284">
        <f t="shared" si="131"/>
        <v>0</v>
      </c>
      <c r="W284">
        <f t="shared" si="132"/>
        <v>0</v>
      </c>
      <c r="X284">
        <f t="shared" si="133"/>
        <v>0</v>
      </c>
      <c r="Y284">
        <f t="shared" si="134"/>
        <v>0</v>
      </c>
      <c r="Z284">
        <f t="shared" si="135"/>
        <v>0</v>
      </c>
      <c r="AA284">
        <f t="shared" si="136"/>
        <v>0</v>
      </c>
      <c r="AB284">
        <f t="shared" si="137"/>
        <v>0</v>
      </c>
      <c r="AC284">
        <f t="shared" si="138"/>
        <v>0</v>
      </c>
      <c r="AD284">
        <f t="shared" si="139"/>
        <v>0</v>
      </c>
      <c r="AE284">
        <f t="shared" si="140"/>
        <v>1</v>
      </c>
      <c r="AF284">
        <f t="shared" si="141"/>
        <v>0</v>
      </c>
      <c r="AG284">
        <f t="shared" si="142"/>
        <v>0</v>
      </c>
      <c r="AH284">
        <f t="shared" si="143"/>
        <v>1</v>
      </c>
      <c r="AI284">
        <f t="shared" si="144"/>
        <v>0</v>
      </c>
      <c r="AJ284">
        <f t="shared" si="145"/>
        <v>0</v>
      </c>
      <c r="AK284">
        <f t="shared" si="146"/>
        <v>0</v>
      </c>
    </row>
    <row r="285" spans="1:37" x14ac:dyDescent="0.35">
      <c r="A285" s="1">
        <v>41192</v>
      </c>
      <c r="B285">
        <v>5459</v>
      </c>
      <c r="C285">
        <v>5251</v>
      </c>
      <c r="D285">
        <f t="shared" si="147"/>
        <v>3</v>
      </c>
      <c r="E285">
        <f t="shared" si="148"/>
        <v>0</v>
      </c>
      <c r="F285">
        <f t="shared" si="149"/>
        <v>0</v>
      </c>
      <c r="G285">
        <f t="shared" si="149"/>
        <v>0</v>
      </c>
      <c r="H285">
        <f t="shared" si="149"/>
        <v>1</v>
      </c>
      <c r="I285">
        <f t="shared" si="149"/>
        <v>0</v>
      </c>
      <c r="J285">
        <f t="shared" si="149"/>
        <v>0</v>
      </c>
      <c r="K285">
        <f t="shared" si="149"/>
        <v>0</v>
      </c>
      <c r="L285">
        <f t="shared" si="150"/>
        <v>5601.666666666667</v>
      </c>
      <c r="M285">
        <f t="shared" si="152"/>
        <v>5350</v>
      </c>
      <c r="N285">
        <f t="shared" si="151"/>
        <v>6122</v>
      </c>
      <c r="O285">
        <f t="shared" si="124"/>
        <v>10</v>
      </c>
      <c r="P285" t="str">
        <f t="shared" si="125"/>
        <v>Autumn</v>
      </c>
      <c r="Q285">
        <f t="shared" si="126"/>
        <v>10</v>
      </c>
      <c r="R285">
        <f t="shared" si="127"/>
        <v>0</v>
      </c>
      <c r="S285">
        <f t="shared" si="128"/>
        <v>0</v>
      </c>
      <c r="T285">
        <f t="shared" si="129"/>
        <v>0</v>
      </c>
      <c r="U285">
        <f t="shared" si="130"/>
        <v>1</v>
      </c>
      <c r="V285">
        <f t="shared" si="131"/>
        <v>0</v>
      </c>
      <c r="W285">
        <f t="shared" si="132"/>
        <v>0</v>
      </c>
      <c r="X285">
        <f t="shared" si="133"/>
        <v>0</v>
      </c>
      <c r="Y285">
        <f t="shared" si="134"/>
        <v>0</v>
      </c>
      <c r="Z285">
        <f t="shared" si="135"/>
        <v>0</v>
      </c>
      <c r="AA285">
        <f t="shared" si="136"/>
        <v>0</v>
      </c>
      <c r="AB285">
        <f t="shared" si="137"/>
        <v>0</v>
      </c>
      <c r="AC285">
        <f t="shared" si="138"/>
        <v>0</v>
      </c>
      <c r="AD285">
        <f t="shared" si="139"/>
        <v>0</v>
      </c>
      <c r="AE285">
        <f t="shared" si="140"/>
        <v>1</v>
      </c>
      <c r="AF285">
        <f t="shared" si="141"/>
        <v>0</v>
      </c>
      <c r="AG285">
        <f t="shared" si="142"/>
        <v>0</v>
      </c>
      <c r="AH285">
        <f t="shared" si="143"/>
        <v>1</v>
      </c>
      <c r="AI285">
        <f t="shared" si="144"/>
        <v>0</v>
      </c>
      <c r="AJ285">
        <f t="shared" si="145"/>
        <v>0</v>
      </c>
      <c r="AK285">
        <f t="shared" si="146"/>
        <v>0</v>
      </c>
    </row>
    <row r="286" spans="1:37" x14ac:dyDescent="0.35">
      <c r="A286" s="1">
        <v>41193</v>
      </c>
      <c r="B286">
        <v>5194</v>
      </c>
      <c r="C286">
        <v>5459</v>
      </c>
      <c r="D286">
        <f t="shared" si="147"/>
        <v>4</v>
      </c>
      <c r="E286">
        <f t="shared" si="148"/>
        <v>0</v>
      </c>
      <c r="F286">
        <f t="shared" si="149"/>
        <v>0</v>
      </c>
      <c r="G286">
        <f t="shared" si="149"/>
        <v>0</v>
      </c>
      <c r="H286">
        <f t="shared" si="149"/>
        <v>0</v>
      </c>
      <c r="I286">
        <f t="shared" si="149"/>
        <v>1</v>
      </c>
      <c r="J286">
        <f t="shared" si="149"/>
        <v>0</v>
      </c>
      <c r="K286">
        <f t="shared" si="149"/>
        <v>0</v>
      </c>
      <c r="L286">
        <f t="shared" si="150"/>
        <v>5110.333333333333</v>
      </c>
      <c r="M286">
        <f t="shared" si="152"/>
        <v>4939</v>
      </c>
      <c r="N286">
        <f t="shared" si="151"/>
        <v>5875.2</v>
      </c>
      <c r="O286">
        <f t="shared" si="124"/>
        <v>10</v>
      </c>
      <c r="P286" t="str">
        <f t="shared" si="125"/>
        <v>Autumn</v>
      </c>
      <c r="Q286">
        <f t="shared" si="126"/>
        <v>11</v>
      </c>
      <c r="R286">
        <f t="shared" si="127"/>
        <v>0</v>
      </c>
      <c r="S286">
        <f t="shared" si="128"/>
        <v>0</v>
      </c>
      <c r="T286">
        <f t="shared" si="129"/>
        <v>0</v>
      </c>
      <c r="U286">
        <f t="shared" si="130"/>
        <v>1</v>
      </c>
      <c r="V286">
        <f t="shared" si="131"/>
        <v>0</v>
      </c>
      <c r="W286">
        <f t="shared" si="132"/>
        <v>0</v>
      </c>
      <c r="X286">
        <f t="shared" si="133"/>
        <v>0</v>
      </c>
      <c r="Y286">
        <f t="shared" si="134"/>
        <v>0</v>
      </c>
      <c r="Z286">
        <f t="shared" si="135"/>
        <v>0</v>
      </c>
      <c r="AA286">
        <f t="shared" si="136"/>
        <v>0</v>
      </c>
      <c r="AB286">
        <f t="shared" si="137"/>
        <v>0</v>
      </c>
      <c r="AC286">
        <f t="shared" si="138"/>
        <v>0</v>
      </c>
      <c r="AD286">
        <f t="shared" si="139"/>
        <v>0</v>
      </c>
      <c r="AE286">
        <f t="shared" si="140"/>
        <v>1</v>
      </c>
      <c r="AF286">
        <f t="shared" si="141"/>
        <v>0</v>
      </c>
      <c r="AG286">
        <f t="shared" si="142"/>
        <v>0</v>
      </c>
      <c r="AH286">
        <f t="shared" si="143"/>
        <v>0</v>
      </c>
      <c r="AI286">
        <f t="shared" si="144"/>
        <v>1</v>
      </c>
      <c r="AJ286">
        <f t="shared" si="145"/>
        <v>0</v>
      </c>
      <c r="AK286">
        <f t="shared" si="146"/>
        <v>0</v>
      </c>
    </row>
    <row r="287" spans="1:37" x14ac:dyDescent="0.35">
      <c r="A287" s="1">
        <v>41194</v>
      </c>
      <c r="B287">
        <v>6255</v>
      </c>
      <c r="C287">
        <v>5194</v>
      </c>
      <c r="D287">
        <f t="shared" si="147"/>
        <v>5</v>
      </c>
      <c r="E287">
        <f t="shared" si="148"/>
        <v>0</v>
      </c>
      <c r="F287">
        <f t="shared" si="149"/>
        <v>0</v>
      </c>
      <c r="G287">
        <f t="shared" si="149"/>
        <v>0</v>
      </c>
      <c r="H287">
        <f t="shared" si="149"/>
        <v>0</v>
      </c>
      <c r="I287">
        <f t="shared" si="149"/>
        <v>0</v>
      </c>
      <c r="J287">
        <f t="shared" si="149"/>
        <v>1</v>
      </c>
      <c r="K287">
        <f t="shared" si="149"/>
        <v>0</v>
      </c>
      <c r="L287">
        <f t="shared" si="150"/>
        <v>5301.333333333333</v>
      </c>
      <c r="M287">
        <f t="shared" si="152"/>
        <v>6693</v>
      </c>
      <c r="N287">
        <f t="shared" si="151"/>
        <v>5491.6</v>
      </c>
      <c r="O287">
        <f t="shared" si="124"/>
        <v>10</v>
      </c>
      <c r="P287" t="str">
        <f t="shared" si="125"/>
        <v>Autumn</v>
      </c>
      <c r="Q287">
        <f t="shared" si="126"/>
        <v>12</v>
      </c>
      <c r="R287">
        <f t="shared" si="127"/>
        <v>0</v>
      </c>
      <c r="S287">
        <f t="shared" si="128"/>
        <v>0</v>
      </c>
      <c r="T287">
        <f t="shared" si="129"/>
        <v>0</v>
      </c>
      <c r="U287">
        <f t="shared" si="130"/>
        <v>1</v>
      </c>
      <c r="V287">
        <f t="shared" si="131"/>
        <v>0</v>
      </c>
      <c r="W287">
        <f t="shared" si="132"/>
        <v>0</v>
      </c>
      <c r="X287">
        <f t="shared" si="133"/>
        <v>0</v>
      </c>
      <c r="Y287">
        <f t="shared" si="134"/>
        <v>0</v>
      </c>
      <c r="Z287">
        <f t="shared" si="135"/>
        <v>0</v>
      </c>
      <c r="AA287">
        <f t="shared" si="136"/>
        <v>0</v>
      </c>
      <c r="AB287">
        <f t="shared" si="137"/>
        <v>0</v>
      </c>
      <c r="AC287">
        <f t="shared" si="138"/>
        <v>0</v>
      </c>
      <c r="AD287">
        <f t="shared" si="139"/>
        <v>0</v>
      </c>
      <c r="AE287">
        <f t="shared" si="140"/>
        <v>1</v>
      </c>
      <c r="AF287">
        <f t="shared" si="141"/>
        <v>0</v>
      </c>
      <c r="AG287">
        <f t="shared" si="142"/>
        <v>0</v>
      </c>
      <c r="AH287">
        <f t="shared" si="143"/>
        <v>0</v>
      </c>
      <c r="AI287">
        <f t="shared" si="144"/>
        <v>1</v>
      </c>
      <c r="AJ287">
        <f t="shared" si="145"/>
        <v>0</v>
      </c>
      <c r="AK287">
        <f t="shared" si="146"/>
        <v>0</v>
      </c>
    </row>
    <row r="288" spans="1:37" x14ac:dyDescent="0.35">
      <c r="A288" s="1">
        <v>41195</v>
      </c>
      <c r="B288">
        <v>6800</v>
      </c>
      <c r="C288">
        <v>6255</v>
      </c>
      <c r="D288">
        <f t="shared" si="147"/>
        <v>6</v>
      </c>
      <c r="E288">
        <f t="shared" si="148"/>
        <v>1</v>
      </c>
      <c r="F288">
        <f t="shared" si="149"/>
        <v>0</v>
      </c>
      <c r="G288">
        <f t="shared" si="149"/>
        <v>0</v>
      </c>
      <c r="H288">
        <f t="shared" si="149"/>
        <v>0</v>
      </c>
      <c r="I288">
        <f t="shared" si="149"/>
        <v>0</v>
      </c>
      <c r="J288">
        <f t="shared" si="149"/>
        <v>0</v>
      </c>
      <c r="K288">
        <f t="shared" si="149"/>
        <v>1</v>
      </c>
      <c r="L288">
        <f t="shared" si="150"/>
        <v>5636</v>
      </c>
      <c r="M288">
        <f t="shared" si="152"/>
        <v>7112</v>
      </c>
      <c r="N288">
        <f t="shared" si="151"/>
        <v>5356</v>
      </c>
      <c r="O288">
        <f t="shared" si="124"/>
        <v>10</v>
      </c>
      <c r="P288" t="str">
        <f t="shared" si="125"/>
        <v>Autumn</v>
      </c>
      <c r="Q288">
        <f t="shared" si="126"/>
        <v>13</v>
      </c>
      <c r="R288">
        <f t="shared" si="127"/>
        <v>0</v>
      </c>
      <c r="S288">
        <f t="shared" si="128"/>
        <v>0</v>
      </c>
      <c r="T288">
        <f t="shared" si="129"/>
        <v>0</v>
      </c>
      <c r="U288">
        <f t="shared" si="130"/>
        <v>1</v>
      </c>
      <c r="V288">
        <f t="shared" si="131"/>
        <v>0</v>
      </c>
      <c r="W288">
        <f t="shared" si="132"/>
        <v>0</v>
      </c>
      <c r="X288">
        <f t="shared" si="133"/>
        <v>0</v>
      </c>
      <c r="Y288">
        <f t="shared" si="134"/>
        <v>0</v>
      </c>
      <c r="Z288">
        <f t="shared" si="135"/>
        <v>0</v>
      </c>
      <c r="AA288">
        <f t="shared" si="136"/>
        <v>0</v>
      </c>
      <c r="AB288">
        <f t="shared" si="137"/>
        <v>0</v>
      </c>
      <c r="AC288">
        <f t="shared" si="138"/>
        <v>0</v>
      </c>
      <c r="AD288">
        <f t="shared" si="139"/>
        <v>0</v>
      </c>
      <c r="AE288">
        <f t="shared" si="140"/>
        <v>1</v>
      </c>
      <c r="AF288">
        <f t="shared" si="141"/>
        <v>0</v>
      </c>
      <c r="AG288">
        <f t="shared" si="142"/>
        <v>0</v>
      </c>
      <c r="AH288">
        <f t="shared" si="143"/>
        <v>0</v>
      </c>
      <c r="AI288">
        <f t="shared" si="144"/>
        <v>1</v>
      </c>
      <c r="AJ288">
        <f t="shared" si="145"/>
        <v>0</v>
      </c>
      <c r="AK288">
        <f t="shared" si="146"/>
        <v>0</v>
      </c>
    </row>
    <row r="289" spans="1:37" x14ac:dyDescent="0.35">
      <c r="A289" s="1">
        <v>41196</v>
      </c>
      <c r="B289">
        <v>6959</v>
      </c>
      <c r="C289">
        <v>6800</v>
      </c>
      <c r="D289">
        <f t="shared" si="147"/>
        <v>7</v>
      </c>
      <c r="E289">
        <f t="shared" si="148"/>
        <v>1</v>
      </c>
      <c r="F289">
        <f t="shared" si="149"/>
        <v>0</v>
      </c>
      <c r="G289">
        <f t="shared" si="149"/>
        <v>0</v>
      </c>
      <c r="H289">
        <f t="shared" si="149"/>
        <v>0</v>
      </c>
      <c r="I289">
        <f t="shared" si="149"/>
        <v>0</v>
      </c>
      <c r="J289">
        <f t="shared" si="149"/>
        <v>0</v>
      </c>
      <c r="K289">
        <f t="shared" si="149"/>
        <v>0</v>
      </c>
      <c r="L289">
        <f t="shared" si="150"/>
        <v>6083</v>
      </c>
      <c r="M289">
        <f t="shared" si="152"/>
        <v>6933</v>
      </c>
      <c r="N289">
        <f t="shared" si="151"/>
        <v>5791.8</v>
      </c>
      <c r="O289">
        <f t="shared" si="124"/>
        <v>10</v>
      </c>
      <c r="P289" t="str">
        <f t="shared" si="125"/>
        <v>Autumn</v>
      </c>
      <c r="Q289">
        <f t="shared" si="126"/>
        <v>14</v>
      </c>
      <c r="R289">
        <f t="shared" si="127"/>
        <v>0</v>
      </c>
      <c r="S289">
        <f t="shared" si="128"/>
        <v>0</v>
      </c>
      <c r="T289">
        <f t="shared" si="129"/>
        <v>0</v>
      </c>
      <c r="U289">
        <f t="shared" si="130"/>
        <v>1</v>
      </c>
      <c r="V289">
        <f t="shared" si="131"/>
        <v>0</v>
      </c>
      <c r="W289">
        <f t="shared" si="132"/>
        <v>0</v>
      </c>
      <c r="X289">
        <f t="shared" si="133"/>
        <v>0</v>
      </c>
      <c r="Y289">
        <f t="shared" si="134"/>
        <v>0</v>
      </c>
      <c r="Z289">
        <f t="shared" si="135"/>
        <v>0</v>
      </c>
      <c r="AA289">
        <f t="shared" si="136"/>
        <v>0</v>
      </c>
      <c r="AB289">
        <f t="shared" si="137"/>
        <v>0</v>
      </c>
      <c r="AC289">
        <f t="shared" si="138"/>
        <v>0</v>
      </c>
      <c r="AD289">
        <f t="shared" si="139"/>
        <v>0</v>
      </c>
      <c r="AE289">
        <f t="shared" si="140"/>
        <v>1</v>
      </c>
      <c r="AF289">
        <f t="shared" si="141"/>
        <v>0</v>
      </c>
      <c r="AG289">
        <f t="shared" si="142"/>
        <v>0</v>
      </c>
      <c r="AH289">
        <f t="shared" si="143"/>
        <v>0</v>
      </c>
      <c r="AI289">
        <f t="shared" si="144"/>
        <v>1</v>
      </c>
      <c r="AJ289">
        <f t="shared" si="145"/>
        <v>0</v>
      </c>
      <c r="AK289">
        <f t="shared" si="146"/>
        <v>0</v>
      </c>
    </row>
    <row r="290" spans="1:37" x14ac:dyDescent="0.35">
      <c r="A290" s="1">
        <v>41197</v>
      </c>
      <c r="B290">
        <v>4404</v>
      </c>
      <c r="C290">
        <v>6959</v>
      </c>
      <c r="D290">
        <f t="shared" si="147"/>
        <v>1</v>
      </c>
      <c r="E290">
        <f t="shared" si="148"/>
        <v>0</v>
      </c>
      <c r="F290">
        <f t="shared" si="149"/>
        <v>1</v>
      </c>
      <c r="G290">
        <f t="shared" si="149"/>
        <v>0</v>
      </c>
      <c r="H290">
        <f t="shared" si="149"/>
        <v>0</v>
      </c>
      <c r="I290">
        <f t="shared" si="149"/>
        <v>0</v>
      </c>
      <c r="J290">
        <f t="shared" si="149"/>
        <v>0</v>
      </c>
      <c r="K290">
        <f t="shared" si="149"/>
        <v>0</v>
      </c>
      <c r="L290">
        <f t="shared" si="150"/>
        <v>6671.333333333333</v>
      </c>
      <c r="M290">
        <f t="shared" si="152"/>
        <v>4621</v>
      </c>
      <c r="N290">
        <f t="shared" si="151"/>
        <v>6133.4</v>
      </c>
      <c r="O290">
        <f t="shared" si="124"/>
        <v>10</v>
      </c>
      <c r="P290" t="str">
        <f t="shared" si="125"/>
        <v>Autumn</v>
      </c>
      <c r="Q290">
        <f t="shared" si="126"/>
        <v>15</v>
      </c>
      <c r="R290">
        <f t="shared" si="127"/>
        <v>0</v>
      </c>
      <c r="S290">
        <f t="shared" si="128"/>
        <v>0</v>
      </c>
      <c r="T290">
        <f t="shared" si="129"/>
        <v>0</v>
      </c>
      <c r="U290">
        <f t="shared" si="130"/>
        <v>1</v>
      </c>
      <c r="V290">
        <f t="shared" si="131"/>
        <v>0</v>
      </c>
      <c r="W290">
        <f t="shared" si="132"/>
        <v>0</v>
      </c>
      <c r="X290">
        <f t="shared" si="133"/>
        <v>0</v>
      </c>
      <c r="Y290">
        <f t="shared" si="134"/>
        <v>0</v>
      </c>
      <c r="Z290">
        <f t="shared" si="135"/>
        <v>0</v>
      </c>
      <c r="AA290">
        <f t="shared" si="136"/>
        <v>0</v>
      </c>
      <c r="AB290">
        <f t="shared" si="137"/>
        <v>0</v>
      </c>
      <c r="AC290">
        <f t="shared" si="138"/>
        <v>0</v>
      </c>
      <c r="AD290">
        <f t="shared" si="139"/>
        <v>0</v>
      </c>
      <c r="AE290">
        <f t="shared" si="140"/>
        <v>1</v>
      </c>
      <c r="AF290">
        <f t="shared" si="141"/>
        <v>0</v>
      </c>
      <c r="AG290">
        <f t="shared" si="142"/>
        <v>0</v>
      </c>
      <c r="AH290">
        <f t="shared" si="143"/>
        <v>0</v>
      </c>
      <c r="AI290">
        <f t="shared" si="144"/>
        <v>1</v>
      </c>
      <c r="AJ290">
        <f t="shared" si="145"/>
        <v>0</v>
      </c>
      <c r="AK290">
        <f t="shared" si="146"/>
        <v>0</v>
      </c>
    </row>
    <row r="291" spans="1:37" x14ac:dyDescent="0.35">
      <c r="A291" s="1">
        <v>41198</v>
      </c>
      <c r="B291">
        <v>4921</v>
      </c>
      <c r="C291">
        <v>4404</v>
      </c>
      <c r="D291">
        <f t="shared" si="147"/>
        <v>2</v>
      </c>
      <c r="E291">
        <f t="shared" si="148"/>
        <v>0</v>
      </c>
      <c r="F291">
        <f t="shared" si="149"/>
        <v>0</v>
      </c>
      <c r="G291">
        <f t="shared" si="149"/>
        <v>1</v>
      </c>
      <c r="H291">
        <f t="shared" si="149"/>
        <v>0</v>
      </c>
      <c r="I291">
        <f t="shared" si="149"/>
        <v>0</v>
      </c>
      <c r="J291">
        <f t="shared" si="149"/>
        <v>0</v>
      </c>
      <c r="K291">
        <f t="shared" si="149"/>
        <v>0</v>
      </c>
      <c r="L291">
        <f t="shared" si="150"/>
        <v>6054.333333333333</v>
      </c>
      <c r="M291">
        <f t="shared" si="152"/>
        <v>5251</v>
      </c>
      <c r="N291">
        <f t="shared" si="151"/>
        <v>5922.4</v>
      </c>
      <c r="O291">
        <f t="shared" si="124"/>
        <v>10</v>
      </c>
      <c r="P291" t="str">
        <f t="shared" si="125"/>
        <v>Autumn</v>
      </c>
      <c r="Q291">
        <f t="shared" si="126"/>
        <v>16</v>
      </c>
      <c r="R291">
        <f t="shared" si="127"/>
        <v>0</v>
      </c>
      <c r="S291">
        <f t="shared" si="128"/>
        <v>0</v>
      </c>
      <c r="T291">
        <f t="shared" si="129"/>
        <v>0</v>
      </c>
      <c r="U291">
        <f t="shared" si="130"/>
        <v>1</v>
      </c>
      <c r="V291">
        <f t="shared" si="131"/>
        <v>0</v>
      </c>
      <c r="W291">
        <f t="shared" si="132"/>
        <v>0</v>
      </c>
      <c r="X291">
        <f t="shared" si="133"/>
        <v>0</v>
      </c>
      <c r="Y291">
        <f t="shared" si="134"/>
        <v>0</v>
      </c>
      <c r="Z291">
        <f t="shared" si="135"/>
        <v>0</v>
      </c>
      <c r="AA291">
        <f t="shared" si="136"/>
        <v>0</v>
      </c>
      <c r="AB291">
        <f t="shared" si="137"/>
        <v>0</v>
      </c>
      <c r="AC291">
        <f t="shared" si="138"/>
        <v>0</v>
      </c>
      <c r="AD291">
        <f t="shared" si="139"/>
        <v>0</v>
      </c>
      <c r="AE291">
        <f t="shared" si="140"/>
        <v>1</v>
      </c>
      <c r="AF291">
        <f t="shared" si="141"/>
        <v>0</v>
      </c>
      <c r="AG291">
        <f t="shared" si="142"/>
        <v>0</v>
      </c>
      <c r="AH291">
        <f t="shared" si="143"/>
        <v>0</v>
      </c>
      <c r="AI291">
        <f t="shared" si="144"/>
        <v>1</v>
      </c>
      <c r="AJ291">
        <f t="shared" si="145"/>
        <v>0</v>
      </c>
      <c r="AK291">
        <f t="shared" si="146"/>
        <v>0</v>
      </c>
    </row>
    <row r="292" spans="1:37" x14ac:dyDescent="0.35">
      <c r="A292" s="1">
        <v>41199</v>
      </c>
      <c r="B292">
        <v>5289</v>
      </c>
      <c r="C292">
        <v>4921</v>
      </c>
      <c r="D292">
        <f t="shared" si="147"/>
        <v>3</v>
      </c>
      <c r="E292">
        <f t="shared" si="148"/>
        <v>0</v>
      </c>
      <c r="F292">
        <f t="shared" ref="F292:K323" si="153">IF($D292=F$2,1,0)</f>
        <v>0</v>
      </c>
      <c r="G292">
        <f t="shared" si="153"/>
        <v>0</v>
      </c>
      <c r="H292">
        <f t="shared" si="153"/>
        <v>1</v>
      </c>
      <c r="I292">
        <f t="shared" si="153"/>
        <v>0</v>
      </c>
      <c r="J292">
        <f t="shared" si="153"/>
        <v>0</v>
      </c>
      <c r="K292">
        <f t="shared" si="153"/>
        <v>0</v>
      </c>
      <c r="L292">
        <f t="shared" si="150"/>
        <v>5428</v>
      </c>
      <c r="M292">
        <f t="shared" si="152"/>
        <v>5459</v>
      </c>
      <c r="N292">
        <f t="shared" si="151"/>
        <v>5867.8</v>
      </c>
      <c r="O292">
        <f t="shared" si="124"/>
        <v>10</v>
      </c>
      <c r="P292" t="str">
        <f t="shared" si="125"/>
        <v>Autumn</v>
      </c>
      <c r="Q292">
        <f t="shared" si="126"/>
        <v>17</v>
      </c>
      <c r="R292">
        <f t="shared" si="127"/>
        <v>0</v>
      </c>
      <c r="S292">
        <f t="shared" si="128"/>
        <v>0</v>
      </c>
      <c r="T292">
        <f t="shared" si="129"/>
        <v>0</v>
      </c>
      <c r="U292">
        <f t="shared" si="130"/>
        <v>1</v>
      </c>
      <c r="V292">
        <f t="shared" si="131"/>
        <v>0</v>
      </c>
      <c r="W292">
        <f t="shared" si="132"/>
        <v>0</v>
      </c>
      <c r="X292">
        <f t="shared" si="133"/>
        <v>0</v>
      </c>
      <c r="Y292">
        <f t="shared" si="134"/>
        <v>0</v>
      </c>
      <c r="Z292">
        <f t="shared" si="135"/>
        <v>0</v>
      </c>
      <c r="AA292">
        <f t="shared" si="136"/>
        <v>0</v>
      </c>
      <c r="AB292">
        <f t="shared" si="137"/>
        <v>0</v>
      </c>
      <c r="AC292">
        <f t="shared" si="138"/>
        <v>0</v>
      </c>
      <c r="AD292">
        <f t="shared" si="139"/>
        <v>0</v>
      </c>
      <c r="AE292">
        <f t="shared" si="140"/>
        <v>1</v>
      </c>
      <c r="AF292">
        <f t="shared" si="141"/>
        <v>0</v>
      </c>
      <c r="AG292">
        <f t="shared" si="142"/>
        <v>0</v>
      </c>
      <c r="AH292">
        <f t="shared" si="143"/>
        <v>0</v>
      </c>
      <c r="AI292">
        <f t="shared" si="144"/>
        <v>1</v>
      </c>
      <c r="AJ292">
        <f t="shared" si="145"/>
        <v>0</v>
      </c>
      <c r="AK292">
        <f t="shared" si="146"/>
        <v>0</v>
      </c>
    </row>
    <row r="293" spans="1:37" x14ac:dyDescent="0.35">
      <c r="A293" s="1">
        <v>41200</v>
      </c>
      <c r="B293">
        <v>5067</v>
      </c>
      <c r="C293">
        <v>5289</v>
      </c>
      <c r="D293">
        <f t="shared" si="147"/>
        <v>4</v>
      </c>
      <c r="E293">
        <f t="shared" si="148"/>
        <v>0</v>
      </c>
      <c r="F293">
        <f t="shared" si="153"/>
        <v>0</v>
      </c>
      <c r="G293">
        <f t="shared" si="153"/>
        <v>0</v>
      </c>
      <c r="H293">
        <f t="shared" si="153"/>
        <v>0</v>
      </c>
      <c r="I293">
        <f t="shared" si="153"/>
        <v>1</v>
      </c>
      <c r="J293">
        <f t="shared" si="153"/>
        <v>0</v>
      </c>
      <c r="K293">
        <f t="shared" si="153"/>
        <v>0</v>
      </c>
      <c r="L293">
        <f t="shared" si="150"/>
        <v>4871.333333333333</v>
      </c>
      <c r="M293">
        <f t="shared" si="152"/>
        <v>5194</v>
      </c>
      <c r="N293">
        <f t="shared" si="151"/>
        <v>5674.6</v>
      </c>
      <c r="O293">
        <f t="shared" si="124"/>
        <v>10</v>
      </c>
      <c r="P293" t="str">
        <f t="shared" si="125"/>
        <v>Autumn</v>
      </c>
      <c r="Q293">
        <f t="shared" si="126"/>
        <v>18</v>
      </c>
      <c r="R293">
        <f t="shared" si="127"/>
        <v>0</v>
      </c>
      <c r="S293">
        <f t="shared" si="128"/>
        <v>0</v>
      </c>
      <c r="T293">
        <f t="shared" si="129"/>
        <v>0</v>
      </c>
      <c r="U293">
        <f t="shared" si="130"/>
        <v>1</v>
      </c>
      <c r="V293">
        <f t="shared" si="131"/>
        <v>0</v>
      </c>
      <c r="W293">
        <f t="shared" si="132"/>
        <v>0</v>
      </c>
      <c r="X293">
        <f t="shared" si="133"/>
        <v>0</v>
      </c>
      <c r="Y293">
        <f t="shared" si="134"/>
        <v>0</v>
      </c>
      <c r="Z293">
        <f t="shared" si="135"/>
        <v>0</v>
      </c>
      <c r="AA293">
        <f t="shared" si="136"/>
        <v>0</v>
      </c>
      <c r="AB293">
        <f t="shared" si="137"/>
        <v>0</v>
      </c>
      <c r="AC293">
        <f t="shared" si="138"/>
        <v>0</v>
      </c>
      <c r="AD293">
        <f t="shared" si="139"/>
        <v>0</v>
      </c>
      <c r="AE293">
        <f t="shared" si="140"/>
        <v>1</v>
      </c>
      <c r="AF293">
        <f t="shared" si="141"/>
        <v>0</v>
      </c>
      <c r="AG293">
        <f t="shared" si="142"/>
        <v>0</v>
      </c>
      <c r="AH293">
        <f t="shared" si="143"/>
        <v>0</v>
      </c>
      <c r="AI293">
        <f t="shared" si="144"/>
        <v>1</v>
      </c>
      <c r="AJ293">
        <f t="shared" si="145"/>
        <v>0</v>
      </c>
      <c r="AK293">
        <f t="shared" si="146"/>
        <v>0</v>
      </c>
    </row>
    <row r="294" spans="1:37" x14ac:dyDescent="0.35">
      <c r="A294" s="1">
        <v>41201</v>
      </c>
      <c r="B294">
        <v>6009</v>
      </c>
      <c r="C294">
        <v>5067</v>
      </c>
      <c r="D294">
        <f t="shared" si="147"/>
        <v>5</v>
      </c>
      <c r="E294">
        <f t="shared" si="148"/>
        <v>0</v>
      </c>
      <c r="F294">
        <f t="shared" si="153"/>
        <v>0</v>
      </c>
      <c r="G294">
        <f t="shared" si="153"/>
        <v>0</v>
      </c>
      <c r="H294">
        <f t="shared" si="153"/>
        <v>0</v>
      </c>
      <c r="I294">
        <f t="shared" si="153"/>
        <v>0</v>
      </c>
      <c r="J294">
        <f t="shared" si="153"/>
        <v>1</v>
      </c>
      <c r="K294">
        <f t="shared" si="153"/>
        <v>0</v>
      </c>
      <c r="L294">
        <f t="shared" si="150"/>
        <v>5092.333333333333</v>
      </c>
      <c r="M294">
        <f t="shared" si="152"/>
        <v>6255</v>
      </c>
      <c r="N294">
        <f t="shared" si="151"/>
        <v>5328</v>
      </c>
      <c r="O294">
        <f t="shared" si="124"/>
        <v>10</v>
      </c>
      <c r="P294" t="str">
        <f t="shared" si="125"/>
        <v>Autumn</v>
      </c>
      <c r="Q294">
        <f t="shared" si="126"/>
        <v>19</v>
      </c>
      <c r="R294">
        <f t="shared" si="127"/>
        <v>0</v>
      </c>
      <c r="S294">
        <f t="shared" si="128"/>
        <v>0</v>
      </c>
      <c r="T294">
        <f t="shared" si="129"/>
        <v>0</v>
      </c>
      <c r="U294">
        <f t="shared" si="130"/>
        <v>1</v>
      </c>
      <c r="V294">
        <f t="shared" si="131"/>
        <v>0</v>
      </c>
      <c r="W294">
        <f t="shared" si="132"/>
        <v>0</v>
      </c>
      <c r="X294">
        <f t="shared" si="133"/>
        <v>0</v>
      </c>
      <c r="Y294">
        <f t="shared" si="134"/>
        <v>0</v>
      </c>
      <c r="Z294">
        <f t="shared" si="135"/>
        <v>0</v>
      </c>
      <c r="AA294">
        <f t="shared" si="136"/>
        <v>0</v>
      </c>
      <c r="AB294">
        <f t="shared" si="137"/>
        <v>0</v>
      </c>
      <c r="AC294">
        <f t="shared" si="138"/>
        <v>0</v>
      </c>
      <c r="AD294">
        <f t="shared" si="139"/>
        <v>0</v>
      </c>
      <c r="AE294">
        <f t="shared" si="140"/>
        <v>1</v>
      </c>
      <c r="AF294">
        <f t="shared" si="141"/>
        <v>0</v>
      </c>
      <c r="AG294">
        <f t="shared" si="142"/>
        <v>0</v>
      </c>
      <c r="AH294">
        <f t="shared" si="143"/>
        <v>0</v>
      </c>
      <c r="AI294">
        <f t="shared" si="144"/>
        <v>1</v>
      </c>
      <c r="AJ294">
        <f t="shared" si="145"/>
        <v>0</v>
      </c>
      <c r="AK294">
        <f t="shared" si="146"/>
        <v>0</v>
      </c>
    </row>
    <row r="295" spans="1:37" x14ac:dyDescent="0.35">
      <c r="A295" s="1">
        <v>41202</v>
      </c>
      <c r="B295">
        <v>6801</v>
      </c>
      <c r="C295">
        <v>6009</v>
      </c>
      <c r="D295">
        <f t="shared" si="147"/>
        <v>6</v>
      </c>
      <c r="E295">
        <f t="shared" si="148"/>
        <v>1</v>
      </c>
      <c r="F295">
        <f t="shared" si="153"/>
        <v>0</v>
      </c>
      <c r="G295">
        <f t="shared" si="153"/>
        <v>0</v>
      </c>
      <c r="H295">
        <f t="shared" si="153"/>
        <v>0</v>
      </c>
      <c r="I295">
        <f t="shared" si="153"/>
        <v>0</v>
      </c>
      <c r="J295">
        <f t="shared" si="153"/>
        <v>0</v>
      </c>
      <c r="K295">
        <f t="shared" si="153"/>
        <v>1</v>
      </c>
      <c r="L295">
        <f t="shared" si="150"/>
        <v>5455</v>
      </c>
      <c r="M295">
        <f t="shared" si="152"/>
        <v>6800</v>
      </c>
      <c r="N295">
        <f t="shared" si="151"/>
        <v>5138</v>
      </c>
      <c r="O295">
        <f t="shared" si="124"/>
        <v>10</v>
      </c>
      <c r="P295" t="str">
        <f t="shared" si="125"/>
        <v>Autumn</v>
      </c>
      <c r="Q295">
        <f t="shared" si="126"/>
        <v>20</v>
      </c>
      <c r="R295">
        <f t="shared" si="127"/>
        <v>0</v>
      </c>
      <c r="S295">
        <f t="shared" si="128"/>
        <v>0</v>
      </c>
      <c r="T295">
        <f t="shared" si="129"/>
        <v>0</v>
      </c>
      <c r="U295">
        <f t="shared" si="130"/>
        <v>1</v>
      </c>
      <c r="V295">
        <f t="shared" si="131"/>
        <v>0</v>
      </c>
      <c r="W295">
        <f t="shared" si="132"/>
        <v>0</v>
      </c>
      <c r="X295">
        <f t="shared" si="133"/>
        <v>0</v>
      </c>
      <c r="Y295">
        <f t="shared" si="134"/>
        <v>0</v>
      </c>
      <c r="Z295">
        <f t="shared" si="135"/>
        <v>0</v>
      </c>
      <c r="AA295">
        <f t="shared" si="136"/>
        <v>0</v>
      </c>
      <c r="AB295">
        <f t="shared" si="137"/>
        <v>0</v>
      </c>
      <c r="AC295">
        <f t="shared" si="138"/>
        <v>0</v>
      </c>
      <c r="AD295">
        <f t="shared" si="139"/>
        <v>0</v>
      </c>
      <c r="AE295">
        <f t="shared" si="140"/>
        <v>1</v>
      </c>
      <c r="AF295">
        <f t="shared" si="141"/>
        <v>0</v>
      </c>
      <c r="AG295">
        <f t="shared" si="142"/>
        <v>0</v>
      </c>
      <c r="AH295">
        <f t="shared" si="143"/>
        <v>0</v>
      </c>
      <c r="AI295">
        <f t="shared" si="144"/>
        <v>0</v>
      </c>
      <c r="AJ295">
        <f t="shared" si="145"/>
        <v>1</v>
      </c>
      <c r="AK295">
        <f t="shared" si="146"/>
        <v>0</v>
      </c>
    </row>
    <row r="296" spans="1:37" x14ac:dyDescent="0.35">
      <c r="A296" s="1">
        <v>41203</v>
      </c>
      <c r="B296">
        <v>4628.5</v>
      </c>
      <c r="C296">
        <v>6801</v>
      </c>
      <c r="D296">
        <f t="shared" si="147"/>
        <v>7</v>
      </c>
      <c r="E296">
        <f t="shared" si="148"/>
        <v>1</v>
      </c>
      <c r="F296">
        <f t="shared" si="153"/>
        <v>0</v>
      </c>
      <c r="G296">
        <f t="shared" si="153"/>
        <v>0</v>
      </c>
      <c r="H296">
        <f t="shared" si="153"/>
        <v>0</v>
      </c>
      <c r="I296">
        <f t="shared" si="153"/>
        <v>0</v>
      </c>
      <c r="J296">
        <f t="shared" si="153"/>
        <v>0</v>
      </c>
      <c r="K296">
        <f t="shared" si="153"/>
        <v>0</v>
      </c>
      <c r="L296">
        <f t="shared" si="150"/>
        <v>5959</v>
      </c>
      <c r="M296">
        <f t="shared" si="152"/>
        <v>6959</v>
      </c>
      <c r="N296">
        <f t="shared" si="151"/>
        <v>5617.4</v>
      </c>
      <c r="O296">
        <f t="shared" si="124"/>
        <v>10</v>
      </c>
      <c r="P296" t="str">
        <f t="shared" si="125"/>
        <v>Autumn</v>
      </c>
      <c r="Q296">
        <f t="shared" si="126"/>
        <v>21</v>
      </c>
      <c r="R296">
        <f t="shared" si="127"/>
        <v>0</v>
      </c>
      <c r="S296">
        <f t="shared" si="128"/>
        <v>0</v>
      </c>
      <c r="T296">
        <f t="shared" si="129"/>
        <v>0</v>
      </c>
      <c r="U296">
        <f t="shared" si="130"/>
        <v>1</v>
      </c>
      <c r="V296">
        <f t="shared" si="131"/>
        <v>0</v>
      </c>
      <c r="W296">
        <f t="shared" si="132"/>
        <v>0</v>
      </c>
      <c r="X296">
        <f t="shared" si="133"/>
        <v>0</v>
      </c>
      <c r="Y296">
        <f t="shared" si="134"/>
        <v>0</v>
      </c>
      <c r="Z296">
        <f t="shared" si="135"/>
        <v>0</v>
      </c>
      <c r="AA296">
        <f t="shared" si="136"/>
        <v>0</v>
      </c>
      <c r="AB296">
        <f t="shared" si="137"/>
        <v>0</v>
      </c>
      <c r="AC296">
        <f t="shared" si="138"/>
        <v>0</v>
      </c>
      <c r="AD296">
        <f t="shared" si="139"/>
        <v>0</v>
      </c>
      <c r="AE296">
        <f t="shared" si="140"/>
        <v>1</v>
      </c>
      <c r="AF296">
        <f t="shared" si="141"/>
        <v>0</v>
      </c>
      <c r="AG296">
        <f t="shared" si="142"/>
        <v>0</v>
      </c>
      <c r="AH296">
        <f t="shared" si="143"/>
        <v>0</v>
      </c>
      <c r="AI296">
        <f t="shared" si="144"/>
        <v>0</v>
      </c>
      <c r="AJ296">
        <f t="shared" si="145"/>
        <v>1</v>
      </c>
      <c r="AK296">
        <f t="shared" si="146"/>
        <v>0</v>
      </c>
    </row>
    <row r="297" spans="1:37" x14ac:dyDescent="0.35">
      <c r="A297" s="1">
        <v>41204</v>
      </c>
      <c r="B297">
        <v>3390</v>
      </c>
      <c r="C297">
        <v>4628.5</v>
      </c>
      <c r="D297">
        <f t="shared" si="147"/>
        <v>1</v>
      </c>
      <c r="E297">
        <f t="shared" si="148"/>
        <v>0</v>
      </c>
      <c r="F297">
        <f t="shared" si="153"/>
        <v>1</v>
      </c>
      <c r="G297">
        <f t="shared" si="153"/>
        <v>0</v>
      </c>
      <c r="H297">
        <f t="shared" si="153"/>
        <v>0</v>
      </c>
      <c r="I297">
        <f t="shared" si="153"/>
        <v>0</v>
      </c>
      <c r="J297">
        <f t="shared" si="153"/>
        <v>0</v>
      </c>
      <c r="K297">
        <f t="shared" si="153"/>
        <v>0</v>
      </c>
      <c r="L297">
        <f t="shared" si="150"/>
        <v>5812.833333333333</v>
      </c>
      <c r="M297">
        <f t="shared" si="152"/>
        <v>4404</v>
      </c>
      <c r="N297">
        <f t="shared" si="151"/>
        <v>5558.9</v>
      </c>
      <c r="O297">
        <f t="shared" si="124"/>
        <v>10</v>
      </c>
      <c r="P297" t="str">
        <f t="shared" si="125"/>
        <v>Autumn</v>
      </c>
      <c r="Q297">
        <f t="shared" si="126"/>
        <v>22</v>
      </c>
      <c r="R297">
        <f t="shared" si="127"/>
        <v>0</v>
      </c>
      <c r="S297">
        <f t="shared" si="128"/>
        <v>0</v>
      </c>
      <c r="T297">
        <f t="shared" si="129"/>
        <v>0</v>
      </c>
      <c r="U297">
        <f t="shared" si="130"/>
        <v>1</v>
      </c>
      <c r="V297">
        <f t="shared" si="131"/>
        <v>0</v>
      </c>
      <c r="W297">
        <f t="shared" si="132"/>
        <v>0</v>
      </c>
      <c r="X297">
        <f t="shared" si="133"/>
        <v>0</v>
      </c>
      <c r="Y297">
        <f t="shared" si="134"/>
        <v>0</v>
      </c>
      <c r="Z297">
        <f t="shared" si="135"/>
        <v>0</v>
      </c>
      <c r="AA297">
        <f t="shared" si="136"/>
        <v>0</v>
      </c>
      <c r="AB297">
        <f t="shared" si="137"/>
        <v>0</v>
      </c>
      <c r="AC297">
        <f t="shared" si="138"/>
        <v>0</v>
      </c>
      <c r="AD297">
        <f t="shared" si="139"/>
        <v>0</v>
      </c>
      <c r="AE297">
        <f t="shared" si="140"/>
        <v>1</v>
      </c>
      <c r="AF297">
        <f t="shared" si="141"/>
        <v>0</v>
      </c>
      <c r="AG297">
        <f t="shared" si="142"/>
        <v>0</v>
      </c>
      <c r="AH297">
        <f t="shared" si="143"/>
        <v>0</v>
      </c>
      <c r="AI297">
        <f t="shared" si="144"/>
        <v>0</v>
      </c>
      <c r="AJ297">
        <f t="shared" si="145"/>
        <v>1</v>
      </c>
      <c r="AK297">
        <f t="shared" si="146"/>
        <v>0</v>
      </c>
    </row>
    <row r="298" spans="1:37" x14ac:dyDescent="0.35">
      <c r="A298" s="1">
        <v>41205</v>
      </c>
      <c r="B298">
        <v>5303</v>
      </c>
      <c r="C298">
        <v>3390</v>
      </c>
      <c r="D298">
        <f t="shared" si="147"/>
        <v>2</v>
      </c>
      <c r="E298">
        <f t="shared" si="148"/>
        <v>0</v>
      </c>
      <c r="F298">
        <f t="shared" si="153"/>
        <v>0</v>
      </c>
      <c r="G298">
        <f t="shared" si="153"/>
        <v>1</v>
      </c>
      <c r="H298">
        <f t="shared" si="153"/>
        <v>0</v>
      </c>
      <c r="I298">
        <f t="shared" si="153"/>
        <v>0</v>
      </c>
      <c r="J298">
        <f t="shared" si="153"/>
        <v>0</v>
      </c>
      <c r="K298">
        <f t="shared" si="153"/>
        <v>0</v>
      </c>
      <c r="L298">
        <f t="shared" si="150"/>
        <v>4939.833333333333</v>
      </c>
      <c r="M298">
        <f t="shared" si="152"/>
        <v>4921</v>
      </c>
      <c r="N298">
        <f t="shared" si="151"/>
        <v>5179.1000000000004</v>
      </c>
      <c r="O298">
        <f t="shared" si="124"/>
        <v>10</v>
      </c>
      <c r="P298" t="str">
        <f t="shared" si="125"/>
        <v>Autumn</v>
      </c>
      <c r="Q298">
        <f t="shared" si="126"/>
        <v>23</v>
      </c>
      <c r="R298">
        <f t="shared" si="127"/>
        <v>0</v>
      </c>
      <c r="S298">
        <f t="shared" si="128"/>
        <v>0</v>
      </c>
      <c r="T298">
        <f t="shared" si="129"/>
        <v>0</v>
      </c>
      <c r="U298">
        <f t="shared" si="130"/>
        <v>1</v>
      </c>
      <c r="V298">
        <f t="shared" si="131"/>
        <v>0</v>
      </c>
      <c r="W298">
        <f t="shared" si="132"/>
        <v>0</v>
      </c>
      <c r="X298">
        <f t="shared" si="133"/>
        <v>0</v>
      </c>
      <c r="Y298">
        <f t="shared" si="134"/>
        <v>0</v>
      </c>
      <c r="Z298">
        <f t="shared" si="135"/>
        <v>0</v>
      </c>
      <c r="AA298">
        <f t="shared" si="136"/>
        <v>0</v>
      </c>
      <c r="AB298">
        <f t="shared" si="137"/>
        <v>0</v>
      </c>
      <c r="AC298">
        <f t="shared" si="138"/>
        <v>0</v>
      </c>
      <c r="AD298">
        <f t="shared" si="139"/>
        <v>0</v>
      </c>
      <c r="AE298">
        <f t="shared" si="140"/>
        <v>1</v>
      </c>
      <c r="AF298">
        <f t="shared" si="141"/>
        <v>0</v>
      </c>
      <c r="AG298">
        <f t="shared" si="142"/>
        <v>0</v>
      </c>
      <c r="AH298">
        <f t="shared" si="143"/>
        <v>0</v>
      </c>
      <c r="AI298">
        <f t="shared" si="144"/>
        <v>0</v>
      </c>
      <c r="AJ298">
        <f t="shared" si="145"/>
        <v>1</v>
      </c>
      <c r="AK298">
        <f t="shared" si="146"/>
        <v>0</v>
      </c>
    </row>
    <row r="299" spans="1:37" x14ac:dyDescent="0.35">
      <c r="A299" s="1">
        <v>41206</v>
      </c>
      <c r="B299">
        <v>5852</v>
      </c>
      <c r="C299">
        <v>5303</v>
      </c>
      <c r="D299">
        <f t="shared" si="147"/>
        <v>3</v>
      </c>
      <c r="E299">
        <f t="shared" si="148"/>
        <v>0</v>
      </c>
      <c r="F299">
        <f t="shared" si="153"/>
        <v>0</v>
      </c>
      <c r="G299">
        <f t="shared" si="153"/>
        <v>0</v>
      </c>
      <c r="H299">
        <f t="shared" si="153"/>
        <v>1</v>
      </c>
      <c r="I299">
        <f t="shared" si="153"/>
        <v>0</v>
      </c>
      <c r="J299">
        <f t="shared" si="153"/>
        <v>0</v>
      </c>
      <c r="K299">
        <f t="shared" si="153"/>
        <v>0</v>
      </c>
      <c r="L299">
        <f t="shared" si="150"/>
        <v>4440.5</v>
      </c>
      <c r="M299">
        <f t="shared" si="152"/>
        <v>5289</v>
      </c>
      <c r="N299">
        <f t="shared" si="151"/>
        <v>5226.3</v>
      </c>
      <c r="O299">
        <f t="shared" si="124"/>
        <v>10</v>
      </c>
      <c r="P299" t="str">
        <f t="shared" si="125"/>
        <v>Autumn</v>
      </c>
      <c r="Q299">
        <f t="shared" si="126"/>
        <v>24</v>
      </c>
      <c r="R299">
        <f t="shared" si="127"/>
        <v>0</v>
      </c>
      <c r="S299">
        <f t="shared" si="128"/>
        <v>0</v>
      </c>
      <c r="T299">
        <f t="shared" si="129"/>
        <v>0</v>
      </c>
      <c r="U299">
        <f t="shared" si="130"/>
        <v>1</v>
      </c>
      <c r="V299">
        <f t="shared" si="131"/>
        <v>0</v>
      </c>
      <c r="W299">
        <f t="shared" si="132"/>
        <v>0</v>
      </c>
      <c r="X299">
        <f t="shared" si="133"/>
        <v>0</v>
      </c>
      <c r="Y299">
        <f t="shared" si="134"/>
        <v>0</v>
      </c>
      <c r="Z299">
        <f t="shared" si="135"/>
        <v>0</v>
      </c>
      <c r="AA299">
        <f t="shared" si="136"/>
        <v>0</v>
      </c>
      <c r="AB299">
        <f t="shared" si="137"/>
        <v>0</v>
      </c>
      <c r="AC299">
        <f t="shared" si="138"/>
        <v>0</v>
      </c>
      <c r="AD299">
        <f t="shared" si="139"/>
        <v>0</v>
      </c>
      <c r="AE299">
        <f t="shared" si="140"/>
        <v>1</v>
      </c>
      <c r="AF299">
        <f t="shared" si="141"/>
        <v>0</v>
      </c>
      <c r="AG299">
        <f t="shared" si="142"/>
        <v>0</v>
      </c>
      <c r="AH299">
        <f t="shared" si="143"/>
        <v>0</v>
      </c>
      <c r="AI299">
        <f t="shared" si="144"/>
        <v>0</v>
      </c>
      <c r="AJ299">
        <f t="shared" si="145"/>
        <v>1</v>
      </c>
      <c r="AK299">
        <f t="shared" si="146"/>
        <v>0</v>
      </c>
    </row>
    <row r="300" spans="1:37" x14ac:dyDescent="0.35">
      <c r="A300" s="1">
        <v>41207</v>
      </c>
      <c r="B300">
        <v>6591</v>
      </c>
      <c r="C300">
        <v>5852</v>
      </c>
      <c r="D300">
        <f t="shared" si="147"/>
        <v>4</v>
      </c>
      <c r="E300">
        <f t="shared" si="148"/>
        <v>0</v>
      </c>
      <c r="F300">
        <f t="shared" si="153"/>
        <v>0</v>
      </c>
      <c r="G300">
        <f t="shared" si="153"/>
        <v>0</v>
      </c>
      <c r="H300">
        <f t="shared" si="153"/>
        <v>0</v>
      </c>
      <c r="I300">
        <f t="shared" si="153"/>
        <v>1</v>
      </c>
      <c r="J300">
        <f t="shared" si="153"/>
        <v>0</v>
      </c>
      <c r="K300">
        <f t="shared" si="153"/>
        <v>0</v>
      </c>
      <c r="L300">
        <f t="shared" si="150"/>
        <v>4848.333333333333</v>
      </c>
      <c r="M300">
        <f t="shared" si="152"/>
        <v>5067</v>
      </c>
      <c r="N300">
        <f t="shared" si="151"/>
        <v>5194.8999999999996</v>
      </c>
      <c r="O300">
        <f t="shared" si="124"/>
        <v>10</v>
      </c>
      <c r="P300" t="str">
        <f t="shared" si="125"/>
        <v>Autumn</v>
      </c>
      <c r="Q300">
        <f t="shared" si="126"/>
        <v>25</v>
      </c>
      <c r="R300">
        <f t="shared" si="127"/>
        <v>0</v>
      </c>
      <c r="S300">
        <f t="shared" si="128"/>
        <v>0</v>
      </c>
      <c r="T300">
        <f t="shared" si="129"/>
        <v>0</v>
      </c>
      <c r="U300">
        <f t="shared" si="130"/>
        <v>1</v>
      </c>
      <c r="V300">
        <f t="shared" si="131"/>
        <v>0</v>
      </c>
      <c r="W300">
        <f t="shared" si="132"/>
        <v>0</v>
      </c>
      <c r="X300">
        <f t="shared" si="133"/>
        <v>0</v>
      </c>
      <c r="Y300">
        <f t="shared" si="134"/>
        <v>0</v>
      </c>
      <c r="Z300">
        <f t="shared" si="135"/>
        <v>0</v>
      </c>
      <c r="AA300">
        <f t="shared" si="136"/>
        <v>0</v>
      </c>
      <c r="AB300">
        <f t="shared" si="137"/>
        <v>0</v>
      </c>
      <c r="AC300">
        <f t="shared" si="138"/>
        <v>0</v>
      </c>
      <c r="AD300">
        <f t="shared" si="139"/>
        <v>0</v>
      </c>
      <c r="AE300">
        <f t="shared" si="140"/>
        <v>1</v>
      </c>
      <c r="AF300">
        <f t="shared" si="141"/>
        <v>0</v>
      </c>
      <c r="AG300">
        <f t="shared" si="142"/>
        <v>0</v>
      </c>
      <c r="AH300">
        <f t="shared" si="143"/>
        <v>0</v>
      </c>
      <c r="AI300">
        <f t="shared" si="144"/>
        <v>0</v>
      </c>
      <c r="AJ300">
        <f t="shared" si="145"/>
        <v>1</v>
      </c>
      <c r="AK300">
        <f t="shared" si="146"/>
        <v>1</v>
      </c>
    </row>
    <row r="301" spans="1:37" x14ac:dyDescent="0.35">
      <c r="A301" s="1">
        <v>41208</v>
      </c>
      <c r="B301">
        <v>4628.5</v>
      </c>
      <c r="C301">
        <v>6591</v>
      </c>
      <c r="D301">
        <f t="shared" si="147"/>
        <v>5</v>
      </c>
      <c r="E301">
        <f t="shared" si="148"/>
        <v>0</v>
      </c>
      <c r="F301">
        <f t="shared" si="153"/>
        <v>0</v>
      </c>
      <c r="G301">
        <f t="shared" si="153"/>
        <v>0</v>
      </c>
      <c r="H301">
        <f t="shared" si="153"/>
        <v>0</v>
      </c>
      <c r="I301">
        <f t="shared" si="153"/>
        <v>0</v>
      </c>
      <c r="J301">
        <f t="shared" si="153"/>
        <v>1</v>
      </c>
      <c r="K301">
        <f t="shared" si="153"/>
        <v>0</v>
      </c>
      <c r="L301">
        <f t="shared" si="150"/>
        <v>5915.333333333333</v>
      </c>
      <c r="M301">
        <f t="shared" si="152"/>
        <v>6009</v>
      </c>
      <c r="N301">
        <f t="shared" si="151"/>
        <v>5152.8999999999996</v>
      </c>
      <c r="O301">
        <f t="shared" si="124"/>
        <v>10</v>
      </c>
      <c r="P301" t="str">
        <f t="shared" si="125"/>
        <v>Autumn</v>
      </c>
      <c r="Q301">
        <f t="shared" si="126"/>
        <v>26</v>
      </c>
      <c r="R301">
        <f t="shared" si="127"/>
        <v>0</v>
      </c>
      <c r="S301">
        <f t="shared" si="128"/>
        <v>0</v>
      </c>
      <c r="T301">
        <f t="shared" si="129"/>
        <v>0</v>
      </c>
      <c r="U301">
        <f t="shared" si="130"/>
        <v>1</v>
      </c>
      <c r="V301">
        <f t="shared" si="131"/>
        <v>0</v>
      </c>
      <c r="W301">
        <f t="shared" si="132"/>
        <v>0</v>
      </c>
      <c r="X301">
        <f t="shared" si="133"/>
        <v>0</v>
      </c>
      <c r="Y301">
        <f t="shared" si="134"/>
        <v>0</v>
      </c>
      <c r="Z301">
        <f t="shared" si="135"/>
        <v>0</v>
      </c>
      <c r="AA301">
        <f t="shared" si="136"/>
        <v>0</v>
      </c>
      <c r="AB301">
        <f t="shared" si="137"/>
        <v>0</v>
      </c>
      <c r="AC301">
        <f t="shared" si="138"/>
        <v>0</v>
      </c>
      <c r="AD301">
        <f t="shared" si="139"/>
        <v>0</v>
      </c>
      <c r="AE301">
        <f t="shared" si="140"/>
        <v>1</v>
      </c>
      <c r="AF301">
        <f t="shared" si="141"/>
        <v>0</v>
      </c>
      <c r="AG301">
        <f t="shared" si="142"/>
        <v>0</v>
      </c>
      <c r="AH301">
        <f t="shared" si="143"/>
        <v>0</v>
      </c>
      <c r="AI301">
        <f t="shared" si="144"/>
        <v>0</v>
      </c>
      <c r="AJ301">
        <f t="shared" si="145"/>
        <v>1</v>
      </c>
      <c r="AK301">
        <f t="shared" si="146"/>
        <v>1</v>
      </c>
    </row>
    <row r="302" spans="1:37" x14ac:dyDescent="0.35">
      <c r="A302" s="1">
        <v>41209</v>
      </c>
      <c r="B302">
        <v>4628.5</v>
      </c>
      <c r="C302">
        <v>4628.5</v>
      </c>
      <c r="D302">
        <f t="shared" si="147"/>
        <v>6</v>
      </c>
      <c r="E302">
        <f t="shared" si="148"/>
        <v>1</v>
      </c>
      <c r="F302">
        <f t="shared" si="153"/>
        <v>0</v>
      </c>
      <c r="G302">
        <f t="shared" si="153"/>
        <v>0</v>
      </c>
      <c r="H302">
        <f t="shared" si="153"/>
        <v>0</v>
      </c>
      <c r="I302">
        <f t="shared" si="153"/>
        <v>0</v>
      </c>
      <c r="J302">
        <f t="shared" si="153"/>
        <v>0</v>
      </c>
      <c r="K302">
        <f t="shared" si="153"/>
        <v>1</v>
      </c>
      <c r="L302">
        <f t="shared" si="150"/>
        <v>5690.5</v>
      </c>
      <c r="M302">
        <f t="shared" si="152"/>
        <v>6801</v>
      </c>
      <c r="N302">
        <f t="shared" si="151"/>
        <v>5152.8999999999996</v>
      </c>
      <c r="O302">
        <f t="shared" si="124"/>
        <v>10</v>
      </c>
      <c r="P302" t="str">
        <f t="shared" si="125"/>
        <v>Autumn</v>
      </c>
      <c r="Q302">
        <f t="shared" si="126"/>
        <v>27</v>
      </c>
      <c r="R302">
        <f t="shared" si="127"/>
        <v>0</v>
      </c>
      <c r="S302">
        <f t="shared" si="128"/>
        <v>0</v>
      </c>
      <c r="T302">
        <f t="shared" si="129"/>
        <v>0</v>
      </c>
      <c r="U302">
        <f t="shared" si="130"/>
        <v>1</v>
      </c>
      <c r="V302">
        <f t="shared" si="131"/>
        <v>0</v>
      </c>
      <c r="W302">
        <f t="shared" si="132"/>
        <v>0</v>
      </c>
      <c r="X302">
        <f t="shared" si="133"/>
        <v>0</v>
      </c>
      <c r="Y302">
        <f t="shared" si="134"/>
        <v>0</v>
      </c>
      <c r="Z302">
        <f t="shared" si="135"/>
        <v>0</v>
      </c>
      <c r="AA302">
        <f t="shared" si="136"/>
        <v>0</v>
      </c>
      <c r="AB302">
        <f t="shared" si="137"/>
        <v>0</v>
      </c>
      <c r="AC302">
        <f t="shared" si="138"/>
        <v>0</v>
      </c>
      <c r="AD302">
        <f t="shared" si="139"/>
        <v>0</v>
      </c>
      <c r="AE302">
        <f t="shared" si="140"/>
        <v>1</v>
      </c>
      <c r="AF302">
        <f t="shared" si="141"/>
        <v>0</v>
      </c>
      <c r="AG302">
        <f t="shared" si="142"/>
        <v>0</v>
      </c>
      <c r="AH302">
        <f t="shared" si="143"/>
        <v>0</v>
      </c>
      <c r="AI302">
        <f t="shared" si="144"/>
        <v>0</v>
      </c>
      <c r="AJ302">
        <f t="shared" si="145"/>
        <v>1</v>
      </c>
      <c r="AK302">
        <f t="shared" si="146"/>
        <v>1</v>
      </c>
    </row>
    <row r="303" spans="1:37" x14ac:dyDescent="0.35">
      <c r="A303" s="1">
        <v>41210</v>
      </c>
      <c r="B303">
        <v>4628.5</v>
      </c>
      <c r="C303">
        <v>4628.5</v>
      </c>
      <c r="D303">
        <f t="shared" si="147"/>
        <v>7</v>
      </c>
      <c r="E303">
        <f t="shared" si="148"/>
        <v>1</v>
      </c>
      <c r="F303">
        <f t="shared" si="153"/>
        <v>0</v>
      </c>
      <c r="G303">
        <f t="shared" si="153"/>
        <v>0</v>
      </c>
      <c r="H303">
        <f t="shared" si="153"/>
        <v>0</v>
      </c>
      <c r="I303">
        <f t="shared" si="153"/>
        <v>0</v>
      </c>
      <c r="J303">
        <f t="shared" si="153"/>
        <v>0</v>
      </c>
      <c r="K303">
        <f t="shared" si="153"/>
        <v>0</v>
      </c>
      <c r="L303">
        <f t="shared" si="150"/>
        <v>5282.666666666667</v>
      </c>
      <c r="M303">
        <f t="shared" si="152"/>
        <v>4628.5</v>
      </c>
      <c r="N303">
        <f t="shared" si="151"/>
        <v>5400.6</v>
      </c>
      <c r="O303">
        <f t="shared" si="124"/>
        <v>10</v>
      </c>
      <c r="P303" t="str">
        <f t="shared" si="125"/>
        <v>Autumn</v>
      </c>
      <c r="Q303">
        <f t="shared" si="126"/>
        <v>28</v>
      </c>
      <c r="R303">
        <f t="shared" si="127"/>
        <v>0</v>
      </c>
      <c r="S303">
        <f t="shared" si="128"/>
        <v>0</v>
      </c>
      <c r="T303">
        <f t="shared" si="129"/>
        <v>0</v>
      </c>
      <c r="U303">
        <f t="shared" si="130"/>
        <v>1</v>
      </c>
      <c r="V303">
        <f t="shared" si="131"/>
        <v>0</v>
      </c>
      <c r="W303">
        <f t="shared" si="132"/>
        <v>0</v>
      </c>
      <c r="X303">
        <f t="shared" si="133"/>
        <v>0</v>
      </c>
      <c r="Y303">
        <f t="shared" si="134"/>
        <v>0</v>
      </c>
      <c r="Z303">
        <f t="shared" si="135"/>
        <v>0</v>
      </c>
      <c r="AA303">
        <f t="shared" si="136"/>
        <v>0</v>
      </c>
      <c r="AB303">
        <f t="shared" si="137"/>
        <v>0</v>
      </c>
      <c r="AC303">
        <f t="shared" si="138"/>
        <v>0</v>
      </c>
      <c r="AD303">
        <f t="shared" si="139"/>
        <v>0</v>
      </c>
      <c r="AE303">
        <f t="shared" si="140"/>
        <v>1</v>
      </c>
      <c r="AF303">
        <f t="shared" si="141"/>
        <v>0</v>
      </c>
      <c r="AG303">
        <f t="shared" si="142"/>
        <v>0</v>
      </c>
      <c r="AH303">
        <f t="shared" si="143"/>
        <v>0</v>
      </c>
      <c r="AI303">
        <f t="shared" si="144"/>
        <v>0</v>
      </c>
      <c r="AJ303">
        <f t="shared" si="145"/>
        <v>1</v>
      </c>
      <c r="AK303">
        <f t="shared" si="146"/>
        <v>1</v>
      </c>
    </row>
    <row r="304" spans="1:37" x14ac:dyDescent="0.35">
      <c r="A304" s="1">
        <v>41211</v>
      </c>
      <c r="B304">
        <v>4628.5</v>
      </c>
      <c r="C304">
        <v>4628.5</v>
      </c>
      <c r="D304">
        <f t="shared" si="147"/>
        <v>1</v>
      </c>
      <c r="E304">
        <f t="shared" si="148"/>
        <v>0</v>
      </c>
      <c r="F304">
        <f t="shared" si="153"/>
        <v>1</v>
      </c>
      <c r="G304">
        <f t="shared" si="153"/>
        <v>0</v>
      </c>
      <c r="H304">
        <f t="shared" si="153"/>
        <v>0</v>
      </c>
      <c r="I304">
        <f t="shared" si="153"/>
        <v>0</v>
      </c>
      <c r="J304">
        <f t="shared" si="153"/>
        <v>0</v>
      </c>
      <c r="K304">
        <f t="shared" si="153"/>
        <v>0</v>
      </c>
      <c r="L304">
        <f t="shared" si="150"/>
        <v>4628.5</v>
      </c>
      <c r="M304">
        <f t="shared" si="152"/>
        <v>3390</v>
      </c>
      <c r="N304">
        <f t="shared" si="151"/>
        <v>5265.7</v>
      </c>
      <c r="O304">
        <f t="shared" si="124"/>
        <v>10</v>
      </c>
      <c r="P304" t="str">
        <f t="shared" si="125"/>
        <v>Autumn</v>
      </c>
      <c r="Q304">
        <f t="shared" si="126"/>
        <v>29</v>
      </c>
      <c r="R304">
        <f t="shared" si="127"/>
        <v>0</v>
      </c>
      <c r="S304">
        <f t="shared" si="128"/>
        <v>0</v>
      </c>
      <c r="T304">
        <f t="shared" si="129"/>
        <v>0</v>
      </c>
      <c r="U304">
        <f t="shared" si="130"/>
        <v>1</v>
      </c>
      <c r="V304">
        <f t="shared" si="131"/>
        <v>0</v>
      </c>
      <c r="W304">
        <f t="shared" si="132"/>
        <v>0</v>
      </c>
      <c r="X304">
        <f t="shared" si="133"/>
        <v>0</v>
      </c>
      <c r="Y304">
        <f t="shared" si="134"/>
        <v>0</v>
      </c>
      <c r="Z304">
        <f t="shared" si="135"/>
        <v>0</v>
      </c>
      <c r="AA304">
        <f t="shared" si="136"/>
        <v>0</v>
      </c>
      <c r="AB304">
        <f t="shared" si="137"/>
        <v>0</v>
      </c>
      <c r="AC304">
        <f t="shared" si="138"/>
        <v>0</v>
      </c>
      <c r="AD304">
        <f t="shared" si="139"/>
        <v>0</v>
      </c>
      <c r="AE304">
        <f t="shared" si="140"/>
        <v>1</v>
      </c>
      <c r="AF304">
        <f t="shared" si="141"/>
        <v>0</v>
      </c>
      <c r="AG304">
        <f t="shared" si="142"/>
        <v>0</v>
      </c>
      <c r="AH304">
        <f t="shared" si="143"/>
        <v>0</v>
      </c>
      <c r="AI304">
        <f t="shared" si="144"/>
        <v>0</v>
      </c>
      <c r="AJ304">
        <f t="shared" si="145"/>
        <v>1</v>
      </c>
      <c r="AK304">
        <f t="shared" si="146"/>
        <v>1</v>
      </c>
    </row>
    <row r="305" spans="1:37" x14ac:dyDescent="0.35">
      <c r="A305" s="1">
        <v>41212</v>
      </c>
      <c r="B305">
        <v>5800</v>
      </c>
      <c r="C305">
        <v>4628.5</v>
      </c>
      <c r="D305">
        <f t="shared" si="147"/>
        <v>2</v>
      </c>
      <c r="E305">
        <f t="shared" si="148"/>
        <v>0</v>
      </c>
      <c r="F305">
        <f t="shared" si="153"/>
        <v>0</v>
      </c>
      <c r="G305">
        <f t="shared" si="153"/>
        <v>1</v>
      </c>
      <c r="H305">
        <f t="shared" si="153"/>
        <v>0</v>
      </c>
      <c r="I305">
        <f t="shared" si="153"/>
        <v>0</v>
      </c>
      <c r="J305">
        <f t="shared" si="153"/>
        <v>0</v>
      </c>
      <c r="K305">
        <f t="shared" si="153"/>
        <v>0</v>
      </c>
      <c r="L305">
        <f t="shared" si="150"/>
        <v>4628.5</v>
      </c>
      <c r="M305">
        <f t="shared" si="152"/>
        <v>5303</v>
      </c>
      <c r="N305">
        <f t="shared" si="151"/>
        <v>5021</v>
      </c>
      <c r="O305">
        <f t="shared" si="124"/>
        <v>10</v>
      </c>
      <c r="P305" t="str">
        <f t="shared" si="125"/>
        <v>Autumn</v>
      </c>
      <c r="Q305">
        <f t="shared" si="126"/>
        <v>30</v>
      </c>
      <c r="R305">
        <f t="shared" si="127"/>
        <v>0</v>
      </c>
      <c r="S305">
        <f t="shared" si="128"/>
        <v>0</v>
      </c>
      <c r="T305">
        <f t="shared" si="129"/>
        <v>0</v>
      </c>
      <c r="U305">
        <f t="shared" si="130"/>
        <v>1</v>
      </c>
      <c r="V305">
        <f t="shared" si="131"/>
        <v>0</v>
      </c>
      <c r="W305">
        <f t="shared" si="132"/>
        <v>0</v>
      </c>
      <c r="X305">
        <f t="shared" si="133"/>
        <v>0</v>
      </c>
      <c r="Y305">
        <f t="shared" si="134"/>
        <v>0</v>
      </c>
      <c r="Z305">
        <f t="shared" si="135"/>
        <v>0</v>
      </c>
      <c r="AA305">
        <f t="shared" si="136"/>
        <v>0</v>
      </c>
      <c r="AB305">
        <f t="shared" si="137"/>
        <v>0</v>
      </c>
      <c r="AC305">
        <f t="shared" si="138"/>
        <v>0</v>
      </c>
      <c r="AD305">
        <f t="shared" si="139"/>
        <v>0</v>
      </c>
      <c r="AE305">
        <f t="shared" si="140"/>
        <v>1</v>
      </c>
      <c r="AF305">
        <f t="shared" si="141"/>
        <v>0</v>
      </c>
      <c r="AG305">
        <f t="shared" si="142"/>
        <v>0</v>
      </c>
      <c r="AH305">
        <f t="shared" si="143"/>
        <v>0</v>
      </c>
      <c r="AI305">
        <f t="shared" si="144"/>
        <v>0</v>
      </c>
      <c r="AJ305">
        <f t="shared" si="145"/>
        <v>1</v>
      </c>
      <c r="AK305">
        <f t="shared" si="146"/>
        <v>1</v>
      </c>
    </row>
    <row r="306" spans="1:37" x14ac:dyDescent="0.35">
      <c r="A306" s="1">
        <v>41213</v>
      </c>
      <c r="B306">
        <v>6353</v>
      </c>
      <c r="C306">
        <v>5800</v>
      </c>
      <c r="D306">
        <f t="shared" si="147"/>
        <v>3</v>
      </c>
      <c r="E306">
        <f t="shared" si="148"/>
        <v>0</v>
      </c>
      <c r="F306">
        <f t="shared" si="153"/>
        <v>0</v>
      </c>
      <c r="G306">
        <f t="shared" si="153"/>
        <v>0</v>
      </c>
      <c r="H306">
        <f t="shared" si="153"/>
        <v>1</v>
      </c>
      <c r="I306">
        <f t="shared" si="153"/>
        <v>0</v>
      </c>
      <c r="J306">
        <f t="shared" si="153"/>
        <v>0</v>
      </c>
      <c r="K306">
        <f t="shared" si="153"/>
        <v>0</v>
      </c>
      <c r="L306">
        <f t="shared" si="150"/>
        <v>5019</v>
      </c>
      <c r="M306">
        <f t="shared" si="152"/>
        <v>5852</v>
      </c>
      <c r="N306">
        <f t="shared" si="151"/>
        <v>4862.8</v>
      </c>
      <c r="O306">
        <f t="shared" si="124"/>
        <v>10</v>
      </c>
      <c r="P306" t="str">
        <f t="shared" si="125"/>
        <v>Autumn</v>
      </c>
      <c r="Q306">
        <f t="shared" si="126"/>
        <v>31</v>
      </c>
      <c r="R306">
        <f t="shared" si="127"/>
        <v>0</v>
      </c>
      <c r="S306">
        <f t="shared" si="128"/>
        <v>0</v>
      </c>
      <c r="T306">
        <f t="shared" si="129"/>
        <v>0</v>
      </c>
      <c r="U306">
        <f t="shared" si="130"/>
        <v>1</v>
      </c>
      <c r="V306">
        <f t="shared" si="131"/>
        <v>0</v>
      </c>
      <c r="W306">
        <f t="shared" si="132"/>
        <v>0</v>
      </c>
      <c r="X306">
        <f t="shared" si="133"/>
        <v>0</v>
      </c>
      <c r="Y306">
        <f t="shared" si="134"/>
        <v>0</v>
      </c>
      <c r="Z306">
        <f t="shared" si="135"/>
        <v>0</v>
      </c>
      <c r="AA306">
        <f t="shared" si="136"/>
        <v>0</v>
      </c>
      <c r="AB306">
        <f t="shared" si="137"/>
        <v>0</v>
      </c>
      <c r="AC306">
        <f t="shared" si="138"/>
        <v>0</v>
      </c>
      <c r="AD306">
        <f t="shared" si="139"/>
        <v>0</v>
      </c>
      <c r="AE306">
        <f t="shared" si="140"/>
        <v>1</v>
      </c>
      <c r="AF306">
        <f t="shared" si="141"/>
        <v>0</v>
      </c>
      <c r="AG306">
        <f t="shared" si="142"/>
        <v>0</v>
      </c>
      <c r="AH306">
        <f t="shared" si="143"/>
        <v>0</v>
      </c>
      <c r="AI306">
        <f t="shared" si="144"/>
        <v>1</v>
      </c>
      <c r="AJ306">
        <f t="shared" si="145"/>
        <v>0</v>
      </c>
      <c r="AK306">
        <f t="shared" si="146"/>
        <v>0</v>
      </c>
    </row>
    <row r="307" spans="1:37" x14ac:dyDescent="0.35">
      <c r="A307" s="1">
        <v>41214</v>
      </c>
      <c r="B307">
        <v>6383</v>
      </c>
      <c r="C307">
        <v>6353</v>
      </c>
      <c r="D307">
        <f t="shared" si="147"/>
        <v>4</v>
      </c>
      <c r="E307">
        <f t="shared" si="148"/>
        <v>0</v>
      </c>
      <c r="F307">
        <f t="shared" si="153"/>
        <v>0</v>
      </c>
      <c r="G307">
        <f t="shared" si="153"/>
        <v>0</v>
      </c>
      <c r="H307">
        <f t="shared" si="153"/>
        <v>0</v>
      </c>
      <c r="I307">
        <f t="shared" si="153"/>
        <v>1</v>
      </c>
      <c r="J307">
        <f t="shared" si="153"/>
        <v>0</v>
      </c>
      <c r="K307">
        <f t="shared" si="153"/>
        <v>0</v>
      </c>
      <c r="L307">
        <f t="shared" si="150"/>
        <v>5593.833333333333</v>
      </c>
      <c r="M307">
        <f t="shared" si="152"/>
        <v>6591</v>
      </c>
      <c r="N307">
        <f t="shared" si="151"/>
        <v>5207.7</v>
      </c>
      <c r="O307">
        <f t="shared" si="124"/>
        <v>11</v>
      </c>
      <c r="P307" t="str">
        <f t="shared" si="125"/>
        <v>Autumn</v>
      </c>
      <c r="Q307">
        <f t="shared" si="126"/>
        <v>1</v>
      </c>
      <c r="R307">
        <f t="shared" si="127"/>
        <v>0</v>
      </c>
      <c r="S307">
        <f t="shared" si="128"/>
        <v>0</v>
      </c>
      <c r="T307">
        <f t="shared" si="129"/>
        <v>0</v>
      </c>
      <c r="U307">
        <f t="shared" si="130"/>
        <v>1</v>
      </c>
      <c r="V307">
        <f t="shared" si="131"/>
        <v>0</v>
      </c>
      <c r="W307">
        <f t="shared" si="132"/>
        <v>0</v>
      </c>
      <c r="X307">
        <f t="shared" si="133"/>
        <v>0</v>
      </c>
      <c r="Y307">
        <f t="shared" si="134"/>
        <v>0</v>
      </c>
      <c r="Z307">
        <f t="shared" si="135"/>
        <v>0</v>
      </c>
      <c r="AA307">
        <f t="shared" si="136"/>
        <v>0</v>
      </c>
      <c r="AB307">
        <f t="shared" si="137"/>
        <v>0</v>
      </c>
      <c r="AC307">
        <f t="shared" si="138"/>
        <v>0</v>
      </c>
      <c r="AD307">
        <f t="shared" si="139"/>
        <v>0</v>
      </c>
      <c r="AE307">
        <f t="shared" si="140"/>
        <v>0</v>
      </c>
      <c r="AF307">
        <f t="shared" si="141"/>
        <v>1</v>
      </c>
      <c r="AG307">
        <f t="shared" si="142"/>
        <v>0</v>
      </c>
      <c r="AH307">
        <f t="shared" si="143"/>
        <v>1</v>
      </c>
      <c r="AI307">
        <f t="shared" si="144"/>
        <v>0</v>
      </c>
      <c r="AJ307">
        <f t="shared" si="145"/>
        <v>0</v>
      </c>
      <c r="AK307">
        <f t="shared" si="146"/>
        <v>0</v>
      </c>
    </row>
    <row r="308" spans="1:37" x14ac:dyDescent="0.35">
      <c r="A308" s="1">
        <v>41215</v>
      </c>
      <c r="B308">
        <v>6562</v>
      </c>
      <c r="C308">
        <v>6383</v>
      </c>
      <c r="D308">
        <f t="shared" si="147"/>
        <v>5</v>
      </c>
      <c r="E308">
        <f t="shared" si="148"/>
        <v>0</v>
      </c>
      <c r="F308">
        <f t="shared" si="153"/>
        <v>0</v>
      </c>
      <c r="G308">
        <f t="shared" si="153"/>
        <v>0</v>
      </c>
      <c r="H308">
        <f t="shared" si="153"/>
        <v>0</v>
      </c>
      <c r="I308">
        <f t="shared" si="153"/>
        <v>0</v>
      </c>
      <c r="J308">
        <f t="shared" si="153"/>
        <v>1</v>
      </c>
      <c r="K308">
        <f t="shared" si="153"/>
        <v>0</v>
      </c>
      <c r="L308">
        <f t="shared" si="150"/>
        <v>6178.666666666667</v>
      </c>
      <c r="M308">
        <f t="shared" si="152"/>
        <v>4628.5</v>
      </c>
      <c r="N308">
        <f t="shared" si="151"/>
        <v>5558.6</v>
      </c>
      <c r="O308">
        <f t="shared" si="124"/>
        <v>11</v>
      </c>
      <c r="P308" t="str">
        <f t="shared" si="125"/>
        <v>Autumn</v>
      </c>
      <c r="Q308">
        <f t="shared" si="126"/>
        <v>2</v>
      </c>
      <c r="R308">
        <f t="shared" si="127"/>
        <v>0</v>
      </c>
      <c r="S308">
        <f t="shared" si="128"/>
        <v>0</v>
      </c>
      <c r="T308">
        <f t="shared" si="129"/>
        <v>0</v>
      </c>
      <c r="U308">
        <f t="shared" si="130"/>
        <v>1</v>
      </c>
      <c r="V308">
        <f t="shared" si="131"/>
        <v>0</v>
      </c>
      <c r="W308">
        <f t="shared" si="132"/>
        <v>0</v>
      </c>
      <c r="X308">
        <f t="shared" si="133"/>
        <v>0</v>
      </c>
      <c r="Y308">
        <f t="shared" si="134"/>
        <v>0</v>
      </c>
      <c r="Z308">
        <f t="shared" si="135"/>
        <v>0</v>
      </c>
      <c r="AA308">
        <f t="shared" si="136"/>
        <v>0</v>
      </c>
      <c r="AB308">
        <f t="shared" si="137"/>
        <v>0</v>
      </c>
      <c r="AC308">
        <f t="shared" si="138"/>
        <v>0</v>
      </c>
      <c r="AD308">
        <f t="shared" si="139"/>
        <v>0</v>
      </c>
      <c r="AE308">
        <f t="shared" si="140"/>
        <v>0</v>
      </c>
      <c r="AF308">
        <f t="shared" si="141"/>
        <v>1</v>
      </c>
      <c r="AG308">
        <f t="shared" si="142"/>
        <v>0</v>
      </c>
      <c r="AH308">
        <f t="shared" si="143"/>
        <v>1</v>
      </c>
      <c r="AI308">
        <f t="shared" si="144"/>
        <v>0</v>
      </c>
      <c r="AJ308">
        <f t="shared" si="145"/>
        <v>0</v>
      </c>
      <c r="AK308">
        <f t="shared" si="146"/>
        <v>0</v>
      </c>
    </row>
    <row r="309" spans="1:37" x14ac:dyDescent="0.35">
      <c r="A309" s="1">
        <v>41216</v>
      </c>
      <c r="B309">
        <v>7628</v>
      </c>
      <c r="C309">
        <v>6562</v>
      </c>
      <c r="D309">
        <f t="shared" si="147"/>
        <v>6</v>
      </c>
      <c r="E309">
        <f t="shared" si="148"/>
        <v>1</v>
      </c>
      <c r="F309">
        <f t="shared" si="153"/>
        <v>0</v>
      </c>
      <c r="G309">
        <f t="shared" si="153"/>
        <v>0</v>
      </c>
      <c r="H309">
        <f t="shared" si="153"/>
        <v>0</v>
      </c>
      <c r="I309">
        <f t="shared" si="153"/>
        <v>0</v>
      </c>
      <c r="J309">
        <f t="shared" si="153"/>
        <v>0</v>
      </c>
      <c r="K309">
        <f t="shared" si="153"/>
        <v>1</v>
      </c>
      <c r="L309">
        <f t="shared" si="150"/>
        <v>6432.666666666667</v>
      </c>
      <c r="M309">
        <f t="shared" si="152"/>
        <v>4628.5</v>
      </c>
      <c r="N309">
        <f t="shared" si="151"/>
        <v>5945.3</v>
      </c>
      <c r="O309">
        <f t="shared" si="124"/>
        <v>11</v>
      </c>
      <c r="P309" t="str">
        <f t="shared" si="125"/>
        <v>Autumn</v>
      </c>
      <c r="Q309">
        <f t="shared" si="126"/>
        <v>3</v>
      </c>
      <c r="R309">
        <f t="shared" si="127"/>
        <v>0</v>
      </c>
      <c r="S309">
        <f t="shared" si="128"/>
        <v>0</v>
      </c>
      <c r="T309">
        <f t="shared" si="129"/>
        <v>0</v>
      </c>
      <c r="U309">
        <f t="shared" si="130"/>
        <v>1</v>
      </c>
      <c r="V309">
        <f t="shared" si="131"/>
        <v>0</v>
      </c>
      <c r="W309">
        <f t="shared" si="132"/>
        <v>0</v>
      </c>
      <c r="X309">
        <f t="shared" si="133"/>
        <v>0</v>
      </c>
      <c r="Y309">
        <f t="shared" si="134"/>
        <v>0</v>
      </c>
      <c r="Z309">
        <f t="shared" si="135"/>
        <v>0</v>
      </c>
      <c r="AA309">
        <f t="shared" si="136"/>
        <v>0</v>
      </c>
      <c r="AB309">
        <f t="shared" si="137"/>
        <v>0</v>
      </c>
      <c r="AC309">
        <f t="shared" si="138"/>
        <v>0</v>
      </c>
      <c r="AD309">
        <f t="shared" si="139"/>
        <v>0</v>
      </c>
      <c r="AE309">
        <f t="shared" si="140"/>
        <v>0</v>
      </c>
      <c r="AF309">
        <f t="shared" si="141"/>
        <v>1</v>
      </c>
      <c r="AG309">
        <f t="shared" si="142"/>
        <v>0</v>
      </c>
      <c r="AH309">
        <f t="shared" si="143"/>
        <v>1</v>
      </c>
      <c r="AI309">
        <f t="shared" si="144"/>
        <v>0</v>
      </c>
      <c r="AJ309">
        <f t="shared" si="145"/>
        <v>0</v>
      </c>
      <c r="AK309">
        <f t="shared" si="146"/>
        <v>0</v>
      </c>
    </row>
    <row r="310" spans="1:37" x14ac:dyDescent="0.35">
      <c r="A310" s="1">
        <v>41217</v>
      </c>
      <c r="B310">
        <v>7951</v>
      </c>
      <c r="C310">
        <v>7628</v>
      </c>
      <c r="D310">
        <f t="shared" si="147"/>
        <v>7</v>
      </c>
      <c r="E310">
        <f t="shared" si="148"/>
        <v>1</v>
      </c>
      <c r="F310">
        <f t="shared" si="153"/>
        <v>0</v>
      </c>
      <c r="G310">
        <f t="shared" si="153"/>
        <v>0</v>
      </c>
      <c r="H310">
        <f t="shared" si="153"/>
        <v>0</v>
      </c>
      <c r="I310">
        <f t="shared" si="153"/>
        <v>0</v>
      </c>
      <c r="J310">
        <f t="shared" si="153"/>
        <v>0</v>
      </c>
      <c r="K310">
        <f t="shared" si="153"/>
        <v>0</v>
      </c>
      <c r="L310">
        <f t="shared" si="150"/>
        <v>6857.666666666667</v>
      </c>
      <c r="M310">
        <f t="shared" si="152"/>
        <v>4628.5</v>
      </c>
      <c r="N310">
        <f t="shared" si="151"/>
        <v>6545.2</v>
      </c>
      <c r="O310">
        <f t="shared" si="124"/>
        <v>11</v>
      </c>
      <c r="P310" t="str">
        <f t="shared" si="125"/>
        <v>Autumn</v>
      </c>
      <c r="Q310">
        <f t="shared" si="126"/>
        <v>4</v>
      </c>
      <c r="R310">
        <f t="shared" si="127"/>
        <v>0</v>
      </c>
      <c r="S310">
        <f t="shared" si="128"/>
        <v>0</v>
      </c>
      <c r="T310">
        <f t="shared" si="129"/>
        <v>0</v>
      </c>
      <c r="U310">
        <f t="shared" si="130"/>
        <v>1</v>
      </c>
      <c r="V310">
        <f t="shared" si="131"/>
        <v>0</v>
      </c>
      <c r="W310">
        <f t="shared" si="132"/>
        <v>0</v>
      </c>
      <c r="X310">
        <f t="shared" si="133"/>
        <v>0</v>
      </c>
      <c r="Y310">
        <f t="shared" si="134"/>
        <v>0</v>
      </c>
      <c r="Z310">
        <f t="shared" si="135"/>
        <v>0</v>
      </c>
      <c r="AA310">
        <f t="shared" si="136"/>
        <v>0</v>
      </c>
      <c r="AB310">
        <f t="shared" si="137"/>
        <v>0</v>
      </c>
      <c r="AC310">
        <f t="shared" si="138"/>
        <v>0</v>
      </c>
      <c r="AD310">
        <f t="shared" si="139"/>
        <v>0</v>
      </c>
      <c r="AE310">
        <f t="shared" si="140"/>
        <v>0</v>
      </c>
      <c r="AF310">
        <f t="shared" si="141"/>
        <v>1</v>
      </c>
      <c r="AG310">
        <f t="shared" si="142"/>
        <v>0</v>
      </c>
      <c r="AH310">
        <f t="shared" si="143"/>
        <v>1</v>
      </c>
      <c r="AI310">
        <f t="shared" si="144"/>
        <v>0</v>
      </c>
      <c r="AJ310">
        <f t="shared" si="145"/>
        <v>0</v>
      </c>
      <c r="AK310">
        <f t="shared" si="146"/>
        <v>0</v>
      </c>
    </row>
    <row r="311" spans="1:37" x14ac:dyDescent="0.35">
      <c r="A311" s="1">
        <v>41218</v>
      </c>
      <c r="B311">
        <v>4925</v>
      </c>
      <c r="C311">
        <v>7951</v>
      </c>
      <c r="D311">
        <f t="shared" si="147"/>
        <v>1</v>
      </c>
      <c r="E311">
        <f t="shared" si="148"/>
        <v>0</v>
      </c>
      <c r="F311">
        <f t="shared" si="153"/>
        <v>1</v>
      </c>
      <c r="G311">
        <f t="shared" si="153"/>
        <v>0</v>
      </c>
      <c r="H311">
        <f t="shared" si="153"/>
        <v>0</v>
      </c>
      <c r="I311">
        <f t="shared" si="153"/>
        <v>0</v>
      </c>
      <c r="J311">
        <f t="shared" si="153"/>
        <v>0</v>
      </c>
      <c r="K311">
        <f t="shared" si="153"/>
        <v>0</v>
      </c>
      <c r="L311">
        <f t="shared" si="150"/>
        <v>7380.333333333333</v>
      </c>
      <c r="M311">
        <f t="shared" si="152"/>
        <v>4628.5</v>
      </c>
      <c r="N311">
        <f t="shared" si="151"/>
        <v>6975.4</v>
      </c>
      <c r="O311">
        <f t="shared" si="124"/>
        <v>11</v>
      </c>
      <c r="P311" t="str">
        <f t="shared" si="125"/>
        <v>Autumn</v>
      </c>
      <c r="Q311">
        <f t="shared" si="126"/>
        <v>5</v>
      </c>
      <c r="R311">
        <f t="shared" si="127"/>
        <v>0</v>
      </c>
      <c r="S311">
        <f t="shared" si="128"/>
        <v>0</v>
      </c>
      <c r="T311">
        <f t="shared" si="129"/>
        <v>0</v>
      </c>
      <c r="U311">
        <f t="shared" si="130"/>
        <v>1</v>
      </c>
      <c r="V311">
        <f t="shared" si="131"/>
        <v>0</v>
      </c>
      <c r="W311">
        <f t="shared" si="132"/>
        <v>0</v>
      </c>
      <c r="X311">
        <f t="shared" si="133"/>
        <v>0</v>
      </c>
      <c r="Y311">
        <f t="shared" si="134"/>
        <v>0</v>
      </c>
      <c r="Z311">
        <f t="shared" si="135"/>
        <v>0</v>
      </c>
      <c r="AA311">
        <f t="shared" si="136"/>
        <v>0</v>
      </c>
      <c r="AB311">
        <f t="shared" si="137"/>
        <v>0</v>
      </c>
      <c r="AC311">
        <f t="shared" si="138"/>
        <v>0</v>
      </c>
      <c r="AD311">
        <f t="shared" si="139"/>
        <v>0</v>
      </c>
      <c r="AE311">
        <f t="shared" si="140"/>
        <v>0</v>
      </c>
      <c r="AF311">
        <f t="shared" si="141"/>
        <v>1</v>
      </c>
      <c r="AG311">
        <f t="shared" si="142"/>
        <v>0</v>
      </c>
      <c r="AH311">
        <f t="shared" si="143"/>
        <v>1</v>
      </c>
      <c r="AI311">
        <f t="shared" si="144"/>
        <v>0</v>
      </c>
      <c r="AJ311">
        <f t="shared" si="145"/>
        <v>0</v>
      </c>
      <c r="AK311">
        <f t="shared" si="146"/>
        <v>0</v>
      </c>
    </row>
    <row r="312" spans="1:37" x14ac:dyDescent="0.35">
      <c r="A312" s="1">
        <v>41219</v>
      </c>
      <c r="B312">
        <v>5084</v>
      </c>
      <c r="C312">
        <v>4925</v>
      </c>
      <c r="D312">
        <f t="shared" si="147"/>
        <v>2</v>
      </c>
      <c r="E312">
        <f t="shared" si="148"/>
        <v>0</v>
      </c>
      <c r="F312">
        <f t="shared" si="153"/>
        <v>0</v>
      </c>
      <c r="G312">
        <f t="shared" si="153"/>
        <v>1</v>
      </c>
      <c r="H312">
        <f t="shared" si="153"/>
        <v>0</v>
      </c>
      <c r="I312">
        <f t="shared" si="153"/>
        <v>0</v>
      </c>
      <c r="J312">
        <f t="shared" si="153"/>
        <v>0</v>
      </c>
      <c r="K312">
        <f t="shared" si="153"/>
        <v>0</v>
      </c>
      <c r="L312">
        <f t="shared" si="150"/>
        <v>6834.666666666667</v>
      </c>
      <c r="M312">
        <f t="shared" si="152"/>
        <v>5800</v>
      </c>
      <c r="N312">
        <f t="shared" si="151"/>
        <v>6689.8</v>
      </c>
      <c r="O312">
        <f t="shared" si="124"/>
        <v>11</v>
      </c>
      <c r="P312" t="str">
        <f t="shared" si="125"/>
        <v>Autumn</v>
      </c>
      <c r="Q312">
        <f t="shared" si="126"/>
        <v>6</v>
      </c>
      <c r="R312">
        <f t="shared" si="127"/>
        <v>0</v>
      </c>
      <c r="S312">
        <f t="shared" si="128"/>
        <v>0</v>
      </c>
      <c r="T312">
        <f t="shared" si="129"/>
        <v>0</v>
      </c>
      <c r="U312">
        <f t="shared" si="130"/>
        <v>1</v>
      </c>
      <c r="V312">
        <f t="shared" si="131"/>
        <v>0</v>
      </c>
      <c r="W312">
        <f t="shared" si="132"/>
        <v>0</v>
      </c>
      <c r="X312">
        <f t="shared" si="133"/>
        <v>0</v>
      </c>
      <c r="Y312">
        <f t="shared" si="134"/>
        <v>0</v>
      </c>
      <c r="Z312">
        <f t="shared" si="135"/>
        <v>0</v>
      </c>
      <c r="AA312">
        <f t="shared" si="136"/>
        <v>0</v>
      </c>
      <c r="AB312">
        <f t="shared" si="137"/>
        <v>0</v>
      </c>
      <c r="AC312">
        <f t="shared" si="138"/>
        <v>0</v>
      </c>
      <c r="AD312">
        <f t="shared" si="139"/>
        <v>0</v>
      </c>
      <c r="AE312">
        <f t="shared" si="140"/>
        <v>0</v>
      </c>
      <c r="AF312">
        <f t="shared" si="141"/>
        <v>1</v>
      </c>
      <c r="AG312">
        <f t="shared" si="142"/>
        <v>0</v>
      </c>
      <c r="AH312">
        <f t="shared" si="143"/>
        <v>1</v>
      </c>
      <c r="AI312">
        <f t="shared" si="144"/>
        <v>0</v>
      </c>
      <c r="AJ312">
        <f t="shared" si="145"/>
        <v>0</v>
      </c>
      <c r="AK312">
        <f t="shared" si="146"/>
        <v>0</v>
      </c>
    </row>
    <row r="313" spans="1:37" x14ac:dyDescent="0.35">
      <c r="A313" s="1">
        <v>41220</v>
      </c>
      <c r="B313">
        <v>5097</v>
      </c>
      <c r="C313">
        <v>5084</v>
      </c>
      <c r="D313">
        <f t="shared" si="147"/>
        <v>3</v>
      </c>
      <c r="E313">
        <f t="shared" si="148"/>
        <v>0</v>
      </c>
      <c r="F313">
        <f t="shared" si="153"/>
        <v>0</v>
      </c>
      <c r="G313">
        <f t="shared" si="153"/>
        <v>0</v>
      </c>
      <c r="H313">
        <f t="shared" si="153"/>
        <v>1</v>
      </c>
      <c r="I313">
        <f t="shared" si="153"/>
        <v>0</v>
      </c>
      <c r="J313">
        <f t="shared" si="153"/>
        <v>0</v>
      </c>
      <c r="K313">
        <f t="shared" si="153"/>
        <v>0</v>
      </c>
      <c r="L313">
        <f t="shared" si="150"/>
        <v>5986.666666666667</v>
      </c>
      <c r="M313">
        <f t="shared" si="152"/>
        <v>6353</v>
      </c>
      <c r="N313">
        <f t="shared" si="151"/>
        <v>6430</v>
      </c>
      <c r="O313">
        <f t="shared" si="124"/>
        <v>11</v>
      </c>
      <c r="P313" t="str">
        <f t="shared" si="125"/>
        <v>Autumn</v>
      </c>
      <c r="Q313">
        <f t="shared" si="126"/>
        <v>7</v>
      </c>
      <c r="R313">
        <f t="shared" si="127"/>
        <v>0</v>
      </c>
      <c r="S313">
        <f t="shared" si="128"/>
        <v>0</v>
      </c>
      <c r="T313">
        <f t="shared" si="129"/>
        <v>0</v>
      </c>
      <c r="U313">
        <f t="shared" si="130"/>
        <v>1</v>
      </c>
      <c r="V313">
        <f t="shared" si="131"/>
        <v>0</v>
      </c>
      <c r="W313">
        <f t="shared" si="132"/>
        <v>0</v>
      </c>
      <c r="X313">
        <f t="shared" si="133"/>
        <v>0</v>
      </c>
      <c r="Y313">
        <f t="shared" si="134"/>
        <v>0</v>
      </c>
      <c r="Z313">
        <f t="shared" si="135"/>
        <v>0</v>
      </c>
      <c r="AA313">
        <f t="shared" si="136"/>
        <v>0</v>
      </c>
      <c r="AB313">
        <f t="shared" si="137"/>
        <v>0</v>
      </c>
      <c r="AC313">
        <f t="shared" si="138"/>
        <v>0</v>
      </c>
      <c r="AD313">
        <f t="shared" si="139"/>
        <v>0</v>
      </c>
      <c r="AE313">
        <f t="shared" si="140"/>
        <v>0</v>
      </c>
      <c r="AF313">
        <f t="shared" si="141"/>
        <v>1</v>
      </c>
      <c r="AG313">
        <f t="shared" si="142"/>
        <v>0</v>
      </c>
      <c r="AH313">
        <f t="shared" si="143"/>
        <v>1</v>
      </c>
      <c r="AI313">
        <f t="shared" si="144"/>
        <v>0</v>
      </c>
      <c r="AJ313">
        <f t="shared" si="145"/>
        <v>0</v>
      </c>
      <c r="AK313">
        <f t="shared" si="146"/>
        <v>0</v>
      </c>
    </row>
    <row r="314" spans="1:37" x14ac:dyDescent="0.35">
      <c r="A314" s="1">
        <v>41221</v>
      </c>
      <c r="B314">
        <v>5462</v>
      </c>
      <c r="C314">
        <v>5097</v>
      </c>
      <c r="D314">
        <f t="shared" si="147"/>
        <v>4</v>
      </c>
      <c r="E314">
        <f t="shared" si="148"/>
        <v>0</v>
      </c>
      <c r="F314">
        <f t="shared" si="153"/>
        <v>0</v>
      </c>
      <c r="G314">
        <f t="shared" si="153"/>
        <v>0</v>
      </c>
      <c r="H314">
        <f t="shared" si="153"/>
        <v>0</v>
      </c>
      <c r="I314">
        <f t="shared" si="153"/>
        <v>1</v>
      </c>
      <c r="J314">
        <f t="shared" si="153"/>
        <v>0</v>
      </c>
      <c r="K314">
        <f t="shared" si="153"/>
        <v>0</v>
      </c>
      <c r="L314">
        <f t="shared" si="150"/>
        <v>5035.333333333333</v>
      </c>
      <c r="M314">
        <f t="shared" si="152"/>
        <v>6383</v>
      </c>
      <c r="N314">
        <f t="shared" si="151"/>
        <v>6137</v>
      </c>
      <c r="O314">
        <f t="shared" si="124"/>
        <v>11</v>
      </c>
      <c r="P314" t="str">
        <f t="shared" si="125"/>
        <v>Autumn</v>
      </c>
      <c r="Q314">
        <f t="shared" si="126"/>
        <v>8</v>
      </c>
      <c r="R314">
        <f t="shared" si="127"/>
        <v>0</v>
      </c>
      <c r="S314">
        <f t="shared" si="128"/>
        <v>0</v>
      </c>
      <c r="T314">
        <f t="shared" si="129"/>
        <v>0</v>
      </c>
      <c r="U314">
        <f t="shared" si="130"/>
        <v>1</v>
      </c>
      <c r="V314">
        <f t="shared" si="131"/>
        <v>0</v>
      </c>
      <c r="W314">
        <f t="shared" si="132"/>
        <v>0</v>
      </c>
      <c r="X314">
        <f t="shared" si="133"/>
        <v>0</v>
      </c>
      <c r="Y314">
        <f t="shared" si="134"/>
        <v>0</v>
      </c>
      <c r="Z314">
        <f t="shared" si="135"/>
        <v>0</v>
      </c>
      <c r="AA314">
        <f t="shared" si="136"/>
        <v>0</v>
      </c>
      <c r="AB314">
        <f t="shared" si="137"/>
        <v>0</v>
      </c>
      <c r="AC314">
        <f t="shared" si="138"/>
        <v>0</v>
      </c>
      <c r="AD314">
        <f t="shared" si="139"/>
        <v>0</v>
      </c>
      <c r="AE314">
        <f t="shared" si="140"/>
        <v>0</v>
      </c>
      <c r="AF314">
        <f t="shared" si="141"/>
        <v>1</v>
      </c>
      <c r="AG314">
        <f t="shared" si="142"/>
        <v>0</v>
      </c>
      <c r="AH314">
        <f t="shared" si="143"/>
        <v>1</v>
      </c>
      <c r="AI314">
        <f t="shared" si="144"/>
        <v>0</v>
      </c>
      <c r="AJ314">
        <f t="shared" si="145"/>
        <v>0</v>
      </c>
      <c r="AK314">
        <f t="shared" si="146"/>
        <v>0</v>
      </c>
    </row>
    <row r="315" spans="1:37" x14ac:dyDescent="0.35">
      <c r="A315" s="1">
        <v>41222</v>
      </c>
      <c r="B315">
        <v>6114</v>
      </c>
      <c r="C315">
        <v>5462</v>
      </c>
      <c r="D315">
        <f t="shared" si="147"/>
        <v>5</v>
      </c>
      <c r="E315">
        <f t="shared" si="148"/>
        <v>0</v>
      </c>
      <c r="F315">
        <f t="shared" si="153"/>
        <v>0</v>
      </c>
      <c r="G315">
        <f t="shared" si="153"/>
        <v>0</v>
      </c>
      <c r="H315">
        <f t="shared" si="153"/>
        <v>0</v>
      </c>
      <c r="I315">
        <f t="shared" si="153"/>
        <v>0</v>
      </c>
      <c r="J315">
        <f t="shared" si="153"/>
        <v>1</v>
      </c>
      <c r="K315">
        <f t="shared" si="153"/>
        <v>0</v>
      </c>
      <c r="L315">
        <f t="shared" si="150"/>
        <v>5214.333333333333</v>
      </c>
      <c r="M315">
        <f t="shared" si="152"/>
        <v>6562</v>
      </c>
      <c r="N315">
        <f t="shared" si="151"/>
        <v>5703.8</v>
      </c>
      <c r="O315">
        <f t="shared" si="124"/>
        <v>11</v>
      </c>
      <c r="P315" t="str">
        <f t="shared" si="125"/>
        <v>Autumn</v>
      </c>
      <c r="Q315">
        <f t="shared" si="126"/>
        <v>9</v>
      </c>
      <c r="R315">
        <f t="shared" si="127"/>
        <v>0</v>
      </c>
      <c r="S315">
        <f t="shared" si="128"/>
        <v>0</v>
      </c>
      <c r="T315">
        <f t="shared" si="129"/>
        <v>0</v>
      </c>
      <c r="U315">
        <f t="shared" si="130"/>
        <v>1</v>
      </c>
      <c r="V315">
        <f t="shared" si="131"/>
        <v>0</v>
      </c>
      <c r="W315">
        <f t="shared" si="132"/>
        <v>0</v>
      </c>
      <c r="X315">
        <f t="shared" si="133"/>
        <v>0</v>
      </c>
      <c r="Y315">
        <f t="shared" si="134"/>
        <v>0</v>
      </c>
      <c r="Z315">
        <f t="shared" si="135"/>
        <v>0</v>
      </c>
      <c r="AA315">
        <f t="shared" si="136"/>
        <v>0</v>
      </c>
      <c r="AB315">
        <f t="shared" si="137"/>
        <v>0</v>
      </c>
      <c r="AC315">
        <f t="shared" si="138"/>
        <v>0</v>
      </c>
      <c r="AD315">
        <f t="shared" si="139"/>
        <v>0</v>
      </c>
      <c r="AE315">
        <f t="shared" si="140"/>
        <v>0</v>
      </c>
      <c r="AF315">
        <f t="shared" si="141"/>
        <v>1</v>
      </c>
      <c r="AG315">
        <f t="shared" si="142"/>
        <v>0</v>
      </c>
      <c r="AH315">
        <f t="shared" si="143"/>
        <v>1</v>
      </c>
      <c r="AI315">
        <f t="shared" si="144"/>
        <v>0</v>
      </c>
      <c r="AJ315">
        <f t="shared" si="145"/>
        <v>0</v>
      </c>
      <c r="AK315">
        <f t="shared" si="146"/>
        <v>0</v>
      </c>
    </row>
    <row r="316" spans="1:37" x14ac:dyDescent="0.35">
      <c r="A316" s="1">
        <v>41223</v>
      </c>
      <c r="B316">
        <v>6373</v>
      </c>
      <c r="C316">
        <v>6114</v>
      </c>
      <c r="D316">
        <f t="shared" si="147"/>
        <v>6</v>
      </c>
      <c r="E316">
        <f t="shared" si="148"/>
        <v>1</v>
      </c>
      <c r="F316">
        <f t="shared" si="153"/>
        <v>0</v>
      </c>
      <c r="G316">
        <f t="shared" si="153"/>
        <v>0</v>
      </c>
      <c r="H316">
        <f t="shared" si="153"/>
        <v>0</v>
      </c>
      <c r="I316">
        <f t="shared" si="153"/>
        <v>0</v>
      </c>
      <c r="J316">
        <f t="shared" si="153"/>
        <v>0</v>
      </c>
      <c r="K316">
        <f t="shared" si="153"/>
        <v>1</v>
      </c>
      <c r="L316">
        <f t="shared" si="150"/>
        <v>5557.666666666667</v>
      </c>
      <c r="M316">
        <f t="shared" si="152"/>
        <v>7628</v>
      </c>
      <c r="N316">
        <f t="shared" si="151"/>
        <v>5336.4</v>
      </c>
      <c r="O316">
        <f t="shared" si="124"/>
        <v>11</v>
      </c>
      <c r="P316" t="str">
        <f t="shared" si="125"/>
        <v>Autumn</v>
      </c>
      <c r="Q316">
        <f t="shared" si="126"/>
        <v>10</v>
      </c>
      <c r="R316">
        <f t="shared" si="127"/>
        <v>0</v>
      </c>
      <c r="S316">
        <f t="shared" si="128"/>
        <v>0</v>
      </c>
      <c r="T316">
        <f t="shared" si="129"/>
        <v>0</v>
      </c>
      <c r="U316">
        <f t="shared" si="130"/>
        <v>1</v>
      </c>
      <c r="V316">
        <f t="shared" si="131"/>
        <v>0</v>
      </c>
      <c r="W316">
        <f t="shared" si="132"/>
        <v>0</v>
      </c>
      <c r="X316">
        <f t="shared" si="133"/>
        <v>0</v>
      </c>
      <c r="Y316">
        <f t="shared" si="134"/>
        <v>0</v>
      </c>
      <c r="Z316">
        <f t="shared" si="135"/>
        <v>0</v>
      </c>
      <c r="AA316">
        <f t="shared" si="136"/>
        <v>0</v>
      </c>
      <c r="AB316">
        <f t="shared" si="137"/>
        <v>0</v>
      </c>
      <c r="AC316">
        <f t="shared" si="138"/>
        <v>0</v>
      </c>
      <c r="AD316">
        <f t="shared" si="139"/>
        <v>0</v>
      </c>
      <c r="AE316">
        <f t="shared" si="140"/>
        <v>0</v>
      </c>
      <c r="AF316">
        <f t="shared" si="141"/>
        <v>1</v>
      </c>
      <c r="AG316">
        <f t="shared" si="142"/>
        <v>0</v>
      </c>
      <c r="AH316">
        <f t="shared" si="143"/>
        <v>1</v>
      </c>
      <c r="AI316">
        <f t="shared" si="144"/>
        <v>0</v>
      </c>
      <c r="AJ316">
        <f t="shared" si="145"/>
        <v>0</v>
      </c>
      <c r="AK316">
        <f t="shared" si="146"/>
        <v>0</v>
      </c>
    </row>
    <row r="317" spans="1:37" x14ac:dyDescent="0.35">
      <c r="A317" s="1">
        <v>41224</v>
      </c>
      <c r="B317">
        <v>6479</v>
      </c>
      <c r="C317">
        <v>6373</v>
      </c>
      <c r="D317">
        <f t="shared" si="147"/>
        <v>7</v>
      </c>
      <c r="E317">
        <f t="shared" si="148"/>
        <v>1</v>
      </c>
      <c r="F317">
        <f t="shared" si="153"/>
        <v>0</v>
      </c>
      <c r="G317">
        <f t="shared" si="153"/>
        <v>0</v>
      </c>
      <c r="H317">
        <f t="shared" si="153"/>
        <v>0</v>
      </c>
      <c r="I317">
        <f t="shared" si="153"/>
        <v>0</v>
      </c>
      <c r="J317">
        <f t="shared" si="153"/>
        <v>0</v>
      </c>
      <c r="K317">
        <f t="shared" si="153"/>
        <v>0</v>
      </c>
      <c r="L317">
        <f t="shared" si="150"/>
        <v>5983</v>
      </c>
      <c r="M317">
        <f t="shared" si="152"/>
        <v>7951</v>
      </c>
      <c r="N317">
        <f t="shared" si="151"/>
        <v>5626</v>
      </c>
      <c r="O317">
        <f t="shared" si="124"/>
        <v>11</v>
      </c>
      <c r="P317" t="str">
        <f t="shared" si="125"/>
        <v>Autumn</v>
      </c>
      <c r="Q317">
        <f t="shared" si="126"/>
        <v>11</v>
      </c>
      <c r="R317">
        <f t="shared" si="127"/>
        <v>0</v>
      </c>
      <c r="S317">
        <f t="shared" si="128"/>
        <v>0</v>
      </c>
      <c r="T317">
        <f t="shared" si="129"/>
        <v>0</v>
      </c>
      <c r="U317">
        <f t="shared" si="130"/>
        <v>1</v>
      </c>
      <c r="V317">
        <f t="shared" si="131"/>
        <v>0</v>
      </c>
      <c r="W317">
        <f t="shared" si="132"/>
        <v>0</v>
      </c>
      <c r="X317">
        <f t="shared" si="133"/>
        <v>0</v>
      </c>
      <c r="Y317">
        <f t="shared" si="134"/>
        <v>0</v>
      </c>
      <c r="Z317">
        <f t="shared" si="135"/>
        <v>0</v>
      </c>
      <c r="AA317">
        <f t="shared" si="136"/>
        <v>0</v>
      </c>
      <c r="AB317">
        <f t="shared" si="137"/>
        <v>0</v>
      </c>
      <c r="AC317">
        <f t="shared" si="138"/>
        <v>0</v>
      </c>
      <c r="AD317">
        <f t="shared" si="139"/>
        <v>0</v>
      </c>
      <c r="AE317">
        <f t="shared" si="140"/>
        <v>0</v>
      </c>
      <c r="AF317">
        <f t="shared" si="141"/>
        <v>1</v>
      </c>
      <c r="AG317">
        <f t="shared" si="142"/>
        <v>0</v>
      </c>
      <c r="AH317">
        <f t="shared" si="143"/>
        <v>0</v>
      </c>
      <c r="AI317">
        <f t="shared" si="144"/>
        <v>1</v>
      </c>
      <c r="AJ317">
        <f t="shared" si="145"/>
        <v>0</v>
      </c>
      <c r="AK317">
        <f t="shared" si="146"/>
        <v>0</v>
      </c>
    </row>
    <row r="318" spans="1:37" x14ac:dyDescent="0.35">
      <c r="A318" s="1">
        <v>41225</v>
      </c>
      <c r="B318">
        <v>4343</v>
      </c>
      <c r="C318">
        <v>6479</v>
      </c>
      <c r="D318">
        <f t="shared" si="147"/>
        <v>1</v>
      </c>
      <c r="E318">
        <f t="shared" si="148"/>
        <v>0</v>
      </c>
      <c r="F318">
        <f t="shared" si="153"/>
        <v>1</v>
      </c>
      <c r="G318">
        <f t="shared" si="153"/>
        <v>0</v>
      </c>
      <c r="H318">
        <f t="shared" si="153"/>
        <v>0</v>
      </c>
      <c r="I318">
        <f t="shared" si="153"/>
        <v>0</v>
      </c>
      <c r="J318">
        <f t="shared" si="153"/>
        <v>0</v>
      </c>
      <c r="K318">
        <f t="shared" si="153"/>
        <v>0</v>
      </c>
      <c r="L318">
        <f t="shared" si="150"/>
        <v>6322</v>
      </c>
      <c r="M318">
        <f t="shared" si="152"/>
        <v>4925</v>
      </c>
      <c r="N318">
        <f t="shared" si="151"/>
        <v>5905</v>
      </c>
      <c r="O318">
        <f t="shared" si="124"/>
        <v>11</v>
      </c>
      <c r="P318" t="str">
        <f t="shared" si="125"/>
        <v>Autumn</v>
      </c>
      <c r="Q318">
        <f t="shared" si="126"/>
        <v>12</v>
      </c>
      <c r="R318">
        <f t="shared" si="127"/>
        <v>0</v>
      </c>
      <c r="S318">
        <f t="shared" si="128"/>
        <v>0</v>
      </c>
      <c r="T318">
        <f t="shared" si="129"/>
        <v>0</v>
      </c>
      <c r="U318">
        <f t="shared" si="130"/>
        <v>1</v>
      </c>
      <c r="V318">
        <f t="shared" si="131"/>
        <v>0</v>
      </c>
      <c r="W318">
        <f t="shared" si="132"/>
        <v>0</v>
      </c>
      <c r="X318">
        <f t="shared" si="133"/>
        <v>0</v>
      </c>
      <c r="Y318">
        <f t="shared" si="134"/>
        <v>0</v>
      </c>
      <c r="Z318">
        <f t="shared" si="135"/>
        <v>0</v>
      </c>
      <c r="AA318">
        <f t="shared" si="136"/>
        <v>0</v>
      </c>
      <c r="AB318">
        <f t="shared" si="137"/>
        <v>0</v>
      </c>
      <c r="AC318">
        <f t="shared" si="138"/>
        <v>0</v>
      </c>
      <c r="AD318">
        <f t="shared" si="139"/>
        <v>0</v>
      </c>
      <c r="AE318">
        <f t="shared" si="140"/>
        <v>0</v>
      </c>
      <c r="AF318">
        <f t="shared" si="141"/>
        <v>1</v>
      </c>
      <c r="AG318">
        <f t="shared" si="142"/>
        <v>0</v>
      </c>
      <c r="AH318">
        <f t="shared" si="143"/>
        <v>0</v>
      </c>
      <c r="AI318">
        <f t="shared" si="144"/>
        <v>1</v>
      </c>
      <c r="AJ318">
        <f t="shared" si="145"/>
        <v>0</v>
      </c>
      <c r="AK318">
        <f t="shared" si="146"/>
        <v>0</v>
      </c>
    </row>
    <row r="319" spans="1:37" x14ac:dyDescent="0.35">
      <c r="A319" s="1">
        <v>41226</v>
      </c>
      <c r="B319">
        <v>5596</v>
      </c>
      <c r="C319">
        <v>4343</v>
      </c>
      <c r="D319">
        <f t="shared" si="147"/>
        <v>2</v>
      </c>
      <c r="E319">
        <f t="shared" si="148"/>
        <v>0</v>
      </c>
      <c r="F319">
        <f t="shared" si="153"/>
        <v>0</v>
      </c>
      <c r="G319">
        <f t="shared" si="153"/>
        <v>1</v>
      </c>
      <c r="H319">
        <f t="shared" si="153"/>
        <v>0</v>
      </c>
      <c r="I319">
        <f t="shared" si="153"/>
        <v>0</v>
      </c>
      <c r="J319">
        <f t="shared" si="153"/>
        <v>0</v>
      </c>
      <c r="K319">
        <f t="shared" si="153"/>
        <v>0</v>
      </c>
      <c r="L319">
        <f t="shared" si="150"/>
        <v>5731.666666666667</v>
      </c>
      <c r="M319">
        <f t="shared" si="152"/>
        <v>5084</v>
      </c>
      <c r="N319">
        <f t="shared" si="151"/>
        <v>5754.2</v>
      </c>
      <c r="O319">
        <f t="shared" si="124"/>
        <v>11</v>
      </c>
      <c r="P319" t="str">
        <f t="shared" si="125"/>
        <v>Autumn</v>
      </c>
      <c r="Q319">
        <f t="shared" si="126"/>
        <v>13</v>
      </c>
      <c r="R319">
        <f t="shared" si="127"/>
        <v>0</v>
      </c>
      <c r="S319">
        <f t="shared" si="128"/>
        <v>0</v>
      </c>
      <c r="T319">
        <f t="shared" si="129"/>
        <v>0</v>
      </c>
      <c r="U319">
        <f t="shared" si="130"/>
        <v>1</v>
      </c>
      <c r="V319">
        <f t="shared" si="131"/>
        <v>0</v>
      </c>
      <c r="W319">
        <f t="shared" si="132"/>
        <v>0</v>
      </c>
      <c r="X319">
        <f t="shared" si="133"/>
        <v>0</v>
      </c>
      <c r="Y319">
        <f t="shared" si="134"/>
        <v>0</v>
      </c>
      <c r="Z319">
        <f t="shared" si="135"/>
        <v>0</v>
      </c>
      <c r="AA319">
        <f t="shared" si="136"/>
        <v>0</v>
      </c>
      <c r="AB319">
        <f t="shared" si="137"/>
        <v>0</v>
      </c>
      <c r="AC319">
        <f t="shared" si="138"/>
        <v>0</v>
      </c>
      <c r="AD319">
        <f t="shared" si="139"/>
        <v>0</v>
      </c>
      <c r="AE319">
        <f t="shared" si="140"/>
        <v>0</v>
      </c>
      <c r="AF319">
        <f t="shared" si="141"/>
        <v>1</v>
      </c>
      <c r="AG319">
        <f t="shared" si="142"/>
        <v>0</v>
      </c>
      <c r="AH319">
        <f t="shared" si="143"/>
        <v>0</v>
      </c>
      <c r="AI319">
        <f t="shared" si="144"/>
        <v>1</v>
      </c>
      <c r="AJ319">
        <f t="shared" si="145"/>
        <v>0</v>
      </c>
      <c r="AK319">
        <f t="shared" si="146"/>
        <v>0</v>
      </c>
    </row>
    <row r="320" spans="1:37" x14ac:dyDescent="0.35">
      <c r="A320" s="1">
        <v>41227</v>
      </c>
      <c r="B320">
        <v>4999</v>
      </c>
      <c r="C320">
        <v>5596</v>
      </c>
      <c r="D320">
        <f t="shared" si="147"/>
        <v>3</v>
      </c>
      <c r="E320">
        <f t="shared" si="148"/>
        <v>0</v>
      </c>
      <c r="F320">
        <f t="shared" si="153"/>
        <v>0</v>
      </c>
      <c r="G320">
        <f t="shared" si="153"/>
        <v>0</v>
      </c>
      <c r="H320">
        <f t="shared" si="153"/>
        <v>1</v>
      </c>
      <c r="I320">
        <f t="shared" si="153"/>
        <v>0</v>
      </c>
      <c r="J320">
        <f t="shared" si="153"/>
        <v>0</v>
      </c>
      <c r="K320">
        <f t="shared" si="153"/>
        <v>0</v>
      </c>
      <c r="L320">
        <f t="shared" si="150"/>
        <v>5472.666666666667</v>
      </c>
      <c r="M320">
        <f t="shared" si="152"/>
        <v>5097</v>
      </c>
      <c r="N320">
        <f t="shared" si="151"/>
        <v>5781</v>
      </c>
      <c r="O320">
        <f t="shared" si="124"/>
        <v>11</v>
      </c>
      <c r="P320" t="str">
        <f t="shared" si="125"/>
        <v>Autumn</v>
      </c>
      <c r="Q320">
        <f t="shared" si="126"/>
        <v>14</v>
      </c>
      <c r="R320">
        <f t="shared" si="127"/>
        <v>0</v>
      </c>
      <c r="S320">
        <f t="shared" si="128"/>
        <v>0</v>
      </c>
      <c r="T320">
        <f t="shared" si="129"/>
        <v>0</v>
      </c>
      <c r="U320">
        <f t="shared" si="130"/>
        <v>1</v>
      </c>
      <c r="V320">
        <f t="shared" si="131"/>
        <v>0</v>
      </c>
      <c r="W320">
        <f t="shared" si="132"/>
        <v>0</v>
      </c>
      <c r="X320">
        <f t="shared" si="133"/>
        <v>0</v>
      </c>
      <c r="Y320">
        <f t="shared" si="134"/>
        <v>0</v>
      </c>
      <c r="Z320">
        <f t="shared" si="135"/>
        <v>0</v>
      </c>
      <c r="AA320">
        <f t="shared" si="136"/>
        <v>0</v>
      </c>
      <c r="AB320">
        <f t="shared" si="137"/>
        <v>0</v>
      </c>
      <c r="AC320">
        <f t="shared" si="138"/>
        <v>0</v>
      </c>
      <c r="AD320">
        <f t="shared" si="139"/>
        <v>0</v>
      </c>
      <c r="AE320">
        <f t="shared" si="140"/>
        <v>0</v>
      </c>
      <c r="AF320">
        <f t="shared" si="141"/>
        <v>1</v>
      </c>
      <c r="AG320">
        <f t="shared" si="142"/>
        <v>0</v>
      </c>
      <c r="AH320">
        <f t="shared" si="143"/>
        <v>0</v>
      </c>
      <c r="AI320">
        <f t="shared" si="144"/>
        <v>1</v>
      </c>
      <c r="AJ320">
        <f t="shared" si="145"/>
        <v>0</v>
      </c>
      <c r="AK320">
        <f t="shared" si="146"/>
        <v>0</v>
      </c>
    </row>
    <row r="321" spans="1:37" x14ac:dyDescent="0.35">
      <c r="A321" s="1">
        <v>41228</v>
      </c>
      <c r="B321">
        <v>5279</v>
      </c>
      <c r="C321">
        <v>4999</v>
      </c>
      <c r="D321">
        <f t="shared" si="147"/>
        <v>4</v>
      </c>
      <c r="E321">
        <f t="shared" si="148"/>
        <v>0</v>
      </c>
      <c r="F321">
        <f t="shared" si="153"/>
        <v>0</v>
      </c>
      <c r="G321">
        <f t="shared" si="153"/>
        <v>0</v>
      </c>
      <c r="H321">
        <f t="shared" si="153"/>
        <v>0</v>
      </c>
      <c r="I321">
        <f t="shared" si="153"/>
        <v>1</v>
      </c>
      <c r="J321">
        <f t="shared" si="153"/>
        <v>0</v>
      </c>
      <c r="K321">
        <f t="shared" si="153"/>
        <v>0</v>
      </c>
      <c r="L321">
        <f t="shared" si="150"/>
        <v>4979.333333333333</v>
      </c>
      <c r="M321">
        <f t="shared" si="152"/>
        <v>5462</v>
      </c>
      <c r="N321">
        <f t="shared" si="151"/>
        <v>5558</v>
      </c>
      <c r="O321">
        <f t="shared" si="124"/>
        <v>11</v>
      </c>
      <c r="P321" t="str">
        <f t="shared" si="125"/>
        <v>Autumn</v>
      </c>
      <c r="Q321">
        <f t="shared" si="126"/>
        <v>15</v>
      </c>
      <c r="R321">
        <f t="shared" si="127"/>
        <v>0</v>
      </c>
      <c r="S321">
        <f t="shared" si="128"/>
        <v>0</v>
      </c>
      <c r="T321">
        <f t="shared" si="129"/>
        <v>0</v>
      </c>
      <c r="U321">
        <f t="shared" si="130"/>
        <v>1</v>
      </c>
      <c r="V321">
        <f t="shared" si="131"/>
        <v>0</v>
      </c>
      <c r="W321">
        <f t="shared" si="132"/>
        <v>0</v>
      </c>
      <c r="X321">
        <f t="shared" si="133"/>
        <v>0</v>
      </c>
      <c r="Y321">
        <f t="shared" si="134"/>
        <v>0</v>
      </c>
      <c r="Z321">
        <f t="shared" si="135"/>
        <v>0</v>
      </c>
      <c r="AA321">
        <f t="shared" si="136"/>
        <v>0</v>
      </c>
      <c r="AB321">
        <f t="shared" si="137"/>
        <v>0</v>
      </c>
      <c r="AC321">
        <f t="shared" si="138"/>
        <v>0</v>
      </c>
      <c r="AD321">
        <f t="shared" si="139"/>
        <v>0</v>
      </c>
      <c r="AE321">
        <f t="shared" si="140"/>
        <v>0</v>
      </c>
      <c r="AF321">
        <f t="shared" si="141"/>
        <v>1</v>
      </c>
      <c r="AG321">
        <f t="shared" si="142"/>
        <v>0</v>
      </c>
      <c r="AH321">
        <f t="shared" si="143"/>
        <v>0</v>
      </c>
      <c r="AI321">
        <f t="shared" si="144"/>
        <v>1</v>
      </c>
      <c r="AJ321">
        <f t="shared" si="145"/>
        <v>0</v>
      </c>
      <c r="AK321">
        <f t="shared" si="146"/>
        <v>0</v>
      </c>
    </row>
    <row r="322" spans="1:37" x14ac:dyDescent="0.35">
      <c r="A322" s="1">
        <v>41229</v>
      </c>
      <c r="B322">
        <v>5432</v>
      </c>
      <c r="C322">
        <v>5279</v>
      </c>
      <c r="D322">
        <f t="shared" si="147"/>
        <v>5</v>
      </c>
      <c r="E322">
        <f t="shared" si="148"/>
        <v>0</v>
      </c>
      <c r="F322">
        <f t="shared" si="153"/>
        <v>0</v>
      </c>
      <c r="G322">
        <f t="shared" si="153"/>
        <v>0</v>
      </c>
      <c r="H322">
        <f t="shared" si="153"/>
        <v>0</v>
      </c>
      <c r="I322">
        <f t="shared" si="153"/>
        <v>0</v>
      </c>
      <c r="J322">
        <f t="shared" si="153"/>
        <v>1</v>
      </c>
      <c r="K322">
        <f t="shared" si="153"/>
        <v>0</v>
      </c>
      <c r="L322">
        <f t="shared" si="150"/>
        <v>5291.333333333333</v>
      </c>
      <c r="M322">
        <f t="shared" si="152"/>
        <v>6114</v>
      </c>
      <c r="N322">
        <f t="shared" si="151"/>
        <v>5339.2</v>
      </c>
      <c r="O322">
        <f t="shared" si="124"/>
        <v>11</v>
      </c>
      <c r="P322" t="str">
        <f t="shared" si="125"/>
        <v>Autumn</v>
      </c>
      <c r="Q322">
        <f t="shared" si="126"/>
        <v>16</v>
      </c>
      <c r="R322">
        <f t="shared" si="127"/>
        <v>0</v>
      </c>
      <c r="S322">
        <f t="shared" si="128"/>
        <v>0</v>
      </c>
      <c r="T322">
        <f t="shared" si="129"/>
        <v>0</v>
      </c>
      <c r="U322">
        <f t="shared" si="130"/>
        <v>1</v>
      </c>
      <c r="V322">
        <f t="shared" si="131"/>
        <v>0</v>
      </c>
      <c r="W322">
        <f t="shared" si="132"/>
        <v>0</v>
      </c>
      <c r="X322">
        <f t="shared" si="133"/>
        <v>0</v>
      </c>
      <c r="Y322">
        <f t="shared" si="134"/>
        <v>0</v>
      </c>
      <c r="Z322">
        <f t="shared" si="135"/>
        <v>0</v>
      </c>
      <c r="AA322">
        <f t="shared" si="136"/>
        <v>0</v>
      </c>
      <c r="AB322">
        <f t="shared" si="137"/>
        <v>0</v>
      </c>
      <c r="AC322">
        <f t="shared" si="138"/>
        <v>0</v>
      </c>
      <c r="AD322">
        <f t="shared" si="139"/>
        <v>0</v>
      </c>
      <c r="AE322">
        <f t="shared" si="140"/>
        <v>0</v>
      </c>
      <c r="AF322">
        <f t="shared" si="141"/>
        <v>1</v>
      </c>
      <c r="AG322">
        <f t="shared" si="142"/>
        <v>0</v>
      </c>
      <c r="AH322">
        <f t="shared" si="143"/>
        <v>0</v>
      </c>
      <c r="AI322">
        <f t="shared" si="144"/>
        <v>1</v>
      </c>
      <c r="AJ322">
        <f t="shared" si="145"/>
        <v>0</v>
      </c>
      <c r="AK322">
        <f t="shared" si="146"/>
        <v>0</v>
      </c>
    </row>
    <row r="323" spans="1:37" x14ac:dyDescent="0.35">
      <c r="A323" s="1">
        <v>41230</v>
      </c>
      <c r="B323">
        <v>6584</v>
      </c>
      <c r="C323">
        <v>5432</v>
      </c>
      <c r="D323">
        <f t="shared" si="147"/>
        <v>6</v>
      </c>
      <c r="E323">
        <f t="shared" si="148"/>
        <v>1</v>
      </c>
      <c r="F323">
        <f t="shared" si="153"/>
        <v>0</v>
      </c>
      <c r="G323">
        <f t="shared" si="153"/>
        <v>0</v>
      </c>
      <c r="H323">
        <f t="shared" si="153"/>
        <v>0</v>
      </c>
      <c r="I323">
        <f t="shared" si="153"/>
        <v>0</v>
      </c>
      <c r="J323">
        <f t="shared" si="153"/>
        <v>0</v>
      </c>
      <c r="K323">
        <f t="shared" si="153"/>
        <v>1</v>
      </c>
      <c r="L323">
        <f t="shared" si="150"/>
        <v>5236.666666666667</v>
      </c>
      <c r="M323">
        <f t="shared" si="152"/>
        <v>6373</v>
      </c>
      <c r="N323">
        <f t="shared" si="151"/>
        <v>5129.8</v>
      </c>
      <c r="O323">
        <f t="shared" ref="O323:O367" si="154">MONTH(A323)</f>
        <v>11</v>
      </c>
      <c r="P323" t="str">
        <f t="shared" ref="P323:P367" si="155">IF(OR(O323=3,O323=4,O323=5),"Spring",(IF(OR(O323=6,O323=7,O323=8),"Summer",IF(OR(O323=9,O323=10,O323=11),"Autumn","Winter"))))</f>
        <v>Autumn</v>
      </c>
      <c r="Q323">
        <f t="shared" ref="Q323:Q367" si="156">DAY(A323)</f>
        <v>17</v>
      </c>
      <c r="R323">
        <f t="shared" ref="R323:R367" si="157">IF(P323="Winter",1,0)</f>
        <v>0</v>
      </c>
      <c r="S323">
        <f t="shared" ref="S323:S367" si="158">IF(P323="Summer",1,0)</f>
        <v>0</v>
      </c>
      <c r="T323">
        <f t="shared" ref="T323:T367" si="159">IF(P323="Spring",1,0)</f>
        <v>0</v>
      </c>
      <c r="U323">
        <f t="shared" ref="U323:U367" si="160">IF(P323="Autumn",1,0)</f>
        <v>1</v>
      </c>
      <c r="V323">
        <f t="shared" ref="V323:V367" si="161">IF(O323=1,1,0)</f>
        <v>0</v>
      </c>
      <c r="W323">
        <f t="shared" ref="W323:W367" si="162">IF(O323=2,1,0)</f>
        <v>0</v>
      </c>
      <c r="X323">
        <f t="shared" ref="X323:X367" si="163">IF(O323=3,1,0)</f>
        <v>0</v>
      </c>
      <c r="Y323">
        <f t="shared" ref="Y323:Y367" si="164">IF(O323=4,1,0)</f>
        <v>0</v>
      </c>
      <c r="Z323">
        <f t="shared" ref="Z323:Z367" si="165">IF(O323=5,1,0)</f>
        <v>0</v>
      </c>
      <c r="AA323">
        <f t="shared" ref="AA323:AA367" si="166">IF(O323=6,1,0)</f>
        <v>0</v>
      </c>
      <c r="AB323">
        <f t="shared" ref="AB323:AB367" si="167">IF(O323=7,1,0)</f>
        <v>0</v>
      </c>
      <c r="AC323">
        <f t="shared" ref="AC323:AC367" si="168">IF(O323=8,1,0)</f>
        <v>0</v>
      </c>
      <c r="AD323">
        <f t="shared" ref="AD323:AD367" si="169">IF(O323=9,1,0)</f>
        <v>0</v>
      </c>
      <c r="AE323">
        <f t="shared" ref="AE323:AE367" si="170">IF(O323=10,1,0)</f>
        <v>0</v>
      </c>
      <c r="AF323">
        <f t="shared" ref="AF323:AF367" si="171">IF(O323=11,1,0)</f>
        <v>1</v>
      </c>
      <c r="AG323">
        <f t="shared" ref="AG323:AG367" si="172">IF(O323=12,1,0)</f>
        <v>0</v>
      </c>
      <c r="AH323">
        <f t="shared" ref="AH323:AH367" si="173">IF(AND(Q323&gt;=1,Q323&lt;=10),1,0)</f>
        <v>0</v>
      </c>
      <c r="AI323">
        <f t="shared" ref="AI323:AI367" si="174">IF(AND(AH323=0,AJ323=0),1,0)</f>
        <v>1</v>
      </c>
      <c r="AJ323">
        <f t="shared" ref="AJ323:AJ367" si="175">IF(AND(Q323&gt;=20,Q323&lt;=30),1,0)</f>
        <v>0</v>
      </c>
      <c r="AK323">
        <f t="shared" ref="AK323:AK367" si="176">IF(AND(Q323&gt;=25,Q323&lt;=30),1,0)</f>
        <v>0</v>
      </c>
    </row>
    <row r="324" spans="1:37" x14ac:dyDescent="0.35">
      <c r="A324" s="1">
        <v>41231</v>
      </c>
      <c r="B324">
        <v>6661</v>
      </c>
      <c r="C324">
        <v>6584</v>
      </c>
      <c r="D324">
        <f t="shared" ref="D324:D367" si="177">WEEKDAY(A324,11)</f>
        <v>7</v>
      </c>
      <c r="E324">
        <f t="shared" ref="E324:E367" si="178">IF(D324&gt;5,1,0)</f>
        <v>1</v>
      </c>
      <c r="F324">
        <f t="shared" ref="F324:K366" si="179">IF($D324=F$2,1,0)</f>
        <v>0</v>
      </c>
      <c r="G324">
        <f t="shared" si="179"/>
        <v>0</v>
      </c>
      <c r="H324">
        <f t="shared" si="179"/>
        <v>0</v>
      </c>
      <c r="I324">
        <f t="shared" si="179"/>
        <v>0</v>
      </c>
      <c r="J324">
        <f t="shared" si="179"/>
        <v>0</v>
      </c>
      <c r="K324">
        <f t="shared" si="179"/>
        <v>0</v>
      </c>
      <c r="L324">
        <f t="shared" si="150"/>
        <v>5765</v>
      </c>
      <c r="M324">
        <f t="shared" si="152"/>
        <v>6479</v>
      </c>
      <c r="N324">
        <f t="shared" si="151"/>
        <v>5578</v>
      </c>
      <c r="O324">
        <f t="shared" si="154"/>
        <v>11</v>
      </c>
      <c r="P324" t="str">
        <f t="shared" si="155"/>
        <v>Autumn</v>
      </c>
      <c r="Q324">
        <f t="shared" si="156"/>
        <v>18</v>
      </c>
      <c r="R324">
        <f t="shared" si="157"/>
        <v>0</v>
      </c>
      <c r="S324">
        <f t="shared" si="158"/>
        <v>0</v>
      </c>
      <c r="T324">
        <f t="shared" si="159"/>
        <v>0</v>
      </c>
      <c r="U324">
        <f t="shared" si="160"/>
        <v>1</v>
      </c>
      <c r="V324">
        <f t="shared" si="161"/>
        <v>0</v>
      </c>
      <c r="W324">
        <f t="shared" si="162"/>
        <v>0</v>
      </c>
      <c r="X324">
        <f t="shared" si="163"/>
        <v>0</v>
      </c>
      <c r="Y324">
        <f t="shared" si="164"/>
        <v>0</v>
      </c>
      <c r="Z324">
        <f t="shared" si="165"/>
        <v>0</v>
      </c>
      <c r="AA324">
        <f t="shared" si="166"/>
        <v>0</v>
      </c>
      <c r="AB324">
        <f t="shared" si="167"/>
        <v>0</v>
      </c>
      <c r="AC324">
        <f t="shared" si="168"/>
        <v>0</v>
      </c>
      <c r="AD324">
        <f t="shared" si="169"/>
        <v>0</v>
      </c>
      <c r="AE324">
        <f t="shared" si="170"/>
        <v>0</v>
      </c>
      <c r="AF324">
        <f t="shared" si="171"/>
        <v>1</v>
      </c>
      <c r="AG324">
        <f t="shared" si="172"/>
        <v>0</v>
      </c>
      <c r="AH324">
        <f t="shared" si="173"/>
        <v>0</v>
      </c>
      <c r="AI324">
        <f t="shared" si="174"/>
        <v>1</v>
      </c>
      <c r="AJ324">
        <f t="shared" si="175"/>
        <v>0</v>
      </c>
      <c r="AK324">
        <f t="shared" si="176"/>
        <v>0</v>
      </c>
    </row>
    <row r="325" spans="1:37" x14ac:dyDescent="0.35">
      <c r="A325" s="1">
        <v>41232</v>
      </c>
      <c r="B325">
        <v>4297</v>
      </c>
      <c r="C325">
        <v>6661</v>
      </c>
      <c r="D325">
        <f t="shared" si="177"/>
        <v>1</v>
      </c>
      <c r="E325">
        <f t="shared" si="178"/>
        <v>0</v>
      </c>
      <c r="F325">
        <f t="shared" si="179"/>
        <v>1</v>
      </c>
      <c r="G325">
        <f t="shared" si="179"/>
        <v>0</v>
      </c>
      <c r="H325">
        <f t="shared" si="179"/>
        <v>0</v>
      </c>
      <c r="I325">
        <f t="shared" si="179"/>
        <v>0</v>
      </c>
      <c r="J325">
        <f t="shared" si="179"/>
        <v>0</v>
      </c>
      <c r="K325">
        <f t="shared" si="179"/>
        <v>0</v>
      </c>
      <c r="L325">
        <f t="shared" si="150"/>
        <v>6225.666666666667</v>
      </c>
      <c r="M325">
        <f t="shared" si="152"/>
        <v>4343</v>
      </c>
      <c r="N325">
        <f t="shared" si="151"/>
        <v>5791</v>
      </c>
      <c r="O325">
        <f t="shared" si="154"/>
        <v>11</v>
      </c>
      <c r="P325" t="str">
        <f t="shared" si="155"/>
        <v>Autumn</v>
      </c>
      <c r="Q325">
        <f t="shared" si="156"/>
        <v>19</v>
      </c>
      <c r="R325">
        <f t="shared" si="157"/>
        <v>0</v>
      </c>
      <c r="S325">
        <f t="shared" si="158"/>
        <v>0</v>
      </c>
      <c r="T325">
        <f t="shared" si="159"/>
        <v>0</v>
      </c>
      <c r="U325">
        <f t="shared" si="160"/>
        <v>1</v>
      </c>
      <c r="V325">
        <f t="shared" si="161"/>
        <v>0</v>
      </c>
      <c r="W325">
        <f t="shared" si="162"/>
        <v>0</v>
      </c>
      <c r="X325">
        <f t="shared" si="163"/>
        <v>0</v>
      </c>
      <c r="Y325">
        <f t="shared" si="164"/>
        <v>0</v>
      </c>
      <c r="Z325">
        <f t="shared" si="165"/>
        <v>0</v>
      </c>
      <c r="AA325">
        <f t="shared" si="166"/>
        <v>0</v>
      </c>
      <c r="AB325">
        <f t="shared" si="167"/>
        <v>0</v>
      </c>
      <c r="AC325">
        <f t="shared" si="168"/>
        <v>0</v>
      </c>
      <c r="AD325">
        <f t="shared" si="169"/>
        <v>0</v>
      </c>
      <c r="AE325">
        <f t="shared" si="170"/>
        <v>0</v>
      </c>
      <c r="AF325">
        <f t="shared" si="171"/>
        <v>1</v>
      </c>
      <c r="AG325">
        <f t="shared" si="172"/>
        <v>0</v>
      </c>
      <c r="AH325">
        <f t="shared" si="173"/>
        <v>0</v>
      </c>
      <c r="AI325">
        <f t="shared" si="174"/>
        <v>1</v>
      </c>
      <c r="AJ325">
        <f t="shared" si="175"/>
        <v>0</v>
      </c>
      <c r="AK325">
        <f t="shared" si="176"/>
        <v>0</v>
      </c>
    </row>
    <row r="326" spans="1:37" x14ac:dyDescent="0.35">
      <c r="A326" s="1">
        <v>41233</v>
      </c>
      <c r="B326">
        <v>5112</v>
      </c>
      <c r="C326">
        <v>4297</v>
      </c>
      <c r="D326">
        <f t="shared" si="177"/>
        <v>2</v>
      </c>
      <c r="E326">
        <f t="shared" si="178"/>
        <v>0</v>
      </c>
      <c r="F326">
        <f t="shared" si="179"/>
        <v>0</v>
      </c>
      <c r="G326">
        <f t="shared" si="179"/>
        <v>1</v>
      </c>
      <c r="H326">
        <f t="shared" si="179"/>
        <v>0</v>
      </c>
      <c r="I326">
        <f t="shared" si="179"/>
        <v>0</v>
      </c>
      <c r="J326">
        <f t="shared" si="179"/>
        <v>0</v>
      </c>
      <c r="K326">
        <f t="shared" si="179"/>
        <v>0</v>
      </c>
      <c r="L326">
        <f t="shared" ref="L326:L367" si="180">AVERAGE(B323:B325)</f>
        <v>5847.333333333333</v>
      </c>
      <c r="M326">
        <f t="shared" si="152"/>
        <v>5596</v>
      </c>
      <c r="N326">
        <f t="shared" si="151"/>
        <v>5650.6</v>
      </c>
      <c r="O326">
        <f t="shared" si="154"/>
        <v>11</v>
      </c>
      <c r="P326" t="str">
        <f t="shared" si="155"/>
        <v>Autumn</v>
      </c>
      <c r="Q326">
        <f t="shared" si="156"/>
        <v>20</v>
      </c>
      <c r="R326">
        <f t="shared" si="157"/>
        <v>0</v>
      </c>
      <c r="S326">
        <f t="shared" si="158"/>
        <v>0</v>
      </c>
      <c r="T326">
        <f t="shared" si="159"/>
        <v>0</v>
      </c>
      <c r="U326">
        <f t="shared" si="160"/>
        <v>1</v>
      </c>
      <c r="V326">
        <f t="shared" si="161"/>
        <v>0</v>
      </c>
      <c r="W326">
        <f t="shared" si="162"/>
        <v>0</v>
      </c>
      <c r="X326">
        <f t="shared" si="163"/>
        <v>0</v>
      </c>
      <c r="Y326">
        <f t="shared" si="164"/>
        <v>0</v>
      </c>
      <c r="Z326">
        <f t="shared" si="165"/>
        <v>0</v>
      </c>
      <c r="AA326">
        <f t="shared" si="166"/>
        <v>0</v>
      </c>
      <c r="AB326">
        <f t="shared" si="167"/>
        <v>0</v>
      </c>
      <c r="AC326">
        <f t="shared" si="168"/>
        <v>0</v>
      </c>
      <c r="AD326">
        <f t="shared" si="169"/>
        <v>0</v>
      </c>
      <c r="AE326">
        <f t="shared" si="170"/>
        <v>0</v>
      </c>
      <c r="AF326">
        <f t="shared" si="171"/>
        <v>1</v>
      </c>
      <c r="AG326">
        <f t="shared" si="172"/>
        <v>0</v>
      </c>
      <c r="AH326">
        <f t="shared" si="173"/>
        <v>0</v>
      </c>
      <c r="AI326">
        <f t="shared" si="174"/>
        <v>0</v>
      </c>
      <c r="AJ326">
        <f t="shared" si="175"/>
        <v>1</v>
      </c>
      <c r="AK326">
        <f t="shared" si="176"/>
        <v>0</v>
      </c>
    </row>
    <row r="327" spans="1:37" x14ac:dyDescent="0.35">
      <c r="A327" s="1">
        <v>41234</v>
      </c>
      <c r="B327">
        <v>4905</v>
      </c>
      <c r="C327">
        <v>5112</v>
      </c>
      <c r="D327">
        <f t="shared" si="177"/>
        <v>3</v>
      </c>
      <c r="E327">
        <f t="shared" si="178"/>
        <v>0</v>
      </c>
      <c r="F327">
        <f t="shared" si="179"/>
        <v>0</v>
      </c>
      <c r="G327">
        <f t="shared" si="179"/>
        <v>0</v>
      </c>
      <c r="H327">
        <f t="shared" si="179"/>
        <v>1</v>
      </c>
      <c r="I327">
        <f t="shared" si="179"/>
        <v>0</v>
      </c>
      <c r="J327">
        <f t="shared" si="179"/>
        <v>0</v>
      </c>
      <c r="K327">
        <f t="shared" si="179"/>
        <v>0</v>
      </c>
      <c r="L327">
        <f t="shared" si="180"/>
        <v>5356.666666666667</v>
      </c>
      <c r="M327">
        <f t="shared" si="152"/>
        <v>4999</v>
      </c>
      <c r="N327">
        <f t="shared" si="151"/>
        <v>5617.2</v>
      </c>
      <c r="O327">
        <f t="shared" si="154"/>
        <v>11</v>
      </c>
      <c r="P327" t="str">
        <f t="shared" si="155"/>
        <v>Autumn</v>
      </c>
      <c r="Q327">
        <f t="shared" si="156"/>
        <v>21</v>
      </c>
      <c r="R327">
        <f t="shared" si="157"/>
        <v>0</v>
      </c>
      <c r="S327">
        <f t="shared" si="158"/>
        <v>0</v>
      </c>
      <c r="T327">
        <f t="shared" si="159"/>
        <v>0</v>
      </c>
      <c r="U327">
        <f t="shared" si="160"/>
        <v>1</v>
      </c>
      <c r="V327">
        <f t="shared" si="161"/>
        <v>0</v>
      </c>
      <c r="W327">
        <f t="shared" si="162"/>
        <v>0</v>
      </c>
      <c r="X327">
        <f t="shared" si="163"/>
        <v>0</v>
      </c>
      <c r="Y327">
        <f t="shared" si="164"/>
        <v>0</v>
      </c>
      <c r="Z327">
        <f t="shared" si="165"/>
        <v>0</v>
      </c>
      <c r="AA327">
        <f t="shared" si="166"/>
        <v>0</v>
      </c>
      <c r="AB327">
        <f t="shared" si="167"/>
        <v>0</v>
      </c>
      <c r="AC327">
        <f t="shared" si="168"/>
        <v>0</v>
      </c>
      <c r="AD327">
        <f t="shared" si="169"/>
        <v>0</v>
      </c>
      <c r="AE327">
        <f t="shared" si="170"/>
        <v>0</v>
      </c>
      <c r="AF327">
        <f t="shared" si="171"/>
        <v>1</v>
      </c>
      <c r="AG327">
        <f t="shared" si="172"/>
        <v>0</v>
      </c>
      <c r="AH327">
        <f t="shared" si="173"/>
        <v>0</v>
      </c>
      <c r="AI327">
        <f t="shared" si="174"/>
        <v>0</v>
      </c>
      <c r="AJ327">
        <f t="shared" si="175"/>
        <v>1</v>
      </c>
      <c r="AK327">
        <f t="shared" si="176"/>
        <v>0</v>
      </c>
    </row>
    <row r="328" spans="1:37" x14ac:dyDescent="0.35">
      <c r="A328" s="1">
        <v>41235</v>
      </c>
      <c r="B328">
        <v>5279</v>
      </c>
      <c r="C328">
        <v>4905</v>
      </c>
      <c r="D328">
        <f t="shared" si="177"/>
        <v>4</v>
      </c>
      <c r="E328">
        <f t="shared" si="178"/>
        <v>0</v>
      </c>
      <c r="F328">
        <f t="shared" si="179"/>
        <v>0</v>
      </c>
      <c r="G328">
        <f t="shared" si="179"/>
        <v>0</v>
      </c>
      <c r="H328">
        <f t="shared" si="179"/>
        <v>0</v>
      </c>
      <c r="I328">
        <f t="shared" si="179"/>
        <v>1</v>
      </c>
      <c r="J328">
        <f t="shared" si="179"/>
        <v>0</v>
      </c>
      <c r="K328">
        <f t="shared" si="179"/>
        <v>0</v>
      </c>
      <c r="L328">
        <f t="shared" si="180"/>
        <v>4771.333333333333</v>
      </c>
      <c r="M328">
        <f t="shared" si="152"/>
        <v>5279</v>
      </c>
      <c r="N328">
        <f t="shared" ref="N328:N367" si="181">AVERAGE(B323:B327)</f>
        <v>5511.8</v>
      </c>
      <c r="O328">
        <f t="shared" si="154"/>
        <v>11</v>
      </c>
      <c r="P328" t="str">
        <f t="shared" si="155"/>
        <v>Autumn</v>
      </c>
      <c r="Q328">
        <f t="shared" si="156"/>
        <v>22</v>
      </c>
      <c r="R328">
        <f t="shared" si="157"/>
        <v>0</v>
      </c>
      <c r="S328">
        <f t="shared" si="158"/>
        <v>0</v>
      </c>
      <c r="T328">
        <f t="shared" si="159"/>
        <v>0</v>
      </c>
      <c r="U328">
        <f t="shared" si="160"/>
        <v>1</v>
      </c>
      <c r="V328">
        <f t="shared" si="161"/>
        <v>0</v>
      </c>
      <c r="W328">
        <f t="shared" si="162"/>
        <v>0</v>
      </c>
      <c r="X328">
        <f t="shared" si="163"/>
        <v>0</v>
      </c>
      <c r="Y328">
        <f t="shared" si="164"/>
        <v>0</v>
      </c>
      <c r="Z328">
        <f t="shared" si="165"/>
        <v>0</v>
      </c>
      <c r="AA328">
        <f t="shared" si="166"/>
        <v>0</v>
      </c>
      <c r="AB328">
        <f t="shared" si="167"/>
        <v>0</v>
      </c>
      <c r="AC328">
        <f t="shared" si="168"/>
        <v>0</v>
      </c>
      <c r="AD328">
        <f t="shared" si="169"/>
        <v>0</v>
      </c>
      <c r="AE328">
        <f t="shared" si="170"/>
        <v>0</v>
      </c>
      <c r="AF328">
        <f t="shared" si="171"/>
        <v>1</v>
      </c>
      <c r="AG328">
        <f t="shared" si="172"/>
        <v>0</v>
      </c>
      <c r="AH328">
        <f t="shared" si="173"/>
        <v>0</v>
      </c>
      <c r="AI328">
        <f t="shared" si="174"/>
        <v>0</v>
      </c>
      <c r="AJ328">
        <f t="shared" si="175"/>
        <v>1</v>
      </c>
      <c r="AK328">
        <f t="shared" si="176"/>
        <v>0</v>
      </c>
    </row>
    <row r="329" spans="1:37" x14ac:dyDescent="0.35">
      <c r="A329" s="1">
        <v>41236</v>
      </c>
      <c r="B329">
        <v>4632</v>
      </c>
      <c r="C329">
        <v>5279</v>
      </c>
      <c r="D329">
        <f t="shared" si="177"/>
        <v>5</v>
      </c>
      <c r="E329">
        <f t="shared" si="178"/>
        <v>0</v>
      </c>
      <c r="F329">
        <f t="shared" si="179"/>
        <v>0</v>
      </c>
      <c r="G329">
        <f t="shared" si="179"/>
        <v>0</v>
      </c>
      <c r="H329">
        <f t="shared" si="179"/>
        <v>0</v>
      </c>
      <c r="I329">
        <f t="shared" si="179"/>
        <v>0</v>
      </c>
      <c r="J329">
        <f t="shared" si="179"/>
        <v>1</v>
      </c>
      <c r="K329">
        <f t="shared" si="179"/>
        <v>0</v>
      </c>
      <c r="L329">
        <f t="shared" si="180"/>
        <v>5098.666666666667</v>
      </c>
      <c r="M329">
        <f t="shared" si="152"/>
        <v>5432</v>
      </c>
      <c r="N329">
        <f t="shared" si="181"/>
        <v>5250.8</v>
      </c>
      <c r="O329">
        <f t="shared" si="154"/>
        <v>11</v>
      </c>
      <c r="P329" t="str">
        <f t="shared" si="155"/>
        <v>Autumn</v>
      </c>
      <c r="Q329">
        <f t="shared" si="156"/>
        <v>23</v>
      </c>
      <c r="R329">
        <f t="shared" si="157"/>
        <v>0</v>
      </c>
      <c r="S329">
        <f t="shared" si="158"/>
        <v>0</v>
      </c>
      <c r="T329">
        <f t="shared" si="159"/>
        <v>0</v>
      </c>
      <c r="U329">
        <f t="shared" si="160"/>
        <v>1</v>
      </c>
      <c r="V329">
        <f t="shared" si="161"/>
        <v>0</v>
      </c>
      <c r="W329">
        <f t="shared" si="162"/>
        <v>0</v>
      </c>
      <c r="X329">
        <f t="shared" si="163"/>
        <v>0</v>
      </c>
      <c r="Y329">
        <f t="shared" si="164"/>
        <v>0</v>
      </c>
      <c r="Z329">
        <f t="shared" si="165"/>
        <v>0</v>
      </c>
      <c r="AA329">
        <f t="shared" si="166"/>
        <v>0</v>
      </c>
      <c r="AB329">
        <f t="shared" si="167"/>
        <v>0</v>
      </c>
      <c r="AC329">
        <f t="shared" si="168"/>
        <v>0</v>
      </c>
      <c r="AD329">
        <f t="shared" si="169"/>
        <v>0</v>
      </c>
      <c r="AE329">
        <f t="shared" si="170"/>
        <v>0</v>
      </c>
      <c r="AF329">
        <f t="shared" si="171"/>
        <v>1</v>
      </c>
      <c r="AG329">
        <f t="shared" si="172"/>
        <v>0</v>
      </c>
      <c r="AH329">
        <f t="shared" si="173"/>
        <v>0</v>
      </c>
      <c r="AI329">
        <f t="shared" si="174"/>
        <v>0</v>
      </c>
      <c r="AJ329">
        <f t="shared" si="175"/>
        <v>1</v>
      </c>
      <c r="AK329">
        <f t="shared" si="176"/>
        <v>0</v>
      </c>
    </row>
    <row r="330" spans="1:37" x14ac:dyDescent="0.35">
      <c r="A330" s="1">
        <v>41237</v>
      </c>
      <c r="B330">
        <v>4628.5</v>
      </c>
      <c r="C330">
        <v>4632</v>
      </c>
      <c r="D330">
        <f t="shared" si="177"/>
        <v>6</v>
      </c>
      <c r="E330">
        <f t="shared" si="178"/>
        <v>1</v>
      </c>
      <c r="F330">
        <f t="shared" si="179"/>
        <v>0</v>
      </c>
      <c r="G330">
        <f t="shared" si="179"/>
        <v>0</v>
      </c>
      <c r="H330">
        <f t="shared" si="179"/>
        <v>0</v>
      </c>
      <c r="I330">
        <f t="shared" si="179"/>
        <v>0</v>
      </c>
      <c r="J330">
        <f t="shared" si="179"/>
        <v>0</v>
      </c>
      <c r="K330">
        <f t="shared" si="179"/>
        <v>1</v>
      </c>
      <c r="L330">
        <f t="shared" si="180"/>
        <v>4938.666666666667</v>
      </c>
      <c r="M330">
        <f t="shared" ref="M330:M367" si="182">B323</f>
        <v>6584</v>
      </c>
      <c r="N330">
        <f t="shared" si="181"/>
        <v>4845</v>
      </c>
      <c r="O330">
        <f t="shared" si="154"/>
        <v>11</v>
      </c>
      <c r="P330" t="str">
        <f t="shared" si="155"/>
        <v>Autumn</v>
      </c>
      <c r="Q330">
        <f t="shared" si="156"/>
        <v>24</v>
      </c>
      <c r="R330">
        <f t="shared" si="157"/>
        <v>0</v>
      </c>
      <c r="S330">
        <f t="shared" si="158"/>
        <v>0</v>
      </c>
      <c r="T330">
        <f t="shared" si="159"/>
        <v>0</v>
      </c>
      <c r="U330">
        <f t="shared" si="160"/>
        <v>1</v>
      </c>
      <c r="V330">
        <f t="shared" si="161"/>
        <v>0</v>
      </c>
      <c r="W330">
        <f t="shared" si="162"/>
        <v>0</v>
      </c>
      <c r="X330">
        <f t="shared" si="163"/>
        <v>0</v>
      </c>
      <c r="Y330">
        <f t="shared" si="164"/>
        <v>0</v>
      </c>
      <c r="Z330">
        <f t="shared" si="165"/>
        <v>0</v>
      </c>
      <c r="AA330">
        <f t="shared" si="166"/>
        <v>0</v>
      </c>
      <c r="AB330">
        <f t="shared" si="167"/>
        <v>0</v>
      </c>
      <c r="AC330">
        <f t="shared" si="168"/>
        <v>0</v>
      </c>
      <c r="AD330">
        <f t="shared" si="169"/>
        <v>0</v>
      </c>
      <c r="AE330">
        <f t="shared" si="170"/>
        <v>0</v>
      </c>
      <c r="AF330">
        <f t="shared" si="171"/>
        <v>1</v>
      </c>
      <c r="AG330">
        <f t="shared" si="172"/>
        <v>0</v>
      </c>
      <c r="AH330">
        <f t="shared" si="173"/>
        <v>0</v>
      </c>
      <c r="AI330">
        <f t="shared" si="174"/>
        <v>0</v>
      </c>
      <c r="AJ330">
        <f t="shared" si="175"/>
        <v>1</v>
      </c>
      <c r="AK330">
        <f t="shared" si="176"/>
        <v>0</v>
      </c>
    </row>
    <row r="331" spans="1:37" x14ac:dyDescent="0.35">
      <c r="A331" s="1">
        <v>41238</v>
      </c>
      <c r="B331">
        <v>4628.5</v>
      </c>
      <c r="C331">
        <v>4628.5</v>
      </c>
      <c r="D331">
        <f t="shared" si="177"/>
        <v>7</v>
      </c>
      <c r="E331">
        <f t="shared" si="178"/>
        <v>1</v>
      </c>
      <c r="F331">
        <f t="shared" si="179"/>
        <v>0</v>
      </c>
      <c r="G331">
        <f t="shared" si="179"/>
        <v>0</v>
      </c>
      <c r="H331">
        <f t="shared" si="179"/>
        <v>0</v>
      </c>
      <c r="I331">
        <f t="shared" si="179"/>
        <v>0</v>
      </c>
      <c r="J331">
        <f t="shared" si="179"/>
        <v>0</v>
      </c>
      <c r="K331">
        <f t="shared" si="179"/>
        <v>0</v>
      </c>
      <c r="L331">
        <f t="shared" si="180"/>
        <v>4846.5</v>
      </c>
      <c r="M331">
        <f t="shared" si="182"/>
        <v>6661</v>
      </c>
      <c r="N331">
        <f t="shared" si="181"/>
        <v>4911.3</v>
      </c>
      <c r="O331">
        <f t="shared" si="154"/>
        <v>11</v>
      </c>
      <c r="P331" t="str">
        <f t="shared" si="155"/>
        <v>Autumn</v>
      </c>
      <c r="Q331">
        <f t="shared" si="156"/>
        <v>25</v>
      </c>
      <c r="R331">
        <f t="shared" si="157"/>
        <v>0</v>
      </c>
      <c r="S331">
        <f t="shared" si="158"/>
        <v>0</v>
      </c>
      <c r="T331">
        <f t="shared" si="159"/>
        <v>0</v>
      </c>
      <c r="U331">
        <f t="shared" si="160"/>
        <v>1</v>
      </c>
      <c r="V331">
        <f t="shared" si="161"/>
        <v>0</v>
      </c>
      <c r="W331">
        <f t="shared" si="162"/>
        <v>0</v>
      </c>
      <c r="X331">
        <f t="shared" si="163"/>
        <v>0</v>
      </c>
      <c r="Y331">
        <f t="shared" si="164"/>
        <v>0</v>
      </c>
      <c r="Z331">
        <f t="shared" si="165"/>
        <v>0</v>
      </c>
      <c r="AA331">
        <f t="shared" si="166"/>
        <v>0</v>
      </c>
      <c r="AB331">
        <f t="shared" si="167"/>
        <v>0</v>
      </c>
      <c r="AC331">
        <f t="shared" si="168"/>
        <v>0</v>
      </c>
      <c r="AD331">
        <f t="shared" si="169"/>
        <v>0</v>
      </c>
      <c r="AE331">
        <f t="shared" si="170"/>
        <v>0</v>
      </c>
      <c r="AF331">
        <f t="shared" si="171"/>
        <v>1</v>
      </c>
      <c r="AG331">
        <f t="shared" si="172"/>
        <v>0</v>
      </c>
      <c r="AH331">
        <f t="shared" si="173"/>
        <v>0</v>
      </c>
      <c r="AI331">
        <f t="shared" si="174"/>
        <v>0</v>
      </c>
      <c r="AJ331">
        <f t="shared" si="175"/>
        <v>1</v>
      </c>
      <c r="AK331">
        <f t="shared" si="176"/>
        <v>1</v>
      </c>
    </row>
    <row r="332" spans="1:37" x14ac:dyDescent="0.35">
      <c r="A332" s="1">
        <v>41239</v>
      </c>
      <c r="B332">
        <v>4480</v>
      </c>
      <c r="C332">
        <v>4628.5</v>
      </c>
      <c r="D332">
        <f t="shared" si="177"/>
        <v>1</v>
      </c>
      <c r="E332">
        <f t="shared" si="178"/>
        <v>0</v>
      </c>
      <c r="F332">
        <f t="shared" si="179"/>
        <v>1</v>
      </c>
      <c r="G332">
        <f t="shared" si="179"/>
        <v>0</v>
      </c>
      <c r="H332">
        <f t="shared" si="179"/>
        <v>0</v>
      </c>
      <c r="I332">
        <f t="shared" si="179"/>
        <v>0</v>
      </c>
      <c r="J332">
        <f t="shared" si="179"/>
        <v>0</v>
      </c>
      <c r="K332">
        <f t="shared" si="179"/>
        <v>0</v>
      </c>
      <c r="L332">
        <f t="shared" si="180"/>
        <v>4629.666666666667</v>
      </c>
      <c r="M332">
        <f t="shared" si="182"/>
        <v>4297</v>
      </c>
      <c r="N332">
        <f t="shared" si="181"/>
        <v>4814.6000000000004</v>
      </c>
      <c r="O332">
        <f t="shared" si="154"/>
        <v>11</v>
      </c>
      <c r="P332" t="str">
        <f t="shared" si="155"/>
        <v>Autumn</v>
      </c>
      <c r="Q332">
        <f t="shared" si="156"/>
        <v>26</v>
      </c>
      <c r="R332">
        <f t="shared" si="157"/>
        <v>0</v>
      </c>
      <c r="S332">
        <f t="shared" si="158"/>
        <v>0</v>
      </c>
      <c r="T332">
        <f t="shared" si="159"/>
        <v>0</v>
      </c>
      <c r="U332">
        <f t="shared" si="160"/>
        <v>1</v>
      </c>
      <c r="V332">
        <f t="shared" si="161"/>
        <v>0</v>
      </c>
      <c r="W332">
        <f t="shared" si="162"/>
        <v>0</v>
      </c>
      <c r="X332">
        <f t="shared" si="163"/>
        <v>0</v>
      </c>
      <c r="Y332">
        <f t="shared" si="164"/>
        <v>0</v>
      </c>
      <c r="Z332">
        <f t="shared" si="165"/>
        <v>0</v>
      </c>
      <c r="AA332">
        <f t="shared" si="166"/>
        <v>0</v>
      </c>
      <c r="AB332">
        <f t="shared" si="167"/>
        <v>0</v>
      </c>
      <c r="AC332">
        <f t="shared" si="168"/>
        <v>0</v>
      </c>
      <c r="AD332">
        <f t="shared" si="169"/>
        <v>0</v>
      </c>
      <c r="AE332">
        <f t="shared" si="170"/>
        <v>0</v>
      </c>
      <c r="AF332">
        <f t="shared" si="171"/>
        <v>1</v>
      </c>
      <c r="AG332">
        <f t="shared" si="172"/>
        <v>0</v>
      </c>
      <c r="AH332">
        <f t="shared" si="173"/>
        <v>0</v>
      </c>
      <c r="AI332">
        <f t="shared" si="174"/>
        <v>0</v>
      </c>
      <c r="AJ332">
        <f t="shared" si="175"/>
        <v>1</v>
      </c>
      <c r="AK332">
        <f t="shared" si="176"/>
        <v>1</v>
      </c>
    </row>
    <row r="333" spans="1:37" x14ac:dyDescent="0.35">
      <c r="A333" s="1">
        <v>41240</v>
      </c>
      <c r="B333">
        <v>4565</v>
      </c>
      <c r="C333">
        <v>4480</v>
      </c>
      <c r="D333">
        <f t="shared" si="177"/>
        <v>2</v>
      </c>
      <c r="E333">
        <f t="shared" si="178"/>
        <v>0</v>
      </c>
      <c r="F333">
        <f t="shared" si="179"/>
        <v>0</v>
      </c>
      <c r="G333">
        <f t="shared" si="179"/>
        <v>1</v>
      </c>
      <c r="H333">
        <f t="shared" si="179"/>
        <v>0</v>
      </c>
      <c r="I333">
        <f t="shared" si="179"/>
        <v>0</v>
      </c>
      <c r="J333">
        <f t="shared" si="179"/>
        <v>0</v>
      </c>
      <c r="K333">
        <f t="shared" si="179"/>
        <v>0</v>
      </c>
      <c r="L333">
        <f t="shared" si="180"/>
        <v>4579</v>
      </c>
      <c r="M333">
        <f t="shared" si="182"/>
        <v>5112</v>
      </c>
      <c r="N333">
        <f t="shared" si="181"/>
        <v>4729.6000000000004</v>
      </c>
      <c r="O333">
        <f t="shared" si="154"/>
        <v>11</v>
      </c>
      <c r="P333" t="str">
        <f t="shared" si="155"/>
        <v>Autumn</v>
      </c>
      <c r="Q333">
        <f t="shared" si="156"/>
        <v>27</v>
      </c>
      <c r="R333">
        <f t="shared" si="157"/>
        <v>0</v>
      </c>
      <c r="S333">
        <f t="shared" si="158"/>
        <v>0</v>
      </c>
      <c r="T333">
        <f t="shared" si="159"/>
        <v>0</v>
      </c>
      <c r="U333">
        <f t="shared" si="160"/>
        <v>1</v>
      </c>
      <c r="V333">
        <f t="shared" si="161"/>
        <v>0</v>
      </c>
      <c r="W333">
        <f t="shared" si="162"/>
        <v>0</v>
      </c>
      <c r="X333">
        <f t="shared" si="163"/>
        <v>0</v>
      </c>
      <c r="Y333">
        <f t="shared" si="164"/>
        <v>0</v>
      </c>
      <c r="Z333">
        <f t="shared" si="165"/>
        <v>0</v>
      </c>
      <c r="AA333">
        <f t="shared" si="166"/>
        <v>0</v>
      </c>
      <c r="AB333">
        <f t="shared" si="167"/>
        <v>0</v>
      </c>
      <c r="AC333">
        <f t="shared" si="168"/>
        <v>0</v>
      </c>
      <c r="AD333">
        <f t="shared" si="169"/>
        <v>0</v>
      </c>
      <c r="AE333">
        <f t="shared" si="170"/>
        <v>0</v>
      </c>
      <c r="AF333">
        <f t="shared" si="171"/>
        <v>1</v>
      </c>
      <c r="AG333">
        <f t="shared" si="172"/>
        <v>0</v>
      </c>
      <c r="AH333">
        <f t="shared" si="173"/>
        <v>0</v>
      </c>
      <c r="AI333">
        <f t="shared" si="174"/>
        <v>0</v>
      </c>
      <c r="AJ333">
        <f t="shared" si="175"/>
        <v>1</v>
      </c>
      <c r="AK333">
        <f t="shared" si="176"/>
        <v>1</v>
      </c>
    </row>
    <row r="334" spans="1:37" x14ac:dyDescent="0.35">
      <c r="A334" s="1">
        <v>41241</v>
      </c>
      <c r="B334">
        <v>4465</v>
      </c>
      <c r="C334">
        <v>4565</v>
      </c>
      <c r="D334">
        <f t="shared" si="177"/>
        <v>3</v>
      </c>
      <c r="E334">
        <f t="shared" si="178"/>
        <v>0</v>
      </c>
      <c r="F334">
        <f t="shared" si="179"/>
        <v>0</v>
      </c>
      <c r="G334">
        <f t="shared" si="179"/>
        <v>0</v>
      </c>
      <c r="H334">
        <f t="shared" si="179"/>
        <v>1</v>
      </c>
      <c r="I334">
        <f t="shared" si="179"/>
        <v>0</v>
      </c>
      <c r="J334">
        <f t="shared" si="179"/>
        <v>0</v>
      </c>
      <c r="K334">
        <f t="shared" si="179"/>
        <v>0</v>
      </c>
      <c r="L334">
        <f t="shared" si="180"/>
        <v>4557.833333333333</v>
      </c>
      <c r="M334">
        <f t="shared" si="182"/>
        <v>4905</v>
      </c>
      <c r="N334">
        <f t="shared" si="181"/>
        <v>4586.8</v>
      </c>
      <c r="O334">
        <f t="shared" si="154"/>
        <v>11</v>
      </c>
      <c r="P334" t="str">
        <f t="shared" si="155"/>
        <v>Autumn</v>
      </c>
      <c r="Q334">
        <f t="shared" si="156"/>
        <v>28</v>
      </c>
      <c r="R334">
        <f t="shared" si="157"/>
        <v>0</v>
      </c>
      <c r="S334">
        <f t="shared" si="158"/>
        <v>0</v>
      </c>
      <c r="T334">
        <f t="shared" si="159"/>
        <v>0</v>
      </c>
      <c r="U334">
        <f t="shared" si="160"/>
        <v>1</v>
      </c>
      <c r="V334">
        <f t="shared" si="161"/>
        <v>0</v>
      </c>
      <c r="W334">
        <f t="shared" si="162"/>
        <v>0</v>
      </c>
      <c r="X334">
        <f t="shared" si="163"/>
        <v>0</v>
      </c>
      <c r="Y334">
        <f t="shared" si="164"/>
        <v>0</v>
      </c>
      <c r="Z334">
        <f t="shared" si="165"/>
        <v>0</v>
      </c>
      <c r="AA334">
        <f t="shared" si="166"/>
        <v>0</v>
      </c>
      <c r="AB334">
        <f t="shared" si="167"/>
        <v>0</v>
      </c>
      <c r="AC334">
        <f t="shared" si="168"/>
        <v>0</v>
      </c>
      <c r="AD334">
        <f t="shared" si="169"/>
        <v>0</v>
      </c>
      <c r="AE334">
        <f t="shared" si="170"/>
        <v>0</v>
      </c>
      <c r="AF334">
        <f t="shared" si="171"/>
        <v>1</v>
      </c>
      <c r="AG334">
        <f t="shared" si="172"/>
        <v>0</v>
      </c>
      <c r="AH334">
        <f t="shared" si="173"/>
        <v>0</v>
      </c>
      <c r="AI334">
        <f t="shared" si="174"/>
        <v>0</v>
      </c>
      <c r="AJ334">
        <f t="shared" si="175"/>
        <v>1</v>
      </c>
      <c r="AK334">
        <f t="shared" si="176"/>
        <v>1</v>
      </c>
    </row>
    <row r="335" spans="1:37" x14ac:dyDescent="0.35">
      <c r="A335" s="1">
        <v>41242</v>
      </c>
      <c r="B335">
        <v>4849</v>
      </c>
      <c r="C335">
        <v>4465</v>
      </c>
      <c r="D335">
        <f t="shared" si="177"/>
        <v>4</v>
      </c>
      <c r="E335">
        <f t="shared" si="178"/>
        <v>0</v>
      </c>
      <c r="F335">
        <f t="shared" si="179"/>
        <v>0</v>
      </c>
      <c r="G335">
        <f t="shared" si="179"/>
        <v>0</v>
      </c>
      <c r="H335">
        <f t="shared" si="179"/>
        <v>0</v>
      </c>
      <c r="I335">
        <f t="shared" si="179"/>
        <v>1</v>
      </c>
      <c r="J335">
        <f t="shared" si="179"/>
        <v>0</v>
      </c>
      <c r="K335">
        <f t="shared" si="179"/>
        <v>0</v>
      </c>
      <c r="L335">
        <f t="shared" si="180"/>
        <v>4503.333333333333</v>
      </c>
      <c r="M335">
        <f t="shared" si="182"/>
        <v>5279</v>
      </c>
      <c r="N335">
        <f t="shared" si="181"/>
        <v>4553.3999999999996</v>
      </c>
      <c r="O335">
        <f t="shared" si="154"/>
        <v>11</v>
      </c>
      <c r="P335" t="str">
        <f t="shared" si="155"/>
        <v>Autumn</v>
      </c>
      <c r="Q335">
        <f t="shared" si="156"/>
        <v>29</v>
      </c>
      <c r="R335">
        <f t="shared" si="157"/>
        <v>0</v>
      </c>
      <c r="S335">
        <f t="shared" si="158"/>
        <v>0</v>
      </c>
      <c r="T335">
        <f t="shared" si="159"/>
        <v>0</v>
      </c>
      <c r="U335">
        <f t="shared" si="160"/>
        <v>1</v>
      </c>
      <c r="V335">
        <f t="shared" si="161"/>
        <v>0</v>
      </c>
      <c r="W335">
        <f t="shared" si="162"/>
        <v>0</v>
      </c>
      <c r="X335">
        <f t="shared" si="163"/>
        <v>0</v>
      </c>
      <c r="Y335">
        <f t="shared" si="164"/>
        <v>0</v>
      </c>
      <c r="Z335">
        <f t="shared" si="165"/>
        <v>0</v>
      </c>
      <c r="AA335">
        <f t="shared" si="166"/>
        <v>0</v>
      </c>
      <c r="AB335">
        <f t="shared" si="167"/>
        <v>0</v>
      </c>
      <c r="AC335">
        <f t="shared" si="168"/>
        <v>0</v>
      </c>
      <c r="AD335">
        <f t="shared" si="169"/>
        <v>0</v>
      </c>
      <c r="AE335">
        <f t="shared" si="170"/>
        <v>0</v>
      </c>
      <c r="AF335">
        <f t="shared" si="171"/>
        <v>1</v>
      </c>
      <c r="AG335">
        <f t="shared" si="172"/>
        <v>0</v>
      </c>
      <c r="AH335">
        <f t="shared" si="173"/>
        <v>0</v>
      </c>
      <c r="AI335">
        <f t="shared" si="174"/>
        <v>0</v>
      </c>
      <c r="AJ335">
        <f t="shared" si="175"/>
        <v>1</v>
      </c>
      <c r="AK335">
        <f t="shared" si="176"/>
        <v>1</v>
      </c>
    </row>
    <row r="336" spans="1:37" x14ac:dyDescent="0.35">
      <c r="A336" s="1">
        <v>41243</v>
      </c>
      <c r="B336">
        <v>6084</v>
      </c>
      <c r="C336">
        <v>4849</v>
      </c>
      <c r="D336">
        <f t="shared" si="177"/>
        <v>5</v>
      </c>
      <c r="E336">
        <f t="shared" si="178"/>
        <v>0</v>
      </c>
      <c r="F336">
        <f t="shared" si="179"/>
        <v>0</v>
      </c>
      <c r="G336">
        <f t="shared" si="179"/>
        <v>0</v>
      </c>
      <c r="H336">
        <f t="shared" si="179"/>
        <v>0</v>
      </c>
      <c r="I336">
        <f t="shared" si="179"/>
        <v>0</v>
      </c>
      <c r="J336">
        <f t="shared" si="179"/>
        <v>1</v>
      </c>
      <c r="K336">
        <f t="shared" si="179"/>
        <v>0</v>
      </c>
      <c r="L336">
        <f t="shared" si="180"/>
        <v>4626.333333333333</v>
      </c>
      <c r="M336">
        <f t="shared" si="182"/>
        <v>4632</v>
      </c>
      <c r="N336">
        <f t="shared" si="181"/>
        <v>4597.5</v>
      </c>
      <c r="O336">
        <f t="shared" si="154"/>
        <v>11</v>
      </c>
      <c r="P336" t="str">
        <f t="shared" si="155"/>
        <v>Autumn</v>
      </c>
      <c r="Q336">
        <f t="shared" si="156"/>
        <v>30</v>
      </c>
      <c r="R336">
        <f t="shared" si="157"/>
        <v>0</v>
      </c>
      <c r="S336">
        <f t="shared" si="158"/>
        <v>0</v>
      </c>
      <c r="T336">
        <f t="shared" si="159"/>
        <v>0</v>
      </c>
      <c r="U336">
        <f t="shared" si="160"/>
        <v>1</v>
      </c>
      <c r="V336">
        <f t="shared" si="161"/>
        <v>0</v>
      </c>
      <c r="W336">
        <f t="shared" si="162"/>
        <v>0</v>
      </c>
      <c r="X336">
        <f t="shared" si="163"/>
        <v>0</v>
      </c>
      <c r="Y336">
        <f t="shared" si="164"/>
        <v>0</v>
      </c>
      <c r="Z336">
        <f t="shared" si="165"/>
        <v>0</v>
      </c>
      <c r="AA336">
        <f t="shared" si="166"/>
        <v>0</v>
      </c>
      <c r="AB336">
        <f t="shared" si="167"/>
        <v>0</v>
      </c>
      <c r="AC336">
        <f t="shared" si="168"/>
        <v>0</v>
      </c>
      <c r="AD336">
        <f t="shared" si="169"/>
        <v>0</v>
      </c>
      <c r="AE336">
        <f t="shared" si="170"/>
        <v>0</v>
      </c>
      <c r="AF336">
        <f t="shared" si="171"/>
        <v>1</v>
      </c>
      <c r="AG336">
        <f t="shared" si="172"/>
        <v>0</v>
      </c>
      <c r="AH336">
        <f t="shared" si="173"/>
        <v>0</v>
      </c>
      <c r="AI336">
        <f t="shared" si="174"/>
        <v>0</v>
      </c>
      <c r="AJ336">
        <f t="shared" si="175"/>
        <v>1</v>
      </c>
      <c r="AK336">
        <f t="shared" si="176"/>
        <v>1</v>
      </c>
    </row>
    <row r="337" spans="1:37" x14ac:dyDescent="0.35">
      <c r="A337" s="1">
        <v>41244</v>
      </c>
      <c r="B337">
        <v>6609</v>
      </c>
      <c r="C337">
        <v>6084</v>
      </c>
      <c r="D337">
        <f t="shared" si="177"/>
        <v>6</v>
      </c>
      <c r="E337">
        <f t="shared" si="178"/>
        <v>1</v>
      </c>
      <c r="F337">
        <f t="shared" si="179"/>
        <v>0</v>
      </c>
      <c r="G337">
        <f t="shared" si="179"/>
        <v>0</v>
      </c>
      <c r="H337">
        <f t="shared" si="179"/>
        <v>0</v>
      </c>
      <c r="I337">
        <f t="shared" si="179"/>
        <v>0</v>
      </c>
      <c r="J337">
        <f t="shared" si="179"/>
        <v>0</v>
      </c>
      <c r="K337">
        <f t="shared" si="179"/>
        <v>1</v>
      </c>
      <c r="L337">
        <f t="shared" si="180"/>
        <v>5132.666666666667</v>
      </c>
      <c r="M337">
        <f t="shared" si="182"/>
        <v>4628.5</v>
      </c>
      <c r="N337">
        <f t="shared" si="181"/>
        <v>4888.6000000000004</v>
      </c>
      <c r="O337">
        <f t="shared" si="154"/>
        <v>12</v>
      </c>
      <c r="P337" t="str">
        <f t="shared" si="155"/>
        <v>Winter</v>
      </c>
      <c r="Q337">
        <f t="shared" si="156"/>
        <v>1</v>
      </c>
      <c r="R337">
        <f t="shared" si="157"/>
        <v>1</v>
      </c>
      <c r="S337">
        <f t="shared" si="158"/>
        <v>0</v>
      </c>
      <c r="T337">
        <f t="shared" si="159"/>
        <v>0</v>
      </c>
      <c r="U337">
        <f t="shared" si="160"/>
        <v>0</v>
      </c>
      <c r="V337">
        <f t="shared" si="161"/>
        <v>0</v>
      </c>
      <c r="W337">
        <f t="shared" si="162"/>
        <v>0</v>
      </c>
      <c r="X337">
        <f t="shared" si="163"/>
        <v>0</v>
      </c>
      <c r="Y337">
        <f t="shared" si="164"/>
        <v>0</v>
      </c>
      <c r="Z337">
        <f t="shared" si="165"/>
        <v>0</v>
      </c>
      <c r="AA337">
        <f t="shared" si="166"/>
        <v>0</v>
      </c>
      <c r="AB337">
        <f t="shared" si="167"/>
        <v>0</v>
      </c>
      <c r="AC337">
        <f t="shared" si="168"/>
        <v>0</v>
      </c>
      <c r="AD337">
        <f t="shared" si="169"/>
        <v>0</v>
      </c>
      <c r="AE337">
        <f t="shared" si="170"/>
        <v>0</v>
      </c>
      <c r="AF337">
        <f t="shared" si="171"/>
        <v>0</v>
      </c>
      <c r="AG337">
        <f t="shared" si="172"/>
        <v>1</v>
      </c>
      <c r="AH337">
        <f t="shared" si="173"/>
        <v>1</v>
      </c>
      <c r="AI337">
        <f t="shared" si="174"/>
        <v>0</v>
      </c>
      <c r="AJ337">
        <f t="shared" si="175"/>
        <v>0</v>
      </c>
      <c r="AK337">
        <f t="shared" si="176"/>
        <v>0</v>
      </c>
    </row>
    <row r="338" spans="1:37" x14ac:dyDescent="0.35">
      <c r="A338" s="1">
        <v>41245</v>
      </c>
      <c r="B338">
        <v>6482</v>
      </c>
      <c r="C338">
        <v>6609</v>
      </c>
      <c r="D338">
        <f t="shared" si="177"/>
        <v>7</v>
      </c>
      <c r="E338">
        <f t="shared" si="178"/>
        <v>1</v>
      </c>
      <c r="F338">
        <f t="shared" si="179"/>
        <v>0</v>
      </c>
      <c r="G338">
        <f t="shared" si="179"/>
        <v>0</v>
      </c>
      <c r="H338">
        <f t="shared" si="179"/>
        <v>0</v>
      </c>
      <c r="I338">
        <f t="shared" si="179"/>
        <v>0</v>
      </c>
      <c r="J338">
        <f t="shared" si="179"/>
        <v>0</v>
      </c>
      <c r="K338">
        <f t="shared" si="179"/>
        <v>0</v>
      </c>
      <c r="L338">
        <f t="shared" si="180"/>
        <v>5847.333333333333</v>
      </c>
      <c r="M338">
        <f t="shared" si="182"/>
        <v>4628.5</v>
      </c>
      <c r="N338">
        <f t="shared" si="181"/>
        <v>5314.4</v>
      </c>
      <c r="O338">
        <f t="shared" si="154"/>
        <v>12</v>
      </c>
      <c r="P338" t="str">
        <f t="shared" si="155"/>
        <v>Winter</v>
      </c>
      <c r="Q338">
        <f t="shared" si="156"/>
        <v>2</v>
      </c>
      <c r="R338">
        <f t="shared" si="157"/>
        <v>1</v>
      </c>
      <c r="S338">
        <f t="shared" si="158"/>
        <v>0</v>
      </c>
      <c r="T338">
        <f t="shared" si="159"/>
        <v>0</v>
      </c>
      <c r="U338">
        <f t="shared" si="160"/>
        <v>0</v>
      </c>
      <c r="V338">
        <f t="shared" si="161"/>
        <v>0</v>
      </c>
      <c r="W338">
        <f t="shared" si="162"/>
        <v>0</v>
      </c>
      <c r="X338">
        <f t="shared" si="163"/>
        <v>0</v>
      </c>
      <c r="Y338">
        <f t="shared" si="164"/>
        <v>0</v>
      </c>
      <c r="Z338">
        <f t="shared" si="165"/>
        <v>0</v>
      </c>
      <c r="AA338">
        <f t="shared" si="166"/>
        <v>0</v>
      </c>
      <c r="AB338">
        <f t="shared" si="167"/>
        <v>0</v>
      </c>
      <c r="AC338">
        <f t="shared" si="168"/>
        <v>0</v>
      </c>
      <c r="AD338">
        <f t="shared" si="169"/>
        <v>0</v>
      </c>
      <c r="AE338">
        <f t="shared" si="170"/>
        <v>0</v>
      </c>
      <c r="AF338">
        <f t="shared" si="171"/>
        <v>0</v>
      </c>
      <c r="AG338">
        <f t="shared" si="172"/>
        <v>1</v>
      </c>
      <c r="AH338">
        <f t="shared" si="173"/>
        <v>1</v>
      </c>
      <c r="AI338">
        <f t="shared" si="174"/>
        <v>0</v>
      </c>
      <c r="AJ338">
        <f t="shared" si="175"/>
        <v>0</v>
      </c>
      <c r="AK338">
        <f t="shared" si="176"/>
        <v>0</v>
      </c>
    </row>
    <row r="339" spans="1:37" x14ac:dyDescent="0.35">
      <c r="A339" s="1">
        <v>41246</v>
      </c>
      <c r="B339">
        <v>4308</v>
      </c>
      <c r="C339">
        <v>6482</v>
      </c>
      <c r="D339">
        <f t="shared" si="177"/>
        <v>1</v>
      </c>
      <c r="E339">
        <f t="shared" si="178"/>
        <v>0</v>
      </c>
      <c r="F339">
        <f t="shared" si="179"/>
        <v>1</v>
      </c>
      <c r="G339">
        <f t="shared" si="179"/>
        <v>0</v>
      </c>
      <c r="H339">
        <f t="shared" si="179"/>
        <v>0</v>
      </c>
      <c r="I339">
        <f t="shared" si="179"/>
        <v>0</v>
      </c>
      <c r="J339">
        <f t="shared" si="179"/>
        <v>0</v>
      </c>
      <c r="K339">
        <f t="shared" si="179"/>
        <v>0</v>
      </c>
      <c r="L339">
        <f t="shared" si="180"/>
        <v>6391.666666666667</v>
      </c>
      <c r="M339">
        <f t="shared" si="182"/>
        <v>4480</v>
      </c>
      <c r="N339">
        <f t="shared" si="181"/>
        <v>5697.8</v>
      </c>
      <c r="O339">
        <f t="shared" si="154"/>
        <v>12</v>
      </c>
      <c r="P339" t="str">
        <f t="shared" si="155"/>
        <v>Winter</v>
      </c>
      <c r="Q339">
        <f t="shared" si="156"/>
        <v>3</v>
      </c>
      <c r="R339">
        <f t="shared" si="157"/>
        <v>1</v>
      </c>
      <c r="S339">
        <f t="shared" si="158"/>
        <v>0</v>
      </c>
      <c r="T339">
        <f t="shared" si="159"/>
        <v>0</v>
      </c>
      <c r="U339">
        <f t="shared" si="160"/>
        <v>0</v>
      </c>
      <c r="V339">
        <f t="shared" si="161"/>
        <v>0</v>
      </c>
      <c r="W339">
        <f t="shared" si="162"/>
        <v>0</v>
      </c>
      <c r="X339">
        <f t="shared" si="163"/>
        <v>0</v>
      </c>
      <c r="Y339">
        <f t="shared" si="164"/>
        <v>0</v>
      </c>
      <c r="Z339">
        <f t="shared" si="165"/>
        <v>0</v>
      </c>
      <c r="AA339">
        <f t="shared" si="166"/>
        <v>0</v>
      </c>
      <c r="AB339">
        <f t="shared" si="167"/>
        <v>0</v>
      </c>
      <c r="AC339">
        <f t="shared" si="168"/>
        <v>0</v>
      </c>
      <c r="AD339">
        <f t="shared" si="169"/>
        <v>0</v>
      </c>
      <c r="AE339">
        <f t="shared" si="170"/>
        <v>0</v>
      </c>
      <c r="AF339">
        <f t="shared" si="171"/>
        <v>0</v>
      </c>
      <c r="AG339">
        <f t="shared" si="172"/>
        <v>1</v>
      </c>
      <c r="AH339">
        <f t="shared" si="173"/>
        <v>1</v>
      </c>
      <c r="AI339">
        <f t="shared" si="174"/>
        <v>0</v>
      </c>
      <c r="AJ339">
        <f t="shared" si="175"/>
        <v>0</v>
      </c>
      <c r="AK339">
        <f t="shared" si="176"/>
        <v>0</v>
      </c>
    </row>
    <row r="340" spans="1:37" x14ac:dyDescent="0.35">
      <c r="A340" s="1">
        <v>41247</v>
      </c>
      <c r="B340">
        <v>4580</v>
      </c>
      <c r="C340">
        <v>4308</v>
      </c>
      <c r="D340">
        <f t="shared" si="177"/>
        <v>2</v>
      </c>
      <c r="E340">
        <f t="shared" si="178"/>
        <v>0</v>
      </c>
      <c r="F340">
        <f t="shared" si="179"/>
        <v>0</v>
      </c>
      <c r="G340">
        <f t="shared" si="179"/>
        <v>1</v>
      </c>
      <c r="H340">
        <f t="shared" si="179"/>
        <v>0</v>
      </c>
      <c r="I340">
        <f t="shared" si="179"/>
        <v>0</v>
      </c>
      <c r="J340">
        <f t="shared" si="179"/>
        <v>0</v>
      </c>
      <c r="K340">
        <f t="shared" si="179"/>
        <v>0</v>
      </c>
      <c r="L340">
        <f t="shared" si="180"/>
        <v>5799.666666666667</v>
      </c>
      <c r="M340">
        <f t="shared" si="182"/>
        <v>4565</v>
      </c>
      <c r="N340">
        <f t="shared" si="181"/>
        <v>5666.4</v>
      </c>
      <c r="O340">
        <f t="shared" si="154"/>
        <v>12</v>
      </c>
      <c r="P340" t="str">
        <f t="shared" si="155"/>
        <v>Winter</v>
      </c>
      <c r="Q340">
        <f t="shared" si="156"/>
        <v>4</v>
      </c>
      <c r="R340">
        <f t="shared" si="157"/>
        <v>1</v>
      </c>
      <c r="S340">
        <f t="shared" si="158"/>
        <v>0</v>
      </c>
      <c r="T340">
        <f t="shared" si="159"/>
        <v>0</v>
      </c>
      <c r="U340">
        <f t="shared" si="160"/>
        <v>0</v>
      </c>
      <c r="V340">
        <f t="shared" si="161"/>
        <v>0</v>
      </c>
      <c r="W340">
        <f t="shared" si="162"/>
        <v>0</v>
      </c>
      <c r="X340">
        <f t="shared" si="163"/>
        <v>0</v>
      </c>
      <c r="Y340">
        <f t="shared" si="164"/>
        <v>0</v>
      </c>
      <c r="Z340">
        <f t="shared" si="165"/>
        <v>0</v>
      </c>
      <c r="AA340">
        <f t="shared" si="166"/>
        <v>0</v>
      </c>
      <c r="AB340">
        <f t="shared" si="167"/>
        <v>0</v>
      </c>
      <c r="AC340">
        <f t="shared" si="168"/>
        <v>0</v>
      </c>
      <c r="AD340">
        <f t="shared" si="169"/>
        <v>0</v>
      </c>
      <c r="AE340">
        <f t="shared" si="170"/>
        <v>0</v>
      </c>
      <c r="AF340">
        <f t="shared" si="171"/>
        <v>0</v>
      </c>
      <c r="AG340">
        <f t="shared" si="172"/>
        <v>1</v>
      </c>
      <c r="AH340">
        <f t="shared" si="173"/>
        <v>1</v>
      </c>
      <c r="AI340">
        <f t="shared" si="174"/>
        <v>0</v>
      </c>
      <c r="AJ340">
        <f t="shared" si="175"/>
        <v>0</v>
      </c>
      <c r="AK340">
        <f t="shared" si="176"/>
        <v>0</v>
      </c>
    </row>
    <row r="341" spans="1:37" x14ac:dyDescent="0.35">
      <c r="A341" s="1">
        <v>41248</v>
      </c>
      <c r="B341">
        <v>4827</v>
      </c>
      <c r="C341">
        <v>4580</v>
      </c>
      <c r="D341">
        <f t="shared" si="177"/>
        <v>3</v>
      </c>
      <c r="E341">
        <f t="shared" si="178"/>
        <v>0</v>
      </c>
      <c r="F341">
        <f t="shared" si="179"/>
        <v>0</v>
      </c>
      <c r="G341">
        <f t="shared" si="179"/>
        <v>0</v>
      </c>
      <c r="H341">
        <f t="shared" si="179"/>
        <v>1</v>
      </c>
      <c r="I341">
        <f t="shared" si="179"/>
        <v>0</v>
      </c>
      <c r="J341">
        <f t="shared" si="179"/>
        <v>0</v>
      </c>
      <c r="K341">
        <f t="shared" si="179"/>
        <v>0</v>
      </c>
      <c r="L341">
        <f t="shared" si="180"/>
        <v>5123.333333333333</v>
      </c>
      <c r="M341">
        <f t="shared" si="182"/>
        <v>4465</v>
      </c>
      <c r="N341">
        <f t="shared" si="181"/>
        <v>5612.6</v>
      </c>
      <c r="O341">
        <f t="shared" si="154"/>
        <v>12</v>
      </c>
      <c r="P341" t="str">
        <f t="shared" si="155"/>
        <v>Winter</v>
      </c>
      <c r="Q341">
        <f t="shared" si="156"/>
        <v>5</v>
      </c>
      <c r="R341">
        <f t="shared" si="157"/>
        <v>1</v>
      </c>
      <c r="S341">
        <f t="shared" si="158"/>
        <v>0</v>
      </c>
      <c r="T341">
        <f t="shared" si="159"/>
        <v>0</v>
      </c>
      <c r="U341">
        <f t="shared" si="160"/>
        <v>0</v>
      </c>
      <c r="V341">
        <f t="shared" si="161"/>
        <v>0</v>
      </c>
      <c r="W341">
        <f t="shared" si="162"/>
        <v>0</v>
      </c>
      <c r="X341">
        <f t="shared" si="163"/>
        <v>0</v>
      </c>
      <c r="Y341">
        <f t="shared" si="164"/>
        <v>0</v>
      </c>
      <c r="Z341">
        <f t="shared" si="165"/>
        <v>0</v>
      </c>
      <c r="AA341">
        <f t="shared" si="166"/>
        <v>0</v>
      </c>
      <c r="AB341">
        <f t="shared" si="167"/>
        <v>0</v>
      </c>
      <c r="AC341">
        <f t="shared" si="168"/>
        <v>0</v>
      </c>
      <c r="AD341">
        <f t="shared" si="169"/>
        <v>0</v>
      </c>
      <c r="AE341">
        <f t="shared" si="170"/>
        <v>0</v>
      </c>
      <c r="AF341">
        <f t="shared" si="171"/>
        <v>0</v>
      </c>
      <c r="AG341">
        <f t="shared" si="172"/>
        <v>1</v>
      </c>
      <c r="AH341">
        <f t="shared" si="173"/>
        <v>1</v>
      </c>
      <c r="AI341">
        <f t="shared" si="174"/>
        <v>0</v>
      </c>
      <c r="AJ341">
        <f t="shared" si="175"/>
        <v>0</v>
      </c>
      <c r="AK341">
        <f t="shared" si="176"/>
        <v>0</v>
      </c>
    </row>
    <row r="342" spans="1:37" x14ac:dyDescent="0.35">
      <c r="A342" s="1">
        <v>41249</v>
      </c>
      <c r="B342">
        <v>5214</v>
      </c>
      <c r="C342">
        <v>4827</v>
      </c>
      <c r="D342">
        <f t="shared" si="177"/>
        <v>4</v>
      </c>
      <c r="E342">
        <f t="shared" si="178"/>
        <v>0</v>
      </c>
      <c r="F342">
        <f t="shared" si="179"/>
        <v>0</v>
      </c>
      <c r="G342">
        <f t="shared" si="179"/>
        <v>0</v>
      </c>
      <c r="H342">
        <f t="shared" si="179"/>
        <v>0</v>
      </c>
      <c r="I342">
        <f t="shared" si="179"/>
        <v>1</v>
      </c>
      <c r="J342">
        <f t="shared" si="179"/>
        <v>0</v>
      </c>
      <c r="K342">
        <f t="shared" si="179"/>
        <v>0</v>
      </c>
      <c r="L342">
        <f t="shared" si="180"/>
        <v>4571.666666666667</v>
      </c>
      <c r="M342">
        <f t="shared" si="182"/>
        <v>4849</v>
      </c>
      <c r="N342">
        <f t="shared" si="181"/>
        <v>5361.2</v>
      </c>
      <c r="O342">
        <f t="shared" si="154"/>
        <v>12</v>
      </c>
      <c r="P342" t="str">
        <f t="shared" si="155"/>
        <v>Winter</v>
      </c>
      <c r="Q342">
        <f t="shared" si="156"/>
        <v>6</v>
      </c>
      <c r="R342">
        <f t="shared" si="157"/>
        <v>1</v>
      </c>
      <c r="S342">
        <f t="shared" si="158"/>
        <v>0</v>
      </c>
      <c r="T342">
        <f t="shared" si="159"/>
        <v>0</v>
      </c>
      <c r="U342">
        <f t="shared" si="160"/>
        <v>0</v>
      </c>
      <c r="V342">
        <f t="shared" si="161"/>
        <v>0</v>
      </c>
      <c r="W342">
        <f t="shared" si="162"/>
        <v>0</v>
      </c>
      <c r="X342">
        <f t="shared" si="163"/>
        <v>0</v>
      </c>
      <c r="Y342">
        <f t="shared" si="164"/>
        <v>0</v>
      </c>
      <c r="Z342">
        <f t="shared" si="165"/>
        <v>0</v>
      </c>
      <c r="AA342">
        <f t="shared" si="166"/>
        <v>0</v>
      </c>
      <c r="AB342">
        <f t="shared" si="167"/>
        <v>0</v>
      </c>
      <c r="AC342">
        <f t="shared" si="168"/>
        <v>0</v>
      </c>
      <c r="AD342">
        <f t="shared" si="169"/>
        <v>0</v>
      </c>
      <c r="AE342">
        <f t="shared" si="170"/>
        <v>0</v>
      </c>
      <c r="AF342">
        <f t="shared" si="171"/>
        <v>0</v>
      </c>
      <c r="AG342">
        <f t="shared" si="172"/>
        <v>1</v>
      </c>
      <c r="AH342">
        <f t="shared" si="173"/>
        <v>1</v>
      </c>
      <c r="AI342">
        <f t="shared" si="174"/>
        <v>0</v>
      </c>
      <c r="AJ342">
        <f t="shared" si="175"/>
        <v>0</v>
      </c>
      <c r="AK342">
        <f t="shared" si="176"/>
        <v>0</v>
      </c>
    </row>
    <row r="343" spans="1:37" x14ac:dyDescent="0.35">
      <c r="A343" s="1">
        <v>41250</v>
      </c>
      <c r="B343">
        <v>5733</v>
      </c>
      <c r="C343">
        <v>5214</v>
      </c>
      <c r="D343">
        <f t="shared" si="177"/>
        <v>5</v>
      </c>
      <c r="E343">
        <f t="shared" si="178"/>
        <v>0</v>
      </c>
      <c r="F343">
        <f t="shared" si="179"/>
        <v>0</v>
      </c>
      <c r="G343">
        <f t="shared" si="179"/>
        <v>0</v>
      </c>
      <c r="H343">
        <f t="shared" si="179"/>
        <v>0</v>
      </c>
      <c r="I343">
        <f t="shared" si="179"/>
        <v>0</v>
      </c>
      <c r="J343">
        <f t="shared" si="179"/>
        <v>1</v>
      </c>
      <c r="K343">
        <f t="shared" si="179"/>
        <v>0</v>
      </c>
      <c r="L343">
        <f t="shared" si="180"/>
        <v>4873.666666666667</v>
      </c>
      <c r="M343">
        <f t="shared" si="182"/>
        <v>6084</v>
      </c>
      <c r="N343">
        <f t="shared" si="181"/>
        <v>5082.2</v>
      </c>
      <c r="O343">
        <f t="shared" si="154"/>
        <v>12</v>
      </c>
      <c r="P343" t="str">
        <f t="shared" si="155"/>
        <v>Winter</v>
      </c>
      <c r="Q343">
        <f t="shared" si="156"/>
        <v>7</v>
      </c>
      <c r="R343">
        <f t="shared" si="157"/>
        <v>1</v>
      </c>
      <c r="S343">
        <f t="shared" si="158"/>
        <v>0</v>
      </c>
      <c r="T343">
        <f t="shared" si="159"/>
        <v>0</v>
      </c>
      <c r="U343">
        <f t="shared" si="160"/>
        <v>0</v>
      </c>
      <c r="V343">
        <f t="shared" si="161"/>
        <v>0</v>
      </c>
      <c r="W343">
        <f t="shared" si="162"/>
        <v>0</v>
      </c>
      <c r="X343">
        <f t="shared" si="163"/>
        <v>0</v>
      </c>
      <c r="Y343">
        <f t="shared" si="164"/>
        <v>0</v>
      </c>
      <c r="Z343">
        <f t="shared" si="165"/>
        <v>0</v>
      </c>
      <c r="AA343">
        <f t="shared" si="166"/>
        <v>0</v>
      </c>
      <c r="AB343">
        <f t="shared" si="167"/>
        <v>0</v>
      </c>
      <c r="AC343">
        <f t="shared" si="168"/>
        <v>0</v>
      </c>
      <c r="AD343">
        <f t="shared" si="169"/>
        <v>0</v>
      </c>
      <c r="AE343">
        <f t="shared" si="170"/>
        <v>0</v>
      </c>
      <c r="AF343">
        <f t="shared" si="171"/>
        <v>0</v>
      </c>
      <c r="AG343">
        <f t="shared" si="172"/>
        <v>1</v>
      </c>
      <c r="AH343">
        <f t="shared" si="173"/>
        <v>1</v>
      </c>
      <c r="AI343">
        <f t="shared" si="174"/>
        <v>0</v>
      </c>
      <c r="AJ343">
        <f t="shared" si="175"/>
        <v>0</v>
      </c>
      <c r="AK343">
        <f t="shared" si="176"/>
        <v>0</v>
      </c>
    </row>
    <row r="344" spans="1:37" x14ac:dyDescent="0.35">
      <c r="A344" s="1">
        <v>41251</v>
      </c>
      <c r="B344">
        <v>6245</v>
      </c>
      <c r="C344">
        <v>5733</v>
      </c>
      <c r="D344">
        <f t="shared" si="177"/>
        <v>6</v>
      </c>
      <c r="E344">
        <f t="shared" si="178"/>
        <v>1</v>
      </c>
      <c r="F344">
        <f t="shared" si="179"/>
        <v>0</v>
      </c>
      <c r="G344">
        <f t="shared" si="179"/>
        <v>0</v>
      </c>
      <c r="H344">
        <f t="shared" si="179"/>
        <v>0</v>
      </c>
      <c r="I344">
        <f t="shared" si="179"/>
        <v>0</v>
      </c>
      <c r="J344">
        <f t="shared" si="179"/>
        <v>0</v>
      </c>
      <c r="K344">
        <f t="shared" si="179"/>
        <v>1</v>
      </c>
      <c r="L344">
        <f t="shared" si="180"/>
        <v>5258</v>
      </c>
      <c r="M344">
        <f t="shared" si="182"/>
        <v>6609</v>
      </c>
      <c r="N344">
        <f t="shared" si="181"/>
        <v>4932.3999999999996</v>
      </c>
      <c r="O344">
        <f t="shared" si="154"/>
        <v>12</v>
      </c>
      <c r="P344" t="str">
        <f t="shared" si="155"/>
        <v>Winter</v>
      </c>
      <c r="Q344">
        <f t="shared" si="156"/>
        <v>8</v>
      </c>
      <c r="R344">
        <f t="shared" si="157"/>
        <v>1</v>
      </c>
      <c r="S344">
        <f t="shared" si="158"/>
        <v>0</v>
      </c>
      <c r="T344">
        <f t="shared" si="159"/>
        <v>0</v>
      </c>
      <c r="U344">
        <f t="shared" si="160"/>
        <v>0</v>
      </c>
      <c r="V344">
        <f t="shared" si="161"/>
        <v>0</v>
      </c>
      <c r="W344">
        <f t="shared" si="162"/>
        <v>0</v>
      </c>
      <c r="X344">
        <f t="shared" si="163"/>
        <v>0</v>
      </c>
      <c r="Y344">
        <f t="shared" si="164"/>
        <v>0</v>
      </c>
      <c r="Z344">
        <f t="shared" si="165"/>
        <v>0</v>
      </c>
      <c r="AA344">
        <f t="shared" si="166"/>
        <v>0</v>
      </c>
      <c r="AB344">
        <f t="shared" si="167"/>
        <v>0</v>
      </c>
      <c r="AC344">
        <f t="shared" si="168"/>
        <v>0</v>
      </c>
      <c r="AD344">
        <f t="shared" si="169"/>
        <v>0</v>
      </c>
      <c r="AE344">
        <f t="shared" si="170"/>
        <v>0</v>
      </c>
      <c r="AF344">
        <f t="shared" si="171"/>
        <v>0</v>
      </c>
      <c r="AG344">
        <f t="shared" si="172"/>
        <v>1</v>
      </c>
      <c r="AH344">
        <f t="shared" si="173"/>
        <v>1</v>
      </c>
      <c r="AI344">
        <f t="shared" si="174"/>
        <v>0</v>
      </c>
      <c r="AJ344">
        <f t="shared" si="175"/>
        <v>0</v>
      </c>
      <c r="AK344">
        <f t="shared" si="176"/>
        <v>0</v>
      </c>
    </row>
    <row r="345" spans="1:37" x14ac:dyDescent="0.35">
      <c r="A345" s="1">
        <v>41252</v>
      </c>
      <c r="B345">
        <v>6423</v>
      </c>
      <c r="C345">
        <v>6245</v>
      </c>
      <c r="D345">
        <f t="shared" si="177"/>
        <v>7</v>
      </c>
      <c r="E345">
        <f t="shared" si="178"/>
        <v>1</v>
      </c>
      <c r="F345">
        <f t="shared" si="179"/>
        <v>0</v>
      </c>
      <c r="G345">
        <f t="shared" si="179"/>
        <v>0</v>
      </c>
      <c r="H345">
        <f t="shared" si="179"/>
        <v>0</v>
      </c>
      <c r="I345">
        <f t="shared" si="179"/>
        <v>0</v>
      </c>
      <c r="J345">
        <f t="shared" si="179"/>
        <v>0</v>
      </c>
      <c r="K345">
        <f t="shared" si="179"/>
        <v>0</v>
      </c>
      <c r="L345">
        <f t="shared" si="180"/>
        <v>5730.666666666667</v>
      </c>
      <c r="M345">
        <f t="shared" si="182"/>
        <v>6482</v>
      </c>
      <c r="N345">
        <f t="shared" si="181"/>
        <v>5319.8</v>
      </c>
      <c r="O345">
        <f t="shared" si="154"/>
        <v>12</v>
      </c>
      <c r="P345" t="str">
        <f t="shared" si="155"/>
        <v>Winter</v>
      </c>
      <c r="Q345">
        <f t="shared" si="156"/>
        <v>9</v>
      </c>
      <c r="R345">
        <f t="shared" si="157"/>
        <v>1</v>
      </c>
      <c r="S345">
        <f t="shared" si="158"/>
        <v>0</v>
      </c>
      <c r="T345">
        <f t="shared" si="159"/>
        <v>0</v>
      </c>
      <c r="U345">
        <f t="shared" si="160"/>
        <v>0</v>
      </c>
      <c r="V345">
        <f t="shared" si="161"/>
        <v>0</v>
      </c>
      <c r="W345">
        <f t="shared" si="162"/>
        <v>0</v>
      </c>
      <c r="X345">
        <f t="shared" si="163"/>
        <v>0</v>
      </c>
      <c r="Y345">
        <f t="shared" si="164"/>
        <v>0</v>
      </c>
      <c r="Z345">
        <f t="shared" si="165"/>
        <v>0</v>
      </c>
      <c r="AA345">
        <f t="shared" si="166"/>
        <v>0</v>
      </c>
      <c r="AB345">
        <f t="shared" si="167"/>
        <v>0</v>
      </c>
      <c r="AC345">
        <f t="shared" si="168"/>
        <v>0</v>
      </c>
      <c r="AD345">
        <f t="shared" si="169"/>
        <v>0</v>
      </c>
      <c r="AE345">
        <f t="shared" si="170"/>
        <v>0</v>
      </c>
      <c r="AF345">
        <f t="shared" si="171"/>
        <v>0</v>
      </c>
      <c r="AG345">
        <f t="shared" si="172"/>
        <v>1</v>
      </c>
      <c r="AH345">
        <f t="shared" si="173"/>
        <v>1</v>
      </c>
      <c r="AI345">
        <f t="shared" si="174"/>
        <v>0</v>
      </c>
      <c r="AJ345">
        <f t="shared" si="175"/>
        <v>0</v>
      </c>
      <c r="AK345">
        <f t="shared" si="176"/>
        <v>0</v>
      </c>
    </row>
    <row r="346" spans="1:37" x14ac:dyDescent="0.35">
      <c r="A346" s="1">
        <v>41253</v>
      </c>
      <c r="B346">
        <v>4249</v>
      </c>
      <c r="C346">
        <v>6423</v>
      </c>
      <c r="D346">
        <f t="shared" si="177"/>
        <v>1</v>
      </c>
      <c r="E346">
        <f t="shared" si="178"/>
        <v>0</v>
      </c>
      <c r="F346">
        <f t="shared" si="179"/>
        <v>1</v>
      </c>
      <c r="G346">
        <f t="shared" si="179"/>
        <v>0</v>
      </c>
      <c r="H346">
        <f t="shared" si="179"/>
        <v>0</v>
      </c>
      <c r="I346">
        <f t="shared" si="179"/>
        <v>0</v>
      </c>
      <c r="J346">
        <f t="shared" si="179"/>
        <v>0</v>
      </c>
      <c r="K346">
        <f t="shared" si="179"/>
        <v>0</v>
      </c>
      <c r="L346">
        <f t="shared" si="180"/>
        <v>6133.666666666667</v>
      </c>
      <c r="M346">
        <f t="shared" si="182"/>
        <v>4308</v>
      </c>
      <c r="N346">
        <f t="shared" si="181"/>
        <v>5688.4</v>
      </c>
      <c r="O346">
        <f t="shared" si="154"/>
        <v>12</v>
      </c>
      <c r="P346" t="str">
        <f t="shared" si="155"/>
        <v>Winter</v>
      </c>
      <c r="Q346">
        <f t="shared" si="156"/>
        <v>10</v>
      </c>
      <c r="R346">
        <f t="shared" si="157"/>
        <v>1</v>
      </c>
      <c r="S346">
        <f t="shared" si="158"/>
        <v>0</v>
      </c>
      <c r="T346">
        <f t="shared" si="159"/>
        <v>0</v>
      </c>
      <c r="U346">
        <f t="shared" si="160"/>
        <v>0</v>
      </c>
      <c r="V346">
        <f t="shared" si="161"/>
        <v>0</v>
      </c>
      <c r="W346">
        <f t="shared" si="162"/>
        <v>0</v>
      </c>
      <c r="X346">
        <f t="shared" si="163"/>
        <v>0</v>
      </c>
      <c r="Y346">
        <f t="shared" si="164"/>
        <v>0</v>
      </c>
      <c r="Z346">
        <f t="shared" si="165"/>
        <v>0</v>
      </c>
      <c r="AA346">
        <f t="shared" si="166"/>
        <v>0</v>
      </c>
      <c r="AB346">
        <f t="shared" si="167"/>
        <v>0</v>
      </c>
      <c r="AC346">
        <f t="shared" si="168"/>
        <v>0</v>
      </c>
      <c r="AD346">
        <f t="shared" si="169"/>
        <v>0</v>
      </c>
      <c r="AE346">
        <f t="shared" si="170"/>
        <v>0</v>
      </c>
      <c r="AF346">
        <f t="shared" si="171"/>
        <v>0</v>
      </c>
      <c r="AG346">
        <f t="shared" si="172"/>
        <v>1</v>
      </c>
      <c r="AH346">
        <f t="shared" si="173"/>
        <v>1</v>
      </c>
      <c r="AI346">
        <f t="shared" si="174"/>
        <v>0</v>
      </c>
      <c r="AJ346">
        <f t="shared" si="175"/>
        <v>0</v>
      </c>
      <c r="AK346">
        <f t="shared" si="176"/>
        <v>0</v>
      </c>
    </row>
    <row r="347" spans="1:37" x14ac:dyDescent="0.35">
      <c r="A347" s="1">
        <v>41254</v>
      </c>
      <c r="B347">
        <v>5191</v>
      </c>
      <c r="C347">
        <v>4249</v>
      </c>
      <c r="D347">
        <f t="shared" si="177"/>
        <v>2</v>
      </c>
      <c r="E347">
        <f t="shared" si="178"/>
        <v>0</v>
      </c>
      <c r="F347">
        <f t="shared" si="179"/>
        <v>0</v>
      </c>
      <c r="G347">
        <f t="shared" si="179"/>
        <v>1</v>
      </c>
      <c r="H347">
        <f t="shared" si="179"/>
        <v>0</v>
      </c>
      <c r="I347">
        <f t="shared" si="179"/>
        <v>0</v>
      </c>
      <c r="J347">
        <f t="shared" si="179"/>
        <v>0</v>
      </c>
      <c r="K347">
        <f t="shared" si="179"/>
        <v>0</v>
      </c>
      <c r="L347">
        <f t="shared" si="180"/>
        <v>5639</v>
      </c>
      <c r="M347">
        <f t="shared" si="182"/>
        <v>4580</v>
      </c>
      <c r="N347">
        <f t="shared" si="181"/>
        <v>5572.8</v>
      </c>
      <c r="O347">
        <f t="shared" si="154"/>
        <v>12</v>
      </c>
      <c r="P347" t="str">
        <f t="shared" si="155"/>
        <v>Winter</v>
      </c>
      <c r="Q347">
        <f t="shared" si="156"/>
        <v>11</v>
      </c>
      <c r="R347">
        <f t="shared" si="157"/>
        <v>1</v>
      </c>
      <c r="S347">
        <f t="shared" si="158"/>
        <v>0</v>
      </c>
      <c r="T347">
        <f t="shared" si="159"/>
        <v>0</v>
      </c>
      <c r="U347">
        <f t="shared" si="160"/>
        <v>0</v>
      </c>
      <c r="V347">
        <f t="shared" si="161"/>
        <v>0</v>
      </c>
      <c r="W347">
        <f t="shared" si="162"/>
        <v>0</v>
      </c>
      <c r="X347">
        <f t="shared" si="163"/>
        <v>0</v>
      </c>
      <c r="Y347">
        <f t="shared" si="164"/>
        <v>0</v>
      </c>
      <c r="Z347">
        <f t="shared" si="165"/>
        <v>0</v>
      </c>
      <c r="AA347">
        <f t="shared" si="166"/>
        <v>0</v>
      </c>
      <c r="AB347">
        <f t="shared" si="167"/>
        <v>0</v>
      </c>
      <c r="AC347">
        <f t="shared" si="168"/>
        <v>0</v>
      </c>
      <c r="AD347">
        <f t="shared" si="169"/>
        <v>0</v>
      </c>
      <c r="AE347">
        <f t="shared" si="170"/>
        <v>0</v>
      </c>
      <c r="AF347">
        <f t="shared" si="171"/>
        <v>0</v>
      </c>
      <c r="AG347">
        <f t="shared" si="172"/>
        <v>1</v>
      </c>
      <c r="AH347">
        <f t="shared" si="173"/>
        <v>0</v>
      </c>
      <c r="AI347">
        <f t="shared" si="174"/>
        <v>1</v>
      </c>
      <c r="AJ347">
        <f t="shared" si="175"/>
        <v>0</v>
      </c>
      <c r="AK347">
        <f t="shared" si="176"/>
        <v>0</v>
      </c>
    </row>
    <row r="348" spans="1:37" x14ac:dyDescent="0.35">
      <c r="A348" s="1">
        <v>41255</v>
      </c>
      <c r="B348">
        <v>5345</v>
      </c>
      <c r="C348">
        <v>5191</v>
      </c>
      <c r="D348">
        <f t="shared" si="177"/>
        <v>3</v>
      </c>
      <c r="E348">
        <f t="shared" si="178"/>
        <v>0</v>
      </c>
      <c r="F348">
        <f t="shared" si="179"/>
        <v>0</v>
      </c>
      <c r="G348">
        <f t="shared" si="179"/>
        <v>0</v>
      </c>
      <c r="H348">
        <f t="shared" si="179"/>
        <v>1</v>
      </c>
      <c r="I348">
        <f t="shared" si="179"/>
        <v>0</v>
      </c>
      <c r="J348">
        <f t="shared" si="179"/>
        <v>0</v>
      </c>
      <c r="K348">
        <f t="shared" si="179"/>
        <v>0</v>
      </c>
      <c r="L348">
        <f t="shared" si="180"/>
        <v>5287.666666666667</v>
      </c>
      <c r="M348">
        <f t="shared" si="182"/>
        <v>4827</v>
      </c>
      <c r="N348">
        <f t="shared" si="181"/>
        <v>5568.2</v>
      </c>
      <c r="O348">
        <f t="shared" si="154"/>
        <v>12</v>
      </c>
      <c r="P348" t="str">
        <f t="shared" si="155"/>
        <v>Winter</v>
      </c>
      <c r="Q348">
        <f t="shared" si="156"/>
        <v>12</v>
      </c>
      <c r="R348">
        <f t="shared" si="157"/>
        <v>1</v>
      </c>
      <c r="S348">
        <f t="shared" si="158"/>
        <v>0</v>
      </c>
      <c r="T348">
        <f t="shared" si="159"/>
        <v>0</v>
      </c>
      <c r="U348">
        <f t="shared" si="160"/>
        <v>0</v>
      </c>
      <c r="V348">
        <f t="shared" si="161"/>
        <v>0</v>
      </c>
      <c r="W348">
        <f t="shared" si="162"/>
        <v>0</v>
      </c>
      <c r="X348">
        <f t="shared" si="163"/>
        <v>0</v>
      </c>
      <c r="Y348">
        <f t="shared" si="164"/>
        <v>0</v>
      </c>
      <c r="Z348">
        <f t="shared" si="165"/>
        <v>0</v>
      </c>
      <c r="AA348">
        <f t="shared" si="166"/>
        <v>0</v>
      </c>
      <c r="AB348">
        <f t="shared" si="167"/>
        <v>0</v>
      </c>
      <c r="AC348">
        <f t="shared" si="168"/>
        <v>0</v>
      </c>
      <c r="AD348">
        <f t="shared" si="169"/>
        <v>0</v>
      </c>
      <c r="AE348">
        <f t="shared" si="170"/>
        <v>0</v>
      </c>
      <c r="AF348">
        <f t="shared" si="171"/>
        <v>0</v>
      </c>
      <c r="AG348">
        <f t="shared" si="172"/>
        <v>1</v>
      </c>
      <c r="AH348">
        <f t="shared" si="173"/>
        <v>0</v>
      </c>
      <c r="AI348">
        <f t="shared" si="174"/>
        <v>1</v>
      </c>
      <c r="AJ348">
        <f t="shared" si="175"/>
        <v>0</v>
      </c>
      <c r="AK348">
        <f t="shared" si="176"/>
        <v>0</v>
      </c>
    </row>
    <row r="349" spans="1:37" x14ac:dyDescent="0.35">
      <c r="A349" s="1">
        <v>41256</v>
      </c>
      <c r="B349">
        <v>5545</v>
      </c>
      <c r="C349">
        <v>5345</v>
      </c>
      <c r="D349">
        <f t="shared" si="177"/>
        <v>4</v>
      </c>
      <c r="E349">
        <f t="shared" si="178"/>
        <v>0</v>
      </c>
      <c r="F349">
        <f t="shared" si="179"/>
        <v>0</v>
      </c>
      <c r="G349">
        <f t="shared" si="179"/>
        <v>0</v>
      </c>
      <c r="H349">
        <f t="shared" si="179"/>
        <v>0</v>
      </c>
      <c r="I349">
        <f t="shared" si="179"/>
        <v>1</v>
      </c>
      <c r="J349">
        <f t="shared" si="179"/>
        <v>0</v>
      </c>
      <c r="K349">
        <f t="shared" si="179"/>
        <v>0</v>
      </c>
      <c r="L349">
        <f t="shared" si="180"/>
        <v>4928.333333333333</v>
      </c>
      <c r="M349">
        <f t="shared" si="182"/>
        <v>5214</v>
      </c>
      <c r="N349">
        <f t="shared" si="181"/>
        <v>5490.6</v>
      </c>
      <c r="O349">
        <f t="shared" si="154"/>
        <v>12</v>
      </c>
      <c r="P349" t="str">
        <f t="shared" si="155"/>
        <v>Winter</v>
      </c>
      <c r="Q349">
        <f t="shared" si="156"/>
        <v>13</v>
      </c>
      <c r="R349">
        <f t="shared" si="157"/>
        <v>1</v>
      </c>
      <c r="S349">
        <f t="shared" si="158"/>
        <v>0</v>
      </c>
      <c r="T349">
        <f t="shared" si="159"/>
        <v>0</v>
      </c>
      <c r="U349">
        <f t="shared" si="160"/>
        <v>0</v>
      </c>
      <c r="V349">
        <f t="shared" si="161"/>
        <v>0</v>
      </c>
      <c r="W349">
        <f t="shared" si="162"/>
        <v>0</v>
      </c>
      <c r="X349">
        <f t="shared" si="163"/>
        <v>0</v>
      </c>
      <c r="Y349">
        <f t="shared" si="164"/>
        <v>0</v>
      </c>
      <c r="Z349">
        <f t="shared" si="165"/>
        <v>0</v>
      </c>
      <c r="AA349">
        <f t="shared" si="166"/>
        <v>0</v>
      </c>
      <c r="AB349">
        <f t="shared" si="167"/>
        <v>0</v>
      </c>
      <c r="AC349">
        <f t="shared" si="168"/>
        <v>0</v>
      </c>
      <c r="AD349">
        <f t="shared" si="169"/>
        <v>0</v>
      </c>
      <c r="AE349">
        <f t="shared" si="170"/>
        <v>0</v>
      </c>
      <c r="AF349">
        <f t="shared" si="171"/>
        <v>0</v>
      </c>
      <c r="AG349">
        <f t="shared" si="172"/>
        <v>1</v>
      </c>
      <c r="AH349">
        <f t="shared" si="173"/>
        <v>0</v>
      </c>
      <c r="AI349">
        <f t="shared" si="174"/>
        <v>1</v>
      </c>
      <c r="AJ349">
        <f t="shared" si="175"/>
        <v>0</v>
      </c>
      <c r="AK349">
        <f t="shared" si="176"/>
        <v>0</v>
      </c>
    </row>
    <row r="350" spans="1:37" x14ac:dyDescent="0.35">
      <c r="A350" s="1">
        <v>41257</v>
      </c>
      <c r="B350">
        <v>5341</v>
      </c>
      <c r="C350">
        <v>5545</v>
      </c>
      <c r="D350">
        <f t="shared" si="177"/>
        <v>5</v>
      </c>
      <c r="E350">
        <f t="shared" si="178"/>
        <v>0</v>
      </c>
      <c r="F350">
        <f t="shared" si="179"/>
        <v>0</v>
      </c>
      <c r="G350">
        <f t="shared" si="179"/>
        <v>0</v>
      </c>
      <c r="H350">
        <f t="shared" si="179"/>
        <v>0</v>
      </c>
      <c r="I350">
        <f t="shared" si="179"/>
        <v>0</v>
      </c>
      <c r="J350">
        <f t="shared" si="179"/>
        <v>1</v>
      </c>
      <c r="K350">
        <f t="shared" si="179"/>
        <v>0</v>
      </c>
      <c r="L350">
        <f t="shared" si="180"/>
        <v>5360.333333333333</v>
      </c>
      <c r="M350">
        <f t="shared" si="182"/>
        <v>5733</v>
      </c>
      <c r="N350">
        <f t="shared" si="181"/>
        <v>5350.6</v>
      </c>
      <c r="O350">
        <f t="shared" si="154"/>
        <v>12</v>
      </c>
      <c r="P350" t="str">
        <f t="shared" si="155"/>
        <v>Winter</v>
      </c>
      <c r="Q350">
        <f t="shared" si="156"/>
        <v>14</v>
      </c>
      <c r="R350">
        <f t="shared" si="157"/>
        <v>1</v>
      </c>
      <c r="S350">
        <f t="shared" si="158"/>
        <v>0</v>
      </c>
      <c r="T350">
        <f t="shared" si="159"/>
        <v>0</v>
      </c>
      <c r="U350">
        <f t="shared" si="160"/>
        <v>0</v>
      </c>
      <c r="V350">
        <f t="shared" si="161"/>
        <v>0</v>
      </c>
      <c r="W350">
        <f t="shared" si="162"/>
        <v>0</v>
      </c>
      <c r="X350">
        <f t="shared" si="163"/>
        <v>0</v>
      </c>
      <c r="Y350">
        <f t="shared" si="164"/>
        <v>0</v>
      </c>
      <c r="Z350">
        <f t="shared" si="165"/>
        <v>0</v>
      </c>
      <c r="AA350">
        <f t="shared" si="166"/>
        <v>0</v>
      </c>
      <c r="AB350">
        <f t="shared" si="167"/>
        <v>0</v>
      </c>
      <c r="AC350">
        <f t="shared" si="168"/>
        <v>0</v>
      </c>
      <c r="AD350">
        <f t="shared" si="169"/>
        <v>0</v>
      </c>
      <c r="AE350">
        <f t="shared" si="170"/>
        <v>0</v>
      </c>
      <c r="AF350">
        <f t="shared" si="171"/>
        <v>0</v>
      </c>
      <c r="AG350">
        <f t="shared" si="172"/>
        <v>1</v>
      </c>
      <c r="AH350">
        <f t="shared" si="173"/>
        <v>0</v>
      </c>
      <c r="AI350">
        <f t="shared" si="174"/>
        <v>1</v>
      </c>
      <c r="AJ350">
        <f t="shared" si="175"/>
        <v>0</v>
      </c>
      <c r="AK350">
        <f t="shared" si="176"/>
        <v>0</v>
      </c>
    </row>
    <row r="351" spans="1:37" x14ac:dyDescent="0.35">
      <c r="A351" s="1">
        <v>41258</v>
      </c>
      <c r="B351">
        <v>4501</v>
      </c>
      <c r="C351">
        <v>5341</v>
      </c>
      <c r="D351">
        <f t="shared" si="177"/>
        <v>6</v>
      </c>
      <c r="E351">
        <f t="shared" si="178"/>
        <v>1</v>
      </c>
      <c r="F351">
        <f t="shared" si="179"/>
        <v>0</v>
      </c>
      <c r="G351">
        <f t="shared" si="179"/>
        <v>0</v>
      </c>
      <c r="H351">
        <f t="shared" si="179"/>
        <v>0</v>
      </c>
      <c r="I351">
        <f t="shared" si="179"/>
        <v>0</v>
      </c>
      <c r="J351">
        <f t="shared" si="179"/>
        <v>0</v>
      </c>
      <c r="K351">
        <f t="shared" si="179"/>
        <v>1</v>
      </c>
      <c r="L351">
        <f t="shared" si="180"/>
        <v>5410.333333333333</v>
      </c>
      <c r="M351">
        <f t="shared" si="182"/>
        <v>6245</v>
      </c>
      <c r="N351">
        <f t="shared" si="181"/>
        <v>5134.2</v>
      </c>
      <c r="O351">
        <f t="shared" si="154"/>
        <v>12</v>
      </c>
      <c r="P351" t="str">
        <f t="shared" si="155"/>
        <v>Winter</v>
      </c>
      <c r="Q351">
        <f t="shared" si="156"/>
        <v>15</v>
      </c>
      <c r="R351">
        <f t="shared" si="157"/>
        <v>1</v>
      </c>
      <c r="S351">
        <f t="shared" si="158"/>
        <v>0</v>
      </c>
      <c r="T351">
        <f t="shared" si="159"/>
        <v>0</v>
      </c>
      <c r="U351">
        <f t="shared" si="160"/>
        <v>0</v>
      </c>
      <c r="V351">
        <f t="shared" si="161"/>
        <v>0</v>
      </c>
      <c r="W351">
        <f t="shared" si="162"/>
        <v>0</v>
      </c>
      <c r="X351">
        <f t="shared" si="163"/>
        <v>0</v>
      </c>
      <c r="Y351">
        <f t="shared" si="164"/>
        <v>0</v>
      </c>
      <c r="Z351">
        <f t="shared" si="165"/>
        <v>0</v>
      </c>
      <c r="AA351">
        <f t="shared" si="166"/>
        <v>0</v>
      </c>
      <c r="AB351">
        <f t="shared" si="167"/>
        <v>0</v>
      </c>
      <c r="AC351">
        <f t="shared" si="168"/>
        <v>0</v>
      </c>
      <c r="AD351">
        <f t="shared" si="169"/>
        <v>0</v>
      </c>
      <c r="AE351">
        <f t="shared" si="170"/>
        <v>0</v>
      </c>
      <c r="AF351">
        <f t="shared" si="171"/>
        <v>0</v>
      </c>
      <c r="AG351">
        <f t="shared" si="172"/>
        <v>1</v>
      </c>
      <c r="AH351">
        <f t="shared" si="173"/>
        <v>0</v>
      </c>
      <c r="AI351">
        <f t="shared" si="174"/>
        <v>1</v>
      </c>
      <c r="AJ351">
        <f t="shared" si="175"/>
        <v>0</v>
      </c>
      <c r="AK351">
        <f t="shared" si="176"/>
        <v>0</v>
      </c>
    </row>
    <row r="352" spans="1:37" x14ac:dyDescent="0.35">
      <c r="A352" s="1">
        <v>41259</v>
      </c>
      <c r="B352">
        <v>6753</v>
      </c>
      <c r="C352">
        <v>4501</v>
      </c>
      <c r="D352">
        <f t="shared" si="177"/>
        <v>7</v>
      </c>
      <c r="E352">
        <f t="shared" si="178"/>
        <v>1</v>
      </c>
      <c r="F352">
        <f t="shared" si="179"/>
        <v>0</v>
      </c>
      <c r="G352">
        <f t="shared" si="179"/>
        <v>0</v>
      </c>
      <c r="H352">
        <f t="shared" si="179"/>
        <v>0</v>
      </c>
      <c r="I352">
        <f t="shared" si="179"/>
        <v>0</v>
      </c>
      <c r="J352">
        <f t="shared" si="179"/>
        <v>0</v>
      </c>
      <c r="K352">
        <f t="shared" si="179"/>
        <v>0</v>
      </c>
      <c r="L352">
        <f t="shared" si="180"/>
        <v>5129</v>
      </c>
      <c r="M352">
        <f t="shared" si="182"/>
        <v>6423</v>
      </c>
      <c r="N352">
        <f t="shared" si="181"/>
        <v>5184.6000000000004</v>
      </c>
      <c r="O352">
        <f t="shared" si="154"/>
        <v>12</v>
      </c>
      <c r="P352" t="str">
        <f t="shared" si="155"/>
        <v>Winter</v>
      </c>
      <c r="Q352">
        <f t="shared" si="156"/>
        <v>16</v>
      </c>
      <c r="R352">
        <f t="shared" si="157"/>
        <v>1</v>
      </c>
      <c r="S352">
        <f t="shared" si="158"/>
        <v>0</v>
      </c>
      <c r="T352">
        <f t="shared" si="159"/>
        <v>0</v>
      </c>
      <c r="U352">
        <f t="shared" si="160"/>
        <v>0</v>
      </c>
      <c r="V352">
        <f t="shared" si="161"/>
        <v>0</v>
      </c>
      <c r="W352">
        <f t="shared" si="162"/>
        <v>0</v>
      </c>
      <c r="X352">
        <f t="shared" si="163"/>
        <v>0</v>
      </c>
      <c r="Y352">
        <f t="shared" si="164"/>
        <v>0</v>
      </c>
      <c r="Z352">
        <f t="shared" si="165"/>
        <v>0</v>
      </c>
      <c r="AA352">
        <f t="shared" si="166"/>
        <v>0</v>
      </c>
      <c r="AB352">
        <f t="shared" si="167"/>
        <v>0</v>
      </c>
      <c r="AC352">
        <f t="shared" si="168"/>
        <v>0</v>
      </c>
      <c r="AD352">
        <f t="shared" si="169"/>
        <v>0</v>
      </c>
      <c r="AE352">
        <f t="shared" si="170"/>
        <v>0</v>
      </c>
      <c r="AF352">
        <f t="shared" si="171"/>
        <v>0</v>
      </c>
      <c r="AG352">
        <f t="shared" si="172"/>
        <v>1</v>
      </c>
      <c r="AH352">
        <f t="shared" si="173"/>
        <v>0</v>
      </c>
      <c r="AI352">
        <f t="shared" si="174"/>
        <v>1</v>
      </c>
      <c r="AJ352">
        <f t="shared" si="175"/>
        <v>0</v>
      </c>
      <c r="AK352">
        <f t="shared" si="176"/>
        <v>0</v>
      </c>
    </row>
    <row r="353" spans="1:37" x14ac:dyDescent="0.35">
      <c r="A353" s="1">
        <v>41260</v>
      </c>
      <c r="B353">
        <v>5214</v>
      </c>
      <c r="C353">
        <v>6753</v>
      </c>
      <c r="D353">
        <f t="shared" si="177"/>
        <v>1</v>
      </c>
      <c r="E353">
        <f t="shared" si="178"/>
        <v>0</v>
      </c>
      <c r="F353">
        <f t="shared" si="179"/>
        <v>1</v>
      </c>
      <c r="G353">
        <f t="shared" si="179"/>
        <v>0</v>
      </c>
      <c r="H353">
        <f t="shared" si="179"/>
        <v>0</v>
      </c>
      <c r="I353">
        <f t="shared" si="179"/>
        <v>0</v>
      </c>
      <c r="J353">
        <f t="shared" si="179"/>
        <v>0</v>
      </c>
      <c r="K353">
        <f t="shared" si="179"/>
        <v>0</v>
      </c>
      <c r="L353">
        <f t="shared" si="180"/>
        <v>5531.666666666667</v>
      </c>
      <c r="M353">
        <f t="shared" si="182"/>
        <v>4249</v>
      </c>
      <c r="N353">
        <f t="shared" si="181"/>
        <v>5497</v>
      </c>
      <c r="O353">
        <f t="shared" si="154"/>
        <v>12</v>
      </c>
      <c r="P353" t="str">
        <f t="shared" si="155"/>
        <v>Winter</v>
      </c>
      <c r="Q353">
        <f t="shared" si="156"/>
        <v>17</v>
      </c>
      <c r="R353">
        <f t="shared" si="157"/>
        <v>1</v>
      </c>
      <c r="S353">
        <f t="shared" si="158"/>
        <v>0</v>
      </c>
      <c r="T353">
        <f t="shared" si="159"/>
        <v>0</v>
      </c>
      <c r="U353">
        <f t="shared" si="160"/>
        <v>0</v>
      </c>
      <c r="V353">
        <f t="shared" si="161"/>
        <v>0</v>
      </c>
      <c r="W353">
        <f t="shared" si="162"/>
        <v>0</v>
      </c>
      <c r="X353">
        <f t="shared" si="163"/>
        <v>0</v>
      </c>
      <c r="Y353">
        <f t="shared" si="164"/>
        <v>0</v>
      </c>
      <c r="Z353">
        <f t="shared" si="165"/>
        <v>0</v>
      </c>
      <c r="AA353">
        <f t="shared" si="166"/>
        <v>0</v>
      </c>
      <c r="AB353">
        <f t="shared" si="167"/>
        <v>0</v>
      </c>
      <c r="AC353">
        <f t="shared" si="168"/>
        <v>0</v>
      </c>
      <c r="AD353">
        <f t="shared" si="169"/>
        <v>0</v>
      </c>
      <c r="AE353">
        <f t="shared" si="170"/>
        <v>0</v>
      </c>
      <c r="AF353">
        <f t="shared" si="171"/>
        <v>0</v>
      </c>
      <c r="AG353">
        <f t="shared" si="172"/>
        <v>1</v>
      </c>
      <c r="AH353">
        <f t="shared" si="173"/>
        <v>0</v>
      </c>
      <c r="AI353">
        <f t="shared" si="174"/>
        <v>1</v>
      </c>
      <c r="AJ353">
        <f t="shared" si="175"/>
        <v>0</v>
      </c>
      <c r="AK353">
        <f t="shared" si="176"/>
        <v>0</v>
      </c>
    </row>
    <row r="354" spans="1:37" x14ac:dyDescent="0.35">
      <c r="A354" s="1">
        <v>41261</v>
      </c>
      <c r="B354">
        <v>6300</v>
      </c>
      <c r="C354">
        <v>5214</v>
      </c>
      <c r="D354">
        <f t="shared" si="177"/>
        <v>2</v>
      </c>
      <c r="E354">
        <f t="shared" si="178"/>
        <v>0</v>
      </c>
      <c r="F354">
        <f t="shared" si="179"/>
        <v>0</v>
      </c>
      <c r="G354">
        <f t="shared" si="179"/>
        <v>1</v>
      </c>
      <c r="H354">
        <f t="shared" si="179"/>
        <v>0</v>
      </c>
      <c r="I354">
        <f t="shared" si="179"/>
        <v>0</v>
      </c>
      <c r="J354">
        <f t="shared" si="179"/>
        <v>0</v>
      </c>
      <c r="K354">
        <f t="shared" si="179"/>
        <v>0</v>
      </c>
      <c r="L354">
        <f t="shared" si="180"/>
        <v>5489.333333333333</v>
      </c>
      <c r="M354">
        <f t="shared" si="182"/>
        <v>5191</v>
      </c>
      <c r="N354">
        <f t="shared" si="181"/>
        <v>5470.8</v>
      </c>
      <c r="O354">
        <f t="shared" si="154"/>
        <v>12</v>
      </c>
      <c r="P354" t="str">
        <f t="shared" si="155"/>
        <v>Winter</v>
      </c>
      <c r="Q354">
        <f t="shared" si="156"/>
        <v>18</v>
      </c>
      <c r="R354">
        <f t="shared" si="157"/>
        <v>1</v>
      </c>
      <c r="S354">
        <f t="shared" si="158"/>
        <v>0</v>
      </c>
      <c r="T354">
        <f t="shared" si="159"/>
        <v>0</v>
      </c>
      <c r="U354">
        <f t="shared" si="160"/>
        <v>0</v>
      </c>
      <c r="V354">
        <f t="shared" si="161"/>
        <v>0</v>
      </c>
      <c r="W354">
        <f t="shared" si="162"/>
        <v>0</v>
      </c>
      <c r="X354">
        <f t="shared" si="163"/>
        <v>0</v>
      </c>
      <c r="Y354">
        <f t="shared" si="164"/>
        <v>0</v>
      </c>
      <c r="Z354">
        <f t="shared" si="165"/>
        <v>0</v>
      </c>
      <c r="AA354">
        <f t="shared" si="166"/>
        <v>0</v>
      </c>
      <c r="AB354">
        <f t="shared" si="167"/>
        <v>0</v>
      </c>
      <c r="AC354">
        <f t="shared" si="168"/>
        <v>0</v>
      </c>
      <c r="AD354">
        <f t="shared" si="169"/>
        <v>0</v>
      </c>
      <c r="AE354">
        <f t="shared" si="170"/>
        <v>0</v>
      </c>
      <c r="AF354">
        <f t="shared" si="171"/>
        <v>0</v>
      </c>
      <c r="AG354">
        <f t="shared" si="172"/>
        <v>1</v>
      </c>
      <c r="AH354">
        <f t="shared" si="173"/>
        <v>0</v>
      </c>
      <c r="AI354">
        <f t="shared" si="174"/>
        <v>1</v>
      </c>
      <c r="AJ354">
        <f t="shared" si="175"/>
        <v>0</v>
      </c>
      <c r="AK354">
        <f t="shared" si="176"/>
        <v>0</v>
      </c>
    </row>
    <row r="355" spans="1:37" x14ac:dyDescent="0.35">
      <c r="A355" s="1">
        <v>41262</v>
      </c>
      <c r="B355">
        <v>6478</v>
      </c>
      <c r="C355">
        <v>6300</v>
      </c>
      <c r="D355">
        <f t="shared" si="177"/>
        <v>3</v>
      </c>
      <c r="E355">
        <f t="shared" si="178"/>
        <v>0</v>
      </c>
      <c r="F355">
        <f t="shared" si="179"/>
        <v>0</v>
      </c>
      <c r="G355">
        <f t="shared" si="179"/>
        <v>0</v>
      </c>
      <c r="H355">
        <f t="shared" si="179"/>
        <v>1</v>
      </c>
      <c r="I355">
        <f t="shared" si="179"/>
        <v>0</v>
      </c>
      <c r="J355">
        <f t="shared" si="179"/>
        <v>0</v>
      </c>
      <c r="K355">
        <f t="shared" si="179"/>
        <v>0</v>
      </c>
      <c r="L355">
        <f t="shared" si="180"/>
        <v>6089</v>
      </c>
      <c r="M355">
        <f t="shared" si="182"/>
        <v>5345</v>
      </c>
      <c r="N355">
        <f t="shared" si="181"/>
        <v>5621.8</v>
      </c>
      <c r="O355">
        <f t="shared" si="154"/>
        <v>12</v>
      </c>
      <c r="P355" t="str">
        <f t="shared" si="155"/>
        <v>Winter</v>
      </c>
      <c r="Q355">
        <f t="shared" si="156"/>
        <v>19</v>
      </c>
      <c r="R355">
        <f t="shared" si="157"/>
        <v>1</v>
      </c>
      <c r="S355">
        <f t="shared" si="158"/>
        <v>0</v>
      </c>
      <c r="T355">
        <f t="shared" si="159"/>
        <v>0</v>
      </c>
      <c r="U355">
        <f t="shared" si="160"/>
        <v>0</v>
      </c>
      <c r="V355">
        <f t="shared" si="161"/>
        <v>0</v>
      </c>
      <c r="W355">
        <f t="shared" si="162"/>
        <v>0</v>
      </c>
      <c r="X355">
        <f t="shared" si="163"/>
        <v>0</v>
      </c>
      <c r="Y355">
        <f t="shared" si="164"/>
        <v>0</v>
      </c>
      <c r="Z355">
        <f t="shared" si="165"/>
        <v>0</v>
      </c>
      <c r="AA355">
        <f t="shared" si="166"/>
        <v>0</v>
      </c>
      <c r="AB355">
        <f t="shared" si="167"/>
        <v>0</v>
      </c>
      <c r="AC355">
        <f t="shared" si="168"/>
        <v>0</v>
      </c>
      <c r="AD355">
        <f t="shared" si="169"/>
        <v>0</v>
      </c>
      <c r="AE355">
        <f t="shared" si="170"/>
        <v>0</v>
      </c>
      <c r="AF355">
        <f t="shared" si="171"/>
        <v>0</v>
      </c>
      <c r="AG355">
        <f t="shared" si="172"/>
        <v>1</v>
      </c>
      <c r="AH355">
        <f t="shared" si="173"/>
        <v>0</v>
      </c>
      <c r="AI355">
        <f t="shared" si="174"/>
        <v>1</v>
      </c>
      <c r="AJ355">
        <f t="shared" si="175"/>
        <v>0</v>
      </c>
      <c r="AK355">
        <f t="shared" si="176"/>
        <v>0</v>
      </c>
    </row>
    <row r="356" spans="1:37" x14ac:dyDescent="0.35">
      <c r="A356" s="1">
        <v>41263</v>
      </c>
      <c r="B356">
        <v>6525</v>
      </c>
      <c r="C356">
        <v>6478</v>
      </c>
      <c r="D356">
        <f t="shared" si="177"/>
        <v>4</v>
      </c>
      <c r="E356">
        <f t="shared" si="178"/>
        <v>0</v>
      </c>
      <c r="F356">
        <f t="shared" si="179"/>
        <v>0</v>
      </c>
      <c r="G356">
        <f t="shared" si="179"/>
        <v>0</v>
      </c>
      <c r="H356">
        <f t="shared" si="179"/>
        <v>0</v>
      </c>
      <c r="I356">
        <f t="shared" si="179"/>
        <v>1</v>
      </c>
      <c r="J356">
        <f t="shared" si="179"/>
        <v>0</v>
      </c>
      <c r="K356">
        <f t="shared" si="179"/>
        <v>0</v>
      </c>
      <c r="L356">
        <f t="shared" si="180"/>
        <v>5997.333333333333</v>
      </c>
      <c r="M356">
        <f t="shared" si="182"/>
        <v>5545</v>
      </c>
      <c r="N356">
        <f t="shared" si="181"/>
        <v>5849.2</v>
      </c>
      <c r="O356">
        <f t="shared" si="154"/>
        <v>12</v>
      </c>
      <c r="P356" t="str">
        <f t="shared" si="155"/>
        <v>Winter</v>
      </c>
      <c r="Q356">
        <f t="shared" si="156"/>
        <v>20</v>
      </c>
      <c r="R356">
        <f t="shared" si="157"/>
        <v>1</v>
      </c>
      <c r="S356">
        <f t="shared" si="158"/>
        <v>0</v>
      </c>
      <c r="T356">
        <f t="shared" si="159"/>
        <v>0</v>
      </c>
      <c r="U356">
        <f t="shared" si="160"/>
        <v>0</v>
      </c>
      <c r="V356">
        <f t="shared" si="161"/>
        <v>0</v>
      </c>
      <c r="W356">
        <f t="shared" si="162"/>
        <v>0</v>
      </c>
      <c r="X356">
        <f t="shared" si="163"/>
        <v>0</v>
      </c>
      <c r="Y356">
        <f t="shared" si="164"/>
        <v>0</v>
      </c>
      <c r="Z356">
        <f t="shared" si="165"/>
        <v>0</v>
      </c>
      <c r="AA356">
        <f t="shared" si="166"/>
        <v>0</v>
      </c>
      <c r="AB356">
        <f t="shared" si="167"/>
        <v>0</v>
      </c>
      <c r="AC356">
        <f t="shared" si="168"/>
        <v>0</v>
      </c>
      <c r="AD356">
        <f t="shared" si="169"/>
        <v>0</v>
      </c>
      <c r="AE356">
        <f t="shared" si="170"/>
        <v>0</v>
      </c>
      <c r="AF356">
        <f t="shared" si="171"/>
        <v>0</v>
      </c>
      <c r="AG356">
        <f t="shared" si="172"/>
        <v>1</v>
      </c>
      <c r="AH356">
        <f t="shared" si="173"/>
        <v>0</v>
      </c>
      <c r="AI356">
        <f t="shared" si="174"/>
        <v>0</v>
      </c>
      <c r="AJ356">
        <f t="shared" si="175"/>
        <v>1</v>
      </c>
      <c r="AK356">
        <f t="shared" si="176"/>
        <v>0</v>
      </c>
    </row>
    <row r="357" spans="1:37" x14ac:dyDescent="0.35">
      <c r="A357" s="1">
        <v>41264</v>
      </c>
      <c r="B357">
        <v>6350</v>
      </c>
      <c r="C357">
        <v>6525</v>
      </c>
      <c r="D357">
        <f t="shared" si="177"/>
        <v>5</v>
      </c>
      <c r="E357">
        <f t="shared" si="178"/>
        <v>0</v>
      </c>
      <c r="F357">
        <f t="shared" si="179"/>
        <v>0</v>
      </c>
      <c r="G357">
        <f t="shared" si="179"/>
        <v>0</v>
      </c>
      <c r="H357">
        <f t="shared" si="179"/>
        <v>0</v>
      </c>
      <c r="I357">
        <f t="shared" si="179"/>
        <v>0</v>
      </c>
      <c r="J357">
        <f t="shared" si="179"/>
        <v>1</v>
      </c>
      <c r="K357">
        <f t="shared" si="179"/>
        <v>0</v>
      </c>
      <c r="L357">
        <f t="shared" si="180"/>
        <v>6434.333333333333</v>
      </c>
      <c r="M357">
        <f t="shared" si="182"/>
        <v>5341</v>
      </c>
      <c r="N357">
        <f t="shared" si="181"/>
        <v>6254</v>
      </c>
      <c r="O357">
        <f t="shared" si="154"/>
        <v>12</v>
      </c>
      <c r="P357" t="str">
        <f t="shared" si="155"/>
        <v>Winter</v>
      </c>
      <c r="Q357">
        <f t="shared" si="156"/>
        <v>21</v>
      </c>
      <c r="R357">
        <f t="shared" si="157"/>
        <v>1</v>
      </c>
      <c r="S357">
        <f t="shared" si="158"/>
        <v>0</v>
      </c>
      <c r="T357">
        <f t="shared" si="159"/>
        <v>0</v>
      </c>
      <c r="U357">
        <f t="shared" si="160"/>
        <v>0</v>
      </c>
      <c r="V357">
        <f t="shared" si="161"/>
        <v>0</v>
      </c>
      <c r="W357">
        <f t="shared" si="162"/>
        <v>0</v>
      </c>
      <c r="X357">
        <f t="shared" si="163"/>
        <v>0</v>
      </c>
      <c r="Y357">
        <f t="shared" si="164"/>
        <v>0</v>
      </c>
      <c r="Z357">
        <f t="shared" si="165"/>
        <v>0</v>
      </c>
      <c r="AA357">
        <f t="shared" si="166"/>
        <v>0</v>
      </c>
      <c r="AB357">
        <f t="shared" si="167"/>
        <v>0</v>
      </c>
      <c r="AC357">
        <f t="shared" si="168"/>
        <v>0</v>
      </c>
      <c r="AD357">
        <f t="shared" si="169"/>
        <v>0</v>
      </c>
      <c r="AE357">
        <f t="shared" si="170"/>
        <v>0</v>
      </c>
      <c r="AF357">
        <f t="shared" si="171"/>
        <v>0</v>
      </c>
      <c r="AG357">
        <f t="shared" si="172"/>
        <v>1</v>
      </c>
      <c r="AH357">
        <f t="shared" si="173"/>
        <v>0</v>
      </c>
      <c r="AI357">
        <f t="shared" si="174"/>
        <v>0</v>
      </c>
      <c r="AJ357">
        <f t="shared" si="175"/>
        <v>1</v>
      </c>
      <c r="AK357">
        <f t="shared" si="176"/>
        <v>0</v>
      </c>
    </row>
    <row r="358" spans="1:37" x14ac:dyDescent="0.35">
      <c r="A358" s="1">
        <v>41265</v>
      </c>
      <c r="B358">
        <v>6531</v>
      </c>
      <c r="C358">
        <v>6350</v>
      </c>
      <c r="D358">
        <f t="shared" si="177"/>
        <v>6</v>
      </c>
      <c r="E358">
        <f t="shared" si="178"/>
        <v>1</v>
      </c>
      <c r="F358">
        <f t="shared" si="179"/>
        <v>0</v>
      </c>
      <c r="G358">
        <f t="shared" si="179"/>
        <v>0</v>
      </c>
      <c r="H358">
        <f t="shared" si="179"/>
        <v>0</v>
      </c>
      <c r="I358">
        <f t="shared" si="179"/>
        <v>0</v>
      </c>
      <c r="J358">
        <f t="shared" si="179"/>
        <v>0</v>
      </c>
      <c r="K358">
        <f t="shared" si="179"/>
        <v>1</v>
      </c>
      <c r="L358">
        <f t="shared" si="180"/>
        <v>6451</v>
      </c>
      <c r="M358">
        <f t="shared" si="182"/>
        <v>4501</v>
      </c>
      <c r="N358">
        <f t="shared" si="181"/>
        <v>6173.4</v>
      </c>
      <c r="O358">
        <f t="shared" si="154"/>
        <v>12</v>
      </c>
      <c r="P358" t="str">
        <f t="shared" si="155"/>
        <v>Winter</v>
      </c>
      <c r="Q358">
        <f t="shared" si="156"/>
        <v>22</v>
      </c>
      <c r="R358">
        <f t="shared" si="157"/>
        <v>1</v>
      </c>
      <c r="S358">
        <f t="shared" si="158"/>
        <v>0</v>
      </c>
      <c r="T358">
        <f t="shared" si="159"/>
        <v>0</v>
      </c>
      <c r="U358">
        <f t="shared" si="160"/>
        <v>0</v>
      </c>
      <c r="V358">
        <f t="shared" si="161"/>
        <v>0</v>
      </c>
      <c r="W358">
        <f t="shared" si="162"/>
        <v>0</v>
      </c>
      <c r="X358">
        <f t="shared" si="163"/>
        <v>0</v>
      </c>
      <c r="Y358">
        <f t="shared" si="164"/>
        <v>0</v>
      </c>
      <c r="Z358">
        <f t="shared" si="165"/>
        <v>0</v>
      </c>
      <c r="AA358">
        <f t="shared" si="166"/>
        <v>0</v>
      </c>
      <c r="AB358">
        <f t="shared" si="167"/>
        <v>0</v>
      </c>
      <c r="AC358">
        <f t="shared" si="168"/>
        <v>0</v>
      </c>
      <c r="AD358">
        <f t="shared" si="169"/>
        <v>0</v>
      </c>
      <c r="AE358">
        <f t="shared" si="170"/>
        <v>0</v>
      </c>
      <c r="AF358">
        <f t="shared" si="171"/>
        <v>0</v>
      </c>
      <c r="AG358">
        <f t="shared" si="172"/>
        <v>1</v>
      </c>
      <c r="AH358">
        <f t="shared" si="173"/>
        <v>0</v>
      </c>
      <c r="AI358">
        <f t="shared" si="174"/>
        <v>0</v>
      </c>
      <c r="AJ358">
        <f t="shared" si="175"/>
        <v>1</v>
      </c>
      <c r="AK358">
        <f t="shared" si="176"/>
        <v>0</v>
      </c>
    </row>
    <row r="359" spans="1:37" x14ac:dyDescent="0.35">
      <c r="A359" s="1">
        <v>41266</v>
      </c>
      <c r="B359">
        <v>5977</v>
      </c>
      <c r="C359">
        <v>6531</v>
      </c>
      <c r="D359">
        <f t="shared" si="177"/>
        <v>7</v>
      </c>
      <c r="E359">
        <f t="shared" si="178"/>
        <v>1</v>
      </c>
      <c r="F359">
        <f t="shared" si="179"/>
        <v>0</v>
      </c>
      <c r="G359">
        <f t="shared" si="179"/>
        <v>0</v>
      </c>
      <c r="H359">
        <f t="shared" si="179"/>
        <v>0</v>
      </c>
      <c r="I359">
        <f t="shared" si="179"/>
        <v>0</v>
      </c>
      <c r="J359">
        <f t="shared" si="179"/>
        <v>0</v>
      </c>
      <c r="K359">
        <f t="shared" si="179"/>
        <v>0</v>
      </c>
      <c r="L359">
        <f t="shared" si="180"/>
        <v>6468.666666666667</v>
      </c>
      <c r="M359">
        <f t="shared" si="182"/>
        <v>6753</v>
      </c>
      <c r="N359">
        <f t="shared" si="181"/>
        <v>6436.8</v>
      </c>
      <c r="O359">
        <f t="shared" si="154"/>
        <v>12</v>
      </c>
      <c r="P359" t="str">
        <f t="shared" si="155"/>
        <v>Winter</v>
      </c>
      <c r="Q359">
        <f t="shared" si="156"/>
        <v>23</v>
      </c>
      <c r="R359">
        <f t="shared" si="157"/>
        <v>1</v>
      </c>
      <c r="S359">
        <f t="shared" si="158"/>
        <v>0</v>
      </c>
      <c r="T359">
        <f t="shared" si="159"/>
        <v>0</v>
      </c>
      <c r="U359">
        <f t="shared" si="160"/>
        <v>0</v>
      </c>
      <c r="V359">
        <f t="shared" si="161"/>
        <v>0</v>
      </c>
      <c r="W359">
        <f t="shared" si="162"/>
        <v>0</v>
      </c>
      <c r="X359">
        <f t="shared" si="163"/>
        <v>0</v>
      </c>
      <c r="Y359">
        <f t="shared" si="164"/>
        <v>0</v>
      </c>
      <c r="Z359">
        <f t="shared" si="165"/>
        <v>0</v>
      </c>
      <c r="AA359">
        <f t="shared" si="166"/>
        <v>0</v>
      </c>
      <c r="AB359">
        <f t="shared" si="167"/>
        <v>0</v>
      </c>
      <c r="AC359">
        <f t="shared" si="168"/>
        <v>0</v>
      </c>
      <c r="AD359">
        <f t="shared" si="169"/>
        <v>0</v>
      </c>
      <c r="AE359">
        <f t="shared" si="170"/>
        <v>0</v>
      </c>
      <c r="AF359">
        <f t="shared" si="171"/>
        <v>0</v>
      </c>
      <c r="AG359">
        <f t="shared" si="172"/>
        <v>1</v>
      </c>
      <c r="AH359">
        <f t="shared" si="173"/>
        <v>0</v>
      </c>
      <c r="AI359">
        <f t="shared" si="174"/>
        <v>0</v>
      </c>
      <c r="AJ359">
        <f t="shared" si="175"/>
        <v>1</v>
      </c>
      <c r="AK359">
        <f t="shared" si="176"/>
        <v>0</v>
      </c>
    </row>
    <row r="360" spans="1:37" x14ac:dyDescent="0.35">
      <c r="A360" s="1">
        <v>41267</v>
      </c>
      <c r="B360">
        <v>5544</v>
      </c>
      <c r="C360">
        <v>5977</v>
      </c>
      <c r="D360">
        <f t="shared" si="177"/>
        <v>1</v>
      </c>
      <c r="E360">
        <f t="shared" si="178"/>
        <v>0</v>
      </c>
      <c r="F360">
        <f t="shared" si="179"/>
        <v>1</v>
      </c>
      <c r="G360">
        <f t="shared" si="179"/>
        <v>0</v>
      </c>
      <c r="H360">
        <f t="shared" si="179"/>
        <v>0</v>
      </c>
      <c r="I360">
        <f t="shared" si="179"/>
        <v>0</v>
      </c>
      <c r="J360">
        <f t="shared" si="179"/>
        <v>0</v>
      </c>
      <c r="K360">
        <f t="shared" si="179"/>
        <v>0</v>
      </c>
      <c r="L360">
        <f t="shared" si="180"/>
        <v>6286</v>
      </c>
      <c r="M360">
        <f t="shared" si="182"/>
        <v>5214</v>
      </c>
      <c r="N360">
        <f t="shared" si="181"/>
        <v>6372.2</v>
      </c>
      <c r="O360">
        <f t="shared" si="154"/>
        <v>12</v>
      </c>
      <c r="P360" t="str">
        <f t="shared" si="155"/>
        <v>Winter</v>
      </c>
      <c r="Q360">
        <f t="shared" si="156"/>
        <v>24</v>
      </c>
      <c r="R360">
        <f t="shared" si="157"/>
        <v>1</v>
      </c>
      <c r="S360">
        <f t="shared" si="158"/>
        <v>0</v>
      </c>
      <c r="T360">
        <f t="shared" si="159"/>
        <v>0</v>
      </c>
      <c r="U360">
        <f t="shared" si="160"/>
        <v>0</v>
      </c>
      <c r="V360">
        <f t="shared" si="161"/>
        <v>0</v>
      </c>
      <c r="W360">
        <f t="shared" si="162"/>
        <v>0</v>
      </c>
      <c r="X360">
        <f t="shared" si="163"/>
        <v>0</v>
      </c>
      <c r="Y360">
        <f t="shared" si="164"/>
        <v>0</v>
      </c>
      <c r="Z360">
        <f t="shared" si="165"/>
        <v>0</v>
      </c>
      <c r="AA360">
        <f t="shared" si="166"/>
        <v>0</v>
      </c>
      <c r="AB360">
        <f t="shared" si="167"/>
        <v>0</v>
      </c>
      <c r="AC360">
        <f t="shared" si="168"/>
        <v>0</v>
      </c>
      <c r="AD360">
        <f t="shared" si="169"/>
        <v>0</v>
      </c>
      <c r="AE360">
        <f t="shared" si="170"/>
        <v>0</v>
      </c>
      <c r="AF360">
        <f t="shared" si="171"/>
        <v>0</v>
      </c>
      <c r="AG360">
        <f t="shared" si="172"/>
        <v>1</v>
      </c>
      <c r="AH360">
        <f t="shared" si="173"/>
        <v>0</v>
      </c>
      <c r="AI360">
        <f t="shared" si="174"/>
        <v>0</v>
      </c>
      <c r="AJ360">
        <f t="shared" si="175"/>
        <v>1</v>
      </c>
      <c r="AK360">
        <f t="shared" si="176"/>
        <v>0</v>
      </c>
    </row>
    <row r="361" spans="1:37" x14ac:dyDescent="0.35">
      <c r="A361" s="1">
        <v>41268</v>
      </c>
      <c r="B361">
        <v>5099</v>
      </c>
      <c r="C361">
        <v>5544</v>
      </c>
      <c r="D361">
        <f t="shared" si="177"/>
        <v>2</v>
      </c>
      <c r="E361">
        <f t="shared" si="178"/>
        <v>0</v>
      </c>
      <c r="F361">
        <f t="shared" si="179"/>
        <v>0</v>
      </c>
      <c r="G361">
        <f t="shared" si="179"/>
        <v>1</v>
      </c>
      <c r="H361">
        <f t="shared" si="179"/>
        <v>0</v>
      </c>
      <c r="I361">
        <f t="shared" si="179"/>
        <v>0</v>
      </c>
      <c r="J361">
        <f t="shared" si="179"/>
        <v>0</v>
      </c>
      <c r="K361">
        <f t="shared" si="179"/>
        <v>0</v>
      </c>
      <c r="L361">
        <f t="shared" si="180"/>
        <v>6017.333333333333</v>
      </c>
      <c r="M361">
        <f t="shared" si="182"/>
        <v>6300</v>
      </c>
      <c r="N361">
        <f t="shared" si="181"/>
        <v>6185.4</v>
      </c>
      <c r="O361">
        <f t="shared" si="154"/>
        <v>12</v>
      </c>
      <c r="P361" t="str">
        <f t="shared" si="155"/>
        <v>Winter</v>
      </c>
      <c r="Q361">
        <f t="shared" si="156"/>
        <v>25</v>
      </c>
      <c r="R361">
        <f t="shared" si="157"/>
        <v>1</v>
      </c>
      <c r="S361">
        <f t="shared" si="158"/>
        <v>0</v>
      </c>
      <c r="T361">
        <f t="shared" si="159"/>
        <v>0</v>
      </c>
      <c r="U361">
        <f t="shared" si="160"/>
        <v>0</v>
      </c>
      <c r="V361">
        <f t="shared" si="161"/>
        <v>0</v>
      </c>
      <c r="W361">
        <f t="shared" si="162"/>
        <v>0</v>
      </c>
      <c r="X361">
        <f t="shared" si="163"/>
        <v>0</v>
      </c>
      <c r="Y361">
        <f t="shared" si="164"/>
        <v>0</v>
      </c>
      <c r="Z361">
        <f t="shared" si="165"/>
        <v>0</v>
      </c>
      <c r="AA361">
        <f t="shared" si="166"/>
        <v>0</v>
      </c>
      <c r="AB361">
        <f t="shared" si="167"/>
        <v>0</v>
      </c>
      <c r="AC361">
        <f t="shared" si="168"/>
        <v>0</v>
      </c>
      <c r="AD361">
        <f t="shared" si="169"/>
        <v>0</v>
      </c>
      <c r="AE361">
        <f t="shared" si="170"/>
        <v>0</v>
      </c>
      <c r="AF361">
        <f t="shared" si="171"/>
        <v>0</v>
      </c>
      <c r="AG361">
        <f t="shared" si="172"/>
        <v>1</v>
      </c>
      <c r="AH361">
        <f t="shared" si="173"/>
        <v>0</v>
      </c>
      <c r="AI361">
        <f t="shared" si="174"/>
        <v>0</v>
      </c>
      <c r="AJ361">
        <f t="shared" si="175"/>
        <v>1</v>
      </c>
      <c r="AK361">
        <f t="shared" si="176"/>
        <v>1</v>
      </c>
    </row>
    <row r="362" spans="1:37" x14ac:dyDescent="0.35">
      <c r="A362" s="1">
        <v>41269</v>
      </c>
      <c r="B362">
        <v>3944</v>
      </c>
      <c r="C362">
        <v>5099</v>
      </c>
      <c r="D362">
        <f t="shared" si="177"/>
        <v>3</v>
      </c>
      <c r="E362">
        <f t="shared" si="178"/>
        <v>0</v>
      </c>
      <c r="F362">
        <f t="shared" si="179"/>
        <v>0</v>
      </c>
      <c r="G362">
        <f t="shared" si="179"/>
        <v>0</v>
      </c>
      <c r="H362">
        <f t="shared" si="179"/>
        <v>1</v>
      </c>
      <c r="I362">
        <f t="shared" si="179"/>
        <v>0</v>
      </c>
      <c r="J362">
        <f t="shared" si="179"/>
        <v>0</v>
      </c>
      <c r="K362">
        <f t="shared" si="179"/>
        <v>0</v>
      </c>
      <c r="L362">
        <f t="shared" si="180"/>
        <v>5540</v>
      </c>
      <c r="M362">
        <f t="shared" si="182"/>
        <v>6478</v>
      </c>
      <c r="N362">
        <f t="shared" si="181"/>
        <v>5900.2</v>
      </c>
      <c r="O362">
        <f t="shared" si="154"/>
        <v>12</v>
      </c>
      <c r="P362" t="str">
        <f t="shared" si="155"/>
        <v>Winter</v>
      </c>
      <c r="Q362">
        <f t="shared" si="156"/>
        <v>26</v>
      </c>
      <c r="R362">
        <f t="shared" si="157"/>
        <v>1</v>
      </c>
      <c r="S362">
        <f t="shared" si="158"/>
        <v>0</v>
      </c>
      <c r="T362">
        <f t="shared" si="159"/>
        <v>0</v>
      </c>
      <c r="U362">
        <f t="shared" si="160"/>
        <v>0</v>
      </c>
      <c r="V362">
        <f t="shared" si="161"/>
        <v>0</v>
      </c>
      <c r="W362">
        <f t="shared" si="162"/>
        <v>0</v>
      </c>
      <c r="X362">
        <f t="shared" si="163"/>
        <v>0</v>
      </c>
      <c r="Y362">
        <f t="shared" si="164"/>
        <v>0</v>
      </c>
      <c r="Z362">
        <f t="shared" si="165"/>
        <v>0</v>
      </c>
      <c r="AA362">
        <f t="shared" si="166"/>
        <v>0</v>
      </c>
      <c r="AB362">
        <f t="shared" si="167"/>
        <v>0</v>
      </c>
      <c r="AC362">
        <f t="shared" si="168"/>
        <v>0</v>
      </c>
      <c r="AD362">
        <f t="shared" si="169"/>
        <v>0</v>
      </c>
      <c r="AE362">
        <f t="shared" si="170"/>
        <v>0</v>
      </c>
      <c r="AF362">
        <f t="shared" si="171"/>
        <v>0</v>
      </c>
      <c r="AG362">
        <f t="shared" si="172"/>
        <v>1</v>
      </c>
      <c r="AH362">
        <f t="shared" si="173"/>
        <v>0</v>
      </c>
      <c r="AI362">
        <f t="shared" si="174"/>
        <v>0</v>
      </c>
      <c r="AJ362">
        <f t="shared" si="175"/>
        <v>1</v>
      </c>
      <c r="AK362">
        <f t="shared" si="176"/>
        <v>1</v>
      </c>
    </row>
    <row r="363" spans="1:37" x14ac:dyDescent="0.35">
      <c r="A363" s="1">
        <v>41270</v>
      </c>
      <c r="B363">
        <v>5461</v>
      </c>
      <c r="C363">
        <v>3944</v>
      </c>
      <c r="D363">
        <f t="shared" si="177"/>
        <v>4</v>
      </c>
      <c r="E363">
        <f t="shared" si="178"/>
        <v>0</v>
      </c>
      <c r="F363">
        <f t="shared" si="179"/>
        <v>0</v>
      </c>
      <c r="G363">
        <f t="shared" si="179"/>
        <v>0</v>
      </c>
      <c r="H363">
        <f t="shared" si="179"/>
        <v>0</v>
      </c>
      <c r="I363">
        <f t="shared" si="179"/>
        <v>1</v>
      </c>
      <c r="J363">
        <f t="shared" si="179"/>
        <v>0</v>
      </c>
      <c r="K363">
        <f t="shared" si="179"/>
        <v>0</v>
      </c>
      <c r="L363">
        <f t="shared" si="180"/>
        <v>4862.333333333333</v>
      </c>
      <c r="M363">
        <f t="shared" si="182"/>
        <v>6525</v>
      </c>
      <c r="N363">
        <f t="shared" si="181"/>
        <v>5419</v>
      </c>
      <c r="O363">
        <f t="shared" si="154"/>
        <v>12</v>
      </c>
      <c r="P363" t="str">
        <f t="shared" si="155"/>
        <v>Winter</v>
      </c>
      <c r="Q363">
        <f t="shared" si="156"/>
        <v>27</v>
      </c>
      <c r="R363">
        <f t="shared" si="157"/>
        <v>1</v>
      </c>
      <c r="S363">
        <f t="shared" si="158"/>
        <v>0</v>
      </c>
      <c r="T363">
        <f t="shared" si="159"/>
        <v>0</v>
      </c>
      <c r="U363">
        <f t="shared" si="160"/>
        <v>0</v>
      </c>
      <c r="V363">
        <f t="shared" si="161"/>
        <v>0</v>
      </c>
      <c r="W363">
        <f t="shared" si="162"/>
        <v>0</v>
      </c>
      <c r="X363">
        <f t="shared" si="163"/>
        <v>0</v>
      </c>
      <c r="Y363">
        <f t="shared" si="164"/>
        <v>0</v>
      </c>
      <c r="Z363">
        <f t="shared" si="165"/>
        <v>0</v>
      </c>
      <c r="AA363">
        <f t="shared" si="166"/>
        <v>0</v>
      </c>
      <c r="AB363">
        <f t="shared" si="167"/>
        <v>0</v>
      </c>
      <c r="AC363">
        <f t="shared" si="168"/>
        <v>0</v>
      </c>
      <c r="AD363">
        <f t="shared" si="169"/>
        <v>0</v>
      </c>
      <c r="AE363">
        <f t="shared" si="170"/>
        <v>0</v>
      </c>
      <c r="AF363">
        <f t="shared" si="171"/>
        <v>0</v>
      </c>
      <c r="AG363">
        <f t="shared" si="172"/>
        <v>1</v>
      </c>
      <c r="AH363">
        <f t="shared" si="173"/>
        <v>0</v>
      </c>
      <c r="AI363">
        <f t="shared" si="174"/>
        <v>0</v>
      </c>
      <c r="AJ363">
        <f t="shared" si="175"/>
        <v>1</v>
      </c>
      <c r="AK363">
        <f t="shared" si="176"/>
        <v>1</v>
      </c>
    </row>
    <row r="364" spans="1:37" x14ac:dyDescent="0.35">
      <c r="A364" s="1">
        <v>41271</v>
      </c>
      <c r="B364">
        <v>5391</v>
      </c>
      <c r="C364">
        <v>5461</v>
      </c>
      <c r="D364">
        <f t="shared" si="177"/>
        <v>5</v>
      </c>
      <c r="E364">
        <f t="shared" si="178"/>
        <v>0</v>
      </c>
      <c r="F364">
        <f t="shared" si="179"/>
        <v>0</v>
      </c>
      <c r="G364">
        <f t="shared" si="179"/>
        <v>0</v>
      </c>
      <c r="H364">
        <f t="shared" si="179"/>
        <v>0</v>
      </c>
      <c r="I364">
        <f t="shared" si="179"/>
        <v>0</v>
      </c>
      <c r="J364">
        <f t="shared" si="179"/>
        <v>1</v>
      </c>
      <c r="K364">
        <f t="shared" si="179"/>
        <v>0</v>
      </c>
      <c r="L364">
        <f t="shared" si="180"/>
        <v>4834.666666666667</v>
      </c>
      <c r="M364">
        <f t="shared" si="182"/>
        <v>6350</v>
      </c>
      <c r="N364">
        <f t="shared" si="181"/>
        <v>5205</v>
      </c>
      <c r="O364">
        <f t="shared" si="154"/>
        <v>12</v>
      </c>
      <c r="P364" t="str">
        <f t="shared" si="155"/>
        <v>Winter</v>
      </c>
      <c r="Q364">
        <f t="shared" si="156"/>
        <v>28</v>
      </c>
      <c r="R364">
        <f t="shared" si="157"/>
        <v>1</v>
      </c>
      <c r="S364">
        <f t="shared" si="158"/>
        <v>0</v>
      </c>
      <c r="T364">
        <f t="shared" si="159"/>
        <v>0</v>
      </c>
      <c r="U364">
        <f t="shared" si="160"/>
        <v>0</v>
      </c>
      <c r="V364">
        <f t="shared" si="161"/>
        <v>0</v>
      </c>
      <c r="W364">
        <f t="shared" si="162"/>
        <v>0</v>
      </c>
      <c r="X364">
        <f t="shared" si="163"/>
        <v>0</v>
      </c>
      <c r="Y364">
        <f t="shared" si="164"/>
        <v>0</v>
      </c>
      <c r="Z364">
        <f t="shared" si="165"/>
        <v>0</v>
      </c>
      <c r="AA364">
        <f t="shared" si="166"/>
        <v>0</v>
      </c>
      <c r="AB364">
        <f t="shared" si="167"/>
        <v>0</v>
      </c>
      <c r="AC364">
        <f t="shared" si="168"/>
        <v>0</v>
      </c>
      <c r="AD364">
        <f t="shared" si="169"/>
        <v>0</v>
      </c>
      <c r="AE364">
        <f t="shared" si="170"/>
        <v>0</v>
      </c>
      <c r="AF364">
        <f t="shared" si="171"/>
        <v>0</v>
      </c>
      <c r="AG364">
        <f t="shared" si="172"/>
        <v>1</v>
      </c>
      <c r="AH364">
        <f t="shared" si="173"/>
        <v>0</v>
      </c>
      <c r="AI364">
        <f t="shared" si="174"/>
        <v>0</v>
      </c>
      <c r="AJ364">
        <f t="shared" si="175"/>
        <v>1</v>
      </c>
      <c r="AK364">
        <f t="shared" si="176"/>
        <v>1</v>
      </c>
    </row>
    <row r="365" spans="1:37" x14ac:dyDescent="0.35">
      <c r="A365" s="1">
        <v>41272</v>
      </c>
      <c r="B365">
        <v>6368</v>
      </c>
      <c r="C365">
        <v>5391</v>
      </c>
      <c r="D365">
        <f t="shared" si="177"/>
        <v>6</v>
      </c>
      <c r="E365">
        <f t="shared" si="178"/>
        <v>1</v>
      </c>
      <c r="F365">
        <f t="shared" si="179"/>
        <v>0</v>
      </c>
      <c r="G365">
        <f t="shared" si="179"/>
        <v>0</v>
      </c>
      <c r="H365">
        <f t="shared" si="179"/>
        <v>0</v>
      </c>
      <c r="I365">
        <f t="shared" si="179"/>
        <v>0</v>
      </c>
      <c r="J365">
        <f t="shared" si="179"/>
        <v>0</v>
      </c>
      <c r="K365">
        <f t="shared" si="179"/>
        <v>1</v>
      </c>
      <c r="L365">
        <f t="shared" si="180"/>
        <v>4932</v>
      </c>
      <c r="M365">
        <f t="shared" si="182"/>
        <v>6531</v>
      </c>
      <c r="N365">
        <f t="shared" si="181"/>
        <v>5087.8</v>
      </c>
      <c r="O365">
        <f t="shared" si="154"/>
        <v>12</v>
      </c>
      <c r="P365" t="str">
        <f t="shared" si="155"/>
        <v>Winter</v>
      </c>
      <c r="Q365">
        <f t="shared" si="156"/>
        <v>29</v>
      </c>
      <c r="R365">
        <f t="shared" si="157"/>
        <v>1</v>
      </c>
      <c r="S365">
        <f t="shared" si="158"/>
        <v>0</v>
      </c>
      <c r="T365">
        <f t="shared" si="159"/>
        <v>0</v>
      </c>
      <c r="U365">
        <f t="shared" si="160"/>
        <v>0</v>
      </c>
      <c r="V365">
        <f t="shared" si="161"/>
        <v>0</v>
      </c>
      <c r="W365">
        <f t="shared" si="162"/>
        <v>0</v>
      </c>
      <c r="X365">
        <f t="shared" si="163"/>
        <v>0</v>
      </c>
      <c r="Y365">
        <f t="shared" si="164"/>
        <v>0</v>
      </c>
      <c r="Z365">
        <f t="shared" si="165"/>
        <v>0</v>
      </c>
      <c r="AA365">
        <f t="shared" si="166"/>
        <v>0</v>
      </c>
      <c r="AB365">
        <f t="shared" si="167"/>
        <v>0</v>
      </c>
      <c r="AC365">
        <f t="shared" si="168"/>
        <v>0</v>
      </c>
      <c r="AD365">
        <f t="shared" si="169"/>
        <v>0</v>
      </c>
      <c r="AE365">
        <f t="shared" si="170"/>
        <v>0</v>
      </c>
      <c r="AF365">
        <f t="shared" si="171"/>
        <v>0</v>
      </c>
      <c r="AG365">
        <f t="shared" si="172"/>
        <v>1</v>
      </c>
      <c r="AH365">
        <f t="shared" si="173"/>
        <v>0</v>
      </c>
      <c r="AI365">
        <f t="shared" si="174"/>
        <v>0</v>
      </c>
      <c r="AJ365">
        <f t="shared" si="175"/>
        <v>1</v>
      </c>
      <c r="AK365">
        <f t="shared" si="176"/>
        <v>1</v>
      </c>
    </row>
    <row r="366" spans="1:37" x14ac:dyDescent="0.35">
      <c r="A366" s="1">
        <v>41273</v>
      </c>
      <c r="B366">
        <v>6498</v>
      </c>
      <c r="C366">
        <v>6368</v>
      </c>
      <c r="D366">
        <f t="shared" si="177"/>
        <v>7</v>
      </c>
      <c r="E366">
        <f t="shared" si="178"/>
        <v>1</v>
      </c>
      <c r="F366">
        <f t="shared" si="179"/>
        <v>0</v>
      </c>
      <c r="G366">
        <f t="shared" si="179"/>
        <v>0</v>
      </c>
      <c r="H366">
        <f t="shared" si="179"/>
        <v>0</v>
      </c>
      <c r="I366">
        <f t="shared" ref="H366:K367" si="183">IF($D366=I$2,1,0)</f>
        <v>0</v>
      </c>
      <c r="J366">
        <f t="shared" si="183"/>
        <v>0</v>
      </c>
      <c r="K366">
        <f t="shared" si="183"/>
        <v>0</v>
      </c>
      <c r="L366">
        <f t="shared" si="180"/>
        <v>5740</v>
      </c>
      <c r="M366">
        <f t="shared" si="182"/>
        <v>5977</v>
      </c>
      <c r="N366">
        <f t="shared" si="181"/>
        <v>5252.6</v>
      </c>
      <c r="O366">
        <f t="shared" si="154"/>
        <v>12</v>
      </c>
      <c r="P366" t="str">
        <f t="shared" si="155"/>
        <v>Winter</v>
      </c>
      <c r="Q366">
        <f t="shared" si="156"/>
        <v>30</v>
      </c>
      <c r="R366">
        <f t="shared" si="157"/>
        <v>1</v>
      </c>
      <c r="S366">
        <f t="shared" si="158"/>
        <v>0</v>
      </c>
      <c r="T366">
        <f t="shared" si="159"/>
        <v>0</v>
      </c>
      <c r="U366">
        <f t="shared" si="160"/>
        <v>0</v>
      </c>
      <c r="V366">
        <f t="shared" si="161"/>
        <v>0</v>
      </c>
      <c r="W366">
        <f t="shared" si="162"/>
        <v>0</v>
      </c>
      <c r="X366">
        <f t="shared" si="163"/>
        <v>0</v>
      </c>
      <c r="Y366">
        <f t="shared" si="164"/>
        <v>0</v>
      </c>
      <c r="Z366">
        <f t="shared" si="165"/>
        <v>0</v>
      </c>
      <c r="AA366">
        <f t="shared" si="166"/>
        <v>0</v>
      </c>
      <c r="AB366">
        <f t="shared" si="167"/>
        <v>0</v>
      </c>
      <c r="AC366">
        <f t="shared" si="168"/>
        <v>0</v>
      </c>
      <c r="AD366">
        <f t="shared" si="169"/>
        <v>0</v>
      </c>
      <c r="AE366">
        <f t="shared" si="170"/>
        <v>0</v>
      </c>
      <c r="AF366">
        <f t="shared" si="171"/>
        <v>0</v>
      </c>
      <c r="AG366">
        <f t="shared" si="172"/>
        <v>1</v>
      </c>
      <c r="AH366">
        <f t="shared" si="173"/>
        <v>0</v>
      </c>
      <c r="AI366">
        <f t="shared" si="174"/>
        <v>0</v>
      </c>
      <c r="AJ366">
        <f t="shared" si="175"/>
        <v>1</v>
      </c>
      <c r="AK366">
        <f t="shared" si="176"/>
        <v>1</v>
      </c>
    </row>
    <row r="367" spans="1:37" x14ac:dyDescent="0.35">
      <c r="A367" s="1">
        <v>41274</v>
      </c>
      <c r="B367">
        <v>5484</v>
      </c>
      <c r="C367">
        <v>6498</v>
      </c>
      <c r="D367">
        <f t="shared" si="177"/>
        <v>1</v>
      </c>
      <c r="E367">
        <f t="shared" si="178"/>
        <v>0</v>
      </c>
      <c r="F367">
        <f>IF($D367=F$2,1,0)</f>
        <v>1</v>
      </c>
      <c r="G367">
        <f>IF($D367=G$2,1,0)</f>
        <v>0</v>
      </c>
      <c r="H367">
        <f t="shared" si="183"/>
        <v>0</v>
      </c>
      <c r="I367">
        <f t="shared" si="183"/>
        <v>0</v>
      </c>
      <c r="J367">
        <f t="shared" si="183"/>
        <v>0</v>
      </c>
      <c r="K367">
        <f t="shared" si="183"/>
        <v>0</v>
      </c>
      <c r="L367">
        <f t="shared" si="180"/>
        <v>6085.666666666667</v>
      </c>
      <c r="M367">
        <f t="shared" si="182"/>
        <v>5544</v>
      </c>
      <c r="N367">
        <f t="shared" si="181"/>
        <v>5532.4</v>
      </c>
      <c r="O367">
        <f t="shared" si="154"/>
        <v>12</v>
      </c>
      <c r="P367" t="str">
        <f t="shared" si="155"/>
        <v>Winter</v>
      </c>
      <c r="Q367">
        <f t="shared" si="156"/>
        <v>31</v>
      </c>
      <c r="R367">
        <f t="shared" si="157"/>
        <v>1</v>
      </c>
      <c r="S367">
        <f t="shared" si="158"/>
        <v>0</v>
      </c>
      <c r="T367">
        <f t="shared" si="159"/>
        <v>0</v>
      </c>
      <c r="U367">
        <f t="shared" si="160"/>
        <v>0</v>
      </c>
      <c r="V367">
        <f t="shared" si="161"/>
        <v>0</v>
      </c>
      <c r="W367">
        <f t="shared" si="162"/>
        <v>0</v>
      </c>
      <c r="X367">
        <f t="shared" si="163"/>
        <v>0</v>
      </c>
      <c r="Y367">
        <f t="shared" si="164"/>
        <v>0</v>
      </c>
      <c r="Z367">
        <f t="shared" si="165"/>
        <v>0</v>
      </c>
      <c r="AA367">
        <f t="shared" si="166"/>
        <v>0</v>
      </c>
      <c r="AB367">
        <f t="shared" si="167"/>
        <v>0</v>
      </c>
      <c r="AC367">
        <f t="shared" si="168"/>
        <v>0</v>
      </c>
      <c r="AD367">
        <f t="shared" si="169"/>
        <v>0</v>
      </c>
      <c r="AE367">
        <f t="shared" si="170"/>
        <v>0</v>
      </c>
      <c r="AF367">
        <f t="shared" si="171"/>
        <v>0</v>
      </c>
      <c r="AG367">
        <f t="shared" si="172"/>
        <v>1</v>
      </c>
      <c r="AH367">
        <f t="shared" si="173"/>
        <v>0</v>
      </c>
      <c r="AI367">
        <f t="shared" si="174"/>
        <v>1</v>
      </c>
      <c r="AJ367">
        <f t="shared" si="175"/>
        <v>0</v>
      </c>
      <c r="AK367">
        <f t="shared" si="176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2C022-AF6E-4894-90CB-EC4F0B936221}">
  <dimension ref="A1:AM398"/>
  <sheetViews>
    <sheetView topLeftCell="E1" workbookViewId="0">
      <selection activeCell="Q74" sqref="Q74"/>
    </sheetView>
  </sheetViews>
  <sheetFormatPr defaultRowHeight="14.5" x14ac:dyDescent="0.35"/>
  <cols>
    <col min="1" max="1" width="10.453125" style="1" bestFit="1" customWidth="1"/>
  </cols>
  <sheetData>
    <row r="1" spans="1:15" x14ac:dyDescent="0.35">
      <c r="A1" s="41" t="s">
        <v>173</v>
      </c>
      <c r="B1" s="42"/>
      <c r="C1" s="40"/>
      <c r="D1" t="s">
        <v>98</v>
      </c>
      <c r="E1" s="14"/>
      <c r="F1" t="s">
        <v>158</v>
      </c>
    </row>
    <row r="2" spans="1:15" x14ac:dyDescent="0.35">
      <c r="A2" s="15" t="s">
        <v>22</v>
      </c>
      <c r="B2" s="15"/>
    </row>
    <row r="3" spans="1:15" ht="15" thickBot="1" x14ac:dyDescent="0.4">
      <c r="A3"/>
      <c r="H3" t="s">
        <v>38</v>
      </c>
      <c r="I3" t="s">
        <v>6</v>
      </c>
      <c r="J3" t="s">
        <v>39</v>
      </c>
      <c r="K3" t="s">
        <v>40</v>
      </c>
      <c r="L3" t="s">
        <v>41</v>
      </c>
      <c r="M3" t="s">
        <v>42</v>
      </c>
      <c r="N3" t="s">
        <v>43</v>
      </c>
      <c r="O3" t="s">
        <v>44</v>
      </c>
    </row>
    <row r="4" spans="1:15" x14ac:dyDescent="0.35">
      <c r="A4" s="5" t="s">
        <v>23</v>
      </c>
      <c r="B4" s="5"/>
      <c r="G4" t="s">
        <v>32</v>
      </c>
      <c r="H4">
        <v>489.78396303220893</v>
      </c>
      <c r="I4">
        <v>236.71459025181744</v>
      </c>
      <c r="J4">
        <v>2.069090724450807</v>
      </c>
      <c r="K4">
        <v>3.9279711568727754E-2</v>
      </c>
      <c r="L4">
        <v>24.203315579067976</v>
      </c>
      <c r="M4">
        <v>955.36461048534989</v>
      </c>
      <c r="N4">
        <v>24.203315579067976</v>
      </c>
      <c r="O4">
        <v>955.36461048534989</v>
      </c>
    </row>
    <row r="5" spans="1:15" x14ac:dyDescent="0.35">
      <c r="A5" s="2" t="s">
        <v>24</v>
      </c>
      <c r="B5" s="2">
        <v>0.79575578747435871</v>
      </c>
      <c r="G5" t="s">
        <v>53</v>
      </c>
      <c r="H5">
        <v>0.17058141724260603</v>
      </c>
      <c r="I5">
        <v>7.0386609692851806E-2</v>
      </c>
      <c r="J5">
        <v>2.4234924510070504</v>
      </c>
      <c r="K5">
        <v>1.5884408504624654E-2</v>
      </c>
      <c r="L5">
        <v>3.2141943452807131E-2</v>
      </c>
      <c r="M5">
        <v>0.30902089103240493</v>
      </c>
      <c r="N5">
        <v>3.2141943452807131E-2</v>
      </c>
      <c r="O5">
        <v>0.30902089103240493</v>
      </c>
    </row>
    <row r="6" spans="1:15" x14ac:dyDescent="0.35">
      <c r="A6" s="2" t="s">
        <v>25</v>
      </c>
      <c r="B6" s="2">
        <v>0.63322727329893669</v>
      </c>
      <c r="G6" t="s">
        <v>54</v>
      </c>
      <c r="H6">
        <v>709.36198941153225</v>
      </c>
      <c r="I6">
        <v>131.71253296311269</v>
      </c>
      <c r="J6">
        <v>5.3856833017568313</v>
      </c>
      <c r="K6">
        <v>1.3357068922985786E-7</v>
      </c>
      <c r="L6">
        <v>450.30399763576611</v>
      </c>
      <c r="M6">
        <v>968.41998118729839</v>
      </c>
      <c r="N6">
        <v>450.30399763576611</v>
      </c>
      <c r="O6">
        <v>968.41998118729839</v>
      </c>
    </row>
    <row r="7" spans="1:15" x14ac:dyDescent="0.35">
      <c r="A7" s="2" t="s">
        <v>26</v>
      </c>
      <c r="B7" s="2">
        <v>0.62050683191046052</v>
      </c>
      <c r="G7" t="s">
        <v>15</v>
      </c>
      <c r="H7">
        <v>-555.82130593592774</v>
      </c>
      <c r="I7">
        <v>139.35425294042994</v>
      </c>
      <c r="J7">
        <v>-3.988549285062192</v>
      </c>
      <c r="K7">
        <v>8.1151998822684348E-5</v>
      </c>
      <c r="L7">
        <v>-829.90936802087981</v>
      </c>
      <c r="M7">
        <v>-281.73324385097561</v>
      </c>
      <c r="N7">
        <v>-829.90936802087981</v>
      </c>
      <c r="O7">
        <v>-281.73324385097561</v>
      </c>
    </row>
    <row r="8" spans="1:15" x14ac:dyDescent="0.35">
      <c r="A8" s="2" t="s">
        <v>6</v>
      </c>
      <c r="B8" s="2">
        <v>728.78552196458645</v>
      </c>
      <c r="G8" t="s">
        <v>18</v>
      </c>
      <c r="H8">
        <v>546.31983715579418</v>
      </c>
      <c r="I8">
        <v>138.67962151083248</v>
      </c>
      <c r="J8">
        <v>3.9394384784437873</v>
      </c>
      <c r="K8">
        <v>9.880722093623955E-5</v>
      </c>
      <c r="L8">
        <v>273.55866978168388</v>
      </c>
      <c r="M8">
        <v>819.08100452990448</v>
      </c>
      <c r="N8">
        <v>273.55866978168388</v>
      </c>
      <c r="O8">
        <v>819.08100452990448</v>
      </c>
    </row>
    <row r="9" spans="1:15" ht="15" thickBot="1" x14ac:dyDescent="0.4">
      <c r="A9" s="3" t="s">
        <v>27</v>
      </c>
      <c r="B9" s="3">
        <v>359</v>
      </c>
      <c r="G9" t="s">
        <v>19</v>
      </c>
      <c r="H9">
        <v>563.32392699423212</v>
      </c>
      <c r="I9">
        <v>144.2358342849594</v>
      </c>
      <c r="J9">
        <v>3.9055754056325678</v>
      </c>
      <c r="K9">
        <v>1.1304015566234459E-4</v>
      </c>
      <c r="L9">
        <v>279.63455642819559</v>
      </c>
      <c r="M9">
        <v>847.01329756026871</v>
      </c>
      <c r="N9">
        <v>279.63455642819559</v>
      </c>
      <c r="O9">
        <v>847.01329756026871</v>
      </c>
    </row>
    <row r="10" spans="1:15" x14ac:dyDescent="0.35">
      <c r="A10"/>
      <c r="G10" t="s">
        <v>55</v>
      </c>
      <c r="H10">
        <v>0.42891485595189527</v>
      </c>
      <c r="I10">
        <v>8.8478547629309873E-2</v>
      </c>
      <c r="J10">
        <v>4.8476706212321536</v>
      </c>
      <c r="K10">
        <v>1.8901303336898168E-6</v>
      </c>
      <c r="L10">
        <v>0.25489136442505061</v>
      </c>
      <c r="M10">
        <v>0.60293834747873998</v>
      </c>
      <c r="N10">
        <v>0.25489136442505061</v>
      </c>
      <c r="O10">
        <v>0.60293834747873998</v>
      </c>
    </row>
    <row r="11" spans="1:15" ht="15" thickBot="1" x14ac:dyDescent="0.4">
      <c r="A11" t="s">
        <v>28</v>
      </c>
      <c r="G11" t="s">
        <v>21</v>
      </c>
      <c r="H11">
        <v>0.22052172124771283</v>
      </c>
      <c r="I11">
        <v>4.7425184147875568E-2</v>
      </c>
      <c r="J11">
        <v>4.6498864518924847</v>
      </c>
      <c r="K11">
        <v>4.7324253836470468E-6</v>
      </c>
      <c r="L11">
        <v>0.12724378718516377</v>
      </c>
      <c r="M11">
        <v>0.31379965531026188</v>
      </c>
      <c r="N11">
        <v>0.12724378718516377</v>
      </c>
      <c r="O11">
        <v>0.31379965531026188</v>
      </c>
    </row>
    <row r="12" spans="1:15" x14ac:dyDescent="0.35">
      <c r="A12" s="4"/>
      <c r="B12" s="4" t="s">
        <v>33</v>
      </c>
      <c r="C12" s="4" t="s">
        <v>34</v>
      </c>
      <c r="D12" s="4" t="s">
        <v>35</v>
      </c>
      <c r="E12" s="4" t="s">
        <v>36</v>
      </c>
      <c r="F12" s="4" t="s">
        <v>37</v>
      </c>
      <c r="G12" t="s">
        <v>95</v>
      </c>
      <c r="H12">
        <v>150.61239757982247</v>
      </c>
      <c r="I12">
        <v>98.538645197894141</v>
      </c>
      <c r="J12">
        <v>1.5284602023637441</v>
      </c>
      <c r="K12">
        <v>0.12731197057333979</v>
      </c>
      <c r="L12">
        <v>-43.197735465150032</v>
      </c>
      <c r="M12">
        <v>344.42253062479494</v>
      </c>
      <c r="N12">
        <v>-43.197735465150032</v>
      </c>
      <c r="O12">
        <v>344.42253062479494</v>
      </c>
    </row>
    <row r="13" spans="1:15" x14ac:dyDescent="0.35">
      <c r="A13" s="2" t="s">
        <v>29</v>
      </c>
      <c r="B13" s="2">
        <v>12</v>
      </c>
      <c r="C13" s="2">
        <v>317276677.77089792</v>
      </c>
      <c r="D13" s="2">
        <v>26439723.147574827</v>
      </c>
      <c r="E13" s="2">
        <v>49.78029094749774</v>
      </c>
      <c r="F13" s="2">
        <v>6.3688480643077622E-68</v>
      </c>
      <c r="G13" t="s">
        <v>93</v>
      </c>
      <c r="H13">
        <v>416.65434101716284</v>
      </c>
      <c r="I13">
        <v>215.52353040992452</v>
      </c>
      <c r="J13">
        <v>1.9332197288374438</v>
      </c>
      <c r="K13">
        <v>5.4024725146337972E-2</v>
      </c>
      <c r="L13">
        <v>-7.2467996894309863</v>
      </c>
      <c r="M13">
        <v>840.55548172375666</v>
      </c>
      <c r="N13">
        <v>-7.2467996894309863</v>
      </c>
      <c r="O13">
        <v>840.55548172375666</v>
      </c>
    </row>
    <row r="14" spans="1:15" x14ac:dyDescent="0.35">
      <c r="A14" s="2" t="s">
        <v>30</v>
      </c>
      <c r="B14" s="2">
        <v>346</v>
      </c>
      <c r="C14" s="2">
        <v>183770404.61071736</v>
      </c>
      <c r="D14" s="2">
        <v>531128.33702519466</v>
      </c>
      <c r="E14" s="2"/>
      <c r="F14" s="2"/>
      <c r="G14" t="s">
        <v>89</v>
      </c>
      <c r="H14">
        <v>121.70318376191304</v>
      </c>
      <c r="I14">
        <v>145.51603222034768</v>
      </c>
      <c r="J14">
        <v>0.83635584275431563</v>
      </c>
      <c r="K14">
        <v>0.40353197418009756</v>
      </c>
      <c r="L14">
        <v>-164.50413630183797</v>
      </c>
      <c r="M14">
        <v>407.91050382566402</v>
      </c>
      <c r="N14">
        <v>-164.50413630183797</v>
      </c>
      <c r="O14">
        <v>407.91050382566402</v>
      </c>
    </row>
    <row r="15" spans="1:15" ht="15" thickBot="1" x14ac:dyDescent="0.4">
      <c r="A15" s="3" t="s">
        <v>31</v>
      </c>
      <c r="B15" s="3">
        <v>358</v>
      </c>
      <c r="C15" s="3">
        <v>501047082.38161528</v>
      </c>
      <c r="D15" s="3"/>
      <c r="E15" s="3"/>
      <c r="F15" s="3"/>
      <c r="G15" t="s">
        <v>88</v>
      </c>
      <c r="H15">
        <v>-6.4890067112451044</v>
      </c>
      <c r="I15">
        <v>147.76236943265187</v>
      </c>
      <c r="J15">
        <v>-4.391515063111321E-2</v>
      </c>
      <c r="K15">
        <v>0.96499737102798933</v>
      </c>
      <c r="L15">
        <v>-297.11452141432989</v>
      </c>
      <c r="M15">
        <v>284.13650799183966</v>
      </c>
      <c r="N15">
        <v>-297.11452141432989</v>
      </c>
      <c r="O15">
        <v>284.13650799183966</v>
      </c>
    </row>
    <row r="16" spans="1:15" x14ac:dyDescent="0.35">
      <c r="A16"/>
      <c r="G16" t="s">
        <v>78</v>
      </c>
      <c r="H16">
        <v>-67.54094784316699</v>
      </c>
      <c r="I16">
        <v>163.07507604409346</v>
      </c>
      <c r="J16">
        <v>-0.41417088056365375</v>
      </c>
      <c r="K16">
        <v>0.67900559722479703</v>
      </c>
      <c r="L16">
        <v>-388.28416610998568</v>
      </c>
      <c r="M16">
        <v>253.20227042365173</v>
      </c>
      <c r="N16">
        <v>-388.28416610998568</v>
      </c>
      <c r="O16">
        <v>253.20227042365173</v>
      </c>
    </row>
    <row r="17" spans="1:19" x14ac:dyDescent="0.35">
      <c r="A17"/>
      <c r="K17" s="15" t="s">
        <v>22</v>
      </c>
      <c r="L17" s="15"/>
    </row>
    <row r="18" spans="1:19" ht="15" thickBot="1" x14ac:dyDescent="0.4">
      <c r="A18"/>
      <c r="B18" s="15" t="s">
        <v>22</v>
      </c>
      <c r="C18" s="15"/>
    </row>
    <row r="19" spans="1:19" ht="15" thickBot="1" x14ac:dyDescent="0.4">
      <c r="A19"/>
      <c r="K19" s="5" t="s">
        <v>23</v>
      </c>
      <c r="L19" s="5"/>
    </row>
    <row r="20" spans="1:19" x14ac:dyDescent="0.35">
      <c r="A20"/>
      <c r="B20" s="5" t="s">
        <v>23</v>
      </c>
      <c r="C20" s="5"/>
      <c r="K20" s="2" t="s">
        <v>24</v>
      </c>
      <c r="L20" s="2">
        <v>0.79608305640612942</v>
      </c>
    </row>
    <row r="21" spans="1:19" x14ac:dyDescent="0.35">
      <c r="A21"/>
      <c r="B21" s="2" t="s">
        <v>24</v>
      </c>
      <c r="C21" s="2">
        <v>0.79190923345124065</v>
      </c>
      <c r="K21" s="2" t="s">
        <v>25</v>
      </c>
      <c r="L21" s="2">
        <v>0.6337482326969246</v>
      </c>
    </row>
    <row r="22" spans="1:19" x14ac:dyDescent="0.35">
      <c r="A22"/>
      <c r="B22" s="2" t="s">
        <v>25</v>
      </c>
      <c r="C22" s="2">
        <v>0.62712023402533157</v>
      </c>
      <c r="K22" s="2" t="s">
        <v>26</v>
      </c>
      <c r="L22" s="2">
        <v>0.62322375662499718</v>
      </c>
    </row>
    <row r="23" spans="1:19" x14ac:dyDescent="0.35">
      <c r="A23"/>
      <c r="B23" s="2" t="s">
        <v>26</v>
      </c>
      <c r="C23" s="2">
        <v>0.61463909392856364</v>
      </c>
      <c r="K23" s="2" t="s">
        <v>6</v>
      </c>
      <c r="L23" s="2">
        <v>726.1720202152087</v>
      </c>
    </row>
    <row r="24" spans="1:19" ht="15" thickBot="1" x14ac:dyDescent="0.4">
      <c r="A24"/>
      <c r="B24" s="2" t="s">
        <v>6</v>
      </c>
      <c r="C24" s="2">
        <v>731.6627819019352</v>
      </c>
      <c r="K24" s="3" t="s">
        <v>27</v>
      </c>
      <c r="L24" s="3">
        <v>359</v>
      </c>
    </row>
    <row r="25" spans="1:19" ht="15" thickBot="1" x14ac:dyDescent="0.4">
      <c r="A25"/>
      <c r="B25" s="3" t="s">
        <v>27</v>
      </c>
      <c r="C25" s="3">
        <v>359</v>
      </c>
    </row>
    <row r="26" spans="1:19" ht="15" thickBot="1" x14ac:dyDescent="0.4">
      <c r="A26"/>
      <c r="K26" t="s">
        <v>28</v>
      </c>
    </row>
    <row r="27" spans="1:19" ht="15" thickBot="1" x14ac:dyDescent="0.4">
      <c r="A27"/>
      <c r="B27" t="s">
        <v>28</v>
      </c>
      <c r="K27" s="4"/>
      <c r="L27" s="4" t="s">
        <v>33</v>
      </c>
      <c r="M27" s="4" t="s">
        <v>34</v>
      </c>
      <c r="N27" s="4" t="s">
        <v>35</v>
      </c>
      <c r="O27" s="4" t="s">
        <v>36</v>
      </c>
      <c r="P27" s="4" t="s">
        <v>37</v>
      </c>
    </row>
    <row r="28" spans="1:19" x14ac:dyDescent="0.35">
      <c r="A28"/>
      <c r="B28" s="4"/>
      <c r="C28" s="4" t="s">
        <v>33</v>
      </c>
      <c r="K28" s="2" t="s">
        <v>29</v>
      </c>
      <c r="L28" s="2">
        <v>10</v>
      </c>
      <c r="M28" s="2">
        <v>317537702.95729905</v>
      </c>
      <c r="N28" s="2">
        <v>31753770.295729905</v>
      </c>
      <c r="O28" s="2">
        <v>60.216606353199651</v>
      </c>
      <c r="P28" s="2">
        <v>8.2761433769669504E-70</v>
      </c>
    </row>
    <row r="29" spans="1:19" x14ac:dyDescent="0.35">
      <c r="A29"/>
      <c r="B29" s="2" t="s">
        <v>29</v>
      </c>
      <c r="C29" s="2">
        <v>10</v>
      </c>
      <c r="K29" s="2" t="s">
        <v>30</v>
      </c>
      <c r="L29" s="2">
        <v>348</v>
      </c>
      <c r="M29" s="2">
        <v>183509379.42431623</v>
      </c>
      <c r="N29" s="2">
        <v>527325.80294343748</v>
      </c>
      <c r="O29" s="2"/>
      <c r="P29" s="2"/>
    </row>
    <row r="30" spans="1:19" ht="15" thickBot="1" x14ac:dyDescent="0.4">
      <c r="A30"/>
      <c r="B30" s="2" t="s">
        <v>30</v>
      </c>
      <c r="C30" s="2">
        <v>349</v>
      </c>
      <c r="K30" s="3" t="s">
        <v>31</v>
      </c>
      <c r="L30" s="3">
        <v>358</v>
      </c>
      <c r="M30" s="3">
        <v>501047082.38161528</v>
      </c>
      <c r="N30" s="3"/>
      <c r="O30" s="3"/>
      <c r="P30" s="3"/>
    </row>
    <row r="31" spans="1:19" ht="15" thickBot="1" x14ac:dyDescent="0.4">
      <c r="A31"/>
      <c r="B31" s="3" t="s">
        <v>31</v>
      </c>
      <c r="C31" s="3">
        <v>359</v>
      </c>
      <c r="D31" s="3">
        <v>501047082.38161528</v>
      </c>
      <c r="E31" s="3"/>
    </row>
    <row r="32" spans="1:19" ht="15" thickBot="1" x14ac:dyDescent="0.4">
      <c r="A32"/>
      <c r="K32" s="4"/>
      <c r="L32" s="4" t="s">
        <v>38</v>
      </c>
      <c r="M32" s="4" t="s">
        <v>6</v>
      </c>
      <c r="N32" s="4" t="s">
        <v>39</v>
      </c>
      <c r="O32" s="4" t="s">
        <v>40</v>
      </c>
      <c r="P32" s="4" t="s">
        <v>41</v>
      </c>
      <c r="Q32" s="4" t="s">
        <v>42</v>
      </c>
      <c r="R32" s="4" t="s">
        <v>43</v>
      </c>
      <c r="S32" s="4" t="s">
        <v>44</v>
      </c>
    </row>
    <row r="33" spans="1:30" x14ac:dyDescent="0.35">
      <c r="A33"/>
      <c r="B33" s="4"/>
      <c r="C33" s="4" t="s">
        <v>38</v>
      </c>
      <c r="D33" s="4" t="s">
        <v>6</v>
      </c>
      <c r="E33" s="4" t="s">
        <v>39</v>
      </c>
      <c r="K33" s="2" t="s">
        <v>32</v>
      </c>
      <c r="L33" s="2">
        <v>424.590068535645</v>
      </c>
      <c r="M33" s="2">
        <v>231.88954664870764</v>
      </c>
      <c r="N33" s="2">
        <v>1.8310013309002746</v>
      </c>
      <c r="O33" s="2">
        <v>6.7955225050787674E-2</v>
      </c>
      <c r="P33" s="2">
        <v>-31.491271093781847</v>
      </c>
      <c r="Q33" s="2">
        <v>880.67140816507185</v>
      </c>
      <c r="R33" s="2">
        <v>-31.491271093781847</v>
      </c>
      <c r="S33" s="2">
        <v>880.67140816507185</v>
      </c>
    </row>
    <row r="34" spans="1:30" x14ac:dyDescent="0.35">
      <c r="A34"/>
      <c r="B34" s="2" t="s">
        <v>32</v>
      </c>
      <c r="C34" s="2">
        <v>325.4609780544979</v>
      </c>
      <c r="D34" s="2">
        <v>244.73942551281576</v>
      </c>
      <c r="E34" s="2">
        <v>1.3298265180305213</v>
      </c>
      <c r="K34" s="2" t="s">
        <v>53</v>
      </c>
      <c r="L34" s="2">
        <v>0.17266424118368767</v>
      </c>
      <c r="M34" s="2">
        <v>7.0112749378688333E-2</v>
      </c>
      <c r="N34" s="2">
        <v>2.4626653884460445</v>
      </c>
      <c r="O34" s="2">
        <v>1.4274606989412818E-2</v>
      </c>
      <c r="P34" s="2">
        <v>3.4766189616158544E-2</v>
      </c>
      <c r="Q34" s="2">
        <v>0.31056229275121683</v>
      </c>
      <c r="R34" s="2">
        <v>3.4766189616158544E-2</v>
      </c>
      <c r="S34" s="2">
        <v>0.31056229275121683</v>
      </c>
    </row>
    <row r="35" spans="1:30" x14ac:dyDescent="0.35">
      <c r="A35"/>
      <c r="B35" s="2" t="s">
        <v>53</v>
      </c>
      <c r="C35" s="2">
        <v>0.1915075365795984</v>
      </c>
      <c r="D35" s="2">
        <v>7.3685596783380103E-2</v>
      </c>
      <c r="E35" s="2">
        <v>2.598981957662494</v>
      </c>
      <c r="K35" s="2" t="s">
        <v>54</v>
      </c>
      <c r="L35" s="2">
        <v>710.16956159851804</v>
      </c>
      <c r="M35" s="2">
        <v>131.19787481104061</v>
      </c>
      <c r="N35" s="2">
        <v>5.4129654357690526</v>
      </c>
      <c r="O35" s="2">
        <v>1.1569879588844594E-7</v>
      </c>
      <c r="P35" s="2">
        <v>452.12902736520522</v>
      </c>
      <c r="Q35" s="2">
        <v>968.21009583183081</v>
      </c>
      <c r="R35" s="2">
        <v>452.12902736520522</v>
      </c>
      <c r="S35" s="2">
        <v>968.21009583183081</v>
      </c>
    </row>
    <row r="36" spans="1:30" x14ac:dyDescent="0.35">
      <c r="A36"/>
      <c r="B36" s="2" t="s">
        <v>54</v>
      </c>
      <c r="C36" s="2">
        <v>566.58920085323598</v>
      </c>
      <c r="D36" s="2">
        <v>179.57491934138133</v>
      </c>
      <c r="E36" s="2">
        <v>3.1551689007089028</v>
      </c>
      <c r="K36" s="2" t="s">
        <v>15</v>
      </c>
      <c r="L36" s="2">
        <v>-565.1190804924031</v>
      </c>
      <c r="M36" s="2">
        <v>138.94883987580172</v>
      </c>
      <c r="N36" s="2">
        <v>-4.0671018268128769</v>
      </c>
      <c r="O36" s="2">
        <v>5.8918194932236057E-5</v>
      </c>
      <c r="P36" s="2">
        <v>-838.4042455477877</v>
      </c>
      <c r="Q36" s="2">
        <v>-291.8339154370185</v>
      </c>
      <c r="R36" s="2">
        <v>-838.4042455477877</v>
      </c>
      <c r="S36" s="2">
        <v>-291.8339154370185</v>
      </c>
    </row>
    <row r="37" spans="1:30" x14ac:dyDescent="0.35">
      <c r="A37"/>
      <c r="B37" s="2" t="s">
        <v>15</v>
      </c>
      <c r="C37" s="2">
        <v>-580.76566611594967</v>
      </c>
      <c r="D37" s="2">
        <v>166.34292962530799</v>
      </c>
      <c r="E37" s="2">
        <v>-3.4913757225758872</v>
      </c>
      <c r="K37" s="2" t="s">
        <v>18</v>
      </c>
      <c r="L37" s="2">
        <v>549.72202052869181</v>
      </c>
      <c r="M37" s="2">
        <v>138.06069942223971</v>
      </c>
      <c r="N37" s="2">
        <v>3.9817415298429166</v>
      </c>
      <c r="O37" s="2">
        <v>8.3314528958130927E-5</v>
      </c>
      <c r="P37" s="2">
        <v>278.18365386803299</v>
      </c>
      <c r="Q37" s="2">
        <v>821.26038718935069</v>
      </c>
      <c r="R37" s="2">
        <v>278.18365386803299</v>
      </c>
      <c r="S37" s="2">
        <v>821.26038718935069</v>
      </c>
    </row>
    <row r="38" spans="1:30" x14ac:dyDescent="0.35">
      <c r="A38"/>
      <c r="B38" s="2" t="s">
        <v>16</v>
      </c>
      <c r="C38" s="2">
        <v>0</v>
      </c>
      <c r="D38" s="2">
        <v>0</v>
      </c>
      <c r="E38" s="2">
        <v>65535</v>
      </c>
      <c r="K38" s="2" t="s">
        <v>19</v>
      </c>
      <c r="L38" s="2">
        <v>567.36455396411895</v>
      </c>
      <c r="M38" s="2">
        <v>143.70137548977837</v>
      </c>
      <c r="N38" s="2">
        <v>3.9482193683280102</v>
      </c>
      <c r="O38" s="2">
        <v>9.5301745173793074E-5</v>
      </c>
      <c r="P38" s="2">
        <v>284.73208179297779</v>
      </c>
      <c r="Q38" s="2">
        <v>849.99702613526006</v>
      </c>
      <c r="R38" s="2">
        <v>284.73208179297779</v>
      </c>
      <c r="S38" s="2">
        <v>849.99702613526006</v>
      </c>
    </row>
    <row r="39" spans="1:30" x14ac:dyDescent="0.35">
      <c r="A39"/>
      <c r="B39" s="2" t="s">
        <v>17</v>
      </c>
      <c r="C39" s="2">
        <v>12.713179261419919</v>
      </c>
      <c r="D39" s="2">
        <v>152.61250661795023</v>
      </c>
      <c r="E39" s="2">
        <v>8.3303652781525045E-2</v>
      </c>
      <c r="K39" s="2" t="s">
        <v>21</v>
      </c>
      <c r="L39" s="2">
        <v>0.21834503897123431</v>
      </c>
      <c r="M39" s="2">
        <v>4.7086628281403045E-2</v>
      </c>
      <c r="N39" s="2">
        <v>4.6370922476407195</v>
      </c>
      <c r="O39" s="2">
        <v>5.0068622962389521E-6</v>
      </c>
      <c r="P39" s="2">
        <v>0.12573485961826672</v>
      </c>
      <c r="Q39" s="2">
        <v>0.31095521832420192</v>
      </c>
      <c r="R39" s="2">
        <v>0.12573485961826672</v>
      </c>
      <c r="S39" s="2">
        <v>0.31095521832420192</v>
      </c>
    </row>
    <row r="40" spans="1:30" x14ac:dyDescent="0.35">
      <c r="A40"/>
      <c r="B40" s="2" t="s">
        <v>18</v>
      </c>
      <c r="C40" s="2">
        <v>552.87988713484401</v>
      </c>
      <c r="D40" s="2">
        <v>166.96050673207679</v>
      </c>
      <c r="E40" s="2">
        <v>3.3114411183601398</v>
      </c>
      <c r="K40" s="2" t="s">
        <v>95</v>
      </c>
      <c r="L40" s="2">
        <v>170.03074419738471</v>
      </c>
      <c r="M40" s="2">
        <v>91.59567322281373</v>
      </c>
      <c r="N40" s="2">
        <v>1.8563185160916003</v>
      </c>
      <c r="O40" s="2">
        <v>6.4253190052227585E-2</v>
      </c>
      <c r="P40" s="2">
        <v>-10.120012710194629</v>
      </c>
      <c r="Q40" s="2">
        <v>350.18150110496401</v>
      </c>
      <c r="R40" s="2">
        <v>-10.120012710194629</v>
      </c>
      <c r="S40" s="2">
        <v>350.18150110496401</v>
      </c>
    </row>
    <row r="41" spans="1:30" x14ac:dyDescent="0.35">
      <c r="A41"/>
      <c r="B41" s="2" t="s">
        <v>19</v>
      </c>
      <c r="C41" s="2">
        <v>563.80112650241063</v>
      </c>
      <c r="D41" s="2">
        <v>174.4945289670128</v>
      </c>
      <c r="E41" s="2">
        <v>3.2310533163420501</v>
      </c>
      <c r="K41" s="2" t="s">
        <v>93</v>
      </c>
      <c r="L41" s="2">
        <v>245.83763379199112</v>
      </c>
      <c r="M41" s="2">
        <v>258.02954462598569</v>
      </c>
      <c r="N41" s="2">
        <v>0.95274994244683586</v>
      </c>
      <c r="O41" s="2">
        <v>0.34137805999558091</v>
      </c>
      <c r="P41" s="2">
        <v>-261.65596424961939</v>
      </c>
      <c r="Q41" s="2">
        <v>753.33123183360169</v>
      </c>
      <c r="R41" s="2">
        <v>-261.65596424961939</v>
      </c>
      <c r="S41" s="2">
        <v>753.33123183360169</v>
      </c>
    </row>
    <row r="42" spans="1:30" x14ac:dyDescent="0.35">
      <c r="A42"/>
      <c r="B42" s="2" t="s">
        <v>20</v>
      </c>
      <c r="C42" s="2">
        <v>230.25166998162973</v>
      </c>
      <c r="D42" s="2">
        <v>145.59910017819328</v>
      </c>
      <c r="E42" s="2">
        <v>1.5814086055465544</v>
      </c>
    </row>
    <row r="43" spans="1:30" x14ac:dyDescent="0.35">
      <c r="A43"/>
      <c r="B43" s="2" t="s">
        <v>55</v>
      </c>
      <c r="C43" s="2">
        <v>0.45276405741255132</v>
      </c>
      <c r="D43" s="2">
        <v>9.0642430824630041E-2</v>
      </c>
      <c r="E43" s="2">
        <v>4.9950564354185749</v>
      </c>
    </row>
    <row r="44" spans="1:30" ht="15" thickBot="1" x14ac:dyDescent="0.4">
      <c r="A44"/>
      <c r="B44" s="3" t="s">
        <v>21</v>
      </c>
      <c r="C44" s="3">
        <v>0.23410699258121742</v>
      </c>
      <c r="D44" s="3">
        <v>4.6759804712981412E-2</v>
      </c>
      <c r="E44" s="3">
        <v>5.0065861912426861</v>
      </c>
    </row>
    <row r="45" spans="1:30" x14ac:dyDescent="0.35">
      <c r="A45"/>
    </row>
    <row r="46" spans="1:30" x14ac:dyDescent="0.35">
      <c r="A46"/>
    </row>
    <row r="47" spans="1:30" x14ac:dyDescent="0.35">
      <c r="A47"/>
      <c r="B47" s="15" t="s">
        <v>22</v>
      </c>
      <c r="C47" s="15"/>
      <c r="V47" s="2"/>
      <c r="W47" s="2"/>
      <c r="X47" s="2"/>
      <c r="Y47" s="2"/>
      <c r="Z47" s="2"/>
      <c r="AA47" s="2"/>
      <c r="AB47" s="2"/>
      <c r="AC47" s="2"/>
      <c r="AD47" s="2"/>
    </row>
    <row r="48" spans="1:30" ht="15" thickBot="1" x14ac:dyDescent="0.4">
      <c r="A48"/>
      <c r="V48" s="3"/>
      <c r="W48" s="3"/>
      <c r="X48" s="3"/>
      <c r="Y48" s="3"/>
      <c r="Z48" s="3"/>
      <c r="AA48" s="3"/>
      <c r="AB48" s="3"/>
      <c r="AC48" s="3"/>
      <c r="AD48" s="3"/>
    </row>
    <row r="49" spans="1:27" x14ac:dyDescent="0.35">
      <c r="A49"/>
      <c r="B49" s="5" t="s">
        <v>23</v>
      </c>
      <c r="C49" s="5"/>
    </row>
    <row r="50" spans="1:27" x14ac:dyDescent="0.35">
      <c r="A50"/>
      <c r="B50" s="2" t="s">
        <v>24</v>
      </c>
      <c r="C50" s="2">
        <v>0.79021547441400652</v>
      </c>
      <c r="V50" t="s">
        <v>22</v>
      </c>
    </row>
    <row r="51" spans="1:27" ht="15" thickBot="1" x14ac:dyDescent="0.4">
      <c r="A51"/>
      <c r="B51" s="2" t="s">
        <v>25</v>
      </c>
      <c r="C51" s="2">
        <v>0.62444049600335338</v>
      </c>
    </row>
    <row r="52" spans="1:27" x14ac:dyDescent="0.35">
      <c r="A52"/>
      <c r="B52" s="2" t="s">
        <v>26</v>
      </c>
      <c r="C52" s="2">
        <v>0.61695070532535756</v>
      </c>
      <c r="V52" s="5" t="s">
        <v>23</v>
      </c>
      <c r="W52" s="5"/>
    </row>
    <row r="53" spans="1:27" x14ac:dyDescent="0.35">
      <c r="A53"/>
      <c r="B53" s="2" t="s">
        <v>6</v>
      </c>
      <c r="C53" s="2">
        <v>732.19218465205245</v>
      </c>
      <c r="V53" s="2" t="s">
        <v>24</v>
      </c>
      <c r="W53" s="2">
        <v>0.79323086361592754</v>
      </c>
    </row>
    <row r="54" spans="1:27" ht="15" thickBot="1" x14ac:dyDescent="0.4">
      <c r="A54"/>
      <c r="B54" s="3" t="s">
        <v>27</v>
      </c>
      <c r="C54" s="3">
        <v>359</v>
      </c>
      <c r="V54" s="2" t="s">
        <v>25</v>
      </c>
      <c r="W54" s="2">
        <v>0.62921520299287026</v>
      </c>
    </row>
    <row r="55" spans="1:27" x14ac:dyDescent="0.35">
      <c r="A55"/>
      <c r="V55" s="2" t="s">
        <v>26</v>
      </c>
      <c r="W55" s="2">
        <v>0.62074012191842165</v>
      </c>
    </row>
    <row r="56" spans="1:27" ht="15" thickBot="1" x14ac:dyDescent="0.4">
      <c r="A56"/>
      <c r="B56" t="s">
        <v>28</v>
      </c>
      <c r="V56" s="2" t="s">
        <v>6</v>
      </c>
      <c r="W56" s="2">
        <v>728.5614803587406</v>
      </c>
    </row>
    <row r="57" spans="1:27" ht="15" thickBot="1" x14ac:dyDescent="0.4">
      <c r="A57"/>
      <c r="B57" s="4"/>
      <c r="C57" s="4" t="s">
        <v>33</v>
      </c>
      <c r="D57" s="4" t="s">
        <v>34</v>
      </c>
      <c r="E57" s="4" t="s">
        <v>35</v>
      </c>
      <c r="F57" s="4" t="s">
        <v>36</v>
      </c>
      <c r="G57" s="4" t="s">
        <v>37</v>
      </c>
      <c r="V57" s="3" t="s">
        <v>27</v>
      </c>
      <c r="W57" s="3">
        <v>359</v>
      </c>
    </row>
    <row r="58" spans="1:27" x14ac:dyDescent="0.35">
      <c r="A58"/>
      <c r="B58" s="2" t="s">
        <v>29</v>
      </c>
      <c r="C58" s="2">
        <v>7</v>
      </c>
      <c r="D58" s="2">
        <v>312874088.64340889</v>
      </c>
      <c r="E58" s="2">
        <v>44696298.377629839</v>
      </c>
      <c r="F58" s="2">
        <v>83.372222649411583</v>
      </c>
      <c r="G58" s="2">
        <v>8.8804306140739609E-71</v>
      </c>
    </row>
    <row r="59" spans="1:27" ht="15" thickBot="1" x14ac:dyDescent="0.4">
      <c r="A59"/>
      <c r="B59" s="2" t="s">
        <v>30</v>
      </c>
      <c r="C59" s="2">
        <v>351</v>
      </c>
      <c r="D59" s="2">
        <v>188172993.73820636</v>
      </c>
      <c r="E59" s="2">
        <v>536105.39526554523</v>
      </c>
      <c r="F59" s="2"/>
      <c r="G59" s="2"/>
      <c r="V59" t="s">
        <v>28</v>
      </c>
    </row>
    <row r="60" spans="1:27" ht="15" thickBot="1" x14ac:dyDescent="0.4">
      <c r="A60"/>
      <c r="B60" s="3" t="s">
        <v>31</v>
      </c>
      <c r="C60" s="3">
        <v>358</v>
      </c>
      <c r="D60" s="3">
        <v>501047082.38161528</v>
      </c>
      <c r="E60" s="3"/>
      <c r="F60" s="3"/>
      <c r="G60" s="3"/>
      <c r="V60" s="4"/>
      <c r="W60" s="4" t="s">
        <v>33</v>
      </c>
      <c r="X60" s="4" t="s">
        <v>34</v>
      </c>
      <c r="Y60" s="4" t="s">
        <v>35</v>
      </c>
      <c r="Z60" s="4" t="s">
        <v>36</v>
      </c>
      <c r="AA60" s="4" t="s">
        <v>37</v>
      </c>
    </row>
    <row r="61" spans="1:27" ht="15" thickBot="1" x14ac:dyDescent="0.4">
      <c r="A61"/>
      <c r="V61" s="2" t="s">
        <v>29</v>
      </c>
      <c r="W61" s="2">
        <v>8</v>
      </c>
      <c r="X61" s="2">
        <v>315266441.64973342</v>
      </c>
      <c r="Y61" s="2">
        <v>39408305.206216678</v>
      </c>
      <c r="Z61" s="2">
        <v>74.242971538039455</v>
      </c>
      <c r="AA61" s="2">
        <v>9.1803130175134338E-71</v>
      </c>
    </row>
    <row r="62" spans="1:27" x14ac:dyDescent="0.35">
      <c r="A62"/>
      <c r="B62" s="4"/>
      <c r="C62" s="4" t="s">
        <v>38</v>
      </c>
      <c r="D62" s="4" t="s">
        <v>6</v>
      </c>
      <c r="E62" s="4" t="s">
        <v>39</v>
      </c>
      <c r="F62" s="4" t="s">
        <v>40</v>
      </c>
      <c r="G62" s="4" t="s">
        <v>41</v>
      </c>
      <c r="H62" s="4" t="s">
        <v>42</v>
      </c>
      <c r="I62" s="4" t="s">
        <v>43</v>
      </c>
      <c r="J62" s="4" t="s">
        <v>44</v>
      </c>
      <c r="V62" s="2" t="s">
        <v>30</v>
      </c>
      <c r="W62" s="2">
        <v>350</v>
      </c>
      <c r="X62" s="2">
        <v>185780640.73188183</v>
      </c>
      <c r="Y62" s="2">
        <v>530801.83066251955</v>
      </c>
      <c r="Z62" s="2"/>
      <c r="AA62" s="2"/>
    </row>
    <row r="63" spans="1:27" ht="15" thickBot="1" x14ac:dyDescent="0.4">
      <c r="A63"/>
      <c r="B63" s="2" t="s">
        <v>32</v>
      </c>
      <c r="C63" s="2">
        <v>360.71126415533513</v>
      </c>
      <c r="D63" s="2">
        <v>220.53916683518665</v>
      </c>
      <c r="E63" s="2">
        <v>1.6355882237684425</v>
      </c>
      <c r="F63" s="2">
        <v>0.102822177364833</v>
      </c>
      <c r="G63" s="2">
        <v>-73.033163232862137</v>
      </c>
      <c r="H63" s="2">
        <v>794.45569154353234</v>
      </c>
      <c r="I63" s="2">
        <v>-73.033163232862137</v>
      </c>
      <c r="J63" s="2">
        <v>794.45569154353234</v>
      </c>
      <c r="V63" s="3" t="s">
        <v>31</v>
      </c>
      <c r="W63" s="3">
        <v>358</v>
      </c>
      <c r="X63" s="3">
        <v>501047082.38161528</v>
      </c>
      <c r="Y63" s="3"/>
      <c r="Z63" s="3"/>
      <c r="AA63" s="3"/>
    </row>
    <row r="64" spans="1:27" ht="15" thickBot="1" x14ac:dyDescent="0.4">
      <c r="A64"/>
      <c r="B64" s="2" t="s">
        <v>53</v>
      </c>
      <c r="C64" s="2">
        <v>0.18757309075239337</v>
      </c>
      <c r="D64" s="2">
        <v>7.0339078160145146E-2</v>
      </c>
      <c r="E64" s="2">
        <v>2.6666981663497862</v>
      </c>
      <c r="F64" s="2">
        <v>8.0146614593859297E-3</v>
      </c>
      <c r="G64" s="2">
        <v>4.9234021019777863E-2</v>
      </c>
      <c r="H64" s="2">
        <v>0.32591216048500887</v>
      </c>
      <c r="I64" s="2">
        <v>4.9234021019777863E-2</v>
      </c>
      <c r="J64" s="2">
        <v>0.32591216048500887</v>
      </c>
    </row>
    <row r="65" spans="1:30" x14ac:dyDescent="0.35">
      <c r="A65"/>
      <c r="B65" s="2" t="s">
        <v>54</v>
      </c>
      <c r="C65" s="2">
        <v>671.85852406446929</v>
      </c>
      <c r="D65" s="2">
        <v>131.5151044264818</v>
      </c>
      <c r="E65" s="2">
        <v>5.1086035097971934</v>
      </c>
      <c r="F65" s="2">
        <v>5.3383234180513645E-7</v>
      </c>
      <c r="G65" s="2">
        <v>413.20177623611914</v>
      </c>
      <c r="H65" s="2">
        <v>930.51527189281944</v>
      </c>
      <c r="I65" s="2">
        <v>413.20177623611914</v>
      </c>
      <c r="J65" s="2">
        <v>930.51527189281944</v>
      </c>
      <c r="V65" s="4"/>
      <c r="W65" s="4" t="s">
        <v>38</v>
      </c>
      <c r="X65" s="4" t="s">
        <v>6</v>
      </c>
      <c r="Y65" s="4" t="s">
        <v>39</v>
      </c>
      <c r="Z65" s="4" t="s">
        <v>40</v>
      </c>
      <c r="AA65" s="4" t="s">
        <v>41</v>
      </c>
      <c r="AB65" s="4" t="s">
        <v>42</v>
      </c>
      <c r="AC65" s="4" t="s">
        <v>43</v>
      </c>
      <c r="AD65" s="4" t="s">
        <v>44</v>
      </c>
    </row>
    <row r="66" spans="1:30" x14ac:dyDescent="0.35">
      <c r="A66"/>
      <c r="B66" s="2" t="s">
        <v>15</v>
      </c>
      <c r="C66" s="2">
        <v>-577.75010310824518</v>
      </c>
      <c r="D66" s="2">
        <v>139.76769268297852</v>
      </c>
      <c r="E66" s="2">
        <v>-4.1336455658511841</v>
      </c>
      <c r="F66" s="2">
        <v>4.4702482677906467E-5</v>
      </c>
      <c r="G66" s="2">
        <v>-852.63759225638898</v>
      </c>
      <c r="H66" s="2">
        <v>-302.86261396010138</v>
      </c>
      <c r="I66" s="2">
        <v>-852.63759225638898</v>
      </c>
      <c r="J66" s="2">
        <v>-302.86261396010138</v>
      </c>
      <c r="V66" s="2" t="s">
        <v>32</v>
      </c>
      <c r="W66" s="2">
        <v>294.51385521455632</v>
      </c>
      <c r="X66" s="2">
        <v>221.64981287373973</v>
      </c>
      <c r="Y66" s="2">
        <v>1.328734959872593</v>
      </c>
      <c r="Z66" s="2">
        <v>0.18480104756849486</v>
      </c>
      <c r="AA66" s="2">
        <v>-141.41923963679125</v>
      </c>
      <c r="AB66" s="2">
        <v>730.44695006590382</v>
      </c>
      <c r="AC66" s="2">
        <v>-141.41923963679125</v>
      </c>
      <c r="AD66" s="2">
        <v>730.44695006590382</v>
      </c>
    </row>
    <row r="67" spans="1:30" x14ac:dyDescent="0.35">
      <c r="A67"/>
      <c r="B67" s="2" t="s">
        <v>18</v>
      </c>
      <c r="C67" s="2">
        <v>540.34752387598928</v>
      </c>
      <c r="D67" s="2">
        <v>138.6801354391566</v>
      </c>
      <c r="E67" s="2">
        <v>3.8963584955038999</v>
      </c>
      <c r="F67" s="2">
        <v>1.1694148169259409E-4</v>
      </c>
      <c r="G67" s="2">
        <v>267.59898310940866</v>
      </c>
      <c r="H67" s="2">
        <v>813.0960646425699</v>
      </c>
      <c r="I67" s="2">
        <v>267.59898310940866</v>
      </c>
      <c r="J67" s="2">
        <v>813.0960646425699</v>
      </c>
      <c r="V67" s="2" t="s">
        <v>53</v>
      </c>
      <c r="W67" s="2">
        <v>0.18024793865129835</v>
      </c>
      <c r="X67" s="2">
        <v>7.0075287478274711E-2</v>
      </c>
      <c r="Y67" s="2">
        <v>2.5722040556334531</v>
      </c>
      <c r="Z67" s="2">
        <v>1.0517143659002925E-2</v>
      </c>
      <c r="AA67" s="2">
        <v>4.2426315673418508E-2</v>
      </c>
      <c r="AB67" s="2">
        <v>0.31806956162917821</v>
      </c>
      <c r="AC67" s="2">
        <v>4.2426315673418508E-2</v>
      </c>
      <c r="AD67" s="2">
        <v>0.31806956162917821</v>
      </c>
    </row>
    <row r="68" spans="1:30" x14ac:dyDescent="0.35">
      <c r="A68"/>
      <c r="B68" s="2" t="s">
        <v>19</v>
      </c>
      <c r="C68" s="2">
        <v>553.14741225738976</v>
      </c>
      <c r="D68" s="2">
        <v>144.65126696164438</v>
      </c>
      <c r="E68" s="2">
        <v>3.8240066877814622</v>
      </c>
      <c r="F68" s="2">
        <v>1.5534396032789848E-4</v>
      </c>
      <c r="G68" s="2">
        <v>268.65517507512169</v>
      </c>
      <c r="H68" s="2">
        <v>837.63964943965789</v>
      </c>
      <c r="I68" s="2">
        <v>268.65517507512169</v>
      </c>
      <c r="J68" s="2">
        <v>837.63964943965789</v>
      </c>
      <c r="V68" s="2" t="s">
        <v>54</v>
      </c>
      <c r="W68" s="2">
        <v>684.35798292218465</v>
      </c>
      <c r="X68" s="2">
        <v>130.9953438040437</v>
      </c>
      <c r="Y68" s="2">
        <v>5.224292429400526</v>
      </c>
      <c r="Z68" s="2">
        <v>3.0087987263714447E-7</v>
      </c>
      <c r="AA68" s="2">
        <v>426.72092519030019</v>
      </c>
      <c r="AB68" s="2">
        <v>941.99504065406904</v>
      </c>
      <c r="AC68" s="2">
        <v>426.72092519030019</v>
      </c>
      <c r="AD68" s="2">
        <v>941.99504065406904</v>
      </c>
    </row>
    <row r="69" spans="1:30" x14ac:dyDescent="0.35">
      <c r="A69"/>
      <c r="B69" s="2" t="s">
        <v>55</v>
      </c>
      <c r="C69" s="2">
        <v>0.44533560504124414</v>
      </c>
      <c r="D69" s="2">
        <v>8.6472100380500322E-2</v>
      </c>
      <c r="E69" s="2">
        <v>5.1500495891929141</v>
      </c>
      <c r="F69" s="2">
        <v>4.3498805909226069E-7</v>
      </c>
      <c r="G69" s="2">
        <v>0.27526698547207523</v>
      </c>
      <c r="H69" s="2">
        <v>0.615404224610413</v>
      </c>
      <c r="I69" s="2">
        <v>0.27526698547207523</v>
      </c>
      <c r="J69" s="2">
        <v>0.615404224610413</v>
      </c>
      <c r="V69" s="2" t="s">
        <v>15</v>
      </c>
      <c r="W69" s="2">
        <v>-583.28130223804283</v>
      </c>
      <c r="X69" s="2">
        <v>139.09903213005228</v>
      </c>
      <c r="Y69" s="2">
        <v>-4.1932808108448745</v>
      </c>
      <c r="Z69" s="2">
        <v>3.4873865553160832E-5</v>
      </c>
      <c r="AA69" s="2">
        <v>-856.85641056363556</v>
      </c>
      <c r="AB69" s="2">
        <v>-309.70619391245003</v>
      </c>
      <c r="AC69" s="2">
        <v>-856.85641056363556</v>
      </c>
      <c r="AD69" s="2">
        <v>-309.70619391245003</v>
      </c>
    </row>
    <row r="70" spans="1:30" ht="15" thickBot="1" x14ac:dyDescent="0.4">
      <c r="A70"/>
      <c r="B70" s="3" t="s">
        <v>21</v>
      </c>
      <c r="C70" s="3">
        <v>0.23968879949955393</v>
      </c>
      <c r="D70" s="3">
        <v>4.6613624820592649E-2</v>
      </c>
      <c r="E70" s="3">
        <v>5.1420330519686566</v>
      </c>
      <c r="F70" s="3">
        <v>4.5260817420524489E-7</v>
      </c>
      <c r="G70" s="3">
        <v>0.14801165980397399</v>
      </c>
      <c r="H70" s="3">
        <v>0.33136593919513391</v>
      </c>
      <c r="I70" s="3">
        <v>0.14801165980397399</v>
      </c>
      <c r="J70" s="3">
        <v>0.33136593919513391</v>
      </c>
      <c r="V70" s="2" t="s">
        <v>18</v>
      </c>
      <c r="W70" s="2">
        <v>553.16287729237683</v>
      </c>
      <c r="X70" s="2">
        <v>138.12443552452521</v>
      </c>
      <c r="Y70" s="2">
        <v>4.0048154780995135</v>
      </c>
      <c r="Z70" s="2">
        <v>7.5825911380603757E-5</v>
      </c>
      <c r="AA70" s="2">
        <v>281.5045714624444</v>
      </c>
      <c r="AB70" s="2">
        <v>824.82118312230932</v>
      </c>
      <c r="AC70" s="2">
        <v>281.5045714624444</v>
      </c>
      <c r="AD70" s="2">
        <v>824.82118312230932</v>
      </c>
    </row>
    <row r="71" spans="1:30" x14ac:dyDescent="0.35">
      <c r="A71"/>
      <c r="V71" s="2" t="s">
        <v>19</v>
      </c>
      <c r="W71" s="2">
        <v>566.56944312724875</v>
      </c>
      <c r="X71" s="2">
        <v>144.07277259081744</v>
      </c>
      <c r="Y71" s="2">
        <v>3.9325226615605464</v>
      </c>
      <c r="Z71" s="2">
        <v>1.0135493407168623E-4</v>
      </c>
      <c r="AA71" s="2">
        <v>283.2121561300961</v>
      </c>
      <c r="AB71" s="2">
        <v>849.92673012440139</v>
      </c>
      <c r="AC71" s="2">
        <v>283.2121561300961</v>
      </c>
      <c r="AD71" s="2">
        <v>849.92673012440139</v>
      </c>
    </row>
    <row r="72" spans="1:30" x14ac:dyDescent="0.35">
      <c r="A72"/>
      <c r="B72" s="15" t="s">
        <v>22</v>
      </c>
      <c r="C72" s="15"/>
      <c r="V72" s="2" t="s">
        <v>21</v>
      </c>
      <c r="W72" s="2">
        <v>0.23464522008176705</v>
      </c>
      <c r="X72" s="2">
        <v>4.6443284712082408E-2</v>
      </c>
      <c r="Y72" s="2">
        <v>5.0522959677897878</v>
      </c>
      <c r="Z72" s="2">
        <v>7.0447671162590123E-7</v>
      </c>
      <c r="AA72" s="2">
        <v>0.14330219309201114</v>
      </c>
      <c r="AB72" s="2">
        <v>0.32598824707152296</v>
      </c>
      <c r="AC72" s="2">
        <v>0.14330219309201114</v>
      </c>
      <c r="AD72" s="2">
        <v>0.32598824707152296</v>
      </c>
    </row>
    <row r="73" spans="1:30" ht="15" thickBot="1" x14ac:dyDescent="0.4">
      <c r="A73"/>
      <c r="V73" s="2" t="s">
        <v>55</v>
      </c>
      <c r="W73" s="2">
        <v>0.46435848510431155</v>
      </c>
      <c r="X73" s="2">
        <v>8.6508620486519361E-2</v>
      </c>
      <c r="Y73" s="2">
        <v>5.3677712405166895</v>
      </c>
      <c r="Z73" s="2">
        <v>1.4544433377601988E-7</v>
      </c>
      <c r="AA73" s="2">
        <v>0.29421635788541212</v>
      </c>
      <c r="AB73" s="2">
        <v>0.63450061232321098</v>
      </c>
      <c r="AC73" s="2">
        <v>0.29421635788541212</v>
      </c>
      <c r="AD73" s="2">
        <v>0.63450061232321098</v>
      </c>
    </row>
    <row r="74" spans="1:30" ht="15" thickBot="1" x14ac:dyDescent="0.4">
      <c r="A74"/>
      <c r="B74" s="5" t="s">
        <v>23</v>
      </c>
      <c r="C74" s="5"/>
      <c r="V74" s="3" t="s">
        <v>104</v>
      </c>
      <c r="W74" s="3">
        <v>273.75973578454614</v>
      </c>
      <c r="X74" s="3">
        <v>128.95053479615515</v>
      </c>
      <c r="Y74" s="3">
        <v>2.1229825546462848</v>
      </c>
      <c r="Z74" s="3">
        <v>3.4456732542206013E-2</v>
      </c>
      <c r="AA74" s="3">
        <v>20.144336846917241</v>
      </c>
      <c r="AB74" s="3">
        <v>527.37513472217506</v>
      </c>
      <c r="AC74" s="3">
        <v>20.144336846917241</v>
      </c>
      <c r="AD74" s="3">
        <v>527.37513472217506</v>
      </c>
    </row>
    <row r="75" spans="1:30" x14ac:dyDescent="0.35">
      <c r="A75"/>
      <c r="B75" s="2" t="s">
        <v>24</v>
      </c>
      <c r="C75" s="2">
        <v>0.79122357470881333</v>
      </c>
    </row>
    <row r="76" spans="1:30" x14ac:dyDescent="0.35">
      <c r="A76"/>
      <c r="B76" s="2" t="s">
        <v>25</v>
      </c>
      <c r="C76" s="2">
        <v>0.62603474517499302</v>
      </c>
      <c r="V76" t="s">
        <v>22</v>
      </c>
    </row>
    <row r="77" spans="1:30" ht="15" thickBot="1" x14ac:dyDescent="0.4">
      <c r="A77"/>
      <c r="B77" s="2" t="s">
        <v>26</v>
      </c>
      <c r="C77" s="2">
        <v>0.61528861716278016</v>
      </c>
    </row>
    <row r="78" spans="1:30" x14ac:dyDescent="0.35">
      <c r="A78"/>
      <c r="B78" s="2" t="s">
        <v>6</v>
      </c>
      <c r="C78" s="2">
        <v>733.77899175559617</v>
      </c>
      <c r="V78" s="5" t="s">
        <v>23</v>
      </c>
      <c r="W78" s="5"/>
    </row>
    <row r="79" spans="1:30" ht="15" thickBot="1" x14ac:dyDescent="0.4">
      <c r="A79"/>
      <c r="B79" s="3" t="s">
        <v>27</v>
      </c>
      <c r="C79" s="3">
        <v>359</v>
      </c>
      <c r="V79" s="2" t="s">
        <v>24</v>
      </c>
      <c r="W79" s="2">
        <v>0.79548280424467399</v>
      </c>
    </row>
    <row r="80" spans="1:30" x14ac:dyDescent="0.35">
      <c r="A80"/>
      <c r="V80" s="2" t="s">
        <v>25</v>
      </c>
      <c r="W80" s="2">
        <v>0.63279289184897025</v>
      </c>
    </row>
    <row r="81" spans="1:30" ht="15" thickBot="1" x14ac:dyDescent="0.4">
      <c r="A81"/>
      <c r="B81" t="s">
        <v>28</v>
      </c>
      <c r="V81" s="2" t="s">
        <v>26</v>
      </c>
      <c r="W81" s="2">
        <v>0.62332336757000384</v>
      </c>
    </row>
    <row r="82" spans="1:30" x14ac:dyDescent="0.35">
      <c r="A82"/>
      <c r="B82" s="4"/>
      <c r="C82" s="4" t="s">
        <v>33</v>
      </c>
      <c r="D82" s="4" t="s">
        <v>34</v>
      </c>
      <c r="E82" s="4" t="s">
        <v>35</v>
      </c>
      <c r="F82" s="4" t="s">
        <v>36</v>
      </c>
      <c r="G82" s="4" t="s">
        <v>37</v>
      </c>
      <c r="V82" s="2" t="s">
        <v>6</v>
      </c>
      <c r="W82" s="2">
        <v>726.07602230666168</v>
      </c>
    </row>
    <row r="83" spans="1:30" ht="15" thickBot="1" x14ac:dyDescent="0.4">
      <c r="A83"/>
      <c r="B83" s="2" t="s">
        <v>29</v>
      </c>
      <c r="C83" s="2">
        <v>10</v>
      </c>
      <c r="D83" s="2">
        <v>313672882.53944826</v>
      </c>
      <c r="E83" s="2">
        <v>31367288.253944825</v>
      </c>
      <c r="F83" s="2">
        <v>58.256773459567206</v>
      </c>
      <c r="G83" s="2">
        <v>2.9628814197213039E-68</v>
      </c>
      <c r="V83" s="3" t="s">
        <v>27</v>
      </c>
      <c r="W83" s="3">
        <v>359</v>
      </c>
    </row>
    <row r="84" spans="1:30" x14ac:dyDescent="0.35">
      <c r="A84"/>
      <c r="B84" s="2" t="s">
        <v>30</v>
      </c>
      <c r="C84" s="2">
        <v>348</v>
      </c>
      <c r="D84" s="2">
        <v>187374199.84216705</v>
      </c>
      <c r="E84" s="2">
        <v>538431.60874185932</v>
      </c>
      <c r="F84" s="2"/>
      <c r="G84" s="2"/>
    </row>
    <row r="85" spans="1:30" ht="15" thickBot="1" x14ac:dyDescent="0.4">
      <c r="A85"/>
      <c r="B85" s="3" t="s">
        <v>31</v>
      </c>
      <c r="C85" s="3">
        <v>358</v>
      </c>
      <c r="D85" s="3">
        <v>501047082.38161528</v>
      </c>
      <c r="E85" s="3"/>
      <c r="F85" s="3"/>
      <c r="G85" s="3"/>
      <c r="V85" t="s">
        <v>28</v>
      </c>
    </row>
    <row r="86" spans="1:30" ht="15" thickBot="1" x14ac:dyDescent="0.4">
      <c r="A86"/>
      <c r="V86" s="4"/>
      <c r="W86" s="4" t="s">
        <v>33</v>
      </c>
      <c r="X86" s="4" t="s">
        <v>34</v>
      </c>
      <c r="Y86" s="4" t="s">
        <v>35</v>
      </c>
      <c r="Z86" s="4" t="s">
        <v>36</v>
      </c>
      <c r="AA86" s="4" t="s">
        <v>37</v>
      </c>
    </row>
    <row r="87" spans="1:30" x14ac:dyDescent="0.35">
      <c r="A87"/>
      <c r="B87" s="4"/>
      <c r="C87" s="4" t="s">
        <v>38</v>
      </c>
      <c r="D87" s="4" t="s">
        <v>6</v>
      </c>
      <c r="E87" s="4" t="s">
        <v>39</v>
      </c>
      <c r="F87" s="4" t="s">
        <v>40</v>
      </c>
      <c r="G87" s="4" t="s">
        <v>41</v>
      </c>
      <c r="H87" s="4" t="s">
        <v>42</v>
      </c>
      <c r="I87" s="4" t="s">
        <v>43</v>
      </c>
      <c r="J87" s="4" t="s">
        <v>44</v>
      </c>
      <c r="V87" s="2" t="s">
        <v>29</v>
      </c>
      <c r="W87" s="2">
        <v>9</v>
      </c>
      <c r="X87" s="2">
        <v>317059032.21275157</v>
      </c>
      <c r="Y87" s="2">
        <v>35228781.356972396</v>
      </c>
      <c r="Z87" s="2">
        <v>66.824147993846296</v>
      </c>
      <c r="AA87" s="2">
        <v>1.5364840195204558E-70</v>
      </c>
    </row>
    <row r="88" spans="1:30" x14ac:dyDescent="0.35">
      <c r="A88"/>
      <c r="B88" s="2" t="s">
        <v>32</v>
      </c>
      <c r="C88" s="2">
        <v>473.12185589685419</v>
      </c>
      <c r="D88" s="2">
        <v>331.04856845454538</v>
      </c>
      <c r="E88" s="2">
        <v>1.4291614614301411</v>
      </c>
      <c r="F88" s="2">
        <v>0.15385484879344924</v>
      </c>
      <c r="G88" s="2">
        <v>-177.98586657362978</v>
      </c>
      <c r="H88" s="2">
        <v>1124.229578367338</v>
      </c>
      <c r="I88" s="2">
        <v>-177.98586657362978</v>
      </c>
      <c r="J88" s="2">
        <v>1124.229578367338</v>
      </c>
      <c r="V88" s="2" t="s">
        <v>30</v>
      </c>
      <c r="W88" s="2">
        <v>349</v>
      </c>
      <c r="X88" s="2">
        <v>183988050.16886371</v>
      </c>
      <c r="Y88" s="2">
        <v>527186.39016866393</v>
      </c>
      <c r="Z88" s="2"/>
      <c r="AA88" s="2"/>
    </row>
    <row r="89" spans="1:30" ht="15" thickBot="1" x14ac:dyDescent="0.4">
      <c r="A89"/>
      <c r="B89" s="2" t="s">
        <v>53</v>
      </c>
      <c r="C89" s="2">
        <v>0.18663524972398118</v>
      </c>
      <c r="D89" s="2">
        <v>7.052067178540751E-2</v>
      </c>
      <c r="E89" s="2">
        <v>2.6465324988948939</v>
      </c>
      <c r="F89" s="2">
        <v>8.5016069643619342E-3</v>
      </c>
      <c r="G89" s="2">
        <v>4.793489464424075E-2</v>
      </c>
      <c r="H89" s="2">
        <v>0.32533560480372159</v>
      </c>
      <c r="I89" s="2">
        <v>4.793489464424075E-2</v>
      </c>
      <c r="J89" s="2">
        <v>0.32533560480372159</v>
      </c>
      <c r="V89" s="3" t="s">
        <v>31</v>
      </c>
      <c r="W89" s="3">
        <v>358</v>
      </c>
      <c r="X89" s="3">
        <v>501047082.38161528</v>
      </c>
      <c r="Y89" s="3"/>
      <c r="Z89" s="3"/>
      <c r="AA89" s="3"/>
    </row>
    <row r="90" spans="1:30" ht="15" thickBot="1" x14ac:dyDescent="0.4">
      <c r="A90"/>
      <c r="B90" s="2" t="s">
        <v>54</v>
      </c>
      <c r="C90" s="2">
        <v>679.34503020559009</v>
      </c>
      <c r="D90" s="2">
        <v>133.20003968014817</v>
      </c>
      <c r="E90" s="2">
        <v>5.1001863951159025</v>
      </c>
      <c r="F90" s="2">
        <v>5.5867734953953345E-7</v>
      </c>
      <c r="G90" s="2">
        <v>417.36662965247763</v>
      </c>
      <c r="H90" s="2">
        <v>941.32343075870256</v>
      </c>
      <c r="I90" s="2">
        <v>417.36662965247763</v>
      </c>
      <c r="J90" s="2">
        <v>941.32343075870256</v>
      </c>
    </row>
    <row r="91" spans="1:30" x14ac:dyDescent="0.35">
      <c r="A91"/>
      <c r="B91" s="2" t="s">
        <v>15</v>
      </c>
      <c r="C91" s="2">
        <v>-572.31240664784946</v>
      </c>
      <c r="D91" s="2">
        <v>140.15373997991472</v>
      </c>
      <c r="E91" s="2">
        <v>-4.0834615382355617</v>
      </c>
      <c r="F91" s="2">
        <v>5.5095259502480871E-5</v>
      </c>
      <c r="G91" s="2">
        <v>-847.96737431635484</v>
      </c>
      <c r="H91" s="2">
        <v>-296.65743897934414</v>
      </c>
      <c r="I91" s="2">
        <v>-847.96737431635484</v>
      </c>
      <c r="J91" s="2">
        <v>-296.65743897934414</v>
      </c>
      <c r="V91" s="4"/>
      <c r="W91" s="4" t="s">
        <v>38</v>
      </c>
      <c r="X91" s="4" t="s">
        <v>6</v>
      </c>
      <c r="Y91" s="4" t="s">
        <v>39</v>
      </c>
      <c r="Z91" s="4" t="s">
        <v>40</v>
      </c>
      <c r="AA91" s="4" t="s">
        <v>41</v>
      </c>
      <c r="AB91" s="4" t="s">
        <v>42</v>
      </c>
      <c r="AC91" s="4" t="s">
        <v>43</v>
      </c>
      <c r="AD91" s="4" t="s">
        <v>44</v>
      </c>
    </row>
    <row r="92" spans="1:30" x14ac:dyDescent="0.35">
      <c r="A92"/>
      <c r="B92" s="2" t="s">
        <v>18</v>
      </c>
      <c r="C92" s="2">
        <v>537.28068895665433</v>
      </c>
      <c r="D92" s="2">
        <v>139.03326567361952</v>
      </c>
      <c r="E92" s="2">
        <v>3.8644038630144837</v>
      </c>
      <c r="F92" s="2">
        <v>1.3283290834748584E-4</v>
      </c>
      <c r="G92" s="2">
        <v>263.82947488558744</v>
      </c>
      <c r="H92" s="2">
        <v>810.73190302772127</v>
      </c>
      <c r="I92" s="2">
        <v>263.82947488558744</v>
      </c>
      <c r="J92" s="2">
        <v>810.73190302772127</v>
      </c>
      <c r="V92" s="2" t="s">
        <v>32</v>
      </c>
      <c r="W92" s="2">
        <v>593.30407662579375</v>
      </c>
      <c r="X92" s="2">
        <v>273.95116648211882</v>
      </c>
      <c r="Y92" s="2">
        <v>2.1657293314154207</v>
      </c>
      <c r="Z92" s="2">
        <v>3.1008678256358873E-2</v>
      </c>
      <c r="AA92" s="2">
        <v>54.501153133098114</v>
      </c>
      <c r="AB92" s="2">
        <v>1132.1070001184894</v>
      </c>
      <c r="AC92" s="2">
        <v>54.501153133098114</v>
      </c>
      <c r="AD92" s="2">
        <v>1132.1070001184894</v>
      </c>
    </row>
    <row r="93" spans="1:30" x14ac:dyDescent="0.35">
      <c r="A93"/>
      <c r="B93" s="2" t="s">
        <v>19</v>
      </c>
      <c r="C93" s="2">
        <v>551.5460277993883</v>
      </c>
      <c r="D93" s="2">
        <v>145.06832571527087</v>
      </c>
      <c r="E93" s="2">
        <v>3.8019741737553452</v>
      </c>
      <c r="F93" s="2">
        <v>1.6946295429285928E-4</v>
      </c>
      <c r="G93" s="2">
        <v>266.22503215205171</v>
      </c>
      <c r="H93" s="2">
        <v>836.86702344672494</v>
      </c>
      <c r="I93" s="2">
        <v>266.22503215205171</v>
      </c>
      <c r="J93" s="2">
        <v>836.86702344672494</v>
      </c>
      <c r="V93" s="2" t="s">
        <v>53</v>
      </c>
      <c r="W93" s="2">
        <v>0.17841396323218781</v>
      </c>
      <c r="X93" s="2">
        <v>6.9843310163046027E-2</v>
      </c>
      <c r="Y93" s="2">
        <v>2.5544889383920739</v>
      </c>
      <c r="Z93" s="2">
        <v>1.1058340487376502E-2</v>
      </c>
      <c r="AA93" s="2">
        <v>4.1047219423441944E-2</v>
      </c>
      <c r="AB93" s="2">
        <v>0.31578070704093364</v>
      </c>
      <c r="AC93" s="2">
        <v>4.1047219423441944E-2</v>
      </c>
      <c r="AD93" s="2">
        <v>0.31578070704093364</v>
      </c>
    </row>
    <row r="94" spans="1:30" x14ac:dyDescent="0.35">
      <c r="A94"/>
      <c r="B94" s="2" t="s">
        <v>55</v>
      </c>
      <c r="C94" s="2">
        <v>0.43393598098216291</v>
      </c>
      <c r="D94" s="2">
        <v>8.8646072552021143E-2</v>
      </c>
      <c r="E94" s="2">
        <v>4.895151792850287</v>
      </c>
      <c r="F94" s="2">
        <v>1.5059005114127616E-6</v>
      </c>
      <c r="G94" s="2">
        <v>0.25958651113020448</v>
      </c>
      <c r="H94" s="2">
        <v>0.60828545083412133</v>
      </c>
      <c r="I94" s="2">
        <v>0.25958651113020448</v>
      </c>
      <c r="J94" s="2">
        <v>0.60828545083412133</v>
      </c>
      <c r="V94" s="2" t="s">
        <v>54</v>
      </c>
      <c r="W94" s="2">
        <v>701.94903215753493</v>
      </c>
      <c r="X94" s="2">
        <v>130.89654421803255</v>
      </c>
      <c r="Y94" s="2">
        <v>5.3626246311614478</v>
      </c>
      <c r="Z94" s="2">
        <v>1.4957033646846741E-7</v>
      </c>
      <c r="AA94" s="2">
        <v>444.50373048049215</v>
      </c>
      <c r="AB94" s="2">
        <v>959.39433383457776</v>
      </c>
      <c r="AC94" s="2">
        <v>444.50373048049215</v>
      </c>
      <c r="AD94" s="2">
        <v>959.39433383457776</v>
      </c>
    </row>
    <row r="95" spans="1:30" x14ac:dyDescent="0.35">
      <c r="A95"/>
      <c r="B95" s="2" t="s">
        <v>21</v>
      </c>
      <c r="C95" s="2">
        <v>0.23403155944674045</v>
      </c>
      <c r="D95" s="2">
        <v>5.0162871570372851E-2</v>
      </c>
      <c r="E95" s="2">
        <v>4.665433858155839</v>
      </c>
      <c r="F95" s="2">
        <v>4.3992181220988543E-6</v>
      </c>
      <c r="G95" s="2">
        <v>0.13537101180190314</v>
      </c>
      <c r="H95" s="2">
        <v>0.33269210709157776</v>
      </c>
      <c r="I95" s="2">
        <v>0.13537101180190314</v>
      </c>
      <c r="J95" s="2">
        <v>0.33269210709157776</v>
      </c>
      <c r="V95" s="2" t="s">
        <v>15</v>
      </c>
      <c r="W95" s="2">
        <v>-571.39407220057183</v>
      </c>
      <c r="X95" s="2">
        <v>138.77431106322513</v>
      </c>
      <c r="Y95" s="2">
        <v>-4.117434039649071</v>
      </c>
      <c r="Z95" s="2">
        <v>4.7867271211198743E-5</v>
      </c>
      <c r="AA95" s="2">
        <v>-844.33324404903669</v>
      </c>
      <c r="AB95" s="2">
        <v>-298.45490035210696</v>
      </c>
      <c r="AC95" s="2">
        <v>-844.33324404903669</v>
      </c>
      <c r="AD95" s="2">
        <v>-298.45490035210696</v>
      </c>
    </row>
    <row r="96" spans="1:30" x14ac:dyDescent="0.35">
      <c r="A96"/>
      <c r="B96" s="2" t="s">
        <v>74</v>
      </c>
      <c r="C96" s="2">
        <v>-39.153219194129235</v>
      </c>
      <c r="D96" s="2">
        <v>124.11887452658358</v>
      </c>
      <c r="E96" s="2">
        <v>-0.31544935726712103</v>
      </c>
      <c r="F96" s="2">
        <v>0.75260957934448003</v>
      </c>
      <c r="G96" s="2">
        <v>-283.2707457730121</v>
      </c>
      <c r="H96" s="2">
        <v>204.96430738475362</v>
      </c>
      <c r="I96" s="2">
        <v>-283.2707457730121</v>
      </c>
      <c r="J96" s="2">
        <v>204.96430738475362</v>
      </c>
      <c r="V96" s="2" t="s">
        <v>18</v>
      </c>
      <c r="W96" s="2">
        <v>541.79109877461997</v>
      </c>
      <c r="X96" s="2">
        <v>137.79130162539855</v>
      </c>
      <c r="Y96" s="2">
        <v>3.9319687990722461</v>
      </c>
      <c r="Z96" s="2">
        <v>1.0163176519166675E-4</v>
      </c>
      <c r="AA96" s="2">
        <v>270.78529470743973</v>
      </c>
      <c r="AB96" s="2">
        <v>812.79690284180015</v>
      </c>
      <c r="AC96" s="2">
        <v>270.78529470743973</v>
      </c>
      <c r="AD96" s="2">
        <v>812.79690284180015</v>
      </c>
    </row>
    <row r="97" spans="1:30" x14ac:dyDescent="0.35">
      <c r="A97"/>
      <c r="B97" s="2" t="s">
        <v>75</v>
      </c>
      <c r="C97" s="2">
        <v>29.876111635043216</v>
      </c>
      <c r="D97" s="2">
        <v>127.32153568171641</v>
      </c>
      <c r="E97" s="2">
        <v>0.23465088977350024</v>
      </c>
      <c r="F97" s="2">
        <v>0.8146177084458226</v>
      </c>
      <c r="G97" s="2">
        <v>-220.54042242874755</v>
      </c>
      <c r="H97" s="2">
        <v>280.29264569883395</v>
      </c>
      <c r="I97" s="2">
        <v>-220.54042242874755</v>
      </c>
      <c r="J97" s="2">
        <v>280.29264569883395</v>
      </c>
      <c r="V97" s="2" t="s">
        <v>19</v>
      </c>
      <c r="W97" s="2">
        <v>562.64638146292941</v>
      </c>
      <c r="X97" s="2">
        <v>143.59703507411945</v>
      </c>
      <c r="Y97" s="2">
        <v>3.9182311889135613</v>
      </c>
      <c r="Z97" s="2">
        <v>1.0733976641412011E-4</v>
      </c>
      <c r="AA97" s="2">
        <v>280.22195050921488</v>
      </c>
      <c r="AB97" s="2">
        <v>845.070812416644</v>
      </c>
      <c r="AC97" s="2">
        <v>280.22195050921488</v>
      </c>
      <c r="AD97" s="2">
        <v>845.070812416644</v>
      </c>
    </row>
    <row r="98" spans="1:30" ht="15" thickBot="1" x14ac:dyDescent="0.4">
      <c r="A98"/>
      <c r="B98" s="3" t="s">
        <v>76</v>
      </c>
      <c r="C98" s="3">
        <v>-101.88747560236713</v>
      </c>
      <c r="D98" s="3">
        <v>138.00379124334833</v>
      </c>
      <c r="E98" s="3">
        <v>-0.73829475758897334</v>
      </c>
      <c r="F98" s="3">
        <v>0.46083294210561176</v>
      </c>
      <c r="G98" s="3">
        <v>-373.31391501645641</v>
      </c>
      <c r="H98" s="3">
        <v>169.53896381172211</v>
      </c>
      <c r="I98" s="3">
        <v>-373.31391501645641</v>
      </c>
      <c r="J98" s="3">
        <v>169.53896381172211</v>
      </c>
      <c r="V98" s="2" t="s">
        <v>21</v>
      </c>
      <c r="W98" s="2">
        <v>0.21877467130648717</v>
      </c>
      <c r="X98" s="2">
        <v>4.7078244519335601E-2</v>
      </c>
      <c r="Y98" s="2">
        <v>4.6470439486466786</v>
      </c>
      <c r="Z98" s="2">
        <v>4.7802041846484837E-6</v>
      </c>
      <c r="AA98" s="2">
        <v>0.12618190703520357</v>
      </c>
      <c r="AB98" s="2">
        <v>0.3113674355777708</v>
      </c>
      <c r="AC98" s="2">
        <v>0.12618190703520357</v>
      </c>
      <c r="AD98" s="2">
        <v>0.3113674355777708</v>
      </c>
    </row>
    <row r="99" spans="1:30" x14ac:dyDescent="0.35">
      <c r="A99"/>
      <c r="V99" s="2" t="s">
        <v>55</v>
      </c>
      <c r="W99" s="2">
        <v>0.43362473681937491</v>
      </c>
      <c r="X99" s="2">
        <v>8.7809771529094596E-2</v>
      </c>
      <c r="Y99" s="2">
        <v>4.938228733184884</v>
      </c>
      <c r="Z99" s="2">
        <v>1.2245276501365551E-6</v>
      </c>
      <c r="AA99" s="2">
        <v>0.26092183425958615</v>
      </c>
      <c r="AB99" s="2">
        <v>0.60632763937916367</v>
      </c>
      <c r="AC99" s="2">
        <v>0.26092183425958615</v>
      </c>
      <c r="AD99" s="2">
        <v>0.60632763937916367</v>
      </c>
    </row>
    <row r="100" spans="1:30" x14ac:dyDescent="0.35">
      <c r="A100"/>
      <c r="B100" s="15" t="s">
        <v>22</v>
      </c>
      <c r="C100" s="15"/>
      <c r="V100" s="2" t="s">
        <v>104</v>
      </c>
      <c r="W100" s="2">
        <v>265.53737665321188</v>
      </c>
      <c r="X100" s="2">
        <v>128.58796029097041</v>
      </c>
      <c r="Y100" s="2">
        <v>2.065025186279887</v>
      </c>
      <c r="Z100" s="2">
        <v>3.9658734902174045E-2</v>
      </c>
      <c r="AA100" s="2">
        <v>12.632562191471834</v>
      </c>
      <c r="AB100" s="2">
        <v>518.44219111495192</v>
      </c>
      <c r="AC100" s="2">
        <v>12.632562191471834</v>
      </c>
      <c r="AD100" s="2">
        <v>518.44219111495192</v>
      </c>
    </row>
    <row r="101" spans="1:30" ht="15" thickBot="1" x14ac:dyDescent="0.4">
      <c r="A101"/>
      <c r="V101" s="3" t="s">
        <v>105</v>
      </c>
      <c r="W101" s="3">
        <v>-168.86404383167647</v>
      </c>
      <c r="X101" s="3">
        <v>91.575379547053529</v>
      </c>
      <c r="Y101" s="3">
        <v>-1.8439895599330849</v>
      </c>
      <c r="Z101" s="3">
        <v>6.6032136382612627E-2</v>
      </c>
      <c r="AA101" s="3">
        <v>-348.97308608730128</v>
      </c>
      <c r="AB101" s="3">
        <v>11.244998423948346</v>
      </c>
      <c r="AC101" s="3">
        <v>-348.97308608730128</v>
      </c>
      <c r="AD101" s="3">
        <v>11.244998423948346</v>
      </c>
    </row>
    <row r="102" spans="1:30" x14ac:dyDescent="0.35">
      <c r="A102"/>
      <c r="B102" s="5" t="s">
        <v>23</v>
      </c>
      <c r="C102" s="5"/>
    </row>
    <row r="103" spans="1:30" x14ac:dyDescent="0.35">
      <c r="A103"/>
      <c r="B103" s="2" t="s">
        <v>24</v>
      </c>
      <c r="C103" s="2">
        <v>0.79197544852167878</v>
      </c>
      <c r="V103" s="14" t="s">
        <v>22</v>
      </c>
      <c r="W103" s="14"/>
    </row>
    <row r="104" spans="1:30" ht="15" thickBot="1" x14ac:dyDescent="0.4">
      <c r="A104"/>
      <c r="B104" s="2" t="s">
        <v>25</v>
      </c>
      <c r="C104" s="2">
        <v>0.62722511106111423</v>
      </c>
    </row>
    <row r="105" spans="1:30" x14ac:dyDescent="0.35">
      <c r="A105"/>
      <c r="B105" s="2" t="s">
        <v>26</v>
      </c>
      <c r="C105" s="2">
        <v>0.61540803965382962</v>
      </c>
      <c r="V105" s="5" t="s">
        <v>23</v>
      </c>
      <c r="W105" s="5"/>
    </row>
    <row r="106" spans="1:30" x14ac:dyDescent="0.35">
      <c r="A106"/>
      <c r="B106" s="2" t="s">
        <v>6</v>
      </c>
      <c r="C106" s="2">
        <v>733.6650927126168</v>
      </c>
      <c r="V106" s="2" t="s">
        <v>24</v>
      </c>
      <c r="W106" s="2">
        <v>0.79805412120577646</v>
      </c>
    </row>
    <row r="107" spans="1:30" ht="15" thickBot="1" x14ac:dyDescent="0.4">
      <c r="A107"/>
      <c r="B107" s="3" t="s">
        <v>27</v>
      </c>
      <c r="C107" s="3">
        <v>359</v>
      </c>
      <c r="V107" s="2" t="s">
        <v>25</v>
      </c>
      <c r="W107" s="2">
        <v>0.63689038037352408</v>
      </c>
    </row>
    <row r="108" spans="1:30" x14ac:dyDescent="0.35">
      <c r="A108"/>
      <c r="V108" s="2" t="s">
        <v>26</v>
      </c>
      <c r="W108" s="2">
        <v>0.62752652198774106</v>
      </c>
    </row>
    <row r="109" spans="1:30" ht="15" thickBot="1" x14ac:dyDescent="0.4">
      <c r="A109"/>
      <c r="B109" t="s">
        <v>28</v>
      </c>
      <c r="V109" s="2" t="s">
        <v>6</v>
      </c>
      <c r="W109" s="2">
        <v>722.01369054665577</v>
      </c>
    </row>
    <row r="110" spans="1:30" ht="15" thickBot="1" x14ac:dyDescent="0.4">
      <c r="A110"/>
      <c r="B110" s="4"/>
      <c r="C110" s="4" t="s">
        <v>33</v>
      </c>
      <c r="D110" s="4" t="s">
        <v>34</v>
      </c>
      <c r="E110" s="4" t="s">
        <v>35</v>
      </c>
      <c r="F110" s="4" t="s">
        <v>36</v>
      </c>
      <c r="G110" s="4" t="s">
        <v>37</v>
      </c>
      <c r="V110" s="3" t="s">
        <v>27</v>
      </c>
      <c r="W110" s="3">
        <v>359</v>
      </c>
    </row>
    <row r="111" spans="1:30" x14ac:dyDescent="0.35">
      <c r="A111"/>
      <c r="B111" s="2" t="s">
        <v>29</v>
      </c>
      <c r="C111" s="2">
        <v>11</v>
      </c>
      <c r="D111" s="2">
        <v>314269311.8936559</v>
      </c>
      <c r="E111" s="2">
        <v>28569937.444877807</v>
      </c>
      <c r="F111" s="2">
        <v>53.077881096196563</v>
      </c>
      <c r="G111" s="2">
        <v>1.3482083797855462E-67</v>
      </c>
    </row>
    <row r="112" spans="1:30" ht="15" thickBot="1" x14ac:dyDescent="0.4">
      <c r="A112"/>
      <c r="B112" s="2" t="s">
        <v>30</v>
      </c>
      <c r="C112" s="2">
        <v>347</v>
      </c>
      <c r="D112" s="2">
        <v>186777770.48795938</v>
      </c>
      <c r="E112" s="2">
        <v>538264.46826501261</v>
      </c>
      <c r="F112" s="2"/>
      <c r="G112" s="2"/>
      <c r="V112" t="s">
        <v>28</v>
      </c>
    </row>
    <row r="113" spans="1:30" ht="15" thickBot="1" x14ac:dyDescent="0.4">
      <c r="A113"/>
      <c r="B113" s="3" t="s">
        <v>31</v>
      </c>
      <c r="C113" s="3">
        <v>358</v>
      </c>
      <c r="D113" s="3">
        <v>501047082.38161528</v>
      </c>
      <c r="E113" s="3"/>
      <c r="F113" s="3"/>
      <c r="G113" s="3"/>
      <c r="V113" s="4"/>
      <c r="W113" s="4" t="s">
        <v>33</v>
      </c>
      <c r="X113" s="4" t="s">
        <v>34</v>
      </c>
      <c r="Y113" s="4" t="s">
        <v>35</v>
      </c>
      <c r="Z113" s="4" t="s">
        <v>36</v>
      </c>
      <c r="AA113" s="4" t="s">
        <v>37</v>
      </c>
    </row>
    <row r="114" spans="1:30" ht="15" thickBot="1" x14ac:dyDescent="0.4">
      <c r="A114"/>
      <c r="V114" s="2" t="s">
        <v>29</v>
      </c>
      <c r="W114" s="2">
        <v>9</v>
      </c>
      <c r="X114" s="2">
        <v>319112066.88307142</v>
      </c>
      <c r="Y114" s="2">
        <v>35456896.320341267</v>
      </c>
      <c r="Z114" s="2">
        <v>68.015806533394567</v>
      </c>
      <c r="AA114" s="2">
        <v>2.2174570783394547E-71</v>
      </c>
    </row>
    <row r="115" spans="1:30" x14ac:dyDescent="0.35">
      <c r="A115"/>
      <c r="B115" s="4"/>
      <c r="C115" s="4" t="s">
        <v>38</v>
      </c>
      <c r="D115" s="4" t="s">
        <v>6</v>
      </c>
      <c r="E115" s="4" t="s">
        <v>39</v>
      </c>
      <c r="F115" s="4" t="s">
        <v>40</v>
      </c>
      <c r="G115" s="4" t="s">
        <v>41</v>
      </c>
      <c r="H115" s="4" t="s">
        <v>42</v>
      </c>
      <c r="I115" s="4" t="s">
        <v>43</v>
      </c>
      <c r="J115" s="4" t="s">
        <v>44</v>
      </c>
      <c r="V115" s="2" t="s">
        <v>30</v>
      </c>
      <c r="W115" s="2">
        <v>349</v>
      </c>
      <c r="X115" s="2">
        <v>181935015.49854389</v>
      </c>
      <c r="Y115" s="2">
        <v>521303.76933680195</v>
      </c>
      <c r="Z115" s="2"/>
      <c r="AA115" s="2"/>
    </row>
    <row r="116" spans="1:30" ht="15" thickBot="1" x14ac:dyDescent="0.4">
      <c r="A116"/>
      <c r="B116" s="2" t="s">
        <v>32</v>
      </c>
      <c r="C116" s="2">
        <v>535.13422795318445</v>
      </c>
      <c r="D116" s="2">
        <v>336.19881823343275</v>
      </c>
      <c r="E116" s="2">
        <v>1.5917195389474124</v>
      </c>
      <c r="F116" s="2">
        <v>0.11235827292681627</v>
      </c>
      <c r="G116" s="2">
        <v>-126.10967761670088</v>
      </c>
      <c r="H116" s="2">
        <v>1196.3781335230697</v>
      </c>
      <c r="I116" s="2">
        <v>-126.10967761670088</v>
      </c>
      <c r="J116" s="2">
        <v>1196.3781335230697</v>
      </c>
      <c r="V116" s="3" t="s">
        <v>31</v>
      </c>
      <c r="W116" s="3">
        <v>358</v>
      </c>
      <c r="X116" s="3">
        <v>501047082.38161528</v>
      </c>
      <c r="Y116" s="3"/>
      <c r="Z116" s="3"/>
      <c r="AA116" s="3"/>
    </row>
    <row r="117" spans="1:30" ht="15" thickBot="1" x14ac:dyDescent="0.4">
      <c r="A117"/>
      <c r="B117" s="2" t="s">
        <v>53</v>
      </c>
      <c r="C117" s="2">
        <v>0.18530704551838709</v>
      </c>
      <c r="D117" s="2">
        <v>7.0521014313077418E-2</v>
      </c>
      <c r="E117" s="2">
        <v>2.6276854824537561</v>
      </c>
      <c r="F117" s="2">
        <v>8.9784710638371942E-3</v>
      </c>
      <c r="G117" s="2">
        <v>4.6604621833032517E-2</v>
      </c>
      <c r="H117" s="2">
        <v>0.32400946920374163</v>
      </c>
      <c r="I117" s="2">
        <v>4.6604621833032517E-2</v>
      </c>
      <c r="J117" s="2">
        <v>0.32400946920374163</v>
      </c>
    </row>
    <row r="118" spans="1:30" x14ac:dyDescent="0.35">
      <c r="A118"/>
      <c r="B118" s="2" t="s">
        <v>54</v>
      </c>
      <c r="C118" s="2">
        <v>683.16363128088142</v>
      </c>
      <c r="D118" s="2">
        <v>133.22876071745065</v>
      </c>
      <c r="E118" s="2">
        <v>5.1277489004774539</v>
      </c>
      <c r="F118" s="2">
        <v>4.8843399619935506E-7</v>
      </c>
      <c r="G118" s="2">
        <v>421.12610677692953</v>
      </c>
      <c r="H118" s="2">
        <v>945.2011557848333</v>
      </c>
      <c r="I118" s="2">
        <v>421.12610677692953</v>
      </c>
      <c r="J118" s="2">
        <v>945.2011557848333</v>
      </c>
      <c r="V118" s="4"/>
      <c r="W118" s="4" t="s">
        <v>38</v>
      </c>
      <c r="X118" s="4" t="s">
        <v>6</v>
      </c>
      <c r="Y118" s="4" t="s">
        <v>39</v>
      </c>
      <c r="Z118" s="4" t="s">
        <v>40</v>
      </c>
      <c r="AA118" s="4" t="s">
        <v>41</v>
      </c>
      <c r="AB118" s="4" t="s">
        <v>42</v>
      </c>
      <c r="AC118" s="4" t="s">
        <v>43</v>
      </c>
      <c r="AD118" s="4" t="s">
        <v>44</v>
      </c>
    </row>
    <row r="119" spans="1:30" x14ac:dyDescent="0.35">
      <c r="A119"/>
      <c r="B119" s="2" t="s">
        <v>15</v>
      </c>
      <c r="C119" s="2">
        <v>-567.21457481505411</v>
      </c>
      <c r="D119" s="2">
        <v>140.2156436044867</v>
      </c>
      <c r="E119" s="2">
        <v>-4.0453016527529888</v>
      </c>
      <c r="F119" s="2">
        <v>6.4443543055520074E-5</v>
      </c>
      <c r="G119" s="2">
        <v>-842.99406828921008</v>
      </c>
      <c r="H119" s="2">
        <v>-291.43508134089814</v>
      </c>
      <c r="I119" s="2">
        <v>-842.99406828921008</v>
      </c>
      <c r="J119" s="2">
        <v>-291.43508134089814</v>
      </c>
      <c r="V119" s="2" t="s">
        <v>32</v>
      </c>
      <c r="W119" s="2">
        <v>850.5197686847489</v>
      </c>
      <c r="X119" s="2">
        <v>300.26017146520275</v>
      </c>
      <c r="Y119" s="2">
        <v>2.8326093485339796</v>
      </c>
      <c r="Z119" s="2">
        <v>4.8850862554520999E-3</v>
      </c>
      <c r="AA119" s="2">
        <v>259.97270049247311</v>
      </c>
      <c r="AB119" s="2">
        <v>1441.0668368770248</v>
      </c>
      <c r="AC119" s="2">
        <v>259.97270049247311</v>
      </c>
      <c r="AD119" s="2">
        <v>1441.0668368770248</v>
      </c>
    </row>
    <row r="120" spans="1:30" x14ac:dyDescent="0.35">
      <c r="A120"/>
      <c r="B120" s="2" t="s">
        <v>18</v>
      </c>
      <c r="C120" s="2">
        <v>533.65710794966878</v>
      </c>
      <c r="D120" s="2">
        <v>139.05429980128241</v>
      </c>
      <c r="E120" s="2">
        <v>3.8377605634079588</v>
      </c>
      <c r="F120" s="2">
        <v>1.4751158273014053E-4</v>
      </c>
      <c r="G120" s="2">
        <v>260.16177334369479</v>
      </c>
      <c r="H120" s="2">
        <v>807.15244255564278</v>
      </c>
      <c r="I120" s="2">
        <v>260.16177334369479</v>
      </c>
      <c r="J120" s="2">
        <v>807.15244255564278</v>
      </c>
      <c r="V120" s="2" t="s">
        <v>53</v>
      </c>
      <c r="W120" s="2">
        <v>0.17527139530518221</v>
      </c>
      <c r="X120" s="2">
        <v>6.9469668277682667E-2</v>
      </c>
      <c r="Y120" s="2">
        <v>2.5229916832853032</v>
      </c>
      <c r="Z120" s="2">
        <v>1.2079824582273491E-2</v>
      </c>
      <c r="AA120" s="2">
        <v>3.8639524586258522E-2</v>
      </c>
      <c r="AB120" s="2">
        <v>0.3119032660241059</v>
      </c>
      <c r="AC120" s="2">
        <v>3.8639524586258522E-2</v>
      </c>
      <c r="AD120" s="2">
        <v>0.3119032660241059</v>
      </c>
    </row>
    <row r="121" spans="1:30" x14ac:dyDescent="0.35">
      <c r="A121"/>
      <c r="B121" s="2" t="s">
        <v>19</v>
      </c>
      <c r="C121" s="2">
        <v>550.47199855256383</v>
      </c>
      <c r="D121" s="2">
        <v>145.04939646787236</v>
      </c>
      <c r="E121" s="2">
        <v>3.7950657635069192</v>
      </c>
      <c r="F121" s="2">
        <v>1.7413806642057215E-4</v>
      </c>
      <c r="G121" s="2">
        <v>265.18536392086384</v>
      </c>
      <c r="H121" s="2">
        <v>835.75863318426377</v>
      </c>
      <c r="I121" s="2">
        <v>265.18536392086384</v>
      </c>
      <c r="J121" s="2">
        <v>835.75863318426377</v>
      </c>
      <c r="V121" s="2" t="s">
        <v>54</v>
      </c>
      <c r="W121" s="2">
        <v>718.17061653775579</v>
      </c>
      <c r="X121" s="2">
        <v>130.41360615280936</v>
      </c>
      <c r="Y121" s="2">
        <v>5.5068687825122682</v>
      </c>
      <c r="Z121" s="2">
        <v>7.095793446866213E-8</v>
      </c>
      <c r="AA121" s="2">
        <v>461.67514998917613</v>
      </c>
      <c r="AB121" s="2">
        <v>974.66608308633545</v>
      </c>
      <c r="AC121" s="2">
        <v>461.67514998917613</v>
      </c>
      <c r="AD121" s="2">
        <v>974.66608308633545</v>
      </c>
    </row>
    <row r="122" spans="1:30" x14ac:dyDescent="0.35">
      <c r="A122"/>
      <c r="B122" s="2" t="s">
        <v>55</v>
      </c>
      <c r="C122" s="2">
        <v>0.42690059988096823</v>
      </c>
      <c r="D122" s="2">
        <v>8.888394928606283E-2</v>
      </c>
      <c r="E122" s="2">
        <v>4.8028986482929268</v>
      </c>
      <c r="F122" s="2">
        <v>2.3302789382118205E-6</v>
      </c>
      <c r="G122" s="2">
        <v>0.25208151492040387</v>
      </c>
      <c r="H122" s="2">
        <v>0.6017196848415326</v>
      </c>
      <c r="I122" s="2">
        <v>0.25208151492040387</v>
      </c>
      <c r="J122" s="2">
        <v>0.6017196848415326</v>
      </c>
      <c r="V122" s="2" t="s">
        <v>15</v>
      </c>
      <c r="W122" s="2">
        <v>-557.85312185701457</v>
      </c>
      <c r="X122" s="2">
        <v>138.166466096829</v>
      </c>
      <c r="Y122" s="2">
        <v>-4.0375435343773161</v>
      </c>
      <c r="Z122" s="2">
        <v>6.643511298160737E-5</v>
      </c>
      <c r="AA122" s="2">
        <v>-829.59679361277972</v>
      </c>
      <c r="AB122" s="2">
        <v>-286.10945010124937</v>
      </c>
      <c r="AC122" s="2">
        <v>-829.59679361277972</v>
      </c>
      <c r="AD122" s="2">
        <v>-286.10945010124937</v>
      </c>
    </row>
    <row r="123" spans="1:30" x14ac:dyDescent="0.35">
      <c r="A123"/>
      <c r="B123" s="2" t="s">
        <v>21</v>
      </c>
      <c r="C123" s="2">
        <v>0.23136429076465645</v>
      </c>
      <c r="D123" s="2">
        <v>5.0219051046759222E-2</v>
      </c>
      <c r="E123" s="2">
        <v>4.6071020049588736</v>
      </c>
      <c r="F123" s="2">
        <v>5.7429196130078897E-6</v>
      </c>
      <c r="G123" s="2">
        <v>0.13259225574484301</v>
      </c>
      <c r="H123" s="2">
        <v>0.33013632578446989</v>
      </c>
      <c r="I123" s="2">
        <v>0.13259225574484301</v>
      </c>
      <c r="J123" s="2">
        <v>0.33013632578446989</v>
      </c>
      <c r="V123" s="2" t="s">
        <v>18</v>
      </c>
      <c r="W123" s="2">
        <v>529.99758994574358</v>
      </c>
      <c r="X123" s="2">
        <v>137.14853155251475</v>
      </c>
      <c r="Y123" s="2">
        <v>3.864405866735841</v>
      </c>
      <c r="Z123" s="2">
        <v>1.3276657054031303E-4</v>
      </c>
      <c r="AA123" s="2">
        <v>260.25597613133971</v>
      </c>
      <c r="AB123" s="2">
        <v>799.73920376014746</v>
      </c>
      <c r="AC123" s="2">
        <v>260.25597613133971</v>
      </c>
      <c r="AD123" s="2">
        <v>799.73920376014746</v>
      </c>
    </row>
    <row r="124" spans="1:30" x14ac:dyDescent="0.35">
      <c r="A124"/>
      <c r="B124" s="2" t="s">
        <v>74</v>
      </c>
      <c r="C124" s="2">
        <v>4.6068519962413141</v>
      </c>
      <c r="D124" s="2">
        <v>130.87745342925717</v>
      </c>
      <c r="E124" s="2">
        <v>3.5199737430186499E-2</v>
      </c>
      <c r="F124" s="2">
        <v>0.97194071118656966</v>
      </c>
      <c r="G124" s="2">
        <v>-252.80606489424636</v>
      </c>
      <c r="H124" s="2">
        <v>262.01976888672897</v>
      </c>
      <c r="I124" s="2">
        <v>-252.80606489424636</v>
      </c>
      <c r="J124" s="2">
        <v>262.01976888672897</v>
      </c>
      <c r="V124" s="2" t="s">
        <v>19</v>
      </c>
      <c r="W124" s="2">
        <v>563.67641699316584</v>
      </c>
      <c r="X124" s="2">
        <v>142.78192261131684</v>
      </c>
      <c r="Y124" s="2">
        <v>3.9478136075223929</v>
      </c>
      <c r="Z124" s="2">
        <v>9.5405658319624398E-5</v>
      </c>
      <c r="AA124" s="2">
        <v>282.85513664316318</v>
      </c>
      <c r="AB124" s="2">
        <v>844.49769734316851</v>
      </c>
      <c r="AC124" s="2">
        <v>282.85513664316318</v>
      </c>
      <c r="AD124" s="2">
        <v>844.49769734316851</v>
      </c>
    </row>
    <row r="125" spans="1:30" x14ac:dyDescent="0.35">
      <c r="A125"/>
      <c r="B125" s="2" t="s">
        <v>75</v>
      </c>
      <c r="C125" s="2">
        <v>17.632150270689348</v>
      </c>
      <c r="D125" s="2">
        <v>127.83206142304921</v>
      </c>
      <c r="E125" s="2">
        <v>0.13793214373925539</v>
      </c>
      <c r="F125" s="2">
        <v>0.89037404997860503</v>
      </c>
      <c r="G125" s="2">
        <v>-233.79101652264583</v>
      </c>
      <c r="H125" s="2">
        <v>269.05531706402451</v>
      </c>
      <c r="I125" s="2">
        <v>-233.79101652264583</v>
      </c>
      <c r="J125" s="2">
        <v>269.05531706402451</v>
      </c>
      <c r="V125" s="2" t="s">
        <v>21</v>
      </c>
      <c r="W125" s="2">
        <v>0.20823686283581899</v>
      </c>
      <c r="X125" s="2">
        <v>4.7041685874444066E-2</v>
      </c>
      <c r="Y125" s="2">
        <v>4.4266454095971515</v>
      </c>
      <c r="Z125" s="2">
        <v>1.281626216150961E-5</v>
      </c>
      <c r="AA125" s="2">
        <v>0.11571600154271736</v>
      </c>
      <c r="AB125" s="2">
        <v>0.30075772412892066</v>
      </c>
      <c r="AC125" s="2">
        <v>0.11571600154271736</v>
      </c>
      <c r="AD125" s="2">
        <v>0.30075772412892066</v>
      </c>
    </row>
    <row r="126" spans="1:30" x14ac:dyDescent="0.35">
      <c r="A126"/>
      <c r="B126" s="2" t="s">
        <v>76</v>
      </c>
      <c r="C126" s="2">
        <v>-118.25369912800488</v>
      </c>
      <c r="D126" s="2">
        <v>138.85555856608931</v>
      </c>
      <c r="E126" s="2">
        <v>-0.85163100670342395</v>
      </c>
      <c r="F126" s="2">
        <v>0.39500626723694277</v>
      </c>
      <c r="G126" s="2">
        <v>-391.35814470216314</v>
      </c>
      <c r="H126" s="2">
        <v>154.85074644615338</v>
      </c>
      <c r="I126" s="2">
        <v>-391.35814470216314</v>
      </c>
      <c r="J126" s="2">
        <v>154.85074644615338</v>
      </c>
      <c r="V126" s="2" t="s">
        <v>55</v>
      </c>
      <c r="W126" s="2">
        <v>0.40561264707851874</v>
      </c>
      <c r="X126" s="2">
        <v>8.8417465072870516E-2</v>
      </c>
      <c r="Y126" s="2">
        <v>4.5874720197443715</v>
      </c>
      <c r="Z126" s="2">
        <v>6.2643446882602473E-6</v>
      </c>
      <c r="AA126" s="2">
        <v>0.23171454224170124</v>
      </c>
      <c r="AB126" s="2">
        <v>0.57951075191533619</v>
      </c>
      <c r="AC126" s="2">
        <v>0.23171454224170124</v>
      </c>
      <c r="AD126" s="2">
        <v>0.57951075191533619</v>
      </c>
    </row>
    <row r="127" spans="1:30" ht="15" thickBot="1" x14ac:dyDescent="0.4">
      <c r="A127"/>
      <c r="B127" s="3" t="s">
        <v>78</v>
      </c>
      <c r="C127" s="3">
        <v>-189.9629723120384</v>
      </c>
      <c r="D127" s="3">
        <v>180.46264046249931</v>
      </c>
      <c r="E127" s="3">
        <v>-1.0526443136662034</v>
      </c>
      <c r="F127" s="3">
        <v>0.29323649263600271</v>
      </c>
      <c r="G127" s="3">
        <v>-544.9012252657501</v>
      </c>
      <c r="H127" s="3">
        <v>164.97528064167324</v>
      </c>
      <c r="I127" s="3">
        <v>-544.9012252657501</v>
      </c>
      <c r="J127" s="3">
        <v>164.97528064167324</v>
      </c>
      <c r="V127" s="2" t="s">
        <v>104</v>
      </c>
      <c r="W127" s="2">
        <v>257.14456232881878</v>
      </c>
      <c r="X127" s="2">
        <v>127.9379560775904</v>
      </c>
      <c r="Y127" s="2">
        <v>2.0099161360125888</v>
      </c>
      <c r="Z127" s="2">
        <v>4.5209255299599981E-2</v>
      </c>
      <c r="AA127" s="2">
        <v>5.5181661156631208</v>
      </c>
      <c r="AB127" s="2">
        <v>508.77095854197444</v>
      </c>
      <c r="AC127" s="2">
        <v>5.5181661156631208</v>
      </c>
      <c r="AD127" s="2">
        <v>508.77095854197444</v>
      </c>
    </row>
    <row r="128" spans="1:30" ht="15" thickBot="1" x14ac:dyDescent="0.4">
      <c r="A128"/>
      <c r="V128" s="3" t="s">
        <v>105</v>
      </c>
      <c r="W128" s="3">
        <v>-262.37623171457318</v>
      </c>
      <c r="X128" s="3">
        <v>96.602072430838177</v>
      </c>
      <c r="Y128" s="3">
        <v>-2.7160517897006846</v>
      </c>
      <c r="Z128" s="3">
        <v>6.9354083742463237E-3</v>
      </c>
      <c r="AA128" s="3">
        <v>-452.37169590467033</v>
      </c>
      <c r="AB128" s="3">
        <v>-72.380767524476028</v>
      </c>
      <c r="AC128" s="3">
        <v>-452.37169590467033</v>
      </c>
      <c r="AD128" s="3">
        <v>-72.380767524476028</v>
      </c>
    </row>
    <row r="129" spans="1:10" x14ac:dyDescent="0.35">
      <c r="A129"/>
      <c r="B129" s="15" t="s">
        <v>22</v>
      </c>
      <c r="C129" s="15"/>
    </row>
    <row r="130" spans="1:10" ht="15" thickBot="1" x14ac:dyDescent="0.4">
      <c r="A130"/>
    </row>
    <row r="131" spans="1:10" x14ac:dyDescent="0.35">
      <c r="A131"/>
      <c r="B131" s="5" t="s">
        <v>23</v>
      </c>
      <c r="C131" s="5"/>
    </row>
    <row r="132" spans="1:10" x14ac:dyDescent="0.35">
      <c r="A132"/>
      <c r="B132" s="2" t="s">
        <v>24</v>
      </c>
      <c r="C132" s="2">
        <v>0.79101033658699738</v>
      </c>
    </row>
    <row r="133" spans="1:10" x14ac:dyDescent="0.35">
      <c r="A133"/>
      <c r="B133" s="2" t="s">
        <v>25</v>
      </c>
      <c r="C133" s="2">
        <v>0.62569735258747494</v>
      </c>
    </row>
    <row r="134" spans="1:10" x14ac:dyDescent="0.35">
      <c r="A134"/>
      <c r="B134" s="2" t="s">
        <v>26</v>
      </c>
      <c r="C134" s="2">
        <v>0.61604484878600574</v>
      </c>
    </row>
    <row r="135" spans="1:10" x14ac:dyDescent="0.35">
      <c r="A135"/>
      <c r="B135" s="2" t="s">
        <v>6</v>
      </c>
      <c r="C135" s="2">
        <v>733.05743805603936</v>
      </c>
    </row>
    <row r="136" spans="1:10" ht="15" thickBot="1" x14ac:dyDescent="0.4">
      <c r="A136"/>
      <c r="B136" s="3" t="s">
        <v>27</v>
      </c>
      <c r="C136" s="3">
        <v>359</v>
      </c>
    </row>
    <row r="137" spans="1:10" x14ac:dyDescent="0.35">
      <c r="A137"/>
    </row>
    <row r="138" spans="1:10" ht="15" thickBot="1" x14ac:dyDescent="0.4">
      <c r="A138"/>
      <c r="B138" t="s">
        <v>28</v>
      </c>
    </row>
    <row r="139" spans="1:10" x14ac:dyDescent="0.35">
      <c r="A139"/>
      <c r="B139" s="4"/>
      <c r="C139" s="4" t="s">
        <v>33</v>
      </c>
      <c r="D139" s="4" t="s">
        <v>34</v>
      </c>
      <c r="E139" s="4" t="s">
        <v>35</v>
      </c>
      <c r="F139" s="4" t="s">
        <v>36</v>
      </c>
      <c r="G139" s="4" t="s">
        <v>37</v>
      </c>
    </row>
    <row r="140" spans="1:10" x14ac:dyDescent="0.35">
      <c r="A140"/>
      <c r="B140" s="2" t="s">
        <v>29</v>
      </c>
      <c r="C140" s="2">
        <v>9</v>
      </c>
      <c r="D140" s="2">
        <v>313503832.96785516</v>
      </c>
      <c r="E140" s="2">
        <v>34833759.218650572</v>
      </c>
      <c r="F140" s="2">
        <v>64.822285021244213</v>
      </c>
      <c r="G140" s="2">
        <v>4.1682720823047677E-69</v>
      </c>
    </row>
    <row r="141" spans="1:10" x14ac:dyDescent="0.35">
      <c r="A141"/>
      <c r="B141" s="2" t="s">
        <v>30</v>
      </c>
      <c r="C141" s="2">
        <v>349</v>
      </c>
      <c r="D141" s="2">
        <v>187543249.41376013</v>
      </c>
      <c r="E141" s="2">
        <v>537373.20748928399</v>
      </c>
      <c r="F141" s="2"/>
      <c r="G141" s="2"/>
    </row>
    <row r="142" spans="1:10" ht="15" thickBot="1" x14ac:dyDescent="0.4">
      <c r="A142"/>
      <c r="B142" s="3" t="s">
        <v>31</v>
      </c>
      <c r="C142" s="3">
        <v>358</v>
      </c>
      <c r="D142" s="3">
        <v>501047082.38161528</v>
      </c>
      <c r="E142" s="3"/>
      <c r="F142" s="3"/>
      <c r="G142" s="3"/>
    </row>
    <row r="143" spans="1:10" ht="15" thickBot="1" x14ac:dyDescent="0.4">
      <c r="A143"/>
    </row>
    <row r="144" spans="1:10" x14ac:dyDescent="0.35">
      <c r="A144"/>
      <c r="B144" s="4"/>
      <c r="C144" s="4" t="s">
        <v>38</v>
      </c>
      <c r="D144" s="4" t="s">
        <v>6</v>
      </c>
      <c r="E144" s="4" t="s">
        <v>39</v>
      </c>
      <c r="F144" s="4" t="s">
        <v>40</v>
      </c>
      <c r="G144" s="4" t="s">
        <v>41</v>
      </c>
      <c r="H144" s="4" t="s">
        <v>42</v>
      </c>
      <c r="I144" s="4" t="s">
        <v>43</v>
      </c>
      <c r="J144" s="4" t="s">
        <v>44</v>
      </c>
    </row>
    <row r="145" spans="1:10" x14ac:dyDescent="0.35">
      <c r="A145"/>
      <c r="B145" s="2" t="s">
        <v>32</v>
      </c>
      <c r="C145" s="2">
        <v>415.53453507540502</v>
      </c>
      <c r="D145" s="2">
        <v>229.38882143120739</v>
      </c>
      <c r="E145" s="2">
        <v>1.8114855487847816</v>
      </c>
      <c r="F145" s="2">
        <v>7.092523594085888E-2</v>
      </c>
      <c r="G145" s="2">
        <v>-35.62385636639857</v>
      </c>
      <c r="H145" s="2">
        <v>866.69292651720866</v>
      </c>
      <c r="I145" s="2">
        <v>-35.62385636639857</v>
      </c>
      <c r="J145" s="2">
        <v>866.69292651720866</v>
      </c>
    </row>
    <row r="146" spans="1:10" x14ac:dyDescent="0.35">
      <c r="A146"/>
      <c r="B146" s="2" t="s">
        <v>53</v>
      </c>
      <c r="C146" s="2">
        <v>0.18183724642741009</v>
      </c>
      <c r="D146" s="2">
        <v>7.0624989184947445E-2</v>
      </c>
      <c r="E146" s="2">
        <v>2.5746870693491832</v>
      </c>
      <c r="F146" s="2">
        <v>1.0444556873316427E-2</v>
      </c>
      <c r="G146" s="2">
        <v>4.2933108390189989E-2</v>
      </c>
      <c r="H146" s="2">
        <v>0.32074138446463019</v>
      </c>
      <c r="I146" s="2">
        <v>4.2933108390189989E-2</v>
      </c>
      <c r="J146" s="2">
        <v>0.32074138446463019</v>
      </c>
    </row>
    <row r="147" spans="1:10" x14ac:dyDescent="0.35">
      <c r="A147"/>
      <c r="B147" s="2" t="s">
        <v>54</v>
      </c>
      <c r="C147" s="2">
        <v>672.63070360202653</v>
      </c>
      <c r="D147" s="2">
        <v>131.72069943167594</v>
      </c>
      <c r="E147" s="2">
        <v>5.1064920434234624</v>
      </c>
      <c r="F147" s="2">
        <v>5.408782911161891E-7</v>
      </c>
      <c r="G147" s="2">
        <v>413.56446617856932</v>
      </c>
      <c r="H147" s="2">
        <v>931.69694102548374</v>
      </c>
      <c r="I147" s="2">
        <v>413.56446617856932</v>
      </c>
      <c r="J147" s="2">
        <v>931.69694102548374</v>
      </c>
    </row>
    <row r="148" spans="1:10" x14ac:dyDescent="0.35">
      <c r="A148"/>
      <c r="B148" s="2" t="s">
        <v>15</v>
      </c>
      <c r="C148" s="2">
        <v>-566.3777260082702</v>
      </c>
      <c r="D148" s="2">
        <v>140.3274347125988</v>
      </c>
      <c r="E148" s="2">
        <v>-4.0361154407778823</v>
      </c>
      <c r="F148" s="2">
        <v>6.6822350162445119E-5</v>
      </c>
      <c r="G148" s="2">
        <v>-842.37155746477436</v>
      </c>
      <c r="H148" s="2">
        <v>-290.38389455176605</v>
      </c>
      <c r="I148" s="2">
        <v>-842.37155746477436</v>
      </c>
      <c r="J148" s="2">
        <v>-290.38389455176605</v>
      </c>
    </row>
    <row r="149" spans="1:10" x14ac:dyDescent="0.35">
      <c r="A149"/>
      <c r="B149" s="2" t="s">
        <v>18</v>
      </c>
      <c r="C149" s="2">
        <v>537.02057072379716</v>
      </c>
      <c r="D149" s="2">
        <v>138.90046014978284</v>
      </c>
      <c r="E149" s="2">
        <v>3.8662260020211798</v>
      </c>
      <c r="F149" s="2">
        <v>1.3182070283373215E-4</v>
      </c>
      <c r="G149" s="2">
        <v>263.83329080006456</v>
      </c>
      <c r="H149" s="2">
        <v>810.20785064752977</v>
      </c>
      <c r="I149" s="2">
        <v>263.83329080006456</v>
      </c>
      <c r="J149" s="2">
        <v>810.20785064752977</v>
      </c>
    </row>
    <row r="150" spans="1:10" x14ac:dyDescent="0.35">
      <c r="A150"/>
      <c r="B150" s="2" t="s">
        <v>19</v>
      </c>
      <c r="C150" s="2">
        <v>555.30664383515978</v>
      </c>
      <c r="D150" s="2">
        <v>144.87461997253018</v>
      </c>
      <c r="E150" s="2">
        <v>3.8330153614239126</v>
      </c>
      <c r="F150" s="2">
        <v>1.5012487890072579E-4</v>
      </c>
      <c r="G150" s="2">
        <v>270.36947863353777</v>
      </c>
      <c r="H150" s="2">
        <v>840.24380903678184</v>
      </c>
      <c r="I150" s="2">
        <v>270.36947863353777</v>
      </c>
      <c r="J150" s="2">
        <v>840.24380903678184</v>
      </c>
    </row>
    <row r="151" spans="1:10" x14ac:dyDescent="0.35">
      <c r="A151"/>
      <c r="B151" s="2" t="s">
        <v>55</v>
      </c>
      <c r="C151" s="2">
        <v>0.44268794070968426</v>
      </c>
      <c r="D151" s="2">
        <v>8.6620768695555198E-2</v>
      </c>
      <c r="E151" s="2">
        <v>5.1106443336423553</v>
      </c>
      <c r="F151" s="2">
        <v>5.2993495268020541E-7</v>
      </c>
      <c r="G151" s="2">
        <v>0.27232355056062452</v>
      </c>
      <c r="H151" s="2">
        <v>0.613052330858744</v>
      </c>
      <c r="I151" s="2">
        <v>0.27232355056062452</v>
      </c>
      <c r="J151" s="2">
        <v>0.613052330858744</v>
      </c>
    </row>
    <row r="152" spans="1:10" x14ac:dyDescent="0.35">
      <c r="A152"/>
      <c r="B152" s="2" t="s">
        <v>21</v>
      </c>
      <c r="C152" s="2">
        <v>0.24574237646525332</v>
      </c>
      <c r="D152" s="2">
        <v>4.7049648936254518E-2</v>
      </c>
      <c r="E152" s="2">
        <v>5.2230437850492519</v>
      </c>
      <c r="F152" s="2">
        <v>3.0321683740298085E-7</v>
      </c>
      <c r="G152" s="2">
        <v>0.15320585354515984</v>
      </c>
      <c r="H152" s="2">
        <v>0.33827889938534683</v>
      </c>
      <c r="I152" s="2">
        <v>0.15320585354515984</v>
      </c>
      <c r="J152" s="2">
        <v>0.33827889938534683</v>
      </c>
    </row>
    <row r="153" spans="1:10" x14ac:dyDescent="0.35">
      <c r="A153"/>
      <c r="B153" s="2" t="s">
        <v>92</v>
      </c>
      <c r="C153" s="2">
        <v>-28.457472135274418</v>
      </c>
      <c r="D153" s="2">
        <v>97.159865960004353</v>
      </c>
      <c r="E153" s="2">
        <v>-0.29289328318946917</v>
      </c>
      <c r="F153" s="2">
        <v>0.76977778890200221</v>
      </c>
      <c r="G153" s="2">
        <v>-219.54999602429299</v>
      </c>
      <c r="H153" s="2">
        <v>162.63505175374414</v>
      </c>
      <c r="I153" s="2">
        <v>-219.54999602429299</v>
      </c>
      <c r="J153" s="2">
        <v>162.63505175374414</v>
      </c>
    </row>
    <row r="154" spans="1:10" ht="15" thickBot="1" x14ac:dyDescent="0.4">
      <c r="A154"/>
      <c r="B154" s="3" t="s">
        <v>91</v>
      </c>
      <c r="C154" s="3">
        <v>-99.15661292303237</v>
      </c>
      <c r="D154" s="3">
        <v>94.776662268983159</v>
      </c>
      <c r="E154" s="3">
        <v>-1.0462133878656603</v>
      </c>
      <c r="F154" s="3">
        <v>0.29618657022897638</v>
      </c>
      <c r="G154" s="3">
        <v>-285.5618885973783</v>
      </c>
      <c r="H154" s="3">
        <v>87.248662751313546</v>
      </c>
      <c r="I154" s="3">
        <v>-285.5618885973783</v>
      </c>
      <c r="J154" s="3">
        <v>87.248662751313546</v>
      </c>
    </row>
    <row r="155" spans="1:10" x14ac:dyDescent="0.35">
      <c r="A155"/>
    </row>
    <row r="156" spans="1:10" x14ac:dyDescent="0.35">
      <c r="A156"/>
      <c r="B156" s="15" t="s">
        <v>22</v>
      </c>
      <c r="C156" s="15"/>
    </row>
    <row r="157" spans="1:10" ht="15" thickBot="1" x14ac:dyDescent="0.4">
      <c r="A157"/>
    </row>
    <row r="158" spans="1:10" x14ac:dyDescent="0.35">
      <c r="A158"/>
      <c r="B158" s="5" t="s">
        <v>23</v>
      </c>
      <c r="C158" s="5"/>
    </row>
    <row r="159" spans="1:10" x14ac:dyDescent="0.35">
      <c r="A159"/>
      <c r="B159" s="2" t="s">
        <v>24</v>
      </c>
      <c r="C159" s="2">
        <v>0.7909521771614515</v>
      </c>
    </row>
    <row r="160" spans="1:10" x14ac:dyDescent="0.35">
      <c r="A160"/>
      <c r="B160" s="2" t="s">
        <v>25</v>
      </c>
      <c r="C160" s="2">
        <v>0.62560534655644018</v>
      </c>
    </row>
    <row r="161" spans="1:10" x14ac:dyDescent="0.35">
      <c r="A161"/>
      <c r="B161" s="2" t="s">
        <v>26</v>
      </c>
      <c r="C161" s="2">
        <v>0.61704775447773019</v>
      </c>
    </row>
    <row r="162" spans="1:10" x14ac:dyDescent="0.35">
      <c r="A162"/>
      <c r="B162" s="2" t="s">
        <v>6</v>
      </c>
      <c r="C162" s="2">
        <v>732.09942487766273</v>
      </c>
    </row>
    <row r="163" spans="1:10" ht="15" thickBot="1" x14ac:dyDescent="0.4">
      <c r="A163"/>
      <c r="B163" s="3" t="s">
        <v>27</v>
      </c>
      <c r="C163" s="3">
        <v>359</v>
      </c>
    </row>
    <row r="164" spans="1:10" x14ac:dyDescent="0.35">
      <c r="A164"/>
    </row>
    <row r="165" spans="1:10" ht="15" thickBot="1" x14ac:dyDescent="0.4">
      <c r="A165"/>
      <c r="B165" t="s">
        <v>28</v>
      </c>
    </row>
    <row r="166" spans="1:10" x14ac:dyDescent="0.35">
      <c r="A166"/>
      <c r="B166" s="4"/>
      <c r="C166" s="4" t="s">
        <v>33</v>
      </c>
      <c r="D166" s="4" t="s">
        <v>34</v>
      </c>
      <c r="E166" s="4" t="s">
        <v>35</v>
      </c>
      <c r="F166" s="4" t="s">
        <v>36</v>
      </c>
      <c r="G166" s="4" t="s">
        <v>37</v>
      </c>
    </row>
    <row r="167" spans="1:10" x14ac:dyDescent="0.35">
      <c r="A167"/>
      <c r="B167" s="2" t="s">
        <v>29</v>
      </c>
      <c r="C167" s="2">
        <v>8</v>
      </c>
      <c r="D167" s="2">
        <v>313457733.61444366</v>
      </c>
      <c r="E167" s="2">
        <v>39182216.701805457</v>
      </c>
      <c r="F167" s="2">
        <v>73.105301211173241</v>
      </c>
      <c r="G167" s="2">
        <v>4.9179059084093012E-70</v>
      </c>
    </row>
    <row r="168" spans="1:10" x14ac:dyDescent="0.35">
      <c r="A168"/>
      <c r="B168" s="2" t="s">
        <v>30</v>
      </c>
      <c r="C168" s="2">
        <v>350</v>
      </c>
      <c r="D168" s="2">
        <v>187589348.76717162</v>
      </c>
      <c r="E168" s="2">
        <v>535969.56790620461</v>
      </c>
      <c r="F168" s="2"/>
      <c r="G168" s="2"/>
    </row>
    <row r="169" spans="1:10" ht="15" thickBot="1" x14ac:dyDescent="0.4">
      <c r="A169"/>
      <c r="B169" s="3" t="s">
        <v>31</v>
      </c>
      <c r="C169" s="3">
        <v>358</v>
      </c>
      <c r="D169" s="3">
        <v>501047082.38161528</v>
      </c>
      <c r="E169" s="3"/>
      <c r="F169" s="3"/>
      <c r="G169" s="3"/>
    </row>
    <row r="170" spans="1:10" ht="15" thickBot="1" x14ac:dyDescent="0.4">
      <c r="A170"/>
    </row>
    <row r="171" spans="1:10" x14ac:dyDescent="0.35">
      <c r="A171"/>
      <c r="B171" s="4"/>
      <c r="C171" s="4" t="s">
        <v>38</v>
      </c>
      <c r="D171" s="4" t="s">
        <v>6</v>
      </c>
      <c r="E171" s="4" t="s">
        <v>39</v>
      </c>
      <c r="F171" s="4" t="s">
        <v>40</v>
      </c>
      <c r="G171" s="4" t="s">
        <v>41</v>
      </c>
      <c r="H171" s="4" t="s">
        <v>42</v>
      </c>
      <c r="I171" s="4" t="s">
        <v>43</v>
      </c>
      <c r="J171" s="4" t="s">
        <v>44</v>
      </c>
    </row>
    <row r="172" spans="1:10" x14ac:dyDescent="0.35">
      <c r="A172"/>
      <c r="B172" s="2" t="s">
        <v>32</v>
      </c>
      <c r="C172" s="2">
        <v>401.34709985457994</v>
      </c>
      <c r="D172" s="2">
        <v>223.92317290434184</v>
      </c>
      <c r="E172" s="2">
        <v>1.792342858709099</v>
      </c>
      <c r="F172" s="2">
        <v>7.3941608090808936E-2</v>
      </c>
      <c r="G172" s="2">
        <v>-39.05715994386486</v>
      </c>
      <c r="H172" s="2">
        <v>841.75135965302479</v>
      </c>
      <c r="I172" s="2">
        <v>-39.05715994386486</v>
      </c>
      <c r="J172" s="2">
        <v>841.75135965302479</v>
      </c>
    </row>
    <row r="173" spans="1:10" x14ac:dyDescent="0.35">
      <c r="A173"/>
      <c r="B173" s="2" t="s">
        <v>53</v>
      </c>
      <c r="C173" s="2">
        <v>0.18205210211187423</v>
      </c>
      <c r="D173" s="2">
        <v>7.0528886487500192E-2</v>
      </c>
      <c r="E173" s="2">
        <v>2.5812416894479009</v>
      </c>
      <c r="F173" s="2">
        <v>1.0250846091080004E-2</v>
      </c>
      <c r="G173" s="2">
        <v>4.333835647731607E-2</v>
      </c>
      <c r="H173" s="2">
        <v>0.32076584774643235</v>
      </c>
      <c r="I173" s="2">
        <v>4.333835647731607E-2</v>
      </c>
      <c r="J173" s="2">
        <v>0.32076584774643235</v>
      </c>
    </row>
    <row r="174" spans="1:10" x14ac:dyDescent="0.35">
      <c r="A174"/>
      <c r="B174" s="2" t="s">
        <v>54</v>
      </c>
      <c r="C174" s="2">
        <v>671.56900249814748</v>
      </c>
      <c r="D174" s="2">
        <v>131.49873576102175</v>
      </c>
      <c r="E174" s="2">
        <v>5.1070377111352494</v>
      </c>
      <c r="F174" s="2">
        <v>5.3869343951959198E-7</v>
      </c>
      <c r="G174" s="2">
        <v>412.94189108255557</v>
      </c>
      <c r="H174" s="2">
        <v>930.1961139137394</v>
      </c>
      <c r="I174" s="2">
        <v>412.94189108255557</v>
      </c>
      <c r="J174" s="2">
        <v>930.1961139137394</v>
      </c>
    </row>
    <row r="175" spans="1:10" x14ac:dyDescent="0.35">
      <c r="A175"/>
      <c r="B175" s="2" t="s">
        <v>15</v>
      </c>
      <c r="C175" s="2">
        <v>-567.34333889751531</v>
      </c>
      <c r="D175" s="2">
        <v>140.10536273526327</v>
      </c>
      <c r="E175" s="2">
        <v>-4.0494048751691363</v>
      </c>
      <c r="F175" s="2">
        <v>6.3263514985285882E-5</v>
      </c>
      <c r="G175" s="2">
        <v>-842.89766303874762</v>
      </c>
      <c r="H175" s="2">
        <v>-291.78901475628294</v>
      </c>
      <c r="I175" s="2">
        <v>-842.89766303874762</v>
      </c>
      <c r="J175" s="2">
        <v>-291.78901475628294</v>
      </c>
    </row>
    <row r="176" spans="1:10" x14ac:dyDescent="0.35">
      <c r="A176"/>
      <c r="B176" s="2" t="s">
        <v>18</v>
      </c>
      <c r="C176" s="2">
        <v>536.56023832468497</v>
      </c>
      <c r="D176" s="2">
        <v>138.71005436776713</v>
      </c>
      <c r="E176" s="2">
        <v>3.8682144619602186</v>
      </c>
      <c r="F176" s="2">
        <v>1.307304875244094E-4</v>
      </c>
      <c r="G176" s="2">
        <v>263.75015784884681</v>
      </c>
      <c r="H176" s="2">
        <v>809.37031880052314</v>
      </c>
      <c r="I176" s="2">
        <v>263.75015784884681</v>
      </c>
      <c r="J176" s="2">
        <v>809.37031880052314</v>
      </c>
    </row>
    <row r="177" spans="1:10" x14ac:dyDescent="0.35">
      <c r="A177"/>
      <c r="B177" s="2" t="s">
        <v>19</v>
      </c>
      <c r="C177" s="2">
        <v>554.20468580516297</v>
      </c>
      <c r="D177" s="2">
        <v>144.63649007262208</v>
      </c>
      <c r="E177" s="2">
        <v>3.8317072374121941</v>
      </c>
      <c r="F177" s="2">
        <v>1.508213926108119E-4</v>
      </c>
      <c r="G177" s="2">
        <v>269.73869899329458</v>
      </c>
      <c r="H177" s="2">
        <v>838.67067261703141</v>
      </c>
      <c r="I177" s="2">
        <v>269.73869899329458</v>
      </c>
      <c r="J177" s="2">
        <v>838.67067261703141</v>
      </c>
    </row>
    <row r="178" spans="1:10" x14ac:dyDescent="0.35">
      <c r="A178"/>
      <c r="B178" s="2" t="s">
        <v>55</v>
      </c>
      <c r="C178" s="2">
        <v>0.44247622116436902</v>
      </c>
      <c r="D178" s="2">
        <v>8.6504554079821577E-2</v>
      </c>
      <c r="E178" s="2">
        <v>5.1150627371141253</v>
      </c>
      <c r="F178" s="2">
        <v>5.1781580600799757E-7</v>
      </c>
      <c r="G178" s="2">
        <v>0.27234209161185025</v>
      </c>
      <c r="H178" s="2">
        <v>0.61261035071688785</v>
      </c>
      <c r="I178" s="2">
        <v>0.27234209161185025</v>
      </c>
      <c r="J178" s="2">
        <v>0.61261035071688785</v>
      </c>
    </row>
    <row r="179" spans="1:10" x14ac:dyDescent="0.35">
      <c r="A179"/>
      <c r="B179" s="2" t="s">
        <v>21</v>
      </c>
      <c r="C179" s="2">
        <v>0.24589274064456262</v>
      </c>
      <c r="D179" s="2">
        <v>4.6985363774788853E-2</v>
      </c>
      <c r="E179" s="2">
        <v>5.2333901642898928</v>
      </c>
      <c r="F179" s="2">
        <v>2.8745942445520597E-7</v>
      </c>
      <c r="G179" s="2">
        <v>0.15348357152549053</v>
      </c>
      <c r="H179" s="2">
        <v>0.33830190976363472</v>
      </c>
      <c r="I179" s="2">
        <v>0.15348357152549053</v>
      </c>
      <c r="J179" s="2">
        <v>0.33830190976363472</v>
      </c>
    </row>
    <row r="180" spans="1:10" ht="15" thickBot="1" x14ac:dyDescent="0.4">
      <c r="A180"/>
      <c r="B180" s="3" t="s">
        <v>91</v>
      </c>
      <c r="C180" s="3">
        <v>-85.033083878032656</v>
      </c>
      <c r="D180" s="3">
        <v>81.48611670937305</v>
      </c>
      <c r="E180" s="3">
        <v>-1.0435284845062645</v>
      </c>
      <c r="F180" s="3">
        <v>0.29742381193670736</v>
      </c>
      <c r="G180" s="3">
        <v>-245.29712644129023</v>
      </c>
      <c r="H180" s="3">
        <v>75.230958685224905</v>
      </c>
      <c r="I180" s="3">
        <v>-245.29712644129023</v>
      </c>
      <c r="J180" s="3">
        <v>75.230958685224905</v>
      </c>
    </row>
    <row r="181" spans="1:10" x14ac:dyDescent="0.35">
      <c r="A181"/>
    </row>
    <row r="182" spans="1:10" x14ac:dyDescent="0.35">
      <c r="A182"/>
      <c r="B182" s="14" t="s">
        <v>22</v>
      </c>
      <c r="C182" s="14"/>
    </row>
    <row r="183" spans="1:10" ht="15" thickBot="1" x14ac:dyDescent="0.4">
      <c r="A183"/>
    </row>
    <row r="184" spans="1:10" x14ac:dyDescent="0.35">
      <c r="A184"/>
      <c r="B184" s="5" t="s">
        <v>23</v>
      </c>
      <c r="C184" s="5"/>
    </row>
    <row r="185" spans="1:10" x14ac:dyDescent="0.35">
      <c r="A185"/>
      <c r="B185" s="2" t="s">
        <v>24</v>
      </c>
      <c r="C185" s="2">
        <v>0.79275192530988703</v>
      </c>
    </row>
    <row r="186" spans="1:10" x14ac:dyDescent="0.35">
      <c r="A186"/>
      <c r="B186" s="2" t="s">
        <v>25</v>
      </c>
      <c r="C186" s="2">
        <v>0.62845561508253267</v>
      </c>
    </row>
    <row r="187" spans="1:10" x14ac:dyDescent="0.35">
      <c r="A187"/>
      <c r="B187" s="2" t="s">
        <v>26</v>
      </c>
      <c r="C187" s="2">
        <v>0.61996317199870488</v>
      </c>
    </row>
    <row r="188" spans="1:10" x14ac:dyDescent="0.35">
      <c r="A188"/>
      <c r="B188" s="2" t="s">
        <v>6</v>
      </c>
      <c r="C188" s="2">
        <v>729.30736228320245</v>
      </c>
    </row>
    <row r="189" spans="1:10" ht="15" thickBot="1" x14ac:dyDescent="0.4">
      <c r="A189"/>
      <c r="B189" s="3" t="s">
        <v>27</v>
      </c>
      <c r="C189" s="3">
        <v>359</v>
      </c>
    </row>
    <row r="190" spans="1:10" x14ac:dyDescent="0.35">
      <c r="A190"/>
    </row>
    <row r="191" spans="1:10" ht="15" thickBot="1" x14ac:dyDescent="0.4">
      <c r="A191"/>
      <c r="B191" t="s">
        <v>28</v>
      </c>
    </row>
    <row r="192" spans="1:10" x14ac:dyDescent="0.35">
      <c r="A192"/>
      <c r="B192" s="4"/>
      <c r="C192" s="4" t="s">
        <v>33</v>
      </c>
      <c r="D192" s="4" t="s">
        <v>34</v>
      </c>
      <c r="E192" s="4" t="s">
        <v>35</v>
      </c>
      <c r="F192" s="4" t="s">
        <v>36</v>
      </c>
      <c r="G192" s="4" t="s">
        <v>37</v>
      </c>
    </row>
    <row r="193" spans="1:10" x14ac:dyDescent="0.35">
      <c r="A193"/>
      <c r="B193" s="2" t="s">
        <v>29</v>
      </c>
      <c r="C193" s="2">
        <v>8</v>
      </c>
      <c r="D193" s="2">
        <v>314885852.34344643</v>
      </c>
      <c r="E193" s="2">
        <v>39360731.542930804</v>
      </c>
      <c r="F193" s="2">
        <v>74.001745890920589</v>
      </c>
      <c r="G193" s="2">
        <v>1.3086848448420704E-70</v>
      </c>
    </row>
    <row r="194" spans="1:10" x14ac:dyDescent="0.35">
      <c r="A194"/>
      <c r="B194" s="2" t="s">
        <v>30</v>
      </c>
      <c r="C194" s="2">
        <v>350</v>
      </c>
      <c r="D194" s="2">
        <v>186161230.03816885</v>
      </c>
      <c r="E194" s="2">
        <v>531889.22868048237</v>
      </c>
      <c r="F194" s="2"/>
      <c r="G194" s="2"/>
    </row>
    <row r="195" spans="1:10" ht="15" thickBot="1" x14ac:dyDescent="0.4">
      <c r="A195"/>
      <c r="B195" s="3" t="s">
        <v>31</v>
      </c>
      <c r="C195" s="3">
        <v>358</v>
      </c>
      <c r="D195" s="3">
        <v>501047082.38161528</v>
      </c>
      <c r="E195" s="3"/>
      <c r="F195" s="3"/>
      <c r="G195" s="3"/>
    </row>
    <row r="196" spans="1:10" ht="15" thickBot="1" x14ac:dyDescent="0.4">
      <c r="A196"/>
    </row>
    <row r="197" spans="1:10" x14ac:dyDescent="0.35">
      <c r="A197"/>
      <c r="B197" s="4"/>
      <c r="C197" s="4" t="s">
        <v>38</v>
      </c>
      <c r="D197" s="4" t="s">
        <v>6</v>
      </c>
      <c r="E197" s="4" t="s">
        <v>39</v>
      </c>
      <c r="F197" s="4" t="s">
        <v>40</v>
      </c>
      <c r="G197" s="4" t="s">
        <v>41</v>
      </c>
      <c r="H197" s="4" t="s">
        <v>42</v>
      </c>
      <c r="I197" s="4" t="s">
        <v>43</v>
      </c>
      <c r="J197" s="4" t="s">
        <v>44</v>
      </c>
    </row>
    <row r="198" spans="1:10" x14ac:dyDescent="0.35">
      <c r="A198"/>
      <c r="B198" s="2" t="s">
        <v>32</v>
      </c>
      <c r="C198" s="2">
        <v>325.78093463289485</v>
      </c>
      <c r="D198" s="2">
        <v>220.40328137407897</v>
      </c>
      <c r="E198" s="2">
        <v>1.4781129055876618</v>
      </c>
      <c r="F198" s="2">
        <v>0.14027688368372793</v>
      </c>
      <c r="G198" s="2">
        <v>-107.70052568995277</v>
      </c>
      <c r="H198" s="2">
        <v>759.26239495574248</v>
      </c>
      <c r="I198" s="2">
        <v>-107.70052568995277</v>
      </c>
      <c r="J198" s="2">
        <v>759.26239495574248</v>
      </c>
    </row>
    <row r="199" spans="1:10" x14ac:dyDescent="0.35">
      <c r="A199"/>
      <c r="B199" s="2" t="s">
        <v>53</v>
      </c>
      <c r="C199" s="2">
        <v>0.17406150149673877</v>
      </c>
      <c r="D199" s="2">
        <v>7.0405565818201302E-2</v>
      </c>
      <c r="E199" s="2">
        <v>2.4722690525092017</v>
      </c>
      <c r="F199" s="2">
        <v>1.39006154983135E-2</v>
      </c>
      <c r="G199" s="2">
        <v>3.5590298638687401E-2</v>
      </c>
      <c r="H199" s="2">
        <v>0.31253270435479014</v>
      </c>
      <c r="I199" s="2">
        <v>3.5590298638687401E-2</v>
      </c>
      <c r="J199" s="2">
        <v>0.31253270435479014</v>
      </c>
    </row>
    <row r="200" spans="1:10" x14ac:dyDescent="0.35">
      <c r="A200"/>
      <c r="B200" s="2" t="s">
        <v>54</v>
      </c>
      <c r="C200" s="2">
        <v>692.03023348475188</v>
      </c>
      <c r="D200" s="2">
        <v>131.40691451929328</v>
      </c>
      <c r="E200" s="2">
        <v>5.2663152164884552</v>
      </c>
      <c r="F200" s="2">
        <v>2.4357421193676649E-7</v>
      </c>
      <c r="G200" s="2">
        <v>433.583712873911</v>
      </c>
      <c r="H200" s="2">
        <v>950.4767540955927</v>
      </c>
      <c r="I200" s="2">
        <v>433.583712873911</v>
      </c>
      <c r="J200" s="2">
        <v>950.4767540955927</v>
      </c>
    </row>
    <row r="201" spans="1:10" x14ac:dyDescent="0.35">
      <c r="A201"/>
      <c r="B201" s="2" t="s">
        <v>15</v>
      </c>
      <c r="C201" s="2">
        <v>-569.99708179234324</v>
      </c>
      <c r="D201" s="2">
        <v>139.27407647143923</v>
      </c>
      <c r="E201" s="2">
        <v>-4.0926286946819701</v>
      </c>
      <c r="F201" s="2">
        <v>5.2993317229566548E-5</v>
      </c>
      <c r="G201" s="2">
        <v>-843.91646120252517</v>
      </c>
      <c r="H201" s="2">
        <v>-296.07770238216125</v>
      </c>
      <c r="I201" s="2">
        <v>-843.91646120252517</v>
      </c>
      <c r="J201" s="2">
        <v>-296.07770238216125</v>
      </c>
    </row>
    <row r="202" spans="1:10" x14ac:dyDescent="0.35">
      <c r="A202"/>
      <c r="B202" s="2" t="s">
        <v>18</v>
      </c>
      <c r="C202" s="2">
        <v>560.52714599579099</v>
      </c>
      <c r="D202" s="2">
        <v>138.52289940965778</v>
      </c>
      <c r="E202" s="2">
        <v>4.0464583717535962</v>
      </c>
      <c r="F202" s="2">
        <v>6.4028514152224001E-5</v>
      </c>
      <c r="G202" s="2">
        <v>288.08515534167469</v>
      </c>
      <c r="H202" s="2">
        <v>832.96913664990734</v>
      </c>
      <c r="I202" s="2">
        <v>288.08515534167469</v>
      </c>
      <c r="J202" s="2">
        <v>832.96913664990734</v>
      </c>
    </row>
    <row r="203" spans="1:10" x14ac:dyDescent="0.35">
      <c r="A203"/>
      <c r="B203" s="2" t="s">
        <v>19</v>
      </c>
      <c r="C203" s="2">
        <v>568.06668607386177</v>
      </c>
      <c r="D203" s="2">
        <v>144.2854210567225</v>
      </c>
      <c r="E203" s="2">
        <v>3.937103845374228</v>
      </c>
      <c r="F203" s="2">
        <v>9.952086712394663E-5</v>
      </c>
      <c r="G203" s="2">
        <v>284.29116951605442</v>
      </c>
      <c r="H203" s="2">
        <v>851.84220263166912</v>
      </c>
      <c r="I203" s="2">
        <v>284.29116951605442</v>
      </c>
      <c r="J203" s="2">
        <v>851.84220263166912</v>
      </c>
    </row>
    <row r="204" spans="1:10" x14ac:dyDescent="0.35">
      <c r="A204"/>
      <c r="B204" s="2" t="s">
        <v>55</v>
      </c>
      <c r="C204" s="2">
        <v>0.46382847244992353</v>
      </c>
      <c r="D204" s="2">
        <v>8.6654693879496286E-2</v>
      </c>
      <c r="E204" s="2">
        <v>5.3526064392418542</v>
      </c>
      <c r="F204" s="2">
        <v>1.5717485047446917E-7</v>
      </c>
      <c r="G204" s="2">
        <v>0.29339905319386761</v>
      </c>
      <c r="H204" s="2">
        <v>0.63425789170597946</v>
      </c>
      <c r="I204" s="2">
        <v>0.29339905319386761</v>
      </c>
      <c r="J204" s="2">
        <v>0.63425789170597946</v>
      </c>
    </row>
    <row r="205" spans="1:10" x14ac:dyDescent="0.35">
      <c r="A205"/>
      <c r="B205" s="2" t="s">
        <v>21</v>
      </c>
      <c r="C205" s="2">
        <v>0.23657874603549847</v>
      </c>
      <c r="D205" s="2">
        <v>4.6457499136112322E-2</v>
      </c>
      <c r="E205" s="2">
        <v>5.0923693792118305</v>
      </c>
      <c r="F205" s="2">
        <v>5.7897966159092703E-7</v>
      </c>
      <c r="G205" s="2">
        <v>0.14520776261402463</v>
      </c>
      <c r="H205" s="2">
        <v>0.32794972945697232</v>
      </c>
      <c r="I205" s="2">
        <v>0.14520776261402463</v>
      </c>
      <c r="J205" s="2">
        <v>0.32794972945697232</v>
      </c>
    </row>
    <row r="206" spans="1:10" ht="15" thickBot="1" x14ac:dyDescent="0.4">
      <c r="A206"/>
      <c r="B206" s="3" t="s">
        <v>93</v>
      </c>
      <c r="C206" s="3">
        <v>419.40172160483678</v>
      </c>
      <c r="D206" s="3">
        <v>215.65142032519165</v>
      </c>
      <c r="E206" s="3">
        <v>1.9448131664164316</v>
      </c>
      <c r="F206" s="3">
        <v>5.2598115849158432E-2</v>
      </c>
      <c r="G206" s="3">
        <v>-4.7339447085882966</v>
      </c>
      <c r="H206" s="3">
        <v>843.53738791826186</v>
      </c>
      <c r="I206" s="3">
        <v>-4.7339447085882966</v>
      </c>
      <c r="J206" s="3">
        <v>843.53738791826186</v>
      </c>
    </row>
    <row r="207" spans="1:10" x14ac:dyDescent="0.35">
      <c r="A207"/>
    </row>
    <row r="208" spans="1:10" x14ac:dyDescent="0.35">
      <c r="A208"/>
      <c r="B208" s="15" t="s">
        <v>22</v>
      </c>
      <c r="C208" s="15"/>
    </row>
    <row r="209" spans="1:10" ht="15" thickBot="1" x14ac:dyDescent="0.4">
      <c r="A209"/>
    </row>
    <row r="210" spans="1:10" x14ac:dyDescent="0.35">
      <c r="A210"/>
      <c r="B210" s="5" t="s">
        <v>23</v>
      </c>
      <c r="C210" s="5"/>
    </row>
    <row r="211" spans="1:10" x14ac:dyDescent="0.35">
      <c r="A211"/>
      <c r="B211" s="2" t="s">
        <v>24</v>
      </c>
      <c r="C211" s="2">
        <v>0.7936254486003339</v>
      </c>
    </row>
    <row r="212" spans="1:10" x14ac:dyDescent="0.35">
      <c r="A212"/>
      <c r="B212" s="2" t="s">
        <v>25</v>
      </c>
      <c r="C212" s="2">
        <v>0.62984135266608121</v>
      </c>
    </row>
    <row r="213" spans="1:10" x14ac:dyDescent="0.35">
      <c r="A213"/>
      <c r="B213" s="2" t="s">
        <v>26</v>
      </c>
      <c r="C213" s="2">
        <v>0.62029571419615204</v>
      </c>
    </row>
    <row r="214" spans="1:10" x14ac:dyDescent="0.35">
      <c r="A214"/>
      <c r="B214" s="2" t="s">
        <v>6</v>
      </c>
      <c r="C214" s="2">
        <v>728.98821091120692</v>
      </c>
    </row>
    <row r="215" spans="1:10" ht="15" thickBot="1" x14ac:dyDescent="0.4">
      <c r="A215"/>
      <c r="B215" s="3" t="s">
        <v>27</v>
      </c>
      <c r="C215" s="3">
        <v>359</v>
      </c>
    </row>
    <row r="216" spans="1:10" x14ac:dyDescent="0.35">
      <c r="A216"/>
    </row>
    <row r="217" spans="1:10" ht="15" thickBot="1" x14ac:dyDescent="0.4">
      <c r="A217"/>
      <c r="B217" t="s">
        <v>28</v>
      </c>
    </row>
    <row r="218" spans="1:10" x14ac:dyDescent="0.35">
      <c r="A218"/>
      <c r="B218" s="4"/>
      <c r="C218" s="4" t="s">
        <v>33</v>
      </c>
      <c r="D218" s="4" t="s">
        <v>34</v>
      </c>
      <c r="E218" s="4" t="s">
        <v>35</v>
      </c>
      <c r="F218" s="4" t="s">
        <v>36</v>
      </c>
      <c r="G218" s="4" t="s">
        <v>37</v>
      </c>
    </row>
    <row r="219" spans="1:10" x14ac:dyDescent="0.35">
      <c r="A219"/>
      <c r="B219" s="2" t="s">
        <v>29</v>
      </c>
      <c r="C219" s="2">
        <v>9</v>
      </c>
      <c r="D219" s="2">
        <v>315580172.11663002</v>
      </c>
      <c r="E219" s="2">
        <v>35064463.568514444</v>
      </c>
      <c r="F219" s="2">
        <v>65.982108441485622</v>
      </c>
      <c r="G219" s="2">
        <v>6.1121095234920219E-70</v>
      </c>
    </row>
    <row r="220" spans="1:10" x14ac:dyDescent="0.35">
      <c r="A220"/>
      <c r="B220" s="2" t="s">
        <v>30</v>
      </c>
      <c r="C220" s="2">
        <v>349</v>
      </c>
      <c r="D220" s="2">
        <v>185466910.26498526</v>
      </c>
      <c r="E220" s="2">
        <v>531423.81164752226</v>
      </c>
      <c r="F220" s="2"/>
      <c r="G220" s="2"/>
    </row>
    <row r="221" spans="1:10" ht="15" thickBot="1" x14ac:dyDescent="0.4">
      <c r="A221"/>
      <c r="B221" s="3" t="s">
        <v>31</v>
      </c>
      <c r="C221" s="3">
        <v>358</v>
      </c>
      <c r="D221" s="3">
        <v>501047082.38161528</v>
      </c>
      <c r="E221" s="3"/>
      <c r="F221" s="3"/>
      <c r="G221" s="3"/>
    </row>
    <row r="222" spans="1:10" ht="15" thickBot="1" x14ac:dyDescent="0.4">
      <c r="A222"/>
    </row>
    <row r="223" spans="1:10" x14ac:dyDescent="0.35">
      <c r="A223"/>
      <c r="B223" s="4"/>
      <c r="C223" s="4" t="s">
        <v>38</v>
      </c>
      <c r="D223" s="4" t="s">
        <v>6</v>
      </c>
      <c r="E223" s="4" t="s">
        <v>39</v>
      </c>
      <c r="F223" s="4" t="s">
        <v>40</v>
      </c>
      <c r="G223" s="4" t="s">
        <v>41</v>
      </c>
      <c r="H223" s="4" t="s">
        <v>42</v>
      </c>
      <c r="I223" s="4" t="s">
        <v>43</v>
      </c>
      <c r="J223" s="4" t="s">
        <v>44</v>
      </c>
    </row>
    <row r="224" spans="1:10" x14ac:dyDescent="0.35">
      <c r="A224"/>
      <c r="B224" s="2" t="s">
        <v>32</v>
      </c>
      <c r="C224" s="2">
        <v>370.61507424435564</v>
      </c>
      <c r="D224" s="2">
        <v>223.77132440379199</v>
      </c>
      <c r="E224" s="2">
        <v>1.656222374478985</v>
      </c>
      <c r="F224" s="2">
        <v>9.8575558271026625E-2</v>
      </c>
      <c r="G224" s="2">
        <v>-69.494910797322234</v>
      </c>
      <c r="H224" s="2">
        <v>810.72505928603346</v>
      </c>
      <c r="I224" s="2">
        <v>-69.494910797322234</v>
      </c>
      <c r="J224" s="2">
        <v>810.72505928603346</v>
      </c>
    </row>
    <row r="225" spans="1:10" x14ac:dyDescent="0.35">
      <c r="A225"/>
      <c r="B225" s="2" t="s">
        <v>53</v>
      </c>
      <c r="C225" s="2">
        <v>0.17246352640829551</v>
      </c>
      <c r="D225" s="2">
        <v>7.0388640266095481E-2</v>
      </c>
      <c r="E225" s="2">
        <v>2.4501613578031716</v>
      </c>
      <c r="F225" s="2">
        <v>1.4769700792343347E-2</v>
      </c>
      <c r="G225" s="2">
        <v>3.4024235774636619E-2</v>
      </c>
      <c r="H225" s="2">
        <v>0.31090281704195444</v>
      </c>
      <c r="I225" s="2">
        <v>3.4024235774636619E-2</v>
      </c>
      <c r="J225" s="2">
        <v>0.31090281704195444</v>
      </c>
    </row>
    <row r="226" spans="1:10" x14ac:dyDescent="0.35">
      <c r="A226"/>
      <c r="B226" s="2" t="s">
        <v>54</v>
      </c>
      <c r="C226" s="2">
        <v>693.1471149328338</v>
      </c>
      <c r="D226" s="2">
        <v>131.35304407745713</v>
      </c>
      <c r="E226" s="2">
        <v>5.276977932266985</v>
      </c>
      <c r="F226" s="2">
        <v>2.3116529555151599E-7</v>
      </c>
      <c r="G226" s="2">
        <v>434.8039763821962</v>
      </c>
      <c r="H226" s="2">
        <v>951.49025348347141</v>
      </c>
      <c r="I226" s="2">
        <v>434.8039763821962</v>
      </c>
      <c r="J226" s="2">
        <v>951.49025348347141</v>
      </c>
    </row>
    <row r="227" spans="1:10" x14ac:dyDescent="0.35">
      <c r="A227"/>
      <c r="B227" s="2" t="s">
        <v>15</v>
      </c>
      <c r="C227" s="2">
        <v>-567.55601118830702</v>
      </c>
      <c r="D227" s="2">
        <v>139.22950861792356</v>
      </c>
      <c r="E227" s="2">
        <v>-4.0764060494230838</v>
      </c>
      <c r="F227" s="2">
        <v>5.6680203877479961E-5</v>
      </c>
      <c r="G227" s="2">
        <v>-841.39045855754341</v>
      </c>
      <c r="H227" s="2">
        <v>-293.72156381907064</v>
      </c>
      <c r="I227" s="2">
        <v>-841.39045855754341</v>
      </c>
      <c r="J227" s="2">
        <v>-293.72156381907064</v>
      </c>
    </row>
    <row r="228" spans="1:10" x14ac:dyDescent="0.35">
      <c r="A228"/>
      <c r="B228" s="2" t="s">
        <v>18</v>
      </c>
      <c r="C228" s="2">
        <v>556.70156842667745</v>
      </c>
      <c r="D228" s="2">
        <v>138.50272423410036</v>
      </c>
      <c r="E228" s="2">
        <v>4.0194268488591476</v>
      </c>
      <c r="F228" s="2">
        <v>7.1509518450543668E-5</v>
      </c>
      <c r="G228" s="2">
        <v>284.2965493595043</v>
      </c>
      <c r="H228" s="2">
        <v>829.10658749385061</v>
      </c>
      <c r="I228" s="2">
        <v>284.2965493595043</v>
      </c>
      <c r="J228" s="2">
        <v>829.10658749385061</v>
      </c>
    </row>
    <row r="229" spans="1:10" x14ac:dyDescent="0.35">
      <c r="A229"/>
      <c r="B229" s="2" t="s">
        <v>19</v>
      </c>
      <c r="C229" s="2">
        <v>567.15985711865358</v>
      </c>
      <c r="D229" s="2">
        <v>144.22446253592827</v>
      </c>
      <c r="E229" s="2">
        <v>3.9324802959648149</v>
      </c>
      <c r="F229" s="2">
        <v>1.0142489592253028E-4</v>
      </c>
      <c r="G229" s="2">
        <v>283.50141152268253</v>
      </c>
      <c r="H229" s="2">
        <v>850.81830271462468</v>
      </c>
      <c r="I229" s="2">
        <v>283.50141152268253</v>
      </c>
      <c r="J229" s="2">
        <v>850.81830271462468</v>
      </c>
    </row>
    <row r="230" spans="1:10" x14ac:dyDescent="0.35">
      <c r="A230"/>
      <c r="B230" s="2" t="s">
        <v>55</v>
      </c>
      <c r="C230" s="2">
        <v>0.4555292675794041</v>
      </c>
      <c r="D230" s="2">
        <v>8.6920554670531114E-2</v>
      </c>
      <c r="E230" s="2">
        <v>5.2407542646968786</v>
      </c>
      <c r="F230" s="2">
        <v>2.7743848378026857E-7</v>
      </c>
      <c r="G230" s="2">
        <v>0.28457526300448399</v>
      </c>
      <c r="H230" s="2">
        <v>0.6264832721543242</v>
      </c>
      <c r="I230" s="2">
        <v>0.28457526300448399</v>
      </c>
      <c r="J230" s="2">
        <v>0.6264832721543242</v>
      </c>
    </row>
    <row r="231" spans="1:10" x14ac:dyDescent="0.35">
      <c r="A231"/>
      <c r="B231" s="2" t="s">
        <v>21</v>
      </c>
      <c r="C231" s="2">
        <v>0.23433940622433536</v>
      </c>
      <c r="D231" s="2">
        <v>4.6478476775958538E-2</v>
      </c>
      <c r="E231" s="2">
        <v>5.041890838073888</v>
      </c>
      <c r="F231" s="2">
        <v>7.4210668130635831E-7</v>
      </c>
      <c r="G231" s="2">
        <v>0.1429262558882575</v>
      </c>
      <c r="H231" s="2">
        <v>0.32575255656041324</v>
      </c>
      <c r="I231" s="2">
        <v>0.1429262558882575</v>
      </c>
      <c r="J231" s="2">
        <v>0.32575255656041324</v>
      </c>
    </row>
    <row r="232" spans="1:10" x14ac:dyDescent="0.35">
      <c r="A232"/>
      <c r="B232" s="2" t="s">
        <v>93</v>
      </c>
      <c r="C232" s="2">
        <v>418.42377850474617</v>
      </c>
      <c r="D232" s="2">
        <v>215.55874726063104</v>
      </c>
      <c r="E232" s="2">
        <v>1.9411124986676231</v>
      </c>
      <c r="F232" s="2">
        <v>5.304938688171687E-2</v>
      </c>
      <c r="G232" s="2">
        <v>-5.5338366420831449</v>
      </c>
      <c r="H232" s="2">
        <v>842.38139365157554</v>
      </c>
      <c r="I232" s="2">
        <v>-5.5338366420831449</v>
      </c>
      <c r="J232" s="2">
        <v>842.38139365157554</v>
      </c>
    </row>
    <row r="233" spans="1:10" ht="15" thickBot="1" x14ac:dyDescent="0.4">
      <c r="A233"/>
      <c r="B233" s="3" t="s">
        <v>89</v>
      </c>
      <c r="C233" s="3">
        <v>161.47718377871854</v>
      </c>
      <c r="D233" s="3">
        <v>141.2706374559171</v>
      </c>
      <c r="E233" s="3">
        <v>1.143034297053461</v>
      </c>
      <c r="F233" s="3">
        <v>0.25380783704446147</v>
      </c>
      <c r="G233" s="3">
        <v>-116.37172426706309</v>
      </c>
      <c r="H233" s="3">
        <v>439.32609182450017</v>
      </c>
      <c r="I233" s="3">
        <v>-116.37172426706309</v>
      </c>
      <c r="J233" s="3">
        <v>439.32609182450017</v>
      </c>
    </row>
    <row r="234" spans="1:10" x14ac:dyDescent="0.35">
      <c r="A234"/>
    </row>
    <row r="235" spans="1:10" x14ac:dyDescent="0.35">
      <c r="A235"/>
      <c r="B235" s="15" t="s">
        <v>22</v>
      </c>
      <c r="C235" s="15"/>
    </row>
    <row r="236" spans="1:10" ht="15" thickBot="1" x14ac:dyDescent="0.4">
      <c r="A236"/>
    </row>
    <row r="237" spans="1:10" x14ac:dyDescent="0.35">
      <c r="A237"/>
      <c r="B237" s="5" t="s">
        <v>23</v>
      </c>
      <c r="C237" s="5"/>
    </row>
    <row r="238" spans="1:10" x14ac:dyDescent="0.35">
      <c r="A238"/>
      <c r="B238" s="2" t="s">
        <v>24</v>
      </c>
      <c r="C238" s="2">
        <v>0.79367076476988929</v>
      </c>
    </row>
    <row r="239" spans="1:10" x14ac:dyDescent="0.35">
      <c r="A239"/>
      <c r="B239" s="2" t="s">
        <v>25</v>
      </c>
      <c r="C239" s="2">
        <v>0.62991328285042092</v>
      </c>
    </row>
    <row r="240" spans="1:10" x14ac:dyDescent="0.35">
      <c r="A240"/>
      <c r="B240" s="2" t="s">
        <v>26</v>
      </c>
      <c r="C240" s="2">
        <v>0.61927860707026061</v>
      </c>
    </row>
    <row r="241" spans="1:10" x14ac:dyDescent="0.35">
      <c r="A241"/>
      <c r="B241" s="2" t="s">
        <v>6</v>
      </c>
      <c r="C241" s="2">
        <v>729.96392182927468</v>
      </c>
    </row>
    <row r="242" spans="1:10" ht="15" thickBot="1" x14ac:dyDescent="0.4">
      <c r="A242"/>
      <c r="B242" s="3" t="s">
        <v>27</v>
      </c>
      <c r="C242" s="3">
        <v>359</v>
      </c>
    </row>
    <row r="243" spans="1:10" x14ac:dyDescent="0.35">
      <c r="A243"/>
    </row>
    <row r="244" spans="1:10" ht="15" thickBot="1" x14ac:dyDescent="0.4">
      <c r="A244"/>
      <c r="B244" t="s">
        <v>28</v>
      </c>
    </row>
    <row r="245" spans="1:10" x14ac:dyDescent="0.35">
      <c r="A245"/>
      <c r="B245" s="4"/>
      <c r="C245" s="4" t="s">
        <v>33</v>
      </c>
      <c r="D245" s="4" t="s">
        <v>34</v>
      </c>
      <c r="E245" s="4" t="s">
        <v>35</v>
      </c>
      <c r="F245" s="4" t="s">
        <v>36</v>
      </c>
      <c r="G245" s="4" t="s">
        <v>37</v>
      </c>
    </row>
    <row r="246" spans="1:10" x14ac:dyDescent="0.35">
      <c r="A246"/>
      <c r="B246" s="2" t="s">
        <v>29</v>
      </c>
      <c r="C246" s="2">
        <v>10</v>
      </c>
      <c r="D246" s="2">
        <v>315616212.52562857</v>
      </c>
      <c r="E246" s="2">
        <v>31561621.252562858</v>
      </c>
      <c r="F246" s="2">
        <v>59.232015707104615</v>
      </c>
      <c r="G246" s="2">
        <v>4.9489813789502576E-69</v>
      </c>
    </row>
    <row r="247" spans="1:10" x14ac:dyDescent="0.35">
      <c r="A247"/>
      <c r="B247" s="2" t="s">
        <v>30</v>
      </c>
      <c r="C247" s="2">
        <v>348</v>
      </c>
      <c r="D247" s="2">
        <v>185430869.85598668</v>
      </c>
      <c r="E247" s="2">
        <v>532847.32717237552</v>
      </c>
      <c r="F247" s="2"/>
      <c r="G247" s="2"/>
    </row>
    <row r="248" spans="1:10" ht="15" thickBot="1" x14ac:dyDescent="0.4">
      <c r="A248"/>
      <c r="B248" s="3" t="s">
        <v>31</v>
      </c>
      <c r="C248" s="3">
        <v>358</v>
      </c>
      <c r="D248" s="3">
        <v>501047082.38161528</v>
      </c>
      <c r="E248" s="3"/>
      <c r="F248" s="3"/>
      <c r="G248" s="3"/>
    </row>
    <row r="249" spans="1:10" ht="15" thickBot="1" x14ac:dyDescent="0.4">
      <c r="A249"/>
    </row>
    <row r="250" spans="1:10" x14ac:dyDescent="0.35">
      <c r="A250"/>
      <c r="B250" s="4"/>
      <c r="C250" s="4" t="s">
        <v>38</v>
      </c>
      <c r="D250" s="4" t="s">
        <v>6</v>
      </c>
      <c r="E250" s="4" t="s">
        <v>39</v>
      </c>
      <c r="F250" s="4" t="s">
        <v>40</v>
      </c>
      <c r="G250" s="4" t="s">
        <v>41</v>
      </c>
      <c r="H250" s="4" t="s">
        <v>42</v>
      </c>
      <c r="I250" s="4" t="s">
        <v>43</v>
      </c>
      <c r="J250" s="4" t="s">
        <v>44</v>
      </c>
    </row>
    <row r="251" spans="1:10" x14ac:dyDescent="0.35">
      <c r="A251"/>
      <c r="B251" s="2" t="s">
        <v>32</v>
      </c>
      <c r="C251" s="2">
        <v>383.10192016200551</v>
      </c>
      <c r="D251" s="2">
        <v>229.15712917651229</v>
      </c>
      <c r="E251" s="2">
        <v>1.6717870464632787</v>
      </c>
      <c r="F251" s="2">
        <v>9.5465186267659402E-2</v>
      </c>
      <c r="G251" s="2">
        <v>-67.605289243976642</v>
      </c>
      <c r="H251" s="2">
        <v>833.80912956798761</v>
      </c>
      <c r="I251" s="2">
        <v>-67.605289243976642</v>
      </c>
      <c r="J251" s="2">
        <v>833.80912956798761</v>
      </c>
    </row>
    <row r="252" spans="1:10" x14ac:dyDescent="0.35">
      <c r="A252"/>
      <c r="B252" s="2" t="s">
        <v>53</v>
      </c>
      <c r="C252" s="2">
        <v>0.17268255192733761</v>
      </c>
      <c r="D252" s="2">
        <v>7.0487882840779101E-2</v>
      </c>
      <c r="E252" s="2">
        <v>2.44981896132985</v>
      </c>
      <c r="F252" s="2">
        <v>1.4784927152713186E-2</v>
      </c>
      <c r="G252" s="2">
        <v>3.4046686282361627E-2</v>
      </c>
      <c r="H252" s="2">
        <v>0.3113184175723136</v>
      </c>
      <c r="I252" s="2">
        <v>3.4046686282361627E-2</v>
      </c>
      <c r="J252" s="2">
        <v>0.3113184175723136</v>
      </c>
    </row>
    <row r="253" spans="1:10" x14ac:dyDescent="0.35">
      <c r="A253"/>
      <c r="B253" s="2" t="s">
        <v>54</v>
      </c>
      <c r="C253" s="2">
        <v>694.38826241964171</v>
      </c>
      <c r="D253" s="2">
        <v>131.61540273575338</v>
      </c>
      <c r="E253" s="2">
        <v>5.2758890523913644</v>
      </c>
      <c r="F253" s="2">
        <v>2.3279913800601268E-7</v>
      </c>
      <c r="G253" s="2">
        <v>435.52653250076321</v>
      </c>
      <c r="H253" s="2">
        <v>953.2499923385202</v>
      </c>
      <c r="I253" s="2">
        <v>435.52653250076321</v>
      </c>
      <c r="J253" s="2">
        <v>953.2499923385202</v>
      </c>
    </row>
    <row r="254" spans="1:10" x14ac:dyDescent="0.35">
      <c r="A254"/>
      <c r="B254" s="2" t="s">
        <v>15</v>
      </c>
      <c r="C254" s="2">
        <v>-567.12654084522569</v>
      </c>
      <c r="D254" s="2">
        <v>139.42563933450791</v>
      </c>
      <c r="E254" s="2">
        <v>-4.0675914670513666</v>
      </c>
      <c r="F254" s="2">
        <v>5.880020093225117E-5</v>
      </c>
      <c r="G254" s="2">
        <v>-841.34947708954076</v>
      </c>
      <c r="H254" s="2">
        <v>-292.90360460091063</v>
      </c>
      <c r="I254" s="2">
        <v>-841.34947708954076</v>
      </c>
      <c r="J254" s="2">
        <v>-292.90360460091063</v>
      </c>
    </row>
    <row r="255" spans="1:10" x14ac:dyDescent="0.35">
      <c r="A255"/>
      <c r="B255" s="2" t="s">
        <v>18</v>
      </c>
      <c r="C255" s="2">
        <v>555.18707987422374</v>
      </c>
      <c r="D255" s="2">
        <v>138.81030632969239</v>
      </c>
      <c r="E255" s="2">
        <v>3.999609932101027</v>
      </c>
      <c r="F255" s="2">
        <v>7.7524324833964399E-5</v>
      </c>
      <c r="G255" s="2">
        <v>282.17438318236083</v>
      </c>
      <c r="H255" s="2">
        <v>828.19977656608671</v>
      </c>
      <c r="I255" s="2">
        <v>282.17438318236083</v>
      </c>
      <c r="J255" s="2">
        <v>828.19977656608671</v>
      </c>
    </row>
    <row r="256" spans="1:10" x14ac:dyDescent="0.35">
      <c r="A256"/>
      <c r="B256" s="2" t="s">
        <v>19</v>
      </c>
      <c r="C256" s="2">
        <v>566.32694564947053</v>
      </c>
      <c r="D256" s="2">
        <v>144.45300558002134</v>
      </c>
      <c r="E256" s="2">
        <v>3.9204926430952485</v>
      </c>
      <c r="F256" s="2">
        <v>1.064348446566842E-4</v>
      </c>
      <c r="G256" s="2">
        <v>282.21616424266932</v>
      </c>
      <c r="H256" s="2">
        <v>850.4377270562718</v>
      </c>
      <c r="I256" s="2">
        <v>282.21616424266932</v>
      </c>
      <c r="J256" s="2">
        <v>850.4377270562718</v>
      </c>
    </row>
    <row r="257" spans="1:10" x14ac:dyDescent="0.35">
      <c r="A257"/>
      <c r="B257" s="2" t="s">
        <v>55</v>
      </c>
      <c r="C257" s="2">
        <v>0.45329795121750183</v>
      </c>
      <c r="D257" s="2">
        <v>8.7458736068703441E-2</v>
      </c>
      <c r="E257" s="2">
        <v>5.1829922497555012</v>
      </c>
      <c r="F257" s="2">
        <v>3.7090376026001804E-7</v>
      </c>
      <c r="G257" s="2">
        <v>0.2812837397751119</v>
      </c>
      <c r="H257" s="2">
        <v>0.62531216265989176</v>
      </c>
      <c r="I257" s="2">
        <v>0.2812837397751119</v>
      </c>
      <c r="J257" s="2">
        <v>0.62531216265989176</v>
      </c>
    </row>
    <row r="258" spans="1:10" x14ac:dyDescent="0.35">
      <c r="A258"/>
      <c r="B258" s="2" t="s">
        <v>21</v>
      </c>
      <c r="C258" s="2">
        <v>0.23299389212656049</v>
      </c>
      <c r="D258" s="2">
        <v>4.6827361661876413E-2</v>
      </c>
      <c r="E258" s="2">
        <v>4.9755929836262363</v>
      </c>
      <c r="F258" s="2">
        <v>1.0245389071463754E-6</v>
      </c>
      <c r="G258" s="2">
        <v>0.14089363945577332</v>
      </c>
      <c r="H258" s="2">
        <v>0.32509414479734766</v>
      </c>
      <c r="I258" s="2">
        <v>0.14089363945577332</v>
      </c>
      <c r="J258" s="2">
        <v>0.32509414479734766</v>
      </c>
    </row>
    <row r="259" spans="1:10" x14ac:dyDescent="0.35">
      <c r="A259"/>
      <c r="B259" s="2" t="s">
        <v>93</v>
      </c>
      <c r="C259" s="2">
        <v>417.98532089193401</v>
      </c>
      <c r="D259" s="2">
        <v>215.85384480365147</v>
      </c>
      <c r="E259" s="2">
        <v>1.9364274992282333</v>
      </c>
      <c r="F259" s="2">
        <v>5.362471272948148E-2</v>
      </c>
      <c r="G259" s="2">
        <v>-6.5569326290934669</v>
      </c>
      <c r="H259" s="2">
        <v>842.52757441296148</v>
      </c>
      <c r="I259" s="2">
        <v>-6.5569326290934669</v>
      </c>
      <c r="J259" s="2">
        <v>842.52757441296148</v>
      </c>
    </row>
    <row r="260" spans="1:10" x14ac:dyDescent="0.35">
      <c r="A260"/>
      <c r="B260" s="2" t="s">
        <v>89</v>
      </c>
      <c r="C260" s="2">
        <v>167.4568999719724</v>
      </c>
      <c r="D260" s="2">
        <v>143.31611846230913</v>
      </c>
      <c r="E260" s="2">
        <v>1.1684442878350216</v>
      </c>
      <c r="F260" s="2">
        <v>0.2434274151823366</v>
      </c>
      <c r="G260" s="2">
        <v>-114.41784705058325</v>
      </c>
      <c r="H260" s="2">
        <v>449.33164699452806</v>
      </c>
      <c r="I260" s="2">
        <v>-114.41784705058325</v>
      </c>
      <c r="J260" s="2">
        <v>449.33164699452806</v>
      </c>
    </row>
    <row r="261" spans="1:10" ht="15" thickBot="1" x14ac:dyDescent="0.4">
      <c r="A261"/>
      <c r="B261" s="3" t="s">
        <v>88</v>
      </c>
      <c r="C261" s="3">
        <v>37.906299284833814</v>
      </c>
      <c r="D261" s="3">
        <v>145.75314266595552</v>
      </c>
      <c r="E261" s="3">
        <v>0.26007191743171809</v>
      </c>
      <c r="F261" s="3">
        <v>0.7949621028688163</v>
      </c>
      <c r="G261" s="3">
        <v>-248.76159723312443</v>
      </c>
      <c r="H261" s="3">
        <v>324.57419580279208</v>
      </c>
      <c r="I261" s="3">
        <v>-248.76159723312443</v>
      </c>
      <c r="J261" s="3">
        <v>324.57419580279208</v>
      </c>
    </row>
    <row r="262" spans="1:10" x14ac:dyDescent="0.35">
      <c r="A262"/>
    </row>
    <row r="263" spans="1:10" x14ac:dyDescent="0.35">
      <c r="A263"/>
      <c r="B263" s="15" t="s">
        <v>22</v>
      </c>
      <c r="C263" s="15"/>
    </row>
    <row r="264" spans="1:10" ht="15" thickBot="1" x14ac:dyDescent="0.4">
      <c r="A264"/>
    </row>
    <row r="265" spans="1:10" x14ac:dyDescent="0.35">
      <c r="A265"/>
      <c r="B265" s="5" t="s">
        <v>23</v>
      </c>
      <c r="C265" s="5"/>
    </row>
    <row r="266" spans="1:10" x14ac:dyDescent="0.35">
      <c r="A266"/>
      <c r="B266" s="2" t="s">
        <v>24</v>
      </c>
      <c r="C266" s="2">
        <v>0.79021964084619234</v>
      </c>
    </row>
    <row r="267" spans="1:10" x14ac:dyDescent="0.35">
      <c r="A267"/>
      <c r="B267" s="2" t="s">
        <v>25</v>
      </c>
      <c r="C267" s="2">
        <v>0.62444708077908495</v>
      </c>
    </row>
    <row r="268" spans="1:10" x14ac:dyDescent="0.35">
      <c r="A268"/>
      <c r="B268" s="2" t="s">
        <v>26</v>
      </c>
      <c r="C268" s="2">
        <v>0.61586301405403565</v>
      </c>
    </row>
    <row r="269" spans="1:10" x14ac:dyDescent="0.35">
      <c r="A269"/>
      <c r="B269" s="2" t="s">
        <v>6</v>
      </c>
      <c r="C269" s="2">
        <v>733.23099937495397</v>
      </c>
    </row>
    <row r="270" spans="1:10" ht="15" thickBot="1" x14ac:dyDescent="0.4">
      <c r="A270"/>
      <c r="B270" s="3" t="s">
        <v>27</v>
      </c>
      <c r="C270" s="3">
        <v>359</v>
      </c>
    </row>
    <row r="271" spans="1:10" x14ac:dyDescent="0.35">
      <c r="A271"/>
    </row>
    <row r="272" spans="1:10" ht="15" thickBot="1" x14ac:dyDescent="0.4">
      <c r="A272"/>
      <c r="B272" t="s">
        <v>28</v>
      </c>
    </row>
    <row r="273" spans="1:10" x14ac:dyDescent="0.35">
      <c r="A273"/>
      <c r="B273" s="4"/>
      <c r="C273" s="4" t="s">
        <v>33</v>
      </c>
      <c r="D273" s="4" t="s">
        <v>34</v>
      </c>
      <c r="E273" s="4" t="s">
        <v>35</v>
      </c>
      <c r="F273" s="4" t="s">
        <v>36</v>
      </c>
      <c r="G273" s="4" t="s">
        <v>37</v>
      </c>
    </row>
    <row r="274" spans="1:10" x14ac:dyDescent="0.35">
      <c r="A274"/>
      <c r="B274" s="2" t="s">
        <v>29</v>
      </c>
      <c r="C274" s="2">
        <v>8</v>
      </c>
      <c r="D274" s="2">
        <v>312877387.92607749</v>
      </c>
      <c r="E274" s="2">
        <v>39109673.490759686</v>
      </c>
      <c r="F274" s="2">
        <v>72.744900614164976</v>
      </c>
      <c r="G274" s="2">
        <v>8.3975191126868705E-70</v>
      </c>
    </row>
    <row r="275" spans="1:10" x14ac:dyDescent="0.35">
      <c r="A275"/>
      <c r="B275" s="2" t="s">
        <v>30</v>
      </c>
      <c r="C275" s="2">
        <v>350</v>
      </c>
      <c r="D275" s="2">
        <v>188169694.45553783</v>
      </c>
      <c r="E275" s="2">
        <v>537627.69844439381</v>
      </c>
      <c r="F275" s="2"/>
      <c r="G275" s="2"/>
    </row>
    <row r="276" spans="1:10" ht="15" thickBot="1" x14ac:dyDescent="0.4">
      <c r="A276"/>
      <c r="B276" s="3" t="s">
        <v>31</v>
      </c>
      <c r="C276" s="3">
        <v>358</v>
      </c>
      <c r="D276" s="3">
        <v>501047082.38161528</v>
      </c>
      <c r="E276" s="3"/>
      <c r="F276" s="3"/>
      <c r="G276" s="3"/>
    </row>
    <row r="277" spans="1:10" ht="15" thickBot="1" x14ac:dyDescent="0.4">
      <c r="A277"/>
    </row>
    <row r="278" spans="1:10" x14ac:dyDescent="0.35">
      <c r="A278"/>
      <c r="B278" s="4"/>
      <c r="C278" s="4" t="s">
        <v>38</v>
      </c>
      <c r="D278" s="4" t="s">
        <v>6</v>
      </c>
      <c r="E278" s="4" t="s">
        <v>39</v>
      </c>
      <c r="F278" s="4" t="s">
        <v>40</v>
      </c>
      <c r="G278" s="4" t="s">
        <v>41</v>
      </c>
      <c r="H278" s="4" t="s">
        <v>42</v>
      </c>
      <c r="I278" s="4" t="s">
        <v>43</v>
      </c>
      <c r="J278" s="4" t="s">
        <v>44</v>
      </c>
    </row>
    <row r="279" spans="1:10" x14ac:dyDescent="0.35">
      <c r="A279"/>
      <c r="B279" s="2" t="s">
        <v>32</v>
      </c>
      <c r="C279" s="2">
        <v>360.07112047105329</v>
      </c>
      <c r="D279" s="2">
        <v>221.00318716309346</v>
      </c>
      <c r="E279" s="2">
        <v>1.6292575916804857</v>
      </c>
      <c r="F279" s="2">
        <v>0.10415816049322674</v>
      </c>
      <c r="G279" s="2">
        <v>-74.590213562643328</v>
      </c>
      <c r="H279" s="2">
        <v>794.73245450474997</v>
      </c>
      <c r="I279" s="2">
        <v>-74.590213562643328</v>
      </c>
      <c r="J279" s="2">
        <v>794.73245450474997</v>
      </c>
    </row>
    <row r="280" spans="1:10" x14ac:dyDescent="0.35">
      <c r="A280"/>
      <c r="B280" s="2" t="s">
        <v>53</v>
      </c>
      <c r="C280" s="2">
        <v>0.18762304338670965</v>
      </c>
      <c r="D280" s="2">
        <v>7.0441759574146806E-2</v>
      </c>
      <c r="E280" s="2">
        <v>2.6635201125153345</v>
      </c>
      <c r="F280" s="2">
        <v>8.0902464297034141E-3</v>
      </c>
      <c r="G280" s="2">
        <v>4.9080655916142468E-2</v>
      </c>
      <c r="H280" s="2">
        <v>0.32616543085727684</v>
      </c>
      <c r="I280" s="2">
        <v>4.9080655916142468E-2</v>
      </c>
      <c r="J280" s="2">
        <v>0.32616543085727684</v>
      </c>
    </row>
    <row r="281" spans="1:10" x14ac:dyDescent="0.35">
      <c r="A281"/>
      <c r="B281" s="2" t="s">
        <v>54</v>
      </c>
      <c r="C281" s="2">
        <v>671.05597269796669</v>
      </c>
      <c r="D281" s="2">
        <v>132.0995551499247</v>
      </c>
      <c r="E281" s="2">
        <v>5.079926059829349</v>
      </c>
      <c r="F281" s="2">
        <v>6.1542837004957913E-7</v>
      </c>
      <c r="G281" s="2">
        <v>411.24719073523858</v>
      </c>
      <c r="H281" s="2">
        <v>930.86475466069487</v>
      </c>
      <c r="I281" s="2">
        <v>411.24719073523858</v>
      </c>
      <c r="J281" s="2">
        <v>930.86475466069487</v>
      </c>
    </row>
    <row r="282" spans="1:10" x14ac:dyDescent="0.35">
      <c r="A282"/>
      <c r="B282" s="2" t="s">
        <v>15</v>
      </c>
      <c r="C282" s="2">
        <v>-577.45622267984538</v>
      </c>
      <c r="D282" s="2">
        <v>140.01625719333759</v>
      </c>
      <c r="E282" s="2">
        <v>-4.1242083901905824</v>
      </c>
      <c r="F282" s="2">
        <v>4.6515026001890668E-5</v>
      </c>
      <c r="G282" s="2">
        <v>-852.8352971596571</v>
      </c>
      <c r="H282" s="2">
        <v>-302.07714820003366</v>
      </c>
      <c r="I282" s="2">
        <v>-852.8352971596571</v>
      </c>
      <c r="J282" s="2">
        <v>-302.07714820003366</v>
      </c>
    </row>
    <row r="283" spans="1:10" x14ac:dyDescent="0.35">
      <c r="A283"/>
      <c r="B283" s="2" t="s">
        <v>18</v>
      </c>
      <c r="C283" s="2">
        <v>539.67633971783357</v>
      </c>
      <c r="D283" s="2">
        <v>139.14093302194411</v>
      </c>
      <c r="E283" s="2">
        <v>3.8786310253699425</v>
      </c>
      <c r="F283" s="2">
        <v>1.2547983678714268E-4</v>
      </c>
      <c r="G283" s="2">
        <v>266.01882218447918</v>
      </c>
      <c r="H283" s="2">
        <v>813.33385725118796</v>
      </c>
      <c r="I283" s="2">
        <v>266.01882218447918</v>
      </c>
      <c r="J283" s="2">
        <v>813.33385725118796</v>
      </c>
    </row>
    <row r="284" spans="1:10" x14ac:dyDescent="0.35">
      <c r="A284"/>
      <c r="B284" s="2" t="s">
        <v>19</v>
      </c>
      <c r="C284" s="2">
        <v>552.45734819487939</v>
      </c>
      <c r="D284" s="2">
        <v>145.12408563406356</v>
      </c>
      <c r="E284" s="2">
        <v>3.8067929646628311</v>
      </c>
      <c r="F284" s="2">
        <v>1.6617192816507277E-4</v>
      </c>
      <c r="G284" s="2">
        <v>267.03237549721621</v>
      </c>
      <c r="H284" s="2">
        <v>837.88232089254257</v>
      </c>
      <c r="I284" s="2">
        <v>267.03237549721621</v>
      </c>
      <c r="J284" s="2">
        <v>837.88232089254257</v>
      </c>
    </row>
    <row r="285" spans="1:10" x14ac:dyDescent="0.35">
      <c r="A285"/>
      <c r="B285" s="2" t="s">
        <v>55</v>
      </c>
      <c r="C285" s="2">
        <v>0.44456683245397782</v>
      </c>
      <c r="D285" s="2">
        <v>8.7149089165901E-2</v>
      </c>
      <c r="E285" s="2">
        <v>5.1012217879601707</v>
      </c>
      <c r="F285" s="2">
        <v>5.5433097405723481E-7</v>
      </c>
      <c r="G285" s="2">
        <v>0.27316505385104028</v>
      </c>
      <c r="H285" s="2">
        <v>0.61596861105691536</v>
      </c>
      <c r="I285" s="2">
        <v>0.27316505385104028</v>
      </c>
      <c r="J285" s="2">
        <v>0.61596861105691536</v>
      </c>
    </row>
    <row r="286" spans="1:10" x14ac:dyDescent="0.35">
      <c r="A286"/>
      <c r="B286" s="2" t="s">
        <v>21</v>
      </c>
      <c r="C286" s="2">
        <v>0.24032014193654633</v>
      </c>
      <c r="D286" s="2">
        <v>4.7370368704221656E-2</v>
      </c>
      <c r="E286" s="2">
        <v>5.0732166227604001</v>
      </c>
      <c r="F286" s="2">
        <v>6.3599325132099278E-7</v>
      </c>
      <c r="G286" s="2">
        <v>0.14715375859633581</v>
      </c>
      <c r="H286" s="2">
        <v>0.33348652527675682</v>
      </c>
      <c r="I286" s="2">
        <v>0.14715375859633581</v>
      </c>
      <c r="J286" s="2">
        <v>0.33348652527675682</v>
      </c>
    </row>
    <row r="287" spans="1:10" ht="15" thickBot="1" x14ac:dyDescent="0.4">
      <c r="A287"/>
      <c r="B287" s="3" t="s">
        <v>94</v>
      </c>
      <c r="C287" s="3">
        <v>8.0184788575747135</v>
      </c>
      <c r="D287" s="3">
        <v>102.35829503182576</v>
      </c>
      <c r="E287" s="3">
        <v>7.8337362449047904E-2</v>
      </c>
      <c r="F287" s="3">
        <v>0.93760446391130881</v>
      </c>
      <c r="G287" s="3">
        <v>-193.29623356381211</v>
      </c>
      <c r="H287" s="3">
        <v>209.33319127896152</v>
      </c>
      <c r="I287" s="3">
        <v>-193.29623356381211</v>
      </c>
      <c r="J287" s="3">
        <v>209.33319127896152</v>
      </c>
    </row>
    <row r="288" spans="1:10" x14ac:dyDescent="0.35">
      <c r="A288"/>
    </row>
    <row r="289" spans="1:10" x14ac:dyDescent="0.35">
      <c r="A289"/>
      <c r="B289" s="14" t="s">
        <v>22</v>
      </c>
      <c r="C289" s="14"/>
    </row>
    <row r="290" spans="1:10" ht="15" thickBot="1" x14ac:dyDescent="0.4">
      <c r="A290"/>
    </row>
    <row r="291" spans="1:10" x14ac:dyDescent="0.35">
      <c r="A291"/>
      <c r="B291" s="5" t="s">
        <v>23</v>
      </c>
      <c r="C291" s="5"/>
    </row>
    <row r="292" spans="1:10" x14ac:dyDescent="0.35">
      <c r="A292"/>
      <c r="B292" s="2" t="s">
        <v>24</v>
      </c>
      <c r="C292" s="2">
        <v>0.79514644164354276</v>
      </c>
    </row>
    <row r="293" spans="1:10" x14ac:dyDescent="0.35">
      <c r="A293"/>
      <c r="B293" s="2" t="s">
        <v>25</v>
      </c>
      <c r="C293" s="2">
        <v>0.63225786365838799</v>
      </c>
    </row>
    <row r="294" spans="1:10" x14ac:dyDescent="0.35">
      <c r="A294"/>
      <c r="B294" s="2" t="s">
        <v>26</v>
      </c>
      <c r="C294" s="2">
        <v>0.62277454209083927</v>
      </c>
    </row>
    <row r="295" spans="1:10" x14ac:dyDescent="0.35">
      <c r="A295"/>
      <c r="B295" s="2" t="s">
        <v>6</v>
      </c>
      <c r="C295" s="2">
        <v>726.60478350467952</v>
      </c>
    </row>
    <row r="296" spans="1:10" ht="15" thickBot="1" x14ac:dyDescent="0.4">
      <c r="A296"/>
      <c r="B296" s="3" t="s">
        <v>27</v>
      </c>
      <c r="C296" s="3">
        <v>359</v>
      </c>
    </row>
    <row r="297" spans="1:10" x14ac:dyDescent="0.35">
      <c r="A297"/>
    </row>
    <row r="298" spans="1:10" ht="15" thickBot="1" x14ac:dyDescent="0.4">
      <c r="A298"/>
      <c r="B298" t="s">
        <v>28</v>
      </c>
    </row>
    <row r="299" spans="1:10" x14ac:dyDescent="0.35">
      <c r="A299"/>
      <c r="B299" s="4"/>
      <c r="C299" s="4" t="s">
        <v>33</v>
      </c>
      <c r="D299" s="4" t="s">
        <v>34</v>
      </c>
      <c r="E299" s="4" t="s">
        <v>35</v>
      </c>
      <c r="F299" s="4" t="s">
        <v>36</v>
      </c>
      <c r="G299" s="4" t="s">
        <v>37</v>
      </c>
    </row>
    <row r="300" spans="1:10" x14ac:dyDescent="0.35">
      <c r="A300"/>
      <c r="B300" s="2" t="s">
        <v>29</v>
      </c>
      <c r="C300" s="2">
        <v>9</v>
      </c>
      <c r="D300" s="2">
        <v>316790957.89886838</v>
      </c>
      <c r="E300" s="2">
        <v>35198995.322096489</v>
      </c>
      <c r="F300" s="2">
        <v>66.670507707123448</v>
      </c>
      <c r="G300" s="2">
        <v>1.9751176720803301E-70</v>
      </c>
    </row>
    <row r="301" spans="1:10" x14ac:dyDescent="0.35">
      <c r="A301"/>
      <c r="B301" s="2" t="s">
        <v>30</v>
      </c>
      <c r="C301" s="2">
        <v>349</v>
      </c>
      <c r="D301" s="2">
        <v>184256124.4827469</v>
      </c>
      <c r="E301" s="2">
        <v>527954.51141188224</v>
      </c>
      <c r="F301" s="2"/>
      <c r="G301" s="2"/>
    </row>
    <row r="302" spans="1:10" ht="15" thickBot="1" x14ac:dyDescent="0.4">
      <c r="A302"/>
      <c r="B302" s="3" t="s">
        <v>31</v>
      </c>
      <c r="C302" s="3">
        <v>358</v>
      </c>
      <c r="D302" s="3">
        <v>501047082.38161528</v>
      </c>
      <c r="E302" s="3"/>
      <c r="F302" s="3"/>
      <c r="G302" s="3"/>
    </row>
    <row r="303" spans="1:10" ht="15" thickBot="1" x14ac:dyDescent="0.4">
      <c r="A303"/>
    </row>
    <row r="304" spans="1:10" x14ac:dyDescent="0.35">
      <c r="A304"/>
      <c r="B304" s="4"/>
      <c r="C304" s="4" t="s">
        <v>38</v>
      </c>
      <c r="D304" s="4" t="s">
        <v>6</v>
      </c>
      <c r="E304" s="4" t="s">
        <v>39</v>
      </c>
      <c r="F304" s="4" t="s">
        <v>40</v>
      </c>
      <c r="G304" s="4" t="s">
        <v>41</v>
      </c>
      <c r="H304" s="4" t="s">
        <v>42</v>
      </c>
      <c r="I304" s="4" t="s">
        <v>43</v>
      </c>
      <c r="J304" s="4" t="s">
        <v>44</v>
      </c>
    </row>
    <row r="305" spans="1:10" x14ac:dyDescent="0.35">
      <c r="A305"/>
      <c r="B305" s="2" t="s">
        <v>32</v>
      </c>
      <c r="C305" s="2">
        <v>457.87342884447401</v>
      </c>
      <c r="D305" s="2">
        <v>230.33380644875646</v>
      </c>
      <c r="E305" s="2">
        <v>1.9878689798248936</v>
      </c>
      <c r="F305" s="2">
        <v>4.760718982766949E-2</v>
      </c>
      <c r="G305" s="2">
        <v>4.8564554639602875</v>
      </c>
      <c r="H305" s="2">
        <v>910.89040222498772</v>
      </c>
      <c r="I305" s="2">
        <v>4.8564554639602875</v>
      </c>
      <c r="J305" s="2">
        <v>910.89040222498772</v>
      </c>
    </row>
    <row r="306" spans="1:10" x14ac:dyDescent="0.35">
      <c r="A306"/>
      <c r="B306" s="2" t="s">
        <v>53</v>
      </c>
      <c r="C306" s="2">
        <v>0.17205181649213103</v>
      </c>
      <c r="D306" s="2">
        <v>7.0152643228282824E-2</v>
      </c>
      <c r="E306" s="2">
        <v>2.4525350517764442</v>
      </c>
      <c r="F306" s="2">
        <v>1.4674291160313374E-2</v>
      </c>
      <c r="G306" s="2">
        <v>3.4076681187839464E-2</v>
      </c>
      <c r="H306" s="2">
        <v>0.31002695179642259</v>
      </c>
      <c r="I306" s="2">
        <v>3.4076681187839464E-2</v>
      </c>
      <c r="J306" s="2">
        <v>0.31002695179642259</v>
      </c>
    </row>
    <row r="307" spans="1:10" x14ac:dyDescent="0.35">
      <c r="A307"/>
      <c r="B307" s="2" t="s">
        <v>54</v>
      </c>
      <c r="C307" s="2">
        <v>710.38232873915695</v>
      </c>
      <c r="D307" s="2">
        <v>131.27594047458695</v>
      </c>
      <c r="E307" s="2">
        <v>5.4113672785050531</v>
      </c>
      <c r="F307" s="2">
        <v>1.1645782449711426E-7</v>
      </c>
      <c r="G307" s="2">
        <v>452.1908363639007</v>
      </c>
      <c r="H307" s="2">
        <v>968.57382111441325</v>
      </c>
      <c r="I307" s="2">
        <v>452.1908363639007</v>
      </c>
      <c r="J307" s="2">
        <v>968.57382111441325</v>
      </c>
    </row>
    <row r="308" spans="1:10" x14ac:dyDescent="0.35">
      <c r="A308"/>
      <c r="B308" s="2" t="s">
        <v>15</v>
      </c>
      <c r="C308" s="2">
        <v>-557.98175631829361</v>
      </c>
      <c r="D308" s="2">
        <v>138.90206192952846</v>
      </c>
      <c r="E308" s="2">
        <v>-4.0170876412287093</v>
      </c>
      <c r="F308" s="2">
        <v>7.2190948964737925E-5</v>
      </c>
      <c r="G308" s="2">
        <v>-831.17218659769287</v>
      </c>
      <c r="H308" s="2">
        <v>-284.79132603889428</v>
      </c>
      <c r="I308" s="2">
        <v>-831.17218659769287</v>
      </c>
      <c r="J308" s="2">
        <v>-284.79132603889428</v>
      </c>
    </row>
    <row r="309" spans="1:10" x14ac:dyDescent="0.35">
      <c r="A309"/>
      <c r="B309" s="2" t="s">
        <v>18</v>
      </c>
      <c r="C309" s="2">
        <v>549.04798508602198</v>
      </c>
      <c r="D309" s="2">
        <v>138.1418142940505</v>
      </c>
      <c r="E309" s="2">
        <v>3.9745242082698518</v>
      </c>
      <c r="F309" s="2">
        <v>8.5721008295434734E-5</v>
      </c>
      <c r="G309" s="2">
        <v>277.35279811525322</v>
      </c>
      <c r="H309" s="2">
        <v>820.74317205679074</v>
      </c>
      <c r="I309" s="2">
        <v>277.35279811525322</v>
      </c>
      <c r="J309" s="2">
        <v>820.74317205679074</v>
      </c>
    </row>
    <row r="310" spans="1:10" x14ac:dyDescent="0.35">
      <c r="A310"/>
      <c r="B310" s="2" t="s">
        <v>19</v>
      </c>
      <c r="C310" s="2">
        <v>564.32235086927528</v>
      </c>
      <c r="D310" s="2">
        <v>143.76425909585532</v>
      </c>
      <c r="E310" s="2">
        <v>3.925331333520186</v>
      </c>
      <c r="F310" s="2">
        <v>1.0435274598707756E-4</v>
      </c>
      <c r="G310" s="2">
        <v>281.56902629212232</v>
      </c>
      <c r="H310" s="2">
        <v>847.07567544642825</v>
      </c>
      <c r="I310" s="2">
        <v>281.56902629212232</v>
      </c>
      <c r="J310" s="2">
        <v>847.07567544642825</v>
      </c>
    </row>
    <row r="311" spans="1:10" x14ac:dyDescent="0.35">
      <c r="A311"/>
      <c r="B311" s="2" t="s">
        <v>55</v>
      </c>
      <c r="C311" s="2">
        <v>0.43260569489269057</v>
      </c>
      <c r="D311" s="2">
        <v>8.788427968215097E-2</v>
      </c>
      <c r="E311" s="2">
        <v>4.9224468409741258</v>
      </c>
      <c r="F311" s="2">
        <v>1.3205796565259977E-6</v>
      </c>
      <c r="G311" s="2">
        <v>0.25975625084813159</v>
      </c>
      <c r="H311" s="2">
        <v>0.60545513893724956</v>
      </c>
      <c r="I311" s="2">
        <v>0.25975625084813159</v>
      </c>
      <c r="J311" s="2">
        <v>0.60545513893724956</v>
      </c>
    </row>
    <row r="312" spans="1:10" x14ac:dyDescent="0.35">
      <c r="A312"/>
      <c r="B312" s="2" t="s">
        <v>21</v>
      </c>
      <c r="C312" s="2">
        <v>0.22009546345036332</v>
      </c>
      <c r="D312" s="2">
        <v>4.7091694777844154E-2</v>
      </c>
      <c r="E312" s="2">
        <v>4.6737639086609075</v>
      </c>
      <c r="F312" s="2">
        <v>4.2303707497359385E-6</v>
      </c>
      <c r="G312" s="2">
        <v>0.12747624541836317</v>
      </c>
      <c r="H312" s="2">
        <v>0.31271468148236348</v>
      </c>
      <c r="I312" s="2">
        <v>0.12747624541836317</v>
      </c>
      <c r="J312" s="2">
        <v>0.31271468148236348</v>
      </c>
    </row>
    <row r="313" spans="1:10" x14ac:dyDescent="0.35">
      <c r="A313"/>
      <c r="B313" s="2" t="s">
        <v>93</v>
      </c>
      <c r="C313" s="2">
        <v>416.09355533595118</v>
      </c>
      <c r="D313" s="2">
        <v>214.8593433363292</v>
      </c>
      <c r="E313" s="2">
        <v>1.9365858094642914</v>
      </c>
      <c r="F313" s="2">
        <v>5.3602944804014147E-2</v>
      </c>
      <c r="G313" s="2">
        <v>-6.4884829737534915</v>
      </c>
      <c r="H313" s="2">
        <v>838.67559364565591</v>
      </c>
      <c r="I313" s="2">
        <v>-6.4884829737534915</v>
      </c>
      <c r="J313" s="2">
        <v>838.67559364565591</v>
      </c>
    </row>
    <row r="314" spans="1:10" ht="15" thickBot="1" x14ac:dyDescent="0.4">
      <c r="A314"/>
      <c r="B314" s="3" t="s">
        <v>95</v>
      </c>
      <c r="C314" s="3">
        <v>173.98393520124574</v>
      </c>
      <c r="D314" s="3">
        <v>91.589962351263878</v>
      </c>
      <c r="E314" s="3">
        <v>1.89959609912259</v>
      </c>
      <c r="F314" s="3">
        <v>5.8310326583294825E-2</v>
      </c>
      <c r="G314" s="3">
        <v>-6.1537882884915405</v>
      </c>
      <c r="H314" s="3">
        <v>354.12165869098305</v>
      </c>
      <c r="I314" s="3">
        <v>-6.1537882884915405</v>
      </c>
      <c r="J314" s="3">
        <v>354.12165869098305</v>
      </c>
    </row>
    <row r="315" spans="1:10" x14ac:dyDescent="0.35">
      <c r="A315"/>
    </row>
    <row r="316" spans="1:10" x14ac:dyDescent="0.35">
      <c r="A316"/>
      <c r="B316" s="15" t="s">
        <v>22</v>
      </c>
      <c r="C316" s="15"/>
    </row>
    <row r="317" spans="1:10" ht="15" thickBot="1" x14ac:dyDescent="0.4">
      <c r="A317"/>
    </row>
    <row r="318" spans="1:10" x14ac:dyDescent="0.35">
      <c r="A318"/>
      <c r="B318" s="5" t="s">
        <v>23</v>
      </c>
      <c r="C318" s="5"/>
    </row>
    <row r="319" spans="1:10" x14ac:dyDescent="0.35">
      <c r="A319"/>
      <c r="B319" s="2" t="s">
        <v>24</v>
      </c>
      <c r="C319" s="2">
        <v>0.79397524370191896</v>
      </c>
    </row>
    <row r="320" spans="1:10" x14ac:dyDescent="0.35">
      <c r="A320"/>
      <c r="B320" s="2" t="s">
        <v>25</v>
      </c>
      <c r="C320" s="2">
        <v>0.63039668761152157</v>
      </c>
    </row>
    <row r="321" spans="1:10" x14ac:dyDescent="0.35">
      <c r="A321"/>
      <c r="B321" s="2" t="s">
        <v>26</v>
      </c>
      <c r="C321" s="2">
        <v>0.62086537010007081</v>
      </c>
    </row>
    <row r="322" spans="1:10" x14ac:dyDescent="0.35">
      <c r="A322"/>
      <c r="B322" s="2" t="s">
        <v>6</v>
      </c>
      <c r="C322" s="2">
        <v>728.44116900903055</v>
      </c>
    </row>
    <row r="323" spans="1:10" ht="15" thickBot="1" x14ac:dyDescent="0.4">
      <c r="A323"/>
      <c r="B323" s="3" t="s">
        <v>27</v>
      </c>
      <c r="C323" s="3">
        <v>359</v>
      </c>
    </row>
    <row r="324" spans="1:10" x14ac:dyDescent="0.35">
      <c r="A324"/>
    </row>
    <row r="325" spans="1:10" ht="15" thickBot="1" x14ac:dyDescent="0.4">
      <c r="A325"/>
      <c r="B325" t="s">
        <v>28</v>
      </c>
    </row>
    <row r="326" spans="1:10" x14ac:dyDescent="0.35">
      <c r="A326"/>
      <c r="B326" s="4"/>
      <c r="C326" s="4" t="s">
        <v>33</v>
      </c>
      <c r="D326" s="4" t="s">
        <v>34</v>
      </c>
      <c r="E326" s="4" t="s">
        <v>35</v>
      </c>
      <c r="F326" s="4" t="s">
        <v>36</v>
      </c>
      <c r="G326" s="4" t="s">
        <v>37</v>
      </c>
    </row>
    <row r="327" spans="1:10" x14ac:dyDescent="0.35">
      <c r="A327"/>
      <c r="B327" s="2" t="s">
        <v>29</v>
      </c>
      <c r="C327" s="2">
        <v>9</v>
      </c>
      <c r="D327" s="2">
        <v>315858421.07078743</v>
      </c>
      <c r="E327" s="2">
        <v>35095380.118976384</v>
      </c>
      <c r="F327" s="2">
        <v>66.139511862255745</v>
      </c>
      <c r="G327" s="2">
        <v>4.7177701380026047E-70</v>
      </c>
    </row>
    <row r="328" spans="1:10" x14ac:dyDescent="0.35">
      <c r="A328"/>
      <c r="B328" s="2" t="s">
        <v>30</v>
      </c>
      <c r="C328" s="2">
        <v>349</v>
      </c>
      <c r="D328" s="2">
        <v>185188661.31082782</v>
      </c>
      <c r="E328" s="2">
        <v>530626.53670724307</v>
      </c>
      <c r="F328" s="2"/>
      <c r="G328" s="2"/>
    </row>
    <row r="329" spans="1:10" ht="15" thickBot="1" x14ac:dyDescent="0.4">
      <c r="A329"/>
      <c r="B329" s="3" t="s">
        <v>31</v>
      </c>
      <c r="C329" s="3">
        <v>358</v>
      </c>
      <c r="D329" s="3">
        <v>501047082.38161528</v>
      </c>
      <c r="E329" s="3"/>
      <c r="F329" s="3"/>
      <c r="G329" s="3"/>
    </row>
    <row r="330" spans="1:10" ht="15" thickBot="1" x14ac:dyDescent="0.4">
      <c r="A330"/>
    </row>
    <row r="331" spans="1:10" x14ac:dyDescent="0.35">
      <c r="A331"/>
      <c r="B331" s="4"/>
      <c r="C331" s="4" t="s">
        <v>38</v>
      </c>
      <c r="D331" s="4" t="s">
        <v>6</v>
      </c>
      <c r="E331" s="4" t="s">
        <v>39</v>
      </c>
      <c r="F331" s="4" t="s">
        <v>40</v>
      </c>
      <c r="G331" s="4" t="s">
        <v>41</v>
      </c>
      <c r="H331" s="4" t="s">
        <v>42</v>
      </c>
      <c r="I331" s="4" t="s">
        <v>43</v>
      </c>
      <c r="J331" s="4" t="s">
        <v>44</v>
      </c>
    </row>
    <row r="332" spans="1:10" x14ac:dyDescent="0.35">
      <c r="A332"/>
      <c r="B332" s="2" t="s">
        <v>32</v>
      </c>
      <c r="C332" s="2">
        <v>435.33581870389122</v>
      </c>
      <c r="D332" s="2">
        <v>234.54346811471504</v>
      </c>
      <c r="E332" s="2">
        <v>1.8560986677785833</v>
      </c>
      <c r="F332" s="2">
        <v>6.4282180246166498E-2</v>
      </c>
      <c r="G332" s="2">
        <v>-25.960652229634945</v>
      </c>
      <c r="H332" s="2">
        <v>896.63228963741744</v>
      </c>
      <c r="I332" s="2">
        <v>-25.960652229634945</v>
      </c>
      <c r="J332" s="2">
        <v>896.63228963741744</v>
      </c>
    </row>
    <row r="333" spans="1:10" x14ac:dyDescent="0.35">
      <c r="A333"/>
      <c r="B333" s="2" t="s">
        <v>53</v>
      </c>
      <c r="C333" s="2">
        <v>0.17341813796288988</v>
      </c>
      <c r="D333" s="2">
        <v>7.0323551285954133E-2</v>
      </c>
      <c r="E333" s="2">
        <v>2.4660037041890268</v>
      </c>
      <c r="F333" s="2">
        <v>1.4143186170735221E-2</v>
      </c>
      <c r="G333" s="2">
        <v>3.5106863330176208E-2</v>
      </c>
      <c r="H333" s="2">
        <v>0.31172941259560355</v>
      </c>
      <c r="I333" s="2">
        <v>3.5106863330176208E-2</v>
      </c>
      <c r="J333" s="2">
        <v>0.31172941259560355</v>
      </c>
    </row>
    <row r="334" spans="1:10" x14ac:dyDescent="0.35">
      <c r="A334"/>
      <c r="B334" s="2" t="s">
        <v>54</v>
      </c>
      <c r="C334" s="2">
        <v>705.90620024866644</v>
      </c>
      <c r="D334" s="2">
        <v>131.65042228919773</v>
      </c>
      <c r="E334" s="2">
        <v>5.3619744469789516</v>
      </c>
      <c r="F334" s="2">
        <v>1.5006861954140833E-7</v>
      </c>
      <c r="G334" s="2">
        <v>446.97818282371554</v>
      </c>
      <c r="H334" s="2">
        <v>964.83421767361733</v>
      </c>
      <c r="I334" s="2">
        <v>446.97818282371554</v>
      </c>
      <c r="J334" s="2">
        <v>964.83421767361733</v>
      </c>
    </row>
    <row r="335" spans="1:10" x14ac:dyDescent="0.35">
      <c r="A335"/>
      <c r="B335" s="2" t="s">
        <v>15</v>
      </c>
      <c r="C335" s="2">
        <v>-564.95999628162986</v>
      </c>
      <c r="D335" s="2">
        <v>139.15840846064776</v>
      </c>
      <c r="E335" s="2">
        <v>-4.0598336998183866</v>
      </c>
      <c r="F335" s="2">
        <v>6.0660626638404163E-5</v>
      </c>
      <c r="G335" s="2">
        <v>-838.65460495956609</v>
      </c>
      <c r="H335" s="2">
        <v>-291.26538760369357</v>
      </c>
      <c r="I335" s="2">
        <v>-838.65460495956609</v>
      </c>
      <c r="J335" s="2">
        <v>-291.26538760369357</v>
      </c>
    </row>
    <row r="336" spans="1:10" x14ac:dyDescent="0.35">
      <c r="A336"/>
      <c r="B336" s="2" t="s">
        <v>18</v>
      </c>
      <c r="C336" s="2">
        <v>554.26038877096869</v>
      </c>
      <c r="D336" s="2">
        <v>138.43578679989216</v>
      </c>
      <c r="E336" s="2">
        <v>4.0037363284693699</v>
      </c>
      <c r="F336" s="2">
        <v>7.6199906827725087E-5</v>
      </c>
      <c r="G336" s="2">
        <v>281.98702121565299</v>
      </c>
      <c r="H336" s="2">
        <v>826.53375632628445</v>
      </c>
      <c r="I336" s="2">
        <v>281.98702121565299</v>
      </c>
      <c r="J336" s="2">
        <v>826.53375632628445</v>
      </c>
    </row>
    <row r="337" spans="1:10" x14ac:dyDescent="0.35">
      <c r="A337"/>
      <c r="B337" s="2" t="s">
        <v>19</v>
      </c>
      <c r="C337" s="2">
        <v>568.56833406203828</v>
      </c>
      <c r="D337" s="2">
        <v>144.11453062110107</v>
      </c>
      <c r="E337" s="2">
        <v>3.9452533454582075</v>
      </c>
      <c r="F337" s="2">
        <v>9.6386578234465377E-5</v>
      </c>
      <c r="G337" s="2">
        <v>285.12610085842408</v>
      </c>
      <c r="H337" s="2">
        <v>852.01056726565253</v>
      </c>
      <c r="I337" s="2">
        <v>285.12610085842408</v>
      </c>
      <c r="J337" s="2">
        <v>852.01056726565253</v>
      </c>
    </row>
    <row r="338" spans="1:10" x14ac:dyDescent="0.35">
      <c r="A338"/>
      <c r="B338" s="2" t="s">
        <v>55</v>
      </c>
      <c r="C338" s="2">
        <v>0.44526280691919939</v>
      </c>
      <c r="D338" s="2">
        <v>8.7631425830481946E-2</v>
      </c>
      <c r="E338" s="2">
        <v>5.081085954033604</v>
      </c>
      <c r="F338" s="2">
        <v>6.1275781268352599E-7</v>
      </c>
      <c r="G338" s="2">
        <v>0.27291067192517349</v>
      </c>
      <c r="H338" s="2">
        <v>0.6176149419132253</v>
      </c>
      <c r="I338" s="2">
        <v>0.27291067192517349</v>
      </c>
      <c r="J338" s="2">
        <v>0.6176149419132253</v>
      </c>
    </row>
    <row r="339" spans="1:10" x14ac:dyDescent="0.35">
      <c r="A339"/>
      <c r="B339" s="2" t="s">
        <v>21</v>
      </c>
      <c r="C339" s="2">
        <v>0.22521761989264613</v>
      </c>
      <c r="D339" s="2">
        <v>4.7155041882351284E-2</v>
      </c>
      <c r="E339" s="2">
        <v>4.7761089992147436</v>
      </c>
      <c r="F339" s="2">
        <v>2.6354019217540464E-6</v>
      </c>
      <c r="G339" s="2">
        <v>0.1324738117537976</v>
      </c>
      <c r="H339" s="2">
        <v>0.31796142803149463</v>
      </c>
      <c r="I339" s="2">
        <v>0.1324738117537976</v>
      </c>
      <c r="J339" s="2">
        <v>0.31796142803149463</v>
      </c>
    </row>
    <row r="340" spans="1:10" x14ac:dyDescent="0.35">
      <c r="A340"/>
      <c r="B340" s="2" t="s">
        <v>93</v>
      </c>
      <c r="C340" s="2">
        <v>416.95717500212481</v>
      </c>
      <c r="D340" s="2">
        <v>215.40286081575996</v>
      </c>
      <c r="E340" s="2">
        <v>1.9357086225459179</v>
      </c>
      <c r="F340" s="2">
        <v>5.3710772257254812E-2</v>
      </c>
      <c r="G340" s="2">
        <v>-6.6938450923527171</v>
      </c>
      <c r="H340" s="2">
        <v>840.60819509660234</v>
      </c>
      <c r="I340" s="2">
        <v>-6.6938450923527171</v>
      </c>
      <c r="J340" s="2">
        <v>840.60819509660234</v>
      </c>
    </row>
    <row r="341" spans="1:10" ht="15" thickBot="1" x14ac:dyDescent="0.4">
      <c r="A341"/>
      <c r="B341" s="3" t="s">
        <v>96</v>
      </c>
      <c r="C341" s="3">
        <v>134.71511985433878</v>
      </c>
      <c r="D341" s="3">
        <v>99.506322029808146</v>
      </c>
      <c r="E341" s="3">
        <v>1.3538347826179675</v>
      </c>
      <c r="F341" s="3">
        <v>0.17666514437793346</v>
      </c>
      <c r="G341" s="3">
        <v>-60.992377595451188</v>
      </c>
      <c r="H341" s="3">
        <v>330.42261730412872</v>
      </c>
      <c r="I341" s="3">
        <v>-60.992377595451188</v>
      </c>
      <c r="J341" s="3">
        <v>330.42261730412872</v>
      </c>
    </row>
    <row r="342" spans="1:10" x14ac:dyDescent="0.35">
      <c r="A342"/>
    </row>
    <row r="343" spans="1:10" x14ac:dyDescent="0.35">
      <c r="A343"/>
      <c r="B343" s="15" t="s">
        <v>22</v>
      </c>
      <c r="C343" s="15"/>
    </row>
    <row r="344" spans="1:10" ht="15" thickBot="1" x14ac:dyDescent="0.4">
      <c r="A344"/>
    </row>
    <row r="345" spans="1:10" x14ac:dyDescent="0.35">
      <c r="A345"/>
      <c r="B345" s="5" t="s">
        <v>23</v>
      </c>
      <c r="C345" s="5"/>
    </row>
    <row r="346" spans="1:10" x14ac:dyDescent="0.35">
      <c r="A346"/>
      <c r="B346" s="2" t="s">
        <v>24</v>
      </c>
      <c r="C346" s="2">
        <v>0.79323066927916142</v>
      </c>
    </row>
    <row r="347" spans="1:10" x14ac:dyDescent="0.35">
      <c r="A347"/>
      <c r="B347" s="2" t="s">
        <v>25</v>
      </c>
      <c r="C347" s="2">
        <v>0.62921489468506631</v>
      </c>
    </row>
    <row r="348" spans="1:10" x14ac:dyDescent="0.35">
      <c r="A348"/>
      <c r="B348" s="2" t="s">
        <v>26</v>
      </c>
      <c r="C348" s="2">
        <v>0.61965310113826289</v>
      </c>
    </row>
    <row r="349" spans="1:10" x14ac:dyDescent="0.35">
      <c r="A349"/>
      <c r="B349" s="2" t="s">
        <v>6</v>
      </c>
      <c r="C349" s="2">
        <v>729.60482142056605</v>
      </c>
    </row>
    <row r="350" spans="1:10" ht="15" thickBot="1" x14ac:dyDescent="0.4">
      <c r="A350"/>
      <c r="B350" s="3" t="s">
        <v>27</v>
      </c>
      <c r="C350" s="3">
        <v>359</v>
      </c>
    </row>
    <row r="351" spans="1:10" x14ac:dyDescent="0.35">
      <c r="A351"/>
    </row>
    <row r="352" spans="1:10" ht="15" thickBot="1" x14ac:dyDescent="0.4">
      <c r="A352"/>
      <c r="B352" t="s">
        <v>28</v>
      </c>
    </row>
    <row r="353" spans="1:39" x14ac:dyDescent="0.35">
      <c r="A353"/>
      <c r="B353" s="4"/>
      <c r="C353" s="4" t="s">
        <v>33</v>
      </c>
      <c r="D353" s="4" t="s">
        <v>34</v>
      </c>
      <c r="E353" s="4" t="s">
        <v>35</v>
      </c>
      <c r="F353" s="4" t="s">
        <v>36</v>
      </c>
      <c r="G353" s="4" t="s">
        <v>37</v>
      </c>
    </row>
    <row r="354" spans="1:39" x14ac:dyDescent="0.35">
      <c r="A354"/>
      <c r="B354" s="2" t="s">
        <v>29</v>
      </c>
      <c r="C354" s="2">
        <v>9</v>
      </c>
      <c r="D354" s="2">
        <v>315266287.17300779</v>
      </c>
      <c r="E354" s="2">
        <v>35029587.463667534</v>
      </c>
      <c r="F354" s="2">
        <v>65.805111939006011</v>
      </c>
      <c r="G354" s="2">
        <v>8.181664364311667E-70</v>
      </c>
    </row>
    <row r="355" spans="1:39" x14ac:dyDescent="0.35">
      <c r="A355"/>
      <c r="B355" s="2" t="s">
        <v>30</v>
      </c>
      <c r="C355" s="2">
        <v>349</v>
      </c>
      <c r="D355" s="2">
        <v>185780795.20860749</v>
      </c>
      <c r="E355" s="2">
        <v>532323.19544013613</v>
      </c>
      <c r="F355" s="2"/>
      <c r="G355" s="2"/>
    </row>
    <row r="356" spans="1:39" ht="15" thickBot="1" x14ac:dyDescent="0.4">
      <c r="A356"/>
      <c r="B356" s="3" t="s">
        <v>31</v>
      </c>
      <c r="C356" s="3">
        <v>358</v>
      </c>
      <c r="D356" s="3">
        <v>501047082.38161528</v>
      </c>
      <c r="E356" s="3"/>
      <c r="F356" s="3"/>
      <c r="G356" s="3"/>
    </row>
    <row r="357" spans="1:39" x14ac:dyDescent="0.35">
      <c r="A357"/>
    </row>
    <row r="359" spans="1:39" x14ac:dyDescent="0.35">
      <c r="A359" s="15" t="s">
        <v>22</v>
      </c>
      <c r="B359" s="15"/>
    </row>
    <row r="360" spans="1:39" ht="15" thickBot="1" x14ac:dyDescent="0.4">
      <c r="A360"/>
    </row>
    <row r="361" spans="1:39" ht="15" thickBot="1" x14ac:dyDescent="0.4">
      <c r="A361" s="5" t="s">
        <v>23</v>
      </c>
      <c r="B361" s="5"/>
    </row>
    <row r="362" spans="1:39" x14ac:dyDescent="0.35">
      <c r="A362" s="2" t="s">
        <v>24</v>
      </c>
      <c r="B362" s="2">
        <v>0.75360062076290524</v>
      </c>
      <c r="AE362" s="4"/>
      <c r="AF362" s="4"/>
      <c r="AG362" s="4"/>
      <c r="AH362" s="4"/>
      <c r="AI362" s="4"/>
      <c r="AJ362" s="4"/>
      <c r="AK362" s="4"/>
      <c r="AL362" s="4"/>
      <c r="AM362" s="4"/>
    </row>
    <row r="363" spans="1:39" x14ac:dyDescent="0.35">
      <c r="A363" s="2" t="s">
        <v>25</v>
      </c>
      <c r="B363" s="2">
        <v>0.56791389561423611</v>
      </c>
      <c r="M363" s="16"/>
      <c r="N363" s="16" t="s">
        <v>22</v>
      </c>
      <c r="O363" s="16"/>
      <c r="AE363" s="2"/>
      <c r="AF363" s="2"/>
      <c r="AG363" s="2"/>
      <c r="AH363" s="2"/>
      <c r="AI363" s="2"/>
      <c r="AJ363" s="2"/>
      <c r="AK363" s="2"/>
      <c r="AL363" s="2"/>
      <c r="AM363" s="2"/>
    </row>
    <row r="364" spans="1:39" ht="15" thickBot="1" x14ac:dyDescent="0.4">
      <c r="A364" s="2" t="s">
        <v>26</v>
      </c>
      <c r="B364" s="2">
        <v>0.56054879156220605</v>
      </c>
      <c r="AE364" s="2"/>
      <c r="AF364" s="2"/>
      <c r="AG364" s="2"/>
      <c r="AH364" s="2"/>
      <c r="AI364" s="2"/>
      <c r="AJ364" s="2"/>
      <c r="AK364" s="2"/>
      <c r="AL364" s="2"/>
      <c r="AM364" s="2"/>
    </row>
    <row r="365" spans="1:39" x14ac:dyDescent="0.35">
      <c r="A365" s="2" t="s">
        <v>6</v>
      </c>
      <c r="B365" s="2">
        <v>784.24739896568747</v>
      </c>
      <c r="M365" s="5"/>
      <c r="N365" s="5" t="s">
        <v>23</v>
      </c>
      <c r="O365" s="5"/>
      <c r="AE365" s="2"/>
      <c r="AF365" s="2"/>
      <c r="AG365" s="2"/>
      <c r="AH365" s="2"/>
      <c r="AI365" s="2"/>
      <c r="AJ365" s="2"/>
      <c r="AK365" s="2"/>
      <c r="AL365" s="2"/>
      <c r="AM365" s="2"/>
    </row>
    <row r="366" spans="1:39" ht="15" thickBot="1" x14ac:dyDescent="0.4">
      <c r="A366" s="3" t="s">
        <v>27</v>
      </c>
      <c r="B366" s="3">
        <v>359</v>
      </c>
      <c r="M366" s="2"/>
      <c r="N366" s="2" t="s">
        <v>24</v>
      </c>
      <c r="O366" s="2">
        <v>0.75182254918314784</v>
      </c>
      <c r="AE366" s="2"/>
      <c r="AF366" s="2"/>
      <c r="AG366" s="2"/>
      <c r="AH366" s="2"/>
      <c r="AI366" s="2"/>
      <c r="AJ366" s="2"/>
      <c r="AK366" s="2"/>
      <c r="AL366" s="2"/>
      <c r="AM366" s="2"/>
    </row>
    <row r="367" spans="1:39" x14ac:dyDescent="0.35">
      <c r="A367"/>
      <c r="M367" s="2"/>
      <c r="N367" s="2" t="s">
        <v>25</v>
      </c>
      <c r="O367" s="2">
        <v>0.56523714546024673</v>
      </c>
      <c r="AE367" s="2"/>
      <c r="AF367" s="2"/>
      <c r="AG367" s="2"/>
      <c r="AH367" s="2"/>
      <c r="AI367" s="2"/>
      <c r="AJ367" s="2"/>
      <c r="AK367" s="2"/>
      <c r="AL367" s="2"/>
      <c r="AM367" s="2"/>
    </row>
    <row r="368" spans="1:39" ht="15" thickBot="1" x14ac:dyDescent="0.4">
      <c r="A368" t="s">
        <v>28</v>
      </c>
      <c r="M368" s="2"/>
      <c r="N368" s="2" t="s">
        <v>26</v>
      </c>
      <c r="O368" s="2">
        <v>0.55907903137328141</v>
      </c>
      <c r="AE368" s="2"/>
      <c r="AF368" s="2"/>
      <c r="AG368" s="2"/>
      <c r="AH368" s="2"/>
      <c r="AI368" s="2"/>
      <c r="AJ368" s="2"/>
      <c r="AK368" s="2"/>
      <c r="AL368" s="2"/>
      <c r="AM368" s="2"/>
    </row>
    <row r="369" spans="1:39" x14ac:dyDescent="0.35">
      <c r="A369" s="4"/>
      <c r="B369" s="4" t="s">
        <v>33</v>
      </c>
      <c r="C369" s="4" t="s">
        <v>34</v>
      </c>
      <c r="D369" s="4" t="s">
        <v>35</v>
      </c>
      <c r="E369" s="4" t="s">
        <v>36</v>
      </c>
      <c r="F369" s="4" t="s">
        <v>37</v>
      </c>
      <c r="M369" s="2"/>
      <c r="N369" s="2" t="s">
        <v>6</v>
      </c>
      <c r="O369" s="2">
        <v>785.55777588247577</v>
      </c>
      <c r="AE369" s="2"/>
      <c r="AF369" s="2"/>
      <c r="AG369" s="2"/>
      <c r="AH369" s="2"/>
      <c r="AI369" s="2"/>
      <c r="AJ369" s="2"/>
      <c r="AK369" s="2"/>
      <c r="AL369" s="2"/>
      <c r="AM369" s="2"/>
    </row>
    <row r="370" spans="1:39" ht="15" thickBot="1" x14ac:dyDescent="0.4">
      <c r="A370" s="2" t="s">
        <v>29</v>
      </c>
      <c r="B370" s="2">
        <v>6</v>
      </c>
      <c r="C370" s="2">
        <v>284551600.44149023</v>
      </c>
      <c r="D370" s="2">
        <v>47425266.740248375</v>
      </c>
      <c r="E370" s="2">
        <v>77.108740297796643</v>
      </c>
      <c r="F370" s="2">
        <v>3.7156476165795527E-61</v>
      </c>
      <c r="M370" s="3"/>
      <c r="N370" s="3" t="s">
        <v>27</v>
      </c>
      <c r="O370" s="3">
        <v>359</v>
      </c>
      <c r="AE370" s="2"/>
      <c r="AF370" s="2"/>
      <c r="AG370" s="2"/>
      <c r="AH370" s="2"/>
      <c r="AI370" s="2"/>
      <c r="AJ370" s="2"/>
      <c r="AK370" s="2"/>
      <c r="AL370" s="2"/>
      <c r="AM370" s="2"/>
    </row>
    <row r="371" spans="1:39" x14ac:dyDescent="0.35">
      <c r="A371" s="2" t="s">
        <v>30</v>
      </c>
      <c r="B371" s="2">
        <v>352</v>
      </c>
      <c r="C371" s="2">
        <v>216495481.94012505</v>
      </c>
      <c r="D371" s="2">
        <v>615043.98278444621</v>
      </c>
      <c r="E371" s="2"/>
      <c r="F371" s="2"/>
      <c r="AE371" s="2"/>
      <c r="AF371" s="2"/>
      <c r="AG371" s="2"/>
      <c r="AH371" s="2"/>
      <c r="AI371" s="2"/>
      <c r="AJ371" s="2"/>
      <c r="AK371" s="2"/>
      <c r="AL371" s="2"/>
      <c r="AM371" s="2"/>
    </row>
    <row r="372" spans="1:39" ht="15" thickBot="1" x14ac:dyDescent="0.4">
      <c r="A372" s="3" t="s">
        <v>31</v>
      </c>
      <c r="B372" s="3">
        <v>358</v>
      </c>
      <c r="C372" s="3">
        <v>501047082.38161528</v>
      </c>
      <c r="D372" s="3"/>
      <c r="E372" s="3"/>
      <c r="F372" s="3"/>
      <c r="N372" t="s">
        <v>28</v>
      </c>
      <c r="AE372" s="3"/>
      <c r="AF372" s="3"/>
      <c r="AG372" s="3"/>
      <c r="AH372" s="3"/>
      <c r="AI372" s="3"/>
      <c r="AJ372" s="3"/>
      <c r="AK372" s="3"/>
      <c r="AL372" s="3"/>
      <c r="AM372" s="3"/>
    </row>
    <row r="373" spans="1:39" ht="15" thickBot="1" x14ac:dyDescent="0.4">
      <c r="A373"/>
      <c r="M373" s="4"/>
      <c r="N373" s="4"/>
      <c r="O373" s="4" t="s">
        <v>33</v>
      </c>
      <c r="P373" s="4" t="s">
        <v>34</v>
      </c>
      <c r="Q373" s="4" t="s">
        <v>35</v>
      </c>
      <c r="R373" s="4" t="s">
        <v>36</v>
      </c>
      <c r="S373" s="4" t="s">
        <v>37</v>
      </c>
    </row>
    <row r="374" spans="1:39" x14ac:dyDescent="0.35">
      <c r="A374" s="4"/>
      <c r="B374" s="4" t="s">
        <v>38</v>
      </c>
      <c r="C374" s="4" t="s">
        <v>6</v>
      </c>
      <c r="D374" s="4" t="s">
        <v>39</v>
      </c>
      <c r="E374" s="4" t="s">
        <v>40</v>
      </c>
      <c r="F374" s="4" t="s">
        <v>41</v>
      </c>
      <c r="G374" s="4" t="s">
        <v>42</v>
      </c>
      <c r="M374" s="2"/>
      <c r="N374" s="2" t="s">
        <v>29</v>
      </c>
      <c r="O374" s="2">
        <v>5</v>
      </c>
      <c r="P374" s="2">
        <v>283210422.58656931</v>
      </c>
      <c r="Q374" s="2">
        <v>56642084.51731386</v>
      </c>
      <c r="R374" s="2">
        <v>91.787377998836305</v>
      </c>
      <c r="S374" s="2">
        <v>1.0809290016201119E-61</v>
      </c>
      <c r="AE374" s="14" t="s">
        <v>22</v>
      </c>
      <c r="AF374" s="14"/>
    </row>
    <row r="375" spans="1:39" ht="15" thickBot="1" x14ac:dyDescent="0.4">
      <c r="A375" s="2" t="s">
        <v>32</v>
      </c>
      <c r="B375" s="2">
        <v>825.03939497623116</v>
      </c>
      <c r="C375" s="2">
        <v>233.47204283548345</v>
      </c>
      <c r="D375" s="2">
        <v>3.5337823961972048</v>
      </c>
      <c r="E375" s="2">
        <v>4.6429993388999783E-4</v>
      </c>
      <c r="F375" s="2">
        <v>365.86380439016108</v>
      </c>
      <c r="G375" s="2">
        <v>1284.2149855623013</v>
      </c>
      <c r="M375" s="2"/>
      <c r="N375" s="2" t="s">
        <v>30</v>
      </c>
      <c r="O375" s="2">
        <v>353</v>
      </c>
      <c r="P375" s="2">
        <v>217836659.79504597</v>
      </c>
      <c r="Q375" s="2">
        <v>617101.01924942201</v>
      </c>
      <c r="R375" s="2"/>
      <c r="S375" s="2"/>
    </row>
    <row r="376" spans="1:39" ht="15" thickBot="1" x14ac:dyDescent="0.4">
      <c r="A376" s="2" t="s">
        <v>53</v>
      </c>
      <c r="B376" s="2">
        <v>0.1909217906732093</v>
      </c>
      <c r="C376" s="2">
        <v>6.6113389441339585E-2</v>
      </c>
      <c r="D376" s="2">
        <v>2.8877931125072394</v>
      </c>
      <c r="E376" s="2">
        <v>4.1193982179356572E-3</v>
      </c>
      <c r="F376" s="2">
        <v>6.0894853513261904E-2</v>
      </c>
      <c r="G376" s="2">
        <v>0.3209487278331567</v>
      </c>
      <c r="M376" s="3"/>
      <c r="N376" s="3" t="s">
        <v>31</v>
      </c>
      <c r="O376" s="3">
        <v>358</v>
      </c>
      <c r="P376" s="3">
        <v>501047082.38161528</v>
      </c>
      <c r="Q376" s="3"/>
      <c r="R376" s="3"/>
      <c r="S376" s="3"/>
      <c r="AE376" s="5" t="s">
        <v>23</v>
      </c>
      <c r="AF376" s="5"/>
    </row>
    <row r="377" spans="1:39" ht="15" thickBot="1" x14ac:dyDescent="0.4">
      <c r="A377" s="2" t="s">
        <v>54</v>
      </c>
      <c r="B377" s="2">
        <v>462.99807397977207</v>
      </c>
      <c r="C377" s="2">
        <v>104.97443516296823</v>
      </c>
      <c r="D377" s="2">
        <v>4.4105793306816823</v>
      </c>
      <c r="E377" s="2">
        <v>1.371809910709915E-5</v>
      </c>
      <c r="F377" s="2">
        <v>256.54209887888823</v>
      </c>
      <c r="G377" s="2">
        <v>669.45404908065598</v>
      </c>
      <c r="AE377" s="2" t="s">
        <v>24</v>
      </c>
      <c r="AF377" s="2">
        <v>0.79265761555335834</v>
      </c>
    </row>
    <row r="378" spans="1:39" x14ac:dyDescent="0.35">
      <c r="A378" s="2" t="s">
        <v>55</v>
      </c>
      <c r="B378" s="2">
        <v>0.20556113008682811</v>
      </c>
      <c r="C378" s="2">
        <v>8.115136505953302E-2</v>
      </c>
      <c r="D378" s="2">
        <v>2.5330581923794813</v>
      </c>
      <c r="E378" s="2">
        <v>1.1740824942558362E-2</v>
      </c>
      <c r="F378" s="2">
        <v>4.5958611834421736E-2</v>
      </c>
      <c r="G378" s="2">
        <v>0.36516364833923448</v>
      </c>
      <c r="M378" s="4"/>
      <c r="N378" s="4"/>
      <c r="O378" s="4" t="s">
        <v>38</v>
      </c>
      <c r="P378" s="4" t="s">
        <v>6</v>
      </c>
      <c r="Q378" s="4" t="s">
        <v>39</v>
      </c>
      <c r="R378" s="4" t="s">
        <v>40</v>
      </c>
      <c r="S378" s="4" t="s">
        <v>41</v>
      </c>
      <c r="T378" s="4" t="s">
        <v>42</v>
      </c>
      <c r="U378" s="4" t="s">
        <v>43</v>
      </c>
      <c r="V378" s="4" t="s">
        <v>44</v>
      </c>
      <c r="AE378" s="2" t="s">
        <v>25</v>
      </c>
      <c r="AF378" s="2">
        <v>0.62830609549473571</v>
      </c>
    </row>
    <row r="379" spans="1:39" x14ac:dyDescent="0.35">
      <c r="A379" s="2" t="s">
        <v>21</v>
      </c>
      <c r="B379" s="2">
        <v>0.37773581520947341</v>
      </c>
      <c r="C379" s="2">
        <v>4.5810096404036181E-2</v>
      </c>
      <c r="D379" s="2">
        <v>8.2456891572092896</v>
      </c>
      <c r="E379" s="2">
        <v>3.3023149923565193E-15</v>
      </c>
      <c r="F379" s="2">
        <v>0.28763989701874432</v>
      </c>
      <c r="G379" s="2">
        <v>0.46783173340020251</v>
      </c>
      <c r="M379" s="2"/>
      <c r="N379" s="2" t="s">
        <v>32</v>
      </c>
      <c r="O379" s="2">
        <v>844.74864717388107</v>
      </c>
      <c r="P379" s="2">
        <v>233.47969395083314</v>
      </c>
      <c r="Q379" s="2">
        <v>3.6180818677609317</v>
      </c>
      <c r="R379" s="2">
        <v>3.4010547110606979E-4</v>
      </c>
      <c r="S379" s="2">
        <v>385.56249669444691</v>
      </c>
      <c r="T379" s="2">
        <v>1303.9347976533152</v>
      </c>
      <c r="U379" s="2">
        <v>385.56249669444691</v>
      </c>
      <c r="V379" s="2">
        <v>1303.9347976533152</v>
      </c>
      <c r="AE379" s="2" t="s">
        <v>26</v>
      </c>
      <c r="AF379" s="2">
        <v>0.6198102348203296</v>
      </c>
    </row>
    <row r="380" spans="1:39" x14ac:dyDescent="0.35">
      <c r="A380" s="2" t="s">
        <v>95</v>
      </c>
      <c r="B380" s="2">
        <v>224.39793909952627</v>
      </c>
      <c r="C380" s="2">
        <v>98.564706046258152</v>
      </c>
      <c r="D380" s="2">
        <v>2.2766560983219732</v>
      </c>
      <c r="E380" s="2">
        <v>2.3406546815427517E-2</v>
      </c>
      <c r="F380" s="2">
        <v>30.548146378842887</v>
      </c>
      <c r="G380" s="2">
        <v>418.24773182020965</v>
      </c>
      <c r="M380" s="2"/>
      <c r="N380" s="2" t="s">
        <v>53</v>
      </c>
      <c r="O380" s="2">
        <v>0.19881711223329404</v>
      </c>
      <c r="P380" s="2">
        <v>6.6006947781709735E-2</v>
      </c>
      <c r="Q380" s="2">
        <v>3.0120634102155148</v>
      </c>
      <c r="R380" s="2">
        <v>2.7819262236112243E-3</v>
      </c>
      <c r="S380" s="2">
        <v>6.9000785408902282E-2</v>
      </c>
      <c r="T380" s="2">
        <v>0.32863343905768583</v>
      </c>
      <c r="U380" s="2">
        <v>6.9000785408902282E-2</v>
      </c>
      <c r="V380" s="2">
        <v>0.32863343905768583</v>
      </c>
      <c r="AE380" s="2" t="s">
        <v>6</v>
      </c>
      <c r="AF380" s="2">
        <v>729.4540941032418</v>
      </c>
    </row>
    <row r="381" spans="1:39" ht="15" thickBot="1" x14ac:dyDescent="0.4">
      <c r="A381" s="3" t="s">
        <v>93</v>
      </c>
      <c r="B381" s="3">
        <v>341.41119323363353</v>
      </c>
      <c r="C381" s="3">
        <v>231.19990723145668</v>
      </c>
      <c r="D381" s="3">
        <v>1.4766926047761912</v>
      </c>
      <c r="E381" s="3">
        <v>0.1406521079612621</v>
      </c>
      <c r="F381" s="3">
        <v>-113.2957286621737</v>
      </c>
      <c r="G381" s="3">
        <v>796.11811512944075</v>
      </c>
      <c r="M381" s="2"/>
      <c r="N381" s="2" t="s">
        <v>54</v>
      </c>
      <c r="O381" s="2">
        <v>456.55592518580733</v>
      </c>
      <c r="P381" s="2">
        <v>105.0589932995952</v>
      </c>
      <c r="Q381" s="2">
        <v>4.3457100705681944</v>
      </c>
      <c r="R381" s="2">
        <v>1.8176376718881997E-5</v>
      </c>
      <c r="S381" s="2">
        <v>249.93566673778719</v>
      </c>
      <c r="T381" s="2">
        <v>663.17618363382746</v>
      </c>
      <c r="U381" s="2">
        <v>249.93566673778719</v>
      </c>
      <c r="V381" s="2">
        <v>663.17618363382746</v>
      </c>
      <c r="AE381" s="3" t="s">
        <v>27</v>
      </c>
      <c r="AF381" s="3">
        <v>359</v>
      </c>
    </row>
    <row r="382" spans="1:39" x14ac:dyDescent="0.35">
      <c r="A382"/>
      <c r="M382" s="2"/>
      <c r="N382" s="2" t="s">
        <v>55</v>
      </c>
      <c r="O382" s="2">
        <v>0.19546352776400636</v>
      </c>
      <c r="P382" s="2">
        <v>8.0997871640736935E-2</v>
      </c>
      <c r="Q382" s="2">
        <v>2.4131933815616491</v>
      </c>
      <c r="R382" s="2">
        <v>1.6322231576546904E-2</v>
      </c>
      <c r="S382" s="2">
        <v>3.6164445919357552E-2</v>
      </c>
      <c r="T382" s="2">
        <v>0.35476260960865513</v>
      </c>
      <c r="U382" s="2">
        <v>3.6164445919357552E-2</v>
      </c>
      <c r="V382" s="2">
        <v>0.35476260960865513</v>
      </c>
    </row>
    <row r="383" spans="1:39" ht="15" thickBot="1" x14ac:dyDescent="0.4">
      <c r="A383"/>
      <c r="M383" s="2"/>
      <c r="N383" s="2" t="s">
        <v>21</v>
      </c>
      <c r="O383" s="2">
        <v>0.37850876632522534</v>
      </c>
      <c r="P383" s="2">
        <v>4.588364368780172E-2</v>
      </c>
      <c r="Q383" s="2">
        <v>8.2493179683080147</v>
      </c>
      <c r="R383" s="2">
        <v>3.1950631476561043E-15</v>
      </c>
      <c r="S383" s="2">
        <v>0.28826908270028251</v>
      </c>
      <c r="T383" s="2">
        <v>0.46874844995016818</v>
      </c>
      <c r="U383" s="2">
        <v>0.28826908270028251</v>
      </c>
      <c r="V383" s="2">
        <v>0.46874844995016818</v>
      </c>
      <c r="AE383" t="s">
        <v>28</v>
      </c>
    </row>
    <row r="384" spans="1:39" ht="15" thickBot="1" x14ac:dyDescent="0.4">
      <c r="A384"/>
      <c r="M384" s="3"/>
      <c r="N384" s="3" t="s">
        <v>95</v>
      </c>
      <c r="O384" s="3">
        <v>225.12432538936051</v>
      </c>
      <c r="P384" s="3">
        <v>98.728165532691847</v>
      </c>
      <c r="Q384" s="3">
        <v>2.2802441853820845</v>
      </c>
      <c r="R384" s="3">
        <v>2.3188942219294743E-2</v>
      </c>
      <c r="S384" s="3">
        <v>30.954950281305855</v>
      </c>
      <c r="T384" s="3">
        <v>419.29370049741516</v>
      </c>
      <c r="U384" s="3">
        <v>30.954950281305855</v>
      </c>
      <c r="V384" s="3">
        <v>419.29370049741516</v>
      </c>
      <c r="AE384" s="4"/>
      <c r="AF384" s="4" t="s">
        <v>33</v>
      </c>
      <c r="AG384" s="4" t="s">
        <v>34</v>
      </c>
      <c r="AH384" s="4" t="s">
        <v>35</v>
      </c>
      <c r="AI384" s="4" t="s">
        <v>36</v>
      </c>
      <c r="AJ384" s="4" t="s">
        <v>37</v>
      </c>
    </row>
    <row r="385" spans="31:39" x14ac:dyDescent="0.35">
      <c r="AE385" s="2" t="s">
        <v>29</v>
      </c>
      <c r="AF385" s="2">
        <v>8</v>
      </c>
      <c r="AG385" s="2">
        <v>314810935.99022186</v>
      </c>
      <c r="AH385" s="2">
        <v>39351366.998777732</v>
      </c>
      <c r="AI385" s="2">
        <v>73.954378440729485</v>
      </c>
      <c r="AJ385" s="2">
        <v>1.4031587483246964E-70</v>
      </c>
    </row>
    <row r="386" spans="31:39" x14ac:dyDescent="0.35">
      <c r="AE386" s="2" t="s">
        <v>30</v>
      </c>
      <c r="AF386" s="2">
        <v>350</v>
      </c>
      <c r="AG386" s="2">
        <v>186236146.39139342</v>
      </c>
      <c r="AH386" s="2">
        <v>532103.27540398121</v>
      </c>
      <c r="AI386" s="2"/>
      <c r="AJ386" s="2"/>
    </row>
    <row r="387" spans="31:39" ht="15" thickBot="1" x14ac:dyDescent="0.4">
      <c r="AE387" s="3" t="s">
        <v>31</v>
      </c>
      <c r="AF387" s="3">
        <v>358</v>
      </c>
      <c r="AG387" s="3">
        <v>501047082.38161528</v>
      </c>
      <c r="AH387" s="3"/>
      <c r="AI387" s="3"/>
      <c r="AJ387" s="3"/>
    </row>
    <row r="388" spans="31:39" ht="15" thickBot="1" x14ac:dyDescent="0.4"/>
    <row r="389" spans="31:39" x14ac:dyDescent="0.35">
      <c r="AE389" s="4"/>
      <c r="AF389" s="4" t="s">
        <v>38</v>
      </c>
      <c r="AG389" s="4" t="s">
        <v>6</v>
      </c>
      <c r="AH389" s="4" t="s">
        <v>39</v>
      </c>
      <c r="AI389" s="4" t="s">
        <v>40</v>
      </c>
      <c r="AJ389" s="4" t="s">
        <v>41</v>
      </c>
      <c r="AK389" s="4" t="s">
        <v>42</v>
      </c>
      <c r="AL389" s="4" t="s">
        <v>43</v>
      </c>
      <c r="AM389" s="4" t="s">
        <v>44</v>
      </c>
    </row>
    <row r="390" spans="31:39" x14ac:dyDescent="0.35">
      <c r="AE390" s="2" t="s">
        <v>32</v>
      </c>
      <c r="AF390" s="2">
        <v>493.61746168105816</v>
      </c>
      <c r="AG390" s="2">
        <v>230.49342948933565</v>
      </c>
      <c r="AH390" s="2">
        <v>2.1415684723624477</v>
      </c>
      <c r="AI390" s="2">
        <v>3.2918191164180009E-2</v>
      </c>
      <c r="AJ390" s="2">
        <v>40.29105117141313</v>
      </c>
      <c r="AK390" s="2">
        <v>946.94387219070313</v>
      </c>
      <c r="AL390" s="2">
        <v>40.29105117141313</v>
      </c>
      <c r="AM390" s="2">
        <v>946.94387219070313</v>
      </c>
    </row>
    <row r="391" spans="31:39" x14ac:dyDescent="0.35">
      <c r="AE391" s="2" t="s">
        <v>53</v>
      </c>
      <c r="AF391" s="2">
        <v>0.18543934167503945</v>
      </c>
      <c r="AG391" s="2">
        <v>7.0084963627304944E-2</v>
      </c>
      <c r="AH391" s="2">
        <v>2.6459219221566763</v>
      </c>
      <c r="AI391" s="2">
        <v>8.5145247137637953E-3</v>
      </c>
      <c r="AJ391" s="2">
        <v>4.7598687985884458E-2</v>
      </c>
      <c r="AK391" s="2">
        <v>0.32327999536419444</v>
      </c>
      <c r="AL391" s="2">
        <v>4.7598687985884458E-2</v>
      </c>
      <c r="AM391" s="2">
        <v>0.32327999536419444</v>
      </c>
    </row>
    <row r="392" spans="31:39" x14ac:dyDescent="0.35">
      <c r="AE392" s="2" t="s">
        <v>54</v>
      </c>
      <c r="AF392" s="2">
        <v>690.52269163496919</v>
      </c>
      <c r="AG392" s="2">
        <v>131.38799289174204</v>
      </c>
      <c r="AH392" s="2">
        <v>5.2555996665839144</v>
      </c>
      <c r="AI392" s="2">
        <v>2.5709007845933321E-7</v>
      </c>
      <c r="AJ392" s="2">
        <v>432.11338541899335</v>
      </c>
      <c r="AK392" s="2">
        <v>948.93199785094498</v>
      </c>
      <c r="AL392" s="2">
        <v>432.11338541899335</v>
      </c>
      <c r="AM392" s="2">
        <v>948.93199785094498</v>
      </c>
    </row>
    <row r="393" spans="31:39" x14ac:dyDescent="0.35">
      <c r="AE393" s="2" t="s">
        <v>15</v>
      </c>
      <c r="AF393" s="2">
        <v>-565.57383303393192</v>
      </c>
      <c r="AG393" s="2">
        <v>139.39120154472963</v>
      </c>
      <c r="AH393" s="2">
        <v>-4.0574571907427268</v>
      </c>
      <c r="AI393" s="2">
        <v>6.1216968709382286E-5</v>
      </c>
      <c r="AJ393" s="2">
        <v>-839.72356993921926</v>
      </c>
      <c r="AK393" s="2">
        <v>-291.42409612864458</v>
      </c>
      <c r="AL393" s="2">
        <v>-839.72356993921926</v>
      </c>
      <c r="AM393" s="2">
        <v>-291.42409612864458</v>
      </c>
    </row>
    <row r="394" spans="31:39" x14ac:dyDescent="0.35">
      <c r="AE394" s="2" t="s">
        <v>18</v>
      </c>
      <c r="AF394" s="2">
        <v>528.93399712797077</v>
      </c>
      <c r="AG394" s="2">
        <v>138.29098537517797</v>
      </c>
      <c r="AH394" s="2">
        <v>3.8247901386557754</v>
      </c>
      <c r="AI394" s="2">
        <v>1.5494315801739075E-4</v>
      </c>
      <c r="AJ394" s="2">
        <v>256.9481268805423</v>
      </c>
      <c r="AK394" s="2">
        <v>800.91986737539924</v>
      </c>
      <c r="AL394" s="2">
        <v>256.9481268805423</v>
      </c>
      <c r="AM394" s="2">
        <v>800.91986737539924</v>
      </c>
    </row>
    <row r="395" spans="31:39" x14ac:dyDescent="0.35">
      <c r="AE395" s="2" t="s">
        <v>19</v>
      </c>
      <c r="AF395" s="2">
        <v>549.49078992871227</v>
      </c>
      <c r="AG395" s="2">
        <v>144.1230764284268</v>
      </c>
      <c r="AH395" s="2">
        <v>3.8126496016173772</v>
      </c>
      <c r="AI395" s="2">
        <v>1.6243608775665135E-4</v>
      </c>
      <c r="AJ395" s="2">
        <v>266.03456710423984</v>
      </c>
      <c r="AK395" s="2">
        <v>832.94701275318471</v>
      </c>
      <c r="AL395" s="2">
        <v>266.03456710423984</v>
      </c>
      <c r="AM395" s="2">
        <v>832.94701275318471</v>
      </c>
    </row>
    <row r="396" spans="31:39" x14ac:dyDescent="0.35">
      <c r="AE396" s="2" t="s">
        <v>55</v>
      </c>
      <c r="AF396" s="2">
        <v>0.41400190179629581</v>
      </c>
      <c r="AG396" s="2">
        <v>8.7700231511051607E-2</v>
      </c>
      <c r="AH396" s="2">
        <v>4.7206477641296196</v>
      </c>
      <c r="AI396" s="2">
        <v>3.4058663310950361E-6</v>
      </c>
      <c r="AJ396" s="2">
        <v>0.24151615571731991</v>
      </c>
      <c r="AK396" s="2">
        <v>0.58648764787527174</v>
      </c>
      <c r="AL396" s="2">
        <v>0.24151615571731991</v>
      </c>
      <c r="AM396" s="2">
        <v>0.58648764787527174</v>
      </c>
    </row>
    <row r="397" spans="31:39" x14ac:dyDescent="0.35">
      <c r="AE397" s="2" t="s">
        <v>21</v>
      </c>
      <c r="AF397" s="2">
        <v>0.22304457830087202</v>
      </c>
      <c r="AG397" s="2">
        <v>4.7251634603077179E-2</v>
      </c>
      <c r="AH397" s="2">
        <v>4.720356875999939</v>
      </c>
      <c r="AI397" s="2">
        <v>3.4104479724273755E-6</v>
      </c>
      <c r="AJ397" s="2">
        <v>0.13011171703543895</v>
      </c>
      <c r="AK397" s="2">
        <v>0.31597743956630508</v>
      </c>
      <c r="AL397" s="2">
        <v>0.13011171703543895</v>
      </c>
      <c r="AM397" s="2">
        <v>0.31597743956630508</v>
      </c>
    </row>
    <row r="398" spans="31:39" ht="15" thickBot="1" x14ac:dyDescent="0.4">
      <c r="AE398" s="3" t="s">
        <v>95</v>
      </c>
      <c r="AF398" s="3">
        <v>175.42159603585455</v>
      </c>
      <c r="AG398" s="3">
        <v>91.946103130293864</v>
      </c>
      <c r="AH398" s="3">
        <v>1.90787417915113</v>
      </c>
      <c r="AI398" s="3">
        <v>5.7225575187903006E-2</v>
      </c>
      <c r="AJ398" s="3">
        <v>-5.4147817504990314</v>
      </c>
      <c r="AK398" s="3">
        <v>356.2579738222081</v>
      </c>
      <c r="AL398" s="3">
        <v>-5.4147817504990314</v>
      </c>
      <c r="AM398" s="3">
        <v>356.2579738222081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C1BFB-544E-4EE6-82BB-CB3A2BB74F58}">
  <dimension ref="A1:BG397"/>
  <sheetViews>
    <sheetView zoomScaleNormal="100" workbookViewId="0">
      <selection activeCell="J1" sqref="J1"/>
    </sheetView>
  </sheetViews>
  <sheetFormatPr defaultRowHeight="14.5" x14ac:dyDescent="0.35"/>
  <cols>
    <col min="1" max="1" width="10.453125" style="1" bestFit="1" customWidth="1"/>
  </cols>
  <sheetData>
    <row r="1" spans="1:47" x14ac:dyDescent="0.35">
      <c r="A1" s="1" t="s">
        <v>2</v>
      </c>
      <c r="B1" s="16" t="s">
        <v>52</v>
      </c>
      <c r="C1" s="16" t="s">
        <v>53</v>
      </c>
      <c r="D1" s="16" t="s">
        <v>54</v>
      </c>
      <c r="E1" s="16" t="s">
        <v>15</v>
      </c>
      <c r="F1" s="16" t="s">
        <v>18</v>
      </c>
      <c r="G1" s="16" t="s">
        <v>19</v>
      </c>
      <c r="H1" s="16" t="s">
        <v>21</v>
      </c>
      <c r="I1" s="16" t="s">
        <v>135</v>
      </c>
      <c r="J1" s="16" t="s">
        <v>104</v>
      </c>
      <c r="K1" s="16" t="s">
        <v>105</v>
      </c>
      <c r="L1" s="6" t="s">
        <v>95</v>
      </c>
      <c r="M1" s="6" t="s">
        <v>134</v>
      </c>
      <c r="N1" s="6" t="s">
        <v>93</v>
      </c>
      <c r="O1" t="s">
        <v>89</v>
      </c>
      <c r="P1" t="s">
        <v>88</v>
      </c>
      <c r="Q1" t="s">
        <v>78</v>
      </c>
      <c r="R1" t="s">
        <v>79</v>
      </c>
      <c r="S1" t="s">
        <v>80</v>
      </c>
      <c r="T1" t="s">
        <v>81</v>
      </c>
      <c r="U1" t="s">
        <v>82</v>
      </c>
      <c r="V1" t="s">
        <v>83</v>
      </c>
      <c r="W1" t="s">
        <v>84</v>
      </c>
      <c r="X1" t="s">
        <v>85</v>
      </c>
      <c r="Y1" t="s">
        <v>86</v>
      </c>
      <c r="Z1" t="s">
        <v>87</v>
      </c>
      <c r="AA1" t="s">
        <v>88</v>
      </c>
      <c r="AB1" t="s">
        <v>96</v>
      </c>
      <c r="AC1" t="s">
        <v>97</v>
      </c>
      <c r="AF1" s="15"/>
      <c r="AG1" t="s">
        <v>158</v>
      </c>
      <c r="AH1" s="43"/>
      <c r="AI1" t="s">
        <v>174</v>
      </c>
    </row>
    <row r="2" spans="1:47" x14ac:dyDescent="0.35">
      <c r="A2" s="1">
        <v>40916</v>
      </c>
      <c r="B2">
        <v>5214</v>
      </c>
      <c r="C2">
        <v>5281</v>
      </c>
      <c r="D2">
        <v>1</v>
      </c>
      <c r="E2">
        <v>0</v>
      </c>
      <c r="F2">
        <v>0</v>
      </c>
      <c r="G2">
        <v>0</v>
      </c>
      <c r="H2">
        <v>5549</v>
      </c>
      <c r="I2">
        <v>4638</v>
      </c>
      <c r="J2">
        <f>IF(DAY(A2)&gt;27,1,0)</f>
        <v>0</v>
      </c>
      <c r="K2">
        <f>IF(MONTH(A2)&lt;=6,1,0)</f>
        <v>1</v>
      </c>
      <c r="L2">
        <f t="shared" ref="L2:L65" si="0">IF(MONTH(A2)&gt;=6,1,0)</f>
        <v>0</v>
      </c>
      <c r="M2">
        <v>4372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f>IF(MONTH(R2)&gt;=10,1,0)</f>
        <v>0</v>
      </c>
      <c r="AC2">
        <f t="shared" ref="AC2:AC65" si="1">IF(DAY(A2)&gt;=15,1,0)</f>
        <v>0</v>
      </c>
      <c r="AG2" t="s">
        <v>22</v>
      </c>
    </row>
    <row r="3" spans="1:47" ht="15" thickBot="1" x14ac:dyDescent="0.4">
      <c r="A3" s="1">
        <v>40917</v>
      </c>
      <c r="B3">
        <v>4097</v>
      </c>
      <c r="C3">
        <v>5214</v>
      </c>
      <c r="D3">
        <v>0</v>
      </c>
      <c r="E3">
        <v>1</v>
      </c>
      <c r="F3">
        <v>0</v>
      </c>
      <c r="G3">
        <v>0</v>
      </c>
      <c r="H3">
        <v>4285</v>
      </c>
      <c r="I3">
        <v>4905</v>
      </c>
      <c r="J3">
        <f t="shared" ref="J3:J66" si="2">IF(DAY(A3)&gt;27,1,0)</f>
        <v>0</v>
      </c>
      <c r="K3">
        <f t="shared" ref="K3:K66" si="3">IF(MONTH(A3)&lt;=6,1,0)</f>
        <v>1</v>
      </c>
      <c r="L3">
        <f t="shared" si="0"/>
        <v>0</v>
      </c>
      <c r="M3">
        <v>4624.8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f t="shared" ref="AB3:AB66" si="4">IF(MONTH(R3)&gt;=10,1,0)</f>
        <v>0</v>
      </c>
      <c r="AC3">
        <f t="shared" si="1"/>
        <v>0</v>
      </c>
      <c r="AN3" t="s">
        <v>38</v>
      </c>
      <c r="AO3" t="s">
        <v>6</v>
      </c>
      <c r="AP3" t="s">
        <v>39</v>
      </c>
      <c r="AQ3" t="s">
        <v>40</v>
      </c>
      <c r="AR3" t="s">
        <v>41</v>
      </c>
      <c r="AS3" t="s">
        <v>42</v>
      </c>
      <c r="AT3" t="s">
        <v>43</v>
      </c>
      <c r="AU3" t="s">
        <v>44</v>
      </c>
    </row>
    <row r="4" spans="1:47" x14ac:dyDescent="0.35">
      <c r="A4" s="1">
        <v>40918</v>
      </c>
      <c r="B4">
        <v>3757</v>
      </c>
      <c r="C4">
        <v>4097</v>
      </c>
      <c r="D4">
        <v>0</v>
      </c>
      <c r="E4">
        <v>0</v>
      </c>
      <c r="F4">
        <v>0</v>
      </c>
      <c r="G4">
        <v>0</v>
      </c>
      <c r="H4">
        <v>3950</v>
      </c>
      <c r="I4">
        <v>4864</v>
      </c>
      <c r="J4">
        <f t="shared" si="2"/>
        <v>0</v>
      </c>
      <c r="K4">
        <f t="shared" si="3"/>
        <v>1</v>
      </c>
      <c r="L4">
        <f t="shared" si="0"/>
        <v>0</v>
      </c>
      <c r="M4">
        <v>4645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f t="shared" si="4"/>
        <v>0</v>
      </c>
      <c r="AC4">
        <f t="shared" si="1"/>
        <v>0</v>
      </c>
      <c r="AG4" s="5" t="s">
        <v>23</v>
      </c>
      <c r="AH4" s="5"/>
      <c r="AM4" t="s">
        <v>32</v>
      </c>
      <c r="AN4">
        <v>489.78396303220893</v>
      </c>
      <c r="AO4">
        <v>236.71459025181744</v>
      </c>
      <c r="AP4">
        <v>2.069090724450807</v>
      </c>
      <c r="AQ4">
        <v>3.9279711568727754E-2</v>
      </c>
      <c r="AR4">
        <v>24.203315579067976</v>
      </c>
      <c r="AS4">
        <v>955.36461048534989</v>
      </c>
      <c r="AT4">
        <v>24.203315579067976</v>
      </c>
      <c r="AU4">
        <v>955.36461048534989</v>
      </c>
    </row>
    <row r="5" spans="1:47" x14ac:dyDescent="0.35">
      <c r="A5" s="1">
        <v>40919</v>
      </c>
      <c r="B5">
        <v>4307</v>
      </c>
      <c r="C5">
        <v>3757</v>
      </c>
      <c r="D5">
        <v>0</v>
      </c>
      <c r="E5">
        <v>0</v>
      </c>
      <c r="F5">
        <v>0</v>
      </c>
      <c r="G5">
        <v>0</v>
      </c>
      <c r="H5">
        <v>3996</v>
      </c>
      <c r="I5">
        <v>4356</v>
      </c>
      <c r="J5">
        <f t="shared" si="2"/>
        <v>0</v>
      </c>
      <c r="K5">
        <f t="shared" si="3"/>
        <v>1</v>
      </c>
      <c r="L5">
        <f t="shared" si="0"/>
        <v>0</v>
      </c>
      <c r="M5">
        <v>4513.8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f t="shared" si="4"/>
        <v>0</v>
      </c>
      <c r="AC5">
        <f t="shared" si="1"/>
        <v>0</v>
      </c>
      <c r="AG5" s="2" t="s">
        <v>24</v>
      </c>
      <c r="AH5" s="2">
        <v>0.79575578747435871</v>
      </c>
      <c r="AM5" t="s">
        <v>53</v>
      </c>
      <c r="AN5">
        <v>0.17058141724260603</v>
      </c>
      <c r="AO5">
        <v>7.0386609692851806E-2</v>
      </c>
      <c r="AP5">
        <v>2.4234924510070504</v>
      </c>
      <c r="AQ5">
        <v>1.5884408504624654E-2</v>
      </c>
      <c r="AR5">
        <v>3.2141943452807131E-2</v>
      </c>
      <c r="AS5">
        <v>0.30902089103240493</v>
      </c>
      <c r="AT5">
        <v>3.2141943452807131E-2</v>
      </c>
      <c r="AU5">
        <v>0.30902089103240493</v>
      </c>
    </row>
    <row r="6" spans="1:47" x14ac:dyDescent="0.35">
      <c r="A6" s="1">
        <v>40920</v>
      </c>
      <c r="B6">
        <v>4380</v>
      </c>
      <c r="C6">
        <v>4307</v>
      </c>
      <c r="D6">
        <v>0</v>
      </c>
      <c r="E6">
        <v>0</v>
      </c>
      <c r="F6">
        <v>1</v>
      </c>
      <c r="G6">
        <v>0</v>
      </c>
      <c r="H6">
        <v>4413</v>
      </c>
      <c r="I6">
        <v>4053.6666666666665</v>
      </c>
      <c r="J6">
        <f t="shared" si="2"/>
        <v>0</v>
      </c>
      <c r="K6">
        <f t="shared" si="3"/>
        <v>1</v>
      </c>
      <c r="L6">
        <f t="shared" si="0"/>
        <v>0</v>
      </c>
      <c r="M6">
        <v>4531.2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f t="shared" si="4"/>
        <v>0</v>
      </c>
      <c r="AC6">
        <f t="shared" si="1"/>
        <v>0</v>
      </c>
      <c r="AG6" s="2" t="s">
        <v>25</v>
      </c>
      <c r="AH6" s="2">
        <v>0.63322727329893669</v>
      </c>
      <c r="AM6" t="s">
        <v>54</v>
      </c>
      <c r="AN6">
        <v>709.36198941153225</v>
      </c>
      <c r="AO6">
        <v>131.71253296311269</v>
      </c>
      <c r="AP6">
        <v>5.3856833017568313</v>
      </c>
      <c r="AQ6">
        <v>1.3357068922985786E-7</v>
      </c>
      <c r="AR6">
        <v>450.30399763576611</v>
      </c>
      <c r="AS6">
        <v>968.41998118729839</v>
      </c>
      <c r="AT6">
        <v>450.30399763576611</v>
      </c>
      <c r="AU6">
        <v>968.41998118729839</v>
      </c>
    </row>
    <row r="7" spans="1:47" x14ac:dyDescent="0.35">
      <c r="A7" s="1">
        <v>40921</v>
      </c>
      <c r="B7">
        <v>4075</v>
      </c>
      <c r="C7">
        <v>4380</v>
      </c>
      <c r="D7">
        <v>0</v>
      </c>
      <c r="E7">
        <v>0</v>
      </c>
      <c r="F7">
        <v>0</v>
      </c>
      <c r="G7">
        <v>1</v>
      </c>
      <c r="H7">
        <v>4220</v>
      </c>
      <c r="I7">
        <v>4148</v>
      </c>
      <c r="J7">
        <f t="shared" si="2"/>
        <v>0</v>
      </c>
      <c r="K7">
        <f t="shared" si="3"/>
        <v>1</v>
      </c>
      <c r="L7">
        <f t="shared" si="0"/>
        <v>0</v>
      </c>
      <c r="M7">
        <v>4351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f t="shared" si="4"/>
        <v>0</v>
      </c>
      <c r="AC7">
        <f t="shared" si="1"/>
        <v>0</v>
      </c>
      <c r="AG7" s="2" t="s">
        <v>26</v>
      </c>
      <c r="AH7" s="2">
        <v>0.62050683191046052</v>
      </c>
      <c r="AM7" t="s">
        <v>15</v>
      </c>
      <c r="AN7">
        <v>-555.82130593592774</v>
      </c>
      <c r="AO7">
        <v>139.35425294042994</v>
      </c>
      <c r="AP7">
        <v>-3.988549285062192</v>
      </c>
      <c r="AQ7">
        <v>8.1151998822684348E-5</v>
      </c>
      <c r="AR7">
        <v>-829.90936802087981</v>
      </c>
      <c r="AS7">
        <v>-281.73324385097561</v>
      </c>
      <c r="AT7">
        <v>-829.90936802087981</v>
      </c>
      <c r="AU7">
        <v>-281.73324385097561</v>
      </c>
    </row>
    <row r="8" spans="1:47" x14ac:dyDescent="0.35">
      <c r="A8" s="1">
        <v>40922</v>
      </c>
      <c r="B8">
        <v>4984</v>
      </c>
      <c r="C8">
        <v>4075</v>
      </c>
      <c r="D8">
        <v>1</v>
      </c>
      <c r="E8">
        <v>0</v>
      </c>
      <c r="F8">
        <v>0</v>
      </c>
      <c r="G8">
        <v>0</v>
      </c>
      <c r="H8">
        <v>5281</v>
      </c>
      <c r="I8">
        <v>4254</v>
      </c>
      <c r="J8">
        <f t="shared" si="2"/>
        <v>0</v>
      </c>
      <c r="K8">
        <f t="shared" si="3"/>
        <v>1</v>
      </c>
      <c r="L8">
        <f t="shared" si="0"/>
        <v>0</v>
      </c>
      <c r="M8">
        <v>4123.2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f t="shared" si="4"/>
        <v>0</v>
      </c>
      <c r="AC8">
        <f t="shared" si="1"/>
        <v>0</v>
      </c>
      <c r="AG8" s="2" t="s">
        <v>6</v>
      </c>
      <c r="AH8" s="2">
        <v>728.78552196458645</v>
      </c>
      <c r="AM8" t="s">
        <v>18</v>
      </c>
      <c r="AN8">
        <v>546.31983715579418</v>
      </c>
      <c r="AO8">
        <v>138.67962151083248</v>
      </c>
      <c r="AP8">
        <v>3.9394384784437873</v>
      </c>
      <c r="AQ8">
        <v>9.880722093623955E-5</v>
      </c>
      <c r="AR8">
        <v>273.55866978168388</v>
      </c>
      <c r="AS8">
        <v>819.08100452990448</v>
      </c>
      <c r="AT8">
        <v>273.55866978168388</v>
      </c>
      <c r="AU8">
        <v>819.08100452990448</v>
      </c>
    </row>
    <row r="9" spans="1:47" ht="15" thickBot="1" x14ac:dyDescent="0.4">
      <c r="A9" s="1">
        <v>40923</v>
      </c>
      <c r="B9">
        <v>4625</v>
      </c>
      <c r="C9">
        <v>4984</v>
      </c>
      <c r="D9">
        <v>1</v>
      </c>
      <c r="E9">
        <v>0</v>
      </c>
      <c r="F9">
        <v>0</v>
      </c>
      <c r="G9">
        <v>0</v>
      </c>
      <c r="H9">
        <v>5214</v>
      </c>
      <c r="I9">
        <v>4479.666666666667</v>
      </c>
      <c r="J9">
        <f t="shared" si="2"/>
        <v>0</v>
      </c>
      <c r="K9">
        <f t="shared" si="3"/>
        <v>1</v>
      </c>
      <c r="L9">
        <f t="shared" si="0"/>
        <v>0</v>
      </c>
      <c r="M9">
        <v>4300.6000000000004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f t="shared" si="4"/>
        <v>0</v>
      </c>
      <c r="AC9">
        <f t="shared" si="1"/>
        <v>1</v>
      </c>
      <c r="AG9" s="3" t="s">
        <v>27</v>
      </c>
      <c r="AH9" s="3">
        <v>359</v>
      </c>
      <c r="AM9" t="s">
        <v>19</v>
      </c>
      <c r="AN9">
        <v>563.32392699423212</v>
      </c>
      <c r="AO9">
        <v>144.2358342849594</v>
      </c>
      <c r="AP9">
        <v>3.9055754056325678</v>
      </c>
      <c r="AQ9">
        <v>1.1304015566234459E-4</v>
      </c>
      <c r="AR9">
        <v>279.63455642819559</v>
      </c>
      <c r="AS9">
        <v>847.01329756026871</v>
      </c>
      <c r="AT9">
        <v>279.63455642819559</v>
      </c>
      <c r="AU9">
        <v>847.01329756026871</v>
      </c>
    </row>
    <row r="10" spans="1:47" x14ac:dyDescent="0.35">
      <c r="A10" s="1">
        <v>40924</v>
      </c>
      <c r="B10">
        <v>3706</v>
      </c>
      <c r="C10">
        <v>4625</v>
      </c>
      <c r="D10">
        <v>0</v>
      </c>
      <c r="E10">
        <v>1</v>
      </c>
      <c r="F10">
        <v>0</v>
      </c>
      <c r="G10">
        <v>0</v>
      </c>
      <c r="H10">
        <v>4097</v>
      </c>
      <c r="I10">
        <v>4561.333333333333</v>
      </c>
      <c r="J10">
        <f t="shared" si="2"/>
        <v>0</v>
      </c>
      <c r="K10">
        <f t="shared" si="3"/>
        <v>1</v>
      </c>
      <c r="L10">
        <f t="shared" si="0"/>
        <v>0</v>
      </c>
      <c r="M10">
        <v>4474.2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f t="shared" si="4"/>
        <v>0</v>
      </c>
      <c r="AC10">
        <f t="shared" si="1"/>
        <v>1</v>
      </c>
      <c r="AM10" t="s">
        <v>55</v>
      </c>
      <c r="AN10">
        <v>0.42891485595189527</v>
      </c>
      <c r="AO10">
        <v>8.8478547629309873E-2</v>
      </c>
      <c r="AP10">
        <v>4.8476706212321536</v>
      </c>
      <c r="AQ10">
        <v>1.8901303336898168E-6</v>
      </c>
      <c r="AR10">
        <v>0.25489136442505061</v>
      </c>
      <c r="AS10">
        <v>0.60293834747873998</v>
      </c>
      <c r="AT10">
        <v>0.25489136442505061</v>
      </c>
      <c r="AU10">
        <v>0.60293834747873998</v>
      </c>
    </row>
    <row r="11" spans="1:47" ht="15" thickBot="1" x14ac:dyDescent="0.4">
      <c r="A11" s="1">
        <v>40925</v>
      </c>
      <c r="B11">
        <v>3782</v>
      </c>
      <c r="C11">
        <v>3706</v>
      </c>
      <c r="D11">
        <v>0</v>
      </c>
      <c r="E11">
        <v>0</v>
      </c>
      <c r="F11">
        <v>0</v>
      </c>
      <c r="G11">
        <v>0</v>
      </c>
      <c r="H11">
        <v>3757</v>
      </c>
      <c r="I11">
        <v>4438.333333333333</v>
      </c>
      <c r="J11">
        <f t="shared" si="2"/>
        <v>0</v>
      </c>
      <c r="K11">
        <f t="shared" si="3"/>
        <v>1</v>
      </c>
      <c r="L11">
        <f t="shared" si="0"/>
        <v>0</v>
      </c>
      <c r="M11">
        <v>4354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f t="shared" si="4"/>
        <v>0</v>
      </c>
      <c r="AC11">
        <f t="shared" si="1"/>
        <v>1</v>
      </c>
      <c r="AG11" t="s">
        <v>28</v>
      </c>
      <c r="AM11" t="s">
        <v>21</v>
      </c>
      <c r="AN11">
        <v>0.22052172124771283</v>
      </c>
      <c r="AO11">
        <v>4.7425184147875568E-2</v>
      </c>
      <c r="AP11">
        <v>4.6498864518924847</v>
      </c>
      <c r="AQ11">
        <v>4.7324253836470468E-6</v>
      </c>
      <c r="AR11">
        <v>0.12724378718516377</v>
      </c>
      <c r="AS11">
        <v>0.31379965531026188</v>
      </c>
      <c r="AT11">
        <v>0.12724378718516377</v>
      </c>
      <c r="AU11">
        <v>0.31379965531026188</v>
      </c>
    </row>
    <row r="12" spans="1:47" x14ac:dyDescent="0.35">
      <c r="A12" s="1">
        <v>40926</v>
      </c>
      <c r="B12">
        <v>4263</v>
      </c>
      <c r="C12">
        <v>3782</v>
      </c>
      <c r="D12">
        <v>0</v>
      </c>
      <c r="E12">
        <v>0</v>
      </c>
      <c r="F12">
        <v>0</v>
      </c>
      <c r="G12">
        <v>0</v>
      </c>
      <c r="H12">
        <v>4307</v>
      </c>
      <c r="I12">
        <v>4037.6666666666665</v>
      </c>
      <c r="J12">
        <f t="shared" si="2"/>
        <v>0</v>
      </c>
      <c r="K12">
        <f t="shared" si="3"/>
        <v>1</v>
      </c>
      <c r="L12">
        <f t="shared" si="0"/>
        <v>0</v>
      </c>
      <c r="M12">
        <v>4234.3999999999996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f t="shared" si="4"/>
        <v>0</v>
      </c>
      <c r="AC12">
        <f t="shared" si="1"/>
        <v>1</v>
      </c>
      <c r="AG12" s="4"/>
      <c r="AH12" s="4" t="s">
        <v>33</v>
      </c>
      <c r="AI12" s="4" t="s">
        <v>34</v>
      </c>
      <c r="AJ12" s="4" t="s">
        <v>35</v>
      </c>
      <c r="AK12" s="4" t="s">
        <v>36</v>
      </c>
      <c r="AL12" s="4" t="s">
        <v>37</v>
      </c>
      <c r="AM12" t="s">
        <v>95</v>
      </c>
      <c r="AN12">
        <v>150.61239757982247</v>
      </c>
      <c r="AO12">
        <v>98.538645197894141</v>
      </c>
      <c r="AP12">
        <v>1.5284602023637441</v>
      </c>
      <c r="AQ12">
        <v>0.12731197057333979</v>
      </c>
      <c r="AR12">
        <v>-43.197735465150032</v>
      </c>
      <c r="AS12">
        <v>344.42253062479494</v>
      </c>
      <c r="AT12">
        <v>-43.197735465150032</v>
      </c>
      <c r="AU12">
        <v>344.42253062479494</v>
      </c>
    </row>
    <row r="13" spans="1:47" x14ac:dyDescent="0.35">
      <c r="A13" s="1">
        <v>40927</v>
      </c>
      <c r="B13">
        <v>3901</v>
      </c>
      <c r="C13">
        <v>4263</v>
      </c>
      <c r="D13">
        <v>0</v>
      </c>
      <c r="E13">
        <v>0</v>
      </c>
      <c r="F13">
        <v>1</v>
      </c>
      <c r="G13">
        <v>0</v>
      </c>
      <c r="H13">
        <v>4380</v>
      </c>
      <c r="I13">
        <v>3917</v>
      </c>
      <c r="J13">
        <f t="shared" si="2"/>
        <v>0</v>
      </c>
      <c r="K13">
        <f t="shared" si="3"/>
        <v>1</v>
      </c>
      <c r="L13">
        <f t="shared" si="0"/>
        <v>0</v>
      </c>
      <c r="M13">
        <v>4272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f t="shared" si="4"/>
        <v>0</v>
      </c>
      <c r="AC13">
        <f t="shared" si="1"/>
        <v>1</v>
      </c>
      <c r="AG13" s="2" t="s">
        <v>29</v>
      </c>
      <c r="AH13" s="2">
        <v>12</v>
      </c>
      <c r="AI13" s="2">
        <v>317276677.77089792</v>
      </c>
      <c r="AJ13" s="2">
        <v>26439723.147574827</v>
      </c>
      <c r="AK13" s="2">
        <v>49.78029094749774</v>
      </c>
      <c r="AL13" s="2">
        <v>6.3688480643077622E-68</v>
      </c>
      <c r="AM13" t="s">
        <v>93</v>
      </c>
      <c r="AN13">
        <v>416.65434101716284</v>
      </c>
      <c r="AO13">
        <v>215.52353040992452</v>
      </c>
      <c r="AP13">
        <v>1.9332197288374438</v>
      </c>
      <c r="AQ13">
        <v>5.4024725146337972E-2</v>
      </c>
      <c r="AR13">
        <v>-7.2467996894309863</v>
      </c>
      <c r="AS13">
        <v>840.55548172375666</v>
      </c>
      <c r="AT13">
        <v>-7.2467996894309863</v>
      </c>
      <c r="AU13">
        <v>840.55548172375666</v>
      </c>
    </row>
    <row r="14" spans="1:47" x14ac:dyDescent="0.35">
      <c r="A14" s="1">
        <v>40928</v>
      </c>
      <c r="B14">
        <v>4376</v>
      </c>
      <c r="C14">
        <v>3901</v>
      </c>
      <c r="D14">
        <v>0</v>
      </c>
      <c r="E14">
        <v>0</v>
      </c>
      <c r="F14">
        <v>0</v>
      </c>
      <c r="G14">
        <v>1</v>
      </c>
      <c r="H14">
        <v>4075</v>
      </c>
      <c r="I14">
        <v>3982</v>
      </c>
      <c r="J14">
        <f t="shared" si="2"/>
        <v>0</v>
      </c>
      <c r="K14">
        <f t="shared" si="3"/>
        <v>1</v>
      </c>
      <c r="L14">
        <f t="shared" si="0"/>
        <v>0</v>
      </c>
      <c r="M14">
        <v>4055.4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f t="shared" si="4"/>
        <v>0</v>
      </c>
      <c r="AC14">
        <f t="shared" si="1"/>
        <v>1</v>
      </c>
      <c r="AG14" s="2" t="s">
        <v>30</v>
      </c>
      <c r="AH14" s="2">
        <v>346</v>
      </c>
      <c r="AI14" s="2">
        <v>183770404.61071736</v>
      </c>
      <c r="AJ14" s="2">
        <v>531128.33702519466</v>
      </c>
      <c r="AK14" s="2"/>
      <c r="AL14" s="2"/>
      <c r="AM14" t="s">
        <v>89</v>
      </c>
      <c r="AN14">
        <v>121.70318376191304</v>
      </c>
      <c r="AO14">
        <v>145.51603222034768</v>
      </c>
      <c r="AP14">
        <v>0.83635584275431563</v>
      </c>
      <c r="AQ14">
        <v>0.40353197418009756</v>
      </c>
      <c r="AR14">
        <v>-164.50413630183797</v>
      </c>
      <c r="AS14">
        <v>407.91050382566402</v>
      </c>
      <c r="AT14">
        <v>-164.50413630183797</v>
      </c>
      <c r="AU14">
        <v>407.91050382566402</v>
      </c>
    </row>
    <row r="15" spans="1:47" ht="15" thickBot="1" x14ac:dyDescent="0.4">
      <c r="A15" s="1">
        <v>40929</v>
      </c>
      <c r="B15">
        <v>5661</v>
      </c>
      <c r="C15">
        <v>4376</v>
      </c>
      <c r="D15">
        <v>1</v>
      </c>
      <c r="E15">
        <v>0</v>
      </c>
      <c r="F15">
        <v>0</v>
      </c>
      <c r="G15">
        <v>0</v>
      </c>
      <c r="H15">
        <v>4984</v>
      </c>
      <c r="I15">
        <v>4180</v>
      </c>
      <c r="J15">
        <f t="shared" si="2"/>
        <v>0</v>
      </c>
      <c r="K15">
        <f t="shared" si="3"/>
        <v>1</v>
      </c>
      <c r="L15">
        <f t="shared" si="0"/>
        <v>0</v>
      </c>
      <c r="M15">
        <v>4005.6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f t="shared" si="4"/>
        <v>0</v>
      </c>
      <c r="AC15">
        <f t="shared" si="1"/>
        <v>1</v>
      </c>
      <c r="AG15" s="3" t="s">
        <v>31</v>
      </c>
      <c r="AH15" s="3">
        <v>358</v>
      </c>
      <c r="AI15" s="3">
        <v>501047082.38161528</v>
      </c>
      <c r="AJ15" s="3"/>
      <c r="AK15" s="3"/>
      <c r="AL15" s="3"/>
      <c r="AM15" t="s">
        <v>88</v>
      </c>
      <c r="AN15">
        <v>-6.4890067112451044</v>
      </c>
      <c r="AO15">
        <v>147.76236943265187</v>
      </c>
      <c r="AP15">
        <v>-4.391515063111321E-2</v>
      </c>
      <c r="AQ15">
        <v>0.96499737102798933</v>
      </c>
      <c r="AR15">
        <v>-297.11452141432989</v>
      </c>
      <c r="AS15">
        <v>284.13650799183966</v>
      </c>
      <c r="AT15">
        <v>-297.11452141432989</v>
      </c>
      <c r="AU15">
        <v>284.13650799183966</v>
      </c>
    </row>
    <row r="16" spans="1:47" x14ac:dyDescent="0.35">
      <c r="A16" s="1">
        <v>40930</v>
      </c>
      <c r="B16">
        <v>5299</v>
      </c>
      <c r="C16">
        <v>5661</v>
      </c>
      <c r="D16">
        <v>1</v>
      </c>
      <c r="E16">
        <v>0</v>
      </c>
      <c r="F16">
        <v>0</v>
      </c>
      <c r="G16">
        <v>0</v>
      </c>
      <c r="H16">
        <v>4625</v>
      </c>
      <c r="I16">
        <v>4646</v>
      </c>
      <c r="J16">
        <f t="shared" si="2"/>
        <v>0</v>
      </c>
      <c r="K16">
        <f t="shared" si="3"/>
        <v>1</v>
      </c>
      <c r="L16">
        <f t="shared" si="0"/>
        <v>0</v>
      </c>
      <c r="M16">
        <v>4396.6000000000004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f t="shared" si="4"/>
        <v>0</v>
      </c>
      <c r="AC16">
        <f t="shared" si="1"/>
        <v>1</v>
      </c>
      <c r="AM16" t="s">
        <v>78</v>
      </c>
      <c r="AN16">
        <v>-67.54094784316699</v>
      </c>
      <c r="AO16">
        <v>163.07507604409346</v>
      </c>
      <c r="AP16">
        <v>-0.41417088056365375</v>
      </c>
      <c r="AQ16">
        <v>0.67900559722479703</v>
      </c>
      <c r="AR16">
        <v>-388.28416610998568</v>
      </c>
      <c r="AS16">
        <v>253.20227042365173</v>
      </c>
      <c r="AT16">
        <v>-388.28416610998568</v>
      </c>
      <c r="AU16">
        <v>253.20227042365173</v>
      </c>
    </row>
    <row r="17" spans="1:56" x14ac:dyDescent="0.35">
      <c r="A17" s="1">
        <v>40931</v>
      </c>
      <c r="B17">
        <v>3587</v>
      </c>
      <c r="C17">
        <v>5299</v>
      </c>
      <c r="D17">
        <v>0</v>
      </c>
      <c r="E17">
        <v>1</v>
      </c>
      <c r="F17">
        <v>0</v>
      </c>
      <c r="G17">
        <v>0</v>
      </c>
      <c r="H17">
        <v>3706</v>
      </c>
      <c r="I17">
        <v>5112</v>
      </c>
      <c r="J17">
        <f t="shared" si="2"/>
        <v>0</v>
      </c>
      <c r="K17">
        <f t="shared" si="3"/>
        <v>1</v>
      </c>
      <c r="L17">
        <f t="shared" si="0"/>
        <v>0</v>
      </c>
      <c r="M17">
        <v>4700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f t="shared" si="4"/>
        <v>0</v>
      </c>
      <c r="AC17">
        <f t="shared" si="1"/>
        <v>1</v>
      </c>
      <c r="AE17" s="15"/>
      <c r="AF17" t="s">
        <v>98</v>
      </c>
    </row>
    <row r="18" spans="1:56" x14ac:dyDescent="0.35">
      <c r="A18" s="1">
        <v>40932</v>
      </c>
      <c r="B18">
        <v>3742</v>
      </c>
      <c r="C18">
        <v>3587</v>
      </c>
      <c r="D18">
        <v>0</v>
      </c>
      <c r="E18">
        <v>0</v>
      </c>
      <c r="F18">
        <v>0</v>
      </c>
      <c r="G18">
        <v>0</v>
      </c>
      <c r="H18">
        <v>3782</v>
      </c>
      <c r="I18">
        <v>4849</v>
      </c>
      <c r="J18">
        <f t="shared" si="2"/>
        <v>0</v>
      </c>
      <c r="K18">
        <f t="shared" si="3"/>
        <v>1</v>
      </c>
      <c r="L18">
        <f t="shared" si="0"/>
        <v>0</v>
      </c>
      <c r="M18">
        <v>4564.8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f t="shared" si="4"/>
        <v>0</v>
      </c>
      <c r="AC18">
        <f t="shared" si="1"/>
        <v>1</v>
      </c>
    </row>
    <row r="19" spans="1:56" x14ac:dyDescent="0.35">
      <c r="A19" s="1">
        <v>40933</v>
      </c>
      <c r="B19">
        <v>3516</v>
      </c>
      <c r="C19">
        <v>3742</v>
      </c>
      <c r="D19">
        <v>0</v>
      </c>
      <c r="E19">
        <v>0</v>
      </c>
      <c r="F19">
        <v>0</v>
      </c>
      <c r="G19">
        <v>0</v>
      </c>
      <c r="H19">
        <v>4263</v>
      </c>
      <c r="I19">
        <v>4209.333333333333</v>
      </c>
      <c r="J19">
        <f t="shared" si="2"/>
        <v>0</v>
      </c>
      <c r="K19">
        <f t="shared" si="3"/>
        <v>1</v>
      </c>
      <c r="L19">
        <f t="shared" si="0"/>
        <v>0</v>
      </c>
      <c r="M19">
        <v>4533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f t="shared" si="4"/>
        <v>0</v>
      </c>
      <c r="AC19">
        <f t="shared" si="1"/>
        <v>1</v>
      </c>
    </row>
    <row r="20" spans="1:56" x14ac:dyDescent="0.35">
      <c r="A20" s="1">
        <v>40934</v>
      </c>
      <c r="B20">
        <v>3657</v>
      </c>
      <c r="C20">
        <v>3516</v>
      </c>
      <c r="D20">
        <v>0</v>
      </c>
      <c r="E20">
        <v>0</v>
      </c>
      <c r="F20">
        <v>1</v>
      </c>
      <c r="G20">
        <v>0</v>
      </c>
      <c r="H20">
        <v>3901</v>
      </c>
      <c r="I20">
        <v>3615</v>
      </c>
      <c r="J20">
        <f t="shared" si="2"/>
        <v>0</v>
      </c>
      <c r="K20">
        <f t="shared" si="3"/>
        <v>1</v>
      </c>
      <c r="L20">
        <f t="shared" si="0"/>
        <v>0</v>
      </c>
      <c r="M20">
        <v>4361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f t="shared" si="4"/>
        <v>0</v>
      </c>
      <c r="AC20">
        <f t="shared" si="1"/>
        <v>1</v>
      </c>
      <c r="AI20" t="s">
        <v>22</v>
      </c>
    </row>
    <row r="21" spans="1:56" ht="15" thickBot="1" x14ac:dyDescent="0.4">
      <c r="A21" s="1">
        <v>40935</v>
      </c>
      <c r="B21">
        <v>4107</v>
      </c>
      <c r="C21">
        <v>3657</v>
      </c>
      <c r="D21">
        <v>0</v>
      </c>
      <c r="E21">
        <v>0</v>
      </c>
      <c r="F21">
        <v>0</v>
      </c>
      <c r="G21">
        <v>1</v>
      </c>
      <c r="H21">
        <v>4376</v>
      </c>
      <c r="I21">
        <v>3638.3333333333335</v>
      </c>
      <c r="J21">
        <f t="shared" si="2"/>
        <v>0</v>
      </c>
      <c r="K21">
        <f t="shared" si="3"/>
        <v>1</v>
      </c>
      <c r="L21">
        <f t="shared" si="0"/>
        <v>0</v>
      </c>
      <c r="M21">
        <v>3960.2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f t="shared" si="4"/>
        <v>0</v>
      </c>
      <c r="AC21">
        <f t="shared" si="1"/>
        <v>1</v>
      </c>
      <c r="AE21" s="15" t="s">
        <v>22</v>
      </c>
      <c r="AF21" s="15"/>
      <c r="AY21" t="s">
        <v>22</v>
      </c>
    </row>
    <row r="22" spans="1:56" ht="15" thickBot="1" x14ac:dyDescent="0.4">
      <c r="A22" s="1">
        <v>40936</v>
      </c>
      <c r="B22">
        <v>5166</v>
      </c>
      <c r="C22">
        <v>4107</v>
      </c>
      <c r="D22">
        <v>1</v>
      </c>
      <c r="E22">
        <v>0</v>
      </c>
      <c r="F22">
        <v>0</v>
      </c>
      <c r="G22">
        <v>0</v>
      </c>
      <c r="H22">
        <v>5661</v>
      </c>
      <c r="I22">
        <v>3760</v>
      </c>
      <c r="J22">
        <v>0</v>
      </c>
      <c r="K22">
        <f t="shared" si="3"/>
        <v>1</v>
      </c>
      <c r="L22">
        <f t="shared" si="0"/>
        <v>0</v>
      </c>
      <c r="M22">
        <v>3721.8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f t="shared" si="4"/>
        <v>0</v>
      </c>
      <c r="AC22">
        <f t="shared" si="1"/>
        <v>1</v>
      </c>
      <c r="AI22" s="5" t="s">
        <v>23</v>
      </c>
      <c r="AJ22" s="5"/>
    </row>
    <row r="23" spans="1:56" x14ac:dyDescent="0.35">
      <c r="A23" s="1">
        <v>40937</v>
      </c>
      <c r="B23">
        <v>5031</v>
      </c>
      <c r="C23">
        <v>5166</v>
      </c>
      <c r="D23">
        <v>1</v>
      </c>
      <c r="E23">
        <v>0</v>
      </c>
      <c r="F23">
        <v>0</v>
      </c>
      <c r="G23">
        <v>0</v>
      </c>
      <c r="H23">
        <v>5299</v>
      </c>
      <c r="I23">
        <v>4310</v>
      </c>
      <c r="J23">
        <f t="shared" si="2"/>
        <v>1</v>
      </c>
      <c r="K23">
        <f t="shared" si="3"/>
        <v>1</v>
      </c>
      <c r="L23">
        <f t="shared" si="0"/>
        <v>0</v>
      </c>
      <c r="M23">
        <v>4037.6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f t="shared" si="4"/>
        <v>0</v>
      </c>
      <c r="AC23">
        <f t="shared" si="1"/>
        <v>1</v>
      </c>
      <c r="AE23" s="5" t="s">
        <v>23</v>
      </c>
      <c r="AF23" s="5"/>
      <c r="AI23" s="2" t="s">
        <v>24</v>
      </c>
      <c r="AJ23" s="2">
        <v>0.79591201669314049</v>
      </c>
      <c r="AY23" s="5" t="s">
        <v>23</v>
      </c>
      <c r="AZ23" s="5"/>
    </row>
    <row r="24" spans="1:56" x14ac:dyDescent="0.35">
      <c r="A24" s="1">
        <v>40938</v>
      </c>
      <c r="B24">
        <v>3241</v>
      </c>
      <c r="C24">
        <v>5031</v>
      </c>
      <c r="D24">
        <v>0</v>
      </c>
      <c r="E24">
        <v>1</v>
      </c>
      <c r="F24">
        <v>0</v>
      </c>
      <c r="G24">
        <v>0</v>
      </c>
      <c r="H24">
        <v>3587</v>
      </c>
      <c r="I24">
        <v>4768</v>
      </c>
      <c r="J24">
        <f t="shared" si="2"/>
        <v>1</v>
      </c>
      <c r="K24">
        <f t="shared" si="3"/>
        <v>1</v>
      </c>
      <c r="L24">
        <f t="shared" si="0"/>
        <v>0</v>
      </c>
      <c r="M24">
        <v>4295.3999999999996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f t="shared" si="4"/>
        <v>0</v>
      </c>
      <c r="AC24">
        <f t="shared" si="1"/>
        <v>1</v>
      </c>
      <c r="AE24" s="2" t="s">
        <v>24</v>
      </c>
      <c r="AF24" s="2">
        <v>0.79190923345124065</v>
      </c>
      <c r="AI24" s="2" t="s">
        <v>25</v>
      </c>
      <c r="AJ24" s="2">
        <v>0.63347593831654203</v>
      </c>
      <c r="AY24" s="2" t="s">
        <v>24</v>
      </c>
      <c r="AZ24" s="2">
        <v>0.79608305640612942</v>
      </c>
    </row>
    <row r="25" spans="1:56" x14ac:dyDescent="0.35">
      <c r="A25" s="1">
        <v>40939</v>
      </c>
      <c r="B25">
        <v>3794</v>
      </c>
      <c r="C25">
        <v>3241</v>
      </c>
      <c r="D25">
        <v>0</v>
      </c>
      <c r="E25">
        <v>0</v>
      </c>
      <c r="F25">
        <v>0</v>
      </c>
      <c r="G25">
        <v>0</v>
      </c>
      <c r="H25">
        <v>3742</v>
      </c>
      <c r="I25">
        <v>4479.333333333333</v>
      </c>
      <c r="J25">
        <f t="shared" si="2"/>
        <v>1</v>
      </c>
      <c r="K25">
        <f t="shared" si="3"/>
        <v>1</v>
      </c>
      <c r="L25">
        <f t="shared" si="0"/>
        <v>0</v>
      </c>
      <c r="M25">
        <v>4240.3999999999996</v>
      </c>
      <c r="N25">
        <v>1</v>
      </c>
      <c r="O25">
        <v>0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f t="shared" si="4"/>
        <v>0</v>
      </c>
      <c r="AC25">
        <f t="shared" si="1"/>
        <v>1</v>
      </c>
      <c r="AE25" s="2" t="s">
        <v>25</v>
      </c>
      <c r="AF25" s="2">
        <v>0.62712023402533157</v>
      </c>
      <c r="AI25" s="2" t="s">
        <v>26</v>
      </c>
      <c r="AJ25" s="2">
        <v>0.62402402841639559</v>
      </c>
      <c r="AY25" s="2" t="s">
        <v>25</v>
      </c>
      <c r="AZ25" s="2">
        <v>0.6337482326969246</v>
      </c>
    </row>
    <row r="26" spans="1:56" x14ac:dyDescent="0.35">
      <c r="A26" s="1">
        <v>40940</v>
      </c>
      <c r="B26">
        <v>3987</v>
      </c>
      <c r="C26">
        <v>3794</v>
      </c>
      <c r="D26">
        <v>0</v>
      </c>
      <c r="E26">
        <v>0</v>
      </c>
      <c r="F26">
        <v>0</v>
      </c>
      <c r="G26">
        <v>0</v>
      </c>
      <c r="H26">
        <v>3516</v>
      </c>
      <c r="I26">
        <v>4022</v>
      </c>
      <c r="J26">
        <f t="shared" si="2"/>
        <v>0</v>
      </c>
      <c r="K26">
        <f t="shared" si="3"/>
        <v>1</v>
      </c>
      <c r="L26">
        <f t="shared" si="0"/>
        <v>0</v>
      </c>
      <c r="M26">
        <v>4267.8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f t="shared" si="4"/>
        <v>0</v>
      </c>
      <c r="AC26">
        <f t="shared" si="1"/>
        <v>0</v>
      </c>
      <c r="AE26" s="2" t="s">
        <v>26</v>
      </c>
      <c r="AF26" s="2">
        <v>0.61463909392856364</v>
      </c>
      <c r="AI26" s="2" t="s">
        <v>6</v>
      </c>
      <c r="AJ26" s="2">
        <v>725.40041650589217</v>
      </c>
      <c r="AY26" s="2" t="s">
        <v>26</v>
      </c>
      <c r="AZ26" s="2">
        <v>0.62322375662499718</v>
      </c>
    </row>
    <row r="27" spans="1:56" ht="15" thickBot="1" x14ac:dyDescent="0.4">
      <c r="A27" s="1">
        <v>40941</v>
      </c>
      <c r="B27">
        <v>3841</v>
      </c>
      <c r="C27">
        <v>3987</v>
      </c>
      <c r="D27">
        <v>0</v>
      </c>
      <c r="E27">
        <v>0</v>
      </c>
      <c r="F27">
        <v>1</v>
      </c>
      <c r="G27">
        <v>0</v>
      </c>
      <c r="H27">
        <v>3657</v>
      </c>
      <c r="I27">
        <v>3674</v>
      </c>
      <c r="J27">
        <f t="shared" si="2"/>
        <v>0</v>
      </c>
      <c r="K27">
        <f t="shared" si="3"/>
        <v>1</v>
      </c>
      <c r="L27">
        <f t="shared" si="0"/>
        <v>0</v>
      </c>
      <c r="M27">
        <v>4243.8</v>
      </c>
      <c r="N27">
        <v>0</v>
      </c>
      <c r="O27">
        <v>0</v>
      </c>
      <c r="P27">
        <v>0</v>
      </c>
      <c r="Q27">
        <v>0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f t="shared" si="4"/>
        <v>0</v>
      </c>
      <c r="AC27">
        <f t="shared" si="1"/>
        <v>0</v>
      </c>
      <c r="AE27" s="2" t="s">
        <v>6</v>
      </c>
      <c r="AF27" s="2">
        <v>731.6627819019352</v>
      </c>
      <c r="AI27" s="3" t="s">
        <v>27</v>
      </c>
      <c r="AJ27" s="3">
        <v>359</v>
      </c>
      <c r="AY27" s="2" t="s">
        <v>6</v>
      </c>
      <c r="AZ27" s="2">
        <v>726.1720202152087</v>
      </c>
    </row>
    <row r="28" spans="1:56" ht="15" thickBot="1" x14ac:dyDescent="0.4">
      <c r="A28" s="1">
        <v>40942</v>
      </c>
      <c r="B28">
        <v>4489</v>
      </c>
      <c r="C28">
        <v>3841</v>
      </c>
      <c r="D28">
        <v>0</v>
      </c>
      <c r="E28">
        <v>0</v>
      </c>
      <c r="F28">
        <v>0</v>
      </c>
      <c r="G28">
        <v>1</v>
      </c>
      <c r="H28">
        <v>4107</v>
      </c>
      <c r="I28">
        <v>3874</v>
      </c>
      <c r="J28">
        <f t="shared" si="2"/>
        <v>0</v>
      </c>
      <c r="K28">
        <f t="shared" si="3"/>
        <v>1</v>
      </c>
      <c r="L28">
        <f t="shared" si="0"/>
        <v>0</v>
      </c>
      <c r="M28">
        <v>3978.8</v>
      </c>
      <c r="N28">
        <v>0</v>
      </c>
      <c r="O28">
        <v>0</v>
      </c>
      <c r="P28">
        <v>0</v>
      </c>
      <c r="Q28">
        <v>0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f t="shared" si="4"/>
        <v>0</v>
      </c>
      <c r="AC28">
        <f t="shared" si="1"/>
        <v>0</v>
      </c>
      <c r="AE28" s="3" t="s">
        <v>27</v>
      </c>
      <c r="AF28" s="3">
        <v>359</v>
      </c>
      <c r="AY28" s="3" t="s">
        <v>27</v>
      </c>
      <c r="AZ28" s="3">
        <v>359</v>
      </c>
    </row>
    <row r="29" spans="1:56" ht="15" thickBot="1" x14ac:dyDescent="0.4">
      <c r="A29" s="1">
        <v>40943</v>
      </c>
      <c r="B29">
        <v>5628</v>
      </c>
      <c r="C29">
        <v>4489</v>
      </c>
      <c r="D29">
        <v>1</v>
      </c>
      <c r="E29">
        <v>0</v>
      </c>
      <c r="F29">
        <v>0</v>
      </c>
      <c r="G29">
        <v>0</v>
      </c>
      <c r="H29">
        <v>5166</v>
      </c>
      <c r="I29">
        <v>4105.666666666667</v>
      </c>
      <c r="J29">
        <f t="shared" si="2"/>
        <v>0</v>
      </c>
      <c r="K29">
        <f t="shared" si="3"/>
        <v>1</v>
      </c>
      <c r="L29">
        <f t="shared" si="0"/>
        <v>0</v>
      </c>
      <c r="M29">
        <v>3870.4</v>
      </c>
      <c r="N29">
        <v>0</v>
      </c>
      <c r="O29">
        <v>0</v>
      </c>
      <c r="P29">
        <v>0</v>
      </c>
      <c r="Q29">
        <v>0</v>
      </c>
      <c r="R29">
        <v>1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f t="shared" si="4"/>
        <v>0</v>
      </c>
      <c r="AC29">
        <f t="shared" si="1"/>
        <v>0</v>
      </c>
      <c r="AI29" t="s">
        <v>28</v>
      </c>
    </row>
    <row r="30" spans="1:56" ht="15" thickBot="1" x14ac:dyDescent="0.4">
      <c r="A30" s="1">
        <v>40944</v>
      </c>
      <c r="B30">
        <v>4295</v>
      </c>
      <c r="C30">
        <v>5628</v>
      </c>
      <c r="D30">
        <v>1</v>
      </c>
      <c r="E30">
        <v>0</v>
      </c>
      <c r="F30">
        <v>0</v>
      </c>
      <c r="G30">
        <v>0</v>
      </c>
      <c r="H30">
        <v>5031</v>
      </c>
      <c r="I30">
        <v>4652.666666666667</v>
      </c>
      <c r="J30">
        <f t="shared" si="2"/>
        <v>0</v>
      </c>
      <c r="K30">
        <f t="shared" si="3"/>
        <v>1</v>
      </c>
      <c r="L30">
        <f t="shared" si="0"/>
        <v>0</v>
      </c>
      <c r="M30">
        <v>4347.8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f t="shared" si="4"/>
        <v>0</v>
      </c>
      <c r="AC30">
        <f t="shared" si="1"/>
        <v>0</v>
      </c>
      <c r="AE30" t="s">
        <v>28</v>
      </c>
      <c r="AI30" s="4"/>
      <c r="AJ30" s="4" t="s">
        <v>33</v>
      </c>
      <c r="AK30" s="4" t="s">
        <v>34</v>
      </c>
      <c r="AL30" s="4" t="s">
        <v>35</v>
      </c>
      <c r="AM30" s="4" t="s">
        <v>36</v>
      </c>
      <c r="AN30" s="4" t="s">
        <v>37</v>
      </c>
      <c r="AY30" t="s">
        <v>28</v>
      </c>
    </row>
    <row r="31" spans="1:56" x14ac:dyDescent="0.35">
      <c r="A31" s="1">
        <v>40945</v>
      </c>
      <c r="B31">
        <v>3259</v>
      </c>
      <c r="C31">
        <v>4295</v>
      </c>
      <c r="D31">
        <v>0</v>
      </c>
      <c r="E31">
        <v>1</v>
      </c>
      <c r="F31">
        <v>0</v>
      </c>
      <c r="G31">
        <v>0</v>
      </c>
      <c r="H31">
        <v>3241</v>
      </c>
      <c r="I31">
        <v>4804</v>
      </c>
      <c r="J31">
        <f t="shared" si="2"/>
        <v>0</v>
      </c>
      <c r="K31">
        <f t="shared" si="3"/>
        <v>1</v>
      </c>
      <c r="L31">
        <f t="shared" si="0"/>
        <v>0</v>
      </c>
      <c r="M31">
        <v>4448</v>
      </c>
      <c r="N31">
        <v>0</v>
      </c>
      <c r="O31">
        <v>0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f t="shared" si="4"/>
        <v>0</v>
      </c>
      <c r="AC31">
        <f t="shared" si="1"/>
        <v>0</v>
      </c>
      <c r="AE31" s="4"/>
      <c r="AF31" s="4" t="s">
        <v>33</v>
      </c>
      <c r="AI31" s="2" t="s">
        <v>29</v>
      </c>
      <c r="AJ31" s="2">
        <v>9</v>
      </c>
      <c r="AK31" s="2">
        <v>317401270.6524595</v>
      </c>
      <c r="AL31" s="2">
        <v>35266807.850273281</v>
      </c>
      <c r="AM31" s="2">
        <v>67.020945502953339</v>
      </c>
      <c r="AN31" s="2">
        <v>1.1144339530077211E-70</v>
      </c>
      <c r="AY31" s="4"/>
      <c r="AZ31" s="4" t="s">
        <v>33</v>
      </c>
      <c r="BA31" s="4" t="s">
        <v>34</v>
      </c>
      <c r="BB31" s="4" t="s">
        <v>35</v>
      </c>
      <c r="BC31" s="4" t="s">
        <v>36</v>
      </c>
      <c r="BD31" s="4" t="s">
        <v>37</v>
      </c>
    </row>
    <row r="32" spans="1:56" x14ac:dyDescent="0.35">
      <c r="A32" s="1">
        <v>40946</v>
      </c>
      <c r="B32">
        <v>3582</v>
      </c>
      <c r="C32">
        <v>3259</v>
      </c>
      <c r="D32">
        <v>0</v>
      </c>
      <c r="E32">
        <v>0</v>
      </c>
      <c r="F32">
        <v>0</v>
      </c>
      <c r="G32">
        <v>0</v>
      </c>
      <c r="H32">
        <v>3794</v>
      </c>
      <c r="I32">
        <v>4394</v>
      </c>
      <c r="J32">
        <f t="shared" si="2"/>
        <v>0</v>
      </c>
      <c r="K32">
        <f t="shared" si="3"/>
        <v>1</v>
      </c>
      <c r="L32">
        <f t="shared" si="0"/>
        <v>0</v>
      </c>
      <c r="M32">
        <v>4302.3999999999996</v>
      </c>
      <c r="N32">
        <v>0</v>
      </c>
      <c r="O32">
        <v>0</v>
      </c>
      <c r="P32">
        <v>0</v>
      </c>
      <c r="Q32">
        <v>0</v>
      </c>
      <c r="R32">
        <v>1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f t="shared" si="4"/>
        <v>0</v>
      </c>
      <c r="AC32">
        <f t="shared" si="1"/>
        <v>0</v>
      </c>
      <c r="AE32" s="2" t="s">
        <v>29</v>
      </c>
      <c r="AF32" s="2">
        <v>10</v>
      </c>
      <c r="AI32" s="2" t="s">
        <v>30</v>
      </c>
      <c r="AJ32" s="2">
        <v>349</v>
      </c>
      <c r="AK32" s="2">
        <v>183645811.72915575</v>
      </c>
      <c r="AL32" s="2">
        <v>526205.76426692191</v>
      </c>
      <c r="AM32" s="2"/>
      <c r="AN32" s="2"/>
      <c r="AY32" s="2" t="s">
        <v>29</v>
      </c>
      <c r="AZ32" s="2">
        <v>10</v>
      </c>
      <c r="BA32" s="2">
        <v>317537702.95729905</v>
      </c>
      <c r="BB32" s="2">
        <v>31753770.295729905</v>
      </c>
      <c r="BC32" s="2">
        <v>60.216606353199651</v>
      </c>
      <c r="BD32" s="2">
        <v>8.2761433769669504E-70</v>
      </c>
    </row>
    <row r="33" spans="1:59" ht="15" thickBot="1" x14ac:dyDescent="0.4">
      <c r="A33" s="1">
        <v>40947</v>
      </c>
      <c r="B33">
        <v>3878</v>
      </c>
      <c r="C33">
        <v>3582</v>
      </c>
      <c r="D33">
        <v>0</v>
      </c>
      <c r="E33">
        <v>0</v>
      </c>
      <c r="F33">
        <v>0</v>
      </c>
      <c r="G33">
        <v>0</v>
      </c>
      <c r="H33">
        <v>3987</v>
      </c>
      <c r="I33">
        <v>3712</v>
      </c>
      <c r="J33">
        <f t="shared" si="2"/>
        <v>0</v>
      </c>
      <c r="K33">
        <f t="shared" si="3"/>
        <v>1</v>
      </c>
      <c r="L33">
        <f t="shared" si="0"/>
        <v>0</v>
      </c>
      <c r="M33">
        <v>4250.6000000000004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f t="shared" si="4"/>
        <v>0</v>
      </c>
      <c r="AC33">
        <f t="shared" si="1"/>
        <v>0</v>
      </c>
      <c r="AE33" s="2" t="s">
        <v>30</v>
      </c>
      <c r="AF33" s="2">
        <v>349</v>
      </c>
      <c r="AI33" s="3" t="s">
        <v>31</v>
      </c>
      <c r="AJ33" s="3">
        <v>358</v>
      </c>
      <c r="AK33" s="3">
        <v>501047082.38161528</v>
      </c>
      <c r="AL33" s="3"/>
      <c r="AM33" s="3"/>
      <c r="AN33" s="3"/>
      <c r="AY33" s="2" t="s">
        <v>30</v>
      </c>
      <c r="AZ33" s="2">
        <v>348</v>
      </c>
      <c r="BA33" s="2">
        <v>183509379.42431623</v>
      </c>
      <c r="BB33" s="2">
        <v>527325.80294343748</v>
      </c>
      <c r="BC33" s="2"/>
      <c r="BD33" s="2"/>
    </row>
    <row r="34" spans="1:59" ht="15" thickBot="1" x14ac:dyDescent="0.4">
      <c r="A34" s="1">
        <v>40948</v>
      </c>
      <c r="B34">
        <v>4423</v>
      </c>
      <c r="C34">
        <v>3878</v>
      </c>
      <c r="D34">
        <v>0</v>
      </c>
      <c r="E34">
        <v>0</v>
      </c>
      <c r="F34">
        <v>1</v>
      </c>
      <c r="G34">
        <v>0</v>
      </c>
      <c r="H34">
        <v>3841</v>
      </c>
      <c r="I34">
        <v>3573</v>
      </c>
      <c r="J34">
        <f t="shared" si="2"/>
        <v>0</v>
      </c>
      <c r="K34">
        <f t="shared" si="3"/>
        <v>1</v>
      </c>
      <c r="L34">
        <f t="shared" si="0"/>
        <v>0</v>
      </c>
      <c r="M34">
        <v>4128.3999999999996</v>
      </c>
      <c r="N34">
        <v>0</v>
      </c>
      <c r="O34">
        <v>0</v>
      </c>
      <c r="P34">
        <v>0</v>
      </c>
      <c r="Q34">
        <v>0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f t="shared" si="4"/>
        <v>0</v>
      </c>
      <c r="AC34">
        <f t="shared" si="1"/>
        <v>0</v>
      </c>
      <c r="AE34" s="3" t="s">
        <v>31</v>
      </c>
      <c r="AF34" s="3">
        <v>359</v>
      </c>
      <c r="AG34" s="3">
        <v>501047082.38161528</v>
      </c>
      <c r="AH34" s="3"/>
      <c r="AY34" s="3" t="s">
        <v>31</v>
      </c>
      <c r="AZ34" s="3">
        <v>358</v>
      </c>
      <c r="BA34" s="3">
        <v>501047082.38161528</v>
      </c>
      <c r="BB34" s="3"/>
      <c r="BC34" s="3"/>
      <c r="BD34" s="3"/>
    </row>
    <row r="35" spans="1:59" ht="15" thickBot="1" x14ac:dyDescent="0.4">
      <c r="A35" s="1">
        <v>40949</v>
      </c>
      <c r="B35">
        <v>4431</v>
      </c>
      <c r="C35">
        <v>4423</v>
      </c>
      <c r="D35">
        <v>0</v>
      </c>
      <c r="E35">
        <v>0</v>
      </c>
      <c r="F35">
        <v>0</v>
      </c>
      <c r="G35">
        <v>1</v>
      </c>
      <c r="H35">
        <v>4489</v>
      </c>
      <c r="I35">
        <v>3961</v>
      </c>
      <c r="J35">
        <f t="shared" si="2"/>
        <v>0</v>
      </c>
      <c r="K35">
        <f t="shared" si="3"/>
        <v>1</v>
      </c>
      <c r="L35">
        <f t="shared" si="0"/>
        <v>0</v>
      </c>
      <c r="M35">
        <v>3887.4</v>
      </c>
      <c r="N35">
        <v>0</v>
      </c>
      <c r="O35">
        <v>0</v>
      </c>
      <c r="P35">
        <v>0</v>
      </c>
      <c r="Q35">
        <v>0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f t="shared" si="4"/>
        <v>0</v>
      </c>
      <c r="AC35">
        <f t="shared" si="1"/>
        <v>0</v>
      </c>
      <c r="AI35" s="4"/>
      <c r="AJ35" s="4" t="s">
        <v>38</v>
      </c>
      <c r="AK35" s="4" t="s">
        <v>6</v>
      </c>
      <c r="AL35" s="4" t="s">
        <v>39</v>
      </c>
      <c r="AM35" s="4" t="s">
        <v>40</v>
      </c>
      <c r="AN35" s="4" t="s">
        <v>41</v>
      </c>
      <c r="AO35" s="4" t="s">
        <v>42</v>
      </c>
      <c r="AP35" s="4" t="s">
        <v>43</v>
      </c>
      <c r="AQ35" s="4" t="s">
        <v>44</v>
      </c>
    </row>
    <row r="36" spans="1:59" x14ac:dyDescent="0.35">
      <c r="A36" s="1">
        <v>40950</v>
      </c>
      <c r="B36">
        <v>5229</v>
      </c>
      <c r="C36">
        <v>4431</v>
      </c>
      <c r="D36">
        <v>1</v>
      </c>
      <c r="E36">
        <v>0</v>
      </c>
      <c r="F36">
        <v>0</v>
      </c>
      <c r="G36">
        <v>0</v>
      </c>
      <c r="H36">
        <v>5628</v>
      </c>
      <c r="I36">
        <v>4244</v>
      </c>
      <c r="J36">
        <f t="shared" si="2"/>
        <v>0</v>
      </c>
      <c r="K36">
        <f t="shared" si="3"/>
        <v>1</v>
      </c>
      <c r="L36">
        <f t="shared" si="0"/>
        <v>0</v>
      </c>
      <c r="M36">
        <v>3914.6</v>
      </c>
      <c r="N36">
        <v>0</v>
      </c>
      <c r="O36">
        <v>0</v>
      </c>
      <c r="P36">
        <v>0</v>
      </c>
      <c r="Q36">
        <v>0</v>
      </c>
      <c r="R36">
        <v>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f t="shared" si="4"/>
        <v>0</v>
      </c>
      <c r="AC36">
        <f t="shared" si="1"/>
        <v>0</v>
      </c>
      <c r="AE36" s="4"/>
      <c r="AF36" s="4" t="s">
        <v>38</v>
      </c>
      <c r="AG36" s="4" t="s">
        <v>6</v>
      </c>
      <c r="AH36" s="4" t="s">
        <v>39</v>
      </c>
      <c r="AI36" s="2" t="s">
        <v>32</v>
      </c>
      <c r="AJ36" s="2">
        <v>330.3898267008808</v>
      </c>
      <c r="AK36" s="2">
        <v>242.24658333366256</v>
      </c>
      <c r="AL36" s="2">
        <v>1.3638575296057431</v>
      </c>
      <c r="AM36" s="2">
        <v>0.17349138452438667</v>
      </c>
      <c r="AN36" s="2">
        <v>-146.05701228278798</v>
      </c>
      <c r="AO36" s="2">
        <v>806.83666568454964</v>
      </c>
      <c r="AP36" s="2">
        <v>-146.05701228278798</v>
      </c>
      <c r="AQ36" s="2">
        <v>806.83666568454964</v>
      </c>
      <c r="AY36" s="4"/>
      <c r="AZ36" s="4" t="s">
        <v>38</v>
      </c>
      <c r="BA36" s="4" t="s">
        <v>6</v>
      </c>
      <c r="BB36" s="4" t="s">
        <v>39</v>
      </c>
      <c r="BC36" s="4" t="s">
        <v>40</v>
      </c>
      <c r="BD36" s="4" t="s">
        <v>41</v>
      </c>
      <c r="BE36" s="4" t="s">
        <v>42</v>
      </c>
      <c r="BF36" s="4" t="s">
        <v>43</v>
      </c>
      <c r="BG36" s="4" t="s">
        <v>44</v>
      </c>
    </row>
    <row r="37" spans="1:59" x14ac:dyDescent="0.35">
      <c r="A37" s="1">
        <v>40951</v>
      </c>
      <c r="B37">
        <v>5357</v>
      </c>
      <c r="C37">
        <v>5229</v>
      </c>
      <c r="D37">
        <v>1</v>
      </c>
      <c r="E37">
        <v>0</v>
      </c>
      <c r="F37">
        <v>0</v>
      </c>
      <c r="G37">
        <v>0</v>
      </c>
      <c r="H37">
        <v>4295</v>
      </c>
      <c r="I37">
        <v>4694.333333333333</v>
      </c>
      <c r="J37">
        <f t="shared" si="2"/>
        <v>0</v>
      </c>
      <c r="K37">
        <f t="shared" si="3"/>
        <v>1</v>
      </c>
      <c r="L37">
        <f t="shared" si="0"/>
        <v>0</v>
      </c>
      <c r="M37">
        <v>4308.6000000000004</v>
      </c>
      <c r="N37">
        <v>0</v>
      </c>
      <c r="O37">
        <v>0</v>
      </c>
      <c r="P37">
        <v>0</v>
      </c>
      <c r="Q37">
        <v>0</v>
      </c>
      <c r="R37">
        <v>1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f t="shared" si="4"/>
        <v>0</v>
      </c>
      <c r="AC37">
        <f t="shared" si="1"/>
        <v>0</v>
      </c>
      <c r="AE37" s="2" t="s">
        <v>32</v>
      </c>
      <c r="AF37" s="2">
        <v>325.4609780544979</v>
      </c>
      <c r="AG37" s="2">
        <v>244.73942551281576</v>
      </c>
      <c r="AH37" s="2">
        <v>1.3298265180305213</v>
      </c>
      <c r="AI37" s="2" t="s">
        <v>53</v>
      </c>
      <c r="AJ37" s="2">
        <v>0.22445560109245111</v>
      </c>
      <c r="AK37" s="2">
        <v>6.1405904492345259E-2</v>
      </c>
      <c r="AL37" s="2">
        <v>3.6552771748591586</v>
      </c>
      <c r="AM37" s="2">
        <v>2.9641258321479457E-4</v>
      </c>
      <c r="AN37" s="2">
        <v>0.10368341645439655</v>
      </c>
      <c r="AO37" s="2">
        <v>0.34522778573050567</v>
      </c>
      <c r="AP37" s="2">
        <v>0.10368341645439655</v>
      </c>
      <c r="AQ37" s="2">
        <v>0.34522778573050567</v>
      </c>
      <c r="AY37" s="2" t="s">
        <v>32</v>
      </c>
      <c r="AZ37" s="2">
        <v>424.590068535645</v>
      </c>
      <c r="BA37" s="2">
        <v>231.88954664870764</v>
      </c>
      <c r="BB37" s="2">
        <v>1.8310013309002746</v>
      </c>
      <c r="BC37" s="2">
        <v>6.7955225050787674E-2</v>
      </c>
      <c r="BD37" s="2">
        <v>-31.491271093781847</v>
      </c>
      <c r="BE37" s="2">
        <v>880.67140816507185</v>
      </c>
      <c r="BF37" s="2">
        <v>-31.491271093781847</v>
      </c>
      <c r="BG37" s="2">
        <v>880.67140816507185</v>
      </c>
    </row>
    <row r="38" spans="1:59" x14ac:dyDescent="0.35">
      <c r="A38" s="1">
        <v>40952</v>
      </c>
      <c r="B38">
        <v>4260</v>
      </c>
      <c r="C38">
        <v>5357</v>
      </c>
      <c r="D38">
        <v>0</v>
      </c>
      <c r="E38">
        <v>1</v>
      </c>
      <c r="F38">
        <v>0</v>
      </c>
      <c r="G38">
        <v>0</v>
      </c>
      <c r="H38">
        <v>3259</v>
      </c>
      <c r="I38">
        <v>5005.666666666667</v>
      </c>
      <c r="J38">
        <f t="shared" si="2"/>
        <v>0</v>
      </c>
      <c r="K38">
        <f t="shared" si="3"/>
        <v>1</v>
      </c>
      <c r="L38">
        <f t="shared" si="0"/>
        <v>0</v>
      </c>
      <c r="M38">
        <v>4663.6000000000004</v>
      </c>
      <c r="N38">
        <v>0</v>
      </c>
      <c r="O38">
        <v>0</v>
      </c>
      <c r="P38">
        <v>0</v>
      </c>
      <c r="Q38">
        <v>0</v>
      </c>
      <c r="R38">
        <v>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f t="shared" si="4"/>
        <v>0</v>
      </c>
      <c r="AC38">
        <f t="shared" si="1"/>
        <v>0</v>
      </c>
      <c r="AE38" s="2" t="s">
        <v>53</v>
      </c>
      <c r="AF38" s="2">
        <v>0.1915075365795984</v>
      </c>
      <c r="AG38" s="2">
        <v>7.3685596783380103E-2</v>
      </c>
      <c r="AH38" s="2">
        <v>2.598981957662494</v>
      </c>
      <c r="AI38" s="2" t="s">
        <v>54</v>
      </c>
      <c r="AJ38" s="2">
        <v>829.98116750562474</v>
      </c>
      <c r="AK38" s="2">
        <v>143.74973791716619</v>
      </c>
      <c r="AL38" s="2">
        <v>5.7737925615133294</v>
      </c>
      <c r="AM38" s="2">
        <v>1.714288651742837E-8</v>
      </c>
      <c r="AN38" s="2">
        <v>547.25640295846085</v>
      </c>
      <c r="AO38" s="2">
        <v>1112.7059320527887</v>
      </c>
      <c r="AP38" s="2">
        <v>547.25640295846085</v>
      </c>
      <c r="AQ38" s="2">
        <v>1112.7059320527887</v>
      </c>
      <c r="AY38" s="2" t="s">
        <v>53</v>
      </c>
      <c r="AZ38" s="2">
        <v>0.17266424118368767</v>
      </c>
      <c r="BA38" s="2">
        <v>7.0112749378688333E-2</v>
      </c>
      <c r="BB38" s="2">
        <v>2.4626653884460445</v>
      </c>
      <c r="BC38" s="2">
        <v>1.4274606989412818E-2</v>
      </c>
      <c r="BD38" s="2">
        <v>3.4766189616158544E-2</v>
      </c>
      <c r="BE38" s="2">
        <v>0.31056229275121683</v>
      </c>
      <c r="BF38" s="2">
        <v>3.4766189616158544E-2</v>
      </c>
      <c r="BG38" s="2">
        <v>0.31056229275121683</v>
      </c>
    </row>
    <row r="39" spans="1:59" x14ac:dyDescent="0.35">
      <c r="A39" s="1">
        <v>40953</v>
      </c>
      <c r="B39">
        <v>6659</v>
      </c>
      <c r="C39">
        <v>4260</v>
      </c>
      <c r="D39">
        <v>0</v>
      </c>
      <c r="E39">
        <v>0</v>
      </c>
      <c r="F39">
        <v>0</v>
      </c>
      <c r="G39">
        <v>0</v>
      </c>
      <c r="H39">
        <v>3582</v>
      </c>
      <c r="I39">
        <v>4948.666666666667</v>
      </c>
      <c r="J39">
        <f t="shared" si="2"/>
        <v>0</v>
      </c>
      <c r="K39">
        <f t="shared" si="3"/>
        <v>1</v>
      </c>
      <c r="L39">
        <f t="shared" si="0"/>
        <v>0</v>
      </c>
      <c r="M39">
        <v>4740</v>
      </c>
      <c r="N39">
        <v>0</v>
      </c>
      <c r="O39">
        <v>0</v>
      </c>
      <c r="P39">
        <v>0</v>
      </c>
      <c r="Q39">
        <v>0</v>
      </c>
      <c r="R39">
        <v>1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f t="shared" si="4"/>
        <v>0</v>
      </c>
      <c r="AC39">
        <f t="shared" si="1"/>
        <v>0</v>
      </c>
      <c r="AE39" s="2" t="s">
        <v>54</v>
      </c>
      <c r="AF39" s="2">
        <v>566.58920085323598</v>
      </c>
      <c r="AG39" s="2">
        <v>179.57491934138133</v>
      </c>
      <c r="AH39" s="2">
        <v>3.1551689007089028</v>
      </c>
      <c r="AI39" s="2" t="s">
        <v>15</v>
      </c>
      <c r="AJ39" s="2">
        <v>-463.50916069195324</v>
      </c>
      <c r="AK39" s="2">
        <v>142.89332198296719</v>
      </c>
      <c r="AL39" s="2">
        <v>-3.243742634433282</v>
      </c>
      <c r="AM39" s="2">
        <v>1.2936462424735257E-3</v>
      </c>
      <c r="AN39" s="2">
        <v>-744.54953960572993</v>
      </c>
      <c r="AO39" s="2">
        <v>-182.46878177817655</v>
      </c>
      <c r="AP39" s="2">
        <v>-744.54953960572993</v>
      </c>
      <c r="AQ39" s="2">
        <v>-182.46878177817655</v>
      </c>
      <c r="AY39" s="2" t="s">
        <v>54</v>
      </c>
      <c r="AZ39" s="2">
        <v>710.16956159851804</v>
      </c>
      <c r="BA39" s="2">
        <v>131.19787481104061</v>
      </c>
      <c r="BB39" s="2">
        <v>5.4129654357690526</v>
      </c>
      <c r="BC39" s="2">
        <v>1.1569879588844594E-7</v>
      </c>
      <c r="BD39" s="2">
        <v>452.12902736520522</v>
      </c>
      <c r="BE39" s="2">
        <v>968.21009583183081</v>
      </c>
      <c r="BF39" s="2">
        <v>452.12902736520522</v>
      </c>
      <c r="BG39" s="2">
        <v>968.21009583183081</v>
      </c>
    </row>
    <row r="40" spans="1:59" x14ac:dyDescent="0.35">
      <c r="A40" s="1">
        <v>40954</v>
      </c>
      <c r="B40">
        <v>3800</v>
      </c>
      <c r="C40">
        <v>6659</v>
      </c>
      <c r="D40">
        <v>0</v>
      </c>
      <c r="E40">
        <v>0</v>
      </c>
      <c r="F40">
        <v>0</v>
      </c>
      <c r="G40">
        <v>0</v>
      </c>
      <c r="H40">
        <v>3878</v>
      </c>
      <c r="I40">
        <v>5425.333333333333</v>
      </c>
      <c r="J40">
        <f t="shared" si="2"/>
        <v>0</v>
      </c>
      <c r="K40">
        <f t="shared" si="3"/>
        <v>1</v>
      </c>
      <c r="L40">
        <f t="shared" si="0"/>
        <v>0</v>
      </c>
      <c r="M40">
        <v>5187.2</v>
      </c>
      <c r="N40">
        <v>0</v>
      </c>
      <c r="O40">
        <v>0</v>
      </c>
      <c r="P40">
        <v>0</v>
      </c>
      <c r="Q40">
        <v>0</v>
      </c>
      <c r="R40">
        <v>1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f t="shared" si="4"/>
        <v>0</v>
      </c>
      <c r="AC40">
        <f t="shared" si="1"/>
        <v>1</v>
      </c>
      <c r="AE40" s="2" t="s">
        <v>15</v>
      </c>
      <c r="AF40" s="2">
        <v>-580.76566611594967</v>
      </c>
      <c r="AG40" s="2">
        <v>166.34292962530799</v>
      </c>
      <c r="AH40" s="2">
        <v>-3.4913757225758872</v>
      </c>
      <c r="AI40" s="2" t="s">
        <v>18</v>
      </c>
      <c r="AJ40" s="2">
        <v>389.19585396680458</v>
      </c>
      <c r="AK40" s="2">
        <v>127.81914691154597</v>
      </c>
      <c r="AL40" s="2">
        <v>3.0448947858816315</v>
      </c>
      <c r="AM40" s="2">
        <v>2.5045020673671293E-3</v>
      </c>
      <c r="AN40" s="2">
        <v>137.80312978660464</v>
      </c>
      <c r="AO40" s="2">
        <v>640.58857814700445</v>
      </c>
      <c r="AP40" s="2">
        <v>137.80312978660464</v>
      </c>
      <c r="AQ40" s="2">
        <v>640.58857814700445</v>
      </c>
      <c r="AY40" s="2" t="s">
        <v>15</v>
      </c>
      <c r="AZ40" s="2">
        <v>-565.1190804924031</v>
      </c>
      <c r="BA40" s="2">
        <v>138.94883987580172</v>
      </c>
      <c r="BB40" s="2">
        <v>-4.0671018268128769</v>
      </c>
      <c r="BC40" s="2">
        <v>5.8918194932236057E-5</v>
      </c>
      <c r="BD40" s="2">
        <v>-838.4042455477877</v>
      </c>
      <c r="BE40" s="2">
        <v>-291.8339154370185</v>
      </c>
      <c r="BF40" s="2">
        <v>-838.4042455477877</v>
      </c>
      <c r="BG40" s="2">
        <v>-291.8339154370185</v>
      </c>
    </row>
    <row r="41" spans="1:59" x14ac:dyDescent="0.35">
      <c r="A41" s="1">
        <v>40955</v>
      </c>
      <c r="B41">
        <v>3960</v>
      </c>
      <c r="C41">
        <v>3800</v>
      </c>
      <c r="D41">
        <v>0</v>
      </c>
      <c r="E41">
        <v>0</v>
      </c>
      <c r="F41">
        <v>1</v>
      </c>
      <c r="G41">
        <v>0</v>
      </c>
      <c r="H41">
        <v>4423</v>
      </c>
      <c r="I41">
        <v>4906.333333333333</v>
      </c>
      <c r="J41">
        <f t="shared" si="2"/>
        <v>0</v>
      </c>
      <c r="K41">
        <f t="shared" si="3"/>
        <v>1</v>
      </c>
      <c r="L41">
        <f t="shared" si="0"/>
        <v>0</v>
      </c>
      <c r="M41">
        <v>5061</v>
      </c>
      <c r="N41">
        <v>0</v>
      </c>
      <c r="O41">
        <v>0</v>
      </c>
      <c r="P41">
        <v>0</v>
      </c>
      <c r="Q41">
        <v>0</v>
      </c>
      <c r="R41">
        <v>1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f t="shared" si="4"/>
        <v>0</v>
      </c>
      <c r="AC41">
        <f t="shared" si="1"/>
        <v>1</v>
      </c>
      <c r="AE41" s="2" t="s">
        <v>16</v>
      </c>
      <c r="AF41" s="2">
        <v>0</v>
      </c>
      <c r="AG41" s="2">
        <v>0</v>
      </c>
      <c r="AH41" s="2">
        <v>65535</v>
      </c>
      <c r="AI41" s="2" t="s">
        <v>19</v>
      </c>
      <c r="AJ41" s="2">
        <v>538.83594437917907</v>
      </c>
      <c r="AK41" s="2">
        <v>140.56759335832012</v>
      </c>
      <c r="AL41" s="2">
        <v>3.8332871148020238</v>
      </c>
      <c r="AM41" s="2">
        <v>1.4996579411957962E-4</v>
      </c>
      <c r="AN41" s="2">
        <v>262.36977260714229</v>
      </c>
      <c r="AO41" s="2">
        <v>815.30211615121584</v>
      </c>
      <c r="AP41" s="2">
        <v>262.36977260714229</v>
      </c>
      <c r="AQ41" s="2">
        <v>815.30211615121584</v>
      </c>
      <c r="AY41" s="2" t="s">
        <v>18</v>
      </c>
      <c r="AZ41" s="2">
        <v>549.72202052869181</v>
      </c>
      <c r="BA41" s="2">
        <v>138.06069942223971</v>
      </c>
      <c r="BB41" s="2">
        <v>3.9817415298429166</v>
      </c>
      <c r="BC41" s="2">
        <v>8.3314528958130927E-5</v>
      </c>
      <c r="BD41" s="2">
        <v>278.18365386803299</v>
      </c>
      <c r="BE41" s="2">
        <v>821.26038718935069</v>
      </c>
      <c r="BF41" s="2">
        <v>278.18365386803299</v>
      </c>
      <c r="BG41" s="2">
        <v>821.26038718935069</v>
      </c>
    </row>
    <row r="42" spans="1:59" x14ac:dyDescent="0.35">
      <c r="A42" s="1">
        <v>40956</v>
      </c>
      <c r="B42">
        <v>4609</v>
      </c>
      <c r="C42">
        <v>3960</v>
      </c>
      <c r="D42">
        <v>0</v>
      </c>
      <c r="E42">
        <v>0</v>
      </c>
      <c r="F42">
        <v>0</v>
      </c>
      <c r="G42">
        <v>1</v>
      </c>
      <c r="H42">
        <v>4431</v>
      </c>
      <c r="I42">
        <v>4806.333333333333</v>
      </c>
      <c r="J42">
        <f t="shared" si="2"/>
        <v>0</v>
      </c>
      <c r="K42">
        <f t="shared" si="3"/>
        <v>1</v>
      </c>
      <c r="L42">
        <f t="shared" si="0"/>
        <v>0</v>
      </c>
      <c r="M42">
        <v>4807.2</v>
      </c>
      <c r="N42">
        <v>0</v>
      </c>
      <c r="O42">
        <v>0</v>
      </c>
      <c r="P42">
        <v>0</v>
      </c>
      <c r="Q42">
        <v>0</v>
      </c>
      <c r="R42">
        <v>1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f t="shared" si="4"/>
        <v>0</v>
      </c>
      <c r="AC42">
        <f t="shared" si="1"/>
        <v>1</v>
      </c>
      <c r="AE42" s="2" t="s">
        <v>17</v>
      </c>
      <c r="AF42" s="2">
        <v>12.713179261419919</v>
      </c>
      <c r="AG42" s="2">
        <v>152.61250661795023</v>
      </c>
      <c r="AH42" s="2">
        <v>8.3303652781525045E-2</v>
      </c>
      <c r="AI42" s="2" t="s">
        <v>21</v>
      </c>
      <c r="AJ42" s="2">
        <v>0.18321064194453895</v>
      </c>
      <c r="AK42" s="2">
        <v>4.97177768143948E-2</v>
      </c>
      <c r="AL42" s="2">
        <v>3.6850127596914981</v>
      </c>
      <c r="AM42" s="2">
        <v>2.6501201888524392E-4</v>
      </c>
      <c r="AN42" s="2">
        <v>8.5426486318752354E-2</v>
      </c>
      <c r="AO42" s="2">
        <v>0.28099479757032553</v>
      </c>
      <c r="AP42" s="2">
        <v>8.5426486318752354E-2</v>
      </c>
      <c r="AQ42" s="2">
        <v>0.28099479757032553</v>
      </c>
      <c r="AY42" s="2" t="s">
        <v>19</v>
      </c>
      <c r="AZ42" s="2">
        <v>567.36455396411895</v>
      </c>
      <c r="BA42" s="2">
        <v>143.70137548977837</v>
      </c>
      <c r="BB42" s="2">
        <v>3.9482193683280102</v>
      </c>
      <c r="BC42" s="2">
        <v>9.5301745173793074E-5</v>
      </c>
      <c r="BD42" s="2">
        <v>284.73208179297779</v>
      </c>
      <c r="BE42" s="2">
        <v>849.99702613526006</v>
      </c>
      <c r="BF42" s="2">
        <v>284.73208179297779</v>
      </c>
      <c r="BG42" s="2">
        <v>849.99702613526006</v>
      </c>
    </row>
    <row r="43" spans="1:59" x14ac:dyDescent="0.35">
      <c r="A43" s="1">
        <v>40957</v>
      </c>
      <c r="B43">
        <v>4848</v>
      </c>
      <c r="C43">
        <v>4609</v>
      </c>
      <c r="D43">
        <v>1</v>
      </c>
      <c r="E43">
        <v>0</v>
      </c>
      <c r="F43">
        <v>0</v>
      </c>
      <c r="G43">
        <v>0</v>
      </c>
      <c r="H43">
        <v>5229</v>
      </c>
      <c r="I43">
        <v>4123</v>
      </c>
      <c r="J43">
        <f t="shared" si="2"/>
        <v>0</v>
      </c>
      <c r="K43">
        <f t="shared" si="3"/>
        <v>1</v>
      </c>
      <c r="L43">
        <f t="shared" si="0"/>
        <v>0</v>
      </c>
      <c r="M43">
        <v>4657.6000000000004</v>
      </c>
      <c r="N43">
        <v>0</v>
      </c>
      <c r="O43">
        <v>0</v>
      </c>
      <c r="P43">
        <v>0</v>
      </c>
      <c r="Q43">
        <v>0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f t="shared" si="4"/>
        <v>0</v>
      </c>
      <c r="AC43">
        <f t="shared" si="1"/>
        <v>1</v>
      </c>
      <c r="AE43" s="2" t="s">
        <v>18</v>
      </c>
      <c r="AF43" s="2">
        <v>552.87988713484401</v>
      </c>
      <c r="AG43" s="2">
        <v>166.96050673207679</v>
      </c>
      <c r="AH43" s="2">
        <v>3.3114411183601398</v>
      </c>
      <c r="AI43" s="2" t="s">
        <v>95</v>
      </c>
      <c r="AJ43" s="2">
        <v>151.70222070770242</v>
      </c>
      <c r="AK43" s="2">
        <v>92.274775848982685</v>
      </c>
      <c r="AL43" s="2">
        <v>1.6440269760825967</v>
      </c>
      <c r="AM43" s="2">
        <v>0.10107109456223944</v>
      </c>
      <c r="AN43" s="2">
        <v>-29.782383393482235</v>
      </c>
      <c r="AO43" s="2">
        <v>333.18682480888708</v>
      </c>
      <c r="AP43" s="2">
        <v>-29.782383393482235</v>
      </c>
      <c r="AQ43" s="2">
        <v>333.18682480888708</v>
      </c>
      <c r="AY43" s="2" t="s">
        <v>21</v>
      </c>
      <c r="AZ43" s="2">
        <v>0.21834503897123431</v>
      </c>
      <c r="BA43" s="2">
        <v>4.7086628281403045E-2</v>
      </c>
      <c r="BB43" s="2">
        <v>4.6370922476407195</v>
      </c>
      <c r="BC43" s="2">
        <v>5.0068622962389521E-6</v>
      </c>
      <c r="BD43" s="2">
        <v>0.12573485961826672</v>
      </c>
      <c r="BE43" s="2">
        <v>0.31095521832420192</v>
      </c>
      <c r="BF43" s="2">
        <v>0.12573485961826672</v>
      </c>
      <c r="BG43" s="2">
        <v>0.31095521832420192</v>
      </c>
    </row>
    <row r="44" spans="1:59" x14ac:dyDescent="0.35">
      <c r="A44" s="1">
        <v>40958</v>
      </c>
      <c r="B44">
        <v>4972</v>
      </c>
      <c r="C44">
        <v>4848</v>
      </c>
      <c r="D44">
        <v>1</v>
      </c>
      <c r="E44">
        <v>0</v>
      </c>
      <c r="F44">
        <v>0</v>
      </c>
      <c r="G44">
        <v>0</v>
      </c>
      <c r="H44">
        <v>5357</v>
      </c>
      <c r="I44">
        <v>4472.333333333333</v>
      </c>
      <c r="J44">
        <f t="shared" si="2"/>
        <v>0</v>
      </c>
      <c r="K44">
        <f t="shared" si="3"/>
        <v>1</v>
      </c>
      <c r="L44">
        <f t="shared" si="0"/>
        <v>0</v>
      </c>
      <c r="M44">
        <v>4775.2</v>
      </c>
      <c r="N44">
        <v>0</v>
      </c>
      <c r="O44">
        <v>0</v>
      </c>
      <c r="P44">
        <v>0</v>
      </c>
      <c r="Q44">
        <v>0</v>
      </c>
      <c r="R44">
        <v>1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f t="shared" si="4"/>
        <v>0</v>
      </c>
      <c r="AC44">
        <f t="shared" si="1"/>
        <v>1</v>
      </c>
      <c r="AE44" s="2" t="s">
        <v>19</v>
      </c>
      <c r="AF44" s="2">
        <v>563.80112650241063</v>
      </c>
      <c r="AG44" s="2">
        <v>174.4945289670128</v>
      </c>
      <c r="AH44" s="2">
        <v>3.2310533163420501</v>
      </c>
      <c r="AI44" s="2" t="s">
        <v>93</v>
      </c>
      <c r="AJ44" s="2">
        <v>430.17858850957259</v>
      </c>
      <c r="AK44" s="2">
        <v>214.76089233757943</v>
      </c>
      <c r="AL44" s="2">
        <v>2.0030583027815942</v>
      </c>
      <c r="AM44" s="2">
        <v>4.5943936633689592E-2</v>
      </c>
      <c r="AN44" s="2">
        <v>7.7901821037883678</v>
      </c>
      <c r="AO44" s="2">
        <v>852.56699491535687</v>
      </c>
      <c r="AP44" s="2">
        <v>7.7901821037883678</v>
      </c>
      <c r="AQ44" s="2">
        <v>852.56699491535687</v>
      </c>
      <c r="AY44" s="2" t="s">
        <v>95</v>
      </c>
      <c r="AZ44" s="2">
        <v>170.03074419738471</v>
      </c>
      <c r="BA44" s="2">
        <v>91.59567322281373</v>
      </c>
      <c r="BB44" s="2">
        <v>1.8563185160916003</v>
      </c>
      <c r="BC44" s="2">
        <v>6.4253190052227585E-2</v>
      </c>
      <c r="BD44" s="2">
        <v>-10.120012710194629</v>
      </c>
      <c r="BE44" s="2">
        <v>350.18150110496401</v>
      </c>
      <c r="BF44" s="2">
        <v>-10.120012710194629</v>
      </c>
      <c r="BG44" s="2">
        <v>350.18150110496401</v>
      </c>
    </row>
    <row r="45" spans="1:59" ht="15" thickBot="1" x14ac:dyDescent="0.4">
      <c r="A45" s="1">
        <v>40959</v>
      </c>
      <c r="B45">
        <v>3215</v>
      </c>
      <c r="C45">
        <v>4972</v>
      </c>
      <c r="D45">
        <v>0</v>
      </c>
      <c r="E45">
        <v>1</v>
      </c>
      <c r="F45">
        <v>0</v>
      </c>
      <c r="G45">
        <v>0</v>
      </c>
      <c r="H45">
        <v>4260</v>
      </c>
      <c r="I45">
        <v>4809.666666666667</v>
      </c>
      <c r="J45">
        <f t="shared" si="2"/>
        <v>0</v>
      </c>
      <c r="K45">
        <f t="shared" si="3"/>
        <v>1</v>
      </c>
      <c r="L45">
        <f t="shared" si="0"/>
        <v>0</v>
      </c>
      <c r="M45">
        <v>4437.8</v>
      </c>
      <c r="N45">
        <v>0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f t="shared" si="4"/>
        <v>0</v>
      </c>
      <c r="AC45">
        <f t="shared" si="1"/>
        <v>1</v>
      </c>
      <c r="AE45" s="2" t="s">
        <v>20</v>
      </c>
      <c r="AF45" s="2">
        <v>230.25166998162973</v>
      </c>
      <c r="AG45" s="2">
        <v>145.59910017819328</v>
      </c>
      <c r="AH45" s="2">
        <v>1.5814086055465544</v>
      </c>
      <c r="AI45" s="3" t="s">
        <v>94</v>
      </c>
      <c r="AJ45" s="3">
        <v>0.44186124389564974</v>
      </c>
      <c r="AK45" s="3">
        <v>8.7551629476403492E-2</v>
      </c>
      <c r="AL45" s="3">
        <v>5.0468648789082575</v>
      </c>
      <c r="AM45" s="3">
        <v>7.2433454899034728E-7</v>
      </c>
      <c r="AN45" s="3">
        <v>0.26966605113849634</v>
      </c>
      <c r="AO45" s="3">
        <v>0.61405643665280318</v>
      </c>
      <c r="AP45" s="3">
        <v>0.26966605113849634</v>
      </c>
      <c r="AQ45" s="3">
        <v>0.61405643665280318</v>
      </c>
      <c r="AY45" s="2" t="s">
        <v>93</v>
      </c>
      <c r="AZ45" s="2">
        <v>245.83763379199112</v>
      </c>
      <c r="BA45" s="2">
        <v>258.02954462598569</v>
      </c>
      <c r="BB45" s="2">
        <v>0.95274994244683586</v>
      </c>
      <c r="BC45" s="2">
        <v>0.34137805999558091</v>
      </c>
      <c r="BD45" s="2">
        <v>-261.65596424961939</v>
      </c>
      <c r="BE45" s="2">
        <v>753.33123183360169</v>
      </c>
      <c r="BF45" s="2">
        <v>-261.65596424961939</v>
      </c>
      <c r="BG45" s="2">
        <v>753.33123183360169</v>
      </c>
    </row>
    <row r="46" spans="1:59" x14ac:dyDescent="0.35">
      <c r="A46" s="1">
        <v>40960</v>
      </c>
      <c r="B46">
        <v>3789</v>
      </c>
      <c r="C46">
        <v>3215</v>
      </c>
      <c r="D46">
        <v>0</v>
      </c>
      <c r="E46">
        <v>0</v>
      </c>
      <c r="F46">
        <v>0</v>
      </c>
      <c r="G46">
        <v>0</v>
      </c>
      <c r="H46">
        <v>6659</v>
      </c>
      <c r="I46">
        <v>4345</v>
      </c>
      <c r="J46">
        <f t="shared" si="2"/>
        <v>0</v>
      </c>
      <c r="K46">
        <f t="shared" si="3"/>
        <v>1</v>
      </c>
      <c r="L46">
        <f t="shared" si="0"/>
        <v>0</v>
      </c>
      <c r="M46">
        <v>4320.8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f t="shared" si="4"/>
        <v>0</v>
      </c>
      <c r="AC46">
        <f t="shared" si="1"/>
        <v>1</v>
      </c>
      <c r="AE46" s="2" t="s">
        <v>55</v>
      </c>
      <c r="AF46" s="2">
        <v>0.45276405741255132</v>
      </c>
      <c r="AG46" s="2">
        <v>9.0642430824630041E-2</v>
      </c>
      <c r="AH46" s="2">
        <v>4.9950564354185749</v>
      </c>
      <c r="AY46" s="2" t="s">
        <v>55</v>
      </c>
      <c r="AZ46" s="2">
        <v>0.43858329253104611</v>
      </c>
      <c r="BA46" s="2">
        <v>8.7975459565416469E-2</v>
      </c>
      <c r="BB46" s="2">
        <v>4.985291292566945</v>
      </c>
      <c r="BC46" s="2">
        <v>9.777205654467124E-7</v>
      </c>
      <c r="BD46" s="2">
        <v>0.26555278713317276</v>
      </c>
      <c r="BE46" s="2">
        <v>0.61161379792891946</v>
      </c>
      <c r="BF46" s="2">
        <v>0.26555278713317276</v>
      </c>
      <c r="BG46" s="2">
        <v>0.61161379792891946</v>
      </c>
    </row>
    <row r="47" spans="1:59" ht="15" thickBot="1" x14ac:dyDescent="0.4">
      <c r="A47" s="1">
        <v>40961</v>
      </c>
      <c r="B47">
        <v>3695</v>
      </c>
      <c r="C47">
        <v>3789</v>
      </c>
      <c r="D47">
        <v>0</v>
      </c>
      <c r="E47">
        <v>0</v>
      </c>
      <c r="F47">
        <v>0</v>
      </c>
      <c r="G47">
        <v>0</v>
      </c>
      <c r="H47">
        <v>3800</v>
      </c>
      <c r="I47">
        <v>3992</v>
      </c>
      <c r="J47">
        <f t="shared" si="2"/>
        <v>0</v>
      </c>
      <c r="K47">
        <f t="shared" si="3"/>
        <v>1</v>
      </c>
      <c r="L47">
        <f t="shared" si="0"/>
        <v>0</v>
      </c>
      <c r="M47">
        <v>4286.6000000000004</v>
      </c>
      <c r="N47">
        <v>0</v>
      </c>
      <c r="O47">
        <v>0</v>
      </c>
      <c r="P47">
        <v>0</v>
      </c>
      <c r="Q47">
        <v>0</v>
      </c>
      <c r="R47">
        <v>1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f t="shared" si="4"/>
        <v>0</v>
      </c>
      <c r="AC47">
        <f t="shared" si="1"/>
        <v>1</v>
      </c>
      <c r="AE47" s="3" t="s">
        <v>21</v>
      </c>
      <c r="AF47" s="3">
        <v>0.23410699258121742</v>
      </c>
      <c r="AG47" s="3">
        <v>4.6759804712981412E-2</v>
      </c>
      <c r="AH47" s="3">
        <v>5.0065861912426861</v>
      </c>
      <c r="AY47" s="3" t="s">
        <v>104</v>
      </c>
      <c r="AZ47" s="3">
        <v>183.89855820708001</v>
      </c>
      <c r="BA47" s="3">
        <v>154.53670815915044</v>
      </c>
      <c r="BB47" s="3">
        <v>1.1899991943512289</v>
      </c>
      <c r="BC47" s="3">
        <v>0.23485790195291906</v>
      </c>
      <c r="BD47" s="3">
        <v>-120.044892016315</v>
      </c>
      <c r="BE47" s="3">
        <v>487.84200843047506</v>
      </c>
      <c r="BF47" s="3">
        <v>-120.044892016315</v>
      </c>
      <c r="BG47" s="3">
        <v>487.84200843047506</v>
      </c>
    </row>
    <row r="48" spans="1:59" x14ac:dyDescent="0.35">
      <c r="A48" s="1">
        <v>40962</v>
      </c>
      <c r="B48">
        <v>3844</v>
      </c>
      <c r="C48">
        <v>3695</v>
      </c>
      <c r="D48">
        <v>0</v>
      </c>
      <c r="E48">
        <v>0</v>
      </c>
      <c r="F48">
        <v>1</v>
      </c>
      <c r="G48">
        <v>0</v>
      </c>
      <c r="H48">
        <v>3960</v>
      </c>
      <c r="I48">
        <v>3566.3333333333335</v>
      </c>
      <c r="J48">
        <f t="shared" si="2"/>
        <v>0</v>
      </c>
      <c r="K48">
        <f t="shared" si="3"/>
        <v>1</v>
      </c>
      <c r="L48">
        <f t="shared" si="0"/>
        <v>0</v>
      </c>
      <c r="M48">
        <v>4103.8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f t="shared" si="4"/>
        <v>0</v>
      </c>
      <c r="AC48">
        <f t="shared" si="1"/>
        <v>1</v>
      </c>
    </row>
    <row r="49" spans="1:59" x14ac:dyDescent="0.35">
      <c r="A49" s="1">
        <v>40963</v>
      </c>
      <c r="B49">
        <v>4438</v>
      </c>
      <c r="C49">
        <v>3844</v>
      </c>
      <c r="D49">
        <v>0</v>
      </c>
      <c r="E49">
        <v>0</v>
      </c>
      <c r="F49">
        <v>0</v>
      </c>
      <c r="G49">
        <v>1</v>
      </c>
      <c r="H49">
        <v>4609</v>
      </c>
      <c r="I49">
        <v>3776</v>
      </c>
      <c r="J49">
        <f t="shared" si="2"/>
        <v>0</v>
      </c>
      <c r="K49">
        <f t="shared" si="3"/>
        <v>1</v>
      </c>
      <c r="L49">
        <f t="shared" si="0"/>
        <v>0</v>
      </c>
      <c r="M49">
        <v>3903</v>
      </c>
      <c r="N49">
        <v>0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f t="shared" si="4"/>
        <v>0</v>
      </c>
      <c r="AC49">
        <f t="shared" si="1"/>
        <v>1</v>
      </c>
      <c r="AY49" t="s">
        <v>22</v>
      </c>
    </row>
    <row r="50" spans="1:59" ht="15" thickBot="1" x14ac:dyDescent="0.4">
      <c r="A50" s="1">
        <v>40964</v>
      </c>
      <c r="B50">
        <v>4395</v>
      </c>
      <c r="C50">
        <v>4438</v>
      </c>
      <c r="D50">
        <v>1</v>
      </c>
      <c r="E50">
        <v>0</v>
      </c>
      <c r="F50">
        <v>0</v>
      </c>
      <c r="G50">
        <v>0</v>
      </c>
      <c r="H50">
        <v>4848</v>
      </c>
      <c r="I50">
        <v>3992.3333333333335</v>
      </c>
      <c r="J50">
        <f t="shared" si="2"/>
        <v>0</v>
      </c>
      <c r="K50">
        <f t="shared" si="3"/>
        <v>1</v>
      </c>
      <c r="L50">
        <f t="shared" si="0"/>
        <v>0</v>
      </c>
      <c r="M50">
        <v>3796.2</v>
      </c>
      <c r="N50">
        <v>0</v>
      </c>
      <c r="O50">
        <v>0</v>
      </c>
      <c r="P50">
        <v>0</v>
      </c>
      <c r="Q50">
        <v>0</v>
      </c>
      <c r="R50">
        <v>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f t="shared" si="4"/>
        <v>0</v>
      </c>
      <c r="AC50">
        <f t="shared" si="1"/>
        <v>1</v>
      </c>
      <c r="AE50" s="15" t="s">
        <v>22</v>
      </c>
      <c r="AF50" s="15"/>
    </row>
    <row r="51" spans="1:59" ht="15" thickBot="1" x14ac:dyDescent="0.4">
      <c r="A51" s="1">
        <v>40965</v>
      </c>
      <c r="B51">
        <v>4973</v>
      </c>
      <c r="C51">
        <v>4395</v>
      </c>
      <c r="D51">
        <v>1</v>
      </c>
      <c r="E51">
        <v>0</v>
      </c>
      <c r="F51">
        <v>0</v>
      </c>
      <c r="G51">
        <v>0</v>
      </c>
      <c r="H51">
        <v>4972</v>
      </c>
      <c r="I51">
        <v>4225.666666666667</v>
      </c>
      <c r="J51">
        <f t="shared" si="2"/>
        <v>0</v>
      </c>
      <c r="K51">
        <f t="shared" si="3"/>
        <v>1</v>
      </c>
      <c r="L51">
        <f t="shared" si="0"/>
        <v>0</v>
      </c>
      <c r="M51">
        <v>4032.2</v>
      </c>
      <c r="N51">
        <v>0</v>
      </c>
      <c r="O51">
        <v>0</v>
      </c>
      <c r="P51">
        <v>0</v>
      </c>
      <c r="Q51">
        <v>0</v>
      </c>
      <c r="R51">
        <v>1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f t="shared" si="4"/>
        <v>0</v>
      </c>
      <c r="AC51">
        <f t="shared" si="1"/>
        <v>1</v>
      </c>
      <c r="AY51" s="5" t="s">
        <v>23</v>
      </c>
      <c r="AZ51" s="5"/>
    </row>
    <row r="52" spans="1:59" x14ac:dyDescent="0.35">
      <c r="A52" s="1">
        <v>40966</v>
      </c>
      <c r="B52">
        <v>3390</v>
      </c>
      <c r="C52">
        <v>4973</v>
      </c>
      <c r="D52">
        <v>0</v>
      </c>
      <c r="E52">
        <v>1</v>
      </c>
      <c r="F52">
        <v>0</v>
      </c>
      <c r="G52">
        <v>0</v>
      </c>
      <c r="H52">
        <v>3215</v>
      </c>
      <c r="I52">
        <v>4602</v>
      </c>
      <c r="J52">
        <v>1</v>
      </c>
      <c r="K52">
        <f t="shared" si="3"/>
        <v>1</v>
      </c>
      <c r="L52">
        <f t="shared" si="0"/>
        <v>0</v>
      </c>
      <c r="M52">
        <v>4269</v>
      </c>
      <c r="N52">
        <v>0</v>
      </c>
      <c r="O52">
        <v>0</v>
      </c>
      <c r="P52">
        <v>0</v>
      </c>
      <c r="Q52">
        <v>0</v>
      </c>
      <c r="R52">
        <v>1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f t="shared" si="4"/>
        <v>0</v>
      </c>
      <c r="AC52">
        <f t="shared" si="1"/>
        <v>1</v>
      </c>
      <c r="AE52" s="5" t="s">
        <v>23</v>
      </c>
      <c r="AF52" s="5"/>
      <c r="AY52" s="2" t="s">
        <v>24</v>
      </c>
      <c r="AZ52" s="2">
        <v>0.79323086361592754</v>
      </c>
    </row>
    <row r="53" spans="1:59" x14ac:dyDescent="0.35">
      <c r="A53" s="1">
        <v>40967</v>
      </c>
      <c r="B53">
        <v>3795</v>
      </c>
      <c r="C53">
        <v>3390</v>
      </c>
      <c r="D53">
        <v>0</v>
      </c>
      <c r="E53">
        <v>0</v>
      </c>
      <c r="F53">
        <v>0</v>
      </c>
      <c r="G53">
        <v>0</v>
      </c>
      <c r="H53">
        <v>3789</v>
      </c>
      <c r="I53">
        <v>4252.666666666667</v>
      </c>
      <c r="J53">
        <f t="shared" si="2"/>
        <v>1</v>
      </c>
      <c r="K53">
        <f t="shared" si="3"/>
        <v>1</v>
      </c>
      <c r="L53">
        <f t="shared" si="0"/>
        <v>0</v>
      </c>
      <c r="M53">
        <v>4208</v>
      </c>
      <c r="N53">
        <v>0</v>
      </c>
      <c r="O53">
        <v>0</v>
      </c>
      <c r="P53">
        <v>0</v>
      </c>
      <c r="Q53">
        <v>0</v>
      </c>
      <c r="R53">
        <v>1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f t="shared" si="4"/>
        <v>0</v>
      </c>
      <c r="AC53">
        <f t="shared" si="1"/>
        <v>1</v>
      </c>
      <c r="AE53" s="2" t="s">
        <v>24</v>
      </c>
      <c r="AF53" s="2">
        <v>0.79021547441400652</v>
      </c>
      <c r="AY53" s="2" t="s">
        <v>25</v>
      </c>
      <c r="AZ53" s="2">
        <v>0.62921520299287026</v>
      </c>
    </row>
    <row r="54" spans="1:59" x14ac:dyDescent="0.35">
      <c r="A54" s="1">
        <v>40968</v>
      </c>
      <c r="B54">
        <v>3842</v>
      </c>
      <c r="C54">
        <v>3795</v>
      </c>
      <c r="D54">
        <v>0</v>
      </c>
      <c r="E54">
        <v>0</v>
      </c>
      <c r="F54">
        <v>0</v>
      </c>
      <c r="G54">
        <v>0</v>
      </c>
      <c r="H54">
        <v>3695</v>
      </c>
      <c r="I54">
        <v>4052.6666666666665</v>
      </c>
      <c r="J54">
        <f t="shared" si="2"/>
        <v>1</v>
      </c>
      <c r="K54">
        <f t="shared" si="3"/>
        <v>1</v>
      </c>
      <c r="L54">
        <f t="shared" si="0"/>
        <v>0</v>
      </c>
      <c r="M54">
        <v>4198.2</v>
      </c>
      <c r="N54">
        <v>1</v>
      </c>
      <c r="O54">
        <v>0</v>
      </c>
      <c r="P54">
        <v>0</v>
      </c>
      <c r="Q54">
        <v>0</v>
      </c>
      <c r="R54">
        <v>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f t="shared" si="4"/>
        <v>0</v>
      </c>
      <c r="AC54">
        <f t="shared" si="1"/>
        <v>1</v>
      </c>
      <c r="AE54" s="2" t="s">
        <v>25</v>
      </c>
      <c r="AF54" s="2">
        <v>0.62444049600335338</v>
      </c>
      <c r="AY54" s="2" t="s">
        <v>26</v>
      </c>
      <c r="AZ54" s="2">
        <v>0.62074012191842165</v>
      </c>
    </row>
    <row r="55" spans="1:59" x14ac:dyDescent="0.35">
      <c r="A55" s="1">
        <v>40969</v>
      </c>
      <c r="B55">
        <v>4135</v>
      </c>
      <c r="C55">
        <v>3842</v>
      </c>
      <c r="D55">
        <v>0</v>
      </c>
      <c r="E55">
        <v>0</v>
      </c>
      <c r="F55">
        <v>1</v>
      </c>
      <c r="G55">
        <v>0</v>
      </c>
      <c r="H55">
        <v>3844</v>
      </c>
      <c r="I55">
        <v>3675.6666666666665</v>
      </c>
      <c r="J55">
        <f t="shared" si="2"/>
        <v>0</v>
      </c>
      <c r="K55">
        <f t="shared" si="3"/>
        <v>1</v>
      </c>
      <c r="L55">
        <f t="shared" si="0"/>
        <v>0</v>
      </c>
      <c r="M55">
        <v>4079</v>
      </c>
      <c r="N55">
        <v>0</v>
      </c>
      <c r="O55">
        <v>0</v>
      </c>
      <c r="P55">
        <v>0</v>
      </c>
      <c r="Q55">
        <v>0</v>
      </c>
      <c r="R55">
        <v>0</v>
      </c>
      <c r="S55">
        <v>1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f t="shared" si="4"/>
        <v>0</v>
      </c>
      <c r="AC55">
        <f t="shared" si="1"/>
        <v>0</v>
      </c>
      <c r="AE55" s="2" t="s">
        <v>26</v>
      </c>
      <c r="AF55" s="2">
        <v>0.61695070532535756</v>
      </c>
      <c r="AY55" s="2" t="s">
        <v>6</v>
      </c>
      <c r="AZ55" s="2">
        <v>728.5614803587406</v>
      </c>
    </row>
    <row r="56" spans="1:59" ht="15" thickBot="1" x14ac:dyDescent="0.4">
      <c r="A56" s="1">
        <v>40970</v>
      </c>
      <c r="B56">
        <v>4592</v>
      </c>
      <c r="C56">
        <v>4135</v>
      </c>
      <c r="D56">
        <v>0</v>
      </c>
      <c r="E56">
        <v>0</v>
      </c>
      <c r="F56">
        <v>0</v>
      </c>
      <c r="G56">
        <v>1</v>
      </c>
      <c r="H56">
        <v>4438</v>
      </c>
      <c r="I56">
        <v>3924</v>
      </c>
      <c r="J56">
        <f t="shared" si="2"/>
        <v>0</v>
      </c>
      <c r="K56">
        <f t="shared" si="3"/>
        <v>1</v>
      </c>
      <c r="L56">
        <f t="shared" si="0"/>
        <v>0</v>
      </c>
      <c r="M56">
        <v>4027</v>
      </c>
      <c r="N56">
        <v>0</v>
      </c>
      <c r="O56">
        <v>0</v>
      </c>
      <c r="P56">
        <v>0</v>
      </c>
      <c r="Q56">
        <v>0</v>
      </c>
      <c r="R56">
        <v>0</v>
      </c>
      <c r="S56">
        <v>1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f t="shared" si="4"/>
        <v>0</v>
      </c>
      <c r="AC56">
        <f t="shared" si="1"/>
        <v>0</v>
      </c>
      <c r="AE56" s="2" t="s">
        <v>6</v>
      </c>
      <c r="AF56" s="2">
        <v>732.19218465205245</v>
      </c>
      <c r="AY56" s="3" t="s">
        <v>27</v>
      </c>
      <c r="AZ56" s="3">
        <v>359</v>
      </c>
    </row>
    <row r="57" spans="1:59" ht="15" thickBot="1" x14ac:dyDescent="0.4">
      <c r="A57" s="1">
        <v>40971</v>
      </c>
      <c r="B57">
        <v>5335</v>
      </c>
      <c r="C57">
        <v>4592</v>
      </c>
      <c r="D57">
        <v>1</v>
      </c>
      <c r="E57">
        <v>0</v>
      </c>
      <c r="F57">
        <v>0</v>
      </c>
      <c r="G57">
        <v>0</v>
      </c>
      <c r="H57">
        <v>4395</v>
      </c>
      <c r="I57">
        <v>4189.666666666667</v>
      </c>
      <c r="J57">
        <f t="shared" si="2"/>
        <v>0</v>
      </c>
      <c r="K57">
        <f t="shared" si="3"/>
        <v>1</v>
      </c>
      <c r="L57">
        <f t="shared" si="0"/>
        <v>0</v>
      </c>
      <c r="M57">
        <v>3950.8</v>
      </c>
      <c r="N57">
        <v>0</v>
      </c>
      <c r="O57">
        <v>0</v>
      </c>
      <c r="P57">
        <v>0</v>
      </c>
      <c r="Q57">
        <v>0</v>
      </c>
      <c r="R57">
        <v>0</v>
      </c>
      <c r="S57">
        <v>1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f t="shared" si="4"/>
        <v>0</v>
      </c>
      <c r="AC57">
        <f t="shared" si="1"/>
        <v>0</v>
      </c>
      <c r="AE57" s="3" t="s">
        <v>27</v>
      </c>
      <c r="AF57" s="3">
        <v>359</v>
      </c>
    </row>
    <row r="58" spans="1:59" ht="15" thickBot="1" x14ac:dyDescent="0.4">
      <c r="A58" s="1">
        <v>40972</v>
      </c>
      <c r="B58">
        <v>5604</v>
      </c>
      <c r="C58">
        <v>5335</v>
      </c>
      <c r="D58">
        <v>1</v>
      </c>
      <c r="E58">
        <v>0</v>
      </c>
      <c r="F58">
        <v>0</v>
      </c>
      <c r="G58">
        <v>0</v>
      </c>
      <c r="H58">
        <v>4973</v>
      </c>
      <c r="I58">
        <v>4687.333333333333</v>
      </c>
      <c r="J58">
        <f t="shared" si="2"/>
        <v>0</v>
      </c>
      <c r="K58">
        <f t="shared" si="3"/>
        <v>1</v>
      </c>
      <c r="L58">
        <f t="shared" si="0"/>
        <v>0</v>
      </c>
      <c r="M58">
        <v>4339.8</v>
      </c>
      <c r="N58">
        <v>0</v>
      </c>
      <c r="O58">
        <v>0</v>
      </c>
      <c r="P58">
        <v>0</v>
      </c>
      <c r="Q58">
        <v>0</v>
      </c>
      <c r="R58">
        <v>0</v>
      </c>
      <c r="S58">
        <v>1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f t="shared" si="4"/>
        <v>0</v>
      </c>
      <c r="AC58">
        <f t="shared" si="1"/>
        <v>0</v>
      </c>
      <c r="AY58" t="s">
        <v>28</v>
      </c>
    </row>
    <row r="59" spans="1:59" ht="15" thickBot="1" x14ac:dyDescent="0.4">
      <c r="A59" s="1">
        <v>40973</v>
      </c>
      <c r="B59">
        <v>3487</v>
      </c>
      <c r="C59">
        <v>5604</v>
      </c>
      <c r="D59">
        <v>0</v>
      </c>
      <c r="E59">
        <v>1</v>
      </c>
      <c r="F59">
        <v>0</v>
      </c>
      <c r="G59">
        <v>0</v>
      </c>
      <c r="H59">
        <v>3390</v>
      </c>
      <c r="I59">
        <v>5177</v>
      </c>
      <c r="J59">
        <f t="shared" si="2"/>
        <v>0</v>
      </c>
      <c r="K59">
        <f t="shared" si="3"/>
        <v>1</v>
      </c>
      <c r="L59">
        <f t="shared" si="0"/>
        <v>0</v>
      </c>
      <c r="M59">
        <v>4701.6000000000004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f t="shared" si="4"/>
        <v>0</v>
      </c>
      <c r="AC59">
        <f t="shared" si="1"/>
        <v>0</v>
      </c>
      <c r="AE59" t="s">
        <v>28</v>
      </c>
      <c r="AY59" s="4"/>
      <c r="AZ59" s="4" t="s">
        <v>33</v>
      </c>
      <c r="BA59" s="4" t="s">
        <v>34</v>
      </c>
      <c r="BB59" s="4" t="s">
        <v>35</v>
      </c>
      <c r="BC59" s="4" t="s">
        <v>36</v>
      </c>
      <c r="BD59" s="4" t="s">
        <v>37</v>
      </c>
    </row>
    <row r="60" spans="1:59" x14ac:dyDescent="0.35">
      <c r="A60" s="1">
        <v>40974</v>
      </c>
      <c r="B60">
        <v>3854</v>
      </c>
      <c r="C60">
        <v>3487</v>
      </c>
      <c r="D60">
        <v>0</v>
      </c>
      <c r="E60">
        <v>0</v>
      </c>
      <c r="F60">
        <v>0</v>
      </c>
      <c r="G60">
        <v>0</v>
      </c>
      <c r="H60">
        <v>3795</v>
      </c>
      <c r="I60">
        <v>4808.666666666667</v>
      </c>
      <c r="J60">
        <f t="shared" si="2"/>
        <v>0</v>
      </c>
      <c r="K60">
        <f t="shared" si="3"/>
        <v>1</v>
      </c>
      <c r="L60">
        <f t="shared" si="0"/>
        <v>0</v>
      </c>
      <c r="M60">
        <v>4630.6000000000004</v>
      </c>
      <c r="N60">
        <v>0</v>
      </c>
      <c r="O60">
        <v>0</v>
      </c>
      <c r="P60">
        <v>0</v>
      </c>
      <c r="Q60">
        <v>0</v>
      </c>
      <c r="R60">
        <v>0</v>
      </c>
      <c r="S60">
        <v>1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f t="shared" si="4"/>
        <v>0</v>
      </c>
      <c r="AC60">
        <f t="shared" si="1"/>
        <v>0</v>
      </c>
      <c r="AE60" s="4"/>
      <c r="AF60" s="4" t="s">
        <v>33</v>
      </c>
      <c r="AG60" s="4" t="s">
        <v>34</v>
      </c>
      <c r="AH60" s="4" t="s">
        <v>35</v>
      </c>
      <c r="AI60" s="4" t="s">
        <v>36</v>
      </c>
      <c r="AJ60" s="4" t="s">
        <v>37</v>
      </c>
      <c r="AY60" s="2" t="s">
        <v>29</v>
      </c>
      <c r="AZ60" s="2">
        <v>8</v>
      </c>
      <c r="BA60" s="2">
        <v>315266441.64973342</v>
      </c>
      <c r="BB60" s="2">
        <v>39408305.206216678</v>
      </c>
      <c r="BC60" s="2">
        <v>74.242971538039455</v>
      </c>
      <c r="BD60" s="2">
        <v>9.1803130175134338E-71</v>
      </c>
    </row>
    <row r="61" spans="1:59" x14ac:dyDescent="0.35">
      <c r="A61" s="1">
        <v>40975</v>
      </c>
      <c r="B61">
        <v>4368</v>
      </c>
      <c r="C61">
        <v>3854</v>
      </c>
      <c r="D61">
        <v>0</v>
      </c>
      <c r="E61">
        <v>0</v>
      </c>
      <c r="F61">
        <v>0</v>
      </c>
      <c r="G61">
        <v>0</v>
      </c>
      <c r="H61">
        <v>3842</v>
      </c>
      <c r="I61">
        <v>4315</v>
      </c>
      <c r="J61">
        <f t="shared" si="2"/>
        <v>0</v>
      </c>
      <c r="K61">
        <f t="shared" si="3"/>
        <v>1</v>
      </c>
      <c r="L61">
        <f t="shared" si="0"/>
        <v>0</v>
      </c>
      <c r="M61">
        <v>4574.3999999999996</v>
      </c>
      <c r="N61">
        <v>0</v>
      </c>
      <c r="O61">
        <v>0</v>
      </c>
      <c r="P61">
        <v>0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f t="shared" si="4"/>
        <v>0</v>
      </c>
      <c r="AC61">
        <f t="shared" si="1"/>
        <v>0</v>
      </c>
      <c r="AE61" s="2" t="s">
        <v>29</v>
      </c>
      <c r="AF61" s="2">
        <v>7</v>
      </c>
      <c r="AG61" s="2">
        <v>312874088.64340889</v>
      </c>
      <c r="AH61" s="2">
        <v>44696298.377629839</v>
      </c>
      <c r="AI61" s="2">
        <v>83.372222649411583</v>
      </c>
      <c r="AJ61" s="2">
        <v>8.8804306140739609E-71</v>
      </c>
      <c r="AY61" s="2" t="s">
        <v>30</v>
      </c>
      <c r="AZ61" s="2">
        <v>350</v>
      </c>
      <c r="BA61" s="2">
        <v>185780640.73188183</v>
      </c>
      <c r="BB61" s="2">
        <v>530801.83066251955</v>
      </c>
      <c r="BC61" s="2"/>
      <c r="BD61" s="2"/>
    </row>
    <row r="62" spans="1:59" ht="15" thickBot="1" x14ac:dyDescent="0.4">
      <c r="A62" s="1">
        <v>40976</v>
      </c>
      <c r="B62">
        <v>4263</v>
      </c>
      <c r="C62">
        <v>4368</v>
      </c>
      <c r="D62">
        <v>0</v>
      </c>
      <c r="E62">
        <v>0</v>
      </c>
      <c r="F62">
        <v>1</v>
      </c>
      <c r="G62">
        <v>0</v>
      </c>
      <c r="H62">
        <v>4135</v>
      </c>
      <c r="I62">
        <v>3903</v>
      </c>
      <c r="J62">
        <f t="shared" si="2"/>
        <v>0</v>
      </c>
      <c r="K62">
        <f t="shared" si="3"/>
        <v>1</v>
      </c>
      <c r="L62">
        <f t="shared" si="0"/>
        <v>0</v>
      </c>
      <c r="M62">
        <v>4529.6000000000004</v>
      </c>
      <c r="N62">
        <v>0</v>
      </c>
      <c r="O62">
        <v>0</v>
      </c>
      <c r="P62">
        <v>0</v>
      </c>
      <c r="Q62">
        <v>0</v>
      </c>
      <c r="R62">
        <v>0</v>
      </c>
      <c r="S62">
        <v>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f t="shared" si="4"/>
        <v>0</v>
      </c>
      <c r="AC62">
        <f t="shared" si="1"/>
        <v>0</v>
      </c>
      <c r="AE62" s="2" t="s">
        <v>30</v>
      </c>
      <c r="AF62" s="2">
        <v>351</v>
      </c>
      <c r="AG62" s="2">
        <v>188172993.73820636</v>
      </c>
      <c r="AH62" s="2">
        <v>536105.39526554523</v>
      </c>
      <c r="AI62" s="2"/>
      <c r="AJ62" s="2"/>
      <c r="AY62" s="3" t="s">
        <v>31</v>
      </c>
      <c r="AZ62" s="3">
        <v>358</v>
      </c>
      <c r="BA62" s="3">
        <v>501047082.38161528</v>
      </c>
      <c r="BB62" s="3"/>
      <c r="BC62" s="3"/>
      <c r="BD62" s="3"/>
    </row>
    <row r="63" spans="1:59" ht="15" thickBot="1" x14ac:dyDescent="0.4">
      <c r="A63" s="1">
        <v>40977</v>
      </c>
      <c r="B63">
        <v>4953</v>
      </c>
      <c r="C63">
        <v>4263</v>
      </c>
      <c r="D63">
        <v>0</v>
      </c>
      <c r="E63">
        <v>0</v>
      </c>
      <c r="F63">
        <v>0</v>
      </c>
      <c r="G63">
        <v>1</v>
      </c>
      <c r="H63">
        <v>4592</v>
      </c>
      <c r="I63">
        <v>4161.666666666667</v>
      </c>
      <c r="J63">
        <f t="shared" si="2"/>
        <v>0</v>
      </c>
      <c r="K63">
        <f t="shared" si="3"/>
        <v>1</v>
      </c>
      <c r="L63">
        <f t="shared" si="0"/>
        <v>0</v>
      </c>
      <c r="M63">
        <v>4315.2</v>
      </c>
      <c r="N63">
        <v>0</v>
      </c>
      <c r="O63">
        <v>0</v>
      </c>
      <c r="P63">
        <v>0</v>
      </c>
      <c r="Q63">
        <v>0</v>
      </c>
      <c r="R63">
        <v>0</v>
      </c>
      <c r="S63">
        <v>1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f t="shared" si="4"/>
        <v>0</v>
      </c>
      <c r="AC63">
        <f t="shared" si="1"/>
        <v>0</v>
      </c>
      <c r="AE63" s="3" t="s">
        <v>31</v>
      </c>
      <c r="AF63" s="3">
        <v>358</v>
      </c>
      <c r="AG63" s="3">
        <v>501047082.38161528</v>
      </c>
      <c r="AH63" s="3"/>
      <c r="AI63" s="3"/>
      <c r="AJ63" s="3"/>
    </row>
    <row r="64" spans="1:59" ht="15" thickBot="1" x14ac:dyDescent="0.4">
      <c r="A64" s="1">
        <v>40978</v>
      </c>
      <c r="B64">
        <v>5715</v>
      </c>
      <c r="C64">
        <v>4953</v>
      </c>
      <c r="D64">
        <v>1</v>
      </c>
      <c r="E64">
        <v>0</v>
      </c>
      <c r="F64">
        <v>0</v>
      </c>
      <c r="G64">
        <v>0</v>
      </c>
      <c r="H64">
        <v>5335</v>
      </c>
      <c r="I64">
        <v>4528</v>
      </c>
      <c r="J64">
        <f t="shared" si="2"/>
        <v>0</v>
      </c>
      <c r="K64">
        <f t="shared" si="3"/>
        <v>1</v>
      </c>
      <c r="L64">
        <f t="shared" si="0"/>
        <v>0</v>
      </c>
      <c r="M64">
        <v>4185</v>
      </c>
      <c r="N64">
        <v>0</v>
      </c>
      <c r="O64">
        <v>0</v>
      </c>
      <c r="P64">
        <v>0</v>
      </c>
      <c r="Q64">
        <v>0</v>
      </c>
      <c r="R64">
        <v>0</v>
      </c>
      <c r="S64">
        <v>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f t="shared" si="4"/>
        <v>0</v>
      </c>
      <c r="AC64">
        <f t="shared" si="1"/>
        <v>0</v>
      </c>
      <c r="AY64" s="4"/>
      <c r="AZ64" s="4" t="s">
        <v>38</v>
      </c>
      <c r="BA64" s="4" t="s">
        <v>6</v>
      </c>
      <c r="BB64" s="4" t="s">
        <v>39</v>
      </c>
      <c r="BC64" s="4" t="s">
        <v>40</v>
      </c>
      <c r="BD64" s="4" t="s">
        <v>41</v>
      </c>
      <c r="BE64" s="4" t="s">
        <v>42</v>
      </c>
      <c r="BF64" s="4" t="s">
        <v>43</v>
      </c>
      <c r="BG64" s="4" t="s">
        <v>44</v>
      </c>
    </row>
    <row r="65" spans="1:59" x14ac:dyDescent="0.35">
      <c r="A65" s="1">
        <v>40979</v>
      </c>
      <c r="B65">
        <v>5598</v>
      </c>
      <c r="C65">
        <v>5715</v>
      </c>
      <c r="D65">
        <v>1</v>
      </c>
      <c r="E65">
        <v>0</v>
      </c>
      <c r="F65">
        <v>0</v>
      </c>
      <c r="G65">
        <v>0</v>
      </c>
      <c r="H65">
        <v>5604</v>
      </c>
      <c r="I65">
        <v>4977</v>
      </c>
      <c r="J65">
        <f t="shared" si="2"/>
        <v>0</v>
      </c>
      <c r="K65">
        <f t="shared" si="3"/>
        <v>1</v>
      </c>
      <c r="L65">
        <f t="shared" si="0"/>
        <v>0</v>
      </c>
      <c r="M65">
        <v>4630.6000000000004</v>
      </c>
      <c r="N65">
        <v>0</v>
      </c>
      <c r="O65">
        <v>0</v>
      </c>
      <c r="P65">
        <v>0</v>
      </c>
      <c r="Q65">
        <v>0</v>
      </c>
      <c r="R65">
        <v>0</v>
      </c>
      <c r="S65">
        <v>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f t="shared" si="4"/>
        <v>0</v>
      </c>
      <c r="AC65">
        <f t="shared" si="1"/>
        <v>0</v>
      </c>
      <c r="AE65" s="4"/>
      <c r="AF65" s="4" t="s">
        <v>38</v>
      </c>
      <c r="AG65" s="4" t="s">
        <v>6</v>
      </c>
      <c r="AH65" s="4" t="s">
        <v>39</v>
      </c>
      <c r="AI65" s="4" t="s">
        <v>40</v>
      </c>
      <c r="AJ65" s="4" t="s">
        <v>41</v>
      </c>
      <c r="AK65" s="4" t="s">
        <v>42</v>
      </c>
      <c r="AL65" s="4" t="s">
        <v>43</v>
      </c>
      <c r="AM65" s="4" t="s">
        <v>44</v>
      </c>
      <c r="AY65" s="2" t="s">
        <v>32</v>
      </c>
      <c r="AZ65" s="2">
        <v>294.51385521455632</v>
      </c>
      <c r="BA65" s="2">
        <v>221.64981287373973</v>
      </c>
      <c r="BB65" s="2">
        <v>1.328734959872593</v>
      </c>
      <c r="BC65" s="2">
        <v>0.18480104756849486</v>
      </c>
      <c r="BD65" s="2">
        <v>-141.41923963679125</v>
      </c>
      <c r="BE65" s="2">
        <v>730.44695006590382</v>
      </c>
      <c r="BF65" s="2">
        <v>-141.41923963679125</v>
      </c>
      <c r="BG65" s="2">
        <v>730.44695006590382</v>
      </c>
    </row>
    <row r="66" spans="1:59" x14ac:dyDescent="0.35">
      <c r="A66" s="1">
        <v>40980</v>
      </c>
      <c r="B66">
        <v>3941</v>
      </c>
      <c r="C66">
        <v>5598</v>
      </c>
      <c r="D66">
        <v>0</v>
      </c>
      <c r="E66">
        <v>1</v>
      </c>
      <c r="F66">
        <v>0</v>
      </c>
      <c r="G66">
        <v>0</v>
      </c>
      <c r="H66">
        <v>3487</v>
      </c>
      <c r="I66">
        <v>5422</v>
      </c>
      <c r="J66">
        <f t="shared" si="2"/>
        <v>0</v>
      </c>
      <c r="K66">
        <f t="shared" si="3"/>
        <v>1</v>
      </c>
      <c r="L66">
        <f t="shared" ref="L66:L129" si="5">IF(MONTH(A66)&gt;=6,1,0)</f>
        <v>0</v>
      </c>
      <c r="M66">
        <v>4979.3999999999996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f t="shared" si="4"/>
        <v>0</v>
      </c>
      <c r="AC66">
        <f t="shared" ref="AC66:AC129" si="6">IF(DAY(A66)&gt;=15,1,0)</f>
        <v>0</v>
      </c>
      <c r="AE66" s="2" t="s">
        <v>32</v>
      </c>
      <c r="AF66" s="2">
        <v>360.71126415533513</v>
      </c>
      <c r="AG66" s="2">
        <v>220.53916683518665</v>
      </c>
      <c r="AH66" s="2">
        <v>1.6355882237684425</v>
      </c>
      <c r="AI66" s="2">
        <v>0.102822177364833</v>
      </c>
      <c r="AJ66" s="2">
        <v>-73.033163232862137</v>
      </c>
      <c r="AK66" s="2">
        <v>794.45569154353234</v>
      </c>
      <c r="AL66" s="2">
        <v>-73.033163232862137</v>
      </c>
      <c r="AM66" s="2">
        <v>794.45569154353234</v>
      </c>
      <c r="AY66" s="2" t="s">
        <v>53</v>
      </c>
      <c r="AZ66" s="2">
        <v>0.18024793865129835</v>
      </c>
      <c r="BA66" s="2">
        <v>7.0075287478274711E-2</v>
      </c>
      <c r="BB66" s="2">
        <v>2.5722040556334531</v>
      </c>
      <c r="BC66" s="2">
        <v>1.0517143659002925E-2</v>
      </c>
      <c r="BD66" s="2">
        <v>4.2426315673418508E-2</v>
      </c>
      <c r="BE66" s="2">
        <v>0.31806956162917821</v>
      </c>
      <c r="BF66" s="2">
        <v>4.2426315673418508E-2</v>
      </c>
      <c r="BG66" s="2">
        <v>0.31806956162917821</v>
      </c>
    </row>
    <row r="67" spans="1:59" x14ac:dyDescent="0.35">
      <c r="A67" s="1">
        <v>40981</v>
      </c>
      <c r="B67">
        <v>4048</v>
      </c>
      <c r="C67">
        <v>3941</v>
      </c>
      <c r="D67">
        <v>0</v>
      </c>
      <c r="E67">
        <v>0</v>
      </c>
      <c r="F67">
        <v>0</v>
      </c>
      <c r="G67">
        <v>0</v>
      </c>
      <c r="H67">
        <v>3854</v>
      </c>
      <c r="I67">
        <v>5084.666666666667</v>
      </c>
      <c r="J67">
        <f t="shared" ref="J67:J130" si="7">IF(DAY(A67)&gt;27,1,0)</f>
        <v>0</v>
      </c>
      <c r="K67">
        <f t="shared" ref="K67:K130" si="8">IF(MONTH(A67)&lt;=6,1,0)</f>
        <v>1</v>
      </c>
      <c r="L67">
        <f t="shared" si="5"/>
        <v>0</v>
      </c>
      <c r="M67">
        <v>4894</v>
      </c>
      <c r="N67">
        <v>0</v>
      </c>
      <c r="O67">
        <v>0</v>
      </c>
      <c r="P67">
        <v>0</v>
      </c>
      <c r="Q67">
        <v>0</v>
      </c>
      <c r="R67">
        <v>0</v>
      </c>
      <c r="S67">
        <v>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f t="shared" ref="AB67:AB130" si="9">IF(MONTH(R67)&gt;=10,1,0)</f>
        <v>0</v>
      </c>
      <c r="AC67">
        <f t="shared" si="6"/>
        <v>0</v>
      </c>
      <c r="AE67" s="2" t="s">
        <v>53</v>
      </c>
      <c r="AF67" s="2">
        <v>0.18757309075239337</v>
      </c>
      <c r="AG67" s="2">
        <v>7.0339078160145146E-2</v>
      </c>
      <c r="AH67" s="2">
        <v>2.6666981663497862</v>
      </c>
      <c r="AI67" s="2">
        <v>8.0146614593859297E-3</v>
      </c>
      <c r="AJ67" s="2">
        <v>4.9234021019777863E-2</v>
      </c>
      <c r="AK67" s="2">
        <v>0.32591216048500887</v>
      </c>
      <c r="AL67" s="2">
        <v>4.9234021019777863E-2</v>
      </c>
      <c r="AM67" s="2">
        <v>0.32591216048500887</v>
      </c>
      <c r="AY67" s="2" t="s">
        <v>54</v>
      </c>
      <c r="AZ67" s="2">
        <v>684.35798292218465</v>
      </c>
      <c r="BA67" s="2">
        <v>130.9953438040437</v>
      </c>
      <c r="BB67" s="2">
        <v>5.224292429400526</v>
      </c>
      <c r="BC67" s="2">
        <v>3.0087987263714447E-7</v>
      </c>
      <c r="BD67" s="2">
        <v>426.72092519030019</v>
      </c>
      <c r="BE67" s="2">
        <v>941.99504065406904</v>
      </c>
      <c r="BF67" s="2">
        <v>426.72092519030019</v>
      </c>
      <c r="BG67" s="2">
        <v>941.99504065406904</v>
      </c>
    </row>
    <row r="68" spans="1:59" x14ac:dyDescent="0.35">
      <c r="A68" s="1">
        <v>40982</v>
      </c>
      <c r="B68">
        <v>3883</v>
      </c>
      <c r="C68">
        <v>4048</v>
      </c>
      <c r="D68">
        <v>0</v>
      </c>
      <c r="E68">
        <v>0</v>
      </c>
      <c r="F68">
        <v>0</v>
      </c>
      <c r="G68">
        <v>0</v>
      </c>
      <c r="H68">
        <v>4368</v>
      </c>
      <c r="I68">
        <v>4529</v>
      </c>
      <c r="J68">
        <f t="shared" si="7"/>
        <v>0</v>
      </c>
      <c r="K68">
        <f t="shared" si="8"/>
        <v>1</v>
      </c>
      <c r="L68">
        <f t="shared" si="5"/>
        <v>0</v>
      </c>
      <c r="M68">
        <v>4851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f t="shared" si="9"/>
        <v>0</v>
      </c>
      <c r="AC68">
        <f t="shared" si="6"/>
        <v>0</v>
      </c>
      <c r="AE68" s="2" t="s">
        <v>54</v>
      </c>
      <c r="AF68" s="2">
        <v>671.85852406446929</v>
      </c>
      <c r="AG68" s="2">
        <v>131.5151044264818</v>
      </c>
      <c r="AH68" s="2">
        <v>5.1086035097971934</v>
      </c>
      <c r="AI68" s="2">
        <v>5.3383234180513645E-7</v>
      </c>
      <c r="AJ68" s="2">
        <v>413.20177623611914</v>
      </c>
      <c r="AK68" s="2">
        <v>930.51527189281944</v>
      </c>
      <c r="AL68" s="2">
        <v>413.20177623611914</v>
      </c>
      <c r="AM68" s="2">
        <v>930.51527189281944</v>
      </c>
      <c r="AY68" s="2" t="s">
        <v>15</v>
      </c>
      <c r="AZ68" s="2">
        <v>-583.28130223804283</v>
      </c>
      <c r="BA68" s="2">
        <v>139.09903213005228</v>
      </c>
      <c r="BB68" s="2">
        <v>-4.1932808108448745</v>
      </c>
      <c r="BC68" s="2">
        <v>3.4873865553160832E-5</v>
      </c>
      <c r="BD68" s="2">
        <v>-856.85641056363556</v>
      </c>
      <c r="BE68" s="2">
        <v>-309.70619391245003</v>
      </c>
      <c r="BF68" s="2">
        <v>-856.85641056363556</v>
      </c>
      <c r="BG68" s="2">
        <v>-309.70619391245003</v>
      </c>
    </row>
    <row r="69" spans="1:59" x14ac:dyDescent="0.35">
      <c r="A69" s="1">
        <v>40983</v>
      </c>
      <c r="B69">
        <v>4491</v>
      </c>
      <c r="C69">
        <v>3883</v>
      </c>
      <c r="D69">
        <v>0</v>
      </c>
      <c r="E69">
        <v>0</v>
      </c>
      <c r="F69">
        <v>1</v>
      </c>
      <c r="G69">
        <v>0</v>
      </c>
      <c r="H69">
        <v>4263</v>
      </c>
      <c r="I69">
        <v>3957.3333333333335</v>
      </c>
      <c r="J69">
        <f t="shared" si="7"/>
        <v>0</v>
      </c>
      <c r="K69">
        <f t="shared" si="8"/>
        <v>1</v>
      </c>
      <c r="L69">
        <f t="shared" si="5"/>
        <v>0</v>
      </c>
      <c r="M69">
        <v>4637</v>
      </c>
      <c r="N69">
        <v>0</v>
      </c>
      <c r="O69">
        <v>0</v>
      </c>
      <c r="P69">
        <v>0</v>
      </c>
      <c r="Q69">
        <v>0</v>
      </c>
      <c r="R69">
        <v>0</v>
      </c>
      <c r="S69">
        <v>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f t="shared" si="9"/>
        <v>0</v>
      </c>
      <c r="AC69">
        <f t="shared" si="6"/>
        <v>1</v>
      </c>
      <c r="AE69" s="2" t="s">
        <v>15</v>
      </c>
      <c r="AF69" s="2">
        <v>-577.75010310824518</v>
      </c>
      <c r="AG69" s="2">
        <v>139.76769268297852</v>
      </c>
      <c r="AH69" s="2">
        <v>-4.1336455658511841</v>
      </c>
      <c r="AI69" s="2">
        <v>4.4702482677906467E-5</v>
      </c>
      <c r="AJ69" s="2">
        <v>-852.63759225638898</v>
      </c>
      <c r="AK69" s="2">
        <v>-302.86261396010138</v>
      </c>
      <c r="AL69" s="2">
        <v>-852.63759225638898</v>
      </c>
      <c r="AM69" s="2">
        <v>-302.86261396010138</v>
      </c>
      <c r="AY69" s="2" t="s">
        <v>18</v>
      </c>
      <c r="AZ69" s="2">
        <v>553.16287729237683</v>
      </c>
      <c r="BA69" s="2">
        <v>138.12443552452521</v>
      </c>
      <c r="BB69" s="2">
        <v>4.0048154780995135</v>
      </c>
      <c r="BC69" s="2">
        <v>7.5825911380603757E-5</v>
      </c>
      <c r="BD69" s="2">
        <v>281.5045714624444</v>
      </c>
      <c r="BE69" s="2">
        <v>824.82118312230932</v>
      </c>
      <c r="BF69" s="2">
        <v>281.5045714624444</v>
      </c>
      <c r="BG69" s="2">
        <v>824.82118312230932</v>
      </c>
    </row>
    <row r="70" spans="1:59" x14ac:dyDescent="0.35">
      <c r="A70" s="1">
        <v>40984</v>
      </c>
      <c r="B70">
        <v>4594</v>
      </c>
      <c r="C70">
        <v>4491</v>
      </c>
      <c r="D70">
        <v>0</v>
      </c>
      <c r="E70">
        <v>0</v>
      </c>
      <c r="F70">
        <v>0</v>
      </c>
      <c r="G70">
        <v>1</v>
      </c>
      <c r="H70">
        <v>4953</v>
      </c>
      <c r="I70">
        <v>4140.666666666667</v>
      </c>
      <c r="J70">
        <f t="shared" si="7"/>
        <v>0</v>
      </c>
      <c r="K70">
        <f t="shared" si="8"/>
        <v>1</v>
      </c>
      <c r="L70">
        <f t="shared" si="5"/>
        <v>0</v>
      </c>
      <c r="M70">
        <v>4392.2</v>
      </c>
      <c r="N70">
        <v>0</v>
      </c>
      <c r="O70">
        <v>0</v>
      </c>
      <c r="P70">
        <v>0</v>
      </c>
      <c r="Q70">
        <v>0</v>
      </c>
      <c r="R70">
        <v>0</v>
      </c>
      <c r="S70">
        <v>1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f t="shared" si="9"/>
        <v>0</v>
      </c>
      <c r="AC70">
        <f t="shared" si="6"/>
        <v>1</v>
      </c>
      <c r="AE70" s="2" t="s">
        <v>18</v>
      </c>
      <c r="AF70" s="2">
        <v>540.34752387598928</v>
      </c>
      <c r="AG70" s="2">
        <v>138.6801354391566</v>
      </c>
      <c r="AH70" s="2">
        <v>3.8963584955038999</v>
      </c>
      <c r="AI70" s="2">
        <v>1.1694148169259409E-4</v>
      </c>
      <c r="AJ70" s="2">
        <v>267.59898310940866</v>
      </c>
      <c r="AK70" s="2">
        <v>813.0960646425699</v>
      </c>
      <c r="AL70" s="2">
        <v>267.59898310940866</v>
      </c>
      <c r="AM70" s="2">
        <v>813.0960646425699</v>
      </c>
      <c r="AY70" s="2" t="s">
        <v>19</v>
      </c>
      <c r="AZ70" s="2">
        <v>566.56944312724875</v>
      </c>
      <c r="BA70" s="2">
        <v>144.07277259081744</v>
      </c>
      <c r="BB70" s="2">
        <v>3.9325226615605464</v>
      </c>
      <c r="BC70" s="2">
        <v>1.0135493407168623E-4</v>
      </c>
      <c r="BD70" s="2">
        <v>283.2121561300961</v>
      </c>
      <c r="BE70" s="2">
        <v>849.92673012440139</v>
      </c>
      <c r="BF70" s="2">
        <v>283.2121561300961</v>
      </c>
      <c r="BG70" s="2">
        <v>849.92673012440139</v>
      </c>
    </row>
    <row r="71" spans="1:59" x14ac:dyDescent="0.35">
      <c r="A71" s="1">
        <v>40985</v>
      </c>
      <c r="B71">
        <v>4131</v>
      </c>
      <c r="C71">
        <v>4594</v>
      </c>
      <c r="D71">
        <v>1</v>
      </c>
      <c r="E71">
        <v>0</v>
      </c>
      <c r="F71">
        <v>0</v>
      </c>
      <c r="G71">
        <v>0</v>
      </c>
      <c r="H71">
        <v>5715</v>
      </c>
      <c r="I71">
        <v>4322.666666666667</v>
      </c>
      <c r="J71">
        <f t="shared" si="7"/>
        <v>0</v>
      </c>
      <c r="K71">
        <f t="shared" si="8"/>
        <v>1</v>
      </c>
      <c r="L71">
        <f t="shared" si="5"/>
        <v>0</v>
      </c>
      <c r="M71">
        <v>4191.3999999999996</v>
      </c>
      <c r="N71">
        <v>0</v>
      </c>
      <c r="O71">
        <v>0</v>
      </c>
      <c r="P71">
        <v>0</v>
      </c>
      <c r="Q71">
        <v>0</v>
      </c>
      <c r="R71">
        <v>0</v>
      </c>
      <c r="S71">
        <v>1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f t="shared" si="9"/>
        <v>0</v>
      </c>
      <c r="AC71">
        <f t="shared" si="6"/>
        <v>1</v>
      </c>
      <c r="AE71" s="2" t="s">
        <v>19</v>
      </c>
      <c r="AF71" s="2">
        <v>553.14741225738976</v>
      </c>
      <c r="AG71" s="2">
        <v>144.65126696164438</v>
      </c>
      <c r="AH71" s="2">
        <v>3.8240066877814622</v>
      </c>
      <c r="AI71" s="2">
        <v>1.5534396032789848E-4</v>
      </c>
      <c r="AJ71" s="2">
        <v>268.65517507512169</v>
      </c>
      <c r="AK71" s="2">
        <v>837.63964943965789</v>
      </c>
      <c r="AL71" s="2">
        <v>268.65517507512169</v>
      </c>
      <c r="AM71" s="2">
        <v>837.63964943965789</v>
      </c>
      <c r="AY71" s="2" t="s">
        <v>21</v>
      </c>
      <c r="AZ71" s="2">
        <v>0.23464522008176705</v>
      </c>
      <c r="BA71" s="2">
        <v>4.6443284712082408E-2</v>
      </c>
      <c r="BB71" s="2">
        <v>5.0522959677897878</v>
      </c>
      <c r="BC71" s="2">
        <v>7.0447671162590123E-7</v>
      </c>
      <c r="BD71" s="2">
        <v>0.14330219309201114</v>
      </c>
      <c r="BE71" s="2">
        <v>0.32598824707152296</v>
      </c>
      <c r="BF71" s="2">
        <v>0.14330219309201114</v>
      </c>
      <c r="BG71" s="2">
        <v>0.32598824707152296</v>
      </c>
    </row>
    <row r="72" spans="1:59" x14ac:dyDescent="0.35">
      <c r="A72" s="1">
        <v>40986</v>
      </c>
      <c r="B72">
        <v>5677</v>
      </c>
      <c r="C72">
        <v>4131</v>
      </c>
      <c r="D72">
        <v>1</v>
      </c>
      <c r="E72">
        <v>0</v>
      </c>
      <c r="F72">
        <v>0</v>
      </c>
      <c r="G72">
        <v>0</v>
      </c>
      <c r="H72">
        <v>5598</v>
      </c>
      <c r="I72">
        <v>4405.333333333333</v>
      </c>
      <c r="J72">
        <f t="shared" si="7"/>
        <v>0</v>
      </c>
      <c r="K72">
        <f t="shared" si="8"/>
        <v>1</v>
      </c>
      <c r="L72">
        <f t="shared" si="5"/>
        <v>0</v>
      </c>
      <c r="M72">
        <v>4229.3999999999996</v>
      </c>
      <c r="N72">
        <v>0</v>
      </c>
      <c r="O72">
        <v>0</v>
      </c>
      <c r="P72">
        <v>0</v>
      </c>
      <c r="Q72">
        <v>0</v>
      </c>
      <c r="R72">
        <v>0</v>
      </c>
      <c r="S72">
        <v>1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f t="shared" si="9"/>
        <v>0</v>
      </c>
      <c r="AC72">
        <f t="shared" si="6"/>
        <v>1</v>
      </c>
      <c r="AE72" s="2" t="s">
        <v>55</v>
      </c>
      <c r="AF72" s="2">
        <v>0.44533560504124414</v>
      </c>
      <c r="AG72" s="2">
        <v>8.6472100380500322E-2</v>
      </c>
      <c r="AH72" s="2">
        <v>5.1500495891929141</v>
      </c>
      <c r="AI72" s="2">
        <v>4.3498805909226069E-7</v>
      </c>
      <c r="AJ72" s="2">
        <v>0.27526698547207523</v>
      </c>
      <c r="AK72" s="2">
        <v>0.615404224610413</v>
      </c>
      <c r="AL72" s="2">
        <v>0.27526698547207523</v>
      </c>
      <c r="AM72" s="2">
        <v>0.615404224610413</v>
      </c>
      <c r="AY72" s="2" t="s">
        <v>55</v>
      </c>
      <c r="AZ72" s="2">
        <v>0.46435848510431155</v>
      </c>
      <c r="BA72" s="2">
        <v>8.6508620486519361E-2</v>
      </c>
      <c r="BB72" s="2">
        <v>5.3677712405166895</v>
      </c>
      <c r="BC72" s="2">
        <v>1.4544433377601988E-7</v>
      </c>
      <c r="BD72" s="2">
        <v>0.29421635788541212</v>
      </c>
      <c r="BE72" s="2">
        <v>0.63450061232321098</v>
      </c>
      <c r="BF72" s="2">
        <v>0.29421635788541212</v>
      </c>
      <c r="BG72" s="2">
        <v>0.63450061232321098</v>
      </c>
    </row>
    <row r="73" spans="1:59" ht="15" thickBot="1" x14ac:dyDescent="0.4">
      <c r="A73" s="1">
        <v>40987</v>
      </c>
      <c r="B73">
        <v>3805</v>
      </c>
      <c r="C73">
        <v>5677</v>
      </c>
      <c r="D73">
        <v>0</v>
      </c>
      <c r="E73">
        <v>1</v>
      </c>
      <c r="F73">
        <v>0</v>
      </c>
      <c r="G73">
        <v>0</v>
      </c>
      <c r="H73">
        <v>3941</v>
      </c>
      <c r="I73">
        <v>4800.666666666667</v>
      </c>
      <c r="J73">
        <f t="shared" si="7"/>
        <v>0</v>
      </c>
      <c r="K73">
        <f t="shared" si="8"/>
        <v>1</v>
      </c>
      <c r="L73">
        <f t="shared" si="5"/>
        <v>0</v>
      </c>
      <c r="M73">
        <v>4555.2</v>
      </c>
      <c r="N73">
        <v>0</v>
      </c>
      <c r="O73">
        <v>0</v>
      </c>
      <c r="P73">
        <v>0</v>
      </c>
      <c r="Q73">
        <v>0</v>
      </c>
      <c r="R73">
        <v>0</v>
      </c>
      <c r="S73">
        <v>1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f t="shared" si="9"/>
        <v>0</v>
      </c>
      <c r="AC73">
        <f t="shared" si="6"/>
        <v>1</v>
      </c>
      <c r="AE73" s="3" t="s">
        <v>21</v>
      </c>
      <c r="AF73" s="3">
        <v>0.23968879949955393</v>
      </c>
      <c r="AG73" s="3">
        <v>4.6613624820592649E-2</v>
      </c>
      <c r="AH73" s="3">
        <v>5.1420330519686566</v>
      </c>
      <c r="AI73" s="3">
        <v>4.5260817420524489E-7</v>
      </c>
      <c r="AJ73" s="3">
        <v>0.14801165980397399</v>
      </c>
      <c r="AK73" s="3">
        <v>0.33136593919513391</v>
      </c>
      <c r="AL73" s="3">
        <v>0.14801165980397399</v>
      </c>
      <c r="AM73" s="3">
        <v>0.33136593919513391</v>
      </c>
      <c r="AY73" s="3" t="s">
        <v>104</v>
      </c>
      <c r="AZ73" s="3">
        <v>273.75973578454614</v>
      </c>
      <c r="BA73" s="3">
        <v>128.95053479615515</v>
      </c>
      <c r="BB73" s="3">
        <v>2.1229825546462848</v>
      </c>
      <c r="BC73" s="3">
        <v>3.4456732542206013E-2</v>
      </c>
      <c r="BD73" s="3">
        <v>20.144336846917241</v>
      </c>
      <c r="BE73" s="3">
        <v>527.37513472217506</v>
      </c>
      <c r="BF73" s="3">
        <v>20.144336846917241</v>
      </c>
      <c r="BG73" s="3">
        <v>527.37513472217506</v>
      </c>
    </row>
    <row r="74" spans="1:59" x14ac:dyDescent="0.35">
      <c r="A74" s="1">
        <v>40988</v>
      </c>
      <c r="B74">
        <v>4395</v>
      </c>
      <c r="C74">
        <v>3805</v>
      </c>
      <c r="D74">
        <v>0</v>
      </c>
      <c r="E74">
        <v>0</v>
      </c>
      <c r="F74">
        <v>0</v>
      </c>
      <c r="G74">
        <v>0</v>
      </c>
      <c r="H74">
        <v>4048</v>
      </c>
      <c r="I74">
        <v>4537.666666666667</v>
      </c>
      <c r="J74">
        <f t="shared" si="7"/>
        <v>0</v>
      </c>
      <c r="K74">
        <f t="shared" si="8"/>
        <v>1</v>
      </c>
      <c r="L74">
        <f t="shared" si="5"/>
        <v>0</v>
      </c>
      <c r="M74">
        <v>4539.6000000000004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f t="shared" si="9"/>
        <v>0</v>
      </c>
      <c r="AC74">
        <f t="shared" si="6"/>
        <v>1</v>
      </c>
    </row>
    <row r="75" spans="1:59" x14ac:dyDescent="0.35">
      <c r="A75" s="1">
        <v>40989</v>
      </c>
      <c r="B75">
        <v>5026</v>
      </c>
      <c r="C75">
        <v>4395</v>
      </c>
      <c r="D75">
        <v>0</v>
      </c>
      <c r="E75">
        <v>0</v>
      </c>
      <c r="F75">
        <v>0</v>
      </c>
      <c r="G75">
        <v>0</v>
      </c>
      <c r="H75">
        <v>3883</v>
      </c>
      <c r="I75">
        <v>4625.666666666667</v>
      </c>
      <c r="J75">
        <f t="shared" si="7"/>
        <v>0</v>
      </c>
      <c r="K75">
        <f t="shared" si="8"/>
        <v>1</v>
      </c>
      <c r="L75">
        <f t="shared" si="5"/>
        <v>0</v>
      </c>
      <c r="M75">
        <v>4520.3999999999996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f t="shared" si="9"/>
        <v>0</v>
      </c>
      <c r="AC75">
        <f t="shared" si="6"/>
        <v>1</v>
      </c>
      <c r="AE75" s="15" t="s">
        <v>22</v>
      </c>
      <c r="AF75" s="15"/>
      <c r="AY75" t="s">
        <v>22</v>
      </c>
    </row>
    <row r="76" spans="1:59" ht="15" thickBot="1" x14ac:dyDescent="0.4">
      <c r="A76" s="1">
        <v>40990</v>
      </c>
      <c r="B76">
        <v>4975</v>
      </c>
      <c r="C76">
        <v>5026</v>
      </c>
      <c r="D76">
        <v>0</v>
      </c>
      <c r="E76">
        <v>0</v>
      </c>
      <c r="F76">
        <v>1</v>
      </c>
      <c r="G76">
        <v>0</v>
      </c>
      <c r="H76">
        <v>4491</v>
      </c>
      <c r="I76">
        <v>4408.666666666667</v>
      </c>
      <c r="J76">
        <f t="shared" si="7"/>
        <v>0</v>
      </c>
      <c r="K76">
        <f t="shared" si="8"/>
        <v>1</v>
      </c>
      <c r="L76">
        <f t="shared" si="5"/>
        <v>0</v>
      </c>
      <c r="M76">
        <v>4606.8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f t="shared" si="9"/>
        <v>0</v>
      </c>
      <c r="AC76">
        <f t="shared" si="6"/>
        <v>1</v>
      </c>
    </row>
    <row r="77" spans="1:59" x14ac:dyDescent="0.35">
      <c r="A77" s="1">
        <v>40991</v>
      </c>
      <c r="B77">
        <v>5295</v>
      </c>
      <c r="C77">
        <v>4975</v>
      </c>
      <c r="D77">
        <v>0</v>
      </c>
      <c r="E77">
        <v>0</v>
      </c>
      <c r="F77">
        <v>0</v>
      </c>
      <c r="G77">
        <v>1</v>
      </c>
      <c r="H77">
        <v>4594</v>
      </c>
      <c r="I77">
        <v>4798.666666666667</v>
      </c>
      <c r="J77">
        <f t="shared" si="7"/>
        <v>0</v>
      </c>
      <c r="K77">
        <f t="shared" si="8"/>
        <v>1</v>
      </c>
      <c r="L77">
        <f t="shared" si="5"/>
        <v>0</v>
      </c>
      <c r="M77">
        <v>4775.6000000000004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f t="shared" si="9"/>
        <v>0</v>
      </c>
      <c r="AC77">
        <f t="shared" si="6"/>
        <v>1</v>
      </c>
      <c r="AE77" s="5" t="s">
        <v>23</v>
      </c>
      <c r="AF77" s="5"/>
      <c r="AY77" s="5" t="s">
        <v>23</v>
      </c>
      <c r="AZ77" s="5"/>
    </row>
    <row r="78" spans="1:59" x14ac:dyDescent="0.35">
      <c r="A78" s="1">
        <v>40992</v>
      </c>
      <c r="B78">
        <v>5167</v>
      </c>
      <c r="C78">
        <v>5295</v>
      </c>
      <c r="D78">
        <v>1</v>
      </c>
      <c r="E78">
        <v>0</v>
      </c>
      <c r="F78">
        <v>0</v>
      </c>
      <c r="G78">
        <v>0</v>
      </c>
      <c r="H78">
        <v>4131</v>
      </c>
      <c r="I78">
        <v>5098.666666666667</v>
      </c>
      <c r="J78">
        <f t="shared" si="7"/>
        <v>0</v>
      </c>
      <c r="K78">
        <f t="shared" si="8"/>
        <v>1</v>
      </c>
      <c r="L78">
        <f t="shared" si="5"/>
        <v>0</v>
      </c>
      <c r="M78">
        <v>4699.2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f t="shared" si="9"/>
        <v>0</v>
      </c>
      <c r="AC78">
        <f t="shared" si="6"/>
        <v>1</v>
      </c>
      <c r="AE78" s="2" t="s">
        <v>24</v>
      </c>
      <c r="AF78" s="2">
        <v>0.79122357470881333</v>
      </c>
      <c r="AY78" s="2" t="s">
        <v>24</v>
      </c>
      <c r="AZ78" s="2">
        <v>0.79548280424467399</v>
      </c>
    </row>
    <row r="79" spans="1:59" x14ac:dyDescent="0.35">
      <c r="A79" s="1">
        <v>40993</v>
      </c>
      <c r="B79">
        <v>5166</v>
      </c>
      <c r="C79">
        <v>5167</v>
      </c>
      <c r="D79">
        <v>1</v>
      </c>
      <c r="E79">
        <v>0</v>
      </c>
      <c r="F79">
        <v>0</v>
      </c>
      <c r="G79">
        <v>0</v>
      </c>
      <c r="H79">
        <v>5677</v>
      </c>
      <c r="I79">
        <v>5145.666666666667</v>
      </c>
      <c r="J79">
        <f t="shared" si="7"/>
        <v>0</v>
      </c>
      <c r="K79">
        <f t="shared" si="8"/>
        <v>1</v>
      </c>
      <c r="L79">
        <f t="shared" si="5"/>
        <v>0</v>
      </c>
      <c r="M79">
        <v>4971.6000000000004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f t="shared" si="9"/>
        <v>0</v>
      </c>
      <c r="AC79">
        <f t="shared" si="6"/>
        <v>1</v>
      </c>
      <c r="AE79" s="2" t="s">
        <v>25</v>
      </c>
      <c r="AF79" s="2">
        <v>0.62603474517499302</v>
      </c>
      <c r="AY79" s="2" t="s">
        <v>25</v>
      </c>
      <c r="AZ79" s="2">
        <v>0.63279289184897025</v>
      </c>
    </row>
    <row r="80" spans="1:59" x14ac:dyDescent="0.35">
      <c r="A80" s="1">
        <v>40994</v>
      </c>
      <c r="B80">
        <v>2709</v>
      </c>
      <c r="C80">
        <v>5166</v>
      </c>
      <c r="D80">
        <v>0</v>
      </c>
      <c r="E80">
        <v>1</v>
      </c>
      <c r="F80">
        <v>0</v>
      </c>
      <c r="G80">
        <v>0</v>
      </c>
      <c r="H80">
        <v>3805</v>
      </c>
      <c r="I80">
        <v>5209.333333333333</v>
      </c>
      <c r="J80">
        <f t="shared" si="7"/>
        <v>0</v>
      </c>
      <c r="K80">
        <f t="shared" si="8"/>
        <v>1</v>
      </c>
      <c r="L80">
        <f t="shared" si="5"/>
        <v>0</v>
      </c>
      <c r="M80">
        <v>5125.8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f t="shared" si="9"/>
        <v>0</v>
      </c>
      <c r="AC80">
        <f t="shared" si="6"/>
        <v>1</v>
      </c>
      <c r="AE80" s="2" t="s">
        <v>26</v>
      </c>
      <c r="AF80" s="2">
        <v>0.61528861716278016</v>
      </c>
      <c r="AY80" s="2" t="s">
        <v>26</v>
      </c>
      <c r="AZ80" s="2">
        <v>0.62332336757000384</v>
      </c>
    </row>
    <row r="81" spans="1:59" x14ac:dyDescent="0.35">
      <c r="A81" s="1">
        <v>40995</v>
      </c>
      <c r="B81">
        <v>4628.5</v>
      </c>
      <c r="C81">
        <v>2709</v>
      </c>
      <c r="D81">
        <v>0</v>
      </c>
      <c r="E81">
        <v>0</v>
      </c>
      <c r="F81">
        <v>0</v>
      </c>
      <c r="G81">
        <v>0</v>
      </c>
      <c r="H81">
        <v>4395</v>
      </c>
      <c r="I81">
        <v>4347.333333333333</v>
      </c>
      <c r="J81">
        <f t="shared" si="7"/>
        <v>0</v>
      </c>
      <c r="K81">
        <f t="shared" si="8"/>
        <v>1</v>
      </c>
      <c r="L81">
        <f t="shared" si="5"/>
        <v>0</v>
      </c>
      <c r="M81">
        <v>4662.3999999999996</v>
      </c>
      <c r="N81">
        <v>0</v>
      </c>
      <c r="O81">
        <v>0</v>
      </c>
      <c r="P81">
        <v>0</v>
      </c>
      <c r="Q81">
        <v>0</v>
      </c>
      <c r="R81">
        <v>0</v>
      </c>
      <c r="S81">
        <v>1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f t="shared" si="9"/>
        <v>0</v>
      </c>
      <c r="AC81">
        <f t="shared" si="6"/>
        <v>1</v>
      </c>
      <c r="AE81" s="2" t="s">
        <v>6</v>
      </c>
      <c r="AF81" s="2">
        <v>733.77899175559617</v>
      </c>
      <c r="AY81" s="2" t="s">
        <v>6</v>
      </c>
      <c r="AZ81" s="2">
        <v>726.07602230666168</v>
      </c>
    </row>
    <row r="82" spans="1:59" ht="15" thickBot="1" x14ac:dyDescent="0.4">
      <c r="A82" s="1">
        <v>40996</v>
      </c>
      <c r="B82">
        <v>2723</v>
      </c>
      <c r="C82">
        <v>4628.5</v>
      </c>
      <c r="D82">
        <v>0</v>
      </c>
      <c r="E82">
        <v>0</v>
      </c>
      <c r="F82">
        <v>0</v>
      </c>
      <c r="G82">
        <v>0</v>
      </c>
      <c r="H82">
        <v>5026</v>
      </c>
      <c r="I82">
        <v>4167.833333333333</v>
      </c>
      <c r="J82">
        <v>0</v>
      </c>
      <c r="K82">
        <f t="shared" si="8"/>
        <v>1</v>
      </c>
      <c r="L82">
        <f t="shared" si="5"/>
        <v>0</v>
      </c>
      <c r="M82">
        <v>4593.1000000000004</v>
      </c>
      <c r="N82">
        <v>0</v>
      </c>
      <c r="O82">
        <v>0</v>
      </c>
      <c r="P82">
        <v>0</v>
      </c>
      <c r="Q82">
        <v>0</v>
      </c>
      <c r="R82">
        <v>0</v>
      </c>
      <c r="S82">
        <v>1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f t="shared" si="9"/>
        <v>0</v>
      </c>
      <c r="AC82">
        <f t="shared" si="6"/>
        <v>1</v>
      </c>
      <c r="AE82" s="3" t="s">
        <v>27</v>
      </c>
      <c r="AF82" s="3">
        <v>359</v>
      </c>
      <c r="AY82" s="3" t="s">
        <v>27</v>
      </c>
      <c r="AZ82" s="3">
        <v>359</v>
      </c>
    </row>
    <row r="83" spans="1:59" x14ac:dyDescent="0.35">
      <c r="A83" s="1">
        <v>40997</v>
      </c>
      <c r="B83">
        <v>3348</v>
      </c>
      <c r="C83">
        <v>2723</v>
      </c>
      <c r="D83">
        <v>0</v>
      </c>
      <c r="E83">
        <v>0</v>
      </c>
      <c r="F83">
        <v>1</v>
      </c>
      <c r="G83">
        <v>0</v>
      </c>
      <c r="H83">
        <v>4975</v>
      </c>
      <c r="I83">
        <v>3353.5</v>
      </c>
      <c r="J83">
        <f t="shared" si="7"/>
        <v>1</v>
      </c>
      <c r="K83">
        <f t="shared" si="8"/>
        <v>1</v>
      </c>
      <c r="L83">
        <f t="shared" si="5"/>
        <v>0</v>
      </c>
      <c r="M83">
        <v>4078.7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f t="shared" si="9"/>
        <v>0</v>
      </c>
      <c r="AC83">
        <f t="shared" si="6"/>
        <v>1</v>
      </c>
    </row>
    <row r="84" spans="1:59" ht="15" thickBot="1" x14ac:dyDescent="0.4">
      <c r="A84" s="1">
        <v>40998</v>
      </c>
      <c r="B84">
        <v>4623</v>
      </c>
      <c r="C84">
        <v>3348</v>
      </c>
      <c r="D84">
        <v>0</v>
      </c>
      <c r="E84">
        <v>0</v>
      </c>
      <c r="F84">
        <v>0</v>
      </c>
      <c r="G84">
        <v>1</v>
      </c>
      <c r="H84">
        <v>5295</v>
      </c>
      <c r="I84">
        <v>3566.5</v>
      </c>
      <c r="J84">
        <f t="shared" si="7"/>
        <v>1</v>
      </c>
      <c r="K84">
        <f t="shared" si="8"/>
        <v>1</v>
      </c>
      <c r="L84">
        <f t="shared" si="5"/>
        <v>0</v>
      </c>
      <c r="M84">
        <v>3714.9</v>
      </c>
      <c r="N84">
        <v>0</v>
      </c>
      <c r="O84">
        <v>0</v>
      </c>
      <c r="P84">
        <v>0</v>
      </c>
      <c r="Q84">
        <v>0</v>
      </c>
      <c r="R84">
        <v>0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f t="shared" si="9"/>
        <v>0</v>
      </c>
      <c r="AC84">
        <f t="shared" si="6"/>
        <v>1</v>
      </c>
      <c r="AE84" t="s">
        <v>28</v>
      </c>
      <c r="AY84" t="s">
        <v>28</v>
      </c>
    </row>
    <row r="85" spans="1:59" x14ac:dyDescent="0.35">
      <c r="A85" s="1">
        <v>40999</v>
      </c>
      <c r="B85">
        <v>4037</v>
      </c>
      <c r="C85">
        <v>4623</v>
      </c>
      <c r="D85">
        <v>1</v>
      </c>
      <c r="E85">
        <v>0</v>
      </c>
      <c r="F85">
        <v>0</v>
      </c>
      <c r="G85">
        <v>0</v>
      </c>
      <c r="H85">
        <v>5167</v>
      </c>
      <c r="I85">
        <v>3564.6666666666665</v>
      </c>
      <c r="J85">
        <f t="shared" si="7"/>
        <v>1</v>
      </c>
      <c r="K85">
        <f t="shared" si="8"/>
        <v>1</v>
      </c>
      <c r="L85">
        <f t="shared" si="5"/>
        <v>0</v>
      </c>
      <c r="M85">
        <v>3606.3</v>
      </c>
      <c r="N85">
        <v>1</v>
      </c>
      <c r="O85">
        <v>0</v>
      </c>
      <c r="P85">
        <v>0</v>
      </c>
      <c r="Q85">
        <v>0</v>
      </c>
      <c r="R85">
        <v>0</v>
      </c>
      <c r="S85">
        <v>1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f t="shared" si="9"/>
        <v>0</v>
      </c>
      <c r="AC85">
        <f t="shared" si="6"/>
        <v>1</v>
      </c>
      <c r="AE85" s="4"/>
      <c r="AF85" s="4" t="s">
        <v>33</v>
      </c>
      <c r="AG85" s="4" t="s">
        <v>34</v>
      </c>
      <c r="AH85" s="4" t="s">
        <v>35</v>
      </c>
      <c r="AI85" s="4" t="s">
        <v>36</v>
      </c>
      <c r="AJ85" s="4" t="s">
        <v>37</v>
      </c>
      <c r="AY85" s="4"/>
      <c r="AZ85" s="4" t="s">
        <v>33</v>
      </c>
      <c r="BA85" s="4" t="s">
        <v>34</v>
      </c>
      <c r="BB85" s="4" t="s">
        <v>35</v>
      </c>
      <c r="BC85" s="4" t="s">
        <v>36</v>
      </c>
      <c r="BD85" s="4" t="s">
        <v>37</v>
      </c>
    </row>
    <row r="86" spans="1:59" x14ac:dyDescent="0.35">
      <c r="A86" s="1">
        <v>41000</v>
      </c>
      <c r="B86">
        <v>4088</v>
      </c>
      <c r="C86">
        <v>4037</v>
      </c>
      <c r="D86">
        <v>1</v>
      </c>
      <c r="E86">
        <v>0</v>
      </c>
      <c r="F86">
        <v>0</v>
      </c>
      <c r="G86">
        <v>0</v>
      </c>
      <c r="H86">
        <v>5166</v>
      </c>
      <c r="I86">
        <v>4002.6666666666665</v>
      </c>
      <c r="J86">
        <f t="shared" si="7"/>
        <v>0</v>
      </c>
      <c r="K86">
        <f t="shared" si="8"/>
        <v>1</v>
      </c>
      <c r="L86">
        <f t="shared" si="5"/>
        <v>0</v>
      </c>
      <c r="M86">
        <v>3871.9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f t="shared" si="9"/>
        <v>0</v>
      </c>
      <c r="AC86">
        <f t="shared" si="6"/>
        <v>0</v>
      </c>
      <c r="AE86" s="2" t="s">
        <v>29</v>
      </c>
      <c r="AF86" s="2">
        <v>10</v>
      </c>
      <c r="AG86" s="2">
        <v>313672882.53944826</v>
      </c>
      <c r="AH86" s="2">
        <v>31367288.253944825</v>
      </c>
      <c r="AI86" s="2">
        <v>58.256773459567206</v>
      </c>
      <c r="AJ86" s="2">
        <v>2.9628814197213039E-68</v>
      </c>
      <c r="AY86" s="2" t="s">
        <v>29</v>
      </c>
      <c r="AZ86" s="2">
        <v>9</v>
      </c>
      <c r="BA86" s="2">
        <v>317059032.21275157</v>
      </c>
      <c r="BB86" s="2">
        <v>35228781.356972396</v>
      </c>
      <c r="BC86" s="2">
        <v>66.824147993846296</v>
      </c>
      <c r="BD86" s="2">
        <v>1.5364840195204558E-70</v>
      </c>
    </row>
    <row r="87" spans="1:59" x14ac:dyDescent="0.35">
      <c r="A87" s="1">
        <v>41001</v>
      </c>
      <c r="B87">
        <v>4628.5</v>
      </c>
      <c r="C87">
        <v>4088</v>
      </c>
      <c r="D87">
        <v>0</v>
      </c>
      <c r="E87">
        <v>1</v>
      </c>
      <c r="F87">
        <v>0</v>
      </c>
      <c r="G87">
        <v>0</v>
      </c>
      <c r="H87">
        <v>2709</v>
      </c>
      <c r="I87">
        <v>4249.333333333333</v>
      </c>
      <c r="J87">
        <f t="shared" si="7"/>
        <v>0</v>
      </c>
      <c r="K87">
        <f t="shared" si="8"/>
        <v>1</v>
      </c>
      <c r="L87">
        <f t="shared" si="5"/>
        <v>0</v>
      </c>
      <c r="M87">
        <v>3763.8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f t="shared" si="9"/>
        <v>0</v>
      </c>
      <c r="AC87">
        <f t="shared" si="6"/>
        <v>0</v>
      </c>
      <c r="AE87" s="2" t="s">
        <v>30</v>
      </c>
      <c r="AF87" s="2">
        <v>348</v>
      </c>
      <c r="AG87" s="2">
        <v>187374199.84216705</v>
      </c>
      <c r="AH87" s="2">
        <v>538431.60874185932</v>
      </c>
      <c r="AI87" s="2"/>
      <c r="AJ87" s="2"/>
      <c r="AY87" s="2" t="s">
        <v>30</v>
      </c>
      <c r="AZ87" s="2">
        <v>349</v>
      </c>
      <c r="BA87" s="2">
        <v>183988050.16886371</v>
      </c>
      <c r="BB87" s="2">
        <v>527186.39016866393</v>
      </c>
      <c r="BC87" s="2"/>
      <c r="BD87" s="2"/>
    </row>
    <row r="88" spans="1:59" ht="15" thickBot="1" x14ac:dyDescent="0.4">
      <c r="A88" s="1">
        <v>41002</v>
      </c>
      <c r="B88">
        <v>3023</v>
      </c>
      <c r="C88">
        <v>4628.5</v>
      </c>
      <c r="D88">
        <v>0</v>
      </c>
      <c r="E88">
        <v>0</v>
      </c>
      <c r="F88">
        <v>0</v>
      </c>
      <c r="G88">
        <v>0</v>
      </c>
      <c r="H88">
        <v>4628.5</v>
      </c>
      <c r="I88">
        <v>4251.166666666667</v>
      </c>
      <c r="J88">
        <f t="shared" si="7"/>
        <v>0</v>
      </c>
      <c r="K88">
        <f t="shared" si="8"/>
        <v>1</v>
      </c>
      <c r="L88">
        <f t="shared" si="5"/>
        <v>0</v>
      </c>
      <c r="M88">
        <v>4144.8999999999996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f t="shared" si="9"/>
        <v>0</v>
      </c>
      <c r="AC88">
        <f t="shared" si="6"/>
        <v>0</v>
      </c>
      <c r="AE88" s="3" t="s">
        <v>31</v>
      </c>
      <c r="AF88" s="3">
        <v>358</v>
      </c>
      <c r="AG88" s="3">
        <v>501047082.38161528</v>
      </c>
      <c r="AH88" s="3"/>
      <c r="AI88" s="3"/>
      <c r="AJ88" s="3"/>
      <c r="AY88" s="3" t="s">
        <v>31</v>
      </c>
      <c r="AZ88" s="3">
        <v>358</v>
      </c>
      <c r="BA88" s="3">
        <v>501047082.38161528</v>
      </c>
      <c r="BB88" s="3"/>
      <c r="BC88" s="3"/>
      <c r="BD88" s="3"/>
    </row>
    <row r="89" spans="1:59" ht="15" thickBot="1" x14ac:dyDescent="0.4">
      <c r="A89" s="1">
        <v>41003</v>
      </c>
      <c r="B89">
        <v>2706</v>
      </c>
      <c r="C89">
        <v>3023</v>
      </c>
      <c r="D89">
        <v>0</v>
      </c>
      <c r="E89">
        <v>0</v>
      </c>
      <c r="F89">
        <v>0</v>
      </c>
      <c r="G89">
        <v>0</v>
      </c>
      <c r="H89">
        <v>2723</v>
      </c>
      <c r="I89">
        <v>3913.1666666666665</v>
      </c>
      <c r="J89">
        <f t="shared" si="7"/>
        <v>0</v>
      </c>
      <c r="K89">
        <f t="shared" si="8"/>
        <v>1</v>
      </c>
      <c r="L89">
        <f t="shared" si="5"/>
        <v>0</v>
      </c>
      <c r="M89">
        <v>4079.9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f t="shared" si="9"/>
        <v>0</v>
      </c>
      <c r="AC89">
        <f t="shared" si="6"/>
        <v>0</v>
      </c>
    </row>
    <row r="90" spans="1:59" x14ac:dyDescent="0.35">
      <c r="A90" s="1">
        <v>41004</v>
      </c>
      <c r="B90">
        <v>2830</v>
      </c>
      <c r="C90">
        <v>2706</v>
      </c>
      <c r="D90">
        <v>0</v>
      </c>
      <c r="E90">
        <v>0</v>
      </c>
      <c r="F90">
        <v>1</v>
      </c>
      <c r="G90">
        <v>0</v>
      </c>
      <c r="H90">
        <v>3348</v>
      </c>
      <c r="I90">
        <v>3452.5</v>
      </c>
      <c r="J90">
        <f t="shared" si="7"/>
        <v>0</v>
      </c>
      <c r="K90">
        <f t="shared" si="8"/>
        <v>1</v>
      </c>
      <c r="L90">
        <f t="shared" si="5"/>
        <v>0</v>
      </c>
      <c r="M90">
        <v>3696.5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f t="shared" si="9"/>
        <v>0</v>
      </c>
      <c r="AC90">
        <f t="shared" si="6"/>
        <v>0</v>
      </c>
      <c r="AE90" s="4"/>
      <c r="AF90" s="4" t="s">
        <v>38</v>
      </c>
      <c r="AG90" s="4" t="s">
        <v>6</v>
      </c>
      <c r="AH90" s="4" t="s">
        <v>39</v>
      </c>
      <c r="AI90" s="4" t="s">
        <v>40</v>
      </c>
      <c r="AJ90" s="4" t="s">
        <v>41</v>
      </c>
      <c r="AK90" s="4" t="s">
        <v>42</v>
      </c>
      <c r="AL90" s="4" t="s">
        <v>43</v>
      </c>
      <c r="AM90" s="4" t="s">
        <v>44</v>
      </c>
      <c r="AY90" s="4"/>
      <c r="AZ90" s="4" t="s">
        <v>38</v>
      </c>
      <c r="BA90" s="4" t="s">
        <v>6</v>
      </c>
      <c r="BB90" s="4" t="s">
        <v>39</v>
      </c>
      <c r="BC90" s="4" t="s">
        <v>40</v>
      </c>
      <c r="BD90" s="4" t="s">
        <v>41</v>
      </c>
      <c r="BE90" s="4" t="s">
        <v>42</v>
      </c>
      <c r="BF90" s="4" t="s">
        <v>43</v>
      </c>
      <c r="BG90" s="4" t="s">
        <v>44</v>
      </c>
    </row>
    <row r="91" spans="1:59" x14ac:dyDescent="0.35">
      <c r="A91" s="1">
        <v>41005</v>
      </c>
      <c r="B91">
        <v>3316</v>
      </c>
      <c r="C91">
        <v>2830</v>
      </c>
      <c r="D91">
        <v>0</v>
      </c>
      <c r="E91">
        <v>0</v>
      </c>
      <c r="F91">
        <v>0</v>
      </c>
      <c r="G91">
        <v>1</v>
      </c>
      <c r="H91">
        <v>4623</v>
      </c>
      <c r="I91">
        <v>2853</v>
      </c>
      <c r="J91">
        <f t="shared" si="7"/>
        <v>0</v>
      </c>
      <c r="K91">
        <f t="shared" si="8"/>
        <v>1</v>
      </c>
      <c r="L91">
        <f t="shared" si="5"/>
        <v>0</v>
      </c>
      <c r="M91">
        <v>3455.1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f t="shared" si="9"/>
        <v>0</v>
      </c>
      <c r="AC91">
        <f t="shared" si="6"/>
        <v>0</v>
      </c>
      <c r="AE91" s="2" t="s">
        <v>32</v>
      </c>
      <c r="AF91" s="2">
        <v>473.12185589685419</v>
      </c>
      <c r="AG91" s="2">
        <v>331.04856845454538</v>
      </c>
      <c r="AH91" s="2">
        <v>1.4291614614301411</v>
      </c>
      <c r="AI91" s="2">
        <v>0.15385484879344924</v>
      </c>
      <c r="AJ91" s="2">
        <v>-177.98586657362978</v>
      </c>
      <c r="AK91" s="2">
        <v>1124.229578367338</v>
      </c>
      <c r="AL91" s="2">
        <v>-177.98586657362978</v>
      </c>
      <c r="AM91" s="2">
        <v>1124.229578367338</v>
      </c>
      <c r="AY91" s="2" t="s">
        <v>32</v>
      </c>
      <c r="AZ91" s="2">
        <v>593.30407662579375</v>
      </c>
      <c r="BA91" s="2">
        <v>273.95116648211882</v>
      </c>
      <c r="BB91" s="2">
        <v>2.1657293314154207</v>
      </c>
      <c r="BC91" s="2">
        <v>3.1008678256358873E-2</v>
      </c>
      <c r="BD91" s="2">
        <v>54.501153133098114</v>
      </c>
      <c r="BE91" s="2">
        <v>1132.1070001184894</v>
      </c>
      <c r="BF91" s="2">
        <v>54.501153133098114</v>
      </c>
      <c r="BG91" s="2">
        <v>1132.1070001184894</v>
      </c>
    </row>
    <row r="92" spans="1:59" x14ac:dyDescent="0.35">
      <c r="A92" s="1">
        <v>41006</v>
      </c>
      <c r="B92">
        <v>3348</v>
      </c>
      <c r="C92">
        <v>3316</v>
      </c>
      <c r="D92">
        <v>1</v>
      </c>
      <c r="E92">
        <v>0</v>
      </c>
      <c r="F92">
        <v>0</v>
      </c>
      <c r="G92">
        <v>0</v>
      </c>
      <c r="H92">
        <v>4037</v>
      </c>
      <c r="I92">
        <v>2950.6666666666665</v>
      </c>
      <c r="J92">
        <f t="shared" si="7"/>
        <v>0</v>
      </c>
      <c r="K92">
        <f t="shared" si="8"/>
        <v>1</v>
      </c>
      <c r="L92">
        <f t="shared" si="5"/>
        <v>0</v>
      </c>
      <c r="M92">
        <v>3300.7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f t="shared" si="9"/>
        <v>0</v>
      </c>
      <c r="AC92">
        <f t="shared" si="6"/>
        <v>0</v>
      </c>
      <c r="AE92" s="2" t="s">
        <v>53</v>
      </c>
      <c r="AF92" s="2">
        <v>0.18663524972398118</v>
      </c>
      <c r="AG92" s="2">
        <v>7.052067178540751E-2</v>
      </c>
      <c r="AH92" s="2">
        <v>2.6465324988948939</v>
      </c>
      <c r="AI92" s="2">
        <v>8.5016069643619342E-3</v>
      </c>
      <c r="AJ92" s="2">
        <v>4.793489464424075E-2</v>
      </c>
      <c r="AK92" s="2">
        <v>0.32533560480372159</v>
      </c>
      <c r="AL92" s="2">
        <v>4.793489464424075E-2</v>
      </c>
      <c r="AM92" s="2">
        <v>0.32533560480372159</v>
      </c>
      <c r="AY92" s="2" t="s">
        <v>53</v>
      </c>
      <c r="AZ92" s="2">
        <v>0.17841396323218781</v>
      </c>
      <c r="BA92" s="2">
        <v>6.9843310163046027E-2</v>
      </c>
      <c r="BB92" s="2">
        <v>2.5544889383920739</v>
      </c>
      <c r="BC92" s="2">
        <v>1.1058340487376502E-2</v>
      </c>
      <c r="BD92" s="2">
        <v>4.1047219423441944E-2</v>
      </c>
      <c r="BE92" s="2">
        <v>0.31578070704093364</v>
      </c>
      <c r="BF92" s="2">
        <v>4.1047219423441944E-2</v>
      </c>
      <c r="BG92" s="2">
        <v>0.31578070704093364</v>
      </c>
    </row>
    <row r="93" spans="1:59" x14ac:dyDescent="0.35">
      <c r="A93" s="1">
        <v>41007</v>
      </c>
      <c r="B93">
        <v>4428</v>
      </c>
      <c r="C93">
        <v>3348</v>
      </c>
      <c r="D93">
        <v>1</v>
      </c>
      <c r="E93">
        <v>0</v>
      </c>
      <c r="F93">
        <v>0</v>
      </c>
      <c r="G93">
        <v>0</v>
      </c>
      <c r="H93">
        <v>4088</v>
      </c>
      <c r="I93">
        <v>3164.6666666666665</v>
      </c>
      <c r="J93">
        <f t="shared" si="7"/>
        <v>0</v>
      </c>
      <c r="K93">
        <f t="shared" si="8"/>
        <v>1</v>
      </c>
      <c r="L93">
        <f t="shared" si="5"/>
        <v>0</v>
      </c>
      <c r="M93">
        <v>3044.6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f t="shared" si="9"/>
        <v>0</v>
      </c>
      <c r="AC93">
        <f t="shared" si="6"/>
        <v>0</v>
      </c>
      <c r="AE93" s="2" t="s">
        <v>54</v>
      </c>
      <c r="AF93" s="2">
        <v>679.34503020559009</v>
      </c>
      <c r="AG93" s="2">
        <v>133.20003968014817</v>
      </c>
      <c r="AH93" s="2">
        <v>5.1001863951159025</v>
      </c>
      <c r="AI93" s="2">
        <v>5.5867734953953345E-7</v>
      </c>
      <c r="AJ93" s="2">
        <v>417.36662965247763</v>
      </c>
      <c r="AK93" s="2">
        <v>941.32343075870256</v>
      </c>
      <c r="AL93" s="2">
        <v>417.36662965247763</v>
      </c>
      <c r="AM93" s="2">
        <v>941.32343075870256</v>
      </c>
      <c r="AY93" s="2" t="s">
        <v>54</v>
      </c>
      <c r="AZ93" s="2">
        <v>701.94903215753493</v>
      </c>
      <c r="BA93" s="2">
        <v>130.89654421803255</v>
      </c>
      <c r="BB93" s="2">
        <v>5.3626246311614478</v>
      </c>
      <c r="BC93" s="2">
        <v>1.4957033646846741E-7</v>
      </c>
      <c r="BD93" s="2">
        <v>444.50373048049215</v>
      </c>
      <c r="BE93" s="2">
        <v>959.39433383457776</v>
      </c>
      <c r="BF93" s="2">
        <v>444.50373048049215</v>
      </c>
      <c r="BG93" s="2">
        <v>959.39433383457776</v>
      </c>
    </row>
    <row r="94" spans="1:59" x14ac:dyDescent="0.35">
      <c r="A94" s="1">
        <v>41008</v>
      </c>
      <c r="B94">
        <v>4628.5</v>
      </c>
      <c r="C94">
        <v>4428</v>
      </c>
      <c r="D94">
        <v>0</v>
      </c>
      <c r="E94">
        <v>1</v>
      </c>
      <c r="F94">
        <v>0</v>
      </c>
      <c r="G94">
        <v>0</v>
      </c>
      <c r="H94">
        <v>4628.5</v>
      </c>
      <c r="I94">
        <v>3697.3333333333335</v>
      </c>
      <c r="J94">
        <f t="shared" si="7"/>
        <v>0</v>
      </c>
      <c r="K94">
        <f t="shared" si="8"/>
        <v>1</v>
      </c>
      <c r="L94">
        <f t="shared" si="5"/>
        <v>0</v>
      </c>
      <c r="M94">
        <v>3325.6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f t="shared" si="9"/>
        <v>0</v>
      </c>
      <c r="AC94">
        <f t="shared" si="6"/>
        <v>0</v>
      </c>
      <c r="AE94" s="2" t="s">
        <v>15</v>
      </c>
      <c r="AF94" s="2">
        <v>-572.31240664784946</v>
      </c>
      <c r="AG94" s="2">
        <v>140.15373997991472</v>
      </c>
      <c r="AH94" s="2">
        <v>-4.0834615382355617</v>
      </c>
      <c r="AI94" s="2">
        <v>5.5095259502480871E-5</v>
      </c>
      <c r="AJ94" s="2">
        <v>-847.96737431635484</v>
      </c>
      <c r="AK94" s="2">
        <v>-296.65743897934414</v>
      </c>
      <c r="AL94" s="2">
        <v>-847.96737431635484</v>
      </c>
      <c r="AM94" s="2">
        <v>-296.65743897934414</v>
      </c>
      <c r="AY94" s="2" t="s">
        <v>15</v>
      </c>
      <c r="AZ94" s="2">
        <v>-571.39407220057183</v>
      </c>
      <c r="BA94" s="2">
        <v>138.77431106322513</v>
      </c>
      <c r="BB94" s="2">
        <v>-4.117434039649071</v>
      </c>
      <c r="BC94" s="2">
        <v>4.7867271211198743E-5</v>
      </c>
      <c r="BD94" s="2">
        <v>-844.33324404903669</v>
      </c>
      <c r="BE94" s="2">
        <v>-298.45490035210696</v>
      </c>
      <c r="BF94" s="2">
        <v>-844.33324404903669</v>
      </c>
      <c r="BG94" s="2">
        <v>-298.45490035210696</v>
      </c>
    </row>
    <row r="95" spans="1:59" x14ac:dyDescent="0.35">
      <c r="A95" s="1">
        <v>41009</v>
      </c>
      <c r="B95">
        <v>2712</v>
      </c>
      <c r="C95">
        <v>4628.5</v>
      </c>
      <c r="D95">
        <v>0</v>
      </c>
      <c r="E95">
        <v>0</v>
      </c>
      <c r="F95">
        <v>0</v>
      </c>
      <c r="G95">
        <v>0</v>
      </c>
      <c r="H95">
        <v>3023</v>
      </c>
      <c r="I95">
        <v>4134.833333333333</v>
      </c>
      <c r="J95">
        <f t="shared" si="7"/>
        <v>0</v>
      </c>
      <c r="K95">
        <f t="shared" si="8"/>
        <v>1</v>
      </c>
      <c r="L95">
        <f t="shared" si="5"/>
        <v>0</v>
      </c>
      <c r="M95">
        <v>3710.1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f t="shared" si="9"/>
        <v>0</v>
      </c>
      <c r="AC95">
        <f t="shared" si="6"/>
        <v>0</v>
      </c>
      <c r="AE95" s="2" t="s">
        <v>18</v>
      </c>
      <c r="AF95" s="2">
        <v>537.28068895665433</v>
      </c>
      <c r="AG95" s="2">
        <v>139.03326567361952</v>
      </c>
      <c r="AH95" s="2">
        <v>3.8644038630144837</v>
      </c>
      <c r="AI95" s="2">
        <v>1.3283290834748584E-4</v>
      </c>
      <c r="AJ95" s="2">
        <v>263.82947488558744</v>
      </c>
      <c r="AK95" s="2">
        <v>810.73190302772127</v>
      </c>
      <c r="AL95" s="2">
        <v>263.82947488558744</v>
      </c>
      <c r="AM95" s="2">
        <v>810.73190302772127</v>
      </c>
      <c r="AY95" s="2" t="s">
        <v>18</v>
      </c>
      <c r="AZ95" s="2">
        <v>541.79109877461997</v>
      </c>
      <c r="BA95" s="2">
        <v>137.79130162539855</v>
      </c>
      <c r="BB95" s="2">
        <v>3.9319687990722461</v>
      </c>
      <c r="BC95" s="2">
        <v>1.0163176519166675E-4</v>
      </c>
      <c r="BD95" s="2">
        <v>270.78529470743973</v>
      </c>
      <c r="BE95" s="2">
        <v>812.79690284180015</v>
      </c>
      <c r="BF95" s="2">
        <v>270.78529470743973</v>
      </c>
      <c r="BG95" s="2">
        <v>812.79690284180015</v>
      </c>
    </row>
    <row r="96" spans="1:59" x14ac:dyDescent="0.35">
      <c r="A96" s="1">
        <v>41010</v>
      </c>
      <c r="B96">
        <v>3136</v>
      </c>
      <c r="C96">
        <v>2712</v>
      </c>
      <c r="D96">
        <v>0</v>
      </c>
      <c r="E96">
        <v>0</v>
      </c>
      <c r="F96">
        <v>0</v>
      </c>
      <c r="G96">
        <v>0</v>
      </c>
      <c r="H96">
        <v>2706</v>
      </c>
      <c r="I96">
        <v>3922.8333333333335</v>
      </c>
      <c r="J96">
        <f t="shared" si="7"/>
        <v>0</v>
      </c>
      <c r="K96">
        <f t="shared" si="8"/>
        <v>1</v>
      </c>
      <c r="L96">
        <f t="shared" si="5"/>
        <v>0</v>
      </c>
      <c r="M96">
        <v>3686.5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f t="shared" si="9"/>
        <v>0</v>
      </c>
      <c r="AC96">
        <f t="shared" si="6"/>
        <v>0</v>
      </c>
      <c r="AE96" s="2" t="s">
        <v>19</v>
      </c>
      <c r="AF96" s="2">
        <v>551.5460277993883</v>
      </c>
      <c r="AG96" s="2">
        <v>145.06832571527087</v>
      </c>
      <c r="AH96" s="2">
        <v>3.8019741737553452</v>
      </c>
      <c r="AI96" s="2">
        <v>1.6946295429285928E-4</v>
      </c>
      <c r="AJ96" s="2">
        <v>266.22503215205171</v>
      </c>
      <c r="AK96" s="2">
        <v>836.86702344672494</v>
      </c>
      <c r="AL96" s="2">
        <v>266.22503215205171</v>
      </c>
      <c r="AM96" s="2">
        <v>836.86702344672494</v>
      </c>
      <c r="AY96" s="2" t="s">
        <v>19</v>
      </c>
      <c r="AZ96" s="2">
        <v>562.64638146292941</v>
      </c>
      <c r="BA96" s="2">
        <v>143.59703507411945</v>
      </c>
      <c r="BB96" s="2">
        <v>3.9182311889135613</v>
      </c>
      <c r="BC96" s="2">
        <v>1.0733976641412011E-4</v>
      </c>
      <c r="BD96" s="2">
        <v>280.22195050921488</v>
      </c>
      <c r="BE96" s="2">
        <v>845.070812416644</v>
      </c>
      <c r="BF96" s="2">
        <v>280.22195050921488</v>
      </c>
      <c r="BG96" s="2">
        <v>845.070812416644</v>
      </c>
    </row>
    <row r="97" spans="1:59" x14ac:dyDescent="0.35">
      <c r="A97" s="1">
        <v>41011</v>
      </c>
      <c r="B97">
        <v>3088</v>
      </c>
      <c r="C97">
        <v>3136</v>
      </c>
      <c r="D97">
        <v>0</v>
      </c>
      <c r="E97">
        <v>0</v>
      </c>
      <c r="F97">
        <v>1</v>
      </c>
      <c r="G97">
        <v>0</v>
      </c>
      <c r="H97">
        <v>2830</v>
      </c>
      <c r="I97">
        <v>3492.1666666666665</v>
      </c>
      <c r="J97">
        <f t="shared" si="7"/>
        <v>0</v>
      </c>
      <c r="K97">
        <f t="shared" si="8"/>
        <v>1</v>
      </c>
      <c r="L97">
        <f t="shared" si="5"/>
        <v>0</v>
      </c>
      <c r="M97">
        <v>3650.5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f t="shared" si="9"/>
        <v>0</v>
      </c>
      <c r="AC97">
        <f t="shared" si="6"/>
        <v>0</v>
      </c>
      <c r="AE97" s="2" t="s">
        <v>55</v>
      </c>
      <c r="AF97" s="2">
        <v>0.43393598098216291</v>
      </c>
      <c r="AG97" s="2">
        <v>8.8646072552021143E-2</v>
      </c>
      <c r="AH97" s="2">
        <v>4.895151792850287</v>
      </c>
      <c r="AI97" s="2">
        <v>1.5059005114127616E-6</v>
      </c>
      <c r="AJ97" s="2">
        <v>0.25958651113020448</v>
      </c>
      <c r="AK97" s="2">
        <v>0.60828545083412133</v>
      </c>
      <c r="AL97" s="2">
        <v>0.25958651113020448</v>
      </c>
      <c r="AM97" s="2">
        <v>0.60828545083412133</v>
      </c>
      <c r="AY97" s="2" t="s">
        <v>21</v>
      </c>
      <c r="AZ97" s="2">
        <v>0.21877467130648717</v>
      </c>
      <c r="BA97" s="2">
        <v>4.7078244519335601E-2</v>
      </c>
      <c r="BB97" s="2">
        <v>4.6470439486466786</v>
      </c>
      <c r="BC97" s="2">
        <v>4.7802041846484837E-6</v>
      </c>
      <c r="BD97" s="2">
        <v>0.12618190703520357</v>
      </c>
      <c r="BE97" s="2">
        <v>0.3113674355777708</v>
      </c>
      <c r="BF97" s="2">
        <v>0.12618190703520357</v>
      </c>
      <c r="BG97" s="2">
        <v>0.3113674355777708</v>
      </c>
    </row>
    <row r="98" spans="1:59" x14ac:dyDescent="0.35">
      <c r="A98" s="1">
        <v>41012</v>
      </c>
      <c r="B98">
        <v>3198</v>
      </c>
      <c r="C98">
        <v>3088</v>
      </c>
      <c r="D98">
        <v>0</v>
      </c>
      <c r="E98">
        <v>0</v>
      </c>
      <c r="F98">
        <v>0</v>
      </c>
      <c r="G98">
        <v>1</v>
      </c>
      <c r="H98">
        <v>3316</v>
      </c>
      <c r="I98">
        <v>2978.6666666666665</v>
      </c>
      <c r="J98">
        <f t="shared" si="7"/>
        <v>0</v>
      </c>
      <c r="K98">
        <f t="shared" si="8"/>
        <v>1</v>
      </c>
      <c r="L98">
        <f t="shared" si="5"/>
        <v>0</v>
      </c>
      <c r="M98">
        <v>3598.5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f t="shared" si="9"/>
        <v>0</v>
      </c>
      <c r="AC98">
        <f t="shared" si="6"/>
        <v>0</v>
      </c>
      <c r="AE98" s="2" t="s">
        <v>21</v>
      </c>
      <c r="AF98" s="2">
        <v>0.23403155944674045</v>
      </c>
      <c r="AG98" s="2">
        <v>5.0162871570372851E-2</v>
      </c>
      <c r="AH98" s="2">
        <v>4.665433858155839</v>
      </c>
      <c r="AI98" s="2">
        <v>4.3992181220988543E-6</v>
      </c>
      <c r="AJ98" s="2">
        <v>0.13537101180190314</v>
      </c>
      <c r="AK98" s="2">
        <v>0.33269210709157776</v>
      </c>
      <c r="AL98" s="2">
        <v>0.13537101180190314</v>
      </c>
      <c r="AM98" s="2">
        <v>0.33269210709157776</v>
      </c>
      <c r="AY98" s="2" t="s">
        <v>55</v>
      </c>
      <c r="AZ98" s="2">
        <v>0.43362473681937491</v>
      </c>
      <c r="BA98" s="2">
        <v>8.7809771529094596E-2</v>
      </c>
      <c r="BB98" s="2">
        <v>4.938228733184884</v>
      </c>
      <c r="BC98" s="2">
        <v>1.2245276501365551E-6</v>
      </c>
      <c r="BD98" s="2">
        <v>0.26092183425958615</v>
      </c>
      <c r="BE98" s="2">
        <v>0.60632763937916367</v>
      </c>
      <c r="BF98" s="2">
        <v>0.26092183425958615</v>
      </c>
      <c r="BG98" s="2">
        <v>0.60632763937916367</v>
      </c>
    </row>
    <row r="99" spans="1:59" x14ac:dyDescent="0.35">
      <c r="A99" s="1">
        <v>41013</v>
      </c>
      <c r="B99">
        <v>3595</v>
      </c>
      <c r="C99">
        <v>3198</v>
      </c>
      <c r="D99">
        <v>1</v>
      </c>
      <c r="E99">
        <v>0</v>
      </c>
      <c r="F99">
        <v>0</v>
      </c>
      <c r="G99">
        <v>0</v>
      </c>
      <c r="H99">
        <v>3348</v>
      </c>
      <c r="I99">
        <v>3140.6666666666665</v>
      </c>
      <c r="J99">
        <f t="shared" si="7"/>
        <v>0</v>
      </c>
      <c r="K99">
        <f t="shared" si="8"/>
        <v>1</v>
      </c>
      <c r="L99">
        <f t="shared" si="5"/>
        <v>0</v>
      </c>
      <c r="M99">
        <v>3352.5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f t="shared" si="9"/>
        <v>0</v>
      </c>
      <c r="AC99">
        <f t="shared" si="6"/>
        <v>0</v>
      </c>
      <c r="AE99" s="2" t="s">
        <v>74</v>
      </c>
      <c r="AF99" s="2">
        <v>-39.153219194129235</v>
      </c>
      <c r="AG99" s="2">
        <v>124.11887452658358</v>
      </c>
      <c r="AH99" s="2">
        <v>-0.31544935726712103</v>
      </c>
      <c r="AI99" s="2">
        <v>0.75260957934448003</v>
      </c>
      <c r="AJ99" s="2">
        <v>-283.2707457730121</v>
      </c>
      <c r="AK99" s="2">
        <v>204.96430738475362</v>
      </c>
      <c r="AL99" s="2">
        <v>-283.2707457730121</v>
      </c>
      <c r="AM99" s="2">
        <v>204.96430738475362</v>
      </c>
      <c r="AY99" s="2" t="s">
        <v>104</v>
      </c>
      <c r="AZ99" s="2">
        <v>265.53737665321188</v>
      </c>
      <c r="BA99" s="2">
        <v>128.58796029097041</v>
      </c>
      <c r="BB99" s="2">
        <v>2.065025186279887</v>
      </c>
      <c r="BC99" s="2">
        <v>3.9658734902174045E-2</v>
      </c>
      <c r="BD99" s="2">
        <v>12.632562191471834</v>
      </c>
      <c r="BE99" s="2">
        <v>518.44219111495192</v>
      </c>
      <c r="BF99" s="2">
        <v>12.632562191471834</v>
      </c>
      <c r="BG99" s="2">
        <v>518.44219111495192</v>
      </c>
    </row>
    <row r="100" spans="1:59" ht="15" thickBot="1" x14ac:dyDescent="0.4">
      <c r="A100" s="1">
        <v>41014</v>
      </c>
      <c r="B100">
        <v>3953</v>
      </c>
      <c r="C100">
        <v>3595</v>
      </c>
      <c r="D100">
        <v>1</v>
      </c>
      <c r="E100">
        <v>0</v>
      </c>
      <c r="F100">
        <v>0</v>
      </c>
      <c r="G100">
        <v>0</v>
      </c>
      <c r="H100">
        <v>4428</v>
      </c>
      <c r="I100">
        <v>3293.6666666666665</v>
      </c>
      <c r="J100">
        <f t="shared" si="7"/>
        <v>0</v>
      </c>
      <c r="K100">
        <f t="shared" si="8"/>
        <v>1</v>
      </c>
      <c r="L100">
        <f t="shared" si="5"/>
        <v>0</v>
      </c>
      <c r="M100">
        <v>3145.8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f t="shared" si="9"/>
        <v>0</v>
      </c>
      <c r="AC100">
        <f t="shared" si="6"/>
        <v>1</v>
      </c>
      <c r="AE100" s="2" t="s">
        <v>75</v>
      </c>
      <c r="AF100" s="2">
        <v>29.876111635043216</v>
      </c>
      <c r="AG100" s="2">
        <v>127.32153568171641</v>
      </c>
      <c r="AH100" s="2">
        <v>0.23465088977350024</v>
      </c>
      <c r="AI100" s="2">
        <v>0.8146177084458226</v>
      </c>
      <c r="AJ100" s="2">
        <v>-220.54042242874755</v>
      </c>
      <c r="AK100" s="2">
        <v>280.29264569883395</v>
      </c>
      <c r="AL100" s="2">
        <v>-220.54042242874755</v>
      </c>
      <c r="AM100" s="2">
        <v>280.29264569883395</v>
      </c>
      <c r="AY100" s="3" t="s">
        <v>105</v>
      </c>
      <c r="AZ100" s="3">
        <v>-168.86404383167647</v>
      </c>
      <c r="BA100" s="3">
        <v>91.575379547053529</v>
      </c>
      <c r="BB100" s="3">
        <v>-1.8439895599330849</v>
      </c>
      <c r="BC100" s="3">
        <v>6.6032136382612627E-2</v>
      </c>
      <c r="BD100" s="3">
        <v>-348.97308608730128</v>
      </c>
      <c r="BE100" s="3">
        <v>11.244998423948346</v>
      </c>
      <c r="BF100" s="3">
        <v>-348.97308608730128</v>
      </c>
      <c r="BG100" s="3">
        <v>11.244998423948346</v>
      </c>
    </row>
    <row r="101" spans="1:59" ht="15" thickBot="1" x14ac:dyDescent="0.4">
      <c r="A101" s="1">
        <v>41015</v>
      </c>
      <c r="B101">
        <v>4628.5</v>
      </c>
      <c r="C101">
        <v>3953</v>
      </c>
      <c r="D101">
        <v>0</v>
      </c>
      <c r="E101">
        <v>1</v>
      </c>
      <c r="F101">
        <v>0</v>
      </c>
      <c r="G101">
        <v>0</v>
      </c>
      <c r="H101">
        <v>4628.5</v>
      </c>
      <c r="I101">
        <v>3582</v>
      </c>
      <c r="J101">
        <f t="shared" si="7"/>
        <v>0</v>
      </c>
      <c r="K101">
        <f t="shared" si="8"/>
        <v>1</v>
      </c>
      <c r="L101">
        <f t="shared" si="5"/>
        <v>0</v>
      </c>
      <c r="M101">
        <v>3394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f t="shared" si="9"/>
        <v>0</v>
      </c>
      <c r="AC101">
        <f t="shared" si="6"/>
        <v>1</v>
      </c>
      <c r="AE101" s="3" t="s">
        <v>76</v>
      </c>
      <c r="AF101" s="3">
        <v>-101.88747560236713</v>
      </c>
      <c r="AG101" s="3">
        <v>138.00379124334833</v>
      </c>
      <c r="AH101" s="3">
        <v>-0.73829475758897334</v>
      </c>
      <c r="AI101" s="3">
        <v>0.46083294210561176</v>
      </c>
      <c r="AJ101" s="3">
        <v>-373.31391501645641</v>
      </c>
      <c r="AK101" s="3">
        <v>169.53896381172211</v>
      </c>
      <c r="AL101" s="3">
        <v>-373.31391501645641</v>
      </c>
      <c r="AM101" s="3">
        <v>169.53896381172211</v>
      </c>
    </row>
    <row r="102" spans="1:59" x14ac:dyDescent="0.35">
      <c r="A102" s="1">
        <v>41016</v>
      </c>
      <c r="B102">
        <v>2900</v>
      </c>
      <c r="C102">
        <v>4628.5</v>
      </c>
      <c r="D102">
        <v>0</v>
      </c>
      <c r="E102">
        <v>0</v>
      </c>
      <c r="F102">
        <v>0</v>
      </c>
      <c r="G102">
        <v>0</v>
      </c>
      <c r="H102">
        <v>2712</v>
      </c>
      <c r="I102">
        <v>4058.8333333333335</v>
      </c>
      <c r="J102">
        <f t="shared" si="7"/>
        <v>0</v>
      </c>
      <c r="K102">
        <f t="shared" si="8"/>
        <v>1</v>
      </c>
      <c r="L102">
        <f t="shared" si="5"/>
        <v>0</v>
      </c>
      <c r="M102">
        <v>3692.5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f t="shared" si="9"/>
        <v>0</v>
      </c>
      <c r="AC102">
        <f t="shared" si="6"/>
        <v>1</v>
      </c>
      <c r="AY102" s="14" t="s">
        <v>22</v>
      </c>
      <c r="AZ102" s="14"/>
    </row>
    <row r="103" spans="1:59" ht="15" thickBot="1" x14ac:dyDescent="0.4">
      <c r="A103" s="1">
        <v>41017</v>
      </c>
      <c r="B103">
        <v>2827</v>
      </c>
      <c r="C103">
        <v>2900</v>
      </c>
      <c r="D103">
        <v>0</v>
      </c>
      <c r="E103">
        <v>0</v>
      </c>
      <c r="F103">
        <v>0</v>
      </c>
      <c r="G103">
        <v>0</v>
      </c>
      <c r="H103">
        <v>3136</v>
      </c>
      <c r="I103">
        <v>3827.1666666666665</v>
      </c>
      <c r="J103">
        <f t="shared" si="7"/>
        <v>0</v>
      </c>
      <c r="K103">
        <f t="shared" si="8"/>
        <v>1</v>
      </c>
      <c r="L103">
        <f t="shared" si="5"/>
        <v>0</v>
      </c>
      <c r="M103">
        <v>3654.9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f t="shared" si="9"/>
        <v>0</v>
      </c>
      <c r="AC103">
        <f t="shared" si="6"/>
        <v>1</v>
      </c>
      <c r="AE103" s="15" t="s">
        <v>22</v>
      </c>
      <c r="AF103" s="15"/>
    </row>
    <row r="104" spans="1:59" ht="15" thickBot="1" x14ac:dyDescent="0.4">
      <c r="A104" s="1">
        <v>41018</v>
      </c>
      <c r="B104">
        <v>3146</v>
      </c>
      <c r="C104">
        <v>2827</v>
      </c>
      <c r="D104">
        <v>0</v>
      </c>
      <c r="E104">
        <v>0</v>
      </c>
      <c r="F104">
        <v>1</v>
      </c>
      <c r="G104">
        <v>0</v>
      </c>
      <c r="H104">
        <v>3088</v>
      </c>
      <c r="I104">
        <v>3451.8333333333335</v>
      </c>
      <c r="J104">
        <f t="shared" si="7"/>
        <v>0</v>
      </c>
      <c r="K104">
        <f t="shared" si="8"/>
        <v>1</v>
      </c>
      <c r="L104">
        <f t="shared" si="5"/>
        <v>0</v>
      </c>
      <c r="M104">
        <v>3580.7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f t="shared" si="9"/>
        <v>0</v>
      </c>
      <c r="AC104">
        <f t="shared" si="6"/>
        <v>1</v>
      </c>
      <c r="AY104" s="5" t="s">
        <v>23</v>
      </c>
      <c r="AZ104" s="5"/>
    </row>
    <row r="105" spans="1:59" x14ac:dyDescent="0.35">
      <c r="A105" s="1">
        <v>41019</v>
      </c>
      <c r="B105">
        <v>3377</v>
      </c>
      <c r="C105">
        <v>3146</v>
      </c>
      <c r="D105">
        <v>0</v>
      </c>
      <c r="E105">
        <v>0</v>
      </c>
      <c r="F105">
        <v>0</v>
      </c>
      <c r="G105">
        <v>1</v>
      </c>
      <c r="H105">
        <v>3198</v>
      </c>
      <c r="I105">
        <v>2957.6666666666665</v>
      </c>
      <c r="J105">
        <f t="shared" si="7"/>
        <v>0</v>
      </c>
      <c r="K105">
        <f t="shared" si="8"/>
        <v>1</v>
      </c>
      <c r="L105">
        <f t="shared" si="5"/>
        <v>0</v>
      </c>
      <c r="M105">
        <v>3490.9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f t="shared" si="9"/>
        <v>0</v>
      </c>
      <c r="AC105">
        <f t="shared" si="6"/>
        <v>1</v>
      </c>
      <c r="AE105" s="5" t="s">
        <v>23</v>
      </c>
      <c r="AF105" s="5"/>
      <c r="AY105" s="2" t="s">
        <v>24</v>
      </c>
      <c r="AZ105" s="2">
        <v>0.79805412120577646</v>
      </c>
    </row>
    <row r="106" spans="1:59" x14ac:dyDescent="0.35">
      <c r="A106" s="1">
        <v>41020</v>
      </c>
      <c r="B106">
        <v>3394</v>
      </c>
      <c r="C106">
        <v>3377</v>
      </c>
      <c r="D106">
        <v>1</v>
      </c>
      <c r="E106">
        <v>0</v>
      </c>
      <c r="F106">
        <v>0</v>
      </c>
      <c r="G106">
        <v>0</v>
      </c>
      <c r="H106">
        <v>3595</v>
      </c>
      <c r="I106">
        <v>3116.6666666666665</v>
      </c>
      <c r="J106">
        <f t="shared" si="7"/>
        <v>0</v>
      </c>
      <c r="K106">
        <f t="shared" si="8"/>
        <v>1</v>
      </c>
      <c r="L106">
        <f t="shared" si="5"/>
        <v>0</v>
      </c>
      <c r="M106">
        <v>3375.7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f t="shared" si="9"/>
        <v>0</v>
      </c>
      <c r="AC106">
        <f t="shared" si="6"/>
        <v>1</v>
      </c>
      <c r="AE106" s="2" t="s">
        <v>24</v>
      </c>
      <c r="AF106" s="2">
        <v>0.79197544852167878</v>
      </c>
      <c r="AY106" s="2" t="s">
        <v>25</v>
      </c>
      <c r="AZ106" s="2">
        <v>0.63689038037352408</v>
      </c>
    </row>
    <row r="107" spans="1:59" x14ac:dyDescent="0.35">
      <c r="A107" s="1">
        <v>41021</v>
      </c>
      <c r="B107">
        <v>3905</v>
      </c>
      <c r="C107">
        <v>3394</v>
      </c>
      <c r="D107">
        <v>1</v>
      </c>
      <c r="E107">
        <v>0</v>
      </c>
      <c r="F107">
        <v>0</v>
      </c>
      <c r="G107">
        <v>0</v>
      </c>
      <c r="H107">
        <v>3953</v>
      </c>
      <c r="I107">
        <v>3305.6666666666665</v>
      </c>
      <c r="J107">
        <f t="shared" si="7"/>
        <v>0</v>
      </c>
      <c r="K107">
        <f t="shared" si="8"/>
        <v>1</v>
      </c>
      <c r="L107">
        <f t="shared" si="5"/>
        <v>0</v>
      </c>
      <c r="M107">
        <v>3128.8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f t="shared" si="9"/>
        <v>0</v>
      </c>
      <c r="AC107">
        <f t="shared" si="6"/>
        <v>1</v>
      </c>
      <c r="AE107" s="2" t="s">
        <v>25</v>
      </c>
      <c r="AF107" s="2">
        <v>0.62722511106111423</v>
      </c>
      <c r="AY107" s="2" t="s">
        <v>26</v>
      </c>
      <c r="AZ107" s="2">
        <v>0.62752652198774106</v>
      </c>
    </row>
    <row r="108" spans="1:59" x14ac:dyDescent="0.35">
      <c r="A108" s="1">
        <v>41022</v>
      </c>
      <c r="B108">
        <v>4628.5</v>
      </c>
      <c r="C108">
        <v>3905</v>
      </c>
      <c r="D108">
        <v>0</v>
      </c>
      <c r="E108">
        <v>1</v>
      </c>
      <c r="F108">
        <v>0</v>
      </c>
      <c r="G108">
        <v>0</v>
      </c>
      <c r="H108">
        <v>4628.5</v>
      </c>
      <c r="I108">
        <v>3558.6666666666665</v>
      </c>
      <c r="J108">
        <f t="shared" si="7"/>
        <v>0</v>
      </c>
      <c r="K108">
        <f t="shared" si="8"/>
        <v>1</v>
      </c>
      <c r="L108">
        <f t="shared" si="5"/>
        <v>0</v>
      </c>
      <c r="M108">
        <v>3329.8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f t="shared" si="9"/>
        <v>0</v>
      </c>
      <c r="AC108">
        <f t="shared" si="6"/>
        <v>1</v>
      </c>
      <c r="AE108" s="2" t="s">
        <v>26</v>
      </c>
      <c r="AF108" s="2">
        <v>0.61540803965382962</v>
      </c>
      <c r="AY108" s="2" t="s">
        <v>6</v>
      </c>
      <c r="AZ108" s="2">
        <v>722.01369054665577</v>
      </c>
    </row>
    <row r="109" spans="1:59" ht="15" thickBot="1" x14ac:dyDescent="0.4">
      <c r="A109" s="1">
        <v>41023</v>
      </c>
      <c r="B109">
        <v>2751</v>
      </c>
      <c r="C109">
        <v>4628.5</v>
      </c>
      <c r="D109">
        <v>0</v>
      </c>
      <c r="E109">
        <v>0</v>
      </c>
      <c r="F109">
        <v>0</v>
      </c>
      <c r="G109">
        <v>0</v>
      </c>
      <c r="H109">
        <v>2900</v>
      </c>
      <c r="I109">
        <v>3975.8333333333335</v>
      </c>
      <c r="J109">
        <f t="shared" si="7"/>
        <v>0</v>
      </c>
      <c r="K109">
        <f t="shared" si="8"/>
        <v>1</v>
      </c>
      <c r="L109">
        <f t="shared" si="5"/>
        <v>0</v>
      </c>
      <c r="M109">
        <v>3690.1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f t="shared" si="9"/>
        <v>0</v>
      </c>
      <c r="AC109">
        <f t="shared" si="6"/>
        <v>1</v>
      </c>
      <c r="AE109" s="2" t="s">
        <v>6</v>
      </c>
      <c r="AF109" s="2">
        <v>733.6650927126168</v>
      </c>
      <c r="AY109" s="3" t="s">
        <v>27</v>
      </c>
      <c r="AZ109" s="3">
        <v>359</v>
      </c>
    </row>
    <row r="110" spans="1:59" ht="15" thickBot="1" x14ac:dyDescent="0.4">
      <c r="A110" s="1">
        <v>41024</v>
      </c>
      <c r="B110">
        <v>3050</v>
      </c>
      <c r="C110">
        <v>2751</v>
      </c>
      <c r="D110">
        <v>0</v>
      </c>
      <c r="E110">
        <v>0</v>
      </c>
      <c r="F110">
        <v>0</v>
      </c>
      <c r="G110">
        <v>0</v>
      </c>
      <c r="H110">
        <v>2827</v>
      </c>
      <c r="I110">
        <v>3761.5</v>
      </c>
      <c r="J110">
        <f t="shared" si="7"/>
        <v>0</v>
      </c>
      <c r="K110">
        <f t="shared" si="8"/>
        <v>1</v>
      </c>
      <c r="L110">
        <f t="shared" si="5"/>
        <v>0</v>
      </c>
      <c r="M110">
        <v>3611.1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f t="shared" si="9"/>
        <v>0</v>
      </c>
      <c r="AC110">
        <f t="shared" si="6"/>
        <v>1</v>
      </c>
      <c r="AE110" s="3" t="s">
        <v>27</v>
      </c>
      <c r="AF110" s="3">
        <v>359</v>
      </c>
    </row>
    <row r="111" spans="1:59" ht="15" thickBot="1" x14ac:dyDescent="0.4">
      <c r="A111" s="1">
        <v>41025</v>
      </c>
      <c r="B111">
        <v>3207</v>
      </c>
      <c r="C111">
        <v>3050</v>
      </c>
      <c r="D111">
        <v>0</v>
      </c>
      <c r="E111">
        <v>0</v>
      </c>
      <c r="F111">
        <v>1</v>
      </c>
      <c r="G111">
        <v>0</v>
      </c>
      <c r="H111">
        <v>3146</v>
      </c>
      <c r="I111">
        <v>3476.5</v>
      </c>
      <c r="J111">
        <f t="shared" si="7"/>
        <v>0</v>
      </c>
      <c r="K111">
        <f t="shared" si="8"/>
        <v>1</v>
      </c>
      <c r="L111">
        <f t="shared" si="5"/>
        <v>0</v>
      </c>
      <c r="M111">
        <v>3545.7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f t="shared" si="9"/>
        <v>0</v>
      </c>
      <c r="AC111">
        <f t="shared" si="6"/>
        <v>1</v>
      </c>
      <c r="AY111" t="s">
        <v>28</v>
      </c>
    </row>
    <row r="112" spans="1:59" ht="15" thickBot="1" x14ac:dyDescent="0.4">
      <c r="A112" s="1">
        <v>41026</v>
      </c>
      <c r="B112">
        <v>3271</v>
      </c>
      <c r="C112">
        <v>3207</v>
      </c>
      <c r="D112">
        <v>0</v>
      </c>
      <c r="E112">
        <v>0</v>
      </c>
      <c r="F112">
        <v>0</v>
      </c>
      <c r="G112">
        <v>1</v>
      </c>
      <c r="H112">
        <v>3377</v>
      </c>
      <c r="I112">
        <v>3002.6666666666665</v>
      </c>
      <c r="J112">
        <f t="shared" si="7"/>
        <v>0</v>
      </c>
      <c r="K112">
        <f t="shared" si="8"/>
        <v>1</v>
      </c>
      <c r="L112">
        <f t="shared" si="5"/>
        <v>0</v>
      </c>
      <c r="M112">
        <v>3508.3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f t="shared" si="9"/>
        <v>0</v>
      </c>
      <c r="AC112">
        <f t="shared" si="6"/>
        <v>1</v>
      </c>
      <c r="AE112" t="s">
        <v>28</v>
      </c>
      <c r="AY112" s="4"/>
      <c r="AZ112" s="4" t="s">
        <v>33</v>
      </c>
      <c r="BA112" s="4" t="s">
        <v>34</v>
      </c>
      <c r="BB112" s="4" t="s">
        <v>35</v>
      </c>
      <c r="BC112" s="4" t="s">
        <v>36</v>
      </c>
      <c r="BD112" s="4" t="s">
        <v>37</v>
      </c>
    </row>
    <row r="113" spans="1:59" x14ac:dyDescent="0.35">
      <c r="A113" s="1">
        <v>41027</v>
      </c>
      <c r="B113">
        <v>3536</v>
      </c>
      <c r="C113">
        <v>3271</v>
      </c>
      <c r="D113">
        <v>1</v>
      </c>
      <c r="E113">
        <v>0</v>
      </c>
      <c r="F113">
        <v>0</v>
      </c>
      <c r="G113">
        <v>0</v>
      </c>
      <c r="H113">
        <v>3394</v>
      </c>
      <c r="I113">
        <v>3176</v>
      </c>
      <c r="J113">
        <f t="shared" si="7"/>
        <v>1</v>
      </c>
      <c r="K113">
        <f t="shared" si="8"/>
        <v>1</v>
      </c>
      <c r="L113">
        <f t="shared" si="5"/>
        <v>0</v>
      </c>
      <c r="M113">
        <v>3381.5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f t="shared" si="9"/>
        <v>0</v>
      </c>
      <c r="AC113">
        <f t="shared" si="6"/>
        <v>1</v>
      </c>
      <c r="AE113" s="4"/>
      <c r="AF113" s="4" t="s">
        <v>33</v>
      </c>
      <c r="AG113" s="4" t="s">
        <v>34</v>
      </c>
      <c r="AH113" s="4" t="s">
        <v>35</v>
      </c>
      <c r="AI113" s="4" t="s">
        <v>36</v>
      </c>
      <c r="AJ113" s="4" t="s">
        <v>37</v>
      </c>
      <c r="AY113" s="2" t="s">
        <v>29</v>
      </c>
      <c r="AZ113" s="2">
        <v>9</v>
      </c>
      <c r="BA113" s="2">
        <v>319112066.88307142</v>
      </c>
      <c r="BB113" s="2">
        <v>35456896.320341267</v>
      </c>
      <c r="BC113" s="2">
        <v>68.015806533394567</v>
      </c>
      <c r="BD113" s="2">
        <v>2.2174570783394547E-71</v>
      </c>
    </row>
    <row r="114" spans="1:59" x14ac:dyDescent="0.35">
      <c r="A114" s="1">
        <v>41028</v>
      </c>
      <c r="B114">
        <v>3774</v>
      </c>
      <c r="C114">
        <v>3536</v>
      </c>
      <c r="D114">
        <v>1</v>
      </c>
      <c r="E114">
        <v>0</v>
      </c>
      <c r="F114">
        <v>0</v>
      </c>
      <c r="G114">
        <v>0</v>
      </c>
      <c r="H114">
        <v>3905</v>
      </c>
      <c r="I114">
        <v>3338</v>
      </c>
      <c r="J114">
        <f t="shared" si="7"/>
        <v>1</v>
      </c>
      <c r="K114">
        <f t="shared" si="8"/>
        <v>1</v>
      </c>
      <c r="L114">
        <f t="shared" si="5"/>
        <v>0</v>
      </c>
      <c r="M114">
        <v>3163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f t="shared" si="9"/>
        <v>0</v>
      </c>
      <c r="AC114">
        <f t="shared" si="6"/>
        <v>1</v>
      </c>
      <c r="AE114" s="2" t="s">
        <v>29</v>
      </c>
      <c r="AF114" s="2">
        <v>11</v>
      </c>
      <c r="AG114" s="2">
        <v>314269311.8936559</v>
      </c>
      <c r="AH114" s="2">
        <v>28569937.444877807</v>
      </c>
      <c r="AI114" s="2">
        <v>53.077881096196563</v>
      </c>
      <c r="AJ114" s="2">
        <v>1.3482083797855462E-67</v>
      </c>
      <c r="AY114" s="2" t="s">
        <v>30</v>
      </c>
      <c r="AZ114" s="2">
        <v>349</v>
      </c>
      <c r="BA114" s="2">
        <v>181935015.49854389</v>
      </c>
      <c r="BB114" s="2">
        <v>521303.76933680195</v>
      </c>
      <c r="BC114" s="2"/>
      <c r="BD114" s="2"/>
    </row>
    <row r="115" spans="1:59" ht="15" thickBot="1" x14ac:dyDescent="0.4">
      <c r="A115" s="1">
        <v>41029</v>
      </c>
      <c r="B115">
        <v>2954</v>
      </c>
      <c r="C115">
        <v>3774</v>
      </c>
      <c r="D115">
        <v>0</v>
      </c>
      <c r="E115">
        <v>1</v>
      </c>
      <c r="F115">
        <v>0</v>
      </c>
      <c r="G115">
        <v>0</v>
      </c>
      <c r="H115">
        <v>4628.5</v>
      </c>
      <c r="I115">
        <v>3527</v>
      </c>
      <c r="J115">
        <f t="shared" si="7"/>
        <v>1</v>
      </c>
      <c r="K115">
        <f t="shared" si="8"/>
        <v>1</v>
      </c>
      <c r="L115">
        <f t="shared" si="5"/>
        <v>0</v>
      </c>
      <c r="M115">
        <v>3367.6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f t="shared" si="9"/>
        <v>0</v>
      </c>
      <c r="AC115">
        <f t="shared" si="6"/>
        <v>1</v>
      </c>
      <c r="AE115" s="2" t="s">
        <v>30</v>
      </c>
      <c r="AF115" s="2">
        <v>347</v>
      </c>
      <c r="AG115" s="2">
        <v>186777770.48795938</v>
      </c>
      <c r="AH115" s="2">
        <v>538264.46826501261</v>
      </c>
      <c r="AI115" s="2"/>
      <c r="AJ115" s="2"/>
      <c r="AY115" s="3" t="s">
        <v>31</v>
      </c>
      <c r="AZ115" s="3">
        <v>358</v>
      </c>
      <c r="BA115" s="3">
        <v>501047082.38161528</v>
      </c>
      <c r="BB115" s="3"/>
      <c r="BC115" s="3"/>
      <c r="BD115" s="3"/>
    </row>
    <row r="116" spans="1:59" ht="15" thickBot="1" x14ac:dyDescent="0.4">
      <c r="A116" s="1">
        <v>41030</v>
      </c>
      <c r="B116">
        <v>4732</v>
      </c>
      <c r="C116">
        <v>2954</v>
      </c>
      <c r="D116">
        <v>0</v>
      </c>
      <c r="E116">
        <v>0</v>
      </c>
      <c r="F116">
        <v>0</v>
      </c>
      <c r="G116">
        <v>0</v>
      </c>
      <c r="H116">
        <v>2751</v>
      </c>
      <c r="I116">
        <v>3421.3333333333335</v>
      </c>
      <c r="J116">
        <f t="shared" si="7"/>
        <v>0</v>
      </c>
      <c r="K116">
        <f t="shared" si="8"/>
        <v>1</v>
      </c>
      <c r="L116">
        <f t="shared" si="5"/>
        <v>0</v>
      </c>
      <c r="M116">
        <v>3348.4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f t="shared" si="9"/>
        <v>0</v>
      </c>
      <c r="AC116">
        <f t="shared" si="6"/>
        <v>0</v>
      </c>
      <c r="AE116" s="3" t="s">
        <v>31</v>
      </c>
      <c r="AF116" s="3">
        <v>358</v>
      </c>
      <c r="AG116" s="3">
        <v>501047082.38161528</v>
      </c>
      <c r="AH116" s="3"/>
      <c r="AI116" s="3"/>
      <c r="AJ116" s="3"/>
    </row>
    <row r="117" spans="1:59" ht="15" thickBot="1" x14ac:dyDescent="0.4">
      <c r="A117" s="1">
        <v>41031</v>
      </c>
      <c r="B117">
        <v>4151</v>
      </c>
      <c r="C117">
        <v>4732</v>
      </c>
      <c r="D117">
        <v>0</v>
      </c>
      <c r="E117">
        <v>0</v>
      </c>
      <c r="F117">
        <v>0</v>
      </c>
      <c r="G117">
        <v>0</v>
      </c>
      <c r="H117">
        <v>3050</v>
      </c>
      <c r="I117">
        <v>3820</v>
      </c>
      <c r="J117">
        <f t="shared" si="7"/>
        <v>0</v>
      </c>
      <c r="K117">
        <f t="shared" si="8"/>
        <v>1</v>
      </c>
      <c r="L117">
        <f t="shared" si="5"/>
        <v>0</v>
      </c>
      <c r="M117">
        <v>3653.4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f t="shared" si="9"/>
        <v>0</v>
      </c>
      <c r="AC117">
        <f t="shared" si="6"/>
        <v>0</v>
      </c>
      <c r="AY117" s="4"/>
      <c r="AZ117" s="4" t="s">
        <v>38</v>
      </c>
      <c r="BA117" s="4" t="s">
        <v>6</v>
      </c>
      <c r="BB117" s="4" t="s">
        <v>39</v>
      </c>
      <c r="BC117" s="4" t="s">
        <v>40</v>
      </c>
      <c r="BD117" s="4" t="s">
        <v>41</v>
      </c>
      <c r="BE117" s="4" t="s">
        <v>42</v>
      </c>
      <c r="BF117" s="4" t="s">
        <v>43</v>
      </c>
      <c r="BG117" s="4" t="s">
        <v>44</v>
      </c>
    </row>
    <row r="118" spans="1:59" x14ac:dyDescent="0.35">
      <c r="A118" s="1">
        <v>41032</v>
      </c>
      <c r="B118">
        <v>4833</v>
      </c>
      <c r="C118">
        <v>4151</v>
      </c>
      <c r="D118">
        <v>0</v>
      </c>
      <c r="E118">
        <v>0</v>
      </c>
      <c r="F118">
        <v>1</v>
      </c>
      <c r="G118">
        <v>0</v>
      </c>
      <c r="H118">
        <v>3207</v>
      </c>
      <c r="I118">
        <v>3945.6666666666665</v>
      </c>
      <c r="J118">
        <f t="shared" si="7"/>
        <v>0</v>
      </c>
      <c r="K118">
        <f t="shared" si="8"/>
        <v>1</v>
      </c>
      <c r="L118">
        <f t="shared" si="5"/>
        <v>0</v>
      </c>
      <c r="M118">
        <v>3829.4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f t="shared" si="9"/>
        <v>0</v>
      </c>
      <c r="AC118">
        <f t="shared" si="6"/>
        <v>0</v>
      </c>
      <c r="AE118" s="4"/>
      <c r="AF118" s="4" t="s">
        <v>38</v>
      </c>
      <c r="AG118" s="4" t="s">
        <v>6</v>
      </c>
      <c r="AH118" s="4" t="s">
        <v>39</v>
      </c>
      <c r="AI118" s="4" t="s">
        <v>40</v>
      </c>
      <c r="AJ118" s="4" t="s">
        <v>41</v>
      </c>
      <c r="AK118" s="4" t="s">
        <v>42</v>
      </c>
      <c r="AL118" s="4" t="s">
        <v>43</v>
      </c>
      <c r="AM118" s="4" t="s">
        <v>44</v>
      </c>
      <c r="AY118" s="2" t="s">
        <v>32</v>
      </c>
      <c r="AZ118" s="2">
        <v>850.5197686847489</v>
      </c>
      <c r="BA118" s="2">
        <v>300.26017146520275</v>
      </c>
      <c r="BB118" s="2">
        <v>2.8326093485339796</v>
      </c>
      <c r="BC118" s="2">
        <v>4.8850862554520999E-3</v>
      </c>
      <c r="BD118" s="2">
        <v>259.97270049247311</v>
      </c>
      <c r="BE118" s="2">
        <v>1441.0668368770248</v>
      </c>
      <c r="BF118" s="2">
        <v>259.97270049247311</v>
      </c>
      <c r="BG118" s="2">
        <v>1441.0668368770248</v>
      </c>
    </row>
    <row r="119" spans="1:59" x14ac:dyDescent="0.35">
      <c r="A119" s="1">
        <v>41033</v>
      </c>
      <c r="B119">
        <v>4881</v>
      </c>
      <c r="C119">
        <v>4833</v>
      </c>
      <c r="D119">
        <v>0</v>
      </c>
      <c r="E119">
        <v>0</v>
      </c>
      <c r="F119">
        <v>0</v>
      </c>
      <c r="G119">
        <v>1</v>
      </c>
      <c r="H119">
        <v>3271</v>
      </c>
      <c r="I119">
        <v>4572</v>
      </c>
      <c r="J119">
        <f t="shared" si="7"/>
        <v>0</v>
      </c>
      <c r="K119">
        <f t="shared" si="8"/>
        <v>1</v>
      </c>
      <c r="L119">
        <f t="shared" si="5"/>
        <v>0</v>
      </c>
      <c r="M119">
        <v>4088.8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f t="shared" si="9"/>
        <v>0</v>
      </c>
      <c r="AC119">
        <f t="shared" si="6"/>
        <v>0</v>
      </c>
      <c r="AE119" s="2" t="s">
        <v>32</v>
      </c>
      <c r="AF119" s="2">
        <v>535.13422795318445</v>
      </c>
      <c r="AG119" s="2">
        <v>336.19881823343275</v>
      </c>
      <c r="AH119" s="2">
        <v>1.5917195389474124</v>
      </c>
      <c r="AI119" s="2">
        <v>0.11235827292681627</v>
      </c>
      <c r="AJ119" s="2">
        <v>-126.10967761670088</v>
      </c>
      <c r="AK119" s="2">
        <v>1196.3781335230697</v>
      </c>
      <c r="AL119" s="2">
        <v>-126.10967761670088</v>
      </c>
      <c r="AM119" s="2">
        <v>1196.3781335230697</v>
      </c>
      <c r="AY119" s="2" t="s">
        <v>53</v>
      </c>
      <c r="AZ119" s="2">
        <v>0.17527139530518221</v>
      </c>
      <c r="BA119" s="2">
        <v>6.9469668277682667E-2</v>
      </c>
      <c r="BB119" s="2">
        <v>2.5229916832853032</v>
      </c>
      <c r="BC119" s="2">
        <v>1.2079824582273491E-2</v>
      </c>
      <c r="BD119" s="2">
        <v>3.8639524586258522E-2</v>
      </c>
      <c r="BE119" s="2">
        <v>0.3119032660241059</v>
      </c>
      <c r="BF119" s="2">
        <v>3.8639524586258522E-2</v>
      </c>
      <c r="BG119" s="2">
        <v>0.3119032660241059</v>
      </c>
    </row>
    <row r="120" spans="1:59" x14ac:dyDescent="0.35">
      <c r="A120" s="1">
        <v>41034</v>
      </c>
      <c r="B120">
        <v>4563</v>
      </c>
      <c r="C120">
        <v>4881</v>
      </c>
      <c r="D120">
        <v>1</v>
      </c>
      <c r="E120">
        <v>0</v>
      </c>
      <c r="F120">
        <v>0</v>
      </c>
      <c r="G120">
        <v>0</v>
      </c>
      <c r="H120">
        <v>3536</v>
      </c>
      <c r="I120">
        <v>4621.666666666667</v>
      </c>
      <c r="J120">
        <f t="shared" si="7"/>
        <v>0</v>
      </c>
      <c r="K120">
        <f t="shared" si="8"/>
        <v>1</v>
      </c>
      <c r="L120">
        <f t="shared" si="5"/>
        <v>0</v>
      </c>
      <c r="M120">
        <v>4310.2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f t="shared" si="9"/>
        <v>0</v>
      </c>
      <c r="AC120">
        <f t="shared" si="6"/>
        <v>0</v>
      </c>
      <c r="AE120" s="2" t="s">
        <v>53</v>
      </c>
      <c r="AF120" s="2">
        <v>0.18530704551838709</v>
      </c>
      <c r="AG120" s="2">
        <v>7.0521014313077418E-2</v>
      </c>
      <c r="AH120" s="2">
        <v>2.6276854824537561</v>
      </c>
      <c r="AI120" s="2">
        <v>8.9784710638371942E-3</v>
      </c>
      <c r="AJ120" s="2">
        <v>4.6604621833032517E-2</v>
      </c>
      <c r="AK120" s="2">
        <v>0.32400946920374163</v>
      </c>
      <c r="AL120" s="2">
        <v>4.6604621833032517E-2</v>
      </c>
      <c r="AM120" s="2">
        <v>0.32400946920374163</v>
      </c>
      <c r="AY120" s="2" t="s">
        <v>54</v>
      </c>
      <c r="AZ120" s="2">
        <v>718.17061653775579</v>
      </c>
      <c r="BA120" s="2">
        <v>130.41360615280936</v>
      </c>
      <c r="BB120" s="2">
        <v>5.5068687825122682</v>
      </c>
      <c r="BC120" s="2">
        <v>7.095793446866213E-8</v>
      </c>
      <c r="BD120" s="2">
        <v>461.67514998917613</v>
      </c>
      <c r="BE120" s="2">
        <v>974.66608308633545</v>
      </c>
      <c r="BF120" s="2">
        <v>461.67514998917613</v>
      </c>
      <c r="BG120" s="2">
        <v>974.66608308633545</v>
      </c>
    </row>
    <row r="121" spans="1:59" x14ac:dyDescent="0.35">
      <c r="A121" s="1">
        <v>41035</v>
      </c>
      <c r="B121">
        <v>5394</v>
      </c>
      <c r="C121">
        <v>4563</v>
      </c>
      <c r="D121">
        <v>1</v>
      </c>
      <c r="E121">
        <v>0</v>
      </c>
      <c r="F121">
        <v>0</v>
      </c>
      <c r="G121">
        <v>0</v>
      </c>
      <c r="H121">
        <v>3774</v>
      </c>
      <c r="I121">
        <v>4759</v>
      </c>
      <c r="J121">
        <f t="shared" si="7"/>
        <v>0</v>
      </c>
      <c r="K121">
        <f t="shared" si="8"/>
        <v>1</v>
      </c>
      <c r="L121">
        <f t="shared" si="5"/>
        <v>0</v>
      </c>
      <c r="M121">
        <v>4632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f t="shared" si="9"/>
        <v>0</v>
      </c>
      <c r="AC121">
        <f t="shared" si="6"/>
        <v>0</v>
      </c>
      <c r="AE121" s="2" t="s">
        <v>54</v>
      </c>
      <c r="AF121" s="2">
        <v>683.16363128088142</v>
      </c>
      <c r="AG121" s="2">
        <v>133.22876071745065</v>
      </c>
      <c r="AH121" s="2">
        <v>5.1277489004774539</v>
      </c>
      <c r="AI121" s="2">
        <v>4.8843399619935506E-7</v>
      </c>
      <c r="AJ121" s="2">
        <v>421.12610677692953</v>
      </c>
      <c r="AK121" s="2">
        <v>945.2011557848333</v>
      </c>
      <c r="AL121" s="2">
        <v>421.12610677692953</v>
      </c>
      <c r="AM121" s="2">
        <v>945.2011557848333</v>
      </c>
      <c r="AY121" s="2" t="s">
        <v>15</v>
      </c>
      <c r="AZ121" s="2">
        <v>-557.85312185701457</v>
      </c>
      <c r="BA121" s="2">
        <v>138.166466096829</v>
      </c>
      <c r="BB121" s="2">
        <v>-4.0375435343773161</v>
      </c>
      <c r="BC121" s="2">
        <v>6.643511298160737E-5</v>
      </c>
      <c r="BD121" s="2">
        <v>-829.59679361277972</v>
      </c>
      <c r="BE121" s="2">
        <v>-286.10945010124937</v>
      </c>
      <c r="BF121" s="2">
        <v>-829.59679361277972</v>
      </c>
      <c r="BG121" s="2">
        <v>-286.10945010124937</v>
      </c>
    </row>
    <row r="122" spans="1:59" x14ac:dyDescent="0.35">
      <c r="A122" s="1">
        <v>41036</v>
      </c>
      <c r="B122">
        <v>4018</v>
      </c>
      <c r="C122">
        <v>5394</v>
      </c>
      <c r="D122">
        <v>0</v>
      </c>
      <c r="E122">
        <v>1</v>
      </c>
      <c r="F122">
        <v>0</v>
      </c>
      <c r="G122">
        <v>0</v>
      </c>
      <c r="H122">
        <v>2954</v>
      </c>
      <c r="I122">
        <v>4946</v>
      </c>
      <c r="J122">
        <f t="shared" si="7"/>
        <v>0</v>
      </c>
      <c r="K122">
        <f t="shared" si="8"/>
        <v>1</v>
      </c>
      <c r="L122">
        <f t="shared" si="5"/>
        <v>0</v>
      </c>
      <c r="M122">
        <v>4764.3999999999996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f t="shared" si="9"/>
        <v>0</v>
      </c>
      <c r="AC122">
        <f t="shared" si="6"/>
        <v>0</v>
      </c>
      <c r="AE122" s="2" t="s">
        <v>15</v>
      </c>
      <c r="AF122" s="2">
        <v>-567.21457481505411</v>
      </c>
      <c r="AG122" s="2">
        <v>140.2156436044867</v>
      </c>
      <c r="AH122" s="2">
        <v>-4.0453016527529888</v>
      </c>
      <c r="AI122" s="2">
        <v>6.4443543055520074E-5</v>
      </c>
      <c r="AJ122" s="2">
        <v>-842.99406828921008</v>
      </c>
      <c r="AK122" s="2">
        <v>-291.43508134089814</v>
      </c>
      <c r="AL122" s="2">
        <v>-842.99406828921008</v>
      </c>
      <c r="AM122" s="2">
        <v>-291.43508134089814</v>
      </c>
      <c r="AY122" s="2" t="s">
        <v>18</v>
      </c>
      <c r="AZ122" s="2">
        <v>529.99758994574358</v>
      </c>
      <c r="BA122" s="2">
        <v>137.14853155251475</v>
      </c>
      <c r="BB122" s="2">
        <v>3.864405866735841</v>
      </c>
      <c r="BC122" s="2">
        <v>1.3276657054031303E-4</v>
      </c>
      <c r="BD122" s="2">
        <v>260.25597613133971</v>
      </c>
      <c r="BE122" s="2">
        <v>799.73920376014746</v>
      </c>
      <c r="BF122" s="2">
        <v>260.25597613133971</v>
      </c>
      <c r="BG122" s="2">
        <v>799.73920376014746</v>
      </c>
    </row>
    <row r="123" spans="1:59" x14ac:dyDescent="0.35">
      <c r="A123" s="1">
        <v>41037</v>
      </c>
      <c r="B123">
        <v>4112</v>
      </c>
      <c r="C123">
        <v>4018</v>
      </c>
      <c r="D123">
        <v>0</v>
      </c>
      <c r="E123">
        <v>0</v>
      </c>
      <c r="F123">
        <v>0</v>
      </c>
      <c r="G123">
        <v>0</v>
      </c>
      <c r="H123">
        <v>4732</v>
      </c>
      <c r="I123">
        <v>4658.333333333333</v>
      </c>
      <c r="J123">
        <f t="shared" si="7"/>
        <v>0</v>
      </c>
      <c r="K123">
        <f t="shared" si="8"/>
        <v>1</v>
      </c>
      <c r="L123">
        <f t="shared" si="5"/>
        <v>0</v>
      </c>
      <c r="M123">
        <v>4737.8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f t="shared" si="9"/>
        <v>0</v>
      </c>
      <c r="AC123">
        <f t="shared" si="6"/>
        <v>0</v>
      </c>
      <c r="AE123" s="2" t="s">
        <v>18</v>
      </c>
      <c r="AF123" s="2">
        <v>533.65710794966878</v>
      </c>
      <c r="AG123" s="2">
        <v>139.05429980128241</v>
      </c>
      <c r="AH123" s="2">
        <v>3.8377605634079588</v>
      </c>
      <c r="AI123" s="2">
        <v>1.4751158273014053E-4</v>
      </c>
      <c r="AJ123" s="2">
        <v>260.16177334369479</v>
      </c>
      <c r="AK123" s="2">
        <v>807.15244255564278</v>
      </c>
      <c r="AL123" s="2">
        <v>260.16177334369479</v>
      </c>
      <c r="AM123" s="2">
        <v>807.15244255564278</v>
      </c>
      <c r="AY123" s="2" t="s">
        <v>19</v>
      </c>
      <c r="AZ123" s="2">
        <v>563.67641699316584</v>
      </c>
      <c r="BA123" s="2">
        <v>142.78192261131684</v>
      </c>
      <c r="BB123" s="2">
        <v>3.9478136075223929</v>
      </c>
      <c r="BC123" s="2">
        <v>9.5405658319624398E-5</v>
      </c>
      <c r="BD123" s="2">
        <v>282.85513664316318</v>
      </c>
      <c r="BE123" s="2">
        <v>844.49769734316851</v>
      </c>
      <c r="BF123" s="2">
        <v>282.85513664316318</v>
      </c>
      <c r="BG123" s="2">
        <v>844.49769734316851</v>
      </c>
    </row>
    <row r="124" spans="1:59" x14ac:dyDescent="0.35">
      <c r="A124" s="1">
        <v>41038</v>
      </c>
      <c r="B124">
        <v>4315</v>
      </c>
      <c r="C124">
        <v>4112</v>
      </c>
      <c r="D124">
        <v>0</v>
      </c>
      <c r="E124">
        <v>0</v>
      </c>
      <c r="F124">
        <v>0</v>
      </c>
      <c r="G124">
        <v>0</v>
      </c>
      <c r="H124">
        <v>4151</v>
      </c>
      <c r="I124">
        <v>4508</v>
      </c>
      <c r="J124">
        <f t="shared" si="7"/>
        <v>0</v>
      </c>
      <c r="K124">
        <f t="shared" si="8"/>
        <v>1</v>
      </c>
      <c r="L124">
        <f t="shared" si="5"/>
        <v>0</v>
      </c>
      <c r="M124">
        <v>4593.6000000000004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f t="shared" si="9"/>
        <v>0</v>
      </c>
      <c r="AC124">
        <f t="shared" si="6"/>
        <v>0</v>
      </c>
      <c r="AE124" s="2" t="s">
        <v>19</v>
      </c>
      <c r="AF124" s="2">
        <v>550.47199855256383</v>
      </c>
      <c r="AG124" s="2">
        <v>145.04939646787236</v>
      </c>
      <c r="AH124" s="2">
        <v>3.7950657635069192</v>
      </c>
      <c r="AI124" s="2">
        <v>1.7413806642057215E-4</v>
      </c>
      <c r="AJ124" s="2">
        <v>265.18536392086384</v>
      </c>
      <c r="AK124" s="2">
        <v>835.75863318426377</v>
      </c>
      <c r="AL124" s="2">
        <v>265.18536392086384</v>
      </c>
      <c r="AM124" s="2">
        <v>835.75863318426377</v>
      </c>
      <c r="AY124" s="2" t="s">
        <v>21</v>
      </c>
      <c r="AZ124" s="2">
        <v>0.20823686283581899</v>
      </c>
      <c r="BA124" s="2">
        <v>4.7041685874444066E-2</v>
      </c>
      <c r="BB124" s="2">
        <v>4.4266454095971515</v>
      </c>
      <c r="BC124" s="2">
        <v>1.281626216150961E-5</v>
      </c>
      <c r="BD124" s="2">
        <v>0.11571600154271736</v>
      </c>
      <c r="BE124" s="2">
        <v>0.30075772412892066</v>
      </c>
      <c r="BF124" s="2">
        <v>0.11571600154271736</v>
      </c>
      <c r="BG124" s="2">
        <v>0.30075772412892066</v>
      </c>
    </row>
    <row r="125" spans="1:59" x14ac:dyDescent="0.35">
      <c r="A125" s="1">
        <v>41039</v>
      </c>
      <c r="B125">
        <v>4869</v>
      </c>
      <c r="C125">
        <v>4315</v>
      </c>
      <c r="D125">
        <v>0</v>
      </c>
      <c r="E125">
        <v>0</v>
      </c>
      <c r="F125">
        <v>1</v>
      </c>
      <c r="G125">
        <v>0</v>
      </c>
      <c r="H125">
        <v>4833</v>
      </c>
      <c r="I125">
        <v>4148.333333333333</v>
      </c>
      <c r="J125">
        <f t="shared" si="7"/>
        <v>0</v>
      </c>
      <c r="K125">
        <f t="shared" si="8"/>
        <v>1</v>
      </c>
      <c r="L125">
        <f t="shared" si="5"/>
        <v>0</v>
      </c>
      <c r="M125">
        <v>4480.3999999999996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f t="shared" si="9"/>
        <v>0</v>
      </c>
      <c r="AC125">
        <f t="shared" si="6"/>
        <v>0</v>
      </c>
      <c r="AE125" s="2" t="s">
        <v>55</v>
      </c>
      <c r="AF125" s="2">
        <v>0.42690059988096823</v>
      </c>
      <c r="AG125" s="2">
        <v>8.888394928606283E-2</v>
      </c>
      <c r="AH125" s="2">
        <v>4.8028986482929268</v>
      </c>
      <c r="AI125" s="2">
        <v>2.3302789382118205E-6</v>
      </c>
      <c r="AJ125" s="2">
        <v>0.25208151492040387</v>
      </c>
      <c r="AK125" s="2">
        <v>0.6017196848415326</v>
      </c>
      <c r="AL125" s="2">
        <v>0.25208151492040387</v>
      </c>
      <c r="AM125" s="2">
        <v>0.6017196848415326</v>
      </c>
      <c r="AY125" s="2" t="s">
        <v>55</v>
      </c>
      <c r="AZ125" s="2">
        <v>0.40561264707851874</v>
      </c>
      <c r="BA125" s="2">
        <v>8.8417465072870516E-2</v>
      </c>
      <c r="BB125" s="2">
        <v>4.5874720197443715</v>
      </c>
      <c r="BC125" s="2">
        <v>6.2643446882602473E-6</v>
      </c>
      <c r="BD125" s="2">
        <v>0.23171454224170124</v>
      </c>
      <c r="BE125" s="2">
        <v>0.57951075191533619</v>
      </c>
      <c r="BF125" s="2">
        <v>0.23171454224170124</v>
      </c>
      <c r="BG125" s="2">
        <v>0.57951075191533619</v>
      </c>
    </row>
    <row r="126" spans="1:59" x14ac:dyDescent="0.35">
      <c r="A126" s="1">
        <v>41040</v>
      </c>
      <c r="B126">
        <v>4844</v>
      </c>
      <c r="C126">
        <v>4869</v>
      </c>
      <c r="D126">
        <v>0</v>
      </c>
      <c r="E126">
        <v>0</v>
      </c>
      <c r="F126">
        <v>0</v>
      </c>
      <c r="G126">
        <v>1</v>
      </c>
      <c r="H126">
        <v>4881</v>
      </c>
      <c r="I126">
        <v>4432</v>
      </c>
      <c r="J126">
        <f t="shared" si="7"/>
        <v>0</v>
      </c>
      <c r="K126">
        <f t="shared" si="8"/>
        <v>1</v>
      </c>
      <c r="L126">
        <f t="shared" si="5"/>
        <v>0</v>
      </c>
      <c r="M126">
        <v>4541.6000000000004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f t="shared" si="9"/>
        <v>0</v>
      </c>
      <c r="AC126">
        <f t="shared" si="6"/>
        <v>0</v>
      </c>
      <c r="AE126" s="2" t="s">
        <v>21</v>
      </c>
      <c r="AF126" s="2">
        <v>0.23136429076465645</v>
      </c>
      <c r="AG126" s="2">
        <v>5.0219051046759222E-2</v>
      </c>
      <c r="AH126" s="2">
        <v>4.6071020049588736</v>
      </c>
      <c r="AI126" s="2">
        <v>5.7429196130078897E-6</v>
      </c>
      <c r="AJ126" s="2">
        <v>0.13259225574484301</v>
      </c>
      <c r="AK126" s="2">
        <v>0.33013632578446989</v>
      </c>
      <c r="AL126" s="2">
        <v>0.13259225574484301</v>
      </c>
      <c r="AM126" s="2">
        <v>0.33013632578446989</v>
      </c>
      <c r="AY126" s="2" t="s">
        <v>104</v>
      </c>
      <c r="AZ126" s="2">
        <v>257.14456232881878</v>
      </c>
      <c r="BA126" s="2">
        <v>127.9379560775904</v>
      </c>
      <c r="BB126" s="2">
        <v>2.0099161360125888</v>
      </c>
      <c r="BC126" s="2">
        <v>4.5209255299599981E-2</v>
      </c>
      <c r="BD126" s="2">
        <v>5.5181661156631208</v>
      </c>
      <c r="BE126" s="2">
        <v>508.77095854197444</v>
      </c>
      <c r="BF126" s="2">
        <v>5.5181661156631208</v>
      </c>
      <c r="BG126" s="2">
        <v>508.77095854197444</v>
      </c>
    </row>
    <row r="127" spans="1:59" ht="15" thickBot="1" x14ac:dyDescent="0.4">
      <c r="A127" s="1">
        <v>41041</v>
      </c>
      <c r="B127">
        <v>5278</v>
      </c>
      <c r="C127">
        <v>4844</v>
      </c>
      <c r="D127">
        <v>1</v>
      </c>
      <c r="E127">
        <v>0</v>
      </c>
      <c r="F127">
        <v>0</v>
      </c>
      <c r="G127">
        <v>0</v>
      </c>
      <c r="H127">
        <v>4563</v>
      </c>
      <c r="I127">
        <v>4676</v>
      </c>
      <c r="J127">
        <f t="shared" si="7"/>
        <v>0</v>
      </c>
      <c r="K127">
        <f t="shared" si="8"/>
        <v>1</v>
      </c>
      <c r="L127">
        <f t="shared" si="5"/>
        <v>0</v>
      </c>
      <c r="M127">
        <v>4431.6000000000004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f t="shared" si="9"/>
        <v>0</v>
      </c>
      <c r="AC127">
        <f t="shared" si="6"/>
        <v>0</v>
      </c>
      <c r="AE127" s="2" t="s">
        <v>74</v>
      </c>
      <c r="AF127" s="2">
        <v>4.6068519962413141</v>
      </c>
      <c r="AG127" s="2">
        <v>130.87745342925717</v>
      </c>
      <c r="AH127" s="2">
        <v>3.5199737430186499E-2</v>
      </c>
      <c r="AI127" s="2">
        <v>0.97194071118656966</v>
      </c>
      <c r="AJ127" s="2">
        <v>-252.80606489424636</v>
      </c>
      <c r="AK127" s="2">
        <v>262.01976888672897</v>
      </c>
      <c r="AL127" s="2">
        <v>-252.80606489424636</v>
      </c>
      <c r="AM127" s="2">
        <v>262.01976888672897</v>
      </c>
      <c r="AY127" s="3" t="s">
        <v>105</v>
      </c>
      <c r="AZ127" s="3">
        <v>-262.37623171457318</v>
      </c>
      <c r="BA127" s="3">
        <v>96.602072430838177</v>
      </c>
      <c r="BB127" s="3">
        <v>-2.7160517897006846</v>
      </c>
      <c r="BC127" s="3">
        <v>6.9354083742463237E-3</v>
      </c>
      <c r="BD127" s="3">
        <v>-452.37169590467033</v>
      </c>
      <c r="BE127" s="3">
        <v>-72.380767524476028</v>
      </c>
      <c r="BF127" s="3">
        <v>-452.37169590467033</v>
      </c>
      <c r="BG127" s="3">
        <v>-72.380767524476028</v>
      </c>
    </row>
    <row r="128" spans="1:59" x14ac:dyDescent="0.35">
      <c r="A128" s="1">
        <v>41042</v>
      </c>
      <c r="B128">
        <v>7177</v>
      </c>
      <c r="C128">
        <v>5278</v>
      </c>
      <c r="D128">
        <v>1</v>
      </c>
      <c r="E128">
        <v>0</v>
      </c>
      <c r="F128">
        <v>0</v>
      </c>
      <c r="G128">
        <v>0</v>
      </c>
      <c r="H128">
        <v>5394</v>
      </c>
      <c r="I128">
        <v>4997</v>
      </c>
      <c r="J128">
        <f t="shared" si="7"/>
        <v>0</v>
      </c>
      <c r="K128">
        <f t="shared" si="8"/>
        <v>1</v>
      </c>
      <c r="L128">
        <f t="shared" si="5"/>
        <v>0</v>
      </c>
      <c r="M128">
        <v>4683.6000000000004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f t="shared" si="9"/>
        <v>0</v>
      </c>
      <c r="AC128">
        <f t="shared" si="6"/>
        <v>0</v>
      </c>
      <c r="AE128" s="2" t="s">
        <v>75</v>
      </c>
      <c r="AF128" s="2">
        <v>17.632150270689348</v>
      </c>
      <c r="AG128" s="2">
        <v>127.83206142304921</v>
      </c>
      <c r="AH128" s="2">
        <v>0.13793214373925539</v>
      </c>
      <c r="AI128" s="2">
        <v>0.89037404997860503</v>
      </c>
      <c r="AJ128" s="2">
        <v>-233.79101652264583</v>
      </c>
      <c r="AK128" s="2">
        <v>269.05531706402451</v>
      </c>
      <c r="AL128" s="2">
        <v>-233.79101652264583</v>
      </c>
      <c r="AM128" s="2">
        <v>269.05531706402451</v>
      </c>
    </row>
    <row r="129" spans="1:39" x14ac:dyDescent="0.35">
      <c r="A129" s="1">
        <v>41043</v>
      </c>
      <c r="B129">
        <v>3609</v>
      </c>
      <c r="C129">
        <v>7177</v>
      </c>
      <c r="D129">
        <v>0</v>
      </c>
      <c r="E129">
        <v>1</v>
      </c>
      <c r="F129">
        <v>0</v>
      </c>
      <c r="G129">
        <v>0</v>
      </c>
      <c r="H129">
        <v>4018</v>
      </c>
      <c r="I129">
        <v>5766.333333333333</v>
      </c>
      <c r="J129">
        <f t="shared" si="7"/>
        <v>0</v>
      </c>
      <c r="K129">
        <f t="shared" si="8"/>
        <v>1</v>
      </c>
      <c r="L129">
        <f t="shared" si="5"/>
        <v>0</v>
      </c>
      <c r="M129">
        <v>5296.6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f t="shared" si="9"/>
        <v>0</v>
      </c>
      <c r="AC129">
        <f t="shared" si="6"/>
        <v>0</v>
      </c>
      <c r="AE129" s="2" t="s">
        <v>76</v>
      </c>
      <c r="AF129" s="2">
        <v>-118.25369912800488</v>
      </c>
      <c r="AG129" s="2">
        <v>138.85555856608931</v>
      </c>
      <c r="AH129" s="2">
        <v>-0.85163100670342395</v>
      </c>
      <c r="AI129" s="2">
        <v>0.39500626723694277</v>
      </c>
      <c r="AJ129" s="2">
        <v>-391.35814470216314</v>
      </c>
      <c r="AK129" s="2">
        <v>154.85074644615338</v>
      </c>
      <c r="AL129" s="2">
        <v>-391.35814470216314</v>
      </c>
      <c r="AM129" s="2">
        <v>154.85074644615338</v>
      </c>
    </row>
    <row r="130" spans="1:39" ht="15" thickBot="1" x14ac:dyDescent="0.4">
      <c r="A130" s="1">
        <v>41044</v>
      </c>
      <c r="B130">
        <v>4596</v>
      </c>
      <c r="C130">
        <v>3609</v>
      </c>
      <c r="D130">
        <v>0</v>
      </c>
      <c r="E130">
        <v>0</v>
      </c>
      <c r="F130">
        <v>0</v>
      </c>
      <c r="G130">
        <v>0</v>
      </c>
      <c r="H130">
        <v>4112</v>
      </c>
      <c r="I130">
        <v>5354.666666666667</v>
      </c>
      <c r="J130">
        <f t="shared" si="7"/>
        <v>0</v>
      </c>
      <c r="K130">
        <f t="shared" si="8"/>
        <v>1</v>
      </c>
      <c r="L130">
        <f t="shared" ref="L130:L193" si="10">IF(MONTH(A130)&gt;=6,1,0)</f>
        <v>0</v>
      </c>
      <c r="M130">
        <v>5155.3999999999996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f t="shared" si="9"/>
        <v>0</v>
      </c>
      <c r="AC130">
        <f t="shared" ref="AC130:AC193" si="11">IF(DAY(A130)&gt;=15,1,0)</f>
        <v>1</v>
      </c>
      <c r="AE130" s="3" t="s">
        <v>78</v>
      </c>
      <c r="AF130" s="3">
        <v>-189.9629723120384</v>
      </c>
      <c r="AG130" s="3">
        <v>180.46264046249931</v>
      </c>
      <c r="AH130" s="3">
        <v>-1.0526443136662034</v>
      </c>
      <c r="AI130" s="3">
        <v>0.29323649263600271</v>
      </c>
      <c r="AJ130" s="3">
        <v>-544.9012252657501</v>
      </c>
      <c r="AK130" s="3">
        <v>164.97528064167324</v>
      </c>
      <c r="AL130" s="3">
        <v>-544.9012252657501</v>
      </c>
      <c r="AM130" s="3">
        <v>164.97528064167324</v>
      </c>
    </row>
    <row r="131" spans="1:39" x14ac:dyDescent="0.35">
      <c r="A131" s="1">
        <v>41045</v>
      </c>
      <c r="B131">
        <v>4910</v>
      </c>
      <c r="C131">
        <v>4596</v>
      </c>
      <c r="D131">
        <v>0</v>
      </c>
      <c r="E131">
        <v>0</v>
      </c>
      <c r="F131">
        <v>0</v>
      </c>
      <c r="G131">
        <v>0</v>
      </c>
      <c r="H131">
        <v>4315</v>
      </c>
      <c r="I131">
        <v>5127.333333333333</v>
      </c>
      <c r="J131">
        <f t="shared" ref="J131:J194" si="12">IF(DAY(A131)&gt;27,1,0)</f>
        <v>0</v>
      </c>
      <c r="K131">
        <f t="shared" ref="K131:K194" si="13">IF(MONTH(A131)&lt;=6,1,0)</f>
        <v>1</v>
      </c>
      <c r="L131">
        <f t="shared" si="10"/>
        <v>0</v>
      </c>
      <c r="M131">
        <v>5100.8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f t="shared" ref="AB131:AB194" si="14">IF(MONTH(R131)&gt;=10,1,0)</f>
        <v>0</v>
      </c>
      <c r="AC131">
        <f t="shared" si="11"/>
        <v>1</v>
      </c>
    </row>
    <row r="132" spans="1:39" x14ac:dyDescent="0.35">
      <c r="A132" s="1">
        <v>41046</v>
      </c>
      <c r="B132">
        <v>5297</v>
      </c>
      <c r="C132">
        <v>4910</v>
      </c>
      <c r="D132">
        <v>0</v>
      </c>
      <c r="E132">
        <v>0</v>
      </c>
      <c r="F132">
        <v>1</v>
      </c>
      <c r="G132">
        <v>0</v>
      </c>
      <c r="H132">
        <v>4869</v>
      </c>
      <c r="I132">
        <v>4371.666666666667</v>
      </c>
      <c r="J132">
        <f t="shared" si="12"/>
        <v>0</v>
      </c>
      <c r="K132">
        <f t="shared" si="13"/>
        <v>1</v>
      </c>
      <c r="L132">
        <f t="shared" si="10"/>
        <v>0</v>
      </c>
      <c r="M132">
        <v>5114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f t="shared" si="14"/>
        <v>0</v>
      </c>
      <c r="AC132">
        <f t="shared" si="11"/>
        <v>1</v>
      </c>
      <c r="AE132" s="15" t="s">
        <v>22</v>
      </c>
      <c r="AF132" s="15"/>
    </row>
    <row r="133" spans="1:39" ht="15" thickBot="1" x14ac:dyDescent="0.4">
      <c r="A133" s="1">
        <v>41047</v>
      </c>
      <c r="B133">
        <v>5306</v>
      </c>
      <c r="C133">
        <v>5297</v>
      </c>
      <c r="D133">
        <v>0</v>
      </c>
      <c r="E133">
        <v>0</v>
      </c>
      <c r="F133">
        <v>0</v>
      </c>
      <c r="G133">
        <v>1</v>
      </c>
      <c r="H133">
        <v>4844</v>
      </c>
      <c r="I133">
        <v>4934.333333333333</v>
      </c>
      <c r="J133">
        <f t="shared" si="12"/>
        <v>0</v>
      </c>
      <c r="K133">
        <f t="shared" si="13"/>
        <v>1</v>
      </c>
      <c r="L133">
        <f t="shared" si="10"/>
        <v>0</v>
      </c>
      <c r="M133">
        <v>5117.8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f t="shared" si="14"/>
        <v>0</v>
      </c>
      <c r="AC133">
        <f t="shared" si="11"/>
        <v>1</v>
      </c>
    </row>
    <row r="134" spans="1:39" x14ac:dyDescent="0.35">
      <c r="A134" s="1">
        <v>41048</v>
      </c>
      <c r="B134">
        <v>5362</v>
      </c>
      <c r="C134">
        <v>5306</v>
      </c>
      <c r="D134">
        <v>1</v>
      </c>
      <c r="E134">
        <v>0</v>
      </c>
      <c r="F134">
        <v>0</v>
      </c>
      <c r="G134">
        <v>0</v>
      </c>
      <c r="H134">
        <v>5278</v>
      </c>
      <c r="I134">
        <v>5171</v>
      </c>
      <c r="J134">
        <f t="shared" si="12"/>
        <v>0</v>
      </c>
      <c r="K134">
        <f t="shared" si="13"/>
        <v>1</v>
      </c>
      <c r="L134">
        <f t="shared" si="10"/>
        <v>0</v>
      </c>
      <c r="M134">
        <v>4743.6000000000004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f t="shared" si="14"/>
        <v>0</v>
      </c>
      <c r="AC134">
        <f t="shared" si="11"/>
        <v>1</v>
      </c>
      <c r="AE134" s="5" t="s">
        <v>23</v>
      </c>
      <c r="AF134" s="5"/>
    </row>
    <row r="135" spans="1:39" x14ac:dyDescent="0.35">
      <c r="A135" s="1">
        <v>41049</v>
      </c>
      <c r="B135">
        <v>5483</v>
      </c>
      <c r="C135">
        <v>5362</v>
      </c>
      <c r="D135">
        <v>1</v>
      </c>
      <c r="E135">
        <v>0</v>
      </c>
      <c r="F135">
        <v>0</v>
      </c>
      <c r="G135">
        <v>0</v>
      </c>
      <c r="H135">
        <v>7177</v>
      </c>
      <c r="I135">
        <v>5321.666666666667</v>
      </c>
      <c r="J135">
        <f t="shared" si="12"/>
        <v>0</v>
      </c>
      <c r="K135">
        <f t="shared" si="13"/>
        <v>1</v>
      </c>
      <c r="L135">
        <f t="shared" si="10"/>
        <v>0</v>
      </c>
      <c r="M135">
        <v>5094.2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1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f t="shared" si="14"/>
        <v>0</v>
      </c>
      <c r="AC135">
        <f t="shared" si="11"/>
        <v>1</v>
      </c>
      <c r="AE135" s="2" t="s">
        <v>24</v>
      </c>
      <c r="AF135" s="2">
        <v>0.79101033658699738</v>
      </c>
    </row>
    <row r="136" spans="1:39" x14ac:dyDescent="0.35">
      <c r="A136" s="1">
        <v>41050</v>
      </c>
      <c r="B136">
        <v>3884</v>
      </c>
      <c r="C136">
        <v>5483</v>
      </c>
      <c r="D136">
        <v>0</v>
      </c>
      <c r="E136">
        <v>1</v>
      </c>
      <c r="F136">
        <v>0</v>
      </c>
      <c r="G136">
        <v>0</v>
      </c>
      <c r="H136">
        <v>3609</v>
      </c>
      <c r="I136">
        <v>5383.666666666667</v>
      </c>
      <c r="J136">
        <f t="shared" si="12"/>
        <v>0</v>
      </c>
      <c r="K136">
        <f t="shared" si="13"/>
        <v>1</v>
      </c>
      <c r="L136">
        <f t="shared" si="10"/>
        <v>0</v>
      </c>
      <c r="M136">
        <v>5271.6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f t="shared" si="14"/>
        <v>0</v>
      </c>
      <c r="AC136">
        <f t="shared" si="11"/>
        <v>1</v>
      </c>
      <c r="AE136" s="2" t="s">
        <v>25</v>
      </c>
      <c r="AF136" s="2">
        <v>0.62569735258747494</v>
      </c>
    </row>
    <row r="137" spans="1:39" x14ac:dyDescent="0.35">
      <c r="A137" s="1">
        <v>41051</v>
      </c>
      <c r="B137">
        <v>4569</v>
      </c>
      <c r="C137">
        <v>3884</v>
      </c>
      <c r="D137">
        <v>0</v>
      </c>
      <c r="E137">
        <v>0</v>
      </c>
      <c r="F137">
        <v>0</v>
      </c>
      <c r="G137">
        <v>0</v>
      </c>
      <c r="H137">
        <v>4596</v>
      </c>
      <c r="I137">
        <v>4909.666666666667</v>
      </c>
      <c r="J137">
        <f t="shared" si="12"/>
        <v>0</v>
      </c>
      <c r="K137">
        <f t="shared" si="13"/>
        <v>1</v>
      </c>
      <c r="L137">
        <f t="shared" si="10"/>
        <v>0</v>
      </c>
      <c r="M137">
        <v>5066.3999999999996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f t="shared" si="14"/>
        <v>0</v>
      </c>
      <c r="AC137">
        <f t="shared" si="11"/>
        <v>1</v>
      </c>
      <c r="AE137" s="2" t="s">
        <v>26</v>
      </c>
      <c r="AF137" s="2">
        <v>0.61604484878600574</v>
      </c>
    </row>
    <row r="138" spans="1:39" x14ac:dyDescent="0.35">
      <c r="A138" s="1">
        <v>41052</v>
      </c>
      <c r="B138">
        <v>4568</v>
      </c>
      <c r="C138">
        <v>4569</v>
      </c>
      <c r="D138">
        <v>0</v>
      </c>
      <c r="E138">
        <v>0</v>
      </c>
      <c r="F138">
        <v>0</v>
      </c>
      <c r="G138">
        <v>0</v>
      </c>
      <c r="H138">
        <v>4910</v>
      </c>
      <c r="I138">
        <v>4645.333333333333</v>
      </c>
      <c r="J138">
        <f t="shared" si="12"/>
        <v>0</v>
      </c>
      <c r="K138">
        <f t="shared" si="13"/>
        <v>1</v>
      </c>
      <c r="L138">
        <f t="shared" si="10"/>
        <v>0</v>
      </c>
      <c r="M138">
        <v>4920.8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f t="shared" si="14"/>
        <v>0</v>
      </c>
      <c r="AC138">
        <f t="shared" si="11"/>
        <v>1</v>
      </c>
      <c r="AE138" s="2" t="s">
        <v>6</v>
      </c>
      <c r="AF138" s="2">
        <v>733.05743805603936</v>
      </c>
    </row>
    <row r="139" spans="1:39" ht="15" thickBot="1" x14ac:dyDescent="0.4">
      <c r="A139" s="1">
        <v>41053</v>
      </c>
      <c r="B139">
        <v>5522</v>
      </c>
      <c r="C139">
        <v>4568</v>
      </c>
      <c r="D139">
        <v>0</v>
      </c>
      <c r="E139">
        <v>0</v>
      </c>
      <c r="F139">
        <v>1</v>
      </c>
      <c r="G139">
        <v>0</v>
      </c>
      <c r="H139">
        <v>5297</v>
      </c>
      <c r="I139">
        <v>4340.333333333333</v>
      </c>
      <c r="J139">
        <f t="shared" si="12"/>
        <v>0</v>
      </c>
      <c r="K139">
        <f t="shared" si="13"/>
        <v>1</v>
      </c>
      <c r="L139">
        <f t="shared" si="10"/>
        <v>0</v>
      </c>
      <c r="M139">
        <v>4773.2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f t="shared" si="14"/>
        <v>0</v>
      </c>
      <c r="AC139">
        <f t="shared" si="11"/>
        <v>1</v>
      </c>
      <c r="AE139" s="3" t="s">
        <v>27</v>
      </c>
      <c r="AF139" s="3">
        <v>359</v>
      </c>
    </row>
    <row r="140" spans="1:39" x14ac:dyDescent="0.35">
      <c r="A140" s="1">
        <v>41054</v>
      </c>
      <c r="B140">
        <v>5481</v>
      </c>
      <c r="C140">
        <v>5522</v>
      </c>
      <c r="D140">
        <v>0</v>
      </c>
      <c r="E140">
        <v>0</v>
      </c>
      <c r="F140">
        <v>0</v>
      </c>
      <c r="G140">
        <v>1</v>
      </c>
      <c r="H140">
        <v>5306</v>
      </c>
      <c r="I140">
        <v>4886.333333333333</v>
      </c>
      <c r="J140">
        <f t="shared" si="12"/>
        <v>0</v>
      </c>
      <c r="K140">
        <f t="shared" si="13"/>
        <v>1</v>
      </c>
      <c r="L140">
        <f t="shared" si="10"/>
        <v>0</v>
      </c>
      <c r="M140">
        <v>4805.2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f t="shared" si="14"/>
        <v>0</v>
      </c>
      <c r="AC140">
        <f t="shared" si="11"/>
        <v>1</v>
      </c>
    </row>
    <row r="141" spans="1:39" ht="15" thickBot="1" x14ac:dyDescent="0.4">
      <c r="A141" s="1">
        <v>41055</v>
      </c>
      <c r="B141">
        <v>5617</v>
      </c>
      <c r="C141">
        <v>5481</v>
      </c>
      <c r="D141">
        <v>1</v>
      </c>
      <c r="E141">
        <v>0</v>
      </c>
      <c r="F141">
        <v>0</v>
      </c>
      <c r="G141">
        <v>0</v>
      </c>
      <c r="H141">
        <v>5362</v>
      </c>
      <c r="I141">
        <v>5190.333333333333</v>
      </c>
      <c r="J141">
        <f t="shared" si="12"/>
        <v>0</v>
      </c>
      <c r="K141">
        <f t="shared" si="13"/>
        <v>1</v>
      </c>
      <c r="L141">
        <f t="shared" si="10"/>
        <v>0</v>
      </c>
      <c r="M141">
        <v>4804.8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f t="shared" si="14"/>
        <v>0</v>
      </c>
      <c r="AC141">
        <f t="shared" si="11"/>
        <v>1</v>
      </c>
      <c r="AE141" t="s">
        <v>28</v>
      </c>
    </row>
    <row r="142" spans="1:39" x14ac:dyDescent="0.35">
      <c r="A142" s="1">
        <v>41056</v>
      </c>
      <c r="B142">
        <v>4964</v>
      </c>
      <c r="C142">
        <v>5617</v>
      </c>
      <c r="D142">
        <v>1</v>
      </c>
      <c r="E142">
        <v>0</v>
      </c>
      <c r="F142">
        <v>0</v>
      </c>
      <c r="G142">
        <v>0</v>
      </c>
      <c r="H142">
        <v>5483</v>
      </c>
      <c r="I142">
        <v>5540</v>
      </c>
      <c r="J142">
        <f t="shared" si="12"/>
        <v>0</v>
      </c>
      <c r="K142">
        <f t="shared" si="13"/>
        <v>1</v>
      </c>
      <c r="L142">
        <f t="shared" si="10"/>
        <v>0</v>
      </c>
      <c r="M142">
        <v>5151.3999999999996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f t="shared" si="14"/>
        <v>0</v>
      </c>
      <c r="AC142">
        <f t="shared" si="11"/>
        <v>1</v>
      </c>
      <c r="AE142" s="4"/>
      <c r="AF142" s="4" t="s">
        <v>33</v>
      </c>
      <c r="AG142" s="4" t="s">
        <v>34</v>
      </c>
      <c r="AH142" s="4" t="s">
        <v>35</v>
      </c>
      <c r="AI142" s="4" t="s">
        <v>36</v>
      </c>
      <c r="AJ142" s="4" t="s">
        <v>37</v>
      </c>
    </row>
    <row r="143" spans="1:39" x14ac:dyDescent="0.35">
      <c r="A143" s="1">
        <v>41057</v>
      </c>
      <c r="B143">
        <v>3782</v>
      </c>
      <c r="C143">
        <v>4964</v>
      </c>
      <c r="D143">
        <v>0</v>
      </c>
      <c r="E143">
        <v>1</v>
      </c>
      <c r="F143">
        <v>0</v>
      </c>
      <c r="G143">
        <v>0</v>
      </c>
      <c r="H143">
        <v>3884</v>
      </c>
      <c r="I143">
        <v>5354</v>
      </c>
      <c r="J143">
        <v>0</v>
      </c>
      <c r="K143">
        <f t="shared" si="13"/>
        <v>1</v>
      </c>
      <c r="L143">
        <f t="shared" si="10"/>
        <v>0</v>
      </c>
      <c r="M143">
        <v>5230.3999999999996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f t="shared" si="14"/>
        <v>0</v>
      </c>
      <c r="AC143">
        <f t="shared" si="11"/>
        <v>1</v>
      </c>
      <c r="AE143" s="2" t="s">
        <v>29</v>
      </c>
      <c r="AF143" s="2">
        <v>9</v>
      </c>
      <c r="AG143" s="2">
        <v>313503832.96785516</v>
      </c>
      <c r="AH143" s="2">
        <v>34833759.218650572</v>
      </c>
      <c r="AI143" s="2">
        <v>64.822285021244213</v>
      </c>
      <c r="AJ143" s="2">
        <v>4.1682720823047677E-69</v>
      </c>
    </row>
    <row r="144" spans="1:39" x14ac:dyDescent="0.35">
      <c r="A144" s="1">
        <v>41058</v>
      </c>
      <c r="B144">
        <v>4148</v>
      </c>
      <c r="C144">
        <v>3782</v>
      </c>
      <c r="D144">
        <v>0</v>
      </c>
      <c r="E144">
        <v>0</v>
      </c>
      <c r="F144">
        <v>0</v>
      </c>
      <c r="G144">
        <v>0</v>
      </c>
      <c r="H144">
        <v>4569</v>
      </c>
      <c r="I144">
        <v>4787.666666666667</v>
      </c>
      <c r="J144">
        <f t="shared" si="12"/>
        <v>1</v>
      </c>
      <c r="K144">
        <f t="shared" si="13"/>
        <v>1</v>
      </c>
      <c r="L144">
        <f t="shared" si="10"/>
        <v>0</v>
      </c>
      <c r="M144">
        <v>5073.2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f t="shared" si="14"/>
        <v>0</v>
      </c>
      <c r="AC144">
        <f t="shared" si="11"/>
        <v>1</v>
      </c>
      <c r="AE144" s="2" t="s">
        <v>30</v>
      </c>
      <c r="AF144" s="2">
        <v>349</v>
      </c>
      <c r="AG144" s="2">
        <v>187543249.41376013</v>
      </c>
      <c r="AH144" s="2">
        <v>537373.20748928399</v>
      </c>
      <c r="AI144" s="2"/>
      <c r="AJ144" s="2"/>
    </row>
    <row r="145" spans="1:39" ht="15" thickBot="1" x14ac:dyDescent="0.4">
      <c r="A145" s="1">
        <v>41059</v>
      </c>
      <c r="B145">
        <v>4465</v>
      </c>
      <c r="C145">
        <v>4148</v>
      </c>
      <c r="D145">
        <v>0</v>
      </c>
      <c r="E145">
        <v>0</v>
      </c>
      <c r="F145">
        <v>0</v>
      </c>
      <c r="G145">
        <v>0</v>
      </c>
      <c r="H145">
        <v>4568</v>
      </c>
      <c r="I145">
        <v>4298</v>
      </c>
      <c r="J145">
        <f t="shared" si="12"/>
        <v>1</v>
      </c>
      <c r="K145">
        <f t="shared" si="13"/>
        <v>1</v>
      </c>
      <c r="L145">
        <f t="shared" si="10"/>
        <v>0</v>
      </c>
      <c r="M145">
        <v>4798.3999999999996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f t="shared" si="14"/>
        <v>0</v>
      </c>
      <c r="AC145">
        <f t="shared" si="11"/>
        <v>1</v>
      </c>
      <c r="AE145" s="3" t="s">
        <v>31</v>
      </c>
      <c r="AF145" s="3">
        <v>358</v>
      </c>
      <c r="AG145" s="3">
        <v>501047082.38161528</v>
      </c>
      <c r="AH145" s="3"/>
      <c r="AI145" s="3"/>
      <c r="AJ145" s="3"/>
    </row>
    <row r="146" spans="1:39" ht="15" thickBot="1" x14ac:dyDescent="0.4">
      <c r="A146" s="1">
        <v>41060</v>
      </c>
      <c r="B146">
        <v>4885</v>
      </c>
      <c r="C146">
        <v>4465</v>
      </c>
      <c r="D146">
        <v>0</v>
      </c>
      <c r="E146">
        <v>0</v>
      </c>
      <c r="F146">
        <v>1</v>
      </c>
      <c r="G146">
        <v>0</v>
      </c>
      <c r="H146">
        <v>5522</v>
      </c>
      <c r="I146">
        <v>4131.666666666667</v>
      </c>
      <c r="J146">
        <f t="shared" si="12"/>
        <v>1</v>
      </c>
      <c r="K146">
        <f t="shared" si="13"/>
        <v>1</v>
      </c>
      <c r="L146">
        <f t="shared" si="10"/>
        <v>0</v>
      </c>
      <c r="M146">
        <v>4595.2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f t="shared" si="14"/>
        <v>0</v>
      </c>
      <c r="AC146">
        <f t="shared" si="11"/>
        <v>1</v>
      </c>
    </row>
    <row r="147" spans="1:39" x14ac:dyDescent="0.35">
      <c r="A147" s="1">
        <v>41061</v>
      </c>
      <c r="B147">
        <v>6633</v>
      </c>
      <c r="C147">
        <v>4885</v>
      </c>
      <c r="D147">
        <v>0</v>
      </c>
      <c r="E147">
        <v>0</v>
      </c>
      <c r="F147">
        <v>0</v>
      </c>
      <c r="G147">
        <v>1</v>
      </c>
      <c r="H147">
        <v>5481</v>
      </c>
      <c r="I147">
        <v>4499.333333333333</v>
      </c>
      <c r="J147">
        <f t="shared" si="12"/>
        <v>0</v>
      </c>
      <c r="K147">
        <f t="shared" si="13"/>
        <v>1</v>
      </c>
      <c r="L147">
        <f t="shared" si="10"/>
        <v>1</v>
      </c>
      <c r="M147">
        <v>4448.8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f t="shared" si="14"/>
        <v>0</v>
      </c>
      <c r="AC147">
        <f t="shared" si="11"/>
        <v>0</v>
      </c>
      <c r="AE147" s="4"/>
      <c r="AF147" s="4" t="s">
        <v>38</v>
      </c>
      <c r="AG147" s="4" t="s">
        <v>6</v>
      </c>
      <c r="AH147" s="4" t="s">
        <v>39</v>
      </c>
      <c r="AI147" s="4" t="s">
        <v>40</v>
      </c>
      <c r="AJ147" s="4" t="s">
        <v>41</v>
      </c>
      <c r="AK147" s="4" t="s">
        <v>42</v>
      </c>
      <c r="AL147" s="4" t="s">
        <v>43</v>
      </c>
      <c r="AM147" s="4" t="s">
        <v>44</v>
      </c>
    </row>
    <row r="148" spans="1:39" x14ac:dyDescent="0.35">
      <c r="A148" s="1">
        <v>41062</v>
      </c>
      <c r="B148">
        <v>5081</v>
      </c>
      <c r="C148">
        <v>6633</v>
      </c>
      <c r="D148">
        <v>1</v>
      </c>
      <c r="E148">
        <v>0</v>
      </c>
      <c r="F148">
        <v>0</v>
      </c>
      <c r="G148">
        <v>0</v>
      </c>
      <c r="H148">
        <v>5617</v>
      </c>
      <c r="I148">
        <v>5327.666666666667</v>
      </c>
      <c r="J148">
        <f t="shared" si="12"/>
        <v>0</v>
      </c>
      <c r="K148">
        <f t="shared" si="13"/>
        <v>1</v>
      </c>
      <c r="L148">
        <f t="shared" si="10"/>
        <v>1</v>
      </c>
      <c r="M148">
        <v>4782.6000000000004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f t="shared" si="14"/>
        <v>0</v>
      </c>
      <c r="AC148">
        <f t="shared" si="11"/>
        <v>0</v>
      </c>
      <c r="AE148" s="2" t="s">
        <v>32</v>
      </c>
      <c r="AF148" s="2">
        <v>415.53453507540502</v>
      </c>
      <c r="AG148" s="2">
        <v>229.38882143120739</v>
      </c>
      <c r="AH148" s="2">
        <v>1.8114855487847816</v>
      </c>
      <c r="AI148" s="2">
        <v>7.092523594085888E-2</v>
      </c>
      <c r="AJ148" s="2">
        <v>-35.62385636639857</v>
      </c>
      <c r="AK148" s="2">
        <v>866.69292651720866</v>
      </c>
      <c r="AL148" s="2">
        <v>-35.62385636639857</v>
      </c>
      <c r="AM148" s="2">
        <v>866.69292651720866</v>
      </c>
    </row>
    <row r="149" spans="1:39" x14ac:dyDescent="0.35">
      <c r="A149" s="1">
        <v>41063</v>
      </c>
      <c r="B149">
        <v>4951</v>
      </c>
      <c r="C149">
        <v>5081</v>
      </c>
      <c r="D149">
        <v>1</v>
      </c>
      <c r="E149">
        <v>0</v>
      </c>
      <c r="F149">
        <v>0</v>
      </c>
      <c r="G149">
        <v>0</v>
      </c>
      <c r="H149">
        <v>4964</v>
      </c>
      <c r="I149">
        <v>5533</v>
      </c>
      <c r="J149">
        <f t="shared" si="12"/>
        <v>0</v>
      </c>
      <c r="K149">
        <f t="shared" si="13"/>
        <v>1</v>
      </c>
      <c r="L149">
        <f t="shared" si="10"/>
        <v>1</v>
      </c>
      <c r="M149">
        <v>5042.3999999999996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f t="shared" si="14"/>
        <v>0</v>
      </c>
      <c r="AC149">
        <f t="shared" si="11"/>
        <v>0</v>
      </c>
      <c r="AE149" s="2" t="s">
        <v>53</v>
      </c>
      <c r="AF149" s="2">
        <v>0.18183724642741009</v>
      </c>
      <c r="AG149" s="2">
        <v>7.0624989184947445E-2</v>
      </c>
      <c r="AH149" s="2">
        <v>2.5746870693491832</v>
      </c>
      <c r="AI149" s="2">
        <v>1.0444556873316427E-2</v>
      </c>
      <c r="AJ149" s="2">
        <v>4.2933108390189989E-2</v>
      </c>
      <c r="AK149" s="2">
        <v>0.32074138446463019</v>
      </c>
      <c r="AL149" s="2">
        <v>4.2933108390189989E-2</v>
      </c>
      <c r="AM149" s="2">
        <v>0.32074138446463019</v>
      </c>
    </row>
    <row r="150" spans="1:39" x14ac:dyDescent="0.35">
      <c r="A150" s="1">
        <v>41064</v>
      </c>
      <c r="B150">
        <v>4124</v>
      </c>
      <c r="C150">
        <v>4951</v>
      </c>
      <c r="D150">
        <v>0</v>
      </c>
      <c r="E150">
        <v>1</v>
      </c>
      <c r="F150">
        <v>0</v>
      </c>
      <c r="G150">
        <v>0</v>
      </c>
      <c r="H150">
        <v>3782</v>
      </c>
      <c r="I150">
        <v>5555</v>
      </c>
      <c r="J150">
        <f t="shared" si="12"/>
        <v>0</v>
      </c>
      <c r="K150">
        <f t="shared" si="13"/>
        <v>1</v>
      </c>
      <c r="L150">
        <f t="shared" si="10"/>
        <v>1</v>
      </c>
      <c r="M150">
        <v>5203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f t="shared" si="14"/>
        <v>0</v>
      </c>
      <c r="AC150">
        <f t="shared" si="11"/>
        <v>0</v>
      </c>
      <c r="AE150" s="2" t="s">
        <v>54</v>
      </c>
      <c r="AF150" s="2">
        <v>672.63070360202653</v>
      </c>
      <c r="AG150" s="2">
        <v>131.72069943167594</v>
      </c>
      <c r="AH150" s="2">
        <v>5.1064920434234624</v>
      </c>
      <c r="AI150" s="2">
        <v>5.408782911161891E-7</v>
      </c>
      <c r="AJ150" s="2">
        <v>413.56446617856932</v>
      </c>
      <c r="AK150" s="2">
        <v>931.69694102548374</v>
      </c>
      <c r="AL150" s="2">
        <v>413.56446617856932</v>
      </c>
      <c r="AM150" s="2">
        <v>931.69694102548374</v>
      </c>
    </row>
    <row r="151" spans="1:39" x14ac:dyDescent="0.35">
      <c r="A151" s="1">
        <v>41065</v>
      </c>
      <c r="B151">
        <v>4156</v>
      </c>
      <c r="C151">
        <v>4124</v>
      </c>
      <c r="D151">
        <v>0</v>
      </c>
      <c r="E151">
        <v>0</v>
      </c>
      <c r="F151">
        <v>0</v>
      </c>
      <c r="G151">
        <v>0</v>
      </c>
      <c r="H151">
        <v>4148</v>
      </c>
      <c r="I151">
        <v>4718.666666666667</v>
      </c>
      <c r="J151">
        <f t="shared" si="12"/>
        <v>0</v>
      </c>
      <c r="K151">
        <f t="shared" si="13"/>
        <v>1</v>
      </c>
      <c r="L151">
        <f t="shared" si="10"/>
        <v>1</v>
      </c>
      <c r="M151">
        <v>5134.8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f t="shared" si="14"/>
        <v>0</v>
      </c>
      <c r="AC151">
        <f t="shared" si="11"/>
        <v>0</v>
      </c>
      <c r="AE151" s="2" t="s">
        <v>15</v>
      </c>
      <c r="AF151" s="2">
        <v>-566.3777260082702</v>
      </c>
      <c r="AG151" s="2">
        <v>140.3274347125988</v>
      </c>
      <c r="AH151" s="2">
        <v>-4.0361154407778823</v>
      </c>
      <c r="AI151" s="2">
        <v>6.6822350162445119E-5</v>
      </c>
      <c r="AJ151" s="2">
        <v>-842.37155746477436</v>
      </c>
      <c r="AK151" s="2">
        <v>-290.38389455176605</v>
      </c>
      <c r="AL151" s="2">
        <v>-842.37155746477436</v>
      </c>
      <c r="AM151" s="2">
        <v>-290.38389455176605</v>
      </c>
    </row>
    <row r="152" spans="1:39" x14ac:dyDescent="0.35">
      <c r="A152" s="1">
        <v>41066</v>
      </c>
      <c r="B152">
        <v>4261</v>
      </c>
      <c r="C152">
        <v>4156</v>
      </c>
      <c r="D152">
        <v>0</v>
      </c>
      <c r="E152">
        <v>0</v>
      </c>
      <c r="F152">
        <v>0</v>
      </c>
      <c r="G152">
        <v>0</v>
      </c>
      <c r="H152">
        <v>4465</v>
      </c>
      <c r="I152">
        <v>4410.333333333333</v>
      </c>
      <c r="J152">
        <f t="shared" si="12"/>
        <v>0</v>
      </c>
      <c r="K152">
        <f t="shared" si="13"/>
        <v>1</v>
      </c>
      <c r="L152">
        <f t="shared" si="10"/>
        <v>1</v>
      </c>
      <c r="M152">
        <v>4989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f t="shared" si="14"/>
        <v>0</v>
      </c>
      <c r="AC152">
        <f t="shared" si="11"/>
        <v>0</v>
      </c>
      <c r="AE152" s="2" t="s">
        <v>18</v>
      </c>
      <c r="AF152" s="2">
        <v>537.02057072379716</v>
      </c>
      <c r="AG152" s="2">
        <v>138.90046014978284</v>
      </c>
      <c r="AH152" s="2">
        <v>3.8662260020211798</v>
      </c>
      <c r="AI152" s="2">
        <v>1.3182070283373215E-4</v>
      </c>
      <c r="AJ152" s="2">
        <v>263.83329080006456</v>
      </c>
      <c r="AK152" s="2">
        <v>810.20785064752977</v>
      </c>
      <c r="AL152" s="2">
        <v>263.83329080006456</v>
      </c>
      <c r="AM152" s="2">
        <v>810.20785064752977</v>
      </c>
    </row>
    <row r="153" spans="1:39" x14ac:dyDescent="0.35">
      <c r="A153" s="1">
        <v>41067</v>
      </c>
      <c r="B153">
        <v>3967</v>
      </c>
      <c r="C153">
        <v>4261</v>
      </c>
      <c r="D153">
        <v>0</v>
      </c>
      <c r="E153">
        <v>0</v>
      </c>
      <c r="F153">
        <v>1</v>
      </c>
      <c r="G153">
        <v>0</v>
      </c>
      <c r="H153">
        <v>4885</v>
      </c>
      <c r="I153">
        <v>4180.333333333333</v>
      </c>
      <c r="J153">
        <f t="shared" si="12"/>
        <v>0</v>
      </c>
      <c r="K153">
        <f t="shared" si="13"/>
        <v>1</v>
      </c>
      <c r="L153">
        <f t="shared" si="10"/>
        <v>1</v>
      </c>
      <c r="M153">
        <v>4514.6000000000004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f t="shared" si="14"/>
        <v>0</v>
      </c>
      <c r="AC153">
        <f t="shared" si="11"/>
        <v>0</v>
      </c>
      <c r="AE153" s="2" t="s">
        <v>19</v>
      </c>
      <c r="AF153" s="2">
        <v>555.30664383515978</v>
      </c>
      <c r="AG153" s="2">
        <v>144.87461997253018</v>
      </c>
      <c r="AH153" s="2">
        <v>3.8330153614239126</v>
      </c>
      <c r="AI153" s="2">
        <v>1.5012487890072579E-4</v>
      </c>
      <c r="AJ153" s="2">
        <v>270.36947863353777</v>
      </c>
      <c r="AK153" s="2">
        <v>840.24380903678184</v>
      </c>
      <c r="AL153" s="2">
        <v>270.36947863353777</v>
      </c>
      <c r="AM153" s="2">
        <v>840.24380903678184</v>
      </c>
    </row>
    <row r="154" spans="1:39" x14ac:dyDescent="0.35">
      <c r="A154" s="1">
        <v>41068</v>
      </c>
      <c r="B154">
        <v>4510</v>
      </c>
      <c r="C154">
        <v>3967</v>
      </c>
      <c r="D154">
        <v>0</v>
      </c>
      <c r="E154">
        <v>0</v>
      </c>
      <c r="F154">
        <v>0</v>
      </c>
      <c r="G154">
        <v>1</v>
      </c>
      <c r="H154">
        <v>6633</v>
      </c>
      <c r="I154">
        <v>4128</v>
      </c>
      <c r="J154">
        <f t="shared" si="12"/>
        <v>0</v>
      </c>
      <c r="K154">
        <f t="shared" si="13"/>
        <v>1</v>
      </c>
      <c r="L154">
        <f t="shared" si="10"/>
        <v>1</v>
      </c>
      <c r="M154">
        <v>4291.8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f t="shared" si="14"/>
        <v>0</v>
      </c>
      <c r="AC154">
        <f t="shared" si="11"/>
        <v>0</v>
      </c>
      <c r="AE154" s="2" t="s">
        <v>55</v>
      </c>
      <c r="AF154" s="2">
        <v>0.44268794070968426</v>
      </c>
      <c r="AG154" s="2">
        <v>8.6620768695555198E-2</v>
      </c>
      <c r="AH154" s="2">
        <v>5.1106443336423553</v>
      </c>
      <c r="AI154" s="2">
        <v>5.2993495268020541E-7</v>
      </c>
      <c r="AJ154" s="2">
        <v>0.27232355056062452</v>
      </c>
      <c r="AK154" s="2">
        <v>0.613052330858744</v>
      </c>
      <c r="AL154" s="2">
        <v>0.27232355056062452</v>
      </c>
      <c r="AM154" s="2">
        <v>0.613052330858744</v>
      </c>
    </row>
    <row r="155" spans="1:39" x14ac:dyDescent="0.35">
      <c r="A155" s="1">
        <v>41069</v>
      </c>
      <c r="B155">
        <v>4355</v>
      </c>
      <c r="C155">
        <v>4510</v>
      </c>
      <c r="D155">
        <v>1</v>
      </c>
      <c r="E155">
        <v>0</v>
      </c>
      <c r="F155">
        <v>0</v>
      </c>
      <c r="G155">
        <v>0</v>
      </c>
      <c r="H155">
        <v>5081</v>
      </c>
      <c r="I155">
        <v>4246</v>
      </c>
      <c r="J155">
        <f t="shared" si="12"/>
        <v>0</v>
      </c>
      <c r="K155">
        <f t="shared" si="13"/>
        <v>1</v>
      </c>
      <c r="L155">
        <f t="shared" si="10"/>
        <v>1</v>
      </c>
      <c r="M155">
        <v>4203.6000000000004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f t="shared" si="14"/>
        <v>0</v>
      </c>
      <c r="AC155">
        <f t="shared" si="11"/>
        <v>0</v>
      </c>
      <c r="AE155" s="2" t="s">
        <v>21</v>
      </c>
      <c r="AF155" s="2">
        <v>0.24574237646525332</v>
      </c>
      <c r="AG155" s="2">
        <v>4.7049648936254518E-2</v>
      </c>
      <c r="AH155" s="2">
        <v>5.2230437850492519</v>
      </c>
      <c r="AI155" s="2">
        <v>3.0321683740298085E-7</v>
      </c>
      <c r="AJ155" s="2">
        <v>0.15320585354515984</v>
      </c>
      <c r="AK155" s="2">
        <v>0.33827889938534683</v>
      </c>
      <c r="AL155" s="2">
        <v>0.15320585354515984</v>
      </c>
      <c r="AM155" s="2">
        <v>0.33827889938534683</v>
      </c>
    </row>
    <row r="156" spans="1:39" x14ac:dyDescent="0.35">
      <c r="A156" s="1">
        <v>41070</v>
      </c>
      <c r="B156">
        <v>4852</v>
      </c>
      <c r="C156">
        <v>4355</v>
      </c>
      <c r="D156">
        <v>1</v>
      </c>
      <c r="E156">
        <v>0</v>
      </c>
      <c r="F156">
        <v>0</v>
      </c>
      <c r="G156">
        <v>0</v>
      </c>
      <c r="H156">
        <v>4951</v>
      </c>
      <c r="I156">
        <v>4277.333333333333</v>
      </c>
      <c r="J156">
        <f t="shared" si="12"/>
        <v>0</v>
      </c>
      <c r="K156">
        <f t="shared" si="13"/>
        <v>1</v>
      </c>
      <c r="L156">
        <f t="shared" si="10"/>
        <v>1</v>
      </c>
      <c r="M156">
        <v>4249.8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f t="shared" si="14"/>
        <v>0</v>
      </c>
      <c r="AC156">
        <f t="shared" si="11"/>
        <v>0</v>
      </c>
      <c r="AE156" s="2" t="s">
        <v>92</v>
      </c>
      <c r="AF156" s="2">
        <v>-28.457472135274418</v>
      </c>
      <c r="AG156" s="2">
        <v>97.159865960004353</v>
      </c>
      <c r="AH156" s="2">
        <v>-0.29289328318946917</v>
      </c>
      <c r="AI156" s="2">
        <v>0.76977778890200221</v>
      </c>
      <c r="AJ156" s="2">
        <v>-219.54999602429299</v>
      </c>
      <c r="AK156" s="2">
        <v>162.63505175374414</v>
      </c>
      <c r="AL156" s="2">
        <v>-219.54999602429299</v>
      </c>
      <c r="AM156" s="2">
        <v>162.63505175374414</v>
      </c>
    </row>
    <row r="157" spans="1:39" ht="15" thickBot="1" x14ac:dyDescent="0.4">
      <c r="A157" s="1">
        <v>41071</v>
      </c>
      <c r="B157">
        <v>3423</v>
      </c>
      <c r="C157">
        <v>4852</v>
      </c>
      <c r="D157">
        <v>0</v>
      </c>
      <c r="E157">
        <v>1</v>
      </c>
      <c r="F157">
        <v>0</v>
      </c>
      <c r="G157">
        <v>0</v>
      </c>
      <c r="H157">
        <v>4124</v>
      </c>
      <c r="I157">
        <v>4572.333333333333</v>
      </c>
      <c r="J157">
        <f t="shared" si="12"/>
        <v>0</v>
      </c>
      <c r="K157">
        <f t="shared" si="13"/>
        <v>1</v>
      </c>
      <c r="L157">
        <f t="shared" si="10"/>
        <v>1</v>
      </c>
      <c r="M157">
        <v>4389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f t="shared" si="14"/>
        <v>0</v>
      </c>
      <c r="AC157">
        <f t="shared" si="11"/>
        <v>0</v>
      </c>
      <c r="AE157" s="3" t="s">
        <v>91</v>
      </c>
      <c r="AF157" s="3">
        <v>-99.15661292303237</v>
      </c>
      <c r="AG157" s="3">
        <v>94.776662268983159</v>
      </c>
      <c r="AH157" s="3">
        <v>-1.0462133878656603</v>
      </c>
      <c r="AI157" s="3">
        <v>0.29618657022897638</v>
      </c>
      <c r="AJ157" s="3">
        <v>-285.5618885973783</v>
      </c>
      <c r="AK157" s="3">
        <v>87.248662751313546</v>
      </c>
      <c r="AL157" s="3">
        <v>-285.5618885973783</v>
      </c>
      <c r="AM157" s="3">
        <v>87.248662751313546</v>
      </c>
    </row>
    <row r="158" spans="1:39" x14ac:dyDescent="0.35">
      <c r="A158" s="1">
        <v>41072</v>
      </c>
      <c r="B158">
        <v>3820</v>
      </c>
      <c r="C158">
        <v>3423</v>
      </c>
      <c r="D158">
        <v>0</v>
      </c>
      <c r="E158">
        <v>0</v>
      </c>
      <c r="F158">
        <v>0</v>
      </c>
      <c r="G158">
        <v>0</v>
      </c>
      <c r="H158">
        <v>4156</v>
      </c>
      <c r="I158">
        <v>4210</v>
      </c>
      <c r="J158">
        <f t="shared" si="12"/>
        <v>0</v>
      </c>
      <c r="K158">
        <f t="shared" si="13"/>
        <v>1</v>
      </c>
      <c r="L158">
        <f t="shared" si="10"/>
        <v>1</v>
      </c>
      <c r="M158">
        <v>4221.3999999999996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f t="shared" si="14"/>
        <v>0</v>
      </c>
      <c r="AC158">
        <f t="shared" si="11"/>
        <v>0</v>
      </c>
    </row>
    <row r="159" spans="1:39" x14ac:dyDescent="0.35">
      <c r="A159" s="1">
        <v>41073</v>
      </c>
      <c r="B159">
        <v>3285</v>
      </c>
      <c r="C159">
        <v>3820</v>
      </c>
      <c r="D159">
        <v>0</v>
      </c>
      <c r="E159">
        <v>0</v>
      </c>
      <c r="F159">
        <v>0</v>
      </c>
      <c r="G159">
        <v>0</v>
      </c>
      <c r="H159">
        <v>4261</v>
      </c>
      <c r="I159">
        <v>4031.6666666666665</v>
      </c>
      <c r="J159">
        <f t="shared" si="12"/>
        <v>0</v>
      </c>
      <c r="K159">
        <f t="shared" si="13"/>
        <v>1</v>
      </c>
      <c r="L159">
        <f t="shared" si="10"/>
        <v>1</v>
      </c>
      <c r="M159">
        <v>4192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f t="shared" si="14"/>
        <v>0</v>
      </c>
      <c r="AC159">
        <f t="shared" si="11"/>
        <v>0</v>
      </c>
      <c r="AE159" s="15" t="s">
        <v>22</v>
      </c>
      <c r="AF159" s="15"/>
    </row>
    <row r="160" spans="1:39" ht="15" thickBot="1" x14ac:dyDescent="0.4">
      <c r="A160" s="1">
        <v>41074</v>
      </c>
      <c r="B160">
        <v>3967</v>
      </c>
      <c r="C160">
        <v>3285</v>
      </c>
      <c r="D160">
        <v>0</v>
      </c>
      <c r="E160">
        <v>0</v>
      </c>
      <c r="F160">
        <v>1</v>
      </c>
      <c r="G160">
        <v>0</v>
      </c>
      <c r="H160">
        <v>3967</v>
      </c>
      <c r="I160">
        <v>3509.3333333333335</v>
      </c>
      <c r="J160">
        <f t="shared" si="12"/>
        <v>0</v>
      </c>
      <c r="K160">
        <f t="shared" si="13"/>
        <v>1</v>
      </c>
      <c r="L160">
        <f t="shared" si="10"/>
        <v>1</v>
      </c>
      <c r="M160">
        <v>3947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f t="shared" si="14"/>
        <v>0</v>
      </c>
      <c r="AC160">
        <f t="shared" si="11"/>
        <v>0</v>
      </c>
    </row>
    <row r="161" spans="1:39" x14ac:dyDescent="0.35">
      <c r="A161" s="1">
        <v>41075</v>
      </c>
      <c r="B161">
        <v>3700</v>
      </c>
      <c r="C161">
        <v>3967</v>
      </c>
      <c r="D161">
        <v>0</v>
      </c>
      <c r="E161">
        <v>0</v>
      </c>
      <c r="F161">
        <v>0</v>
      </c>
      <c r="G161">
        <v>1</v>
      </c>
      <c r="H161">
        <v>4510</v>
      </c>
      <c r="I161">
        <v>3690.6666666666665</v>
      </c>
      <c r="J161">
        <f t="shared" si="12"/>
        <v>0</v>
      </c>
      <c r="K161">
        <f t="shared" si="13"/>
        <v>1</v>
      </c>
      <c r="L161">
        <f t="shared" si="10"/>
        <v>1</v>
      </c>
      <c r="M161">
        <v>3869.4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f t="shared" si="14"/>
        <v>0</v>
      </c>
      <c r="AC161">
        <f t="shared" si="11"/>
        <v>1</v>
      </c>
      <c r="AE161" s="5" t="s">
        <v>23</v>
      </c>
      <c r="AF161" s="5"/>
    </row>
    <row r="162" spans="1:39" x14ac:dyDescent="0.35">
      <c r="A162" s="1">
        <v>41076</v>
      </c>
      <c r="B162">
        <v>4320</v>
      </c>
      <c r="C162">
        <v>3700</v>
      </c>
      <c r="D162">
        <v>1</v>
      </c>
      <c r="E162">
        <v>0</v>
      </c>
      <c r="F162">
        <v>0</v>
      </c>
      <c r="G162">
        <v>0</v>
      </c>
      <c r="H162">
        <v>4355</v>
      </c>
      <c r="I162">
        <v>3650.6666666666665</v>
      </c>
      <c r="J162">
        <f t="shared" si="12"/>
        <v>0</v>
      </c>
      <c r="K162">
        <f t="shared" si="13"/>
        <v>1</v>
      </c>
      <c r="L162">
        <f t="shared" si="10"/>
        <v>1</v>
      </c>
      <c r="M162">
        <v>3639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f t="shared" si="14"/>
        <v>0</v>
      </c>
      <c r="AC162">
        <f t="shared" si="11"/>
        <v>1</v>
      </c>
      <c r="AE162" s="2" t="s">
        <v>24</v>
      </c>
      <c r="AF162" s="2">
        <v>0.7909521771614515</v>
      </c>
    </row>
    <row r="163" spans="1:39" x14ac:dyDescent="0.35">
      <c r="A163" s="1">
        <v>41077</v>
      </c>
      <c r="B163">
        <v>6134</v>
      </c>
      <c r="C163">
        <v>4320</v>
      </c>
      <c r="D163">
        <v>1</v>
      </c>
      <c r="E163">
        <v>0</v>
      </c>
      <c r="F163">
        <v>0</v>
      </c>
      <c r="G163">
        <v>0</v>
      </c>
      <c r="H163">
        <v>4852</v>
      </c>
      <c r="I163">
        <v>3995.6666666666665</v>
      </c>
      <c r="J163">
        <f t="shared" si="12"/>
        <v>0</v>
      </c>
      <c r="K163">
        <f t="shared" si="13"/>
        <v>1</v>
      </c>
      <c r="L163">
        <f t="shared" si="10"/>
        <v>1</v>
      </c>
      <c r="M163">
        <v>3818.4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f t="shared" si="14"/>
        <v>0</v>
      </c>
      <c r="AC163">
        <f t="shared" si="11"/>
        <v>1</v>
      </c>
      <c r="AE163" s="2" t="s">
        <v>25</v>
      </c>
      <c r="AF163" s="2">
        <v>0.62560534655644018</v>
      </c>
    </row>
    <row r="164" spans="1:39" x14ac:dyDescent="0.35">
      <c r="A164" s="1">
        <v>41078</v>
      </c>
      <c r="B164">
        <v>3468</v>
      </c>
      <c r="C164">
        <v>6134</v>
      </c>
      <c r="D164">
        <v>0</v>
      </c>
      <c r="E164">
        <v>1</v>
      </c>
      <c r="F164">
        <v>0</v>
      </c>
      <c r="G164">
        <v>0</v>
      </c>
      <c r="H164">
        <v>3423</v>
      </c>
      <c r="I164">
        <v>4718</v>
      </c>
      <c r="J164">
        <f t="shared" si="12"/>
        <v>0</v>
      </c>
      <c r="K164">
        <f t="shared" si="13"/>
        <v>1</v>
      </c>
      <c r="L164">
        <f t="shared" si="10"/>
        <v>1</v>
      </c>
      <c r="M164">
        <v>4281.2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f t="shared" si="14"/>
        <v>0</v>
      </c>
      <c r="AC164">
        <f t="shared" si="11"/>
        <v>1</v>
      </c>
      <c r="AE164" s="2" t="s">
        <v>26</v>
      </c>
      <c r="AF164" s="2">
        <v>0.61704775447773019</v>
      </c>
    </row>
    <row r="165" spans="1:39" x14ac:dyDescent="0.35">
      <c r="A165" s="1">
        <v>41079</v>
      </c>
      <c r="B165">
        <v>3583</v>
      </c>
      <c r="C165">
        <v>3468</v>
      </c>
      <c r="D165">
        <v>0</v>
      </c>
      <c r="E165">
        <v>0</v>
      </c>
      <c r="F165">
        <v>0</v>
      </c>
      <c r="G165">
        <v>0</v>
      </c>
      <c r="H165">
        <v>3820</v>
      </c>
      <c r="I165">
        <v>4640.666666666667</v>
      </c>
      <c r="J165">
        <f t="shared" si="12"/>
        <v>0</v>
      </c>
      <c r="K165">
        <f t="shared" si="13"/>
        <v>1</v>
      </c>
      <c r="L165">
        <f t="shared" si="10"/>
        <v>1</v>
      </c>
      <c r="M165">
        <v>4317.8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f t="shared" si="14"/>
        <v>0</v>
      </c>
      <c r="AC165">
        <f t="shared" si="11"/>
        <v>1</v>
      </c>
      <c r="AE165" s="2" t="s">
        <v>6</v>
      </c>
      <c r="AF165" s="2">
        <v>732.09942487766273</v>
      </c>
    </row>
    <row r="166" spans="1:39" ht="15" thickBot="1" x14ac:dyDescent="0.4">
      <c r="A166" s="1">
        <v>41080</v>
      </c>
      <c r="B166">
        <v>3633</v>
      </c>
      <c r="C166">
        <v>3583</v>
      </c>
      <c r="D166">
        <v>0</v>
      </c>
      <c r="E166">
        <v>0</v>
      </c>
      <c r="F166">
        <v>0</v>
      </c>
      <c r="G166">
        <v>0</v>
      </c>
      <c r="H166">
        <v>3285</v>
      </c>
      <c r="I166">
        <v>4395</v>
      </c>
      <c r="J166">
        <f t="shared" si="12"/>
        <v>0</v>
      </c>
      <c r="K166">
        <f t="shared" si="13"/>
        <v>1</v>
      </c>
      <c r="L166">
        <f t="shared" si="10"/>
        <v>1</v>
      </c>
      <c r="M166">
        <v>4241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f t="shared" si="14"/>
        <v>0</v>
      </c>
      <c r="AC166">
        <f t="shared" si="11"/>
        <v>1</v>
      </c>
      <c r="AE166" s="3" t="s">
        <v>27</v>
      </c>
      <c r="AF166" s="3">
        <v>359</v>
      </c>
    </row>
    <row r="167" spans="1:39" x14ac:dyDescent="0.35">
      <c r="A167" s="1">
        <v>41081</v>
      </c>
      <c r="B167">
        <v>3800</v>
      </c>
      <c r="C167">
        <v>3633</v>
      </c>
      <c r="D167">
        <v>0</v>
      </c>
      <c r="E167">
        <v>0</v>
      </c>
      <c r="F167">
        <v>1</v>
      </c>
      <c r="G167">
        <v>0</v>
      </c>
      <c r="H167">
        <v>3967</v>
      </c>
      <c r="I167">
        <v>3561.3333333333335</v>
      </c>
      <c r="J167">
        <f t="shared" si="12"/>
        <v>0</v>
      </c>
      <c r="K167">
        <f t="shared" si="13"/>
        <v>1</v>
      </c>
      <c r="L167">
        <f t="shared" si="10"/>
        <v>1</v>
      </c>
      <c r="M167">
        <v>4227.6000000000004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f t="shared" si="14"/>
        <v>0</v>
      </c>
      <c r="AC167">
        <f t="shared" si="11"/>
        <v>1</v>
      </c>
    </row>
    <row r="168" spans="1:39" ht="15" thickBot="1" x14ac:dyDescent="0.4">
      <c r="A168" s="1">
        <v>41082</v>
      </c>
      <c r="B168">
        <v>3843</v>
      </c>
      <c r="C168">
        <v>3800</v>
      </c>
      <c r="D168">
        <v>0</v>
      </c>
      <c r="E168">
        <v>0</v>
      </c>
      <c r="F168">
        <v>0</v>
      </c>
      <c r="G168">
        <v>1</v>
      </c>
      <c r="H168">
        <v>3700</v>
      </c>
      <c r="I168">
        <v>3672</v>
      </c>
      <c r="J168">
        <f t="shared" si="12"/>
        <v>0</v>
      </c>
      <c r="K168">
        <f t="shared" si="13"/>
        <v>1</v>
      </c>
      <c r="L168">
        <f t="shared" si="10"/>
        <v>1</v>
      </c>
      <c r="M168">
        <v>4123.6000000000004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f t="shared" si="14"/>
        <v>0</v>
      </c>
      <c r="AC168">
        <f t="shared" si="11"/>
        <v>1</v>
      </c>
      <c r="AE168" t="s">
        <v>28</v>
      </c>
    </row>
    <row r="169" spans="1:39" x14ac:dyDescent="0.35">
      <c r="A169" s="1">
        <v>41083</v>
      </c>
      <c r="B169">
        <v>4580</v>
      </c>
      <c r="C169">
        <v>3843</v>
      </c>
      <c r="D169">
        <v>1</v>
      </c>
      <c r="E169">
        <v>0</v>
      </c>
      <c r="F169">
        <v>0</v>
      </c>
      <c r="G169">
        <v>0</v>
      </c>
      <c r="H169">
        <v>4320</v>
      </c>
      <c r="I169">
        <v>3758.6666666666665</v>
      </c>
      <c r="J169">
        <f t="shared" si="12"/>
        <v>0</v>
      </c>
      <c r="K169">
        <f t="shared" si="13"/>
        <v>1</v>
      </c>
      <c r="L169">
        <f t="shared" si="10"/>
        <v>1</v>
      </c>
      <c r="M169">
        <v>3665.4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f t="shared" si="14"/>
        <v>0</v>
      </c>
      <c r="AC169">
        <f t="shared" si="11"/>
        <v>1</v>
      </c>
      <c r="AE169" s="4"/>
      <c r="AF169" s="4" t="s">
        <v>33</v>
      </c>
      <c r="AG169" s="4" t="s">
        <v>34</v>
      </c>
      <c r="AH169" s="4" t="s">
        <v>35</v>
      </c>
      <c r="AI169" s="4" t="s">
        <v>36</v>
      </c>
      <c r="AJ169" s="4" t="s">
        <v>37</v>
      </c>
    </row>
    <row r="170" spans="1:39" x14ac:dyDescent="0.35">
      <c r="A170" s="1">
        <v>41084</v>
      </c>
      <c r="B170">
        <v>4592</v>
      </c>
      <c r="C170">
        <v>4580</v>
      </c>
      <c r="D170">
        <v>1</v>
      </c>
      <c r="E170">
        <v>0</v>
      </c>
      <c r="F170">
        <v>0</v>
      </c>
      <c r="G170">
        <v>0</v>
      </c>
      <c r="H170">
        <v>6134</v>
      </c>
      <c r="I170">
        <v>4074.3333333333335</v>
      </c>
      <c r="J170">
        <f t="shared" si="12"/>
        <v>0</v>
      </c>
      <c r="K170">
        <f t="shared" si="13"/>
        <v>1</v>
      </c>
      <c r="L170">
        <f t="shared" si="10"/>
        <v>1</v>
      </c>
      <c r="M170">
        <v>3887.8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f t="shared" si="14"/>
        <v>0</v>
      </c>
      <c r="AC170">
        <f t="shared" si="11"/>
        <v>1</v>
      </c>
      <c r="AE170" s="2" t="s">
        <v>29</v>
      </c>
      <c r="AF170" s="2">
        <v>8</v>
      </c>
      <c r="AG170" s="2">
        <v>313457733.61444366</v>
      </c>
      <c r="AH170" s="2">
        <v>39182216.701805457</v>
      </c>
      <c r="AI170" s="2">
        <v>73.105301211173241</v>
      </c>
      <c r="AJ170" s="2">
        <v>4.9179059084093012E-70</v>
      </c>
    </row>
    <row r="171" spans="1:39" x14ac:dyDescent="0.35">
      <c r="A171" s="1">
        <v>41085</v>
      </c>
      <c r="B171">
        <v>3615</v>
      </c>
      <c r="C171">
        <v>4592</v>
      </c>
      <c r="D171">
        <v>0</v>
      </c>
      <c r="E171">
        <v>1</v>
      </c>
      <c r="F171">
        <v>0</v>
      </c>
      <c r="G171">
        <v>0</v>
      </c>
      <c r="H171">
        <v>3468</v>
      </c>
      <c r="I171">
        <v>4338.333333333333</v>
      </c>
      <c r="J171">
        <f t="shared" si="12"/>
        <v>0</v>
      </c>
      <c r="K171">
        <f t="shared" si="13"/>
        <v>1</v>
      </c>
      <c r="L171">
        <f t="shared" si="10"/>
        <v>1</v>
      </c>
      <c r="M171">
        <v>4089.6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f t="shared" si="14"/>
        <v>0</v>
      </c>
      <c r="AC171">
        <f t="shared" si="11"/>
        <v>1</v>
      </c>
      <c r="AE171" s="2" t="s">
        <v>30</v>
      </c>
      <c r="AF171" s="2">
        <v>350</v>
      </c>
      <c r="AG171" s="2">
        <v>187589348.76717162</v>
      </c>
      <c r="AH171" s="2">
        <v>535969.56790620461</v>
      </c>
      <c r="AI171" s="2"/>
      <c r="AJ171" s="2"/>
    </row>
    <row r="172" spans="1:39" ht="15" thickBot="1" x14ac:dyDescent="0.4">
      <c r="A172" s="1">
        <v>41086</v>
      </c>
      <c r="B172">
        <v>3596</v>
      </c>
      <c r="C172">
        <v>3615</v>
      </c>
      <c r="D172">
        <v>0</v>
      </c>
      <c r="E172">
        <v>0</v>
      </c>
      <c r="F172">
        <v>0</v>
      </c>
      <c r="G172">
        <v>0</v>
      </c>
      <c r="H172">
        <v>3583</v>
      </c>
      <c r="I172">
        <v>4262.333333333333</v>
      </c>
      <c r="J172">
        <f t="shared" si="12"/>
        <v>0</v>
      </c>
      <c r="K172">
        <f t="shared" si="13"/>
        <v>1</v>
      </c>
      <c r="L172">
        <f t="shared" si="10"/>
        <v>1</v>
      </c>
      <c r="M172">
        <v>4086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f t="shared" si="14"/>
        <v>0</v>
      </c>
      <c r="AC172">
        <f t="shared" si="11"/>
        <v>1</v>
      </c>
      <c r="AE172" s="3" t="s">
        <v>31</v>
      </c>
      <c r="AF172" s="3">
        <v>358</v>
      </c>
      <c r="AG172" s="3">
        <v>501047082.38161528</v>
      </c>
      <c r="AH172" s="3"/>
      <c r="AI172" s="3"/>
      <c r="AJ172" s="3"/>
    </row>
    <row r="173" spans="1:39" ht="15" thickBot="1" x14ac:dyDescent="0.4">
      <c r="A173" s="1">
        <v>41087</v>
      </c>
      <c r="B173">
        <v>3909</v>
      </c>
      <c r="C173">
        <v>3596</v>
      </c>
      <c r="D173">
        <v>0</v>
      </c>
      <c r="E173">
        <v>0</v>
      </c>
      <c r="F173">
        <v>0</v>
      </c>
      <c r="G173">
        <v>0</v>
      </c>
      <c r="H173">
        <v>3633</v>
      </c>
      <c r="I173">
        <v>3934.3333333333335</v>
      </c>
      <c r="J173">
        <f t="shared" si="12"/>
        <v>0</v>
      </c>
      <c r="K173">
        <f t="shared" si="13"/>
        <v>1</v>
      </c>
      <c r="L173">
        <f t="shared" si="10"/>
        <v>1</v>
      </c>
      <c r="M173">
        <v>4045.2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f t="shared" si="14"/>
        <v>0</v>
      </c>
      <c r="AC173">
        <f t="shared" si="11"/>
        <v>1</v>
      </c>
    </row>
    <row r="174" spans="1:39" x14ac:dyDescent="0.35">
      <c r="A174" s="1">
        <v>41088</v>
      </c>
      <c r="B174">
        <v>4080</v>
      </c>
      <c r="C174">
        <v>3909</v>
      </c>
      <c r="D174">
        <v>0</v>
      </c>
      <c r="E174">
        <v>0</v>
      </c>
      <c r="F174">
        <v>1</v>
      </c>
      <c r="G174">
        <v>0</v>
      </c>
      <c r="H174">
        <v>3800</v>
      </c>
      <c r="I174">
        <v>3706.6666666666665</v>
      </c>
      <c r="J174">
        <f t="shared" si="12"/>
        <v>1</v>
      </c>
      <c r="K174">
        <f t="shared" si="13"/>
        <v>1</v>
      </c>
      <c r="L174">
        <f t="shared" si="10"/>
        <v>1</v>
      </c>
      <c r="M174">
        <v>4058.4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f t="shared" si="14"/>
        <v>0</v>
      </c>
      <c r="AC174">
        <f t="shared" si="11"/>
        <v>1</v>
      </c>
      <c r="AE174" s="4"/>
      <c r="AF174" s="4" t="s">
        <v>38</v>
      </c>
      <c r="AG174" s="4" t="s">
        <v>6</v>
      </c>
      <c r="AH174" s="4" t="s">
        <v>39</v>
      </c>
      <c r="AI174" s="4" t="s">
        <v>40</v>
      </c>
      <c r="AJ174" s="4" t="s">
        <v>41</v>
      </c>
      <c r="AK174" s="4" t="s">
        <v>42</v>
      </c>
      <c r="AL174" s="4" t="s">
        <v>43</v>
      </c>
      <c r="AM174" s="4" t="s">
        <v>44</v>
      </c>
    </row>
    <row r="175" spans="1:39" x14ac:dyDescent="0.35">
      <c r="A175" s="1">
        <v>41089</v>
      </c>
      <c r="B175">
        <v>4686</v>
      </c>
      <c r="C175">
        <v>4080</v>
      </c>
      <c r="D175">
        <v>0</v>
      </c>
      <c r="E175">
        <v>0</v>
      </c>
      <c r="F175">
        <v>0</v>
      </c>
      <c r="G175">
        <v>1</v>
      </c>
      <c r="H175">
        <v>3843</v>
      </c>
      <c r="I175">
        <v>3861.6666666666665</v>
      </c>
      <c r="J175">
        <f t="shared" si="12"/>
        <v>1</v>
      </c>
      <c r="K175">
        <f t="shared" si="13"/>
        <v>1</v>
      </c>
      <c r="L175">
        <f t="shared" si="10"/>
        <v>1</v>
      </c>
      <c r="M175">
        <v>3958.4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f t="shared" si="14"/>
        <v>0</v>
      </c>
      <c r="AC175">
        <f t="shared" si="11"/>
        <v>1</v>
      </c>
      <c r="AE175" s="2" t="s">
        <v>32</v>
      </c>
      <c r="AF175" s="2">
        <v>401.34709985457994</v>
      </c>
      <c r="AG175" s="2">
        <v>223.92317290434184</v>
      </c>
      <c r="AH175" s="2">
        <v>1.792342858709099</v>
      </c>
      <c r="AI175" s="2">
        <v>7.3941608090808936E-2</v>
      </c>
      <c r="AJ175" s="2">
        <v>-39.05715994386486</v>
      </c>
      <c r="AK175" s="2">
        <v>841.75135965302479</v>
      </c>
      <c r="AL175" s="2">
        <v>-39.05715994386486</v>
      </c>
      <c r="AM175" s="2">
        <v>841.75135965302479</v>
      </c>
    </row>
    <row r="176" spans="1:39" x14ac:dyDescent="0.35">
      <c r="A176" s="1">
        <v>41090</v>
      </c>
      <c r="B176">
        <v>4815</v>
      </c>
      <c r="C176">
        <v>4686</v>
      </c>
      <c r="D176">
        <v>1</v>
      </c>
      <c r="E176">
        <v>0</v>
      </c>
      <c r="F176">
        <v>0</v>
      </c>
      <c r="G176">
        <v>0</v>
      </c>
      <c r="H176">
        <v>4580</v>
      </c>
      <c r="I176">
        <v>4225</v>
      </c>
      <c r="J176">
        <f t="shared" si="12"/>
        <v>1</v>
      </c>
      <c r="K176">
        <f t="shared" si="13"/>
        <v>1</v>
      </c>
      <c r="L176">
        <f t="shared" si="10"/>
        <v>1</v>
      </c>
      <c r="M176">
        <v>3977.2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f t="shared" si="14"/>
        <v>0</v>
      </c>
      <c r="AC176">
        <f t="shared" si="11"/>
        <v>1</v>
      </c>
      <c r="AE176" s="2" t="s">
        <v>53</v>
      </c>
      <c r="AF176" s="2">
        <v>0.18205210211187423</v>
      </c>
      <c r="AG176" s="2">
        <v>7.0528886487500192E-2</v>
      </c>
      <c r="AH176" s="2">
        <v>2.5812416894479009</v>
      </c>
      <c r="AI176" s="2">
        <v>1.0250846091080004E-2</v>
      </c>
      <c r="AJ176" s="2">
        <v>4.333835647731607E-2</v>
      </c>
      <c r="AK176" s="2">
        <v>0.32076584774643235</v>
      </c>
      <c r="AL176" s="2">
        <v>4.333835647731607E-2</v>
      </c>
      <c r="AM176" s="2">
        <v>0.32076584774643235</v>
      </c>
    </row>
    <row r="177" spans="1:39" x14ac:dyDescent="0.35">
      <c r="A177" s="1">
        <v>41091</v>
      </c>
      <c r="B177">
        <v>4948</v>
      </c>
      <c r="C177">
        <v>4815</v>
      </c>
      <c r="D177">
        <v>1</v>
      </c>
      <c r="E177">
        <v>0</v>
      </c>
      <c r="F177">
        <v>0</v>
      </c>
      <c r="G177">
        <v>0</v>
      </c>
      <c r="H177">
        <v>4592</v>
      </c>
      <c r="I177">
        <v>4527</v>
      </c>
      <c r="J177">
        <f t="shared" si="12"/>
        <v>0</v>
      </c>
      <c r="K177">
        <f t="shared" si="13"/>
        <v>0</v>
      </c>
      <c r="L177">
        <f t="shared" si="10"/>
        <v>1</v>
      </c>
      <c r="M177">
        <v>4217.2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0</v>
      </c>
      <c r="AB177">
        <f t="shared" si="14"/>
        <v>0</v>
      </c>
      <c r="AC177">
        <f t="shared" si="11"/>
        <v>0</v>
      </c>
      <c r="AE177" s="2" t="s">
        <v>54</v>
      </c>
      <c r="AF177" s="2">
        <v>671.56900249814748</v>
      </c>
      <c r="AG177" s="2">
        <v>131.49873576102175</v>
      </c>
      <c r="AH177" s="2">
        <v>5.1070377111352494</v>
      </c>
      <c r="AI177" s="2">
        <v>5.3869343951959198E-7</v>
      </c>
      <c r="AJ177" s="2">
        <v>412.94189108255557</v>
      </c>
      <c r="AK177" s="2">
        <v>930.1961139137394</v>
      </c>
      <c r="AL177" s="2">
        <v>412.94189108255557</v>
      </c>
      <c r="AM177" s="2">
        <v>930.1961139137394</v>
      </c>
    </row>
    <row r="178" spans="1:39" x14ac:dyDescent="0.35">
      <c r="A178" s="1">
        <v>41092</v>
      </c>
      <c r="B178">
        <v>3637</v>
      </c>
      <c r="C178">
        <v>4948</v>
      </c>
      <c r="D178">
        <v>0</v>
      </c>
      <c r="E178">
        <v>1</v>
      </c>
      <c r="F178">
        <v>0</v>
      </c>
      <c r="G178">
        <v>0</v>
      </c>
      <c r="H178">
        <v>3615</v>
      </c>
      <c r="I178">
        <v>4816.333333333333</v>
      </c>
      <c r="J178">
        <f t="shared" si="12"/>
        <v>0</v>
      </c>
      <c r="K178">
        <f t="shared" si="13"/>
        <v>0</v>
      </c>
      <c r="L178">
        <f t="shared" si="10"/>
        <v>1</v>
      </c>
      <c r="M178">
        <v>4487.6000000000004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</v>
      </c>
      <c r="X178">
        <v>0</v>
      </c>
      <c r="Y178">
        <v>0</v>
      </c>
      <c r="Z178">
        <v>0</v>
      </c>
      <c r="AA178">
        <v>0</v>
      </c>
      <c r="AB178">
        <f t="shared" si="14"/>
        <v>0</v>
      </c>
      <c r="AC178">
        <f t="shared" si="11"/>
        <v>0</v>
      </c>
      <c r="AE178" s="2" t="s">
        <v>15</v>
      </c>
      <c r="AF178" s="2">
        <v>-567.34333889751531</v>
      </c>
      <c r="AG178" s="2">
        <v>140.10536273526327</v>
      </c>
      <c r="AH178" s="2">
        <v>-4.0494048751691363</v>
      </c>
      <c r="AI178" s="2">
        <v>6.3263514985285882E-5</v>
      </c>
      <c r="AJ178" s="2">
        <v>-842.89766303874762</v>
      </c>
      <c r="AK178" s="2">
        <v>-291.78901475628294</v>
      </c>
      <c r="AL178" s="2">
        <v>-842.89766303874762</v>
      </c>
      <c r="AM178" s="2">
        <v>-291.78901475628294</v>
      </c>
    </row>
    <row r="179" spans="1:39" x14ac:dyDescent="0.35">
      <c r="A179" s="1">
        <v>41093</v>
      </c>
      <c r="B179">
        <v>4048</v>
      </c>
      <c r="C179">
        <v>3637</v>
      </c>
      <c r="D179">
        <v>0</v>
      </c>
      <c r="E179">
        <v>0</v>
      </c>
      <c r="F179">
        <v>0</v>
      </c>
      <c r="G179">
        <v>0</v>
      </c>
      <c r="H179">
        <v>3596</v>
      </c>
      <c r="I179">
        <v>4466.666666666667</v>
      </c>
      <c r="J179">
        <f t="shared" si="12"/>
        <v>0</v>
      </c>
      <c r="K179">
        <f t="shared" si="13"/>
        <v>0</v>
      </c>
      <c r="L179">
        <f t="shared" si="10"/>
        <v>1</v>
      </c>
      <c r="M179">
        <v>4433.2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</v>
      </c>
      <c r="X179">
        <v>0</v>
      </c>
      <c r="Y179">
        <v>0</v>
      </c>
      <c r="Z179">
        <v>0</v>
      </c>
      <c r="AA179">
        <v>0</v>
      </c>
      <c r="AB179">
        <f t="shared" si="14"/>
        <v>0</v>
      </c>
      <c r="AC179">
        <f t="shared" si="11"/>
        <v>0</v>
      </c>
      <c r="AE179" s="2" t="s">
        <v>18</v>
      </c>
      <c r="AF179" s="2">
        <v>536.56023832468497</v>
      </c>
      <c r="AG179" s="2">
        <v>138.71005436776713</v>
      </c>
      <c r="AH179" s="2">
        <v>3.8682144619602186</v>
      </c>
      <c r="AI179" s="2">
        <v>1.307304875244094E-4</v>
      </c>
      <c r="AJ179" s="2">
        <v>263.75015784884681</v>
      </c>
      <c r="AK179" s="2">
        <v>809.37031880052314</v>
      </c>
      <c r="AL179" s="2">
        <v>263.75015784884681</v>
      </c>
      <c r="AM179" s="2">
        <v>809.37031880052314</v>
      </c>
    </row>
    <row r="180" spans="1:39" x14ac:dyDescent="0.35">
      <c r="A180" s="1">
        <v>41094</v>
      </c>
      <c r="B180">
        <v>3795</v>
      </c>
      <c r="C180">
        <v>4048</v>
      </c>
      <c r="D180">
        <v>0</v>
      </c>
      <c r="E180">
        <v>0</v>
      </c>
      <c r="F180">
        <v>0</v>
      </c>
      <c r="G180">
        <v>0</v>
      </c>
      <c r="H180">
        <v>3909</v>
      </c>
      <c r="I180">
        <v>4211</v>
      </c>
      <c r="J180">
        <f t="shared" si="12"/>
        <v>0</v>
      </c>
      <c r="K180">
        <f t="shared" si="13"/>
        <v>0</v>
      </c>
      <c r="L180">
        <f t="shared" si="10"/>
        <v>1</v>
      </c>
      <c r="M180">
        <v>4426.8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f t="shared" si="14"/>
        <v>0</v>
      </c>
      <c r="AC180">
        <f t="shared" si="11"/>
        <v>0</v>
      </c>
      <c r="AE180" s="2" t="s">
        <v>19</v>
      </c>
      <c r="AF180" s="2">
        <v>554.20468580516297</v>
      </c>
      <c r="AG180" s="2">
        <v>144.63649007262208</v>
      </c>
      <c r="AH180" s="2">
        <v>3.8317072374121941</v>
      </c>
      <c r="AI180" s="2">
        <v>1.508213926108119E-4</v>
      </c>
      <c r="AJ180" s="2">
        <v>269.73869899329458</v>
      </c>
      <c r="AK180" s="2">
        <v>838.67067261703141</v>
      </c>
      <c r="AL180" s="2">
        <v>269.73869899329458</v>
      </c>
      <c r="AM180" s="2">
        <v>838.67067261703141</v>
      </c>
    </row>
    <row r="181" spans="1:39" x14ac:dyDescent="0.35">
      <c r="A181" s="1">
        <v>41095</v>
      </c>
      <c r="B181">
        <v>3891</v>
      </c>
      <c r="C181">
        <v>3795</v>
      </c>
      <c r="D181">
        <v>0</v>
      </c>
      <c r="E181">
        <v>0</v>
      </c>
      <c r="F181">
        <v>1</v>
      </c>
      <c r="G181">
        <v>0</v>
      </c>
      <c r="H181">
        <v>4080</v>
      </c>
      <c r="I181">
        <v>3826.6666666666665</v>
      </c>
      <c r="J181">
        <f t="shared" si="12"/>
        <v>0</v>
      </c>
      <c r="K181">
        <f t="shared" si="13"/>
        <v>0</v>
      </c>
      <c r="L181">
        <f t="shared" si="10"/>
        <v>1</v>
      </c>
      <c r="M181">
        <v>4248.6000000000004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</v>
      </c>
      <c r="X181">
        <v>0</v>
      </c>
      <c r="Y181">
        <v>0</v>
      </c>
      <c r="Z181">
        <v>0</v>
      </c>
      <c r="AA181">
        <v>0</v>
      </c>
      <c r="AB181">
        <f t="shared" si="14"/>
        <v>0</v>
      </c>
      <c r="AC181">
        <f t="shared" si="11"/>
        <v>0</v>
      </c>
      <c r="AE181" s="2" t="s">
        <v>55</v>
      </c>
      <c r="AF181" s="2">
        <v>0.44247622116436902</v>
      </c>
      <c r="AG181" s="2">
        <v>8.6504554079821577E-2</v>
      </c>
      <c r="AH181" s="2">
        <v>5.1150627371141253</v>
      </c>
      <c r="AI181" s="2">
        <v>5.1781580600799757E-7</v>
      </c>
      <c r="AJ181" s="2">
        <v>0.27234209161185025</v>
      </c>
      <c r="AK181" s="2">
        <v>0.61261035071688785</v>
      </c>
      <c r="AL181" s="2">
        <v>0.27234209161185025</v>
      </c>
      <c r="AM181" s="2">
        <v>0.61261035071688785</v>
      </c>
    </row>
    <row r="182" spans="1:39" x14ac:dyDescent="0.35">
      <c r="A182" s="1">
        <v>41096</v>
      </c>
      <c r="B182">
        <v>3962</v>
      </c>
      <c r="C182">
        <v>3891</v>
      </c>
      <c r="D182">
        <v>0</v>
      </c>
      <c r="E182">
        <v>0</v>
      </c>
      <c r="F182">
        <v>0</v>
      </c>
      <c r="G182">
        <v>1</v>
      </c>
      <c r="H182">
        <v>4686</v>
      </c>
      <c r="I182">
        <v>3911.3333333333335</v>
      </c>
      <c r="J182">
        <f t="shared" si="12"/>
        <v>0</v>
      </c>
      <c r="K182">
        <f t="shared" si="13"/>
        <v>0</v>
      </c>
      <c r="L182">
        <f t="shared" si="10"/>
        <v>1</v>
      </c>
      <c r="M182">
        <v>4063.8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0</v>
      </c>
      <c r="Y182">
        <v>0</v>
      </c>
      <c r="Z182">
        <v>0</v>
      </c>
      <c r="AA182">
        <v>0</v>
      </c>
      <c r="AB182">
        <f t="shared" si="14"/>
        <v>0</v>
      </c>
      <c r="AC182">
        <f t="shared" si="11"/>
        <v>0</v>
      </c>
      <c r="AE182" s="2" t="s">
        <v>21</v>
      </c>
      <c r="AF182" s="2">
        <v>0.24589274064456262</v>
      </c>
      <c r="AG182" s="2">
        <v>4.6985363774788853E-2</v>
      </c>
      <c r="AH182" s="2">
        <v>5.2333901642898928</v>
      </c>
      <c r="AI182" s="2">
        <v>2.8745942445520597E-7</v>
      </c>
      <c r="AJ182" s="2">
        <v>0.15348357152549053</v>
      </c>
      <c r="AK182" s="2">
        <v>0.33830190976363472</v>
      </c>
      <c r="AL182" s="2">
        <v>0.15348357152549053</v>
      </c>
      <c r="AM182" s="2">
        <v>0.33830190976363472</v>
      </c>
    </row>
    <row r="183" spans="1:39" ht="15" thickBot="1" x14ac:dyDescent="0.4">
      <c r="A183" s="1">
        <v>41097</v>
      </c>
      <c r="B183">
        <v>4371</v>
      </c>
      <c r="C183">
        <v>3962</v>
      </c>
      <c r="D183">
        <v>1</v>
      </c>
      <c r="E183">
        <v>0</v>
      </c>
      <c r="F183">
        <v>0</v>
      </c>
      <c r="G183">
        <v>0</v>
      </c>
      <c r="H183">
        <v>4815</v>
      </c>
      <c r="I183">
        <v>3882.6666666666665</v>
      </c>
      <c r="J183">
        <f t="shared" si="12"/>
        <v>0</v>
      </c>
      <c r="K183">
        <f t="shared" si="13"/>
        <v>0</v>
      </c>
      <c r="L183">
        <f t="shared" si="10"/>
        <v>1</v>
      </c>
      <c r="M183">
        <v>3866.6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</v>
      </c>
      <c r="X183">
        <v>0</v>
      </c>
      <c r="Y183">
        <v>0</v>
      </c>
      <c r="Z183">
        <v>0</v>
      </c>
      <c r="AA183">
        <v>0</v>
      </c>
      <c r="AB183">
        <f t="shared" si="14"/>
        <v>0</v>
      </c>
      <c r="AC183">
        <f t="shared" si="11"/>
        <v>0</v>
      </c>
      <c r="AE183" s="3" t="s">
        <v>91</v>
      </c>
      <c r="AF183" s="3">
        <v>-85.033083878032656</v>
      </c>
      <c r="AG183" s="3">
        <v>81.48611670937305</v>
      </c>
      <c r="AH183" s="3">
        <v>-1.0435284845062645</v>
      </c>
      <c r="AI183" s="3">
        <v>0.29742381193670736</v>
      </c>
      <c r="AJ183" s="3">
        <v>-245.29712644129023</v>
      </c>
      <c r="AK183" s="3">
        <v>75.230958685224905</v>
      </c>
      <c r="AL183" s="3">
        <v>-245.29712644129023</v>
      </c>
      <c r="AM183" s="3">
        <v>75.230958685224905</v>
      </c>
    </row>
    <row r="184" spans="1:39" x14ac:dyDescent="0.35">
      <c r="A184" s="1">
        <v>41098</v>
      </c>
      <c r="B184">
        <v>5165</v>
      </c>
      <c r="C184">
        <v>4371</v>
      </c>
      <c r="D184">
        <v>1</v>
      </c>
      <c r="E184">
        <v>0</v>
      </c>
      <c r="F184">
        <v>0</v>
      </c>
      <c r="G184">
        <v>0</v>
      </c>
      <c r="H184">
        <v>4948</v>
      </c>
      <c r="I184">
        <v>4074.6666666666665</v>
      </c>
      <c r="J184">
        <f t="shared" si="12"/>
        <v>0</v>
      </c>
      <c r="K184">
        <f t="shared" si="13"/>
        <v>0</v>
      </c>
      <c r="L184">
        <f t="shared" si="10"/>
        <v>1</v>
      </c>
      <c r="M184">
        <v>4013.4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</v>
      </c>
      <c r="X184">
        <v>0</v>
      </c>
      <c r="Y184">
        <v>0</v>
      </c>
      <c r="Z184">
        <v>0</v>
      </c>
      <c r="AA184">
        <v>0</v>
      </c>
      <c r="AB184">
        <f t="shared" si="14"/>
        <v>0</v>
      </c>
      <c r="AC184">
        <f t="shared" si="11"/>
        <v>0</v>
      </c>
    </row>
    <row r="185" spans="1:39" x14ac:dyDescent="0.35">
      <c r="A185" s="1">
        <v>41099</v>
      </c>
      <c r="B185">
        <v>3698</v>
      </c>
      <c r="C185">
        <v>5165</v>
      </c>
      <c r="D185">
        <v>0</v>
      </c>
      <c r="E185">
        <v>1</v>
      </c>
      <c r="F185">
        <v>0</v>
      </c>
      <c r="G185">
        <v>0</v>
      </c>
      <c r="H185">
        <v>3637</v>
      </c>
      <c r="I185">
        <v>4499.333333333333</v>
      </c>
      <c r="J185">
        <f t="shared" si="12"/>
        <v>0</v>
      </c>
      <c r="K185">
        <f t="shared" si="13"/>
        <v>0</v>
      </c>
      <c r="L185">
        <f t="shared" si="10"/>
        <v>1</v>
      </c>
      <c r="M185">
        <v>4236.8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0</v>
      </c>
      <c r="Y185">
        <v>0</v>
      </c>
      <c r="Z185">
        <v>0</v>
      </c>
      <c r="AA185">
        <v>0</v>
      </c>
      <c r="AB185">
        <f t="shared" si="14"/>
        <v>0</v>
      </c>
      <c r="AC185">
        <f t="shared" si="11"/>
        <v>0</v>
      </c>
      <c r="AE185" s="14" t="s">
        <v>22</v>
      </c>
      <c r="AF185" s="14"/>
    </row>
    <row r="186" spans="1:39" ht="15" thickBot="1" x14ac:dyDescent="0.4">
      <c r="A186" s="1">
        <v>41100</v>
      </c>
      <c r="B186">
        <v>4292</v>
      </c>
      <c r="C186">
        <v>3698</v>
      </c>
      <c r="D186">
        <v>0</v>
      </c>
      <c r="E186">
        <v>0</v>
      </c>
      <c r="F186">
        <v>0</v>
      </c>
      <c r="G186">
        <v>0</v>
      </c>
      <c r="H186">
        <v>4048</v>
      </c>
      <c r="I186">
        <v>4411.333333333333</v>
      </c>
      <c r="J186">
        <f t="shared" si="12"/>
        <v>0</v>
      </c>
      <c r="K186">
        <f t="shared" si="13"/>
        <v>0</v>
      </c>
      <c r="L186">
        <f t="shared" si="10"/>
        <v>1</v>
      </c>
      <c r="M186">
        <v>4217.3999999999996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</v>
      </c>
      <c r="X186">
        <v>0</v>
      </c>
      <c r="Y186">
        <v>0</v>
      </c>
      <c r="Z186">
        <v>0</v>
      </c>
      <c r="AA186">
        <v>0</v>
      </c>
      <c r="AB186">
        <f t="shared" si="14"/>
        <v>0</v>
      </c>
      <c r="AC186">
        <f t="shared" si="11"/>
        <v>0</v>
      </c>
    </row>
    <row r="187" spans="1:39" x14ac:dyDescent="0.35">
      <c r="A187" s="1">
        <v>41101</v>
      </c>
      <c r="B187">
        <v>4362</v>
      </c>
      <c r="C187">
        <v>4292</v>
      </c>
      <c r="D187">
        <v>0</v>
      </c>
      <c r="E187">
        <v>0</v>
      </c>
      <c r="F187">
        <v>0</v>
      </c>
      <c r="G187">
        <v>0</v>
      </c>
      <c r="H187">
        <v>3795</v>
      </c>
      <c r="I187">
        <v>4385</v>
      </c>
      <c r="J187">
        <f t="shared" si="12"/>
        <v>0</v>
      </c>
      <c r="K187">
        <f t="shared" si="13"/>
        <v>0</v>
      </c>
      <c r="L187">
        <f t="shared" si="10"/>
        <v>1</v>
      </c>
      <c r="M187">
        <v>4297.6000000000004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0</v>
      </c>
      <c r="AB187">
        <f t="shared" si="14"/>
        <v>0</v>
      </c>
      <c r="AC187">
        <f t="shared" si="11"/>
        <v>0</v>
      </c>
      <c r="AE187" s="5" t="s">
        <v>23</v>
      </c>
      <c r="AF187" s="5"/>
    </row>
    <row r="188" spans="1:39" x14ac:dyDescent="0.35">
      <c r="A188" s="1">
        <v>41102</v>
      </c>
      <c r="B188">
        <v>4619</v>
      </c>
      <c r="C188">
        <v>4362</v>
      </c>
      <c r="D188">
        <v>0</v>
      </c>
      <c r="E188">
        <v>0</v>
      </c>
      <c r="F188">
        <v>1</v>
      </c>
      <c r="G188">
        <v>0</v>
      </c>
      <c r="H188">
        <v>3891</v>
      </c>
      <c r="I188">
        <v>4117.333333333333</v>
      </c>
      <c r="J188">
        <f t="shared" si="12"/>
        <v>0</v>
      </c>
      <c r="K188">
        <f t="shared" si="13"/>
        <v>0</v>
      </c>
      <c r="L188">
        <f t="shared" si="10"/>
        <v>1</v>
      </c>
      <c r="M188">
        <v>4377.6000000000004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</v>
      </c>
      <c r="X188">
        <v>0</v>
      </c>
      <c r="Y188">
        <v>0</v>
      </c>
      <c r="Z188">
        <v>0</v>
      </c>
      <c r="AA188">
        <v>0</v>
      </c>
      <c r="AB188">
        <f t="shared" si="14"/>
        <v>0</v>
      </c>
      <c r="AC188">
        <f t="shared" si="11"/>
        <v>0</v>
      </c>
      <c r="AE188" s="2" t="s">
        <v>24</v>
      </c>
      <c r="AF188" s="2">
        <v>0.79275192530988703</v>
      </c>
    </row>
    <row r="189" spans="1:39" x14ac:dyDescent="0.35">
      <c r="A189" s="1">
        <v>41103</v>
      </c>
      <c r="B189">
        <v>4451</v>
      </c>
      <c r="C189">
        <v>4619</v>
      </c>
      <c r="D189">
        <v>0</v>
      </c>
      <c r="E189">
        <v>0</v>
      </c>
      <c r="F189">
        <v>0</v>
      </c>
      <c r="G189">
        <v>1</v>
      </c>
      <c r="H189">
        <v>3962</v>
      </c>
      <c r="I189">
        <v>4424.333333333333</v>
      </c>
      <c r="J189">
        <f t="shared" si="12"/>
        <v>0</v>
      </c>
      <c r="K189">
        <f t="shared" si="13"/>
        <v>0</v>
      </c>
      <c r="L189">
        <f t="shared" si="10"/>
        <v>1</v>
      </c>
      <c r="M189">
        <v>4427.2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</v>
      </c>
      <c r="X189">
        <v>0</v>
      </c>
      <c r="Y189">
        <v>0</v>
      </c>
      <c r="Z189">
        <v>0</v>
      </c>
      <c r="AA189">
        <v>0</v>
      </c>
      <c r="AB189">
        <f t="shared" si="14"/>
        <v>0</v>
      </c>
      <c r="AC189">
        <f t="shared" si="11"/>
        <v>0</v>
      </c>
      <c r="AE189" s="2" t="s">
        <v>25</v>
      </c>
      <c r="AF189" s="2">
        <v>0.62845561508253267</v>
      </c>
    </row>
    <row r="190" spans="1:39" x14ac:dyDescent="0.35">
      <c r="A190" s="1">
        <v>41104</v>
      </c>
      <c r="B190">
        <v>5277</v>
      </c>
      <c r="C190">
        <v>4451</v>
      </c>
      <c r="D190">
        <v>1</v>
      </c>
      <c r="E190">
        <v>0</v>
      </c>
      <c r="F190">
        <v>0</v>
      </c>
      <c r="G190">
        <v>0</v>
      </c>
      <c r="H190">
        <v>4371</v>
      </c>
      <c r="I190">
        <v>4477.333333333333</v>
      </c>
      <c r="J190">
        <f t="shared" si="12"/>
        <v>0</v>
      </c>
      <c r="K190">
        <f t="shared" si="13"/>
        <v>0</v>
      </c>
      <c r="L190">
        <f t="shared" si="10"/>
        <v>1</v>
      </c>
      <c r="M190">
        <v>4284.3999999999996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f t="shared" si="14"/>
        <v>0</v>
      </c>
      <c r="AC190">
        <f t="shared" si="11"/>
        <v>0</v>
      </c>
      <c r="AE190" s="2" t="s">
        <v>26</v>
      </c>
      <c r="AF190" s="2">
        <v>0.61996317199870488</v>
      </c>
    </row>
    <row r="191" spans="1:39" x14ac:dyDescent="0.35">
      <c r="A191" s="1">
        <v>41105</v>
      </c>
      <c r="B191">
        <v>5596</v>
      </c>
      <c r="C191">
        <v>5277</v>
      </c>
      <c r="D191">
        <v>1</v>
      </c>
      <c r="E191">
        <v>0</v>
      </c>
      <c r="F191">
        <v>0</v>
      </c>
      <c r="G191">
        <v>0</v>
      </c>
      <c r="H191">
        <v>5165</v>
      </c>
      <c r="I191">
        <v>4782.333333333333</v>
      </c>
      <c r="J191">
        <f t="shared" si="12"/>
        <v>0</v>
      </c>
      <c r="K191">
        <f t="shared" si="13"/>
        <v>0</v>
      </c>
      <c r="L191">
        <f t="shared" si="10"/>
        <v>1</v>
      </c>
      <c r="M191">
        <v>4600.2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0</v>
      </c>
      <c r="AB191">
        <f t="shared" si="14"/>
        <v>0</v>
      </c>
      <c r="AC191">
        <f t="shared" si="11"/>
        <v>1</v>
      </c>
      <c r="AE191" s="2" t="s">
        <v>6</v>
      </c>
      <c r="AF191" s="2">
        <v>729.30736228320245</v>
      </c>
    </row>
    <row r="192" spans="1:39" ht="15" thickBot="1" x14ac:dyDescent="0.4">
      <c r="A192" s="1">
        <v>41106</v>
      </c>
      <c r="B192">
        <v>4242</v>
      </c>
      <c r="C192">
        <v>5596</v>
      </c>
      <c r="D192">
        <v>0</v>
      </c>
      <c r="E192">
        <v>1</v>
      </c>
      <c r="F192">
        <v>0</v>
      </c>
      <c r="G192">
        <v>0</v>
      </c>
      <c r="H192">
        <v>3698</v>
      </c>
      <c r="I192">
        <v>5108</v>
      </c>
      <c r="J192">
        <f t="shared" si="12"/>
        <v>0</v>
      </c>
      <c r="K192">
        <f t="shared" si="13"/>
        <v>0</v>
      </c>
      <c r="L192">
        <f t="shared" si="10"/>
        <v>1</v>
      </c>
      <c r="M192">
        <v>4861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f t="shared" si="14"/>
        <v>0</v>
      </c>
      <c r="AC192">
        <f t="shared" si="11"/>
        <v>1</v>
      </c>
      <c r="AE192" s="3" t="s">
        <v>27</v>
      </c>
      <c r="AF192" s="3">
        <v>359</v>
      </c>
    </row>
    <row r="193" spans="1:39" x14ac:dyDescent="0.35">
      <c r="A193" s="1">
        <v>41107</v>
      </c>
      <c r="B193">
        <v>4394</v>
      </c>
      <c r="C193">
        <v>4242</v>
      </c>
      <c r="D193">
        <v>0</v>
      </c>
      <c r="E193">
        <v>0</v>
      </c>
      <c r="F193">
        <v>0</v>
      </c>
      <c r="G193">
        <v>0</v>
      </c>
      <c r="H193">
        <v>4292</v>
      </c>
      <c r="I193">
        <v>5038.333333333333</v>
      </c>
      <c r="J193">
        <f t="shared" si="12"/>
        <v>0</v>
      </c>
      <c r="K193">
        <f t="shared" si="13"/>
        <v>0</v>
      </c>
      <c r="L193">
        <f t="shared" si="10"/>
        <v>1</v>
      </c>
      <c r="M193">
        <v>4837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f t="shared" si="14"/>
        <v>0</v>
      </c>
      <c r="AC193">
        <f t="shared" si="11"/>
        <v>1</v>
      </c>
    </row>
    <row r="194" spans="1:39" ht="15" thickBot="1" x14ac:dyDescent="0.4">
      <c r="A194" s="1">
        <v>41108</v>
      </c>
      <c r="B194">
        <v>4551</v>
      </c>
      <c r="C194">
        <v>4394</v>
      </c>
      <c r="D194">
        <v>0</v>
      </c>
      <c r="E194">
        <v>0</v>
      </c>
      <c r="F194">
        <v>0</v>
      </c>
      <c r="G194">
        <v>0</v>
      </c>
      <c r="H194">
        <v>4362</v>
      </c>
      <c r="I194">
        <v>4744</v>
      </c>
      <c r="J194">
        <f t="shared" si="12"/>
        <v>0</v>
      </c>
      <c r="K194">
        <f t="shared" si="13"/>
        <v>0</v>
      </c>
      <c r="L194">
        <f t="shared" ref="L194:L257" si="15">IF(MONTH(A194)&gt;=6,1,0)</f>
        <v>1</v>
      </c>
      <c r="M194">
        <v>4792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f t="shared" si="14"/>
        <v>0</v>
      </c>
      <c r="AC194">
        <f t="shared" ref="AC194:AC257" si="16">IF(DAY(A194)&gt;=15,1,0)</f>
        <v>1</v>
      </c>
      <c r="AE194" t="s">
        <v>28</v>
      </c>
    </row>
    <row r="195" spans="1:39" x14ac:dyDescent="0.35">
      <c r="A195" s="1">
        <v>41109</v>
      </c>
      <c r="B195">
        <v>4973</v>
      </c>
      <c r="C195">
        <v>4551</v>
      </c>
      <c r="D195">
        <v>0</v>
      </c>
      <c r="E195">
        <v>0</v>
      </c>
      <c r="F195">
        <v>1</v>
      </c>
      <c r="G195">
        <v>0</v>
      </c>
      <c r="H195">
        <v>4619</v>
      </c>
      <c r="I195">
        <v>4395.666666666667</v>
      </c>
      <c r="J195">
        <f t="shared" ref="J195:J258" si="17">IF(DAY(A195)&gt;27,1,0)</f>
        <v>0</v>
      </c>
      <c r="K195">
        <f t="shared" ref="K195:K258" si="18">IF(MONTH(A195)&lt;=6,1,0)</f>
        <v>0</v>
      </c>
      <c r="L195">
        <f t="shared" si="15"/>
        <v>1</v>
      </c>
      <c r="M195">
        <v>4812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</v>
      </c>
      <c r="X195">
        <v>0</v>
      </c>
      <c r="Y195">
        <v>0</v>
      </c>
      <c r="Z195">
        <v>0</v>
      </c>
      <c r="AA195">
        <v>0</v>
      </c>
      <c r="AB195">
        <f t="shared" ref="AB195:AB258" si="19">IF(MONTH(R195)&gt;=10,1,0)</f>
        <v>0</v>
      </c>
      <c r="AC195">
        <f t="shared" si="16"/>
        <v>1</v>
      </c>
      <c r="AE195" s="4"/>
      <c r="AF195" s="4" t="s">
        <v>33</v>
      </c>
      <c r="AG195" s="4" t="s">
        <v>34</v>
      </c>
      <c r="AH195" s="4" t="s">
        <v>35</v>
      </c>
      <c r="AI195" s="4" t="s">
        <v>36</v>
      </c>
      <c r="AJ195" s="4" t="s">
        <v>37</v>
      </c>
    </row>
    <row r="196" spans="1:39" x14ac:dyDescent="0.35">
      <c r="A196" s="1">
        <v>41110</v>
      </c>
      <c r="B196">
        <v>4931</v>
      </c>
      <c r="C196">
        <v>4973</v>
      </c>
      <c r="D196">
        <v>0</v>
      </c>
      <c r="E196">
        <v>0</v>
      </c>
      <c r="F196">
        <v>0</v>
      </c>
      <c r="G196">
        <v>1</v>
      </c>
      <c r="H196">
        <v>4451</v>
      </c>
      <c r="I196">
        <v>4639.333333333333</v>
      </c>
      <c r="J196">
        <f t="shared" si="17"/>
        <v>0</v>
      </c>
      <c r="K196">
        <f t="shared" si="18"/>
        <v>0</v>
      </c>
      <c r="L196">
        <f t="shared" si="15"/>
        <v>1</v>
      </c>
      <c r="M196">
        <v>4751.2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</v>
      </c>
      <c r="X196">
        <v>0</v>
      </c>
      <c r="Y196">
        <v>0</v>
      </c>
      <c r="Z196">
        <v>0</v>
      </c>
      <c r="AA196">
        <v>0</v>
      </c>
      <c r="AB196">
        <f t="shared" si="19"/>
        <v>0</v>
      </c>
      <c r="AC196">
        <f t="shared" si="16"/>
        <v>1</v>
      </c>
      <c r="AE196" s="2" t="s">
        <v>29</v>
      </c>
      <c r="AF196" s="2">
        <v>8</v>
      </c>
      <c r="AG196" s="2">
        <v>314885852.34344643</v>
      </c>
      <c r="AH196" s="2">
        <v>39360731.542930804</v>
      </c>
      <c r="AI196" s="2">
        <v>74.001745890920589</v>
      </c>
      <c r="AJ196" s="2">
        <v>1.3086848448420704E-70</v>
      </c>
    </row>
    <row r="197" spans="1:39" x14ac:dyDescent="0.35">
      <c r="A197" s="1">
        <v>41111</v>
      </c>
      <c r="B197">
        <v>4628.5</v>
      </c>
      <c r="C197">
        <v>4931</v>
      </c>
      <c r="D197">
        <v>1</v>
      </c>
      <c r="E197">
        <v>0</v>
      </c>
      <c r="F197">
        <v>0</v>
      </c>
      <c r="G197">
        <v>0</v>
      </c>
      <c r="H197">
        <v>5277</v>
      </c>
      <c r="I197">
        <v>4818.333333333333</v>
      </c>
      <c r="J197">
        <f t="shared" si="17"/>
        <v>0</v>
      </c>
      <c r="K197">
        <f t="shared" si="18"/>
        <v>0</v>
      </c>
      <c r="L197">
        <f t="shared" si="15"/>
        <v>1</v>
      </c>
      <c r="M197">
        <v>4618.2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f t="shared" si="19"/>
        <v>0</v>
      </c>
      <c r="AC197">
        <f t="shared" si="16"/>
        <v>1</v>
      </c>
      <c r="AE197" s="2" t="s">
        <v>30</v>
      </c>
      <c r="AF197" s="2">
        <v>350</v>
      </c>
      <c r="AG197" s="2">
        <v>186161230.03816885</v>
      </c>
      <c r="AH197" s="2">
        <v>531889.22868048237</v>
      </c>
      <c r="AI197" s="2"/>
      <c r="AJ197" s="2"/>
    </row>
    <row r="198" spans="1:39" ht="15" thickBot="1" x14ac:dyDescent="0.4">
      <c r="A198" s="1">
        <v>41112</v>
      </c>
      <c r="B198">
        <v>2695</v>
      </c>
      <c r="C198">
        <v>4628.5</v>
      </c>
      <c r="D198">
        <v>1</v>
      </c>
      <c r="E198">
        <v>0</v>
      </c>
      <c r="F198">
        <v>0</v>
      </c>
      <c r="G198">
        <v>0</v>
      </c>
      <c r="H198">
        <v>5596</v>
      </c>
      <c r="I198">
        <v>4844.166666666667</v>
      </c>
      <c r="J198">
        <f t="shared" si="17"/>
        <v>0</v>
      </c>
      <c r="K198">
        <f t="shared" si="18"/>
        <v>0</v>
      </c>
      <c r="L198">
        <f t="shared" si="15"/>
        <v>1</v>
      </c>
      <c r="M198">
        <v>4695.5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</v>
      </c>
      <c r="X198">
        <v>0</v>
      </c>
      <c r="Y198">
        <v>0</v>
      </c>
      <c r="Z198">
        <v>0</v>
      </c>
      <c r="AA198">
        <v>0</v>
      </c>
      <c r="AB198">
        <f t="shared" si="19"/>
        <v>0</v>
      </c>
      <c r="AC198">
        <f t="shared" si="16"/>
        <v>1</v>
      </c>
      <c r="AE198" s="3" t="s">
        <v>31</v>
      </c>
      <c r="AF198" s="3">
        <v>358</v>
      </c>
      <c r="AG198" s="3">
        <v>501047082.38161528</v>
      </c>
      <c r="AH198" s="3"/>
      <c r="AI198" s="3"/>
      <c r="AJ198" s="3"/>
    </row>
    <row r="199" spans="1:39" ht="15" thickBot="1" x14ac:dyDescent="0.4">
      <c r="A199" s="1">
        <v>41113</v>
      </c>
      <c r="B199">
        <v>4628.5</v>
      </c>
      <c r="C199">
        <v>2695</v>
      </c>
      <c r="D199">
        <v>0</v>
      </c>
      <c r="E199">
        <v>1</v>
      </c>
      <c r="F199">
        <v>0</v>
      </c>
      <c r="G199">
        <v>0</v>
      </c>
      <c r="H199">
        <v>4242</v>
      </c>
      <c r="I199">
        <v>4084.8333333333335</v>
      </c>
      <c r="J199">
        <f t="shared" si="17"/>
        <v>0</v>
      </c>
      <c r="K199">
        <f t="shared" si="18"/>
        <v>0</v>
      </c>
      <c r="L199">
        <f t="shared" si="15"/>
        <v>1</v>
      </c>
      <c r="M199">
        <v>4355.7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f t="shared" si="19"/>
        <v>0</v>
      </c>
      <c r="AC199">
        <f t="shared" si="16"/>
        <v>1</v>
      </c>
    </row>
    <row r="200" spans="1:39" x14ac:dyDescent="0.35">
      <c r="A200" s="1">
        <v>41114</v>
      </c>
      <c r="B200">
        <v>2758</v>
      </c>
      <c r="C200">
        <v>4628.5</v>
      </c>
      <c r="D200">
        <v>0</v>
      </c>
      <c r="E200">
        <v>0</v>
      </c>
      <c r="F200">
        <v>0</v>
      </c>
      <c r="G200">
        <v>0</v>
      </c>
      <c r="H200">
        <v>4394</v>
      </c>
      <c r="I200">
        <v>3984</v>
      </c>
      <c r="J200">
        <f t="shared" si="17"/>
        <v>0</v>
      </c>
      <c r="K200">
        <f t="shared" si="18"/>
        <v>0</v>
      </c>
      <c r="L200">
        <f t="shared" si="15"/>
        <v>1</v>
      </c>
      <c r="M200">
        <v>4371.2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f t="shared" si="19"/>
        <v>0</v>
      </c>
      <c r="AC200">
        <f t="shared" si="16"/>
        <v>1</v>
      </c>
      <c r="AE200" s="4"/>
      <c r="AF200" s="4" t="s">
        <v>38</v>
      </c>
      <c r="AG200" s="4" t="s">
        <v>6</v>
      </c>
      <c r="AH200" s="4" t="s">
        <v>39</v>
      </c>
      <c r="AI200" s="4" t="s">
        <v>40</v>
      </c>
      <c r="AJ200" s="4" t="s">
        <v>41</v>
      </c>
      <c r="AK200" s="4" t="s">
        <v>42</v>
      </c>
      <c r="AL200" s="4" t="s">
        <v>43</v>
      </c>
      <c r="AM200" s="4" t="s">
        <v>44</v>
      </c>
    </row>
    <row r="201" spans="1:39" x14ac:dyDescent="0.35">
      <c r="A201" s="1">
        <v>41115</v>
      </c>
      <c r="B201">
        <v>3261</v>
      </c>
      <c r="C201">
        <v>2758</v>
      </c>
      <c r="D201">
        <v>0</v>
      </c>
      <c r="E201">
        <v>0</v>
      </c>
      <c r="F201">
        <v>0</v>
      </c>
      <c r="G201">
        <v>0</v>
      </c>
      <c r="H201">
        <v>4551</v>
      </c>
      <c r="I201">
        <v>3360.5</v>
      </c>
      <c r="J201">
        <f t="shared" si="17"/>
        <v>0</v>
      </c>
      <c r="K201">
        <f t="shared" si="18"/>
        <v>0</v>
      </c>
      <c r="L201">
        <f t="shared" si="15"/>
        <v>1</v>
      </c>
      <c r="M201">
        <v>3928.2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0</v>
      </c>
      <c r="AB201">
        <f t="shared" si="19"/>
        <v>0</v>
      </c>
      <c r="AC201">
        <f t="shared" si="16"/>
        <v>1</v>
      </c>
      <c r="AE201" s="2" t="s">
        <v>32</v>
      </c>
      <c r="AF201" s="2">
        <v>325.78093463289485</v>
      </c>
      <c r="AG201" s="2">
        <v>220.40328137407897</v>
      </c>
      <c r="AH201" s="2">
        <v>1.4781129055876618</v>
      </c>
      <c r="AI201" s="2">
        <v>0.14027688368372793</v>
      </c>
      <c r="AJ201" s="2">
        <v>-107.70052568995277</v>
      </c>
      <c r="AK201" s="2">
        <v>759.26239495574248</v>
      </c>
      <c r="AL201" s="2">
        <v>-107.70052568995277</v>
      </c>
      <c r="AM201" s="2">
        <v>759.26239495574248</v>
      </c>
    </row>
    <row r="202" spans="1:39" x14ac:dyDescent="0.35">
      <c r="A202" s="1">
        <v>41116</v>
      </c>
      <c r="B202">
        <v>3045</v>
      </c>
      <c r="C202">
        <v>3261</v>
      </c>
      <c r="D202">
        <v>0</v>
      </c>
      <c r="E202">
        <v>0</v>
      </c>
      <c r="F202">
        <v>1</v>
      </c>
      <c r="G202">
        <v>0</v>
      </c>
      <c r="H202">
        <v>4973</v>
      </c>
      <c r="I202">
        <v>3549.1666666666665</v>
      </c>
      <c r="J202">
        <f t="shared" si="17"/>
        <v>0</v>
      </c>
      <c r="K202">
        <f t="shared" si="18"/>
        <v>0</v>
      </c>
      <c r="L202">
        <f t="shared" si="15"/>
        <v>1</v>
      </c>
      <c r="M202">
        <v>3594.2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0</v>
      </c>
      <c r="AB202">
        <f t="shared" si="19"/>
        <v>0</v>
      </c>
      <c r="AC202">
        <f t="shared" si="16"/>
        <v>1</v>
      </c>
      <c r="AE202" s="2" t="s">
        <v>53</v>
      </c>
      <c r="AF202" s="2">
        <v>0.17406150149673877</v>
      </c>
      <c r="AG202" s="2">
        <v>7.0405565818201302E-2</v>
      </c>
      <c r="AH202" s="2">
        <v>2.4722690525092017</v>
      </c>
      <c r="AI202" s="2">
        <v>1.39006154983135E-2</v>
      </c>
      <c r="AJ202" s="2">
        <v>3.5590298638687401E-2</v>
      </c>
      <c r="AK202" s="2">
        <v>0.31253270435479014</v>
      </c>
      <c r="AL202" s="2">
        <v>3.5590298638687401E-2</v>
      </c>
      <c r="AM202" s="2">
        <v>0.31253270435479014</v>
      </c>
    </row>
    <row r="203" spans="1:39" x14ac:dyDescent="0.35">
      <c r="A203" s="1">
        <v>41117</v>
      </c>
      <c r="B203">
        <v>3783</v>
      </c>
      <c r="C203">
        <v>3045</v>
      </c>
      <c r="D203">
        <v>0</v>
      </c>
      <c r="E203">
        <v>0</v>
      </c>
      <c r="F203">
        <v>0</v>
      </c>
      <c r="G203">
        <v>1</v>
      </c>
      <c r="H203">
        <v>4931</v>
      </c>
      <c r="I203">
        <v>3021.3333333333335</v>
      </c>
      <c r="J203">
        <f t="shared" si="17"/>
        <v>0</v>
      </c>
      <c r="K203">
        <f t="shared" si="18"/>
        <v>0</v>
      </c>
      <c r="L203">
        <f t="shared" si="15"/>
        <v>1</v>
      </c>
      <c r="M203">
        <v>3277.5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</v>
      </c>
      <c r="X203">
        <v>0</v>
      </c>
      <c r="Y203">
        <v>0</v>
      </c>
      <c r="Z203">
        <v>0</v>
      </c>
      <c r="AA203">
        <v>0</v>
      </c>
      <c r="AB203">
        <f t="shared" si="19"/>
        <v>0</v>
      </c>
      <c r="AC203">
        <f t="shared" si="16"/>
        <v>1</v>
      </c>
      <c r="AE203" s="2" t="s">
        <v>54</v>
      </c>
      <c r="AF203" s="2">
        <v>692.03023348475188</v>
      </c>
      <c r="AG203" s="2">
        <v>131.40691451929328</v>
      </c>
      <c r="AH203" s="2">
        <v>5.2663152164884552</v>
      </c>
      <c r="AI203" s="2">
        <v>2.4357421193676649E-7</v>
      </c>
      <c r="AJ203" s="2">
        <v>433.583712873911</v>
      </c>
      <c r="AK203" s="2">
        <v>950.4767540955927</v>
      </c>
      <c r="AL203" s="2">
        <v>433.583712873911</v>
      </c>
      <c r="AM203" s="2">
        <v>950.4767540955927</v>
      </c>
    </row>
    <row r="204" spans="1:39" x14ac:dyDescent="0.35">
      <c r="A204" s="1">
        <v>41118</v>
      </c>
      <c r="B204">
        <v>3997</v>
      </c>
      <c r="C204">
        <v>3783</v>
      </c>
      <c r="D204">
        <v>1</v>
      </c>
      <c r="E204">
        <v>0</v>
      </c>
      <c r="F204">
        <v>0</v>
      </c>
      <c r="G204">
        <v>0</v>
      </c>
      <c r="H204">
        <v>4628.5</v>
      </c>
      <c r="I204">
        <v>3363</v>
      </c>
      <c r="J204">
        <v>0</v>
      </c>
      <c r="K204">
        <f t="shared" si="18"/>
        <v>0</v>
      </c>
      <c r="L204">
        <f t="shared" si="15"/>
        <v>1</v>
      </c>
      <c r="M204">
        <v>3495.1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</v>
      </c>
      <c r="X204">
        <v>0</v>
      </c>
      <c r="Y204">
        <v>0</v>
      </c>
      <c r="Z204">
        <v>0</v>
      </c>
      <c r="AA204">
        <v>0</v>
      </c>
      <c r="AB204">
        <f t="shared" si="19"/>
        <v>0</v>
      </c>
      <c r="AC204">
        <f t="shared" si="16"/>
        <v>1</v>
      </c>
      <c r="AE204" s="2" t="s">
        <v>15</v>
      </c>
      <c r="AF204" s="2">
        <v>-569.99708179234324</v>
      </c>
      <c r="AG204" s="2">
        <v>139.27407647143923</v>
      </c>
      <c r="AH204" s="2">
        <v>-4.0926286946819701</v>
      </c>
      <c r="AI204" s="2">
        <v>5.2993317229566548E-5</v>
      </c>
      <c r="AJ204" s="2">
        <v>-843.91646120252517</v>
      </c>
      <c r="AK204" s="2">
        <v>-296.07770238216125</v>
      </c>
      <c r="AL204" s="2">
        <v>-843.91646120252517</v>
      </c>
      <c r="AM204" s="2">
        <v>-296.07770238216125</v>
      </c>
    </row>
    <row r="205" spans="1:39" x14ac:dyDescent="0.35">
      <c r="A205" s="1">
        <v>41119</v>
      </c>
      <c r="B205">
        <v>4547</v>
      </c>
      <c r="C205">
        <v>3997</v>
      </c>
      <c r="D205">
        <v>1</v>
      </c>
      <c r="E205">
        <v>0</v>
      </c>
      <c r="F205">
        <v>0</v>
      </c>
      <c r="G205">
        <v>0</v>
      </c>
      <c r="H205">
        <v>2695</v>
      </c>
      <c r="I205">
        <v>3608.3333333333335</v>
      </c>
      <c r="J205">
        <f t="shared" si="17"/>
        <v>1</v>
      </c>
      <c r="K205">
        <f t="shared" si="18"/>
        <v>0</v>
      </c>
      <c r="L205">
        <f t="shared" si="15"/>
        <v>1</v>
      </c>
      <c r="M205">
        <v>3368.8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</v>
      </c>
      <c r="X205">
        <v>0</v>
      </c>
      <c r="Y205">
        <v>0</v>
      </c>
      <c r="Z205">
        <v>0</v>
      </c>
      <c r="AA205">
        <v>0</v>
      </c>
      <c r="AB205">
        <f t="shared" si="19"/>
        <v>0</v>
      </c>
      <c r="AC205">
        <f t="shared" si="16"/>
        <v>1</v>
      </c>
      <c r="AE205" s="2" t="s">
        <v>18</v>
      </c>
      <c r="AF205" s="2">
        <v>560.52714599579099</v>
      </c>
      <c r="AG205" s="2">
        <v>138.52289940965778</v>
      </c>
      <c r="AH205" s="2">
        <v>4.0464583717535962</v>
      </c>
      <c r="AI205" s="2">
        <v>6.4028514152224001E-5</v>
      </c>
      <c r="AJ205" s="2">
        <v>288.08515534167469</v>
      </c>
      <c r="AK205" s="2">
        <v>832.96913664990734</v>
      </c>
      <c r="AL205" s="2">
        <v>288.08515534167469</v>
      </c>
      <c r="AM205" s="2">
        <v>832.96913664990734</v>
      </c>
    </row>
    <row r="206" spans="1:39" x14ac:dyDescent="0.35">
      <c r="A206" s="1">
        <v>41120</v>
      </c>
      <c r="B206">
        <v>3646</v>
      </c>
      <c r="C206">
        <v>4547</v>
      </c>
      <c r="D206">
        <v>0</v>
      </c>
      <c r="E206">
        <v>1</v>
      </c>
      <c r="F206">
        <v>0</v>
      </c>
      <c r="G206">
        <v>0</v>
      </c>
      <c r="H206">
        <v>4628.5</v>
      </c>
      <c r="I206">
        <v>4109</v>
      </c>
      <c r="J206">
        <f t="shared" si="17"/>
        <v>1</v>
      </c>
      <c r="K206">
        <f t="shared" si="18"/>
        <v>0</v>
      </c>
      <c r="L206">
        <f t="shared" si="15"/>
        <v>1</v>
      </c>
      <c r="M206">
        <v>3726.6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</v>
      </c>
      <c r="Y206">
        <v>0</v>
      </c>
      <c r="Z206">
        <v>0</v>
      </c>
      <c r="AA206">
        <v>0</v>
      </c>
      <c r="AB206">
        <f t="shared" si="19"/>
        <v>0</v>
      </c>
      <c r="AC206">
        <f t="shared" si="16"/>
        <v>1</v>
      </c>
      <c r="AE206" s="2" t="s">
        <v>19</v>
      </c>
      <c r="AF206" s="2">
        <v>568.06668607386177</v>
      </c>
      <c r="AG206" s="2">
        <v>144.2854210567225</v>
      </c>
      <c r="AH206" s="2">
        <v>3.937103845374228</v>
      </c>
      <c r="AI206" s="2">
        <v>9.952086712394663E-5</v>
      </c>
      <c r="AJ206" s="2">
        <v>284.29116951605442</v>
      </c>
      <c r="AK206" s="2">
        <v>851.84220263166912</v>
      </c>
      <c r="AL206" s="2">
        <v>284.29116951605442</v>
      </c>
      <c r="AM206" s="2">
        <v>851.84220263166912</v>
      </c>
    </row>
    <row r="207" spans="1:39" x14ac:dyDescent="0.35">
      <c r="A207" s="1">
        <v>41121</v>
      </c>
      <c r="B207">
        <v>4104</v>
      </c>
      <c r="C207">
        <v>3646</v>
      </c>
      <c r="D207">
        <v>0</v>
      </c>
      <c r="E207">
        <v>0</v>
      </c>
      <c r="F207">
        <v>0</v>
      </c>
      <c r="G207">
        <v>0</v>
      </c>
      <c r="H207">
        <v>2758</v>
      </c>
      <c r="I207">
        <v>4063.3333333333335</v>
      </c>
      <c r="J207">
        <f t="shared" si="17"/>
        <v>1</v>
      </c>
      <c r="K207">
        <f t="shared" si="18"/>
        <v>0</v>
      </c>
      <c r="L207">
        <f t="shared" si="15"/>
        <v>1</v>
      </c>
      <c r="M207">
        <v>3803.6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0</v>
      </c>
      <c r="AB207">
        <f t="shared" si="19"/>
        <v>0</v>
      </c>
      <c r="AC207">
        <f t="shared" si="16"/>
        <v>1</v>
      </c>
      <c r="AE207" s="2" t="s">
        <v>55</v>
      </c>
      <c r="AF207" s="2">
        <v>0.46382847244992353</v>
      </c>
      <c r="AG207" s="2">
        <v>8.6654693879496286E-2</v>
      </c>
      <c r="AH207" s="2">
        <v>5.3526064392418542</v>
      </c>
      <c r="AI207" s="2">
        <v>1.5717485047446917E-7</v>
      </c>
      <c r="AJ207" s="2">
        <v>0.29339905319386761</v>
      </c>
      <c r="AK207" s="2">
        <v>0.63425789170597946</v>
      </c>
      <c r="AL207" s="2">
        <v>0.29339905319386761</v>
      </c>
      <c r="AM207" s="2">
        <v>0.63425789170597946</v>
      </c>
    </row>
    <row r="208" spans="1:39" x14ac:dyDescent="0.35">
      <c r="A208" s="1">
        <v>41122</v>
      </c>
      <c r="B208">
        <v>3818</v>
      </c>
      <c r="C208">
        <v>4104</v>
      </c>
      <c r="D208">
        <v>0</v>
      </c>
      <c r="E208">
        <v>0</v>
      </c>
      <c r="F208">
        <v>0</v>
      </c>
      <c r="G208">
        <v>0</v>
      </c>
      <c r="H208">
        <v>3261</v>
      </c>
      <c r="I208">
        <v>4099</v>
      </c>
      <c r="J208">
        <f t="shared" si="17"/>
        <v>0</v>
      </c>
      <c r="K208">
        <f t="shared" si="18"/>
        <v>0</v>
      </c>
      <c r="L208">
        <f t="shared" si="15"/>
        <v>1</v>
      </c>
      <c r="M208">
        <v>4015.4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f t="shared" si="19"/>
        <v>0</v>
      </c>
      <c r="AC208">
        <f t="shared" si="16"/>
        <v>0</v>
      </c>
      <c r="AE208" s="2" t="s">
        <v>21</v>
      </c>
      <c r="AF208" s="2">
        <v>0.23657874603549847</v>
      </c>
      <c r="AG208" s="2">
        <v>4.6457499136112322E-2</v>
      </c>
      <c r="AH208" s="2">
        <v>5.0923693792118305</v>
      </c>
      <c r="AI208" s="2">
        <v>5.7897966159092703E-7</v>
      </c>
      <c r="AJ208" s="2">
        <v>0.14520776261402463</v>
      </c>
      <c r="AK208" s="2">
        <v>0.32794972945697232</v>
      </c>
      <c r="AL208" s="2">
        <v>0.14520776261402463</v>
      </c>
      <c r="AM208" s="2">
        <v>0.32794972945697232</v>
      </c>
    </row>
    <row r="209" spans="1:39" ht="15" thickBot="1" x14ac:dyDescent="0.4">
      <c r="A209" s="1">
        <v>41123</v>
      </c>
      <c r="B209">
        <v>3859</v>
      </c>
      <c r="C209">
        <v>3818</v>
      </c>
      <c r="D209">
        <v>0</v>
      </c>
      <c r="E209">
        <v>0</v>
      </c>
      <c r="F209">
        <v>1</v>
      </c>
      <c r="G209">
        <v>0</v>
      </c>
      <c r="H209">
        <v>3045</v>
      </c>
      <c r="I209">
        <v>3856</v>
      </c>
      <c r="J209">
        <f t="shared" si="17"/>
        <v>0</v>
      </c>
      <c r="K209">
        <f t="shared" si="18"/>
        <v>0</v>
      </c>
      <c r="L209">
        <f t="shared" si="15"/>
        <v>1</v>
      </c>
      <c r="M209">
        <v>4022.4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0</v>
      </c>
      <c r="Z209">
        <v>0</v>
      </c>
      <c r="AA209">
        <v>0</v>
      </c>
      <c r="AB209">
        <f t="shared" si="19"/>
        <v>0</v>
      </c>
      <c r="AC209">
        <f t="shared" si="16"/>
        <v>0</v>
      </c>
      <c r="AE209" s="3" t="s">
        <v>93</v>
      </c>
      <c r="AF209" s="3">
        <v>419.40172160483678</v>
      </c>
      <c r="AG209" s="3">
        <v>215.65142032519165</v>
      </c>
      <c r="AH209" s="3">
        <v>1.9448131664164316</v>
      </c>
      <c r="AI209" s="3">
        <v>5.2598115849158432E-2</v>
      </c>
      <c r="AJ209" s="3">
        <v>-4.7339447085882966</v>
      </c>
      <c r="AK209" s="3">
        <v>843.53738791826186</v>
      </c>
      <c r="AL209" s="3">
        <v>-4.7339447085882966</v>
      </c>
      <c r="AM209" s="3">
        <v>843.53738791826186</v>
      </c>
    </row>
    <row r="210" spans="1:39" x14ac:dyDescent="0.35">
      <c r="A210" s="1">
        <v>41124</v>
      </c>
      <c r="B210">
        <v>4182</v>
      </c>
      <c r="C210">
        <v>3859</v>
      </c>
      <c r="D210">
        <v>0</v>
      </c>
      <c r="E210">
        <v>0</v>
      </c>
      <c r="F210">
        <v>0</v>
      </c>
      <c r="G210">
        <v>1</v>
      </c>
      <c r="H210">
        <v>3783</v>
      </c>
      <c r="I210">
        <v>3927</v>
      </c>
      <c r="J210">
        <f t="shared" si="17"/>
        <v>0</v>
      </c>
      <c r="K210">
        <f t="shared" si="18"/>
        <v>0</v>
      </c>
      <c r="L210">
        <f t="shared" si="15"/>
        <v>1</v>
      </c>
      <c r="M210">
        <v>3994.8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0</v>
      </c>
      <c r="Z210">
        <v>0</v>
      </c>
      <c r="AA210">
        <v>0</v>
      </c>
      <c r="AB210">
        <f t="shared" si="19"/>
        <v>0</v>
      </c>
      <c r="AC210">
        <f t="shared" si="16"/>
        <v>0</v>
      </c>
    </row>
    <row r="211" spans="1:39" x14ac:dyDescent="0.35">
      <c r="A211" s="1">
        <v>41125</v>
      </c>
      <c r="B211">
        <v>5052</v>
      </c>
      <c r="C211">
        <v>4182</v>
      </c>
      <c r="D211">
        <v>1</v>
      </c>
      <c r="E211">
        <v>0</v>
      </c>
      <c r="F211">
        <v>0</v>
      </c>
      <c r="G211">
        <v>0</v>
      </c>
      <c r="H211">
        <v>3997</v>
      </c>
      <c r="I211">
        <v>3953</v>
      </c>
      <c r="J211">
        <f t="shared" si="17"/>
        <v>0</v>
      </c>
      <c r="K211">
        <f t="shared" si="18"/>
        <v>0</v>
      </c>
      <c r="L211">
        <f t="shared" si="15"/>
        <v>1</v>
      </c>
      <c r="M211">
        <v>3921.8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</v>
      </c>
      <c r="Y211">
        <v>0</v>
      </c>
      <c r="Z211">
        <v>0</v>
      </c>
      <c r="AA211">
        <v>0</v>
      </c>
      <c r="AB211">
        <f t="shared" si="19"/>
        <v>0</v>
      </c>
      <c r="AC211">
        <f t="shared" si="16"/>
        <v>0</v>
      </c>
      <c r="AE211" s="15" t="s">
        <v>22</v>
      </c>
      <c r="AF211" s="15"/>
    </row>
    <row r="212" spans="1:39" ht="15" thickBot="1" x14ac:dyDescent="0.4">
      <c r="A212" s="1">
        <v>41126</v>
      </c>
      <c r="B212">
        <v>4950</v>
      </c>
      <c r="C212">
        <v>5052</v>
      </c>
      <c r="D212">
        <v>1</v>
      </c>
      <c r="E212">
        <v>0</v>
      </c>
      <c r="F212">
        <v>0</v>
      </c>
      <c r="G212">
        <v>0</v>
      </c>
      <c r="H212">
        <v>4547</v>
      </c>
      <c r="I212">
        <v>4364.333333333333</v>
      </c>
      <c r="J212">
        <f t="shared" si="17"/>
        <v>0</v>
      </c>
      <c r="K212">
        <f t="shared" si="18"/>
        <v>0</v>
      </c>
      <c r="L212">
        <f t="shared" si="15"/>
        <v>1</v>
      </c>
      <c r="M212">
        <v>4203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0</v>
      </c>
      <c r="AB212">
        <f t="shared" si="19"/>
        <v>0</v>
      </c>
      <c r="AC212">
        <f t="shared" si="16"/>
        <v>0</v>
      </c>
    </row>
    <row r="213" spans="1:39" x14ac:dyDescent="0.35">
      <c r="A213" s="1">
        <v>41127</v>
      </c>
      <c r="B213">
        <v>3960</v>
      </c>
      <c r="C213">
        <v>4950</v>
      </c>
      <c r="D213">
        <v>0</v>
      </c>
      <c r="E213">
        <v>1</v>
      </c>
      <c r="F213">
        <v>0</v>
      </c>
      <c r="G213">
        <v>0</v>
      </c>
      <c r="H213">
        <v>3646</v>
      </c>
      <c r="I213">
        <v>4728</v>
      </c>
      <c r="J213">
        <f t="shared" si="17"/>
        <v>0</v>
      </c>
      <c r="K213">
        <f t="shared" si="18"/>
        <v>0</v>
      </c>
      <c r="L213">
        <f t="shared" si="15"/>
        <v>1</v>
      </c>
      <c r="M213">
        <v>4372.2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0</v>
      </c>
      <c r="Z213">
        <v>0</v>
      </c>
      <c r="AA213">
        <v>0</v>
      </c>
      <c r="AB213">
        <f t="shared" si="19"/>
        <v>0</v>
      </c>
      <c r="AC213">
        <f t="shared" si="16"/>
        <v>0</v>
      </c>
      <c r="AE213" s="5" t="s">
        <v>23</v>
      </c>
      <c r="AF213" s="5"/>
    </row>
    <row r="214" spans="1:39" x14ac:dyDescent="0.35">
      <c r="A214" s="1">
        <v>41128</v>
      </c>
      <c r="B214">
        <v>3968</v>
      </c>
      <c r="C214">
        <v>3960</v>
      </c>
      <c r="D214">
        <v>0</v>
      </c>
      <c r="E214">
        <v>0</v>
      </c>
      <c r="F214">
        <v>0</v>
      </c>
      <c r="G214">
        <v>0</v>
      </c>
      <c r="H214">
        <v>4104</v>
      </c>
      <c r="I214">
        <v>4654</v>
      </c>
      <c r="J214">
        <f t="shared" si="17"/>
        <v>0</v>
      </c>
      <c r="K214">
        <f t="shared" si="18"/>
        <v>0</v>
      </c>
      <c r="L214">
        <f t="shared" si="15"/>
        <v>1</v>
      </c>
      <c r="M214">
        <v>4400.6000000000004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1</v>
      </c>
      <c r="Y214">
        <v>0</v>
      </c>
      <c r="Z214">
        <v>0</v>
      </c>
      <c r="AA214">
        <v>0</v>
      </c>
      <c r="AB214">
        <f t="shared" si="19"/>
        <v>0</v>
      </c>
      <c r="AC214">
        <f t="shared" si="16"/>
        <v>0</v>
      </c>
      <c r="AE214" s="2" t="s">
        <v>24</v>
      </c>
      <c r="AF214" s="2">
        <v>0.7936254486003339</v>
      </c>
    </row>
    <row r="215" spans="1:39" x14ac:dyDescent="0.35">
      <c r="A215" s="1">
        <v>41129</v>
      </c>
      <c r="B215">
        <v>4133</v>
      </c>
      <c r="C215">
        <v>3968</v>
      </c>
      <c r="D215">
        <v>0</v>
      </c>
      <c r="E215">
        <v>0</v>
      </c>
      <c r="F215">
        <v>0</v>
      </c>
      <c r="G215">
        <v>0</v>
      </c>
      <c r="H215">
        <v>3818</v>
      </c>
      <c r="I215">
        <v>4292.666666666667</v>
      </c>
      <c r="J215">
        <f t="shared" si="17"/>
        <v>0</v>
      </c>
      <c r="K215">
        <f t="shared" si="18"/>
        <v>0</v>
      </c>
      <c r="L215">
        <f t="shared" si="15"/>
        <v>1</v>
      </c>
      <c r="M215">
        <v>4422.3999999999996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f t="shared" si="19"/>
        <v>0</v>
      </c>
      <c r="AC215">
        <f t="shared" si="16"/>
        <v>0</v>
      </c>
      <c r="AE215" s="2" t="s">
        <v>25</v>
      </c>
      <c r="AF215" s="2">
        <v>0.62984135266608121</v>
      </c>
    </row>
    <row r="216" spans="1:39" x14ac:dyDescent="0.35">
      <c r="A216" s="1">
        <v>41130</v>
      </c>
      <c r="B216">
        <v>4408</v>
      </c>
      <c r="C216">
        <v>4133</v>
      </c>
      <c r="D216">
        <v>0</v>
      </c>
      <c r="E216">
        <v>0</v>
      </c>
      <c r="F216">
        <v>1</v>
      </c>
      <c r="G216">
        <v>0</v>
      </c>
      <c r="H216">
        <v>3859</v>
      </c>
      <c r="I216">
        <v>4020.3333333333335</v>
      </c>
      <c r="J216">
        <f t="shared" si="17"/>
        <v>0</v>
      </c>
      <c r="K216">
        <f t="shared" si="18"/>
        <v>0</v>
      </c>
      <c r="L216">
        <f t="shared" si="15"/>
        <v>1</v>
      </c>
      <c r="M216">
        <v>4412.6000000000004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0</v>
      </c>
      <c r="Z216">
        <v>0</v>
      </c>
      <c r="AA216">
        <v>0</v>
      </c>
      <c r="AB216">
        <f t="shared" si="19"/>
        <v>0</v>
      </c>
      <c r="AC216">
        <f t="shared" si="16"/>
        <v>0</v>
      </c>
      <c r="AE216" s="2" t="s">
        <v>26</v>
      </c>
      <c r="AF216" s="2">
        <v>0.62029571419615204</v>
      </c>
    </row>
    <row r="217" spans="1:39" x14ac:dyDescent="0.35">
      <c r="A217" s="1">
        <v>41131</v>
      </c>
      <c r="B217">
        <v>5050</v>
      </c>
      <c r="C217">
        <v>4408</v>
      </c>
      <c r="D217">
        <v>0</v>
      </c>
      <c r="E217">
        <v>0</v>
      </c>
      <c r="F217">
        <v>0</v>
      </c>
      <c r="G217">
        <v>1</v>
      </c>
      <c r="H217">
        <v>4182</v>
      </c>
      <c r="I217">
        <v>4169.666666666667</v>
      </c>
      <c r="J217">
        <f t="shared" si="17"/>
        <v>0</v>
      </c>
      <c r="K217">
        <f t="shared" si="18"/>
        <v>0</v>
      </c>
      <c r="L217">
        <f t="shared" si="15"/>
        <v>1</v>
      </c>
      <c r="M217">
        <v>4283.8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f t="shared" si="19"/>
        <v>0</v>
      </c>
      <c r="AC217">
        <f t="shared" si="16"/>
        <v>0</v>
      </c>
      <c r="AE217" s="2" t="s">
        <v>6</v>
      </c>
      <c r="AF217" s="2">
        <v>728.98821091120692</v>
      </c>
    </row>
    <row r="218" spans="1:39" ht="15" thickBot="1" x14ac:dyDescent="0.4">
      <c r="A218" s="1">
        <v>41132</v>
      </c>
      <c r="B218">
        <v>5490</v>
      </c>
      <c r="C218">
        <v>5050</v>
      </c>
      <c r="D218">
        <v>1</v>
      </c>
      <c r="E218">
        <v>0</v>
      </c>
      <c r="F218">
        <v>0</v>
      </c>
      <c r="G218">
        <v>0</v>
      </c>
      <c r="H218">
        <v>5052</v>
      </c>
      <c r="I218">
        <v>4530.333333333333</v>
      </c>
      <c r="J218">
        <f t="shared" si="17"/>
        <v>0</v>
      </c>
      <c r="K218">
        <f t="shared" si="18"/>
        <v>0</v>
      </c>
      <c r="L218">
        <f t="shared" si="15"/>
        <v>1</v>
      </c>
      <c r="M218">
        <v>4303.8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0</v>
      </c>
      <c r="AA218">
        <v>0</v>
      </c>
      <c r="AB218">
        <f t="shared" si="19"/>
        <v>0</v>
      </c>
      <c r="AC218">
        <f t="shared" si="16"/>
        <v>0</v>
      </c>
      <c r="AE218" s="3" t="s">
        <v>27</v>
      </c>
      <c r="AF218" s="3">
        <v>359</v>
      </c>
    </row>
    <row r="219" spans="1:39" x14ac:dyDescent="0.35">
      <c r="A219" s="1">
        <v>41133</v>
      </c>
      <c r="B219">
        <v>5736</v>
      </c>
      <c r="C219">
        <v>5490</v>
      </c>
      <c r="D219">
        <v>1</v>
      </c>
      <c r="E219">
        <v>0</v>
      </c>
      <c r="F219">
        <v>0</v>
      </c>
      <c r="G219">
        <v>0</v>
      </c>
      <c r="H219">
        <v>4950</v>
      </c>
      <c r="I219">
        <v>4982.666666666667</v>
      </c>
      <c r="J219">
        <f t="shared" si="17"/>
        <v>0</v>
      </c>
      <c r="K219">
        <f t="shared" si="18"/>
        <v>0</v>
      </c>
      <c r="L219">
        <f t="shared" si="15"/>
        <v>1</v>
      </c>
      <c r="M219">
        <v>4609.8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0</v>
      </c>
      <c r="Z219">
        <v>0</v>
      </c>
      <c r="AA219">
        <v>0</v>
      </c>
      <c r="AB219">
        <f t="shared" si="19"/>
        <v>0</v>
      </c>
      <c r="AC219">
        <f t="shared" si="16"/>
        <v>0</v>
      </c>
    </row>
    <row r="220" spans="1:39" ht="15" thickBot="1" x14ac:dyDescent="0.4">
      <c r="A220" s="1">
        <v>41134</v>
      </c>
      <c r="B220">
        <v>5580</v>
      </c>
      <c r="C220">
        <v>5736</v>
      </c>
      <c r="D220">
        <v>0</v>
      </c>
      <c r="E220">
        <v>1</v>
      </c>
      <c r="F220">
        <v>0</v>
      </c>
      <c r="G220">
        <v>0</v>
      </c>
      <c r="H220">
        <v>3960</v>
      </c>
      <c r="I220">
        <v>5425.333333333333</v>
      </c>
      <c r="J220">
        <f t="shared" si="17"/>
        <v>0</v>
      </c>
      <c r="K220">
        <f t="shared" si="18"/>
        <v>0</v>
      </c>
      <c r="L220">
        <f t="shared" si="15"/>
        <v>1</v>
      </c>
      <c r="M220">
        <v>4963.3999999999996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1</v>
      </c>
      <c r="Y220">
        <v>0</v>
      </c>
      <c r="Z220">
        <v>0</v>
      </c>
      <c r="AA220">
        <v>0</v>
      </c>
      <c r="AB220">
        <f t="shared" si="19"/>
        <v>0</v>
      </c>
      <c r="AC220">
        <f t="shared" si="16"/>
        <v>0</v>
      </c>
      <c r="AE220" t="s">
        <v>28</v>
      </c>
    </row>
    <row r="221" spans="1:39" x14ac:dyDescent="0.35">
      <c r="A221" s="1">
        <v>41135</v>
      </c>
      <c r="B221">
        <v>5663</v>
      </c>
      <c r="C221">
        <v>5580</v>
      </c>
      <c r="D221">
        <v>0</v>
      </c>
      <c r="E221">
        <v>0</v>
      </c>
      <c r="F221">
        <v>0</v>
      </c>
      <c r="G221">
        <v>0</v>
      </c>
      <c r="H221">
        <v>3968</v>
      </c>
      <c r="I221">
        <v>5602</v>
      </c>
      <c r="J221">
        <f t="shared" si="17"/>
        <v>0</v>
      </c>
      <c r="K221">
        <f t="shared" si="18"/>
        <v>0</v>
      </c>
      <c r="L221">
        <f t="shared" si="15"/>
        <v>1</v>
      </c>
      <c r="M221">
        <v>5252.8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0</v>
      </c>
      <c r="Z221">
        <v>0</v>
      </c>
      <c r="AA221">
        <v>0</v>
      </c>
      <c r="AB221">
        <f t="shared" si="19"/>
        <v>0</v>
      </c>
      <c r="AC221">
        <f t="shared" si="16"/>
        <v>0</v>
      </c>
      <c r="AE221" s="4"/>
      <c r="AF221" s="4" t="s">
        <v>33</v>
      </c>
      <c r="AG221" s="4" t="s">
        <v>34</v>
      </c>
      <c r="AH221" s="4" t="s">
        <v>35</v>
      </c>
      <c r="AI221" s="4" t="s">
        <v>36</v>
      </c>
      <c r="AJ221" s="4" t="s">
        <v>37</v>
      </c>
    </row>
    <row r="222" spans="1:39" x14ac:dyDescent="0.35">
      <c r="A222" s="1">
        <v>41136</v>
      </c>
      <c r="B222">
        <v>3655</v>
      </c>
      <c r="C222">
        <v>5663</v>
      </c>
      <c r="D222">
        <v>0</v>
      </c>
      <c r="E222">
        <v>0</v>
      </c>
      <c r="F222">
        <v>0</v>
      </c>
      <c r="G222">
        <v>0</v>
      </c>
      <c r="H222">
        <v>4133</v>
      </c>
      <c r="I222">
        <v>5659.666666666667</v>
      </c>
      <c r="J222">
        <f t="shared" si="17"/>
        <v>0</v>
      </c>
      <c r="K222">
        <f t="shared" si="18"/>
        <v>0</v>
      </c>
      <c r="L222">
        <f t="shared" si="15"/>
        <v>1</v>
      </c>
      <c r="M222">
        <v>5503.8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0</v>
      </c>
      <c r="Z222">
        <v>0</v>
      </c>
      <c r="AA222">
        <v>0</v>
      </c>
      <c r="AB222">
        <f t="shared" si="19"/>
        <v>0</v>
      </c>
      <c r="AC222">
        <f t="shared" si="16"/>
        <v>1</v>
      </c>
      <c r="AE222" s="2" t="s">
        <v>29</v>
      </c>
      <c r="AF222" s="2">
        <v>9</v>
      </c>
      <c r="AG222" s="2">
        <v>315580172.11663002</v>
      </c>
      <c r="AH222" s="2">
        <v>35064463.568514444</v>
      </c>
      <c r="AI222" s="2">
        <v>65.982108441485622</v>
      </c>
      <c r="AJ222" s="2">
        <v>6.1121095234920219E-70</v>
      </c>
    </row>
    <row r="223" spans="1:39" x14ac:dyDescent="0.35">
      <c r="A223" s="1">
        <v>41137</v>
      </c>
      <c r="B223">
        <v>6616</v>
      </c>
      <c r="C223">
        <v>3655</v>
      </c>
      <c r="D223">
        <v>0</v>
      </c>
      <c r="E223">
        <v>0</v>
      </c>
      <c r="F223">
        <v>1</v>
      </c>
      <c r="G223">
        <v>0</v>
      </c>
      <c r="H223">
        <v>4408</v>
      </c>
      <c r="I223">
        <v>4966</v>
      </c>
      <c r="J223">
        <f t="shared" si="17"/>
        <v>0</v>
      </c>
      <c r="K223">
        <f t="shared" si="18"/>
        <v>0</v>
      </c>
      <c r="L223">
        <f t="shared" si="15"/>
        <v>1</v>
      </c>
      <c r="M223">
        <v>5224.8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0</v>
      </c>
      <c r="Z223">
        <v>0</v>
      </c>
      <c r="AA223">
        <v>0</v>
      </c>
      <c r="AB223">
        <f t="shared" si="19"/>
        <v>0</v>
      </c>
      <c r="AC223">
        <f t="shared" si="16"/>
        <v>1</v>
      </c>
      <c r="AE223" s="2" t="s">
        <v>30</v>
      </c>
      <c r="AF223" s="2">
        <v>349</v>
      </c>
      <c r="AG223" s="2">
        <v>185466910.26498526</v>
      </c>
      <c r="AH223" s="2">
        <v>531423.81164752226</v>
      </c>
      <c r="AI223" s="2"/>
      <c r="AJ223" s="2"/>
    </row>
    <row r="224" spans="1:39" ht="15" thickBot="1" x14ac:dyDescent="0.4">
      <c r="A224" s="1">
        <v>41138</v>
      </c>
      <c r="B224">
        <v>6646</v>
      </c>
      <c r="C224">
        <v>6616</v>
      </c>
      <c r="D224">
        <v>0</v>
      </c>
      <c r="E224">
        <v>0</v>
      </c>
      <c r="F224">
        <v>0</v>
      </c>
      <c r="G224">
        <v>1</v>
      </c>
      <c r="H224">
        <v>5050</v>
      </c>
      <c r="I224">
        <v>5311.333333333333</v>
      </c>
      <c r="J224">
        <f t="shared" si="17"/>
        <v>0</v>
      </c>
      <c r="K224">
        <f t="shared" si="18"/>
        <v>0</v>
      </c>
      <c r="L224">
        <f t="shared" si="15"/>
        <v>1</v>
      </c>
      <c r="M224">
        <v>5450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</v>
      </c>
      <c r="Y224">
        <v>0</v>
      </c>
      <c r="Z224">
        <v>0</v>
      </c>
      <c r="AA224">
        <v>0</v>
      </c>
      <c r="AB224">
        <f t="shared" si="19"/>
        <v>0</v>
      </c>
      <c r="AC224">
        <f t="shared" si="16"/>
        <v>1</v>
      </c>
      <c r="AE224" s="3" t="s">
        <v>31</v>
      </c>
      <c r="AF224" s="3">
        <v>358</v>
      </c>
      <c r="AG224" s="3">
        <v>501047082.38161528</v>
      </c>
      <c r="AH224" s="3"/>
      <c r="AI224" s="3"/>
      <c r="AJ224" s="3"/>
    </row>
    <row r="225" spans="1:39" ht="15" thickBot="1" x14ac:dyDescent="0.4">
      <c r="A225" s="1">
        <v>41139</v>
      </c>
      <c r="B225">
        <v>7997</v>
      </c>
      <c r="C225">
        <v>6646</v>
      </c>
      <c r="D225">
        <v>1</v>
      </c>
      <c r="E225">
        <v>0</v>
      </c>
      <c r="F225">
        <v>0</v>
      </c>
      <c r="G225">
        <v>0</v>
      </c>
      <c r="H225">
        <v>5490</v>
      </c>
      <c r="I225">
        <v>5639</v>
      </c>
      <c r="J225">
        <f t="shared" si="17"/>
        <v>0</v>
      </c>
      <c r="K225">
        <f t="shared" si="18"/>
        <v>0</v>
      </c>
      <c r="L225">
        <f t="shared" si="15"/>
        <v>1</v>
      </c>
      <c r="M225">
        <v>5632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</v>
      </c>
      <c r="Y225">
        <v>0</v>
      </c>
      <c r="Z225">
        <v>0</v>
      </c>
      <c r="AA225">
        <v>0</v>
      </c>
      <c r="AB225">
        <f t="shared" si="19"/>
        <v>0</v>
      </c>
      <c r="AC225">
        <f t="shared" si="16"/>
        <v>1</v>
      </c>
    </row>
    <row r="226" spans="1:39" x14ac:dyDescent="0.35">
      <c r="A226" s="1">
        <v>41140</v>
      </c>
      <c r="B226">
        <v>4628.5</v>
      </c>
      <c r="C226">
        <v>7997</v>
      </c>
      <c r="D226">
        <v>1</v>
      </c>
      <c r="E226">
        <v>0</v>
      </c>
      <c r="F226">
        <v>0</v>
      </c>
      <c r="G226">
        <v>0</v>
      </c>
      <c r="H226">
        <v>5736</v>
      </c>
      <c r="I226">
        <v>7086.333333333333</v>
      </c>
      <c r="J226">
        <f t="shared" si="17"/>
        <v>0</v>
      </c>
      <c r="K226">
        <f t="shared" si="18"/>
        <v>0</v>
      </c>
      <c r="L226">
        <f t="shared" si="15"/>
        <v>1</v>
      </c>
      <c r="M226">
        <v>6115.4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0</v>
      </c>
      <c r="Z226">
        <v>0</v>
      </c>
      <c r="AA226">
        <v>0</v>
      </c>
      <c r="AB226">
        <f t="shared" si="19"/>
        <v>0</v>
      </c>
      <c r="AC226">
        <f t="shared" si="16"/>
        <v>1</v>
      </c>
      <c r="AE226" s="4"/>
      <c r="AF226" s="4" t="s">
        <v>38</v>
      </c>
      <c r="AG226" s="4" t="s">
        <v>6</v>
      </c>
      <c r="AH226" s="4" t="s">
        <v>39</v>
      </c>
      <c r="AI226" s="4" t="s">
        <v>40</v>
      </c>
      <c r="AJ226" s="4" t="s">
        <v>41</v>
      </c>
      <c r="AK226" s="4" t="s">
        <v>42</v>
      </c>
      <c r="AL226" s="4" t="s">
        <v>43</v>
      </c>
      <c r="AM226" s="4" t="s">
        <v>44</v>
      </c>
    </row>
    <row r="227" spans="1:39" x14ac:dyDescent="0.35">
      <c r="A227" s="1">
        <v>41141</v>
      </c>
      <c r="B227">
        <v>4628.5</v>
      </c>
      <c r="C227">
        <v>4628.5</v>
      </c>
      <c r="D227">
        <v>0</v>
      </c>
      <c r="E227">
        <v>1</v>
      </c>
      <c r="F227">
        <v>0</v>
      </c>
      <c r="G227">
        <v>0</v>
      </c>
      <c r="H227">
        <v>5580</v>
      </c>
      <c r="I227">
        <v>6423.833333333333</v>
      </c>
      <c r="J227">
        <f t="shared" si="17"/>
        <v>0</v>
      </c>
      <c r="K227">
        <f t="shared" si="18"/>
        <v>0</v>
      </c>
      <c r="L227">
        <f t="shared" si="15"/>
        <v>1</v>
      </c>
      <c r="M227">
        <v>5908.5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1</v>
      </c>
      <c r="Y227">
        <v>0</v>
      </c>
      <c r="Z227">
        <v>0</v>
      </c>
      <c r="AA227">
        <v>0</v>
      </c>
      <c r="AB227">
        <f t="shared" si="19"/>
        <v>0</v>
      </c>
      <c r="AC227">
        <f t="shared" si="16"/>
        <v>1</v>
      </c>
      <c r="AE227" s="2" t="s">
        <v>32</v>
      </c>
      <c r="AF227" s="2">
        <v>370.61507424435564</v>
      </c>
      <c r="AG227" s="2">
        <v>223.77132440379199</v>
      </c>
      <c r="AH227" s="2">
        <v>1.656222374478985</v>
      </c>
      <c r="AI227" s="2">
        <v>9.8575558271026625E-2</v>
      </c>
      <c r="AJ227" s="2">
        <v>-69.494910797322234</v>
      </c>
      <c r="AK227" s="2">
        <v>810.72505928603346</v>
      </c>
      <c r="AL227" s="2">
        <v>-69.494910797322234</v>
      </c>
      <c r="AM227" s="2">
        <v>810.72505928603346</v>
      </c>
    </row>
    <row r="228" spans="1:39" x14ac:dyDescent="0.35">
      <c r="A228" s="1">
        <v>41142</v>
      </c>
      <c r="B228">
        <v>4628.5</v>
      </c>
      <c r="C228">
        <v>4628.5</v>
      </c>
      <c r="D228">
        <v>0</v>
      </c>
      <c r="E228">
        <v>0</v>
      </c>
      <c r="F228">
        <v>0</v>
      </c>
      <c r="G228">
        <v>0</v>
      </c>
      <c r="H228">
        <v>5663</v>
      </c>
      <c r="I228">
        <v>5751.333333333333</v>
      </c>
      <c r="J228">
        <f t="shared" si="17"/>
        <v>0</v>
      </c>
      <c r="K228">
        <f t="shared" si="18"/>
        <v>0</v>
      </c>
      <c r="L228">
        <f t="shared" si="15"/>
        <v>1</v>
      </c>
      <c r="M228">
        <v>6103.2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f t="shared" si="19"/>
        <v>0</v>
      </c>
      <c r="AC228">
        <f t="shared" si="16"/>
        <v>1</v>
      </c>
      <c r="AE228" s="2" t="s">
        <v>53</v>
      </c>
      <c r="AF228" s="2">
        <v>0.17246352640829551</v>
      </c>
      <c r="AG228" s="2">
        <v>7.0388640266095481E-2</v>
      </c>
      <c r="AH228" s="2">
        <v>2.4501613578031716</v>
      </c>
      <c r="AI228" s="2">
        <v>1.4769700792343347E-2</v>
      </c>
      <c r="AJ228" s="2">
        <v>3.4024235774636619E-2</v>
      </c>
      <c r="AK228" s="2">
        <v>0.31090281704195444</v>
      </c>
      <c r="AL228" s="2">
        <v>3.4024235774636619E-2</v>
      </c>
      <c r="AM228" s="2">
        <v>0.31090281704195444</v>
      </c>
    </row>
    <row r="229" spans="1:39" x14ac:dyDescent="0.35">
      <c r="A229" s="1">
        <v>41143</v>
      </c>
      <c r="B229">
        <v>4628.5</v>
      </c>
      <c r="C229">
        <v>4628.5</v>
      </c>
      <c r="D229">
        <v>0</v>
      </c>
      <c r="E229">
        <v>0</v>
      </c>
      <c r="F229">
        <v>0</v>
      </c>
      <c r="G229">
        <v>0</v>
      </c>
      <c r="H229">
        <v>3655</v>
      </c>
      <c r="I229">
        <v>4628.5</v>
      </c>
      <c r="J229">
        <f t="shared" si="17"/>
        <v>0</v>
      </c>
      <c r="K229">
        <f t="shared" si="18"/>
        <v>0</v>
      </c>
      <c r="L229">
        <f t="shared" si="15"/>
        <v>1</v>
      </c>
      <c r="M229">
        <v>5705.7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</v>
      </c>
      <c r="Y229">
        <v>0</v>
      </c>
      <c r="Z229">
        <v>0</v>
      </c>
      <c r="AA229">
        <v>0</v>
      </c>
      <c r="AB229">
        <f t="shared" si="19"/>
        <v>0</v>
      </c>
      <c r="AC229">
        <f t="shared" si="16"/>
        <v>1</v>
      </c>
      <c r="AE229" s="2" t="s">
        <v>54</v>
      </c>
      <c r="AF229" s="2">
        <v>693.1471149328338</v>
      </c>
      <c r="AG229" s="2">
        <v>131.35304407745713</v>
      </c>
      <c r="AH229" s="2">
        <v>5.276977932266985</v>
      </c>
      <c r="AI229" s="2">
        <v>2.3116529555151599E-7</v>
      </c>
      <c r="AJ229" s="2">
        <v>434.8039763821962</v>
      </c>
      <c r="AK229" s="2">
        <v>951.49025348347141</v>
      </c>
      <c r="AL229" s="2">
        <v>434.8039763821962</v>
      </c>
      <c r="AM229" s="2">
        <v>951.49025348347141</v>
      </c>
    </row>
    <row r="230" spans="1:39" x14ac:dyDescent="0.35">
      <c r="A230" s="1">
        <v>41144</v>
      </c>
      <c r="B230">
        <v>8932</v>
      </c>
      <c r="C230">
        <v>4628.5</v>
      </c>
      <c r="D230">
        <v>0</v>
      </c>
      <c r="E230">
        <v>0</v>
      </c>
      <c r="F230">
        <v>1</v>
      </c>
      <c r="G230">
        <v>0</v>
      </c>
      <c r="H230">
        <v>6616</v>
      </c>
      <c r="I230">
        <v>4628.5</v>
      </c>
      <c r="J230">
        <f t="shared" si="17"/>
        <v>0</v>
      </c>
      <c r="K230">
        <f t="shared" si="18"/>
        <v>0</v>
      </c>
      <c r="L230">
        <f t="shared" si="15"/>
        <v>1</v>
      </c>
      <c r="M230">
        <v>5302.2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</v>
      </c>
      <c r="Y230">
        <v>0</v>
      </c>
      <c r="Z230">
        <v>0</v>
      </c>
      <c r="AA230">
        <v>0</v>
      </c>
      <c r="AB230">
        <f t="shared" si="19"/>
        <v>0</v>
      </c>
      <c r="AC230">
        <f t="shared" si="16"/>
        <v>1</v>
      </c>
      <c r="AE230" s="2" t="s">
        <v>15</v>
      </c>
      <c r="AF230" s="2">
        <v>-567.55601118830702</v>
      </c>
      <c r="AG230" s="2">
        <v>139.22950861792356</v>
      </c>
      <c r="AH230" s="2">
        <v>-4.0764060494230838</v>
      </c>
      <c r="AI230" s="2">
        <v>5.6680203877479961E-5</v>
      </c>
      <c r="AJ230" s="2">
        <v>-841.39045855754341</v>
      </c>
      <c r="AK230" s="2">
        <v>-293.72156381907064</v>
      </c>
      <c r="AL230" s="2">
        <v>-841.39045855754341</v>
      </c>
      <c r="AM230" s="2">
        <v>-293.72156381907064</v>
      </c>
    </row>
    <row r="231" spans="1:39" x14ac:dyDescent="0.35">
      <c r="A231" s="1">
        <v>41145</v>
      </c>
      <c r="B231">
        <v>4628.5</v>
      </c>
      <c r="C231">
        <v>8932</v>
      </c>
      <c r="D231">
        <v>0</v>
      </c>
      <c r="E231">
        <v>0</v>
      </c>
      <c r="F231">
        <v>0</v>
      </c>
      <c r="G231">
        <v>1</v>
      </c>
      <c r="H231">
        <v>6646</v>
      </c>
      <c r="I231">
        <v>6063</v>
      </c>
      <c r="J231">
        <f t="shared" si="17"/>
        <v>0</v>
      </c>
      <c r="K231">
        <f t="shared" si="18"/>
        <v>0</v>
      </c>
      <c r="L231">
        <f t="shared" si="15"/>
        <v>1</v>
      </c>
      <c r="M231">
        <v>5489.2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</v>
      </c>
      <c r="Y231">
        <v>0</v>
      </c>
      <c r="Z231">
        <v>0</v>
      </c>
      <c r="AA231">
        <v>0</v>
      </c>
      <c r="AB231">
        <f t="shared" si="19"/>
        <v>0</v>
      </c>
      <c r="AC231">
        <f t="shared" si="16"/>
        <v>1</v>
      </c>
      <c r="AE231" s="2" t="s">
        <v>18</v>
      </c>
      <c r="AF231" s="2">
        <v>556.70156842667745</v>
      </c>
      <c r="AG231" s="2">
        <v>138.50272423410036</v>
      </c>
      <c r="AH231" s="2">
        <v>4.0194268488591476</v>
      </c>
      <c r="AI231" s="2">
        <v>7.1509518450543668E-5</v>
      </c>
      <c r="AJ231" s="2">
        <v>284.2965493595043</v>
      </c>
      <c r="AK231" s="2">
        <v>829.10658749385061</v>
      </c>
      <c r="AL231" s="2">
        <v>284.2965493595043</v>
      </c>
      <c r="AM231" s="2">
        <v>829.10658749385061</v>
      </c>
    </row>
    <row r="232" spans="1:39" x14ac:dyDescent="0.35">
      <c r="A232" s="1">
        <v>41146</v>
      </c>
      <c r="B232">
        <v>8831</v>
      </c>
      <c r="C232">
        <v>4628.5</v>
      </c>
      <c r="D232">
        <v>1</v>
      </c>
      <c r="E232">
        <v>0</v>
      </c>
      <c r="F232">
        <v>0</v>
      </c>
      <c r="G232">
        <v>0</v>
      </c>
      <c r="H232">
        <v>7997</v>
      </c>
      <c r="I232">
        <v>6063</v>
      </c>
      <c r="J232">
        <f t="shared" si="17"/>
        <v>0</v>
      </c>
      <c r="K232">
        <f t="shared" si="18"/>
        <v>0</v>
      </c>
      <c r="L232">
        <f t="shared" si="15"/>
        <v>1</v>
      </c>
      <c r="M232">
        <v>5489.2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0</v>
      </c>
      <c r="Z232">
        <v>0</v>
      </c>
      <c r="AA232">
        <v>0</v>
      </c>
      <c r="AB232">
        <f t="shared" si="19"/>
        <v>0</v>
      </c>
      <c r="AC232">
        <f t="shared" si="16"/>
        <v>1</v>
      </c>
      <c r="AE232" s="2" t="s">
        <v>19</v>
      </c>
      <c r="AF232" s="2">
        <v>567.15985711865358</v>
      </c>
      <c r="AG232" s="2">
        <v>144.22446253592827</v>
      </c>
      <c r="AH232" s="2">
        <v>3.9324802959648149</v>
      </c>
      <c r="AI232" s="2">
        <v>1.0142489592253028E-4</v>
      </c>
      <c r="AJ232" s="2">
        <v>283.50141152268253</v>
      </c>
      <c r="AK232" s="2">
        <v>850.81830271462468</v>
      </c>
      <c r="AL232" s="2">
        <v>283.50141152268253</v>
      </c>
      <c r="AM232" s="2">
        <v>850.81830271462468</v>
      </c>
    </row>
    <row r="233" spans="1:39" x14ac:dyDescent="0.35">
      <c r="A233" s="1">
        <v>41147</v>
      </c>
      <c r="B233">
        <v>8547</v>
      </c>
      <c r="C233">
        <v>8831</v>
      </c>
      <c r="D233">
        <v>1</v>
      </c>
      <c r="E233">
        <v>0</v>
      </c>
      <c r="F233">
        <v>0</v>
      </c>
      <c r="G233">
        <v>0</v>
      </c>
      <c r="H233">
        <v>4628.5</v>
      </c>
      <c r="I233">
        <v>7463.833333333333</v>
      </c>
      <c r="J233">
        <f t="shared" si="17"/>
        <v>0</v>
      </c>
      <c r="K233">
        <f t="shared" si="18"/>
        <v>0</v>
      </c>
      <c r="L233">
        <f t="shared" si="15"/>
        <v>1</v>
      </c>
      <c r="M233">
        <v>6329.7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</v>
      </c>
      <c r="Y233">
        <v>0</v>
      </c>
      <c r="Z233">
        <v>0</v>
      </c>
      <c r="AA233">
        <v>0</v>
      </c>
      <c r="AB233">
        <f t="shared" si="19"/>
        <v>0</v>
      </c>
      <c r="AC233">
        <f t="shared" si="16"/>
        <v>1</v>
      </c>
      <c r="AE233" s="2" t="s">
        <v>55</v>
      </c>
      <c r="AF233" s="2">
        <v>0.4555292675794041</v>
      </c>
      <c r="AG233" s="2">
        <v>8.6920554670531114E-2</v>
      </c>
      <c r="AH233" s="2">
        <v>5.2407542646968786</v>
      </c>
      <c r="AI233" s="2">
        <v>2.7743848378026857E-7</v>
      </c>
      <c r="AJ233" s="2">
        <v>0.28457526300448399</v>
      </c>
      <c r="AK233" s="2">
        <v>0.6264832721543242</v>
      </c>
      <c r="AL233" s="2">
        <v>0.28457526300448399</v>
      </c>
      <c r="AM233" s="2">
        <v>0.6264832721543242</v>
      </c>
    </row>
    <row r="234" spans="1:39" x14ac:dyDescent="0.35">
      <c r="A234" s="1">
        <v>41148</v>
      </c>
      <c r="B234">
        <v>6839</v>
      </c>
      <c r="C234">
        <v>8547</v>
      </c>
      <c r="D234">
        <v>0</v>
      </c>
      <c r="E234">
        <v>1</v>
      </c>
      <c r="F234">
        <v>0</v>
      </c>
      <c r="G234">
        <v>0</v>
      </c>
      <c r="H234">
        <v>4628.5</v>
      </c>
      <c r="I234">
        <v>7335.5</v>
      </c>
      <c r="J234">
        <f t="shared" si="17"/>
        <v>0</v>
      </c>
      <c r="K234">
        <f t="shared" si="18"/>
        <v>0</v>
      </c>
      <c r="L234">
        <f t="shared" si="15"/>
        <v>1</v>
      </c>
      <c r="M234">
        <v>7113.4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0</v>
      </c>
      <c r="Z234">
        <v>0</v>
      </c>
      <c r="AA234">
        <v>0</v>
      </c>
      <c r="AB234">
        <f t="shared" si="19"/>
        <v>0</v>
      </c>
      <c r="AC234">
        <f t="shared" si="16"/>
        <v>1</v>
      </c>
      <c r="AE234" s="2" t="s">
        <v>21</v>
      </c>
      <c r="AF234" s="2">
        <v>0.23433940622433536</v>
      </c>
      <c r="AG234" s="2">
        <v>4.6478476775958538E-2</v>
      </c>
      <c r="AH234" s="2">
        <v>5.041890838073888</v>
      </c>
      <c r="AI234" s="2">
        <v>7.4210668130635831E-7</v>
      </c>
      <c r="AJ234" s="2">
        <v>0.1429262558882575</v>
      </c>
      <c r="AK234" s="2">
        <v>0.32575255656041324</v>
      </c>
      <c r="AL234" s="2">
        <v>0.1429262558882575</v>
      </c>
      <c r="AM234" s="2">
        <v>0.32575255656041324</v>
      </c>
    </row>
    <row r="235" spans="1:39" x14ac:dyDescent="0.35">
      <c r="A235" s="1">
        <v>41149</v>
      </c>
      <c r="B235">
        <v>6209</v>
      </c>
      <c r="C235">
        <v>6839</v>
      </c>
      <c r="D235">
        <v>0</v>
      </c>
      <c r="E235">
        <v>0</v>
      </c>
      <c r="F235">
        <v>0</v>
      </c>
      <c r="G235">
        <v>0</v>
      </c>
      <c r="H235">
        <v>4628.5</v>
      </c>
      <c r="I235">
        <v>8072.333333333333</v>
      </c>
      <c r="J235">
        <v>0</v>
      </c>
      <c r="K235">
        <f t="shared" si="18"/>
        <v>0</v>
      </c>
      <c r="L235">
        <f t="shared" si="15"/>
        <v>1</v>
      </c>
      <c r="M235">
        <v>7555.5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0</v>
      </c>
      <c r="Z235">
        <v>0</v>
      </c>
      <c r="AA235">
        <v>0</v>
      </c>
      <c r="AB235">
        <f t="shared" si="19"/>
        <v>0</v>
      </c>
      <c r="AC235">
        <f t="shared" si="16"/>
        <v>1</v>
      </c>
      <c r="AE235" s="2" t="s">
        <v>93</v>
      </c>
      <c r="AF235" s="2">
        <v>418.42377850474617</v>
      </c>
      <c r="AG235" s="2">
        <v>215.55874726063104</v>
      </c>
      <c r="AH235" s="2">
        <v>1.9411124986676231</v>
      </c>
      <c r="AI235" s="2">
        <v>5.304938688171687E-2</v>
      </c>
      <c r="AJ235" s="2">
        <v>-5.5338366420831449</v>
      </c>
      <c r="AK235" s="2">
        <v>842.38139365157554</v>
      </c>
      <c r="AL235" s="2">
        <v>-5.5338366420831449</v>
      </c>
      <c r="AM235" s="2">
        <v>842.38139365157554</v>
      </c>
    </row>
    <row r="236" spans="1:39" ht="15" thickBot="1" x14ac:dyDescent="0.4">
      <c r="A236" s="1">
        <v>41150</v>
      </c>
      <c r="B236">
        <v>6414</v>
      </c>
      <c r="C236">
        <v>6209</v>
      </c>
      <c r="D236">
        <v>0</v>
      </c>
      <c r="E236">
        <v>0</v>
      </c>
      <c r="F236">
        <v>0</v>
      </c>
      <c r="G236">
        <v>0</v>
      </c>
      <c r="H236">
        <v>4628.5</v>
      </c>
      <c r="I236">
        <v>7198.333333333333</v>
      </c>
      <c r="J236">
        <f t="shared" si="17"/>
        <v>1</v>
      </c>
      <c r="K236">
        <f t="shared" si="18"/>
        <v>0</v>
      </c>
      <c r="L236">
        <f t="shared" si="15"/>
        <v>1</v>
      </c>
      <c r="M236">
        <v>7010.9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</v>
      </c>
      <c r="Y236">
        <v>0</v>
      </c>
      <c r="Z236">
        <v>0</v>
      </c>
      <c r="AA236">
        <v>0</v>
      </c>
      <c r="AB236">
        <f t="shared" si="19"/>
        <v>0</v>
      </c>
      <c r="AC236">
        <f t="shared" si="16"/>
        <v>1</v>
      </c>
      <c r="AE236" s="3" t="s">
        <v>89</v>
      </c>
      <c r="AF236" s="3">
        <v>161.47718377871854</v>
      </c>
      <c r="AG236" s="3">
        <v>141.2706374559171</v>
      </c>
      <c r="AH236" s="3">
        <v>1.143034297053461</v>
      </c>
      <c r="AI236" s="3">
        <v>0.25380783704446147</v>
      </c>
      <c r="AJ236" s="3">
        <v>-116.37172426706309</v>
      </c>
      <c r="AK236" s="3">
        <v>439.32609182450017</v>
      </c>
      <c r="AL236" s="3">
        <v>-116.37172426706309</v>
      </c>
      <c r="AM236" s="3">
        <v>439.32609182450017</v>
      </c>
    </row>
    <row r="237" spans="1:39" x14ac:dyDescent="0.35">
      <c r="A237" s="1">
        <v>41151</v>
      </c>
      <c r="B237">
        <v>7412</v>
      </c>
      <c r="C237">
        <v>6414</v>
      </c>
      <c r="D237">
        <v>0</v>
      </c>
      <c r="E237">
        <v>0</v>
      </c>
      <c r="F237">
        <v>1</v>
      </c>
      <c r="G237">
        <v>0</v>
      </c>
      <c r="H237">
        <v>8932</v>
      </c>
      <c r="I237">
        <v>6487.333333333333</v>
      </c>
      <c r="J237">
        <f t="shared" si="17"/>
        <v>1</v>
      </c>
      <c r="K237">
        <f t="shared" si="18"/>
        <v>0</v>
      </c>
      <c r="L237">
        <f t="shared" si="15"/>
        <v>1</v>
      </c>
      <c r="M237">
        <v>7368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</v>
      </c>
      <c r="Y237">
        <v>0</v>
      </c>
      <c r="Z237">
        <v>0</v>
      </c>
      <c r="AA237">
        <v>0</v>
      </c>
      <c r="AB237">
        <f t="shared" si="19"/>
        <v>0</v>
      </c>
      <c r="AC237">
        <f t="shared" si="16"/>
        <v>1</v>
      </c>
    </row>
    <row r="238" spans="1:39" x14ac:dyDescent="0.35">
      <c r="A238" s="1">
        <v>41152</v>
      </c>
      <c r="B238">
        <v>8691</v>
      </c>
      <c r="C238">
        <v>7412</v>
      </c>
      <c r="D238">
        <v>0</v>
      </c>
      <c r="E238">
        <v>0</v>
      </c>
      <c r="F238">
        <v>0</v>
      </c>
      <c r="G238">
        <v>1</v>
      </c>
      <c r="H238">
        <v>4628.5</v>
      </c>
      <c r="I238">
        <v>6678.333333333333</v>
      </c>
      <c r="J238">
        <f t="shared" si="17"/>
        <v>1</v>
      </c>
      <c r="K238">
        <f t="shared" si="18"/>
        <v>0</v>
      </c>
      <c r="L238">
        <f t="shared" si="15"/>
        <v>1</v>
      </c>
      <c r="M238">
        <v>7084.2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f t="shared" si="19"/>
        <v>0</v>
      </c>
      <c r="AC238">
        <f t="shared" si="16"/>
        <v>1</v>
      </c>
      <c r="AE238" s="15" t="s">
        <v>22</v>
      </c>
      <c r="AF238" s="15"/>
    </row>
    <row r="239" spans="1:39" ht="15" thickBot="1" x14ac:dyDescent="0.4">
      <c r="A239" s="1">
        <v>41153</v>
      </c>
      <c r="B239">
        <v>8447</v>
      </c>
      <c r="C239">
        <v>8691</v>
      </c>
      <c r="D239">
        <v>1</v>
      </c>
      <c r="E239">
        <v>0</v>
      </c>
      <c r="F239">
        <v>0</v>
      </c>
      <c r="G239">
        <v>0</v>
      </c>
      <c r="H239">
        <v>8831</v>
      </c>
      <c r="I239">
        <v>7505.666666666667</v>
      </c>
      <c r="J239">
        <f t="shared" si="17"/>
        <v>0</v>
      </c>
      <c r="K239">
        <f t="shared" si="18"/>
        <v>0</v>
      </c>
      <c r="L239">
        <f t="shared" si="15"/>
        <v>1</v>
      </c>
      <c r="M239">
        <v>7113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0</v>
      </c>
      <c r="AA239">
        <v>0</v>
      </c>
      <c r="AB239">
        <f t="shared" si="19"/>
        <v>0</v>
      </c>
      <c r="AC239">
        <f t="shared" si="16"/>
        <v>0</v>
      </c>
    </row>
    <row r="240" spans="1:39" x14ac:dyDescent="0.35">
      <c r="A240" s="1">
        <v>41154</v>
      </c>
      <c r="B240">
        <v>7848</v>
      </c>
      <c r="C240">
        <v>8447</v>
      </c>
      <c r="D240">
        <v>1</v>
      </c>
      <c r="E240">
        <v>0</v>
      </c>
      <c r="F240">
        <v>0</v>
      </c>
      <c r="G240">
        <v>0</v>
      </c>
      <c r="H240">
        <v>8547</v>
      </c>
      <c r="I240">
        <v>8183.333333333333</v>
      </c>
      <c r="J240">
        <f t="shared" si="17"/>
        <v>0</v>
      </c>
      <c r="K240">
        <f t="shared" si="18"/>
        <v>0</v>
      </c>
      <c r="L240">
        <f t="shared" si="15"/>
        <v>1</v>
      </c>
      <c r="M240">
        <v>7434.6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0</v>
      </c>
      <c r="AA240">
        <v>0</v>
      </c>
      <c r="AB240">
        <f t="shared" si="19"/>
        <v>0</v>
      </c>
      <c r="AC240">
        <f t="shared" si="16"/>
        <v>0</v>
      </c>
      <c r="AE240" s="5" t="s">
        <v>23</v>
      </c>
      <c r="AF240" s="5"/>
    </row>
    <row r="241" spans="1:39" x14ac:dyDescent="0.35">
      <c r="A241" s="1">
        <v>41155</v>
      </c>
      <c r="B241">
        <v>5397</v>
      </c>
      <c r="C241">
        <v>7848</v>
      </c>
      <c r="D241">
        <v>0</v>
      </c>
      <c r="E241">
        <v>1</v>
      </c>
      <c r="F241">
        <v>0</v>
      </c>
      <c r="G241">
        <v>0</v>
      </c>
      <c r="H241">
        <v>6839</v>
      </c>
      <c r="I241">
        <v>8328.6666666666661</v>
      </c>
      <c r="J241">
        <f t="shared" si="17"/>
        <v>0</v>
      </c>
      <c r="K241">
        <f t="shared" si="18"/>
        <v>0</v>
      </c>
      <c r="L241">
        <f t="shared" si="15"/>
        <v>1</v>
      </c>
      <c r="M241">
        <v>7762.4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0</v>
      </c>
      <c r="AA241">
        <v>0</v>
      </c>
      <c r="AB241">
        <f t="shared" si="19"/>
        <v>0</v>
      </c>
      <c r="AC241">
        <f t="shared" si="16"/>
        <v>0</v>
      </c>
      <c r="AE241" s="2" t="s">
        <v>24</v>
      </c>
      <c r="AF241" s="2">
        <v>0.79367076476988929</v>
      </c>
    </row>
    <row r="242" spans="1:39" x14ac:dyDescent="0.35">
      <c r="A242" s="1">
        <v>41156</v>
      </c>
      <c r="B242">
        <v>5752</v>
      </c>
      <c r="C242">
        <v>5397</v>
      </c>
      <c r="D242">
        <v>0</v>
      </c>
      <c r="E242">
        <v>0</v>
      </c>
      <c r="F242">
        <v>0</v>
      </c>
      <c r="G242">
        <v>0</v>
      </c>
      <c r="H242">
        <v>6209</v>
      </c>
      <c r="I242">
        <v>7230.666666666667</v>
      </c>
      <c r="J242">
        <f t="shared" si="17"/>
        <v>0</v>
      </c>
      <c r="K242">
        <f t="shared" si="18"/>
        <v>0</v>
      </c>
      <c r="L242">
        <f t="shared" si="15"/>
        <v>1</v>
      </c>
      <c r="M242">
        <v>7559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0</v>
      </c>
      <c r="AA242">
        <v>0</v>
      </c>
      <c r="AB242">
        <f t="shared" si="19"/>
        <v>0</v>
      </c>
      <c r="AC242">
        <f t="shared" si="16"/>
        <v>0</v>
      </c>
      <c r="AE242" s="2" t="s">
        <v>25</v>
      </c>
      <c r="AF242" s="2">
        <v>0.62991328285042092</v>
      </c>
    </row>
    <row r="243" spans="1:39" x14ac:dyDescent="0.35">
      <c r="A243" s="1">
        <v>41157</v>
      </c>
      <c r="B243">
        <v>5373</v>
      </c>
      <c r="C243">
        <v>5752</v>
      </c>
      <c r="D243">
        <v>0</v>
      </c>
      <c r="E243">
        <v>0</v>
      </c>
      <c r="F243">
        <v>0</v>
      </c>
      <c r="G243">
        <v>0</v>
      </c>
      <c r="H243">
        <v>6414</v>
      </c>
      <c r="I243">
        <v>6332.333333333333</v>
      </c>
      <c r="J243">
        <f t="shared" si="17"/>
        <v>0</v>
      </c>
      <c r="K243">
        <f t="shared" si="18"/>
        <v>0</v>
      </c>
      <c r="L243">
        <f t="shared" si="15"/>
        <v>1</v>
      </c>
      <c r="M243">
        <v>7227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0</v>
      </c>
      <c r="AB243">
        <f t="shared" si="19"/>
        <v>0</v>
      </c>
      <c r="AC243">
        <f t="shared" si="16"/>
        <v>0</v>
      </c>
      <c r="AE243" s="2" t="s">
        <v>26</v>
      </c>
      <c r="AF243" s="2">
        <v>0.61927860707026061</v>
      </c>
    </row>
    <row r="244" spans="1:39" x14ac:dyDescent="0.35">
      <c r="A244" s="1">
        <v>41158</v>
      </c>
      <c r="B244">
        <v>5436</v>
      </c>
      <c r="C244">
        <v>5373</v>
      </c>
      <c r="D244">
        <v>0</v>
      </c>
      <c r="E244">
        <v>0</v>
      </c>
      <c r="F244">
        <v>1</v>
      </c>
      <c r="G244">
        <v>0</v>
      </c>
      <c r="H244">
        <v>7412</v>
      </c>
      <c r="I244">
        <v>5507.333333333333</v>
      </c>
      <c r="J244">
        <f t="shared" si="17"/>
        <v>0</v>
      </c>
      <c r="K244">
        <f t="shared" si="18"/>
        <v>0</v>
      </c>
      <c r="L244">
        <f t="shared" si="15"/>
        <v>1</v>
      </c>
      <c r="M244">
        <v>6563.4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0</v>
      </c>
      <c r="AA244">
        <v>0</v>
      </c>
      <c r="AB244">
        <f t="shared" si="19"/>
        <v>0</v>
      </c>
      <c r="AC244">
        <f t="shared" si="16"/>
        <v>0</v>
      </c>
      <c r="AE244" s="2" t="s">
        <v>6</v>
      </c>
      <c r="AF244" s="2">
        <v>729.96392182927468</v>
      </c>
    </row>
    <row r="245" spans="1:39" ht="15" thickBot="1" x14ac:dyDescent="0.4">
      <c r="A245" s="1">
        <v>41159</v>
      </c>
      <c r="B245">
        <v>7263</v>
      </c>
      <c r="C245">
        <v>5436</v>
      </c>
      <c r="D245">
        <v>0</v>
      </c>
      <c r="E245">
        <v>0</v>
      </c>
      <c r="F245">
        <v>0</v>
      </c>
      <c r="G245">
        <v>1</v>
      </c>
      <c r="H245">
        <v>8691</v>
      </c>
      <c r="I245">
        <v>5520.333333333333</v>
      </c>
      <c r="J245">
        <f t="shared" si="17"/>
        <v>0</v>
      </c>
      <c r="K245">
        <f t="shared" si="18"/>
        <v>0</v>
      </c>
      <c r="L245">
        <f t="shared" si="15"/>
        <v>1</v>
      </c>
      <c r="M245">
        <v>5961.2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0</v>
      </c>
      <c r="AA245">
        <v>0</v>
      </c>
      <c r="AB245">
        <f t="shared" si="19"/>
        <v>0</v>
      </c>
      <c r="AC245">
        <f t="shared" si="16"/>
        <v>0</v>
      </c>
      <c r="AE245" s="3" t="s">
        <v>27</v>
      </c>
      <c r="AF245" s="3">
        <v>359</v>
      </c>
    </row>
    <row r="246" spans="1:39" x14ac:dyDescent="0.35">
      <c r="A246" s="1">
        <v>41160</v>
      </c>
      <c r="B246">
        <v>7986</v>
      </c>
      <c r="C246">
        <v>7263</v>
      </c>
      <c r="D246">
        <v>1</v>
      </c>
      <c r="E246">
        <v>0</v>
      </c>
      <c r="F246">
        <v>0</v>
      </c>
      <c r="G246">
        <v>0</v>
      </c>
      <c r="H246">
        <v>8447</v>
      </c>
      <c r="I246">
        <v>6024</v>
      </c>
      <c r="J246">
        <f t="shared" si="17"/>
        <v>0</v>
      </c>
      <c r="K246">
        <f t="shared" si="18"/>
        <v>0</v>
      </c>
      <c r="L246">
        <f t="shared" si="15"/>
        <v>1</v>
      </c>
      <c r="M246">
        <v>5844.2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0</v>
      </c>
      <c r="AA246">
        <v>0</v>
      </c>
      <c r="AB246">
        <f t="shared" si="19"/>
        <v>0</v>
      </c>
      <c r="AC246">
        <f t="shared" si="16"/>
        <v>0</v>
      </c>
    </row>
    <row r="247" spans="1:39" ht="15" thickBot="1" x14ac:dyDescent="0.4">
      <c r="A247" s="1">
        <v>41161</v>
      </c>
      <c r="B247">
        <v>7444</v>
      </c>
      <c r="C247">
        <v>7986</v>
      </c>
      <c r="D247">
        <v>1</v>
      </c>
      <c r="E247">
        <v>0</v>
      </c>
      <c r="F247">
        <v>0</v>
      </c>
      <c r="G247">
        <v>0</v>
      </c>
      <c r="H247">
        <v>7848</v>
      </c>
      <c r="I247">
        <v>6895</v>
      </c>
      <c r="J247">
        <f t="shared" si="17"/>
        <v>0</v>
      </c>
      <c r="K247">
        <f t="shared" si="18"/>
        <v>0</v>
      </c>
      <c r="L247">
        <f t="shared" si="15"/>
        <v>1</v>
      </c>
      <c r="M247">
        <v>6362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0</v>
      </c>
      <c r="AA247">
        <v>0</v>
      </c>
      <c r="AB247">
        <f t="shared" si="19"/>
        <v>0</v>
      </c>
      <c r="AC247">
        <f t="shared" si="16"/>
        <v>0</v>
      </c>
      <c r="AE247" t="s">
        <v>28</v>
      </c>
    </row>
    <row r="248" spans="1:39" x14ac:dyDescent="0.35">
      <c r="A248" s="1">
        <v>41162</v>
      </c>
      <c r="B248">
        <v>5029</v>
      </c>
      <c r="C248">
        <v>7444</v>
      </c>
      <c r="D248">
        <v>0</v>
      </c>
      <c r="E248">
        <v>1</v>
      </c>
      <c r="F248">
        <v>0</v>
      </c>
      <c r="G248">
        <v>0</v>
      </c>
      <c r="H248">
        <v>5397</v>
      </c>
      <c r="I248">
        <v>7564.333333333333</v>
      </c>
      <c r="J248">
        <f t="shared" si="17"/>
        <v>0</v>
      </c>
      <c r="K248">
        <f t="shared" si="18"/>
        <v>0</v>
      </c>
      <c r="L248">
        <f t="shared" si="15"/>
        <v>1</v>
      </c>
      <c r="M248">
        <v>6700.4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0</v>
      </c>
      <c r="AA248">
        <v>0</v>
      </c>
      <c r="AB248">
        <f t="shared" si="19"/>
        <v>0</v>
      </c>
      <c r="AC248">
        <f t="shared" si="16"/>
        <v>0</v>
      </c>
      <c r="AE248" s="4"/>
      <c r="AF248" s="4" t="s">
        <v>33</v>
      </c>
      <c r="AG248" s="4" t="s">
        <v>34</v>
      </c>
      <c r="AH248" s="4" t="s">
        <v>35</v>
      </c>
      <c r="AI248" s="4" t="s">
        <v>36</v>
      </c>
      <c r="AJ248" s="4" t="s">
        <v>37</v>
      </c>
    </row>
    <row r="249" spans="1:39" x14ac:dyDescent="0.35">
      <c r="A249" s="1">
        <v>41163</v>
      </c>
      <c r="B249">
        <v>5327</v>
      </c>
      <c r="C249">
        <v>5029</v>
      </c>
      <c r="D249">
        <v>0</v>
      </c>
      <c r="E249">
        <v>0</v>
      </c>
      <c r="F249">
        <v>0</v>
      </c>
      <c r="G249">
        <v>0</v>
      </c>
      <c r="H249">
        <v>5752</v>
      </c>
      <c r="I249">
        <v>6819.666666666667</v>
      </c>
      <c r="J249">
        <f t="shared" si="17"/>
        <v>0</v>
      </c>
      <c r="K249">
        <f t="shared" si="18"/>
        <v>0</v>
      </c>
      <c r="L249">
        <f t="shared" si="15"/>
        <v>1</v>
      </c>
      <c r="M249">
        <v>6631.6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0</v>
      </c>
      <c r="AA249">
        <v>0</v>
      </c>
      <c r="AB249">
        <f t="shared" si="19"/>
        <v>0</v>
      </c>
      <c r="AC249">
        <f t="shared" si="16"/>
        <v>0</v>
      </c>
      <c r="AE249" s="2" t="s">
        <v>29</v>
      </c>
      <c r="AF249" s="2">
        <v>10</v>
      </c>
      <c r="AG249" s="2">
        <v>315616212.52562857</v>
      </c>
      <c r="AH249" s="2">
        <v>31561621.252562858</v>
      </c>
      <c r="AI249" s="2">
        <v>59.232015707104615</v>
      </c>
      <c r="AJ249" s="2">
        <v>4.9489813789502576E-69</v>
      </c>
    </row>
    <row r="250" spans="1:39" x14ac:dyDescent="0.35">
      <c r="A250" s="1">
        <v>41164</v>
      </c>
      <c r="B250">
        <v>5012</v>
      </c>
      <c r="C250">
        <v>5327</v>
      </c>
      <c r="D250">
        <v>0</v>
      </c>
      <c r="E250">
        <v>0</v>
      </c>
      <c r="F250">
        <v>0</v>
      </c>
      <c r="G250">
        <v>0</v>
      </c>
      <c r="H250">
        <v>5373</v>
      </c>
      <c r="I250">
        <v>5933.333333333333</v>
      </c>
      <c r="J250">
        <f t="shared" si="17"/>
        <v>0</v>
      </c>
      <c r="K250">
        <f t="shared" si="18"/>
        <v>0</v>
      </c>
      <c r="L250">
        <f t="shared" si="15"/>
        <v>1</v>
      </c>
      <c r="M250">
        <v>6609.8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0</v>
      </c>
      <c r="AA250">
        <v>0</v>
      </c>
      <c r="AB250">
        <f t="shared" si="19"/>
        <v>0</v>
      </c>
      <c r="AC250">
        <f t="shared" si="16"/>
        <v>0</v>
      </c>
      <c r="AE250" s="2" t="s">
        <v>30</v>
      </c>
      <c r="AF250" s="2">
        <v>348</v>
      </c>
      <c r="AG250" s="2">
        <v>185430869.85598668</v>
      </c>
      <c r="AH250" s="2">
        <v>532847.32717237552</v>
      </c>
      <c r="AI250" s="2"/>
      <c r="AJ250" s="2"/>
    </row>
    <row r="251" spans="1:39" ht="15" thickBot="1" x14ac:dyDescent="0.4">
      <c r="A251" s="1">
        <v>41165</v>
      </c>
      <c r="B251">
        <v>6084</v>
      </c>
      <c r="C251">
        <v>5012</v>
      </c>
      <c r="D251">
        <v>0</v>
      </c>
      <c r="E251">
        <v>0</v>
      </c>
      <c r="F251">
        <v>1</v>
      </c>
      <c r="G251">
        <v>0</v>
      </c>
      <c r="H251">
        <v>5436</v>
      </c>
      <c r="I251">
        <v>5122.666666666667</v>
      </c>
      <c r="J251">
        <f t="shared" si="17"/>
        <v>0</v>
      </c>
      <c r="K251">
        <f t="shared" si="18"/>
        <v>0</v>
      </c>
      <c r="L251">
        <f t="shared" si="15"/>
        <v>1</v>
      </c>
      <c r="M251">
        <v>6159.6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0</v>
      </c>
      <c r="AA251">
        <v>0</v>
      </c>
      <c r="AB251">
        <f t="shared" si="19"/>
        <v>0</v>
      </c>
      <c r="AC251">
        <f t="shared" si="16"/>
        <v>0</v>
      </c>
      <c r="AE251" s="3" t="s">
        <v>31</v>
      </c>
      <c r="AF251" s="3">
        <v>358</v>
      </c>
      <c r="AG251" s="3">
        <v>501047082.38161528</v>
      </c>
      <c r="AH251" s="3"/>
      <c r="AI251" s="3"/>
      <c r="AJ251" s="3"/>
    </row>
    <row r="252" spans="1:39" ht="15" thickBot="1" x14ac:dyDescent="0.4">
      <c r="A252" s="1">
        <v>41166</v>
      </c>
      <c r="B252">
        <v>6172</v>
      </c>
      <c r="C252">
        <v>6084</v>
      </c>
      <c r="D252">
        <v>0</v>
      </c>
      <c r="E252">
        <v>0</v>
      </c>
      <c r="F252">
        <v>0</v>
      </c>
      <c r="G252">
        <v>1</v>
      </c>
      <c r="H252">
        <v>7263</v>
      </c>
      <c r="I252">
        <v>5474.333333333333</v>
      </c>
      <c r="J252">
        <f t="shared" si="17"/>
        <v>0</v>
      </c>
      <c r="K252">
        <f t="shared" si="18"/>
        <v>0</v>
      </c>
      <c r="L252">
        <f t="shared" si="15"/>
        <v>1</v>
      </c>
      <c r="M252">
        <v>5779.2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0</v>
      </c>
      <c r="AA252">
        <v>0</v>
      </c>
      <c r="AB252">
        <f t="shared" si="19"/>
        <v>0</v>
      </c>
      <c r="AC252">
        <f t="shared" si="16"/>
        <v>0</v>
      </c>
    </row>
    <row r="253" spans="1:39" x14ac:dyDescent="0.35">
      <c r="A253" s="1">
        <v>41167</v>
      </c>
      <c r="B253">
        <v>7222</v>
      </c>
      <c r="C253">
        <v>6172</v>
      </c>
      <c r="D253">
        <v>1</v>
      </c>
      <c r="E253">
        <v>0</v>
      </c>
      <c r="F253">
        <v>0</v>
      </c>
      <c r="G253">
        <v>0</v>
      </c>
      <c r="H253">
        <v>7986</v>
      </c>
      <c r="I253">
        <v>5756</v>
      </c>
      <c r="J253">
        <f t="shared" si="17"/>
        <v>0</v>
      </c>
      <c r="K253">
        <f t="shared" si="18"/>
        <v>0</v>
      </c>
      <c r="L253">
        <f t="shared" si="15"/>
        <v>1</v>
      </c>
      <c r="M253">
        <v>5524.8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0</v>
      </c>
      <c r="AA253">
        <v>0</v>
      </c>
      <c r="AB253">
        <f t="shared" si="19"/>
        <v>0</v>
      </c>
      <c r="AC253">
        <f t="shared" si="16"/>
        <v>1</v>
      </c>
      <c r="AE253" s="4"/>
      <c r="AF253" s="4" t="s">
        <v>38</v>
      </c>
      <c r="AG253" s="4" t="s">
        <v>6</v>
      </c>
      <c r="AH253" s="4" t="s">
        <v>39</v>
      </c>
      <c r="AI253" s="4" t="s">
        <v>40</v>
      </c>
      <c r="AJ253" s="4" t="s">
        <v>41</v>
      </c>
      <c r="AK253" s="4" t="s">
        <v>42</v>
      </c>
      <c r="AL253" s="4" t="s">
        <v>43</v>
      </c>
      <c r="AM253" s="4" t="s">
        <v>44</v>
      </c>
    </row>
    <row r="254" spans="1:39" x14ac:dyDescent="0.35">
      <c r="A254" s="1">
        <v>41168</v>
      </c>
      <c r="B254">
        <v>6819</v>
      </c>
      <c r="C254">
        <v>7222</v>
      </c>
      <c r="D254">
        <v>1</v>
      </c>
      <c r="E254">
        <v>0</v>
      </c>
      <c r="F254">
        <v>0</v>
      </c>
      <c r="G254">
        <v>0</v>
      </c>
      <c r="H254">
        <v>7444</v>
      </c>
      <c r="I254">
        <v>6492.666666666667</v>
      </c>
      <c r="J254">
        <f t="shared" si="17"/>
        <v>0</v>
      </c>
      <c r="K254">
        <f t="shared" si="18"/>
        <v>0</v>
      </c>
      <c r="L254">
        <f t="shared" si="15"/>
        <v>1</v>
      </c>
      <c r="M254">
        <v>5963.4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0</v>
      </c>
      <c r="AA254">
        <v>0</v>
      </c>
      <c r="AB254">
        <f t="shared" si="19"/>
        <v>0</v>
      </c>
      <c r="AC254">
        <f t="shared" si="16"/>
        <v>1</v>
      </c>
      <c r="AE254" s="2" t="s">
        <v>32</v>
      </c>
      <c r="AF254" s="2">
        <v>383.10192016200551</v>
      </c>
      <c r="AG254" s="2">
        <v>229.15712917651229</v>
      </c>
      <c r="AH254" s="2">
        <v>1.6717870464632787</v>
      </c>
      <c r="AI254" s="2">
        <v>9.5465186267659402E-2</v>
      </c>
      <c r="AJ254" s="2">
        <v>-67.605289243976642</v>
      </c>
      <c r="AK254" s="2">
        <v>833.80912956798761</v>
      </c>
      <c r="AL254" s="2">
        <v>-67.605289243976642</v>
      </c>
      <c r="AM254" s="2">
        <v>833.80912956798761</v>
      </c>
    </row>
    <row r="255" spans="1:39" x14ac:dyDescent="0.35">
      <c r="A255" s="1">
        <v>41169</v>
      </c>
      <c r="B255">
        <v>5059</v>
      </c>
      <c r="C255">
        <v>6819</v>
      </c>
      <c r="D255">
        <v>0</v>
      </c>
      <c r="E255">
        <v>1</v>
      </c>
      <c r="F255">
        <v>0</v>
      </c>
      <c r="G255">
        <v>0</v>
      </c>
      <c r="H255">
        <v>5029</v>
      </c>
      <c r="I255">
        <v>6737.666666666667</v>
      </c>
      <c r="J255">
        <f t="shared" si="17"/>
        <v>0</v>
      </c>
      <c r="K255">
        <f t="shared" si="18"/>
        <v>0</v>
      </c>
      <c r="L255">
        <f t="shared" si="15"/>
        <v>1</v>
      </c>
      <c r="M255">
        <v>6261.8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0</v>
      </c>
      <c r="AA255">
        <v>0</v>
      </c>
      <c r="AB255">
        <f t="shared" si="19"/>
        <v>0</v>
      </c>
      <c r="AC255">
        <f t="shared" si="16"/>
        <v>1</v>
      </c>
      <c r="AE255" s="2" t="s">
        <v>53</v>
      </c>
      <c r="AF255" s="2">
        <v>0.17268255192733761</v>
      </c>
      <c r="AG255" s="2">
        <v>7.0487882840779101E-2</v>
      </c>
      <c r="AH255" s="2">
        <v>2.44981896132985</v>
      </c>
      <c r="AI255" s="2">
        <v>1.4784927152713186E-2</v>
      </c>
      <c r="AJ255" s="2">
        <v>3.4046686282361627E-2</v>
      </c>
      <c r="AK255" s="2">
        <v>0.3113184175723136</v>
      </c>
      <c r="AL255" s="2">
        <v>3.4046686282361627E-2</v>
      </c>
      <c r="AM255" s="2">
        <v>0.3113184175723136</v>
      </c>
    </row>
    <row r="256" spans="1:39" x14ac:dyDescent="0.35">
      <c r="A256" s="1">
        <v>41170</v>
      </c>
      <c r="B256">
        <v>4676</v>
      </c>
      <c r="C256">
        <v>5059</v>
      </c>
      <c r="D256">
        <v>0</v>
      </c>
      <c r="E256">
        <v>0</v>
      </c>
      <c r="F256">
        <v>0</v>
      </c>
      <c r="G256">
        <v>0</v>
      </c>
      <c r="H256">
        <v>5327</v>
      </c>
      <c r="I256">
        <v>6366.666666666667</v>
      </c>
      <c r="J256">
        <f t="shared" si="17"/>
        <v>0</v>
      </c>
      <c r="K256">
        <f t="shared" si="18"/>
        <v>0</v>
      </c>
      <c r="L256">
        <f t="shared" si="15"/>
        <v>1</v>
      </c>
      <c r="M256">
        <v>6271.2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0</v>
      </c>
      <c r="AA256">
        <v>0</v>
      </c>
      <c r="AB256">
        <f t="shared" si="19"/>
        <v>0</v>
      </c>
      <c r="AC256">
        <f t="shared" si="16"/>
        <v>1</v>
      </c>
      <c r="AE256" s="2" t="s">
        <v>54</v>
      </c>
      <c r="AF256" s="2">
        <v>694.38826241964171</v>
      </c>
      <c r="AG256" s="2">
        <v>131.61540273575338</v>
      </c>
      <c r="AH256" s="2">
        <v>5.2758890523913644</v>
      </c>
      <c r="AI256" s="2">
        <v>2.3279913800601268E-7</v>
      </c>
      <c r="AJ256" s="2">
        <v>435.52653250076321</v>
      </c>
      <c r="AK256" s="2">
        <v>953.2499923385202</v>
      </c>
      <c r="AL256" s="2">
        <v>435.52653250076321</v>
      </c>
      <c r="AM256" s="2">
        <v>953.2499923385202</v>
      </c>
    </row>
    <row r="257" spans="1:39" x14ac:dyDescent="0.35">
      <c r="A257" s="1">
        <v>41171</v>
      </c>
      <c r="B257">
        <v>3000</v>
      </c>
      <c r="C257">
        <v>4676</v>
      </c>
      <c r="D257">
        <v>0</v>
      </c>
      <c r="E257">
        <v>0</v>
      </c>
      <c r="F257">
        <v>0</v>
      </c>
      <c r="G257">
        <v>0</v>
      </c>
      <c r="H257">
        <v>5012</v>
      </c>
      <c r="I257">
        <v>5518</v>
      </c>
      <c r="J257">
        <f t="shared" si="17"/>
        <v>0</v>
      </c>
      <c r="K257">
        <f t="shared" si="18"/>
        <v>0</v>
      </c>
      <c r="L257">
        <f t="shared" si="15"/>
        <v>1</v>
      </c>
      <c r="M257">
        <v>5989.6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0</v>
      </c>
      <c r="AA257">
        <v>0</v>
      </c>
      <c r="AB257">
        <f t="shared" si="19"/>
        <v>0</v>
      </c>
      <c r="AC257">
        <f t="shared" si="16"/>
        <v>1</v>
      </c>
      <c r="AE257" s="2" t="s">
        <v>15</v>
      </c>
      <c r="AF257" s="2">
        <v>-567.12654084522569</v>
      </c>
      <c r="AG257" s="2">
        <v>139.42563933450791</v>
      </c>
      <c r="AH257" s="2">
        <v>-4.0675914670513666</v>
      </c>
      <c r="AI257" s="2">
        <v>5.880020093225117E-5</v>
      </c>
      <c r="AJ257" s="2">
        <v>-841.34947708954076</v>
      </c>
      <c r="AK257" s="2">
        <v>-292.90360460091063</v>
      </c>
      <c r="AL257" s="2">
        <v>-841.34947708954076</v>
      </c>
      <c r="AM257" s="2">
        <v>-292.90360460091063</v>
      </c>
    </row>
    <row r="258" spans="1:39" x14ac:dyDescent="0.35">
      <c r="A258" s="1">
        <v>41172</v>
      </c>
      <c r="B258">
        <v>5739</v>
      </c>
      <c r="C258">
        <v>3000</v>
      </c>
      <c r="D258">
        <v>0</v>
      </c>
      <c r="E258">
        <v>0</v>
      </c>
      <c r="F258">
        <v>1</v>
      </c>
      <c r="G258">
        <v>0</v>
      </c>
      <c r="H258">
        <v>6084</v>
      </c>
      <c r="I258">
        <v>4245</v>
      </c>
      <c r="J258">
        <f t="shared" si="17"/>
        <v>0</v>
      </c>
      <c r="K258">
        <f t="shared" si="18"/>
        <v>0</v>
      </c>
      <c r="L258">
        <f t="shared" ref="L258:L321" si="20">IF(MONTH(A258)&gt;=6,1,0)</f>
        <v>1</v>
      </c>
      <c r="M258">
        <v>5355.2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0</v>
      </c>
      <c r="AA258">
        <v>0</v>
      </c>
      <c r="AB258">
        <f t="shared" si="19"/>
        <v>0</v>
      </c>
      <c r="AC258">
        <f t="shared" ref="AC258:AC321" si="21">IF(DAY(A258)&gt;=15,1,0)</f>
        <v>1</v>
      </c>
      <c r="AE258" s="2" t="s">
        <v>18</v>
      </c>
      <c r="AF258" s="2">
        <v>555.18707987422374</v>
      </c>
      <c r="AG258" s="2">
        <v>138.81030632969239</v>
      </c>
      <c r="AH258" s="2">
        <v>3.999609932101027</v>
      </c>
      <c r="AI258" s="2">
        <v>7.7524324833964399E-5</v>
      </c>
      <c r="AJ258" s="2">
        <v>282.17438318236083</v>
      </c>
      <c r="AK258" s="2">
        <v>828.19977656608671</v>
      </c>
      <c r="AL258" s="2">
        <v>282.17438318236083</v>
      </c>
      <c r="AM258" s="2">
        <v>828.19977656608671</v>
      </c>
    </row>
    <row r="259" spans="1:39" x14ac:dyDescent="0.35">
      <c r="A259" s="1">
        <v>41173</v>
      </c>
      <c r="B259">
        <v>4628.5</v>
      </c>
      <c r="C259">
        <v>5739</v>
      </c>
      <c r="D259">
        <v>0</v>
      </c>
      <c r="E259">
        <v>0</v>
      </c>
      <c r="F259">
        <v>0</v>
      </c>
      <c r="G259">
        <v>1</v>
      </c>
      <c r="H259">
        <v>6172</v>
      </c>
      <c r="I259">
        <v>4471.666666666667</v>
      </c>
      <c r="J259">
        <f t="shared" ref="J259:J322" si="22">IF(DAY(A259)&gt;27,1,0)</f>
        <v>0</v>
      </c>
      <c r="K259">
        <f t="shared" ref="K259:K322" si="23">IF(MONTH(A259)&lt;=6,1,0)</f>
        <v>0</v>
      </c>
      <c r="L259">
        <f t="shared" si="20"/>
        <v>1</v>
      </c>
      <c r="M259">
        <v>5058.6000000000004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0</v>
      </c>
      <c r="AA259">
        <v>0</v>
      </c>
      <c r="AB259">
        <f t="shared" ref="AB259:AB322" si="24">IF(MONTH(R259)&gt;=10,1,0)</f>
        <v>0</v>
      </c>
      <c r="AC259">
        <f t="shared" si="21"/>
        <v>1</v>
      </c>
      <c r="AE259" s="2" t="s">
        <v>19</v>
      </c>
      <c r="AF259" s="2">
        <v>566.32694564947053</v>
      </c>
      <c r="AG259" s="2">
        <v>144.45300558002134</v>
      </c>
      <c r="AH259" s="2">
        <v>3.9204926430952485</v>
      </c>
      <c r="AI259" s="2">
        <v>1.064348446566842E-4</v>
      </c>
      <c r="AJ259" s="2">
        <v>282.21616424266932</v>
      </c>
      <c r="AK259" s="2">
        <v>850.4377270562718</v>
      </c>
      <c r="AL259" s="2">
        <v>282.21616424266932</v>
      </c>
      <c r="AM259" s="2">
        <v>850.4377270562718</v>
      </c>
    </row>
    <row r="260" spans="1:39" x14ac:dyDescent="0.35">
      <c r="A260" s="1">
        <v>41174</v>
      </c>
      <c r="B260">
        <v>6288</v>
      </c>
      <c r="C260">
        <v>4628.5</v>
      </c>
      <c r="D260">
        <v>1</v>
      </c>
      <c r="E260">
        <v>0</v>
      </c>
      <c r="F260">
        <v>0</v>
      </c>
      <c r="G260">
        <v>0</v>
      </c>
      <c r="H260">
        <v>7222</v>
      </c>
      <c r="I260">
        <v>4455.833333333333</v>
      </c>
      <c r="J260">
        <f t="shared" si="22"/>
        <v>0</v>
      </c>
      <c r="K260">
        <f t="shared" si="23"/>
        <v>0</v>
      </c>
      <c r="L260">
        <f t="shared" si="20"/>
        <v>1</v>
      </c>
      <c r="M260">
        <v>4620.5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0</v>
      </c>
      <c r="AA260">
        <v>0</v>
      </c>
      <c r="AB260">
        <f t="shared" si="24"/>
        <v>0</v>
      </c>
      <c r="AC260">
        <f t="shared" si="21"/>
        <v>1</v>
      </c>
      <c r="AE260" s="2" t="s">
        <v>55</v>
      </c>
      <c r="AF260" s="2">
        <v>0.45329795121750183</v>
      </c>
      <c r="AG260" s="2">
        <v>8.7458736068703441E-2</v>
      </c>
      <c r="AH260" s="2">
        <v>5.1829922497555012</v>
      </c>
      <c r="AI260" s="2">
        <v>3.7090376026001804E-7</v>
      </c>
      <c r="AJ260" s="2">
        <v>0.2812837397751119</v>
      </c>
      <c r="AK260" s="2">
        <v>0.62531216265989176</v>
      </c>
      <c r="AL260" s="2">
        <v>0.2812837397751119</v>
      </c>
      <c r="AM260" s="2">
        <v>0.62531216265989176</v>
      </c>
    </row>
    <row r="261" spans="1:39" x14ac:dyDescent="0.35">
      <c r="A261" s="1">
        <v>41175</v>
      </c>
      <c r="B261">
        <v>6844</v>
      </c>
      <c r="C261">
        <v>6288</v>
      </c>
      <c r="D261">
        <v>1</v>
      </c>
      <c r="E261">
        <v>0</v>
      </c>
      <c r="F261">
        <v>0</v>
      </c>
      <c r="G261">
        <v>0</v>
      </c>
      <c r="H261">
        <v>6819</v>
      </c>
      <c r="I261">
        <v>5551.833333333333</v>
      </c>
      <c r="J261">
        <f t="shared" si="22"/>
        <v>0</v>
      </c>
      <c r="K261">
        <f t="shared" si="23"/>
        <v>0</v>
      </c>
      <c r="L261">
        <f t="shared" si="20"/>
        <v>1</v>
      </c>
      <c r="M261">
        <v>4866.3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0</v>
      </c>
      <c r="AA261">
        <v>0</v>
      </c>
      <c r="AB261">
        <f t="shared" si="24"/>
        <v>0</v>
      </c>
      <c r="AC261">
        <f t="shared" si="21"/>
        <v>1</v>
      </c>
      <c r="AE261" s="2" t="s">
        <v>21</v>
      </c>
      <c r="AF261" s="2">
        <v>0.23299389212656049</v>
      </c>
      <c r="AG261" s="2">
        <v>4.6827361661876413E-2</v>
      </c>
      <c r="AH261" s="2">
        <v>4.9755929836262363</v>
      </c>
      <c r="AI261" s="2">
        <v>1.0245389071463754E-6</v>
      </c>
      <c r="AJ261" s="2">
        <v>0.14089363945577332</v>
      </c>
      <c r="AK261" s="2">
        <v>0.32509414479734766</v>
      </c>
      <c r="AL261" s="2">
        <v>0.14089363945577332</v>
      </c>
      <c r="AM261" s="2">
        <v>0.32509414479734766</v>
      </c>
    </row>
    <row r="262" spans="1:39" x14ac:dyDescent="0.35">
      <c r="A262" s="1">
        <v>41176</v>
      </c>
      <c r="B262">
        <v>4615</v>
      </c>
      <c r="C262">
        <v>6844</v>
      </c>
      <c r="D262">
        <v>0</v>
      </c>
      <c r="E262">
        <v>1</v>
      </c>
      <c r="F262">
        <v>0</v>
      </c>
      <c r="G262">
        <v>0</v>
      </c>
      <c r="H262">
        <v>5059</v>
      </c>
      <c r="I262">
        <v>5920.166666666667</v>
      </c>
      <c r="J262">
        <f t="shared" si="22"/>
        <v>0</v>
      </c>
      <c r="K262">
        <f t="shared" si="23"/>
        <v>0</v>
      </c>
      <c r="L262">
        <f t="shared" si="20"/>
        <v>1</v>
      </c>
      <c r="M262">
        <v>5299.9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0</v>
      </c>
      <c r="AA262">
        <v>0</v>
      </c>
      <c r="AB262">
        <f t="shared" si="24"/>
        <v>0</v>
      </c>
      <c r="AC262">
        <f t="shared" si="21"/>
        <v>1</v>
      </c>
      <c r="AE262" s="2" t="s">
        <v>93</v>
      </c>
      <c r="AF262" s="2">
        <v>417.98532089193401</v>
      </c>
      <c r="AG262" s="2">
        <v>215.85384480365147</v>
      </c>
      <c r="AH262" s="2">
        <v>1.9364274992282333</v>
      </c>
      <c r="AI262" s="2">
        <v>5.362471272948148E-2</v>
      </c>
      <c r="AJ262" s="2">
        <v>-6.5569326290934669</v>
      </c>
      <c r="AK262" s="2">
        <v>842.52757441296148</v>
      </c>
      <c r="AL262" s="2">
        <v>-6.5569326290934669</v>
      </c>
      <c r="AM262" s="2">
        <v>842.52757441296148</v>
      </c>
    </row>
    <row r="263" spans="1:39" x14ac:dyDescent="0.35">
      <c r="A263" s="1">
        <v>41177</v>
      </c>
      <c r="B263">
        <v>5412</v>
      </c>
      <c r="C263">
        <v>4615</v>
      </c>
      <c r="D263">
        <v>0</v>
      </c>
      <c r="E263">
        <v>0</v>
      </c>
      <c r="F263">
        <v>0</v>
      </c>
      <c r="G263">
        <v>0</v>
      </c>
      <c r="H263">
        <v>4676</v>
      </c>
      <c r="I263">
        <v>5915.666666666667</v>
      </c>
      <c r="J263">
        <f t="shared" si="22"/>
        <v>0</v>
      </c>
      <c r="K263">
        <f t="shared" si="23"/>
        <v>0</v>
      </c>
      <c r="L263">
        <f t="shared" si="20"/>
        <v>1</v>
      </c>
      <c r="M263">
        <v>5622.9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0</v>
      </c>
      <c r="AA263">
        <v>0</v>
      </c>
      <c r="AB263">
        <f t="shared" si="24"/>
        <v>0</v>
      </c>
      <c r="AC263">
        <f t="shared" si="21"/>
        <v>1</v>
      </c>
      <c r="AE263" s="2" t="s">
        <v>89</v>
      </c>
      <c r="AF263" s="2">
        <v>167.4568999719724</v>
      </c>
      <c r="AG263" s="2">
        <v>143.31611846230913</v>
      </c>
      <c r="AH263" s="2">
        <v>1.1684442878350216</v>
      </c>
      <c r="AI263" s="2">
        <v>0.2434274151823366</v>
      </c>
      <c r="AJ263" s="2">
        <v>-114.41784705058325</v>
      </c>
      <c r="AK263" s="2">
        <v>449.33164699452806</v>
      </c>
      <c r="AL263" s="2">
        <v>-114.41784705058325</v>
      </c>
      <c r="AM263" s="2">
        <v>449.33164699452806</v>
      </c>
    </row>
    <row r="264" spans="1:39" ht="15" thickBot="1" x14ac:dyDescent="0.4">
      <c r="A264" s="1">
        <v>41178</v>
      </c>
      <c r="B264">
        <v>5273</v>
      </c>
      <c r="C264">
        <v>5412</v>
      </c>
      <c r="D264">
        <v>0</v>
      </c>
      <c r="E264">
        <v>0</v>
      </c>
      <c r="F264">
        <v>0</v>
      </c>
      <c r="G264">
        <v>0</v>
      </c>
      <c r="H264">
        <v>3000</v>
      </c>
      <c r="I264">
        <v>5623.666666666667</v>
      </c>
      <c r="J264">
        <f t="shared" si="22"/>
        <v>0</v>
      </c>
      <c r="K264">
        <f t="shared" si="23"/>
        <v>0</v>
      </c>
      <c r="L264">
        <f t="shared" si="20"/>
        <v>1</v>
      </c>
      <c r="M264">
        <v>5557.5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0</v>
      </c>
      <c r="AA264">
        <v>0</v>
      </c>
      <c r="AB264">
        <f t="shared" si="24"/>
        <v>0</v>
      </c>
      <c r="AC264">
        <f t="shared" si="21"/>
        <v>1</v>
      </c>
      <c r="AE264" s="3" t="s">
        <v>88</v>
      </c>
      <c r="AF264" s="3">
        <v>37.906299284833814</v>
      </c>
      <c r="AG264" s="3">
        <v>145.75314266595552</v>
      </c>
      <c r="AH264" s="3">
        <v>0.26007191743171809</v>
      </c>
      <c r="AI264" s="3">
        <v>0.7949621028688163</v>
      </c>
      <c r="AJ264" s="3">
        <v>-248.76159723312443</v>
      </c>
      <c r="AK264" s="3">
        <v>324.57419580279208</v>
      </c>
      <c r="AL264" s="3">
        <v>-248.76159723312443</v>
      </c>
      <c r="AM264" s="3">
        <v>324.57419580279208</v>
      </c>
    </row>
    <row r="265" spans="1:39" x14ac:dyDescent="0.35">
      <c r="A265" s="1">
        <v>41179</v>
      </c>
      <c r="B265">
        <v>4996</v>
      </c>
      <c r="C265">
        <v>5273</v>
      </c>
      <c r="D265">
        <v>0</v>
      </c>
      <c r="E265">
        <v>0</v>
      </c>
      <c r="F265">
        <v>1</v>
      </c>
      <c r="G265">
        <v>0</v>
      </c>
      <c r="H265">
        <v>5739</v>
      </c>
      <c r="I265">
        <v>5100</v>
      </c>
      <c r="J265">
        <f t="shared" si="22"/>
        <v>0</v>
      </c>
      <c r="K265">
        <f t="shared" si="23"/>
        <v>0</v>
      </c>
      <c r="L265">
        <f t="shared" si="20"/>
        <v>1</v>
      </c>
      <c r="M265">
        <v>5686.4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0</v>
      </c>
      <c r="AA265">
        <v>0</v>
      </c>
      <c r="AB265">
        <f t="shared" si="24"/>
        <v>0</v>
      </c>
      <c r="AC265">
        <f t="shared" si="21"/>
        <v>1</v>
      </c>
    </row>
    <row r="266" spans="1:39" x14ac:dyDescent="0.35">
      <c r="A266" s="1">
        <v>41180</v>
      </c>
      <c r="B266">
        <v>5590</v>
      </c>
      <c r="C266">
        <v>4996</v>
      </c>
      <c r="D266">
        <v>0</v>
      </c>
      <c r="E266">
        <v>0</v>
      </c>
      <c r="F266">
        <v>0</v>
      </c>
      <c r="G266">
        <v>1</v>
      </c>
      <c r="H266">
        <v>4628.5</v>
      </c>
      <c r="I266">
        <v>5227</v>
      </c>
      <c r="J266">
        <f t="shared" si="22"/>
        <v>1</v>
      </c>
      <c r="K266">
        <f t="shared" si="23"/>
        <v>0</v>
      </c>
      <c r="L266">
        <f t="shared" si="20"/>
        <v>1</v>
      </c>
      <c r="M266">
        <v>5428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0</v>
      </c>
      <c r="AA266">
        <v>0</v>
      </c>
      <c r="AB266">
        <f t="shared" si="24"/>
        <v>0</v>
      </c>
      <c r="AC266">
        <f t="shared" si="21"/>
        <v>1</v>
      </c>
      <c r="AE266" s="15" t="s">
        <v>22</v>
      </c>
      <c r="AF266" s="15"/>
    </row>
    <row r="267" spans="1:39" ht="15" thickBot="1" x14ac:dyDescent="0.4">
      <c r="A267" s="1">
        <v>41181</v>
      </c>
      <c r="B267">
        <v>6648</v>
      </c>
      <c r="C267">
        <v>5590</v>
      </c>
      <c r="D267">
        <v>1</v>
      </c>
      <c r="E267">
        <v>0</v>
      </c>
      <c r="F267">
        <v>0</v>
      </c>
      <c r="G267">
        <v>0</v>
      </c>
      <c r="H267">
        <v>6288</v>
      </c>
      <c r="I267">
        <v>5286.333333333333</v>
      </c>
      <c r="J267">
        <f t="shared" si="22"/>
        <v>1</v>
      </c>
      <c r="K267">
        <f t="shared" si="23"/>
        <v>0</v>
      </c>
      <c r="L267">
        <f t="shared" si="20"/>
        <v>1</v>
      </c>
      <c r="M267">
        <v>5177.2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0</v>
      </c>
      <c r="AA267">
        <v>0</v>
      </c>
      <c r="AB267">
        <f t="shared" si="24"/>
        <v>0</v>
      </c>
      <c r="AC267">
        <f t="shared" si="21"/>
        <v>1</v>
      </c>
    </row>
    <row r="268" spans="1:39" x14ac:dyDescent="0.35">
      <c r="A268" s="1">
        <v>41182</v>
      </c>
      <c r="B268">
        <v>6569</v>
      </c>
      <c r="C268">
        <v>6648</v>
      </c>
      <c r="D268">
        <v>1</v>
      </c>
      <c r="E268">
        <v>0</v>
      </c>
      <c r="F268">
        <v>0</v>
      </c>
      <c r="G268">
        <v>0</v>
      </c>
      <c r="H268">
        <v>6844</v>
      </c>
      <c r="I268">
        <v>5744.666666666667</v>
      </c>
      <c r="J268">
        <f t="shared" si="22"/>
        <v>1</v>
      </c>
      <c r="K268">
        <f t="shared" si="23"/>
        <v>0</v>
      </c>
      <c r="L268">
        <f t="shared" si="20"/>
        <v>1</v>
      </c>
      <c r="M268">
        <v>5583.8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0</v>
      </c>
      <c r="AA268">
        <v>0</v>
      </c>
      <c r="AB268">
        <f t="shared" si="24"/>
        <v>0</v>
      </c>
      <c r="AC268">
        <f t="shared" si="21"/>
        <v>1</v>
      </c>
      <c r="AE268" s="5" t="s">
        <v>23</v>
      </c>
      <c r="AF268" s="5"/>
    </row>
    <row r="269" spans="1:39" x14ac:dyDescent="0.35">
      <c r="A269" s="1">
        <v>41183</v>
      </c>
      <c r="B269">
        <v>4396</v>
      </c>
      <c r="C269">
        <v>6569</v>
      </c>
      <c r="D269">
        <v>0</v>
      </c>
      <c r="E269">
        <v>1</v>
      </c>
      <c r="F269">
        <v>0</v>
      </c>
      <c r="G269">
        <v>0</v>
      </c>
      <c r="H269">
        <v>4615</v>
      </c>
      <c r="I269">
        <v>6269</v>
      </c>
      <c r="J269">
        <f t="shared" si="22"/>
        <v>0</v>
      </c>
      <c r="K269">
        <f t="shared" si="23"/>
        <v>0</v>
      </c>
      <c r="L269">
        <f t="shared" si="20"/>
        <v>1</v>
      </c>
      <c r="M269">
        <v>5815.2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</v>
      </c>
      <c r="AA269">
        <v>0</v>
      </c>
      <c r="AB269">
        <f t="shared" si="24"/>
        <v>0</v>
      </c>
      <c r="AC269">
        <f t="shared" si="21"/>
        <v>0</v>
      </c>
      <c r="AE269" s="2" t="s">
        <v>24</v>
      </c>
      <c r="AF269" s="2">
        <v>0.79021964084619234</v>
      </c>
    </row>
    <row r="270" spans="1:39" x14ac:dyDescent="0.35">
      <c r="A270" s="1">
        <v>41184</v>
      </c>
      <c r="B270">
        <v>5205</v>
      </c>
      <c r="C270">
        <v>4396</v>
      </c>
      <c r="D270">
        <v>0</v>
      </c>
      <c r="E270">
        <v>0</v>
      </c>
      <c r="F270">
        <v>0</v>
      </c>
      <c r="G270">
        <v>0</v>
      </c>
      <c r="H270">
        <v>5412</v>
      </c>
      <c r="I270">
        <v>5871</v>
      </c>
      <c r="J270">
        <f t="shared" si="22"/>
        <v>0</v>
      </c>
      <c r="K270">
        <f t="shared" si="23"/>
        <v>0</v>
      </c>
      <c r="L270">
        <f t="shared" si="20"/>
        <v>1</v>
      </c>
      <c r="M270">
        <v>5639.8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1</v>
      </c>
      <c r="AA270">
        <v>0</v>
      </c>
      <c r="AB270">
        <f t="shared" si="24"/>
        <v>0</v>
      </c>
      <c r="AC270">
        <f t="shared" si="21"/>
        <v>0</v>
      </c>
      <c r="AE270" s="2" t="s">
        <v>25</v>
      </c>
      <c r="AF270" s="2">
        <v>0.62444708077908495</v>
      </c>
    </row>
    <row r="271" spans="1:39" x14ac:dyDescent="0.35">
      <c r="A271" s="1">
        <v>41185</v>
      </c>
      <c r="B271">
        <v>5350</v>
      </c>
      <c r="C271">
        <v>5205</v>
      </c>
      <c r="D271">
        <v>0</v>
      </c>
      <c r="E271">
        <v>0</v>
      </c>
      <c r="F271">
        <v>0</v>
      </c>
      <c r="G271">
        <v>0</v>
      </c>
      <c r="H271">
        <v>5273</v>
      </c>
      <c r="I271">
        <v>5390</v>
      </c>
      <c r="J271">
        <f t="shared" si="22"/>
        <v>0</v>
      </c>
      <c r="K271">
        <f t="shared" si="23"/>
        <v>0</v>
      </c>
      <c r="L271">
        <f t="shared" si="20"/>
        <v>1</v>
      </c>
      <c r="M271">
        <v>5681.6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0</v>
      </c>
      <c r="AB271">
        <f t="shared" si="24"/>
        <v>0</v>
      </c>
      <c r="AC271">
        <f t="shared" si="21"/>
        <v>0</v>
      </c>
      <c r="AE271" s="2" t="s">
        <v>26</v>
      </c>
      <c r="AF271" s="2">
        <v>0.61586301405403565</v>
      </c>
    </row>
    <row r="272" spans="1:39" x14ac:dyDescent="0.35">
      <c r="A272" s="1">
        <v>41186</v>
      </c>
      <c r="B272">
        <v>4939</v>
      </c>
      <c r="C272">
        <v>5350</v>
      </c>
      <c r="D272">
        <v>0</v>
      </c>
      <c r="E272">
        <v>0</v>
      </c>
      <c r="F272">
        <v>1</v>
      </c>
      <c r="G272">
        <v>0</v>
      </c>
      <c r="H272">
        <v>4996</v>
      </c>
      <c r="I272">
        <v>4983.666666666667</v>
      </c>
      <c r="J272">
        <f t="shared" si="22"/>
        <v>0</v>
      </c>
      <c r="K272">
        <f t="shared" si="23"/>
        <v>0</v>
      </c>
      <c r="L272">
        <f t="shared" si="20"/>
        <v>1</v>
      </c>
      <c r="M272">
        <v>5633.6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</v>
      </c>
      <c r="AA272">
        <v>0</v>
      </c>
      <c r="AB272">
        <f t="shared" si="24"/>
        <v>0</v>
      </c>
      <c r="AC272">
        <f t="shared" si="21"/>
        <v>0</v>
      </c>
      <c r="AE272" s="2" t="s">
        <v>6</v>
      </c>
      <c r="AF272" s="2">
        <v>733.23099937495397</v>
      </c>
    </row>
    <row r="273" spans="1:39" ht="15" thickBot="1" x14ac:dyDescent="0.4">
      <c r="A273" s="1">
        <v>41187</v>
      </c>
      <c r="B273">
        <v>6693</v>
      </c>
      <c r="C273">
        <v>4939</v>
      </c>
      <c r="D273">
        <v>0</v>
      </c>
      <c r="E273">
        <v>0</v>
      </c>
      <c r="F273">
        <v>0</v>
      </c>
      <c r="G273">
        <v>1</v>
      </c>
      <c r="H273">
        <v>5590</v>
      </c>
      <c r="I273">
        <v>5164.666666666667</v>
      </c>
      <c r="J273">
        <f t="shared" si="22"/>
        <v>0</v>
      </c>
      <c r="K273">
        <f t="shared" si="23"/>
        <v>0</v>
      </c>
      <c r="L273">
        <f t="shared" si="20"/>
        <v>1</v>
      </c>
      <c r="M273">
        <v>5291.8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0</v>
      </c>
      <c r="AB273">
        <f t="shared" si="24"/>
        <v>0</v>
      </c>
      <c r="AC273">
        <f t="shared" si="21"/>
        <v>0</v>
      </c>
      <c r="AE273" s="3" t="s">
        <v>27</v>
      </c>
      <c r="AF273" s="3">
        <v>359</v>
      </c>
    </row>
    <row r="274" spans="1:39" x14ac:dyDescent="0.35">
      <c r="A274" s="1">
        <v>41188</v>
      </c>
      <c r="B274">
        <v>7112</v>
      </c>
      <c r="C274">
        <v>6693</v>
      </c>
      <c r="D274">
        <v>1</v>
      </c>
      <c r="E274">
        <v>0</v>
      </c>
      <c r="F274">
        <v>0</v>
      </c>
      <c r="G274">
        <v>0</v>
      </c>
      <c r="H274">
        <v>6648</v>
      </c>
      <c r="I274">
        <v>5660.666666666667</v>
      </c>
      <c r="J274">
        <f t="shared" si="22"/>
        <v>0</v>
      </c>
      <c r="K274">
        <f t="shared" si="23"/>
        <v>0</v>
      </c>
      <c r="L274">
        <f t="shared" si="20"/>
        <v>1</v>
      </c>
      <c r="M274">
        <v>5316.6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</v>
      </c>
      <c r="AA274">
        <v>0</v>
      </c>
      <c r="AB274">
        <f t="shared" si="24"/>
        <v>0</v>
      </c>
      <c r="AC274">
        <f t="shared" si="21"/>
        <v>0</v>
      </c>
    </row>
    <row r="275" spans="1:39" ht="15" thickBot="1" x14ac:dyDescent="0.4">
      <c r="A275" s="1">
        <v>41189</v>
      </c>
      <c r="B275">
        <v>6933</v>
      </c>
      <c r="C275">
        <v>7112</v>
      </c>
      <c r="D275">
        <v>1</v>
      </c>
      <c r="E275">
        <v>0</v>
      </c>
      <c r="F275">
        <v>0</v>
      </c>
      <c r="G275">
        <v>0</v>
      </c>
      <c r="H275">
        <v>6569</v>
      </c>
      <c r="I275">
        <v>6248</v>
      </c>
      <c r="J275">
        <f t="shared" si="22"/>
        <v>0</v>
      </c>
      <c r="K275">
        <f t="shared" si="23"/>
        <v>0</v>
      </c>
      <c r="L275">
        <f t="shared" si="20"/>
        <v>1</v>
      </c>
      <c r="M275">
        <v>5859.8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1</v>
      </c>
      <c r="AA275">
        <v>0</v>
      </c>
      <c r="AB275">
        <f t="shared" si="24"/>
        <v>0</v>
      </c>
      <c r="AC275">
        <f t="shared" si="21"/>
        <v>0</v>
      </c>
      <c r="AE275" t="s">
        <v>28</v>
      </c>
    </row>
    <row r="276" spans="1:39" x14ac:dyDescent="0.35">
      <c r="A276" s="1">
        <v>41190</v>
      </c>
      <c r="B276">
        <v>4621</v>
      </c>
      <c r="C276">
        <v>6933</v>
      </c>
      <c r="D276">
        <v>0</v>
      </c>
      <c r="E276">
        <v>1</v>
      </c>
      <c r="F276">
        <v>0</v>
      </c>
      <c r="G276">
        <v>0</v>
      </c>
      <c r="H276">
        <v>4396</v>
      </c>
      <c r="I276">
        <v>6912.666666666667</v>
      </c>
      <c r="J276">
        <f t="shared" si="22"/>
        <v>0</v>
      </c>
      <c r="K276">
        <f t="shared" si="23"/>
        <v>0</v>
      </c>
      <c r="L276">
        <f t="shared" si="20"/>
        <v>1</v>
      </c>
      <c r="M276">
        <v>6205.4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1</v>
      </c>
      <c r="AA276">
        <v>0</v>
      </c>
      <c r="AB276">
        <f t="shared" si="24"/>
        <v>0</v>
      </c>
      <c r="AC276">
        <f t="shared" si="21"/>
        <v>0</v>
      </c>
      <c r="AE276" s="4"/>
      <c r="AF276" s="4" t="s">
        <v>33</v>
      </c>
      <c r="AG276" s="4" t="s">
        <v>34</v>
      </c>
      <c r="AH276" s="4" t="s">
        <v>35</v>
      </c>
      <c r="AI276" s="4" t="s">
        <v>36</v>
      </c>
      <c r="AJ276" s="4" t="s">
        <v>37</v>
      </c>
    </row>
    <row r="277" spans="1:39" x14ac:dyDescent="0.35">
      <c r="A277" s="1">
        <v>41191</v>
      </c>
      <c r="B277">
        <v>5251</v>
      </c>
      <c r="C277">
        <v>4621</v>
      </c>
      <c r="D277">
        <v>0</v>
      </c>
      <c r="E277">
        <v>0</v>
      </c>
      <c r="F277">
        <v>0</v>
      </c>
      <c r="G277">
        <v>0</v>
      </c>
      <c r="H277">
        <v>5205</v>
      </c>
      <c r="I277">
        <v>6222</v>
      </c>
      <c r="J277">
        <f t="shared" si="22"/>
        <v>0</v>
      </c>
      <c r="K277">
        <f t="shared" si="23"/>
        <v>0</v>
      </c>
      <c r="L277">
        <f t="shared" si="20"/>
        <v>1</v>
      </c>
      <c r="M277">
        <v>6059.6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1</v>
      </c>
      <c r="AA277">
        <v>0</v>
      </c>
      <c r="AB277">
        <f t="shared" si="24"/>
        <v>0</v>
      </c>
      <c r="AC277">
        <f t="shared" si="21"/>
        <v>0</v>
      </c>
      <c r="AE277" s="2" t="s">
        <v>29</v>
      </c>
      <c r="AF277" s="2">
        <v>8</v>
      </c>
      <c r="AG277" s="2">
        <v>312877387.92607749</v>
      </c>
      <c r="AH277" s="2">
        <v>39109673.490759686</v>
      </c>
      <c r="AI277" s="2">
        <v>72.744900614164976</v>
      </c>
      <c r="AJ277" s="2">
        <v>8.3975191126868705E-70</v>
      </c>
    </row>
    <row r="278" spans="1:39" x14ac:dyDescent="0.35">
      <c r="A278" s="1">
        <v>41192</v>
      </c>
      <c r="B278">
        <v>5459</v>
      </c>
      <c r="C278">
        <v>5251</v>
      </c>
      <c r="D278">
        <v>0</v>
      </c>
      <c r="E278">
        <v>0</v>
      </c>
      <c r="F278">
        <v>0</v>
      </c>
      <c r="G278">
        <v>0</v>
      </c>
      <c r="H278">
        <v>5350</v>
      </c>
      <c r="I278">
        <v>5601.666666666667</v>
      </c>
      <c r="J278">
        <f t="shared" si="22"/>
        <v>0</v>
      </c>
      <c r="K278">
        <f t="shared" si="23"/>
        <v>0</v>
      </c>
      <c r="L278">
        <f t="shared" si="20"/>
        <v>1</v>
      </c>
      <c r="M278">
        <v>6122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1</v>
      </c>
      <c r="AA278">
        <v>0</v>
      </c>
      <c r="AB278">
        <f t="shared" si="24"/>
        <v>0</v>
      </c>
      <c r="AC278">
        <f t="shared" si="21"/>
        <v>0</v>
      </c>
      <c r="AE278" s="2" t="s">
        <v>30</v>
      </c>
      <c r="AF278" s="2">
        <v>350</v>
      </c>
      <c r="AG278" s="2">
        <v>188169694.45553783</v>
      </c>
      <c r="AH278" s="2">
        <v>537627.69844439381</v>
      </c>
      <c r="AI278" s="2"/>
      <c r="AJ278" s="2"/>
    </row>
    <row r="279" spans="1:39" ht="15" thickBot="1" x14ac:dyDescent="0.4">
      <c r="A279" s="1">
        <v>41193</v>
      </c>
      <c r="B279">
        <v>5194</v>
      </c>
      <c r="C279">
        <v>5459</v>
      </c>
      <c r="D279">
        <v>0</v>
      </c>
      <c r="E279">
        <v>0</v>
      </c>
      <c r="F279">
        <v>1</v>
      </c>
      <c r="G279">
        <v>0</v>
      </c>
      <c r="H279">
        <v>4939</v>
      </c>
      <c r="I279">
        <v>5110.333333333333</v>
      </c>
      <c r="J279">
        <f t="shared" si="22"/>
        <v>0</v>
      </c>
      <c r="K279">
        <f t="shared" si="23"/>
        <v>0</v>
      </c>
      <c r="L279">
        <f t="shared" si="20"/>
        <v>1</v>
      </c>
      <c r="M279">
        <v>5875.2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1</v>
      </c>
      <c r="AA279">
        <v>0</v>
      </c>
      <c r="AB279">
        <f t="shared" si="24"/>
        <v>0</v>
      </c>
      <c r="AC279">
        <f t="shared" si="21"/>
        <v>0</v>
      </c>
      <c r="AE279" s="3" t="s">
        <v>31</v>
      </c>
      <c r="AF279" s="3">
        <v>358</v>
      </c>
      <c r="AG279" s="3">
        <v>501047082.38161528</v>
      </c>
      <c r="AH279" s="3"/>
      <c r="AI279" s="3"/>
      <c r="AJ279" s="3"/>
    </row>
    <row r="280" spans="1:39" ht="15" thickBot="1" x14ac:dyDescent="0.4">
      <c r="A280" s="1">
        <v>41194</v>
      </c>
      <c r="B280">
        <v>6255</v>
      </c>
      <c r="C280">
        <v>5194</v>
      </c>
      <c r="D280">
        <v>0</v>
      </c>
      <c r="E280">
        <v>0</v>
      </c>
      <c r="F280">
        <v>0</v>
      </c>
      <c r="G280">
        <v>1</v>
      </c>
      <c r="H280">
        <v>6693</v>
      </c>
      <c r="I280">
        <v>5301.333333333333</v>
      </c>
      <c r="J280">
        <f t="shared" si="22"/>
        <v>0</v>
      </c>
      <c r="K280">
        <f t="shared" si="23"/>
        <v>0</v>
      </c>
      <c r="L280">
        <f t="shared" si="20"/>
        <v>1</v>
      </c>
      <c r="M280">
        <v>5491.6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1</v>
      </c>
      <c r="AA280">
        <v>0</v>
      </c>
      <c r="AB280">
        <f t="shared" si="24"/>
        <v>0</v>
      </c>
      <c r="AC280">
        <f t="shared" si="21"/>
        <v>0</v>
      </c>
    </row>
    <row r="281" spans="1:39" x14ac:dyDescent="0.35">
      <c r="A281" s="1">
        <v>41195</v>
      </c>
      <c r="B281">
        <v>6800</v>
      </c>
      <c r="C281">
        <v>6255</v>
      </c>
      <c r="D281">
        <v>1</v>
      </c>
      <c r="E281">
        <v>0</v>
      </c>
      <c r="F281">
        <v>0</v>
      </c>
      <c r="G281">
        <v>0</v>
      </c>
      <c r="H281">
        <v>7112</v>
      </c>
      <c r="I281">
        <v>5636</v>
      </c>
      <c r="J281">
        <f t="shared" si="22"/>
        <v>0</v>
      </c>
      <c r="K281">
        <f t="shared" si="23"/>
        <v>0</v>
      </c>
      <c r="L281">
        <f t="shared" si="20"/>
        <v>1</v>
      </c>
      <c r="M281">
        <v>5356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1</v>
      </c>
      <c r="AA281">
        <v>0</v>
      </c>
      <c r="AB281">
        <f t="shared" si="24"/>
        <v>0</v>
      </c>
      <c r="AC281">
        <f t="shared" si="21"/>
        <v>0</v>
      </c>
      <c r="AE281" s="4"/>
      <c r="AF281" s="4" t="s">
        <v>38</v>
      </c>
      <c r="AG281" s="4" t="s">
        <v>6</v>
      </c>
      <c r="AH281" s="4" t="s">
        <v>39</v>
      </c>
      <c r="AI281" s="4" t="s">
        <v>40</v>
      </c>
      <c r="AJ281" s="4" t="s">
        <v>41</v>
      </c>
      <c r="AK281" s="4" t="s">
        <v>42</v>
      </c>
      <c r="AL281" s="4" t="s">
        <v>43</v>
      </c>
      <c r="AM281" s="4" t="s">
        <v>44</v>
      </c>
    </row>
    <row r="282" spans="1:39" x14ac:dyDescent="0.35">
      <c r="A282" s="1">
        <v>41196</v>
      </c>
      <c r="B282">
        <v>6959</v>
      </c>
      <c r="C282">
        <v>6800</v>
      </c>
      <c r="D282">
        <v>1</v>
      </c>
      <c r="E282">
        <v>0</v>
      </c>
      <c r="F282">
        <v>0</v>
      </c>
      <c r="G282">
        <v>0</v>
      </c>
      <c r="H282">
        <v>6933</v>
      </c>
      <c r="I282">
        <v>6083</v>
      </c>
      <c r="J282">
        <f t="shared" si="22"/>
        <v>0</v>
      </c>
      <c r="K282">
        <f t="shared" si="23"/>
        <v>0</v>
      </c>
      <c r="L282">
        <f t="shared" si="20"/>
        <v>1</v>
      </c>
      <c r="M282">
        <v>5791.8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1</v>
      </c>
      <c r="AA282">
        <v>0</v>
      </c>
      <c r="AB282">
        <f t="shared" si="24"/>
        <v>0</v>
      </c>
      <c r="AC282">
        <f t="shared" si="21"/>
        <v>0</v>
      </c>
      <c r="AE282" s="2" t="s">
        <v>32</v>
      </c>
      <c r="AF282" s="2">
        <v>360.07112047105329</v>
      </c>
      <c r="AG282" s="2">
        <v>221.00318716309346</v>
      </c>
      <c r="AH282" s="2">
        <v>1.6292575916804857</v>
      </c>
      <c r="AI282" s="2">
        <v>0.10415816049322674</v>
      </c>
      <c r="AJ282" s="2">
        <v>-74.590213562643328</v>
      </c>
      <c r="AK282" s="2">
        <v>794.73245450474997</v>
      </c>
      <c r="AL282" s="2">
        <v>-74.590213562643328</v>
      </c>
      <c r="AM282" s="2">
        <v>794.73245450474997</v>
      </c>
    </row>
    <row r="283" spans="1:39" x14ac:dyDescent="0.35">
      <c r="A283" s="1">
        <v>41197</v>
      </c>
      <c r="B283">
        <v>4404</v>
      </c>
      <c r="C283">
        <v>6959</v>
      </c>
      <c r="D283">
        <v>0</v>
      </c>
      <c r="E283">
        <v>1</v>
      </c>
      <c r="F283">
        <v>0</v>
      </c>
      <c r="G283">
        <v>0</v>
      </c>
      <c r="H283">
        <v>4621</v>
      </c>
      <c r="I283">
        <v>6671.333333333333</v>
      </c>
      <c r="J283">
        <f t="shared" si="22"/>
        <v>0</v>
      </c>
      <c r="K283">
        <f t="shared" si="23"/>
        <v>0</v>
      </c>
      <c r="L283">
        <f t="shared" si="20"/>
        <v>1</v>
      </c>
      <c r="M283">
        <v>6133.4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1</v>
      </c>
      <c r="AA283">
        <v>0</v>
      </c>
      <c r="AB283">
        <f t="shared" si="24"/>
        <v>0</v>
      </c>
      <c r="AC283">
        <f t="shared" si="21"/>
        <v>1</v>
      </c>
      <c r="AE283" s="2" t="s">
        <v>53</v>
      </c>
      <c r="AF283" s="2">
        <v>0.18762304338670965</v>
      </c>
      <c r="AG283" s="2">
        <v>7.0441759574146806E-2</v>
      </c>
      <c r="AH283" s="2">
        <v>2.6635201125153345</v>
      </c>
      <c r="AI283" s="2">
        <v>8.0902464297034141E-3</v>
      </c>
      <c r="AJ283" s="2">
        <v>4.9080655916142468E-2</v>
      </c>
      <c r="AK283" s="2">
        <v>0.32616543085727684</v>
      </c>
      <c r="AL283" s="2">
        <v>4.9080655916142468E-2</v>
      </c>
      <c r="AM283" s="2">
        <v>0.32616543085727684</v>
      </c>
    </row>
    <row r="284" spans="1:39" x14ac:dyDescent="0.35">
      <c r="A284" s="1">
        <v>41198</v>
      </c>
      <c r="B284">
        <v>4921</v>
      </c>
      <c r="C284">
        <v>4404</v>
      </c>
      <c r="D284">
        <v>0</v>
      </c>
      <c r="E284">
        <v>0</v>
      </c>
      <c r="F284">
        <v>0</v>
      </c>
      <c r="G284">
        <v>0</v>
      </c>
      <c r="H284">
        <v>5251</v>
      </c>
      <c r="I284">
        <v>6054.333333333333</v>
      </c>
      <c r="J284">
        <f t="shared" si="22"/>
        <v>0</v>
      </c>
      <c r="K284">
        <f t="shared" si="23"/>
        <v>0</v>
      </c>
      <c r="L284">
        <f t="shared" si="20"/>
        <v>1</v>
      </c>
      <c r="M284">
        <v>5922.4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1</v>
      </c>
      <c r="AA284">
        <v>0</v>
      </c>
      <c r="AB284">
        <f t="shared" si="24"/>
        <v>0</v>
      </c>
      <c r="AC284">
        <f t="shared" si="21"/>
        <v>1</v>
      </c>
      <c r="AE284" s="2" t="s">
        <v>54</v>
      </c>
      <c r="AF284" s="2">
        <v>671.05597269796669</v>
      </c>
      <c r="AG284" s="2">
        <v>132.0995551499247</v>
      </c>
      <c r="AH284" s="2">
        <v>5.079926059829349</v>
      </c>
      <c r="AI284" s="2">
        <v>6.1542837004957913E-7</v>
      </c>
      <c r="AJ284" s="2">
        <v>411.24719073523858</v>
      </c>
      <c r="AK284" s="2">
        <v>930.86475466069487</v>
      </c>
      <c r="AL284" s="2">
        <v>411.24719073523858</v>
      </c>
      <c r="AM284" s="2">
        <v>930.86475466069487</v>
      </c>
    </row>
    <row r="285" spans="1:39" x14ac:dyDescent="0.35">
      <c r="A285" s="1">
        <v>41199</v>
      </c>
      <c r="B285">
        <v>5289</v>
      </c>
      <c r="C285">
        <v>4921</v>
      </c>
      <c r="D285">
        <v>0</v>
      </c>
      <c r="E285">
        <v>0</v>
      </c>
      <c r="F285">
        <v>0</v>
      </c>
      <c r="G285">
        <v>0</v>
      </c>
      <c r="H285">
        <v>5459</v>
      </c>
      <c r="I285">
        <v>5428</v>
      </c>
      <c r="J285">
        <f t="shared" si="22"/>
        <v>0</v>
      </c>
      <c r="K285">
        <f t="shared" si="23"/>
        <v>0</v>
      </c>
      <c r="L285">
        <f t="shared" si="20"/>
        <v>1</v>
      </c>
      <c r="M285">
        <v>5867.8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1</v>
      </c>
      <c r="AA285">
        <v>0</v>
      </c>
      <c r="AB285">
        <f t="shared" si="24"/>
        <v>0</v>
      </c>
      <c r="AC285">
        <f t="shared" si="21"/>
        <v>1</v>
      </c>
      <c r="AE285" s="2" t="s">
        <v>15</v>
      </c>
      <c r="AF285" s="2">
        <v>-577.45622267984538</v>
      </c>
      <c r="AG285" s="2">
        <v>140.01625719333759</v>
      </c>
      <c r="AH285" s="2">
        <v>-4.1242083901905824</v>
      </c>
      <c r="AI285" s="2">
        <v>4.6515026001890668E-5</v>
      </c>
      <c r="AJ285" s="2">
        <v>-852.8352971596571</v>
      </c>
      <c r="AK285" s="2">
        <v>-302.07714820003366</v>
      </c>
      <c r="AL285" s="2">
        <v>-852.8352971596571</v>
      </c>
      <c r="AM285" s="2">
        <v>-302.07714820003366</v>
      </c>
    </row>
    <row r="286" spans="1:39" x14ac:dyDescent="0.35">
      <c r="A286" s="1">
        <v>41200</v>
      </c>
      <c r="B286">
        <v>5067</v>
      </c>
      <c r="C286">
        <v>5289</v>
      </c>
      <c r="D286">
        <v>0</v>
      </c>
      <c r="E286">
        <v>0</v>
      </c>
      <c r="F286">
        <v>1</v>
      </c>
      <c r="G286">
        <v>0</v>
      </c>
      <c r="H286">
        <v>5194</v>
      </c>
      <c r="I286">
        <v>4871.333333333333</v>
      </c>
      <c r="J286">
        <f t="shared" si="22"/>
        <v>0</v>
      </c>
      <c r="K286">
        <f t="shared" si="23"/>
        <v>0</v>
      </c>
      <c r="L286">
        <f t="shared" si="20"/>
        <v>1</v>
      </c>
      <c r="M286">
        <v>5674.6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1</v>
      </c>
      <c r="AA286">
        <v>0</v>
      </c>
      <c r="AB286">
        <f t="shared" si="24"/>
        <v>0</v>
      </c>
      <c r="AC286">
        <f t="shared" si="21"/>
        <v>1</v>
      </c>
      <c r="AE286" s="2" t="s">
        <v>18</v>
      </c>
      <c r="AF286" s="2">
        <v>539.67633971783357</v>
      </c>
      <c r="AG286" s="2">
        <v>139.14093302194411</v>
      </c>
      <c r="AH286" s="2">
        <v>3.8786310253699425</v>
      </c>
      <c r="AI286" s="2">
        <v>1.2547983678714268E-4</v>
      </c>
      <c r="AJ286" s="2">
        <v>266.01882218447918</v>
      </c>
      <c r="AK286" s="2">
        <v>813.33385725118796</v>
      </c>
      <c r="AL286" s="2">
        <v>266.01882218447918</v>
      </c>
      <c r="AM286" s="2">
        <v>813.33385725118796</v>
      </c>
    </row>
    <row r="287" spans="1:39" x14ac:dyDescent="0.35">
      <c r="A287" s="1">
        <v>41201</v>
      </c>
      <c r="B287">
        <v>6009</v>
      </c>
      <c r="C287">
        <v>5067</v>
      </c>
      <c r="D287">
        <v>0</v>
      </c>
      <c r="E287">
        <v>0</v>
      </c>
      <c r="F287">
        <v>0</v>
      </c>
      <c r="G287">
        <v>1</v>
      </c>
      <c r="H287">
        <v>6255</v>
      </c>
      <c r="I287">
        <v>5092.333333333333</v>
      </c>
      <c r="J287">
        <f t="shared" si="22"/>
        <v>0</v>
      </c>
      <c r="K287">
        <f t="shared" si="23"/>
        <v>0</v>
      </c>
      <c r="L287">
        <f t="shared" si="20"/>
        <v>1</v>
      </c>
      <c r="M287">
        <v>5328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</v>
      </c>
      <c r="AA287">
        <v>0</v>
      </c>
      <c r="AB287">
        <f t="shared" si="24"/>
        <v>0</v>
      </c>
      <c r="AC287">
        <f t="shared" si="21"/>
        <v>1</v>
      </c>
      <c r="AE287" s="2" t="s">
        <v>19</v>
      </c>
      <c r="AF287" s="2">
        <v>552.45734819487939</v>
      </c>
      <c r="AG287" s="2">
        <v>145.12408563406356</v>
      </c>
      <c r="AH287" s="2">
        <v>3.8067929646628311</v>
      </c>
      <c r="AI287" s="2">
        <v>1.6617192816507277E-4</v>
      </c>
      <c r="AJ287" s="2">
        <v>267.03237549721621</v>
      </c>
      <c r="AK287" s="2">
        <v>837.88232089254257</v>
      </c>
      <c r="AL287" s="2">
        <v>267.03237549721621</v>
      </c>
      <c r="AM287" s="2">
        <v>837.88232089254257</v>
      </c>
    </row>
    <row r="288" spans="1:39" x14ac:dyDescent="0.35">
      <c r="A288" s="1">
        <v>41202</v>
      </c>
      <c r="B288">
        <v>6801</v>
      </c>
      <c r="C288">
        <v>6009</v>
      </c>
      <c r="D288">
        <v>1</v>
      </c>
      <c r="E288">
        <v>0</v>
      </c>
      <c r="F288">
        <v>0</v>
      </c>
      <c r="G288">
        <v>0</v>
      </c>
      <c r="H288">
        <v>6800</v>
      </c>
      <c r="I288">
        <v>5455</v>
      </c>
      <c r="J288">
        <f t="shared" si="22"/>
        <v>0</v>
      </c>
      <c r="K288">
        <f t="shared" si="23"/>
        <v>0</v>
      </c>
      <c r="L288">
        <f t="shared" si="20"/>
        <v>1</v>
      </c>
      <c r="M288">
        <v>5138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1</v>
      </c>
      <c r="AA288">
        <v>0</v>
      </c>
      <c r="AB288">
        <f t="shared" si="24"/>
        <v>0</v>
      </c>
      <c r="AC288">
        <f t="shared" si="21"/>
        <v>1</v>
      </c>
      <c r="AE288" s="2" t="s">
        <v>55</v>
      </c>
      <c r="AF288" s="2">
        <v>0.44456683245397782</v>
      </c>
      <c r="AG288" s="2">
        <v>8.7149089165901E-2</v>
      </c>
      <c r="AH288" s="2">
        <v>5.1012217879601707</v>
      </c>
      <c r="AI288" s="2">
        <v>5.5433097405723481E-7</v>
      </c>
      <c r="AJ288" s="2">
        <v>0.27316505385104028</v>
      </c>
      <c r="AK288" s="2">
        <v>0.61596861105691536</v>
      </c>
      <c r="AL288" s="2">
        <v>0.27316505385104028</v>
      </c>
      <c r="AM288" s="2">
        <v>0.61596861105691536</v>
      </c>
    </row>
    <row r="289" spans="1:39" x14ac:dyDescent="0.35">
      <c r="A289" s="1">
        <v>41203</v>
      </c>
      <c r="B289">
        <v>4628.5</v>
      </c>
      <c r="C289">
        <v>6801</v>
      </c>
      <c r="D289">
        <v>1</v>
      </c>
      <c r="E289">
        <v>0</v>
      </c>
      <c r="F289">
        <v>0</v>
      </c>
      <c r="G289">
        <v>0</v>
      </c>
      <c r="H289">
        <v>6959</v>
      </c>
      <c r="I289">
        <v>5959</v>
      </c>
      <c r="J289">
        <f t="shared" si="22"/>
        <v>0</v>
      </c>
      <c r="K289">
        <f t="shared" si="23"/>
        <v>0</v>
      </c>
      <c r="L289">
        <f t="shared" si="20"/>
        <v>1</v>
      </c>
      <c r="M289">
        <v>5617.4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1</v>
      </c>
      <c r="AA289">
        <v>0</v>
      </c>
      <c r="AB289">
        <f t="shared" si="24"/>
        <v>0</v>
      </c>
      <c r="AC289">
        <f t="shared" si="21"/>
        <v>1</v>
      </c>
      <c r="AE289" s="2" t="s">
        <v>21</v>
      </c>
      <c r="AF289" s="2">
        <v>0.24032014193654633</v>
      </c>
      <c r="AG289" s="2">
        <v>4.7370368704221656E-2</v>
      </c>
      <c r="AH289" s="2">
        <v>5.0732166227604001</v>
      </c>
      <c r="AI289" s="2">
        <v>6.3599325132099278E-7</v>
      </c>
      <c r="AJ289" s="2">
        <v>0.14715375859633581</v>
      </c>
      <c r="AK289" s="2">
        <v>0.33348652527675682</v>
      </c>
      <c r="AL289" s="2">
        <v>0.14715375859633581</v>
      </c>
      <c r="AM289" s="2">
        <v>0.33348652527675682</v>
      </c>
    </row>
    <row r="290" spans="1:39" ht="15" thickBot="1" x14ac:dyDescent="0.4">
      <c r="A290" s="1">
        <v>41204</v>
      </c>
      <c r="B290">
        <v>3390</v>
      </c>
      <c r="C290">
        <v>4628.5</v>
      </c>
      <c r="D290">
        <v>0</v>
      </c>
      <c r="E290">
        <v>1</v>
      </c>
      <c r="F290">
        <v>0</v>
      </c>
      <c r="G290">
        <v>0</v>
      </c>
      <c r="H290">
        <v>4404</v>
      </c>
      <c r="I290">
        <v>5812.833333333333</v>
      </c>
      <c r="J290">
        <f t="shared" si="22"/>
        <v>0</v>
      </c>
      <c r="K290">
        <f t="shared" si="23"/>
        <v>0</v>
      </c>
      <c r="L290">
        <f t="shared" si="20"/>
        <v>1</v>
      </c>
      <c r="M290">
        <v>5558.9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1</v>
      </c>
      <c r="AA290">
        <v>0</v>
      </c>
      <c r="AB290">
        <f t="shared" si="24"/>
        <v>0</v>
      </c>
      <c r="AC290">
        <f t="shared" si="21"/>
        <v>1</v>
      </c>
      <c r="AE290" s="3" t="s">
        <v>94</v>
      </c>
      <c r="AF290" s="3">
        <v>8.0184788575747135</v>
      </c>
      <c r="AG290" s="3">
        <v>102.35829503182576</v>
      </c>
      <c r="AH290" s="3">
        <v>7.8337362449047904E-2</v>
      </c>
      <c r="AI290" s="3">
        <v>0.93760446391130881</v>
      </c>
      <c r="AJ290" s="3">
        <v>-193.29623356381211</v>
      </c>
      <c r="AK290" s="3">
        <v>209.33319127896152</v>
      </c>
      <c r="AL290" s="3">
        <v>-193.29623356381211</v>
      </c>
      <c r="AM290" s="3">
        <v>209.33319127896152</v>
      </c>
    </row>
    <row r="291" spans="1:39" x14ac:dyDescent="0.35">
      <c r="A291" s="1">
        <v>41205</v>
      </c>
      <c r="B291">
        <v>5303</v>
      </c>
      <c r="C291">
        <v>3390</v>
      </c>
      <c r="D291">
        <v>0</v>
      </c>
      <c r="E291">
        <v>0</v>
      </c>
      <c r="F291">
        <v>0</v>
      </c>
      <c r="G291">
        <v>0</v>
      </c>
      <c r="H291">
        <v>4921</v>
      </c>
      <c r="I291">
        <v>4939.833333333333</v>
      </c>
      <c r="J291">
        <f t="shared" si="22"/>
        <v>0</v>
      </c>
      <c r="K291">
        <f t="shared" si="23"/>
        <v>0</v>
      </c>
      <c r="L291">
        <f t="shared" si="20"/>
        <v>1</v>
      </c>
      <c r="M291">
        <v>5179.1000000000004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</v>
      </c>
      <c r="AA291">
        <v>0</v>
      </c>
      <c r="AB291">
        <f t="shared" si="24"/>
        <v>0</v>
      </c>
      <c r="AC291">
        <f t="shared" si="21"/>
        <v>1</v>
      </c>
    </row>
    <row r="292" spans="1:39" x14ac:dyDescent="0.35">
      <c r="A292" s="1">
        <v>41206</v>
      </c>
      <c r="B292">
        <v>5852</v>
      </c>
      <c r="C292">
        <v>5303</v>
      </c>
      <c r="D292">
        <v>0</v>
      </c>
      <c r="E292">
        <v>0</v>
      </c>
      <c r="F292">
        <v>0</v>
      </c>
      <c r="G292">
        <v>0</v>
      </c>
      <c r="H292">
        <v>5289</v>
      </c>
      <c r="I292">
        <v>4440.5</v>
      </c>
      <c r="J292">
        <f t="shared" si="22"/>
        <v>0</v>
      </c>
      <c r="K292">
        <f t="shared" si="23"/>
        <v>0</v>
      </c>
      <c r="L292">
        <f t="shared" si="20"/>
        <v>1</v>
      </c>
      <c r="M292">
        <v>5226.3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0</v>
      </c>
      <c r="AB292">
        <f t="shared" si="24"/>
        <v>0</v>
      </c>
      <c r="AC292">
        <f t="shared" si="21"/>
        <v>1</v>
      </c>
      <c r="AE292" s="14" t="s">
        <v>22</v>
      </c>
      <c r="AF292" s="14"/>
    </row>
    <row r="293" spans="1:39" ht="15" thickBot="1" x14ac:dyDescent="0.4">
      <c r="A293" s="1">
        <v>41207</v>
      </c>
      <c r="B293">
        <v>6591</v>
      </c>
      <c r="C293">
        <v>5852</v>
      </c>
      <c r="D293">
        <v>0</v>
      </c>
      <c r="E293">
        <v>0</v>
      </c>
      <c r="F293">
        <v>1</v>
      </c>
      <c r="G293">
        <v>0</v>
      </c>
      <c r="H293">
        <v>5067</v>
      </c>
      <c r="I293">
        <v>4848.333333333333</v>
      </c>
      <c r="J293">
        <f t="shared" si="22"/>
        <v>0</v>
      </c>
      <c r="K293">
        <f t="shared" si="23"/>
        <v>0</v>
      </c>
      <c r="L293">
        <f t="shared" si="20"/>
        <v>1</v>
      </c>
      <c r="M293">
        <v>5194.8999999999996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0</v>
      </c>
      <c r="AB293">
        <f t="shared" si="24"/>
        <v>0</v>
      </c>
      <c r="AC293">
        <f t="shared" si="21"/>
        <v>1</v>
      </c>
    </row>
    <row r="294" spans="1:39" x14ac:dyDescent="0.35">
      <c r="A294" s="1">
        <v>41208</v>
      </c>
      <c r="B294">
        <v>4628.5</v>
      </c>
      <c r="C294">
        <v>6591</v>
      </c>
      <c r="D294">
        <v>0</v>
      </c>
      <c r="E294">
        <v>0</v>
      </c>
      <c r="F294">
        <v>0</v>
      </c>
      <c r="G294">
        <v>1</v>
      </c>
      <c r="H294">
        <v>6009</v>
      </c>
      <c r="I294">
        <v>5915.333333333333</v>
      </c>
      <c r="J294">
        <f t="shared" si="22"/>
        <v>0</v>
      </c>
      <c r="K294">
        <f t="shared" si="23"/>
        <v>0</v>
      </c>
      <c r="L294">
        <f t="shared" si="20"/>
        <v>1</v>
      </c>
      <c r="M294">
        <v>5152.8999999999996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1</v>
      </c>
      <c r="AA294">
        <v>0</v>
      </c>
      <c r="AB294">
        <f t="shared" si="24"/>
        <v>0</v>
      </c>
      <c r="AC294">
        <f t="shared" si="21"/>
        <v>1</v>
      </c>
      <c r="AE294" s="5" t="s">
        <v>23</v>
      </c>
      <c r="AF294" s="5"/>
    </row>
    <row r="295" spans="1:39" x14ac:dyDescent="0.35">
      <c r="A295" s="1">
        <v>41209</v>
      </c>
      <c r="B295">
        <v>4628.5</v>
      </c>
      <c r="C295">
        <v>4628.5</v>
      </c>
      <c r="D295">
        <v>1</v>
      </c>
      <c r="E295">
        <v>0</v>
      </c>
      <c r="F295">
        <v>0</v>
      </c>
      <c r="G295">
        <v>0</v>
      </c>
      <c r="H295">
        <v>6801</v>
      </c>
      <c r="I295">
        <v>5690.5</v>
      </c>
      <c r="J295">
        <f t="shared" si="22"/>
        <v>0</v>
      </c>
      <c r="K295">
        <f t="shared" si="23"/>
        <v>0</v>
      </c>
      <c r="L295">
        <f t="shared" si="20"/>
        <v>1</v>
      </c>
      <c r="M295">
        <v>5152.8999999999996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</v>
      </c>
      <c r="AA295">
        <v>0</v>
      </c>
      <c r="AB295">
        <f t="shared" si="24"/>
        <v>0</v>
      </c>
      <c r="AC295">
        <f t="shared" si="21"/>
        <v>1</v>
      </c>
      <c r="AE295" s="2" t="s">
        <v>24</v>
      </c>
      <c r="AF295" s="2">
        <v>0.79514644164354276</v>
      </c>
    </row>
    <row r="296" spans="1:39" x14ac:dyDescent="0.35">
      <c r="A296" s="1">
        <v>41210</v>
      </c>
      <c r="B296">
        <v>4628.5</v>
      </c>
      <c r="C296">
        <v>4628.5</v>
      </c>
      <c r="D296">
        <v>1</v>
      </c>
      <c r="E296">
        <v>0</v>
      </c>
      <c r="F296">
        <v>0</v>
      </c>
      <c r="G296">
        <v>0</v>
      </c>
      <c r="H296">
        <v>4628.5</v>
      </c>
      <c r="I296">
        <v>5282.666666666667</v>
      </c>
      <c r="J296">
        <v>0</v>
      </c>
      <c r="K296">
        <f t="shared" si="23"/>
        <v>0</v>
      </c>
      <c r="L296">
        <f t="shared" si="20"/>
        <v>1</v>
      </c>
      <c r="M296">
        <v>5400.6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0</v>
      </c>
      <c r="AB296">
        <f t="shared" si="24"/>
        <v>0</v>
      </c>
      <c r="AC296">
        <f t="shared" si="21"/>
        <v>1</v>
      </c>
      <c r="AE296" s="2" t="s">
        <v>25</v>
      </c>
      <c r="AF296" s="2">
        <v>0.63225786365838799</v>
      </c>
    </row>
    <row r="297" spans="1:39" x14ac:dyDescent="0.35">
      <c r="A297" s="1">
        <v>41211</v>
      </c>
      <c r="B297">
        <v>4628.5</v>
      </c>
      <c r="C297">
        <v>4628.5</v>
      </c>
      <c r="D297">
        <v>0</v>
      </c>
      <c r="E297">
        <v>1</v>
      </c>
      <c r="F297">
        <v>0</v>
      </c>
      <c r="G297">
        <v>0</v>
      </c>
      <c r="H297">
        <v>3390</v>
      </c>
      <c r="I297">
        <v>4628.5</v>
      </c>
      <c r="J297">
        <f t="shared" si="22"/>
        <v>1</v>
      </c>
      <c r="K297">
        <f t="shared" si="23"/>
        <v>0</v>
      </c>
      <c r="L297">
        <f t="shared" si="20"/>
        <v>1</v>
      </c>
      <c r="M297">
        <v>5265.7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1</v>
      </c>
      <c r="AA297">
        <v>0</v>
      </c>
      <c r="AB297">
        <f t="shared" si="24"/>
        <v>0</v>
      </c>
      <c r="AC297">
        <f t="shared" si="21"/>
        <v>1</v>
      </c>
      <c r="AE297" s="2" t="s">
        <v>26</v>
      </c>
      <c r="AF297" s="2">
        <v>0.62277454209083927</v>
      </c>
    </row>
    <row r="298" spans="1:39" x14ac:dyDescent="0.35">
      <c r="A298" s="1">
        <v>41212</v>
      </c>
      <c r="B298">
        <v>5800</v>
      </c>
      <c r="C298">
        <v>4628.5</v>
      </c>
      <c r="D298">
        <v>0</v>
      </c>
      <c r="E298">
        <v>0</v>
      </c>
      <c r="F298">
        <v>0</v>
      </c>
      <c r="G298">
        <v>0</v>
      </c>
      <c r="H298">
        <v>5303</v>
      </c>
      <c r="I298">
        <v>4628.5</v>
      </c>
      <c r="J298">
        <f t="shared" si="22"/>
        <v>1</v>
      </c>
      <c r="K298">
        <f t="shared" si="23"/>
        <v>0</v>
      </c>
      <c r="L298">
        <f t="shared" si="20"/>
        <v>1</v>
      </c>
      <c r="M298">
        <v>5021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</v>
      </c>
      <c r="AA298">
        <v>0</v>
      </c>
      <c r="AB298">
        <f t="shared" si="24"/>
        <v>0</v>
      </c>
      <c r="AC298">
        <f t="shared" si="21"/>
        <v>1</v>
      </c>
      <c r="AE298" s="2" t="s">
        <v>6</v>
      </c>
      <c r="AF298" s="2">
        <v>726.60478350467952</v>
      </c>
    </row>
    <row r="299" spans="1:39" ht="15" thickBot="1" x14ac:dyDescent="0.4">
      <c r="A299" s="1">
        <v>41213</v>
      </c>
      <c r="B299">
        <v>6353</v>
      </c>
      <c r="C299">
        <v>5800</v>
      </c>
      <c r="D299">
        <v>0</v>
      </c>
      <c r="E299">
        <v>0</v>
      </c>
      <c r="F299">
        <v>0</v>
      </c>
      <c r="G299">
        <v>0</v>
      </c>
      <c r="H299">
        <v>5852</v>
      </c>
      <c r="I299">
        <v>5019</v>
      </c>
      <c r="J299">
        <f t="shared" si="22"/>
        <v>1</v>
      </c>
      <c r="K299">
        <f t="shared" si="23"/>
        <v>0</v>
      </c>
      <c r="L299">
        <f t="shared" si="20"/>
        <v>1</v>
      </c>
      <c r="M299">
        <v>4862.8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</v>
      </c>
      <c r="AA299">
        <v>0</v>
      </c>
      <c r="AB299">
        <f t="shared" si="24"/>
        <v>0</v>
      </c>
      <c r="AC299">
        <f t="shared" si="21"/>
        <v>1</v>
      </c>
      <c r="AE299" s="3" t="s">
        <v>27</v>
      </c>
      <c r="AF299" s="3">
        <v>359</v>
      </c>
    </row>
    <row r="300" spans="1:39" x14ac:dyDescent="0.35">
      <c r="A300" s="1">
        <v>41214</v>
      </c>
      <c r="B300">
        <v>6383</v>
      </c>
      <c r="C300">
        <v>6353</v>
      </c>
      <c r="D300">
        <v>0</v>
      </c>
      <c r="E300">
        <v>0</v>
      </c>
      <c r="F300">
        <v>1</v>
      </c>
      <c r="G300">
        <v>0</v>
      </c>
      <c r="H300">
        <v>6591</v>
      </c>
      <c r="I300">
        <v>5593.833333333333</v>
      </c>
      <c r="J300">
        <f t="shared" si="22"/>
        <v>0</v>
      </c>
      <c r="K300">
        <f t="shared" si="23"/>
        <v>0</v>
      </c>
      <c r="L300">
        <f t="shared" si="20"/>
        <v>1</v>
      </c>
      <c r="M300">
        <v>5207.7</v>
      </c>
      <c r="N300">
        <v>0</v>
      </c>
      <c r="O300">
        <v>0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f t="shared" si="24"/>
        <v>0</v>
      </c>
      <c r="AC300">
        <f t="shared" si="21"/>
        <v>0</v>
      </c>
    </row>
    <row r="301" spans="1:39" ht="15" thickBot="1" x14ac:dyDescent="0.4">
      <c r="A301" s="1">
        <v>41215</v>
      </c>
      <c r="B301">
        <v>6562</v>
      </c>
      <c r="C301">
        <v>6383</v>
      </c>
      <c r="D301">
        <v>0</v>
      </c>
      <c r="E301">
        <v>0</v>
      </c>
      <c r="F301">
        <v>0</v>
      </c>
      <c r="G301">
        <v>1</v>
      </c>
      <c r="H301">
        <v>4628.5</v>
      </c>
      <c r="I301">
        <v>6178.666666666667</v>
      </c>
      <c r="J301">
        <f t="shared" si="22"/>
        <v>0</v>
      </c>
      <c r="K301">
        <f t="shared" si="23"/>
        <v>0</v>
      </c>
      <c r="L301">
        <f t="shared" si="20"/>
        <v>1</v>
      </c>
      <c r="M301">
        <v>5558.6</v>
      </c>
      <c r="N301">
        <v>0</v>
      </c>
      <c r="O301">
        <v>0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f t="shared" si="24"/>
        <v>0</v>
      </c>
      <c r="AC301">
        <f t="shared" si="21"/>
        <v>0</v>
      </c>
      <c r="AE301" t="s">
        <v>28</v>
      </c>
    </row>
    <row r="302" spans="1:39" x14ac:dyDescent="0.35">
      <c r="A302" s="1">
        <v>41216</v>
      </c>
      <c r="B302">
        <v>7628</v>
      </c>
      <c r="C302">
        <v>6562</v>
      </c>
      <c r="D302">
        <v>1</v>
      </c>
      <c r="E302">
        <v>0</v>
      </c>
      <c r="F302">
        <v>0</v>
      </c>
      <c r="G302">
        <v>0</v>
      </c>
      <c r="H302">
        <v>4628.5</v>
      </c>
      <c r="I302">
        <v>6432.666666666667</v>
      </c>
      <c r="J302">
        <f t="shared" si="22"/>
        <v>0</v>
      </c>
      <c r="K302">
        <f t="shared" si="23"/>
        <v>0</v>
      </c>
      <c r="L302">
        <f t="shared" si="20"/>
        <v>1</v>
      </c>
      <c r="M302">
        <v>5945.3</v>
      </c>
      <c r="N302">
        <v>0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1</v>
      </c>
      <c r="AB302">
        <f t="shared" si="24"/>
        <v>0</v>
      </c>
      <c r="AC302">
        <f t="shared" si="21"/>
        <v>0</v>
      </c>
      <c r="AE302" s="4"/>
      <c r="AF302" s="4" t="s">
        <v>33</v>
      </c>
      <c r="AG302" s="4" t="s">
        <v>34</v>
      </c>
      <c r="AH302" s="4" t="s">
        <v>35</v>
      </c>
      <c r="AI302" s="4" t="s">
        <v>36</v>
      </c>
      <c r="AJ302" s="4" t="s">
        <v>37</v>
      </c>
    </row>
    <row r="303" spans="1:39" x14ac:dyDescent="0.35">
      <c r="A303" s="1">
        <v>41217</v>
      </c>
      <c r="B303">
        <v>7951</v>
      </c>
      <c r="C303">
        <v>7628</v>
      </c>
      <c r="D303">
        <v>1</v>
      </c>
      <c r="E303">
        <v>0</v>
      </c>
      <c r="F303">
        <v>0</v>
      </c>
      <c r="G303">
        <v>0</v>
      </c>
      <c r="H303">
        <v>4628.5</v>
      </c>
      <c r="I303">
        <v>6857.666666666667</v>
      </c>
      <c r="J303">
        <f t="shared" si="22"/>
        <v>0</v>
      </c>
      <c r="K303">
        <f t="shared" si="23"/>
        <v>0</v>
      </c>
      <c r="L303">
        <f t="shared" si="20"/>
        <v>1</v>
      </c>
      <c r="M303">
        <v>6545.2</v>
      </c>
      <c r="N303">
        <v>0</v>
      </c>
      <c r="O303">
        <v>0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f t="shared" si="24"/>
        <v>0</v>
      </c>
      <c r="AC303">
        <f t="shared" si="21"/>
        <v>0</v>
      </c>
      <c r="AE303" s="2" t="s">
        <v>29</v>
      </c>
      <c r="AF303" s="2">
        <v>9</v>
      </c>
      <c r="AG303" s="2">
        <v>316790957.89886838</v>
      </c>
      <c r="AH303" s="2">
        <v>35198995.322096489</v>
      </c>
      <c r="AI303" s="2">
        <v>66.670507707123448</v>
      </c>
      <c r="AJ303" s="2">
        <v>1.9751176720803301E-70</v>
      </c>
    </row>
    <row r="304" spans="1:39" x14ac:dyDescent="0.35">
      <c r="A304" s="1">
        <v>41218</v>
      </c>
      <c r="B304">
        <v>4925</v>
      </c>
      <c r="C304">
        <v>7951</v>
      </c>
      <c r="D304">
        <v>0</v>
      </c>
      <c r="E304">
        <v>1</v>
      </c>
      <c r="F304">
        <v>0</v>
      </c>
      <c r="G304">
        <v>0</v>
      </c>
      <c r="H304">
        <v>4628.5</v>
      </c>
      <c r="I304">
        <v>7380.333333333333</v>
      </c>
      <c r="J304">
        <f t="shared" si="22"/>
        <v>0</v>
      </c>
      <c r="K304">
        <f t="shared" si="23"/>
        <v>0</v>
      </c>
      <c r="L304">
        <f t="shared" si="20"/>
        <v>1</v>
      </c>
      <c r="M304">
        <v>6975.4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f t="shared" si="24"/>
        <v>0</v>
      </c>
      <c r="AC304">
        <f t="shared" si="21"/>
        <v>0</v>
      </c>
      <c r="AE304" s="2" t="s">
        <v>30</v>
      </c>
      <c r="AF304" s="2">
        <v>349</v>
      </c>
      <c r="AG304" s="2">
        <v>184256124.4827469</v>
      </c>
      <c r="AH304" s="2">
        <v>527954.51141188224</v>
      </c>
      <c r="AI304" s="2"/>
      <c r="AJ304" s="2"/>
    </row>
    <row r="305" spans="1:39" ht="15" thickBot="1" x14ac:dyDescent="0.4">
      <c r="A305" s="1">
        <v>41219</v>
      </c>
      <c r="B305">
        <v>5084</v>
      </c>
      <c r="C305">
        <v>4925</v>
      </c>
      <c r="D305">
        <v>0</v>
      </c>
      <c r="E305">
        <v>0</v>
      </c>
      <c r="F305">
        <v>0</v>
      </c>
      <c r="G305">
        <v>0</v>
      </c>
      <c r="H305">
        <v>5800</v>
      </c>
      <c r="I305">
        <v>6834.666666666667</v>
      </c>
      <c r="J305">
        <f t="shared" si="22"/>
        <v>0</v>
      </c>
      <c r="K305">
        <f t="shared" si="23"/>
        <v>0</v>
      </c>
      <c r="L305">
        <f t="shared" si="20"/>
        <v>1</v>
      </c>
      <c r="M305">
        <v>6689.8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f t="shared" si="24"/>
        <v>0</v>
      </c>
      <c r="AC305">
        <f t="shared" si="21"/>
        <v>0</v>
      </c>
      <c r="AE305" s="3" t="s">
        <v>31</v>
      </c>
      <c r="AF305" s="3">
        <v>358</v>
      </c>
      <c r="AG305" s="3">
        <v>501047082.38161528</v>
      </c>
      <c r="AH305" s="3"/>
      <c r="AI305" s="3"/>
      <c r="AJ305" s="3"/>
    </row>
    <row r="306" spans="1:39" ht="15" thickBot="1" x14ac:dyDescent="0.4">
      <c r="A306" s="1">
        <v>41220</v>
      </c>
      <c r="B306">
        <v>5097</v>
      </c>
      <c r="C306">
        <v>5084</v>
      </c>
      <c r="D306">
        <v>0</v>
      </c>
      <c r="E306">
        <v>0</v>
      </c>
      <c r="F306">
        <v>0</v>
      </c>
      <c r="G306">
        <v>0</v>
      </c>
      <c r="H306">
        <v>6353</v>
      </c>
      <c r="I306">
        <v>5986.666666666667</v>
      </c>
      <c r="J306">
        <f t="shared" si="22"/>
        <v>0</v>
      </c>
      <c r="K306">
        <f t="shared" si="23"/>
        <v>0</v>
      </c>
      <c r="L306">
        <f t="shared" si="20"/>
        <v>1</v>
      </c>
      <c r="M306">
        <v>6430</v>
      </c>
      <c r="N306">
        <v>0</v>
      </c>
      <c r="O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f t="shared" si="24"/>
        <v>0</v>
      </c>
      <c r="AC306">
        <f t="shared" si="21"/>
        <v>0</v>
      </c>
    </row>
    <row r="307" spans="1:39" x14ac:dyDescent="0.35">
      <c r="A307" s="1">
        <v>41221</v>
      </c>
      <c r="B307">
        <v>5462</v>
      </c>
      <c r="C307">
        <v>5097</v>
      </c>
      <c r="D307">
        <v>0</v>
      </c>
      <c r="E307">
        <v>0</v>
      </c>
      <c r="F307">
        <v>1</v>
      </c>
      <c r="G307">
        <v>0</v>
      </c>
      <c r="H307">
        <v>6383</v>
      </c>
      <c r="I307">
        <v>5035.333333333333</v>
      </c>
      <c r="J307">
        <f t="shared" si="22"/>
        <v>0</v>
      </c>
      <c r="K307">
        <f t="shared" si="23"/>
        <v>0</v>
      </c>
      <c r="L307">
        <f t="shared" si="20"/>
        <v>1</v>
      </c>
      <c r="M307">
        <v>6137</v>
      </c>
      <c r="N307">
        <v>0</v>
      </c>
      <c r="O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f t="shared" si="24"/>
        <v>0</v>
      </c>
      <c r="AC307">
        <f t="shared" si="21"/>
        <v>0</v>
      </c>
      <c r="AE307" s="4"/>
      <c r="AF307" s="4" t="s">
        <v>38</v>
      </c>
      <c r="AG307" s="4" t="s">
        <v>6</v>
      </c>
      <c r="AH307" s="4" t="s">
        <v>39</v>
      </c>
      <c r="AI307" s="4" t="s">
        <v>40</v>
      </c>
      <c r="AJ307" s="4" t="s">
        <v>41</v>
      </c>
      <c r="AK307" s="4" t="s">
        <v>42</v>
      </c>
      <c r="AL307" s="4" t="s">
        <v>43</v>
      </c>
      <c r="AM307" s="4" t="s">
        <v>44</v>
      </c>
    </row>
    <row r="308" spans="1:39" x14ac:dyDescent="0.35">
      <c r="A308" s="1">
        <v>41222</v>
      </c>
      <c r="B308">
        <v>6114</v>
      </c>
      <c r="C308">
        <v>5462</v>
      </c>
      <c r="D308">
        <v>0</v>
      </c>
      <c r="E308">
        <v>0</v>
      </c>
      <c r="F308">
        <v>0</v>
      </c>
      <c r="G308">
        <v>1</v>
      </c>
      <c r="H308">
        <v>6562</v>
      </c>
      <c r="I308">
        <v>5214.333333333333</v>
      </c>
      <c r="J308">
        <f t="shared" si="22"/>
        <v>0</v>
      </c>
      <c r="K308">
        <f t="shared" si="23"/>
        <v>0</v>
      </c>
      <c r="L308">
        <f t="shared" si="20"/>
        <v>1</v>
      </c>
      <c r="M308">
        <v>5703.8</v>
      </c>
      <c r="N308">
        <v>0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f t="shared" si="24"/>
        <v>0</v>
      </c>
      <c r="AC308">
        <f t="shared" si="21"/>
        <v>0</v>
      </c>
      <c r="AE308" s="2" t="s">
        <v>32</v>
      </c>
      <c r="AF308" s="2">
        <v>457.87342884447401</v>
      </c>
      <c r="AG308" s="2">
        <v>230.33380644875646</v>
      </c>
      <c r="AH308" s="2">
        <v>1.9878689798248936</v>
      </c>
      <c r="AI308" s="2">
        <v>4.760718982766949E-2</v>
      </c>
      <c r="AJ308" s="2">
        <v>4.8564554639602875</v>
      </c>
      <c r="AK308" s="2">
        <v>910.89040222498772</v>
      </c>
      <c r="AL308" s="2">
        <v>4.8564554639602875</v>
      </c>
      <c r="AM308" s="2">
        <v>910.89040222498772</v>
      </c>
    </row>
    <row r="309" spans="1:39" x14ac:dyDescent="0.35">
      <c r="A309" s="1">
        <v>41223</v>
      </c>
      <c r="B309">
        <v>6373</v>
      </c>
      <c r="C309">
        <v>6114</v>
      </c>
      <c r="D309">
        <v>1</v>
      </c>
      <c r="E309">
        <v>0</v>
      </c>
      <c r="F309">
        <v>0</v>
      </c>
      <c r="G309">
        <v>0</v>
      </c>
      <c r="H309">
        <v>7628</v>
      </c>
      <c r="I309">
        <v>5557.666666666667</v>
      </c>
      <c r="J309">
        <f t="shared" si="22"/>
        <v>0</v>
      </c>
      <c r="K309">
        <f t="shared" si="23"/>
        <v>0</v>
      </c>
      <c r="L309">
        <f t="shared" si="20"/>
        <v>1</v>
      </c>
      <c r="M309">
        <v>5336.4</v>
      </c>
      <c r="N309">
        <v>0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f t="shared" si="24"/>
        <v>0</v>
      </c>
      <c r="AC309">
        <f t="shared" si="21"/>
        <v>0</v>
      </c>
      <c r="AE309" s="2" t="s">
        <v>53</v>
      </c>
      <c r="AF309" s="2">
        <v>0.17205181649213103</v>
      </c>
      <c r="AG309" s="2">
        <v>7.0152643228282824E-2</v>
      </c>
      <c r="AH309" s="2">
        <v>2.4525350517764442</v>
      </c>
      <c r="AI309" s="2">
        <v>1.4674291160313374E-2</v>
      </c>
      <c r="AJ309" s="2">
        <v>3.4076681187839464E-2</v>
      </c>
      <c r="AK309" s="2">
        <v>0.31002695179642259</v>
      </c>
      <c r="AL309" s="2">
        <v>3.4076681187839464E-2</v>
      </c>
      <c r="AM309" s="2">
        <v>0.31002695179642259</v>
      </c>
    </row>
    <row r="310" spans="1:39" x14ac:dyDescent="0.35">
      <c r="A310" s="1">
        <v>41224</v>
      </c>
      <c r="B310">
        <v>6479</v>
      </c>
      <c r="C310">
        <v>6373</v>
      </c>
      <c r="D310">
        <v>1</v>
      </c>
      <c r="E310">
        <v>0</v>
      </c>
      <c r="F310">
        <v>0</v>
      </c>
      <c r="G310">
        <v>0</v>
      </c>
      <c r="H310">
        <v>7951</v>
      </c>
      <c r="I310">
        <v>5983</v>
      </c>
      <c r="J310">
        <f t="shared" si="22"/>
        <v>0</v>
      </c>
      <c r="K310">
        <f t="shared" si="23"/>
        <v>0</v>
      </c>
      <c r="L310">
        <f t="shared" si="20"/>
        <v>1</v>
      </c>
      <c r="M310">
        <v>5626</v>
      </c>
      <c r="N310">
        <v>0</v>
      </c>
      <c r="O310">
        <v>0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f t="shared" si="24"/>
        <v>0</v>
      </c>
      <c r="AC310">
        <f t="shared" si="21"/>
        <v>0</v>
      </c>
      <c r="AE310" s="2" t="s">
        <v>54</v>
      </c>
      <c r="AF310" s="2">
        <v>710.38232873915695</v>
      </c>
      <c r="AG310" s="2">
        <v>131.27594047458695</v>
      </c>
      <c r="AH310" s="2">
        <v>5.4113672785050531</v>
      </c>
      <c r="AI310" s="2">
        <v>1.1645782449711426E-7</v>
      </c>
      <c r="AJ310" s="2">
        <v>452.1908363639007</v>
      </c>
      <c r="AK310" s="2">
        <v>968.57382111441325</v>
      </c>
      <c r="AL310" s="2">
        <v>452.1908363639007</v>
      </c>
      <c r="AM310" s="2">
        <v>968.57382111441325</v>
      </c>
    </row>
    <row r="311" spans="1:39" x14ac:dyDescent="0.35">
      <c r="A311" s="1">
        <v>41225</v>
      </c>
      <c r="B311">
        <v>4343</v>
      </c>
      <c r="C311">
        <v>6479</v>
      </c>
      <c r="D311">
        <v>0</v>
      </c>
      <c r="E311">
        <v>1</v>
      </c>
      <c r="F311">
        <v>0</v>
      </c>
      <c r="G311">
        <v>0</v>
      </c>
      <c r="H311">
        <v>4925</v>
      </c>
      <c r="I311">
        <v>6322</v>
      </c>
      <c r="J311">
        <f t="shared" si="22"/>
        <v>0</v>
      </c>
      <c r="K311">
        <f t="shared" si="23"/>
        <v>0</v>
      </c>
      <c r="L311">
        <f t="shared" si="20"/>
        <v>1</v>
      </c>
      <c r="M311">
        <v>5905</v>
      </c>
      <c r="N311">
        <v>0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f t="shared" si="24"/>
        <v>0</v>
      </c>
      <c r="AC311">
        <f t="shared" si="21"/>
        <v>0</v>
      </c>
      <c r="AE311" s="2" t="s">
        <v>15</v>
      </c>
      <c r="AF311" s="2">
        <v>-557.98175631829361</v>
      </c>
      <c r="AG311" s="2">
        <v>138.90206192952846</v>
      </c>
      <c r="AH311" s="2">
        <v>-4.0170876412287093</v>
      </c>
      <c r="AI311" s="2">
        <v>7.2190948964737925E-5</v>
      </c>
      <c r="AJ311" s="2">
        <v>-831.17218659769287</v>
      </c>
      <c r="AK311" s="2">
        <v>-284.79132603889428</v>
      </c>
      <c r="AL311" s="2">
        <v>-831.17218659769287</v>
      </c>
      <c r="AM311" s="2">
        <v>-284.79132603889428</v>
      </c>
    </row>
    <row r="312" spans="1:39" x14ac:dyDescent="0.35">
      <c r="A312" s="1">
        <v>41226</v>
      </c>
      <c r="B312">
        <v>5596</v>
      </c>
      <c r="C312">
        <v>4343</v>
      </c>
      <c r="D312">
        <v>0</v>
      </c>
      <c r="E312">
        <v>0</v>
      </c>
      <c r="F312">
        <v>0</v>
      </c>
      <c r="G312">
        <v>0</v>
      </c>
      <c r="H312">
        <v>5084</v>
      </c>
      <c r="I312">
        <v>5731.666666666667</v>
      </c>
      <c r="J312">
        <f t="shared" si="22"/>
        <v>0</v>
      </c>
      <c r="K312">
        <f t="shared" si="23"/>
        <v>0</v>
      </c>
      <c r="L312">
        <f t="shared" si="20"/>
        <v>1</v>
      </c>
      <c r="M312">
        <v>5754.2</v>
      </c>
      <c r="N312">
        <v>0</v>
      </c>
      <c r="O312">
        <v>0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f t="shared" si="24"/>
        <v>0</v>
      </c>
      <c r="AC312">
        <f t="shared" si="21"/>
        <v>0</v>
      </c>
      <c r="AE312" s="2" t="s">
        <v>18</v>
      </c>
      <c r="AF312" s="2">
        <v>549.04798508602198</v>
      </c>
      <c r="AG312" s="2">
        <v>138.1418142940505</v>
      </c>
      <c r="AH312" s="2">
        <v>3.9745242082698518</v>
      </c>
      <c r="AI312" s="2">
        <v>8.5721008295434734E-5</v>
      </c>
      <c r="AJ312" s="2">
        <v>277.35279811525322</v>
      </c>
      <c r="AK312" s="2">
        <v>820.74317205679074</v>
      </c>
      <c r="AL312" s="2">
        <v>277.35279811525322</v>
      </c>
      <c r="AM312" s="2">
        <v>820.74317205679074</v>
      </c>
    </row>
    <row r="313" spans="1:39" x14ac:dyDescent="0.35">
      <c r="A313" s="1">
        <v>41227</v>
      </c>
      <c r="B313">
        <v>4999</v>
      </c>
      <c r="C313">
        <v>5596</v>
      </c>
      <c r="D313">
        <v>0</v>
      </c>
      <c r="E313">
        <v>0</v>
      </c>
      <c r="F313">
        <v>0</v>
      </c>
      <c r="G313">
        <v>0</v>
      </c>
      <c r="H313">
        <v>5097</v>
      </c>
      <c r="I313">
        <v>5472.666666666667</v>
      </c>
      <c r="J313">
        <f t="shared" si="22"/>
        <v>0</v>
      </c>
      <c r="K313">
        <f t="shared" si="23"/>
        <v>0</v>
      </c>
      <c r="L313">
        <f t="shared" si="20"/>
        <v>1</v>
      </c>
      <c r="M313">
        <v>5781</v>
      </c>
      <c r="N313">
        <v>0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f t="shared" si="24"/>
        <v>0</v>
      </c>
      <c r="AC313">
        <f t="shared" si="21"/>
        <v>0</v>
      </c>
      <c r="AE313" s="2" t="s">
        <v>19</v>
      </c>
      <c r="AF313" s="2">
        <v>564.32235086927528</v>
      </c>
      <c r="AG313" s="2">
        <v>143.76425909585532</v>
      </c>
      <c r="AH313" s="2">
        <v>3.925331333520186</v>
      </c>
      <c r="AI313" s="2">
        <v>1.0435274598707756E-4</v>
      </c>
      <c r="AJ313" s="2">
        <v>281.56902629212232</v>
      </c>
      <c r="AK313" s="2">
        <v>847.07567544642825</v>
      </c>
      <c r="AL313" s="2">
        <v>281.56902629212232</v>
      </c>
      <c r="AM313" s="2">
        <v>847.07567544642825</v>
      </c>
    </row>
    <row r="314" spans="1:39" x14ac:dyDescent="0.35">
      <c r="A314" s="1">
        <v>41228</v>
      </c>
      <c r="B314">
        <v>5279</v>
      </c>
      <c r="C314">
        <v>4999</v>
      </c>
      <c r="D314">
        <v>0</v>
      </c>
      <c r="E314">
        <v>0</v>
      </c>
      <c r="F314">
        <v>1</v>
      </c>
      <c r="G314">
        <v>0</v>
      </c>
      <c r="H314">
        <v>5462</v>
      </c>
      <c r="I314">
        <v>4979.333333333333</v>
      </c>
      <c r="J314">
        <f t="shared" si="22"/>
        <v>0</v>
      </c>
      <c r="K314">
        <f t="shared" si="23"/>
        <v>0</v>
      </c>
      <c r="L314">
        <f t="shared" si="20"/>
        <v>1</v>
      </c>
      <c r="M314">
        <v>5558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1</v>
      </c>
      <c r="AB314">
        <f t="shared" si="24"/>
        <v>0</v>
      </c>
      <c r="AC314">
        <f t="shared" si="21"/>
        <v>1</v>
      </c>
      <c r="AE314" s="2" t="s">
        <v>55</v>
      </c>
      <c r="AF314" s="2">
        <v>0.43260569489269057</v>
      </c>
      <c r="AG314" s="2">
        <v>8.788427968215097E-2</v>
      </c>
      <c r="AH314" s="2">
        <v>4.9224468409741258</v>
      </c>
      <c r="AI314" s="2">
        <v>1.3205796565259977E-6</v>
      </c>
      <c r="AJ314" s="2">
        <v>0.25975625084813159</v>
      </c>
      <c r="AK314" s="2">
        <v>0.60545513893724956</v>
      </c>
      <c r="AL314" s="2">
        <v>0.25975625084813159</v>
      </c>
      <c r="AM314" s="2">
        <v>0.60545513893724956</v>
      </c>
    </row>
    <row r="315" spans="1:39" x14ac:dyDescent="0.35">
      <c r="A315" s="1">
        <v>41229</v>
      </c>
      <c r="B315">
        <v>5432</v>
      </c>
      <c r="C315">
        <v>5279</v>
      </c>
      <c r="D315">
        <v>0</v>
      </c>
      <c r="E315">
        <v>0</v>
      </c>
      <c r="F315">
        <v>0</v>
      </c>
      <c r="G315">
        <v>1</v>
      </c>
      <c r="H315">
        <v>6114</v>
      </c>
      <c r="I315">
        <v>5291.333333333333</v>
      </c>
      <c r="J315">
        <f t="shared" si="22"/>
        <v>0</v>
      </c>
      <c r="K315">
        <f t="shared" si="23"/>
        <v>0</v>
      </c>
      <c r="L315">
        <f t="shared" si="20"/>
        <v>1</v>
      </c>
      <c r="M315">
        <v>5339.2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1</v>
      </c>
      <c r="AB315">
        <f t="shared" si="24"/>
        <v>0</v>
      </c>
      <c r="AC315">
        <f t="shared" si="21"/>
        <v>1</v>
      </c>
      <c r="AE315" s="2" t="s">
        <v>21</v>
      </c>
      <c r="AF315" s="2">
        <v>0.22009546345036332</v>
      </c>
      <c r="AG315" s="2">
        <v>4.7091694777844154E-2</v>
      </c>
      <c r="AH315" s="2">
        <v>4.6737639086609075</v>
      </c>
      <c r="AI315" s="2">
        <v>4.2303707497359385E-6</v>
      </c>
      <c r="AJ315" s="2">
        <v>0.12747624541836317</v>
      </c>
      <c r="AK315" s="2">
        <v>0.31271468148236348</v>
      </c>
      <c r="AL315" s="2">
        <v>0.12747624541836317</v>
      </c>
      <c r="AM315" s="2">
        <v>0.31271468148236348</v>
      </c>
    </row>
    <row r="316" spans="1:39" x14ac:dyDescent="0.35">
      <c r="A316" s="1">
        <v>41230</v>
      </c>
      <c r="B316">
        <v>6584</v>
      </c>
      <c r="C316">
        <v>5432</v>
      </c>
      <c r="D316">
        <v>1</v>
      </c>
      <c r="E316">
        <v>0</v>
      </c>
      <c r="F316">
        <v>0</v>
      </c>
      <c r="G316">
        <v>0</v>
      </c>
      <c r="H316">
        <v>6373</v>
      </c>
      <c r="I316">
        <v>5236.666666666667</v>
      </c>
      <c r="J316">
        <f t="shared" si="22"/>
        <v>0</v>
      </c>
      <c r="K316">
        <f t="shared" si="23"/>
        <v>0</v>
      </c>
      <c r="L316">
        <f t="shared" si="20"/>
        <v>1</v>
      </c>
      <c r="M316">
        <v>5129.8</v>
      </c>
      <c r="N316">
        <v>0</v>
      </c>
      <c r="O316">
        <v>0</v>
      </c>
      <c r="P316">
        <v>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</v>
      </c>
      <c r="AB316">
        <f t="shared" si="24"/>
        <v>0</v>
      </c>
      <c r="AC316">
        <f t="shared" si="21"/>
        <v>1</v>
      </c>
      <c r="AE316" s="2" t="s">
        <v>93</v>
      </c>
      <c r="AF316" s="2">
        <v>416.09355533595118</v>
      </c>
      <c r="AG316" s="2">
        <v>214.8593433363292</v>
      </c>
      <c r="AH316" s="2">
        <v>1.9365858094642914</v>
      </c>
      <c r="AI316" s="2">
        <v>5.3602944804014147E-2</v>
      </c>
      <c r="AJ316" s="2">
        <v>-6.4884829737534915</v>
      </c>
      <c r="AK316" s="2">
        <v>838.67559364565591</v>
      </c>
      <c r="AL316" s="2">
        <v>-6.4884829737534915</v>
      </c>
      <c r="AM316" s="2">
        <v>838.67559364565591</v>
      </c>
    </row>
    <row r="317" spans="1:39" ht="15" thickBot="1" x14ac:dyDescent="0.4">
      <c r="A317" s="1">
        <v>41231</v>
      </c>
      <c r="B317">
        <v>6661</v>
      </c>
      <c r="C317">
        <v>6584</v>
      </c>
      <c r="D317">
        <v>1</v>
      </c>
      <c r="E317">
        <v>0</v>
      </c>
      <c r="F317">
        <v>0</v>
      </c>
      <c r="G317">
        <v>0</v>
      </c>
      <c r="H317">
        <v>6479</v>
      </c>
      <c r="I317">
        <v>5765</v>
      </c>
      <c r="J317">
        <f t="shared" si="22"/>
        <v>0</v>
      </c>
      <c r="K317">
        <f t="shared" si="23"/>
        <v>0</v>
      </c>
      <c r="L317">
        <f t="shared" si="20"/>
        <v>1</v>
      </c>
      <c r="M317">
        <v>5578</v>
      </c>
      <c r="N317">
        <v>0</v>
      </c>
      <c r="O317">
        <v>0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</v>
      </c>
      <c r="AB317">
        <f t="shared" si="24"/>
        <v>0</v>
      </c>
      <c r="AC317">
        <f t="shared" si="21"/>
        <v>1</v>
      </c>
      <c r="AE317" s="3" t="s">
        <v>95</v>
      </c>
      <c r="AF317" s="3">
        <v>173.98393520124574</v>
      </c>
      <c r="AG317" s="3">
        <v>91.589962351263878</v>
      </c>
      <c r="AH317" s="3">
        <v>1.89959609912259</v>
      </c>
      <c r="AI317" s="3">
        <v>5.8310326583294825E-2</v>
      </c>
      <c r="AJ317" s="3">
        <v>-6.1537882884915405</v>
      </c>
      <c r="AK317" s="3">
        <v>354.12165869098305</v>
      </c>
      <c r="AL317" s="3">
        <v>-6.1537882884915405</v>
      </c>
      <c r="AM317" s="3">
        <v>354.12165869098305</v>
      </c>
    </row>
    <row r="318" spans="1:39" x14ac:dyDescent="0.35">
      <c r="A318" s="1">
        <v>41232</v>
      </c>
      <c r="B318">
        <v>4297</v>
      </c>
      <c r="C318">
        <v>6661</v>
      </c>
      <c r="D318">
        <v>0</v>
      </c>
      <c r="E318">
        <v>1</v>
      </c>
      <c r="F318">
        <v>0</v>
      </c>
      <c r="G318">
        <v>0</v>
      </c>
      <c r="H318">
        <v>4343</v>
      </c>
      <c r="I318">
        <v>6225.666666666667</v>
      </c>
      <c r="J318">
        <f t="shared" si="22"/>
        <v>0</v>
      </c>
      <c r="K318">
        <f t="shared" si="23"/>
        <v>0</v>
      </c>
      <c r="L318">
        <f t="shared" si="20"/>
        <v>1</v>
      </c>
      <c r="M318">
        <v>5791</v>
      </c>
      <c r="N318">
        <v>0</v>
      </c>
      <c r="O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f t="shared" si="24"/>
        <v>0</v>
      </c>
      <c r="AC318">
        <f t="shared" si="21"/>
        <v>1</v>
      </c>
    </row>
    <row r="319" spans="1:39" x14ac:dyDescent="0.35">
      <c r="A319" s="1">
        <v>41233</v>
      </c>
      <c r="B319">
        <v>5112</v>
      </c>
      <c r="C319">
        <v>4297</v>
      </c>
      <c r="D319">
        <v>0</v>
      </c>
      <c r="E319">
        <v>0</v>
      </c>
      <c r="F319">
        <v>0</v>
      </c>
      <c r="G319">
        <v>0</v>
      </c>
      <c r="H319">
        <v>5596</v>
      </c>
      <c r="I319">
        <v>5847.333333333333</v>
      </c>
      <c r="J319">
        <f t="shared" si="22"/>
        <v>0</v>
      </c>
      <c r="K319">
        <f t="shared" si="23"/>
        <v>0</v>
      </c>
      <c r="L319">
        <f t="shared" si="20"/>
        <v>1</v>
      </c>
      <c r="M319">
        <v>5650.6</v>
      </c>
      <c r="N319">
        <v>0</v>
      </c>
      <c r="O319">
        <v>0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f t="shared" si="24"/>
        <v>0</v>
      </c>
      <c r="AC319">
        <f t="shared" si="21"/>
        <v>1</v>
      </c>
      <c r="AE319" s="15" t="s">
        <v>22</v>
      </c>
      <c r="AF319" s="15"/>
    </row>
    <row r="320" spans="1:39" ht="15" thickBot="1" x14ac:dyDescent="0.4">
      <c r="A320" s="1">
        <v>41234</v>
      </c>
      <c r="B320">
        <v>4905</v>
      </c>
      <c r="C320">
        <v>5112</v>
      </c>
      <c r="D320">
        <v>0</v>
      </c>
      <c r="E320">
        <v>0</v>
      </c>
      <c r="F320">
        <v>0</v>
      </c>
      <c r="G320">
        <v>0</v>
      </c>
      <c r="H320">
        <v>4999</v>
      </c>
      <c r="I320">
        <v>5356.666666666667</v>
      </c>
      <c r="J320">
        <f t="shared" si="22"/>
        <v>0</v>
      </c>
      <c r="K320">
        <f t="shared" si="23"/>
        <v>0</v>
      </c>
      <c r="L320">
        <f t="shared" si="20"/>
        <v>1</v>
      </c>
      <c r="M320">
        <v>5617.2</v>
      </c>
      <c r="N320">
        <v>0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1</v>
      </c>
      <c r="AB320">
        <f t="shared" si="24"/>
        <v>0</v>
      </c>
      <c r="AC320">
        <f t="shared" si="21"/>
        <v>1</v>
      </c>
    </row>
    <row r="321" spans="1:39" x14ac:dyDescent="0.35">
      <c r="A321" s="1">
        <v>41235</v>
      </c>
      <c r="B321">
        <v>5279</v>
      </c>
      <c r="C321">
        <v>4905</v>
      </c>
      <c r="D321">
        <v>0</v>
      </c>
      <c r="E321">
        <v>0</v>
      </c>
      <c r="F321">
        <v>1</v>
      </c>
      <c r="G321">
        <v>0</v>
      </c>
      <c r="H321">
        <v>5279</v>
      </c>
      <c r="I321">
        <v>4771.333333333333</v>
      </c>
      <c r="J321">
        <f t="shared" si="22"/>
        <v>0</v>
      </c>
      <c r="K321">
        <f t="shared" si="23"/>
        <v>0</v>
      </c>
      <c r="L321">
        <f t="shared" si="20"/>
        <v>1</v>
      </c>
      <c r="M321">
        <v>5511.8</v>
      </c>
      <c r="N321">
        <v>0</v>
      </c>
      <c r="O321">
        <v>0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f t="shared" si="24"/>
        <v>0</v>
      </c>
      <c r="AC321">
        <f t="shared" si="21"/>
        <v>1</v>
      </c>
      <c r="AE321" s="5" t="s">
        <v>23</v>
      </c>
      <c r="AF321" s="5"/>
    </row>
    <row r="322" spans="1:39" x14ac:dyDescent="0.35">
      <c r="A322" s="1">
        <v>41236</v>
      </c>
      <c r="B322">
        <v>4632</v>
      </c>
      <c r="C322">
        <v>5279</v>
      </c>
      <c r="D322">
        <v>0</v>
      </c>
      <c r="E322">
        <v>0</v>
      </c>
      <c r="F322">
        <v>0</v>
      </c>
      <c r="G322">
        <v>1</v>
      </c>
      <c r="H322">
        <v>5432</v>
      </c>
      <c r="I322">
        <v>5098.666666666667</v>
      </c>
      <c r="J322">
        <f t="shared" si="22"/>
        <v>0</v>
      </c>
      <c r="K322">
        <f t="shared" si="23"/>
        <v>0</v>
      </c>
      <c r="L322">
        <f t="shared" ref="L322:L360" si="25">IF(MONTH(A322)&gt;=6,1,0)</f>
        <v>1</v>
      </c>
      <c r="M322">
        <v>5250.8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f t="shared" si="24"/>
        <v>0</v>
      </c>
      <c r="AC322">
        <f t="shared" ref="AC322:AC360" si="26">IF(DAY(A322)&gt;=15,1,0)</f>
        <v>1</v>
      </c>
      <c r="AE322" s="2" t="s">
        <v>24</v>
      </c>
      <c r="AF322" s="2">
        <v>0.79397524370191896</v>
      </c>
    </row>
    <row r="323" spans="1:39" x14ac:dyDescent="0.35">
      <c r="A323" s="1">
        <v>41237</v>
      </c>
      <c r="B323">
        <v>4628.5</v>
      </c>
      <c r="C323">
        <v>4632</v>
      </c>
      <c r="D323">
        <v>1</v>
      </c>
      <c r="E323">
        <v>0</v>
      </c>
      <c r="F323">
        <v>0</v>
      </c>
      <c r="G323">
        <v>0</v>
      </c>
      <c r="H323">
        <v>6584</v>
      </c>
      <c r="I323">
        <v>4938.666666666667</v>
      </c>
      <c r="J323">
        <f t="shared" ref="J323:J360" si="27">IF(DAY(A323)&gt;27,1,0)</f>
        <v>0</v>
      </c>
      <c r="K323">
        <f t="shared" ref="K323:K360" si="28">IF(MONTH(A323)&lt;=6,1,0)</f>
        <v>0</v>
      </c>
      <c r="L323">
        <f t="shared" si="25"/>
        <v>1</v>
      </c>
      <c r="M323">
        <v>4845</v>
      </c>
      <c r="N323">
        <v>0</v>
      </c>
      <c r="O323">
        <v>0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f t="shared" ref="AB323:AB360" si="29">IF(MONTH(R323)&gt;=10,1,0)</f>
        <v>0</v>
      </c>
      <c r="AC323">
        <f t="shared" si="26"/>
        <v>1</v>
      </c>
      <c r="AE323" s="2" t="s">
        <v>25</v>
      </c>
      <c r="AF323" s="2">
        <v>0.63039668761152157</v>
      </c>
    </row>
    <row r="324" spans="1:39" x14ac:dyDescent="0.35">
      <c r="A324" s="1">
        <v>41238</v>
      </c>
      <c r="B324">
        <v>4628.5</v>
      </c>
      <c r="C324">
        <v>4628.5</v>
      </c>
      <c r="D324">
        <v>1</v>
      </c>
      <c r="E324">
        <v>0</v>
      </c>
      <c r="F324">
        <v>0</v>
      </c>
      <c r="G324">
        <v>0</v>
      </c>
      <c r="H324">
        <v>6661</v>
      </c>
      <c r="I324">
        <v>4846.5</v>
      </c>
      <c r="J324">
        <f t="shared" si="27"/>
        <v>0</v>
      </c>
      <c r="K324">
        <f t="shared" si="28"/>
        <v>0</v>
      </c>
      <c r="L324">
        <f t="shared" si="25"/>
        <v>1</v>
      </c>
      <c r="M324">
        <v>4911.3</v>
      </c>
      <c r="N324">
        <v>0</v>
      </c>
      <c r="O324">
        <v>0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1</v>
      </c>
      <c r="AB324">
        <f t="shared" si="29"/>
        <v>0</v>
      </c>
      <c r="AC324">
        <f t="shared" si="26"/>
        <v>1</v>
      </c>
      <c r="AE324" s="2" t="s">
        <v>26</v>
      </c>
      <c r="AF324" s="2">
        <v>0.62086537010007081</v>
      </c>
    </row>
    <row r="325" spans="1:39" x14ac:dyDescent="0.35">
      <c r="A325" s="1">
        <v>41239</v>
      </c>
      <c r="B325">
        <v>4480</v>
      </c>
      <c r="C325">
        <v>4628.5</v>
      </c>
      <c r="D325">
        <v>0</v>
      </c>
      <c r="E325">
        <v>1</v>
      </c>
      <c r="F325">
        <v>0</v>
      </c>
      <c r="G325">
        <v>0</v>
      </c>
      <c r="H325">
        <v>4297</v>
      </c>
      <c r="I325">
        <v>4629.666666666667</v>
      </c>
      <c r="J325">
        <f t="shared" si="27"/>
        <v>0</v>
      </c>
      <c r="K325">
        <f t="shared" si="28"/>
        <v>0</v>
      </c>
      <c r="L325">
        <f t="shared" si="25"/>
        <v>1</v>
      </c>
      <c r="M325">
        <v>4814.6000000000004</v>
      </c>
      <c r="N325">
        <v>0</v>
      </c>
      <c r="O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f t="shared" si="29"/>
        <v>0</v>
      </c>
      <c r="AC325">
        <f t="shared" si="26"/>
        <v>1</v>
      </c>
      <c r="AE325" s="2" t="s">
        <v>6</v>
      </c>
      <c r="AF325" s="2">
        <v>728.44116900903055</v>
      </c>
    </row>
    <row r="326" spans="1:39" ht="15" thickBot="1" x14ac:dyDescent="0.4">
      <c r="A326" s="1">
        <v>41240</v>
      </c>
      <c r="B326">
        <v>4565</v>
      </c>
      <c r="C326">
        <v>4480</v>
      </c>
      <c r="D326">
        <v>0</v>
      </c>
      <c r="E326">
        <v>0</v>
      </c>
      <c r="F326">
        <v>0</v>
      </c>
      <c r="G326">
        <v>0</v>
      </c>
      <c r="H326">
        <v>5112</v>
      </c>
      <c r="I326">
        <v>4579</v>
      </c>
      <c r="J326">
        <f t="shared" si="27"/>
        <v>0</v>
      </c>
      <c r="K326">
        <f t="shared" si="28"/>
        <v>0</v>
      </c>
      <c r="L326">
        <f t="shared" si="25"/>
        <v>1</v>
      </c>
      <c r="M326">
        <v>4729.6000000000004</v>
      </c>
      <c r="N326">
        <v>0</v>
      </c>
      <c r="O326">
        <v>0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f t="shared" si="29"/>
        <v>0</v>
      </c>
      <c r="AC326">
        <f t="shared" si="26"/>
        <v>1</v>
      </c>
      <c r="AE326" s="3" t="s">
        <v>27</v>
      </c>
      <c r="AF326" s="3">
        <v>359</v>
      </c>
    </row>
    <row r="327" spans="1:39" x14ac:dyDescent="0.35">
      <c r="A327" s="1">
        <v>41241</v>
      </c>
      <c r="B327">
        <v>4465</v>
      </c>
      <c r="C327">
        <v>4565</v>
      </c>
      <c r="D327">
        <v>0</v>
      </c>
      <c r="E327">
        <v>0</v>
      </c>
      <c r="F327">
        <v>0</v>
      </c>
      <c r="G327">
        <v>0</v>
      </c>
      <c r="H327">
        <v>4905</v>
      </c>
      <c r="I327">
        <v>4557.833333333333</v>
      </c>
      <c r="J327">
        <f t="shared" si="27"/>
        <v>1</v>
      </c>
      <c r="K327">
        <f t="shared" si="28"/>
        <v>0</v>
      </c>
      <c r="L327">
        <f t="shared" si="25"/>
        <v>1</v>
      </c>
      <c r="M327">
        <v>4586.8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1</v>
      </c>
      <c r="AB327">
        <f t="shared" si="29"/>
        <v>0</v>
      </c>
      <c r="AC327">
        <f t="shared" si="26"/>
        <v>1</v>
      </c>
    </row>
    <row r="328" spans="1:39" ht="15" thickBot="1" x14ac:dyDescent="0.4">
      <c r="A328" s="1">
        <v>41242</v>
      </c>
      <c r="B328">
        <v>4849</v>
      </c>
      <c r="C328">
        <v>4465</v>
      </c>
      <c r="D328">
        <v>0</v>
      </c>
      <c r="E328">
        <v>0</v>
      </c>
      <c r="F328">
        <v>1</v>
      </c>
      <c r="G328">
        <v>0</v>
      </c>
      <c r="H328">
        <v>5279</v>
      </c>
      <c r="I328">
        <v>4503.333333333333</v>
      </c>
      <c r="J328">
        <f t="shared" si="27"/>
        <v>1</v>
      </c>
      <c r="K328">
        <f t="shared" si="28"/>
        <v>0</v>
      </c>
      <c r="L328">
        <f t="shared" si="25"/>
        <v>1</v>
      </c>
      <c r="M328">
        <v>4553.3999999999996</v>
      </c>
      <c r="N328">
        <v>0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f t="shared" si="29"/>
        <v>0</v>
      </c>
      <c r="AC328">
        <f t="shared" si="26"/>
        <v>1</v>
      </c>
      <c r="AE328" t="s">
        <v>28</v>
      </c>
    </row>
    <row r="329" spans="1:39" x14ac:dyDescent="0.35">
      <c r="A329" s="1">
        <v>41243</v>
      </c>
      <c r="B329">
        <v>6084</v>
      </c>
      <c r="C329">
        <v>4849</v>
      </c>
      <c r="D329">
        <v>0</v>
      </c>
      <c r="E329">
        <v>0</v>
      </c>
      <c r="F329">
        <v>0</v>
      </c>
      <c r="G329">
        <v>1</v>
      </c>
      <c r="H329">
        <v>4632</v>
      </c>
      <c r="I329">
        <v>4626.333333333333</v>
      </c>
      <c r="J329">
        <f t="shared" si="27"/>
        <v>1</v>
      </c>
      <c r="K329">
        <f t="shared" si="28"/>
        <v>0</v>
      </c>
      <c r="L329">
        <f t="shared" si="25"/>
        <v>1</v>
      </c>
      <c r="M329">
        <v>4597.5</v>
      </c>
      <c r="N329">
        <v>1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f t="shared" si="29"/>
        <v>0</v>
      </c>
      <c r="AC329">
        <f t="shared" si="26"/>
        <v>1</v>
      </c>
      <c r="AE329" s="4"/>
      <c r="AF329" s="4" t="s">
        <v>33</v>
      </c>
      <c r="AG329" s="4" t="s">
        <v>34</v>
      </c>
      <c r="AH329" s="4" t="s">
        <v>35</v>
      </c>
      <c r="AI329" s="4" t="s">
        <v>36</v>
      </c>
      <c r="AJ329" s="4" t="s">
        <v>37</v>
      </c>
    </row>
    <row r="330" spans="1:39" x14ac:dyDescent="0.35">
      <c r="A330" s="1">
        <v>41244</v>
      </c>
      <c r="B330">
        <v>6609</v>
      </c>
      <c r="C330">
        <v>6084</v>
      </c>
      <c r="D330">
        <v>1</v>
      </c>
      <c r="E330">
        <v>0</v>
      </c>
      <c r="F330">
        <v>0</v>
      </c>
      <c r="G330">
        <v>0</v>
      </c>
      <c r="H330">
        <v>4628.5</v>
      </c>
      <c r="I330">
        <v>5132.666666666667</v>
      </c>
      <c r="J330">
        <f t="shared" si="27"/>
        <v>0</v>
      </c>
      <c r="K330">
        <f t="shared" si="28"/>
        <v>0</v>
      </c>
      <c r="L330">
        <f t="shared" si="25"/>
        <v>1</v>
      </c>
      <c r="M330">
        <v>4888.6000000000004</v>
      </c>
      <c r="N330">
        <v>0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f t="shared" si="29"/>
        <v>0</v>
      </c>
      <c r="AC330">
        <f t="shared" si="26"/>
        <v>0</v>
      </c>
      <c r="AE330" s="2" t="s">
        <v>29</v>
      </c>
      <c r="AF330" s="2">
        <v>9</v>
      </c>
      <c r="AG330" s="2">
        <v>315858421.07078743</v>
      </c>
      <c r="AH330" s="2">
        <v>35095380.118976384</v>
      </c>
      <c r="AI330" s="2">
        <v>66.139511862255745</v>
      </c>
      <c r="AJ330" s="2">
        <v>4.7177701380026047E-70</v>
      </c>
    </row>
    <row r="331" spans="1:39" x14ac:dyDescent="0.35">
      <c r="A331" s="1">
        <v>41245</v>
      </c>
      <c r="B331">
        <v>6482</v>
      </c>
      <c r="C331">
        <v>6609</v>
      </c>
      <c r="D331">
        <v>1</v>
      </c>
      <c r="E331">
        <v>0</v>
      </c>
      <c r="F331">
        <v>0</v>
      </c>
      <c r="G331">
        <v>0</v>
      </c>
      <c r="H331">
        <v>4628.5</v>
      </c>
      <c r="I331">
        <v>5847.333333333333</v>
      </c>
      <c r="J331">
        <f t="shared" si="27"/>
        <v>0</v>
      </c>
      <c r="K331">
        <f t="shared" si="28"/>
        <v>0</v>
      </c>
      <c r="L331">
        <f t="shared" si="25"/>
        <v>1</v>
      </c>
      <c r="M331">
        <v>5314.4</v>
      </c>
      <c r="N331">
        <v>0</v>
      </c>
      <c r="O331">
        <v>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f t="shared" si="29"/>
        <v>0</v>
      </c>
      <c r="AC331">
        <f t="shared" si="26"/>
        <v>0</v>
      </c>
      <c r="AE331" s="2" t="s">
        <v>30</v>
      </c>
      <c r="AF331" s="2">
        <v>349</v>
      </c>
      <c r="AG331" s="2">
        <v>185188661.31082782</v>
      </c>
      <c r="AH331" s="2">
        <v>530626.53670724307</v>
      </c>
      <c r="AI331" s="2"/>
      <c r="AJ331" s="2"/>
    </row>
    <row r="332" spans="1:39" ht="15" thickBot="1" x14ac:dyDescent="0.4">
      <c r="A332" s="1">
        <v>41246</v>
      </c>
      <c r="B332">
        <v>4308</v>
      </c>
      <c r="C332">
        <v>6482</v>
      </c>
      <c r="D332">
        <v>0</v>
      </c>
      <c r="E332">
        <v>1</v>
      </c>
      <c r="F332">
        <v>0</v>
      </c>
      <c r="G332">
        <v>0</v>
      </c>
      <c r="H332">
        <v>4480</v>
      </c>
      <c r="I332">
        <v>6391.666666666667</v>
      </c>
      <c r="J332">
        <f t="shared" si="27"/>
        <v>0</v>
      </c>
      <c r="K332">
        <f t="shared" si="28"/>
        <v>0</v>
      </c>
      <c r="L332">
        <f t="shared" si="25"/>
        <v>1</v>
      </c>
      <c r="M332">
        <v>5697.8</v>
      </c>
      <c r="N332">
        <v>0</v>
      </c>
      <c r="O332">
        <v>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f t="shared" si="29"/>
        <v>0</v>
      </c>
      <c r="AC332">
        <f t="shared" si="26"/>
        <v>0</v>
      </c>
      <c r="AE332" s="3" t="s">
        <v>31</v>
      </c>
      <c r="AF332" s="3">
        <v>358</v>
      </c>
      <c r="AG332" s="3">
        <v>501047082.38161528</v>
      </c>
      <c r="AH332" s="3"/>
      <c r="AI332" s="3"/>
      <c r="AJ332" s="3"/>
    </row>
    <row r="333" spans="1:39" ht="15" thickBot="1" x14ac:dyDescent="0.4">
      <c r="A333" s="1">
        <v>41247</v>
      </c>
      <c r="B333">
        <v>4580</v>
      </c>
      <c r="C333">
        <v>4308</v>
      </c>
      <c r="D333">
        <v>0</v>
      </c>
      <c r="E333">
        <v>0</v>
      </c>
      <c r="F333">
        <v>0</v>
      </c>
      <c r="G333">
        <v>0</v>
      </c>
      <c r="H333">
        <v>4565</v>
      </c>
      <c r="I333">
        <v>5799.666666666667</v>
      </c>
      <c r="J333">
        <f t="shared" si="27"/>
        <v>0</v>
      </c>
      <c r="K333">
        <f t="shared" si="28"/>
        <v>0</v>
      </c>
      <c r="L333">
        <f t="shared" si="25"/>
        <v>1</v>
      </c>
      <c r="M333">
        <v>5666.4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f t="shared" si="29"/>
        <v>0</v>
      </c>
      <c r="AC333">
        <f t="shared" si="26"/>
        <v>0</v>
      </c>
    </row>
    <row r="334" spans="1:39" x14ac:dyDescent="0.35">
      <c r="A334" s="1">
        <v>41248</v>
      </c>
      <c r="B334">
        <v>4827</v>
      </c>
      <c r="C334">
        <v>4580</v>
      </c>
      <c r="D334">
        <v>0</v>
      </c>
      <c r="E334">
        <v>0</v>
      </c>
      <c r="F334">
        <v>0</v>
      </c>
      <c r="G334">
        <v>0</v>
      </c>
      <c r="H334">
        <v>4465</v>
      </c>
      <c r="I334">
        <v>5123.333333333333</v>
      </c>
      <c r="J334">
        <f t="shared" si="27"/>
        <v>0</v>
      </c>
      <c r="K334">
        <f t="shared" si="28"/>
        <v>0</v>
      </c>
      <c r="L334">
        <f t="shared" si="25"/>
        <v>1</v>
      </c>
      <c r="M334">
        <v>5612.6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f t="shared" si="29"/>
        <v>0</v>
      </c>
      <c r="AC334">
        <f t="shared" si="26"/>
        <v>0</v>
      </c>
      <c r="AE334" s="4"/>
      <c r="AF334" s="4" t="s">
        <v>38</v>
      </c>
      <c r="AG334" s="4" t="s">
        <v>6</v>
      </c>
      <c r="AH334" s="4" t="s">
        <v>39</v>
      </c>
      <c r="AI334" s="4" t="s">
        <v>40</v>
      </c>
      <c r="AJ334" s="4" t="s">
        <v>41</v>
      </c>
      <c r="AK334" s="4" t="s">
        <v>42</v>
      </c>
      <c r="AL334" s="4" t="s">
        <v>43</v>
      </c>
      <c r="AM334" s="4" t="s">
        <v>44</v>
      </c>
    </row>
    <row r="335" spans="1:39" x14ac:dyDescent="0.35">
      <c r="A335" s="1">
        <v>41249</v>
      </c>
      <c r="B335">
        <v>5214</v>
      </c>
      <c r="C335">
        <v>4827</v>
      </c>
      <c r="D335">
        <v>0</v>
      </c>
      <c r="E335">
        <v>0</v>
      </c>
      <c r="F335">
        <v>1</v>
      </c>
      <c r="G335">
        <v>0</v>
      </c>
      <c r="H335">
        <v>4849</v>
      </c>
      <c r="I335">
        <v>4571.666666666667</v>
      </c>
      <c r="J335">
        <f t="shared" si="27"/>
        <v>0</v>
      </c>
      <c r="K335">
        <f t="shared" si="28"/>
        <v>0</v>
      </c>
      <c r="L335">
        <f t="shared" si="25"/>
        <v>1</v>
      </c>
      <c r="M335">
        <v>5361.2</v>
      </c>
      <c r="N335">
        <v>0</v>
      </c>
      <c r="O335">
        <v>1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f t="shared" si="29"/>
        <v>0</v>
      </c>
      <c r="AC335">
        <f t="shared" si="26"/>
        <v>0</v>
      </c>
      <c r="AE335" s="2" t="s">
        <v>32</v>
      </c>
      <c r="AF335" s="2">
        <v>435.33581870389122</v>
      </c>
      <c r="AG335" s="2">
        <v>234.54346811471504</v>
      </c>
      <c r="AH335" s="2">
        <v>1.8560986677785833</v>
      </c>
      <c r="AI335" s="2">
        <v>6.4282180246166498E-2</v>
      </c>
      <c r="AJ335" s="2">
        <v>-25.960652229634945</v>
      </c>
      <c r="AK335" s="2">
        <v>896.63228963741744</v>
      </c>
      <c r="AL335" s="2">
        <v>-25.960652229634945</v>
      </c>
      <c r="AM335" s="2">
        <v>896.63228963741744</v>
      </c>
    </row>
    <row r="336" spans="1:39" x14ac:dyDescent="0.35">
      <c r="A336" s="1">
        <v>41250</v>
      </c>
      <c r="B336">
        <v>5733</v>
      </c>
      <c r="C336">
        <v>5214</v>
      </c>
      <c r="D336">
        <v>0</v>
      </c>
      <c r="E336">
        <v>0</v>
      </c>
      <c r="F336">
        <v>0</v>
      </c>
      <c r="G336">
        <v>1</v>
      </c>
      <c r="H336">
        <v>6084</v>
      </c>
      <c r="I336">
        <v>4873.666666666667</v>
      </c>
      <c r="J336">
        <f t="shared" si="27"/>
        <v>0</v>
      </c>
      <c r="K336">
        <f t="shared" si="28"/>
        <v>0</v>
      </c>
      <c r="L336">
        <f t="shared" si="25"/>
        <v>1</v>
      </c>
      <c r="M336">
        <v>5082.2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f t="shared" si="29"/>
        <v>0</v>
      </c>
      <c r="AC336">
        <f t="shared" si="26"/>
        <v>0</v>
      </c>
      <c r="AE336" s="2" t="s">
        <v>53</v>
      </c>
      <c r="AF336" s="2">
        <v>0.17341813796288988</v>
      </c>
      <c r="AG336" s="2">
        <v>7.0323551285954133E-2</v>
      </c>
      <c r="AH336" s="2">
        <v>2.4660037041890268</v>
      </c>
      <c r="AI336" s="2">
        <v>1.4143186170735221E-2</v>
      </c>
      <c r="AJ336" s="2">
        <v>3.5106863330176208E-2</v>
      </c>
      <c r="AK336" s="2">
        <v>0.31172941259560355</v>
      </c>
      <c r="AL336" s="2">
        <v>3.5106863330176208E-2</v>
      </c>
      <c r="AM336" s="2">
        <v>0.31172941259560355</v>
      </c>
    </row>
    <row r="337" spans="1:39" x14ac:dyDescent="0.35">
      <c r="A337" s="1">
        <v>41251</v>
      </c>
      <c r="B337">
        <v>6245</v>
      </c>
      <c r="C337">
        <v>5733</v>
      </c>
      <c r="D337">
        <v>1</v>
      </c>
      <c r="E337">
        <v>0</v>
      </c>
      <c r="F337">
        <v>0</v>
      </c>
      <c r="G337">
        <v>0</v>
      </c>
      <c r="H337">
        <v>6609</v>
      </c>
      <c r="I337">
        <v>5258</v>
      </c>
      <c r="J337">
        <f t="shared" si="27"/>
        <v>0</v>
      </c>
      <c r="K337">
        <f t="shared" si="28"/>
        <v>0</v>
      </c>
      <c r="L337">
        <f t="shared" si="25"/>
        <v>1</v>
      </c>
      <c r="M337">
        <v>4932.3999999999996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f t="shared" si="29"/>
        <v>0</v>
      </c>
      <c r="AC337">
        <f t="shared" si="26"/>
        <v>0</v>
      </c>
      <c r="AE337" s="2" t="s">
        <v>54</v>
      </c>
      <c r="AF337" s="2">
        <v>705.90620024866644</v>
      </c>
      <c r="AG337" s="2">
        <v>131.65042228919773</v>
      </c>
      <c r="AH337" s="2">
        <v>5.3619744469789516</v>
      </c>
      <c r="AI337" s="2">
        <v>1.5006861954140833E-7</v>
      </c>
      <c r="AJ337" s="2">
        <v>446.97818282371554</v>
      </c>
      <c r="AK337" s="2">
        <v>964.83421767361733</v>
      </c>
      <c r="AL337" s="2">
        <v>446.97818282371554</v>
      </c>
      <c r="AM337" s="2">
        <v>964.83421767361733</v>
      </c>
    </row>
    <row r="338" spans="1:39" x14ac:dyDescent="0.35">
      <c r="A338" s="1">
        <v>41252</v>
      </c>
      <c r="B338">
        <v>6423</v>
      </c>
      <c r="C338">
        <v>6245</v>
      </c>
      <c r="D338">
        <v>1</v>
      </c>
      <c r="E338">
        <v>0</v>
      </c>
      <c r="F338">
        <v>0</v>
      </c>
      <c r="G338">
        <v>0</v>
      </c>
      <c r="H338">
        <v>6482</v>
      </c>
      <c r="I338">
        <v>5730.666666666667</v>
      </c>
      <c r="J338">
        <f t="shared" si="27"/>
        <v>0</v>
      </c>
      <c r="K338">
        <f t="shared" si="28"/>
        <v>0</v>
      </c>
      <c r="L338">
        <f t="shared" si="25"/>
        <v>1</v>
      </c>
      <c r="M338">
        <v>5319.8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f t="shared" si="29"/>
        <v>0</v>
      </c>
      <c r="AC338">
        <f t="shared" si="26"/>
        <v>0</v>
      </c>
      <c r="AE338" s="2" t="s">
        <v>15</v>
      </c>
      <c r="AF338" s="2">
        <v>-564.95999628162986</v>
      </c>
      <c r="AG338" s="2">
        <v>139.15840846064776</v>
      </c>
      <c r="AH338" s="2">
        <v>-4.0598336998183866</v>
      </c>
      <c r="AI338" s="2">
        <v>6.0660626638404163E-5</v>
      </c>
      <c r="AJ338" s="2">
        <v>-838.65460495956609</v>
      </c>
      <c r="AK338" s="2">
        <v>-291.26538760369357</v>
      </c>
      <c r="AL338" s="2">
        <v>-838.65460495956609</v>
      </c>
      <c r="AM338" s="2">
        <v>-291.26538760369357</v>
      </c>
    </row>
    <row r="339" spans="1:39" x14ac:dyDescent="0.35">
      <c r="A339" s="1">
        <v>41253</v>
      </c>
      <c r="B339">
        <v>4249</v>
      </c>
      <c r="C339">
        <v>6423</v>
      </c>
      <c r="D339">
        <v>0</v>
      </c>
      <c r="E339">
        <v>1</v>
      </c>
      <c r="F339">
        <v>0</v>
      </c>
      <c r="G339">
        <v>0</v>
      </c>
      <c r="H339">
        <v>4308</v>
      </c>
      <c r="I339">
        <v>6133.666666666667</v>
      </c>
      <c r="J339">
        <f t="shared" si="27"/>
        <v>0</v>
      </c>
      <c r="K339">
        <f t="shared" si="28"/>
        <v>0</v>
      </c>
      <c r="L339">
        <f t="shared" si="25"/>
        <v>1</v>
      </c>
      <c r="M339">
        <v>5688.4</v>
      </c>
      <c r="N339">
        <v>0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f t="shared" si="29"/>
        <v>0</v>
      </c>
      <c r="AC339">
        <f t="shared" si="26"/>
        <v>0</v>
      </c>
      <c r="AE339" s="2" t="s">
        <v>18</v>
      </c>
      <c r="AF339" s="2">
        <v>554.26038877096869</v>
      </c>
      <c r="AG339" s="2">
        <v>138.43578679989216</v>
      </c>
      <c r="AH339" s="2">
        <v>4.0037363284693699</v>
      </c>
      <c r="AI339" s="2">
        <v>7.6199906827725087E-5</v>
      </c>
      <c r="AJ339" s="2">
        <v>281.98702121565299</v>
      </c>
      <c r="AK339" s="2">
        <v>826.53375632628445</v>
      </c>
      <c r="AL339" s="2">
        <v>281.98702121565299</v>
      </c>
      <c r="AM339" s="2">
        <v>826.53375632628445</v>
      </c>
    </row>
    <row r="340" spans="1:39" x14ac:dyDescent="0.35">
      <c r="A340" s="1">
        <v>41254</v>
      </c>
      <c r="B340">
        <v>5191</v>
      </c>
      <c r="C340">
        <v>4249</v>
      </c>
      <c r="D340">
        <v>0</v>
      </c>
      <c r="E340">
        <v>0</v>
      </c>
      <c r="F340">
        <v>0</v>
      </c>
      <c r="G340">
        <v>0</v>
      </c>
      <c r="H340">
        <v>4580</v>
      </c>
      <c r="I340">
        <v>5639</v>
      </c>
      <c r="J340">
        <f t="shared" si="27"/>
        <v>0</v>
      </c>
      <c r="K340">
        <f t="shared" si="28"/>
        <v>0</v>
      </c>
      <c r="L340">
        <f t="shared" si="25"/>
        <v>1</v>
      </c>
      <c r="M340">
        <v>5572.8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f t="shared" si="29"/>
        <v>0</v>
      </c>
      <c r="AC340">
        <f t="shared" si="26"/>
        <v>0</v>
      </c>
      <c r="AE340" s="2" t="s">
        <v>19</v>
      </c>
      <c r="AF340" s="2">
        <v>568.56833406203828</v>
      </c>
      <c r="AG340" s="2">
        <v>144.11453062110107</v>
      </c>
      <c r="AH340" s="2">
        <v>3.9452533454582075</v>
      </c>
      <c r="AI340" s="2">
        <v>9.6386578234465377E-5</v>
      </c>
      <c r="AJ340" s="2">
        <v>285.12610085842408</v>
      </c>
      <c r="AK340" s="2">
        <v>852.01056726565253</v>
      </c>
      <c r="AL340" s="2">
        <v>285.12610085842408</v>
      </c>
      <c r="AM340" s="2">
        <v>852.01056726565253</v>
      </c>
    </row>
    <row r="341" spans="1:39" x14ac:dyDescent="0.35">
      <c r="A341" s="1">
        <v>41255</v>
      </c>
      <c r="B341">
        <v>5345</v>
      </c>
      <c r="C341">
        <v>5191</v>
      </c>
      <c r="D341">
        <v>0</v>
      </c>
      <c r="E341">
        <v>0</v>
      </c>
      <c r="F341">
        <v>0</v>
      </c>
      <c r="G341">
        <v>0</v>
      </c>
      <c r="H341">
        <v>4827</v>
      </c>
      <c r="I341">
        <v>5287.666666666667</v>
      </c>
      <c r="J341">
        <f t="shared" si="27"/>
        <v>0</v>
      </c>
      <c r="K341">
        <f t="shared" si="28"/>
        <v>0</v>
      </c>
      <c r="L341">
        <f t="shared" si="25"/>
        <v>1</v>
      </c>
      <c r="M341">
        <v>5568.2</v>
      </c>
      <c r="N341">
        <v>0</v>
      </c>
      <c r="O341">
        <v>1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f t="shared" si="29"/>
        <v>0</v>
      </c>
      <c r="AC341">
        <f t="shared" si="26"/>
        <v>0</v>
      </c>
      <c r="AE341" s="2" t="s">
        <v>55</v>
      </c>
      <c r="AF341" s="2">
        <v>0.44526280691919939</v>
      </c>
      <c r="AG341" s="2">
        <v>8.7631425830481946E-2</v>
      </c>
      <c r="AH341" s="2">
        <v>5.081085954033604</v>
      </c>
      <c r="AI341" s="2">
        <v>6.1275781268352599E-7</v>
      </c>
      <c r="AJ341" s="2">
        <v>0.27291067192517349</v>
      </c>
      <c r="AK341" s="2">
        <v>0.6176149419132253</v>
      </c>
      <c r="AL341" s="2">
        <v>0.27291067192517349</v>
      </c>
      <c r="AM341" s="2">
        <v>0.6176149419132253</v>
      </c>
    </row>
    <row r="342" spans="1:39" x14ac:dyDescent="0.35">
      <c r="A342" s="1">
        <v>41256</v>
      </c>
      <c r="B342">
        <v>5545</v>
      </c>
      <c r="C342">
        <v>5345</v>
      </c>
      <c r="D342">
        <v>0</v>
      </c>
      <c r="E342">
        <v>0</v>
      </c>
      <c r="F342">
        <v>1</v>
      </c>
      <c r="G342">
        <v>0</v>
      </c>
      <c r="H342">
        <v>5214</v>
      </c>
      <c r="I342">
        <v>4928.333333333333</v>
      </c>
      <c r="J342">
        <f t="shared" si="27"/>
        <v>0</v>
      </c>
      <c r="K342">
        <f t="shared" si="28"/>
        <v>0</v>
      </c>
      <c r="L342">
        <f t="shared" si="25"/>
        <v>1</v>
      </c>
      <c r="M342">
        <v>5490.6</v>
      </c>
      <c r="N342">
        <v>0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f t="shared" si="29"/>
        <v>0</v>
      </c>
      <c r="AC342">
        <f t="shared" si="26"/>
        <v>0</v>
      </c>
      <c r="AE342" s="2" t="s">
        <v>21</v>
      </c>
      <c r="AF342" s="2">
        <v>0.22521761989264613</v>
      </c>
      <c r="AG342" s="2">
        <v>4.7155041882351284E-2</v>
      </c>
      <c r="AH342" s="2">
        <v>4.7761089992147436</v>
      </c>
      <c r="AI342" s="2">
        <v>2.6354019217540464E-6</v>
      </c>
      <c r="AJ342" s="2">
        <v>0.1324738117537976</v>
      </c>
      <c r="AK342" s="2">
        <v>0.31796142803149463</v>
      </c>
      <c r="AL342" s="2">
        <v>0.1324738117537976</v>
      </c>
      <c r="AM342" s="2">
        <v>0.31796142803149463</v>
      </c>
    </row>
    <row r="343" spans="1:39" x14ac:dyDescent="0.35">
      <c r="A343" s="1">
        <v>41257</v>
      </c>
      <c r="B343">
        <v>5341</v>
      </c>
      <c r="C343">
        <v>5545</v>
      </c>
      <c r="D343">
        <v>0</v>
      </c>
      <c r="E343">
        <v>0</v>
      </c>
      <c r="F343">
        <v>0</v>
      </c>
      <c r="G343">
        <v>1</v>
      </c>
      <c r="H343">
        <v>5733</v>
      </c>
      <c r="I343">
        <v>5360.333333333333</v>
      </c>
      <c r="J343">
        <f t="shared" si="27"/>
        <v>0</v>
      </c>
      <c r="K343">
        <f t="shared" si="28"/>
        <v>0</v>
      </c>
      <c r="L343">
        <f t="shared" si="25"/>
        <v>1</v>
      </c>
      <c r="M343">
        <v>5350.6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f t="shared" si="29"/>
        <v>0</v>
      </c>
      <c r="AC343">
        <f t="shared" si="26"/>
        <v>0</v>
      </c>
      <c r="AE343" s="2" t="s">
        <v>93</v>
      </c>
      <c r="AF343" s="2">
        <v>416.95717500212481</v>
      </c>
      <c r="AG343" s="2">
        <v>215.40286081575996</v>
      </c>
      <c r="AH343" s="2">
        <v>1.9357086225459179</v>
      </c>
      <c r="AI343" s="2">
        <v>5.3710772257254812E-2</v>
      </c>
      <c r="AJ343" s="2">
        <v>-6.6938450923527171</v>
      </c>
      <c r="AK343" s="2">
        <v>840.60819509660234</v>
      </c>
      <c r="AL343" s="2">
        <v>-6.6938450923527171</v>
      </c>
      <c r="AM343" s="2">
        <v>840.60819509660234</v>
      </c>
    </row>
    <row r="344" spans="1:39" ht="15" thickBot="1" x14ac:dyDescent="0.4">
      <c r="A344" s="1">
        <v>41258</v>
      </c>
      <c r="B344">
        <v>4501</v>
      </c>
      <c r="C344">
        <v>5341</v>
      </c>
      <c r="D344">
        <v>1</v>
      </c>
      <c r="E344">
        <v>0</v>
      </c>
      <c r="F344">
        <v>0</v>
      </c>
      <c r="G344">
        <v>0</v>
      </c>
      <c r="H344">
        <v>6245</v>
      </c>
      <c r="I344">
        <v>5410.333333333333</v>
      </c>
      <c r="J344">
        <f t="shared" si="27"/>
        <v>0</v>
      </c>
      <c r="K344">
        <f t="shared" si="28"/>
        <v>0</v>
      </c>
      <c r="L344">
        <f t="shared" si="25"/>
        <v>1</v>
      </c>
      <c r="M344">
        <v>5134.2</v>
      </c>
      <c r="N344">
        <v>0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f t="shared" si="29"/>
        <v>0</v>
      </c>
      <c r="AC344">
        <f t="shared" si="26"/>
        <v>1</v>
      </c>
      <c r="AE344" s="3" t="s">
        <v>96</v>
      </c>
      <c r="AF344" s="3">
        <v>134.71511985433878</v>
      </c>
      <c r="AG344" s="3">
        <v>99.506322029808146</v>
      </c>
      <c r="AH344" s="3">
        <v>1.3538347826179675</v>
      </c>
      <c r="AI344" s="3">
        <v>0.17666514437793346</v>
      </c>
      <c r="AJ344" s="3">
        <v>-60.992377595451188</v>
      </c>
      <c r="AK344" s="3">
        <v>330.42261730412872</v>
      </c>
      <c r="AL344" s="3">
        <v>-60.992377595451188</v>
      </c>
      <c r="AM344" s="3">
        <v>330.42261730412872</v>
      </c>
    </row>
    <row r="345" spans="1:39" x14ac:dyDescent="0.35">
      <c r="A345" s="1">
        <v>41259</v>
      </c>
      <c r="B345">
        <v>6753</v>
      </c>
      <c r="C345">
        <v>4501</v>
      </c>
      <c r="D345">
        <v>1</v>
      </c>
      <c r="E345">
        <v>0</v>
      </c>
      <c r="F345">
        <v>0</v>
      </c>
      <c r="G345">
        <v>0</v>
      </c>
      <c r="H345">
        <v>6423</v>
      </c>
      <c r="I345">
        <v>5129</v>
      </c>
      <c r="J345">
        <f t="shared" si="27"/>
        <v>0</v>
      </c>
      <c r="K345">
        <f t="shared" si="28"/>
        <v>0</v>
      </c>
      <c r="L345">
        <f t="shared" si="25"/>
        <v>1</v>
      </c>
      <c r="M345">
        <v>5184.6000000000004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f t="shared" si="29"/>
        <v>0</v>
      </c>
      <c r="AC345">
        <f t="shared" si="26"/>
        <v>1</v>
      </c>
    </row>
    <row r="346" spans="1:39" x14ac:dyDescent="0.35">
      <c r="A346" s="1">
        <v>41260</v>
      </c>
      <c r="B346">
        <v>5214</v>
      </c>
      <c r="C346">
        <v>6753</v>
      </c>
      <c r="D346">
        <v>0</v>
      </c>
      <c r="E346">
        <v>1</v>
      </c>
      <c r="F346">
        <v>0</v>
      </c>
      <c r="G346">
        <v>0</v>
      </c>
      <c r="H346">
        <v>4249</v>
      </c>
      <c r="I346">
        <v>5531.666666666667</v>
      </c>
      <c r="J346">
        <f t="shared" si="27"/>
        <v>0</v>
      </c>
      <c r="K346">
        <f t="shared" si="28"/>
        <v>0</v>
      </c>
      <c r="L346">
        <f t="shared" si="25"/>
        <v>1</v>
      </c>
      <c r="M346">
        <v>5497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f t="shared" si="29"/>
        <v>0</v>
      </c>
      <c r="AC346">
        <f t="shared" si="26"/>
        <v>1</v>
      </c>
      <c r="AE346" s="15" t="s">
        <v>22</v>
      </c>
      <c r="AF346" s="15"/>
    </row>
    <row r="347" spans="1:39" ht="15" thickBot="1" x14ac:dyDescent="0.4">
      <c r="A347" s="1">
        <v>41261</v>
      </c>
      <c r="B347">
        <v>6300</v>
      </c>
      <c r="C347">
        <v>5214</v>
      </c>
      <c r="D347">
        <v>0</v>
      </c>
      <c r="E347">
        <v>0</v>
      </c>
      <c r="F347">
        <v>0</v>
      </c>
      <c r="G347">
        <v>0</v>
      </c>
      <c r="H347">
        <v>5191</v>
      </c>
      <c r="I347">
        <v>5489.333333333333</v>
      </c>
      <c r="J347">
        <f t="shared" si="27"/>
        <v>0</v>
      </c>
      <c r="K347">
        <f t="shared" si="28"/>
        <v>0</v>
      </c>
      <c r="L347">
        <f t="shared" si="25"/>
        <v>1</v>
      </c>
      <c r="M347">
        <v>5470.8</v>
      </c>
      <c r="N347">
        <v>0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f t="shared" si="29"/>
        <v>0</v>
      </c>
      <c r="AC347">
        <f t="shared" si="26"/>
        <v>1</v>
      </c>
    </row>
    <row r="348" spans="1:39" x14ac:dyDescent="0.35">
      <c r="A348" s="1">
        <v>41262</v>
      </c>
      <c r="B348">
        <v>6478</v>
      </c>
      <c r="C348">
        <v>6300</v>
      </c>
      <c r="D348">
        <v>0</v>
      </c>
      <c r="E348">
        <v>0</v>
      </c>
      <c r="F348">
        <v>0</v>
      </c>
      <c r="G348">
        <v>0</v>
      </c>
      <c r="H348">
        <v>5345</v>
      </c>
      <c r="I348">
        <v>6089</v>
      </c>
      <c r="J348">
        <f t="shared" si="27"/>
        <v>0</v>
      </c>
      <c r="K348">
        <f t="shared" si="28"/>
        <v>0</v>
      </c>
      <c r="L348">
        <f t="shared" si="25"/>
        <v>1</v>
      </c>
      <c r="M348">
        <v>5621.8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f t="shared" si="29"/>
        <v>0</v>
      </c>
      <c r="AC348">
        <f t="shared" si="26"/>
        <v>1</v>
      </c>
      <c r="AE348" s="5" t="s">
        <v>23</v>
      </c>
      <c r="AF348" s="5"/>
    </row>
    <row r="349" spans="1:39" x14ac:dyDescent="0.35">
      <c r="A349" s="1">
        <v>41263</v>
      </c>
      <c r="B349">
        <v>6525</v>
      </c>
      <c r="C349">
        <v>6478</v>
      </c>
      <c r="D349">
        <v>0</v>
      </c>
      <c r="E349">
        <v>0</v>
      </c>
      <c r="F349">
        <v>1</v>
      </c>
      <c r="G349">
        <v>0</v>
      </c>
      <c r="H349">
        <v>5545</v>
      </c>
      <c r="I349">
        <v>5997.333333333333</v>
      </c>
      <c r="J349">
        <f t="shared" si="27"/>
        <v>0</v>
      </c>
      <c r="K349">
        <f t="shared" si="28"/>
        <v>0</v>
      </c>
      <c r="L349">
        <f t="shared" si="25"/>
        <v>1</v>
      </c>
      <c r="M349">
        <v>5849.2</v>
      </c>
      <c r="N349">
        <v>0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f t="shared" si="29"/>
        <v>0</v>
      </c>
      <c r="AC349">
        <f t="shared" si="26"/>
        <v>1</v>
      </c>
      <c r="AE349" s="2" t="s">
        <v>24</v>
      </c>
      <c r="AF349" s="2">
        <v>0.79323066927916142</v>
      </c>
    </row>
    <row r="350" spans="1:39" x14ac:dyDescent="0.35">
      <c r="A350" s="1">
        <v>41264</v>
      </c>
      <c r="B350">
        <v>6350</v>
      </c>
      <c r="C350">
        <v>6525</v>
      </c>
      <c r="D350">
        <v>0</v>
      </c>
      <c r="E350">
        <v>0</v>
      </c>
      <c r="F350">
        <v>0</v>
      </c>
      <c r="G350">
        <v>1</v>
      </c>
      <c r="H350">
        <v>5341</v>
      </c>
      <c r="I350">
        <v>6434.333333333333</v>
      </c>
      <c r="J350">
        <f t="shared" si="27"/>
        <v>0</v>
      </c>
      <c r="K350">
        <f t="shared" si="28"/>
        <v>0</v>
      </c>
      <c r="L350">
        <f t="shared" si="25"/>
        <v>1</v>
      </c>
      <c r="M350">
        <v>6254</v>
      </c>
      <c r="N350">
        <v>0</v>
      </c>
      <c r="O350">
        <v>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f t="shared" si="29"/>
        <v>0</v>
      </c>
      <c r="AC350">
        <f t="shared" si="26"/>
        <v>1</v>
      </c>
      <c r="AE350" s="2" t="s">
        <v>25</v>
      </c>
      <c r="AF350" s="2">
        <v>0.62921489468506631</v>
      </c>
    </row>
    <row r="351" spans="1:39" x14ac:dyDescent="0.35">
      <c r="A351" s="1">
        <v>41265</v>
      </c>
      <c r="B351">
        <v>6531</v>
      </c>
      <c r="C351">
        <v>6350</v>
      </c>
      <c r="D351">
        <v>1</v>
      </c>
      <c r="E351">
        <v>0</v>
      </c>
      <c r="F351">
        <v>0</v>
      </c>
      <c r="G351">
        <v>0</v>
      </c>
      <c r="H351">
        <v>4501</v>
      </c>
      <c r="I351">
        <v>6451</v>
      </c>
      <c r="J351">
        <f t="shared" si="27"/>
        <v>0</v>
      </c>
      <c r="K351">
        <f t="shared" si="28"/>
        <v>0</v>
      </c>
      <c r="L351">
        <f t="shared" si="25"/>
        <v>1</v>
      </c>
      <c r="M351">
        <v>6173.4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f t="shared" si="29"/>
        <v>0</v>
      </c>
      <c r="AC351">
        <f t="shared" si="26"/>
        <v>1</v>
      </c>
      <c r="AE351" s="2" t="s">
        <v>26</v>
      </c>
      <c r="AF351" s="2">
        <v>0.61965310113826289</v>
      </c>
    </row>
    <row r="352" spans="1:39" x14ac:dyDescent="0.35">
      <c r="A352" s="1">
        <v>41266</v>
      </c>
      <c r="B352">
        <v>5977</v>
      </c>
      <c r="C352">
        <v>6531</v>
      </c>
      <c r="D352">
        <v>1</v>
      </c>
      <c r="E352">
        <v>0</v>
      </c>
      <c r="F352">
        <v>0</v>
      </c>
      <c r="G352">
        <v>0</v>
      </c>
      <c r="H352">
        <v>6753</v>
      </c>
      <c r="I352">
        <v>6468.666666666667</v>
      </c>
      <c r="J352">
        <f t="shared" si="27"/>
        <v>0</v>
      </c>
      <c r="K352">
        <f t="shared" si="28"/>
        <v>0</v>
      </c>
      <c r="L352">
        <f t="shared" si="25"/>
        <v>1</v>
      </c>
      <c r="M352">
        <v>6436.8</v>
      </c>
      <c r="N352">
        <v>0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f t="shared" si="29"/>
        <v>0</v>
      </c>
      <c r="AC352">
        <f t="shared" si="26"/>
        <v>1</v>
      </c>
      <c r="AE352" s="2" t="s">
        <v>6</v>
      </c>
      <c r="AF352" s="2">
        <v>729.60482142056605</v>
      </c>
    </row>
    <row r="353" spans="1:39" ht="15" thickBot="1" x14ac:dyDescent="0.4">
      <c r="A353" s="1">
        <v>41267</v>
      </c>
      <c r="B353">
        <v>5544</v>
      </c>
      <c r="C353">
        <v>5977</v>
      </c>
      <c r="D353">
        <v>0</v>
      </c>
      <c r="E353">
        <v>1</v>
      </c>
      <c r="F353">
        <v>0</v>
      </c>
      <c r="G353">
        <v>0</v>
      </c>
      <c r="H353">
        <v>5214</v>
      </c>
      <c r="I353">
        <v>6286</v>
      </c>
      <c r="J353">
        <f t="shared" si="27"/>
        <v>0</v>
      </c>
      <c r="K353">
        <f t="shared" si="28"/>
        <v>0</v>
      </c>
      <c r="L353">
        <f t="shared" si="25"/>
        <v>1</v>
      </c>
      <c r="M353">
        <v>6372.2</v>
      </c>
      <c r="N353">
        <v>0</v>
      </c>
      <c r="O353">
        <v>1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f t="shared" si="29"/>
        <v>0</v>
      </c>
      <c r="AC353">
        <f t="shared" si="26"/>
        <v>1</v>
      </c>
      <c r="AE353" s="3" t="s">
        <v>27</v>
      </c>
      <c r="AF353" s="3">
        <v>359</v>
      </c>
    </row>
    <row r="354" spans="1:39" x14ac:dyDescent="0.35">
      <c r="A354" s="1">
        <v>41268</v>
      </c>
      <c r="B354">
        <v>5099</v>
      </c>
      <c r="C354">
        <v>5544</v>
      </c>
      <c r="D354">
        <v>0</v>
      </c>
      <c r="E354">
        <v>0</v>
      </c>
      <c r="F354">
        <v>0</v>
      </c>
      <c r="G354">
        <v>0</v>
      </c>
      <c r="H354">
        <v>6300</v>
      </c>
      <c r="I354">
        <v>6017.333333333333</v>
      </c>
      <c r="J354">
        <f t="shared" si="27"/>
        <v>0</v>
      </c>
      <c r="K354">
        <f t="shared" si="28"/>
        <v>0</v>
      </c>
      <c r="L354">
        <f t="shared" si="25"/>
        <v>1</v>
      </c>
      <c r="M354">
        <v>6185.4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f t="shared" si="29"/>
        <v>0</v>
      </c>
      <c r="AC354">
        <f t="shared" si="26"/>
        <v>1</v>
      </c>
    </row>
    <row r="355" spans="1:39" ht="15" thickBot="1" x14ac:dyDescent="0.4">
      <c r="A355" s="1">
        <v>41269</v>
      </c>
      <c r="B355">
        <v>3944</v>
      </c>
      <c r="C355">
        <v>5099</v>
      </c>
      <c r="D355">
        <v>0</v>
      </c>
      <c r="E355">
        <v>0</v>
      </c>
      <c r="F355">
        <v>0</v>
      </c>
      <c r="G355">
        <v>0</v>
      </c>
      <c r="H355">
        <v>6478</v>
      </c>
      <c r="I355">
        <v>5540</v>
      </c>
      <c r="J355">
        <f t="shared" si="27"/>
        <v>0</v>
      </c>
      <c r="K355">
        <f t="shared" si="28"/>
        <v>0</v>
      </c>
      <c r="L355">
        <f t="shared" si="25"/>
        <v>1</v>
      </c>
      <c r="M355">
        <v>5900.2</v>
      </c>
      <c r="N355">
        <v>0</v>
      </c>
      <c r="O355">
        <v>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f t="shared" si="29"/>
        <v>0</v>
      </c>
      <c r="AC355">
        <f t="shared" si="26"/>
        <v>1</v>
      </c>
      <c r="AE355" t="s">
        <v>28</v>
      </c>
    </row>
    <row r="356" spans="1:39" x14ac:dyDescent="0.35">
      <c r="A356" s="1">
        <v>41270</v>
      </c>
      <c r="B356">
        <v>5461</v>
      </c>
      <c r="C356">
        <v>3944</v>
      </c>
      <c r="D356">
        <v>0</v>
      </c>
      <c r="E356">
        <v>0</v>
      </c>
      <c r="F356">
        <v>1</v>
      </c>
      <c r="G356">
        <v>0</v>
      </c>
      <c r="H356">
        <v>6525</v>
      </c>
      <c r="I356">
        <v>4862.333333333333</v>
      </c>
      <c r="J356">
        <f t="shared" si="27"/>
        <v>0</v>
      </c>
      <c r="K356">
        <f t="shared" si="28"/>
        <v>0</v>
      </c>
      <c r="L356">
        <f t="shared" si="25"/>
        <v>1</v>
      </c>
      <c r="M356">
        <v>5419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f t="shared" si="29"/>
        <v>0</v>
      </c>
      <c r="AC356">
        <f t="shared" si="26"/>
        <v>1</v>
      </c>
      <c r="AE356" s="4"/>
      <c r="AF356" s="4" t="s">
        <v>33</v>
      </c>
      <c r="AG356" s="4" t="s">
        <v>34</v>
      </c>
      <c r="AH356" s="4" t="s">
        <v>35</v>
      </c>
      <c r="AI356" s="4" t="s">
        <v>36</v>
      </c>
      <c r="AJ356" s="4" t="s">
        <v>37</v>
      </c>
    </row>
    <row r="357" spans="1:39" x14ac:dyDescent="0.35">
      <c r="A357" s="1">
        <v>41271</v>
      </c>
      <c r="B357">
        <v>5391</v>
      </c>
      <c r="C357">
        <v>5461</v>
      </c>
      <c r="D357">
        <v>0</v>
      </c>
      <c r="E357">
        <v>0</v>
      </c>
      <c r="F357">
        <v>0</v>
      </c>
      <c r="G357">
        <v>1</v>
      </c>
      <c r="H357">
        <v>6350</v>
      </c>
      <c r="I357">
        <v>4834.666666666667</v>
      </c>
      <c r="J357">
        <v>0</v>
      </c>
      <c r="K357">
        <f t="shared" si="28"/>
        <v>0</v>
      </c>
      <c r="L357">
        <f t="shared" si="25"/>
        <v>1</v>
      </c>
      <c r="M357">
        <v>5205</v>
      </c>
      <c r="N357">
        <v>0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f t="shared" si="29"/>
        <v>0</v>
      </c>
      <c r="AC357">
        <f t="shared" si="26"/>
        <v>1</v>
      </c>
      <c r="AE357" s="2" t="s">
        <v>29</v>
      </c>
      <c r="AF357" s="2">
        <v>9</v>
      </c>
      <c r="AG357" s="2">
        <v>315266287.17300779</v>
      </c>
      <c r="AH357" s="2">
        <v>35029587.463667534</v>
      </c>
      <c r="AI357" s="2">
        <v>65.805111939006011</v>
      </c>
      <c r="AJ357" s="2">
        <v>8.181664364311667E-70</v>
      </c>
    </row>
    <row r="358" spans="1:39" x14ac:dyDescent="0.35">
      <c r="A358" s="1">
        <v>41272</v>
      </c>
      <c r="B358">
        <v>6368</v>
      </c>
      <c r="C358">
        <v>5391</v>
      </c>
      <c r="D358">
        <v>1</v>
      </c>
      <c r="E358">
        <v>0</v>
      </c>
      <c r="F358">
        <v>0</v>
      </c>
      <c r="G358">
        <v>0</v>
      </c>
      <c r="H358">
        <v>6531</v>
      </c>
      <c r="I358">
        <v>4932</v>
      </c>
      <c r="J358">
        <f t="shared" si="27"/>
        <v>1</v>
      </c>
      <c r="K358">
        <f t="shared" si="28"/>
        <v>0</v>
      </c>
      <c r="L358">
        <f t="shared" si="25"/>
        <v>1</v>
      </c>
      <c r="M358">
        <v>5087.8</v>
      </c>
      <c r="N358">
        <v>0</v>
      </c>
      <c r="O358">
        <v>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f t="shared" si="29"/>
        <v>0</v>
      </c>
      <c r="AC358">
        <f t="shared" si="26"/>
        <v>1</v>
      </c>
      <c r="AE358" s="2" t="s">
        <v>30</v>
      </c>
      <c r="AF358" s="2">
        <v>349</v>
      </c>
      <c r="AG358" s="2">
        <v>185780795.20860749</v>
      </c>
      <c r="AH358" s="2">
        <v>532323.19544013613</v>
      </c>
      <c r="AI358" s="2"/>
      <c r="AJ358" s="2"/>
    </row>
    <row r="359" spans="1:39" ht="15" thickBot="1" x14ac:dyDescent="0.4">
      <c r="A359" s="1">
        <v>41273</v>
      </c>
      <c r="B359">
        <v>6498</v>
      </c>
      <c r="C359">
        <v>6368</v>
      </c>
      <c r="D359">
        <v>1</v>
      </c>
      <c r="E359">
        <v>0</v>
      </c>
      <c r="F359">
        <v>0</v>
      </c>
      <c r="G359">
        <v>0</v>
      </c>
      <c r="H359">
        <v>5977</v>
      </c>
      <c r="I359">
        <v>5740</v>
      </c>
      <c r="J359">
        <f t="shared" si="27"/>
        <v>1</v>
      </c>
      <c r="K359">
        <f t="shared" si="28"/>
        <v>0</v>
      </c>
      <c r="L359">
        <f t="shared" si="25"/>
        <v>1</v>
      </c>
      <c r="M359">
        <v>5252.6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f t="shared" si="29"/>
        <v>0</v>
      </c>
      <c r="AC359">
        <f t="shared" si="26"/>
        <v>1</v>
      </c>
      <c r="AE359" s="3" t="s">
        <v>31</v>
      </c>
      <c r="AF359" s="3">
        <v>358</v>
      </c>
      <c r="AG359" s="3">
        <v>501047082.38161528</v>
      </c>
      <c r="AH359" s="3"/>
      <c r="AI359" s="3"/>
      <c r="AJ359" s="3"/>
    </row>
    <row r="360" spans="1:39" ht="15" thickBot="1" x14ac:dyDescent="0.4">
      <c r="A360" s="1">
        <v>41274</v>
      </c>
      <c r="B360">
        <v>5484</v>
      </c>
      <c r="C360">
        <v>6498</v>
      </c>
      <c r="D360">
        <v>0</v>
      </c>
      <c r="E360">
        <v>1</v>
      </c>
      <c r="F360">
        <v>0</v>
      </c>
      <c r="G360">
        <v>0</v>
      </c>
      <c r="H360">
        <v>5544</v>
      </c>
      <c r="I360">
        <v>6085.666666666667</v>
      </c>
      <c r="J360">
        <f t="shared" si="27"/>
        <v>1</v>
      </c>
      <c r="K360">
        <f t="shared" si="28"/>
        <v>0</v>
      </c>
      <c r="L360">
        <f t="shared" si="25"/>
        <v>1</v>
      </c>
      <c r="M360">
        <v>5532.4</v>
      </c>
      <c r="N360">
        <v>1</v>
      </c>
      <c r="O360">
        <v>1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f t="shared" si="29"/>
        <v>0</v>
      </c>
      <c r="AC360">
        <f t="shared" si="26"/>
        <v>1</v>
      </c>
    </row>
    <row r="361" spans="1:39" x14ac:dyDescent="0.35">
      <c r="AE361" s="4"/>
      <c r="AF361" s="4" t="s">
        <v>38</v>
      </c>
      <c r="AG361" s="4" t="s">
        <v>6</v>
      </c>
      <c r="AH361" s="4" t="s">
        <v>39</v>
      </c>
      <c r="AI361" s="4" t="s">
        <v>40</v>
      </c>
      <c r="AJ361" s="4" t="s">
        <v>41</v>
      </c>
      <c r="AK361" s="4" t="s">
        <v>42</v>
      </c>
      <c r="AL361" s="4" t="s">
        <v>43</v>
      </c>
      <c r="AM361" s="4" t="s">
        <v>44</v>
      </c>
    </row>
    <row r="362" spans="1:39" x14ac:dyDescent="0.35">
      <c r="A362" s="15" t="s">
        <v>22</v>
      </c>
      <c r="B362" s="15"/>
      <c r="M362" s="16"/>
      <c r="N362" s="16" t="s">
        <v>22</v>
      </c>
      <c r="O362" s="16"/>
      <c r="AE362" s="2" t="s">
        <v>32</v>
      </c>
      <c r="AF362" s="2">
        <v>535.28400273373154</v>
      </c>
      <c r="AG362" s="2">
        <v>234.90157021049367</v>
      </c>
      <c r="AH362" s="2">
        <v>2.2787587254272812</v>
      </c>
      <c r="AI362" s="2">
        <v>2.3284977569909267E-2</v>
      </c>
      <c r="AJ362" s="2">
        <v>73.283222128550904</v>
      </c>
      <c r="AK362" s="2">
        <v>997.28478333891212</v>
      </c>
      <c r="AL362" s="2">
        <v>73.283222128550904</v>
      </c>
      <c r="AM362" s="2">
        <v>997.28478333891212</v>
      </c>
    </row>
    <row r="363" spans="1:39" ht="15" thickBot="1" x14ac:dyDescent="0.4">
      <c r="A363"/>
      <c r="AE363" s="2" t="s">
        <v>53</v>
      </c>
      <c r="AF363" s="2">
        <v>0.18365997875416246</v>
      </c>
      <c r="AG363" s="2">
        <v>7.0125840911600457E-2</v>
      </c>
      <c r="AH363" s="2">
        <v>2.6190057240908007</v>
      </c>
      <c r="AI363" s="2">
        <v>9.2032777801918618E-3</v>
      </c>
      <c r="AJ363" s="2">
        <v>4.5737557832402215E-2</v>
      </c>
      <c r="AK363" s="2">
        <v>0.32158239967592273</v>
      </c>
      <c r="AL363" s="2">
        <v>4.5737557832402215E-2</v>
      </c>
      <c r="AM363" s="2">
        <v>0.32158239967592273</v>
      </c>
    </row>
    <row r="364" spans="1:39" x14ac:dyDescent="0.35">
      <c r="A364" s="5" t="s">
        <v>23</v>
      </c>
      <c r="B364" s="5"/>
      <c r="M364" s="5"/>
      <c r="N364" s="5" t="s">
        <v>23</v>
      </c>
      <c r="O364" s="5"/>
      <c r="AE364" s="2" t="s">
        <v>54</v>
      </c>
      <c r="AF364" s="2">
        <v>687.04019617868391</v>
      </c>
      <c r="AG364" s="2">
        <v>131.46907350812808</v>
      </c>
      <c r="AH364" s="2">
        <v>5.225869307858229</v>
      </c>
      <c r="AI364" s="2">
        <v>2.9895385722510629E-7</v>
      </c>
      <c r="AJ364" s="2">
        <v>428.4688527356945</v>
      </c>
      <c r="AK364" s="2">
        <v>945.61153962167327</v>
      </c>
      <c r="AL364" s="2">
        <v>428.4688527356945</v>
      </c>
      <c r="AM364" s="2">
        <v>945.61153962167327</v>
      </c>
    </row>
    <row r="365" spans="1:39" x14ac:dyDescent="0.35">
      <c r="A365" s="2" t="s">
        <v>24</v>
      </c>
      <c r="B365" s="2">
        <v>0.75360062076290524</v>
      </c>
      <c r="M365" s="2"/>
      <c r="N365" s="2" t="s">
        <v>24</v>
      </c>
      <c r="O365" s="2">
        <v>0.75182254918314784</v>
      </c>
      <c r="AE365" s="2" t="s">
        <v>15</v>
      </c>
      <c r="AF365" s="2">
        <v>-560.30631988557241</v>
      </c>
      <c r="AG365" s="2">
        <v>139.53628372263819</v>
      </c>
      <c r="AH365" s="2">
        <v>-4.0154883370644692</v>
      </c>
      <c r="AI365" s="2">
        <v>7.266038498799435E-5</v>
      </c>
      <c r="AJ365" s="2">
        <v>-834.74412779310319</v>
      </c>
      <c r="AK365" s="2">
        <v>-285.86851197804168</v>
      </c>
      <c r="AL365" s="2">
        <v>-834.74412779310319</v>
      </c>
      <c r="AM365" s="2">
        <v>-285.86851197804168</v>
      </c>
    </row>
    <row r="366" spans="1:39" x14ac:dyDescent="0.35">
      <c r="A366" s="2" t="s">
        <v>25</v>
      </c>
      <c r="B366" s="2">
        <v>0.56791389561423611</v>
      </c>
      <c r="M366" s="2"/>
      <c r="N366" s="2" t="s">
        <v>25</v>
      </c>
      <c r="O366" s="2">
        <v>0.56523714546024673</v>
      </c>
      <c r="AE366" s="2" t="s">
        <v>18</v>
      </c>
      <c r="AF366" s="2">
        <v>525.36449992530049</v>
      </c>
      <c r="AG366" s="2">
        <v>138.37339302805157</v>
      </c>
      <c r="AH366" s="2">
        <v>3.7967161780790954</v>
      </c>
      <c r="AI366" s="2">
        <v>1.7286960694824153E-4</v>
      </c>
      <c r="AJ366" s="2">
        <v>253.21384747686733</v>
      </c>
      <c r="AK366" s="2">
        <v>797.5151523737336</v>
      </c>
      <c r="AL366" s="2">
        <v>253.21384747686733</v>
      </c>
      <c r="AM366" s="2">
        <v>797.5151523737336</v>
      </c>
    </row>
    <row r="367" spans="1:39" x14ac:dyDescent="0.35">
      <c r="A367" s="2" t="s">
        <v>26</v>
      </c>
      <c r="B367" s="2">
        <v>0.56054879156220605</v>
      </c>
      <c r="M367" s="2"/>
      <c r="N367" s="2" t="s">
        <v>26</v>
      </c>
      <c r="O367" s="2">
        <v>0.55907903137328141</v>
      </c>
      <c r="AE367" s="2" t="s">
        <v>19</v>
      </c>
      <c r="AF367" s="2">
        <v>546.16629743598344</v>
      </c>
      <c r="AG367" s="2">
        <v>144.19766496670471</v>
      </c>
      <c r="AH367" s="2">
        <v>3.7876223416106871</v>
      </c>
      <c r="AI367" s="2">
        <v>1.7905762118897544E-4</v>
      </c>
      <c r="AJ367" s="2">
        <v>262.56055688531501</v>
      </c>
      <c r="AK367" s="2">
        <v>829.77203798665187</v>
      </c>
      <c r="AL367" s="2">
        <v>262.56055688531501</v>
      </c>
      <c r="AM367" s="2">
        <v>829.77203798665187</v>
      </c>
    </row>
    <row r="368" spans="1:39" x14ac:dyDescent="0.35">
      <c r="A368" s="2" t="s">
        <v>6</v>
      </c>
      <c r="B368" s="2">
        <v>784.24739896568747</v>
      </c>
      <c r="M368" s="2"/>
      <c r="N368" s="2" t="s">
        <v>6</v>
      </c>
      <c r="O368" s="2">
        <v>785.55777588247577</v>
      </c>
      <c r="AE368" s="2" t="s">
        <v>55</v>
      </c>
      <c r="AF368" s="2">
        <v>0.41089490317741023</v>
      </c>
      <c r="AG368" s="2">
        <v>8.7782656064061812E-2</v>
      </c>
      <c r="AH368" s="2">
        <v>4.6808210368748506</v>
      </c>
      <c r="AI368" s="2">
        <v>4.0956366665239611E-6</v>
      </c>
      <c r="AJ368" s="2">
        <v>0.23824533089549227</v>
      </c>
      <c r="AK368" s="2">
        <v>0.58354447545932819</v>
      </c>
      <c r="AL368" s="2">
        <v>0.23824533089549227</v>
      </c>
      <c r="AM368" s="2">
        <v>0.58354447545932819</v>
      </c>
    </row>
    <row r="369" spans="1:39" ht="15" thickBot="1" x14ac:dyDescent="0.4">
      <c r="A369" s="3" t="s">
        <v>27</v>
      </c>
      <c r="B369" s="3">
        <v>359</v>
      </c>
      <c r="M369" s="3"/>
      <c r="N369" s="3" t="s">
        <v>27</v>
      </c>
      <c r="O369" s="3">
        <v>359</v>
      </c>
      <c r="AE369" s="2" t="s">
        <v>21</v>
      </c>
      <c r="AF369" s="2">
        <v>0.22802873346953567</v>
      </c>
      <c r="AG369" s="2">
        <v>4.7567644391400064E-2</v>
      </c>
      <c r="AH369" s="2">
        <v>4.7937781319009742</v>
      </c>
      <c r="AI369" s="2">
        <v>2.4266144527217802E-6</v>
      </c>
      <c r="AJ369" s="2">
        <v>0.13447342508788596</v>
      </c>
      <c r="AK369" s="2">
        <v>0.32158404185118539</v>
      </c>
      <c r="AL369" s="2">
        <v>0.13447342508788596</v>
      </c>
      <c r="AM369" s="2">
        <v>0.32158404185118539</v>
      </c>
    </row>
    <row r="370" spans="1:39" x14ac:dyDescent="0.35">
      <c r="A370"/>
      <c r="AE370" s="2" t="s">
        <v>97</v>
      </c>
      <c r="AF370" s="2">
        <v>-72.179124085889072</v>
      </c>
      <c r="AG370" s="2">
        <v>78.04158266982023</v>
      </c>
      <c r="AH370" s="2">
        <v>-0.92488032170318535</v>
      </c>
      <c r="AI370" s="2">
        <v>0.35566721499538079</v>
      </c>
      <c r="AJ370" s="2">
        <v>-225.67010365155056</v>
      </c>
      <c r="AK370" s="2">
        <v>81.311855479772419</v>
      </c>
      <c r="AL370" s="2">
        <v>-225.67010365155056</v>
      </c>
      <c r="AM370" s="2">
        <v>81.311855479772419</v>
      </c>
    </row>
    <row r="371" spans="1:39" ht="15" thickBot="1" x14ac:dyDescent="0.4">
      <c r="A371" t="s">
        <v>28</v>
      </c>
      <c r="N371" t="s">
        <v>28</v>
      </c>
      <c r="AE371" s="3" t="s">
        <v>95</v>
      </c>
      <c r="AF371" s="3">
        <v>173.66577645560838</v>
      </c>
      <c r="AG371" s="3">
        <v>91.984694459846381</v>
      </c>
      <c r="AH371" s="3">
        <v>1.8879855771159606</v>
      </c>
      <c r="AI371" s="3">
        <v>5.9857200213759988E-2</v>
      </c>
      <c r="AJ371" s="3">
        <v>-7.2483000492732117</v>
      </c>
      <c r="AK371" s="3">
        <v>354.57985296048997</v>
      </c>
      <c r="AL371" s="3">
        <v>-7.2483000492732117</v>
      </c>
      <c r="AM371" s="3">
        <v>354.57985296048997</v>
      </c>
    </row>
    <row r="372" spans="1:39" x14ac:dyDescent="0.35">
      <c r="A372" s="4"/>
      <c r="B372" s="4" t="s">
        <v>33</v>
      </c>
      <c r="C372" s="4" t="s">
        <v>34</v>
      </c>
      <c r="D372" s="4" t="s">
        <v>35</v>
      </c>
      <c r="E372" s="4" t="s">
        <v>36</v>
      </c>
      <c r="F372" s="4" t="s">
        <v>37</v>
      </c>
      <c r="M372" s="4"/>
      <c r="N372" s="4"/>
      <c r="O372" s="4" t="s">
        <v>33</v>
      </c>
      <c r="P372" s="4" t="s">
        <v>34</v>
      </c>
      <c r="Q372" s="4" t="s">
        <v>35</v>
      </c>
      <c r="R372" s="4" t="s">
        <v>36</v>
      </c>
      <c r="S372" s="4" t="s">
        <v>37</v>
      </c>
    </row>
    <row r="373" spans="1:39" x14ac:dyDescent="0.35">
      <c r="A373" s="2" t="s">
        <v>29</v>
      </c>
      <c r="B373" s="2">
        <v>6</v>
      </c>
      <c r="C373" s="2">
        <v>284551600.44149023</v>
      </c>
      <c r="D373" s="2">
        <v>47425266.740248375</v>
      </c>
      <c r="E373" s="2">
        <v>77.108740297796643</v>
      </c>
      <c r="F373" s="2">
        <v>3.7156476165795527E-61</v>
      </c>
      <c r="M373" s="2"/>
      <c r="N373" s="2" t="s">
        <v>29</v>
      </c>
      <c r="O373" s="2">
        <v>5</v>
      </c>
      <c r="P373" s="2">
        <v>283210422.58656931</v>
      </c>
      <c r="Q373" s="2">
        <v>56642084.51731386</v>
      </c>
      <c r="R373" s="2">
        <v>91.787377998836305</v>
      </c>
      <c r="S373" s="2">
        <v>1.0809290016201119E-61</v>
      </c>
      <c r="AE373" s="14" t="s">
        <v>22</v>
      </c>
      <c r="AF373" s="14"/>
    </row>
    <row r="374" spans="1:39" ht="15" thickBot="1" x14ac:dyDescent="0.4">
      <c r="A374" s="2" t="s">
        <v>30</v>
      </c>
      <c r="B374" s="2">
        <v>352</v>
      </c>
      <c r="C374" s="2">
        <v>216495481.94012505</v>
      </c>
      <c r="D374" s="2">
        <v>615043.98278444621</v>
      </c>
      <c r="E374" s="2"/>
      <c r="F374" s="2"/>
      <c r="M374" s="2"/>
      <c r="N374" s="2" t="s">
        <v>30</v>
      </c>
      <c r="O374" s="2">
        <v>353</v>
      </c>
      <c r="P374" s="2">
        <v>217836659.79504597</v>
      </c>
      <c r="Q374" s="2">
        <v>617101.01924942201</v>
      </c>
      <c r="R374" s="2"/>
      <c r="S374" s="2"/>
    </row>
    <row r="375" spans="1:39" ht="15" thickBot="1" x14ac:dyDescent="0.4">
      <c r="A375" s="3" t="s">
        <v>31</v>
      </c>
      <c r="B375" s="3">
        <v>358</v>
      </c>
      <c r="C375" s="3">
        <v>501047082.38161528</v>
      </c>
      <c r="D375" s="3"/>
      <c r="E375" s="3"/>
      <c r="F375" s="3"/>
      <c r="M375" s="3"/>
      <c r="N375" s="3" t="s">
        <v>31</v>
      </c>
      <c r="O375" s="3">
        <v>358</v>
      </c>
      <c r="P375" s="3">
        <v>501047082.38161528</v>
      </c>
      <c r="Q375" s="3"/>
      <c r="R375" s="3"/>
      <c r="S375" s="3"/>
      <c r="AE375" s="5" t="s">
        <v>23</v>
      </c>
      <c r="AF375" s="5"/>
    </row>
    <row r="376" spans="1:39" ht="15" thickBot="1" x14ac:dyDescent="0.4">
      <c r="A376"/>
      <c r="AE376" s="2" t="s">
        <v>24</v>
      </c>
      <c r="AF376" s="2">
        <v>0.79265761555335834</v>
      </c>
    </row>
    <row r="377" spans="1:39" x14ac:dyDescent="0.35">
      <c r="A377" s="4"/>
      <c r="B377" s="4" t="s">
        <v>38</v>
      </c>
      <c r="C377" s="4" t="s">
        <v>6</v>
      </c>
      <c r="D377" s="4" t="s">
        <v>39</v>
      </c>
      <c r="E377" s="4" t="s">
        <v>40</v>
      </c>
      <c r="F377" s="4" t="s">
        <v>41</v>
      </c>
      <c r="G377" s="4" t="s">
        <v>42</v>
      </c>
      <c r="M377" s="4"/>
      <c r="N377" s="4"/>
      <c r="O377" s="4" t="s">
        <v>38</v>
      </c>
      <c r="P377" s="4" t="s">
        <v>6</v>
      </c>
      <c r="Q377" s="4" t="s">
        <v>39</v>
      </c>
      <c r="R377" s="4" t="s">
        <v>40</v>
      </c>
      <c r="S377" s="4" t="s">
        <v>41</v>
      </c>
      <c r="T377" s="4" t="s">
        <v>42</v>
      </c>
      <c r="U377" s="4" t="s">
        <v>43</v>
      </c>
      <c r="V377" s="4" t="s">
        <v>44</v>
      </c>
      <c r="AE377" s="2" t="s">
        <v>25</v>
      </c>
      <c r="AF377" s="2">
        <v>0.62830609549473571</v>
      </c>
    </row>
    <row r="378" spans="1:39" x14ac:dyDescent="0.35">
      <c r="A378" s="2" t="s">
        <v>32</v>
      </c>
      <c r="B378" s="2">
        <v>825.03939497623116</v>
      </c>
      <c r="C378" s="2">
        <v>233.47204283548345</v>
      </c>
      <c r="D378" s="2">
        <v>3.5337823961972048</v>
      </c>
      <c r="E378" s="2">
        <v>4.6429993388999783E-4</v>
      </c>
      <c r="F378" s="2">
        <v>365.86380439016108</v>
      </c>
      <c r="G378" s="2">
        <v>1284.2149855623013</v>
      </c>
      <c r="M378" s="2"/>
      <c r="N378" s="2" t="s">
        <v>32</v>
      </c>
      <c r="O378" s="2">
        <v>844.74864717388107</v>
      </c>
      <c r="P378" s="2">
        <v>233.47969395083314</v>
      </c>
      <c r="Q378" s="2">
        <v>3.6180818677609317</v>
      </c>
      <c r="R378" s="2">
        <v>3.4010547110606979E-4</v>
      </c>
      <c r="S378" s="2">
        <v>385.56249669444691</v>
      </c>
      <c r="T378" s="2">
        <v>1303.9347976533152</v>
      </c>
      <c r="U378" s="2">
        <v>385.56249669444691</v>
      </c>
      <c r="V378" s="2">
        <v>1303.9347976533152</v>
      </c>
      <c r="AE378" s="2" t="s">
        <v>26</v>
      </c>
      <c r="AF378" s="2">
        <v>0.6198102348203296</v>
      </c>
    </row>
    <row r="379" spans="1:39" x14ac:dyDescent="0.35">
      <c r="A379" s="2" t="s">
        <v>53</v>
      </c>
      <c r="B379" s="2">
        <v>0.1909217906732093</v>
      </c>
      <c r="C379" s="2">
        <v>6.6113389441339585E-2</v>
      </c>
      <c r="D379" s="2">
        <v>2.8877931125072394</v>
      </c>
      <c r="E379" s="2">
        <v>4.1193982179356572E-3</v>
      </c>
      <c r="F379" s="2">
        <v>6.0894853513261904E-2</v>
      </c>
      <c r="G379" s="2">
        <v>0.3209487278331567</v>
      </c>
      <c r="M379" s="2"/>
      <c r="N379" s="2" t="s">
        <v>53</v>
      </c>
      <c r="O379" s="2">
        <v>0.19881711223329404</v>
      </c>
      <c r="P379" s="2">
        <v>6.6006947781709735E-2</v>
      </c>
      <c r="Q379" s="2">
        <v>3.0120634102155148</v>
      </c>
      <c r="R379" s="2">
        <v>2.7819262236112243E-3</v>
      </c>
      <c r="S379" s="2">
        <v>6.9000785408902282E-2</v>
      </c>
      <c r="T379" s="2">
        <v>0.32863343905768583</v>
      </c>
      <c r="U379" s="2">
        <v>6.9000785408902282E-2</v>
      </c>
      <c r="V379" s="2">
        <v>0.32863343905768583</v>
      </c>
      <c r="AE379" s="2" t="s">
        <v>6</v>
      </c>
      <c r="AF379" s="2">
        <v>729.4540941032418</v>
      </c>
    </row>
    <row r="380" spans="1:39" ht="15" thickBot="1" x14ac:dyDescent="0.4">
      <c r="A380" s="2" t="s">
        <v>54</v>
      </c>
      <c r="B380" s="2">
        <v>462.99807397977207</v>
      </c>
      <c r="C380" s="2">
        <v>104.97443516296823</v>
      </c>
      <c r="D380" s="2">
        <v>4.4105793306816823</v>
      </c>
      <c r="E380" s="2">
        <v>1.371809910709915E-5</v>
      </c>
      <c r="F380" s="2">
        <v>256.54209887888823</v>
      </c>
      <c r="G380" s="2">
        <v>669.45404908065598</v>
      </c>
      <c r="M380" s="2"/>
      <c r="N380" s="2" t="s">
        <v>54</v>
      </c>
      <c r="O380" s="2">
        <v>456.55592518580733</v>
      </c>
      <c r="P380" s="2">
        <v>105.0589932995952</v>
      </c>
      <c r="Q380" s="2">
        <v>4.3457100705681944</v>
      </c>
      <c r="R380" s="2">
        <v>1.8176376718881997E-5</v>
      </c>
      <c r="S380" s="2">
        <v>249.93566673778719</v>
      </c>
      <c r="T380" s="2">
        <v>663.17618363382746</v>
      </c>
      <c r="U380" s="2">
        <v>249.93566673778719</v>
      </c>
      <c r="V380" s="2">
        <v>663.17618363382746</v>
      </c>
      <c r="AE380" s="3" t="s">
        <v>27</v>
      </c>
      <c r="AF380" s="3">
        <v>359</v>
      </c>
    </row>
    <row r="381" spans="1:39" x14ac:dyDescent="0.35">
      <c r="A381" s="2" t="s">
        <v>55</v>
      </c>
      <c r="B381" s="2">
        <v>0.20556113008682811</v>
      </c>
      <c r="C381" s="2">
        <v>8.115136505953302E-2</v>
      </c>
      <c r="D381" s="2">
        <v>2.5330581923794813</v>
      </c>
      <c r="E381" s="2">
        <v>1.1740824942558362E-2</v>
      </c>
      <c r="F381" s="2">
        <v>4.5958611834421736E-2</v>
      </c>
      <c r="G381" s="2">
        <v>0.36516364833923448</v>
      </c>
      <c r="M381" s="2"/>
      <c r="N381" s="2" t="s">
        <v>55</v>
      </c>
      <c r="O381" s="2">
        <v>0.19546352776400636</v>
      </c>
      <c r="P381" s="2">
        <v>8.0997871640736935E-2</v>
      </c>
      <c r="Q381" s="2">
        <v>2.4131933815616491</v>
      </c>
      <c r="R381" s="2">
        <v>1.6322231576546904E-2</v>
      </c>
      <c r="S381" s="2">
        <v>3.6164445919357552E-2</v>
      </c>
      <c r="T381" s="2">
        <v>0.35476260960865513</v>
      </c>
      <c r="U381" s="2">
        <v>3.6164445919357552E-2</v>
      </c>
      <c r="V381" s="2">
        <v>0.35476260960865513</v>
      </c>
    </row>
    <row r="382" spans="1:39" ht="15" thickBot="1" x14ac:dyDescent="0.4">
      <c r="A382" s="2" t="s">
        <v>21</v>
      </c>
      <c r="B382" s="2">
        <v>0.37773581520947341</v>
      </c>
      <c r="C382" s="2">
        <v>4.5810096404036181E-2</v>
      </c>
      <c r="D382" s="2">
        <v>8.2456891572092896</v>
      </c>
      <c r="E382" s="2">
        <v>3.3023149923565193E-15</v>
      </c>
      <c r="F382" s="2">
        <v>0.28763989701874432</v>
      </c>
      <c r="G382" s="2">
        <v>0.46783173340020251</v>
      </c>
      <c r="M382" s="2"/>
      <c r="N382" s="2" t="s">
        <v>21</v>
      </c>
      <c r="O382" s="2">
        <v>0.37850876632522534</v>
      </c>
      <c r="P382" s="2">
        <v>4.588364368780172E-2</v>
      </c>
      <c r="Q382" s="2">
        <v>8.2493179683080147</v>
      </c>
      <c r="R382" s="2">
        <v>3.1950631476561043E-15</v>
      </c>
      <c r="S382" s="2">
        <v>0.28826908270028251</v>
      </c>
      <c r="T382" s="2">
        <v>0.46874844995016818</v>
      </c>
      <c r="U382" s="2">
        <v>0.28826908270028251</v>
      </c>
      <c r="V382" s="2">
        <v>0.46874844995016818</v>
      </c>
      <c r="AE382" t="s">
        <v>28</v>
      </c>
    </row>
    <row r="383" spans="1:39" ht="15" thickBot="1" x14ac:dyDescent="0.4">
      <c r="A383" s="2" t="s">
        <v>95</v>
      </c>
      <c r="B383" s="2">
        <v>224.39793909952627</v>
      </c>
      <c r="C383" s="2">
        <v>98.564706046258152</v>
      </c>
      <c r="D383" s="2">
        <v>2.2766560983219732</v>
      </c>
      <c r="E383" s="2">
        <v>2.3406546815427517E-2</v>
      </c>
      <c r="F383" s="2">
        <v>30.548146378842887</v>
      </c>
      <c r="G383" s="2">
        <v>418.24773182020965</v>
      </c>
      <c r="M383" s="3"/>
      <c r="N383" s="3" t="s">
        <v>95</v>
      </c>
      <c r="O383" s="3">
        <v>225.12432538936051</v>
      </c>
      <c r="P383" s="3">
        <v>98.728165532691847</v>
      </c>
      <c r="Q383" s="3">
        <v>2.2802441853820845</v>
      </c>
      <c r="R383" s="3">
        <v>2.3188942219294743E-2</v>
      </c>
      <c r="S383" s="3">
        <v>30.954950281305855</v>
      </c>
      <c r="T383" s="3">
        <v>419.29370049741516</v>
      </c>
      <c r="U383" s="3">
        <v>30.954950281305855</v>
      </c>
      <c r="V383" s="3">
        <v>419.29370049741516</v>
      </c>
      <c r="AE383" s="4"/>
      <c r="AF383" s="4" t="s">
        <v>33</v>
      </c>
      <c r="AG383" s="4" t="s">
        <v>34</v>
      </c>
      <c r="AH383" s="4" t="s">
        <v>35</v>
      </c>
      <c r="AI383" s="4" t="s">
        <v>36</v>
      </c>
      <c r="AJ383" s="4" t="s">
        <v>37</v>
      </c>
    </row>
    <row r="384" spans="1:39" ht="15" thickBot="1" x14ac:dyDescent="0.4">
      <c r="A384" s="3" t="s">
        <v>93</v>
      </c>
      <c r="B384" s="3">
        <v>341.41119323363353</v>
      </c>
      <c r="C384" s="3">
        <v>231.19990723145668</v>
      </c>
      <c r="D384" s="3">
        <v>1.4766926047761912</v>
      </c>
      <c r="E384" s="3">
        <v>0.1406521079612621</v>
      </c>
      <c r="F384" s="3">
        <v>-113.2957286621737</v>
      </c>
      <c r="G384" s="3">
        <v>796.11811512944075</v>
      </c>
      <c r="AE384" s="2" t="s">
        <v>29</v>
      </c>
      <c r="AF384" s="2">
        <v>8</v>
      </c>
      <c r="AG384" s="2">
        <v>314810935.99022186</v>
      </c>
      <c r="AH384" s="2">
        <v>39351366.998777732</v>
      </c>
      <c r="AI384" s="2">
        <v>73.954378440729485</v>
      </c>
      <c r="AJ384" s="2">
        <v>1.4031587483246964E-70</v>
      </c>
    </row>
    <row r="385" spans="1:39" x14ac:dyDescent="0.35">
      <c r="A385"/>
      <c r="AE385" s="2" t="s">
        <v>30</v>
      </c>
      <c r="AF385" s="2">
        <v>350</v>
      </c>
      <c r="AG385" s="2">
        <v>186236146.39139342</v>
      </c>
      <c r="AH385" s="2">
        <v>532103.27540398121</v>
      </c>
      <c r="AI385" s="2"/>
      <c r="AJ385" s="2"/>
    </row>
    <row r="386" spans="1:39" ht="15" thickBot="1" x14ac:dyDescent="0.4">
      <c r="A386"/>
      <c r="AE386" s="3" t="s">
        <v>31</v>
      </c>
      <c r="AF386" s="3">
        <v>358</v>
      </c>
      <c r="AG386" s="3">
        <v>501047082.38161528</v>
      </c>
      <c r="AH386" s="3"/>
      <c r="AI386" s="3"/>
      <c r="AJ386" s="3"/>
    </row>
    <row r="387" spans="1:39" ht="15" thickBot="1" x14ac:dyDescent="0.4">
      <c r="A387"/>
    </row>
    <row r="388" spans="1:39" x14ac:dyDescent="0.35">
      <c r="AE388" s="4"/>
      <c r="AF388" s="4" t="s">
        <v>38</v>
      </c>
      <c r="AG388" s="4" t="s">
        <v>6</v>
      </c>
      <c r="AH388" s="4" t="s">
        <v>39</v>
      </c>
      <c r="AI388" s="4" t="s">
        <v>40</v>
      </c>
      <c r="AJ388" s="4" t="s">
        <v>41</v>
      </c>
      <c r="AK388" s="4" t="s">
        <v>42</v>
      </c>
      <c r="AL388" s="4" t="s">
        <v>43</v>
      </c>
      <c r="AM388" s="4" t="s">
        <v>44</v>
      </c>
    </row>
    <row r="389" spans="1:39" x14ac:dyDescent="0.35">
      <c r="AE389" s="2" t="s">
        <v>32</v>
      </c>
      <c r="AF389" s="2">
        <v>493.61746168105816</v>
      </c>
      <c r="AG389" s="2">
        <v>230.49342948933565</v>
      </c>
      <c r="AH389" s="2">
        <v>2.1415684723624477</v>
      </c>
      <c r="AI389" s="2">
        <v>3.2918191164180009E-2</v>
      </c>
      <c r="AJ389" s="2">
        <v>40.29105117141313</v>
      </c>
      <c r="AK389" s="2">
        <v>946.94387219070313</v>
      </c>
      <c r="AL389" s="2">
        <v>40.29105117141313</v>
      </c>
      <c r="AM389" s="2">
        <v>946.94387219070313</v>
      </c>
    </row>
    <row r="390" spans="1:39" x14ac:dyDescent="0.35">
      <c r="AE390" s="2" t="s">
        <v>53</v>
      </c>
      <c r="AF390" s="2">
        <v>0.18543934167503945</v>
      </c>
      <c r="AG390" s="2">
        <v>7.0084963627304944E-2</v>
      </c>
      <c r="AH390" s="2">
        <v>2.6459219221566763</v>
      </c>
      <c r="AI390" s="2">
        <v>8.5145247137637953E-3</v>
      </c>
      <c r="AJ390" s="2">
        <v>4.7598687985884458E-2</v>
      </c>
      <c r="AK390" s="2">
        <v>0.32327999536419444</v>
      </c>
      <c r="AL390" s="2">
        <v>4.7598687985884458E-2</v>
      </c>
      <c r="AM390" s="2">
        <v>0.32327999536419444</v>
      </c>
    </row>
    <row r="391" spans="1:39" x14ac:dyDescent="0.35">
      <c r="AE391" s="2" t="s">
        <v>54</v>
      </c>
      <c r="AF391" s="2">
        <v>690.52269163496919</v>
      </c>
      <c r="AG391" s="2">
        <v>131.38799289174204</v>
      </c>
      <c r="AH391" s="2">
        <v>5.2555996665839144</v>
      </c>
      <c r="AI391" s="2">
        <v>2.5709007845933321E-7</v>
      </c>
      <c r="AJ391" s="2">
        <v>432.11338541899335</v>
      </c>
      <c r="AK391" s="2">
        <v>948.93199785094498</v>
      </c>
      <c r="AL391" s="2">
        <v>432.11338541899335</v>
      </c>
      <c r="AM391" s="2">
        <v>948.93199785094498</v>
      </c>
    </row>
    <row r="392" spans="1:39" x14ac:dyDescent="0.35">
      <c r="AE392" s="2" t="s">
        <v>15</v>
      </c>
      <c r="AF392" s="2">
        <v>-565.57383303393192</v>
      </c>
      <c r="AG392" s="2">
        <v>139.39120154472963</v>
      </c>
      <c r="AH392" s="2">
        <v>-4.0574571907427268</v>
      </c>
      <c r="AI392" s="2">
        <v>6.1216968709382286E-5</v>
      </c>
      <c r="AJ392" s="2">
        <v>-839.72356993921926</v>
      </c>
      <c r="AK392" s="2">
        <v>-291.42409612864458</v>
      </c>
      <c r="AL392" s="2">
        <v>-839.72356993921926</v>
      </c>
      <c r="AM392" s="2">
        <v>-291.42409612864458</v>
      </c>
    </row>
    <row r="393" spans="1:39" x14ac:dyDescent="0.35">
      <c r="AE393" s="2" t="s">
        <v>18</v>
      </c>
      <c r="AF393" s="2">
        <v>528.93399712797077</v>
      </c>
      <c r="AG393" s="2">
        <v>138.29098537517797</v>
      </c>
      <c r="AH393" s="2">
        <v>3.8247901386557754</v>
      </c>
      <c r="AI393" s="2">
        <v>1.5494315801739075E-4</v>
      </c>
      <c r="AJ393" s="2">
        <v>256.9481268805423</v>
      </c>
      <c r="AK393" s="2">
        <v>800.91986737539924</v>
      </c>
      <c r="AL393" s="2">
        <v>256.9481268805423</v>
      </c>
      <c r="AM393" s="2">
        <v>800.91986737539924</v>
      </c>
    </row>
    <row r="394" spans="1:39" x14ac:dyDescent="0.35">
      <c r="AE394" s="2" t="s">
        <v>19</v>
      </c>
      <c r="AF394" s="2">
        <v>549.49078992871227</v>
      </c>
      <c r="AG394" s="2">
        <v>144.1230764284268</v>
      </c>
      <c r="AH394" s="2">
        <v>3.8126496016173772</v>
      </c>
      <c r="AI394" s="2">
        <v>1.6243608775665135E-4</v>
      </c>
      <c r="AJ394" s="2">
        <v>266.03456710423984</v>
      </c>
      <c r="AK394" s="2">
        <v>832.94701275318471</v>
      </c>
      <c r="AL394" s="2">
        <v>266.03456710423984</v>
      </c>
      <c r="AM394" s="2">
        <v>832.94701275318471</v>
      </c>
    </row>
    <row r="395" spans="1:39" x14ac:dyDescent="0.35">
      <c r="AE395" s="2" t="s">
        <v>55</v>
      </c>
      <c r="AF395" s="2">
        <v>0.41400190179629581</v>
      </c>
      <c r="AG395" s="2">
        <v>8.7700231511051607E-2</v>
      </c>
      <c r="AH395" s="2">
        <v>4.7206477641296196</v>
      </c>
      <c r="AI395" s="2">
        <v>3.4058663310950361E-6</v>
      </c>
      <c r="AJ395" s="2">
        <v>0.24151615571731991</v>
      </c>
      <c r="AK395" s="2">
        <v>0.58648764787527174</v>
      </c>
      <c r="AL395" s="2">
        <v>0.24151615571731991</v>
      </c>
      <c r="AM395" s="2">
        <v>0.58648764787527174</v>
      </c>
    </row>
    <row r="396" spans="1:39" x14ac:dyDescent="0.35">
      <c r="AE396" s="2" t="s">
        <v>21</v>
      </c>
      <c r="AF396" s="2">
        <v>0.22304457830087202</v>
      </c>
      <c r="AG396" s="2">
        <v>4.7251634603077179E-2</v>
      </c>
      <c r="AH396" s="2">
        <v>4.720356875999939</v>
      </c>
      <c r="AI396" s="2">
        <v>3.4104479724273755E-6</v>
      </c>
      <c r="AJ396" s="2">
        <v>0.13011171703543895</v>
      </c>
      <c r="AK396" s="2">
        <v>0.31597743956630508</v>
      </c>
      <c r="AL396" s="2">
        <v>0.13011171703543895</v>
      </c>
      <c r="AM396" s="2">
        <v>0.31597743956630508</v>
      </c>
    </row>
    <row r="397" spans="1:39" ht="15" thickBot="1" x14ac:dyDescent="0.4">
      <c r="AE397" s="3" t="s">
        <v>95</v>
      </c>
      <c r="AF397" s="3">
        <v>175.42159603585455</v>
      </c>
      <c r="AG397" s="3">
        <v>91.946103130293864</v>
      </c>
      <c r="AH397" s="3">
        <v>1.90787417915113</v>
      </c>
      <c r="AI397" s="3">
        <v>5.7225575187903006E-2</v>
      </c>
      <c r="AJ397" s="3">
        <v>-5.4147817504990314</v>
      </c>
      <c r="AK397" s="3">
        <v>356.2579738222081</v>
      </c>
      <c r="AL397" s="3">
        <v>-5.4147817504990314</v>
      </c>
      <c r="AM397" s="3">
        <v>356.2579738222081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7E4FE-E604-4D1B-BD32-6701BD3596E1}">
  <dimension ref="A1:AH360"/>
  <sheetViews>
    <sheetView topLeftCell="Q1" zoomScaleNormal="100" workbookViewId="0">
      <selection activeCell="V15" sqref="V15"/>
    </sheetView>
  </sheetViews>
  <sheetFormatPr defaultRowHeight="14.5" x14ac:dyDescent="0.35"/>
  <cols>
    <col min="1" max="1" width="10.453125" style="1" bestFit="1" customWidth="1"/>
    <col min="23" max="23" width="18" customWidth="1"/>
  </cols>
  <sheetData>
    <row r="1" spans="1:32" ht="15" thickBot="1" x14ac:dyDescent="0.4">
      <c r="A1" s="1" t="s">
        <v>2</v>
      </c>
      <c r="B1" t="s">
        <v>52</v>
      </c>
      <c r="C1" t="s">
        <v>53</v>
      </c>
      <c r="D1" t="s">
        <v>54</v>
      </c>
      <c r="E1" t="s">
        <v>15</v>
      </c>
      <c r="F1" t="s">
        <v>18</v>
      </c>
      <c r="G1" t="s">
        <v>19</v>
      </c>
      <c r="H1" t="s">
        <v>106</v>
      </c>
      <c r="I1" t="s">
        <v>21</v>
      </c>
      <c r="J1" s="6" t="s">
        <v>104</v>
      </c>
      <c r="K1" s="6" t="s">
        <v>105</v>
      </c>
      <c r="L1" t="s">
        <v>99</v>
      </c>
      <c r="M1" t="s">
        <v>46</v>
      </c>
      <c r="N1" t="s">
        <v>100</v>
      </c>
      <c r="O1" t="s">
        <v>101</v>
      </c>
      <c r="P1" t="s">
        <v>4</v>
      </c>
      <c r="Q1" t="s">
        <v>102</v>
      </c>
      <c r="R1" t="s">
        <v>108</v>
      </c>
      <c r="W1" s="2" t="s">
        <v>32</v>
      </c>
      <c r="X1" s="2" t="s">
        <v>53</v>
      </c>
      <c r="Y1" s="2" t="s">
        <v>54</v>
      </c>
      <c r="Z1" s="2" t="s">
        <v>15</v>
      </c>
      <c r="AA1" s="2" t="s">
        <v>18</v>
      </c>
      <c r="AB1" s="2" t="s">
        <v>19</v>
      </c>
      <c r="AC1" s="2" t="s">
        <v>106</v>
      </c>
      <c r="AD1" s="2" t="s">
        <v>21</v>
      </c>
      <c r="AE1" s="2" t="s">
        <v>104</v>
      </c>
      <c r="AF1" s="3" t="s">
        <v>105</v>
      </c>
    </row>
    <row r="2" spans="1:32" ht="15" thickBot="1" x14ac:dyDescent="0.4">
      <c r="A2" s="1">
        <v>40916</v>
      </c>
      <c r="B2">
        <v>5214</v>
      </c>
      <c r="C2">
        <v>5281</v>
      </c>
      <c r="D2">
        <v>1</v>
      </c>
      <c r="E2">
        <v>0</v>
      </c>
      <c r="F2">
        <v>0</v>
      </c>
      <c r="G2">
        <v>0</v>
      </c>
      <c r="H2">
        <v>4638</v>
      </c>
      <c r="I2">
        <v>5549</v>
      </c>
      <c r="J2">
        <v>0</v>
      </c>
      <c r="K2">
        <v>1</v>
      </c>
      <c r="L2">
        <f t="shared" ref="L2:L65" si="0">$W$2+SUMPRODUCT(C2:K2,$X$2:$AF$2)</f>
        <v>5268.6602011407285</v>
      </c>
      <c r="M2">
        <f t="shared" ref="M2:M65" si="1">L2-B2</f>
        <v>54.660201140728532</v>
      </c>
      <c r="N2">
        <f t="shared" ref="N2:N65" si="2">ABS(L2-B2)</f>
        <v>54.660201140728532</v>
      </c>
      <c r="O2" s="8">
        <f t="shared" ref="O2:O65" si="3">N2/B2</f>
        <v>1.048335273124828E-2</v>
      </c>
      <c r="P2">
        <v>1141</v>
      </c>
      <c r="Q2">
        <f>IF(M2&lt;0,-72*M2,M2*18)</f>
        <v>983.88362053311357</v>
      </c>
      <c r="R2">
        <f>P2*18</f>
        <v>20538</v>
      </c>
      <c r="W2" s="2">
        <v>850.5197686847489</v>
      </c>
      <c r="X2" s="2">
        <v>0.17527139530518221</v>
      </c>
      <c r="Y2" s="2">
        <v>718.17061653775579</v>
      </c>
      <c r="Z2" s="2">
        <v>-557.85312185701457</v>
      </c>
      <c r="AA2" s="2">
        <v>529.99758994574358</v>
      </c>
      <c r="AB2" s="2">
        <v>563.67641699316584</v>
      </c>
      <c r="AC2" s="2">
        <v>0.40561264707851874</v>
      </c>
      <c r="AD2" s="2">
        <v>0.20823686283581899</v>
      </c>
      <c r="AE2" s="2">
        <v>257.14456232881878</v>
      </c>
      <c r="AF2" s="3">
        <v>-262.37623171457318</v>
      </c>
    </row>
    <row r="3" spans="1:32" x14ac:dyDescent="0.35">
      <c r="A3" s="1">
        <v>40917</v>
      </c>
      <c r="B3">
        <v>4097</v>
      </c>
      <c r="C3">
        <v>5214</v>
      </c>
      <c r="D3">
        <v>0</v>
      </c>
      <c r="E3">
        <v>1</v>
      </c>
      <c r="F3">
        <v>0</v>
      </c>
      <c r="G3">
        <v>0</v>
      </c>
      <c r="H3">
        <v>4905</v>
      </c>
      <c r="I3">
        <v>4285</v>
      </c>
      <c r="J3">
        <v>0</v>
      </c>
      <c r="K3">
        <v>1</v>
      </c>
      <c r="L3">
        <f t="shared" si="0"/>
        <v>3825.9804614060004</v>
      </c>
      <c r="M3">
        <f t="shared" si="1"/>
        <v>-271.01953859399964</v>
      </c>
      <c r="N3">
        <f t="shared" si="2"/>
        <v>271.01953859399964</v>
      </c>
      <c r="O3" s="8">
        <f t="shared" si="3"/>
        <v>6.6150729459116334E-2</v>
      </c>
      <c r="P3">
        <v>1054</v>
      </c>
      <c r="Q3">
        <f t="shared" ref="Q3:Q66" si="4">IF(M3&lt;0,-72*M3,M3*18)</f>
        <v>19513.406778767974</v>
      </c>
      <c r="R3">
        <f t="shared" ref="R3:R66" si="5">P3*18</f>
        <v>18972</v>
      </c>
    </row>
    <row r="4" spans="1:32" x14ac:dyDescent="0.35">
      <c r="A4" s="1">
        <v>40918</v>
      </c>
      <c r="B4">
        <v>3757</v>
      </c>
      <c r="C4">
        <v>4097</v>
      </c>
      <c r="D4">
        <v>0</v>
      </c>
      <c r="E4">
        <v>0</v>
      </c>
      <c r="F4">
        <v>0</v>
      </c>
      <c r="G4">
        <v>0</v>
      </c>
      <c r="H4">
        <v>4864</v>
      </c>
      <c r="I4">
        <v>3950</v>
      </c>
      <c r="J4">
        <v>0</v>
      </c>
      <c r="K4">
        <v>1</v>
      </c>
      <c r="L4">
        <f t="shared" si="0"/>
        <v>4101.6659671269072</v>
      </c>
      <c r="M4">
        <f t="shared" si="1"/>
        <v>344.66596712690716</v>
      </c>
      <c r="N4">
        <f t="shared" si="2"/>
        <v>344.66596712690716</v>
      </c>
      <c r="O4" s="8">
        <f t="shared" si="3"/>
        <v>9.1739677169791631E-2</v>
      </c>
      <c r="P4">
        <v>1583</v>
      </c>
      <c r="Q4">
        <f t="shared" si="4"/>
        <v>6203.9874082843289</v>
      </c>
      <c r="R4">
        <f t="shared" si="5"/>
        <v>28494</v>
      </c>
      <c r="X4" s="9"/>
    </row>
    <row r="5" spans="1:32" x14ac:dyDescent="0.35">
      <c r="A5" s="1">
        <v>40919</v>
      </c>
      <c r="B5">
        <v>4307</v>
      </c>
      <c r="C5">
        <v>3757</v>
      </c>
      <c r="D5">
        <v>0</v>
      </c>
      <c r="E5">
        <v>0</v>
      </c>
      <c r="F5">
        <v>0</v>
      </c>
      <c r="G5">
        <v>0</v>
      </c>
      <c r="H5">
        <v>4356</v>
      </c>
      <c r="I5">
        <v>3996</v>
      </c>
      <c r="J5">
        <v>0</v>
      </c>
      <c r="K5">
        <v>1</v>
      </c>
      <c r="L5">
        <f t="shared" si="0"/>
        <v>3845.601363697705</v>
      </c>
      <c r="M5">
        <f t="shared" si="1"/>
        <v>-461.39863630229502</v>
      </c>
      <c r="N5">
        <f t="shared" si="2"/>
        <v>461.39863630229502</v>
      </c>
      <c r="O5" s="8">
        <f t="shared" si="3"/>
        <v>0.1071276146511017</v>
      </c>
      <c r="P5">
        <v>1321</v>
      </c>
      <c r="Q5">
        <f t="shared" si="4"/>
        <v>33220.701813765241</v>
      </c>
      <c r="R5">
        <f t="shared" si="5"/>
        <v>23778</v>
      </c>
      <c r="W5" s="21" t="s">
        <v>47</v>
      </c>
      <c r="X5" s="22">
        <f>AVERAGE(O2:O360)</f>
        <v>0.10915901527381044</v>
      </c>
      <c r="Z5" t="s">
        <v>22</v>
      </c>
    </row>
    <row r="6" spans="1:32" ht="15" thickBot="1" x14ac:dyDescent="0.4">
      <c r="A6" s="1">
        <v>40920</v>
      </c>
      <c r="B6">
        <v>4380</v>
      </c>
      <c r="C6">
        <v>4307</v>
      </c>
      <c r="D6">
        <v>0</v>
      </c>
      <c r="E6">
        <v>0</v>
      </c>
      <c r="F6">
        <v>1</v>
      </c>
      <c r="G6">
        <v>0</v>
      </c>
      <c r="H6">
        <v>4053.6666666666665</v>
      </c>
      <c r="I6">
        <v>4413</v>
      </c>
      <c r="J6">
        <v>0</v>
      </c>
      <c r="K6">
        <v>1</v>
      </c>
      <c r="L6">
        <f t="shared" si="0"/>
        <v>4436.20276923043</v>
      </c>
      <c r="M6">
        <f t="shared" si="1"/>
        <v>56.202769230430022</v>
      </c>
      <c r="N6">
        <f t="shared" si="2"/>
        <v>56.202769230430022</v>
      </c>
      <c r="O6" s="8">
        <f t="shared" si="3"/>
        <v>1.2831682472700919E-2</v>
      </c>
      <c r="P6">
        <v>1155</v>
      </c>
      <c r="Q6">
        <f t="shared" si="4"/>
        <v>1011.6498461477404</v>
      </c>
      <c r="R6">
        <f t="shared" si="5"/>
        <v>20790</v>
      </c>
      <c r="W6" s="21" t="s">
        <v>48</v>
      </c>
      <c r="X6" s="22">
        <f>MEDIAN(O2:O360)</f>
        <v>7.5901995849566958E-2</v>
      </c>
    </row>
    <row r="7" spans="1:32" x14ac:dyDescent="0.35">
      <c r="A7" s="1">
        <v>40921</v>
      </c>
      <c r="B7">
        <v>4075</v>
      </c>
      <c r="C7">
        <v>4380</v>
      </c>
      <c r="D7">
        <v>0</v>
      </c>
      <c r="E7">
        <v>0</v>
      </c>
      <c r="F7">
        <v>0</v>
      </c>
      <c r="G7">
        <v>1</v>
      </c>
      <c r="H7">
        <v>4148</v>
      </c>
      <c r="I7">
        <v>4220</v>
      </c>
      <c r="J7">
        <v>0</v>
      </c>
      <c r="K7">
        <v>1</v>
      </c>
      <c r="L7">
        <f t="shared" si="0"/>
        <v>4480.7494866488914</v>
      </c>
      <c r="M7">
        <f t="shared" si="1"/>
        <v>405.74948664889143</v>
      </c>
      <c r="N7">
        <f t="shared" si="2"/>
        <v>405.74948664889143</v>
      </c>
      <c r="O7" s="8">
        <f t="shared" si="3"/>
        <v>9.9570426171507104E-2</v>
      </c>
      <c r="P7">
        <v>1876</v>
      </c>
      <c r="Q7">
        <f t="shared" si="4"/>
        <v>7303.4907596800458</v>
      </c>
      <c r="R7">
        <f t="shared" si="5"/>
        <v>33768</v>
      </c>
      <c r="W7" s="21" t="s">
        <v>107</v>
      </c>
      <c r="X7" s="20">
        <f>SUM(Q2:Q360)</f>
        <v>8220006.4302281961</v>
      </c>
      <c r="Z7" s="5" t="s">
        <v>23</v>
      </c>
      <c r="AA7" s="5"/>
    </row>
    <row r="8" spans="1:32" x14ac:dyDescent="0.35">
      <c r="A8" s="1">
        <v>40922</v>
      </c>
      <c r="B8">
        <v>4984</v>
      </c>
      <c r="C8">
        <v>4075</v>
      </c>
      <c r="D8">
        <v>1</v>
      </c>
      <c r="E8">
        <v>0</v>
      </c>
      <c r="F8">
        <v>0</v>
      </c>
      <c r="G8">
        <v>0</v>
      </c>
      <c r="H8">
        <v>4254</v>
      </c>
      <c r="I8">
        <v>5281</v>
      </c>
      <c r="J8">
        <v>0</v>
      </c>
      <c r="K8">
        <v>1</v>
      </c>
      <c r="L8">
        <f t="shared" si="0"/>
        <v>4845.7201626845272</v>
      </c>
      <c r="M8">
        <f t="shared" si="1"/>
        <v>-138.27983731547283</v>
      </c>
      <c r="N8">
        <f t="shared" si="2"/>
        <v>138.27983731547283</v>
      </c>
      <c r="O8" s="8">
        <f t="shared" si="3"/>
        <v>2.7744750665223281E-2</v>
      </c>
      <c r="P8">
        <v>1360</v>
      </c>
      <c r="Q8">
        <f t="shared" si="4"/>
        <v>9956.1482867140439</v>
      </c>
      <c r="R8">
        <f t="shared" si="5"/>
        <v>24480</v>
      </c>
      <c r="W8" s="21" t="s">
        <v>109</v>
      </c>
      <c r="X8" s="20">
        <f>SUM(R2:R360)</f>
        <v>7528536</v>
      </c>
      <c r="Z8" s="2" t="s">
        <v>24</v>
      </c>
      <c r="AA8" s="2">
        <v>0.79805412120577646</v>
      </c>
    </row>
    <row r="9" spans="1:32" x14ac:dyDescent="0.35">
      <c r="A9" s="1">
        <v>40923</v>
      </c>
      <c r="B9">
        <v>4625</v>
      </c>
      <c r="C9">
        <v>4984</v>
      </c>
      <c r="D9">
        <v>1</v>
      </c>
      <c r="E9">
        <v>0</v>
      </c>
      <c r="F9">
        <v>0</v>
      </c>
      <c r="G9">
        <v>0</v>
      </c>
      <c r="H9">
        <v>4479.666666666667</v>
      </c>
      <c r="I9">
        <v>5214</v>
      </c>
      <c r="J9">
        <v>0</v>
      </c>
      <c r="K9">
        <v>1</v>
      </c>
      <c r="L9">
        <f t="shared" si="0"/>
        <v>5082.6232452309914</v>
      </c>
      <c r="M9">
        <f t="shared" si="1"/>
        <v>457.62324523099142</v>
      </c>
      <c r="N9">
        <f t="shared" si="2"/>
        <v>457.62324523099142</v>
      </c>
      <c r="O9" s="8">
        <f t="shared" si="3"/>
        <v>9.8945566536430579E-2</v>
      </c>
      <c r="P9">
        <v>1708</v>
      </c>
      <c r="Q9">
        <f t="shared" si="4"/>
        <v>8237.2184141578455</v>
      </c>
      <c r="R9">
        <f t="shared" si="5"/>
        <v>30744</v>
      </c>
      <c r="W9" s="21" t="s">
        <v>120</v>
      </c>
      <c r="X9" s="20">
        <f>COUNTIF(M2:M360,"&gt;0")</f>
        <v>189</v>
      </c>
      <c r="Z9" s="2" t="s">
        <v>25</v>
      </c>
      <c r="AA9" s="2">
        <v>0.63689038037352408</v>
      </c>
    </row>
    <row r="10" spans="1:32" x14ac:dyDescent="0.35">
      <c r="A10" s="1">
        <v>40924</v>
      </c>
      <c r="B10">
        <v>3706</v>
      </c>
      <c r="C10">
        <v>4625</v>
      </c>
      <c r="D10">
        <v>0</v>
      </c>
      <c r="E10">
        <v>1</v>
      </c>
      <c r="F10">
        <v>0</v>
      </c>
      <c r="G10">
        <v>0</v>
      </c>
      <c r="H10">
        <v>4561.333333333333</v>
      </c>
      <c r="I10">
        <v>4097</v>
      </c>
      <c r="J10">
        <v>0</v>
      </c>
      <c r="K10">
        <v>1</v>
      </c>
      <c r="L10">
        <f t="shared" si="0"/>
        <v>3544.2015329787955</v>
      </c>
      <c r="M10">
        <f t="shared" si="1"/>
        <v>-161.79846702120449</v>
      </c>
      <c r="N10">
        <f t="shared" si="2"/>
        <v>161.79846702120449</v>
      </c>
      <c r="O10" s="8">
        <f t="shared" si="3"/>
        <v>4.3658517814680109E-2</v>
      </c>
      <c r="P10">
        <v>1589</v>
      </c>
      <c r="Q10">
        <f t="shared" si="4"/>
        <v>11649.489625526723</v>
      </c>
      <c r="R10">
        <f t="shared" si="5"/>
        <v>28602</v>
      </c>
      <c r="W10" s="21" t="s">
        <v>119</v>
      </c>
      <c r="X10" s="20">
        <f>COUNTIF(M2:M360,"&lt;0")</f>
        <v>170</v>
      </c>
      <c r="Z10" s="2" t="s">
        <v>26</v>
      </c>
      <c r="AA10" s="2">
        <v>0.62752652198774106</v>
      </c>
    </row>
    <row r="11" spans="1:32" x14ac:dyDescent="0.35">
      <c r="A11" s="1">
        <v>40925</v>
      </c>
      <c r="B11">
        <v>3782</v>
      </c>
      <c r="C11">
        <v>3706</v>
      </c>
      <c r="D11">
        <v>0</v>
      </c>
      <c r="E11">
        <v>0</v>
      </c>
      <c r="F11">
        <v>0</v>
      </c>
      <c r="G11">
        <v>0</v>
      </c>
      <c r="H11">
        <v>4438.333333333333</v>
      </c>
      <c r="I11">
        <v>3757</v>
      </c>
      <c r="J11">
        <v>0</v>
      </c>
      <c r="K11">
        <v>1</v>
      </c>
      <c r="L11">
        <f t="shared" si="0"/>
        <v>3820.2893535955118</v>
      </c>
      <c r="M11">
        <f t="shared" si="1"/>
        <v>38.289353595511784</v>
      </c>
      <c r="N11">
        <f t="shared" si="2"/>
        <v>38.289353595511784</v>
      </c>
      <c r="O11" s="8">
        <f t="shared" si="3"/>
        <v>1.0124101955449969E-2</v>
      </c>
      <c r="P11">
        <v>1485</v>
      </c>
      <c r="Q11">
        <f t="shared" si="4"/>
        <v>689.20836471921211</v>
      </c>
      <c r="R11">
        <f t="shared" si="5"/>
        <v>26730</v>
      </c>
      <c r="W11" s="21" t="s">
        <v>129</v>
      </c>
      <c r="X11" s="20">
        <f>SUMIF(M2:M360,"&gt;0")</f>
        <v>91333.404780312878</v>
      </c>
      <c r="Z11" s="2" t="s">
        <v>6</v>
      </c>
      <c r="AA11" s="2">
        <v>722.01369054665577</v>
      </c>
    </row>
    <row r="12" spans="1:32" ht="15" thickBot="1" x14ac:dyDescent="0.4">
      <c r="A12" s="1">
        <v>40926</v>
      </c>
      <c r="B12">
        <v>4263</v>
      </c>
      <c r="C12">
        <v>3782</v>
      </c>
      <c r="D12">
        <v>0</v>
      </c>
      <c r="E12">
        <v>0</v>
      </c>
      <c r="F12">
        <v>0</v>
      </c>
      <c r="G12">
        <v>0</v>
      </c>
      <c r="H12">
        <v>4037.6666666666665</v>
      </c>
      <c r="I12">
        <v>4307</v>
      </c>
      <c r="J12">
        <v>0</v>
      </c>
      <c r="K12">
        <v>1</v>
      </c>
      <c r="L12">
        <f t="shared" si="0"/>
        <v>3785.624786935613</v>
      </c>
      <c r="M12">
        <f t="shared" si="1"/>
        <v>-477.37521306438703</v>
      </c>
      <c r="N12">
        <f t="shared" si="2"/>
        <v>477.37521306438703</v>
      </c>
      <c r="O12" s="8">
        <f t="shared" si="3"/>
        <v>0.11198104927618743</v>
      </c>
      <c r="P12">
        <v>1395</v>
      </c>
      <c r="Q12">
        <f t="shared" si="4"/>
        <v>34371.015340635866</v>
      </c>
      <c r="R12">
        <f t="shared" si="5"/>
        <v>25110</v>
      </c>
      <c r="W12" s="44" t="s">
        <v>130</v>
      </c>
      <c r="X12" s="45">
        <f>SUMIF(M2:M360,"&lt;0")</f>
        <v>-91333.404780313402</v>
      </c>
      <c r="Z12" s="3" t="s">
        <v>27</v>
      </c>
      <c r="AA12" s="3">
        <v>359</v>
      </c>
    </row>
    <row r="13" spans="1:32" x14ac:dyDescent="0.35">
      <c r="A13" s="1">
        <v>40927</v>
      </c>
      <c r="B13">
        <v>3901</v>
      </c>
      <c r="C13">
        <v>4263</v>
      </c>
      <c r="D13">
        <v>0</v>
      </c>
      <c r="E13">
        <v>0</v>
      </c>
      <c r="F13">
        <v>1</v>
      </c>
      <c r="G13">
        <v>0</v>
      </c>
      <c r="H13">
        <v>3917</v>
      </c>
      <c r="I13">
        <v>4380</v>
      </c>
      <c r="J13">
        <v>0</v>
      </c>
      <c r="K13">
        <v>1</v>
      </c>
      <c r="L13">
        <f t="shared" si="0"/>
        <v>4366.1852829293566</v>
      </c>
      <c r="M13">
        <f t="shared" si="1"/>
        <v>465.18528292935662</v>
      </c>
      <c r="N13">
        <f t="shared" si="2"/>
        <v>465.18528292935662</v>
      </c>
      <c r="O13" s="8">
        <f t="shared" si="3"/>
        <v>0.11924770134051695</v>
      </c>
      <c r="P13">
        <v>1336</v>
      </c>
      <c r="Q13">
        <f t="shared" si="4"/>
        <v>8373.3350927284191</v>
      </c>
      <c r="R13">
        <f t="shared" si="5"/>
        <v>24048</v>
      </c>
      <c r="W13" s="46"/>
      <c r="X13" s="46"/>
    </row>
    <row r="14" spans="1:32" ht="15" thickBot="1" x14ac:dyDescent="0.4">
      <c r="A14" s="1">
        <v>40928</v>
      </c>
      <c r="B14">
        <v>4376</v>
      </c>
      <c r="C14">
        <v>3901</v>
      </c>
      <c r="D14">
        <v>0</v>
      </c>
      <c r="E14">
        <v>0</v>
      </c>
      <c r="F14">
        <v>0</v>
      </c>
      <c r="G14">
        <v>1</v>
      </c>
      <c r="H14">
        <v>3982</v>
      </c>
      <c r="I14">
        <v>4075</v>
      </c>
      <c r="J14">
        <v>0</v>
      </c>
      <c r="K14">
        <v>1</v>
      </c>
      <c r="L14">
        <f t="shared" si="0"/>
        <v>4299.2684437714815</v>
      </c>
      <c r="M14">
        <f t="shared" si="1"/>
        <v>-76.731556228518457</v>
      </c>
      <c r="N14">
        <f t="shared" si="2"/>
        <v>76.731556228518457</v>
      </c>
      <c r="O14" s="8">
        <f t="shared" si="3"/>
        <v>1.7534633507431091E-2</v>
      </c>
      <c r="P14">
        <v>1306</v>
      </c>
      <c r="Q14">
        <f t="shared" si="4"/>
        <v>5524.6720484533289</v>
      </c>
      <c r="R14">
        <f t="shared" si="5"/>
        <v>23508</v>
      </c>
      <c r="W14" s="46"/>
      <c r="X14" s="46"/>
      <c r="Z14" t="s">
        <v>28</v>
      </c>
    </row>
    <row r="15" spans="1:32" x14ac:dyDescent="0.35">
      <c r="A15" s="1">
        <v>40929</v>
      </c>
      <c r="B15">
        <v>5661</v>
      </c>
      <c r="C15">
        <v>4376</v>
      </c>
      <c r="D15">
        <v>1</v>
      </c>
      <c r="E15">
        <v>0</v>
      </c>
      <c r="F15">
        <v>0</v>
      </c>
      <c r="G15">
        <v>0</v>
      </c>
      <c r="H15">
        <v>4180</v>
      </c>
      <c r="I15">
        <v>4984</v>
      </c>
      <c r="J15">
        <v>0</v>
      </c>
      <c r="K15">
        <v>1</v>
      </c>
      <c r="L15">
        <f t="shared" si="0"/>
        <v>4806.615168525339</v>
      </c>
      <c r="M15">
        <f t="shared" si="1"/>
        <v>-854.38483147466104</v>
      </c>
      <c r="N15">
        <f t="shared" si="2"/>
        <v>854.38483147466104</v>
      </c>
      <c r="O15" s="8">
        <f t="shared" si="3"/>
        <v>0.15092471850815423</v>
      </c>
      <c r="P15">
        <v>633</v>
      </c>
      <c r="Q15">
        <f t="shared" si="4"/>
        <v>61515.707866175595</v>
      </c>
      <c r="R15">
        <f t="shared" si="5"/>
        <v>11394</v>
      </c>
      <c r="Z15" s="4"/>
      <c r="AA15" s="4" t="s">
        <v>33</v>
      </c>
      <c r="AB15" s="4" t="s">
        <v>34</v>
      </c>
      <c r="AC15" s="4" t="s">
        <v>35</v>
      </c>
      <c r="AD15" s="4" t="s">
        <v>36</v>
      </c>
      <c r="AE15" s="4" t="s">
        <v>37</v>
      </c>
    </row>
    <row r="16" spans="1:32" x14ac:dyDescent="0.35">
      <c r="A16" s="1">
        <v>40930</v>
      </c>
      <c r="B16">
        <v>5299</v>
      </c>
      <c r="C16">
        <v>5661</v>
      </c>
      <c r="D16">
        <v>1</v>
      </c>
      <c r="E16">
        <v>0</v>
      </c>
      <c r="F16">
        <v>0</v>
      </c>
      <c r="G16">
        <v>0</v>
      </c>
      <c r="H16">
        <v>4646</v>
      </c>
      <c r="I16">
        <v>4625</v>
      </c>
      <c r="J16">
        <v>0</v>
      </c>
      <c r="K16">
        <v>1</v>
      </c>
      <c r="L16">
        <f t="shared" si="0"/>
        <v>5146.0973712730292</v>
      </c>
      <c r="M16">
        <f t="shared" si="1"/>
        <v>-152.90262872697076</v>
      </c>
      <c r="N16">
        <f t="shared" si="2"/>
        <v>152.90262872697076</v>
      </c>
      <c r="O16" s="8">
        <f t="shared" si="3"/>
        <v>2.8854996929037698E-2</v>
      </c>
      <c r="P16">
        <v>1060</v>
      </c>
      <c r="Q16">
        <f t="shared" si="4"/>
        <v>11008.989268341895</v>
      </c>
      <c r="R16">
        <f t="shared" si="5"/>
        <v>19080</v>
      </c>
      <c r="Z16" s="2" t="s">
        <v>29</v>
      </c>
      <c r="AA16" s="2">
        <v>9</v>
      </c>
      <c r="AB16" s="2">
        <v>319112066.88307142</v>
      </c>
      <c r="AC16" s="2">
        <v>35456896.320341267</v>
      </c>
      <c r="AD16" s="2">
        <v>68.015806533394567</v>
      </c>
      <c r="AE16" s="2">
        <v>2.2174570783394547E-71</v>
      </c>
    </row>
    <row r="17" spans="1:34" x14ac:dyDescent="0.35">
      <c r="A17" s="1">
        <v>40931</v>
      </c>
      <c r="B17">
        <v>3587</v>
      </c>
      <c r="C17">
        <v>5299</v>
      </c>
      <c r="D17">
        <v>0</v>
      </c>
      <c r="E17">
        <v>1</v>
      </c>
      <c r="F17">
        <v>0</v>
      </c>
      <c r="G17">
        <v>0</v>
      </c>
      <c r="H17">
        <v>5112</v>
      </c>
      <c r="I17">
        <v>3706</v>
      </c>
      <c r="J17">
        <v>0</v>
      </c>
      <c r="K17">
        <v>1</v>
      </c>
      <c r="L17">
        <f t="shared" si="0"/>
        <v>3804.271204370255</v>
      </c>
      <c r="M17">
        <f t="shared" si="1"/>
        <v>217.27120437025496</v>
      </c>
      <c r="N17">
        <f t="shared" si="2"/>
        <v>217.27120437025496</v>
      </c>
      <c r="O17" s="8">
        <f t="shared" si="3"/>
        <v>6.0571843983901578E-2</v>
      </c>
      <c r="P17">
        <v>1593</v>
      </c>
      <c r="Q17">
        <f t="shared" si="4"/>
        <v>3910.8816786645893</v>
      </c>
      <c r="R17">
        <f t="shared" si="5"/>
        <v>28674</v>
      </c>
      <c r="Z17" s="2" t="s">
        <v>30</v>
      </c>
      <c r="AA17" s="2">
        <v>349</v>
      </c>
      <c r="AB17" s="2">
        <v>181935015.49854389</v>
      </c>
      <c r="AC17" s="2">
        <v>521303.76933680195</v>
      </c>
      <c r="AD17" s="2"/>
      <c r="AE17" s="2"/>
    </row>
    <row r="18" spans="1:34" ht="15" thickBot="1" x14ac:dyDescent="0.4">
      <c r="A18" s="1">
        <v>40932</v>
      </c>
      <c r="B18">
        <v>3742</v>
      </c>
      <c r="C18">
        <v>3587</v>
      </c>
      <c r="D18">
        <v>0</v>
      </c>
      <c r="E18">
        <v>0</v>
      </c>
      <c r="F18">
        <v>0</v>
      </c>
      <c r="G18">
        <v>0</v>
      </c>
      <c r="H18">
        <v>4849</v>
      </c>
      <c r="I18">
        <v>3782</v>
      </c>
      <c r="J18">
        <v>0</v>
      </c>
      <c r="K18">
        <v>1</v>
      </c>
      <c r="L18">
        <f t="shared" si="0"/>
        <v>3971.2095728586692</v>
      </c>
      <c r="M18">
        <f t="shared" si="1"/>
        <v>229.20957285866916</v>
      </c>
      <c r="N18">
        <f t="shared" si="2"/>
        <v>229.20957285866916</v>
      </c>
      <c r="O18" s="8">
        <f t="shared" si="3"/>
        <v>6.1253226311776904E-2</v>
      </c>
      <c r="P18">
        <v>1361</v>
      </c>
      <c r="Q18">
        <f t="shared" si="4"/>
        <v>4125.7723114560449</v>
      </c>
      <c r="R18">
        <f t="shared" si="5"/>
        <v>24498</v>
      </c>
      <c r="Z18" s="3" t="s">
        <v>31</v>
      </c>
      <c r="AA18" s="3">
        <v>358</v>
      </c>
      <c r="AB18" s="3">
        <v>501047082.38161528</v>
      </c>
      <c r="AC18" s="3"/>
      <c r="AD18" s="3"/>
      <c r="AE18" s="3"/>
    </row>
    <row r="19" spans="1:34" ht="15" thickBot="1" x14ac:dyDescent="0.4">
      <c r="A19" s="1">
        <v>40933</v>
      </c>
      <c r="B19">
        <v>3516</v>
      </c>
      <c r="C19">
        <v>3742</v>
      </c>
      <c r="D19">
        <v>0</v>
      </c>
      <c r="E19">
        <v>0</v>
      </c>
      <c r="F19">
        <v>0</v>
      </c>
      <c r="G19">
        <v>0</v>
      </c>
      <c r="H19">
        <v>4209.333333333333</v>
      </c>
      <c r="I19">
        <v>4263</v>
      </c>
      <c r="J19">
        <v>0</v>
      </c>
      <c r="K19">
        <v>1</v>
      </c>
      <c r="L19">
        <f t="shared" si="0"/>
        <v>3839.0816802404424</v>
      </c>
      <c r="M19">
        <f t="shared" si="1"/>
        <v>323.08168024044244</v>
      </c>
      <c r="N19">
        <f t="shared" si="2"/>
        <v>323.08168024044244</v>
      </c>
      <c r="O19" s="8">
        <f t="shared" si="3"/>
        <v>9.1888987554164511E-2</v>
      </c>
      <c r="P19">
        <v>1881</v>
      </c>
      <c r="Q19">
        <f t="shared" si="4"/>
        <v>5815.4702443279639</v>
      </c>
      <c r="R19">
        <f t="shared" si="5"/>
        <v>33858</v>
      </c>
    </row>
    <row r="20" spans="1:34" x14ac:dyDescent="0.35">
      <c r="A20" s="1">
        <v>40934</v>
      </c>
      <c r="B20">
        <v>3657</v>
      </c>
      <c r="C20">
        <v>3516</v>
      </c>
      <c r="D20">
        <v>0</v>
      </c>
      <c r="E20">
        <v>0</v>
      </c>
      <c r="F20">
        <v>1</v>
      </c>
      <c r="G20">
        <v>0</v>
      </c>
      <c r="H20">
        <v>3615</v>
      </c>
      <c r="I20">
        <v>3901</v>
      </c>
      <c r="J20">
        <v>0</v>
      </c>
      <c r="K20">
        <v>1</v>
      </c>
      <c r="L20">
        <f t="shared" si="0"/>
        <v>4013.0170739203149</v>
      </c>
      <c r="M20">
        <f t="shared" si="1"/>
        <v>356.01707392031494</v>
      </c>
      <c r="N20">
        <f t="shared" si="2"/>
        <v>356.01707392031494</v>
      </c>
      <c r="O20" s="8">
        <f t="shared" si="3"/>
        <v>9.7352221471237343E-2</v>
      </c>
      <c r="P20">
        <v>1534</v>
      </c>
      <c r="Q20">
        <f t="shared" si="4"/>
        <v>6408.307330565669</v>
      </c>
      <c r="R20">
        <f t="shared" si="5"/>
        <v>27612</v>
      </c>
      <c r="Z20" s="4"/>
      <c r="AA20" s="4" t="s">
        <v>38</v>
      </c>
      <c r="AB20" s="4" t="s">
        <v>6</v>
      </c>
      <c r="AC20" s="4" t="s">
        <v>39</v>
      </c>
      <c r="AD20" s="4" t="s">
        <v>40</v>
      </c>
      <c r="AE20" s="4" t="s">
        <v>41</v>
      </c>
      <c r="AF20" s="4" t="s">
        <v>42</v>
      </c>
      <c r="AG20" s="4" t="s">
        <v>43</v>
      </c>
      <c r="AH20" s="4" t="s">
        <v>44</v>
      </c>
    </row>
    <row r="21" spans="1:34" x14ac:dyDescent="0.35">
      <c r="A21" s="1">
        <v>40935</v>
      </c>
      <c r="B21">
        <v>4107</v>
      </c>
      <c r="C21">
        <v>3657</v>
      </c>
      <c r="D21">
        <v>0</v>
      </c>
      <c r="E21">
        <v>0</v>
      </c>
      <c r="F21">
        <v>0</v>
      </c>
      <c r="G21">
        <v>1</v>
      </c>
      <c r="H21">
        <v>3638.3333333333335</v>
      </c>
      <c r="I21">
        <v>4376</v>
      </c>
      <c r="J21">
        <v>0</v>
      </c>
      <c r="K21">
        <v>1</v>
      </c>
      <c r="L21">
        <f t="shared" si="0"/>
        <v>4179.7859726512806</v>
      </c>
      <c r="M21">
        <f t="shared" si="1"/>
        <v>72.785972651280645</v>
      </c>
      <c r="N21">
        <f t="shared" si="2"/>
        <v>72.785972651280645</v>
      </c>
      <c r="O21" s="8">
        <f t="shared" si="3"/>
        <v>1.7722418468780289E-2</v>
      </c>
      <c r="P21">
        <v>1444</v>
      </c>
      <c r="Q21">
        <f t="shared" si="4"/>
        <v>1310.1475077230516</v>
      </c>
      <c r="R21">
        <f t="shared" si="5"/>
        <v>25992</v>
      </c>
      <c r="Z21" s="2" t="s">
        <v>32</v>
      </c>
      <c r="AA21" s="2">
        <v>850.5197686847489</v>
      </c>
      <c r="AB21" s="2">
        <v>300.26017146520263</v>
      </c>
      <c r="AC21" s="2">
        <v>2.8326093485339805</v>
      </c>
      <c r="AD21" s="2">
        <v>4.8850862554518848E-3</v>
      </c>
      <c r="AE21" s="2">
        <v>259.97270049247334</v>
      </c>
      <c r="AF21" s="2">
        <v>1441.0668368770243</v>
      </c>
      <c r="AG21" s="2">
        <v>259.97270049247334</v>
      </c>
      <c r="AH21" s="2">
        <v>1441.0668368770243</v>
      </c>
    </row>
    <row r="22" spans="1:34" x14ac:dyDescent="0.35">
      <c r="A22" s="1">
        <v>40936</v>
      </c>
      <c r="B22">
        <v>5166</v>
      </c>
      <c r="C22">
        <v>4107</v>
      </c>
      <c r="D22">
        <v>1</v>
      </c>
      <c r="E22">
        <v>0</v>
      </c>
      <c r="F22">
        <v>0</v>
      </c>
      <c r="G22">
        <v>0</v>
      </c>
      <c r="H22">
        <v>3760</v>
      </c>
      <c r="I22">
        <v>5661</v>
      </c>
      <c r="J22">
        <v>0</v>
      </c>
      <c r="K22">
        <v>1</v>
      </c>
      <c r="L22">
        <f t="shared" si="0"/>
        <v>4730.0862075551158</v>
      </c>
      <c r="M22">
        <f t="shared" si="1"/>
        <v>-435.91379244488417</v>
      </c>
      <c r="N22">
        <f t="shared" si="2"/>
        <v>435.91379244488417</v>
      </c>
      <c r="O22" s="8">
        <f t="shared" si="3"/>
        <v>8.4381299350538938E-2</v>
      </c>
      <c r="P22">
        <v>1173</v>
      </c>
      <c r="Q22">
        <f t="shared" si="4"/>
        <v>31385.79305603166</v>
      </c>
      <c r="R22">
        <f t="shared" si="5"/>
        <v>21114</v>
      </c>
      <c r="Z22" s="2" t="s">
        <v>53</v>
      </c>
      <c r="AA22" s="2">
        <v>0.17527139530518221</v>
      </c>
      <c r="AB22" s="2">
        <v>6.9469668277682667E-2</v>
      </c>
      <c r="AC22" s="2">
        <v>2.5229916832853032</v>
      </c>
      <c r="AD22" s="2">
        <v>1.2079824582273491E-2</v>
      </c>
      <c r="AE22" s="2">
        <v>3.8639524586258522E-2</v>
      </c>
      <c r="AF22" s="2">
        <v>0.3119032660241059</v>
      </c>
      <c r="AG22" s="2">
        <v>3.8639524586258522E-2</v>
      </c>
      <c r="AH22" s="2">
        <v>0.3119032660241059</v>
      </c>
    </row>
    <row r="23" spans="1:34" x14ac:dyDescent="0.35">
      <c r="A23" s="1">
        <v>40937</v>
      </c>
      <c r="B23">
        <v>5031</v>
      </c>
      <c r="C23">
        <v>5166</v>
      </c>
      <c r="D23">
        <v>1</v>
      </c>
      <c r="E23">
        <v>0</v>
      </c>
      <c r="F23">
        <v>0</v>
      </c>
      <c r="G23">
        <v>0</v>
      </c>
      <c r="H23">
        <v>4310</v>
      </c>
      <c r="I23">
        <v>5299</v>
      </c>
      <c r="J23">
        <v>1</v>
      </c>
      <c r="K23">
        <v>1</v>
      </c>
      <c r="L23">
        <f t="shared" si="0"/>
        <v>5320.5483890587429</v>
      </c>
      <c r="M23">
        <f t="shared" si="1"/>
        <v>289.54838905874294</v>
      </c>
      <c r="N23">
        <f t="shared" si="2"/>
        <v>289.54838905874294</v>
      </c>
      <c r="O23" s="8">
        <f t="shared" si="3"/>
        <v>5.7552850140875161E-2</v>
      </c>
      <c r="P23">
        <v>1311</v>
      </c>
      <c r="Q23">
        <f t="shared" si="4"/>
        <v>5211.8710030573729</v>
      </c>
      <c r="R23">
        <f t="shared" si="5"/>
        <v>23598</v>
      </c>
      <c r="Z23" s="2" t="s">
        <v>54</v>
      </c>
      <c r="AA23" s="2">
        <v>718.17061653775579</v>
      </c>
      <c r="AB23" s="2">
        <v>130.41360615280936</v>
      </c>
      <c r="AC23" s="2">
        <v>5.5068687825122682</v>
      </c>
      <c r="AD23" s="2">
        <v>7.095793446866213E-8</v>
      </c>
      <c r="AE23" s="2">
        <v>461.67514998917613</v>
      </c>
      <c r="AF23" s="2">
        <v>974.66608308633545</v>
      </c>
      <c r="AG23" s="2">
        <v>461.67514998917613</v>
      </c>
      <c r="AH23" s="2">
        <v>974.66608308633545</v>
      </c>
    </row>
    <row r="24" spans="1:34" x14ac:dyDescent="0.35">
      <c r="A24" s="1">
        <v>40938</v>
      </c>
      <c r="B24">
        <v>3241</v>
      </c>
      <c r="C24">
        <v>5031</v>
      </c>
      <c r="D24">
        <v>0</v>
      </c>
      <c r="E24">
        <v>1</v>
      </c>
      <c r="F24">
        <v>0</v>
      </c>
      <c r="G24">
        <v>0</v>
      </c>
      <c r="H24">
        <v>4768</v>
      </c>
      <c r="I24">
        <v>3587</v>
      </c>
      <c r="J24">
        <v>1</v>
      </c>
      <c r="K24">
        <v>1</v>
      </c>
      <c r="L24">
        <f t="shared" si="0"/>
        <v>3850.1320954848115</v>
      </c>
      <c r="M24">
        <f t="shared" si="1"/>
        <v>609.13209548481154</v>
      </c>
      <c r="N24">
        <f t="shared" si="2"/>
        <v>609.13209548481154</v>
      </c>
      <c r="O24" s="8">
        <f t="shared" si="3"/>
        <v>0.18794572523443737</v>
      </c>
      <c r="P24">
        <v>1942</v>
      </c>
      <c r="Q24">
        <f t="shared" si="4"/>
        <v>10964.377718726608</v>
      </c>
      <c r="R24">
        <f t="shared" si="5"/>
        <v>34956</v>
      </c>
      <c r="Z24" s="2" t="s">
        <v>15</v>
      </c>
      <c r="AA24" s="2">
        <v>-557.85312185701457</v>
      </c>
      <c r="AB24" s="2">
        <v>138.166466096829</v>
      </c>
      <c r="AC24" s="2">
        <v>-4.0375435343773161</v>
      </c>
      <c r="AD24" s="2">
        <v>6.643511298160737E-5</v>
      </c>
      <c r="AE24" s="2">
        <v>-829.59679361277972</v>
      </c>
      <c r="AF24" s="2">
        <v>-286.10945010124937</v>
      </c>
      <c r="AG24" s="2">
        <v>-829.59679361277972</v>
      </c>
      <c r="AH24" s="2">
        <v>-286.10945010124937</v>
      </c>
    </row>
    <row r="25" spans="1:34" x14ac:dyDescent="0.35">
      <c r="A25" s="1">
        <v>40939</v>
      </c>
      <c r="B25">
        <v>3794</v>
      </c>
      <c r="C25">
        <v>3241</v>
      </c>
      <c r="D25">
        <v>0</v>
      </c>
      <c r="E25">
        <v>0</v>
      </c>
      <c r="F25">
        <v>0</v>
      </c>
      <c r="G25">
        <v>0</v>
      </c>
      <c r="H25">
        <v>4479.333333333333</v>
      </c>
      <c r="I25">
        <v>3742</v>
      </c>
      <c r="J25">
        <v>1</v>
      </c>
      <c r="K25">
        <v>1</v>
      </c>
      <c r="L25">
        <f t="shared" si="0"/>
        <v>4009.4392826951025</v>
      </c>
      <c r="M25">
        <f t="shared" si="1"/>
        <v>215.43928269510252</v>
      </c>
      <c r="N25">
        <f t="shared" si="2"/>
        <v>215.43928269510252</v>
      </c>
      <c r="O25" s="8">
        <f t="shared" si="3"/>
        <v>5.6784207352425543E-2</v>
      </c>
      <c r="P25">
        <v>1287</v>
      </c>
      <c r="Q25">
        <f t="shared" si="4"/>
        <v>3877.9070885118454</v>
      </c>
      <c r="R25">
        <f t="shared" si="5"/>
        <v>23166</v>
      </c>
      <c r="Z25" s="2" t="s">
        <v>18</v>
      </c>
      <c r="AA25" s="2">
        <v>529.99758994574358</v>
      </c>
      <c r="AB25" s="2">
        <v>137.14853155251475</v>
      </c>
      <c r="AC25" s="2">
        <v>3.864405866735841</v>
      </c>
      <c r="AD25" s="2">
        <v>1.3276657054031303E-4</v>
      </c>
      <c r="AE25" s="2">
        <v>260.25597613133971</v>
      </c>
      <c r="AF25" s="2">
        <v>799.73920376014746</v>
      </c>
      <c r="AG25" s="2">
        <v>260.25597613133971</v>
      </c>
      <c r="AH25" s="2">
        <v>799.73920376014746</v>
      </c>
    </row>
    <row r="26" spans="1:34" x14ac:dyDescent="0.35">
      <c r="A26" s="1">
        <v>40940</v>
      </c>
      <c r="B26">
        <v>3987</v>
      </c>
      <c r="C26">
        <v>3794</v>
      </c>
      <c r="D26">
        <v>0</v>
      </c>
      <c r="E26">
        <v>0</v>
      </c>
      <c r="F26">
        <v>0</v>
      </c>
      <c r="G26">
        <v>0</v>
      </c>
      <c r="H26">
        <v>4022</v>
      </c>
      <c r="I26">
        <v>3516</v>
      </c>
      <c r="J26">
        <v>0</v>
      </c>
      <c r="K26">
        <v>1</v>
      </c>
      <c r="L26">
        <f t="shared" si="0"/>
        <v>3616.6580870385787</v>
      </c>
      <c r="M26">
        <f t="shared" si="1"/>
        <v>-370.34191296142126</v>
      </c>
      <c r="N26">
        <f t="shared" si="2"/>
        <v>370.34191296142126</v>
      </c>
      <c r="O26" s="8">
        <f t="shared" si="3"/>
        <v>9.2887362167399359E-2</v>
      </c>
      <c r="P26">
        <v>949</v>
      </c>
      <c r="Q26">
        <f t="shared" si="4"/>
        <v>26664.617733222331</v>
      </c>
      <c r="R26">
        <f t="shared" si="5"/>
        <v>17082</v>
      </c>
      <c r="Z26" s="2" t="s">
        <v>19</v>
      </c>
      <c r="AA26" s="2">
        <v>563.67641699316584</v>
      </c>
      <c r="AB26" s="2">
        <v>142.78192261131684</v>
      </c>
      <c r="AC26" s="2">
        <v>3.9478136075223929</v>
      </c>
      <c r="AD26" s="2">
        <v>9.5405658319624398E-5</v>
      </c>
      <c r="AE26" s="2">
        <v>282.85513664316318</v>
      </c>
      <c r="AF26" s="2">
        <v>844.49769734316851</v>
      </c>
      <c r="AG26" s="2">
        <v>282.85513664316318</v>
      </c>
      <c r="AH26" s="2">
        <v>844.49769734316851</v>
      </c>
    </row>
    <row r="27" spans="1:34" x14ac:dyDescent="0.35">
      <c r="A27" s="1">
        <v>40941</v>
      </c>
      <c r="B27">
        <v>3841</v>
      </c>
      <c r="C27">
        <v>3987</v>
      </c>
      <c r="D27">
        <v>0</v>
      </c>
      <c r="E27">
        <v>0</v>
      </c>
      <c r="F27">
        <v>1</v>
      </c>
      <c r="G27">
        <v>0</v>
      </c>
      <c r="H27">
        <v>3674</v>
      </c>
      <c r="I27">
        <v>3657</v>
      </c>
      <c r="J27">
        <v>0</v>
      </c>
      <c r="K27">
        <v>1</v>
      </c>
      <c r="L27">
        <f t="shared" si="0"/>
        <v>4068.6912527547483</v>
      </c>
      <c r="M27">
        <f t="shared" si="1"/>
        <v>227.69125275474835</v>
      </c>
      <c r="N27">
        <f t="shared" si="2"/>
        <v>227.69125275474835</v>
      </c>
      <c r="O27" s="8">
        <f t="shared" si="3"/>
        <v>5.9279159790353642E-2</v>
      </c>
      <c r="P27">
        <v>1223</v>
      </c>
      <c r="Q27">
        <f t="shared" si="4"/>
        <v>4098.4425495854703</v>
      </c>
      <c r="R27">
        <f t="shared" si="5"/>
        <v>22014</v>
      </c>
      <c r="W27" s="2"/>
      <c r="X27" s="2"/>
      <c r="Y27" s="2"/>
      <c r="Z27" s="2" t="s">
        <v>106</v>
      </c>
      <c r="AA27" s="2">
        <v>0.40561264707851874</v>
      </c>
      <c r="AB27" s="2">
        <v>8.8417465072870516E-2</v>
      </c>
      <c r="AC27" s="2">
        <v>4.5874720197443715</v>
      </c>
      <c r="AD27" s="2">
        <v>6.2643446882602473E-6</v>
      </c>
      <c r="AE27" s="2">
        <v>0.23171454224170124</v>
      </c>
      <c r="AF27" s="2">
        <v>0.57951075191533619</v>
      </c>
      <c r="AG27" s="2">
        <v>0.23171454224170124</v>
      </c>
      <c r="AH27" s="2">
        <v>0.57951075191533619</v>
      </c>
    </row>
    <row r="28" spans="1:34" x14ac:dyDescent="0.35">
      <c r="A28" s="1">
        <v>40942</v>
      </c>
      <c r="B28">
        <v>4489</v>
      </c>
      <c r="C28">
        <v>3841</v>
      </c>
      <c r="D28">
        <v>0</v>
      </c>
      <c r="E28">
        <v>0</v>
      </c>
      <c r="F28">
        <v>0</v>
      </c>
      <c r="G28">
        <v>1</v>
      </c>
      <c r="H28">
        <v>3874</v>
      </c>
      <c r="I28">
        <v>4107</v>
      </c>
      <c r="J28">
        <v>0</v>
      </c>
      <c r="K28">
        <v>1</v>
      </c>
      <c r="L28">
        <f t="shared" si="0"/>
        <v>4251.6095737794367</v>
      </c>
      <c r="M28">
        <f t="shared" si="1"/>
        <v>-237.39042622056331</v>
      </c>
      <c r="N28">
        <f t="shared" si="2"/>
        <v>237.39042622056331</v>
      </c>
      <c r="O28" s="8">
        <f t="shared" si="3"/>
        <v>5.2882696863569459E-2</v>
      </c>
      <c r="P28">
        <v>988</v>
      </c>
      <c r="Q28">
        <f t="shared" si="4"/>
        <v>17092.110687880559</v>
      </c>
      <c r="R28">
        <f t="shared" si="5"/>
        <v>17784</v>
      </c>
      <c r="W28" s="2"/>
      <c r="X28" s="2"/>
      <c r="Y28" s="2"/>
      <c r="Z28" s="2" t="s">
        <v>21</v>
      </c>
      <c r="AA28" s="2">
        <v>0.20823686283581899</v>
      </c>
      <c r="AB28" s="2">
        <v>4.7041685874444066E-2</v>
      </c>
      <c r="AC28" s="2">
        <v>4.4266454095971515</v>
      </c>
      <c r="AD28" s="2">
        <v>1.281626216150961E-5</v>
      </c>
      <c r="AE28" s="2">
        <v>0.11571600154271736</v>
      </c>
      <c r="AF28" s="2">
        <v>0.30075772412892066</v>
      </c>
      <c r="AG28" s="2">
        <v>0.11571600154271736</v>
      </c>
      <c r="AH28" s="2">
        <v>0.30075772412892066</v>
      </c>
    </row>
    <row r="29" spans="1:34" x14ac:dyDescent="0.35">
      <c r="A29" s="1">
        <v>40943</v>
      </c>
      <c r="B29">
        <v>5628</v>
      </c>
      <c r="C29">
        <v>4489</v>
      </c>
      <c r="D29">
        <v>1</v>
      </c>
      <c r="E29">
        <v>0</v>
      </c>
      <c r="F29">
        <v>0</v>
      </c>
      <c r="G29">
        <v>0</v>
      </c>
      <c r="H29">
        <v>4105.666666666667</v>
      </c>
      <c r="I29">
        <v>5166</v>
      </c>
      <c r="J29">
        <v>0</v>
      </c>
      <c r="K29">
        <v>1</v>
      </c>
      <c r="L29">
        <f t="shared" si="0"/>
        <v>4834.1694051314407</v>
      </c>
      <c r="M29">
        <f t="shared" si="1"/>
        <v>-793.83059486855927</v>
      </c>
      <c r="N29">
        <f t="shared" si="2"/>
        <v>793.83059486855927</v>
      </c>
      <c r="O29" s="8">
        <f t="shared" si="3"/>
        <v>0.14105021230784634</v>
      </c>
      <c r="P29">
        <v>946</v>
      </c>
      <c r="Q29">
        <f t="shared" si="4"/>
        <v>57155.802830536268</v>
      </c>
      <c r="R29">
        <f t="shared" si="5"/>
        <v>17028</v>
      </c>
      <c r="W29" s="2"/>
      <c r="X29" s="2"/>
      <c r="Y29" s="2"/>
      <c r="Z29" s="2" t="s">
        <v>104</v>
      </c>
      <c r="AA29" s="2">
        <v>257.14456232881878</v>
      </c>
      <c r="AB29" s="2">
        <v>127.9379560775904</v>
      </c>
      <c r="AC29" s="2">
        <v>2.0099161360125888</v>
      </c>
      <c r="AD29" s="2">
        <v>4.5209255299599981E-2</v>
      </c>
      <c r="AE29" s="2">
        <v>5.5181661156631208</v>
      </c>
      <c r="AF29" s="2">
        <v>508.77095854197444</v>
      </c>
      <c r="AG29" s="2">
        <v>5.5181661156631208</v>
      </c>
      <c r="AH29" s="2">
        <v>508.77095854197444</v>
      </c>
    </row>
    <row r="30" spans="1:34" ht="15" thickBot="1" x14ac:dyDescent="0.4">
      <c r="A30" s="1">
        <v>40944</v>
      </c>
      <c r="B30">
        <v>4295</v>
      </c>
      <c r="C30">
        <v>5628</v>
      </c>
      <c r="D30">
        <v>1</v>
      </c>
      <c r="E30">
        <v>0</v>
      </c>
      <c r="F30">
        <v>0</v>
      </c>
      <c r="G30">
        <v>0</v>
      </c>
      <c r="H30">
        <v>4652.666666666667</v>
      </c>
      <c r="I30">
        <v>5031</v>
      </c>
      <c r="J30">
        <v>0</v>
      </c>
      <c r="K30">
        <v>1</v>
      </c>
      <c r="L30">
        <f t="shared" si="0"/>
        <v>5227.5616658531571</v>
      </c>
      <c r="M30">
        <f t="shared" si="1"/>
        <v>932.56166585315714</v>
      </c>
      <c r="N30">
        <f t="shared" si="2"/>
        <v>932.56166585315714</v>
      </c>
      <c r="O30" s="8">
        <f t="shared" si="3"/>
        <v>0.21712727959328454</v>
      </c>
      <c r="P30">
        <v>1698</v>
      </c>
      <c r="Q30">
        <f t="shared" si="4"/>
        <v>16786.10998535683</v>
      </c>
      <c r="R30">
        <f t="shared" si="5"/>
        <v>30564</v>
      </c>
      <c r="W30" s="2"/>
      <c r="X30" s="2"/>
      <c r="Y30" s="2"/>
      <c r="Z30" s="3" t="s">
        <v>105</v>
      </c>
      <c r="AA30" s="3">
        <v>-262.37623171457318</v>
      </c>
      <c r="AB30" s="3">
        <v>96.602072430838177</v>
      </c>
      <c r="AC30" s="3">
        <v>-2.7160517897006846</v>
      </c>
      <c r="AD30" s="3">
        <v>6.9354083742463237E-3</v>
      </c>
      <c r="AE30" s="3">
        <v>-452.37169590467033</v>
      </c>
      <c r="AF30" s="3">
        <v>-72.380767524476028</v>
      </c>
      <c r="AG30" s="3">
        <v>-452.37169590467033</v>
      </c>
      <c r="AH30" s="3">
        <v>-72.380767524476028</v>
      </c>
    </row>
    <row r="31" spans="1:34" x14ac:dyDescent="0.35">
      <c r="A31" s="1">
        <v>40945</v>
      </c>
      <c r="B31">
        <v>3259</v>
      </c>
      <c r="C31">
        <v>4295</v>
      </c>
      <c r="D31">
        <v>0</v>
      </c>
      <c r="E31">
        <v>1</v>
      </c>
      <c r="F31">
        <v>0</v>
      </c>
      <c r="G31">
        <v>0</v>
      </c>
      <c r="H31">
        <v>4804</v>
      </c>
      <c r="I31">
        <v>3241</v>
      </c>
      <c r="J31">
        <v>0</v>
      </c>
      <c r="K31">
        <v>1</v>
      </c>
      <c r="L31">
        <f t="shared" si="0"/>
        <v>3406.5398869650116</v>
      </c>
      <c r="M31">
        <f t="shared" si="1"/>
        <v>147.53988696501165</v>
      </c>
      <c r="N31">
        <f t="shared" si="2"/>
        <v>147.53988696501165</v>
      </c>
      <c r="O31" s="8">
        <f t="shared" si="3"/>
        <v>4.5271521007981479E-2</v>
      </c>
      <c r="P31">
        <v>1738</v>
      </c>
      <c r="Q31">
        <f t="shared" si="4"/>
        <v>2655.7179653702096</v>
      </c>
      <c r="R31">
        <f t="shared" si="5"/>
        <v>31284</v>
      </c>
      <c r="W31" s="2"/>
      <c r="X31" s="2"/>
      <c r="Y31" s="2"/>
    </row>
    <row r="32" spans="1:34" x14ac:dyDescent="0.35">
      <c r="A32" s="1">
        <v>40946</v>
      </c>
      <c r="B32">
        <v>3582</v>
      </c>
      <c r="C32">
        <v>3259</v>
      </c>
      <c r="D32">
        <v>0</v>
      </c>
      <c r="E32">
        <v>0</v>
      </c>
      <c r="F32">
        <v>0</v>
      </c>
      <c r="G32">
        <v>0</v>
      </c>
      <c r="H32">
        <v>4394</v>
      </c>
      <c r="I32">
        <v>3794</v>
      </c>
      <c r="J32">
        <v>0</v>
      </c>
      <c r="K32">
        <v>1</v>
      </c>
      <c r="L32">
        <f t="shared" si="0"/>
        <v>3731.6656431318725</v>
      </c>
      <c r="M32">
        <f t="shared" si="1"/>
        <v>149.66564313187246</v>
      </c>
      <c r="N32">
        <f t="shared" si="2"/>
        <v>149.66564313187246</v>
      </c>
      <c r="O32" s="8">
        <f t="shared" si="3"/>
        <v>4.1782703275229607E-2</v>
      </c>
      <c r="P32">
        <v>1186</v>
      </c>
      <c r="Q32">
        <f t="shared" si="4"/>
        <v>2693.9815763737042</v>
      </c>
      <c r="R32">
        <f t="shared" si="5"/>
        <v>21348</v>
      </c>
      <c r="Z32" t="s">
        <v>22</v>
      </c>
    </row>
    <row r="33" spans="1:34" ht="15" thickBot="1" x14ac:dyDescent="0.4">
      <c r="A33" s="1">
        <v>40947</v>
      </c>
      <c r="B33">
        <v>3878</v>
      </c>
      <c r="C33">
        <v>3582</v>
      </c>
      <c r="D33">
        <v>0</v>
      </c>
      <c r="E33">
        <v>0</v>
      </c>
      <c r="F33">
        <v>0</v>
      </c>
      <c r="G33">
        <v>0</v>
      </c>
      <c r="H33">
        <v>3712</v>
      </c>
      <c r="I33">
        <v>3987</v>
      </c>
      <c r="J33">
        <v>0</v>
      </c>
      <c r="K33">
        <v>1</v>
      </c>
      <c r="L33">
        <f t="shared" si="0"/>
        <v>3551.8401930352102</v>
      </c>
      <c r="M33">
        <f t="shared" si="1"/>
        <v>-326.15980696478982</v>
      </c>
      <c r="N33">
        <f t="shared" si="2"/>
        <v>326.15980696478982</v>
      </c>
      <c r="O33" s="8">
        <f t="shared" si="3"/>
        <v>8.4105159093550749E-2</v>
      </c>
      <c r="P33">
        <v>1060</v>
      </c>
      <c r="Q33">
        <f t="shared" si="4"/>
        <v>23483.506101464867</v>
      </c>
      <c r="R33">
        <f t="shared" si="5"/>
        <v>19080</v>
      </c>
    </row>
    <row r="34" spans="1:34" x14ac:dyDescent="0.35">
      <c r="A34" s="1">
        <v>40948</v>
      </c>
      <c r="B34">
        <v>4423</v>
      </c>
      <c r="C34">
        <v>3878</v>
      </c>
      <c r="D34">
        <v>0</v>
      </c>
      <c r="E34">
        <v>0</v>
      </c>
      <c r="F34">
        <v>1</v>
      </c>
      <c r="G34">
        <v>0</v>
      </c>
      <c r="H34">
        <v>3573</v>
      </c>
      <c r="I34">
        <v>3841</v>
      </c>
      <c r="J34">
        <v>0</v>
      </c>
      <c r="K34">
        <v>1</v>
      </c>
      <c r="L34">
        <f t="shared" si="0"/>
        <v>4046.9353760733447</v>
      </c>
      <c r="M34">
        <f t="shared" si="1"/>
        <v>-376.06462392665526</v>
      </c>
      <c r="N34">
        <f t="shared" si="2"/>
        <v>376.06462392665526</v>
      </c>
      <c r="O34" s="8">
        <f t="shared" si="3"/>
        <v>8.5024784970982425E-2</v>
      </c>
      <c r="P34">
        <v>570</v>
      </c>
      <c r="Q34">
        <f t="shared" si="4"/>
        <v>27076.652922719179</v>
      </c>
      <c r="R34">
        <f t="shared" si="5"/>
        <v>10260</v>
      </c>
      <c r="Z34" s="5" t="s">
        <v>23</v>
      </c>
      <c r="AA34" s="5"/>
    </row>
    <row r="35" spans="1:34" x14ac:dyDescent="0.35">
      <c r="A35" s="1">
        <v>40949</v>
      </c>
      <c r="B35">
        <v>4431</v>
      </c>
      <c r="C35">
        <v>4423</v>
      </c>
      <c r="D35">
        <v>0</v>
      </c>
      <c r="E35">
        <v>0</v>
      </c>
      <c r="F35">
        <v>0</v>
      </c>
      <c r="G35">
        <v>1</v>
      </c>
      <c r="H35">
        <v>3961</v>
      </c>
      <c r="I35">
        <v>4489</v>
      </c>
      <c r="J35">
        <v>0</v>
      </c>
      <c r="K35">
        <v>1</v>
      </c>
      <c r="L35">
        <f t="shared" si="0"/>
        <v>4468.4523077461663</v>
      </c>
      <c r="M35">
        <f t="shared" si="1"/>
        <v>37.452307746166298</v>
      </c>
      <c r="N35">
        <f t="shared" si="2"/>
        <v>37.452307746166298</v>
      </c>
      <c r="O35" s="8">
        <f t="shared" si="3"/>
        <v>8.4523375640185739E-3</v>
      </c>
      <c r="P35">
        <v>929</v>
      </c>
      <c r="Q35">
        <f t="shared" si="4"/>
        <v>674.14153943099336</v>
      </c>
      <c r="R35">
        <f t="shared" si="5"/>
        <v>16722</v>
      </c>
      <c r="Z35" s="2" t="s">
        <v>24</v>
      </c>
      <c r="AA35" s="2">
        <v>0.79323086361592754</v>
      </c>
    </row>
    <row r="36" spans="1:34" x14ac:dyDescent="0.35">
      <c r="A36" s="1">
        <v>40950</v>
      </c>
      <c r="B36">
        <v>5229</v>
      </c>
      <c r="C36">
        <v>4431</v>
      </c>
      <c r="D36">
        <v>1</v>
      </c>
      <c r="E36">
        <v>0</v>
      </c>
      <c r="F36">
        <v>0</v>
      </c>
      <c r="G36">
        <v>0</v>
      </c>
      <c r="H36">
        <v>4244</v>
      </c>
      <c r="I36">
        <v>5628</v>
      </c>
      <c r="J36">
        <v>0</v>
      </c>
      <c r="K36">
        <v>1</v>
      </c>
      <c r="L36">
        <f t="shared" si="0"/>
        <v>4976.3188443464169</v>
      </c>
      <c r="M36">
        <f t="shared" si="1"/>
        <v>-252.68115565358312</v>
      </c>
      <c r="N36">
        <f t="shared" si="2"/>
        <v>252.68115565358312</v>
      </c>
      <c r="O36" s="8">
        <f t="shared" si="3"/>
        <v>4.8323036078329148E-2</v>
      </c>
      <c r="P36">
        <v>1130</v>
      </c>
      <c r="Q36">
        <f t="shared" si="4"/>
        <v>18193.043207057985</v>
      </c>
      <c r="R36">
        <f t="shared" si="5"/>
        <v>20340</v>
      </c>
      <c r="Z36" s="2" t="s">
        <v>25</v>
      </c>
      <c r="AA36" s="2">
        <v>0.62921520299287026</v>
      </c>
    </row>
    <row r="37" spans="1:34" x14ac:dyDescent="0.35">
      <c r="A37" s="1">
        <v>40951</v>
      </c>
      <c r="B37">
        <v>5357</v>
      </c>
      <c r="C37">
        <v>5229</v>
      </c>
      <c r="D37">
        <v>1</v>
      </c>
      <c r="E37">
        <v>0</v>
      </c>
      <c r="F37">
        <v>0</v>
      </c>
      <c r="G37">
        <v>0</v>
      </c>
      <c r="H37">
        <v>4694.333333333333</v>
      </c>
      <c r="I37">
        <v>4295</v>
      </c>
      <c r="J37">
        <v>0</v>
      </c>
      <c r="K37">
        <v>1</v>
      </c>
      <c r="L37">
        <f t="shared" si="0"/>
        <v>5021.2665750408314</v>
      </c>
      <c r="M37">
        <f t="shared" si="1"/>
        <v>-335.73342495916859</v>
      </c>
      <c r="N37">
        <f t="shared" si="2"/>
        <v>335.73342495916859</v>
      </c>
      <c r="O37" s="8">
        <f t="shared" si="3"/>
        <v>6.2671910576660175E-2</v>
      </c>
      <c r="P37">
        <v>831</v>
      </c>
      <c r="Q37">
        <f t="shared" si="4"/>
        <v>24172.806597060138</v>
      </c>
      <c r="R37">
        <f t="shared" si="5"/>
        <v>14958</v>
      </c>
      <c r="Z37" s="2" t="s">
        <v>26</v>
      </c>
      <c r="AA37" s="2">
        <v>0.62074012191842165</v>
      </c>
    </row>
    <row r="38" spans="1:34" x14ac:dyDescent="0.35">
      <c r="A38" s="1">
        <v>40952</v>
      </c>
      <c r="B38">
        <v>4260</v>
      </c>
      <c r="C38">
        <v>5357</v>
      </c>
      <c r="D38">
        <v>0</v>
      </c>
      <c r="E38">
        <v>1</v>
      </c>
      <c r="F38">
        <v>0</v>
      </c>
      <c r="G38">
        <v>0</v>
      </c>
      <c r="H38">
        <v>5005.666666666667</v>
      </c>
      <c r="I38">
        <v>3259</v>
      </c>
      <c r="J38">
        <v>0</v>
      </c>
      <c r="K38">
        <v>1</v>
      </c>
      <c r="L38">
        <f t="shared" si="0"/>
        <v>3678.2249228043283</v>
      </c>
      <c r="M38">
        <f t="shared" si="1"/>
        <v>-581.77507719567166</v>
      </c>
      <c r="N38">
        <f t="shared" si="2"/>
        <v>581.77507719567166</v>
      </c>
      <c r="O38" s="8">
        <f t="shared" si="3"/>
        <v>0.1365669195295004</v>
      </c>
      <c r="P38">
        <v>1527</v>
      </c>
      <c r="Q38">
        <f t="shared" si="4"/>
        <v>41887.805558088359</v>
      </c>
      <c r="R38">
        <f t="shared" si="5"/>
        <v>27486</v>
      </c>
      <c r="Z38" s="2" t="s">
        <v>6</v>
      </c>
      <c r="AA38" s="2">
        <v>728.5614803587406</v>
      </c>
    </row>
    <row r="39" spans="1:34" ht="15" thickBot="1" x14ac:dyDescent="0.4">
      <c r="A39" s="1">
        <v>40953</v>
      </c>
      <c r="B39">
        <v>6659</v>
      </c>
      <c r="C39">
        <v>4260</v>
      </c>
      <c r="D39">
        <v>0</v>
      </c>
      <c r="E39">
        <v>0</v>
      </c>
      <c r="F39">
        <v>0</v>
      </c>
      <c r="G39">
        <v>0</v>
      </c>
      <c r="H39">
        <v>4948.666666666667</v>
      </c>
      <c r="I39">
        <v>3582</v>
      </c>
      <c r="J39">
        <v>0</v>
      </c>
      <c r="K39">
        <v>1</v>
      </c>
      <c r="L39">
        <f t="shared" si="0"/>
        <v>4087.9459098240523</v>
      </c>
      <c r="M39">
        <f t="shared" si="1"/>
        <v>-2571.0540901759477</v>
      </c>
      <c r="N39">
        <f t="shared" si="2"/>
        <v>2571.0540901759477</v>
      </c>
      <c r="O39" s="8">
        <f t="shared" si="3"/>
        <v>0.38610213097701573</v>
      </c>
      <c r="P39">
        <v>61</v>
      </c>
      <c r="Q39">
        <f t="shared" si="4"/>
        <v>185115.89449266825</v>
      </c>
      <c r="R39">
        <f t="shared" si="5"/>
        <v>1098</v>
      </c>
      <c r="Z39" s="3" t="s">
        <v>27</v>
      </c>
      <c r="AA39" s="3">
        <v>359</v>
      </c>
    </row>
    <row r="40" spans="1:34" x14ac:dyDescent="0.35">
      <c r="A40" s="1">
        <v>40954</v>
      </c>
      <c r="B40">
        <v>3800</v>
      </c>
      <c r="C40">
        <v>6659</v>
      </c>
      <c r="D40">
        <v>0</v>
      </c>
      <c r="E40">
        <v>0</v>
      </c>
      <c r="F40">
        <v>0</v>
      </c>
      <c r="G40">
        <v>0</v>
      </c>
      <c r="H40">
        <v>5425.333333333333</v>
      </c>
      <c r="I40">
        <v>3878</v>
      </c>
      <c r="J40">
        <v>0</v>
      </c>
      <c r="K40">
        <v>1</v>
      </c>
      <c r="L40">
        <f t="shared" si="0"/>
        <v>4763.4021270013473</v>
      </c>
      <c r="M40">
        <f t="shared" si="1"/>
        <v>963.40212700134725</v>
      </c>
      <c r="N40">
        <f t="shared" si="2"/>
        <v>963.40212700134725</v>
      </c>
      <c r="O40" s="8">
        <f t="shared" si="3"/>
        <v>0.2535268755266703</v>
      </c>
      <c r="P40">
        <v>1530</v>
      </c>
      <c r="Q40">
        <f t="shared" si="4"/>
        <v>17341.238286024251</v>
      </c>
      <c r="R40">
        <f t="shared" si="5"/>
        <v>27540</v>
      </c>
    </row>
    <row r="41" spans="1:34" ht="15" thickBot="1" x14ac:dyDescent="0.4">
      <c r="A41" s="1">
        <v>40955</v>
      </c>
      <c r="B41">
        <v>3960</v>
      </c>
      <c r="C41">
        <v>3800</v>
      </c>
      <c r="D41">
        <v>0</v>
      </c>
      <c r="E41">
        <v>0</v>
      </c>
      <c r="F41">
        <v>1</v>
      </c>
      <c r="G41">
        <v>0</v>
      </c>
      <c r="H41">
        <v>4906.333333333333</v>
      </c>
      <c r="I41">
        <v>4423</v>
      </c>
      <c r="J41">
        <v>0</v>
      </c>
      <c r="K41">
        <v>1</v>
      </c>
      <c r="L41">
        <f t="shared" si="0"/>
        <v>4695.2749241813444</v>
      </c>
      <c r="M41">
        <f t="shared" si="1"/>
        <v>735.27492418134443</v>
      </c>
      <c r="N41">
        <f t="shared" si="2"/>
        <v>735.27492418134443</v>
      </c>
      <c r="O41" s="8">
        <f t="shared" si="3"/>
        <v>0.18567548590437991</v>
      </c>
      <c r="P41">
        <v>1001</v>
      </c>
      <c r="Q41">
        <f t="shared" si="4"/>
        <v>13234.9486352642</v>
      </c>
      <c r="R41">
        <f t="shared" si="5"/>
        <v>18018</v>
      </c>
      <c r="Z41" t="s">
        <v>28</v>
      </c>
    </row>
    <row r="42" spans="1:34" x14ac:dyDescent="0.35">
      <c r="A42" s="1">
        <v>40956</v>
      </c>
      <c r="B42">
        <v>4609</v>
      </c>
      <c r="C42">
        <v>3960</v>
      </c>
      <c r="D42">
        <v>0</v>
      </c>
      <c r="E42">
        <v>0</v>
      </c>
      <c r="F42">
        <v>0</v>
      </c>
      <c r="G42">
        <v>1</v>
      </c>
      <c r="H42">
        <v>4806.333333333333</v>
      </c>
      <c r="I42">
        <v>4431</v>
      </c>
      <c r="J42">
        <v>0</v>
      </c>
      <c r="K42">
        <v>1</v>
      </c>
      <c r="L42">
        <f t="shared" si="0"/>
        <v>4718.1018046724312</v>
      </c>
      <c r="M42">
        <f t="shared" si="1"/>
        <v>109.10180467243117</v>
      </c>
      <c r="N42">
        <f t="shared" si="2"/>
        <v>109.10180467243117</v>
      </c>
      <c r="O42" s="8">
        <f t="shared" si="3"/>
        <v>2.3671469879026075E-2</v>
      </c>
      <c r="P42">
        <v>992</v>
      </c>
      <c r="Q42">
        <f t="shared" si="4"/>
        <v>1963.8324841037611</v>
      </c>
      <c r="R42">
        <f t="shared" si="5"/>
        <v>17856</v>
      </c>
      <c r="Z42" s="4"/>
      <c r="AA42" s="4" t="s">
        <v>33</v>
      </c>
      <c r="AB42" s="4" t="s">
        <v>34</v>
      </c>
      <c r="AC42" s="4" t="s">
        <v>35</v>
      </c>
      <c r="AD42" s="4" t="s">
        <v>36</v>
      </c>
      <c r="AE42" s="4" t="s">
        <v>37</v>
      </c>
    </row>
    <row r="43" spans="1:34" x14ac:dyDescent="0.35">
      <c r="A43" s="1">
        <v>40957</v>
      </c>
      <c r="B43">
        <v>4848</v>
      </c>
      <c r="C43">
        <v>4609</v>
      </c>
      <c r="D43">
        <v>1</v>
      </c>
      <c r="E43">
        <v>0</v>
      </c>
      <c r="F43">
        <v>0</v>
      </c>
      <c r="G43">
        <v>0</v>
      </c>
      <c r="H43">
        <v>4123</v>
      </c>
      <c r="I43">
        <v>5229</v>
      </c>
      <c r="J43">
        <v>0</v>
      </c>
      <c r="K43">
        <v>1</v>
      </c>
      <c r="L43">
        <f t="shared" si="0"/>
        <v>4875.351514142747</v>
      </c>
      <c r="M43">
        <f t="shared" si="1"/>
        <v>27.351514142746964</v>
      </c>
      <c r="N43">
        <f t="shared" si="2"/>
        <v>27.351514142746964</v>
      </c>
      <c r="O43" s="8">
        <f t="shared" si="3"/>
        <v>5.6418139733388955E-3</v>
      </c>
      <c r="P43">
        <v>1877</v>
      </c>
      <c r="Q43">
        <f t="shared" si="4"/>
        <v>492.32725456944536</v>
      </c>
      <c r="R43">
        <f t="shared" si="5"/>
        <v>33786</v>
      </c>
      <c r="Z43" s="2" t="s">
        <v>29</v>
      </c>
      <c r="AA43" s="2">
        <v>8</v>
      </c>
      <c r="AB43" s="2">
        <v>315266441.64973342</v>
      </c>
      <c r="AC43" s="2">
        <v>39408305.206216678</v>
      </c>
      <c r="AD43" s="2">
        <v>74.242971538039455</v>
      </c>
      <c r="AE43" s="2">
        <v>9.1803130175134338E-71</v>
      </c>
    </row>
    <row r="44" spans="1:34" x14ac:dyDescent="0.35">
      <c r="A44" s="1">
        <v>40958</v>
      </c>
      <c r="B44">
        <v>4972</v>
      </c>
      <c r="C44">
        <v>4848</v>
      </c>
      <c r="D44">
        <v>1</v>
      </c>
      <c r="E44">
        <v>0</v>
      </c>
      <c r="F44">
        <v>0</v>
      </c>
      <c r="G44">
        <v>0</v>
      </c>
      <c r="H44">
        <v>4472.333333333333</v>
      </c>
      <c r="I44">
        <v>5357</v>
      </c>
      <c r="J44">
        <v>0</v>
      </c>
      <c r="K44">
        <v>1</v>
      </c>
      <c r="L44">
        <f t="shared" si="0"/>
        <v>5085.5897141097657</v>
      </c>
      <c r="M44">
        <f t="shared" si="1"/>
        <v>113.58971410976574</v>
      </c>
      <c r="N44">
        <f t="shared" si="2"/>
        <v>113.58971410976574</v>
      </c>
      <c r="O44" s="8">
        <f t="shared" si="3"/>
        <v>2.2845879748545E-2</v>
      </c>
      <c r="P44">
        <v>1273</v>
      </c>
      <c r="Q44">
        <f t="shared" si="4"/>
        <v>2044.6148539757833</v>
      </c>
      <c r="R44">
        <f t="shared" si="5"/>
        <v>22914</v>
      </c>
      <c r="Z44" s="2" t="s">
        <v>30</v>
      </c>
      <c r="AA44" s="2">
        <v>350</v>
      </c>
      <c r="AB44" s="2">
        <v>185780640.73188183</v>
      </c>
      <c r="AC44" s="2">
        <v>530801.83066251955</v>
      </c>
      <c r="AD44" s="2"/>
      <c r="AE44" s="2"/>
    </row>
    <row r="45" spans="1:34" ht="15" thickBot="1" x14ac:dyDescent="0.4">
      <c r="A45" s="1">
        <v>40959</v>
      </c>
      <c r="B45">
        <v>3215</v>
      </c>
      <c r="C45">
        <v>4972</v>
      </c>
      <c r="D45">
        <v>0</v>
      </c>
      <c r="E45">
        <v>1</v>
      </c>
      <c r="F45">
        <v>0</v>
      </c>
      <c r="G45">
        <v>0</v>
      </c>
      <c r="H45">
        <v>4809.666666666667</v>
      </c>
      <c r="I45">
        <v>4260</v>
      </c>
      <c r="J45">
        <v>0</v>
      </c>
      <c r="K45">
        <v>1</v>
      </c>
      <c r="L45">
        <f t="shared" si="0"/>
        <v>3739.6904564830984</v>
      </c>
      <c r="M45">
        <f t="shared" si="1"/>
        <v>524.69045648309839</v>
      </c>
      <c r="N45">
        <f t="shared" si="2"/>
        <v>524.69045648309839</v>
      </c>
      <c r="O45" s="8">
        <f t="shared" si="3"/>
        <v>0.16320076406939296</v>
      </c>
      <c r="P45">
        <v>1478</v>
      </c>
      <c r="Q45">
        <f t="shared" si="4"/>
        <v>9444.428216695771</v>
      </c>
      <c r="R45">
        <f t="shared" si="5"/>
        <v>26604</v>
      </c>
      <c r="Z45" s="3" t="s">
        <v>31</v>
      </c>
      <c r="AA45" s="3">
        <v>358</v>
      </c>
      <c r="AB45" s="3">
        <v>501047082.38161528</v>
      </c>
      <c r="AC45" s="3"/>
      <c r="AD45" s="3"/>
      <c r="AE45" s="3"/>
    </row>
    <row r="46" spans="1:34" ht="15" thickBot="1" x14ac:dyDescent="0.4">
      <c r="A46" s="1">
        <v>40960</v>
      </c>
      <c r="B46">
        <v>3789</v>
      </c>
      <c r="C46">
        <v>3215</v>
      </c>
      <c r="D46">
        <v>0</v>
      </c>
      <c r="E46">
        <v>0</v>
      </c>
      <c r="F46">
        <v>0</v>
      </c>
      <c r="G46">
        <v>0</v>
      </c>
      <c r="H46">
        <v>4345</v>
      </c>
      <c r="I46">
        <v>6659</v>
      </c>
      <c r="J46">
        <v>0</v>
      </c>
      <c r="K46">
        <v>1</v>
      </c>
      <c r="L46">
        <f t="shared" si="0"/>
        <v>4300.6772940562187</v>
      </c>
      <c r="M46">
        <f t="shared" si="1"/>
        <v>511.67729405621867</v>
      </c>
      <c r="N46">
        <f t="shared" si="2"/>
        <v>511.67729405621867</v>
      </c>
      <c r="O46" s="8">
        <f t="shared" si="3"/>
        <v>0.13504283295228786</v>
      </c>
      <c r="P46">
        <v>796</v>
      </c>
      <c r="Q46">
        <f t="shared" si="4"/>
        <v>9210.1912930119361</v>
      </c>
      <c r="R46">
        <f t="shared" si="5"/>
        <v>14328</v>
      </c>
    </row>
    <row r="47" spans="1:34" x14ac:dyDescent="0.35">
      <c r="A47" s="1">
        <v>40961</v>
      </c>
      <c r="B47">
        <v>3695</v>
      </c>
      <c r="C47">
        <v>3789</v>
      </c>
      <c r="D47">
        <v>0</v>
      </c>
      <c r="E47">
        <v>0</v>
      </c>
      <c r="F47">
        <v>0</v>
      </c>
      <c r="G47">
        <v>0</v>
      </c>
      <c r="H47">
        <v>3992</v>
      </c>
      <c r="I47">
        <v>3800</v>
      </c>
      <c r="J47">
        <v>0</v>
      </c>
      <c r="K47">
        <v>1</v>
      </c>
      <c r="L47">
        <f t="shared" si="0"/>
        <v>3662.7526196950703</v>
      </c>
      <c r="M47">
        <f t="shared" si="1"/>
        <v>-32.24738030492972</v>
      </c>
      <c r="N47">
        <f t="shared" si="2"/>
        <v>32.24738030492972</v>
      </c>
      <c r="O47" s="8">
        <f t="shared" si="3"/>
        <v>8.7273018416589229E-3</v>
      </c>
      <c r="P47">
        <v>1311</v>
      </c>
      <c r="Q47">
        <f t="shared" si="4"/>
        <v>2321.8113819549399</v>
      </c>
      <c r="R47">
        <f t="shared" si="5"/>
        <v>23598</v>
      </c>
      <c r="Z47" s="4"/>
      <c r="AA47" s="4" t="s">
        <v>38</v>
      </c>
      <c r="AB47" s="4" t="s">
        <v>6</v>
      </c>
      <c r="AC47" s="4" t="s">
        <v>39</v>
      </c>
      <c r="AD47" s="4" t="s">
        <v>40</v>
      </c>
      <c r="AE47" s="4" t="s">
        <v>41</v>
      </c>
      <c r="AF47" s="4" t="s">
        <v>42</v>
      </c>
      <c r="AG47" s="4" t="s">
        <v>43</v>
      </c>
      <c r="AH47" s="4" t="s">
        <v>44</v>
      </c>
    </row>
    <row r="48" spans="1:34" x14ac:dyDescent="0.35">
      <c r="A48" s="1">
        <v>40962</v>
      </c>
      <c r="B48">
        <v>3844</v>
      </c>
      <c r="C48">
        <v>3695</v>
      </c>
      <c r="D48">
        <v>0</v>
      </c>
      <c r="E48">
        <v>0</v>
      </c>
      <c r="F48">
        <v>1</v>
      </c>
      <c r="G48">
        <v>0</v>
      </c>
      <c r="H48">
        <v>3566.3333333333335</v>
      </c>
      <c r="I48">
        <v>3960</v>
      </c>
      <c r="J48">
        <v>0</v>
      </c>
      <c r="K48">
        <v>1</v>
      </c>
      <c r="L48">
        <f t="shared" si="0"/>
        <v>4036.936813096102</v>
      </c>
      <c r="M48">
        <f t="shared" si="1"/>
        <v>192.93681309610201</v>
      </c>
      <c r="N48">
        <f t="shared" si="2"/>
        <v>192.93681309610201</v>
      </c>
      <c r="O48" s="8">
        <f t="shared" si="3"/>
        <v>5.0191678745083769E-2</v>
      </c>
      <c r="P48">
        <v>1322</v>
      </c>
      <c r="Q48">
        <f t="shared" si="4"/>
        <v>3472.8626357298363</v>
      </c>
      <c r="R48">
        <f t="shared" si="5"/>
        <v>23796</v>
      </c>
      <c r="Z48" s="2" t="s">
        <v>32</v>
      </c>
      <c r="AA48" s="2">
        <v>294.51385521455632</v>
      </c>
      <c r="AB48" s="2">
        <v>221.64981287373988</v>
      </c>
      <c r="AC48" s="2">
        <v>1.3287349598725922</v>
      </c>
      <c r="AD48" s="2">
        <v>0.18480104756849519</v>
      </c>
      <c r="AE48" s="2">
        <v>-141.41923963679153</v>
      </c>
      <c r="AF48" s="2">
        <v>730.44695006590416</v>
      </c>
      <c r="AG48" s="2">
        <v>-141.41923963679153</v>
      </c>
      <c r="AH48" s="2">
        <v>730.44695006590416</v>
      </c>
    </row>
    <row r="49" spans="1:34" x14ac:dyDescent="0.35">
      <c r="A49" s="1">
        <v>40963</v>
      </c>
      <c r="B49">
        <v>4438</v>
      </c>
      <c r="C49">
        <v>3844</v>
      </c>
      <c r="D49">
        <v>0</v>
      </c>
      <c r="E49">
        <v>0</v>
      </c>
      <c r="F49">
        <v>0</v>
      </c>
      <c r="G49">
        <v>1</v>
      </c>
      <c r="H49">
        <v>3776</v>
      </c>
      <c r="I49">
        <v>4609</v>
      </c>
      <c r="J49">
        <v>0</v>
      </c>
      <c r="K49">
        <v>1</v>
      </c>
      <c r="L49">
        <f t="shared" si="0"/>
        <v>4316.920253695238</v>
      </c>
      <c r="M49">
        <f t="shared" si="1"/>
        <v>-121.07974630476201</v>
      </c>
      <c r="N49">
        <f t="shared" si="2"/>
        <v>121.07974630476201</v>
      </c>
      <c r="O49" s="8">
        <f t="shared" si="3"/>
        <v>2.7282502547264987E-2</v>
      </c>
      <c r="P49">
        <v>1086</v>
      </c>
      <c r="Q49">
        <f t="shared" si="4"/>
        <v>8717.7417339428648</v>
      </c>
      <c r="R49">
        <f t="shared" si="5"/>
        <v>19548</v>
      </c>
      <c r="Z49" s="2" t="s">
        <v>53</v>
      </c>
      <c r="AA49" s="2">
        <v>0.18024793865129835</v>
      </c>
      <c r="AB49" s="2">
        <v>7.0075287478274711E-2</v>
      </c>
      <c r="AC49" s="2">
        <v>2.5722040556334531</v>
      </c>
      <c r="AD49" s="2">
        <v>1.0517143659002925E-2</v>
      </c>
      <c r="AE49" s="2">
        <v>4.2426315673418508E-2</v>
      </c>
      <c r="AF49" s="2">
        <v>0.31806956162917821</v>
      </c>
      <c r="AG49" s="2">
        <v>4.2426315673418508E-2</v>
      </c>
      <c r="AH49" s="2">
        <v>0.31806956162917821</v>
      </c>
    </row>
    <row r="50" spans="1:34" x14ac:dyDescent="0.35">
      <c r="A50" s="1">
        <v>40964</v>
      </c>
      <c r="B50">
        <v>4395</v>
      </c>
      <c r="C50">
        <v>4438</v>
      </c>
      <c r="D50">
        <v>1</v>
      </c>
      <c r="E50">
        <v>0</v>
      </c>
      <c r="F50">
        <v>0</v>
      </c>
      <c r="G50">
        <v>0</v>
      </c>
      <c r="H50">
        <v>3992.3333333333335</v>
      </c>
      <c r="I50">
        <v>4848</v>
      </c>
      <c r="J50">
        <v>0</v>
      </c>
      <c r="K50">
        <v>1</v>
      </c>
      <c r="L50">
        <f t="shared" si="0"/>
        <v>4713.0418082535207</v>
      </c>
      <c r="M50">
        <f t="shared" si="1"/>
        <v>318.04180825352068</v>
      </c>
      <c r="N50">
        <f t="shared" si="2"/>
        <v>318.04180825352068</v>
      </c>
      <c r="O50" s="8">
        <f t="shared" si="3"/>
        <v>7.2364461491130988E-2</v>
      </c>
      <c r="P50">
        <v>1755</v>
      </c>
      <c r="Q50">
        <f t="shared" si="4"/>
        <v>5724.7525485633723</v>
      </c>
      <c r="R50">
        <f t="shared" si="5"/>
        <v>31590</v>
      </c>
      <c r="Z50" s="2" t="s">
        <v>54</v>
      </c>
      <c r="AA50" s="2">
        <v>684.35798292218465</v>
      </c>
      <c r="AB50" s="2">
        <v>130.9953438040437</v>
      </c>
      <c r="AC50" s="2">
        <v>5.224292429400526</v>
      </c>
      <c r="AD50" s="2">
        <v>3.0087987263714447E-7</v>
      </c>
      <c r="AE50" s="2">
        <v>426.72092519030019</v>
      </c>
      <c r="AF50" s="2">
        <v>941.99504065406904</v>
      </c>
      <c r="AG50" s="2">
        <v>426.72092519030019</v>
      </c>
      <c r="AH50" s="2">
        <v>941.99504065406904</v>
      </c>
    </row>
    <row r="51" spans="1:34" x14ac:dyDescent="0.35">
      <c r="A51" s="1">
        <v>40965</v>
      </c>
      <c r="B51">
        <v>4973</v>
      </c>
      <c r="C51">
        <v>4395</v>
      </c>
      <c r="D51">
        <v>1</v>
      </c>
      <c r="E51">
        <v>0</v>
      </c>
      <c r="F51">
        <v>0</v>
      </c>
      <c r="G51">
        <v>0</v>
      </c>
      <c r="H51">
        <v>4225.666666666667</v>
      </c>
      <c r="I51">
        <v>4972</v>
      </c>
      <c r="J51">
        <v>0</v>
      </c>
      <c r="K51">
        <v>1</v>
      </c>
      <c r="L51">
        <f t="shared" si="0"/>
        <v>4825.9694602320269</v>
      </c>
      <c r="M51">
        <f t="shared" si="1"/>
        <v>-147.0305397679731</v>
      </c>
      <c r="N51">
        <f t="shared" si="2"/>
        <v>147.0305397679731</v>
      </c>
      <c r="O51" s="8">
        <f t="shared" si="3"/>
        <v>2.9565763074195273E-2</v>
      </c>
      <c r="P51">
        <v>1259</v>
      </c>
      <c r="Q51">
        <f t="shared" si="4"/>
        <v>10586.198863294063</v>
      </c>
      <c r="R51">
        <f t="shared" si="5"/>
        <v>22662</v>
      </c>
      <c r="Z51" s="2" t="s">
        <v>15</v>
      </c>
      <c r="AA51" s="2">
        <v>-583.28130223804283</v>
      </c>
      <c r="AB51" s="2">
        <v>139.09903213005228</v>
      </c>
      <c r="AC51" s="2">
        <v>-4.1932808108448745</v>
      </c>
      <c r="AD51" s="2">
        <v>3.4873865553160832E-5</v>
      </c>
      <c r="AE51" s="2">
        <v>-856.85641056363556</v>
      </c>
      <c r="AF51" s="2">
        <v>-309.70619391245003</v>
      </c>
      <c r="AG51" s="2">
        <v>-856.85641056363556</v>
      </c>
      <c r="AH51" s="2">
        <v>-309.70619391245003</v>
      </c>
    </row>
    <row r="52" spans="1:34" x14ac:dyDescent="0.35">
      <c r="A52" s="1">
        <v>40966</v>
      </c>
      <c r="B52">
        <v>3390</v>
      </c>
      <c r="C52">
        <v>4973</v>
      </c>
      <c r="D52">
        <v>0</v>
      </c>
      <c r="E52">
        <v>1</v>
      </c>
      <c r="F52">
        <v>0</v>
      </c>
      <c r="G52">
        <v>0</v>
      </c>
      <c r="H52">
        <v>4602</v>
      </c>
      <c r="I52">
        <v>3215</v>
      </c>
      <c r="J52">
        <v>1</v>
      </c>
      <c r="K52">
        <v>1</v>
      </c>
      <c r="L52">
        <f t="shared" si="0"/>
        <v>3695.1705421671522</v>
      </c>
      <c r="M52">
        <f t="shared" si="1"/>
        <v>305.17054216715223</v>
      </c>
      <c r="N52">
        <f t="shared" si="2"/>
        <v>305.17054216715223</v>
      </c>
      <c r="O52" s="8">
        <f t="shared" si="3"/>
        <v>9.0020808898864962E-2</v>
      </c>
      <c r="P52">
        <v>1213</v>
      </c>
      <c r="Q52">
        <f t="shared" si="4"/>
        <v>5493.0697590087402</v>
      </c>
      <c r="R52">
        <f t="shared" si="5"/>
        <v>21834</v>
      </c>
      <c r="Z52" s="2" t="s">
        <v>18</v>
      </c>
      <c r="AA52" s="2">
        <v>553.16287729237683</v>
      </c>
      <c r="AB52" s="2">
        <v>138.12443552452521</v>
      </c>
      <c r="AC52" s="2">
        <v>4.0048154780995135</v>
      </c>
      <c r="AD52" s="2">
        <v>7.5825911380603757E-5</v>
      </c>
      <c r="AE52" s="2">
        <v>281.5045714624444</v>
      </c>
      <c r="AF52" s="2">
        <v>824.82118312230932</v>
      </c>
      <c r="AG52" s="2">
        <v>281.5045714624444</v>
      </c>
      <c r="AH52" s="2">
        <v>824.82118312230932</v>
      </c>
    </row>
    <row r="53" spans="1:34" x14ac:dyDescent="0.35">
      <c r="A53" s="1">
        <v>40967</v>
      </c>
      <c r="B53">
        <v>3795</v>
      </c>
      <c r="C53">
        <v>3390</v>
      </c>
      <c r="D53">
        <v>0</v>
      </c>
      <c r="E53">
        <v>0</v>
      </c>
      <c r="F53">
        <v>0</v>
      </c>
      <c r="G53">
        <v>0</v>
      </c>
      <c r="H53">
        <v>4252.666666666667</v>
      </c>
      <c r="I53">
        <v>3789</v>
      </c>
      <c r="J53">
        <v>1</v>
      </c>
      <c r="K53">
        <v>1</v>
      </c>
      <c r="L53">
        <f t="shared" si="0"/>
        <v>3953.4029864777276</v>
      </c>
      <c r="M53">
        <f t="shared" si="1"/>
        <v>158.40298647772761</v>
      </c>
      <c r="N53">
        <f t="shared" si="2"/>
        <v>158.40298647772761</v>
      </c>
      <c r="O53" s="8">
        <f t="shared" si="3"/>
        <v>4.173991738543547E-2</v>
      </c>
      <c r="P53">
        <v>1158</v>
      </c>
      <c r="Q53">
        <f t="shared" si="4"/>
        <v>2851.253756599097</v>
      </c>
      <c r="R53">
        <f t="shared" si="5"/>
        <v>20844</v>
      </c>
      <c r="Z53" s="2" t="s">
        <v>19</v>
      </c>
      <c r="AA53" s="2">
        <v>566.56944312724875</v>
      </c>
      <c r="AB53" s="2">
        <v>144.07277259081744</v>
      </c>
      <c r="AC53" s="2">
        <v>3.9325226615605464</v>
      </c>
      <c r="AD53" s="2">
        <v>1.0135493407168623E-4</v>
      </c>
      <c r="AE53" s="2">
        <v>283.2121561300961</v>
      </c>
      <c r="AF53" s="2">
        <v>849.92673012440139</v>
      </c>
      <c r="AG53" s="2">
        <v>283.2121561300961</v>
      </c>
      <c r="AH53" s="2">
        <v>849.92673012440139</v>
      </c>
    </row>
    <row r="54" spans="1:34" x14ac:dyDescent="0.35">
      <c r="A54" s="1">
        <v>40968</v>
      </c>
      <c r="B54">
        <v>3842</v>
      </c>
      <c r="C54">
        <v>3795</v>
      </c>
      <c r="D54">
        <v>0</v>
      </c>
      <c r="E54">
        <v>0</v>
      </c>
      <c r="F54">
        <v>0</v>
      </c>
      <c r="G54">
        <v>0</v>
      </c>
      <c r="H54">
        <v>4052.6666666666665</v>
      </c>
      <c r="I54">
        <v>3695</v>
      </c>
      <c r="J54">
        <v>1</v>
      </c>
      <c r="K54">
        <v>1</v>
      </c>
      <c r="L54">
        <f t="shared" si="0"/>
        <v>3923.6911070540555</v>
      </c>
      <c r="M54">
        <f t="shared" si="1"/>
        <v>81.691107054055465</v>
      </c>
      <c r="N54">
        <f t="shared" si="2"/>
        <v>81.691107054055465</v>
      </c>
      <c r="O54" s="8">
        <f t="shared" si="3"/>
        <v>2.1262651497671908E-2</v>
      </c>
      <c r="P54">
        <v>1024</v>
      </c>
      <c r="Q54">
        <f t="shared" si="4"/>
        <v>1470.4399269729984</v>
      </c>
      <c r="R54">
        <f t="shared" si="5"/>
        <v>18432</v>
      </c>
      <c r="Z54" s="2" t="s">
        <v>106</v>
      </c>
      <c r="AA54" s="2">
        <v>0.46435848510431155</v>
      </c>
      <c r="AB54" s="2">
        <v>8.6508620486519361E-2</v>
      </c>
      <c r="AC54" s="2">
        <v>5.3677712405166895</v>
      </c>
      <c r="AD54" s="2">
        <v>1.4544433377601988E-7</v>
      </c>
      <c r="AE54" s="2">
        <v>0.29421635788541212</v>
      </c>
      <c r="AF54" s="2">
        <v>0.63450061232321098</v>
      </c>
      <c r="AG54" s="2">
        <v>0.29421635788541212</v>
      </c>
      <c r="AH54" s="2">
        <v>0.63450061232321098</v>
      </c>
    </row>
    <row r="55" spans="1:34" x14ac:dyDescent="0.35">
      <c r="A55" s="1">
        <v>40969</v>
      </c>
      <c r="B55">
        <v>4135</v>
      </c>
      <c r="C55">
        <v>3842</v>
      </c>
      <c r="D55">
        <v>0</v>
      </c>
      <c r="E55">
        <v>0</v>
      </c>
      <c r="F55">
        <v>1</v>
      </c>
      <c r="G55">
        <v>0</v>
      </c>
      <c r="H55">
        <v>3675.6666666666665</v>
      </c>
      <c r="I55">
        <v>3844</v>
      </c>
      <c r="J55">
        <v>0</v>
      </c>
      <c r="K55">
        <v>1</v>
      </c>
      <c r="L55">
        <f t="shared" si="0"/>
        <v>4082.8932148642589</v>
      </c>
      <c r="M55">
        <f t="shared" si="1"/>
        <v>-52.10678513574112</v>
      </c>
      <c r="N55">
        <f t="shared" si="2"/>
        <v>52.10678513574112</v>
      </c>
      <c r="O55" s="8">
        <f t="shared" si="3"/>
        <v>1.2601399065475482E-2</v>
      </c>
      <c r="P55">
        <v>995</v>
      </c>
      <c r="Q55">
        <f t="shared" si="4"/>
        <v>3751.6885297733606</v>
      </c>
      <c r="R55">
        <f t="shared" si="5"/>
        <v>17910</v>
      </c>
      <c r="Z55" s="2" t="s">
        <v>21</v>
      </c>
      <c r="AA55" s="2">
        <v>0.23464522008176705</v>
      </c>
      <c r="AB55" s="2">
        <v>4.6443284712082408E-2</v>
      </c>
      <c r="AC55" s="2">
        <v>5.0522959677897878</v>
      </c>
      <c r="AD55" s="2">
        <v>7.0447671162590123E-7</v>
      </c>
      <c r="AE55" s="2">
        <v>0.14330219309201114</v>
      </c>
      <c r="AF55" s="2">
        <v>0.32598824707152296</v>
      </c>
      <c r="AG55" s="2">
        <v>0.14330219309201114</v>
      </c>
      <c r="AH55" s="2">
        <v>0.32598824707152296</v>
      </c>
    </row>
    <row r="56" spans="1:34" ht="15" thickBot="1" x14ac:dyDescent="0.4">
      <c r="A56" s="1">
        <v>40970</v>
      </c>
      <c r="B56">
        <v>4592</v>
      </c>
      <c r="C56">
        <v>4135</v>
      </c>
      <c r="D56">
        <v>0</v>
      </c>
      <c r="E56">
        <v>0</v>
      </c>
      <c r="F56">
        <v>0</v>
      </c>
      <c r="G56">
        <v>1</v>
      </c>
      <c r="H56">
        <v>3924</v>
      </c>
      <c r="I56">
        <v>4438</v>
      </c>
      <c r="J56">
        <v>0</v>
      </c>
      <c r="K56">
        <v>1</v>
      </c>
      <c r="L56">
        <f t="shared" si="0"/>
        <v>4392.3463979517419</v>
      </c>
      <c r="M56">
        <f t="shared" si="1"/>
        <v>-199.65360204825811</v>
      </c>
      <c r="N56">
        <f t="shared" si="2"/>
        <v>199.65360204825811</v>
      </c>
      <c r="O56" s="8">
        <f t="shared" si="3"/>
        <v>4.3478571874620668E-2</v>
      </c>
      <c r="P56">
        <v>674</v>
      </c>
      <c r="Q56">
        <f t="shared" si="4"/>
        <v>14375.059347474584</v>
      </c>
      <c r="R56">
        <f t="shared" si="5"/>
        <v>12132</v>
      </c>
      <c r="Z56" s="3" t="s">
        <v>104</v>
      </c>
      <c r="AA56" s="3">
        <v>273.75973578454614</v>
      </c>
      <c r="AB56" s="3">
        <v>128.95053479615515</v>
      </c>
      <c r="AC56" s="3">
        <v>2.1229825546462848</v>
      </c>
      <c r="AD56" s="3">
        <v>3.4456732542206013E-2</v>
      </c>
      <c r="AE56" s="3">
        <v>20.144336846917241</v>
      </c>
      <c r="AF56" s="3">
        <v>527.37513472217506</v>
      </c>
      <c r="AG56" s="3">
        <v>20.144336846917241</v>
      </c>
      <c r="AH56" s="3">
        <v>527.37513472217506</v>
      </c>
    </row>
    <row r="57" spans="1:34" x14ac:dyDescent="0.35">
      <c r="A57" s="1">
        <v>40971</v>
      </c>
      <c r="B57">
        <v>5335</v>
      </c>
      <c r="C57">
        <v>4592</v>
      </c>
      <c r="D57">
        <v>1</v>
      </c>
      <c r="E57">
        <v>0</v>
      </c>
      <c r="F57">
        <v>0</v>
      </c>
      <c r="G57">
        <v>0</v>
      </c>
      <c r="H57">
        <v>4189.666666666667</v>
      </c>
      <c r="I57">
        <v>4395</v>
      </c>
      <c r="J57">
        <v>0</v>
      </c>
      <c r="K57">
        <v>1</v>
      </c>
      <c r="L57">
        <f t="shared" si="0"/>
        <v>4725.743199956054</v>
      </c>
      <c r="M57">
        <f t="shared" si="1"/>
        <v>-609.25680004394599</v>
      </c>
      <c r="N57">
        <f t="shared" si="2"/>
        <v>609.25680004394599</v>
      </c>
      <c r="O57" s="8">
        <f t="shared" si="3"/>
        <v>0.11419996251995239</v>
      </c>
      <c r="P57">
        <v>1162</v>
      </c>
      <c r="Q57">
        <f t="shared" si="4"/>
        <v>43866.489603164111</v>
      </c>
      <c r="R57">
        <f t="shared" si="5"/>
        <v>20916</v>
      </c>
    </row>
    <row r="58" spans="1:34" x14ac:dyDescent="0.35">
      <c r="A58" s="1">
        <v>40972</v>
      </c>
      <c r="B58">
        <v>5604</v>
      </c>
      <c r="C58">
        <v>5335</v>
      </c>
      <c r="D58">
        <v>1</v>
      </c>
      <c r="E58">
        <v>0</v>
      </c>
      <c r="F58">
        <v>0</v>
      </c>
      <c r="G58">
        <v>0</v>
      </c>
      <c r="H58">
        <v>4687.333333333333</v>
      </c>
      <c r="I58">
        <v>4973</v>
      </c>
      <c r="J58">
        <v>0</v>
      </c>
      <c r="K58">
        <v>1</v>
      </c>
      <c r="L58">
        <f t="shared" si="0"/>
        <v>5178.1906474163161</v>
      </c>
      <c r="M58">
        <f t="shared" si="1"/>
        <v>-425.8093525836839</v>
      </c>
      <c r="N58">
        <f t="shared" si="2"/>
        <v>425.8093525836839</v>
      </c>
      <c r="O58" s="8">
        <f t="shared" si="3"/>
        <v>7.5983110739415397E-2</v>
      </c>
      <c r="P58">
        <v>622</v>
      </c>
      <c r="Q58">
        <f t="shared" si="4"/>
        <v>30658.273386025241</v>
      </c>
      <c r="R58">
        <f t="shared" si="5"/>
        <v>11196</v>
      </c>
    </row>
    <row r="59" spans="1:34" x14ac:dyDescent="0.35">
      <c r="A59" s="1">
        <v>40973</v>
      </c>
      <c r="B59">
        <v>3487</v>
      </c>
      <c r="C59">
        <v>5604</v>
      </c>
      <c r="D59">
        <v>0</v>
      </c>
      <c r="E59">
        <v>1</v>
      </c>
      <c r="F59">
        <v>0</v>
      </c>
      <c r="G59">
        <v>0</v>
      </c>
      <c r="H59">
        <v>5177</v>
      </c>
      <c r="I59">
        <v>3390</v>
      </c>
      <c r="J59">
        <v>0</v>
      </c>
      <c r="K59">
        <v>1</v>
      </c>
      <c r="L59">
        <f t="shared" si="0"/>
        <v>3818.2909533423199</v>
      </c>
      <c r="M59">
        <f t="shared" si="1"/>
        <v>331.29095334231988</v>
      </c>
      <c r="N59">
        <f t="shared" si="2"/>
        <v>331.29095334231988</v>
      </c>
      <c r="O59" s="8">
        <f t="shared" si="3"/>
        <v>9.5007442885666732E-2</v>
      </c>
      <c r="P59">
        <v>1251</v>
      </c>
      <c r="Q59">
        <f t="shared" si="4"/>
        <v>5963.2371601617579</v>
      </c>
      <c r="R59">
        <f t="shared" si="5"/>
        <v>22518</v>
      </c>
    </row>
    <row r="60" spans="1:34" x14ac:dyDescent="0.35">
      <c r="A60" s="1">
        <v>40974</v>
      </c>
      <c r="B60">
        <v>3854</v>
      </c>
      <c r="C60">
        <v>3487</v>
      </c>
      <c r="D60">
        <v>0</v>
      </c>
      <c r="E60">
        <v>0</v>
      </c>
      <c r="F60">
        <v>0</v>
      </c>
      <c r="G60">
        <v>0</v>
      </c>
      <c r="H60">
        <v>4808.666666666667</v>
      </c>
      <c r="I60">
        <v>3795</v>
      </c>
      <c r="J60">
        <v>0</v>
      </c>
      <c r="K60">
        <v>1</v>
      </c>
      <c r="L60">
        <f t="shared" si="0"/>
        <v>3940.0298024461836</v>
      </c>
      <c r="M60">
        <f t="shared" si="1"/>
        <v>86.029802446183567</v>
      </c>
      <c r="N60">
        <f t="shared" si="2"/>
        <v>86.029802446183567</v>
      </c>
      <c r="O60" s="8">
        <f t="shared" si="3"/>
        <v>2.232221132490492E-2</v>
      </c>
      <c r="P60">
        <v>1095</v>
      </c>
      <c r="Q60">
        <f t="shared" si="4"/>
        <v>1548.5364440313042</v>
      </c>
      <c r="R60">
        <f t="shared" si="5"/>
        <v>19710</v>
      </c>
    </row>
    <row r="61" spans="1:34" x14ac:dyDescent="0.35">
      <c r="A61" s="1">
        <v>40975</v>
      </c>
      <c r="B61">
        <v>4368</v>
      </c>
      <c r="C61">
        <v>3854</v>
      </c>
      <c r="D61">
        <v>0</v>
      </c>
      <c r="E61">
        <v>0</v>
      </c>
      <c r="F61">
        <v>0</v>
      </c>
      <c r="G61">
        <v>0</v>
      </c>
      <c r="H61">
        <v>4315</v>
      </c>
      <c r="I61">
        <v>3842</v>
      </c>
      <c r="J61">
        <v>0</v>
      </c>
      <c r="K61">
        <v>1</v>
      </c>
      <c r="L61">
        <f t="shared" si="0"/>
        <v>3813.9040936353731</v>
      </c>
      <c r="M61">
        <f t="shared" si="1"/>
        <v>-554.0959063646269</v>
      </c>
      <c r="N61">
        <f t="shared" si="2"/>
        <v>554.0959063646269</v>
      </c>
      <c r="O61" s="8">
        <f t="shared" si="3"/>
        <v>0.1268534584168102</v>
      </c>
      <c r="P61">
        <v>616</v>
      </c>
      <c r="Q61">
        <f t="shared" si="4"/>
        <v>39894.905258253137</v>
      </c>
      <c r="R61">
        <f t="shared" si="5"/>
        <v>11088</v>
      </c>
    </row>
    <row r="62" spans="1:34" x14ac:dyDescent="0.35">
      <c r="A62" s="1">
        <v>40976</v>
      </c>
      <c r="B62">
        <v>4263</v>
      </c>
      <c r="C62">
        <v>4368</v>
      </c>
      <c r="D62">
        <v>0</v>
      </c>
      <c r="E62">
        <v>0</v>
      </c>
      <c r="F62">
        <v>1</v>
      </c>
      <c r="G62">
        <v>0</v>
      </c>
      <c r="H62">
        <v>3903</v>
      </c>
      <c r="I62">
        <v>4135</v>
      </c>
      <c r="J62">
        <v>0</v>
      </c>
      <c r="K62">
        <v>1</v>
      </c>
      <c r="L62">
        <f t="shared" si="0"/>
        <v>4327.8921709825254</v>
      </c>
      <c r="M62">
        <f t="shared" si="1"/>
        <v>64.892170982525386</v>
      </c>
      <c r="N62">
        <f t="shared" si="2"/>
        <v>64.892170982525386</v>
      </c>
      <c r="O62" s="8">
        <f t="shared" si="3"/>
        <v>1.522218413852343E-2</v>
      </c>
      <c r="P62">
        <v>856</v>
      </c>
      <c r="Q62">
        <f t="shared" si="4"/>
        <v>1168.0590776854569</v>
      </c>
      <c r="R62">
        <f t="shared" si="5"/>
        <v>15408</v>
      </c>
    </row>
    <row r="63" spans="1:34" x14ac:dyDescent="0.35">
      <c r="A63" s="1">
        <v>40977</v>
      </c>
      <c r="B63">
        <v>4953</v>
      </c>
      <c r="C63">
        <v>4263</v>
      </c>
      <c r="D63">
        <v>0</v>
      </c>
      <c r="E63">
        <v>0</v>
      </c>
      <c r="F63">
        <v>0</v>
      </c>
      <c r="G63">
        <v>1</v>
      </c>
      <c r="H63">
        <v>4161.666666666667</v>
      </c>
      <c r="I63">
        <v>4592</v>
      </c>
      <c r="J63">
        <v>0</v>
      </c>
      <c r="K63">
        <v>1</v>
      </c>
      <c r="L63">
        <f t="shared" si="0"/>
        <v>4543.2502192165157</v>
      </c>
      <c r="M63">
        <f t="shared" si="1"/>
        <v>-409.74978078348431</v>
      </c>
      <c r="N63">
        <f t="shared" si="2"/>
        <v>409.74978078348431</v>
      </c>
      <c r="O63" s="8">
        <f t="shared" si="3"/>
        <v>8.2727595554913047E-2</v>
      </c>
      <c r="P63">
        <v>336</v>
      </c>
      <c r="Q63">
        <f t="shared" si="4"/>
        <v>29501.98421641087</v>
      </c>
      <c r="R63">
        <f t="shared" si="5"/>
        <v>6048</v>
      </c>
    </row>
    <row r="64" spans="1:34" x14ac:dyDescent="0.35">
      <c r="A64" s="1">
        <v>40978</v>
      </c>
      <c r="B64">
        <v>5715</v>
      </c>
      <c r="C64">
        <v>4953</v>
      </c>
      <c r="D64">
        <v>1</v>
      </c>
      <c r="E64">
        <v>0</v>
      </c>
      <c r="F64">
        <v>0</v>
      </c>
      <c r="G64">
        <v>0</v>
      </c>
      <c r="H64">
        <v>4528</v>
      </c>
      <c r="I64">
        <v>5335</v>
      </c>
      <c r="J64">
        <v>0</v>
      </c>
      <c r="K64">
        <v>1</v>
      </c>
      <c r="L64">
        <f t="shared" si="0"/>
        <v>5121.9911036551266</v>
      </c>
      <c r="M64">
        <f t="shared" si="1"/>
        <v>-593.00889634487339</v>
      </c>
      <c r="N64">
        <f t="shared" si="2"/>
        <v>593.00889634487339</v>
      </c>
      <c r="O64" s="8">
        <f t="shared" si="3"/>
        <v>0.10376358641205134</v>
      </c>
      <c r="P64">
        <v>704</v>
      </c>
      <c r="Q64">
        <f t="shared" si="4"/>
        <v>42696.640536830884</v>
      </c>
      <c r="R64">
        <f t="shared" si="5"/>
        <v>12672</v>
      </c>
    </row>
    <row r="65" spans="1:18" x14ac:dyDescent="0.35">
      <c r="A65" s="1">
        <v>40979</v>
      </c>
      <c r="B65">
        <v>5598</v>
      </c>
      <c r="C65">
        <v>5715</v>
      </c>
      <c r="D65">
        <v>1</v>
      </c>
      <c r="E65">
        <v>0</v>
      </c>
      <c r="F65">
        <v>0</v>
      </c>
      <c r="G65">
        <v>0</v>
      </c>
      <c r="H65">
        <v>4977</v>
      </c>
      <c r="I65">
        <v>5604</v>
      </c>
      <c r="J65">
        <v>0</v>
      </c>
      <c r="K65">
        <v>1</v>
      </c>
      <c r="L65">
        <f t="shared" si="0"/>
        <v>5493.6837015187648</v>
      </c>
      <c r="M65">
        <f t="shared" si="1"/>
        <v>-104.31629848123521</v>
      </c>
      <c r="N65">
        <f t="shared" si="2"/>
        <v>104.31629848123521</v>
      </c>
      <c r="O65" s="8">
        <f t="shared" si="3"/>
        <v>1.8634565645093821E-2</v>
      </c>
      <c r="P65">
        <v>551</v>
      </c>
      <c r="Q65">
        <f t="shared" si="4"/>
        <v>7510.773490648935</v>
      </c>
      <c r="R65">
        <f t="shared" si="5"/>
        <v>9918</v>
      </c>
    </row>
    <row r="66" spans="1:18" x14ac:dyDescent="0.35">
      <c r="A66" s="1">
        <v>40980</v>
      </c>
      <c r="B66">
        <v>3941</v>
      </c>
      <c r="C66">
        <v>5598</v>
      </c>
      <c r="D66">
        <v>0</v>
      </c>
      <c r="E66">
        <v>1</v>
      </c>
      <c r="F66">
        <v>0</v>
      </c>
      <c r="G66">
        <v>0</v>
      </c>
      <c r="H66">
        <v>5422</v>
      </c>
      <c r="I66">
        <v>3487</v>
      </c>
      <c r="J66">
        <v>0</v>
      </c>
      <c r="K66">
        <v>1</v>
      </c>
      <c r="L66">
        <f t="shared" ref="L66:L129" si="6">$W$2+SUMPRODUCT(C66:K66,$X$2:$AF$2)</f>
        <v>3936.8133991998011</v>
      </c>
      <c r="M66">
        <f t="shared" ref="M66:M129" si="7">L66-B66</f>
        <v>-4.186600800198903</v>
      </c>
      <c r="N66">
        <f t="shared" ref="N66:N129" si="8">ABS(L66-B66)</f>
        <v>4.186600800198903</v>
      </c>
      <c r="O66" s="8">
        <f t="shared" ref="O66:O129" si="9">N66/B66</f>
        <v>1.0623194113673947E-3</v>
      </c>
      <c r="P66">
        <v>1038</v>
      </c>
      <c r="Q66">
        <f t="shared" si="4"/>
        <v>301.43525761432102</v>
      </c>
      <c r="R66">
        <f t="shared" si="5"/>
        <v>18684</v>
      </c>
    </row>
    <row r="67" spans="1:18" x14ac:dyDescent="0.35">
      <c r="A67" s="1">
        <v>40981</v>
      </c>
      <c r="B67">
        <v>4048</v>
      </c>
      <c r="C67">
        <v>3941</v>
      </c>
      <c r="D67">
        <v>0</v>
      </c>
      <c r="E67">
        <v>0</v>
      </c>
      <c r="F67">
        <v>0</v>
      </c>
      <c r="G67">
        <v>0</v>
      </c>
      <c r="H67">
        <v>5084.666666666667</v>
      </c>
      <c r="I67">
        <v>3854</v>
      </c>
      <c r="J67">
        <v>0</v>
      </c>
      <c r="K67">
        <v>1</v>
      </c>
      <c r="L67">
        <f t="shared" si="6"/>
        <v>4143.8380814157199</v>
      </c>
      <c r="M67">
        <f t="shared" si="7"/>
        <v>95.838081415719898</v>
      </c>
      <c r="N67">
        <f t="shared" si="8"/>
        <v>95.838081415719898</v>
      </c>
      <c r="O67" s="8">
        <f t="shared" si="9"/>
        <v>2.3675415369496022E-2</v>
      </c>
      <c r="P67">
        <v>1060</v>
      </c>
      <c r="Q67">
        <f t="shared" ref="Q67:Q130" si="10">IF(M67&lt;0,-72*M67,M67*18)</f>
        <v>1725.0854654829582</v>
      </c>
      <c r="R67">
        <f t="shared" ref="R67:R130" si="11">P67*18</f>
        <v>19080</v>
      </c>
    </row>
    <row r="68" spans="1:18" x14ac:dyDescent="0.35">
      <c r="A68" s="1">
        <v>40982</v>
      </c>
      <c r="B68">
        <v>3883</v>
      </c>
      <c r="C68">
        <v>4048</v>
      </c>
      <c r="D68">
        <v>0</v>
      </c>
      <c r="E68">
        <v>0</v>
      </c>
      <c r="F68">
        <v>0</v>
      </c>
      <c r="G68">
        <v>0</v>
      </c>
      <c r="H68">
        <v>4529</v>
      </c>
      <c r="I68">
        <v>4368</v>
      </c>
      <c r="J68">
        <v>0</v>
      </c>
      <c r="K68">
        <v>1</v>
      </c>
      <c r="L68">
        <f t="shared" si="6"/>
        <v>4044.2404406510223</v>
      </c>
      <c r="M68">
        <f t="shared" si="7"/>
        <v>161.24044065102225</v>
      </c>
      <c r="N68">
        <f t="shared" si="8"/>
        <v>161.24044065102225</v>
      </c>
      <c r="O68" s="8">
        <f t="shared" si="9"/>
        <v>4.1524707867891385E-2</v>
      </c>
      <c r="P68">
        <v>1181</v>
      </c>
      <c r="Q68">
        <f t="shared" si="10"/>
        <v>2902.3279317184006</v>
      </c>
      <c r="R68">
        <f t="shared" si="11"/>
        <v>21258</v>
      </c>
    </row>
    <row r="69" spans="1:18" x14ac:dyDescent="0.35">
      <c r="A69" s="1">
        <v>40983</v>
      </c>
      <c r="B69">
        <v>4491</v>
      </c>
      <c r="C69">
        <v>3883</v>
      </c>
      <c r="D69">
        <v>0</v>
      </c>
      <c r="E69">
        <v>0</v>
      </c>
      <c r="F69">
        <v>1</v>
      </c>
      <c r="G69">
        <v>0</v>
      </c>
      <c r="H69">
        <v>3957.3333333333335</v>
      </c>
      <c r="I69">
        <v>4263</v>
      </c>
      <c r="J69">
        <v>0</v>
      </c>
      <c r="K69">
        <v>1</v>
      </c>
      <c r="L69">
        <f t="shared" si="6"/>
        <v>4291.5781498604301</v>
      </c>
      <c r="M69">
        <f t="shared" si="7"/>
        <v>-199.42185013956987</v>
      </c>
      <c r="N69">
        <f t="shared" si="8"/>
        <v>199.42185013956987</v>
      </c>
      <c r="O69" s="8">
        <f t="shared" si="9"/>
        <v>4.4404776250182555E-2</v>
      </c>
      <c r="P69">
        <v>844</v>
      </c>
      <c r="Q69">
        <f t="shared" si="10"/>
        <v>14358.373210049031</v>
      </c>
      <c r="R69">
        <f t="shared" si="11"/>
        <v>15192</v>
      </c>
    </row>
    <row r="70" spans="1:18" x14ac:dyDescent="0.35">
      <c r="A70" s="1">
        <v>40984</v>
      </c>
      <c r="B70">
        <v>4594</v>
      </c>
      <c r="C70">
        <v>4491</v>
      </c>
      <c r="D70">
        <v>0</v>
      </c>
      <c r="E70">
        <v>0</v>
      </c>
      <c r="F70">
        <v>0</v>
      </c>
      <c r="G70">
        <v>1</v>
      </c>
      <c r="H70">
        <v>4140.666666666667</v>
      </c>
      <c r="I70">
        <v>4953</v>
      </c>
      <c r="J70">
        <v>0</v>
      </c>
      <c r="K70">
        <v>1</v>
      </c>
      <c r="L70">
        <f t="shared" si="6"/>
        <v>4649.8677392411801</v>
      </c>
      <c r="M70">
        <f t="shared" si="7"/>
        <v>55.867739241180061</v>
      </c>
      <c r="N70">
        <f t="shared" si="8"/>
        <v>55.867739241180061</v>
      </c>
      <c r="O70" s="8">
        <f t="shared" si="9"/>
        <v>1.2161022908397923E-2</v>
      </c>
      <c r="P70">
        <v>1082</v>
      </c>
      <c r="Q70">
        <f t="shared" si="10"/>
        <v>1005.6193063412411</v>
      </c>
      <c r="R70">
        <f t="shared" si="11"/>
        <v>19476</v>
      </c>
    </row>
    <row r="71" spans="1:18" x14ac:dyDescent="0.35">
      <c r="A71" s="1">
        <v>40985</v>
      </c>
      <c r="B71">
        <v>4131</v>
      </c>
      <c r="C71">
        <v>4594</v>
      </c>
      <c r="D71">
        <v>1</v>
      </c>
      <c r="E71">
        <v>0</v>
      </c>
      <c r="F71">
        <v>0</v>
      </c>
      <c r="G71">
        <v>0</v>
      </c>
      <c r="H71">
        <v>4322.666666666667</v>
      </c>
      <c r="I71">
        <v>5715</v>
      </c>
      <c r="J71">
        <v>0</v>
      </c>
      <c r="K71">
        <v>1</v>
      </c>
      <c r="L71">
        <f t="shared" si="6"/>
        <v>5054.9128837513881</v>
      </c>
      <c r="M71">
        <f t="shared" si="7"/>
        <v>923.91288375138811</v>
      </c>
      <c r="N71">
        <f t="shared" si="8"/>
        <v>923.91288375138811</v>
      </c>
      <c r="O71" s="8">
        <f t="shared" si="9"/>
        <v>0.22365356663069186</v>
      </c>
      <c r="P71">
        <v>796</v>
      </c>
      <c r="Q71">
        <f t="shared" si="10"/>
        <v>16630.431907524988</v>
      </c>
      <c r="R71">
        <f t="shared" si="11"/>
        <v>14328</v>
      </c>
    </row>
    <row r="72" spans="1:18" x14ac:dyDescent="0.35">
      <c r="A72" s="1">
        <v>40986</v>
      </c>
      <c r="B72">
        <v>5677</v>
      </c>
      <c r="C72">
        <v>4131</v>
      </c>
      <c r="D72">
        <v>1</v>
      </c>
      <c r="E72">
        <v>0</v>
      </c>
      <c r="F72">
        <v>0</v>
      </c>
      <c r="G72">
        <v>0</v>
      </c>
      <c r="H72">
        <v>4405.333333333333</v>
      </c>
      <c r="I72">
        <v>5598</v>
      </c>
      <c r="J72">
        <v>0</v>
      </c>
      <c r="K72">
        <v>1</v>
      </c>
      <c r="L72">
        <f t="shared" si="6"/>
        <v>4982.9291602651219</v>
      </c>
      <c r="M72">
        <f t="shared" si="7"/>
        <v>-694.07083973487806</v>
      </c>
      <c r="N72">
        <f t="shared" si="8"/>
        <v>694.07083973487806</v>
      </c>
      <c r="O72" s="8">
        <f t="shared" si="9"/>
        <v>0.12226014439578617</v>
      </c>
      <c r="P72">
        <v>1262</v>
      </c>
      <c r="Q72">
        <f t="shared" si="10"/>
        <v>49973.100460911221</v>
      </c>
      <c r="R72">
        <f t="shared" si="11"/>
        <v>22716</v>
      </c>
    </row>
    <row r="73" spans="1:18" x14ac:dyDescent="0.35">
      <c r="A73" s="1">
        <v>40987</v>
      </c>
      <c r="B73">
        <v>3805</v>
      </c>
      <c r="C73">
        <v>5677</v>
      </c>
      <c r="D73">
        <v>0</v>
      </c>
      <c r="E73">
        <v>1</v>
      </c>
      <c r="F73">
        <v>0</v>
      </c>
      <c r="G73">
        <v>0</v>
      </c>
      <c r="H73">
        <v>4800.666666666667</v>
      </c>
      <c r="I73">
        <v>3941</v>
      </c>
      <c r="J73">
        <v>0</v>
      </c>
      <c r="K73">
        <v>1</v>
      </c>
      <c r="L73">
        <f t="shared" si="6"/>
        <v>3793.1787171049191</v>
      </c>
      <c r="M73">
        <f t="shared" si="7"/>
        <v>-11.821282895080913</v>
      </c>
      <c r="N73">
        <f t="shared" si="8"/>
        <v>11.821282895080913</v>
      </c>
      <c r="O73" s="8">
        <f t="shared" si="9"/>
        <v>3.1067760565258642E-3</v>
      </c>
      <c r="P73">
        <v>940</v>
      </c>
      <c r="Q73">
        <f t="shared" si="10"/>
        <v>851.1323684458257</v>
      </c>
      <c r="R73">
        <f t="shared" si="11"/>
        <v>16920</v>
      </c>
    </row>
    <row r="74" spans="1:18" x14ac:dyDescent="0.35">
      <c r="A74" s="1">
        <v>40988</v>
      </c>
      <c r="B74">
        <v>4395</v>
      </c>
      <c r="C74">
        <v>3805</v>
      </c>
      <c r="D74">
        <v>0</v>
      </c>
      <c r="E74">
        <v>0</v>
      </c>
      <c r="F74">
        <v>0</v>
      </c>
      <c r="G74">
        <v>0</v>
      </c>
      <c r="H74">
        <v>4537.666666666667</v>
      </c>
      <c r="I74">
        <v>4048</v>
      </c>
      <c r="J74">
        <v>0</v>
      </c>
      <c r="K74">
        <v>1</v>
      </c>
      <c r="L74">
        <f t="shared" si="6"/>
        <v>3938.529005092415</v>
      </c>
      <c r="M74">
        <f t="shared" si="7"/>
        <v>-456.47099490758501</v>
      </c>
      <c r="N74">
        <f t="shared" si="8"/>
        <v>456.47099490758501</v>
      </c>
      <c r="O74" s="8">
        <f t="shared" si="9"/>
        <v>0.10386143228841525</v>
      </c>
      <c r="P74">
        <v>675</v>
      </c>
      <c r="Q74">
        <f t="shared" si="10"/>
        <v>32865.911633346121</v>
      </c>
      <c r="R74">
        <f t="shared" si="11"/>
        <v>12150</v>
      </c>
    </row>
    <row r="75" spans="1:18" x14ac:dyDescent="0.35">
      <c r="A75" s="1">
        <v>40989</v>
      </c>
      <c r="B75">
        <v>5026</v>
      </c>
      <c r="C75">
        <v>4395</v>
      </c>
      <c r="D75">
        <v>0</v>
      </c>
      <c r="E75">
        <v>0</v>
      </c>
      <c r="F75">
        <v>0</v>
      </c>
      <c r="G75">
        <v>0</v>
      </c>
      <c r="H75">
        <v>4625.666666666667</v>
      </c>
      <c r="I75">
        <v>3883</v>
      </c>
      <c r="J75">
        <v>0</v>
      </c>
      <c r="K75">
        <v>1</v>
      </c>
      <c r="L75">
        <f t="shared" si="6"/>
        <v>4043.2739588974709</v>
      </c>
      <c r="M75">
        <f t="shared" si="7"/>
        <v>-982.72604110252905</v>
      </c>
      <c r="N75">
        <f t="shared" si="8"/>
        <v>982.72604110252905</v>
      </c>
      <c r="O75" s="8">
        <f t="shared" si="9"/>
        <v>0.19552846022732373</v>
      </c>
      <c r="P75">
        <v>707</v>
      </c>
      <c r="Q75">
        <f t="shared" si="10"/>
        <v>70756.274959382092</v>
      </c>
      <c r="R75">
        <f t="shared" si="11"/>
        <v>12726</v>
      </c>
    </row>
    <row r="76" spans="1:18" x14ac:dyDescent="0.35">
      <c r="A76" s="1">
        <v>40990</v>
      </c>
      <c r="B76">
        <v>4975</v>
      </c>
      <c r="C76">
        <v>5026</v>
      </c>
      <c r="D76">
        <v>0</v>
      </c>
      <c r="E76">
        <v>0</v>
      </c>
      <c r="F76">
        <v>1</v>
      </c>
      <c r="G76">
        <v>0</v>
      </c>
      <c r="H76">
        <v>4408.666666666667</v>
      </c>
      <c r="I76">
        <v>4491</v>
      </c>
      <c r="J76">
        <v>0</v>
      </c>
      <c r="K76">
        <v>1</v>
      </c>
      <c r="L76">
        <f t="shared" si="6"/>
        <v>4722.4578674689246</v>
      </c>
      <c r="M76">
        <f t="shared" si="7"/>
        <v>-252.54213253107537</v>
      </c>
      <c r="N76">
        <f t="shared" si="8"/>
        <v>252.54213253107537</v>
      </c>
      <c r="O76" s="8">
        <f t="shared" si="9"/>
        <v>5.0762237694688517E-2</v>
      </c>
      <c r="P76">
        <v>449</v>
      </c>
      <c r="Q76">
        <f t="shared" si="10"/>
        <v>18183.033542237426</v>
      </c>
      <c r="R76">
        <f t="shared" si="11"/>
        <v>8082</v>
      </c>
    </row>
    <row r="77" spans="1:18" x14ac:dyDescent="0.35">
      <c r="A77" s="1">
        <v>40991</v>
      </c>
      <c r="B77">
        <v>5295</v>
      </c>
      <c r="C77">
        <v>4975</v>
      </c>
      <c r="D77">
        <v>0</v>
      </c>
      <c r="E77">
        <v>0</v>
      </c>
      <c r="F77">
        <v>0</v>
      </c>
      <c r="G77">
        <v>1</v>
      </c>
      <c r="H77">
        <v>4798.666666666667</v>
      </c>
      <c r="I77">
        <v>4594</v>
      </c>
      <c r="J77">
        <v>0</v>
      </c>
      <c r="K77">
        <v>1</v>
      </c>
      <c r="L77">
        <f t="shared" si="6"/>
        <v>4926.8351825884938</v>
      </c>
      <c r="M77">
        <f t="shared" si="7"/>
        <v>-368.16481741150619</v>
      </c>
      <c r="N77">
        <f t="shared" si="8"/>
        <v>368.16481741150619</v>
      </c>
      <c r="O77" s="8">
        <f t="shared" si="9"/>
        <v>6.9530654846365669E-2</v>
      </c>
      <c r="P77">
        <v>942</v>
      </c>
      <c r="Q77">
        <f t="shared" si="10"/>
        <v>26507.866853628446</v>
      </c>
      <c r="R77">
        <f t="shared" si="11"/>
        <v>16956</v>
      </c>
    </row>
    <row r="78" spans="1:18" x14ac:dyDescent="0.35">
      <c r="A78" s="1">
        <v>40992</v>
      </c>
      <c r="B78">
        <v>5167</v>
      </c>
      <c r="C78">
        <v>5295</v>
      </c>
      <c r="D78">
        <v>1</v>
      </c>
      <c r="E78">
        <v>0</v>
      </c>
      <c r="F78">
        <v>0</v>
      </c>
      <c r="G78">
        <v>0</v>
      </c>
      <c r="H78">
        <v>5098.666666666667</v>
      </c>
      <c r="I78">
        <v>4131</v>
      </c>
      <c r="J78">
        <v>0</v>
      </c>
      <c r="K78">
        <v>1</v>
      </c>
      <c r="L78">
        <f t="shared" si="6"/>
        <v>5162.686355261314</v>
      </c>
      <c r="M78">
        <f t="shared" si="7"/>
        <v>-4.31364473868598</v>
      </c>
      <c r="N78">
        <f t="shared" si="8"/>
        <v>4.31364473868598</v>
      </c>
      <c r="O78" s="8">
        <f t="shared" si="9"/>
        <v>8.3484512070562797E-4</v>
      </c>
      <c r="P78">
        <v>779</v>
      </c>
      <c r="Q78">
        <f t="shared" si="10"/>
        <v>310.58242118539056</v>
      </c>
      <c r="R78">
        <f t="shared" si="11"/>
        <v>14022</v>
      </c>
    </row>
    <row r="79" spans="1:18" x14ac:dyDescent="0.35">
      <c r="A79" s="1">
        <v>40993</v>
      </c>
      <c r="B79">
        <v>5166</v>
      </c>
      <c r="C79">
        <v>5167</v>
      </c>
      <c r="D79">
        <v>1</v>
      </c>
      <c r="E79">
        <v>0</v>
      </c>
      <c r="F79">
        <v>0</v>
      </c>
      <c r="G79">
        <v>0</v>
      </c>
      <c r="H79">
        <v>5145.666666666667</v>
      </c>
      <c r="I79">
        <v>5677</v>
      </c>
      <c r="J79">
        <v>0</v>
      </c>
      <c r="K79">
        <v>1</v>
      </c>
      <c r="L79">
        <f t="shared" si="6"/>
        <v>5481.2496010191171</v>
      </c>
      <c r="M79">
        <f t="shared" si="7"/>
        <v>315.24960101911711</v>
      </c>
      <c r="N79">
        <f t="shared" si="8"/>
        <v>315.24960101911711</v>
      </c>
      <c r="O79" s="8">
        <f t="shared" si="9"/>
        <v>6.1023925865102031E-2</v>
      </c>
      <c r="P79">
        <v>1077</v>
      </c>
      <c r="Q79">
        <f t="shared" si="10"/>
        <v>5674.4928183441079</v>
      </c>
      <c r="R79">
        <f t="shared" si="11"/>
        <v>19386</v>
      </c>
    </row>
    <row r="80" spans="1:18" x14ac:dyDescent="0.35">
      <c r="A80" s="1">
        <v>40994</v>
      </c>
      <c r="B80">
        <v>2709</v>
      </c>
      <c r="C80">
        <v>5166</v>
      </c>
      <c r="D80">
        <v>0</v>
      </c>
      <c r="E80">
        <v>1</v>
      </c>
      <c r="F80">
        <v>0</v>
      </c>
      <c r="G80">
        <v>0</v>
      </c>
      <c r="H80">
        <v>5209.333333333333</v>
      </c>
      <c r="I80">
        <v>3805</v>
      </c>
      <c r="J80">
        <v>0</v>
      </c>
      <c r="K80">
        <v>1</v>
      </c>
      <c r="L80">
        <f t="shared" si="6"/>
        <v>3841.0551891977202</v>
      </c>
      <c r="M80">
        <f t="shared" si="7"/>
        <v>1132.0551891977202</v>
      </c>
      <c r="N80">
        <f t="shared" si="8"/>
        <v>1132.0551891977202</v>
      </c>
      <c r="O80" s="8">
        <f t="shared" si="9"/>
        <v>0.41788674388989305</v>
      </c>
      <c r="P80">
        <v>1196</v>
      </c>
      <c r="Q80">
        <f t="shared" si="10"/>
        <v>20376.993405558962</v>
      </c>
      <c r="R80">
        <f t="shared" si="11"/>
        <v>21528</v>
      </c>
    </row>
    <row r="81" spans="1:18" x14ac:dyDescent="0.35">
      <c r="A81" s="1">
        <v>40995</v>
      </c>
      <c r="B81">
        <v>4628.5</v>
      </c>
      <c r="C81">
        <v>2709</v>
      </c>
      <c r="D81">
        <v>0</v>
      </c>
      <c r="E81">
        <v>0</v>
      </c>
      <c r="F81">
        <v>0</v>
      </c>
      <c r="G81">
        <v>0</v>
      </c>
      <c r="H81">
        <v>4347.333333333333</v>
      </c>
      <c r="I81">
        <v>4395</v>
      </c>
      <c r="J81">
        <v>0</v>
      </c>
      <c r="K81">
        <v>1</v>
      </c>
      <c r="L81">
        <f t="shared" si="6"/>
        <v>3741.488140081352</v>
      </c>
      <c r="M81">
        <f t="shared" si="7"/>
        <v>-887.01185991864804</v>
      </c>
      <c r="N81">
        <f t="shared" si="8"/>
        <v>887.01185991864804</v>
      </c>
      <c r="O81" s="8">
        <f t="shared" si="9"/>
        <v>0.1916413222250509</v>
      </c>
      <c r="P81">
        <v>1683</v>
      </c>
      <c r="Q81">
        <f t="shared" si="10"/>
        <v>63864.853914142659</v>
      </c>
      <c r="R81">
        <f t="shared" si="11"/>
        <v>30294</v>
      </c>
    </row>
    <row r="82" spans="1:18" x14ac:dyDescent="0.35">
      <c r="A82" s="1">
        <v>40996</v>
      </c>
      <c r="B82">
        <v>2723</v>
      </c>
      <c r="C82">
        <v>4628.5</v>
      </c>
      <c r="D82">
        <v>0</v>
      </c>
      <c r="E82">
        <v>0</v>
      </c>
      <c r="F82">
        <v>0</v>
      </c>
      <c r="G82">
        <v>0</v>
      </c>
      <c r="H82">
        <v>4167.833333333333</v>
      </c>
      <c r="I82">
        <v>5026</v>
      </c>
      <c r="J82">
        <v>0</v>
      </c>
      <c r="K82">
        <v>1</v>
      </c>
      <c r="L82">
        <f t="shared" si="6"/>
        <v>4136.5115736684575</v>
      </c>
      <c r="M82">
        <f t="shared" si="7"/>
        <v>1413.5115736684575</v>
      </c>
      <c r="N82">
        <f t="shared" si="8"/>
        <v>1413.5115736684575</v>
      </c>
      <c r="O82" s="8">
        <f t="shared" si="9"/>
        <v>0.51910083498658</v>
      </c>
      <c r="P82">
        <v>1188</v>
      </c>
      <c r="Q82">
        <f t="shared" si="10"/>
        <v>25443.208326032232</v>
      </c>
      <c r="R82">
        <f t="shared" si="11"/>
        <v>21384</v>
      </c>
    </row>
    <row r="83" spans="1:18" x14ac:dyDescent="0.35">
      <c r="A83" s="1">
        <v>40997</v>
      </c>
      <c r="B83">
        <v>3348</v>
      </c>
      <c r="C83">
        <v>2723</v>
      </c>
      <c r="D83">
        <v>0</v>
      </c>
      <c r="E83">
        <v>0</v>
      </c>
      <c r="F83">
        <v>1</v>
      </c>
      <c r="G83">
        <v>0</v>
      </c>
      <c r="H83">
        <v>3353.5</v>
      </c>
      <c r="I83">
        <v>4975</v>
      </c>
      <c r="J83">
        <v>1</v>
      </c>
      <c r="K83">
        <v>1</v>
      </c>
      <c r="L83">
        <f t="shared" si="6"/>
        <v>4248.7501032467608</v>
      </c>
      <c r="M83">
        <f t="shared" si="7"/>
        <v>900.75010324676077</v>
      </c>
      <c r="N83">
        <f t="shared" si="8"/>
        <v>900.75010324676077</v>
      </c>
      <c r="O83" s="8">
        <f t="shared" si="9"/>
        <v>0.26904124947633234</v>
      </c>
      <c r="P83">
        <v>303</v>
      </c>
      <c r="Q83">
        <f t="shared" si="10"/>
        <v>16213.501858441694</v>
      </c>
      <c r="R83">
        <f t="shared" si="11"/>
        <v>5454</v>
      </c>
    </row>
    <row r="84" spans="1:18" x14ac:dyDescent="0.35">
      <c r="A84" s="1">
        <v>40998</v>
      </c>
      <c r="B84">
        <v>4623</v>
      </c>
      <c r="C84">
        <v>3348</v>
      </c>
      <c r="D84">
        <v>0</v>
      </c>
      <c r="E84">
        <v>0</v>
      </c>
      <c r="F84">
        <v>0</v>
      </c>
      <c r="G84">
        <v>1</v>
      </c>
      <c r="H84">
        <v>3566.5</v>
      </c>
      <c r="I84">
        <v>5295</v>
      </c>
      <c r="J84">
        <v>1</v>
      </c>
      <c r="K84">
        <v>1</v>
      </c>
      <c r="L84">
        <f t="shared" si="6"/>
        <v>4545.0048422951086</v>
      </c>
      <c r="M84">
        <f t="shared" si="7"/>
        <v>-77.995157704891426</v>
      </c>
      <c r="N84">
        <f t="shared" si="8"/>
        <v>77.995157704891426</v>
      </c>
      <c r="O84" s="8">
        <f t="shared" si="9"/>
        <v>1.6871113498786811E-2</v>
      </c>
      <c r="P84">
        <v>1091</v>
      </c>
      <c r="Q84">
        <f t="shared" si="10"/>
        <v>5615.6513547521827</v>
      </c>
      <c r="R84">
        <f t="shared" si="11"/>
        <v>19638</v>
      </c>
    </row>
    <row r="85" spans="1:18" x14ac:dyDescent="0.35">
      <c r="A85" s="1">
        <v>40999</v>
      </c>
      <c r="B85">
        <v>4037</v>
      </c>
      <c r="C85">
        <v>4623</v>
      </c>
      <c r="D85">
        <v>1</v>
      </c>
      <c r="E85">
        <v>0</v>
      </c>
      <c r="F85">
        <v>0</v>
      </c>
      <c r="G85">
        <v>0</v>
      </c>
      <c r="H85">
        <v>3564.6666666666665</v>
      </c>
      <c r="I85">
        <v>5167</v>
      </c>
      <c r="J85">
        <v>1</v>
      </c>
      <c r="K85">
        <v>1</v>
      </c>
      <c r="L85">
        <f t="shared" si="6"/>
        <v>4895.5721292245107</v>
      </c>
      <c r="M85">
        <f t="shared" si="7"/>
        <v>858.57212922451072</v>
      </c>
      <c r="N85">
        <f t="shared" si="8"/>
        <v>858.57212922451072</v>
      </c>
      <c r="O85" s="8">
        <f t="shared" si="9"/>
        <v>0.21267578132883594</v>
      </c>
      <c r="P85">
        <v>1018</v>
      </c>
      <c r="Q85">
        <f t="shared" si="10"/>
        <v>15454.298326041193</v>
      </c>
      <c r="R85">
        <f t="shared" si="11"/>
        <v>18324</v>
      </c>
    </row>
    <row r="86" spans="1:18" x14ac:dyDescent="0.35">
      <c r="A86" s="1">
        <v>41000</v>
      </c>
      <c r="B86">
        <v>4088</v>
      </c>
      <c r="C86">
        <v>4037</v>
      </c>
      <c r="D86">
        <v>1</v>
      </c>
      <c r="E86">
        <v>0</v>
      </c>
      <c r="F86">
        <v>0</v>
      </c>
      <c r="G86">
        <v>0</v>
      </c>
      <c r="H86">
        <v>4002.6666666666665</v>
      </c>
      <c r="I86">
        <v>5166</v>
      </c>
      <c r="J86">
        <v>0</v>
      </c>
      <c r="K86">
        <v>1</v>
      </c>
      <c r="L86">
        <f t="shared" si="6"/>
        <v>4713.1686318044103</v>
      </c>
      <c r="M86">
        <f t="shared" si="7"/>
        <v>625.16863180441032</v>
      </c>
      <c r="N86">
        <f t="shared" si="8"/>
        <v>625.16863180441032</v>
      </c>
      <c r="O86" s="8">
        <f t="shared" si="9"/>
        <v>0.15292774750597121</v>
      </c>
      <c r="P86">
        <v>589</v>
      </c>
      <c r="Q86">
        <f t="shared" si="10"/>
        <v>11253.035372479386</v>
      </c>
      <c r="R86">
        <f t="shared" si="11"/>
        <v>10602</v>
      </c>
    </row>
    <row r="87" spans="1:18" x14ac:dyDescent="0.35">
      <c r="A87" s="1">
        <v>41001</v>
      </c>
      <c r="B87">
        <v>4628.5</v>
      </c>
      <c r="C87">
        <v>4088</v>
      </c>
      <c r="D87">
        <v>0</v>
      </c>
      <c r="E87">
        <v>1</v>
      </c>
      <c r="F87">
        <v>0</v>
      </c>
      <c r="G87">
        <v>0</v>
      </c>
      <c r="H87">
        <v>4249.333333333333</v>
      </c>
      <c r="I87">
        <v>2709</v>
      </c>
      <c r="J87">
        <v>0</v>
      </c>
      <c r="K87">
        <v>1</v>
      </c>
      <c r="L87">
        <f t="shared" si="6"/>
        <v>3034.4968821952989</v>
      </c>
      <c r="M87">
        <f t="shared" si="7"/>
        <v>-1594.0031178047011</v>
      </c>
      <c r="N87">
        <f t="shared" si="8"/>
        <v>1594.0031178047011</v>
      </c>
      <c r="O87" s="8">
        <f t="shared" si="9"/>
        <v>0.34438870428966212</v>
      </c>
      <c r="P87">
        <v>1122</v>
      </c>
      <c r="Q87">
        <f t="shared" si="10"/>
        <v>114768.22448193848</v>
      </c>
      <c r="R87">
        <f t="shared" si="11"/>
        <v>20196</v>
      </c>
    </row>
    <row r="88" spans="1:18" x14ac:dyDescent="0.35">
      <c r="A88" s="1">
        <v>41002</v>
      </c>
      <c r="B88">
        <v>3023</v>
      </c>
      <c r="C88">
        <v>4628.5</v>
      </c>
      <c r="D88">
        <v>0</v>
      </c>
      <c r="E88">
        <v>0</v>
      </c>
      <c r="F88">
        <v>0</v>
      </c>
      <c r="G88">
        <v>0</v>
      </c>
      <c r="H88">
        <v>4251.166666666667</v>
      </c>
      <c r="I88">
        <v>4628.5</v>
      </c>
      <c r="J88">
        <v>0</v>
      </c>
      <c r="K88">
        <v>1</v>
      </c>
      <c r="L88">
        <f t="shared" si="6"/>
        <v>4087.5384746144291</v>
      </c>
      <c r="M88">
        <f t="shared" si="7"/>
        <v>1064.5384746144291</v>
      </c>
      <c r="N88">
        <f t="shared" si="8"/>
        <v>1064.5384746144291</v>
      </c>
      <c r="O88" s="8">
        <f t="shared" si="9"/>
        <v>0.35214636937295041</v>
      </c>
      <c r="P88">
        <v>926</v>
      </c>
      <c r="Q88">
        <f t="shared" si="10"/>
        <v>19161.692543059726</v>
      </c>
      <c r="R88">
        <f t="shared" si="11"/>
        <v>16668</v>
      </c>
    </row>
    <row r="89" spans="1:18" x14ac:dyDescent="0.35">
      <c r="A89" s="1">
        <v>41003</v>
      </c>
      <c r="B89">
        <v>2706</v>
      </c>
      <c r="C89">
        <v>3023</v>
      </c>
      <c r="D89">
        <v>0</v>
      </c>
      <c r="E89">
        <v>0</v>
      </c>
      <c r="F89">
        <v>0</v>
      </c>
      <c r="G89">
        <v>0</v>
      </c>
      <c r="H89">
        <v>3913.1666666666665</v>
      </c>
      <c r="I89">
        <v>2723</v>
      </c>
      <c r="J89">
        <v>0</v>
      </c>
      <c r="K89">
        <v>1</v>
      </c>
      <c r="L89">
        <f t="shared" si="6"/>
        <v>3272.2478326057662</v>
      </c>
      <c r="M89">
        <f t="shared" si="7"/>
        <v>566.24783260576623</v>
      </c>
      <c r="N89">
        <f t="shared" si="8"/>
        <v>566.24783260576623</v>
      </c>
      <c r="O89" s="8">
        <f t="shared" si="9"/>
        <v>0.20925640524972883</v>
      </c>
      <c r="P89">
        <v>1401</v>
      </c>
      <c r="Q89">
        <f t="shared" si="10"/>
        <v>10192.460986903792</v>
      </c>
      <c r="R89">
        <f t="shared" si="11"/>
        <v>25218</v>
      </c>
    </row>
    <row r="90" spans="1:18" x14ac:dyDescent="0.35">
      <c r="A90" s="1">
        <v>41004</v>
      </c>
      <c r="B90">
        <v>2830</v>
      </c>
      <c r="C90">
        <v>2706</v>
      </c>
      <c r="D90">
        <v>0</v>
      </c>
      <c r="E90">
        <v>0</v>
      </c>
      <c r="F90">
        <v>1</v>
      </c>
      <c r="G90">
        <v>0</v>
      </c>
      <c r="H90">
        <v>3452.5</v>
      </c>
      <c r="I90">
        <v>3348</v>
      </c>
      <c r="J90">
        <v>0</v>
      </c>
      <c r="K90">
        <v>1</v>
      </c>
      <c r="L90">
        <f t="shared" si="6"/>
        <v>3689.9802034246504</v>
      </c>
      <c r="M90">
        <f t="shared" si="7"/>
        <v>859.98020342465043</v>
      </c>
      <c r="N90">
        <f t="shared" si="8"/>
        <v>859.98020342465043</v>
      </c>
      <c r="O90" s="8">
        <f t="shared" si="9"/>
        <v>0.30387993053874574</v>
      </c>
      <c r="P90">
        <v>1240</v>
      </c>
      <c r="Q90">
        <f t="shared" si="10"/>
        <v>15479.643661643708</v>
      </c>
      <c r="R90">
        <f t="shared" si="11"/>
        <v>22320</v>
      </c>
    </row>
    <row r="91" spans="1:18" x14ac:dyDescent="0.35">
      <c r="A91" s="1">
        <v>41005</v>
      </c>
      <c r="B91">
        <v>3316</v>
      </c>
      <c r="C91">
        <v>2830</v>
      </c>
      <c r="D91">
        <v>0</v>
      </c>
      <c r="E91">
        <v>0</v>
      </c>
      <c r="F91">
        <v>0</v>
      </c>
      <c r="G91">
        <v>1</v>
      </c>
      <c r="H91">
        <v>2853</v>
      </c>
      <c r="I91">
        <v>4623</v>
      </c>
      <c r="J91">
        <v>0</v>
      </c>
      <c r="K91">
        <v>1</v>
      </c>
      <c r="L91">
        <f t="shared" si="6"/>
        <v>3767.7299016820125</v>
      </c>
      <c r="M91">
        <f t="shared" si="7"/>
        <v>451.7299016820125</v>
      </c>
      <c r="N91">
        <f t="shared" si="8"/>
        <v>451.7299016820125</v>
      </c>
      <c r="O91" s="8">
        <f t="shared" si="9"/>
        <v>0.13622735273884576</v>
      </c>
      <c r="P91">
        <v>1041</v>
      </c>
      <c r="Q91">
        <f t="shared" si="10"/>
        <v>8131.1382302762249</v>
      </c>
      <c r="R91">
        <f t="shared" si="11"/>
        <v>18738</v>
      </c>
    </row>
    <row r="92" spans="1:18" x14ac:dyDescent="0.35">
      <c r="A92" s="1">
        <v>41006</v>
      </c>
      <c r="B92">
        <v>3348</v>
      </c>
      <c r="C92">
        <v>3316</v>
      </c>
      <c r="D92">
        <v>1</v>
      </c>
      <c r="E92">
        <v>0</v>
      </c>
      <c r="F92">
        <v>0</v>
      </c>
      <c r="G92">
        <v>0</v>
      </c>
      <c r="H92">
        <v>2950.6666666666665</v>
      </c>
      <c r="I92">
        <v>4037</v>
      </c>
      <c r="J92">
        <v>0</v>
      </c>
      <c r="K92">
        <v>1</v>
      </c>
      <c r="L92">
        <f t="shared" si="6"/>
        <v>3924.9940329211331</v>
      </c>
      <c r="M92">
        <f t="shared" si="7"/>
        <v>576.99403292113311</v>
      </c>
      <c r="N92">
        <f t="shared" si="8"/>
        <v>576.99403292113311</v>
      </c>
      <c r="O92" s="8">
        <f t="shared" si="9"/>
        <v>0.17233991425362399</v>
      </c>
      <c r="P92">
        <v>1204</v>
      </c>
      <c r="Q92">
        <f t="shared" si="10"/>
        <v>10385.892592580396</v>
      </c>
      <c r="R92">
        <f t="shared" si="11"/>
        <v>21672</v>
      </c>
    </row>
    <row r="93" spans="1:18" x14ac:dyDescent="0.35">
      <c r="A93" s="1">
        <v>41007</v>
      </c>
      <c r="B93">
        <v>4428</v>
      </c>
      <c r="C93">
        <v>3348</v>
      </c>
      <c r="D93">
        <v>1</v>
      </c>
      <c r="E93">
        <v>0</v>
      </c>
      <c r="F93">
        <v>0</v>
      </c>
      <c r="G93">
        <v>0</v>
      </c>
      <c r="H93">
        <v>3164.6666666666665</v>
      </c>
      <c r="I93">
        <v>4088</v>
      </c>
      <c r="J93">
        <v>0</v>
      </c>
      <c r="K93">
        <v>1</v>
      </c>
      <c r="L93">
        <f t="shared" si="6"/>
        <v>4028.0239040503284</v>
      </c>
      <c r="M93">
        <f t="shared" si="7"/>
        <v>-399.97609594967162</v>
      </c>
      <c r="N93">
        <f t="shared" si="8"/>
        <v>399.97609594967162</v>
      </c>
      <c r="O93" s="8">
        <f t="shared" si="9"/>
        <v>9.0328838290350405E-2</v>
      </c>
      <c r="P93">
        <v>892</v>
      </c>
      <c r="Q93">
        <f t="shared" si="10"/>
        <v>28798.278908376356</v>
      </c>
      <c r="R93">
        <f t="shared" si="11"/>
        <v>16056</v>
      </c>
    </row>
    <row r="94" spans="1:18" x14ac:dyDescent="0.35">
      <c r="A94" s="1">
        <v>41008</v>
      </c>
      <c r="B94">
        <v>4628.5</v>
      </c>
      <c r="C94">
        <v>4428</v>
      </c>
      <c r="D94">
        <v>0</v>
      </c>
      <c r="E94">
        <v>1</v>
      </c>
      <c r="F94">
        <v>0</v>
      </c>
      <c r="G94">
        <v>0</v>
      </c>
      <c r="H94">
        <v>3697.3333333333335</v>
      </c>
      <c r="I94">
        <v>4628.5</v>
      </c>
      <c r="J94">
        <v>0</v>
      </c>
      <c r="K94">
        <v>1</v>
      </c>
      <c r="L94">
        <f t="shared" si="6"/>
        <v>3269.9016336250725</v>
      </c>
      <c r="M94">
        <f t="shared" si="7"/>
        <v>-1358.5983663749275</v>
      </c>
      <c r="N94">
        <f t="shared" si="8"/>
        <v>1358.5983663749275</v>
      </c>
      <c r="O94" s="8">
        <f t="shared" si="9"/>
        <v>0.29352886818082047</v>
      </c>
      <c r="P94">
        <v>1213</v>
      </c>
      <c r="Q94">
        <f t="shared" si="10"/>
        <v>97819.08237899479</v>
      </c>
      <c r="R94">
        <f t="shared" si="11"/>
        <v>21834</v>
      </c>
    </row>
    <row r="95" spans="1:18" x14ac:dyDescent="0.35">
      <c r="A95" s="1">
        <v>41009</v>
      </c>
      <c r="B95">
        <v>2712</v>
      </c>
      <c r="C95">
        <v>4628.5</v>
      </c>
      <c r="D95">
        <v>0</v>
      </c>
      <c r="E95">
        <v>0</v>
      </c>
      <c r="F95">
        <v>0</v>
      </c>
      <c r="G95">
        <v>0</v>
      </c>
      <c r="H95">
        <v>4134.833333333333</v>
      </c>
      <c r="I95">
        <v>3023</v>
      </c>
      <c r="J95">
        <v>0</v>
      </c>
      <c r="K95">
        <v>1</v>
      </c>
      <c r="L95">
        <f t="shared" si="6"/>
        <v>3706.0279200547211</v>
      </c>
      <c r="M95">
        <f t="shared" si="7"/>
        <v>994.02792005472111</v>
      </c>
      <c r="N95">
        <f t="shared" si="8"/>
        <v>994.02792005472111</v>
      </c>
      <c r="O95" s="8">
        <f t="shared" si="9"/>
        <v>0.36652946904672606</v>
      </c>
      <c r="P95">
        <v>1313</v>
      </c>
      <c r="Q95">
        <f t="shared" si="10"/>
        <v>17892.50256098498</v>
      </c>
      <c r="R95">
        <f t="shared" si="11"/>
        <v>23634</v>
      </c>
    </row>
    <row r="96" spans="1:18" x14ac:dyDescent="0.35">
      <c r="A96" s="1">
        <v>41010</v>
      </c>
      <c r="B96">
        <v>3136</v>
      </c>
      <c r="C96">
        <v>2712</v>
      </c>
      <c r="D96">
        <v>0</v>
      </c>
      <c r="E96">
        <v>0</v>
      </c>
      <c r="F96">
        <v>0</v>
      </c>
      <c r="G96">
        <v>0</v>
      </c>
      <c r="H96">
        <v>3922.8333333333335</v>
      </c>
      <c r="I96">
        <v>2706</v>
      </c>
      <c r="J96">
        <v>0</v>
      </c>
      <c r="K96">
        <v>1</v>
      </c>
      <c r="L96">
        <f t="shared" si="6"/>
        <v>3218.1193242527388</v>
      </c>
      <c r="M96">
        <f t="shared" si="7"/>
        <v>82.119324252738807</v>
      </c>
      <c r="N96">
        <f t="shared" si="8"/>
        <v>82.119324252738807</v>
      </c>
      <c r="O96" s="8">
        <f t="shared" si="9"/>
        <v>2.6186009009164159E-2</v>
      </c>
      <c r="P96">
        <v>818</v>
      </c>
      <c r="Q96">
        <f t="shared" si="10"/>
        <v>1478.1478365492985</v>
      </c>
      <c r="R96">
        <f t="shared" si="11"/>
        <v>14724</v>
      </c>
    </row>
    <row r="97" spans="1:18" x14ac:dyDescent="0.35">
      <c r="A97" s="1">
        <v>41011</v>
      </c>
      <c r="B97">
        <v>3088</v>
      </c>
      <c r="C97">
        <v>3136</v>
      </c>
      <c r="D97">
        <v>0</v>
      </c>
      <c r="E97">
        <v>0</v>
      </c>
      <c r="F97">
        <v>1</v>
      </c>
      <c r="G97">
        <v>0</v>
      </c>
      <c r="H97">
        <v>3492.1666666666665</v>
      </c>
      <c r="I97">
        <v>2830</v>
      </c>
      <c r="J97">
        <v>0</v>
      </c>
      <c r="K97">
        <v>1</v>
      </c>
      <c r="L97">
        <f t="shared" si="6"/>
        <v>3673.5695101243718</v>
      </c>
      <c r="M97">
        <f t="shared" si="7"/>
        <v>585.56951012437185</v>
      </c>
      <c r="N97">
        <f t="shared" si="8"/>
        <v>585.56951012437185</v>
      </c>
      <c r="O97" s="8">
        <f t="shared" si="9"/>
        <v>0.18962743203509452</v>
      </c>
      <c r="P97">
        <v>888</v>
      </c>
      <c r="Q97">
        <f t="shared" si="10"/>
        <v>10540.251182238693</v>
      </c>
      <c r="R97">
        <f t="shared" si="11"/>
        <v>15984</v>
      </c>
    </row>
    <row r="98" spans="1:18" x14ac:dyDescent="0.35">
      <c r="A98" s="1">
        <v>41012</v>
      </c>
      <c r="B98">
        <v>3198</v>
      </c>
      <c r="C98">
        <v>3088</v>
      </c>
      <c r="D98">
        <v>0</v>
      </c>
      <c r="E98">
        <v>0</v>
      </c>
      <c r="F98">
        <v>0</v>
      </c>
      <c r="G98">
        <v>1</v>
      </c>
      <c r="H98">
        <v>2978.6666666666665</v>
      </c>
      <c r="I98">
        <v>3316</v>
      </c>
      <c r="J98">
        <v>0</v>
      </c>
      <c r="K98">
        <v>1</v>
      </c>
      <c r="L98">
        <f t="shared" si="6"/>
        <v>3591.7563312605344</v>
      </c>
      <c r="M98">
        <f t="shared" si="7"/>
        <v>393.75633126053435</v>
      </c>
      <c r="N98">
        <f t="shared" si="8"/>
        <v>393.75633126053435</v>
      </c>
      <c r="O98" s="8">
        <f t="shared" si="9"/>
        <v>0.12312580714838472</v>
      </c>
      <c r="P98">
        <v>1039</v>
      </c>
      <c r="Q98">
        <f t="shared" si="10"/>
        <v>7087.6139626896183</v>
      </c>
      <c r="R98">
        <f t="shared" si="11"/>
        <v>18702</v>
      </c>
    </row>
    <row r="99" spans="1:18" x14ac:dyDescent="0.35">
      <c r="A99" s="1">
        <v>41013</v>
      </c>
      <c r="B99">
        <v>3595</v>
      </c>
      <c r="C99">
        <v>3198</v>
      </c>
      <c r="D99">
        <v>1</v>
      </c>
      <c r="E99">
        <v>0</v>
      </c>
      <c r="F99">
        <v>0</v>
      </c>
      <c r="G99">
        <v>0</v>
      </c>
      <c r="H99">
        <v>3140.6666666666665</v>
      </c>
      <c r="I99">
        <v>3348</v>
      </c>
      <c r="J99">
        <v>0</v>
      </c>
      <c r="K99">
        <v>1</v>
      </c>
      <c r="L99">
        <f t="shared" si="6"/>
        <v>3837.9032127261607</v>
      </c>
      <c r="M99">
        <f t="shared" si="7"/>
        <v>242.90321272616075</v>
      </c>
      <c r="N99">
        <f t="shared" si="8"/>
        <v>242.90321272616075</v>
      </c>
      <c r="O99" s="8">
        <f t="shared" si="9"/>
        <v>6.7566957642881995E-2</v>
      </c>
      <c r="P99">
        <v>922</v>
      </c>
      <c r="Q99">
        <f t="shared" si="10"/>
        <v>4372.2578290708934</v>
      </c>
      <c r="R99">
        <f t="shared" si="11"/>
        <v>16596</v>
      </c>
    </row>
    <row r="100" spans="1:18" x14ac:dyDescent="0.35">
      <c r="A100" s="1">
        <v>41014</v>
      </c>
      <c r="B100">
        <v>3953</v>
      </c>
      <c r="C100">
        <v>3595</v>
      </c>
      <c r="D100">
        <v>1</v>
      </c>
      <c r="E100">
        <v>0</v>
      </c>
      <c r="F100">
        <v>0</v>
      </c>
      <c r="G100">
        <v>0</v>
      </c>
      <c r="H100">
        <v>3293.6666666666665</v>
      </c>
      <c r="I100">
        <v>4428</v>
      </c>
      <c r="J100">
        <v>0</v>
      </c>
      <c r="K100">
        <v>1</v>
      </c>
      <c r="L100">
        <f t="shared" si="6"/>
        <v>4194.4405035280161</v>
      </c>
      <c r="M100">
        <f t="shared" si="7"/>
        <v>241.44050352801605</v>
      </c>
      <c r="N100">
        <f t="shared" si="8"/>
        <v>241.44050352801605</v>
      </c>
      <c r="O100" s="8">
        <f t="shared" si="9"/>
        <v>6.1077789913487494E-2</v>
      </c>
      <c r="P100">
        <v>743</v>
      </c>
      <c r="Q100">
        <f t="shared" si="10"/>
        <v>4345.9290635042889</v>
      </c>
      <c r="R100">
        <f t="shared" si="11"/>
        <v>13374</v>
      </c>
    </row>
    <row r="101" spans="1:18" x14ac:dyDescent="0.35">
      <c r="A101" s="1">
        <v>41015</v>
      </c>
      <c r="B101">
        <v>4628.5</v>
      </c>
      <c r="C101">
        <v>3953</v>
      </c>
      <c r="D101">
        <v>0</v>
      </c>
      <c r="E101">
        <v>1</v>
      </c>
      <c r="F101">
        <v>0</v>
      </c>
      <c r="G101">
        <v>0</v>
      </c>
      <c r="H101">
        <v>3582</v>
      </c>
      <c r="I101">
        <v>4628.5</v>
      </c>
      <c r="J101">
        <v>0</v>
      </c>
      <c r="K101">
        <v>1</v>
      </c>
      <c r="L101">
        <f t="shared" si="6"/>
        <v>3139.8670622253885</v>
      </c>
      <c r="M101">
        <f t="shared" si="7"/>
        <v>-1488.6329377746115</v>
      </c>
      <c r="N101">
        <f t="shared" si="8"/>
        <v>1488.6329377746115</v>
      </c>
      <c r="O101" s="8">
        <f t="shared" si="9"/>
        <v>0.32162319061782685</v>
      </c>
      <c r="P101">
        <v>1235</v>
      </c>
      <c r="Q101">
        <f t="shared" si="10"/>
        <v>107181.57151977203</v>
      </c>
      <c r="R101">
        <f t="shared" si="11"/>
        <v>22230</v>
      </c>
    </row>
    <row r="102" spans="1:18" x14ac:dyDescent="0.35">
      <c r="A102" s="1">
        <v>41016</v>
      </c>
      <c r="B102">
        <v>2900</v>
      </c>
      <c r="C102">
        <v>4628.5</v>
      </c>
      <c r="D102">
        <v>0</v>
      </c>
      <c r="E102">
        <v>0</v>
      </c>
      <c r="F102">
        <v>0</v>
      </c>
      <c r="G102">
        <v>0</v>
      </c>
      <c r="H102">
        <v>4058.8333333333335</v>
      </c>
      <c r="I102">
        <v>2712</v>
      </c>
      <c r="J102">
        <v>0</v>
      </c>
      <c r="K102">
        <v>1</v>
      </c>
      <c r="L102">
        <f t="shared" si="6"/>
        <v>3610.4396945348144</v>
      </c>
      <c r="M102">
        <f t="shared" si="7"/>
        <v>710.43969453481441</v>
      </c>
      <c r="N102">
        <f t="shared" si="8"/>
        <v>710.43969453481441</v>
      </c>
      <c r="O102" s="8">
        <f t="shared" si="9"/>
        <v>0.24497920501200496</v>
      </c>
      <c r="P102">
        <v>845</v>
      </c>
      <c r="Q102">
        <f t="shared" si="10"/>
        <v>12787.914501626659</v>
      </c>
      <c r="R102">
        <f t="shared" si="11"/>
        <v>15210</v>
      </c>
    </row>
    <row r="103" spans="1:18" x14ac:dyDescent="0.35">
      <c r="A103" s="1">
        <v>41017</v>
      </c>
      <c r="B103">
        <v>2827</v>
      </c>
      <c r="C103">
        <v>2900</v>
      </c>
      <c r="D103">
        <v>0</v>
      </c>
      <c r="E103">
        <v>0</v>
      </c>
      <c r="F103">
        <v>0</v>
      </c>
      <c r="G103">
        <v>0</v>
      </c>
      <c r="H103">
        <v>3827.1666666666665</v>
      </c>
      <c r="I103">
        <v>3136</v>
      </c>
      <c r="J103">
        <v>0</v>
      </c>
      <c r="K103">
        <v>1</v>
      </c>
      <c r="L103">
        <f t="shared" si="6"/>
        <v>3301.8085876856694</v>
      </c>
      <c r="M103">
        <f t="shared" si="7"/>
        <v>474.80858768566941</v>
      </c>
      <c r="N103">
        <f t="shared" si="8"/>
        <v>474.80858768566941</v>
      </c>
      <c r="O103" s="8">
        <f t="shared" si="9"/>
        <v>0.16795493020363261</v>
      </c>
      <c r="P103">
        <v>876</v>
      </c>
      <c r="Q103">
        <f t="shared" si="10"/>
        <v>8546.5545783420494</v>
      </c>
      <c r="R103">
        <f t="shared" si="11"/>
        <v>15768</v>
      </c>
    </row>
    <row r="104" spans="1:18" x14ac:dyDescent="0.35">
      <c r="A104" s="1">
        <v>41018</v>
      </c>
      <c r="B104">
        <v>3146</v>
      </c>
      <c r="C104">
        <v>2827</v>
      </c>
      <c r="D104">
        <v>0</v>
      </c>
      <c r="E104">
        <v>0</v>
      </c>
      <c r="F104">
        <v>1</v>
      </c>
      <c r="G104">
        <v>0</v>
      </c>
      <c r="H104">
        <v>3451.8333333333335</v>
      </c>
      <c r="I104">
        <v>3088</v>
      </c>
      <c r="J104">
        <v>0</v>
      </c>
      <c r="K104">
        <v>1</v>
      </c>
      <c r="L104">
        <f t="shared" si="6"/>
        <v>3656.7760494878785</v>
      </c>
      <c r="M104">
        <f t="shared" si="7"/>
        <v>510.77604948787848</v>
      </c>
      <c r="N104">
        <f t="shared" si="8"/>
        <v>510.77604948787848</v>
      </c>
      <c r="O104" s="8">
        <f t="shared" si="9"/>
        <v>0.16235729481496455</v>
      </c>
      <c r="P104">
        <v>605</v>
      </c>
      <c r="Q104">
        <f t="shared" si="10"/>
        <v>9193.9688907818127</v>
      </c>
      <c r="R104">
        <f t="shared" si="11"/>
        <v>10890</v>
      </c>
    </row>
    <row r="105" spans="1:18" x14ac:dyDescent="0.35">
      <c r="A105" s="1">
        <v>41019</v>
      </c>
      <c r="B105">
        <v>3377</v>
      </c>
      <c r="C105">
        <v>3146</v>
      </c>
      <c r="D105">
        <v>0</v>
      </c>
      <c r="E105">
        <v>0</v>
      </c>
      <c r="F105">
        <v>0</v>
      </c>
      <c r="G105">
        <v>1</v>
      </c>
      <c r="H105">
        <v>2957.6666666666665</v>
      </c>
      <c r="I105">
        <v>3198</v>
      </c>
      <c r="J105">
        <v>0</v>
      </c>
      <c r="K105">
        <v>1</v>
      </c>
      <c r="L105">
        <f t="shared" si="6"/>
        <v>3568.8322567849591</v>
      </c>
      <c r="M105">
        <f t="shared" si="7"/>
        <v>191.8322567849591</v>
      </c>
      <c r="N105">
        <f t="shared" si="8"/>
        <v>191.8322567849591</v>
      </c>
      <c r="O105" s="8">
        <f t="shared" si="9"/>
        <v>5.6805524662410158E-2</v>
      </c>
      <c r="P105">
        <v>838</v>
      </c>
      <c r="Q105">
        <f t="shared" si="10"/>
        <v>3452.9806221292638</v>
      </c>
      <c r="R105">
        <f t="shared" si="11"/>
        <v>15084</v>
      </c>
    </row>
    <row r="106" spans="1:18" x14ac:dyDescent="0.35">
      <c r="A106" s="1">
        <v>41020</v>
      </c>
      <c r="B106">
        <v>3394</v>
      </c>
      <c r="C106">
        <v>3377</v>
      </c>
      <c r="D106">
        <v>1</v>
      </c>
      <c r="E106">
        <v>0</v>
      </c>
      <c r="F106">
        <v>0</v>
      </c>
      <c r="G106">
        <v>0</v>
      </c>
      <c r="H106">
        <v>3116.6666666666665</v>
      </c>
      <c r="I106">
        <v>3595</v>
      </c>
      <c r="J106">
        <v>0</v>
      </c>
      <c r="K106">
        <v>1</v>
      </c>
      <c r="L106">
        <f t="shared" si="6"/>
        <v>3910.9765940763509</v>
      </c>
      <c r="M106">
        <f t="shared" si="7"/>
        <v>516.97659407635092</v>
      </c>
      <c r="N106">
        <f t="shared" si="8"/>
        <v>516.97659407635092</v>
      </c>
      <c r="O106" s="8">
        <f t="shared" si="9"/>
        <v>0.15232074074141158</v>
      </c>
      <c r="P106">
        <v>970</v>
      </c>
      <c r="Q106">
        <f t="shared" si="10"/>
        <v>9305.5786933743166</v>
      </c>
      <c r="R106">
        <f t="shared" si="11"/>
        <v>17460</v>
      </c>
    </row>
    <row r="107" spans="1:18" x14ac:dyDescent="0.35">
      <c r="A107" s="1">
        <v>41021</v>
      </c>
      <c r="B107">
        <v>3905</v>
      </c>
      <c r="C107">
        <v>3394</v>
      </c>
      <c r="D107">
        <v>1</v>
      </c>
      <c r="E107">
        <v>0</v>
      </c>
      <c r="F107">
        <v>0</v>
      </c>
      <c r="G107">
        <v>0</v>
      </c>
      <c r="H107">
        <v>3305.6666666666665</v>
      </c>
      <c r="I107">
        <v>3953</v>
      </c>
      <c r="J107">
        <v>0</v>
      </c>
      <c r="K107">
        <v>1</v>
      </c>
      <c r="L107">
        <f t="shared" si="6"/>
        <v>4065.1657949896025</v>
      </c>
      <c r="M107">
        <f t="shared" si="7"/>
        <v>160.16579498960255</v>
      </c>
      <c r="N107">
        <f t="shared" si="8"/>
        <v>160.16579498960255</v>
      </c>
      <c r="O107" s="8">
        <f t="shared" si="9"/>
        <v>4.1015568499258012E-2</v>
      </c>
      <c r="P107">
        <v>980</v>
      </c>
      <c r="Q107">
        <f t="shared" si="10"/>
        <v>2882.9843098128458</v>
      </c>
      <c r="R107">
        <f t="shared" si="11"/>
        <v>17640</v>
      </c>
    </row>
    <row r="108" spans="1:18" x14ac:dyDescent="0.35">
      <c r="A108" s="1">
        <v>41022</v>
      </c>
      <c r="B108">
        <v>4628.5</v>
      </c>
      <c r="C108">
        <v>3905</v>
      </c>
      <c r="D108">
        <v>0</v>
      </c>
      <c r="E108">
        <v>1</v>
      </c>
      <c r="F108">
        <v>0</v>
      </c>
      <c r="G108">
        <v>0</v>
      </c>
      <c r="H108">
        <v>3558.6666666666665</v>
      </c>
      <c r="I108">
        <v>4628.5</v>
      </c>
      <c r="J108">
        <v>0</v>
      </c>
      <c r="K108">
        <v>1</v>
      </c>
      <c r="L108">
        <f t="shared" si="6"/>
        <v>3121.9897401522412</v>
      </c>
      <c r="M108">
        <f t="shared" si="7"/>
        <v>-1506.5102598477588</v>
      </c>
      <c r="N108">
        <f t="shared" si="8"/>
        <v>1506.5102598477588</v>
      </c>
      <c r="O108" s="8">
        <f t="shared" si="9"/>
        <v>0.32548563462196367</v>
      </c>
      <c r="P108">
        <v>1058</v>
      </c>
      <c r="Q108">
        <f t="shared" si="10"/>
        <v>108468.73870903863</v>
      </c>
      <c r="R108">
        <f t="shared" si="11"/>
        <v>19044</v>
      </c>
    </row>
    <row r="109" spans="1:18" x14ac:dyDescent="0.35">
      <c r="A109" s="1">
        <v>41023</v>
      </c>
      <c r="B109">
        <v>2751</v>
      </c>
      <c r="C109">
        <v>4628.5</v>
      </c>
      <c r="D109">
        <v>0</v>
      </c>
      <c r="E109">
        <v>0</v>
      </c>
      <c r="F109">
        <v>0</v>
      </c>
      <c r="G109">
        <v>0</v>
      </c>
      <c r="H109">
        <v>3975.8333333333335</v>
      </c>
      <c r="I109">
        <v>2900</v>
      </c>
      <c r="J109">
        <v>0</v>
      </c>
      <c r="K109">
        <v>1</v>
      </c>
      <c r="L109">
        <f t="shared" si="6"/>
        <v>3615.9223750404308</v>
      </c>
      <c r="M109">
        <f t="shared" si="7"/>
        <v>864.92237504043078</v>
      </c>
      <c r="N109">
        <f t="shared" si="8"/>
        <v>864.92237504043078</v>
      </c>
      <c r="O109" s="8">
        <f t="shared" si="9"/>
        <v>0.31440289896053464</v>
      </c>
      <c r="P109">
        <v>819</v>
      </c>
      <c r="Q109">
        <f t="shared" si="10"/>
        <v>15568.602750727754</v>
      </c>
      <c r="R109">
        <f t="shared" si="11"/>
        <v>14742</v>
      </c>
    </row>
    <row r="110" spans="1:18" x14ac:dyDescent="0.35">
      <c r="A110" s="1">
        <v>41024</v>
      </c>
      <c r="B110">
        <v>3050</v>
      </c>
      <c r="C110">
        <v>2751</v>
      </c>
      <c r="D110">
        <v>0</v>
      </c>
      <c r="E110">
        <v>0</v>
      </c>
      <c r="F110">
        <v>0</v>
      </c>
      <c r="G110">
        <v>0</v>
      </c>
      <c r="H110">
        <v>3761.5</v>
      </c>
      <c r="I110">
        <v>2827</v>
      </c>
      <c r="J110">
        <v>0</v>
      </c>
      <c r="K110">
        <v>1</v>
      </c>
      <c r="L110">
        <f t="shared" si="6"/>
        <v>3184.7127286774403</v>
      </c>
      <c r="M110">
        <f t="shared" si="7"/>
        <v>134.71272867744028</v>
      </c>
      <c r="N110">
        <f t="shared" si="8"/>
        <v>134.71272867744028</v>
      </c>
      <c r="O110" s="8">
        <f t="shared" si="9"/>
        <v>4.4168107763095175E-2</v>
      </c>
      <c r="P110">
        <v>798</v>
      </c>
      <c r="Q110">
        <f t="shared" si="10"/>
        <v>2424.8291161939251</v>
      </c>
      <c r="R110">
        <f t="shared" si="11"/>
        <v>14364</v>
      </c>
    </row>
    <row r="111" spans="1:18" x14ac:dyDescent="0.35">
      <c r="A111" s="1">
        <v>41025</v>
      </c>
      <c r="B111">
        <v>3207</v>
      </c>
      <c r="C111">
        <v>3050</v>
      </c>
      <c r="D111">
        <v>0</v>
      </c>
      <c r="E111">
        <v>0</v>
      </c>
      <c r="F111">
        <v>1</v>
      </c>
      <c r="G111">
        <v>0</v>
      </c>
      <c r="H111">
        <v>3476.5</v>
      </c>
      <c r="I111">
        <v>3146</v>
      </c>
      <c r="J111">
        <v>0</v>
      </c>
      <c r="K111">
        <v>1</v>
      </c>
      <c r="L111">
        <f t="shared" si="6"/>
        <v>3717.9444206466815</v>
      </c>
      <c r="M111">
        <f t="shared" si="7"/>
        <v>510.94442064668146</v>
      </c>
      <c r="N111">
        <f t="shared" si="8"/>
        <v>510.94442064668146</v>
      </c>
      <c r="O111" s="8">
        <f t="shared" si="9"/>
        <v>0.15932161541836029</v>
      </c>
      <c r="P111">
        <v>772</v>
      </c>
      <c r="Q111">
        <f t="shared" si="10"/>
        <v>9196.9995716402664</v>
      </c>
      <c r="R111">
        <f t="shared" si="11"/>
        <v>13896</v>
      </c>
    </row>
    <row r="112" spans="1:18" x14ac:dyDescent="0.35">
      <c r="A112" s="1">
        <v>41026</v>
      </c>
      <c r="B112">
        <v>3271</v>
      </c>
      <c r="C112">
        <v>3207</v>
      </c>
      <c r="D112">
        <v>0</v>
      </c>
      <c r="E112">
        <v>0</v>
      </c>
      <c r="F112">
        <v>0</v>
      </c>
      <c r="G112">
        <v>1</v>
      </c>
      <c r="H112">
        <v>3002.6666666666665</v>
      </c>
      <c r="I112">
        <v>3377</v>
      </c>
      <c r="J112">
        <v>0</v>
      </c>
      <c r="K112">
        <v>1</v>
      </c>
      <c r="L112">
        <f t="shared" si="6"/>
        <v>3635.050779464721</v>
      </c>
      <c r="M112">
        <f t="shared" si="7"/>
        <v>364.05077946472102</v>
      </c>
      <c r="N112">
        <f t="shared" si="8"/>
        <v>364.05077946472102</v>
      </c>
      <c r="O112" s="8">
        <f t="shared" si="9"/>
        <v>0.11129647797759738</v>
      </c>
      <c r="P112">
        <v>1055</v>
      </c>
      <c r="Q112">
        <f t="shared" si="10"/>
        <v>6552.9140303649783</v>
      </c>
      <c r="R112">
        <f t="shared" si="11"/>
        <v>18990</v>
      </c>
    </row>
    <row r="113" spans="1:18" x14ac:dyDescent="0.35">
      <c r="A113" s="1">
        <v>41027</v>
      </c>
      <c r="B113">
        <v>3536</v>
      </c>
      <c r="C113">
        <v>3271</v>
      </c>
      <c r="D113">
        <v>1</v>
      </c>
      <c r="E113">
        <v>0</v>
      </c>
      <c r="F113">
        <v>0</v>
      </c>
      <c r="G113">
        <v>0</v>
      </c>
      <c r="H113">
        <v>3176</v>
      </c>
      <c r="I113">
        <v>3394</v>
      </c>
      <c r="J113">
        <v>1</v>
      </c>
      <c r="K113">
        <v>1</v>
      </c>
      <c r="L113">
        <f t="shared" si="6"/>
        <v>4131.7531294661458</v>
      </c>
      <c r="M113">
        <f t="shared" si="7"/>
        <v>595.75312946614577</v>
      </c>
      <c r="N113">
        <f t="shared" si="8"/>
        <v>595.75312946614577</v>
      </c>
      <c r="O113" s="8">
        <f t="shared" si="9"/>
        <v>0.16848221987164755</v>
      </c>
      <c r="P113">
        <v>945</v>
      </c>
      <c r="Q113">
        <f t="shared" si="10"/>
        <v>10723.556330390624</v>
      </c>
      <c r="R113">
        <f t="shared" si="11"/>
        <v>17010</v>
      </c>
    </row>
    <row r="114" spans="1:18" x14ac:dyDescent="0.35">
      <c r="A114" s="1">
        <v>41028</v>
      </c>
      <c r="B114">
        <v>3774</v>
      </c>
      <c r="C114">
        <v>3536</v>
      </c>
      <c r="D114">
        <v>1</v>
      </c>
      <c r="E114">
        <v>0</v>
      </c>
      <c r="F114">
        <v>0</v>
      </c>
      <c r="G114">
        <v>0</v>
      </c>
      <c r="H114">
        <v>3338</v>
      </c>
      <c r="I114">
        <v>3905</v>
      </c>
      <c r="J114">
        <v>1</v>
      </c>
      <c r="K114">
        <v>1</v>
      </c>
      <c r="L114">
        <f t="shared" si="6"/>
        <v>4350.318334957843</v>
      </c>
      <c r="M114">
        <f t="shared" si="7"/>
        <v>576.31833495784304</v>
      </c>
      <c r="N114">
        <f t="shared" si="8"/>
        <v>576.31833495784304</v>
      </c>
      <c r="O114" s="8">
        <f t="shared" si="9"/>
        <v>0.15270756093212587</v>
      </c>
      <c r="P114">
        <v>1056</v>
      </c>
      <c r="Q114">
        <f t="shared" si="10"/>
        <v>10373.730029241175</v>
      </c>
      <c r="R114">
        <f t="shared" si="11"/>
        <v>19008</v>
      </c>
    </row>
    <row r="115" spans="1:18" x14ac:dyDescent="0.35">
      <c r="A115" s="1">
        <v>41029</v>
      </c>
      <c r="B115">
        <v>2954</v>
      </c>
      <c r="C115">
        <v>3774</v>
      </c>
      <c r="D115">
        <v>0</v>
      </c>
      <c r="E115">
        <v>1</v>
      </c>
      <c r="F115">
        <v>0</v>
      </c>
      <c r="G115">
        <v>0</v>
      </c>
      <c r="H115">
        <v>3527</v>
      </c>
      <c r="I115">
        <v>4628.5</v>
      </c>
      <c r="J115">
        <v>1</v>
      </c>
      <c r="K115">
        <v>1</v>
      </c>
      <c r="L115">
        <f t="shared" si="6"/>
        <v>3343.3293492052608</v>
      </c>
      <c r="M115">
        <f t="shared" si="7"/>
        <v>389.32934920526077</v>
      </c>
      <c r="N115">
        <f t="shared" si="8"/>
        <v>389.32934920526077</v>
      </c>
      <c r="O115" s="8">
        <f t="shared" si="9"/>
        <v>0.13179734231728529</v>
      </c>
      <c r="P115">
        <v>698</v>
      </c>
      <c r="Q115">
        <f t="shared" si="10"/>
        <v>7007.9282856946938</v>
      </c>
      <c r="R115">
        <f t="shared" si="11"/>
        <v>12564</v>
      </c>
    </row>
    <row r="116" spans="1:18" x14ac:dyDescent="0.35">
      <c r="A116" s="1">
        <v>41030</v>
      </c>
      <c r="B116">
        <v>4732</v>
      </c>
      <c r="C116">
        <v>2954</v>
      </c>
      <c r="D116">
        <v>0</v>
      </c>
      <c r="E116">
        <v>0</v>
      </c>
      <c r="F116">
        <v>0</v>
      </c>
      <c r="G116">
        <v>0</v>
      </c>
      <c r="H116">
        <v>3421.3333333333335</v>
      </c>
      <c r="I116">
        <v>2751</v>
      </c>
      <c r="J116">
        <v>0</v>
      </c>
      <c r="K116">
        <v>1</v>
      </c>
      <c r="L116">
        <f t="shared" si="6"/>
        <v>3066.4909182343272</v>
      </c>
      <c r="M116">
        <f t="shared" si="7"/>
        <v>-1665.5090817656728</v>
      </c>
      <c r="N116">
        <f t="shared" si="8"/>
        <v>1665.5090817656728</v>
      </c>
      <c r="O116" s="8">
        <f t="shared" si="9"/>
        <v>0.35196726157347269</v>
      </c>
      <c r="P116">
        <v>701</v>
      </c>
      <c r="Q116">
        <f t="shared" si="10"/>
        <v>119916.65388712844</v>
      </c>
      <c r="R116">
        <f t="shared" si="11"/>
        <v>12618</v>
      </c>
    </row>
    <row r="117" spans="1:18" x14ac:dyDescent="0.35">
      <c r="A117" s="1">
        <v>41031</v>
      </c>
      <c r="B117">
        <v>4151</v>
      </c>
      <c r="C117">
        <v>4732</v>
      </c>
      <c r="D117">
        <v>0</v>
      </c>
      <c r="E117">
        <v>0</v>
      </c>
      <c r="F117">
        <v>0</v>
      </c>
      <c r="G117">
        <v>0</v>
      </c>
      <c r="H117">
        <v>3820</v>
      </c>
      <c r="I117">
        <v>3050</v>
      </c>
      <c r="J117">
        <v>0</v>
      </c>
      <c r="K117">
        <v>1</v>
      </c>
      <c r="L117">
        <f t="shared" si="6"/>
        <v>3602.0905230434873</v>
      </c>
      <c r="M117">
        <f t="shared" si="7"/>
        <v>-548.90947695651266</v>
      </c>
      <c r="N117">
        <f t="shared" si="8"/>
        <v>548.90947695651266</v>
      </c>
      <c r="O117" s="8">
        <f t="shared" si="9"/>
        <v>0.13223547987388887</v>
      </c>
      <c r="P117">
        <v>1152</v>
      </c>
      <c r="Q117">
        <f t="shared" si="10"/>
        <v>39521.482340868912</v>
      </c>
      <c r="R117">
        <f t="shared" si="11"/>
        <v>20736</v>
      </c>
    </row>
    <row r="118" spans="1:18" x14ac:dyDescent="0.35">
      <c r="A118" s="1">
        <v>41032</v>
      </c>
      <c r="B118">
        <v>4833</v>
      </c>
      <c r="C118">
        <v>4151</v>
      </c>
      <c r="D118">
        <v>0</v>
      </c>
      <c r="E118">
        <v>0</v>
      </c>
      <c r="F118">
        <v>1</v>
      </c>
      <c r="G118">
        <v>0</v>
      </c>
      <c r="H118">
        <v>3945.6666666666665</v>
      </c>
      <c r="I118">
        <v>3207</v>
      </c>
      <c r="J118">
        <v>0</v>
      </c>
      <c r="K118">
        <v>1</v>
      </c>
      <c r="L118">
        <f t="shared" si="6"/>
        <v>4113.9206090983444</v>
      </c>
      <c r="M118">
        <f t="shared" si="7"/>
        <v>-719.07939090165564</v>
      </c>
      <c r="N118">
        <f t="shared" si="8"/>
        <v>719.07939090165564</v>
      </c>
      <c r="O118" s="8">
        <f t="shared" si="9"/>
        <v>0.14878530744913215</v>
      </c>
      <c r="P118">
        <v>369</v>
      </c>
      <c r="Q118">
        <f t="shared" si="10"/>
        <v>51773.716144919206</v>
      </c>
      <c r="R118">
        <f t="shared" si="11"/>
        <v>6642</v>
      </c>
    </row>
    <row r="119" spans="1:18" x14ac:dyDescent="0.35">
      <c r="A119" s="1">
        <v>41033</v>
      </c>
      <c r="B119">
        <v>4881</v>
      </c>
      <c r="C119">
        <v>4833</v>
      </c>
      <c r="D119">
        <v>0</v>
      </c>
      <c r="E119">
        <v>0</v>
      </c>
      <c r="F119">
        <v>0</v>
      </c>
      <c r="G119">
        <v>1</v>
      </c>
      <c r="H119">
        <v>4572</v>
      </c>
      <c r="I119">
        <v>3271</v>
      </c>
      <c r="J119">
        <v>0</v>
      </c>
      <c r="K119">
        <v>1</v>
      </c>
      <c r="L119">
        <f t="shared" si="6"/>
        <v>4534.5104082522394</v>
      </c>
      <c r="M119">
        <f t="shared" si="7"/>
        <v>-346.48959174776064</v>
      </c>
      <c r="N119">
        <f t="shared" si="8"/>
        <v>346.48959174776064</v>
      </c>
      <c r="O119" s="8">
        <f t="shared" si="9"/>
        <v>7.0987418919844419E-2</v>
      </c>
      <c r="P119">
        <v>1188</v>
      </c>
      <c r="Q119">
        <f t="shared" si="10"/>
        <v>24947.250605838766</v>
      </c>
      <c r="R119">
        <f t="shared" si="11"/>
        <v>21384</v>
      </c>
    </row>
    <row r="120" spans="1:18" x14ac:dyDescent="0.35">
      <c r="A120" s="1">
        <v>41034</v>
      </c>
      <c r="B120">
        <v>4563</v>
      </c>
      <c r="C120">
        <v>4881</v>
      </c>
      <c r="D120">
        <v>1</v>
      </c>
      <c r="E120">
        <v>0</v>
      </c>
      <c r="F120">
        <v>0</v>
      </c>
      <c r="G120">
        <v>0</v>
      </c>
      <c r="H120">
        <v>4621.666666666667</v>
      </c>
      <c r="I120">
        <v>3536</v>
      </c>
      <c r="J120">
        <v>0</v>
      </c>
      <c r="K120">
        <v>1</v>
      </c>
      <c r="L120">
        <f t="shared" si="6"/>
        <v>4772.745831561203</v>
      </c>
      <c r="M120">
        <f t="shared" si="7"/>
        <v>209.74583156120298</v>
      </c>
      <c r="N120">
        <f t="shared" si="8"/>
        <v>209.74583156120298</v>
      </c>
      <c r="O120" s="8">
        <f t="shared" si="9"/>
        <v>4.5966651668026076E-2</v>
      </c>
      <c r="P120">
        <v>1440</v>
      </c>
      <c r="Q120">
        <f t="shared" si="10"/>
        <v>3775.4249681016536</v>
      </c>
      <c r="R120">
        <f t="shared" si="11"/>
        <v>25920</v>
      </c>
    </row>
    <row r="121" spans="1:18" x14ac:dyDescent="0.35">
      <c r="A121" s="1">
        <v>41035</v>
      </c>
      <c r="B121">
        <v>5394</v>
      </c>
      <c r="C121">
        <v>4563</v>
      </c>
      <c r="D121">
        <v>1</v>
      </c>
      <c r="E121">
        <v>0</v>
      </c>
      <c r="F121">
        <v>0</v>
      </c>
      <c r="G121">
        <v>0</v>
      </c>
      <c r="H121">
        <v>4759</v>
      </c>
      <c r="I121">
        <v>3774</v>
      </c>
      <c r="J121">
        <v>0</v>
      </c>
      <c r="K121">
        <v>1</v>
      </c>
      <c r="L121">
        <f t="shared" si="6"/>
        <v>4822.2740380745299</v>
      </c>
      <c r="M121">
        <f t="shared" si="7"/>
        <v>-571.72596192547007</v>
      </c>
      <c r="N121">
        <f t="shared" si="8"/>
        <v>571.72596192547007</v>
      </c>
      <c r="O121" s="8">
        <f t="shared" si="9"/>
        <v>0.1059929480766537</v>
      </c>
      <c r="P121">
        <v>1295</v>
      </c>
      <c r="Q121">
        <f t="shared" si="10"/>
        <v>41164.269258633845</v>
      </c>
      <c r="R121">
        <f t="shared" si="11"/>
        <v>23310</v>
      </c>
    </row>
    <row r="122" spans="1:18" x14ac:dyDescent="0.35">
      <c r="A122" s="1">
        <v>41036</v>
      </c>
      <c r="B122">
        <v>4018</v>
      </c>
      <c r="C122">
        <v>5394</v>
      </c>
      <c r="D122">
        <v>0</v>
      </c>
      <c r="E122">
        <v>1</v>
      </c>
      <c r="F122">
        <v>0</v>
      </c>
      <c r="G122">
        <v>0</v>
      </c>
      <c r="H122">
        <v>4946</v>
      </c>
      <c r="I122">
        <v>2954</v>
      </c>
      <c r="J122">
        <v>0</v>
      </c>
      <c r="K122">
        <v>1</v>
      </c>
      <c r="L122">
        <f t="shared" si="6"/>
        <v>3596.9961666566769</v>
      </c>
      <c r="M122">
        <f t="shared" si="7"/>
        <v>-421.00383334332309</v>
      </c>
      <c r="N122">
        <f t="shared" si="8"/>
        <v>421.00383334332309</v>
      </c>
      <c r="O122" s="8">
        <f t="shared" si="9"/>
        <v>0.10477945080719839</v>
      </c>
      <c r="P122">
        <v>913</v>
      </c>
      <c r="Q122">
        <f t="shared" si="10"/>
        <v>30312.276000719263</v>
      </c>
      <c r="R122">
        <f t="shared" si="11"/>
        <v>16434</v>
      </c>
    </row>
    <row r="123" spans="1:18" x14ac:dyDescent="0.35">
      <c r="A123" s="1">
        <v>41037</v>
      </c>
      <c r="B123">
        <v>4112</v>
      </c>
      <c r="C123">
        <v>4018</v>
      </c>
      <c r="D123">
        <v>0</v>
      </c>
      <c r="E123">
        <v>0</v>
      </c>
      <c r="F123">
        <v>0</v>
      </c>
      <c r="G123">
        <v>0</v>
      </c>
      <c r="H123">
        <v>4658.333333333333</v>
      </c>
      <c r="I123">
        <v>4732</v>
      </c>
      <c r="J123">
        <v>0</v>
      </c>
      <c r="K123">
        <v>1</v>
      </c>
      <c r="L123">
        <f t="shared" si="6"/>
        <v>4167.2397525529268</v>
      </c>
      <c r="M123">
        <f t="shared" si="7"/>
        <v>55.239752552926802</v>
      </c>
      <c r="N123">
        <f t="shared" si="8"/>
        <v>55.239752552926802</v>
      </c>
      <c r="O123" s="8">
        <f t="shared" si="9"/>
        <v>1.3433791963260409E-2</v>
      </c>
      <c r="P123">
        <v>955</v>
      </c>
      <c r="Q123">
        <f t="shared" si="10"/>
        <v>994.31554595268244</v>
      </c>
      <c r="R123">
        <f t="shared" si="11"/>
        <v>17190</v>
      </c>
    </row>
    <row r="124" spans="1:18" x14ac:dyDescent="0.35">
      <c r="A124" s="1">
        <v>41038</v>
      </c>
      <c r="B124">
        <v>4315</v>
      </c>
      <c r="C124">
        <v>4112</v>
      </c>
      <c r="D124">
        <v>0</v>
      </c>
      <c r="E124">
        <v>0</v>
      </c>
      <c r="F124">
        <v>0</v>
      </c>
      <c r="G124">
        <v>0</v>
      </c>
      <c r="H124">
        <v>4508</v>
      </c>
      <c r="I124">
        <v>4151</v>
      </c>
      <c r="J124">
        <v>0</v>
      </c>
      <c r="K124">
        <v>1</v>
      </c>
      <c r="L124">
        <f t="shared" si="6"/>
        <v>4001.7525451265319</v>
      </c>
      <c r="M124">
        <f t="shared" si="7"/>
        <v>-313.24745487346809</v>
      </c>
      <c r="N124">
        <f t="shared" si="8"/>
        <v>313.24745487346809</v>
      </c>
      <c r="O124" s="8">
        <f t="shared" si="9"/>
        <v>7.2595006923167574E-2</v>
      </c>
      <c r="P124">
        <v>902</v>
      </c>
      <c r="Q124">
        <f t="shared" si="10"/>
        <v>22553.816750889702</v>
      </c>
      <c r="R124">
        <f t="shared" si="11"/>
        <v>16236</v>
      </c>
    </row>
    <row r="125" spans="1:18" x14ac:dyDescent="0.35">
      <c r="A125" s="1">
        <v>41039</v>
      </c>
      <c r="B125">
        <v>4869</v>
      </c>
      <c r="C125">
        <v>4315</v>
      </c>
      <c r="D125">
        <v>0</v>
      </c>
      <c r="E125">
        <v>0</v>
      </c>
      <c r="F125">
        <v>1</v>
      </c>
      <c r="G125">
        <v>0</v>
      </c>
      <c r="H125">
        <v>4148.333333333333</v>
      </c>
      <c r="I125">
        <v>4833</v>
      </c>
      <c r="J125">
        <v>0</v>
      </c>
      <c r="K125">
        <v>1</v>
      </c>
      <c r="L125">
        <f t="shared" si="6"/>
        <v>4563.4624200406824</v>
      </c>
      <c r="M125">
        <f t="shared" si="7"/>
        <v>-305.53757995931755</v>
      </c>
      <c r="N125">
        <f t="shared" si="8"/>
        <v>305.53757995931755</v>
      </c>
      <c r="O125" s="8">
        <f t="shared" si="9"/>
        <v>6.2751608124731476E-2</v>
      </c>
      <c r="P125">
        <v>777</v>
      </c>
      <c r="Q125">
        <f t="shared" si="10"/>
        <v>21998.705757070864</v>
      </c>
      <c r="R125">
        <f t="shared" si="11"/>
        <v>13986</v>
      </c>
    </row>
    <row r="126" spans="1:18" x14ac:dyDescent="0.35">
      <c r="A126" s="1">
        <v>41040</v>
      </c>
      <c r="B126">
        <v>4844</v>
      </c>
      <c r="C126">
        <v>4869</v>
      </c>
      <c r="D126">
        <v>0</v>
      </c>
      <c r="E126">
        <v>0</v>
      </c>
      <c r="F126">
        <v>0</v>
      </c>
      <c r="G126">
        <v>1</v>
      </c>
      <c r="H126">
        <v>4432</v>
      </c>
      <c r="I126">
        <v>4881</v>
      </c>
      <c r="J126">
        <v>0</v>
      </c>
      <c r="K126">
        <v>1</v>
      </c>
      <c r="L126">
        <f t="shared" si="6"/>
        <v>4819.295757057901</v>
      </c>
      <c r="M126">
        <f t="shared" si="7"/>
        <v>-24.704242942098972</v>
      </c>
      <c r="N126">
        <f t="shared" si="8"/>
        <v>24.704242942098972</v>
      </c>
      <c r="O126" s="8">
        <f t="shared" si="9"/>
        <v>5.0999675768164682E-3</v>
      </c>
      <c r="P126">
        <v>1476</v>
      </c>
      <c r="Q126">
        <f t="shared" si="10"/>
        <v>1778.705491831126</v>
      </c>
      <c r="R126">
        <f t="shared" si="11"/>
        <v>26568</v>
      </c>
    </row>
    <row r="127" spans="1:18" x14ac:dyDescent="0.35">
      <c r="A127" s="1">
        <v>41041</v>
      </c>
      <c r="B127">
        <v>5278</v>
      </c>
      <c r="C127">
        <v>4844</v>
      </c>
      <c r="D127">
        <v>1</v>
      </c>
      <c r="E127">
        <v>0</v>
      </c>
      <c r="F127">
        <v>0</v>
      </c>
      <c r="G127">
        <v>0</v>
      </c>
      <c r="H127">
        <v>4676</v>
      </c>
      <c r="I127">
        <v>4563</v>
      </c>
      <c r="J127">
        <v>0</v>
      </c>
      <c r="K127">
        <v>1</v>
      </c>
      <c r="L127">
        <f t="shared" si="6"/>
        <v>5002.1583352252301</v>
      </c>
      <c r="M127">
        <f t="shared" si="7"/>
        <v>-275.84166477476992</v>
      </c>
      <c r="N127">
        <f t="shared" si="8"/>
        <v>275.84166477476992</v>
      </c>
      <c r="O127" s="8">
        <f t="shared" si="9"/>
        <v>5.2262535955810902E-2</v>
      </c>
      <c r="P127">
        <v>891</v>
      </c>
      <c r="Q127">
        <f t="shared" si="10"/>
        <v>19860.599863783435</v>
      </c>
      <c r="R127">
        <f t="shared" si="11"/>
        <v>16038</v>
      </c>
    </row>
    <row r="128" spans="1:18" x14ac:dyDescent="0.35">
      <c r="A128" s="1">
        <v>41042</v>
      </c>
      <c r="B128">
        <v>7177</v>
      </c>
      <c r="C128">
        <v>5278</v>
      </c>
      <c r="D128">
        <v>1</v>
      </c>
      <c r="E128">
        <v>0</v>
      </c>
      <c r="F128">
        <v>0</v>
      </c>
      <c r="G128">
        <v>0</v>
      </c>
      <c r="H128">
        <v>4997</v>
      </c>
      <c r="I128">
        <v>5394</v>
      </c>
      <c r="J128">
        <v>0</v>
      </c>
      <c r="K128">
        <v>1</v>
      </c>
      <c r="L128">
        <f t="shared" si="6"/>
        <v>5381.4726135164492</v>
      </c>
      <c r="M128">
        <f t="shared" si="7"/>
        <v>-1795.5273864835508</v>
      </c>
      <c r="N128">
        <f t="shared" si="8"/>
        <v>1795.5273864835508</v>
      </c>
      <c r="O128" s="8">
        <f t="shared" si="9"/>
        <v>0.25017798334729702</v>
      </c>
      <c r="P128">
        <v>545</v>
      </c>
      <c r="Q128">
        <f t="shared" si="10"/>
        <v>129277.97182681566</v>
      </c>
      <c r="R128">
        <f t="shared" si="11"/>
        <v>9810</v>
      </c>
    </row>
    <row r="129" spans="1:18" x14ac:dyDescent="0.35">
      <c r="A129" s="1">
        <v>41043</v>
      </c>
      <c r="B129">
        <v>3609</v>
      </c>
      <c r="C129">
        <v>7177</v>
      </c>
      <c r="D129">
        <v>0</v>
      </c>
      <c r="E129">
        <v>1</v>
      </c>
      <c r="F129">
        <v>0</v>
      </c>
      <c r="G129">
        <v>0</v>
      </c>
      <c r="H129">
        <v>5766.333333333333</v>
      </c>
      <c r="I129">
        <v>4018</v>
      </c>
      <c r="J129">
        <v>0</v>
      </c>
      <c r="K129">
        <v>1</v>
      </c>
      <c r="L129">
        <f t="shared" si="6"/>
        <v>4463.8066613632063</v>
      </c>
      <c r="M129">
        <f t="shared" si="7"/>
        <v>854.80666136320633</v>
      </c>
      <c r="N129">
        <f t="shared" si="8"/>
        <v>854.80666136320633</v>
      </c>
      <c r="O129" s="8">
        <f t="shared" si="9"/>
        <v>0.23685415942455149</v>
      </c>
      <c r="P129">
        <v>1371</v>
      </c>
      <c r="Q129">
        <f t="shared" si="10"/>
        <v>15386.519904537714</v>
      </c>
      <c r="R129">
        <f t="shared" si="11"/>
        <v>24678</v>
      </c>
    </row>
    <row r="130" spans="1:18" x14ac:dyDescent="0.35">
      <c r="A130" s="1">
        <v>41044</v>
      </c>
      <c r="B130">
        <v>4596</v>
      </c>
      <c r="C130">
        <v>3609</v>
      </c>
      <c r="D130">
        <v>0</v>
      </c>
      <c r="E130">
        <v>0</v>
      </c>
      <c r="F130">
        <v>0</v>
      </c>
      <c r="G130">
        <v>0</v>
      </c>
      <c r="H130">
        <v>5354.666666666667</v>
      </c>
      <c r="I130">
        <v>4112</v>
      </c>
      <c r="J130">
        <v>0</v>
      </c>
      <c r="K130">
        <v>1</v>
      </c>
      <c r="L130">
        <f t="shared" ref="L130:L193" si="12">$W$2+SUMPRODUCT(C130:K130,$X$2:$AF$2)</f>
        <v>4248.8885034972409</v>
      </c>
      <c r="M130">
        <f t="shared" ref="M130:M193" si="13">L130-B130</f>
        <v>-347.11149650275911</v>
      </c>
      <c r="N130">
        <f t="shared" ref="N130:N193" si="14">ABS(L130-B130)</f>
        <v>347.11149650275911</v>
      </c>
      <c r="O130" s="8">
        <f t="shared" ref="O130:O193" si="15">N130/B130</f>
        <v>7.5524694626361855E-2</v>
      </c>
      <c r="P130">
        <v>729</v>
      </c>
      <c r="Q130">
        <f t="shared" si="10"/>
        <v>24992.027748198656</v>
      </c>
      <c r="R130">
        <f t="shared" si="11"/>
        <v>13122</v>
      </c>
    </row>
    <row r="131" spans="1:18" x14ac:dyDescent="0.35">
      <c r="A131" s="1">
        <v>41045</v>
      </c>
      <c r="B131">
        <v>4910</v>
      </c>
      <c r="C131">
        <v>4596</v>
      </c>
      <c r="D131">
        <v>0</v>
      </c>
      <c r="E131">
        <v>0</v>
      </c>
      <c r="F131">
        <v>0</v>
      </c>
      <c r="G131">
        <v>0</v>
      </c>
      <c r="H131">
        <v>5127.333333333333</v>
      </c>
      <c r="I131">
        <v>4315</v>
      </c>
      <c r="J131">
        <v>0</v>
      </c>
      <c r="K131">
        <v>1</v>
      </c>
      <c r="L131">
        <f t="shared" si="12"/>
        <v>4371.9441787166106</v>
      </c>
      <c r="M131">
        <f t="shared" si="13"/>
        <v>-538.05582128338938</v>
      </c>
      <c r="N131">
        <f t="shared" si="14"/>
        <v>538.05582128338938</v>
      </c>
      <c r="O131" s="8">
        <f t="shared" si="15"/>
        <v>0.10958367032248256</v>
      </c>
      <c r="P131">
        <v>683</v>
      </c>
      <c r="Q131">
        <f t="shared" ref="Q131:Q194" si="16">IF(M131&lt;0,-72*M131,M131*18)</f>
        <v>38740.019132404035</v>
      </c>
      <c r="R131">
        <f t="shared" ref="R131:R194" si="17">P131*18</f>
        <v>12294</v>
      </c>
    </row>
    <row r="132" spans="1:18" x14ac:dyDescent="0.35">
      <c r="A132" s="1">
        <v>41046</v>
      </c>
      <c r="B132">
        <v>5297</v>
      </c>
      <c r="C132">
        <v>4910</v>
      </c>
      <c r="D132">
        <v>0</v>
      </c>
      <c r="E132">
        <v>0</v>
      </c>
      <c r="F132">
        <v>1</v>
      </c>
      <c r="G132">
        <v>0</v>
      </c>
      <c r="H132">
        <v>4371.666666666667</v>
      </c>
      <c r="I132">
        <v>4869</v>
      </c>
      <c r="J132">
        <v>0</v>
      </c>
      <c r="K132">
        <v>1</v>
      </c>
      <c r="L132">
        <f t="shared" si="12"/>
        <v>4765.8322518235582</v>
      </c>
      <c r="M132">
        <f t="shared" si="13"/>
        <v>-531.16774817644182</v>
      </c>
      <c r="N132">
        <f t="shared" si="14"/>
        <v>531.16774817644182</v>
      </c>
      <c r="O132" s="8">
        <f t="shared" si="15"/>
        <v>0.10027709046185422</v>
      </c>
      <c r="P132">
        <v>768</v>
      </c>
      <c r="Q132">
        <f t="shared" si="16"/>
        <v>38244.077868703811</v>
      </c>
      <c r="R132">
        <f t="shared" si="17"/>
        <v>13824</v>
      </c>
    </row>
    <row r="133" spans="1:18" x14ac:dyDescent="0.35">
      <c r="A133" s="1">
        <v>41047</v>
      </c>
      <c r="B133">
        <v>5306</v>
      </c>
      <c r="C133">
        <v>5297</v>
      </c>
      <c r="D133">
        <v>0</v>
      </c>
      <c r="E133">
        <v>0</v>
      </c>
      <c r="F133">
        <v>0</v>
      </c>
      <c r="G133">
        <v>1</v>
      </c>
      <c r="H133">
        <v>4934.333333333333</v>
      </c>
      <c r="I133">
        <v>4844</v>
      </c>
      <c r="J133">
        <v>0</v>
      </c>
      <c r="K133">
        <v>1</v>
      </c>
      <c r="L133">
        <f t="shared" si="12"/>
        <v>5090.3599033727032</v>
      </c>
      <c r="M133">
        <f t="shared" si="13"/>
        <v>-215.64009662729677</v>
      </c>
      <c r="N133">
        <f t="shared" si="14"/>
        <v>215.64009662729677</v>
      </c>
      <c r="O133" s="8">
        <f t="shared" si="15"/>
        <v>4.0640802229041983E-2</v>
      </c>
      <c r="P133">
        <v>890</v>
      </c>
      <c r="Q133">
        <f t="shared" si="16"/>
        <v>15526.086957165367</v>
      </c>
      <c r="R133">
        <f t="shared" si="17"/>
        <v>16020</v>
      </c>
    </row>
    <row r="134" spans="1:18" x14ac:dyDescent="0.35">
      <c r="A134" s="1">
        <v>41048</v>
      </c>
      <c r="B134">
        <v>5362</v>
      </c>
      <c r="C134">
        <v>5306</v>
      </c>
      <c r="D134">
        <v>1</v>
      </c>
      <c r="E134">
        <v>0</v>
      </c>
      <c r="F134">
        <v>0</v>
      </c>
      <c r="G134">
        <v>0</v>
      </c>
      <c r="H134">
        <v>5171</v>
      </c>
      <c r="I134">
        <v>5278</v>
      </c>
      <c r="J134">
        <v>0</v>
      </c>
      <c r="K134">
        <v>1</v>
      </c>
      <c r="L134">
        <f t="shared" si="12"/>
        <v>5432.8013370877015</v>
      </c>
      <c r="M134">
        <f t="shared" si="13"/>
        <v>70.80133708770154</v>
      </c>
      <c r="N134">
        <f t="shared" si="14"/>
        <v>70.80133708770154</v>
      </c>
      <c r="O134" s="8">
        <f t="shared" si="15"/>
        <v>1.3204277711246092E-2</v>
      </c>
      <c r="P134">
        <v>931</v>
      </c>
      <c r="Q134">
        <f t="shared" si="16"/>
        <v>1274.4240675786277</v>
      </c>
      <c r="R134">
        <f t="shared" si="17"/>
        <v>16758</v>
      </c>
    </row>
    <row r="135" spans="1:18" x14ac:dyDescent="0.35">
      <c r="A135" s="1">
        <v>41049</v>
      </c>
      <c r="B135">
        <v>5483</v>
      </c>
      <c r="C135">
        <v>5362</v>
      </c>
      <c r="D135">
        <v>1</v>
      </c>
      <c r="E135">
        <v>0</v>
      </c>
      <c r="F135">
        <v>0</v>
      </c>
      <c r="G135">
        <v>0</v>
      </c>
      <c r="H135">
        <v>5321.666666666667</v>
      </c>
      <c r="I135">
        <v>7177</v>
      </c>
      <c r="J135">
        <v>0</v>
      </c>
      <c r="K135">
        <v>1</v>
      </c>
      <c r="L135">
        <f t="shared" si="12"/>
        <v>5899.1706432431756</v>
      </c>
      <c r="M135">
        <f t="shared" si="13"/>
        <v>416.17064324317562</v>
      </c>
      <c r="N135">
        <f t="shared" si="14"/>
        <v>416.17064324317562</v>
      </c>
      <c r="O135" s="8">
        <f t="shared" si="15"/>
        <v>7.5901995849566958E-2</v>
      </c>
      <c r="P135">
        <v>741</v>
      </c>
      <c r="Q135">
        <f t="shared" si="16"/>
        <v>7491.0715783771611</v>
      </c>
      <c r="R135">
        <f t="shared" si="17"/>
        <v>13338</v>
      </c>
    </row>
    <row r="136" spans="1:18" x14ac:dyDescent="0.35">
      <c r="A136" s="1">
        <v>41050</v>
      </c>
      <c r="B136">
        <v>3884</v>
      </c>
      <c r="C136">
        <v>5483</v>
      </c>
      <c r="D136">
        <v>0</v>
      </c>
      <c r="E136">
        <v>1</v>
      </c>
      <c r="F136">
        <v>0</v>
      </c>
      <c r="G136">
        <v>0</v>
      </c>
      <c r="H136">
        <v>5383.666666666667</v>
      </c>
      <c r="I136">
        <v>3609</v>
      </c>
      <c r="J136">
        <v>0</v>
      </c>
      <c r="K136">
        <v>1</v>
      </c>
      <c r="L136">
        <f t="shared" si="12"/>
        <v>3926.513601200998</v>
      </c>
      <c r="M136">
        <f t="shared" si="13"/>
        <v>42.513601200997982</v>
      </c>
      <c r="N136">
        <f t="shared" si="14"/>
        <v>42.513601200997982</v>
      </c>
      <c r="O136" s="8">
        <f t="shared" si="15"/>
        <v>1.0945829351441293E-2</v>
      </c>
      <c r="P136">
        <v>1133</v>
      </c>
      <c r="Q136">
        <f t="shared" si="16"/>
        <v>765.24482161796368</v>
      </c>
      <c r="R136">
        <f t="shared" si="17"/>
        <v>20394</v>
      </c>
    </row>
    <row r="137" spans="1:18" x14ac:dyDescent="0.35">
      <c r="A137" s="1">
        <v>41051</v>
      </c>
      <c r="B137">
        <v>4569</v>
      </c>
      <c r="C137">
        <v>3884</v>
      </c>
      <c r="D137">
        <v>0</v>
      </c>
      <c r="E137">
        <v>0</v>
      </c>
      <c r="F137">
        <v>0</v>
      </c>
      <c r="G137">
        <v>0</v>
      </c>
      <c r="H137">
        <v>4909.666666666667</v>
      </c>
      <c r="I137">
        <v>4596</v>
      </c>
      <c r="J137">
        <v>0</v>
      </c>
      <c r="K137">
        <v>1</v>
      </c>
      <c r="L137">
        <f t="shared" si="12"/>
        <v>4217.3771508687614</v>
      </c>
      <c r="M137">
        <f t="shared" si="13"/>
        <v>-351.62284913123858</v>
      </c>
      <c r="N137">
        <f t="shared" si="14"/>
        <v>351.62284913123858</v>
      </c>
      <c r="O137" s="8">
        <f t="shared" si="15"/>
        <v>7.6958382388102126E-2</v>
      </c>
      <c r="P137">
        <v>876</v>
      </c>
      <c r="Q137">
        <f t="shared" si="16"/>
        <v>25316.845137449178</v>
      </c>
      <c r="R137">
        <f t="shared" si="17"/>
        <v>15768</v>
      </c>
    </row>
    <row r="138" spans="1:18" x14ac:dyDescent="0.35">
      <c r="A138" s="1">
        <v>41052</v>
      </c>
      <c r="B138">
        <v>4568</v>
      </c>
      <c r="C138">
        <v>4569</v>
      </c>
      <c r="D138">
        <v>0</v>
      </c>
      <c r="E138">
        <v>0</v>
      </c>
      <c r="F138">
        <v>0</v>
      </c>
      <c r="G138">
        <v>0</v>
      </c>
      <c r="H138">
        <v>4645.333333333333</v>
      </c>
      <c r="I138">
        <v>4910</v>
      </c>
      <c r="J138">
        <v>0</v>
      </c>
      <c r="K138">
        <v>1</v>
      </c>
      <c r="L138">
        <f t="shared" si="12"/>
        <v>4295.6074885388371</v>
      </c>
      <c r="M138">
        <f t="shared" si="13"/>
        <v>-272.39251146116294</v>
      </c>
      <c r="N138">
        <f t="shared" si="14"/>
        <v>272.39251146116294</v>
      </c>
      <c r="O138" s="8">
        <f t="shared" si="15"/>
        <v>5.9630584820744952E-2</v>
      </c>
      <c r="P138">
        <v>914</v>
      </c>
      <c r="Q138">
        <f t="shared" si="16"/>
        <v>19612.260825203732</v>
      </c>
      <c r="R138">
        <f t="shared" si="17"/>
        <v>16452</v>
      </c>
    </row>
    <row r="139" spans="1:18" x14ac:dyDescent="0.35">
      <c r="A139" s="1">
        <v>41053</v>
      </c>
      <c r="B139">
        <v>5522</v>
      </c>
      <c r="C139">
        <v>4568</v>
      </c>
      <c r="D139">
        <v>0</v>
      </c>
      <c r="E139">
        <v>0</v>
      </c>
      <c r="F139">
        <v>1</v>
      </c>
      <c r="G139">
        <v>0</v>
      </c>
      <c r="H139">
        <v>4340.333333333333</v>
      </c>
      <c r="I139">
        <v>5297</v>
      </c>
      <c r="J139">
        <v>0</v>
      </c>
      <c r="K139">
        <v>1</v>
      </c>
      <c r="L139">
        <f t="shared" si="12"/>
        <v>4782.3056156477887</v>
      </c>
      <c r="M139">
        <f t="shared" si="13"/>
        <v>-739.69438435221127</v>
      </c>
      <c r="N139">
        <f t="shared" si="14"/>
        <v>739.69438435221127</v>
      </c>
      <c r="O139" s="8">
        <f t="shared" si="15"/>
        <v>0.13395407177693069</v>
      </c>
      <c r="P139">
        <v>227</v>
      </c>
      <c r="Q139">
        <f t="shared" si="16"/>
        <v>53257.995673359212</v>
      </c>
      <c r="R139">
        <f t="shared" si="17"/>
        <v>4086</v>
      </c>
    </row>
    <row r="140" spans="1:18" x14ac:dyDescent="0.35">
      <c r="A140" s="1">
        <v>41054</v>
      </c>
      <c r="B140">
        <v>5481</v>
      </c>
      <c r="C140">
        <v>5522</v>
      </c>
      <c r="D140">
        <v>0</v>
      </c>
      <c r="E140">
        <v>0</v>
      </c>
      <c r="F140">
        <v>0</v>
      </c>
      <c r="G140">
        <v>1</v>
      </c>
      <c r="H140">
        <v>4886.333333333333</v>
      </c>
      <c r="I140">
        <v>5306</v>
      </c>
      <c r="J140">
        <v>0</v>
      </c>
      <c r="K140">
        <v>1</v>
      </c>
      <c r="L140">
        <f t="shared" si="12"/>
        <v>5206.5319908867486</v>
      </c>
      <c r="M140">
        <f t="shared" si="13"/>
        <v>-274.46800911325136</v>
      </c>
      <c r="N140">
        <f t="shared" si="14"/>
        <v>274.46800911325136</v>
      </c>
      <c r="O140" s="8">
        <f t="shared" si="15"/>
        <v>5.0076265118272463E-2</v>
      </c>
      <c r="P140">
        <v>959</v>
      </c>
      <c r="Q140">
        <f t="shared" si="16"/>
        <v>19761.696656154098</v>
      </c>
      <c r="R140">
        <f t="shared" si="17"/>
        <v>17262</v>
      </c>
    </row>
    <row r="141" spans="1:18" x14ac:dyDescent="0.35">
      <c r="A141" s="1">
        <v>41055</v>
      </c>
      <c r="B141">
        <v>5617</v>
      </c>
      <c r="C141">
        <v>5481</v>
      </c>
      <c r="D141">
        <v>1</v>
      </c>
      <c r="E141">
        <v>0</v>
      </c>
      <c r="F141">
        <v>0</v>
      </c>
      <c r="G141">
        <v>0</v>
      </c>
      <c r="H141">
        <v>5190.333333333333</v>
      </c>
      <c r="I141">
        <v>5362</v>
      </c>
      <c r="J141">
        <v>0</v>
      </c>
      <c r="K141">
        <v>1</v>
      </c>
      <c r="L141">
        <f t="shared" si="12"/>
        <v>5488.8075722545018</v>
      </c>
      <c r="M141">
        <f t="shared" si="13"/>
        <v>-128.19242774549821</v>
      </c>
      <c r="N141">
        <f t="shared" si="14"/>
        <v>128.19242774549821</v>
      </c>
      <c r="O141" s="8">
        <f t="shared" si="15"/>
        <v>2.2822223205536445E-2</v>
      </c>
      <c r="P141">
        <v>1070</v>
      </c>
      <c r="Q141">
        <f t="shared" si="16"/>
        <v>9229.8547976758709</v>
      </c>
      <c r="R141">
        <f t="shared" si="17"/>
        <v>19260</v>
      </c>
    </row>
    <row r="142" spans="1:18" x14ac:dyDescent="0.35">
      <c r="A142" s="1">
        <v>41056</v>
      </c>
      <c r="B142">
        <v>4964</v>
      </c>
      <c r="C142">
        <v>5617</v>
      </c>
      <c r="D142">
        <v>1</v>
      </c>
      <c r="E142">
        <v>0</v>
      </c>
      <c r="F142">
        <v>0</v>
      </c>
      <c r="G142">
        <v>0</v>
      </c>
      <c r="H142">
        <v>5540</v>
      </c>
      <c r="I142">
        <v>5483</v>
      </c>
      <c r="J142">
        <v>0</v>
      </c>
      <c r="K142">
        <v>1</v>
      </c>
      <c r="L142">
        <f t="shared" si="12"/>
        <v>5679.6703646809292</v>
      </c>
      <c r="M142">
        <f t="shared" si="13"/>
        <v>715.6703646809292</v>
      </c>
      <c r="N142">
        <f t="shared" si="14"/>
        <v>715.6703646809292</v>
      </c>
      <c r="O142" s="8">
        <f t="shared" si="15"/>
        <v>0.14417211214361991</v>
      </c>
      <c r="P142">
        <v>1623</v>
      </c>
      <c r="Q142">
        <f t="shared" si="16"/>
        <v>12882.066564256726</v>
      </c>
      <c r="R142">
        <f t="shared" si="17"/>
        <v>29214</v>
      </c>
    </row>
    <row r="143" spans="1:18" x14ac:dyDescent="0.35">
      <c r="A143" s="1">
        <v>41057</v>
      </c>
      <c r="B143">
        <v>3782</v>
      </c>
      <c r="C143">
        <v>4964</v>
      </c>
      <c r="D143">
        <v>0</v>
      </c>
      <c r="E143">
        <v>1</v>
      </c>
      <c r="F143">
        <v>0</v>
      </c>
      <c r="G143">
        <v>0</v>
      </c>
      <c r="H143">
        <v>5354</v>
      </c>
      <c r="I143">
        <v>3884</v>
      </c>
      <c r="J143">
        <v>0</v>
      </c>
      <c r="K143">
        <v>1</v>
      </c>
      <c r="L143">
        <f t="shared" si="12"/>
        <v>3880.7797091207958</v>
      </c>
      <c r="M143">
        <f t="shared" si="13"/>
        <v>98.779709120795815</v>
      </c>
      <c r="N143">
        <f t="shared" si="14"/>
        <v>98.779709120795815</v>
      </c>
      <c r="O143" s="8">
        <f t="shared" si="15"/>
        <v>2.6118378931992547E-2</v>
      </c>
      <c r="P143">
        <v>1334</v>
      </c>
      <c r="Q143">
        <f t="shared" si="16"/>
        <v>1778.0347641743247</v>
      </c>
      <c r="R143">
        <f t="shared" si="17"/>
        <v>24012</v>
      </c>
    </row>
    <row r="144" spans="1:18" x14ac:dyDescent="0.35">
      <c r="A144" s="1">
        <v>41058</v>
      </c>
      <c r="B144">
        <v>4148</v>
      </c>
      <c r="C144">
        <v>3782</v>
      </c>
      <c r="D144">
        <v>0</v>
      </c>
      <c r="E144">
        <v>0</v>
      </c>
      <c r="F144">
        <v>0</v>
      </c>
      <c r="G144">
        <v>0</v>
      </c>
      <c r="H144">
        <v>4787.666666666667</v>
      </c>
      <c r="I144">
        <v>4569</v>
      </c>
      <c r="J144">
        <v>1</v>
      </c>
      <c r="K144">
        <v>1</v>
      </c>
      <c r="L144">
        <f t="shared" si="12"/>
        <v>4401.5368926363053</v>
      </c>
      <c r="M144">
        <f t="shared" si="13"/>
        <v>253.53689263630531</v>
      </c>
      <c r="N144">
        <f t="shared" si="14"/>
        <v>253.53689263630531</v>
      </c>
      <c r="O144" s="8">
        <f t="shared" si="15"/>
        <v>6.1122683856389901E-2</v>
      </c>
      <c r="P144">
        <v>1221</v>
      </c>
      <c r="Q144">
        <f t="shared" si="16"/>
        <v>4563.6640674534956</v>
      </c>
      <c r="R144">
        <f t="shared" si="17"/>
        <v>21978</v>
      </c>
    </row>
    <row r="145" spans="1:18" x14ac:dyDescent="0.35">
      <c r="A145" s="1">
        <v>41059</v>
      </c>
      <c r="B145">
        <v>4465</v>
      </c>
      <c r="C145">
        <v>4148</v>
      </c>
      <c r="D145">
        <v>0</v>
      </c>
      <c r="E145">
        <v>0</v>
      </c>
      <c r="F145">
        <v>0</v>
      </c>
      <c r="G145">
        <v>0</v>
      </c>
      <c r="H145">
        <v>4298</v>
      </c>
      <c r="I145">
        <v>4568</v>
      </c>
      <c r="J145">
        <v>1</v>
      </c>
      <c r="K145">
        <v>1</v>
      </c>
      <c r="L145">
        <f t="shared" si="12"/>
        <v>4266.8629936023844</v>
      </c>
      <c r="M145">
        <f t="shared" si="13"/>
        <v>-198.13700639761555</v>
      </c>
      <c r="N145">
        <f t="shared" si="14"/>
        <v>198.13700639761555</v>
      </c>
      <c r="O145" s="8">
        <f t="shared" si="15"/>
        <v>4.4375589338771677E-2</v>
      </c>
      <c r="P145">
        <v>731</v>
      </c>
      <c r="Q145">
        <f t="shared" si="16"/>
        <v>14265.86446062832</v>
      </c>
      <c r="R145">
        <f t="shared" si="17"/>
        <v>13158</v>
      </c>
    </row>
    <row r="146" spans="1:18" x14ac:dyDescent="0.35">
      <c r="A146" s="1">
        <v>41060</v>
      </c>
      <c r="B146">
        <v>4885</v>
      </c>
      <c r="C146">
        <v>4465</v>
      </c>
      <c r="D146">
        <v>0</v>
      </c>
      <c r="E146">
        <v>0</v>
      </c>
      <c r="F146">
        <v>1</v>
      </c>
      <c r="G146">
        <v>0</v>
      </c>
      <c r="H146">
        <v>4131.666666666667</v>
      </c>
      <c r="I146">
        <v>5522</v>
      </c>
      <c r="J146">
        <v>1</v>
      </c>
      <c r="K146">
        <v>1</v>
      </c>
      <c r="L146">
        <f t="shared" si="12"/>
        <v>4983.6126793745161</v>
      </c>
      <c r="M146">
        <f t="shared" si="13"/>
        <v>98.612679374516119</v>
      </c>
      <c r="N146">
        <f t="shared" si="14"/>
        <v>98.612679374516119</v>
      </c>
      <c r="O146" s="8">
        <f t="shared" si="15"/>
        <v>2.0186833034701354E-2</v>
      </c>
      <c r="P146">
        <v>546</v>
      </c>
      <c r="Q146">
        <f t="shared" si="16"/>
        <v>1775.0282287412901</v>
      </c>
      <c r="R146">
        <f t="shared" si="17"/>
        <v>9828</v>
      </c>
    </row>
    <row r="147" spans="1:18" x14ac:dyDescent="0.35">
      <c r="A147" s="1">
        <v>41061</v>
      </c>
      <c r="B147">
        <v>6633</v>
      </c>
      <c r="C147">
        <v>4885</v>
      </c>
      <c r="D147">
        <v>0</v>
      </c>
      <c r="E147">
        <v>0</v>
      </c>
      <c r="F147">
        <v>0</v>
      </c>
      <c r="G147">
        <v>1</v>
      </c>
      <c r="H147">
        <v>4499.333333333333</v>
      </c>
      <c r="I147">
        <v>5481</v>
      </c>
      <c r="J147">
        <v>0</v>
      </c>
      <c r="K147">
        <v>1</v>
      </c>
      <c r="L147">
        <f t="shared" si="12"/>
        <v>4974.3534686542298</v>
      </c>
      <c r="M147">
        <f t="shared" si="13"/>
        <v>-1658.6465313457702</v>
      </c>
      <c r="N147">
        <f t="shared" si="14"/>
        <v>1658.6465313457702</v>
      </c>
      <c r="O147" s="8">
        <f t="shared" si="15"/>
        <v>0.25005978159894016</v>
      </c>
      <c r="P147">
        <v>2869</v>
      </c>
      <c r="Q147">
        <f t="shared" si="16"/>
        <v>119422.55025689545</v>
      </c>
      <c r="R147">
        <f t="shared" si="17"/>
        <v>51642</v>
      </c>
    </row>
    <row r="148" spans="1:18" x14ac:dyDescent="0.35">
      <c r="A148" s="1">
        <v>41062</v>
      </c>
      <c r="B148">
        <v>5081</v>
      </c>
      <c r="C148">
        <v>6633</v>
      </c>
      <c r="D148">
        <v>1</v>
      </c>
      <c r="E148">
        <v>0</v>
      </c>
      <c r="F148">
        <v>0</v>
      </c>
      <c r="G148">
        <v>0</v>
      </c>
      <c r="H148">
        <v>5327.666666666667</v>
      </c>
      <c r="I148">
        <v>5617</v>
      </c>
      <c r="J148">
        <v>0</v>
      </c>
      <c r="K148">
        <v>1</v>
      </c>
      <c r="L148">
        <f t="shared" si="12"/>
        <v>5799.5247565346554</v>
      </c>
      <c r="M148">
        <f t="shared" si="13"/>
        <v>718.52475653465535</v>
      </c>
      <c r="N148">
        <f t="shared" si="14"/>
        <v>718.52475653465535</v>
      </c>
      <c r="O148" s="8">
        <f t="shared" si="15"/>
        <v>0.14141404379741299</v>
      </c>
      <c r="P148">
        <v>1212</v>
      </c>
      <c r="Q148">
        <f t="shared" si="16"/>
        <v>12933.445617623796</v>
      </c>
      <c r="R148">
        <f t="shared" si="17"/>
        <v>21816</v>
      </c>
    </row>
    <row r="149" spans="1:18" x14ac:dyDescent="0.35">
      <c r="A149" s="1">
        <v>41063</v>
      </c>
      <c r="B149">
        <v>4951</v>
      </c>
      <c r="C149">
        <v>5081</v>
      </c>
      <c r="D149">
        <v>1</v>
      </c>
      <c r="E149">
        <v>0</v>
      </c>
      <c r="F149">
        <v>0</v>
      </c>
      <c r="G149">
        <v>0</v>
      </c>
      <c r="H149">
        <v>5533</v>
      </c>
      <c r="I149">
        <v>4964</v>
      </c>
      <c r="J149">
        <v>0</v>
      </c>
      <c r="K149">
        <v>1</v>
      </c>
      <c r="L149">
        <f t="shared" si="12"/>
        <v>5474.8106764560125</v>
      </c>
      <c r="M149">
        <f t="shared" si="13"/>
        <v>523.81067645601252</v>
      </c>
      <c r="N149">
        <f t="shared" si="14"/>
        <v>523.81067645601252</v>
      </c>
      <c r="O149" s="8">
        <f t="shared" si="15"/>
        <v>0.10579896514966926</v>
      </c>
      <c r="P149">
        <v>1540</v>
      </c>
      <c r="Q149">
        <f t="shared" si="16"/>
        <v>9428.5921762082253</v>
      </c>
      <c r="R149">
        <f t="shared" si="17"/>
        <v>27720</v>
      </c>
    </row>
    <row r="150" spans="1:18" x14ac:dyDescent="0.35">
      <c r="A150" s="1">
        <v>41064</v>
      </c>
      <c r="B150">
        <v>4124</v>
      </c>
      <c r="C150">
        <v>4951</v>
      </c>
      <c r="D150">
        <v>0</v>
      </c>
      <c r="E150">
        <v>1</v>
      </c>
      <c r="F150">
        <v>0</v>
      </c>
      <c r="G150">
        <v>0</v>
      </c>
      <c r="H150">
        <v>5555</v>
      </c>
      <c r="I150">
        <v>3782</v>
      </c>
      <c r="J150">
        <v>0</v>
      </c>
      <c r="K150">
        <v>1</v>
      </c>
      <c r="L150">
        <f t="shared" si="12"/>
        <v>3938.7891630353579</v>
      </c>
      <c r="M150">
        <f t="shared" si="13"/>
        <v>-185.21083696464211</v>
      </c>
      <c r="N150">
        <f t="shared" si="14"/>
        <v>185.21083696464211</v>
      </c>
      <c r="O150" s="8">
        <f t="shared" si="15"/>
        <v>4.4910484230029607E-2</v>
      </c>
      <c r="P150">
        <v>1023</v>
      </c>
      <c r="Q150">
        <f t="shared" si="16"/>
        <v>13335.180261454232</v>
      </c>
      <c r="R150">
        <f t="shared" si="17"/>
        <v>18414</v>
      </c>
    </row>
    <row r="151" spans="1:18" x14ac:dyDescent="0.35">
      <c r="A151" s="1">
        <v>41065</v>
      </c>
      <c r="B151">
        <v>4156</v>
      </c>
      <c r="C151">
        <v>4124</v>
      </c>
      <c r="D151">
        <v>0</v>
      </c>
      <c r="E151">
        <v>0</v>
      </c>
      <c r="F151">
        <v>0</v>
      </c>
      <c r="G151">
        <v>0</v>
      </c>
      <c r="H151">
        <v>4718.666666666667</v>
      </c>
      <c r="I151">
        <v>4148</v>
      </c>
      <c r="J151">
        <v>0</v>
      </c>
      <c r="K151">
        <v>1</v>
      </c>
      <c r="L151">
        <f t="shared" si="12"/>
        <v>4088.6801555995607</v>
      </c>
      <c r="M151">
        <f t="shared" si="13"/>
        <v>-67.319844400439251</v>
      </c>
      <c r="N151">
        <f t="shared" si="14"/>
        <v>67.319844400439251</v>
      </c>
      <c r="O151" s="8">
        <f t="shared" si="15"/>
        <v>1.6198230125225997E-2</v>
      </c>
      <c r="P151">
        <v>1406</v>
      </c>
      <c r="Q151">
        <f t="shared" si="16"/>
        <v>4847.0287968316261</v>
      </c>
      <c r="R151">
        <f t="shared" si="17"/>
        <v>25308</v>
      </c>
    </row>
    <row r="152" spans="1:18" x14ac:dyDescent="0.35">
      <c r="A152" s="1">
        <v>41066</v>
      </c>
      <c r="B152">
        <v>4261</v>
      </c>
      <c r="C152">
        <v>4156</v>
      </c>
      <c r="D152">
        <v>0</v>
      </c>
      <c r="E152">
        <v>0</v>
      </c>
      <c r="F152">
        <v>0</v>
      </c>
      <c r="G152">
        <v>0</v>
      </c>
      <c r="H152">
        <v>4410.333333333333</v>
      </c>
      <c r="I152">
        <v>4465</v>
      </c>
      <c r="J152">
        <v>0</v>
      </c>
      <c r="K152">
        <v>1</v>
      </c>
      <c r="L152">
        <f t="shared" si="12"/>
        <v>4035.2360262524053</v>
      </c>
      <c r="M152">
        <f t="shared" si="13"/>
        <v>-225.76397374759472</v>
      </c>
      <c r="N152">
        <f t="shared" si="14"/>
        <v>225.76397374759472</v>
      </c>
      <c r="O152" s="8">
        <f t="shared" si="15"/>
        <v>5.2983800457074563E-2</v>
      </c>
      <c r="P152">
        <v>1465</v>
      </c>
      <c r="Q152">
        <f t="shared" si="16"/>
        <v>16255.00610982682</v>
      </c>
      <c r="R152">
        <f t="shared" si="17"/>
        <v>26370</v>
      </c>
    </row>
    <row r="153" spans="1:18" x14ac:dyDescent="0.35">
      <c r="A153" s="1">
        <v>41067</v>
      </c>
      <c r="B153">
        <v>3967</v>
      </c>
      <c r="C153">
        <v>4261</v>
      </c>
      <c r="D153">
        <v>0</v>
      </c>
      <c r="E153">
        <v>0</v>
      </c>
      <c r="F153">
        <v>1</v>
      </c>
      <c r="G153">
        <v>0</v>
      </c>
      <c r="H153">
        <v>4180.333333333333</v>
      </c>
      <c r="I153">
        <v>4885</v>
      </c>
      <c r="J153">
        <v>0</v>
      </c>
      <c r="K153">
        <v>1</v>
      </c>
      <c r="L153">
        <f t="shared" si="12"/>
        <v>4577.8056862681779</v>
      </c>
      <c r="M153">
        <f t="shared" si="13"/>
        <v>610.80568626817785</v>
      </c>
      <c r="N153">
        <f t="shared" si="14"/>
        <v>610.80568626817785</v>
      </c>
      <c r="O153" s="8">
        <f t="shared" si="15"/>
        <v>0.15397168799298661</v>
      </c>
      <c r="P153">
        <v>1760</v>
      </c>
      <c r="Q153">
        <f t="shared" si="16"/>
        <v>10994.502352827201</v>
      </c>
      <c r="R153">
        <f t="shared" si="17"/>
        <v>31680</v>
      </c>
    </row>
    <row r="154" spans="1:18" x14ac:dyDescent="0.35">
      <c r="A154" s="1">
        <v>41068</v>
      </c>
      <c r="B154">
        <v>4510</v>
      </c>
      <c r="C154">
        <v>3967</v>
      </c>
      <c r="D154">
        <v>0</v>
      </c>
      <c r="E154">
        <v>0</v>
      </c>
      <c r="F154">
        <v>0</v>
      </c>
      <c r="G154">
        <v>1</v>
      </c>
      <c r="H154">
        <v>4128</v>
      </c>
      <c r="I154">
        <v>6633</v>
      </c>
      <c r="J154">
        <v>0</v>
      </c>
      <c r="K154">
        <v>1</v>
      </c>
      <c r="L154">
        <f t="shared" si="12"/>
        <v>4902.7256974691118</v>
      </c>
      <c r="M154">
        <f t="shared" si="13"/>
        <v>392.72569746911176</v>
      </c>
      <c r="N154">
        <f t="shared" si="14"/>
        <v>392.72569746911176</v>
      </c>
      <c r="O154" s="8">
        <f t="shared" si="15"/>
        <v>8.7078868618428326E-2</v>
      </c>
      <c r="P154">
        <v>1099</v>
      </c>
      <c r="Q154">
        <f t="shared" si="16"/>
        <v>7069.0625544440118</v>
      </c>
      <c r="R154">
        <f t="shared" si="17"/>
        <v>19782</v>
      </c>
    </row>
    <row r="155" spans="1:18" x14ac:dyDescent="0.35">
      <c r="A155" s="1">
        <v>41069</v>
      </c>
      <c r="B155">
        <v>4355</v>
      </c>
      <c r="C155">
        <v>4510</v>
      </c>
      <c r="D155">
        <v>1</v>
      </c>
      <c r="E155">
        <v>0</v>
      </c>
      <c r="F155">
        <v>0</v>
      </c>
      <c r="G155">
        <v>0</v>
      </c>
      <c r="H155">
        <v>4246</v>
      </c>
      <c r="I155">
        <v>5081</v>
      </c>
      <c r="J155">
        <v>0</v>
      </c>
      <c r="K155">
        <v>1</v>
      </c>
      <c r="L155">
        <f t="shared" si="12"/>
        <v>4877.0709458984902</v>
      </c>
      <c r="M155">
        <f t="shared" si="13"/>
        <v>522.07094589849021</v>
      </c>
      <c r="N155">
        <f t="shared" si="14"/>
        <v>522.07094589849021</v>
      </c>
      <c r="O155" s="8">
        <f t="shared" si="15"/>
        <v>0.11987851800194953</v>
      </c>
      <c r="P155">
        <v>1772</v>
      </c>
      <c r="Q155">
        <f t="shared" si="16"/>
        <v>9397.2770261728238</v>
      </c>
      <c r="R155">
        <f t="shared" si="17"/>
        <v>31896</v>
      </c>
    </row>
    <row r="156" spans="1:18" x14ac:dyDescent="0.35">
      <c r="A156" s="1">
        <v>41070</v>
      </c>
      <c r="B156">
        <v>4852</v>
      </c>
      <c r="C156">
        <v>4355</v>
      </c>
      <c r="D156">
        <v>1</v>
      </c>
      <c r="E156">
        <v>0</v>
      </c>
      <c r="F156">
        <v>0</v>
      </c>
      <c r="G156">
        <v>0</v>
      </c>
      <c r="H156">
        <v>4277.333333333333</v>
      </c>
      <c r="I156">
        <v>4951</v>
      </c>
      <c r="J156">
        <v>0</v>
      </c>
      <c r="K156">
        <v>1</v>
      </c>
      <c r="L156">
        <f t="shared" si="12"/>
        <v>4835.5422837326569</v>
      </c>
      <c r="M156">
        <f t="shared" si="13"/>
        <v>-16.45771626734313</v>
      </c>
      <c r="N156">
        <f t="shared" si="14"/>
        <v>16.45771626734313</v>
      </c>
      <c r="O156" s="8">
        <f t="shared" si="15"/>
        <v>3.3919448201449156E-3</v>
      </c>
      <c r="P156">
        <v>1224</v>
      </c>
      <c r="Q156">
        <f t="shared" si="16"/>
        <v>1184.9555712487054</v>
      </c>
      <c r="R156">
        <f t="shared" si="17"/>
        <v>22032</v>
      </c>
    </row>
    <row r="157" spans="1:18" x14ac:dyDescent="0.35">
      <c r="A157" s="1">
        <v>41071</v>
      </c>
      <c r="B157">
        <v>3423</v>
      </c>
      <c r="C157">
        <v>4852</v>
      </c>
      <c r="D157">
        <v>0</v>
      </c>
      <c r="E157">
        <v>1</v>
      </c>
      <c r="F157">
        <v>0</v>
      </c>
      <c r="G157">
        <v>0</v>
      </c>
      <c r="H157">
        <v>4572.333333333333</v>
      </c>
      <c r="I157">
        <v>4124</v>
      </c>
      <c r="J157">
        <v>0</v>
      </c>
      <c r="K157">
        <v>1</v>
      </c>
      <c r="L157">
        <f t="shared" si="12"/>
        <v>3594.0722741275031</v>
      </c>
      <c r="M157">
        <f t="shared" si="13"/>
        <v>171.07227412750308</v>
      </c>
      <c r="N157">
        <f t="shared" si="14"/>
        <v>171.07227412750308</v>
      </c>
      <c r="O157" s="8">
        <f t="shared" si="15"/>
        <v>4.9977293055069552E-2</v>
      </c>
      <c r="P157">
        <v>1556</v>
      </c>
      <c r="Q157">
        <f t="shared" si="16"/>
        <v>3079.3009342950554</v>
      </c>
      <c r="R157">
        <f t="shared" si="17"/>
        <v>28008</v>
      </c>
    </row>
    <row r="158" spans="1:18" x14ac:dyDescent="0.35">
      <c r="A158" s="1">
        <v>41072</v>
      </c>
      <c r="B158">
        <v>3820</v>
      </c>
      <c r="C158">
        <v>3423</v>
      </c>
      <c r="D158">
        <v>0</v>
      </c>
      <c r="E158">
        <v>0</v>
      </c>
      <c r="F158">
        <v>0</v>
      </c>
      <c r="G158">
        <v>0</v>
      </c>
      <c r="H158">
        <v>4210</v>
      </c>
      <c r="I158">
        <v>4156</v>
      </c>
      <c r="J158">
        <v>0</v>
      </c>
      <c r="K158">
        <v>1</v>
      </c>
      <c r="L158">
        <f t="shared" si="12"/>
        <v>3761.1591692460415</v>
      </c>
      <c r="M158">
        <f t="shared" si="13"/>
        <v>-58.840830753958471</v>
      </c>
      <c r="N158">
        <f t="shared" si="14"/>
        <v>58.840830753958471</v>
      </c>
      <c r="O158" s="8">
        <f t="shared" si="15"/>
        <v>1.5403358836114782E-2</v>
      </c>
      <c r="P158">
        <v>1367</v>
      </c>
      <c r="Q158">
        <f t="shared" si="16"/>
        <v>4236.5398142850099</v>
      </c>
      <c r="R158">
        <f t="shared" si="17"/>
        <v>24606</v>
      </c>
    </row>
    <row r="159" spans="1:18" x14ac:dyDescent="0.35">
      <c r="A159" s="1">
        <v>41073</v>
      </c>
      <c r="B159">
        <v>3285</v>
      </c>
      <c r="C159">
        <v>3820</v>
      </c>
      <c r="D159">
        <v>0</v>
      </c>
      <c r="E159">
        <v>0</v>
      </c>
      <c r="F159">
        <v>0</v>
      </c>
      <c r="G159">
        <v>0</v>
      </c>
      <c r="H159">
        <v>4031.6666666666665</v>
      </c>
      <c r="I159">
        <v>4261</v>
      </c>
      <c r="J159">
        <v>0</v>
      </c>
      <c r="K159">
        <v>1</v>
      </c>
      <c r="L159">
        <f t="shared" si="12"/>
        <v>3780.272528384291</v>
      </c>
      <c r="M159">
        <f t="shared" si="13"/>
        <v>495.27252838429104</v>
      </c>
      <c r="N159">
        <f t="shared" si="14"/>
        <v>495.27252838429104</v>
      </c>
      <c r="O159" s="8">
        <f t="shared" si="15"/>
        <v>0.15076789296325449</v>
      </c>
      <c r="P159">
        <v>1013</v>
      </c>
      <c r="Q159">
        <f t="shared" si="16"/>
        <v>8914.9055109172386</v>
      </c>
      <c r="R159">
        <f t="shared" si="17"/>
        <v>18234</v>
      </c>
    </row>
    <row r="160" spans="1:18" x14ac:dyDescent="0.35">
      <c r="A160" s="1">
        <v>41074</v>
      </c>
      <c r="B160">
        <v>3967</v>
      </c>
      <c r="C160">
        <v>3285</v>
      </c>
      <c r="D160">
        <v>0</v>
      </c>
      <c r="E160">
        <v>0</v>
      </c>
      <c r="F160">
        <v>1</v>
      </c>
      <c r="G160">
        <v>0</v>
      </c>
      <c r="H160">
        <v>3509.3333333333335</v>
      </c>
      <c r="I160">
        <v>3967</v>
      </c>
      <c r="J160">
        <v>0</v>
      </c>
      <c r="K160">
        <v>1</v>
      </c>
      <c r="L160">
        <f t="shared" si="12"/>
        <v>3943.4132781773524</v>
      </c>
      <c r="M160">
        <f t="shared" si="13"/>
        <v>-23.586721822647633</v>
      </c>
      <c r="N160">
        <f t="shared" si="14"/>
        <v>23.586721822647633</v>
      </c>
      <c r="O160" s="8">
        <f t="shared" si="15"/>
        <v>5.9457327508564738E-3</v>
      </c>
      <c r="P160">
        <v>1306</v>
      </c>
      <c r="Q160">
        <f t="shared" si="16"/>
        <v>1698.2439712306295</v>
      </c>
      <c r="R160">
        <f t="shared" si="17"/>
        <v>23508</v>
      </c>
    </row>
    <row r="161" spans="1:18" x14ac:dyDescent="0.35">
      <c r="A161" s="1">
        <v>41075</v>
      </c>
      <c r="B161">
        <v>3700</v>
      </c>
      <c r="C161">
        <v>3967</v>
      </c>
      <c r="D161">
        <v>0</v>
      </c>
      <c r="E161">
        <v>0</v>
      </c>
      <c r="F161">
        <v>0</v>
      </c>
      <c r="G161">
        <v>1</v>
      </c>
      <c r="H161">
        <v>3690.6666666666665</v>
      </c>
      <c r="I161">
        <v>4510</v>
      </c>
      <c r="J161">
        <v>0</v>
      </c>
      <c r="K161">
        <v>1</v>
      </c>
      <c r="L161">
        <f t="shared" si="12"/>
        <v>4283.2509066796629</v>
      </c>
      <c r="M161">
        <f t="shared" si="13"/>
        <v>583.25090667966288</v>
      </c>
      <c r="N161">
        <f t="shared" si="14"/>
        <v>583.25090667966288</v>
      </c>
      <c r="O161" s="8">
        <f t="shared" si="15"/>
        <v>0.15763538018369266</v>
      </c>
      <c r="P161">
        <v>1626</v>
      </c>
      <c r="Q161">
        <f t="shared" si="16"/>
        <v>10498.516320233932</v>
      </c>
      <c r="R161">
        <f t="shared" si="17"/>
        <v>29268</v>
      </c>
    </row>
    <row r="162" spans="1:18" x14ac:dyDescent="0.35">
      <c r="A162" s="1">
        <v>41076</v>
      </c>
      <c r="B162">
        <v>4320</v>
      </c>
      <c r="C162">
        <v>3700</v>
      </c>
      <c r="D162">
        <v>1</v>
      </c>
      <c r="E162">
        <v>0</v>
      </c>
      <c r="F162">
        <v>0</v>
      </c>
      <c r="G162">
        <v>0</v>
      </c>
      <c r="H162">
        <v>3650.6666666666665</v>
      </c>
      <c r="I162">
        <v>4355</v>
      </c>
      <c r="J162">
        <v>0</v>
      </c>
      <c r="K162">
        <v>1</v>
      </c>
      <c r="L162">
        <f t="shared" si="12"/>
        <v>4342.446424055076</v>
      </c>
      <c r="M162">
        <f t="shared" si="13"/>
        <v>22.446424055076022</v>
      </c>
      <c r="N162">
        <f t="shared" si="14"/>
        <v>22.446424055076022</v>
      </c>
      <c r="O162" s="8">
        <f t="shared" si="15"/>
        <v>5.195931494230561E-3</v>
      </c>
      <c r="P162">
        <v>1457</v>
      </c>
      <c r="Q162">
        <f t="shared" si="16"/>
        <v>404.0356329913684</v>
      </c>
      <c r="R162">
        <f t="shared" si="17"/>
        <v>26226</v>
      </c>
    </row>
    <row r="163" spans="1:18" x14ac:dyDescent="0.35">
      <c r="A163" s="1">
        <v>41077</v>
      </c>
      <c r="B163">
        <v>6134</v>
      </c>
      <c r="C163">
        <v>4320</v>
      </c>
      <c r="D163">
        <v>1</v>
      </c>
      <c r="E163">
        <v>0</v>
      </c>
      <c r="F163">
        <v>0</v>
      </c>
      <c r="G163">
        <v>0</v>
      </c>
      <c r="H163">
        <v>3995.6666666666665</v>
      </c>
      <c r="I163">
        <v>4852</v>
      </c>
      <c r="J163">
        <v>0</v>
      </c>
      <c r="K163">
        <v>1</v>
      </c>
      <c r="L163">
        <f t="shared" si="12"/>
        <v>4694.5447732157809</v>
      </c>
      <c r="M163">
        <f t="shared" si="13"/>
        <v>-1439.4552267842191</v>
      </c>
      <c r="N163">
        <f t="shared" si="14"/>
        <v>1439.4552267842191</v>
      </c>
      <c r="O163" s="8">
        <f t="shared" si="15"/>
        <v>0.23466827955399724</v>
      </c>
      <c r="P163">
        <v>748</v>
      </c>
      <c r="Q163">
        <f t="shared" si="16"/>
        <v>103640.77632846378</v>
      </c>
      <c r="R163">
        <f t="shared" si="17"/>
        <v>13464</v>
      </c>
    </row>
    <row r="164" spans="1:18" x14ac:dyDescent="0.35">
      <c r="A164" s="1">
        <v>41078</v>
      </c>
      <c r="B164">
        <v>3468</v>
      </c>
      <c r="C164">
        <v>6134</v>
      </c>
      <c r="D164">
        <v>0</v>
      </c>
      <c r="E164">
        <v>1</v>
      </c>
      <c r="F164">
        <v>0</v>
      </c>
      <c r="G164">
        <v>0</v>
      </c>
      <c r="H164">
        <v>4718</v>
      </c>
      <c r="I164">
        <v>3423</v>
      </c>
      <c r="J164">
        <v>0</v>
      </c>
      <c r="K164">
        <v>1</v>
      </c>
      <c r="L164">
        <f t="shared" si="12"/>
        <v>3731.8804043186083</v>
      </c>
      <c r="M164">
        <f t="shared" si="13"/>
        <v>263.88040431860827</v>
      </c>
      <c r="N164">
        <f t="shared" si="14"/>
        <v>263.88040431860827</v>
      </c>
      <c r="O164" s="8">
        <f t="shared" si="15"/>
        <v>7.6090081983451061E-2</v>
      </c>
      <c r="P164">
        <v>1249</v>
      </c>
      <c r="Q164">
        <f t="shared" si="16"/>
        <v>4749.8472777349489</v>
      </c>
      <c r="R164">
        <f t="shared" si="17"/>
        <v>22482</v>
      </c>
    </row>
    <row r="165" spans="1:18" x14ac:dyDescent="0.35">
      <c r="A165" s="1">
        <v>41079</v>
      </c>
      <c r="B165">
        <v>3583</v>
      </c>
      <c r="C165">
        <v>3468</v>
      </c>
      <c r="D165">
        <v>0</v>
      </c>
      <c r="E165">
        <v>0</v>
      </c>
      <c r="F165">
        <v>0</v>
      </c>
      <c r="G165">
        <v>0</v>
      </c>
      <c r="H165">
        <v>4640.666666666667</v>
      </c>
      <c r="I165">
        <v>3820</v>
      </c>
      <c r="J165">
        <v>0</v>
      </c>
      <c r="K165">
        <v>1</v>
      </c>
      <c r="L165">
        <f t="shared" si="12"/>
        <v>3873.762642797089</v>
      </c>
      <c r="M165">
        <f t="shared" si="13"/>
        <v>290.76264279708903</v>
      </c>
      <c r="N165">
        <f t="shared" si="14"/>
        <v>290.76264279708903</v>
      </c>
      <c r="O165" s="8">
        <f t="shared" si="15"/>
        <v>8.1150612000303948E-2</v>
      </c>
      <c r="P165">
        <v>1678</v>
      </c>
      <c r="Q165">
        <f t="shared" si="16"/>
        <v>5233.7275703476025</v>
      </c>
      <c r="R165">
        <f t="shared" si="17"/>
        <v>30204</v>
      </c>
    </row>
    <row r="166" spans="1:18" x14ac:dyDescent="0.35">
      <c r="A166" s="1">
        <v>41080</v>
      </c>
      <c r="B166">
        <v>3633</v>
      </c>
      <c r="C166">
        <v>3583</v>
      </c>
      <c r="D166">
        <v>0</v>
      </c>
      <c r="E166">
        <v>0</v>
      </c>
      <c r="F166">
        <v>0</v>
      </c>
      <c r="G166">
        <v>0</v>
      </c>
      <c r="H166">
        <v>4395</v>
      </c>
      <c r="I166">
        <v>3285</v>
      </c>
      <c r="J166">
        <v>0</v>
      </c>
      <c r="K166">
        <v>1</v>
      </c>
      <c r="L166">
        <f t="shared" si="12"/>
        <v>3682.8666246743987</v>
      </c>
      <c r="M166">
        <f t="shared" si="13"/>
        <v>49.866624674398736</v>
      </c>
      <c r="N166">
        <f t="shared" si="14"/>
        <v>49.866624674398736</v>
      </c>
      <c r="O166" s="8">
        <f t="shared" si="15"/>
        <v>1.3726018352435655E-2</v>
      </c>
      <c r="P166">
        <v>1398</v>
      </c>
      <c r="Q166">
        <f t="shared" si="16"/>
        <v>897.59924413917724</v>
      </c>
      <c r="R166">
        <f t="shared" si="17"/>
        <v>25164</v>
      </c>
    </row>
    <row r="167" spans="1:18" x14ac:dyDescent="0.35">
      <c r="A167" s="1">
        <v>41081</v>
      </c>
      <c r="B167">
        <v>3800</v>
      </c>
      <c r="C167">
        <v>3633</v>
      </c>
      <c r="D167">
        <v>0</v>
      </c>
      <c r="E167">
        <v>0</v>
      </c>
      <c r="F167">
        <v>1</v>
      </c>
      <c r="G167">
        <v>0</v>
      </c>
      <c r="H167">
        <v>3561.3333333333335</v>
      </c>
      <c r="I167">
        <v>3967</v>
      </c>
      <c r="J167">
        <v>0</v>
      </c>
      <c r="K167">
        <v>1</v>
      </c>
      <c r="L167">
        <f t="shared" si="12"/>
        <v>4025.4995813916385</v>
      </c>
      <c r="M167">
        <f t="shared" si="13"/>
        <v>225.49958139163846</v>
      </c>
      <c r="N167">
        <f t="shared" si="14"/>
        <v>225.49958139163846</v>
      </c>
      <c r="O167" s="8">
        <f t="shared" si="15"/>
        <v>5.9341995103062754E-2</v>
      </c>
      <c r="P167">
        <v>1141</v>
      </c>
      <c r="Q167">
        <f t="shared" si="16"/>
        <v>4058.9924650494922</v>
      </c>
      <c r="R167">
        <f t="shared" si="17"/>
        <v>20538</v>
      </c>
    </row>
    <row r="168" spans="1:18" x14ac:dyDescent="0.35">
      <c r="A168" s="1">
        <v>41082</v>
      </c>
      <c r="B168">
        <v>3843</v>
      </c>
      <c r="C168">
        <v>3800</v>
      </c>
      <c r="D168">
        <v>0</v>
      </c>
      <c r="E168">
        <v>0</v>
      </c>
      <c r="F168">
        <v>0</v>
      </c>
      <c r="G168">
        <v>1</v>
      </c>
      <c r="H168">
        <v>3672</v>
      </c>
      <c r="I168">
        <v>3700</v>
      </c>
      <c r="J168">
        <v>0</v>
      </c>
      <c r="K168">
        <v>1</v>
      </c>
      <c r="L168">
        <f t="shared" si="12"/>
        <v>4077.7372886878848</v>
      </c>
      <c r="M168">
        <f t="shared" si="13"/>
        <v>234.73728868788476</v>
      </c>
      <c r="N168">
        <f t="shared" si="14"/>
        <v>234.73728868788476</v>
      </c>
      <c r="O168" s="8">
        <f t="shared" si="15"/>
        <v>6.1081782120188589E-2</v>
      </c>
      <c r="P168">
        <v>1124</v>
      </c>
      <c r="Q168">
        <f t="shared" si="16"/>
        <v>4225.2711963819256</v>
      </c>
      <c r="R168">
        <f t="shared" si="17"/>
        <v>20232</v>
      </c>
    </row>
    <row r="169" spans="1:18" x14ac:dyDescent="0.35">
      <c r="A169" s="1">
        <v>41083</v>
      </c>
      <c r="B169">
        <v>4580</v>
      </c>
      <c r="C169">
        <v>3843</v>
      </c>
      <c r="D169">
        <v>1</v>
      </c>
      <c r="E169">
        <v>0</v>
      </c>
      <c r="F169">
        <v>0</v>
      </c>
      <c r="G169">
        <v>0</v>
      </c>
      <c r="H169">
        <v>3758.6666666666665</v>
      </c>
      <c r="I169">
        <v>4320</v>
      </c>
      <c r="J169">
        <v>0</v>
      </c>
      <c r="K169">
        <v>1</v>
      </c>
      <c r="L169">
        <f t="shared" si="12"/>
        <v>4404.0281092689438</v>
      </c>
      <c r="M169">
        <f t="shared" si="13"/>
        <v>-175.97189073105619</v>
      </c>
      <c r="N169">
        <f t="shared" si="14"/>
        <v>175.97189073105619</v>
      </c>
      <c r="O169" s="8">
        <f t="shared" si="15"/>
        <v>3.8421810203287381E-2</v>
      </c>
      <c r="P169">
        <v>922</v>
      </c>
      <c r="Q169">
        <f t="shared" si="16"/>
        <v>12669.976132636046</v>
      </c>
      <c r="R169">
        <f t="shared" si="17"/>
        <v>16596</v>
      </c>
    </row>
    <row r="170" spans="1:18" x14ac:dyDescent="0.35">
      <c r="A170" s="1">
        <v>41084</v>
      </c>
      <c r="B170">
        <v>4592</v>
      </c>
      <c r="C170">
        <v>4580</v>
      </c>
      <c r="D170">
        <v>1</v>
      </c>
      <c r="E170">
        <v>0</v>
      </c>
      <c r="F170">
        <v>0</v>
      </c>
      <c r="G170">
        <v>0</v>
      </c>
      <c r="H170">
        <v>4074.3333333333335</v>
      </c>
      <c r="I170">
        <v>6134</v>
      </c>
      <c r="J170">
        <v>0</v>
      </c>
      <c r="K170">
        <v>1</v>
      </c>
      <c r="L170">
        <f t="shared" si="12"/>
        <v>5038.9831890541573</v>
      </c>
      <c r="M170">
        <f t="shared" si="13"/>
        <v>446.98318905415726</v>
      </c>
      <c r="N170">
        <f t="shared" si="14"/>
        <v>446.98318905415726</v>
      </c>
      <c r="O170" s="8">
        <f t="shared" si="15"/>
        <v>9.7339544654650972E-2</v>
      </c>
      <c r="P170">
        <v>790</v>
      </c>
      <c r="Q170">
        <f t="shared" si="16"/>
        <v>8045.6974029748308</v>
      </c>
      <c r="R170">
        <f t="shared" si="17"/>
        <v>14220</v>
      </c>
    </row>
    <row r="171" spans="1:18" x14ac:dyDescent="0.35">
      <c r="A171" s="1">
        <v>41085</v>
      </c>
      <c r="B171">
        <v>3615</v>
      </c>
      <c r="C171">
        <v>4592</v>
      </c>
      <c r="D171">
        <v>0</v>
      </c>
      <c r="E171">
        <v>1</v>
      </c>
      <c r="F171">
        <v>0</v>
      </c>
      <c r="G171">
        <v>0</v>
      </c>
      <c r="H171">
        <v>4338.333333333333</v>
      </c>
      <c r="I171">
        <v>3468</v>
      </c>
      <c r="J171">
        <v>0</v>
      </c>
      <c r="K171">
        <v>1</v>
      </c>
      <c r="L171">
        <f t="shared" si="12"/>
        <v>3316.9849699114848</v>
      </c>
      <c r="M171">
        <f t="shared" si="13"/>
        <v>-298.01503008851523</v>
      </c>
      <c r="N171">
        <f t="shared" si="14"/>
        <v>298.01503008851523</v>
      </c>
      <c r="O171" s="8">
        <f t="shared" si="15"/>
        <v>8.2438459222272539E-2</v>
      </c>
      <c r="P171">
        <v>1081</v>
      </c>
      <c r="Q171">
        <f t="shared" si="16"/>
        <v>21457.082166373097</v>
      </c>
      <c r="R171">
        <f t="shared" si="17"/>
        <v>19458</v>
      </c>
    </row>
    <row r="172" spans="1:18" x14ac:dyDescent="0.35">
      <c r="A172" s="1">
        <v>41086</v>
      </c>
      <c r="B172">
        <v>3596</v>
      </c>
      <c r="C172">
        <v>3615</v>
      </c>
      <c r="D172">
        <v>0</v>
      </c>
      <c r="E172">
        <v>0</v>
      </c>
      <c r="F172">
        <v>0</v>
      </c>
      <c r="G172">
        <v>0</v>
      </c>
      <c r="H172">
        <v>4262.333333333333</v>
      </c>
      <c r="I172">
        <v>3583</v>
      </c>
      <c r="J172">
        <v>0</v>
      </c>
      <c r="K172">
        <v>1</v>
      </c>
      <c r="L172">
        <f t="shared" si="12"/>
        <v>3696.718616603488</v>
      </c>
      <c r="M172">
        <f t="shared" si="13"/>
        <v>100.71861660348804</v>
      </c>
      <c r="N172">
        <f t="shared" si="14"/>
        <v>100.71861660348804</v>
      </c>
      <c r="O172" s="8">
        <f t="shared" si="15"/>
        <v>2.8008514072160189E-2</v>
      </c>
      <c r="P172">
        <v>1278</v>
      </c>
      <c r="Q172">
        <f t="shared" si="16"/>
        <v>1812.9350988627848</v>
      </c>
      <c r="R172">
        <f t="shared" si="17"/>
        <v>23004</v>
      </c>
    </row>
    <row r="173" spans="1:18" x14ac:dyDescent="0.35">
      <c r="A173" s="1">
        <v>41087</v>
      </c>
      <c r="B173">
        <v>3909</v>
      </c>
      <c r="C173">
        <v>3596</v>
      </c>
      <c r="D173">
        <v>0</v>
      </c>
      <c r="E173">
        <v>0</v>
      </c>
      <c r="F173">
        <v>0</v>
      </c>
      <c r="G173">
        <v>0</v>
      </c>
      <c r="H173">
        <v>3934.3333333333335</v>
      </c>
      <c r="I173">
        <v>3633</v>
      </c>
      <c r="J173">
        <v>0</v>
      </c>
      <c r="K173">
        <v>1</v>
      </c>
      <c r="L173">
        <f t="shared" si="12"/>
        <v>3570.7593549927269</v>
      </c>
      <c r="M173">
        <f t="shared" si="13"/>
        <v>-338.24064500727309</v>
      </c>
      <c r="N173">
        <f t="shared" si="14"/>
        <v>338.24064500727309</v>
      </c>
      <c r="O173" s="8">
        <f t="shared" si="15"/>
        <v>8.6528688924858807E-2</v>
      </c>
      <c r="P173">
        <v>879</v>
      </c>
      <c r="Q173">
        <f t="shared" si="16"/>
        <v>24353.326440523662</v>
      </c>
      <c r="R173">
        <f t="shared" si="17"/>
        <v>15822</v>
      </c>
    </row>
    <row r="174" spans="1:18" x14ac:dyDescent="0.35">
      <c r="A174" s="1">
        <v>41088</v>
      </c>
      <c r="B174">
        <v>4080</v>
      </c>
      <c r="C174">
        <v>3909</v>
      </c>
      <c r="D174">
        <v>0</v>
      </c>
      <c r="E174">
        <v>0</v>
      </c>
      <c r="F174">
        <v>1</v>
      </c>
      <c r="G174">
        <v>0</v>
      </c>
      <c r="H174">
        <v>3706.6666666666665</v>
      </c>
      <c r="I174">
        <v>3800</v>
      </c>
      <c r="J174">
        <v>1</v>
      </c>
      <c r="K174">
        <v>1</v>
      </c>
      <c r="L174">
        <f t="shared" si="12"/>
        <v>4355.1925307731826</v>
      </c>
      <c r="M174">
        <f t="shared" si="13"/>
        <v>275.19253077318263</v>
      </c>
      <c r="N174">
        <f t="shared" si="14"/>
        <v>275.19253077318263</v>
      </c>
      <c r="O174" s="8">
        <f t="shared" si="15"/>
        <v>6.7449149699309471E-2</v>
      </c>
      <c r="P174">
        <v>755</v>
      </c>
      <c r="Q174">
        <f t="shared" si="16"/>
        <v>4953.4655539172873</v>
      </c>
      <c r="R174">
        <f t="shared" si="17"/>
        <v>13590</v>
      </c>
    </row>
    <row r="175" spans="1:18" x14ac:dyDescent="0.35">
      <c r="A175" s="1">
        <v>41089</v>
      </c>
      <c r="B175">
        <v>4686</v>
      </c>
      <c r="C175">
        <v>4080</v>
      </c>
      <c r="D175">
        <v>0</v>
      </c>
      <c r="E175">
        <v>0</v>
      </c>
      <c r="F175">
        <v>0</v>
      </c>
      <c r="G175">
        <v>1</v>
      </c>
      <c r="H175">
        <v>3861.6666666666665</v>
      </c>
      <c r="I175">
        <v>3843</v>
      </c>
      <c r="J175">
        <v>1</v>
      </c>
      <c r="K175">
        <v>1</v>
      </c>
      <c r="L175">
        <f t="shared" si="12"/>
        <v>4490.666911816902</v>
      </c>
      <c r="M175">
        <f t="shared" si="13"/>
        <v>-195.33308818309797</v>
      </c>
      <c r="N175">
        <f t="shared" si="14"/>
        <v>195.33308818309797</v>
      </c>
      <c r="O175" s="8">
        <f t="shared" si="15"/>
        <v>4.1684397819696538E-2</v>
      </c>
      <c r="P175">
        <v>923</v>
      </c>
      <c r="Q175">
        <f t="shared" si="16"/>
        <v>14063.982349183054</v>
      </c>
      <c r="R175">
        <f t="shared" si="17"/>
        <v>16614</v>
      </c>
    </row>
    <row r="176" spans="1:18" x14ac:dyDescent="0.35">
      <c r="A176" s="1">
        <v>41090</v>
      </c>
      <c r="B176">
        <v>4815</v>
      </c>
      <c r="C176">
        <v>4686</v>
      </c>
      <c r="D176">
        <v>1</v>
      </c>
      <c r="E176">
        <v>0</v>
      </c>
      <c r="F176">
        <v>0</v>
      </c>
      <c r="G176">
        <v>0</v>
      </c>
      <c r="H176">
        <v>4225</v>
      </c>
      <c r="I176">
        <v>4580</v>
      </c>
      <c r="J176">
        <v>1</v>
      </c>
      <c r="K176">
        <v>1</v>
      </c>
      <c r="L176">
        <f t="shared" si="12"/>
        <v>5052.2187399316272</v>
      </c>
      <c r="M176">
        <f t="shared" si="13"/>
        <v>237.21873993162717</v>
      </c>
      <c r="N176">
        <f t="shared" si="14"/>
        <v>237.21873993162717</v>
      </c>
      <c r="O176" s="8">
        <f t="shared" si="15"/>
        <v>4.9266612654543546E-2</v>
      </c>
      <c r="P176">
        <v>828</v>
      </c>
      <c r="Q176">
        <f t="shared" si="16"/>
        <v>4269.937318769289</v>
      </c>
      <c r="R176">
        <f t="shared" si="17"/>
        <v>14904</v>
      </c>
    </row>
    <row r="177" spans="1:18" x14ac:dyDescent="0.35">
      <c r="A177" s="1">
        <v>41091</v>
      </c>
      <c r="B177">
        <v>4948</v>
      </c>
      <c r="C177">
        <v>4815</v>
      </c>
      <c r="D177">
        <v>1</v>
      </c>
      <c r="E177">
        <v>0</v>
      </c>
      <c r="F177">
        <v>0</v>
      </c>
      <c r="G177">
        <v>0</v>
      </c>
      <c r="H177">
        <v>4527</v>
      </c>
      <c r="I177">
        <v>4592</v>
      </c>
      <c r="J177">
        <v>0</v>
      </c>
      <c r="K177">
        <v>0</v>
      </c>
      <c r="L177">
        <f t="shared" si="12"/>
        <v>5205.0542810834922</v>
      </c>
      <c r="M177">
        <f t="shared" si="13"/>
        <v>257.05428108349224</v>
      </c>
      <c r="N177">
        <f t="shared" si="14"/>
        <v>257.05428108349224</v>
      </c>
      <c r="O177" s="8">
        <f t="shared" si="15"/>
        <v>5.1951148157536833E-2</v>
      </c>
      <c r="P177">
        <v>687</v>
      </c>
      <c r="Q177">
        <f t="shared" si="16"/>
        <v>4626.9770595028604</v>
      </c>
      <c r="R177">
        <f t="shared" si="17"/>
        <v>12366</v>
      </c>
    </row>
    <row r="178" spans="1:18" x14ac:dyDescent="0.35">
      <c r="A178" s="1">
        <v>41092</v>
      </c>
      <c r="B178">
        <v>3637</v>
      </c>
      <c r="C178">
        <v>4948</v>
      </c>
      <c r="D178">
        <v>0</v>
      </c>
      <c r="E178">
        <v>1</v>
      </c>
      <c r="F178">
        <v>0</v>
      </c>
      <c r="G178">
        <v>0</v>
      </c>
      <c r="H178">
        <v>4816.333333333333</v>
      </c>
      <c r="I178">
        <v>3615</v>
      </c>
      <c r="J178">
        <v>0</v>
      </c>
      <c r="K178">
        <v>0</v>
      </c>
      <c r="L178">
        <f t="shared" si="12"/>
        <v>3866.2514824951004</v>
      </c>
      <c r="M178">
        <f t="shared" si="13"/>
        <v>229.25148249510039</v>
      </c>
      <c r="N178">
        <f t="shared" si="14"/>
        <v>229.25148249510039</v>
      </c>
      <c r="O178" s="8">
        <f t="shared" si="15"/>
        <v>6.3033126888947036E-2</v>
      </c>
      <c r="P178">
        <v>1215</v>
      </c>
      <c r="Q178">
        <f t="shared" si="16"/>
        <v>4126.526684911807</v>
      </c>
      <c r="R178">
        <f t="shared" si="17"/>
        <v>21870</v>
      </c>
    </row>
    <row r="179" spans="1:18" x14ac:dyDescent="0.35">
      <c r="A179" s="1">
        <v>41093</v>
      </c>
      <c r="B179">
        <v>4048</v>
      </c>
      <c r="C179">
        <v>3637</v>
      </c>
      <c r="D179">
        <v>0</v>
      </c>
      <c r="E179">
        <v>0</v>
      </c>
      <c r="F179">
        <v>0</v>
      </c>
      <c r="G179">
        <v>0</v>
      </c>
      <c r="H179">
        <v>4466.666666666667</v>
      </c>
      <c r="I179">
        <v>3596</v>
      </c>
      <c r="J179">
        <v>0</v>
      </c>
      <c r="K179">
        <v>0</v>
      </c>
      <c r="L179">
        <f t="shared" si="12"/>
        <v>4048.5380824513522</v>
      </c>
      <c r="M179">
        <f t="shared" si="13"/>
        <v>0.53808245135223842</v>
      </c>
      <c r="N179">
        <f t="shared" si="14"/>
        <v>0.53808245135223842</v>
      </c>
      <c r="O179" s="8">
        <f t="shared" si="15"/>
        <v>1.3292550675697589E-4</v>
      </c>
      <c r="P179">
        <v>918</v>
      </c>
      <c r="Q179">
        <f t="shared" si="16"/>
        <v>9.6854841243402916</v>
      </c>
      <c r="R179">
        <f t="shared" si="17"/>
        <v>16524</v>
      </c>
    </row>
    <row r="180" spans="1:18" x14ac:dyDescent="0.35">
      <c r="A180" s="1">
        <v>41094</v>
      </c>
      <c r="B180">
        <v>3795</v>
      </c>
      <c r="C180">
        <v>4048</v>
      </c>
      <c r="D180">
        <v>0</v>
      </c>
      <c r="E180">
        <v>0</v>
      </c>
      <c r="F180">
        <v>0</v>
      </c>
      <c r="G180">
        <v>0</v>
      </c>
      <c r="H180">
        <v>4211</v>
      </c>
      <c r="I180">
        <v>3909</v>
      </c>
      <c r="J180">
        <v>0</v>
      </c>
      <c r="K180">
        <v>0</v>
      </c>
      <c r="L180">
        <f t="shared" si="12"/>
        <v>4082.0511305529853</v>
      </c>
      <c r="M180">
        <f t="shared" si="13"/>
        <v>287.05113055298534</v>
      </c>
      <c r="N180">
        <f t="shared" si="14"/>
        <v>287.05113055298534</v>
      </c>
      <c r="O180" s="8">
        <f t="shared" si="15"/>
        <v>7.5639296588401933E-2</v>
      </c>
      <c r="P180">
        <v>1364</v>
      </c>
      <c r="Q180">
        <f t="shared" si="16"/>
        <v>5166.9203499537361</v>
      </c>
      <c r="R180">
        <f t="shared" si="17"/>
        <v>24552</v>
      </c>
    </row>
    <row r="181" spans="1:18" x14ac:dyDescent="0.35">
      <c r="A181" s="1">
        <v>41095</v>
      </c>
      <c r="B181">
        <v>3891</v>
      </c>
      <c r="C181">
        <v>3795</v>
      </c>
      <c r="D181">
        <v>0</v>
      </c>
      <c r="E181">
        <v>0</v>
      </c>
      <c r="F181">
        <v>1</v>
      </c>
      <c r="G181">
        <v>0</v>
      </c>
      <c r="H181">
        <v>3826.6666666666665</v>
      </c>
      <c r="I181">
        <v>4080</v>
      </c>
      <c r="J181">
        <v>0</v>
      </c>
      <c r="K181">
        <v>0</v>
      </c>
      <c r="L181">
        <f t="shared" si="12"/>
        <v>4447.423100337599</v>
      </c>
      <c r="M181">
        <f t="shared" si="13"/>
        <v>556.42310033759895</v>
      </c>
      <c r="N181">
        <f t="shared" si="14"/>
        <v>556.42310033759895</v>
      </c>
      <c r="O181" s="8">
        <f t="shared" si="15"/>
        <v>0.14300259582050859</v>
      </c>
      <c r="P181">
        <v>1221</v>
      </c>
      <c r="Q181">
        <f t="shared" si="16"/>
        <v>10015.615806076781</v>
      </c>
      <c r="R181">
        <f t="shared" si="17"/>
        <v>21978</v>
      </c>
    </row>
    <row r="182" spans="1:18" x14ac:dyDescent="0.35">
      <c r="A182" s="1">
        <v>41096</v>
      </c>
      <c r="B182">
        <v>3962</v>
      </c>
      <c r="C182">
        <v>3891</v>
      </c>
      <c r="D182">
        <v>0</v>
      </c>
      <c r="E182">
        <v>0</v>
      </c>
      <c r="F182">
        <v>0</v>
      </c>
      <c r="G182">
        <v>1</v>
      </c>
      <c r="H182">
        <v>3911.3333333333335</v>
      </c>
      <c r="I182">
        <v>4686</v>
      </c>
      <c r="J182">
        <v>0</v>
      </c>
      <c r="K182">
        <v>0</v>
      </c>
      <c r="L182">
        <f t="shared" si="12"/>
        <v>4658.4613909988057</v>
      </c>
      <c r="M182">
        <f t="shared" si="13"/>
        <v>696.46139099880565</v>
      </c>
      <c r="N182">
        <f t="shared" si="14"/>
        <v>696.46139099880565</v>
      </c>
      <c r="O182" s="8">
        <f t="shared" si="15"/>
        <v>0.17578530817738658</v>
      </c>
      <c r="P182">
        <v>1257</v>
      </c>
      <c r="Q182">
        <f t="shared" si="16"/>
        <v>12536.305037978502</v>
      </c>
      <c r="R182">
        <f t="shared" si="17"/>
        <v>22626</v>
      </c>
    </row>
    <row r="183" spans="1:18" x14ac:dyDescent="0.35">
      <c r="A183" s="1">
        <v>41097</v>
      </c>
      <c r="B183">
        <v>4371</v>
      </c>
      <c r="C183">
        <v>3962</v>
      </c>
      <c r="D183">
        <v>1</v>
      </c>
      <c r="E183">
        <v>0</v>
      </c>
      <c r="F183">
        <v>0</v>
      </c>
      <c r="G183">
        <v>0</v>
      </c>
      <c r="H183">
        <v>3882.6666666666665</v>
      </c>
      <c r="I183">
        <v>4815</v>
      </c>
      <c r="J183">
        <v>0</v>
      </c>
      <c r="K183">
        <v>0</v>
      </c>
      <c r="L183">
        <f t="shared" si="12"/>
        <v>4840.6348523663</v>
      </c>
      <c r="M183">
        <f t="shared" si="13"/>
        <v>469.63485236630004</v>
      </c>
      <c r="N183">
        <f t="shared" si="14"/>
        <v>469.63485236630004</v>
      </c>
      <c r="O183" s="8">
        <f t="shared" si="15"/>
        <v>0.10744334302592085</v>
      </c>
      <c r="P183">
        <v>1250</v>
      </c>
      <c r="Q183">
        <f t="shared" si="16"/>
        <v>8453.4273425934007</v>
      </c>
      <c r="R183">
        <f t="shared" si="17"/>
        <v>22500</v>
      </c>
    </row>
    <row r="184" spans="1:18" x14ac:dyDescent="0.35">
      <c r="A184" s="1">
        <v>41098</v>
      </c>
      <c r="B184">
        <v>5165</v>
      </c>
      <c r="C184">
        <v>4371</v>
      </c>
      <c r="D184">
        <v>1</v>
      </c>
      <c r="E184">
        <v>0</v>
      </c>
      <c r="F184">
        <v>0</v>
      </c>
      <c r="G184">
        <v>0</v>
      </c>
      <c r="H184">
        <v>4074.6666666666665</v>
      </c>
      <c r="I184">
        <v>4948</v>
      </c>
      <c r="J184">
        <v>0</v>
      </c>
      <c r="K184">
        <v>0</v>
      </c>
      <c r="L184">
        <f t="shared" si="12"/>
        <v>5017.8939840423591</v>
      </c>
      <c r="M184">
        <f t="shared" si="13"/>
        <v>-147.10601595764092</v>
      </c>
      <c r="N184">
        <f t="shared" si="14"/>
        <v>147.10601595764092</v>
      </c>
      <c r="O184" s="8">
        <f t="shared" si="15"/>
        <v>2.8481319643299308E-2</v>
      </c>
      <c r="P184">
        <v>790</v>
      </c>
      <c r="Q184">
        <f t="shared" si="16"/>
        <v>10591.633148950146</v>
      </c>
      <c r="R184">
        <f t="shared" si="17"/>
        <v>14220</v>
      </c>
    </row>
    <row r="185" spans="1:18" x14ac:dyDescent="0.35">
      <c r="A185" s="1">
        <v>41099</v>
      </c>
      <c r="B185">
        <v>3698</v>
      </c>
      <c r="C185">
        <v>5165</v>
      </c>
      <c r="D185">
        <v>0</v>
      </c>
      <c r="E185">
        <v>1</v>
      </c>
      <c r="F185">
        <v>0</v>
      </c>
      <c r="G185">
        <v>0</v>
      </c>
      <c r="H185">
        <v>4499.333333333333</v>
      </c>
      <c r="I185">
        <v>3637</v>
      </c>
      <c r="J185">
        <v>0</v>
      </c>
      <c r="K185">
        <v>0</v>
      </c>
      <c r="L185">
        <f t="shared" si="12"/>
        <v>3780.2873771348222</v>
      </c>
      <c r="M185">
        <f t="shared" si="13"/>
        <v>82.287377134822236</v>
      </c>
      <c r="N185">
        <f t="shared" si="14"/>
        <v>82.287377134822236</v>
      </c>
      <c r="O185" s="8">
        <f t="shared" si="15"/>
        <v>2.2251859690325105E-2</v>
      </c>
      <c r="P185">
        <v>1162</v>
      </c>
      <c r="Q185">
        <f t="shared" si="16"/>
        <v>1481.1727884268003</v>
      </c>
      <c r="R185">
        <f t="shared" si="17"/>
        <v>20916</v>
      </c>
    </row>
    <row r="186" spans="1:18" x14ac:dyDescent="0.35">
      <c r="A186" s="1">
        <v>41100</v>
      </c>
      <c r="B186">
        <v>4292</v>
      </c>
      <c r="C186">
        <v>3698</v>
      </c>
      <c r="D186">
        <v>0</v>
      </c>
      <c r="E186">
        <v>0</v>
      </c>
      <c r="F186">
        <v>0</v>
      </c>
      <c r="G186">
        <v>0</v>
      </c>
      <c r="H186">
        <v>4411.333333333333</v>
      </c>
      <c r="I186">
        <v>4048</v>
      </c>
      <c r="J186">
        <v>0</v>
      </c>
      <c r="K186">
        <v>0</v>
      </c>
      <c r="L186">
        <f t="shared" si="12"/>
        <v>4130.9087997617471</v>
      </c>
      <c r="M186">
        <f t="shared" si="13"/>
        <v>-161.0912002382529</v>
      </c>
      <c r="N186">
        <f t="shared" si="14"/>
        <v>161.0912002382529</v>
      </c>
      <c r="O186" s="8">
        <f t="shared" si="15"/>
        <v>3.7532898471167961E-2</v>
      </c>
      <c r="P186">
        <v>637</v>
      </c>
      <c r="Q186">
        <f t="shared" si="16"/>
        <v>11598.566417154208</v>
      </c>
      <c r="R186">
        <f t="shared" si="17"/>
        <v>11466</v>
      </c>
    </row>
    <row r="187" spans="1:18" x14ac:dyDescent="0.35">
      <c r="A187" s="1">
        <v>41101</v>
      </c>
      <c r="B187">
        <v>4362</v>
      </c>
      <c r="C187">
        <v>4292</v>
      </c>
      <c r="D187">
        <v>0</v>
      </c>
      <c r="E187">
        <v>0</v>
      </c>
      <c r="F187">
        <v>0</v>
      </c>
      <c r="G187">
        <v>0</v>
      </c>
      <c r="H187">
        <v>4385</v>
      </c>
      <c r="I187">
        <v>3795</v>
      </c>
      <c r="J187">
        <v>0</v>
      </c>
      <c r="K187">
        <v>0</v>
      </c>
      <c r="L187">
        <f t="shared" si="12"/>
        <v>4171.6549492358281</v>
      </c>
      <c r="M187">
        <f t="shared" si="13"/>
        <v>-190.3450507641719</v>
      </c>
      <c r="N187">
        <f t="shared" si="14"/>
        <v>190.3450507641719</v>
      </c>
      <c r="O187" s="8">
        <f t="shared" si="15"/>
        <v>4.3637104714390626E-2</v>
      </c>
      <c r="P187">
        <v>630</v>
      </c>
      <c r="Q187">
        <f t="shared" si="16"/>
        <v>13704.843655020377</v>
      </c>
      <c r="R187">
        <f t="shared" si="17"/>
        <v>11340</v>
      </c>
    </row>
    <row r="188" spans="1:18" x14ac:dyDescent="0.35">
      <c r="A188" s="1">
        <v>41102</v>
      </c>
      <c r="B188">
        <v>4619</v>
      </c>
      <c r="C188">
        <v>4362</v>
      </c>
      <c r="D188">
        <v>0</v>
      </c>
      <c r="E188">
        <v>0</v>
      </c>
      <c r="F188">
        <v>1</v>
      </c>
      <c r="G188">
        <v>0</v>
      </c>
      <c r="H188">
        <v>4117.333333333333</v>
      </c>
      <c r="I188">
        <v>3891</v>
      </c>
      <c r="J188">
        <v>0</v>
      </c>
      <c r="K188">
        <v>0</v>
      </c>
      <c r="L188">
        <f t="shared" si="12"/>
        <v>4625.3432904838228</v>
      </c>
      <c r="M188">
        <f t="shared" si="13"/>
        <v>6.3432904838227842</v>
      </c>
      <c r="N188">
        <f t="shared" si="14"/>
        <v>6.3432904838227842</v>
      </c>
      <c r="O188" s="8">
        <f t="shared" si="15"/>
        <v>1.3733038501456559E-3</v>
      </c>
      <c r="P188">
        <v>616</v>
      </c>
      <c r="Q188">
        <f t="shared" si="16"/>
        <v>114.17922870881011</v>
      </c>
      <c r="R188">
        <f t="shared" si="17"/>
        <v>11088</v>
      </c>
    </row>
    <row r="189" spans="1:18" x14ac:dyDescent="0.35">
      <c r="A189" s="1">
        <v>41103</v>
      </c>
      <c r="B189">
        <v>4451</v>
      </c>
      <c r="C189">
        <v>4619</v>
      </c>
      <c r="D189">
        <v>0</v>
      </c>
      <c r="E189">
        <v>0</v>
      </c>
      <c r="F189">
        <v>0</v>
      </c>
      <c r="G189">
        <v>1</v>
      </c>
      <c r="H189">
        <v>4424.333333333333</v>
      </c>
      <c r="I189">
        <v>3962</v>
      </c>
      <c r="J189">
        <v>0</v>
      </c>
      <c r="K189">
        <v>0</v>
      </c>
      <c r="L189">
        <f t="shared" si="12"/>
        <v>4843.3747660391255</v>
      </c>
      <c r="M189">
        <f t="shared" si="13"/>
        <v>392.37476603912546</v>
      </c>
      <c r="N189">
        <f t="shared" si="14"/>
        <v>392.37476603912546</v>
      </c>
      <c r="O189" s="8">
        <f t="shared" si="15"/>
        <v>8.8154294774011557E-2</v>
      </c>
      <c r="P189">
        <v>924</v>
      </c>
      <c r="Q189">
        <f t="shared" si="16"/>
        <v>7062.7457887042583</v>
      </c>
      <c r="R189">
        <f t="shared" si="17"/>
        <v>16632</v>
      </c>
    </row>
    <row r="190" spans="1:18" x14ac:dyDescent="0.35">
      <c r="A190" s="1">
        <v>41104</v>
      </c>
      <c r="B190">
        <v>5277</v>
      </c>
      <c r="C190">
        <v>4451</v>
      </c>
      <c r="D190">
        <v>1</v>
      </c>
      <c r="E190">
        <v>0</v>
      </c>
      <c r="F190">
        <v>0</v>
      </c>
      <c r="G190">
        <v>0</v>
      </c>
      <c r="H190">
        <v>4477.333333333333</v>
      </c>
      <c r="I190">
        <v>4371</v>
      </c>
      <c r="J190">
        <v>0</v>
      </c>
      <c r="K190">
        <v>0</v>
      </c>
      <c r="L190">
        <f t="shared" si="12"/>
        <v>5075.089718367457</v>
      </c>
      <c r="M190">
        <f t="shared" si="13"/>
        <v>-201.91028163254305</v>
      </c>
      <c r="N190">
        <f t="shared" si="14"/>
        <v>201.91028163254305</v>
      </c>
      <c r="O190" s="8">
        <f t="shared" si="15"/>
        <v>3.82623235991175E-2</v>
      </c>
      <c r="P190">
        <v>667</v>
      </c>
      <c r="Q190">
        <f t="shared" si="16"/>
        <v>14537.540277543099</v>
      </c>
      <c r="R190">
        <f t="shared" si="17"/>
        <v>12006</v>
      </c>
    </row>
    <row r="191" spans="1:18" x14ac:dyDescent="0.35">
      <c r="A191" s="1">
        <v>41105</v>
      </c>
      <c r="B191">
        <v>5596</v>
      </c>
      <c r="C191">
        <v>5277</v>
      </c>
      <c r="D191">
        <v>1</v>
      </c>
      <c r="E191">
        <v>0</v>
      </c>
      <c r="F191">
        <v>0</v>
      </c>
      <c r="G191">
        <v>0</v>
      </c>
      <c r="H191">
        <v>4782.333333333333</v>
      </c>
      <c r="I191">
        <v>5165</v>
      </c>
      <c r="J191">
        <v>0</v>
      </c>
      <c r="K191">
        <v>0</v>
      </c>
      <c r="L191">
        <f t="shared" si="12"/>
        <v>5508.9158173401256</v>
      </c>
      <c r="M191">
        <f t="shared" si="13"/>
        <v>-87.084182659874386</v>
      </c>
      <c r="N191">
        <f t="shared" si="14"/>
        <v>87.084182659874386</v>
      </c>
      <c r="O191" s="8">
        <f t="shared" si="15"/>
        <v>1.5561862519634451E-2</v>
      </c>
      <c r="P191">
        <v>719</v>
      </c>
      <c r="Q191">
        <f t="shared" si="16"/>
        <v>6270.0611515109558</v>
      </c>
      <c r="R191">
        <f t="shared" si="17"/>
        <v>12942</v>
      </c>
    </row>
    <row r="192" spans="1:18" x14ac:dyDescent="0.35">
      <c r="A192" s="1">
        <v>41106</v>
      </c>
      <c r="B192">
        <v>4242</v>
      </c>
      <c r="C192">
        <v>5596</v>
      </c>
      <c r="D192">
        <v>0</v>
      </c>
      <c r="E192">
        <v>1</v>
      </c>
      <c r="F192">
        <v>0</v>
      </c>
      <c r="G192">
        <v>0</v>
      </c>
      <c r="H192">
        <v>5108</v>
      </c>
      <c r="I192">
        <v>3698</v>
      </c>
      <c r="J192">
        <v>0</v>
      </c>
      <c r="K192">
        <v>0</v>
      </c>
      <c r="L192">
        <f t="shared" si="12"/>
        <v>4115.4146949994665</v>
      </c>
      <c r="M192">
        <f t="shared" si="13"/>
        <v>-126.58530500053348</v>
      </c>
      <c r="N192">
        <f t="shared" si="14"/>
        <v>126.58530500053348</v>
      </c>
      <c r="O192" s="8">
        <f t="shared" si="15"/>
        <v>2.9840948845010248E-2</v>
      </c>
      <c r="P192">
        <v>624</v>
      </c>
      <c r="Q192">
        <f t="shared" si="16"/>
        <v>9114.1419600384106</v>
      </c>
      <c r="R192">
        <f t="shared" si="17"/>
        <v>11232</v>
      </c>
    </row>
    <row r="193" spans="1:18" x14ac:dyDescent="0.35">
      <c r="A193" s="1">
        <v>41107</v>
      </c>
      <c r="B193">
        <v>4394</v>
      </c>
      <c r="C193">
        <v>4242</v>
      </c>
      <c r="D193">
        <v>0</v>
      </c>
      <c r="E193">
        <v>0</v>
      </c>
      <c r="F193">
        <v>0</v>
      </c>
      <c r="G193">
        <v>0</v>
      </c>
      <c r="H193">
        <v>5038.333333333333</v>
      </c>
      <c r="I193">
        <v>4292</v>
      </c>
      <c r="J193">
        <v>0</v>
      </c>
      <c r="K193">
        <v>0</v>
      </c>
      <c r="L193">
        <f t="shared" si="12"/>
        <v>4531.385363057937</v>
      </c>
      <c r="M193">
        <f t="shared" si="13"/>
        <v>137.38536305793696</v>
      </c>
      <c r="N193">
        <f t="shared" si="14"/>
        <v>137.38536305793696</v>
      </c>
      <c r="O193" s="8">
        <f t="shared" si="15"/>
        <v>3.126658239825602E-2</v>
      </c>
      <c r="P193">
        <v>756</v>
      </c>
      <c r="Q193">
        <f t="shared" si="16"/>
        <v>2472.9365350428652</v>
      </c>
      <c r="R193">
        <f t="shared" si="17"/>
        <v>13608</v>
      </c>
    </row>
    <row r="194" spans="1:18" x14ac:dyDescent="0.35">
      <c r="A194" s="1">
        <v>41108</v>
      </c>
      <c r="B194">
        <v>4551</v>
      </c>
      <c r="C194">
        <v>4394</v>
      </c>
      <c r="D194">
        <v>0</v>
      </c>
      <c r="E194">
        <v>0</v>
      </c>
      <c r="F194">
        <v>0</v>
      </c>
      <c r="G194">
        <v>0</v>
      </c>
      <c r="H194">
        <v>4744</v>
      </c>
      <c r="I194">
        <v>4362</v>
      </c>
      <c r="J194">
        <v>0</v>
      </c>
      <c r="K194">
        <v>0</v>
      </c>
      <c r="L194">
        <f t="shared" ref="L194:L257" si="18">$W$2+SUMPRODUCT(C194:K194,$X$2:$AF$2)</f>
        <v>4453.2178730860551</v>
      </c>
      <c r="M194">
        <f t="shared" ref="M194:M257" si="19">L194-B194</f>
        <v>-97.782126913944921</v>
      </c>
      <c r="N194">
        <f t="shared" ref="N194:N257" si="20">ABS(L194-B194)</f>
        <v>97.782126913944921</v>
      </c>
      <c r="O194" s="8">
        <f t="shared" ref="O194:O257" si="21">N194/B194</f>
        <v>2.1485855177751027E-2</v>
      </c>
      <c r="P194">
        <v>700</v>
      </c>
      <c r="Q194">
        <f t="shared" si="16"/>
        <v>7040.3131378040343</v>
      </c>
      <c r="R194">
        <f t="shared" si="17"/>
        <v>12600</v>
      </c>
    </row>
    <row r="195" spans="1:18" x14ac:dyDescent="0.35">
      <c r="A195" s="1">
        <v>41109</v>
      </c>
      <c r="B195">
        <v>4973</v>
      </c>
      <c r="C195">
        <v>4551</v>
      </c>
      <c r="D195">
        <v>0</v>
      </c>
      <c r="E195">
        <v>0</v>
      </c>
      <c r="F195">
        <v>1</v>
      </c>
      <c r="G195">
        <v>0</v>
      </c>
      <c r="H195">
        <v>4395.666666666667</v>
      </c>
      <c r="I195">
        <v>4619</v>
      </c>
      <c r="J195">
        <v>0</v>
      </c>
      <c r="K195">
        <v>0</v>
      </c>
      <c r="L195">
        <f t="shared" si="18"/>
        <v>4922.9615404444994</v>
      </c>
      <c r="M195">
        <f t="shared" si="19"/>
        <v>-50.038459555500594</v>
      </c>
      <c r="N195">
        <f t="shared" si="20"/>
        <v>50.038459555500594</v>
      </c>
      <c r="O195" s="8">
        <f t="shared" si="21"/>
        <v>1.0062026856123184E-2</v>
      </c>
      <c r="P195">
        <v>467</v>
      </c>
      <c r="Q195">
        <f t="shared" ref="Q195:Q258" si="22">IF(M195&lt;0,-72*M195,M195*18)</f>
        <v>3602.7690879960428</v>
      </c>
      <c r="R195">
        <f t="shared" ref="R195:R258" si="23">P195*18</f>
        <v>8406</v>
      </c>
    </row>
    <row r="196" spans="1:18" x14ac:dyDescent="0.35">
      <c r="A196" s="1">
        <v>41110</v>
      </c>
      <c r="B196">
        <v>4931</v>
      </c>
      <c r="C196">
        <v>4973</v>
      </c>
      <c r="D196">
        <v>0</v>
      </c>
      <c r="E196">
        <v>0</v>
      </c>
      <c r="F196">
        <v>0</v>
      </c>
      <c r="G196">
        <v>1</v>
      </c>
      <c r="H196">
        <v>4639.333333333333</v>
      </c>
      <c r="I196">
        <v>4451</v>
      </c>
      <c r="J196">
        <v>0</v>
      </c>
      <c r="K196">
        <v>0</v>
      </c>
      <c r="L196">
        <f t="shared" si="18"/>
        <v>5094.4553850257571</v>
      </c>
      <c r="M196">
        <f t="shared" si="19"/>
        <v>163.4553850257571</v>
      </c>
      <c r="N196">
        <f t="shared" si="20"/>
        <v>163.4553850257571</v>
      </c>
      <c r="O196" s="8">
        <f t="shared" si="21"/>
        <v>3.3148526673242161E-2</v>
      </c>
      <c r="P196">
        <v>1209</v>
      </c>
      <c r="Q196">
        <f t="shared" si="22"/>
        <v>2942.1969304636277</v>
      </c>
      <c r="R196">
        <f t="shared" si="23"/>
        <v>21762</v>
      </c>
    </row>
    <row r="197" spans="1:18" x14ac:dyDescent="0.35">
      <c r="A197" s="1">
        <v>41111</v>
      </c>
      <c r="B197">
        <v>4628.5</v>
      </c>
      <c r="C197">
        <v>4931</v>
      </c>
      <c r="D197">
        <v>1</v>
      </c>
      <c r="E197">
        <v>0</v>
      </c>
      <c r="F197">
        <v>0</v>
      </c>
      <c r="G197">
        <v>0</v>
      </c>
      <c r="H197">
        <v>4818.333333333333</v>
      </c>
      <c r="I197">
        <v>5277</v>
      </c>
      <c r="J197">
        <v>0</v>
      </c>
      <c r="K197">
        <v>0</v>
      </c>
      <c r="L197">
        <f t="shared" si="18"/>
        <v>5486.1964984969709</v>
      </c>
      <c r="M197">
        <f t="shared" si="19"/>
        <v>857.69649849697089</v>
      </c>
      <c r="N197">
        <f t="shared" si="20"/>
        <v>857.69649849697089</v>
      </c>
      <c r="O197" s="8">
        <f t="shared" si="21"/>
        <v>0.18530765874407926</v>
      </c>
      <c r="P197">
        <v>2035</v>
      </c>
      <c r="Q197">
        <f t="shared" si="22"/>
        <v>15438.536972945476</v>
      </c>
      <c r="R197">
        <f t="shared" si="23"/>
        <v>36630</v>
      </c>
    </row>
    <row r="198" spans="1:18" x14ac:dyDescent="0.35">
      <c r="A198" s="1">
        <v>41112</v>
      </c>
      <c r="B198">
        <v>2695</v>
      </c>
      <c r="C198">
        <v>4628.5</v>
      </c>
      <c r="D198">
        <v>1</v>
      </c>
      <c r="E198">
        <v>0</v>
      </c>
      <c r="F198">
        <v>0</v>
      </c>
      <c r="G198">
        <v>0</v>
      </c>
      <c r="H198">
        <v>4844.166666666667</v>
      </c>
      <c r="I198">
        <v>5596</v>
      </c>
      <c r="J198">
        <v>0</v>
      </c>
      <c r="K198">
        <v>0</v>
      </c>
      <c r="L198">
        <f t="shared" si="18"/>
        <v>5510.0827873779745</v>
      </c>
      <c r="M198">
        <f t="shared" si="19"/>
        <v>2815.0827873779745</v>
      </c>
      <c r="N198">
        <f t="shared" si="20"/>
        <v>2815.0827873779745</v>
      </c>
      <c r="O198" s="8">
        <f t="shared" si="21"/>
        <v>1.0445576205484135</v>
      </c>
      <c r="P198">
        <v>1331</v>
      </c>
      <c r="Q198">
        <f t="shared" si="22"/>
        <v>50671.49017280354</v>
      </c>
      <c r="R198">
        <f t="shared" si="23"/>
        <v>23958</v>
      </c>
    </row>
    <row r="199" spans="1:18" x14ac:dyDescent="0.35">
      <c r="A199" s="1">
        <v>41113</v>
      </c>
      <c r="B199">
        <v>4628.5</v>
      </c>
      <c r="C199">
        <v>2695</v>
      </c>
      <c r="D199">
        <v>0</v>
      </c>
      <c r="E199">
        <v>1</v>
      </c>
      <c r="F199">
        <v>0</v>
      </c>
      <c r="G199">
        <v>0</v>
      </c>
      <c r="H199">
        <v>4084.8333333333335</v>
      </c>
      <c r="I199">
        <v>4242</v>
      </c>
      <c r="J199">
        <v>0</v>
      </c>
      <c r="K199">
        <v>0</v>
      </c>
      <c r="L199">
        <f t="shared" si="18"/>
        <v>3305.2238905326467</v>
      </c>
      <c r="M199">
        <f t="shared" si="19"/>
        <v>-1323.2761094673533</v>
      </c>
      <c r="N199">
        <f t="shared" si="20"/>
        <v>1323.2761094673533</v>
      </c>
      <c r="O199" s="8">
        <f t="shared" si="21"/>
        <v>0.28589739861020919</v>
      </c>
      <c r="P199">
        <v>985</v>
      </c>
      <c r="Q199">
        <f t="shared" si="22"/>
        <v>95275.879881649438</v>
      </c>
      <c r="R199">
        <f t="shared" si="23"/>
        <v>17730</v>
      </c>
    </row>
    <row r="200" spans="1:18" x14ac:dyDescent="0.35">
      <c r="A200" s="1">
        <v>41114</v>
      </c>
      <c r="B200">
        <v>2758</v>
      </c>
      <c r="C200">
        <v>4628.5</v>
      </c>
      <c r="D200">
        <v>0</v>
      </c>
      <c r="E200">
        <v>0</v>
      </c>
      <c r="F200">
        <v>0</v>
      </c>
      <c r="G200">
        <v>0</v>
      </c>
      <c r="H200">
        <v>3984</v>
      </c>
      <c r="I200">
        <v>4394</v>
      </c>
      <c r="J200">
        <v>0</v>
      </c>
      <c r="K200">
        <v>0</v>
      </c>
      <c r="L200">
        <f t="shared" si="18"/>
        <v>4192.7169831161918</v>
      </c>
      <c r="M200">
        <f t="shared" si="19"/>
        <v>1434.7169831161918</v>
      </c>
      <c r="N200">
        <f t="shared" si="20"/>
        <v>1434.7169831161918</v>
      </c>
      <c r="O200" s="8">
        <f t="shared" si="21"/>
        <v>0.52020195181877882</v>
      </c>
      <c r="P200">
        <v>745</v>
      </c>
      <c r="Q200">
        <f t="shared" si="22"/>
        <v>25824.905696091453</v>
      </c>
      <c r="R200">
        <f t="shared" si="23"/>
        <v>13410</v>
      </c>
    </row>
    <row r="201" spans="1:18" x14ac:dyDescent="0.35">
      <c r="A201" s="1">
        <v>41115</v>
      </c>
      <c r="B201">
        <v>3261</v>
      </c>
      <c r="C201">
        <v>2758</v>
      </c>
      <c r="D201">
        <v>0</v>
      </c>
      <c r="E201">
        <v>0</v>
      </c>
      <c r="F201">
        <v>0</v>
      </c>
      <c r="G201">
        <v>0</v>
      </c>
      <c r="H201">
        <v>3360.5</v>
      </c>
      <c r="I201">
        <v>4551</v>
      </c>
      <c r="J201">
        <v>0</v>
      </c>
      <c r="K201">
        <v>0</v>
      </c>
      <c r="L201">
        <f t="shared" si="18"/>
        <v>3644.6655402096158</v>
      </c>
      <c r="M201">
        <f t="shared" si="19"/>
        <v>383.66554020961576</v>
      </c>
      <c r="N201">
        <f t="shared" si="20"/>
        <v>383.66554020961576</v>
      </c>
      <c r="O201" s="8">
        <f t="shared" si="21"/>
        <v>0.11765272622189996</v>
      </c>
      <c r="P201">
        <v>478</v>
      </c>
      <c r="Q201">
        <f t="shared" si="22"/>
        <v>6905.9797237730836</v>
      </c>
      <c r="R201">
        <f t="shared" si="23"/>
        <v>8604</v>
      </c>
    </row>
    <row r="202" spans="1:18" x14ac:dyDescent="0.35">
      <c r="A202" s="1">
        <v>41116</v>
      </c>
      <c r="B202">
        <v>3045</v>
      </c>
      <c r="C202">
        <v>3261</v>
      </c>
      <c r="D202">
        <v>0</v>
      </c>
      <c r="E202">
        <v>0</v>
      </c>
      <c r="F202">
        <v>1</v>
      </c>
      <c r="G202">
        <v>0</v>
      </c>
      <c r="H202">
        <v>3549.1666666666665</v>
      </c>
      <c r="I202">
        <v>4973</v>
      </c>
      <c r="J202">
        <v>0</v>
      </c>
      <c r="K202">
        <v>0</v>
      </c>
      <c r="L202">
        <f t="shared" si="18"/>
        <v>4427.2261841927284</v>
      </c>
      <c r="M202">
        <f t="shared" si="19"/>
        <v>1382.2261841927284</v>
      </c>
      <c r="N202">
        <f t="shared" si="20"/>
        <v>1382.2261841927284</v>
      </c>
      <c r="O202" s="8">
        <f t="shared" si="21"/>
        <v>0.45393306541633116</v>
      </c>
      <c r="P202">
        <v>988</v>
      </c>
      <c r="Q202">
        <f t="shared" si="22"/>
        <v>24880.071315469111</v>
      </c>
      <c r="R202">
        <f t="shared" si="23"/>
        <v>17784</v>
      </c>
    </row>
    <row r="203" spans="1:18" x14ac:dyDescent="0.35">
      <c r="A203" s="1">
        <v>41117</v>
      </c>
      <c r="B203">
        <v>3783</v>
      </c>
      <c r="C203">
        <v>3045</v>
      </c>
      <c r="D203">
        <v>0</v>
      </c>
      <c r="E203">
        <v>0</v>
      </c>
      <c r="F203">
        <v>0</v>
      </c>
      <c r="G203">
        <v>1</v>
      </c>
      <c r="H203">
        <v>3021.3333333333335</v>
      </c>
      <c r="I203">
        <v>4931</v>
      </c>
      <c r="J203">
        <v>0</v>
      </c>
      <c r="K203">
        <v>0</v>
      </c>
      <c r="L203">
        <f t="shared" si="18"/>
        <v>4200.2045660655158</v>
      </c>
      <c r="M203">
        <f t="shared" si="19"/>
        <v>417.20456606551579</v>
      </c>
      <c r="N203">
        <f t="shared" si="20"/>
        <v>417.20456606551579</v>
      </c>
      <c r="O203" s="8">
        <f t="shared" si="21"/>
        <v>0.11028405129936976</v>
      </c>
      <c r="P203">
        <v>656</v>
      </c>
      <c r="Q203">
        <f t="shared" si="22"/>
        <v>7509.6821891792843</v>
      </c>
      <c r="R203">
        <f t="shared" si="23"/>
        <v>11808</v>
      </c>
    </row>
    <row r="204" spans="1:18" x14ac:dyDescent="0.35">
      <c r="A204" s="1">
        <v>41118</v>
      </c>
      <c r="B204">
        <v>3997</v>
      </c>
      <c r="C204">
        <v>3783</v>
      </c>
      <c r="D204">
        <v>1</v>
      </c>
      <c r="E204">
        <v>0</v>
      </c>
      <c r="F204">
        <v>0</v>
      </c>
      <c r="G204">
        <v>0</v>
      </c>
      <c r="H204">
        <v>3363</v>
      </c>
      <c r="I204">
        <v>4628.5</v>
      </c>
      <c r="J204">
        <v>0</v>
      </c>
      <c r="K204">
        <v>0</v>
      </c>
      <c r="L204">
        <f t="shared" si="18"/>
        <v>4559.6417254226553</v>
      </c>
      <c r="M204">
        <f t="shared" si="19"/>
        <v>562.64172542265533</v>
      </c>
      <c r="N204">
        <f t="shared" si="20"/>
        <v>562.64172542265533</v>
      </c>
      <c r="O204" s="8">
        <f t="shared" si="21"/>
        <v>0.14076600586005888</v>
      </c>
      <c r="P204">
        <v>1210</v>
      </c>
      <c r="Q204">
        <f t="shared" si="22"/>
        <v>10127.551057607796</v>
      </c>
      <c r="R204">
        <f t="shared" si="23"/>
        <v>21780</v>
      </c>
    </row>
    <row r="205" spans="1:18" x14ac:dyDescent="0.35">
      <c r="A205" s="1">
        <v>41119</v>
      </c>
      <c r="B205">
        <v>4547</v>
      </c>
      <c r="C205">
        <v>3997</v>
      </c>
      <c r="D205">
        <v>1</v>
      </c>
      <c r="E205">
        <v>0</v>
      </c>
      <c r="F205">
        <v>0</v>
      </c>
      <c r="G205">
        <v>0</v>
      </c>
      <c r="H205">
        <v>3608.3333333333335</v>
      </c>
      <c r="I205">
        <v>2695</v>
      </c>
      <c r="J205">
        <v>1</v>
      </c>
      <c r="K205">
        <v>0</v>
      </c>
      <c r="L205">
        <f t="shared" si="18"/>
        <v>4551.178694803657</v>
      </c>
      <c r="M205">
        <f t="shared" si="19"/>
        <v>4.1786948036569811</v>
      </c>
      <c r="N205">
        <f t="shared" si="20"/>
        <v>4.1786948036569811</v>
      </c>
      <c r="O205" s="8">
        <f t="shared" si="21"/>
        <v>9.1900039666966814E-4</v>
      </c>
      <c r="P205">
        <v>663</v>
      </c>
      <c r="Q205">
        <f t="shared" si="22"/>
        <v>75.21650646582566</v>
      </c>
      <c r="R205">
        <f t="shared" si="23"/>
        <v>11934</v>
      </c>
    </row>
    <row r="206" spans="1:18" x14ac:dyDescent="0.35">
      <c r="A206" s="1">
        <v>41120</v>
      </c>
      <c r="B206">
        <v>3646</v>
      </c>
      <c r="C206">
        <v>4547</v>
      </c>
      <c r="D206">
        <v>0</v>
      </c>
      <c r="E206">
        <v>1</v>
      </c>
      <c r="F206">
        <v>0</v>
      </c>
      <c r="G206">
        <v>0</v>
      </c>
      <c r="H206">
        <v>4109</v>
      </c>
      <c r="I206">
        <v>4628.5</v>
      </c>
      <c r="J206">
        <v>1</v>
      </c>
      <c r="K206">
        <v>0</v>
      </c>
      <c r="L206">
        <f t="shared" si="18"/>
        <v>3977.2569300904379</v>
      </c>
      <c r="M206">
        <f t="shared" si="19"/>
        <v>331.25693009043789</v>
      </c>
      <c r="N206">
        <f t="shared" si="20"/>
        <v>331.25693009043789</v>
      </c>
      <c r="O206" s="8">
        <f t="shared" si="21"/>
        <v>9.0854890315534259E-2</v>
      </c>
      <c r="P206">
        <v>944</v>
      </c>
      <c r="Q206">
        <f t="shared" si="22"/>
        <v>5962.624741627882</v>
      </c>
      <c r="R206">
        <f t="shared" si="23"/>
        <v>16992</v>
      </c>
    </row>
    <row r="207" spans="1:18" x14ac:dyDescent="0.35">
      <c r="A207" s="1">
        <v>41121</v>
      </c>
      <c r="B207">
        <v>4104</v>
      </c>
      <c r="C207">
        <v>3646</v>
      </c>
      <c r="D207">
        <v>0</v>
      </c>
      <c r="E207">
        <v>0</v>
      </c>
      <c r="F207">
        <v>0</v>
      </c>
      <c r="G207">
        <v>0</v>
      </c>
      <c r="H207">
        <v>4063.3333333333335</v>
      </c>
      <c r="I207">
        <v>2758</v>
      </c>
      <c r="J207">
        <v>1</v>
      </c>
      <c r="K207">
        <v>0</v>
      </c>
      <c r="L207">
        <f t="shared" si="18"/>
        <v>3969.1604952931657</v>
      </c>
      <c r="M207">
        <f t="shared" si="19"/>
        <v>-134.8395047068343</v>
      </c>
      <c r="N207">
        <f t="shared" si="20"/>
        <v>134.8395047068343</v>
      </c>
      <c r="O207" s="8">
        <f t="shared" si="21"/>
        <v>3.2855629801860207E-2</v>
      </c>
      <c r="P207">
        <v>1034</v>
      </c>
      <c r="Q207">
        <f t="shared" si="22"/>
        <v>9708.4443388920699</v>
      </c>
      <c r="R207">
        <f t="shared" si="23"/>
        <v>18612</v>
      </c>
    </row>
    <row r="208" spans="1:18" x14ac:dyDescent="0.35">
      <c r="A208" s="1">
        <v>41122</v>
      </c>
      <c r="B208">
        <v>3818</v>
      </c>
      <c r="C208">
        <v>4104</v>
      </c>
      <c r="D208">
        <v>0</v>
      </c>
      <c r="E208">
        <v>0</v>
      </c>
      <c r="F208">
        <v>0</v>
      </c>
      <c r="G208">
        <v>0</v>
      </c>
      <c r="H208">
        <v>4099</v>
      </c>
      <c r="I208">
        <v>3261</v>
      </c>
      <c r="J208">
        <v>0</v>
      </c>
      <c r="K208">
        <v>0</v>
      </c>
      <c r="L208">
        <f t="shared" si="18"/>
        <v>3911.5002250996704</v>
      </c>
      <c r="M208">
        <f t="shared" si="19"/>
        <v>93.500225099670388</v>
      </c>
      <c r="N208">
        <f t="shared" si="20"/>
        <v>93.500225099670388</v>
      </c>
      <c r="O208" s="8">
        <f t="shared" si="21"/>
        <v>2.4489320350882762E-2</v>
      </c>
      <c r="P208">
        <v>1417</v>
      </c>
      <c r="Q208">
        <f t="shared" si="22"/>
        <v>1683.004051794067</v>
      </c>
      <c r="R208">
        <f t="shared" si="23"/>
        <v>25506</v>
      </c>
    </row>
    <row r="209" spans="1:18" x14ac:dyDescent="0.35">
      <c r="A209" s="1">
        <v>41123</v>
      </c>
      <c r="B209">
        <v>3859</v>
      </c>
      <c r="C209">
        <v>3818</v>
      </c>
      <c r="D209">
        <v>0</v>
      </c>
      <c r="E209">
        <v>0</v>
      </c>
      <c r="F209">
        <v>1</v>
      </c>
      <c r="G209">
        <v>0</v>
      </c>
      <c r="H209">
        <v>3856</v>
      </c>
      <c r="I209">
        <v>3045</v>
      </c>
      <c r="J209">
        <v>0</v>
      </c>
      <c r="K209">
        <v>0</v>
      </c>
      <c r="L209">
        <f t="shared" si="18"/>
        <v>4247.8271603755147</v>
      </c>
      <c r="M209">
        <f t="shared" si="19"/>
        <v>388.82716037551472</v>
      </c>
      <c r="N209">
        <f t="shared" si="20"/>
        <v>388.82716037551472</v>
      </c>
      <c r="O209" s="8">
        <f t="shared" si="21"/>
        <v>0.10075852821340107</v>
      </c>
      <c r="P209">
        <v>1345</v>
      </c>
      <c r="Q209">
        <f t="shared" si="22"/>
        <v>6998.888886759265</v>
      </c>
      <c r="R209">
        <f t="shared" si="23"/>
        <v>24210</v>
      </c>
    </row>
    <row r="210" spans="1:18" x14ac:dyDescent="0.35">
      <c r="A210" s="1">
        <v>41124</v>
      </c>
      <c r="B210">
        <v>4182</v>
      </c>
      <c r="C210">
        <v>3859</v>
      </c>
      <c r="D210">
        <v>0</v>
      </c>
      <c r="E210">
        <v>0</v>
      </c>
      <c r="F210">
        <v>0</v>
      </c>
      <c r="G210">
        <v>1</v>
      </c>
      <c r="H210">
        <v>3927</v>
      </c>
      <c r="I210">
        <v>3783</v>
      </c>
      <c r="J210">
        <v>0</v>
      </c>
      <c r="K210">
        <v>0</v>
      </c>
      <c r="L210">
        <f t="shared" si="18"/>
        <v>4471.1694173458591</v>
      </c>
      <c r="M210">
        <f t="shared" si="19"/>
        <v>289.16941734585907</v>
      </c>
      <c r="N210">
        <f t="shared" si="20"/>
        <v>289.16941734585907</v>
      </c>
      <c r="O210" s="8">
        <f t="shared" si="21"/>
        <v>6.9146202139134166E-2</v>
      </c>
      <c r="P210">
        <v>1129</v>
      </c>
      <c r="Q210">
        <f t="shared" si="22"/>
        <v>5205.0495122254633</v>
      </c>
      <c r="R210">
        <f t="shared" si="23"/>
        <v>20322</v>
      </c>
    </row>
    <row r="211" spans="1:18" x14ac:dyDescent="0.35">
      <c r="A211" s="1">
        <v>41125</v>
      </c>
      <c r="B211">
        <v>5052</v>
      </c>
      <c r="C211">
        <v>4182</v>
      </c>
      <c r="D211">
        <v>1</v>
      </c>
      <c r="E211">
        <v>0</v>
      </c>
      <c r="F211">
        <v>0</v>
      </c>
      <c r="G211">
        <v>0</v>
      </c>
      <c r="H211">
        <v>3953</v>
      </c>
      <c r="I211">
        <v>3997</v>
      </c>
      <c r="J211">
        <v>0</v>
      </c>
      <c r="K211">
        <v>0</v>
      </c>
      <c r="L211">
        <f t="shared" si="18"/>
        <v>4737.3848950449292</v>
      </c>
      <c r="M211">
        <f t="shared" si="19"/>
        <v>-314.61510495507082</v>
      </c>
      <c r="N211">
        <f t="shared" si="20"/>
        <v>314.61510495507082</v>
      </c>
      <c r="O211" s="8">
        <f t="shared" si="21"/>
        <v>6.2275357275350517E-2</v>
      </c>
      <c r="P211">
        <v>346</v>
      </c>
      <c r="Q211">
        <f t="shared" si="22"/>
        <v>22652.287556765099</v>
      </c>
      <c r="R211">
        <f t="shared" si="23"/>
        <v>6228</v>
      </c>
    </row>
    <row r="212" spans="1:18" x14ac:dyDescent="0.35">
      <c r="A212" s="1">
        <v>41126</v>
      </c>
      <c r="B212">
        <v>4950</v>
      </c>
      <c r="C212">
        <v>5052</v>
      </c>
      <c r="D212">
        <v>1</v>
      </c>
      <c r="E212">
        <v>0</v>
      </c>
      <c r="F212">
        <v>0</v>
      </c>
      <c r="G212">
        <v>0</v>
      </c>
      <c r="H212">
        <v>4364.333333333333</v>
      </c>
      <c r="I212">
        <v>4547</v>
      </c>
      <c r="J212">
        <v>0</v>
      </c>
      <c r="K212">
        <v>0</v>
      </c>
      <c r="L212">
        <f t="shared" si="18"/>
        <v>5171.2432856851028</v>
      </c>
      <c r="M212">
        <f t="shared" si="19"/>
        <v>221.24328568510282</v>
      </c>
      <c r="N212">
        <f t="shared" si="20"/>
        <v>221.24328568510282</v>
      </c>
      <c r="O212" s="8">
        <f t="shared" si="21"/>
        <v>4.4695613269717743E-2</v>
      </c>
      <c r="P212">
        <v>782</v>
      </c>
      <c r="Q212">
        <f t="shared" si="22"/>
        <v>3982.3791423318507</v>
      </c>
      <c r="R212">
        <f t="shared" si="23"/>
        <v>14076</v>
      </c>
    </row>
    <row r="213" spans="1:18" x14ac:dyDescent="0.35">
      <c r="A213" s="1">
        <v>41127</v>
      </c>
      <c r="B213">
        <v>3960</v>
      </c>
      <c r="C213">
        <v>4950</v>
      </c>
      <c r="D213">
        <v>0</v>
      </c>
      <c r="E213">
        <v>1</v>
      </c>
      <c r="F213">
        <v>0</v>
      </c>
      <c r="G213">
        <v>0</v>
      </c>
      <c r="H213">
        <v>4728</v>
      </c>
      <c r="I213">
        <v>3646</v>
      </c>
      <c r="J213">
        <v>0</v>
      </c>
      <c r="K213">
        <v>0</v>
      </c>
      <c r="L213">
        <f t="shared" si="18"/>
        <v>3837.2282508750186</v>
      </c>
      <c r="M213">
        <f t="shared" si="19"/>
        <v>-122.7717491249814</v>
      </c>
      <c r="N213">
        <f t="shared" si="20"/>
        <v>122.7717491249814</v>
      </c>
      <c r="O213" s="8">
        <f t="shared" si="21"/>
        <v>3.1002966950752879E-2</v>
      </c>
      <c r="P213">
        <v>974</v>
      </c>
      <c r="Q213">
        <f t="shared" si="22"/>
        <v>8839.5659369986606</v>
      </c>
      <c r="R213">
        <f t="shared" si="23"/>
        <v>17532</v>
      </c>
    </row>
    <row r="214" spans="1:18" x14ac:dyDescent="0.35">
      <c r="A214" s="1">
        <v>41128</v>
      </c>
      <c r="B214">
        <v>3968</v>
      </c>
      <c r="C214">
        <v>3960</v>
      </c>
      <c r="D214">
        <v>0</v>
      </c>
      <c r="E214">
        <v>0</v>
      </c>
      <c r="F214">
        <v>0</v>
      </c>
      <c r="G214">
        <v>0</v>
      </c>
      <c r="H214">
        <v>4654</v>
      </c>
      <c r="I214">
        <v>4104</v>
      </c>
      <c r="J214">
        <v>0</v>
      </c>
      <c r="K214">
        <v>0</v>
      </c>
      <c r="L214">
        <f t="shared" si="18"/>
        <v>4286.9198386748976</v>
      </c>
      <c r="M214">
        <f t="shared" si="19"/>
        <v>318.91983867489762</v>
      </c>
      <c r="N214">
        <f t="shared" si="20"/>
        <v>318.91983867489762</v>
      </c>
      <c r="O214" s="8">
        <f t="shared" si="21"/>
        <v>8.0372943214439926E-2</v>
      </c>
      <c r="P214">
        <v>1453</v>
      </c>
      <c r="Q214">
        <f t="shared" si="22"/>
        <v>5740.5570961481571</v>
      </c>
      <c r="R214">
        <f t="shared" si="23"/>
        <v>26154</v>
      </c>
    </row>
    <row r="215" spans="1:18" x14ac:dyDescent="0.35">
      <c r="A215" s="1">
        <v>41129</v>
      </c>
      <c r="B215">
        <v>4133</v>
      </c>
      <c r="C215">
        <v>3968</v>
      </c>
      <c r="D215">
        <v>0</v>
      </c>
      <c r="E215">
        <v>0</v>
      </c>
      <c r="F215">
        <v>0</v>
      </c>
      <c r="G215">
        <v>0</v>
      </c>
      <c r="H215">
        <v>4292.666666666667</v>
      </c>
      <c r="I215">
        <v>3818</v>
      </c>
      <c r="J215">
        <v>0</v>
      </c>
      <c r="K215">
        <v>0</v>
      </c>
      <c r="L215">
        <f t="shared" si="18"/>
        <v>4082.2048972552575</v>
      </c>
      <c r="M215">
        <f t="shared" si="19"/>
        <v>-50.795102744742508</v>
      </c>
      <c r="N215">
        <f t="shared" si="20"/>
        <v>50.795102744742508</v>
      </c>
      <c r="O215" s="8">
        <f t="shared" si="21"/>
        <v>1.229012890025224E-2</v>
      </c>
      <c r="P215">
        <v>1286</v>
      </c>
      <c r="Q215">
        <f t="shared" si="22"/>
        <v>3657.2473976214605</v>
      </c>
      <c r="R215">
        <f t="shared" si="23"/>
        <v>23148</v>
      </c>
    </row>
    <row r="216" spans="1:18" x14ac:dyDescent="0.35">
      <c r="A216" s="1">
        <v>41130</v>
      </c>
      <c r="B216">
        <v>4408</v>
      </c>
      <c r="C216">
        <v>4133</v>
      </c>
      <c r="D216">
        <v>0</v>
      </c>
      <c r="E216">
        <v>0</v>
      </c>
      <c r="F216">
        <v>1</v>
      </c>
      <c r="G216">
        <v>0</v>
      </c>
      <c r="H216">
        <v>4020.3333333333335</v>
      </c>
      <c r="I216">
        <v>3859</v>
      </c>
      <c r="J216">
        <v>0</v>
      </c>
      <c r="K216">
        <v>0</v>
      </c>
      <c r="L216">
        <f t="shared" si="18"/>
        <v>4539.1981345815739</v>
      </c>
      <c r="M216">
        <f t="shared" si="19"/>
        <v>131.19813458157387</v>
      </c>
      <c r="N216">
        <f t="shared" si="20"/>
        <v>131.19813458157387</v>
      </c>
      <c r="O216" s="8">
        <f t="shared" si="21"/>
        <v>2.9763642146455053E-2</v>
      </c>
      <c r="P216">
        <v>1232</v>
      </c>
      <c r="Q216">
        <f t="shared" si="22"/>
        <v>2361.5664224683296</v>
      </c>
      <c r="R216">
        <f t="shared" si="23"/>
        <v>22176</v>
      </c>
    </row>
    <row r="217" spans="1:18" x14ac:dyDescent="0.35">
      <c r="A217" s="1">
        <v>41131</v>
      </c>
      <c r="B217">
        <v>5050</v>
      </c>
      <c r="C217">
        <v>4408</v>
      </c>
      <c r="D217">
        <v>0</v>
      </c>
      <c r="E217">
        <v>0</v>
      </c>
      <c r="F217">
        <v>0</v>
      </c>
      <c r="G217">
        <v>1</v>
      </c>
      <c r="H217">
        <v>4169.666666666667</v>
      </c>
      <c r="I217">
        <v>4182</v>
      </c>
      <c r="J217">
        <v>0</v>
      </c>
      <c r="K217">
        <v>0</v>
      </c>
      <c r="L217">
        <f t="shared" si="18"/>
        <v>4748.9085906642831</v>
      </c>
      <c r="M217">
        <f t="shared" si="19"/>
        <v>-301.09140933571689</v>
      </c>
      <c r="N217">
        <f t="shared" si="20"/>
        <v>301.09140933571689</v>
      </c>
      <c r="O217" s="8">
        <f t="shared" si="21"/>
        <v>5.9622061254597403E-2</v>
      </c>
      <c r="P217">
        <v>1233</v>
      </c>
      <c r="Q217">
        <f t="shared" si="22"/>
        <v>21678.581472171616</v>
      </c>
      <c r="R217">
        <f t="shared" si="23"/>
        <v>22194</v>
      </c>
    </row>
    <row r="218" spans="1:18" x14ac:dyDescent="0.35">
      <c r="A218" s="1">
        <v>41132</v>
      </c>
      <c r="B218">
        <v>5490</v>
      </c>
      <c r="C218">
        <v>5050</v>
      </c>
      <c r="D218">
        <v>1</v>
      </c>
      <c r="E218">
        <v>0</v>
      </c>
      <c r="F218">
        <v>0</v>
      </c>
      <c r="G218">
        <v>0</v>
      </c>
      <c r="H218">
        <v>4530.333333333333</v>
      </c>
      <c r="I218">
        <v>5052</v>
      </c>
      <c r="J218">
        <v>0</v>
      </c>
      <c r="K218">
        <v>0</v>
      </c>
      <c r="L218">
        <f t="shared" si="18"/>
        <v>5343.3840580416145</v>
      </c>
      <c r="M218">
        <f t="shared" si="19"/>
        <v>-146.61594195838552</v>
      </c>
      <c r="N218">
        <f t="shared" si="20"/>
        <v>146.61594195838552</v>
      </c>
      <c r="O218" s="8">
        <f t="shared" si="21"/>
        <v>2.6706000356718673E-2</v>
      </c>
      <c r="P218">
        <v>1154</v>
      </c>
      <c r="Q218">
        <f t="shared" si="22"/>
        <v>10556.347821003757</v>
      </c>
      <c r="R218">
        <f t="shared" si="23"/>
        <v>20772</v>
      </c>
    </row>
    <row r="219" spans="1:18" x14ac:dyDescent="0.35">
      <c r="A219" s="1">
        <v>41133</v>
      </c>
      <c r="B219">
        <v>5736</v>
      </c>
      <c r="C219">
        <v>5490</v>
      </c>
      <c r="D219">
        <v>1</v>
      </c>
      <c r="E219">
        <v>0</v>
      </c>
      <c r="F219">
        <v>0</v>
      </c>
      <c r="G219">
        <v>0</v>
      </c>
      <c r="H219">
        <v>4982.666666666667</v>
      </c>
      <c r="I219">
        <v>4950</v>
      </c>
      <c r="J219">
        <v>0</v>
      </c>
      <c r="K219">
        <v>0</v>
      </c>
      <c r="L219">
        <f t="shared" si="18"/>
        <v>5582.7354326618251</v>
      </c>
      <c r="M219">
        <f t="shared" si="19"/>
        <v>-153.26456733817486</v>
      </c>
      <c r="N219">
        <f t="shared" si="20"/>
        <v>153.26456733817486</v>
      </c>
      <c r="O219" s="8">
        <f t="shared" si="21"/>
        <v>2.6719764180295476E-2</v>
      </c>
      <c r="P219">
        <v>1053</v>
      </c>
      <c r="Q219">
        <f t="shared" si="22"/>
        <v>11035.04884834859</v>
      </c>
      <c r="R219">
        <f t="shared" si="23"/>
        <v>18954</v>
      </c>
    </row>
    <row r="220" spans="1:18" x14ac:dyDescent="0.35">
      <c r="A220" s="1">
        <v>41134</v>
      </c>
      <c r="B220">
        <v>5580</v>
      </c>
      <c r="C220">
        <v>5736</v>
      </c>
      <c r="D220">
        <v>0</v>
      </c>
      <c r="E220">
        <v>1</v>
      </c>
      <c r="F220">
        <v>0</v>
      </c>
      <c r="G220">
        <v>0</v>
      </c>
      <c r="H220">
        <v>5425.333333333333</v>
      </c>
      <c r="I220">
        <v>3960</v>
      </c>
      <c r="J220">
        <v>0</v>
      </c>
      <c r="K220">
        <v>0</v>
      </c>
      <c r="L220">
        <f t="shared" si="18"/>
        <v>4323.2251617447591</v>
      </c>
      <c r="M220">
        <f t="shared" si="19"/>
        <v>-1256.7748382552409</v>
      </c>
      <c r="N220">
        <f t="shared" si="20"/>
        <v>1256.7748382552409</v>
      </c>
      <c r="O220" s="8">
        <f t="shared" si="21"/>
        <v>0.22522846563713994</v>
      </c>
      <c r="P220">
        <v>374</v>
      </c>
      <c r="Q220">
        <f t="shared" si="22"/>
        <v>90487.78835437735</v>
      </c>
      <c r="R220">
        <f t="shared" si="23"/>
        <v>6732</v>
      </c>
    </row>
    <row r="221" spans="1:18" x14ac:dyDescent="0.35">
      <c r="A221" s="1">
        <v>41135</v>
      </c>
      <c r="B221">
        <v>5663</v>
      </c>
      <c r="C221">
        <v>5580</v>
      </c>
      <c r="D221">
        <v>0</v>
      </c>
      <c r="E221">
        <v>0</v>
      </c>
      <c r="F221">
        <v>0</v>
      </c>
      <c r="G221">
        <v>0</v>
      </c>
      <c r="H221">
        <v>5602</v>
      </c>
      <c r="I221">
        <v>3968</v>
      </c>
      <c r="J221">
        <v>0</v>
      </c>
      <c r="K221">
        <v>0</v>
      </c>
      <c r="L221">
        <f t="shared" si="18"/>
        <v>4927.0600751540578</v>
      </c>
      <c r="M221">
        <f t="shared" si="19"/>
        <v>-735.93992484594219</v>
      </c>
      <c r="N221">
        <f t="shared" si="20"/>
        <v>735.93992484594219</v>
      </c>
      <c r="O221" s="8">
        <f t="shared" si="21"/>
        <v>0.12995584051667705</v>
      </c>
      <c r="P221">
        <v>806</v>
      </c>
      <c r="Q221">
        <f t="shared" si="22"/>
        <v>52987.674588907837</v>
      </c>
      <c r="R221">
        <f t="shared" si="23"/>
        <v>14508</v>
      </c>
    </row>
    <row r="222" spans="1:18" x14ac:dyDescent="0.35">
      <c r="A222" s="1">
        <v>41136</v>
      </c>
      <c r="B222">
        <v>3655</v>
      </c>
      <c r="C222">
        <v>5663</v>
      </c>
      <c r="D222">
        <v>0</v>
      </c>
      <c r="E222">
        <v>0</v>
      </c>
      <c r="F222">
        <v>0</v>
      </c>
      <c r="G222">
        <v>0</v>
      </c>
      <c r="H222">
        <v>5659.666666666667</v>
      </c>
      <c r="I222">
        <v>4133</v>
      </c>
      <c r="J222">
        <v>0</v>
      </c>
      <c r="K222">
        <v>0</v>
      </c>
      <c r="L222">
        <f t="shared" si="18"/>
        <v>4999.3570126471586</v>
      </c>
      <c r="M222">
        <f t="shared" si="19"/>
        <v>1344.3570126471586</v>
      </c>
      <c r="N222">
        <f t="shared" si="20"/>
        <v>1344.3570126471586</v>
      </c>
      <c r="O222" s="8">
        <f t="shared" si="21"/>
        <v>0.36781313615517336</v>
      </c>
      <c r="P222">
        <v>2392</v>
      </c>
      <c r="Q222">
        <f t="shared" si="22"/>
        <v>24198.426227648855</v>
      </c>
      <c r="R222">
        <f t="shared" si="23"/>
        <v>43056</v>
      </c>
    </row>
    <row r="223" spans="1:18" x14ac:dyDescent="0.35">
      <c r="A223" s="1">
        <v>41137</v>
      </c>
      <c r="B223">
        <v>6616</v>
      </c>
      <c r="C223">
        <v>3655</v>
      </c>
      <c r="D223">
        <v>0</v>
      </c>
      <c r="E223">
        <v>0</v>
      </c>
      <c r="F223">
        <v>1</v>
      </c>
      <c r="G223">
        <v>0</v>
      </c>
      <c r="H223">
        <v>4966</v>
      </c>
      <c r="I223">
        <v>4408</v>
      </c>
      <c r="J223">
        <v>0</v>
      </c>
      <c r="K223">
        <v>0</v>
      </c>
      <c r="L223">
        <f t="shared" si="18"/>
        <v>4953.3148052431479</v>
      </c>
      <c r="M223">
        <f t="shared" si="19"/>
        <v>-1662.6851947568521</v>
      </c>
      <c r="N223">
        <f t="shared" si="20"/>
        <v>1662.6851947568521</v>
      </c>
      <c r="O223" s="8">
        <f t="shared" si="21"/>
        <v>0.25131275616034643</v>
      </c>
      <c r="P223">
        <v>1441</v>
      </c>
      <c r="Q223">
        <f t="shared" si="22"/>
        <v>119713.33402249335</v>
      </c>
      <c r="R223">
        <f t="shared" si="23"/>
        <v>25938</v>
      </c>
    </row>
    <row r="224" spans="1:18" x14ac:dyDescent="0.35">
      <c r="A224" s="1">
        <v>41138</v>
      </c>
      <c r="B224">
        <v>6646</v>
      </c>
      <c r="C224">
        <v>6616</v>
      </c>
      <c r="D224">
        <v>0</v>
      </c>
      <c r="E224">
        <v>0</v>
      </c>
      <c r="F224">
        <v>0</v>
      </c>
      <c r="G224">
        <v>1</v>
      </c>
      <c r="H224">
        <v>5311.333333333333</v>
      </c>
      <c r="I224">
        <v>5050</v>
      </c>
      <c r="J224">
        <v>0</v>
      </c>
      <c r="K224">
        <v>0</v>
      </c>
      <c r="L224">
        <f t="shared" si="18"/>
        <v>5779.731867187591</v>
      </c>
      <c r="M224">
        <f t="shared" si="19"/>
        <v>-866.26813281240902</v>
      </c>
      <c r="N224">
        <f t="shared" si="20"/>
        <v>866.26813281240902</v>
      </c>
      <c r="O224" s="8">
        <f t="shared" si="21"/>
        <v>0.13034428721221925</v>
      </c>
      <c r="P224">
        <v>564</v>
      </c>
      <c r="Q224">
        <f t="shared" si="22"/>
        <v>62371.30556249345</v>
      </c>
      <c r="R224">
        <f t="shared" si="23"/>
        <v>10152</v>
      </c>
    </row>
    <row r="225" spans="1:18" x14ac:dyDescent="0.35">
      <c r="A225" s="1">
        <v>41139</v>
      </c>
      <c r="B225">
        <v>7997</v>
      </c>
      <c r="C225">
        <v>6646</v>
      </c>
      <c r="D225">
        <v>1</v>
      </c>
      <c r="E225">
        <v>0</v>
      </c>
      <c r="F225">
        <v>0</v>
      </c>
      <c r="G225">
        <v>0</v>
      </c>
      <c r="H225">
        <v>5639</v>
      </c>
      <c r="I225">
        <v>5490</v>
      </c>
      <c r="J225">
        <v>0</v>
      </c>
      <c r="K225">
        <v>0</v>
      </c>
      <c r="L225">
        <f t="shared" si="18"/>
        <v>6164.0141722651579</v>
      </c>
      <c r="M225">
        <f t="shared" si="19"/>
        <v>-1832.9858277348421</v>
      </c>
      <c r="N225">
        <f t="shared" si="20"/>
        <v>1832.9858277348421</v>
      </c>
      <c r="O225" s="8">
        <f t="shared" si="21"/>
        <v>0.22920918191007153</v>
      </c>
      <c r="P225">
        <v>302</v>
      </c>
      <c r="Q225">
        <f t="shared" si="22"/>
        <v>131974.97959690864</v>
      </c>
      <c r="R225">
        <f t="shared" si="23"/>
        <v>5436</v>
      </c>
    </row>
    <row r="226" spans="1:18" x14ac:dyDescent="0.35">
      <c r="A226" s="1">
        <v>41140</v>
      </c>
      <c r="B226">
        <v>4628.5</v>
      </c>
      <c r="C226">
        <v>7997</v>
      </c>
      <c r="D226">
        <v>1</v>
      </c>
      <c r="E226">
        <v>0</v>
      </c>
      <c r="F226">
        <v>0</v>
      </c>
      <c r="G226">
        <v>0</v>
      </c>
      <c r="H226">
        <v>7086.333333333333</v>
      </c>
      <c r="I226">
        <v>5736</v>
      </c>
      <c r="J226">
        <v>0</v>
      </c>
      <c r="K226">
        <v>0</v>
      </c>
      <c r="L226">
        <f t="shared" si="18"/>
        <v>7039.0888001183812</v>
      </c>
      <c r="M226">
        <f t="shared" si="19"/>
        <v>2410.5888001183812</v>
      </c>
      <c r="N226">
        <f t="shared" si="20"/>
        <v>2410.5888001183812</v>
      </c>
      <c r="O226" s="8">
        <f t="shared" si="21"/>
        <v>0.52081425950488958</v>
      </c>
      <c r="P226">
        <v>3550</v>
      </c>
      <c r="Q226">
        <f t="shared" si="22"/>
        <v>43390.598402130861</v>
      </c>
      <c r="R226">
        <f t="shared" si="23"/>
        <v>63900</v>
      </c>
    </row>
    <row r="227" spans="1:18" x14ac:dyDescent="0.35">
      <c r="A227" s="1">
        <v>41141</v>
      </c>
      <c r="B227">
        <v>4628.5</v>
      </c>
      <c r="C227">
        <v>4628.5</v>
      </c>
      <c r="D227">
        <v>0</v>
      </c>
      <c r="E227">
        <v>1</v>
      </c>
      <c r="F227">
        <v>0</v>
      </c>
      <c r="G227">
        <v>0</v>
      </c>
      <c r="H227">
        <v>6423.833333333333</v>
      </c>
      <c r="I227">
        <v>5580</v>
      </c>
      <c r="J227">
        <v>0</v>
      </c>
      <c r="K227">
        <v>0</v>
      </c>
      <c r="L227">
        <f t="shared" si="18"/>
        <v>4871.4600373461981</v>
      </c>
      <c r="M227">
        <f t="shared" si="19"/>
        <v>242.96003734619808</v>
      </c>
      <c r="N227">
        <f t="shared" si="20"/>
        <v>242.96003734619808</v>
      </c>
      <c r="O227" s="8">
        <f t="shared" si="21"/>
        <v>5.2492176157761278E-2</v>
      </c>
      <c r="P227">
        <v>564</v>
      </c>
      <c r="Q227">
        <f t="shared" si="22"/>
        <v>4373.2806722315654</v>
      </c>
      <c r="R227">
        <f t="shared" si="23"/>
        <v>10152</v>
      </c>
    </row>
    <row r="228" spans="1:18" x14ac:dyDescent="0.35">
      <c r="A228" s="1">
        <v>41142</v>
      </c>
      <c r="B228">
        <v>4628.5</v>
      </c>
      <c r="C228">
        <v>4628.5</v>
      </c>
      <c r="D228">
        <v>0</v>
      </c>
      <c r="E228">
        <v>0</v>
      </c>
      <c r="F228">
        <v>0</v>
      </c>
      <c r="G228">
        <v>0</v>
      </c>
      <c r="H228">
        <v>5751.333333333333</v>
      </c>
      <c r="I228">
        <v>5663</v>
      </c>
      <c r="J228">
        <v>0</v>
      </c>
      <c r="K228">
        <v>0</v>
      </c>
      <c r="L228">
        <f t="shared" si="18"/>
        <v>5173.8223136582819</v>
      </c>
      <c r="M228">
        <f t="shared" si="19"/>
        <v>545.32231365828193</v>
      </c>
      <c r="N228">
        <f t="shared" si="20"/>
        <v>545.32231365828193</v>
      </c>
      <c r="O228" s="8">
        <f t="shared" si="21"/>
        <v>0.11781836743184226</v>
      </c>
      <c r="P228">
        <v>1221</v>
      </c>
      <c r="Q228">
        <f t="shared" si="22"/>
        <v>9815.8016458490747</v>
      </c>
      <c r="R228">
        <f t="shared" si="23"/>
        <v>21978</v>
      </c>
    </row>
    <row r="229" spans="1:18" x14ac:dyDescent="0.35">
      <c r="A229" s="1">
        <v>41143</v>
      </c>
      <c r="B229">
        <v>4628.5</v>
      </c>
      <c r="C229">
        <v>4628.5</v>
      </c>
      <c r="D229">
        <v>0</v>
      </c>
      <c r="E229">
        <v>0</v>
      </c>
      <c r="F229">
        <v>0</v>
      </c>
      <c r="G229">
        <v>0</v>
      </c>
      <c r="H229">
        <v>4628.5</v>
      </c>
      <c r="I229">
        <v>3655</v>
      </c>
      <c r="J229">
        <v>0</v>
      </c>
      <c r="K229">
        <v>0</v>
      </c>
      <c r="L229">
        <f t="shared" si="18"/>
        <v>4300.2472925226266</v>
      </c>
      <c r="M229">
        <f t="shared" si="19"/>
        <v>-328.25270747737341</v>
      </c>
      <c r="N229">
        <f t="shared" si="20"/>
        <v>328.25270747737341</v>
      </c>
      <c r="O229" s="8">
        <f t="shared" si="21"/>
        <v>7.0919889268094075E-2</v>
      </c>
      <c r="P229">
        <v>242</v>
      </c>
      <c r="Q229">
        <f t="shared" si="22"/>
        <v>23634.194938370885</v>
      </c>
      <c r="R229">
        <f t="shared" si="23"/>
        <v>4356</v>
      </c>
    </row>
    <row r="230" spans="1:18" x14ac:dyDescent="0.35">
      <c r="A230" s="1">
        <v>41144</v>
      </c>
      <c r="B230">
        <v>8932</v>
      </c>
      <c r="C230">
        <v>4628.5</v>
      </c>
      <c r="D230">
        <v>0</v>
      </c>
      <c r="E230">
        <v>0</v>
      </c>
      <c r="F230">
        <v>1</v>
      </c>
      <c r="G230">
        <v>0</v>
      </c>
      <c r="H230">
        <v>4628.5</v>
      </c>
      <c r="I230">
        <v>6616</v>
      </c>
      <c r="J230">
        <v>0</v>
      </c>
      <c r="K230">
        <v>0</v>
      </c>
      <c r="L230">
        <f t="shared" si="18"/>
        <v>5446.8342333252303</v>
      </c>
      <c r="M230">
        <f t="shared" si="19"/>
        <v>-3485.1657666747697</v>
      </c>
      <c r="N230">
        <f t="shared" si="20"/>
        <v>3485.1657666747697</v>
      </c>
      <c r="O230" s="8">
        <f t="shared" si="21"/>
        <v>0.39018873339395094</v>
      </c>
      <c r="P230">
        <v>256</v>
      </c>
      <c r="Q230">
        <f t="shared" si="22"/>
        <v>250931.93520058342</v>
      </c>
      <c r="R230">
        <f t="shared" si="23"/>
        <v>4608</v>
      </c>
    </row>
    <row r="231" spans="1:18" x14ac:dyDescent="0.35">
      <c r="A231" s="1">
        <v>41145</v>
      </c>
      <c r="B231">
        <v>4628.5</v>
      </c>
      <c r="C231">
        <v>8932</v>
      </c>
      <c r="D231">
        <v>0</v>
      </c>
      <c r="E231">
        <v>0</v>
      </c>
      <c r="F231">
        <v>0</v>
      </c>
      <c r="G231">
        <v>1</v>
      </c>
      <c r="H231">
        <v>6063</v>
      </c>
      <c r="I231">
        <v>6646</v>
      </c>
      <c r="J231">
        <v>0</v>
      </c>
      <c r="K231">
        <v>0</v>
      </c>
      <c r="L231">
        <f t="shared" si="18"/>
        <v>6822.8919581877135</v>
      </c>
      <c r="M231">
        <f t="shared" si="19"/>
        <v>2194.3919581877135</v>
      </c>
      <c r="N231">
        <f t="shared" si="20"/>
        <v>2194.3919581877135</v>
      </c>
      <c r="O231" s="8">
        <f t="shared" si="21"/>
        <v>0.47410434442858668</v>
      </c>
      <c r="P231">
        <v>1510</v>
      </c>
      <c r="Q231">
        <f t="shared" si="22"/>
        <v>39499.055247378841</v>
      </c>
      <c r="R231">
        <f t="shared" si="23"/>
        <v>27180</v>
      </c>
    </row>
    <row r="232" spans="1:18" x14ac:dyDescent="0.35">
      <c r="A232" s="1">
        <v>41146</v>
      </c>
      <c r="B232">
        <v>8831</v>
      </c>
      <c r="C232">
        <v>4628.5</v>
      </c>
      <c r="D232">
        <v>1</v>
      </c>
      <c r="E232">
        <v>0</v>
      </c>
      <c r="F232">
        <v>0</v>
      </c>
      <c r="G232">
        <v>0</v>
      </c>
      <c r="H232">
        <v>6063</v>
      </c>
      <c r="I232">
        <v>7997</v>
      </c>
      <c r="J232">
        <v>0</v>
      </c>
      <c r="K232">
        <v>0</v>
      </c>
      <c r="L232">
        <f t="shared" si="18"/>
        <v>6504.4337097276439</v>
      </c>
      <c r="M232">
        <f t="shared" si="19"/>
        <v>-2326.5662902723561</v>
      </c>
      <c r="N232">
        <f t="shared" si="20"/>
        <v>2326.5662902723561</v>
      </c>
      <c r="O232" s="8">
        <f t="shared" si="21"/>
        <v>0.26345445479247609</v>
      </c>
      <c r="P232">
        <v>1237</v>
      </c>
      <c r="Q232">
        <f t="shared" si="22"/>
        <v>167512.77289960964</v>
      </c>
      <c r="R232">
        <f t="shared" si="23"/>
        <v>22266</v>
      </c>
    </row>
    <row r="233" spans="1:18" x14ac:dyDescent="0.35">
      <c r="A233" s="1">
        <v>41147</v>
      </c>
      <c r="B233">
        <v>8547</v>
      </c>
      <c r="C233">
        <v>8831</v>
      </c>
      <c r="D233">
        <v>1</v>
      </c>
      <c r="E233">
        <v>0</v>
      </c>
      <c r="F233">
        <v>0</v>
      </c>
      <c r="G233">
        <v>0</v>
      </c>
      <c r="H233">
        <v>7463.833333333333</v>
      </c>
      <c r="I233">
        <v>4628.5</v>
      </c>
      <c r="J233">
        <v>0</v>
      </c>
      <c r="K233">
        <v>0</v>
      </c>
      <c r="L233">
        <f t="shared" si="18"/>
        <v>7107.761592484374</v>
      </c>
      <c r="M233">
        <f t="shared" si="19"/>
        <v>-1439.238407515626</v>
      </c>
      <c r="N233">
        <f t="shared" si="20"/>
        <v>1439.238407515626</v>
      </c>
      <c r="O233" s="8">
        <f t="shared" si="21"/>
        <v>0.16839106207039031</v>
      </c>
      <c r="P233">
        <v>942</v>
      </c>
      <c r="Q233">
        <f t="shared" si="22"/>
        <v>103625.16534112507</v>
      </c>
      <c r="R233">
        <f t="shared" si="23"/>
        <v>16956</v>
      </c>
    </row>
    <row r="234" spans="1:18" x14ac:dyDescent="0.35">
      <c r="A234" s="1">
        <v>41148</v>
      </c>
      <c r="B234">
        <v>6839</v>
      </c>
      <c r="C234">
        <v>8547</v>
      </c>
      <c r="D234">
        <v>0</v>
      </c>
      <c r="E234">
        <v>1</v>
      </c>
      <c r="F234">
        <v>0</v>
      </c>
      <c r="G234">
        <v>0</v>
      </c>
      <c r="H234">
        <v>7335.5</v>
      </c>
      <c r="I234">
        <v>4628.5</v>
      </c>
      <c r="J234">
        <v>0</v>
      </c>
      <c r="K234">
        <v>0</v>
      </c>
      <c r="L234">
        <f t="shared" si="18"/>
        <v>5729.9071547811891</v>
      </c>
      <c r="M234">
        <f t="shared" si="19"/>
        <v>-1109.0928452188109</v>
      </c>
      <c r="N234">
        <f t="shared" si="20"/>
        <v>1109.0928452188109</v>
      </c>
      <c r="O234" s="8">
        <f t="shared" si="21"/>
        <v>0.16217178611183081</v>
      </c>
      <c r="P234">
        <v>489</v>
      </c>
      <c r="Q234">
        <f t="shared" si="22"/>
        <v>79854.684855754385</v>
      </c>
      <c r="R234">
        <f t="shared" si="23"/>
        <v>8802</v>
      </c>
    </row>
    <row r="235" spans="1:18" x14ac:dyDescent="0.35">
      <c r="A235" s="1">
        <v>41149</v>
      </c>
      <c r="B235">
        <v>6209</v>
      </c>
      <c r="C235">
        <v>6839</v>
      </c>
      <c r="D235">
        <v>0</v>
      </c>
      <c r="E235">
        <v>0</v>
      </c>
      <c r="F235">
        <v>0</v>
      </c>
      <c r="G235">
        <v>0</v>
      </c>
      <c r="H235">
        <v>8072.333333333333</v>
      </c>
      <c r="I235">
        <v>4628.5</v>
      </c>
      <c r="J235">
        <v>0</v>
      </c>
      <c r="K235">
        <v>0</v>
      </c>
      <c r="L235">
        <f t="shared" si="18"/>
        <v>6287.2656522459738</v>
      </c>
      <c r="M235">
        <f t="shared" si="19"/>
        <v>78.265652245973797</v>
      </c>
      <c r="N235">
        <f t="shared" si="20"/>
        <v>78.265652245973797</v>
      </c>
      <c r="O235" s="8">
        <f t="shared" si="21"/>
        <v>1.2605194434848413E-2</v>
      </c>
      <c r="P235">
        <v>1543</v>
      </c>
      <c r="Q235">
        <f t="shared" si="22"/>
        <v>1408.7817404275283</v>
      </c>
      <c r="R235">
        <f t="shared" si="23"/>
        <v>27774</v>
      </c>
    </row>
    <row r="236" spans="1:18" x14ac:dyDescent="0.35">
      <c r="A236" s="1">
        <v>41150</v>
      </c>
      <c r="B236">
        <v>6414</v>
      </c>
      <c r="C236">
        <v>6209</v>
      </c>
      <c r="D236">
        <v>0</v>
      </c>
      <c r="E236">
        <v>0</v>
      </c>
      <c r="F236">
        <v>0</v>
      </c>
      <c r="G236">
        <v>0</v>
      </c>
      <c r="H236">
        <v>7198.333333333333</v>
      </c>
      <c r="I236">
        <v>4628.5</v>
      </c>
      <c r="J236">
        <v>1</v>
      </c>
      <c r="K236">
        <v>0</v>
      </c>
      <c r="L236">
        <f t="shared" si="18"/>
        <v>6079.4837819859031</v>
      </c>
      <c r="M236">
        <f t="shared" si="19"/>
        <v>-334.51621801409692</v>
      </c>
      <c r="N236">
        <f t="shared" si="20"/>
        <v>334.51621801409692</v>
      </c>
      <c r="O236" s="8">
        <f t="shared" si="21"/>
        <v>5.2154072032132355E-2</v>
      </c>
      <c r="P236">
        <v>1461</v>
      </c>
      <c r="Q236">
        <f t="shared" si="22"/>
        <v>24085.167697014978</v>
      </c>
      <c r="R236">
        <f t="shared" si="23"/>
        <v>26298</v>
      </c>
    </row>
    <row r="237" spans="1:18" x14ac:dyDescent="0.35">
      <c r="A237" s="1">
        <v>41151</v>
      </c>
      <c r="B237">
        <v>7412</v>
      </c>
      <c r="C237">
        <v>6414</v>
      </c>
      <c r="D237">
        <v>0</v>
      </c>
      <c r="E237">
        <v>0</v>
      </c>
      <c r="F237">
        <v>1</v>
      </c>
      <c r="G237">
        <v>0</v>
      </c>
      <c r="H237">
        <v>6487.333333333333</v>
      </c>
      <c r="I237">
        <v>8932</v>
      </c>
      <c r="J237">
        <v>1</v>
      </c>
      <c r="K237">
        <v>0</v>
      </c>
      <c r="L237">
        <f t="shared" si="18"/>
        <v>7253.1687551103296</v>
      </c>
      <c r="M237">
        <f t="shared" si="19"/>
        <v>-158.83124488967042</v>
      </c>
      <c r="N237">
        <f t="shared" si="20"/>
        <v>158.83124488967042</v>
      </c>
      <c r="O237" s="8">
        <f t="shared" si="21"/>
        <v>2.1428932122189749E-2</v>
      </c>
      <c r="P237">
        <v>188</v>
      </c>
      <c r="Q237">
        <f t="shared" si="22"/>
        <v>11435.84963205627</v>
      </c>
      <c r="R237">
        <f t="shared" si="23"/>
        <v>3384</v>
      </c>
    </row>
    <row r="238" spans="1:18" x14ac:dyDescent="0.35">
      <c r="A238" s="1">
        <v>41152</v>
      </c>
      <c r="B238">
        <v>8691</v>
      </c>
      <c r="C238">
        <v>7412</v>
      </c>
      <c r="D238">
        <v>0</v>
      </c>
      <c r="E238">
        <v>0</v>
      </c>
      <c r="F238">
        <v>0</v>
      </c>
      <c r="G238">
        <v>1</v>
      </c>
      <c r="H238">
        <v>6678.333333333333</v>
      </c>
      <c r="I238">
        <v>4628.5</v>
      </c>
      <c r="J238">
        <v>1</v>
      </c>
      <c r="K238">
        <v>0</v>
      </c>
      <c r="L238">
        <f t="shared" si="18"/>
        <v>6643.0931110503725</v>
      </c>
      <c r="M238">
        <f t="shared" si="19"/>
        <v>-2047.9068889496275</v>
      </c>
      <c r="N238">
        <f t="shared" si="20"/>
        <v>2047.9068889496275</v>
      </c>
      <c r="O238" s="8">
        <f t="shared" si="21"/>
        <v>0.23563535714527989</v>
      </c>
      <c r="P238">
        <v>387</v>
      </c>
      <c r="Q238">
        <f t="shared" si="22"/>
        <v>147449.29600437317</v>
      </c>
      <c r="R238">
        <f t="shared" si="23"/>
        <v>6966</v>
      </c>
    </row>
    <row r="239" spans="1:18" x14ac:dyDescent="0.35">
      <c r="A239" s="1">
        <v>41153</v>
      </c>
      <c r="B239">
        <v>8447</v>
      </c>
      <c r="C239">
        <v>8691</v>
      </c>
      <c r="D239">
        <v>1</v>
      </c>
      <c r="E239">
        <v>0</v>
      </c>
      <c r="F239">
        <v>0</v>
      </c>
      <c r="G239">
        <v>0</v>
      </c>
      <c r="H239">
        <v>7505.666666666667</v>
      </c>
      <c r="I239">
        <v>8831</v>
      </c>
      <c r="J239">
        <v>0</v>
      </c>
      <c r="K239">
        <v>0</v>
      </c>
      <c r="L239">
        <f t="shared" si="18"/>
        <v>7975.3071422786297</v>
      </c>
      <c r="M239">
        <f t="shared" si="19"/>
        <v>-471.69285772137027</v>
      </c>
      <c r="N239">
        <f t="shared" si="20"/>
        <v>471.69285772137027</v>
      </c>
      <c r="O239" s="8">
        <f t="shared" si="21"/>
        <v>5.5841465339335893E-2</v>
      </c>
      <c r="P239">
        <v>1113</v>
      </c>
      <c r="Q239">
        <f t="shared" si="22"/>
        <v>33961.88575593866</v>
      </c>
      <c r="R239">
        <f t="shared" si="23"/>
        <v>20034</v>
      </c>
    </row>
    <row r="240" spans="1:18" x14ac:dyDescent="0.35">
      <c r="A240" s="1">
        <v>41154</v>
      </c>
      <c r="B240">
        <v>7848</v>
      </c>
      <c r="C240">
        <v>8447</v>
      </c>
      <c r="D240">
        <v>1</v>
      </c>
      <c r="E240">
        <v>0</v>
      </c>
      <c r="F240">
        <v>0</v>
      </c>
      <c r="G240">
        <v>0</v>
      </c>
      <c r="H240">
        <v>8183.333333333333</v>
      </c>
      <c r="I240">
        <v>8547</v>
      </c>
      <c r="J240">
        <v>0</v>
      </c>
      <c r="K240">
        <v>0</v>
      </c>
      <c r="L240">
        <f t="shared" si="18"/>
        <v>8148.2718232823345</v>
      </c>
      <c r="M240">
        <f t="shared" si="19"/>
        <v>300.27182328233448</v>
      </c>
      <c r="N240">
        <f t="shared" si="20"/>
        <v>300.27182328233448</v>
      </c>
      <c r="O240" s="8">
        <f t="shared" si="21"/>
        <v>3.8260935688370856E-2</v>
      </c>
      <c r="P240">
        <v>1581</v>
      </c>
      <c r="Q240">
        <f t="shared" si="22"/>
        <v>5404.8928190820207</v>
      </c>
      <c r="R240">
        <f t="shared" si="23"/>
        <v>28458</v>
      </c>
    </row>
    <row r="241" spans="1:18" x14ac:dyDescent="0.35">
      <c r="A241" s="1">
        <v>41155</v>
      </c>
      <c r="B241">
        <v>5397</v>
      </c>
      <c r="C241">
        <v>7848</v>
      </c>
      <c r="D241">
        <v>0</v>
      </c>
      <c r="E241">
        <v>1</v>
      </c>
      <c r="F241">
        <v>0</v>
      </c>
      <c r="G241">
        <v>0</v>
      </c>
      <c r="H241">
        <v>8328.6666666666661</v>
      </c>
      <c r="I241">
        <v>6839</v>
      </c>
      <c r="J241">
        <v>0</v>
      </c>
      <c r="K241">
        <v>0</v>
      </c>
      <c r="L241">
        <f t="shared" si="18"/>
        <v>6470.5409954182596</v>
      </c>
      <c r="M241">
        <f t="shared" si="19"/>
        <v>1073.5409954182596</v>
      </c>
      <c r="N241">
        <f t="shared" si="20"/>
        <v>1073.5409954182596</v>
      </c>
      <c r="O241" s="8">
        <f t="shared" si="21"/>
        <v>0.19891439603821745</v>
      </c>
      <c r="P241">
        <v>2340</v>
      </c>
      <c r="Q241">
        <f t="shared" si="22"/>
        <v>19323.737917528673</v>
      </c>
      <c r="R241">
        <f t="shared" si="23"/>
        <v>42120</v>
      </c>
    </row>
    <row r="242" spans="1:18" x14ac:dyDescent="0.35">
      <c r="A242" s="1">
        <v>41156</v>
      </c>
      <c r="B242">
        <v>5752</v>
      </c>
      <c r="C242">
        <v>5397</v>
      </c>
      <c r="D242">
        <v>0</v>
      </c>
      <c r="E242">
        <v>0</v>
      </c>
      <c r="F242">
        <v>0</v>
      </c>
      <c r="G242">
        <v>0</v>
      </c>
      <c r="H242">
        <v>7230.666666666667</v>
      </c>
      <c r="I242">
        <v>6209</v>
      </c>
      <c r="J242">
        <v>0</v>
      </c>
      <c r="K242">
        <v>0</v>
      </c>
      <c r="L242">
        <f t="shared" si="18"/>
        <v>6022.2520173034936</v>
      </c>
      <c r="M242">
        <f t="shared" si="19"/>
        <v>270.25201730349363</v>
      </c>
      <c r="N242">
        <f t="shared" si="20"/>
        <v>270.25201730349363</v>
      </c>
      <c r="O242" s="8">
        <f t="shared" si="21"/>
        <v>4.6984008571539226E-2</v>
      </c>
      <c r="P242">
        <v>1289</v>
      </c>
      <c r="Q242">
        <f t="shared" si="22"/>
        <v>4864.5363114628854</v>
      </c>
      <c r="R242">
        <f t="shared" si="23"/>
        <v>23202</v>
      </c>
    </row>
    <row r="243" spans="1:18" x14ac:dyDescent="0.35">
      <c r="A243" s="1">
        <v>41157</v>
      </c>
      <c r="B243">
        <v>5373</v>
      </c>
      <c r="C243">
        <v>5752</v>
      </c>
      <c r="D243">
        <v>0</v>
      </c>
      <c r="E243">
        <v>0</v>
      </c>
      <c r="F243">
        <v>0</v>
      </c>
      <c r="G243">
        <v>0</v>
      </c>
      <c r="H243">
        <v>6332.333333333333</v>
      </c>
      <c r="I243">
        <v>6414</v>
      </c>
      <c r="J243">
        <v>0</v>
      </c>
      <c r="K243">
        <v>0</v>
      </c>
      <c r="L243">
        <f t="shared" si="18"/>
        <v>5762.7865582259728</v>
      </c>
      <c r="M243">
        <f t="shared" si="19"/>
        <v>389.78655822597284</v>
      </c>
      <c r="N243">
        <f t="shared" si="20"/>
        <v>389.78655822597284</v>
      </c>
      <c r="O243" s="8">
        <f t="shared" si="21"/>
        <v>7.254542308318869E-2</v>
      </c>
      <c r="P243">
        <v>2262</v>
      </c>
      <c r="Q243">
        <f t="shared" si="22"/>
        <v>7016.1580480675111</v>
      </c>
      <c r="R243">
        <f t="shared" si="23"/>
        <v>40716</v>
      </c>
    </row>
    <row r="244" spans="1:18" x14ac:dyDescent="0.35">
      <c r="A244" s="1">
        <v>41158</v>
      </c>
      <c r="B244">
        <v>5436</v>
      </c>
      <c r="C244">
        <v>5373</v>
      </c>
      <c r="D244">
        <v>0</v>
      </c>
      <c r="E244">
        <v>0</v>
      </c>
      <c r="F244">
        <v>1</v>
      </c>
      <c r="G244">
        <v>0</v>
      </c>
      <c r="H244">
        <v>5507.333333333333</v>
      </c>
      <c r="I244">
        <v>7412</v>
      </c>
      <c r="J244">
        <v>0</v>
      </c>
      <c r="K244">
        <v>0</v>
      </c>
      <c r="L244">
        <f t="shared" si="18"/>
        <v>6099.5462446214215</v>
      </c>
      <c r="M244">
        <f t="shared" si="19"/>
        <v>663.54624462142147</v>
      </c>
      <c r="N244">
        <f t="shared" si="20"/>
        <v>663.54624462142147</v>
      </c>
      <c r="O244" s="8">
        <f t="shared" si="21"/>
        <v>0.12206516641306503</v>
      </c>
      <c r="P244">
        <v>2233</v>
      </c>
      <c r="Q244">
        <f t="shared" si="22"/>
        <v>11943.832403185586</v>
      </c>
      <c r="R244">
        <f t="shared" si="23"/>
        <v>40194</v>
      </c>
    </row>
    <row r="245" spans="1:18" x14ac:dyDescent="0.35">
      <c r="A245" s="1">
        <v>41159</v>
      </c>
      <c r="B245">
        <v>7263</v>
      </c>
      <c r="C245">
        <v>5436</v>
      </c>
      <c r="D245">
        <v>0</v>
      </c>
      <c r="E245">
        <v>0</v>
      </c>
      <c r="F245">
        <v>0</v>
      </c>
      <c r="G245">
        <v>1</v>
      </c>
      <c r="H245">
        <v>5520.333333333333</v>
      </c>
      <c r="I245">
        <v>8691</v>
      </c>
      <c r="J245">
        <v>0</v>
      </c>
      <c r="K245">
        <v>0</v>
      </c>
      <c r="L245">
        <f t="shared" si="18"/>
        <v>6415.8750815521043</v>
      </c>
      <c r="M245">
        <f t="shared" si="19"/>
        <v>-847.12491844789565</v>
      </c>
      <c r="N245">
        <f t="shared" si="20"/>
        <v>847.12491844789565</v>
      </c>
      <c r="O245" s="8">
        <f t="shared" si="21"/>
        <v>0.11663567650390963</v>
      </c>
      <c r="P245">
        <v>603</v>
      </c>
      <c r="Q245">
        <f t="shared" si="22"/>
        <v>60992.994128248487</v>
      </c>
      <c r="R245">
        <f t="shared" si="23"/>
        <v>10854</v>
      </c>
    </row>
    <row r="246" spans="1:18" x14ac:dyDescent="0.35">
      <c r="A246" s="1">
        <v>41160</v>
      </c>
      <c r="B246">
        <v>7986</v>
      </c>
      <c r="C246">
        <v>7263</v>
      </c>
      <c r="D246">
        <v>1</v>
      </c>
      <c r="E246">
        <v>0</v>
      </c>
      <c r="F246">
        <v>0</v>
      </c>
      <c r="G246">
        <v>0</v>
      </c>
      <c r="H246">
        <v>6024</v>
      </c>
      <c r="I246">
        <v>8447</v>
      </c>
      <c r="J246">
        <v>0</v>
      </c>
      <c r="K246">
        <v>0</v>
      </c>
      <c r="L246">
        <f t="shared" si="18"/>
        <v>7044.0738956992036</v>
      </c>
      <c r="M246">
        <f t="shared" si="19"/>
        <v>-941.9261043007964</v>
      </c>
      <c r="N246">
        <f t="shared" si="20"/>
        <v>941.9261043007964</v>
      </c>
      <c r="O246" s="8">
        <f t="shared" si="21"/>
        <v>0.11794717058612526</v>
      </c>
      <c r="P246">
        <v>980</v>
      </c>
      <c r="Q246">
        <f t="shared" si="22"/>
        <v>67818.679509657348</v>
      </c>
      <c r="R246">
        <f t="shared" si="23"/>
        <v>17640</v>
      </c>
    </row>
    <row r="247" spans="1:18" x14ac:dyDescent="0.35">
      <c r="A247" s="1">
        <v>41161</v>
      </c>
      <c r="B247">
        <v>7444</v>
      </c>
      <c r="C247">
        <v>7986</v>
      </c>
      <c r="D247">
        <v>1</v>
      </c>
      <c r="E247">
        <v>0</v>
      </c>
      <c r="F247">
        <v>0</v>
      </c>
      <c r="G247">
        <v>0</v>
      </c>
      <c r="H247">
        <v>6895</v>
      </c>
      <c r="I247">
        <v>7848</v>
      </c>
      <c r="J247">
        <v>0</v>
      </c>
      <c r="K247">
        <v>0</v>
      </c>
      <c r="L247">
        <f t="shared" si="18"/>
        <v>7399.3498492715835</v>
      </c>
      <c r="M247">
        <f t="shared" si="19"/>
        <v>-44.65015072841652</v>
      </c>
      <c r="N247">
        <f t="shared" si="20"/>
        <v>44.65015072841652</v>
      </c>
      <c r="O247" s="8">
        <f t="shared" si="21"/>
        <v>5.9981395390135035E-3</v>
      </c>
      <c r="P247">
        <v>1321</v>
      </c>
      <c r="Q247">
        <f t="shared" si="22"/>
        <v>3214.8108524459894</v>
      </c>
      <c r="R247">
        <f t="shared" si="23"/>
        <v>23778</v>
      </c>
    </row>
    <row r="248" spans="1:18" x14ac:dyDescent="0.35">
      <c r="A248" s="1">
        <v>41162</v>
      </c>
      <c r="B248">
        <v>5029</v>
      </c>
      <c r="C248">
        <v>7444</v>
      </c>
      <c r="D248">
        <v>0</v>
      </c>
      <c r="E248">
        <v>1</v>
      </c>
      <c r="F248">
        <v>0</v>
      </c>
      <c r="G248">
        <v>0</v>
      </c>
      <c r="H248">
        <v>7564.333333333333</v>
      </c>
      <c r="I248">
        <v>5397</v>
      </c>
      <c r="J248">
        <v>0</v>
      </c>
      <c r="K248">
        <v>0</v>
      </c>
      <c r="L248">
        <f t="shared" si="18"/>
        <v>5789.4305289220338</v>
      </c>
      <c r="M248">
        <f t="shared" si="19"/>
        <v>760.43052892203377</v>
      </c>
      <c r="N248">
        <f t="shared" si="20"/>
        <v>760.43052892203377</v>
      </c>
      <c r="O248" s="8">
        <f t="shared" si="21"/>
        <v>0.15120909304474722</v>
      </c>
      <c r="P248">
        <v>1989</v>
      </c>
      <c r="Q248">
        <f t="shared" si="22"/>
        <v>13687.749520596608</v>
      </c>
      <c r="R248">
        <f t="shared" si="23"/>
        <v>35802</v>
      </c>
    </row>
    <row r="249" spans="1:18" x14ac:dyDescent="0.35">
      <c r="A249" s="1">
        <v>41163</v>
      </c>
      <c r="B249">
        <v>5327</v>
      </c>
      <c r="C249">
        <v>5029</v>
      </c>
      <c r="D249">
        <v>0</v>
      </c>
      <c r="E249">
        <v>0</v>
      </c>
      <c r="F249">
        <v>0</v>
      </c>
      <c r="G249">
        <v>0</v>
      </c>
      <c r="H249">
        <v>6819.666666666667</v>
      </c>
      <c r="I249">
        <v>5752</v>
      </c>
      <c r="J249">
        <v>0</v>
      </c>
      <c r="K249">
        <v>0</v>
      </c>
      <c r="L249">
        <f t="shared" si="18"/>
        <v>5695.881099565946</v>
      </c>
      <c r="M249">
        <f t="shared" si="19"/>
        <v>368.88109956594599</v>
      </c>
      <c r="N249">
        <f t="shared" si="20"/>
        <v>368.88109956594599</v>
      </c>
      <c r="O249" s="8">
        <f t="shared" si="21"/>
        <v>6.9247437500646894E-2</v>
      </c>
      <c r="P249">
        <v>1892</v>
      </c>
      <c r="Q249">
        <f t="shared" si="22"/>
        <v>6639.8597921870278</v>
      </c>
      <c r="R249">
        <f t="shared" si="23"/>
        <v>34056</v>
      </c>
    </row>
    <row r="250" spans="1:18" x14ac:dyDescent="0.35">
      <c r="A250" s="1">
        <v>41164</v>
      </c>
      <c r="B250">
        <v>5012</v>
      </c>
      <c r="C250">
        <v>5327</v>
      </c>
      <c r="D250">
        <v>0</v>
      </c>
      <c r="E250">
        <v>0</v>
      </c>
      <c r="F250">
        <v>0</v>
      </c>
      <c r="G250">
        <v>0</v>
      </c>
      <c r="H250">
        <v>5933.333333333333</v>
      </c>
      <c r="I250">
        <v>5373</v>
      </c>
      <c r="J250">
        <v>0</v>
      </c>
      <c r="K250">
        <v>0</v>
      </c>
      <c r="L250">
        <f t="shared" si="18"/>
        <v>5309.6821948248544</v>
      </c>
      <c r="M250">
        <f t="shared" si="19"/>
        <v>297.68219482485438</v>
      </c>
      <c r="N250">
        <f t="shared" si="20"/>
        <v>297.68219482485438</v>
      </c>
      <c r="O250" s="8">
        <f t="shared" si="21"/>
        <v>5.9393893620282197E-2</v>
      </c>
      <c r="P250">
        <v>2102</v>
      </c>
      <c r="Q250">
        <f t="shared" si="22"/>
        <v>5358.2795068473788</v>
      </c>
      <c r="R250">
        <f t="shared" si="23"/>
        <v>37836</v>
      </c>
    </row>
    <row r="251" spans="1:18" x14ac:dyDescent="0.35">
      <c r="A251" s="1">
        <v>41165</v>
      </c>
      <c r="B251">
        <v>6084</v>
      </c>
      <c r="C251">
        <v>5012</v>
      </c>
      <c r="D251">
        <v>0</v>
      </c>
      <c r="E251">
        <v>0</v>
      </c>
      <c r="F251">
        <v>1</v>
      </c>
      <c r="G251">
        <v>0</v>
      </c>
      <c r="H251">
        <v>5122.666666666667</v>
      </c>
      <c r="I251">
        <v>5436</v>
      </c>
      <c r="J251">
        <v>0</v>
      </c>
      <c r="K251">
        <v>0</v>
      </c>
      <c r="L251">
        <f t="shared" si="18"/>
        <v>5468.7715650431364</v>
      </c>
      <c r="M251">
        <f t="shared" si="19"/>
        <v>-615.22843495686357</v>
      </c>
      <c r="N251">
        <f t="shared" si="20"/>
        <v>615.22843495686357</v>
      </c>
      <c r="O251" s="8">
        <f t="shared" si="21"/>
        <v>0.10112235946036548</v>
      </c>
      <c r="P251">
        <v>1186</v>
      </c>
      <c r="Q251">
        <f t="shared" si="22"/>
        <v>44296.447316894177</v>
      </c>
      <c r="R251">
        <f t="shared" si="23"/>
        <v>21348</v>
      </c>
    </row>
    <row r="252" spans="1:18" x14ac:dyDescent="0.35">
      <c r="A252" s="1">
        <v>41166</v>
      </c>
      <c r="B252">
        <v>6172</v>
      </c>
      <c r="C252">
        <v>6084</v>
      </c>
      <c r="D252">
        <v>0</v>
      </c>
      <c r="E252">
        <v>0</v>
      </c>
      <c r="F252">
        <v>0</v>
      </c>
      <c r="G252">
        <v>1</v>
      </c>
      <c r="H252">
        <v>5474.333333333333</v>
      </c>
      <c r="I252">
        <v>7263</v>
      </c>
      <c r="J252">
        <v>0</v>
      </c>
      <c r="K252">
        <v>0</v>
      </c>
      <c r="L252">
        <f t="shared" si="18"/>
        <v>6213.4305238147008</v>
      </c>
      <c r="M252">
        <f t="shared" si="19"/>
        <v>41.430523814700791</v>
      </c>
      <c r="N252">
        <f t="shared" si="20"/>
        <v>41.430523814700791</v>
      </c>
      <c r="O252" s="8">
        <f t="shared" si="21"/>
        <v>6.7126577794395324E-3</v>
      </c>
      <c r="P252">
        <v>1219</v>
      </c>
      <c r="Q252">
        <f t="shared" si="22"/>
        <v>745.74942866461424</v>
      </c>
      <c r="R252">
        <f t="shared" si="23"/>
        <v>21942</v>
      </c>
    </row>
    <row r="253" spans="1:18" x14ac:dyDescent="0.35">
      <c r="A253" s="1">
        <v>41167</v>
      </c>
      <c r="B253">
        <v>7222</v>
      </c>
      <c r="C253">
        <v>6172</v>
      </c>
      <c r="D253">
        <v>1</v>
      </c>
      <c r="E253">
        <v>0</v>
      </c>
      <c r="F253">
        <v>0</v>
      </c>
      <c r="G253">
        <v>0</v>
      </c>
      <c r="H253">
        <v>5756</v>
      </c>
      <c r="I253">
        <v>7986</v>
      </c>
      <c r="J253">
        <v>0</v>
      </c>
      <c r="K253">
        <v>0</v>
      </c>
      <c r="L253">
        <f t="shared" si="18"/>
        <v>6648.1514202368935</v>
      </c>
      <c r="M253">
        <f t="shared" si="19"/>
        <v>-573.8485797631065</v>
      </c>
      <c r="N253">
        <f t="shared" si="20"/>
        <v>573.8485797631065</v>
      </c>
      <c r="O253" s="8">
        <f t="shared" si="21"/>
        <v>7.9458402071878501E-2</v>
      </c>
      <c r="P253">
        <v>1451</v>
      </c>
      <c r="Q253">
        <f t="shared" si="22"/>
        <v>41317.097742943668</v>
      </c>
      <c r="R253">
        <f t="shared" si="23"/>
        <v>26118</v>
      </c>
    </row>
    <row r="254" spans="1:18" x14ac:dyDescent="0.35">
      <c r="A254" s="1">
        <v>41168</v>
      </c>
      <c r="B254">
        <v>6819</v>
      </c>
      <c r="C254">
        <v>7222</v>
      </c>
      <c r="D254">
        <v>1</v>
      </c>
      <c r="E254">
        <v>0</v>
      </c>
      <c r="F254">
        <v>0</v>
      </c>
      <c r="G254">
        <v>0</v>
      </c>
      <c r="H254">
        <v>6492.666666666667</v>
      </c>
      <c r="I254">
        <v>7444</v>
      </c>
      <c r="J254">
        <v>0</v>
      </c>
      <c r="K254">
        <v>0</v>
      </c>
      <c r="L254">
        <f t="shared" si="18"/>
        <v>7018.1233223314966</v>
      </c>
      <c r="M254">
        <f t="shared" si="19"/>
        <v>199.12332233149664</v>
      </c>
      <c r="N254">
        <f t="shared" si="20"/>
        <v>199.12332233149664</v>
      </c>
      <c r="O254" s="8">
        <f t="shared" si="21"/>
        <v>2.9201249791977801E-2</v>
      </c>
      <c r="P254">
        <v>1712</v>
      </c>
      <c r="Q254">
        <f t="shared" si="22"/>
        <v>3584.2198019669395</v>
      </c>
      <c r="R254">
        <f t="shared" si="23"/>
        <v>30816</v>
      </c>
    </row>
    <row r="255" spans="1:18" x14ac:dyDescent="0.35">
      <c r="A255" s="1">
        <v>41169</v>
      </c>
      <c r="B255">
        <v>5059</v>
      </c>
      <c r="C255">
        <v>6819</v>
      </c>
      <c r="D255">
        <v>0</v>
      </c>
      <c r="E255">
        <v>1</v>
      </c>
      <c r="F255">
        <v>0</v>
      </c>
      <c r="G255">
        <v>0</v>
      </c>
      <c r="H255">
        <v>6737.666666666667</v>
      </c>
      <c r="I255">
        <v>5029</v>
      </c>
      <c r="J255">
        <v>0</v>
      </c>
      <c r="K255">
        <v>0</v>
      </c>
      <c r="L255">
        <f t="shared" si="18"/>
        <v>5267.948286414472</v>
      </c>
      <c r="M255">
        <f t="shared" si="19"/>
        <v>208.94828641447202</v>
      </c>
      <c r="N255">
        <f t="shared" si="20"/>
        <v>208.94828641447202</v>
      </c>
      <c r="O255" s="8">
        <f t="shared" si="21"/>
        <v>4.1302290257851752E-2</v>
      </c>
      <c r="P255">
        <v>1575</v>
      </c>
      <c r="Q255">
        <f t="shared" si="22"/>
        <v>3761.0691554604964</v>
      </c>
      <c r="R255">
        <f t="shared" si="23"/>
        <v>28350</v>
      </c>
    </row>
    <row r="256" spans="1:18" x14ac:dyDescent="0.35">
      <c r="A256" s="1">
        <v>41170</v>
      </c>
      <c r="B256">
        <v>4676</v>
      </c>
      <c r="C256">
        <v>5059</v>
      </c>
      <c r="D256">
        <v>0</v>
      </c>
      <c r="E256">
        <v>0</v>
      </c>
      <c r="F256">
        <v>0</v>
      </c>
      <c r="G256">
        <v>0</v>
      </c>
      <c r="H256">
        <v>6366.666666666667</v>
      </c>
      <c r="I256">
        <v>5327</v>
      </c>
      <c r="J256">
        <v>0</v>
      </c>
      <c r="K256">
        <v>0</v>
      </c>
      <c r="L256">
        <f t="shared" si="18"/>
        <v>5428.8960455933093</v>
      </c>
      <c r="M256">
        <f t="shared" si="19"/>
        <v>752.89604559330928</v>
      </c>
      <c r="N256">
        <f t="shared" si="20"/>
        <v>752.89604559330928</v>
      </c>
      <c r="O256" s="8">
        <f t="shared" si="21"/>
        <v>0.1610128412303912</v>
      </c>
      <c r="P256">
        <v>2240</v>
      </c>
      <c r="Q256">
        <f t="shared" si="22"/>
        <v>13552.128820679567</v>
      </c>
      <c r="R256">
        <f t="shared" si="23"/>
        <v>40320</v>
      </c>
    </row>
    <row r="257" spans="1:18" x14ac:dyDescent="0.35">
      <c r="A257" s="1">
        <v>41171</v>
      </c>
      <c r="B257">
        <v>3000</v>
      </c>
      <c r="C257">
        <v>4676</v>
      </c>
      <c r="D257">
        <v>0</v>
      </c>
      <c r="E257">
        <v>0</v>
      </c>
      <c r="F257">
        <v>0</v>
      </c>
      <c r="G257">
        <v>0</v>
      </c>
      <c r="H257">
        <v>5518</v>
      </c>
      <c r="I257">
        <v>5012</v>
      </c>
      <c r="J257">
        <v>0</v>
      </c>
      <c r="K257">
        <v>0</v>
      </c>
      <c r="L257">
        <f t="shared" si="18"/>
        <v>4951.942556244172</v>
      </c>
      <c r="M257">
        <f t="shared" si="19"/>
        <v>1951.942556244172</v>
      </c>
      <c r="N257">
        <f t="shared" si="20"/>
        <v>1951.942556244172</v>
      </c>
      <c r="O257" s="8">
        <f t="shared" si="21"/>
        <v>0.65064751874805737</v>
      </c>
      <c r="P257">
        <v>272</v>
      </c>
      <c r="Q257">
        <f t="shared" si="22"/>
        <v>35134.966012395096</v>
      </c>
      <c r="R257">
        <f t="shared" si="23"/>
        <v>4896</v>
      </c>
    </row>
    <row r="258" spans="1:18" x14ac:dyDescent="0.35">
      <c r="A258" s="1">
        <v>41172</v>
      </c>
      <c r="B258">
        <v>5739</v>
      </c>
      <c r="C258">
        <v>3000</v>
      </c>
      <c r="D258">
        <v>0</v>
      </c>
      <c r="E258">
        <v>0</v>
      </c>
      <c r="F258">
        <v>1</v>
      </c>
      <c r="G258">
        <v>0</v>
      </c>
      <c r="H258">
        <v>4245</v>
      </c>
      <c r="I258">
        <v>6084</v>
      </c>
      <c r="J258">
        <v>0</v>
      </c>
      <c r="K258">
        <v>0</v>
      </c>
      <c r="L258">
        <f t="shared" ref="L258:L321" si="24">$W$2+SUMPRODUCT(C258:K258,$X$2:$AF$2)</f>
        <v>4895.0703048874739</v>
      </c>
      <c r="M258">
        <f t="shared" ref="M258:M321" si="25">L258-B258</f>
        <v>-843.92969511252613</v>
      </c>
      <c r="N258">
        <f t="shared" ref="N258:N321" si="26">ABS(L258-B258)</f>
        <v>843.92969511252613</v>
      </c>
      <c r="O258" s="8">
        <f t="shared" ref="O258:O321" si="27">N258/B258</f>
        <v>0.14705169805062313</v>
      </c>
      <c r="P258">
        <v>1134</v>
      </c>
      <c r="Q258">
        <f t="shared" si="22"/>
        <v>60762.938048101882</v>
      </c>
      <c r="R258">
        <f t="shared" si="23"/>
        <v>20412</v>
      </c>
    </row>
    <row r="259" spans="1:18" x14ac:dyDescent="0.35">
      <c r="A259" s="1">
        <v>41173</v>
      </c>
      <c r="B259">
        <v>4628.5</v>
      </c>
      <c r="C259">
        <v>5739</v>
      </c>
      <c r="D259">
        <v>0</v>
      </c>
      <c r="E259">
        <v>0</v>
      </c>
      <c r="F259">
        <v>0</v>
      </c>
      <c r="G259">
        <v>1</v>
      </c>
      <c r="H259">
        <v>4471.666666666667</v>
      </c>
      <c r="I259">
        <v>6172</v>
      </c>
      <c r="J259">
        <v>0</v>
      </c>
      <c r="K259">
        <v>0</v>
      </c>
      <c r="L259">
        <f t="shared" si="24"/>
        <v>5519.0811942764731</v>
      </c>
      <c r="M259">
        <f t="shared" si="25"/>
        <v>890.58119427647307</v>
      </c>
      <c r="N259">
        <f t="shared" si="26"/>
        <v>890.58119427647307</v>
      </c>
      <c r="O259" s="8">
        <f t="shared" si="27"/>
        <v>0.19241248661045113</v>
      </c>
      <c r="P259">
        <v>4162</v>
      </c>
      <c r="Q259">
        <f t="shared" ref="Q259:Q322" si="28">IF(M259&lt;0,-72*M259,M259*18)</f>
        <v>16030.461496976515</v>
      </c>
      <c r="R259">
        <f t="shared" ref="R259:R322" si="29">P259*18</f>
        <v>74916</v>
      </c>
    </row>
    <row r="260" spans="1:18" x14ac:dyDescent="0.35">
      <c r="A260" s="1">
        <v>41174</v>
      </c>
      <c r="B260">
        <v>6288</v>
      </c>
      <c r="C260">
        <v>4628.5</v>
      </c>
      <c r="D260">
        <v>1</v>
      </c>
      <c r="E260">
        <v>0</v>
      </c>
      <c r="F260">
        <v>0</v>
      </c>
      <c r="G260">
        <v>0</v>
      </c>
      <c r="H260">
        <v>4455.833333333333</v>
      </c>
      <c r="I260">
        <v>7222</v>
      </c>
      <c r="J260">
        <v>0</v>
      </c>
      <c r="K260">
        <v>0</v>
      </c>
      <c r="L260">
        <f t="shared" si="24"/>
        <v>5691.163015066858</v>
      </c>
      <c r="M260">
        <f t="shared" si="25"/>
        <v>-596.83698493314205</v>
      </c>
      <c r="N260">
        <f t="shared" si="26"/>
        <v>596.83698493314205</v>
      </c>
      <c r="O260" s="8">
        <f t="shared" si="27"/>
        <v>9.491682330361674E-2</v>
      </c>
      <c r="P260">
        <v>836</v>
      </c>
      <c r="Q260">
        <f t="shared" si="28"/>
        <v>42972.262915186227</v>
      </c>
      <c r="R260">
        <f t="shared" si="29"/>
        <v>15048</v>
      </c>
    </row>
    <row r="261" spans="1:18" x14ac:dyDescent="0.35">
      <c r="A261" s="1">
        <v>41175</v>
      </c>
      <c r="B261">
        <v>6844</v>
      </c>
      <c r="C261">
        <v>6288</v>
      </c>
      <c r="D261">
        <v>1</v>
      </c>
      <c r="E261">
        <v>0</v>
      </c>
      <c r="F261">
        <v>0</v>
      </c>
      <c r="G261">
        <v>0</v>
      </c>
      <c r="H261">
        <v>5551.833333333333</v>
      </c>
      <c r="I261">
        <v>6819</v>
      </c>
      <c r="J261">
        <v>0</v>
      </c>
      <c r="K261">
        <v>0</v>
      </c>
      <c r="L261">
        <f t="shared" si="24"/>
        <v>6342.6579010510295</v>
      </c>
      <c r="M261">
        <f t="shared" si="25"/>
        <v>-501.34209894897049</v>
      </c>
      <c r="N261">
        <f t="shared" si="26"/>
        <v>501.34209894897049</v>
      </c>
      <c r="O261" s="8">
        <f t="shared" si="27"/>
        <v>7.3252790612064647E-2</v>
      </c>
      <c r="P261">
        <v>1051</v>
      </c>
      <c r="Q261">
        <f t="shared" si="28"/>
        <v>36096.631124325875</v>
      </c>
      <c r="R261">
        <f t="shared" si="29"/>
        <v>18918</v>
      </c>
    </row>
    <row r="262" spans="1:18" x14ac:dyDescent="0.35">
      <c r="A262" s="1">
        <v>41176</v>
      </c>
      <c r="B262">
        <v>4615</v>
      </c>
      <c r="C262">
        <v>6844</v>
      </c>
      <c r="D262">
        <v>0</v>
      </c>
      <c r="E262">
        <v>1</v>
      </c>
      <c r="F262">
        <v>0</v>
      </c>
      <c r="G262">
        <v>0</v>
      </c>
      <c r="H262">
        <v>5920.166666666667</v>
      </c>
      <c r="I262">
        <v>5059</v>
      </c>
      <c r="J262">
        <v>0</v>
      </c>
      <c r="K262">
        <v>0</v>
      </c>
      <c r="L262">
        <f t="shared" si="24"/>
        <v>4946.988838195487</v>
      </c>
      <c r="M262">
        <f t="shared" si="25"/>
        <v>331.98883819548701</v>
      </c>
      <c r="N262">
        <f t="shared" si="26"/>
        <v>331.98883819548701</v>
      </c>
      <c r="O262" s="8">
        <f t="shared" si="27"/>
        <v>7.1936909684829256E-2</v>
      </c>
      <c r="P262">
        <v>1840</v>
      </c>
      <c r="Q262">
        <f t="shared" si="28"/>
        <v>5975.7990875187661</v>
      </c>
      <c r="R262">
        <f t="shared" si="29"/>
        <v>33120</v>
      </c>
    </row>
    <row r="263" spans="1:18" x14ac:dyDescent="0.35">
      <c r="A263" s="1">
        <v>41177</v>
      </c>
      <c r="B263">
        <v>5412</v>
      </c>
      <c r="C263">
        <v>4615</v>
      </c>
      <c r="D263">
        <v>0</v>
      </c>
      <c r="E263">
        <v>0</v>
      </c>
      <c r="F263">
        <v>0</v>
      </c>
      <c r="G263">
        <v>0</v>
      </c>
      <c r="H263">
        <v>5915.666666666667</v>
      </c>
      <c r="I263">
        <v>4676</v>
      </c>
      <c r="J263">
        <v>0</v>
      </c>
      <c r="K263">
        <v>0</v>
      </c>
      <c r="L263">
        <f t="shared" si="24"/>
        <v>5032.5820445392783</v>
      </c>
      <c r="M263">
        <f t="shared" si="25"/>
        <v>-379.41795546072171</v>
      </c>
      <c r="N263">
        <f t="shared" si="26"/>
        <v>379.41795546072171</v>
      </c>
      <c r="O263" s="8">
        <f t="shared" si="27"/>
        <v>7.0106791474634458E-2</v>
      </c>
      <c r="P263">
        <v>2027</v>
      </c>
      <c r="Q263">
        <f t="shared" si="28"/>
        <v>27318.092793171963</v>
      </c>
      <c r="R263">
        <f t="shared" si="29"/>
        <v>36486</v>
      </c>
    </row>
    <row r="264" spans="1:18" x14ac:dyDescent="0.35">
      <c r="A264" s="1">
        <v>41178</v>
      </c>
      <c r="B264">
        <v>5273</v>
      </c>
      <c r="C264">
        <v>5412</v>
      </c>
      <c r="D264">
        <v>0</v>
      </c>
      <c r="E264">
        <v>0</v>
      </c>
      <c r="F264">
        <v>0</v>
      </c>
      <c r="G264">
        <v>0</v>
      </c>
      <c r="H264">
        <v>5623.666666666667</v>
      </c>
      <c r="I264">
        <v>3000</v>
      </c>
      <c r="J264">
        <v>0</v>
      </c>
      <c r="K264">
        <v>0</v>
      </c>
      <c r="L264">
        <f t="shared" si="24"/>
        <v>4704.8294715377488</v>
      </c>
      <c r="M264">
        <f t="shared" si="25"/>
        <v>-568.17052846225124</v>
      </c>
      <c r="N264">
        <f t="shared" si="26"/>
        <v>568.17052846225124</v>
      </c>
      <c r="O264" s="8">
        <f t="shared" si="27"/>
        <v>0.10775090621320904</v>
      </c>
      <c r="P264">
        <v>1856</v>
      </c>
      <c r="Q264">
        <f t="shared" si="28"/>
        <v>40908.278049282089</v>
      </c>
      <c r="R264">
        <f t="shared" si="29"/>
        <v>33408</v>
      </c>
    </row>
    <row r="265" spans="1:18" x14ac:dyDescent="0.35">
      <c r="A265" s="1">
        <v>41179</v>
      </c>
      <c r="B265">
        <v>4996</v>
      </c>
      <c r="C265">
        <v>5273</v>
      </c>
      <c r="D265">
        <v>0</v>
      </c>
      <c r="E265">
        <v>0</v>
      </c>
      <c r="F265">
        <v>1</v>
      </c>
      <c r="G265">
        <v>0</v>
      </c>
      <c r="H265">
        <v>5100</v>
      </c>
      <c r="I265">
        <v>5739</v>
      </c>
      <c r="J265">
        <v>0</v>
      </c>
      <c r="K265">
        <v>0</v>
      </c>
      <c r="L265">
        <f t="shared" si="24"/>
        <v>5568.419281989929</v>
      </c>
      <c r="M265">
        <f t="shared" si="25"/>
        <v>572.419281989929</v>
      </c>
      <c r="N265">
        <f t="shared" si="26"/>
        <v>572.419281989929</v>
      </c>
      <c r="O265" s="8">
        <f t="shared" si="27"/>
        <v>0.11457551681143495</v>
      </c>
      <c r="P265">
        <v>1961</v>
      </c>
      <c r="Q265">
        <f t="shared" si="28"/>
        <v>10303.547075818722</v>
      </c>
      <c r="R265">
        <f t="shared" si="29"/>
        <v>35298</v>
      </c>
    </row>
    <row r="266" spans="1:18" x14ac:dyDescent="0.35">
      <c r="A266" s="1">
        <v>41180</v>
      </c>
      <c r="B266">
        <v>5590</v>
      </c>
      <c r="C266">
        <v>4996</v>
      </c>
      <c r="D266">
        <v>0</v>
      </c>
      <c r="E266">
        <v>0</v>
      </c>
      <c r="F266">
        <v>0</v>
      </c>
      <c r="G266">
        <v>1</v>
      </c>
      <c r="H266">
        <v>5227</v>
      </c>
      <c r="I266">
        <v>4628.5</v>
      </c>
      <c r="J266">
        <v>1</v>
      </c>
      <c r="K266">
        <v>0</v>
      </c>
      <c r="L266">
        <f t="shared" si="24"/>
        <v>5630.9582648664291</v>
      </c>
      <c r="M266">
        <f t="shared" si="25"/>
        <v>40.95826486642909</v>
      </c>
      <c r="N266">
        <f t="shared" si="26"/>
        <v>40.95826486642909</v>
      </c>
      <c r="O266" s="8">
        <f t="shared" si="27"/>
        <v>7.3270599045490324E-3</v>
      </c>
      <c r="P266">
        <v>835</v>
      </c>
      <c r="Q266">
        <f t="shared" si="28"/>
        <v>737.24876759572362</v>
      </c>
      <c r="R266">
        <f t="shared" si="29"/>
        <v>15030</v>
      </c>
    </row>
    <row r="267" spans="1:18" x14ac:dyDescent="0.35">
      <c r="A267" s="1">
        <v>41181</v>
      </c>
      <c r="B267">
        <v>6648</v>
      </c>
      <c r="C267">
        <v>5590</v>
      </c>
      <c r="D267">
        <v>1</v>
      </c>
      <c r="E267">
        <v>0</v>
      </c>
      <c r="F267">
        <v>0</v>
      </c>
      <c r="G267">
        <v>0</v>
      </c>
      <c r="H267">
        <v>5286.333333333333</v>
      </c>
      <c r="I267">
        <v>6288</v>
      </c>
      <c r="J267">
        <v>1</v>
      </c>
      <c r="K267">
        <v>0</v>
      </c>
      <c r="L267">
        <f t="shared" si="24"/>
        <v>6259.1990974916644</v>
      </c>
      <c r="M267">
        <f t="shared" si="25"/>
        <v>-388.80090250833564</v>
      </c>
      <c r="N267">
        <f t="shared" si="26"/>
        <v>388.80090250833564</v>
      </c>
      <c r="O267" s="8">
        <f t="shared" si="27"/>
        <v>5.8483890269003559E-2</v>
      </c>
      <c r="P267">
        <v>1478</v>
      </c>
      <c r="Q267">
        <f t="shared" si="28"/>
        <v>27993.664980600166</v>
      </c>
      <c r="R267">
        <f t="shared" si="29"/>
        <v>26604</v>
      </c>
    </row>
    <row r="268" spans="1:18" x14ac:dyDescent="0.35">
      <c r="A268" s="1">
        <v>41182</v>
      </c>
      <c r="B268">
        <v>6569</v>
      </c>
      <c r="C268">
        <v>6648</v>
      </c>
      <c r="D268">
        <v>1</v>
      </c>
      <c r="E268">
        <v>0</v>
      </c>
      <c r="F268">
        <v>0</v>
      </c>
      <c r="G268">
        <v>0</v>
      </c>
      <c r="H268">
        <v>5744.666666666667</v>
      </c>
      <c r="I268">
        <v>6844</v>
      </c>
      <c r="J268">
        <v>1</v>
      </c>
      <c r="K268">
        <v>0</v>
      </c>
      <c r="L268">
        <f t="shared" si="24"/>
        <v>6746.3217260389174</v>
      </c>
      <c r="M268">
        <f t="shared" si="25"/>
        <v>177.3217260389174</v>
      </c>
      <c r="N268">
        <f t="shared" si="26"/>
        <v>177.3217260389174</v>
      </c>
      <c r="O268" s="8">
        <f t="shared" si="27"/>
        <v>2.6993716857804446E-2</v>
      </c>
      <c r="P268">
        <v>1075</v>
      </c>
      <c r="Q268">
        <f t="shared" si="28"/>
        <v>3191.7910687005133</v>
      </c>
      <c r="R268">
        <f t="shared" si="29"/>
        <v>19350</v>
      </c>
    </row>
    <row r="269" spans="1:18" x14ac:dyDescent="0.35">
      <c r="A269" s="1">
        <v>41183</v>
      </c>
      <c r="B269">
        <v>4396</v>
      </c>
      <c r="C269">
        <v>6569</v>
      </c>
      <c r="D269">
        <v>0</v>
      </c>
      <c r="E269">
        <v>1</v>
      </c>
      <c r="F269">
        <v>0</v>
      </c>
      <c r="G269">
        <v>0</v>
      </c>
      <c r="H269">
        <v>6269</v>
      </c>
      <c r="I269">
        <v>4615</v>
      </c>
      <c r="J269">
        <v>0</v>
      </c>
      <c r="K269">
        <v>0</v>
      </c>
      <c r="L269">
        <f t="shared" si="24"/>
        <v>4947.8232491100143</v>
      </c>
      <c r="M269">
        <f t="shared" si="25"/>
        <v>551.82324911001433</v>
      </c>
      <c r="N269">
        <f t="shared" si="26"/>
        <v>551.82324911001433</v>
      </c>
      <c r="O269" s="8">
        <f t="shared" si="27"/>
        <v>0.12552849160828353</v>
      </c>
      <c r="P269">
        <v>1808</v>
      </c>
      <c r="Q269">
        <f t="shared" si="28"/>
        <v>9932.818483980258</v>
      </c>
      <c r="R269">
        <f t="shared" si="29"/>
        <v>32544</v>
      </c>
    </row>
    <row r="270" spans="1:18" x14ac:dyDescent="0.35">
      <c r="A270" s="1">
        <v>41184</v>
      </c>
      <c r="B270">
        <v>5205</v>
      </c>
      <c r="C270">
        <v>4396</v>
      </c>
      <c r="D270">
        <v>0</v>
      </c>
      <c r="E270">
        <v>0</v>
      </c>
      <c r="F270">
        <v>0</v>
      </c>
      <c r="G270">
        <v>0</v>
      </c>
      <c r="H270">
        <v>5871</v>
      </c>
      <c r="I270">
        <v>5412</v>
      </c>
      <c r="J270">
        <v>0</v>
      </c>
      <c r="K270">
        <v>0</v>
      </c>
      <c r="L270">
        <f t="shared" si="24"/>
        <v>5129.3425751117657</v>
      </c>
      <c r="M270">
        <f t="shared" si="25"/>
        <v>-75.657424888234345</v>
      </c>
      <c r="N270">
        <f t="shared" si="26"/>
        <v>75.657424888234345</v>
      </c>
      <c r="O270" s="8">
        <f t="shared" si="27"/>
        <v>1.453552831666366E-2</v>
      </c>
      <c r="P270">
        <v>1511</v>
      </c>
      <c r="Q270">
        <f t="shared" si="28"/>
        <v>5447.3345919528729</v>
      </c>
      <c r="R270">
        <f t="shared" si="29"/>
        <v>27198</v>
      </c>
    </row>
    <row r="271" spans="1:18" x14ac:dyDescent="0.35">
      <c r="A271" s="1">
        <v>41185</v>
      </c>
      <c r="B271">
        <v>5350</v>
      </c>
      <c r="C271">
        <v>5205</v>
      </c>
      <c r="D271">
        <v>0</v>
      </c>
      <c r="E271">
        <v>0</v>
      </c>
      <c r="F271">
        <v>0</v>
      </c>
      <c r="G271">
        <v>0</v>
      </c>
      <c r="H271">
        <v>5390</v>
      </c>
      <c r="I271">
        <v>5273</v>
      </c>
      <c r="J271">
        <v>0</v>
      </c>
      <c r="K271">
        <v>0</v>
      </c>
      <c r="L271">
        <f t="shared" si="24"/>
        <v>5047.0925267347111</v>
      </c>
      <c r="M271">
        <f t="shared" si="25"/>
        <v>-302.9074732652889</v>
      </c>
      <c r="N271">
        <f t="shared" si="26"/>
        <v>302.9074732652889</v>
      </c>
      <c r="O271" s="8">
        <f t="shared" si="27"/>
        <v>5.6618219301923157E-2</v>
      </c>
      <c r="P271">
        <v>1355</v>
      </c>
      <c r="Q271">
        <f t="shared" si="28"/>
        <v>21809.338075100801</v>
      </c>
      <c r="R271">
        <f t="shared" si="29"/>
        <v>24390</v>
      </c>
    </row>
    <row r="272" spans="1:18" x14ac:dyDescent="0.35">
      <c r="A272" s="1">
        <v>41186</v>
      </c>
      <c r="B272">
        <v>4939</v>
      </c>
      <c r="C272">
        <v>5350</v>
      </c>
      <c r="D272">
        <v>0</v>
      </c>
      <c r="E272">
        <v>0</v>
      </c>
      <c r="F272">
        <v>1</v>
      </c>
      <c r="G272">
        <v>0</v>
      </c>
      <c r="H272">
        <v>4983.666666666667</v>
      </c>
      <c r="I272">
        <v>4996</v>
      </c>
      <c r="J272">
        <v>0</v>
      </c>
      <c r="K272">
        <v>0</v>
      </c>
      <c r="L272">
        <f t="shared" si="24"/>
        <v>5380.0089190646131</v>
      </c>
      <c r="M272">
        <f t="shared" si="25"/>
        <v>441.00891906461311</v>
      </c>
      <c r="N272">
        <f t="shared" si="26"/>
        <v>441.00891906461311</v>
      </c>
      <c r="O272" s="8">
        <f t="shared" si="27"/>
        <v>8.9291135668073118E-2</v>
      </c>
      <c r="P272">
        <v>1835</v>
      </c>
      <c r="Q272">
        <f t="shared" si="28"/>
        <v>7938.160543163036</v>
      </c>
      <c r="R272">
        <f t="shared" si="29"/>
        <v>33030</v>
      </c>
    </row>
    <row r="273" spans="1:18" x14ac:dyDescent="0.35">
      <c r="A273" s="1">
        <v>41187</v>
      </c>
      <c r="B273">
        <v>6693</v>
      </c>
      <c r="C273">
        <v>4939</v>
      </c>
      <c r="D273">
        <v>0</v>
      </c>
      <c r="E273">
        <v>0</v>
      </c>
      <c r="F273">
        <v>0</v>
      </c>
      <c r="G273">
        <v>1</v>
      </c>
      <c r="H273">
        <v>5164.666666666667</v>
      </c>
      <c r="I273">
        <v>5590</v>
      </c>
      <c r="J273">
        <v>0</v>
      </c>
      <c r="K273">
        <v>0</v>
      </c>
      <c r="L273">
        <f t="shared" si="24"/>
        <v>5538.7597882872942</v>
      </c>
      <c r="M273">
        <f t="shared" si="25"/>
        <v>-1154.2402117127058</v>
      </c>
      <c r="N273">
        <f t="shared" si="26"/>
        <v>1154.2402117127058</v>
      </c>
      <c r="O273" s="8">
        <f t="shared" si="27"/>
        <v>0.17245483515803164</v>
      </c>
      <c r="P273">
        <v>671</v>
      </c>
      <c r="Q273">
        <f t="shared" si="28"/>
        <v>83105.295243314817</v>
      </c>
      <c r="R273">
        <f t="shared" si="29"/>
        <v>12078</v>
      </c>
    </row>
    <row r="274" spans="1:18" x14ac:dyDescent="0.35">
      <c r="A274" s="1">
        <v>41188</v>
      </c>
      <c r="B274">
        <v>7112</v>
      </c>
      <c r="C274">
        <v>6693</v>
      </c>
      <c r="D274">
        <v>1</v>
      </c>
      <c r="E274">
        <v>0</v>
      </c>
      <c r="F274">
        <v>0</v>
      </c>
      <c r="G274">
        <v>0</v>
      </c>
      <c r="H274">
        <v>5660.666666666667</v>
      </c>
      <c r="I274">
        <v>6648</v>
      </c>
      <c r="J274">
        <v>0</v>
      </c>
      <c r="K274">
        <v>0</v>
      </c>
      <c r="L274">
        <f t="shared" si="24"/>
        <v>6422.1784890284162</v>
      </c>
      <c r="M274">
        <f t="shared" si="25"/>
        <v>-689.82151097158385</v>
      </c>
      <c r="N274">
        <f t="shared" si="26"/>
        <v>689.82151097158385</v>
      </c>
      <c r="O274" s="8">
        <f t="shared" si="27"/>
        <v>9.6994025727163077E-2</v>
      </c>
      <c r="P274">
        <v>885</v>
      </c>
      <c r="Q274">
        <f t="shared" si="28"/>
        <v>49667.148789954037</v>
      </c>
      <c r="R274">
        <f t="shared" si="29"/>
        <v>15930</v>
      </c>
    </row>
    <row r="275" spans="1:18" x14ac:dyDescent="0.35">
      <c r="A275" s="1">
        <v>41189</v>
      </c>
      <c r="B275">
        <v>6933</v>
      </c>
      <c r="C275">
        <v>7112</v>
      </c>
      <c r="D275">
        <v>1</v>
      </c>
      <c r="E275">
        <v>0</v>
      </c>
      <c r="F275">
        <v>0</v>
      </c>
      <c r="G275">
        <v>0</v>
      </c>
      <c r="H275">
        <v>6248</v>
      </c>
      <c r="I275">
        <v>6569</v>
      </c>
      <c r="J275">
        <v>0</v>
      </c>
      <c r="K275">
        <v>0</v>
      </c>
      <c r="L275">
        <f t="shared" si="24"/>
        <v>6717.3963195480401</v>
      </c>
      <c r="M275">
        <f t="shared" si="25"/>
        <v>-215.60368045195992</v>
      </c>
      <c r="N275">
        <f t="shared" si="26"/>
        <v>215.60368045195992</v>
      </c>
      <c r="O275" s="8">
        <f t="shared" si="27"/>
        <v>3.1098179785368517E-2</v>
      </c>
      <c r="P275">
        <v>735</v>
      </c>
      <c r="Q275">
        <f t="shared" si="28"/>
        <v>15523.464992541114</v>
      </c>
      <c r="R275">
        <f t="shared" si="29"/>
        <v>13230</v>
      </c>
    </row>
    <row r="276" spans="1:18" x14ac:dyDescent="0.35">
      <c r="A276" s="1">
        <v>41190</v>
      </c>
      <c r="B276">
        <v>4621</v>
      </c>
      <c r="C276">
        <v>6933</v>
      </c>
      <c r="D276">
        <v>0</v>
      </c>
      <c r="E276">
        <v>1</v>
      </c>
      <c r="F276">
        <v>0</v>
      </c>
      <c r="G276">
        <v>0</v>
      </c>
      <c r="H276">
        <v>6912.666666666667</v>
      </c>
      <c r="I276">
        <v>4396</v>
      </c>
      <c r="J276">
        <v>0</v>
      </c>
      <c r="K276">
        <v>0</v>
      </c>
      <c r="L276">
        <f t="shared" si="24"/>
        <v>5227.0975045429304</v>
      </c>
      <c r="M276">
        <f t="shared" si="25"/>
        <v>606.09750454293044</v>
      </c>
      <c r="N276">
        <f t="shared" si="26"/>
        <v>606.09750454293044</v>
      </c>
      <c r="O276" s="8">
        <f t="shared" si="27"/>
        <v>0.13116154610320935</v>
      </c>
      <c r="P276">
        <v>1495</v>
      </c>
      <c r="Q276">
        <f t="shared" si="28"/>
        <v>10909.755081772748</v>
      </c>
      <c r="R276">
        <f t="shared" si="29"/>
        <v>26910</v>
      </c>
    </row>
    <row r="277" spans="1:18" x14ac:dyDescent="0.35">
      <c r="A277" s="1">
        <v>41191</v>
      </c>
      <c r="B277">
        <v>5251</v>
      </c>
      <c r="C277">
        <v>4621</v>
      </c>
      <c r="D277">
        <v>0</v>
      </c>
      <c r="E277">
        <v>0</v>
      </c>
      <c r="F277">
        <v>0</v>
      </c>
      <c r="G277">
        <v>0</v>
      </c>
      <c r="H277">
        <v>6222</v>
      </c>
      <c r="I277">
        <v>5205</v>
      </c>
      <c r="J277">
        <v>0</v>
      </c>
      <c r="K277">
        <v>0</v>
      </c>
      <c r="L277">
        <f t="shared" si="24"/>
        <v>5268.0436475729775</v>
      </c>
      <c r="M277">
        <f t="shared" si="25"/>
        <v>17.043647572977534</v>
      </c>
      <c r="N277">
        <f t="shared" si="26"/>
        <v>17.043647572977534</v>
      </c>
      <c r="O277" s="8">
        <f t="shared" si="27"/>
        <v>3.2457908156498828E-3</v>
      </c>
      <c r="P277">
        <v>1300</v>
      </c>
      <c r="Q277">
        <f t="shared" si="28"/>
        <v>306.78565631359561</v>
      </c>
      <c r="R277">
        <f t="shared" si="29"/>
        <v>23400</v>
      </c>
    </row>
    <row r="278" spans="1:18" x14ac:dyDescent="0.35">
      <c r="A278" s="1">
        <v>41192</v>
      </c>
      <c r="B278">
        <v>5459</v>
      </c>
      <c r="C278">
        <v>5251</v>
      </c>
      <c r="D278">
        <v>0</v>
      </c>
      <c r="E278">
        <v>0</v>
      </c>
      <c r="F278">
        <v>0</v>
      </c>
      <c r="G278">
        <v>0</v>
      </c>
      <c r="H278">
        <v>5601.666666666667</v>
      </c>
      <c r="I278">
        <v>5350</v>
      </c>
      <c r="J278">
        <v>0</v>
      </c>
      <c r="K278">
        <v>0</v>
      </c>
      <c r="L278">
        <f t="shared" si="24"/>
        <v>5157.0439263220605</v>
      </c>
      <c r="M278">
        <f t="shared" si="25"/>
        <v>-301.95607367793946</v>
      </c>
      <c r="N278">
        <f t="shared" si="26"/>
        <v>301.95607367793946</v>
      </c>
      <c r="O278" s="8">
        <f t="shared" si="27"/>
        <v>5.531344086424976E-2</v>
      </c>
      <c r="P278">
        <v>877</v>
      </c>
      <c r="Q278">
        <f t="shared" si="28"/>
        <v>21740.837304811641</v>
      </c>
      <c r="R278">
        <f t="shared" si="29"/>
        <v>15786</v>
      </c>
    </row>
    <row r="279" spans="1:18" x14ac:dyDescent="0.35">
      <c r="A279" s="1">
        <v>41193</v>
      </c>
      <c r="B279">
        <v>5194</v>
      </c>
      <c r="C279">
        <v>5459</v>
      </c>
      <c r="D279">
        <v>0</v>
      </c>
      <c r="E279">
        <v>0</v>
      </c>
      <c r="F279">
        <v>1</v>
      </c>
      <c r="G279">
        <v>0</v>
      </c>
      <c r="H279">
        <v>5110.333333333333</v>
      </c>
      <c r="I279">
        <v>4939</v>
      </c>
      <c r="J279">
        <v>0</v>
      </c>
      <c r="K279">
        <v>0</v>
      </c>
      <c r="L279">
        <f t="shared" si="24"/>
        <v>5438.6216019345147</v>
      </c>
      <c r="M279">
        <f t="shared" si="25"/>
        <v>244.62160193451473</v>
      </c>
      <c r="N279">
        <f t="shared" si="26"/>
        <v>244.62160193451473</v>
      </c>
      <c r="O279" s="8">
        <f t="shared" si="27"/>
        <v>4.7096958400946229E-2</v>
      </c>
      <c r="P279">
        <v>1324</v>
      </c>
      <c r="Q279">
        <f t="shared" si="28"/>
        <v>4403.1888348212651</v>
      </c>
      <c r="R279">
        <f t="shared" si="29"/>
        <v>23832</v>
      </c>
    </row>
    <row r="280" spans="1:18" x14ac:dyDescent="0.35">
      <c r="A280" s="1">
        <v>41194</v>
      </c>
      <c r="B280">
        <v>6255</v>
      </c>
      <c r="C280">
        <v>5194</v>
      </c>
      <c r="D280">
        <v>0</v>
      </c>
      <c r="E280">
        <v>0</v>
      </c>
      <c r="F280">
        <v>0</v>
      </c>
      <c r="G280">
        <v>1</v>
      </c>
      <c r="H280">
        <v>5301.333333333333</v>
      </c>
      <c r="I280">
        <v>6693</v>
      </c>
      <c r="J280">
        <v>0</v>
      </c>
      <c r="K280">
        <v>0</v>
      </c>
      <c r="L280">
        <f t="shared" si="24"/>
        <v>5868.5729822320882</v>
      </c>
      <c r="M280">
        <f t="shared" si="25"/>
        <v>-386.42701776791182</v>
      </c>
      <c r="N280">
        <f t="shared" si="26"/>
        <v>386.42701776791182</v>
      </c>
      <c r="O280" s="8">
        <f t="shared" si="27"/>
        <v>6.1778899723087422E-2</v>
      </c>
      <c r="P280">
        <v>1152</v>
      </c>
      <c r="Q280">
        <f t="shared" si="28"/>
        <v>27822.745279289651</v>
      </c>
      <c r="R280">
        <f t="shared" si="29"/>
        <v>20736</v>
      </c>
    </row>
    <row r="281" spans="1:18" x14ac:dyDescent="0.35">
      <c r="A281" s="1">
        <v>41195</v>
      </c>
      <c r="B281">
        <v>6800</v>
      </c>
      <c r="C281">
        <v>6255</v>
      </c>
      <c r="D281">
        <v>1</v>
      </c>
      <c r="E281">
        <v>0</v>
      </c>
      <c r="F281">
        <v>0</v>
      </c>
      <c r="G281">
        <v>0</v>
      </c>
      <c r="H281">
        <v>5636</v>
      </c>
      <c r="I281">
        <v>7112</v>
      </c>
      <c r="J281">
        <v>0</v>
      </c>
      <c r="K281">
        <v>0</v>
      </c>
      <c r="L281">
        <f t="shared" si="24"/>
        <v>6432.0264102792962</v>
      </c>
      <c r="M281">
        <f t="shared" si="25"/>
        <v>-367.97358972070379</v>
      </c>
      <c r="N281">
        <f t="shared" si="26"/>
        <v>367.97358972070379</v>
      </c>
      <c r="O281" s="8">
        <f t="shared" si="27"/>
        <v>5.4113763194221148E-2</v>
      </c>
      <c r="P281">
        <v>1105</v>
      </c>
      <c r="Q281">
        <f t="shared" si="28"/>
        <v>26494.098459890673</v>
      </c>
      <c r="R281">
        <f t="shared" si="29"/>
        <v>19890</v>
      </c>
    </row>
    <row r="282" spans="1:18" x14ac:dyDescent="0.35">
      <c r="A282" s="1">
        <v>41196</v>
      </c>
      <c r="B282">
        <v>6959</v>
      </c>
      <c r="C282">
        <v>6800</v>
      </c>
      <c r="D282">
        <v>1</v>
      </c>
      <c r="E282">
        <v>0</v>
      </c>
      <c r="F282">
        <v>0</v>
      </c>
      <c r="G282">
        <v>0</v>
      </c>
      <c r="H282">
        <v>6083</v>
      </c>
      <c r="I282">
        <v>6933</v>
      </c>
      <c r="J282">
        <v>0</v>
      </c>
      <c r="K282">
        <v>0</v>
      </c>
      <c r="L282">
        <f t="shared" si="24"/>
        <v>6671.583775517106</v>
      </c>
      <c r="M282">
        <f t="shared" si="25"/>
        <v>-287.41622448289399</v>
      </c>
      <c r="N282">
        <f t="shared" si="26"/>
        <v>287.41622448289399</v>
      </c>
      <c r="O282" s="8">
        <f t="shared" si="27"/>
        <v>4.1301368656832017E-2</v>
      </c>
      <c r="P282">
        <v>715</v>
      </c>
      <c r="Q282">
        <f t="shared" si="28"/>
        <v>20693.968162768368</v>
      </c>
      <c r="R282">
        <f t="shared" si="29"/>
        <v>12870</v>
      </c>
    </row>
    <row r="283" spans="1:18" x14ac:dyDescent="0.35">
      <c r="A283" s="1">
        <v>41197</v>
      </c>
      <c r="B283">
        <v>4404</v>
      </c>
      <c r="C283">
        <v>6959</v>
      </c>
      <c r="D283">
        <v>0</v>
      </c>
      <c r="E283">
        <v>1</v>
      </c>
      <c r="F283">
        <v>0</v>
      </c>
      <c r="G283">
        <v>0</v>
      </c>
      <c r="H283">
        <v>6671.333333333333</v>
      </c>
      <c r="I283">
        <v>4621</v>
      </c>
      <c r="J283">
        <v>0</v>
      </c>
      <c r="K283">
        <v>0</v>
      </c>
      <c r="L283">
        <f t="shared" si="24"/>
        <v>5180.6200027973082</v>
      </c>
      <c r="M283">
        <f t="shared" si="25"/>
        <v>776.62000279730819</v>
      </c>
      <c r="N283">
        <f t="shared" si="26"/>
        <v>776.62000279730819</v>
      </c>
      <c r="O283" s="8">
        <f t="shared" si="27"/>
        <v>0.17634423315106906</v>
      </c>
      <c r="P283">
        <v>1726</v>
      </c>
      <c r="Q283">
        <f t="shared" si="28"/>
        <v>13979.160050351547</v>
      </c>
      <c r="R283">
        <f t="shared" si="29"/>
        <v>31068</v>
      </c>
    </row>
    <row r="284" spans="1:18" x14ac:dyDescent="0.35">
      <c r="A284" s="1">
        <v>41198</v>
      </c>
      <c r="B284">
        <v>4921</v>
      </c>
      <c r="C284">
        <v>4404</v>
      </c>
      <c r="D284">
        <v>0</v>
      </c>
      <c r="E284">
        <v>0</v>
      </c>
      <c r="F284">
        <v>0</v>
      </c>
      <c r="G284">
        <v>0</v>
      </c>
      <c r="H284">
        <v>6054.333333333333</v>
      </c>
      <c r="I284">
        <v>5251</v>
      </c>
      <c r="J284">
        <v>0</v>
      </c>
      <c r="K284">
        <v>0</v>
      </c>
      <c r="L284">
        <f t="shared" si="24"/>
        <v>5171.5809299887014</v>
      </c>
      <c r="M284">
        <f t="shared" si="25"/>
        <v>250.58092998870143</v>
      </c>
      <c r="N284">
        <f t="shared" si="26"/>
        <v>250.58092998870143</v>
      </c>
      <c r="O284" s="8">
        <f t="shared" si="27"/>
        <v>5.09207335884376E-2</v>
      </c>
      <c r="P284">
        <v>1601</v>
      </c>
      <c r="Q284">
        <f t="shared" si="28"/>
        <v>4510.4567397966257</v>
      </c>
      <c r="R284">
        <f t="shared" si="29"/>
        <v>28818</v>
      </c>
    </row>
    <row r="285" spans="1:18" x14ac:dyDescent="0.35">
      <c r="A285" s="1">
        <v>41199</v>
      </c>
      <c r="B285">
        <v>5289</v>
      </c>
      <c r="C285">
        <v>4921</v>
      </c>
      <c r="D285">
        <v>0</v>
      </c>
      <c r="E285">
        <v>0</v>
      </c>
      <c r="F285">
        <v>0</v>
      </c>
      <c r="G285">
        <v>0</v>
      </c>
      <c r="H285">
        <v>5428</v>
      </c>
      <c r="I285">
        <v>5459</v>
      </c>
      <c r="J285">
        <v>0</v>
      </c>
      <c r="K285">
        <v>0</v>
      </c>
      <c r="L285">
        <f t="shared" si="24"/>
        <v>5051.4607875444863</v>
      </c>
      <c r="M285">
        <f t="shared" si="25"/>
        <v>-237.53921245551373</v>
      </c>
      <c r="N285">
        <f t="shared" si="26"/>
        <v>237.53921245551373</v>
      </c>
      <c r="O285" s="8">
        <f t="shared" si="27"/>
        <v>4.4911932776614434E-2</v>
      </c>
      <c r="P285">
        <v>1185</v>
      </c>
      <c r="Q285">
        <f t="shared" si="28"/>
        <v>17102.823296796989</v>
      </c>
      <c r="R285">
        <f t="shared" si="29"/>
        <v>21330</v>
      </c>
    </row>
    <row r="286" spans="1:18" x14ac:dyDescent="0.35">
      <c r="A286" s="1">
        <v>41200</v>
      </c>
      <c r="B286">
        <v>5067</v>
      </c>
      <c r="C286">
        <v>5289</v>
      </c>
      <c r="D286">
        <v>0</v>
      </c>
      <c r="E286">
        <v>0</v>
      </c>
      <c r="F286">
        <v>1</v>
      </c>
      <c r="G286">
        <v>0</v>
      </c>
      <c r="H286">
        <v>4871.333333333333</v>
      </c>
      <c r="I286">
        <v>5194</v>
      </c>
      <c r="J286">
        <v>0</v>
      </c>
      <c r="K286">
        <v>0</v>
      </c>
      <c r="L286">
        <f t="shared" si="24"/>
        <v>5364.9844421040025</v>
      </c>
      <c r="M286">
        <f t="shared" si="25"/>
        <v>297.98444210400248</v>
      </c>
      <c r="N286">
        <f t="shared" si="26"/>
        <v>297.98444210400248</v>
      </c>
      <c r="O286" s="8">
        <f t="shared" si="27"/>
        <v>5.8808849833037788E-2</v>
      </c>
      <c r="P286">
        <v>1309</v>
      </c>
      <c r="Q286">
        <f t="shared" si="28"/>
        <v>5363.7199578720447</v>
      </c>
      <c r="R286">
        <f t="shared" si="29"/>
        <v>23562</v>
      </c>
    </row>
    <row r="287" spans="1:18" x14ac:dyDescent="0.35">
      <c r="A287" s="1">
        <v>41201</v>
      </c>
      <c r="B287">
        <v>6009</v>
      </c>
      <c r="C287">
        <v>5067</v>
      </c>
      <c r="D287">
        <v>0</v>
      </c>
      <c r="E287">
        <v>0</v>
      </c>
      <c r="F287">
        <v>0</v>
      </c>
      <c r="G287">
        <v>1</v>
      </c>
      <c r="H287">
        <v>5092.333333333333</v>
      </c>
      <c r="I287">
        <v>6255</v>
      </c>
      <c r="J287">
        <v>0</v>
      </c>
      <c r="K287">
        <v>0</v>
      </c>
      <c r="L287">
        <f t="shared" si="24"/>
        <v>5670.3327258668314</v>
      </c>
      <c r="M287">
        <f t="shared" si="25"/>
        <v>-338.66727413316858</v>
      </c>
      <c r="N287">
        <f t="shared" si="26"/>
        <v>338.66727413316858</v>
      </c>
      <c r="O287" s="8">
        <f t="shared" si="27"/>
        <v>5.636000568034092E-2</v>
      </c>
      <c r="P287">
        <v>1299</v>
      </c>
      <c r="Q287">
        <f t="shared" si="28"/>
        <v>24384.043737588137</v>
      </c>
      <c r="R287">
        <f t="shared" si="29"/>
        <v>23382</v>
      </c>
    </row>
    <row r="288" spans="1:18" x14ac:dyDescent="0.35">
      <c r="A288" s="1">
        <v>41202</v>
      </c>
      <c r="B288">
        <v>6801</v>
      </c>
      <c r="C288">
        <v>6009</v>
      </c>
      <c r="D288">
        <v>1</v>
      </c>
      <c r="E288">
        <v>0</v>
      </c>
      <c r="F288">
        <v>0</v>
      </c>
      <c r="G288">
        <v>0</v>
      </c>
      <c r="H288">
        <v>5455</v>
      </c>
      <c r="I288">
        <v>6800</v>
      </c>
      <c r="J288">
        <v>0</v>
      </c>
      <c r="K288">
        <v>0</v>
      </c>
      <c r="L288">
        <f t="shared" si="24"/>
        <v>6250.5238567082333</v>
      </c>
      <c r="M288">
        <f t="shared" si="25"/>
        <v>-550.47614329176668</v>
      </c>
      <c r="N288">
        <f t="shared" si="26"/>
        <v>550.47614329176668</v>
      </c>
      <c r="O288" s="8">
        <f t="shared" si="27"/>
        <v>8.0940471003053474E-2</v>
      </c>
      <c r="P288">
        <v>1091</v>
      </c>
      <c r="Q288">
        <f t="shared" si="28"/>
        <v>39634.282317007201</v>
      </c>
      <c r="R288">
        <f t="shared" si="29"/>
        <v>19638</v>
      </c>
    </row>
    <row r="289" spans="1:18" x14ac:dyDescent="0.35">
      <c r="A289" s="1">
        <v>41203</v>
      </c>
      <c r="B289">
        <v>4628.5</v>
      </c>
      <c r="C289">
        <v>6801</v>
      </c>
      <c r="D289">
        <v>1</v>
      </c>
      <c r="E289">
        <v>0</v>
      </c>
      <c r="F289">
        <v>0</v>
      </c>
      <c r="G289">
        <v>0</v>
      </c>
      <c r="H289">
        <v>5959</v>
      </c>
      <c r="I289">
        <v>6959</v>
      </c>
      <c r="J289">
        <v>0</v>
      </c>
      <c r="K289">
        <v>0</v>
      </c>
      <c r="L289">
        <f t="shared" si="24"/>
        <v>6626.877237108406</v>
      </c>
      <c r="M289">
        <f t="shared" si="25"/>
        <v>1998.377237108406</v>
      </c>
      <c r="N289">
        <f t="shared" si="26"/>
        <v>1998.377237108406</v>
      </c>
      <c r="O289" s="8">
        <f t="shared" si="27"/>
        <v>0.4317548313942759</v>
      </c>
      <c r="P289">
        <v>339</v>
      </c>
      <c r="Q289">
        <f t="shared" si="28"/>
        <v>35970.790267951306</v>
      </c>
      <c r="R289">
        <f t="shared" si="29"/>
        <v>6102</v>
      </c>
    </row>
    <row r="290" spans="1:18" x14ac:dyDescent="0.35">
      <c r="A290" s="1">
        <v>41204</v>
      </c>
      <c r="B290">
        <v>3390</v>
      </c>
      <c r="C290">
        <v>4628.5</v>
      </c>
      <c r="D290">
        <v>0</v>
      </c>
      <c r="E290">
        <v>1</v>
      </c>
      <c r="F290">
        <v>0</v>
      </c>
      <c r="G290">
        <v>0</v>
      </c>
      <c r="H290">
        <v>5812.833333333333</v>
      </c>
      <c r="I290">
        <v>4404</v>
      </c>
      <c r="J290">
        <v>0</v>
      </c>
      <c r="K290">
        <v>0</v>
      </c>
      <c r="L290">
        <f t="shared" si="24"/>
        <v>4378.7441592862997</v>
      </c>
      <c r="M290">
        <f t="shared" si="25"/>
        <v>988.74415928629969</v>
      </c>
      <c r="N290">
        <f t="shared" si="26"/>
        <v>988.74415928629969</v>
      </c>
      <c r="O290" s="8">
        <f t="shared" si="27"/>
        <v>0.29166494374227131</v>
      </c>
      <c r="P290">
        <v>1549</v>
      </c>
      <c r="Q290">
        <f t="shared" si="28"/>
        <v>17797.394867153394</v>
      </c>
      <c r="R290">
        <f t="shared" si="29"/>
        <v>27882</v>
      </c>
    </row>
    <row r="291" spans="1:18" x14ac:dyDescent="0.35">
      <c r="A291" s="1">
        <v>41205</v>
      </c>
      <c r="B291">
        <v>5303</v>
      </c>
      <c r="C291">
        <v>3390</v>
      </c>
      <c r="D291">
        <v>0</v>
      </c>
      <c r="E291">
        <v>0</v>
      </c>
      <c r="F291">
        <v>0</v>
      </c>
      <c r="G291">
        <v>0</v>
      </c>
      <c r="H291">
        <v>4939.833333333333</v>
      </c>
      <c r="I291">
        <v>4921</v>
      </c>
      <c r="J291">
        <v>0</v>
      </c>
      <c r="K291">
        <v>0</v>
      </c>
      <c r="L291">
        <f t="shared" si="24"/>
        <v>4473.0822752444174</v>
      </c>
      <c r="M291">
        <f t="shared" si="25"/>
        <v>-829.91772475558264</v>
      </c>
      <c r="N291">
        <f t="shared" si="26"/>
        <v>829.91772475558264</v>
      </c>
      <c r="O291" s="8">
        <f t="shared" si="27"/>
        <v>0.15649966523771122</v>
      </c>
      <c r="P291">
        <v>1031</v>
      </c>
      <c r="Q291">
        <f t="shared" si="28"/>
        <v>59754.07618240195</v>
      </c>
      <c r="R291">
        <f t="shared" si="29"/>
        <v>18558</v>
      </c>
    </row>
    <row r="292" spans="1:18" x14ac:dyDescent="0.35">
      <c r="A292" s="1">
        <v>41206</v>
      </c>
      <c r="B292">
        <v>5852</v>
      </c>
      <c r="C292">
        <v>5303</v>
      </c>
      <c r="D292">
        <v>0</v>
      </c>
      <c r="E292">
        <v>0</v>
      </c>
      <c r="F292">
        <v>0</v>
      </c>
      <c r="G292">
        <v>0</v>
      </c>
      <c r="H292">
        <v>4440.5</v>
      </c>
      <c r="I292">
        <v>5289</v>
      </c>
      <c r="J292">
        <v>0</v>
      </c>
      <c r="K292">
        <v>0</v>
      </c>
      <c r="L292">
        <f t="shared" si="24"/>
        <v>4682.4717048789389</v>
      </c>
      <c r="M292">
        <f t="shared" si="25"/>
        <v>-1169.5282951210611</v>
      </c>
      <c r="N292">
        <f t="shared" si="26"/>
        <v>1169.5282951210611</v>
      </c>
      <c r="O292" s="8">
        <f t="shared" si="27"/>
        <v>0.19985104154495234</v>
      </c>
      <c r="P292">
        <v>507</v>
      </c>
      <c r="Q292">
        <f t="shared" si="28"/>
        <v>84206.037248716399</v>
      </c>
      <c r="R292">
        <f t="shared" si="29"/>
        <v>9126</v>
      </c>
    </row>
    <row r="293" spans="1:18" x14ac:dyDescent="0.35">
      <c r="A293" s="1">
        <v>41207</v>
      </c>
      <c r="B293">
        <v>6591</v>
      </c>
      <c r="C293">
        <v>5852</v>
      </c>
      <c r="D293">
        <v>0</v>
      </c>
      <c r="E293">
        <v>0</v>
      </c>
      <c r="F293">
        <v>1</v>
      </c>
      <c r="G293">
        <v>0</v>
      </c>
      <c r="H293">
        <v>4848.333333333333</v>
      </c>
      <c r="I293">
        <v>5067</v>
      </c>
      <c r="J293">
        <v>0</v>
      </c>
      <c r="K293">
        <v>0</v>
      </c>
      <c r="L293">
        <f t="shared" si="24"/>
        <v>5427.887065197865</v>
      </c>
      <c r="M293">
        <f t="shared" si="25"/>
        <v>-1163.112934802135</v>
      </c>
      <c r="N293">
        <f t="shared" si="26"/>
        <v>1163.112934802135</v>
      </c>
      <c r="O293" s="8">
        <f t="shared" si="27"/>
        <v>0.17646987328207175</v>
      </c>
      <c r="P293">
        <v>370</v>
      </c>
      <c r="Q293">
        <f t="shared" si="28"/>
        <v>83744.131305753719</v>
      </c>
      <c r="R293">
        <f t="shared" si="29"/>
        <v>6660</v>
      </c>
    </row>
    <row r="294" spans="1:18" x14ac:dyDescent="0.35">
      <c r="A294" s="1">
        <v>41208</v>
      </c>
      <c r="B294">
        <v>4628.5</v>
      </c>
      <c r="C294">
        <v>6591</v>
      </c>
      <c r="D294">
        <v>0</v>
      </c>
      <c r="E294">
        <v>0</v>
      </c>
      <c r="F294">
        <v>0</v>
      </c>
      <c r="G294">
        <v>1</v>
      </c>
      <c r="H294">
        <v>5915.333333333333</v>
      </c>
      <c r="I294">
        <v>6009</v>
      </c>
      <c r="J294">
        <v>0</v>
      </c>
      <c r="K294">
        <v>0</v>
      </c>
      <c r="L294">
        <f t="shared" si="24"/>
        <v>6220.0392725999382</v>
      </c>
      <c r="M294">
        <f t="shared" si="25"/>
        <v>1591.5392725999382</v>
      </c>
      <c r="N294">
        <f t="shared" si="26"/>
        <v>1591.5392725999382</v>
      </c>
      <c r="O294" s="8">
        <f t="shared" si="27"/>
        <v>0.34385638383924344</v>
      </c>
      <c r="P294">
        <v>3343</v>
      </c>
      <c r="Q294">
        <f t="shared" si="28"/>
        <v>28647.706906798885</v>
      </c>
      <c r="R294">
        <f t="shared" si="29"/>
        <v>60174</v>
      </c>
    </row>
    <row r="295" spans="1:18" x14ac:dyDescent="0.35">
      <c r="A295" s="1">
        <v>41209</v>
      </c>
      <c r="B295">
        <v>4628.5</v>
      </c>
      <c r="C295">
        <v>4628.5</v>
      </c>
      <c r="D295">
        <v>1</v>
      </c>
      <c r="E295">
        <v>0</v>
      </c>
      <c r="F295">
        <v>0</v>
      </c>
      <c r="G295">
        <v>0</v>
      </c>
      <c r="H295">
        <v>5690.5</v>
      </c>
      <c r="I295">
        <v>6801</v>
      </c>
      <c r="J295">
        <v>0</v>
      </c>
      <c r="K295">
        <v>0</v>
      </c>
      <c r="L295">
        <f t="shared" si="24"/>
        <v>6104.2917107392568</v>
      </c>
      <c r="M295">
        <f t="shared" si="25"/>
        <v>1475.7917107392568</v>
      </c>
      <c r="N295">
        <f t="shared" si="26"/>
        <v>1475.7917107392568</v>
      </c>
      <c r="O295" s="8">
        <f t="shared" si="27"/>
        <v>0.31884880862898496</v>
      </c>
      <c r="P295">
        <v>1717</v>
      </c>
      <c r="Q295">
        <f t="shared" si="28"/>
        <v>26564.250793306623</v>
      </c>
      <c r="R295">
        <f t="shared" si="29"/>
        <v>30906</v>
      </c>
    </row>
    <row r="296" spans="1:18" x14ac:dyDescent="0.35">
      <c r="A296" s="1">
        <v>41210</v>
      </c>
      <c r="B296">
        <v>4628.5</v>
      </c>
      <c r="C296">
        <v>4628.5</v>
      </c>
      <c r="D296">
        <v>1</v>
      </c>
      <c r="E296">
        <v>0</v>
      </c>
      <c r="F296">
        <v>0</v>
      </c>
      <c r="G296">
        <v>0</v>
      </c>
      <c r="H296">
        <v>5282.666666666667</v>
      </c>
      <c r="I296">
        <v>4628.5</v>
      </c>
      <c r="J296">
        <v>0</v>
      </c>
      <c r="K296">
        <v>0</v>
      </c>
      <c r="L296">
        <f t="shared" si="24"/>
        <v>5486.4747683282503</v>
      </c>
      <c r="M296">
        <f t="shared" si="25"/>
        <v>857.97476832825032</v>
      </c>
      <c r="N296">
        <f t="shared" si="26"/>
        <v>857.97476832825032</v>
      </c>
      <c r="O296" s="8">
        <f t="shared" si="27"/>
        <v>0.18536777969714818</v>
      </c>
      <c r="P296">
        <v>1525</v>
      </c>
      <c r="Q296">
        <f t="shared" si="28"/>
        <v>15443.545829908506</v>
      </c>
      <c r="R296">
        <f t="shared" si="29"/>
        <v>27450</v>
      </c>
    </row>
    <row r="297" spans="1:18" x14ac:dyDescent="0.35">
      <c r="A297" s="1">
        <v>41211</v>
      </c>
      <c r="B297">
        <v>4628.5</v>
      </c>
      <c r="C297">
        <v>4628.5</v>
      </c>
      <c r="D297">
        <v>0</v>
      </c>
      <c r="E297">
        <v>1</v>
      </c>
      <c r="F297">
        <v>0</v>
      </c>
      <c r="G297">
        <v>0</v>
      </c>
      <c r="H297">
        <v>4628.5</v>
      </c>
      <c r="I297">
        <v>3390</v>
      </c>
      <c r="J297">
        <v>1</v>
      </c>
      <c r="K297">
        <v>0</v>
      </c>
      <c r="L297">
        <f t="shared" si="24"/>
        <v>3944.3559643429398</v>
      </c>
      <c r="M297">
        <f t="shared" si="25"/>
        <v>-684.14403565706016</v>
      </c>
      <c r="N297">
        <f t="shared" si="26"/>
        <v>684.14403565706016</v>
      </c>
      <c r="O297" s="8">
        <f t="shared" si="27"/>
        <v>0.14781117762926654</v>
      </c>
      <c r="P297">
        <v>1934</v>
      </c>
      <c r="Q297">
        <f t="shared" si="28"/>
        <v>49258.370567308331</v>
      </c>
      <c r="R297">
        <f t="shared" si="29"/>
        <v>34812</v>
      </c>
    </row>
    <row r="298" spans="1:18" x14ac:dyDescent="0.35">
      <c r="A298" s="1">
        <v>41212</v>
      </c>
      <c r="B298">
        <v>5800</v>
      </c>
      <c r="C298">
        <v>4628.5</v>
      </c>
      <c r="D298">
        <v>0</v>
      </c>
      <c r="E298">
        <v>0</v>
      </c>
      <c r="F298">
        <v>0</v>
      </c>
      <c r="G298">
        <v>0</v>
      </c>
      <c r="H298">
        <v>4628.5</v>
      </c>
      <c r="I298">
        <v>5303</v>
      </c>
      <c r="J298">
        <v>1</v>
      </c>
      <c r="K298">
        <v>0</v>
      </c>
      <c r="L298">
        <f t="shared" si="24"/>
        <v>4900.5662048048753</v>
      </c>
      <c r="M298">
        <f t="shared" si="25"/>
        <v>-899.43379519512473</v>
      </c>
      <c r="N298">
        <f t="shared" si="26"/>
        <v>899.43379519512473</v>
      </c>
      <c r="O298" s="8">
        <f t="shared" si="27"/>
        <v>0.15507479227502149</v>
      </c>
      <c r="P298">
        <v>796</v>
      </c>
      <c r="Q298">
        <f t="shared" si="28"/>
        <v>64759.233254048981</v>
      </c>
      <c r="R298">
        <f t="shared" si="29"/>
        <v>14328</v>
      </c>
    </row>
    <row r="299" spans="1:18" x14ac:dyDescent="0.35">
      <c r="A299" s="1">
        <v>41213</v>
      </c>
      <c r="B299">
        <v>6353</v>
      </c>
      <c r="C299">
        <v>5800</v>
      </c>
      <c r="D299">
        <v>0</v>
      </c>
      <c r="E299">
        <v>0</v>
      </c>
      <c r="F299">
        <v>0</v>
      </c>
      <c r="G299">
        <v>0</v>
      </c>
      <c r="H299">
        <v>5019</v>
      </c>
      <c r="I299">
        <v>5852</v>
      </c>
      <c r="J299">
        <v>1</v>
      </c>
      <c r="K299">
        <v>0</v>
      </c>
      <c r="L299">
        <f t="shared" si="24"/>
        <v>5378.6104207859225</v>
      </c>
      <c r="M299">
        <f t="shared" si="25"/>
        <v>-974.38957921407746</v>
      </c>
      <c r="N299">
        <f t="shared" si="26"/>
        <v>974.38957921407746</v>
      </c>
      <c r="O299" s="8">
        <f t="shared" si="27"/>
        <v>0.15337471733261096</v>
      </c>
      <c r="P299">
        <v>1172</v>
      </c>
      <c r="Q299">
        <f t="shared" si="28"/>
        <v>70156.049703413577</v>
      </c>
      <c r="R299">
        <f t="shared" si="29"/>
        <v>21096</v>
      </c>
    </row>
    <row r="300" spans="1:18" x14ac:dyDescent="0.35">
      <c r="A300" s="1">
        <v>41214</v>
      </c>
      <c r="B300">
        <v>6383</v>
      </c>
      <c r="C300">
        <v>6353</v>
      </c>
      <c r="D300">
        <v>0</v>
      </c>
      <c r="E300">
        <v>0</v>
      </c>
      <c r="F300">
        <v>1</v>
      </c>
      <c r="G300">
        <v>0</v>
      </c>
      <c r="H300">
        <v>5593.833333333333</v>
      </c>
      <c r="I300">
        <v>6591</v>
      </c>
      <c r="J300">
        <v>0</v>
      </c>
      <c r="K300">
        <v>0</v>
      </c>
      <c r="L300">
        <f t="shared" si="24"/>
        <v>6135.4352416045849</v>
      </c>
      <c r="M300">
        <f t="shared" si="25"/>
        <v>-247.56475839541508</v>
      </c>
      <c r="N300">
        <f t="shared" si="26"/>
        <v>247.56475839541508</v>
      </c>
      <c r="O300" s="8">
        <f t="shared" si="27"/>
        <v>3.8785016198561034E-2</v>
      </c>
      <c r="P300">
        <v>938</v>
      </c>
      <c r="Q300">
        <f t="shared" si="28"/>
        <v>17824.662604469886</v>
      </c>
      <c r="R300">
        <f t="shared" si="29"/>
        <v>16884</v>
      </c>
    </row>
    <row r="301" spans="1:18" x14ac:dyDescent="0.35">
      <c r="A301" s="1">
        <v>41215</v>
      </c>
      <c r="B301">
        <v>6562</v>
      </c>
      <c r="C301">
        <v>6383</v>
      </c>
      <c r="D301">
        <v>0</v>
      </c>
      <c r="E301">
        <v>0</v>
      </c>
      <c r="F301">
        <v>0</v>
      </c>
      <c r="G301">
        <v>1</v>
      </c>
      <c r="H301">
        <v>6178.666666666667</v>
      </c>
      <c r="I301">
        <v>4628.5</v>
      </c>
      <c r="J301">
        <v>0</v>
      </c>
      <c r="K301">
        <v>0</v>
      </c>
      <c r="L301">
        <f t="shared" si="24"/>
        <v>6002.9231636289551</v>
      </c>
      <c r="M301">
        <f t="shared" si="25"/>
        <v>-559.07683637104492</v>
      </c>
      <c r="N301">
        <f t="shared" si="26"/>
        <v>559.07683637104492</v>
      </c>
      <c r="O301" s="8">
        <f t="shared" si="27"/>
        <v>8.519915214432261E-2</v>
      </c>
      <c r="P301">
        <v>1139</v>
      </c>
      <c r="Q301">
        <f t="shared" si="28"/>
        <v>40253.532218715234</v>
      </c>
      <c r="R301">
        <f t="shared" si="29"/>
        <v>20502</v>
      </c>
    </row>
    <row r="302" spans="1:18" x14ac:dyDescent="0.35">
      <c r="A302" s="1">
        <v>41216</v>
      </c>
      <c r="B302">
        <v>7628</v>
      </c>
      <c r="C302">
        <v>6562</v>
      </c>
      <c r="D302">
        <v>1</v>
      </c>
      <c r="E302">
        <v>0</v>
      </c>
      <c r="F302">
        <v>0</v>
      </c>
      <c r="G302">
        <v>0</v>
      </c>
      <c r="H302">
        <v>6432.666666666667</v>
      </c>
      <c r="I302">
        <v>4628.5</v>
      </c>
      <c r="J302">
        <v>0</v>
      </c>
      <c r="K302">
        <v>0</v>
      </c>
      <c r="L302">
        <f t="shared" si="24"/>
        <v>6291.8165552911159</v>
      </c>
      <c r="M302">
        <f t="shared" si="25"/>
        <v>-1336.1834447088841</v>
      </c>
      <c r="N302">
        <f t="shared" si="26"/>
        <v>1336.1834447088841</v>
      </c>
      <c r="O302" s="8">
        <f t="shared" si="27"/>
        <v>0.17516825441909858</v>
      </c>
      <c r="P302">
        <v>800</v>
      </c>
      <c r="Q302">
        <f t="shared" si="28"/>
        <v>96205.208019039652</v>
      </c>
      <c r="R302">
        <f t="shared" si="29"/>
        <v>14400</v>
      </c>
    </row>
    <row r="303" spans="1:18" x14ac:dyDescent="0.35">
      <c r="A303" s="1">
        <v>41217</v>
      </c>
      <c r="B303">
        <v>7951</v>
      </c>
      <c r="C303">
        <v>7628</v>
      </c>
      <c r="D303">
        <v>1</v>
      </c>
      <c r="E303">
        <v>0</v>
      </c>
      <c r="F303">
        <v>0</v>
      </c>
      <c r="G303">
        <v>0</v>
      </c>
      <c r="H303">
        <v>6857.666666666667</v>
      </c>
      <c r="I303">
        <v>4628.5</v>
      </c>
      <c r="J303">
        <v>0</v>
      </c>
      <c r="K303">
        <v>0</v>
      </c>
      <c r="L303">
        <f t="shared" si="24"/>
        <v>6651.0412376948116</v>
      </c>
      <c r="M303">
        <f t="shared" si="25"/>
        <v>-1299.9587623051884</v>
      </c>
      <c r="N303">
        <f t="shared" si="26"/>
        <v>1299.9587623051884</v>
      </c>
      <c r="O303" s="8">
        <f t="shared" si="27"/>
        <v>0.16349625987991301</v>
      </c>
      <c r="P303">
        <v>385</v>
      </c>
      <c r="Q303">
        <f t="shared" si="28"/>
        <v>93597.030885973567</v>
      </c>
      <c r="R303">
        <f t="shared" si="29"/>
        <v>6930</v>
      </c>
    </row>
    <row r="304" spans="1:18" x14ac:dyDescent="0.35">
      <c r="A304" s="1">
        <v>41218</v>
      </c>
      <c r="B304">
        <v>4925</v>
      </c>
      <c r="C304">
        <v>7951</v>
      </c>
      <c r="D304">
        <v>0</v>
      </c>
      <c r="E304">
        <v>1</v>
      </c>
      <c r="F304">
        <v>0</v>
      </c>
      <c r="G304">
        <v>0</v>
      </c>
      <c r="H304">
        <v>7380.333333333333</v>
      </c>
      <c r="I304">
        <v>4628.5</v>
      </c>
      <c r="J304">
        <v>0</v>
      </c>
      <c r="K304">
        <v>0</v>
      </c>
      <c r="L304">
        <f t="shared" si="24"/>
        <v>5643.6303701899869</v>
      </c>
      <c r="M304">
        <f t="shared" si="25"/>
        <v>718.63037018998693</v>
      </c>
      <c r="N304">
        <f t="shared" si="26"/>
        <v>718.63037018998693</v>
      </c>
      <c r="O304" s="8">
        <f t="shared" si="27"/>
        <v>0.14591479597766233</v>
      </c>
      <c r="P304">
        <v>1585</v>
      </c>
      <c r="Q304">
        <f t="shared" si="28"/>
        <v>12935.346663419765</v>
      </c>
      <c r="R304">
        <f t="shared" si="29"/>
        <v>28530</v>
      </c>
    </row>
    <row r="305" spans="1:18" x14ac:dyDescent="0.35">
      <c r="A305" s="1">
        <v>41219</v>
      </c>
      <c r="B305">
        <v>5084</v>
      </c>
      <c r="C305">
        <v>4925</v>
      </c>
      <c r="D305">
        <v>0</v>
      </c>
      <c r="E305">
        <v>0</v>
      </c>
      <c r="F305">
        <v>0</v>
      </c>
      <c r="G305">
        <v>0</v>
      </c>
      <c r="H305">
        <v>6834.666666666667</v>
      </c>
      <c r="I305">
        <v>5800</v>
      </c>
      <c r="J305">
        <v>0</v>
      </c>
      <c r="K305">
        <v>0</v>
      </c>
      <c r="L305">
        <f t="shared" si="24"/>
        <v>5693.7324335765043</v>
      </c>
      <c r="M305">
        <f t="shared" si="25"/>
        <v>609.73243357650426</v>
      </c>
      <c r="N305">
        <f t="shared" si="26"/>
        <v>609.73243357650426</v>
      </c>
      <c r="O305" s="8">
        <f t="shared" si="27"/>
        <v>0.11993163524321485</v>
      </c>
      <c r="P305">
        <v>1921</v>
      </c>
      <c r="Q305">
        <f t="shared" si="28"/>
        <v>10975.183804377077</v>
      </c>
      <c r="R305">
        <f t="shared" si="29"/>
        <v>34578</v>
      </c>
    </row>
    <row r="306" spans="1:18" x14ac:dyDescent="0.35">
      <c r="A306" s="1">
        <v>41220</v>
      </c>
      <c r="B306">
        <v>5097</v>
      </c>
      <c r="C306">
        <v>5084</v>
      </c>
      <c r="D306">
        <v>0</v>
      </c>
      <c r="E306">
        <v>0</v>
      </c>
      <c r="F306">
        <v>0</v>
      </c>
      <c r="G306">
        <v>0</v>
      </c>
      <c r="H306">
        <v>5986.666666666667</v>
      </c>
      <c r="I306">
        <v>6353</v>
      </c>
      <c r="J306">
        <v>0</v>
      </c>
      <c r="K306">
        <v>0</v>
      </c>
      <c r="L306">
        <f t="shared" si="24"/>
        <v>5492.7960458556518</v>
      </c>
      <c r="M306">
        <f t="shared" si="25"/>
        <v>395.79604585565176</v>
      </c>
      <c r="N306">
        <f t="shared" si="26"/>
        <v>395.79604585565176</v>
      </c>
      <c r="O306" s="8">
        <f t="shared" si="27"/>
        <v>7.7652745900657599E-2</v>
      </c>
      <c r="P306">
        <v>2653</v>
      </c>
      <c r="Q306">
        <f t="shared" si="28"/>
        <v>7124.3288254017316</v>
      </c>
      <c r="R306">
        <f t="shared" si="29"/>
        <v>47754</v>
      </c>
    </row>
    <row r="307" spans="1:18" x14ac:dyDescent="0.35">
      <c r="A307" s="1">
        <v>41221</v>
      </c>
      <c r="B307">
        <v>5462</v>
      </c>
      <c r="C307">
        <v>5097</v>
      </c>
      <c r="D307">
        <v>0</v>
      </c>
      <c r="E307">
        <v>0</v>
      </c>
      <c r="F307">
        <v>1</v>
      </c>
      <c r="G307">
        <v>0</v>
      </c>
      <c r="H307">
        <v>5035.333333333333</v>
      </c>
      <c r="I307">
        <v>6383</v>
      </c>
      <c r="J307">
        <v>0</v>
      </c>
      <c r="K307">
        <v>0</v>
      </c>
      <c r="L307">
        <f t="shared" si="24"/>
        <v>5645.4464382380738</v>
      </c>
      <c r="M307">
        <f t="shared" si="25"/>
        <v>183.44643823807382</v>
      </c>
      <c r="N307">
        <f t="shared" si="26"/>
        <v>183.44643823807382</v>
      </c>
      <c r="O307" s="8">
        <f t="shared" si="27"/>
        <v>3.3585946217150095E-2</v>
      </c>
      <c r="P307">
        <v>1188</v>
      </c>
      <c r="Q307">
        <f t="shared" si="28"/>
        <v>3302.0358882853288</v>
      </c>
      <c r="R307">
        <f t="shared" si="29"/>
        <v>21384</v>
      </c>
    </row>
    <row r="308" spans="1:18" x14ac:dyDescent="0.35">
      <c r="A308" s="1">
        <v>41222</v>
      </c>
      <c r="B308">
        <v>6114</v>
      </c>
      <c r="C308">
        <v>5462</v>
      </c>
      <c r="D308">
        <v>0</v>
      </c>
      <c r="E308">
        <v>0</v>
      </c>
      <c r="F308">
        <v>0</v>
      </c>
      <c r="G308">
        <v>1</v>
      </c>
      <c r="H308">
        <v>5214.333333333333</v>
      </c>
      <c r="I308">
        <v>6562</v>
      </c>
      <c r="J308">
        <v>0</v>
      </c>
      <c r="K308">
        <v>0</v>
      </c>
      <c r="L308">
        <f t="shared" si="24"/>
        <v>5852.9783868465538</v>
      </c>
      <c r="M308">
        <f t="shared" si="25"/>
        <v>-261.0216131534462</v>
      </c>
      <c r="N308">
        <f t="shared" si="26"/>
        <v>261.0216131534462</v>
      </c>
      <c r="O308" s="8">
        <f t="shared" si="27"/>
        <v>4.2692445723494635E-2</v>
      </c>
      <c r="P308">
        <v>578</v>
      </c>
      <c r="Q308">
        <f t="shared" si="28"/>
        <v>18793.556147048126</v>
      </c>
      <c r="R308">
        <f t="shared" si="29"/>
        <v>10404</v>
      </c>
    </row>
    <row r="309" spans="1:18" x14ac:dyDescent="0.35">
      <c r="A309" s="1">
        <v>41223</v>
      </c>
      <c r="B309">
        <v>6373</v>
      </c>
      <c r="C309">
        <v>6114</v>
      </c>
      <c r="D309">
        <v>1</v>
      </c>
      <c r="E309">
        <v>0</v>
      </c>
      <c r="F309">
        <v>0</v>
      </c>
      <c r="G309">
        <v>0</v>
      </c>
      <c r="H309">
        <v>5557.666666666667</v>
      </c>
      <c r="I309">
        <v>7628</v>
      </c>
      <c r="J309">
        <v>0</v>
      </c>
      <c r="K309">
        <v>0</v>
      </c>
      <c r="L309">
        <f t="shared" si="24"/>
        <v>6482.9903740767304</v>
      </c>
      <c r="M309">
        <f t="shared" si="25"/>
        <v>109.9903740767304</v>
      </c>
      <c r="N309">
        <f t="shared" si="26"/>
        <v>109.9903740767304</v>
      </c>
      <c r="O309" s="8">
        <f t="shared" si="27"/>
        <v>1.7258806539577971E-2</v>
      </c>
      <c r="P309">
        <v>1160</v>
      </c>
      <c r="Q309">
        <f t="shared" si="28"/>
        <v>1979.8267333811473</v>
      </c>
      <c r="R309">
        <f t="shared" si="29"/>
        <v>20880</v>
      </c>
    </row>
    <row r="310" spans="1:18" x14ac:dyDescent="0.35">
      <c r="A310" s="1">
        <v>41224</v>
      </c>
      <c r="B310">
        <v>6479</v>
      </c>
      <c r="C310">
        <v>6373</v>
      </c>
      <c r="D310">
        <v>1</v>
      </c>
      <c r="E310">
        <v>0</v>
      </c>
      <c r="F310">
        <v>0</v>
      </c>
      <c r="G310">
        <v>0</v>
      </c>
      <c r="H310">
        <v>5983</v>
      </c>
      <c r="I310">
        <v>7951</v>
      </c>
      <c r="J310">
        <v>0</v>
      </c>
      <c r="K310">
        <v>0</v>
      </c>
      <c r="L310">
        <f t="shared" si="24"/>
        <v>6768.1667513808052</v>
      </c>
      <c r="M310">
        <f t="shared" si="25"/>
        <v>289.16675138080518</v>
      </c>
      <c r="N310">
        <f t="shared" si="26"/>
        <v>289.16675138080518</v>
      </c>
      <c r="O310" s="8">
        <f t="shared" si="27"/>
        <v>4.4631386229480659E-2</v>
      </c>
      <c r="P310">
        <v>1046</v>
      </c>
      <c r="Q310">
        <f t="shared" si="28"/>
        <v>5205.0015248544933</v>
      </c>
      <c r="R310">
        <f t="shared" si="29"/>
        <v>18828</v>
      </c>
    </row>
    <row r="311" spans="1:18" x14ac:dyDescent="0.35">
      <c r="A311" s="1">
        <v>41225</v>
      </c>
      <c r="B311">
        <v>4343</v>
      </c>
      <c r="C311">
        <v>6479</v>
      </c>
      <c r="D311">
        <v>0</v>
      </c>
      <c r="E311">
        <v>1</v>
      </c>
      <c r="F311">
        <v>0</v>
      </c>
      <c r="G311">
        <v>0</v>
      </c>
      <c r="H311">
        <v>6322</v>
      </c>
      <c r="I311">
        <v>4925</v>
      </c>
      <c r="J311">
        <v>0</v>
      </c>
      <c r="K311">
        <v>0</v>
      </c>
      <c r="L311">
        <f t="shared" si="24"/>
        <v>5018.099721306814</v>
      </c>
      <c r="M311">
        <f t="shared" si="25"/>
        <v>675.09972130681399</v>
      </c>
      <c r="N311">
        <f t="shared" si="26"/>
        <v>675.09972130681399</v>
      </c>
      <c r="O311" s="8">
        <f t="shared" si="27"/>
        <v>0.15544548038379322</v>
      </c>
      <c r="P311">
        <v>1677</v>
      </c>
      <c r="Q311">
        <f t="shared" si="28"/>
        <v>12151.794983522652</v>
      </c>
      <c r="R311">
        <f t="shared" si="29"/>
        <v>30186</v>
      </c>
    </row>
    <row r="312" spans="1:18" x14ac:dyDescent="0.35">
      <c r="A312" s="1">
        <v>41226</v>
      </c>
      <c r="B312">
        <v>5596</v>
      </c>
      <c r="C312">
        <v>4343</v>
      </c>
      <c r="D312">
        <v>0</v>
      </c>
      <c r="E312">
        <v>0</v>
      </c>
      <c r="F312">
        <v>0</v>
      </c>
      <c r="G312">
        <v>0</v>
      </c>
      <c r="H312">
        <v>5731.666666666667</v>
      </c>
      <c r="I312">
        <v>5084</v>
      </c>
      <c r="J312">
        <v>0</v>
      </c>
      <c r="K312">
        <v>0</v>
      </c>
      <c r="L312">
        <f t="shared" si="24"/>
        <v>4995.2361379908352</v>
      </c>
      <c r="M312">
        <f t="shared" si="25"/>
        <v>-600.76386200916477</v>
      </c>
      <c r="N312">
        <f t="shared" si="26"/>
        <v>600.76386200916477</v>
      </c>
      <c r="O312" s="8">
        <f t="shared" si="27"/>
        <v>0.10735594389012952</v>
      </c>
      <c r="P312">
        <v>1166</v>
      </c>
      <c r="Q312">
        <f t="shared" si="28"/>
        <v>43254.998064659863</v>
      </c>
      <c r="R312">
        <f t="shared" si="29"/>
        <v>20988</v>
      </c>
    </row>
    <row r="313" spans="1:18" x14ac:dyDescent="0.35">
      <c r="A313" s="1">
        <v>41227</v>
      </c>
      <c r="B313">
        <v>4999</v>
      </c>
      <c r="C313">
        <v>5596</v>
      </c>
      <c r="D313">
        <v>0</v>
      </c>
      <c r="E313">
        <v>0</v>
      </c>
      <c r="F313">
        <v>0</v>
      </c>
      <c r="G313">
        <v>0</v>
      </c>
      <c r="H313">
        <v>5472.666666666667</v>
      </c>
      <c r="I313">
        <v>5097</v>
      </c>
      <c r="J313">
        <v>0</v>
      </c>
      <c r="K313">
        <v>0</v>
      </c>
      <c r="L313">
        <f t="shared" si="24"/>
        <v>5112.5045999317581</v>
      </c>
      <c r="M313">
        <f t="shared" si="25"/>
        <v>113.50459993175809</v>
      </c>
      <c r="N313">
        <f t="shared" si="26"/>
        <v>113.50459993175809</v>
      </c>
      <c r="O313" s="8">
        <f t="shared" si="27"/>
        <v>2.2705461078567333E-2</v>
      </c>
      <c r="P313">
        <v>1322</v>
      </c>
      <c r="Q313">
        <f t="shared" si="28"/>
        <v>2043.0827987716457</v>
      </c>
      <c r="R313">
        <f t="shared" si="29"/>
        <v>23796</v>
      </c>
    </row>
    <row r="314" spans="1:18" x14ac:dyDescent="0.35">
      <c r="A314" s="1">
        <v>41228</v>
      </c>
      <c r="B314">
        <v>5279</v>
      </c>
      <c r="C314">
        <v>4999</v>
      </c>
      <c r="D314">
        <v>0</v>
      </c>
      <c r="E314">
        <v>0</v>
      </c>
      <c r="F314">
        <v>1</v>
      </c>
      <c r="G314">
        <v>0</v>
      </c>
      <c r="H314">
        <v>4979.333333333333</v>
      </c>
      <c r="I314">
        <v>5462</v>
      </c>
      <c r="J314">
        <v>0</v>
      </c>
      <c r="K314">
        <v>0</v>
      </c>
      <c r="L314">
        <f t="shared" si="24"/>
        <v>5413.7693825899796</v>
      </c>
      <c r="M314">
        <f t="shared" si="25"/>
        <v>134.76938258997961</v>
      </c>
      <c r="N314">
        <f t="shared" si="26"/>
        <v>134.76938258997961</v>
      </c>
      <c r="O314" s="8">
        <f t="shared" si="27"/>
        <v>2.552933938056064E-2</v>
      </c>
      <c r="P314">
        <v>1503</v>
      </c>
      <c r="Q314">
        <f t="shared" si="28"/>
        <v>2425.848886619633</v>
      </c>
      <c r="R314">
        <f t="shared" si="29"/>
        <v>27054</v>
      </c>
    </row>
    <row r="315" spans="1:18" x14ac:dyDescent="0.35">
      <c r="A315" s="1">
        <v>41229</v>
      </c>
      <c r="B315">
        <v>5432</v>
      </c>
      <c r="C315">
        <v>5279</v>
      </c>
      <c r="D315">
        <v>0</v>
      </c>
      <c r="E315">
        <v>0</v>
      </c>
      <c r="F315">
        <v>0</v>
      </c>
      <c r="G315">
        <v>1</v>
      </c>
      <c r="H315">
        <v>5291.333333333333</v>
      </c>
      <c r="I315">
        <v>6114</v>
      </c>
      <c r="J315">
        <v>0</v>
      </c>
      <c r="K315">
        <v>0</v>
      </c>
      <c r="L315">
        <f t="shared" si="24"/>
        <v>5758.8457807803043</v>
      </c>
      <c r="M315">
        <f t="shared" si="25"/>
        <v>326.84578078030427</v>
      </c>
      <c r="N315">
        <f t="shared" si="26"/>
        <v>326.84578078030427</v>
      </c>
      <c r="O315" s="8">
        <f t="shared" si="27"/>
        <v>6.0170430924209178E-2</v>
      </c>
      <c r="P315">
        <v>1383</v>
      </c>
      <c r="Q315">
        <f t="shared" si="28"/>
        <v>5883.2240540454768</v>
      </c>
      <c r="R315">
        <f t="shared" si="29"/>
        <v>24894</v>
      </c>
    </row>
    <row r="316" spans="1:18" x14ac:dyDescent="0.35">
      <c r="A316" s="1">
        <v>41230</v>
      </c>
      <c r="B316">
        <v>6584</v>
      </c>
      <c r="C316">
        <v>5432</v>
      </c>
      <c r="D316">
        <v>1</v>
      </c>
      <c r="E316">
        <v>0</v>
      </c>
      <c r="F316">
        <v>0</v>
      </c>
      <c r="G316">
        <v>0</v>
      </c>
      <c r="H316">
        <v>5236.666666666667</v>
      </c>
      <c r="I316">
        <v>6373</v>
      </c>
      <c r="J316">
        <v>0</v>
      </c>
      <c r="K316">
        <v>0</v>
      </c>
      <c r="L316">
        <f t="shared" si="24"/>
        <v>5971.9163599074382</v>
      </c>
      <c r="M316">
        <f t="shared" si="25"/>
        <v>-612.08364009256184</v>
      </c>
      <c r="N316">
        <f t="shared" si="26"/>
        <v>612.08364009256184</v>
      </c>
      <c r="O316" s="8">
        <f t="shared" si="27"/>
        <v>9.2965315931434062E-2</v>
      </c>
      <c r="P316">
        <v>1212</v>
      </c>
      <c r="Q316">
        <f t="shared" si="28"/>
        <v>44070.022086664452</v>
      </c>
      <c r="R316">
        <f t="shared" si="29"/>
        <v>21816</v>
      </c>
    </row>
    <row r="317" spans="1:18" x14ac:dyDescent="0.35">
      <c r="A317" s="1">
        <v>41231</v>
      </c>
      <c r="B317">
        <v>6661</v>
      </c>
      <c r="C317">
        <v>6584</v>
      </c>
      <c r="D317">
        <v>1</v>
      </c>
      <c r="E317">
        <v>0</v>
      </c>
      <c r="F317">
        <v>0</v>
      </c>
      <c r="G317">
        <v>0</v>
      </c>
      <c r="H317">
        <v>5765</v>
      </c>
      <c r="I317">
        <v>6479</v>
      </c>
      <c r="J317">
        <v>0</v>
      </c>
      <c r="K317">
        <v>0</v>
      </c>
      <c r="L317">
        <f t="shared" si="24"/>
        <v>6410.2007966327556</v>
      </c>
      <c r="M317">
        <f t="shared" si="25"/>
        <v>-250.79920336724444</v>
      </c>
      <c r="N317">
        <f t="shared" si="26"/>
        <v>250.79920336724444</v>
      </c>
      <c r="O317" s="8">
        <f t="shared" si="27"/>
        <v>3.7651884607002618E-2</v>
      </c>
      <c r="P317">
        <v>1206</v>
      </c>
      <c r="Q317">
        <f t="shared" si="28"/>
        <v>18057.5426424416</v>
      </c>
      <c r="R317">
        <f t="shared" si="29"/>
        <v>21708</v>
      </c>
    </row>
    <row r="318" spans="1:18" x14ac:dyDescent="0.35">
      <c r="A318" s="1">
        <v>41232</v>
      </c>
      <c r="B318">
        <v>4297</v>
      </c>
      <c r="C318">
        <v>6661</v>
      </c>
      <c r="D318">
        <v>0</v>
      </c>
      <c r="E318">
        <v>1</v>
      </c>
      <c r="F318">
        <v>0</v>
      </c>
      <c r="G318">
        <v>0</v>
      </c>
      <c r="H318">
        <v>6225.666666666667</v>
      </c>
      <c r="I318">
        <v>4343</v>
      </c>
      <c r="J318">
        <v>0</v>
      </c>
      <c r="K318">
        <v>0</v>
      </c>
      <c r="L318">
        <f t="shared" si="24"/>
        <v>4889.7312427466795</v>
      </c>
      <c r="M318">
        <f t="shared" si="25"/>
        <v>592.73124274667953</v>
      </c>
      <c r="N318">
        <f t="shared" si="26"/>
        <v>592.73124274667953</v>
      </c>
      <c r="O318" s="8">
        <f t="shared" si="27"/>
        <v>0.13794071276394684</v>
      </c>
      <c r="P318">
        <v>1480</v>
      </c>
      <c r="Q318">
        <f t="shared" si="28"/>
        <v>10669.162369440231</v>
      </c>
      <c r="R318">
        <f t="shared" si="29"/>
        <v>26640</v>
      </c>
    </row>
    <row r="319" spans="1:18" x14ac:dyDescent="0.35">
      <c r="A319" s="1">
        <v>41233</v>
      </c>
      <c r="B319">
        <v>5112</v>
      </c>
      <c r="C319">
        <v>4297</v>
      </c>
      <c r="D319">
        <v>0</v>
      </c>
      <c r="E319">
        <v>0</v>
      </c>
      <c r="F319">
        <v>0</v>
      </c>
      <c r="G319">
        <v>0</v>
      </c>
      <c r="H319">
        <v>5847.333333333333</v>
      </c>
      <c r="I319">
        <v>5596</v>
      </c>
      <c r="J319">
        <v>0</v>
      </c>
      <c r="K319">
        <v>0</v>
      </c>
      <c r="L319">
        <f t="shared" si="24"/>
        <v>5140.7067904241512</v>
      </c>
      <c r="M319">
        <f t="shared" si="25"/>
        <v>28.706790424151222</v>
      </c>
      <c r="N319">
        <f t="shared" si="26"/>
        <v>28.706790424151222</v>
      </c>
      <c r="O319" s="8">
        <f t="shared" si="27"/>
        <v>5.6155693317979701E-3</v>
      </c>
      <c r="P319">
        <v>1683</v>
      </c>
      <c r="Q319">
        <f t="shared" si="28"/>
        <v>516.722227634722</v>
      </c>
      <c r="R319">
        <f t="shared" si="29"/>
        <v>30294</v>
      </c>
    </row>
    <row r="320" spans="1:18" x14ac:dyDescent="0.35">
      <c r="A320" s="1">
        <v>41234</v>
      </c>
      <c r="B320">
        <v>4905</v>
      </c>
      <c r="C320">
        <v>5112</v>
      </c>
      <c r="D320">
        <v>0</v>
      </c>
      <c r="E320">
        <v>0</v>
      </c>
      <c r="F320">
        <v>0</v>
      </c>
      <c r="G320">
        <v>0</v>
      </c>
      <c r="H320">
        <v>5356.666666666667</v>
      </c>
      <c r="I320">
        <v>4999</v>
      </c>
      <c r="J320">
        <v>0</v>
      </c>
      <c r="K320">
        <v>0</v>
      </c>
      <c r="L320">
        <f t="shared" si="24"/>
        <v>4960.2149649850307</v>
      </c>
      <c r="M320">
        <f t="shared" si="25"/>
        <v>55.214964985030747</v>
      </c>
      <c r="N320">
        <f t="shared" si="26"/>
        <v>55.214964985030747</v>
      </c>
      <c r="O320" s="8">
        <f t="shared" si="27"/>
        <v>1.1256873595317176E-2</v>
      </c>
      <c r="P320">
        <v>1760</v>
      </c>
      <c r="Q320">
        <f t="shared" si="28"/>
        <v>993.86936973055344</v>
      </c>
      <c r="R320">
        <f t="shared" si="29"/>
        <v>31680</v>
      </c>
    </row>
    <row r="321" spans="1:18" x14ac:dyDescent="0.35">
      <c r="A321" s="1">
        <v>41235</v>
      </c>
      <c r="B321">
        <v>5279</v>
      </c>
      <c r="C321">
        <v>4905</v>
      </c>
      <c r="D321">
        <v>0</v>
      </c>
      <c r="E321">
        <v>0</v>
      </c>
      <c r="F321">
        <v>1</v>
      </c>
      <c r="G321">
        <v>0</v>
      </c>
      <c r="H321">
        <v>4771.333333333333</v>
      </c>
      <c r="I321">
        <v>5279</v>
      </c>
      <c r="J321">
        <v>0</v>
      </c>
      <c r="K321">
        <v>0</v>
      </c>
      <c r="L321">
        <f t="shared" si="24"/>
        <v>5274.8190949400059</v>
      </c>
      <c r="M321">
        <f t="shared" si="25"/>
        <v>-4.1809050599940747</v>
      </c>
      <c r="N321">
        <f t="shared" si="26"/>
        <v>4.1809050599940747</v>
      </c>
      <c r="O321" s="8">
        <f t="shared" si="27"/>
        <v>7.919880772862426E-4</v>
      </c>
      <c r="P321">
        <v>921</v>
      </c>
      <c r="Q321">
        <f t="shared" si="28"/>
        <v>301.02516431957338</v>
      </c>
      <c r="R321">
        <f t="shared" si="29"/>
        <v>16578</v>
      </c>
    </row>
    <row r="322" spans="1:18" x14ac:dyDescent="0.35">
      <c r="A322" s="1">
        <v>41236</v>
      </c>
      <c r="B322">
        <v>4632</v>
      </c>
      <c r="C322">
        <v>5279</v>
      </c>
      <c r="D322">
        <v>0</v>
      </c>
      <c r="E322">
        <v>0</v>
      </c>
      <c r="F322">
        <v>0</v>
      </c>
      <c r="G322">
        <v>1</v>
      </c>
      <c r="H322">
        <v>5098.666666666667</v>
      </c>
      <c r="I322">
        <v>5432</v>
      </c>
      <c r="J322">
        <v>0</v>
      </c>
      <c r="K322">
        <v>0</v>
      </c>
      <c r="L322">
        <f t="shared" ref="L322:L385" si="30">$W$2+SUMPRODUCT(C322:K322,$X$2:$AF$2)</f>
        <v>5538.6802036558147</v>
      </c>
      <c r="M322">
        <f t="shared" ref="M322:M385" si="31">L322-B322</f>
        <v>906.68020365581469</v>
      </c>
      <c r="N322">
        <f t="shared" ref="N322:N360" si="32">ABS(L322-B322)</f>
        <v>906.68020365581469</v>
      </c>
      <c r="O322" s="8">
        <f t="shared" ref="O322:O385" si="33">N322/B322</f>
        <v>0.1957427037253486</v>
      </c>
      <c r="P322">
        <v>716</v>
      </c>
      <c r="Q322">
        <f t="shared" si="28"/>
        <v>16320.243665804664</v>
      </c>
      <c r="R322">
        <f t="shared" si="29"/>
        <v>12888</v>
      </c>
    </row>
    <row r="323" spans="1:18" x14ac:dyDescent="0.35">
      <c r="A323" s="1">
        <v>41237</v>
      </c>
      <c r="B323">
        <v>4628.5</v>
      </c>
      <c r="C323">
        <v>4632</v>
      </c>
      <c r="D323">
        <v>1</v>
      </c>
      <c r="E323">
        <v>0</v>
      </c>
      <c r="F323">
        <v>0</v>
      </c>
      <c r="G323">
        <v>0</v>
      </c>
      <c r="H323">
        <v>4938.666666666667</v>
      </c>
      <c r="I323">
        <v>6584</v>
      </c>
      <c r="J323">
        <v>0</v>
      </c>
      <c r="K323">
        <v>0</v>
      </c>
      <c r="L323">
        <f t="shared" si="30"/>
        <v>5754.7646528922523</v>
      </c>
      <c r="M323">
        <f t="shared" si="31"/>
        <v>1126.2646528922523</v>
      </c>
      <c r="N323">
        <f t="shared" si="32"/>
        <v>1126.2646528922523</v>
      </c>
      <c r="O323" s="8">
        <f t="shared" si="33"/>
        <v>0.24333253816403852</v>
      </c>
      <c r="P323">
        <v>1149</v>
      </c>
      <c r="Q323">
        <f t="shared" ref="Q323:Q360" si="34">IF(M323&lt;0,-72*M323,M323*18)</f>
        <v>20272.763752060542</v>
      </c>
      <c r="R323">
        <f t="shared" ref="R323:R360" si="35">P323*18</f>
        <v>20682</v>
      </c>
    </row>
    <row r="324" spans="1:18" x14ac:dyDescent="0.35">
      <c r="A324" s="1">
        <v>41238</v>
      </c>
      <c r="B324">
        <v>4628.5</v>
      </c>
      <c r="C324">
        <v>4628.5</v>
      </c>
      <c r="D324">
        <v>1</v>
      </c>
      <c r="E324">
        <v>0</v>
      </c>
      <c r="F324">
        <v>0</v>
      </c>
      <c r="G324">
        <v>0</v>
      </c>
      <c r="H324">
        <v>4846.5</v>
      </c>
      <c r="I324">
        <v>6661</v>
      </c>
      <c r="J324">
        <v>0</v>
      </c>
      <c r="K324">
        <v>0</v>
      </c>
      <c r="L324">
        <f t="shared" si="30"/>
        <v>5732.8014758079717</v>
      </c>
      <c r="M324">
        <f t="shared" si="31"/>
        <v>1104.3014758079717</v>
      </c>
      <c r="N324">
        <f t="shared" si="32"/>
        <v>1104.3014758079717</v>
      </c>
      <c r="O324" s="8">
        <f t="shared" si="33"/>
        <v>0.23858733408403837</v>
      </c>
      <c r="P324">
        <v>0</v>
      </c>
      <c r="Q324">
        <f t="shared" si="34"/>
        <v>19877.42656454349</v>
      </c>
      <c r="R324">
        <f t="shared" si="35"/>
        <v>0</v>
      </c>
    </row>
    <row r="325" spans="1:18" x14ac:dyDescent="0.35">
      <c r="A325" s="1">
        <v>41239</v>
      </c>
      <c r="B325">
        <v>4480</v>
      </c>
      <c r="C325">
        <v>4628.5</v>
      </c>
      <c r="D325">
        <v>0</v>
      </c>
      <c r="E325">
        <v>1</v>
      </c>
      <c r="F325">
        <v>0</v>
      </c>
      <c r="G325">
        <v>0</v>
      </c>
      <c r="H325">
        <v>4629.666666666667</v>
      </c>
      <c r="I325">
        <v>4297</v>
      </c>
      <c r="J325">
        <v>0</v>
      </c>
      <c r="K325">
        <v>0</v>
      </c>
      <c r="L325">
        <f t="shared" si="30"/>
        <v>3876.5554513611332</v>
      </c>
      <c r="M325">
        <f t="shared" si="31"/>
        <v>-603.44454863886676</v>
      </c>
      <c r="N325">
        <f t="shared" si="32"/>
        <v>603.44454863886676</v>
      </c>
      <c r="O325" s="8">
        <f t="shared" si="33"/>
        <v>0.13469744389260419</v>
      </c>
      <c r="P325">
        <v>1541</v>
      </c>
      <c r="Q325">
        <f t="shared" si="34"/>
        <v>43448.007501998407</v>
      </c>
      <c r="R325">
        <f t="shared" si="35"/>
        <v>27738</v>
      </c>
    </row>
    <row r="326" spans="1:18" x14ac:dyDescent="0.35">
      <c r="A326" s="1">
        <v>41240</v>
      </c>
      <c r="B326">
        <v>4565</v>
      </c>
      <c r="C326">
        <v>4480</v>
      </c>
      <c r="D326">
        <v>0</v>
      </c>
      <c r="E326">
        <v>0</v>
      </c>
      <c r="F326">
        <v>0</v>
      </c>
      <c r="G326">
        <v>0</v>
      </c>
      <c r="H326">
        <v>4579</v>
      </c>
      <c r="I326">
        <v>5112</v>
      </c>
      <c r="J326">
        <v>0</v>
      </c>
      <c r="K326">
        <v>0</v>
      </c>
      <c r="L326">
        <f t="shared" si="30"/>
        <v>4557.5427734412087</v>
      </c>
      <c r="M326">
        <f t="shared" si="31"/>
        <v>-7.4572265587912625</v>
      </c>
      <c r="N326">
        <f t="shared" si="32"/>
        <v>7.4572265587912625</v>
      </c>
      <c r="O326" s="8">
        <f t="shared" si="33"/>
        <v>1.633565511235764E-3</v>
      </c>
      <c r="P326">
        <v>1815</v>
      </c>
      <c r="Q326">
        <f t="shared" si="34"/>
        <v>536.9203122329709</v>
      </c>
      <c r="R326">
        <f t="shared" si="35"/>
        <v>32670</v>
      </c>
    </row>
    <row r="327" spans="1:18" x14ac:dyDescent="0.35">
      <c r="A327" s="1">
        <v>41241</v>
      </c>
      <c r="B327">
        <v>4465</v>
      </c>
      <c r="C327">
        <v>4565</v>
      </c>
      <c r="D327">
        <v>0</v>
      </c>
      <c r="E327">
        <v>0</v>
      </c>
      <c r="F327">
        <v>0</v>
      </c>
      <c r="G327">
        <v>0</v>
      </c>
      <c r="H327">
        <v>4557.833333333333</v>
      </c>
      <c r="I327">
        <v>4905</v>
      </c>
      <c r="J327">
        <v>1</v>
      </c>
      <c r="K327">
        <v>0</v>
      </c>
      <c r="L327">
        <f t="shared" si="30"/>
        <v>4777.8949060674586</v>
      </c>
      <c r="M327">
        <f t="shared" si="31"/>
        <v>312.89490606745858</v>
      </c>
      <c r="N327">
        <f t="shared" si="32"/>
        <v>312.89490606745858</v>
      </c>
      <c r="O327" s="8">
        <f t="shared" si="33"/>
        <v>7.007724659965478E-2</v>
      </c>
      <c r="P327">
        <v>1875</v>
      </c>
      <c r="Q327">
        <f t="shared" si="34"/>
        <v>5632.1083092142544</v>
      </c>
      <c r="R327">
        <f t="shared" si="35"/>
        <v>33750</v>
      </c>
    </row>
    <row r="328" spans="1:18" x14ac:dyDescent="0.35">
      <c r="A328" s="1">
        <v>41242</v>
      </c>
      <c r="B328">
        <v>4849</v>
      </c>
      <c r="C328">
        <v>4465</v>
      </c>
      <c r="D328">
        <v>0</v>
      </c>
      <c r="E328">
        <v>0</v>
      </c>
      <c r="F328">
        <v>1</v>
      </c>
      <c r="G328">
        <v>0</v>
      </c>
      <c r="H328">
        <v>4503.333333333333</v>
      </c>
      <c r="I328">
        <v>5279</v>
      </c>
      <c r="J328">
        <v>1</v>
      </c>
      <c r="K328">
        <v>0</v>
      </c>
      <c r="L328">
        <f t="shared" si="30"/>
        <v>5346.1400539175011</v>
      </c>
      <c r="M328">
        <f t="shared" si="31"/>
        <v>497.14005391750106</v>
      </c>
      <c r="N328">
        <f t="shared" si="32"/>
        <v>497.14005391750106</v>
      </c>
      <c r="O328" s="8">
        <f t="shared" si="33"/>
        <v>0.10252424291967438</v>
      </c>
      <c r="P328">
        <v>1360</v>
      </c>
      <c r="Q328">
        <f t="shared" si="34"/>
        <v>8948.5209705150191</v>
      </c>
      <c r="R328">
        <f t="shared" si="35"/>
        <v>24480</v>
      </c>
    </row>
    <row r="329" spans="1:18" x14ac:dyDescent="0.35">
      <c r="A329" s="1">
        <v>41243</v>
      </c>
      <c r="B329">
        <v>6084</v>
      </c>
      <c r="C329">
        <v>4849</v>
      </c>
      <c r="D329">
        <v>0</v>
      </c>
      <c r="E329">
        <v>0</v>
      </c>
      <c r="F329">
        <v>0</v>
      </c>
      <c r="G329">
        <v>1</v>
      </c>
      <c r="H329">
        <v>4626.333333333333</v>
      </c>
      <c r="I329">
        <v>4632</v>
      </c>
      <c r="J329">
        <v>1</v>
      </c>
      <c r="K329">
        <v>0</v>
      </c>
      <c r="L329">
        <f t="shared" si="30"/>
        <v>5362.2842020979961</v>
      </c>
      <c r="M329">
        <f t="shared" si="31"/>
        <v>-721.71579790200394</v>
      </c>
      <c r="N329">
        <f t="shared" si="32"/>
        <v>721.71579790200394</v>
      </c>
      <c r="O329" s="8">
        <f t="shared" si="33"/>
        <v>0.1186252133303754</v>
      </c>
      <c r="P329">
        <v>757</v>
      </c>
      <c r="Q329">
        <f t="shared" si="34"/>
        <v>51963.537448944284</v>
      </c>
      <c r="R329">
        <f t="shared" si="35"/>
        <v>13626</v>
      </c>
    </row>
    <row r="330" spans="1:18" x14ac:dyDescent="0.35">
      <c r="A330" s="1">
        <v>41244</v>
      </c>
      <c r="B330">
        <v>6609</v>
      </c>
      <c r="C330">
        <v>6084</v>
      </c>
      <c r="D330">
        <v>1</v>
      </c>
      <c r="E330">
        <v>0</v>
      </c>
      <c r="F330">
        <v>0</v>
      </c>
      <c r="G330">
        <v>0</v>
      </c>
      <c r="H330">
        <v>5132.666666666667</v>
      </c>
      <c r="I330">
        <v>4628.5</v>
      </c>
      <c r="J330">
        <v>0</v>
      </c>
      <c r="K330">
        <v>0</v>
      </c>
      <c r="L330">
        <f t="shared" si="30"/>
        <v>5680.7403871331653</v>
      </c>
      <c r="M330">
        <f t="shared" si="31"/>
        <v>-928.25961286683469</v>
      </c>
      <c r="N330">
        <f t="shared" si="32"/>
        <v>928.25961286683469</v>
      </c>
      <c r="O330" s="8">
        <f t="shared" si="33"/>
        <v>0.14045386788724992</v>
      </c>
      <c r="P330">
        <v>800</v>
      </c>
      <c r="Q330">
        <f t="shared" si="34"/>
        <v>66834.69212641209</v>
      </c>
      <c r="R330">
        <f t="shared" si="35"/>
        <v>14400</v>
      </c>
    </row>
    <row r="331" spans="1:18" x14ac:dyDescent="0.35">
      <c r="A331" s="1">
        <v>41245</v>
      </c>
      <c r="B331">
        <v>6482</v>
      </c>
      <c r="C331">
        <v>6609</v>
      </c>
      <c r="D331">
        <v>1</v>
      </c>
      <c r="E331">
        <v>0</v>
      </c>
      <c r="F331">
        <v>0</v>
      </c>
      <c r="G331">
        <v>0</v>
      </c>
      <c r="H331">
        <v>5847.333333333333</v>
      </c>
      <c r="I331">
        <v>4628.5</v>
      </c>
      <c r="J331">
        <v>0</v>
      </c>
      <c r="K331">
        <v>0</v>
      </c>
      <c r="L331">
        <f t="shared" si="30"/>
        <v>6062.635708113834</v>
      </c>
      <c r="M331">
        <f t="shared" si="31"/>
        <v>-419.36429188616603</v>
      </c>
      <c r="N331">
        <f t="shared" si="32"/>
        <v>419.36429188616603</v>
      </c>
      <c r="O331" s="8">
        <f t="shared" si="33"/>
        <v>6.4696743580093488E-2</v>
      </c>
      <c r="P331">
        <v>1117</v>
      </c>
      <c r="Q331">
        <f t="shared" si="34"/>
        <v>30194.229015803954</v>
      </c>
      <c r="R331">
        <f t="shared" si="35"/>
        <v>20106</v>
      </c>
    </row>
    <row r="332" spans="1:18" x14ac:dyDescent="0.35">
      <c r="A332" s="1">
        <v>41246</v>
      </c>
      <c r="B332">
        <v>4308</v>
      </c>
      <c r="C332">
        <v>6482</v>
      </c>
      <c r="D332">
        <v>0</v>
      </c>
      <c r="E332">
        <v>1</v>
      </c>
      <c r="F332">
        <v>0</v>
      </c>
      <c r="G332">
        <v>0</v>
      </c>
      <c r="H332">
        <v>6391.666666666667</v>
      </c>
      <c r="I332">
        <v>4480</v>
      </c>
      <c r="J332">
        <v>0</v>
      </c>
      <c r="K332">
        <v>0</v>
      </c>
      <c r="L332">
        <f t="shared" si="30"/>
        <v>4954.2178126105928</v>
      </c>
      <c r="M332">
        <f t="shared" si="31"/>
        <v>646.21781261059277</v>
      </c>
      <c r="N332">
        <f t="shared" si="32"/>
        <v>646.21781261059277</v>
      </c>
      <c r="O332" s="8">
        <f t="shared" si="33"/>
        <v>0.15000413477497512</v>
      </c>
      <c r="P332">
        <v>1852</v>
      </c>
      <c r="Q332">
        <f t="shared" si="34"/>
        <v>11631.92062699067</v>
      </c>
      <c r="R332">
        <f t="shared" si="35"/>
        <v>33336</v>
      </c>
    </row>
    <row r="333" spans="1:18" x14ac:dyDescent="0.35">
      <c r="A333" s="1">
        <v>41247</v>
      </c>
      <c r="B333">
        <v>4580</v>
      </c>
      <c r="C333">
        <v>4308</v>
      </c>
      <c r="D333">
        <v>0</v>
      </c>
      <c r="E333">
        <v>0</v>
      </c>
      <c r="F333">
        <v>0</v>
      </c>
      <c r="G333">
        <v>0</v>
      </c>
      <c r="H333">
        <v>5799.666666666667</v>
      </c>
      <c r="I333">
        <v>4565</v>
      </c>
      <c r="J333">
        <v>0</v>
      </c>
      <c r="K333">
        <v>0</v>
      </c>
      <c r="L333">
        <f t="shared" si="30"/>
        <v>4908.6083673447038</v>
      </c>
      <c r="M333">
        <f t="shared" si="31"/>
        <v>328.60836734470377</v>
      </c>
      <c r="N333">
        <f t="shared" si="32"/>
        <v>328.60836734470377</v>
      </c>
      <c r="O333" s="8">
        <f t="shared" si="33"/>
        <v>7.1748551821987722E-2</v>
      </c>
      <c r="P333">
        <v>1941</v>
      </c>
      <c r="Q333">
        <f t="shared" si="34"/>
        <v>5914.9506122046678</v>
      </c>
      <c r="R333">
        <f t="shared" si="35"/>
        <v>34938</v>
      </c>
    </row>
    <row r="334" spans="1:18" x14ac:dyDescent="0.35">
      <c r="A334" s="1">
        <v>41248</v>
      </c>
      <c r="B334">
        <v>4827</v>
      </c>
      <c r="C334">
        <v>4580</v>
      </c>
      <c r="D334">
        <v>0</v>
      </c>
      <c r="E334">
        <v>0</v>
      </c>
      <c r="F334">
        <v>0</v>
      </c>
      <c r="G334">
        <v>0</v>
      </c>
      <c r="H334">
        <v>5123.333333333333</v>
      </c>
      <c r="I334">
        <v>4465</v>
      </c>
      <c r="J334">
        <v>0</v>
      </c>
      <c r="K334">
        <v>0</v>
      </c>
      <c r="L334">
        <f t="shared" si="30"/>
        <v>4661.129146943359</v>
      </c>
      <c r="M334">
        <f t="shared" si="31"/>
        <v>-165.87085305664095</v>
      </c>
      <c r="N334">
        <f t="shared" si="32"/>
        <v>165.87085305664095</v>
      </c>
      <c r="O334" s="8">
        <f t="shared" si="33"/>
        <v>3.4363135085278836E-2</v>
      </c>
      <c r="P334">
        <v>1585</v>
      </c>
      <c r="Q334">
        <f t="shared" si="34"/>
        <v>11942.701420078149</v>
      </c>
      <c r="R334">
        <f t="shared" si="35"/>
        <v>28530</v>
      </c>
    </row>
    <row r="335" spans="1:18" x14ac:dyDescent="0.35">
      <c r="A335" s="1">
        <v>41249</v>
      </c>
      <c r="B335">
        <v>5214</v>
      </c>
      <c r="C335">
        <v>4827</v>
      </c>
      <c r="D335">
        <v>0</v>
      </c>
      <c r="E335">
        <v>0</v>
      </c>
      <c r="F335">
        <v>1</v>
      </c>
      <c r="G335">
        <v>0</v>
      </c>
      <c r="H335">
        <v>4571.666666666667</v>
      </c>
      <c r="I335">
        <v>4849</v>
      </c>
      <c r="J335">
        <v>0</v>
      </c>
      <c r="K335">
        <v>0</v>
      </c>
      <c r="L335">
        <f t="shared" si="30"/>
        <v>5090.6187498867885</v>
      </c>
      <c r="M335">
        <f t="shared" si="31"/>
        <v>-123.38125011321154</v>
      </c>
      <c r="N335">
        <f t="shared" si="32"/>
        <v>123.38125011321154</v>
      </c>
      <c r="O335" s="8">
        <f t="shared" si="33"/>
        <v>2.3663454183584873E-2</v>
      </c>
      <c r="P335">
        <v>1523</v>
      </c>
      <c r="Q335">
        <f t="shared" si="34"/>
        <v>8883.4500081512306</v>
      </c>
      <c r="R335">
        <f t="shared" si="35"/>
        <v>27414</v>
      </c>
    </row>
    <row r="336" spans="1:18" x14ac:dyDescent="0.35">
      <c r="A336" s="1">
        <v>41250</v>
      </c>
      <c r="B336">
        <v>5733</v>
      </c>
      <c r="C336">
        <v>5214</v>
      </c>
      <c r="D336">
        <v>0</v>
      </c>
      <c r="E336">
        <v>0</v>
      </c>
      <c r="F336">
        <v>0</v>
      </c>
      <c r="G336">
        <v>1</v>
      </c>
      <c r="H336">
        <v>4873.666666666667</v>
      </c>
      <c r="I336">
        <v>6084</v>
      </c>
      <c r="J336">
        <v>0</v>
      </c>
      <c r="K336">
        <v>0</v>
      </c>
      <c r="L336">
        <f t="shared" si="30"/>
        <v>5571.7951519372646</v>
      </c>
      <c r="M336">
        <f t="shared" si="31"/>
        <v>-161.20484806273544</v>
      </c>
      <c r="N336">
        <f t="shared" si="32"/>
        <v>161.20484806273544</v>
      </c>
      <c r="O336" s="8">
        <f t="shared" si="33"/>
        <v>2.8118759473702327E-2</v>
      </c>
      <c r="P336">
        <v>1531</v>
      </c>
      <c r="Q336">
        <f t="shared" si="34"/>
        <v>11606.749060516951</v>
      </c>
      <c r="R336">
        <f t="shared" si="35"/>
        <v>27558</v>
      </c>
    </row>
    <row r="337" spans="1:18" x14ac:dyDescent="0.35">
      <c r="A337" s="1">
        <v>41251</v>
      </c>
      <c r="B337">
        <v>6245</v>
      </c>
      <c r="C337">
        <v>5733</v>
      </c>
      <c r="D337">
        <v>1</v>
      </c>
      <c r="E337">
        <v>0</v>
      </c>
      <c r="F337">
        <v>0</v>
      </c>
      <c r="G337">
        <v>0</v>
      </c>
      <c r="H337">
        <v>5258</v>
      </c>
      <c r="I337">
        <v>6609</v>
      </c>
      <c r="J337">
        <v>0</v>
      </c>
      <c r="K337">
        <v>0</v>
      </c>
      <c r="L337">
        <f t="shared" si="30"/>
        <v>6082.4700193278932</v>
      </c>
      <c r="M337">
        <f t="shared" si="31"/>
        <v>-162.52998067210683</v>
      </c>
      <c r="N337">
        <f t="shared" si="32"/>
        <v>162.52998067210683</v>
      </c>
      <c r="O337" s="8">
        <f t="shared" si="33"/>
        <v>2.602561740145826E-2</v>
      </c>
      <c r="P337">
        <v>1202</v>
      </c>
      <c r="Q337">
        <f t="shared" si="34"/>
        <v>11702.158608391692</v>
      </c>
      <c r="R337">
        <f t="shared" si="35"/>
        <v>21636</v>
      </c>
    </row>
    <row r="338" spans="1:18" x14ac:dyDescent="0.35">
      <c r="A338" s="1">
        <v>41252</v>
      </c>
      <c r="B338">
        <v>6423</v>
      </c>
      <c r="C338">
        <v>6245</v>
      </c>
      <c r="D338">
        <v>1</v>
      </c>
      <c r="E338">
        <v>0</v>
      </c>
      <c r="F338">
        <v>0</v>
      </c>
      <c r="G338">
        <v>0</v>
      </c>
      <c r="H338">
        <v>5730.666666666667</v>
      </c>
      <c r="I338">
        <v>6482</v>
      </c>
      <c r="J338">
        <v>0</v>
      </c>
      <c r="K338">
        <v>0</v>
      </c>
      <c r="L338">
        <f t="shared" si="30"/>
        <v>6337.4824699964447</v>
      </c>
      <c r="M338">
        <f t="shared" si="31"/>
        <v>-85.517530003555294</v>
      </c>
      <c r="N338">
        <f t="shared" si="32"/>
        <v>85.517530003555294</v>
      </c>
      <c r="O338" s="8">
        <f t="shared" si="33"/>
        <v>1.3314265919905853E-2</v>
      </c>
      <c r="P338">
        <v>989</v>
      </c>
      <c r="Q338">
        <f t="shared" si="34"/>
        <v>6157.2621602559811</v>
      </c>
      <c r="R338">
        <f t="shared" si="35"/>
        <v>17802</v>
      </c>
    </row>
    <row r="339" spans="1:18" x14ac:dyDescent="0.35">
      <c r="A339" s="1">
        <v>41253</v>
      </c>
      <c r="B339">
        <v>4249</v>
      </c>
      <c r="C339">
        <v>6423</v>
      </c>
      <c r="D339">
        <v>0</v>
      </c>
      <c r="E339">
        <v>1</v>
      </c>
      <c r="F339">
        <v>0</v>
      </c>
      <c r="G339">
        <v>0</v>
      </c>
      <c r="H339">
        <v>6133.666666666667</v>
      </c>
      <c r="I339">
        <v>4308</v>
      </c>
      <c r="J339">
        <v>0</v>
      </c>
      <c r="K339">
        <v>0</v>
      </c>
      <c r="L339">
        <f t="shared" si="30"/>
        <v>4803.4119969335688</v>
      </c>
      <c r="M339">
        <f t="shared" si="31"/>
        <v>554.41199693356884</v>
      </c>
      <c r="N339">
        <f t="shared" si="32"/>
        <v>554.41199693356884</v>
      </c>
      <c r="O339" s="8">
        <f t="shared" si="33"/>
        <v>0.1304805829450621</v>
      </c>
      <c r="P339">
        <v>1642</v>
      </c>
      <c r="Q339">
        <f t="shared" si="34"/>
        <v>9979.4159448042392</v>
      </c>
      <c r="R339">
        <f t="shared" si="35"/>
        <v>29556</v>
      </c>
    </row>
    <row r="340" spans="1:18" x14ac:dyDescent="0.35">
      <c r="A340" s="1">
        <v>41254</v>
      </c>
      <c r="B340">
        <v>5191</v>
      </c>
      <c r="C340">
        <v>4249</v>
      </c>
      <c r="D340">
        <v>0</v>
      </c>
      <c r="E340">
        <v>0</v>
      </c>
      <c r="F340">
        <v>0</v>
      </c>
      <c r="G340">
        <v>0</v>
      </c>
      <c r="H340">
        <v>5639</v>
      </c>
      <c r="I340">
        <v>4580</v>
      </c>
      <c r="J340">
        <v>0</v>
      </c>
      <c r="K340">
        <v>0</v>
      </c>
      <c r="L340">
        <f t="shared" si="30"/>
        <v>4836.2224760002864</v>
      </c>
      <c r="M340">
        <f t="shared" si="31"/>
        <v>-354.77752399971359</v>
      </c>
      <c r="N340">
        <f t="shared" si="32"/>
        <v>354.77752399971359</v>
      </c>
      <c r="O340" s="8">
        <f t="shared" si="33"/>
        <v>6.8344735888983543E-2</v>
      </c>
      <c r="P340">
        <v>1239</v>
      </c>
      <c r="Q340">
        <f t="shared" si="34"/>
        <v>25543.981727979379</v>
      </c>
      <c r="R340">
        <f t="shared" si="35"/>
        <v>22302</v>
      </c>
    </row>
    <row r="341" spans="1:18" x14ac:dyDescent="0.35">
      <c r="A341" s="1">
        <v>41255</v>
      </c>
      <c r="B341">
        <v>5345</v>
      </c>
      <c r="C341">
        <v>5191</v>
      </c>
      <c r="D341">
        <v>0</v>
      </c>
      <c r="E341">
        <v>0</v>
      </c>
      <c r="F341">
        <v>0</v>
      </c>
      <c r="G341">
        <v>0</v>
      </c>
      <c r="H341">
        <v>5287.666666666667</v>
      </c>
      <c r="I341">
        <v>4827</v>
      </c>
      <c r="J341">
        <v>0</v>
      </c>
      <c r="K341">
        <v>0</v>
      </c>
      <c r="L341">
        <f t="shared" si="30"/>
        <v>4910.2573921579624</v>
      </c>
      <c r="M341">
        <f t="shared" si="31"/>
        <v>-434.74260784203761</v>
      </c>
      <c r="N341">
        <f t="shared" si="32"/>
        <v>434.74260784203761</v>
      </c>
      <c r="O341" s="8">
        <f t="shared" si="33"/>
        <v>8.1336315779614143E-2</v>
      </c>
      <c r="P341">
        <v>1072</v>
      </c>
      <c r="Q341">
        <f t="shared" si="34"/>
        <v>31301.467764626708</v>
      </c>
      <c r="R341">
        <f t="shared" si="35"/>
        <v>19296</v>
      </c>
    </row>
    <row r="342" spans="1:18" x14ac:dyDescent="0.35">
      <c r="A342" s="1">
        <v>41256</v>
      </c>
      <c r="B342">
        <v>5545</v>
      </c>
      <c r="C342">
        <v>5345</v>
      </c>
      <c r="D342">
        <v>0</v>
      </c>
      <c r="E342">
        <v>0</v>
      </c>
      <c r="F342">
        <v>1</v>
      </c>
      <c r="G342">
        <v>0</v>
      </c>
      <c r="H342">
        <v>4928.333333333333</v>
      </c>
      <c r="I342">
        <v>5214</v>
      </c>
      <c r="J342">
        <v>0</v>
      </c>
      <c r="K342">
        <v>0</v>
      </c>
      <c r="L342">
        <f t="shared" si="30"/>
        <v>5402.0842983812845</v>
      </c>
      <c r="M342">
        <f t="shared" si="31"/>
        <v>-142.9157016187155</v>
      </c>
      <c r="N342">
        <f t="shared" si="32"/>
        <v>142.9157016187155</v>
      </c>
      <c r="O342" s="8">
        <f t="shared" si="33"/>
        <v>2.5773796504727772E-2</v>
      </c>
      <c r="P342">
        <v>1200</v>
      </c>
      <c r="Q342">
        <f t="shared" si="34"/>
        <v>10289.930516547516</v>
      </c>
      <c r="R342">
        <f t="shared" si="35"/>
        <v>21600</v>
      </c>
    </row>
    <row r="343" spans="1:18" x14ac:dyDescent="0.35">
      <c r="A343" s="1">
        <v>41257</v>
      </c>
      <c r="B343">
        <v>5341</v>
      </c>
      <c r="C343">
        <v>5545</v>
      </c>
      <c r="D343">
        <v>0</v>
      </c>
      <c r="E343">
        <v>0</v>
      </c>
      <c r="F343">
        <v>0</v>
      </c>
      <c r="G343">
        <v>1</v>
      </c>
      <c r="H343">
        <v>5360.333333333333</v>
      </c>
      <c r="I343">
        <v>5733</v>
      </c>
      <c r="J343">
        <v>0</v>
      </c>
      <c r="K343">
        <v>0</v>
      </c>
      <c r="L343">
        <f t="shared" si="30"/>
        <v>5754.1169998394535</v>
      </c>
      <c r="M343">
        <f t="shared" si="31"/>
        <v>413.11699983945346</v>
      </c>
      <c r="N343">
        <f t="shared" si="32"/>
        <v>413.11699983945346</v>
      </c>
      <c r="O343" s="8">
        <f t="shared" si="33"/>
        <v>7.7348249361440455E-2</v>
      </c>
      <c r="P343">
        <v>1611</v>
      </c>
      <c r="Q343">
        <f t="shared" si="34"/>
        <v>7436.1059971101622</v>
      </c>
      <c r="R343">
        <f t="shared" si="35"/>
        <v>28998</v>
      </c>
    </row>
    <row r="344" spans="1:18" x14ac:dyDescent="0.35">
      <c r="A344" s="1">
        <v>41258</v>
      </c>
      <c r="B344">
        <v>4501</v>
      </c>
      <c r="C344">
        <v>5341</v>
      </c>
      <c r="D344">
        <v>1</v>
      </c>
      <c r="E344">
        <v>0</v>
      </c>
      <c r="F344">
        <v>0</v>
      </c>
      <c r="G344">
        <v>0</v>
      </c>
      <c r="H344">
        <v>5410.333333333333</v>
      </c>
      <c r="I344">
        <v>6245</v>
      </c>
      <c r="J344">
        <v>0</v>
      </c>
      <c r="K344">
        <v>0</v>
      </c>
      <c r="L344">
        <f t="shared" si="30"/>
        <v>5999.7537408676517</v>
      </c>
      <c r="M344">
        <f t="shared" si="31"/>
        <v>1498.7537408676517</v>
      </c>
      <c r="N344">
        <f t="shared" si="32"/>
        <v>1498.7537408676517</v>
      </c>
      <c r="O344" s="8">
        <f t="shared" si="33"/>
        <v>0.3329823907726398</v>
      </c>
      <c r="P344">
        <v>1776</v>
      </c>
      <c r="Q344">
        <f t="shared" si="34"/>
        <v>26977.567335617729</v>
      </c>
      <c r="R344">
        <f t="shared" si="35"/>
        <v>31968</v>
      </c>
    </row>
    <row r="345" spans="1:18" x14ac:dyDescent="0.35">
      <c r="A345" s="1">
        <v>41259</v>
      </c>
      <c r="B345">
        <v>6753</v>
      </c>
      <c r="C345">
        <v>4501</v>
      </c>
      <c r="D345">
        <v>1</v>
      </c>
      <c r="E345">
        <v>0</v>
      </c>
      <c r="F345">
        <v>0</v>
      </c>
      <c r="G345">
        <v>0</v>
      </c>
      <c r="H345">
        <v>5129</v>
      </c>
      <c r="I345">
        <v>6423</v>
      </c>
      <c r="J345">
        <v>0</v>
      </c>
      <c r="K345">
        <v>0</v>
      </c>
      <c r="L345">
        <f t="shared" si="30"/>
        <v>5775.479572351318</v>
      </c>
      <c r="M345">
        <f t="shared" si="31"/>
        <v>-977.52042764868202</v>
      </c>
      <c r="N345">
        <f t="shared" si="32"/>
        <v>977.52042764868202</v>
      </c>
      <c r="O345" s="8">
        <f t="shared" si="33"/>
        <v>0.1447535062414752</v>
      </c>
      <c r="P345">
        <v>800</v>
      </c>
      <c r="Q345">
        <f t="shared" si="34"/>
        <v>70381.470790705105</v>
      </c>
      <c r="R345">
        <f t="shared" si="35"/>
        <v>14400</v>
      </c>
    </row>
    <row r="346" spans="1:18" x14ac:dyDescent="0.35">
      <c r="A346" s="1">
        <v>41260</v>
      </c>
      <c r="B346">
        <v>5214</v>
      </c>
      <c r="C346">
        <v>6753</v>
      </c>
      <c r="D346">
        <v>0</v>
      </c>
      <c r="E346">
        <v>1</v>
      </c>
      <c r="F346">
        <v>0</v>
      </c>
      <c r="G346">
        <v>0</v>
      </c>
      <c r="H346">
        <v>5531.666666666667</v>
      </c>
      <c r="I346">
        <v>4249</v>
      </c>
      <c r="J346">
        <v>0</v>
      </c>
      <c r="K346">
        <v>0</v>
      </c>
      <c r="L346">
        <f t="shared" si="30"/>
        <v>4604.7867689356972</v>
      </c>
      <c r="M346">
        <f t="shared" si="31"/>
        <v>-609.21323106430282</v>
      </c>
      <c r="N346">
        <f t="shared" si="32"/>
        <v>609.21323106430282</v>
      </c>
      <c r="O346" s="8">
        <f t="shared" si="33"/>
        <v>0.11684181646802892</v>
      </c>
      <c r="P346">
        <v>511</v>
      </c>
      <c r="Q346">
        <f t="shared" si="34"/>
        <v>43863.352636629803</v>
      </c>
      <c r="R346">
        <f t="shared" si="35"/>
        <v>9198</v>
      </c>
    </row>
    <row r="347" spans="1:18" x14ac:dyDescent="0.35">
      <c r="A347" s="1">
        <v>41261</v>
      </c>
      <c r="B347">
        <v>6300</v>
      </c>
      <c r="C347">
        <v>5214</v>
      </c>
      <c r="D347">
        <v>0</v>
      </c>
      <c r="E347">
        <v>0</v>
      </c>
      <c r="F347">
        <v>0</v>
      </c>
      <c r="G347">
        <v>0</v>
      </c>
      <c r="H347">
        <v>5489.333333333333</v>
      </c>
      <c r="I347">
        <v>5191</v>
      </c>
      <c r="J347">
        <v>0</v>
      </c>
      <c r="K347">
        <v>0</v>
      </c>
      <c r="L347">
        <f t="shared" si="30"/>
        <v>5071.8854028163869</v>
      </c>
      <c r="M347">
        <f t="shared" si="31"/>
        <v>-1228.1145971836131</v>
      </c>
      <c r="N347">
        <f t="shared" si="32"/>
        <v>1228.1145971836131</v>
      </c>
      <c r="O347" s="8">
        <f t="shared" si="33"/>
        <v>0.19493882494977985</v>
      </c>
      <c r="P347">
        <v>684</v>
      </c>
      <c r="Q347">
        <f t="shared" si="34"/>
        <v>88424.250997220137</v>
      </c>
      <c r="R347">
        <f t="shared" si="35"/>
        <v>12312</v>
      </c>
    </row>
    <row r="348" spans="1:18" x14ac:dyDescent="0.35">
      <c r="A348" s="1">
        <v>41262</v>
      </c>
      <c r="B348">
        <v>6478</v>
      </c>
      <c r="C348">
        <v>6300</v>
      </c>
      <c r="D348">
        <v>0</v>
      </c>
      <c r="E348">
        <v>0</v>
      </c>
      <c r="F348">
        <v>0</v>
      </c>
      <c r="G348">
        <v>0</v>
      </c>
      <c r="H348">
        <v>6089</v>
      </c>
      <c r="I348">
        <v>5345</v>
      </c>
      <c r="J348">
        <v>0</v>
      </c>
      <c r="K348">
        <v>0</v>
      </c>
      <c r="L348">
        <f t="shared" si="30"/>
        <v>5537.5309990259502</v>
      </c>
      <c r="M348">
        <f t="shared" si="31"/>
        <v>-940.46900097404978</v>
      </c>
      <c r="N348">
        <f t="shared" si="32"/>
        <v>940.46900097404978</v>
      </c>
      <c r="O348" s="8">
        <f t="shared" si="33"/>
        <v>0.14517891339519137</v>
      </c>
      <c r="P348">
        <v>686</v>
      </c>
      <c r="Q348">
        <f t="shared" si="34"/>
        <v>67713.768070131584</v>
      </c>
      <c r="R348">
        <f t="shared" si="35"/>
        <v>12348</v>
      </c>
    </row>
    <row r="349" spans="1:18" x14ac:dyDescent="0.35">
      <c r="A349" s="1">
        <v>41263</v>
      </c>
      <c r="B349">
        <v>6525</v>
      </c>
      <c r="C349">
        <v>6478</v>
      </c>
      <c r="D349">
        <v>0</v>
      </c>
      <c r="E349">
        <v>0</v>
      </c>
      <c r="F349">
        <v>1</v>
      </c>
      <c r="G349">
        <v>0</v>
      </c>
      <c r="H349">
        <v>5997.333333333333</v>
      </c>
      <c r="I349">
        <v>5545</v>
      </c>
      <c r="J349">
        <v>0</v>
      </c>
      <c r="K349">
        <v>0</v>
      </c>
      <c r="L349">
        <f t="shared" si="30"/>
        <v>6103.1931105876492</v>
      </c>
      <c r="M349">
        <f t="shared" si="31"/>
        <v>-421.80688941235076</v>
      </c>
      <c r="N349">
        <f t="shared" si="32"/>
        <v>421.80688941235076</v>
      </c>
      <c r="O349" s="8">
        <f t="shared" si="33"/>
        <v>6.4644734009555671E-2</v>
      </c>
      <c r="P349">
        <v>1589</v>
      </c>
      <c r="Q349">
        <f t="shared" si="34"/>
        <v>30370.096037689254</v>
      </c>
      <c r="R349">
        <f t="shared" si="35"/>
        <v>28602</v>
      </c>
    </row>
    <row r="350" spans="1:18" x14ac:dyDescent="0.35">
      <c r="A350" s="1">
        <v>41264</v>
      </c>
      <c r="B350">
        <v>6350</v>
      </c>
      <c r="C350">
        <v>6525</v>
      </c>
      <c r="D350">
        <v>0</v>
      </c>
      <c r="E350">
        <v>0</v>
      </c>
      <c r="F350">
        <v>0</v>
      </c>
      <c r="G350">
        <v>1</v>
      </c>
      <c r="H350">
        <v>6434.333333333333</v>
      </c>
      <c r="I350">
        <v>5341</v>
      </c>
      <c r="J350">
        <v>0</v>
      </c>
      <c r="K350">
        <v>0</v>
      </c>
      <c r="L350">
        <f t="shared" si="30"/>
        <v>6279.8820999692198</v>
      </c>
      <c r="M350">
        <f t="shared" si="31"/>
        <v>-70.11790003078022</v>
      </c>
      <c r="N350">
        <f t="shared" si="32"/>
        <v>70.11790003078022</v>
      </c>
      <c r="O350" s="8">
        <f t="shared" si="33"/>
        <v>1.1042188981225231E-2</v>
      </c>
      <c r="P350">
        <v>1587</v>
      </c>
      <c r="Q350">
        <f t="shared" si="34"/>
        <v>5048.4888022161758</v>
      </c>
      <c r="R350">
        <f t="shared" si="35"/>
        <v>28566</v>
      </c>
    </row>
    <row r="351" spans="1:18" x14ac:dyDescent="0.35">
      <c r="A351" s="1">
        <v>41265</v>
      </c>
      <c r="B351">
        <v>6531</v>
      </c>
      <c r="C351">
        <v>6350</v>
      </c>
      <c r="D351">
        <v>1</v>
      </c>
      <c r="E351">
        <v>0</v>
      </c>
      <c r="F351">
        <v>0</v>
      </c>
      <c r="G351">
        <v>0</v>
      </c>
      <c r="H351">
        <v>6451</v>
      </c>
      <c r="I351">
        <v>4501</v>
      </c>
      <c r="J351">
        <v>0</v>
      </c>
      <c r="K351">
        <v>0</v>
      </c>
      <c r="L351">
        <f t="shared" si="30"/>
        <v>6235.5450513379574</v>
      </c>
      <c r="M351">
        <f t="shared" si="31"/>
        <v>-295.45494866204263</v>
      </c>
      <c r="N351">
        <f t="shared" si="32"/>
        <v>295.45494866204263</v>
      </c>
      <c r="O351" s="8">
        <f t="shared" si="33"/>
        <v>4.5238852956980956E-2</v>
      </c>
      <c r="P351">
        <v>1151</v>
      </c>
      <c r="Q351">
        <f t="shared" si="34"/>
        <v>21272.756303667069</v>
      </c>
      <c r="R351">
        <f t="shared" si="35"/>
        <v>20718</v>
      </c>
    </row>
    <row r="352" spans="1:18" x14ac:dyDescent="0.35">
      <c r="A352" s="1">
        <v>41266</v>
      </c>
      <c r="B352">
        <v>5977</v>
      </c>
      <c r="C352">
        <v>6531</v>
      </c>
      <c r="D352">
        <v>1</v>
      </c>
      <c r="E352">
        <v>0</v>
      </c>
      <c r="F352">
        <v>0</v>
      </c>
      <c r="G352">
        <v>0</v>
      </c>
      <c r="H352">
        <v>6468.666666666667</v>
      </c>
      <c r="I352">
        <v>6753</v>
      </c>
      <c r="J352">
        <v>0</v>
      </c>
      <c r="K352">
        <v>0</v>
      </c>
      <c r="L352">
        <f t="shared" si="30"/>
        <v>6743.3844124261805</v>
      </c>
      <c r="M352">
        <f t="shared" si="31"/>
        <v>766.38441242618046</v>
      </c>
      <c r="N352">
        <f t="shared" si="32"/>
        <v>766.38441242618046</v>
      </c>
      <c r="O352" s="8">
        <f t="shared" si="33"/>
        <v>0.12822225404486873</v>
      </c>
      <c r="P352">
        <v>1746</v>
      </c>
      <c r="Q352">
        <f t="shared" si="34"/>
        <v>13794.919423671248</v>
      </c>
      <c r="R352">
        <f t="shared" si="35"/>
        <v>31428</v>
      </c>
    </row>
    <row r="353" spans="1:18" x14ac:dyDescent="0.35">
      <c r="A353" s="1">
        <v>41267</v>
      </c>
      <c r="B353">
        <v>5544</v>
      </c>
      <c r="C353">
        <v>5977</v>
      </c>
      <c r="D353">
        <v>0</v>
      </c>
      <c r="E353">
        <v>1</v>
      </c>
      <c r="F353">
        <v>0</v>
      </c>
      <c r="G353">
        <v>0</v>
      </c>
      <c r="H353">
        <v>6286</v>
      </c>
      <c r="I353">
        <v>5214</v>
      </c>
      <c r="J353">
        <v>0</v>
      </c>
      <c r="K353">
        <v>0</v>
      </c>
      <c r="L353">
        <f t="shared" si="30"/>
        <v>4975.6918789283372</v>
      </c>
      <c r="M353">
        <f t="shared" si="31"/>
        <v>-568.30812107166275</v>
      </c>
      <c r="N353">
        <f t="shared" si="32"/>
        <v>568.30812107166275</v>
      </c>
      <c r="O353" s="8">
        <f t="shared" si="33"/>
        <v>0.10250867984698102</v>
      </c>
      <c r="P353">
        <v>1088</v>
      </c>
      <c r="Q353">
        <f t="shared" si="34"/>
        <v>40918.184717159718</v>
      </c>
      <c r="R353">
        <f t="shared" si="35"/>
        <v>19584</v>
      </c>
    </row>
    <row r="354" spans="1:18" x14ac:dyDescent="0.35">
      <c r="A354" s="1">
        <v>41268</v>
      </c>
      <c r="B354">
        <v>5099</v>
      </c>
      <c r="C354">
        <v>5544</v>
      </c>
      <c r="D354">
        <v>0</v>
      </c>
      <c r="E354">
        <v>0</v>
      </c>
      <c r="F354">
        <v>0</v>
      </c>
      <c r="G354">
        <v>0</v>
      </c>
      <c r="H354">
        <v>6017.333333333333</v>
      </c>
      <c r="I354">
        <v>6300</v>
      </c>
      <c r="J354">
        <v>0</v>
      </c>
      <c r="K354">
        <v>0</v>
      </c>
      <c r="L354">
        <f t="shared" si="30"/>
        <v>5574.8231218094779</v>
      </c>
      <c r="M354">
        <f t="shared" si="31"/>
        <v>475.82312180947793</v>
      </c>
      <c r="N354">
        <f t="shared" si="32"/>
        <v>475.82312180947793</v>
      </c>
      <c r="O354" s="8">
        <f t="shared" si="33"/>
        <v>9.3316948776128242E-2</v>
      </c>
      <c r="P354">
        <v>2482</v>
      </c>
      <c r="Q354">
        <f t="shared" si="34"/>
        <v>8564.8161925706027</v>
      </c>
      <c r="R354">
        <f t="shared" si="35"/>
        <v>44676</v>
      </c>
    </row>
    <row r="355" spans="1:18" x14ac:dyDescent="0.35">
      <c r="A355" s="1">
        <v>41269</v>
      </c>
      <c r="B355">
        <v>3944</v>
      </c>
      <c r="C355">
        <v>5099</v>
      </c>
      <c r="D355">
        <v>0</v>
      </c>
      <c r="E355">
        <v>0</v>
      </c>
      <c r="F355">
        <v>0</v>
      </c>
      <c r="G355">
        <v>0</v>
      </c>
      <c r="H355">
        <v>5540</v>
      </c>
      <c r="I355">
        <v>6478</v>
      </c>
      <c r="J355">
        <v>0</v>
      </c>
      <c r="K355">
        <v>0</v>
      </c>
      <c r="L355">
        <f t="shared" si="30"/>
        <v>5340.2810756113022</v>
      </c>
      <c r="M355">
        <f t="shared" si="31"/>
        <v>1396.2810756113022</v>
      </c>
      <c r="N355">
        <f t="shared" si="32"/>
        <v>1396.2810756113022</v>
      </c>
      <c r="O355" s="8">
        <f t="shared" si="33"/>
        <v>0.35402664188927541</v>
      </c>
      <c r="P355">
        <v>995</v>
      </c>
      <c r="Q355">
        <f t="shared" si="34"/>
        <v>25133.059361003441</v>
      </c>
      <c r="R355">
        <f t="shared" si="35"/>
        <v>17910</v>
      </c>
    </row>
    <row r="356" spans="1:18" x14ac:dyDescent="0.35">
      <c r="A356" s="1">
        <v>41270</v>
      </c>
      <c r="B356">
        <v>5461</v>
      </c>
      <c r="C356">
        <v>3944</v>
      </c>
      <c r="D356">
        <v>0</v>
      </c>
      <c r="E356">
        <v>0</v>
      </c>
      <c r="F356">
        <v>1</v>
      </c>
      <c r="G356">
        <v>0</v>
      </c>
      <c r="H356">
        <v>4862.333333333333</v>
      </c>
      <c r="I356">
        <v>6525</v>
      </c>
      <c r="J356">
        <v>0</v>
      </c>
      <c r="K356">
        <v>0</v>
      </c>
      <c r="L356">
        <f t="shared" si="30"/>
        <v>5402.7571660293006</v>
      </c>
      <c r="M356">
        <f t="shared" si="31"/>
        <v>-58.242833970699394</v>
      </c>
      <c r="N356">
        <f t="shared" si="32"/>
        <v>58.242833970699394</v>
      </c>
      <c r="O356" s="8">
        <f t="shared" si="33"/>
        <v>1.0665232369657461E-2</v>
      </c>
      <c r="P356">
        <v>1115</v>
      </c>
      <c r="Q356">
        <f t="shared" si="34"/>
        <v>4193.4840458903564</v>
      </c>
      <c r="R356">
        <f t="shared" si="35"/>
        <v>20070</v>
      </c>
    </row>
    <row r="357" spans="1:18" x14ac:dyDescent="0.35">
      <c r="A357" s="1">
        <v>41271</v>
      </c>
      <c r="B357">
        <v>5391</v>
      </c>
      <c r="C357">
        <v>5461</v>
      </c>
      <c r="D357">
        <v>0</v>
      </c>
      <c r="E357">
        <v>0</v>
      </c>
      <c r="F357">
        <v>0</v>
      </c>
      <c r="G357">
        <v>1</v>
      </c>
      <c r="H357">
        <v>4834.666666666667</v>
      </c>
      <c r="I357">
        <v>6350</v>
      </c>
      <c r="J357">
        <v>0</v>
      </c>
      <c r="K357">
        <v>0</v>
      </c>
      <c r="L357">
        <f t="shared" si="30"/>
        <v>5654.6592988559105</v>
      </c>
      <c r="M357">
        <f t="shared" si="31"/>
        <v>263.65929885591049</v>
      </c>
      <c r="N357">
        <f t="shared" si="32"/>
        <v>263.65929885591049</v>
      </c>
      <c r="O357" s="8">
        <f t="shared" si="33"/>
        <v>4.8907308264869317E-2</v>
      </c>
      <c r="P357">
        <v>1619</v>
      </c>
      <c r="Q357">
        <f t="shared" si="34"/>
        <v>4745.8673794063889</v>
      </c>
      <c r="R357">
        <f t="shared" si="35"/>
        <v>29142</v>
      </c>
    </row>
    <row r="358" spans="1:18" x14ac:dyDescent="0.35">
      <c r="A358" s="1">
        <v>41272</v>
      </c>
      <c r="B358">
        <v>6368</v>
      </c>
      <c r="C358">
        <v>5391</v>
      </c>
      <c r="D358">
        <v>1</v>
      </c>
      <c r="E358">
        <v>0</v>
      </c>
      <c r="F358">
        <v>0</v>
      </c>
      <c r="G358">
        <v>0</v>
      </c>
      <c r="H358">
        <v>4932</v>
      </c>
      <c r="I358">
        <v>6531</v>
      </c>
      <c r="J358">
        <v>1</v>
      </c>
      <c r="K358">
        <v>0</v>
      </c>
      <c r="L358">
        <f t="shared" si="30"/>
        <v>6131.1995662135487</v>
      </c>
      <c r="M358">
        <f t="shared" si="31"/>
        <v>-236.80043378645132</v>
      </c>
      <c r="N358">
        <f t="shared" si="32"/>
        <v>236.80043378645132</v>
      </c>
      <c r="O358" s="8">
        <f t="shared" si="33"/>
        <v>3.7185997767972885E-2</v>
      </c>
      <c r="P358">
        <v>843</v>
      </c>
      <c r="Q358">
        <f t="shared" si="34"/>
        <v>17049.631232624495</v>
      </c>
      <c r="R358">
        <f t="shared" si="35"/>
        <v>15174</v>
      </c>
    </row>
    <row r="359" spans="1:18" x14ac:dyDescent="0.35">
      <c r="A359" s="1">
        <v>41273</v>
      </c>
      <c r="B359">
        <v>6498</v>
      </c>
      <c r="C359">
        <v>6368</v>
      </c>
      <c r="D359">
        <v>1</v>
      </c>
      <c r="E359">
        <v>0</v>
      </c>
      <c r="F359">
        <v>0</v>
      </c>
      <c r="G359">
        <v>0</v>
      </c>
      <c r="H359">
        <v>5740</v>
      </c>
      <c r="I359">
        <v>5977</v>
      </c>
      <c r="J359">
        <v>1</v>
      </c>
      <c r="K359">
        <v>0</v>
      </c>
      <c r="L359">
        <f t="shared" si="30"/>
        <v>6514.8115162551112</v>
      </c>
      <c r="M359">
        <f t="shared" si="31"/>
        <v>16.811516255111201</v>
      </c>
      <c r="N359">
        <f t="shared" si="32"/>
        <v>16.811516255111201</v>
      </c>
      <c r="O359" s="8">
        <f t="shared" si="33"/>
        <v>2.5871831725317331E-3</v>
      </c>
      <c r="P359">
        <v>915</v>
      </c>
      <c r="Q359">
        <f t="shared" si="34"/>
        <v>302.60729259200161</v>
      </c>
      <c r="R359">
        <f t="shared" si="35"/>
        <v>16470</v>
      </c>
    </row>
    <row r="360" spans="1:18" x14ac:dyDescent="0.35">
      <c r="A360" s="1">
        <v>41274</v>
      </c>
      <c r="B360">
        <v>5484</v>
      </c>
      <c r="C360">
        <v>6498</v>
      </c>
      <c r="D360">
        <v>0</v>
      </c>
      <c r="E360">
        <v>1</v>
      </c>
      <c r="F360">
        <v>0</v>
      </c>
      <c r="G360">
        <v>0</v>
      </c>
      <c r="H360">
        <v>6085.666666666667</v>
      </c>
      <c r="I360">
        <v>5544</v>
      </c>
      <c r="J360">
        <v>1</v>
      </c>
      <c r="K360">
        <v>0</v>
      </c>
      <c r="L360">
        <f t="shared" si="30"/>
        <v>5311.6132693155796</v>
      </c>
      <c r="M360">
        <f t="shared" si="31"/>
        <v>-172.3867306844204</v>
      </c>
      <c r="N360">
        <f t="shared" si="32"/>
        <v>172.3867306844204</v>
      </c>
      <c r="O360" s="8">
        <f t="shared" si="33"/>
        <v>3.1434487725094891E-2</v>
      </c>
      <c r="P360">
        <v>457</v>
      </c>
      <c r="Q360">
        <f t="shared" si="34"/>
        <v>12411.844609278269</v>
      </c>
      <c r="R360">
        <f t="shared" si="35"/>
        <v>8226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96479-F9FA-4031-A4DE-204A3A1589DC}">
  <dimension ref="A1:AF360"/>
  <sheetViews>
    <sheetView topLeftCell="O1" workbookViewId="0">
      <selection activeCell="AE2" sqref="AE2"/>
    </sheetView>
  </sheetViews>
  <sheetFormatPr defaultRowHeight="14.5" x14ac:dyDescent="0.35"/>
  <cols>
    <col min="1" max="1" width="10.453125" bestFit="1" customWidth="1"/>
    <col min="23" max="23" width="9.90625" customWidth="1"/>
    <col min="24" max="24" width="11.81640625" bestFit="1" customWidth="1"/>
  </cols>
  <sheetData>
    <row r="1" spans="1:32" ht="15" thickBot="1" x14ac:dyDescent="0.4">
      <c r="A1" s="1" t="s">
        <v>2</v>
      </c>
      <c r="B1" t="s">
        <v>52</v>
      </c>
      <c r="C1" t="s">
        <v>53</v>
      </c>
      <c r="D1" t="s">
        <v>54</v>
      </c>
      <c r="E1" t="s">
        <v>15</v>
      </c>
      <c r="F1" t="s">
        <v>18</v>
      </c>
      <c r="G1" t="s">
        <v>19</v>
      </c>
      <c r="H1" t="s">
        <v>106</v>
      </c>
      <c r="I1" t="s">
        <v>21</v>
      </c>
      <c r="J1" s="6" t="s">
        <v>104</v>
      </c>
      <c r="K1" s="6" t="s">
        <v>105</v>
      </c>
      <c r="L1" t="s">
        <v>99</v>
      </c>
      <c r="M1" t="s">
        <v>46</v>
      </c>
      <c r="N1" t="s">
        <v>100</v>
      </c>
      <c r="O1" t="s">
        <v>101</v>
      </c>
      <c r="P1" t="s">
        <v>4</v>
      </c>
      <c r="Q1" t="s">
        <v>102</v>
      </c>
      <c r="R1" t="s">
        <v>108</v>
      </c>
      <c r="S1" t="s">
        <v>127</v>
      </c>
      <c r="T1" t="s">
        <v>128</v>
      </c>
      <c r="W1" s="2" t="s">
        <v>32</v>
      </c>
      <c r="X1" s="2" t="s">
        <v>53</v>
      </c>
      <c r="Y1" s="2" t="s">
        <v>54</v>
      </c>
      <c r="Z1" s="2" t="s">
        <v>15</v>
      </c>
      <c r="AA1" s="2" t="s">
        <v>18</v>
      </c>
      <c r="AB1" s="2" t="s">
        <v>19</v>
      </c>
      <c r="AC1" s="2" t="s">
        <v>106</v>
      </c>
      <c r="AD1" s="2" t="s">
        <v>21</v>
      </c>
      <c r="AE1" s="2" t="s">
        <v>104</v>
      </c>
      <c r="AF1" s="3" t="s">
        <v>105</v>
      </c>
    </row>
    <row r="2" spans="1:32" ht="15" thickBot="1" x14ac:dyDescent="0.4">
      <c r="A2" s="1">
        <v>40916</v>
      </c>
      <c r="B2">
        <v>5214</v>
      </c>
      <c r="C2">
        <v>5281</v>
      </c>
      <c r="D2">
        <v>1</v>
      </c>
      <c r="E2">
        <v>0</v>
      </c>
      <c r="F2">
        <v>0</v>
      </c>
      <c r="G2">
        <v>0</v>
      </c>
      <c r="H2">
        <v>4638</v>
      </c>
      <c r="I2">
        <v>5549</v>
      </c>
      <c r="J2">
        <v>0</v>
      </c>
      <c r="K2">
        <v>1</v>
      </c>
      <c r="L2">
        <f t="shared" ref="L2:L65" si="0">$W$2+SUMPRODUCT(C2:K2,$X$2:$AF$2)</f>
        <v>5757.9671499493561</v>
      </c>
      <c r="M2">
        <f t="shared" ref="M2:M65" si="1">L2-B2</f>
        <v>543.9671499493561</v>
      </c>
      <c r="N2">
        <f t="shared" ref="N2:N65" si="2">ABS(L2-B2)</f>
        <v>543.9671499493561</v>
      </c>
      <c r="O2" s="8">
        <f t="shared" ref="O2:O65" si="3">N2/B2</f>
        <v>0.10432818372638207</v>
      </c>
      <c r="P2">
        <v>1141</v>
      </c>
      <c r="Q2">
        <f>IF(M2&lt;0,-72*M2,M2*18)</f>
        <v>9791.4086990884098</v>
      </c>
      <c r="R2">
        <f>P2*18</f>
        <v>20538</v>
      </c>
      <c r="S2">
        <f>IF(M2&gt;0,M2,M2*2)</f>
        <v>543.9671499493561</v>
      </c>
      <c r="T2">
        <f>S2^2</f>
        <v>295900.26022402529</v>
      </c>
      <c r="W2" s="2">
        <v>204.43018800745764</v>
      </c>
      <c r="X2" s="2">
        <v>0.11018592497039408</v>
      </c>
      <c r="Y2" s="2">
        <v>872.73352828859697</v>
      </c>
      <c r="Z2" s="2">
        <v>0</v>
      </c>
      <c r="AA2" s="2">
        <v>751.28434215815105</v>
      </c>
      <c r="AB2" s="2">
        <v>714.98427415271965</v>
      </c>
      <c r="AC2" s="2">
        <v>0.55144734938274531</v>
      </c>
      <c r="AD2" s="2">
        <v>0.27776153495178918</v>
      </c>
      <c r="AE2" s="2">
        <v>257.20648310764045</v>
      </c>
      <c r="AF2" s="3">
        <v>0</v>
      </c>
    </row>
    <row r="3" spans="1:32" x14ac:dyDescent="0.35">
      <c r="A3" s="1">
        <v>40917</v>
      </c>
      <c r="B3">
        <v>4097</v>
      </c>
      <c r="C3">
        <v>5214</v>
      </c>
      <c r="D3">
        <v>0</v>
      </c>
      <c r="E3">
        <v>1</v>
      </c>
      <c r="F3">
        <v>0</v>
      </c>
      <c r="G3">
        <v>0</v>
      </c>
      <c r="H3">
        <v>4905</v>
      </c>
      <c r="I3">
        <v>4285</v>
      </c>
      <c r="J3">
        <v>0</v>
      </c>
      <c r="K3">
        <v>1</v>
      </c>
      <c r="L3">
        <f t="shared" si="0"/>
        <v>4673.9970267938743</v>
      </c>
      <c r="M3">
        <f t="shared" si="1"/>
        <v>576.99702679387428</v>
      </c>
      <c r="N3">
        <f t="shared" si="2"/>
        <v>576.99702679387428</v>
      </c>
      <c r="O3" s="8">
        <f t="shared" si="3"/>
        <v>0.14083403143614212</v>
      </c>
      <c r="P3">
        <v>1054</v>
      </c>
      <c r="Q3">
        <f t="shared" ref="Q3:Q66" si="4">IF(M3&lt;0,-72*M3,M3*18)</f>
        <v>10385.946482289737</v>
      </c>
      <c r="R3">
        <f t="shared" ref="R3:R66" si="5">P3*18</f>
        <v>18972</v>
      </c>
      <c r="S3">
        <f t="shared" ref="S3:S66" si="6">IF(M3&gt;0,M3,M3*2)</f>
        <v>576.99702679387428</v>
      </c>
      <c r="T3">
        <f t="shared" ref="T3:T66" si="7">S3^2</f>
        <v>332925.5689289709</v>
      </c>
    </row>
    <row r="4" spans="1:32" x14ac:dyDescent="0.35">
      <c r="A4" s="1">
        <v>40918</v>
      </c>
      <c r="B4">
        <v>3757</v>
      </c>
      <c r="C4">
        <v>4097</v>
      </c>
      <c r="D4">
        <v>0</v>
      </c>
      <c r="E4">
        <v>0</v>
      </c>
      <c r="F4">
        <v>0</v>
      </c>
      <c r="G4">
        <v>0</v>
      </c>
      <c r="H4">
        <v>4864</v>
      </c>
      <c r="I4">
        <v>3950</v>
      </c>
      <c r="J4">
        <v>0</v>
      </c>
      <c r="K4">
        <v>1</v>
      </c>
      <c r="L4">
        <f t="shared" si="0"/>
        <v>4435.2598930684026</v>
      </c>
      <c r="M4">
        <f t="shared" si="1"/>
        <v>678.25989306840256</v>
      </c>
      <c r="N4">
        <f t="shared" si="2"/>
        <v>678.25989306840256</v>
      </c>
      <c r="O4" s="8">
        <f t="shared" si="3"/>
        <v>0.18053231117072199</v>
      </c>
      <c r="P4">
        <v>1583</v>
      </c>
      <c r="Q4">
        <f t="shared" si="4"/>
        <v>12208.678075231246</v>
      </c>
      <c r="R4">
        <f t="shared" si="5"/>
        <v>28494</v>
      </c>
      <c r="S4">
        <f t="shared" si="6"/>
        <v>678.25989306840256</v>
      </c>
      <c r="T4">
        <f t="shared" si="7"/>
        <v>460036.48254516086</v>
      </c>
    </row>
    <row r="5" spans="1:32" x14ac:dyDescent="0.35">
      <c r="A5" s="1">
        <v>40919</v>
      </c>
      <c r="B5">
        <v>4307</v>
      </c>
      <c r="C5">
        <v>3757</v>
      </c>
      <c r="D5">
        <v>0</v>
      </c>
      <c r="E5">
        <v>0</v>
      </c>
      <c r="F5">
        <v>0</v>
      </c>
      <c r="G5">
        <v>0</v>
      </c>
      <c r="H5">
        <v>4356</v>
      </c>
      <c r="I5">
        <v>3996</v>
      </c>
      <c r="J5">
        <v>0</v>
      </c>
      <c r="K5">
        <v>1</v>
      </c>
      <c r="L5">
        <f t="shared" si="0"/>
        <v>4130.4384556998157</v>
      </c>
      <c r="M5">
        <f t="shared" si="1"/>
        <v>-176.56154430018432</v>
      </c>
      <c r="N5">
        <f t="shared" si="2"/>
        <v>176.56154430018432</v>
      </c>
      <c r="O5" s="8">
        <f t="shared" si="3"/>
        <v>4.0994089691243164E-2</v>
      </c>
      <c r="P5">
        <v>1321</v>
      </c>
      <c r="Q5">
        <f t="shared" si="4"/>
        <v>12712.431189613271</v>
      </c>
      <c r="R5">
        <f t="shared" si="5"/>
        <v>23778</v>
      </c>
      <c r="S5">
        <f t="shared" si="6"/>
        <v>-353.12308860036865</v>
      </c>
      <c r="T5">
        <f t="shared" si="7"/>
        <v>124695.9157026638</v>
      </c>
      <c r="W5" s="18" t="s">
        <v>131</v>
      </c>
      <c r="X5" s="18"/>
    </row>
    <row r="6" spans="1:32" x14ac:dyDescent="0.35">
      <c r="A6" s="1">
        <v>40920</v>
      </c>
      <c r="B6">
        <v>4380</v>
      </c>
      <c r="C6">
        <v>4307</v>
      </c>
      <c r="D6">
        <v>0</v>
      </c>
      <c r="E6">
        <v>0</v>
      </c>
      <c r="F6">
        <v>1</v>
      </c>
      <c r="G6">
        <v>0</v>
      </c>
      <c r="H6">
        <v>4053.6666666666665</v>
      </c>
      <c r="I6">
        <v>4413</v>
      </c>
      <c r="J6">
        <v>0</v>
      </c>
      <c r="K6">
        <v>1</v>
      </c>
      <c r="L6">
        <f t="shared" si="0"/>
        <v>4891.4307013698635</v>
      </c>
      <c r="M6">
        <f t="shared" si="1"/>
        <v>511.43070136986353</v>
      </c>
      <c r="N6">
        <f t="shared" si="2"/>
        <v>511.43070136986353</v>
      </c>
      <c r="O6" s="8">
        <f t="shared" si="3"/>
        <v>0.11676500031275423</v>
      </c>
      <c r="P6">
        <v>1155</v>
      </c>
      <c r="Q6">
        <f t="shared" si="4"/>
        <v>9205.7526246575435</v>
      </c>
      <c r="R6">
        <f t="shared" si="5"/>
        <v>20790</v>
      </c>
      <c r="S6">
        <f t="shared" si="6"/>
        <v>511.43070136986353</v>
      </c>
      <c r="T6">
        <f t="shared" si="7"/>
        <v>261561.36230367052</v>
      </c>
      <c r="W6" t="s">
        <v>103</v>
      </c>
      <c r="X6">
        <f>SUM(T2:T360)</f>
        <v>398642509.95695084</v>
      </c>
    </row>
    <row r="7" spans="1:32" x14ac:dyDescent="0.35">
      <c r="A7" s="1">
        <v>40921</v>
      </c>
      <c r="B7">
        <v>4075</v>
      </c>
      <c r="C7">
        <v>4380</v>
      </c>
      <c r="D7">
        <v>0</v>
      </c>
      <c r="E7">
        <v>0</v>
      </c>
      <c r="F7">
        <v>0</v>
      </c>
      <c r="G7">
        <v>1</v>
      </c>
      <c r="H7">
        <v>4148</v>
      </c>
      <c r="I7">
        <v>4220</v>
      </c>
      <c r="J7">
        <v>0</v>
      </c>
      <c r="K7">
        <v>1</v>
      </c>
      <c r="L7">
        <f t="shared" si="0"/>
        <v>4861.5860962666802</v>
      </c>
      <c r="M7">
        <f t="shared" si="1"/>
        <v>786.58609626668022</v>
      </c>
      <c r="N7">
        <f t="shared" si="2"/>
        <v>786.58609626668022</v>
      </c>
      <c r="O7" s="8">
        <f t="shared" si="3"/>
        <v>0.19302726288752889</v>
      </c>
      <c r="P7">
        <v>1876</v>
      </c>
      <c r="Q7">
        <f t="shared" si="4"/>
        <v>14158.549732800244</v>
      </c>
      <c r="R7">
        <f t="shared" si="5"/>
        <v>33768</v>
      </c>
      <c r="S7">
        <f t="shared" si="6"/>
        <v>786.58609626668022</v>
      </c>
      <c r="T7">
        <f t="shared" si="7"/>
        <v>618717.68684005516</v>
      </c>
      <c r="W7" t="s">
        <v>120</v>
      </c>
      <c r="X7">
        <f>COUNTIF(M2:M360,"&gt;0")</f>
        <v>266</v>
      </c>
    </row>
    <row r="8" spans="1:32" x14ac:dyDescent="0.35">
      <c r="A8" s="1">
        <v>40922</v>
      </c>
      <c r="B8">
        <v>4984</v>
      </c>
      <c r="C8">
        <v>4075</v>
      </c>
      <c r="D8">
        <v>1</v>
      </c>
      <c r="E8">
        <v>0</v>
      </c>
      <c r="F8">
        <v>0</v>
      </c>
      <c r="G8">
        <v>0</v>
      </c>
      <c r="H8">
        <v>4254</v>
      </c>
      <c r="I8">
        <v>5281</v>
      </c>
      <c r="J8">
        <v>0</v>
      </c>
      <c r="K8">
        <v>1</v>
      </c>
      <c r="L8">
        <f t="shared" si="0"/>
        <v>5338.8870509050075</v>
      </c>
      <c r="M8">
        <f t="shared" si="1"/>
        <v>354.88705090500753</v>
      </c>
      <c r="N8">
        <f t="shared" si="2"/>
        <v>354.88705090500753</v>
      </c>
      <c r="O8" s="8">
        <f t="shared" si="3"/>
        <v>7.1205267035515149E-2</v>
      </c>
      <c r="P8">
        <v>1360</v>
      </c>
      <c r="Q8">
        <f t="shared" si="4"/>
        <v>6387.9669162901355</v>
      </c>
      <c r="R8">
        <f t="shared" si="5"/>
        <v>24480</v>
      </c>
      <c r="S8">
        <f t="shared" si="6"/>
        <v>354.88705090500753</v>
      </c>
      <c r="T8">
        <f t="shared" si="7"/>
        <v>125944.8189000534</v>
      </c>
      <c r="W8" t="s">
        <v>119</v>
      </c>
      <c r="X8">
        <f>COUNTIF(M2:M360,"&lt;0")</f>
        <v>93</v>
      </c>
    </row>
    <row r="9" spans="1:32" x14ac:dyDescent="0.35">
      <c r="A9" s="1">
        <v>40923</v>
      </c>
      <c r="B9">
        <v>4625</v>
      </c>
      <c r="C9">
        <v>4984</v>
      </c>
      <c r="D9">
        <v>1</v>
      </c>
      <c r="E9">
        <v>0</v>
      </c>
      <c r="F9">
        <v>0</v>
      </c>
      <c r="G9">
        <v>0</v>
      </c>
      <c r="H9">
        <v>4479.666666666667</v>
      </c>
      <c r="I9">
        <v>5214</v>
      </c>
      <c r="J9">
        <v>0</v>
      </c>
      <c r="K9">
        <v>1</v>
      </c>
      <c r="L9">
        <f t="shared" si="0"/>
        <v>5544.8793190386987</v>
      </c>
      <c r="M9">
        <f t="shared" si="1"/>
        <v>919.87931903869867</v>
      </c>
      <c r="N9">
        <f t="shared" si="2"/>
        <v>919.87931903869867</v>
      </c>
      <c r="O9" s="8">
        <f t="shared" si="3"/>
        <v>0.198892825738097</v>
      </c>
      <c r="P9">
        <v>1708</v>
      </c>
      <c r="Q9">
        <f t="shared" si="4"/>
        <v>16557.827742696576</v>
      </c>
      <c r="R9">
        <f t="shared" si="5"/>
        <v>30744</v>
      </c>
      <c r="S9">
        <f t="shared" si="6"/>
        <v>919.87931903869867</v>
      </c>
      <c r="T9">
        <f t="shared" si="7"/>
        <v>846177.9615951</v>
      </c>
      <c r="W9" t="s">
        <v>129</v>
      </c>
      <c r="X9">
        <f>SUMIF(M2:M360,"&gt;0")</f>
        <v>184908.07785819893</v>
      </c>
    </row>
    <row r="10" spans="1:32" x14ac:dyDescent="0.35">
      <c r="A10" s="1">
        <v>40924</v>
      </c>
      <c r="B10">
        <v>3706</v>
      </c>
      <c r="C10">
        <v>4625</v>
      </c>
      <c r="D10">
        <v>0</v>
      </c>
      <c r="E10">
        <v>1</v>
      </c>
      <c r="F10">
        <v>0</v>
      </c>
      <c r="G10">
        <v>0</v>
      </c>
      <c r="H10">
        <v>4561.333333333333</v>
      </c>
      <c r="I10">
        <v>4097</v>
      </c>
      <c r="J10">
        <v>0</v>
      </c>
      <c r="K10">
        <v>1</v>
      </c>
      <c r="L10">
        <f t="shared" si="0"/>
        <v>4367.3642760108387</v>
      </c>
      <c r="M10">
        <f t="shared" si="1"/>
        <v>661.36427601083869</v>
      </c>
      <c r="N10">
        <f t="shared" si="2"/>
        <v>661.36427601083869</v>
      </c>
      <c r="O10" s="8">
        <f t="shared" si="3"/>
        <v>0.17845771074226624</v>
      </c>
      <c r="P10">
        <v>1589</v>
      </c>
      <c r="Q10">
        <f t="shared" si="4"/>
        <v>11904.556968195096</v>
      </c>
      <c r="R10">
        <f t="shared" si="5"/>
        <v>28602</v>
      </c>
      <c r="S10">
        <f t="shared" si="6"/>
        <v>661.36427601083869</v>
      </c>
      <c r="T10">
        <f t="shared" si="7"/>
        <v>437402.70558334084</v>
      </c>
      <c r="W10" t="s">
        <v>130</v>
      </c>
      <c r="X10">
        <f>SUMIF(M2:M360,"&lt;0")</f>
        <v>-46227.100984014702</v>
      </c>
    </row>
    <row r="11" spans="1:32" x14ac:dyDescent="0.35">
      <c r="A11" s="1">
        <v>40925</v>
      </c>
      <c r="B11">
        <v>3782</v>
      </c>
      <c r="C11">
        <v>3706</v>
      </c>
      <c r="D11">
        <v>0</v>
      </c>
      <c r="E11">
        <v>0</v>
      </c>
      <c r="F11">
        <v>0</v>
      </c>
      <c r="G11">
        <v>0</v>
      </c>
      <c r="H11">
        <v>4438.333333333333</v>
      </c>
      <c r="I11">
        <v>3757</v>
      </c>
      <c r="J11">
        <v>0</v>
      </c>
      <c r="K11">
        <v>1</v>
      </c>
      <c r="L11">
        <f t="shared" si="0"/>
        <v>4103.8364651053607</v>
      </c>
      <c r="M11">
        <f t="shared" si="1"/>
        <v>321.83646510536073</v>
      </c>
      <c r="N11">
        <f t="shared" si="2"/>
        <v>321.83646510536073</v>
      </c>
      <c r="O11" s="8">
        <f t="shared" si="3"/>
        <v>8.5096897172226529E-2</v>
      </c>
      <c r="P11">
        <v>1485</v>
      </c>
      <c r="Q11">
        <f t="shared" si="4"/>
        <v>5793.0563718964931</v>
      </c>
      <c r="R11">
        <f t="shared" si="5"/>
        <v>26730</v>
      </c>
      <c r="S11">
        <f t="shared" si="6"/>
        <v>321.83646510536073</v>
      </c>
      <c r="T11">
        <f t="shared" si="7"/>
        <v>103578.71027151408</v>
      </c>
    </row>
    <row r="12" spans="1:32" x14ac:dyDescent="0.35">
      <c r="A12" s="1">
        <v>40926</v>
      </c>
      <c r="B12">
        <v>4263</v>
      </c>
      <c r="C12">
        <v>3782</v>
      </c>
      <c r="D12">
        <v>0</v>
      </c>
      <c r="E12">
        <v>0</v>
      </c>
      <c r="F12">
        <v>0</v>
      </c>
      <c r="G12">
        <v>0</v>
      </c>
      <c r="H12">
        <v>4037.6666666666665</v>
      </c>
      <c r="I12">
        <v>4307</v>
      </c>
      <c r="J12">
        <v>0</v>
      </c>
      <c r="K12">
        <v>1</v>
      </c>
      <c r="L12">
        <f t="shared" si="0"/>
        <v>4044.0328683072416</v>
      </c>
      <c r="M12">
        <f t="shared" si="1"/>
        <v>-218.96713169275836</v>
      </c>
      <c r="N12">
        <f t="shared" si="2"/>
        <v>218.96713169275836</v>
      </c>
      <c r="O12" s="8">
        <f t="shared" si="3"/>
        <v>5.1364562911742517E-2</v>
      </c>
      <c r="P12">
        <v>1395</v>
      </c>
      <c r="Q12">
        <f t="shared" si="4"/>
        <v>15765.633481878602</v>
      </c>
      <c r="R12">
        <f t="shared" si="5"/>
        <v>25110</v>
      </c>
      <c r="S12">
        <f t="shared" si="6"/>
        <v>-437.93426338551672</v>
      </c>
      <c r="T12">
        <f t="shared" si="7"/>
        <v>191786.41904701514</v>
      </c>
    </row>
    <row r="13" spans="1:32" x14ac:dyDescent="0.35">
      <c r="A13" s="1">
        <v>40927</v>
      </c>
      <c r="B13">
        <v>3901</v>
      </c>
      <c r="C13">
        <v>4263</v>
      </c>
      <c r="D13">
        <v>0</v>
      </c>
      <c r="E13">
        <v>0</v>
      </c>
      <c r="F13">
        <v>1</v>
      </c>
      <c r="G13">
        <v>0</v>
      </c>
      <c r="H13">
        <v>3917</v>
      </c>
      <c r="I13">
        <v>4380</v>
      </c>
      <c r="J13">
        <v>0</v>
      </c>
      <c r="K13">
        <v>1</v>
      </c>
      <c r="L13">
        <f t="shared" si="0"/>
        <v>4802.0519189354482</v>
      </c>
      <c r="M13">
        <f t="shared" si="1"/>
        <v>901.05191893544816</v>
      </c>
      <c r="N13">
        <f t="shared" si="2"/>
        <v>901.05191893544816</v>
      </c>
      <c r="O13" s="8">
        <f t="shared" si="3"/>
        <v>0.2309797280019093</v>
      </c>
      <c r="P13">
        <v>1336</v>
      </c>
      <c r="Q13">
        <f t="shared" si="4"/>
        <v>16218.934540838067</v>
      </c>
      <c r="R13">
        <f t="shared" si="5"/>
        <v>24048</v>
      </c>
      <c r="S13">
        <f t="shared" si="6"/>
        <v>901.05191893544816</v>
      </c>
      <c r="T13">
        <f t="shared" si="7"/>
        <v>811894.56061725342</v>
      </c>
    </row>
    <row r="14" spans="1:32" x14ac:dyDescent="0.35">
      <c r="A14" s="1">
        <v>40928</v>
      </c>
      <c r="B14">
        <v>4376</v>
      </c>
      <c r="C14">
        <v>3901</v>
      </c>
      <c r="D14">
        <v>0</v>
      </c>
      <c r="E14">
        <v>0</v>
      </c>
      <c r="F14">
        <v>0</v>
      </c>
      <c r="G14">
        <v>1</v>
      </c>
      <c r="H14">
        <v>3982</v>
      </c>
      <c r="I14">
        <v>4075</v>
      </c>
      <c r="J14">
        <v>0</v>
      </c>
      <c r="K14">
        <v>1</v>
      </c>
      <c r="L14">
        <f t="shared" si="0"/>
        <v>4676.9913556403171</v>
      </c>
      <c r="M14">
        <f t="shared" si="1"/>
        <v>300.99135564031712</v>
      </c>
      <c r="N14">
        <f t="shared" si="2"/>
        <v>300.99135564031712</v>
      </c>
      <c r="O14" s="8">
        <f t="shared" si="3"/>
        <v>6.8782302477220544E-2</v>
      </c>
      <c r="P14">
        <v>1306</v>
      </c>
      <c r="Q14">
        <f t="shared" si="4"/>
        <v>5417.8444015257082</v>
      </c>
      <c r="R14">
        <f t="shared" si="5"/>
        <v>23508</v>
      </c>
      <c r="S14">
        <f t="shared" si="6"/>
        <v>300.99135564031712</v>
      </c>
      <c r="T14">
        <f t="shared" si="7"/>
        <v>90595.79617019587</v>
      </c>
      <c r="W14" s="18" t="s">
        <v>132</v>
      </c>
      <c r="X14" s="18"/>
    </row>
    <row r="15" spans="1:32" x14ac:dyDescent="0.35">
      <c r="A15" s="1">
        <v>40929</v>
      </c>
      <c r="B15">
        <v>5661</v>
      </c>
      <c r="C15">
        <v>4376</v>
      </c>
      <c r="D15">
        <v>1</v>
      </c>
      <c r="E15">
        <v>0</v>
      </c>
      <c r="F15">
        <v>0</v>
      </c>
      <c r="G15">
        <v>0</v>
      </c>
      <c r="H15">
        <v>4180</v>
      </c>
      <c r="I15">
        <v>4984</v>
      </c>
      <c r="J15">
        <v>0</v>
      </c>
      <c r="K15">
        <v>1</v>
      </c>
      <c r="L15">
        <f t="shared" si="0"/>
        <v>5248.7507345860913</v>
      </c>
      <c r="M15">
        <f t="shared" si="1"/>
        <v>-412.24926541390869</v>
      </c>
      <c r="N15">
        <f t="shared" si="2"/>
        <v>412.24926541390869</v>
      </c>
      <c r="O15" s="8">
        <f t="shared" si="3"/>
        <v>7.2822693060220572E-2</v>
      </c>
      <c r="P15">
        <v>633</v>
      </c>
      <c r="Q15">
        <f t="shared" si="4"/>
        <v>29681.947109801426</v>
      </c>
      <c r="R15">
        <f t="shared" si="5"/>
        <v>11394</v>
      </c>
      <c r="S15">
        <f t="shared" si="6"/>
        <v>-824.49853082781738</v>
      </c>
      <c r="T15">
        <f t="shared" si="7"/>
        <v>679797.82733722928</v>
      </c>
      <c r="W15" t="s">
        <v>120</v>
      </c>
      <c r="X15">
        <v>189</v>
      </c>
    </row>
    <row r="16" spans="1:32" x14ac:dyDescent="0.35">
      <c r="A16" s="1">
        <v>40930</v>
      </c>
      <c r="B16">
        <v>5299</v>
      </c>
      <c r="C16">
        <v>5661</v>
      </c>
      <c r="D16">
        <v>1</v>
      </c>
      <c r="E16">
        <v>0</v>
      </c>
      <c r="F16">
        <v>0</v>
      </c>
      <c r="G16">
        <v>0</v>
      </c>
      <c r="H16">
        <v>4646</v>
      </c>
      <c r="I16">
        <v>4625</v>
      </c>
      <c r="J16">
        <v>0</v>
      </c>
      <c r="K16">
        <v>1</v>
      </c>
      <c r="L16">
        <f t="shared" si="0"/>
        <v>5547.5977219377146</v>
      </c>
      <c r="M16">
        <f t="shared" si="1"/>
        <v>248.5977219377146</v>
      </c>
      <c r="N16">
        <f t="shared" si="2"/>
        <v>248.5977219377146</v>
      </c>
      <c r="O16" s="8">
        <f t="shared" si="3"/>
        <v>4.691408226792123E-2</v>
      </c>
      <c r="P16">
        <v>1060</v>
      </c>
      <c r="Q16">
        <f t="shared" si="4"/>
        <v>4474.7589948788627</v>
      </c>
      <c r="R16">
        <f t="shared" si="5"/>
        <v>19080</v>
      </c>
      <c r="S16">
        <f t="shared" si="6"/>
        <v>248.5977219377146</v>
      </c>
      <c r="T16">
        <f t="shared" si="7"/>
        <v>61800.827352621265</v>
      </c>
      <c r="W16" t="s">
        <v>119</v>
      </c>
      <c r="X16">
        <v>170</v>
      </c>
    </row>
    <row r="17" spans="1:24" x14ac:dyDescent="0.35">
      <c r="A17" s="1">
        <v>40931</v>
      </c>
      <c r="B17">
        <v>3587</v>
      </c>
      <c r="C17">
        <v>5299</v>
      </c>
      <c r="D17">
        <v>0</v>
      </c>
      <c r="E17">
        <v>1</v>
      </c>
      <c r="F17">
        <v>0</v>
      </c>
      <c r="G17">
        <v>0</v>
      </c>
      <c r="H17">
        <v>5112</v>
      </c>
      <c r="I17">
        <v>3706</v>
      </c>
      <c r="J17">
        <v>0</v>
      </c>
      <c r="K17">
        <v>1</v>
      </c>
      <c r="L17">
        <f t="shared" si="0"/>
        <v>4636.6885030015001</v>
      </c>
      <c r="M17">
        <f t="shared" si="1"/>
        <v>1049.6885030015001</v>
      </c>
      <c r="N17">
        <f t="shared" si="2"/>
        <v>1049.6885030015001</v>
      </c>
      <c r="O17" s="8">
        <f t="shared" si="3"/>
        <v>0.29263688402606636</v>
      </c>
      <c r="P17">
        <v>1593</v>
      </c>
      <c r="Q17">
        <f t="shared" si="4"/>
        <v>18894.393054027001</v>
      </c>
      <c r="R17">
        <f t="shared" si="5"/>
        <v>28674</v>
      </c>
      <c r="S17">
        <f t="shared" si="6"/>
        <v>1049.6885030015001</v>
      </c>
      <c r="T17">
        <f t="shared" si="7"/>
        <v>1101845.9533335301</v>
      </c>
      <c r="W17" t="s">
        <v>129</v>
      </c>
      <c r="X17">
        <v>91333.404780312878</v>
      </c>
    </row>
    <row r="18" spans="1:24" x14ac:dyDescent="0.35">
      <c r="A18" s="1">
        <v>40932</v>
      </c>
      <c r="B18">
        <v>3742</v>
      </c>
      <c r="C18">
        <v>3587</v>
      </c>
      <c r="D18">
        <v>0</v>
      </c>
      <c r="E18">
        <v>0</v>
      </c>
      <c r="F18">
        <v>0</v>
      </c>
      <c r="G18">
        <v>0</v>
      </c>
      <c r="H18">
        <v>4849</v>
      </c>
      <c r="I18">
        <v>3782</v>
      </c>
      <c r="J18">
        <v>0</v>
      </c>
      <c r="K18">
        <v>1</v>
      </c>
      <c r="L18">
        <f t="shared" si="0"/>
        <v>4324.1294232208593</v>
      </c>
      <c r="M18">
        <f t="shared" si="1"/>
        <v>582.12942322085928</v>
      </c>
      <c r="N18">
        <f t="shared" si="2"/>
        <v>582.12942322085928</v>
      </c>
      <c r="O18" s="8">
        <f t="shared" si="3"/>
        <v>0.15556638781957757</v>
      </c>
      <c r="P18">
        <v>1361</v>
      </c>
      <c r="Q18">
        <f t="shared" si="4"/>
        <v>10478.329617975467</v>
      </c>
      <c r="R18">
        <f t="shared" si="5"/>
        <v>24498</v>
      </c>
      <c r="S18">
        <f t="shared" si="6"/>
        <v>582.12942322085928</v>
      </c>
      <c r="T18">
        <f t="shared" si="7"/>
        <v>338874.66537945031</v>
      </c>
      <c r="W18" t="s">
        <v>130</v>
      </c>
      <c r="X18">
        <v>-91333.404780313402</v>
      </c>
    </row>
    <row r="19" spans="1:24" x14ac:dyDescent="0.35">
      <c r="A19" s="1">
        <v>40933</v>
      </c>
      <c r="B19">
        <v>3516</v>
      </c>
      <c r="C19">
        <v>3742</v>
      </c>
      <c r="D19">
        <v>0</v>
      </c>
      <c r="E19">
        <v>0</v>
      </c>
      <c r="F19">
        <v>0</v>
      </c>
      <c r="G19">
        <v>0</v>
      </c>
      <c r="H19">
        <v>4209.333333333333</v>
      </c>
      <c r="I19">
        <v>4263</v>
      </c>
      <c r="J19">
        <v>0</v>
      </c>
      <c r="K19">
        <v>1</v>
      </c>
      <c r="L19">
        <f t="shared" si="0"/>
        <v>4122.0690520812514</v>
      </c>
      <c r="M19">
        <f t="shared" si="1"/>
        <v>606.06905208125136</v>
      </c>
      <c r="N19">
        <f t="shared" si="2"/>
        <v>606.06905208125136</v>
      </c>
      <c r="O19" s="8">
        <f t="shared" si="3"/>
        <v>0.17237458819148219</v>
      </c>
      <c r="P19">
        <v>1881</v>
      </c>
      <c r="Q19">
        <f t="shared" si="4"/>
        <v>10909.242937462524</v>
      </c>
      <c r="R19">
        <f t="shared" si="5"/>
        <v>33858</v>
      </c>
      <c r="S19">
        <f t="shared" si="6"/>
        <v>606.06905208125136</v>
      </c>
      <c r="T19">
        <f t="shared" si="7"/>
        <v>367319.69589066657</v>
      </c>
    </row>
    <row r="20" spans="1:24" x14ac:dyDescent="0.35">
      <c r="A20" s="1">
        <v>40934</v>
      </c>
      <c r="B20">
        <v>3657</v>
      </c>
      <c r="C20">
        <v>3516</v>
      </c>
      <c r="D20">
        <v>0</v>
      </c>
      <c r="E20">
        <v>0</v>
      </c>
      <c r="F20">
        <v>1</v>
      </c>
      <c r="G20">
        <v>0</v>
      </c>
      <c r="H20">
        <v>3615</v>
      </c>
      <c r="I20">
        <v>3901</v>
      </c>
      <c r="J20">
        <v>0</v>
      </c>
      <c r="K20">
        <v>1</v>
      </c>
      <c r="L20">
        <f t="shared" si="0"/>
        <v>4420.1581582270674</v>
      </c>
      <c r="M20">
        <f t="shared" si="1"/>
        <v>763.15815822706736</v>
      </c>
      <c r="N20">
        <f t="shared" si="2"/>
        <v>763.15815822706736</v>
      </c>
      <c r="O20" s="8">
        <f t="shared" si="3"/>
        <v>0.20868421061719097</v>
      </c>
      <c r="P20">
        <v>1534</v>
      </c>
      <c r="Q20">
        <f t="shared" si="4"/>
        <v>13736.846848087212</v>
      </c>
      <c r="R20">
        <f t="shared" si="5"/>
        <v>27612</v>
      </c>
      <c r="S20">
        <f t="shared" si="6"/>
        <v>763.15815822706736</v>
      </c>
      <c r="T20">
        <f t="shared" si="7"/>
        <v>582410.3744685296</v>
      </c>
    </row>
    <row r="21" spans="1:24" x14ac:dyDescent="0.35">
      <c r="A21" s="1">
        <v>40935</v>
      </c>
      <c r="B21">
        <v>4107</v>
      </c>
      <c r="C21">
        <v>3657</v>
      </c>
      <c r="D21">
        <v>0</v>
      </c>
      <c r="E21">
        <v>0</v>
      </c>
      <c r="F21">
        <v>0</v>
      </c>
      <c r="G21">
        <v>1</v>
      </c>
      <c r="H21">
        <v>3638.3333333333335</v>
      </c>
      <c r="I21">
        <v>4376</v>
      </c>
      <c r="J21">
        <v>0</v>
      </c>
      <c r="K21">
        <v>1</v>
      </c>
      <c r="L21">
        <f t="shared" si="0"/>
        <v>4544.1981395634921</v>
      </c>
      <c r="M21">
        <f t="shared" si="1"/>
        <v>437.19813956349208</v>
      </c>
      <c r="N21">
        <f t="shared" si="2"/>
        <v>437.19813956349208</v>
      </c>
      <c r="O21" s="8">
        <f t="shared" si="3"/>
        <v>0.10645194535268859</v>
      </c>
      <c r="P21">
        <v>1444</v>
      </c>
      <c r="Q21">
        <f t="shared" si="4"/>
        <v>7869.5665121428574</v>
      </c>
      <c r="R21">
        <f t="shared" si="5"/>
        <v>25992</v>
      </c>
      <c r="S21">
        <f t="shared" si="6"/>
        <v>437.19813956349208</v>
      </c>
      <c r="T21">
        <f t="shared" si="7"/>
        <v>191142.21323777869</v>
      </c>
    </row>
    <row r="22" spans="1:24" x14ac:dyDescent="0.35">
      <c r="A22" s="1">
        <v>40936</v>
      </c>
      <c r="B22">
        <v>5166</v>
      </c>
      <c r="C22">
        <v>4107</v>
      </c>
      <c r="D22">
        <v>1</v>
      </c>
      <c r="E22">
        <v>0</v>
      </c>
      <c r="F22">
        <v>0</v>
      </c>
      <c r="G22">
        <v>0</v>
      </c>
      <c r="H22">
        <v>3760</v>
      </c>
      <c r="I22">
        <v>5661</v>
      </c>
      <c r="J22">
        <v>0</v>
      </c>
      <c r="K22">
        <v>1</v>
      </c>
      <c r="L22">
        <f t="shared" si="0"/>
        <v>5175.5473931906636</v>
      </c>
      <c r="M22">
        <f t="shared" si="1"/>
        <v>9.5473931906635698</v>
      </c>
      <c r="N22">
        <f t="shared" si="2"/>
        <v>9.5473931906635698</v>
      </c>
      <c r="O22" s="8">
        <f t="shared" si="3"/>
        <v>1.8481210202600793E-3</v>
      </c>
      <c r="P22">
        <v>1173</v>
      </c>
      <c r="Q22">
        <f t="shared" si="4"/>
        <v>171.85307743194426</v>
      </c>
      <c r="R22">
        <f t="shared" si="5"/>
        <v>21114</v>
      </c>
      <c r="S22">
        <f t="shared" si="6"/>
        <v>9.5473931906635698</v>
      </c>
      <c r="T22">
        <f t="shared" si="7"/>
        <v>91.152716737129097</v>
      </c>
    </row>
    <row r="23" spans="1:24" x14ac:dyDescent="0.35">
      <c r="A23" s="1">
        <v>40937</v>
      </c>
      <c r="B23">
        <v>5031</v>
      </c>
      <c r="C23">
        <v>5166</v>
      </c>
      <c r="D23">
        <v>1</v>
      </c>
      <c r="E23">
        <v>0</v>
      </c>
      <c r="F23">
        <v>0</v>
      </c>
      <c r="G23">
        <v>0</v>
      </c>
      <c r="H23">
        <v>4310</v>
      </c>
      <c r="I23">
        <v>5299</v>
      </c>
      <c r="J23">
        <v>1</v>
      </c>
      <c r="K23">
        <v>1</v>
      </c>
      <c r="L23">
        <f t="shared" si="0"/>
        <v>5752.1871373499134</v>
      </c>
      <c r="M23">
        <f t="shared" si="1"/>
        <v>721.18713734991343</v>
      </c>
      <c r="N23">
        <f t="shared" si="2"/>
        <v>721.18713734991343</v>
      </c>
      <c r="O23" s="8">
        <f t="shared" si="3"/>
        <v>0.14334866574237992</v>
      </c>
      <c r="P23">
        <v>1311</v>
      </c>
      <c r="Q23">
        <f t="shared" si="4"/>
        <v>12981.368472298442</v>
      </c>
      <c r="R23">
        <f t="shared" si="5"/>
        <v>23598</v>
      </c>
      <c r="S23">
        <f t="shared" si="6"/>
        <v>721.18713734991343</v>
      </c>
      <c r="T23">
        <f t="shared" si="7"/>
        <v>520110.88707896287</v>
      </c>
    </row>
    <row r="24" spans="1:24" x14ac:dyDescent="0.35">
      <c r="A24" s="1">
        <v>40938</v>
      </c>
      <c r="B24">
        <v>3241</v>
      </c>
      <c r="C24">
        <v>5031</v>
      </c>
      <c r="D24">
        <v>0</v>
      </c>
      <c r="E24">
        <v>1</v>
      </c>
      <c r="F24">
        <v>0</v>
      </c>
      <c r="G24">
        <v>0</v>
      </c>
      <c r="H24">
        <v>4768</v>
      </c>
      <c r="I24">
        <v>3587</v>
      </c>
      <c r="J24">
        <v>1</v>
      </c>
      <c r="K24">
        <v>1</v>
      </c>
      <c r="L24">
        <f t="shared" si="0"/>
        <v>4641.6136473701472</v>
      </c>
      <c r="M24">
        <f t="shared" si="1"/>
        <v>1400.6136473701472</v>
      </c>
      <c r="N24">
        <f t="shared" si="2"/>
        <v>1400.6136473701472</v>
      </c>
      <c r="O24" s="8">
        <f t="shared" si="3"/>
        <v>0.43215478166311239</v>
      </c>
      <c r="P24">
        <v>1942</v>
      </c>
      <c r="Q24">
        <f t="shared" si="4"/>
        <v>25211.045652662651</v>
      </c>
      <c r="R24">
        <f t="shared" si="5"/>
        <v>34956</v>
      </c>
      <c r="S24">
        <f t="shared" si="6"/>
        <v>1400.6136473701472</v>
      </c>
      <c r="T24">
        <f t="shared" si="7"/>
        <v>1961718.5891995069</v>
      </c>
    </row>
    <row r="25" spans="1:24" x14ac:dyDescent="0.35">
      <c r="A25" s="1">
        <v>40939</v>
      </c>
      <c r="B25">
        <v>3794</v>
      </c>
      <c r="C25">
        <v>3241</v>
      </c>
      <c r="D25">
        <v>0</v>
      </c>
      <c r="E25">
        <v>0</v>
      </c>
      <c r="F25">
        <v>0</v>
      </c>
      <c r="G25">
        <v>0</v>
      </c>
      <c r="H25">
        <v>4479.333333333333</v>
      </c>
      <c r="I25">
        <v>3742</v>
      </c>
      <c r="J25">
        <v>1</v>
      </c>
      <c r="K25">
        <v>1</v>
      </c>
      <c r="L25">
        <f t="shared" si="0"/>
        <v>4328.2494114021838</v>
      </c>
      <c r="M25">
        <f t="shared" si="1"/>
        <v>534.2494114021838</v>
      </c>
      <c r="N25">
        <f t="shared" si="2"/>
        <v>534.2494114021838</v>
      </c>
      <c r="O25" s="8">
        <f t="shared" si="3"/>
        <v>0.14081428871960563</v>
      </c>
      <c r="P25">
        <v>1287</v>
      </c>
      <c r="Q25">
        <f t="shared" si="4"/>
        <v>9616.4894052393083</v>
      </c>
      <c r="R25">
        <f t="shared" si="5"/>
        <v>23166</v>
      </c>
      <c r="S25">
        <f t="shared" si="6"/>
        <v>534.2494114021838</v>
      </c>
      <c r="T25">
        <f t="shared" si="7"/>
        <v>285422.43358357984</v>
      </c>
    </row>
    <row r="26" spans="1:24" x14ac:dyDescent="0.35">
      <c r="A26" s="1">
        <v>40940</v>
      </c>
      <c r="B26">
        <v>3987</v>
      </c>
      <c r="C26">
        <v>3794</v>
      </c>
      <c r="D26">
        <v>0</v>
      </c>
      <c r="E26">
        <v>0</v>
      </c>
      <c r="F26">
        <v>0</v>
      </c>
      <c r="G26">
        <v>0</v>
      </c>
      <c r="H26">
        <v>4022</v>
      </c>
      <c r="I26">
        <v>3516</v>
      </c>
      <c r="J26">
        <v>0</v>
      </c>
      <c r="K26">
        <v>1</v>
      </c>
      <c r="L26">
        <f t="shared" si="0"/>
        <v>3817.0063834530251</v>
      </c>
      <c r="M26">
        <f t="shared" si="1"/>
        <v>-169.99361654697486</v>
      </c>
      <c r="N26">
        <f t="shared" si="2"/>
        <v>169.99361654697486</v>
      </c>
      <c r="O26" s="8">
        <f t="shared" si="3"/>
        <v>4.2636974303229214E-2</v>
      </c>
      <c r="P26">
        <v>949</v>
      </c>
      <c r="Q26">
        <f t="shared" si="4"/>
        <v>12239.54039138219</v>
      </c>
      <c r="R26">
        <f t="shared" si="5"/>
        <v>17082</v>
      </c>
      <c r="S26">
        <f t="shared" si="6"/>
        <v>-339.98723309394973</v>
      </c>
      <c r="T26">
        <f t="shared" si="7"/>
        <v>115591.3186668797</v>
      </c>
    </row>
    <row r="27" spans="1:24" x14ac:dyDescent="0.35">
      <c r="A27" s="1">
        <v>40941</v>
      </c>
      <c r="B27">
        <v>3841</v>
      </c>
      <c r="C27">
        <v>3987</v>
      </c>
      <c r="D27">
        <v>0</v>
      </c>
      <c r="E27">
        <v>0</v>
      </c>
      <c r="F27">
        <v>1</v>
      </c>
      <c r="G27">
        <v>0</v>
      </c>
      <c r="H27">
        <v>3674</v>
      </c>
      <c r="I27">
        <v>3657</v>
      </c>
      <c r="J27">
        <v>0</v>
      </c>
      <c r="K27">
        <v>1</v>
      </c>
      <c r="L27">
        <f t="shared" si="0"/>
        <v>4436.8173079734688</v>
      </c>
      <c r="M27">
        <f t="shared" si="1"/>
        <v>595.81730797346881</v>
      </c>
      <c r="N27">
        <f t="shared" si="2"/>
        <v>595.81730797346881</v>
      </c>
      <c r="O27" s="8">
        <f t="shared" si="3"/>
        <v>0.15512036135732071</v>
      </c>
      <c r="P27">
        <v>1223</v>
      </c>
      <c r="Q27">
        <f t="shared" si="4"/>
        <v>10724.711543522439</v>
      </c>
      <c r="R27">
        <f t="shared" si="5"/>
        <v>22014</v>
      </c>
      <c r="S27">
        <f t="shared" si="6"/>
        <v>595.81730797346881</v>
      </c>
      <c r="T27">
        <f t="shared" si="7"/>
        <v>354998.26448075136</v>
      </c>
    </row>
    <row r="28" spans="1:24" x14ac:dyDescent="0.35">
      <c r="A28" s="1">
        <v>40942</v>
      </c>
      <c r="B28">
        <v>4489</v>
      </c>
      <c r="C28">
        <v>3841</v>
      </c>
      <c r="D28">
        <v>0</v>
      </c>
      <c r="E28">
        <v>0</v>
      </c>
      <c r="F28">
        <v>0</v>
      </c>
      <c r="G28">
        <v>1</v>
      </c>
      <c r="H28">
        <v>3874</v>
      </c>
      <c r="I28">
        <v>4107</v>
      </c>
      <c r="J28">
        <v>0</v>
      </c>
      <c r="K28">
        <v>1</v>
      </c>
      <c r="L28">
        <f t="shared" si="0"/>
        <v>4619.7122555272135</v>
      </c>
      <c r="M28">
        <f t="shared" si="1"/>
        <v>130.71225552721353</v>
      </c>
      <c r="N28">
        <f t="shared" si="2"/>
        <v>130.71225552721353</v>
      </c>
      <c r="O28" s="8">
        <f t="shared" si="3"/>
        <v>2.9118346074228901E-2</v>
      </c>
      <c r="P28">
        <v>988</v>
      </c>
      <c r="Q28">
        <f t="shared" si="4"/>
        <v>2352.8205994898435</v>
      </c>
      <c r="R28">
        <f t="shared" si="5"/>
        <v>17784</v>
      </c>
      <c r="S28">
        <f t="shared" si="6"/>
        <v>130.71225552721353</v>
      </c>
      <c r="T28">
        <f t="shared" si="7"/>
        <v>17085.693745011562</v>
      </c>
    </row>
    <row r="29" spans="1:24" x14ac:dyDescent="0.35">
      <c r="A29" s="1">
        <v>40943</v>
      </c>
      <c r="B29">
        <v>5628</v>
      </c>
      <c r="C29">
        <v>4489</v>
      </c>
      <c r="D29">
        <v>1</v>
      </c>
      <c r="E29">
        <v>0</v>
      </c>
      <c r="F29">
        <v>0</v>
      </c>
      <c r="G29">
        <v>0</v>
      </c>
      <c r="H29">
        <v>4105.666666666667</v>
      </c>
      <c r="I29">
        <v>5166</v>
      </c>
      <c r="J29">
        <v>0</v>
      </c>
      <c r="K29">
        <v>1</v>
      </c>
      <c r="L29">
        <f t="shared" si="0"/>
        <v>5270.7634238315213</v>
      </c>
      <c r="M29">
        <f t="shared" si="1"/>
        <v>-357.23657616847868</v>
      </c>
      <c r="N29">
        <f t="shared" si="2"/>
        <v>357.23657616847868</v>
      </c>
      <c r="O29" s="8">
        <f t="shared" si="3"/>
        <v>6.3474871387434018E-2</v>
      </c>
      <c r="P29">
        <v>946</v>
      </c>
      <c r="Q29">
        <f t="shared" si="4"/>
        <v>25721.033484130465</v>
      </c>
      <c r="R29">
        <f t="shared" si="5"/>
        <v>17028</v>
      </c>
      <c r="S29">
        <f t="shared" si="6"/>
        <v>-714.47315233695736</v>
      </c>
      <c r="T29">
        <f t="shared" si="7"/>
        <v>510471.88541030907</v>
      </c>
    </row>
    <row r="30" spans="1:24" x14ac:dyDescent="0.35">
      <c r="A30" s="1">
        <v>40944</v>
      </c>
      <c r="B30">
        <v>4295</v>
      </c>
      <c r="C30">
        <v>5628</v>
      </c>
      <c r="D30">
        <v>1</v>
      </c>
      <c r="E30">
        <v>0</v>
      </c>
      <c r="F30">
        <v>0</v>
      </c>
      <c r="G30">
        <v>0</v>
      </c>
      <c r="H30">
        <v>4652.666666666667</v>
      </c>
      <c r="I30">
        <v>5031</v>
      </c>
      <c r="J30">
        <v>0</v>
      </c>
      <c r="K30">
        <v>1</v>
      </c>
      <c r="L30">
        <f t="shared" si="0"/>
        <v>5660.4090852666704</v>
      </c>
      <c r="M30">
        <f t="shared" si="1"/>
        <v>1365.4090852666704</v>
      </c>
      <c r="N30">
        <f t="shared" si="2"/>
        <v>1365.4090852666704</v>
      </c>
      <c r="O30" s="8">
        <f t="shared" si="3"/>
        <v>0.31790665547535985</v>
      </c>
      <c r="P30">
        <v>1698</v>
      </c>
      <c r="Q30">
        <f t="shared" si="4"/>
        <v>24577.363534800068</v>
      </c>
      <c r="R30">
        <f t="shared" si="5"/>
        <v>30564</v>
      </c>
      <c r="S30">
        <f t="shared" si="6"/>
        <v>1365.4090852666704</v>
      </c>
      <c r="T30">
        <f t="shared" si="7"/>
        <v>1864341.9701287658</v>
      </c>
    </row>
    <row r="31" spans="1:24" x14ac:dyDescent="0.35">
      <c r="A31" s="1">
        <v>40945</v>
      </c>
      <c r="B31">
        <v>3259</v>
      </c>
      <c r="C31">
        <v>4295</v>
      </c>
      <c r="D31">
        <v>0</v>
      </c>
      <c r="E31">
        <v>1</v>
      </c>
      <c r="F31">
        <v>0</v>
      </c>
      <c r="G31">
        <v>0</v>
      </c>
      <c r="H31">
        <v>4804</v>
      </c>
      <c r="I31">
        <v>3241</v>
      </c>
      <c r="J31">
        <v>0</v>
      </c>
      <c r="K31">
        <v>1</v>
      </c>
      <c r="L31">
        <f t="shared" si="0"/>
        <v>4227.0569369687573</v>
      </c>
      <c r="M31">
        <f t="shared" si="1"/>
        <v>968.05693696875733</v>
      </c>
      <c r="N31">
        <f t="shared" si="2"/>
        <v>968.05693696875733</v>
      </c>
      <c r="O31" s="8">
        <f t="shared" si="3"/>
        <v>0.29704109756635694</v>
      </c>
      <c r="P31">
        <v>1738</v>
      </c>
      <c r="Q31">
        <f t="shared" si="4"/>
        <v>17425.024865437634</v>
      </c>
      <c r="R31">
        <f t="shared" si="5"/>
        <v>31284</v>
      </c>
      <c r="S31">
        <f t="shared" si="6"/>
        <v>968.05693696875733</v>
      </c>
      <c r="T31">
        <f t="shared" si="7"/>
        <v>937134.2332133326</v>
      </c>
    </row>
    <row r="32" spans="1:24" x14ac:dyDescent="0.35">
      <c r="A32" s="1">
        <v>40946</v>
      </c>
      <c r="B32">
        <v>3582</v>
      </c>
      <c r="C32">
        <v>3259</v>
      </c>
      <c r="D32">
        <v>0</v>
      </c>
      <c r="E32">
        <v>0</v>
      </c>
      <c r="F32">
        <v>0</v>
      </c>
      <c r="G32">
        <v>0</v>
      </c>
      <c r="H32">
        <v>4394</v>
      </c>
      <c r="I32">
        <v>3794</v>
      </c>
      <c r="J32">
        <v>0</v>
      </c>
      <c r="K32">
        <v>1</v>
      </c>
      <c r="L32">
        <f t="shared" si="0"/>
        <v>4040.4130342808426</v>
      </c>
      <c r="M32">
        <f t="shared" si="1"/>
        <v>458.41303428084257</v>
      </c>
      <c r="N32">
        <f t="shared" si="2"/>
        <v>458.41303428084257</v>
      </c>
      <c r="O32" s="8">
        <f t="shared" si="3"/>
        <v>0.12797683815768915</v>
      </c>
      <c r="P32">
        <v>1186</v>
      </c>
      <c r="Q32">
        <f t="shared" si="4"/>
        <v>8251.4346170551653</v>
      </c>
      <c r="R32">
        <f t="shared" si="5"/>
        <v>21348</v>
      </c>
      <c r="S32">
        <f t="shared" si="6"/>
        <v>458.41303428084257</v>
      </c>
      <c r="T32">
        <f t="shared" si="7"/>
        <v>210142.50999856894</v>
      </c>
    </row>
    <row r="33" spans="1:20" x14ac:dyDescent="0.35">
      <c r="A33" s="1">
        <v>40947</v>
      </c>
      <c r="B33">
        <v>3878</v>
      </c>
      <c r="C33">
        <v>3582</v>
      </c>
      <c r="D33">
        <v>0</v>
      </c>
      <c r="E33">
        <v>0</v>
      </c>
      <c r="F33">
        <v>0</v>
      </c>
      <c r="G33">
        <v>0</v>
      </c>
      <c r="H33">
        <v>3712</v>
      </c>
      <c r="I33">
        <v>3987</v>
      </c>
      <c r="J33">
        <v>0</v>
      </c>
      <c r="K33">
        <v>1</v>
      </c>
      <c r="L33">
        <f t="shared" si="0"/>
        <v>3753.5239720129434</v>
      </c>
      <c r="M33">
        <f t="shared" si="1"/>
        <v>-124.47602798705657</v>
      </c>
      <c r="N33">
        <f t="shared" si="2"/>
        <v>124.47602798705657</v>
      </c>
      <c r="O33" s="8">
        <f t="shared" si="3"/>
        <v>3.2097995870824285E-2</v>
      </c>
      <c r="P33">
        <v>1060</v>
      </c>
      <c r="Q33">
        <f t="shared" si="4"/>
        <v>8962.2740150680729</v>
      </c>
      <c r="R33">
        <f t="shared" si="5"/>
        <v>19080</v>
      </c>
      <c r="S33">
        <f t="shared" si="6"/>
        <v>-248.95205597411314</v>
      </c>
      <c r="T33">
        <f t="shared" si="7"/>
        <v>61977.126173737961</v>
      </c>
    </row>
    <row r="34" spans="1:20" x14ac:dyDescent="0.35">
      <c r="A34" s="1">
        <v>40948</v>
      </c>
      <c r="B34">
        <v>4423</v>
      </c>
      <c r="C34">
        <v>3878</v>
      </c>
      <c r="D34">
        <v>0</v>
      </c>
      <c r="E34">
        <v>0</v>
      </c>
      <c r="F34">
        <v>1</v>
      </c>
      <c r="G34">
        <v>0</v>
      </c>
      <c r="H34">
        <v>3573</v>
      </c>
      <c r="I34">
        <v>3841</v>
      </c>
      <c r="J34">
        <v>0</v>
      </c>
      <c r="K34">
        <v>1</v>
      </c>
      <c r="L34">
        <f t="shared" si="0"/>
        <v>4420.2189822951677</v>
      </c>
      <c r="M34">
        <f t="shared" si="1"/>
        <v>-2.7810177048322657</v>
      </c>
      <c r="N34">
        <f t="shared" si="2"/>
        <v>2.7810177048322657</v>
      </c>
      <c r="O34" s="8">
        <f t="shared" si="3"/>
        <v>6.2876276392318919E-4</v>
      </c>
      <c r="P34">
        <v>570</v>
      </c>
      <c r="Q34">
        <f t="shared" si="4"/>
        <v>200.23327474792313</v>
      </c>
      <c r="R34">
        <f t="shared" si="5"/>
        <v>10260</v>
      </c>
      <c r="S34">
        <f t="shared" si="6"/>
        <v>-5.5620354096645315</v>
      </c>
      <c r="T34">
        <f t="shared" si="7"/>
        <v>30.936237898362091</v>
      </c>
    </row>
    <row r="35" spans="1:20" x14ac:dyDescent="0.35">
      <c r="A35" s="1">
        <v>40949</v>
      </c>
      <c r="B35">
        <v>4431</v>
      </c>
      <c r="C35">
        <v>4423</v>
      </c>
      <c r="D35">
        <v>0</v>
      </c>
      <c r="E35">
        <v>0</v>
      </c>
      <c r="F35">
        <v>0</v>
      </c>
      <c r="G35">
        <v>1</v>
      </c>
      <c r="H35">
        <v>3961</v>
      </c>
      <c r="I35">
        <v>4489</v>
      </c>
      <c r="J35">
        <v>0</v>
      </c>
      <c r="K35">
        <v>1</v>
      </c>
      <c r="L35">
        <f t="shared" si="0"/>
        <v>4837.9212896078661</v>
      </c>
      <c r="M35">
        <f t="shared" si="1"/>
        <v>406.92128960786613</v>
      </c>
      <c r="N35">
        <f t="shared" si="2"/>
        <v>406.92128960786613</v>
      </c>
      <c r="O35" s="8">
        <f t="shared" si="3"/>
        <v>9.1835091312991682E-2</v>
      </c>
      <c r="P35">
        <v>929</v>
      </c>
      <c r="Q35">
        <f t="shared" si="4"/>
        <v>7324.5832129415903</v>
      </c>
      <c r="R35">
        <f t="shared" si="5"/>
        <v>16722</v>
      </c>
      <c r="S35">
        <f t="shared" si="6"/>
        <v>406.92128960786613</v>
      </c>
      <c r="T35">
        <f t="shared" si="7"/>
        <v>165584.93593612887</v>
      </c>
    </row>
    <row r="36" spans="1:20" x14ac:dyDescent="0.35">
      <c r="A36" s="1">
        <v>40950</v>
      </c>
      <c r="B36">
        <v>5229</v>
      </c>
      <c r="C36">
        <v>4431</v>
      </c>
      <c r="D36">
        <v>1</v>
      </c>
      <c r="E36">
        <v>0</v>
      </c>
      <c r="F36">
        <v>0</v>
      </c>
      <c r="G36">
        <v>0</v>
      </c>
      <c r="H36">
        <v>4244</v>
      </c>
      <c r="I36">
        <v>5628</v>
      </c>
      <c r="J36">
        <v>0</v>
      </c>
      <c r="K36">
        <v>1</v>
      </c>
      <c r="L36">
        <f t="shared" si="0"/>
        <v>5468.9820193289115</v>
      </c>
      <c r="M36">
        <f t="shared" si="1"/>
        <v>239.98201932891152</v>
      </c>
      <c r="N36">
        <f t="shared" si="2"/>
        <v>239.98201932891152</v>
      </c>
      <c r="O36" s="8">
        <f t="shared" si="3"/>
        <v>4.5894438578870059E-2</v>
      </c>
      <c r="P36">
        <v>1130</v>
      </c>
      <c r="Q36">
        <f t="shared" si="4"/>
        <v>4319.6763479204074</v>
      </c>
      <c r="R36">
        <f t="shared" si="5"/>
        <v>20340</v>
      </c>
      <c r="S36">
        <f t="shared" si="6"/>
        <v>239.98201932891152</v>
      </c>
      <c r="T36">
        <f t="shared" si="7"/>
        <v>57591.369601182065</v>
      </c>
    </row>
    <row r="37" spans="1:20" x14ac:dyDescent="0.35">
      <c r="A37" s="1">
        <v>40951</v>
      </c>
      <c r="B37">
        <v>5357</v>
      </c>
      <c r="C37">
        <v>5229</v>
      </c>
      <c r="D37">
        <v>1</v>
      </c>
      <c r="E37">
        <v>0</v>
      </c>
      <c r="F37">
        <v>0</v>
      </c>
      <c r="G37">
        <v>0</v>
      </c>
      <c r="H37">
        <v>4694.333333333333</v>
      </c>
      <c r="I37">
        <v>4295</v>
      </c>
      <c r="J37">
        <v>0</v>
      </c>
      <c r="K37">
        <v>1</v>
      </c>
      <c r="L37">
        <f t="shared" si="0"/>
        <v>5434.9893843699138</v>
      </c>
      <c r="M37">
        <f t="shared" si="1"/>
        <v>77.989384369913751</v>
      </c>
      <c r="N37">
        <f t="shared" si="2"/>
        <v>77.989384369913751</v>
      </c>
      <c r="O37" s="8">
        <f t="shared" si="3"/>
        <v>1.4558406639894297E-2</v>
      </c>
      <c r="P37">
        <v>831</v>
      </c>
      <c r="Q37">
        <f t="shared" si="4"/>
        <v>1403.8089186584475</v>
      </c>
      <c r="R37">
        <f t="shared" si="5"/>
        <v>14958</v>
      </c>
      <c r="S37">
        <f t="shared" si="6"/>
        <v>77.989384369913751</v>
      </c>
      <c r="T37">
        <f t="shared" si="7"/>
        <v>6082.3440743981473</v>
      </c>
    </row>
    <row r="38" spans="1:20" x14ac:dyDescent="0.35">
      <c r="A38" s="1">
        <v>40952</v>
      </c>
      <c r="B38">
        <v>4260</v>
      </c>
      <c r="C38">
        <v>5357</v>
      </c>
      <c r="D38">
        <v>0</v>
      </c>
      <c r="E38">
        <v>1</v>
      </c>
      <c r="F38">
        <v>0</v>
      </c>
      <c r="G38">
        <v>0</v>
      </c>
      <c r="H38">
        <v>5005.666666666667</v>
      </c>
      <c r="I38">
        <v>3259</v>
      </c>
      <c r="J38">
        <v>0</v>
      </c>
      <c r="K38">
        <v>1</v>
      </c>
      <c r="L38">
        <f t="shared" si="0"/>
        <v>4460.2826457086348</v>
      </c>
      <c r="M38">
        <f t="shared" si="1"/>
        <v>200.28264570863485</v>
      </c>
      <c r="N38">
        <f t="shared" si="2"/>
        <v>200.28264570863485</v>
      </c>
      <c r="O38" s="8">
        <f t="shared" si="3"/>
        <v>4.7014705565407239E-2</v>
      </c>
      <c r="P38">
        <v>1527</v>
      </c>
      <c r="Q38">
        <f t="shared" si="4"/>
        <v>3605.0876227554272</v>
      </c>
      <c r="R38">
        <f t="shared" si="5"/>
        <v>27486</v>
      </c>
      <c r="S38">
        <f t="shared" si="6"/>
        <v>200.28264570863485</v>
      </c>
      <c r="T38">
        <f t="shared" si="7"/>
        <v>40113.138172050545</v>
      </c>
    </row>
    <row r="39" spans="1:20" x14ac:dyDescent="0.35">
      <c r="A39" s="1">
        <v>40953</v>
      </c>
      <c r="B39">
        <v>6659</v>
      </c>
      <c r="C39">
        <v>4260</v>
      </c>
      <c r="D39">
        <v>0</v>
      </c>
      <c r="E39">
        <v>0</v>
      </c>
      <c r="F39">
        <v>0</v>
      </c>
      <c r="G39">
        <v>0</v>
      </c>
      <c r="H39">
        <v>4948.666666666667</v>
      </c>
      <c r="I39">
        <v>3582</v>
      </c>
      <c r="J39">
        <v>0</v>
      </c>
      <c r="K39">
        <v>1</v>
      </c>
      <c r="L39">
        <f t="shared" si="0"/>
        <v>4397.6931628907241</v>
      </c>
      <c r="M39">
        <f t="shared" si="1"/>
        <v>-2261.3068371092759</v>
      </c>
      <c r="N39">
        <f t="shared" si="2"/>
        <v>2261.3068371092759</v>
      </c>
      <c r="O39" s="8">
        <f t="shared" si="3"/>
        <v>0.33958655009900524</v>
      </c>
      <c r="P39">
        <v>61</v>
      </c>
      <c r="Q39">
        <f t="shared" si="4"/>
        <v>162814.09227186785</v>
      </c>
      <c r="R39">
        <f t="shared" si="5"/>
        <v>1098</v>
      </c>
      <c r="S39">
        <f t="shared" si="6"/>
        <v>-4522.6136742185518</v>
      </c>
      <c r="T39">
        <f t="shared" si="7"/>
        <v>20454034.446228627</v>
      </c>
    </row>
    <row r="40" spans="1:20" x14ac:dyDescent="0.35">
      <c r="A40" s="1">
        <v>40954</v>
      </c>
      <c r="B40">
        <v>3800</v>
      </c>
      <c r="C40">
        <v>6659</v>
      </c>
      <c r="D40">
        <v>0</v>
      </c>
      <c r="E40">
        <v>0</v>
      </c>
      <c r="F40">
        <v>0</v>
      </c>
      <c r="G40">
        <v>0</v>
      </c>
      <c r="H40">
        <v>5425.333333333333</v>
      </c>
      <c r="I40">
        <v>3878</v>
      </c>
      <c r="J40">
        <v>0</v>
      </c>
      <c r="K40">
        <v>1</v>
      </c>
      <c r="L40">
        <f t="shared" si="0"/>
        <v>5007.1031811128705</v>
      </c>
      <c r="M40">
        <f t="shared" si="1"/>
        <v>1207.1031811128705</v>
      </c>
      <c r="N40">
        <f t="shared" si="2"/>
        <v>1207.1031811128705</v>
      </c>
      <c r="O40" s="8">
        <f t="shared" si="3"/>
        <v>0.31765873187180804</v>
      </c>
      <c r="P40">
        <v>1530</v>
      </c>
      <c r="Q40">
        <f t="shared" si="4"/>
        <v>21727.857260031669</v>
      </c>
      <c r="R40">
        <f t="shared" si="5"/>
        <v>27540</v>
      </c>
      <c r="S40">
        <f t="shared" si="6"/>
        <v>1207.1031811128705</v>
      </c>
      <c r="T40">
        <f t="shared" si="7"/>
        <v>1457098.0898528115</v>
      </c>
    </row>
    <row r="41" spans="1:20" x14ac:dyDescent="0.35">
      <c r="A41" s="1">
        <v>40955</v>
      </c>
      <c r="B41">
        <v>3960</v>
      </c>
      <c r="C41">
        <v>3800</v>
      </c>
      <c r="D41">
        <v>0</v>
      </c>
      <c r="E41">
        <v>0</v>
      </c>
      <c r="F41">
        <v>1</v>
      </c>
      <c r="G41">
        <v>0</v>
      </c>
      <c r="H41">
        <v>4906.333333333333</v>
      </c>
      <c r="I41">
        <v>4423</v>
      </c>
      <c r="J41">
        <v>0</v>
      </c>
      <c r="K41">
        <v>1</v>
      </c>
      <c r="L41">
        <f t="shared" si="0"/>
        <v>5308.5448259997447</v>
      </c>
      <c r="M41">
        <f t="shared" si="1"/>
        <v>1348.5448259997447</v>
      </c>
      <c r="N41">
        <f t="shared" si="2"/>
        <v>1348.5448259997447</v>
      </c>
      <c r="O41" s="8">
        <f t="shared" si="3"/>
        <v>0.34054162272720828</v>
      </c>
      <c r="P41">
        <v>1001</v>
      </c>
      <c r="Q41">
        <f t="shared" si="4"/>
        <v>24273.806867995405</v>
      </c>
      <c r="R41">
        <f t="shared" si="5"/>
        <v>18018</v>
      </c>
      <c r="S41">
        <f t="shared" si="6"/>
        <v>1348.5448259997447</v>
      </c>
      <c r="T41">
        <f t="shared" si="7"/>
        <v>1818573.1477306818</v>
      </c>
    </row>
    <row r="42" spans="1:20" x14ac:dyDescent="0.35">
      <c r="A42" s="1">
        <v>40956</v>
      </c>
      <c r="B42">
        <v>4609</v>
      </c>
      <c r="C42">
        <v>3960</v>
      </c>
      <c r="D42">
        <v>0</v>
      </c>
      <c r="E42">
        <v>0</v>
      </c>
      <c r="F42">
        <v>0</v>
      </c>
      <c r="G42">
        <v>1</v>
      </c>
      <c r="H42">
        <v>4806.333333333333</v>
      </c>
      <c r="I42">
        <v>4431</v>
      </c>
      <c r="J42">
        <v>0</v>
      </c>
      <c r="K42">
        <v>1</v>
      </c>
      <c r="L42">
        <f t="shared" si="0"/>
        <v>5236.9518633309171</v>
      </c>
      <c r="M42">
        <f t="shared" si="1"/>
        <v>627.95186333091715</v>
      </c>
      <c r="N42">
        <f t="shared" si="2"/>
        <v>627.95186333091715</v>
      </c>
      <c r="O42" s="8">
        <f t="shared" si="3"/>
        <v>0.13624470890234697</v>
      </c>
      <c r="P42">
        <v>992</v>
      </c>
      <c r="Q42">
        <f t="shared" si="4"/>
        <v>11303.133539956509</v>
      </c>
      <c r="R42">
        <f t="shared" si="5"/>
        <v>17856</v>
      </c>
      <c r="S42">
        <f t="shared" si="6"/>
        <v>627.95186333091715</v>
      </c>
      <c r="T42">
        <f t="shared" si="7"/>
        <v>394323.54266077082</v>
      </c>
    </row>
    <row r="43" spans="1:20" x14ac:dyDescent="0.35">
      <c r="A43" s="1">
        <v>40957</v>
      </c>
      <c r="B43">
        <v>4848</v>
      </c>
      <c r="C43">
        <v>4609</v>
      </c>
      <c r="D43">
        <v>1</v>
      </c>
      <c r="E43">
        <v>0</v>
      </c>
      <c r="F43">
        <v>0</v>
      </c>
      <c r="G43">
        <v>0</v>
      </c>
      <c r="H43">
        <v>4123</v>
      </c>
      <c r="I43">
        <v>5229</v>
      </c>
      <c r="J43">
        <v>0</v>
      </c>
      <c r="K43">
        <v>1</v>
      </c>
      <c r="L43">
        <f t="shared" si="0"/>
        <v>5311.0431322525646</v>
      </c>
      <c r="M43">
        <f t="shared" si="1"/>
        <v>463.04313225256465</v>
      </c>
      <c r="N43">
        <f t="shared" si="2"/>
        <v>463.04313225256465</v>
      </c>
      <c r="O43" s="8">
        <f t="shared" si="3"/>
        <v>9.5512197246816144E-2</v>
      </c>
      <c r="P43">
        <v>1877</v>
      </c>
      <c r="Q43">
        <f t="shared" si="4"/>
        <v>8334.7763805461636</v>
      </c>
      <c r="R43">
        <f t="shared" si="5"/>
        <v>33786</v>
      </c>
      <c r="S43">
        <f t="shared" si="6"/>
        <v>463.04313225256465</v>
      </c>
      <c r="T43">
        <f t="shared" si="7"/>
        <v>214408.94232626609</v>
      </c>
    </row>
    <row r="44" spans="1:20" x14ac:dyDescent="0.35">
      <c r="A44" s="1">
        <v>40958</v>
      </c>
      <c r="B44">
        <v>4972</v>
      </c>
      <c r="C44">
        <v>4848</v>
      </c>
      <c r="D44">
        <v>1</v>
      </c>
      <c r="E44">
        <v>0</v>
      </c>
      <c r="F44">
        <v>0</v>
      </c>
      <c r="G44">
        <v>0</v>
      </c>
      <c r="H44">
        <v>4472.333333333333</v>
      </c>
      <c r="I44">
        <v>5357</v>
      </c>
      <c r="J44">
        <v>0</v>
      </c>
      <c r="K44">
        <v>1</v>
      </c>
      <c r="L44">
        <f t="shared" si="0"/>
        <v>5565.5699855120238</v>
      </c>
      <c r="M44">
        <f t="shared" si="1"/>
        <v>593.56998551202378</v>
      </c>
      <c r="N44">
        <f t="shared" si="2"/>
        <v>593.56998551202378</v>
      </c>
      <c r="O44" s="8">
        <f t="shared" si="3"/>
        <v>0.11938253932261138</v>
      </c>
      <c r="P44">
        <v>1273</v>
      </c>
      <c r="Q44">
        <f t="shared" si="4"/>
        <v>10684.259739216428</v>
      </c>
      <c r="R44">
        <f t="shared" si="5"/>
        <v>22914</v>
      </c>
      <c r="S44">
        <f t="shared" si="6"/>
        <v>593.56998551202378</v>
      </c>
      <c r="T44">
        <f t="shared" si="7"/>
        <v>352325.32770074409</v>
      </c>
    </row>
    <row r="45" spans="1:20" x14ac:dyDescent="0.35">
      <c r="A45" s="1">
        <v>40959</v>
      </c>
      <c r="B45">
        <v>3215</v>
      </c>
      <c r="C45">
        <v>4972</v>
      </c>
      <c r="D45">
        <v>0</v>
      </c>
      <c r="E45">
        <v>1</v>
      </c>
      <c r="F45">
        <v>0</v>
      </c>
      <c r="G45">
        <v>0</v>
      </c>
      <c r="H45">
        <v>4809.666666666667</v>
      </c>
      <c r="I45">
        <v>4260</v>
      </c>
      <c r="J45">
        <v>0</v>
      </c>
      <c r="K45">
        <v>1</v>
      </c>
      <c r="L45">
        <f t="shared" si="0"/>
        <v>4587.8166806027566</v>
      </c>
      <c r="M45">
        <f t="shared" si="1"/>
        <v>1372.8166806027566</v>
      </c>
      <c r="N45">
        <f t="shared" si="2"/>
        <v>1372.8166806027566</v>
      </c>
      <c r="O45" s="8">
        <f t="shared" si="3"/>
        <v>0.4270036331579336</v>
      </c>
      <c r="P45">
        <v>1478</v>
      </c>
      <c r="Q45">
        <f t="shared" si="4"/>
        <v>24710.700250849619</v>
      </c>
      <c r="R45">
        <f t="shared" si="5"/>
        <v>26604</v>
      </c>
      <c r="S45">
        <f t="shared" si="6"/>
        <v>1372.8166806027566</v>
      </c>
      <c r="T45">
        <f t="shared" si="7"/>
        <v>1884625.6385411711</v>
      </c>
    </row>
    <row r="46" spans="1:20" x14ac:dyDescent="0.35">
      <c r="A46" s="1">
        <v>40960</v>
      </c>
      <c r="B46">
        <v>3789</v>
      </c>
      <c r="C46">
        <v>3215</v>
      </c>
      <c r="D46">
        <v>0</v>
      </c>
      <c r="E46">
        <v>0</v>
      </c>
      <c r="F46">
        <v>0</v>
      </c>
      <c r="G46">
        <v>0</v>
      </c>
      <c r="H46">
        <v>4345</v>
      </c>
      <c r="I46">
        <v>6659</v>
      </c>
      <c r="J46">
        <v>0</v>
      </c>
      <c r="K46">
        <v>1</v>
      </c>
      <c r="L46">
        <f t="shared" si="0"/>
        <v>4804.3307310992668</v>
      </c>
      <c r="M46">
        <f t="shared" si="1"/>
        <v>1015.3307310992668</v>
      </c>
      <c r="N46">
        <f t="shared" si="2"/>
        <v>1015.3307310992668</v>
      </c>
      <c r="O46" s="8">
        <f t="shared" si="3"/>
        <v>0.26796799448383923</v>
      </c>
      <c r="P46">
        <v>796</v>
      </c>
      <c r="Q46">
        <f t="shared" si="4"/>
        <v>18275.953159786804</v>
      </c>
      <c r="R46">
        <f t="shared" si="5"/>
        <v>14328</v>
      </c>
      <c r="S46">
        <f t="shared" si="6"/>
        <v>1015.3307310992668</v>
      </c>
      <c r="T46">
        <f t="shared" si="7"/>
        <v>1030896.4935145717</v>
      </c>
    </row>
    <row r="47" spans="1:20" x14ac:dyDescent="0.35">
      <c r="A47" s="1">
        <v>40961</v>
      </c>
      <c r="B47">
        <v>3695</v>
      </c>
      <c r="C47">
        <v>3789</v>
      </c>
      <c r="D47">
        <v>0</v>
      </c>
      <c r="E47">
        <v>0</v>
      </c>
      <c r="F47">
        <v>0</v>
      </c>
      <c r="G47">
        <v>0</v>
      </c>
      <c r="H47">
        <v>3992</v>
      </c>
      <c r="I47">
        <v>3800</v>
      </c>
      <c r="J47">
        <v>0</v>
      </c>
      <c r="K47">
        <v>1</v>
      </c>
      <c r="L47">
        <f t="shared" si="0"/>
        <v>3878.7963092729992</v>
      </c>
      <c r="M47">
        <f t="shared" si="1"/>
        <v>183.79630927299922</v>
      </c>
      <c r="N47">
        <f t="shared" si="2"/>
        <v>183.79630927299922</v>
      </c>
      <c r="O47" s="8">
        <f t="shared" si="3"/>
        <v>4.9741896961569478E-2</v>
      </c>
      <c r="P47">
        <v>1311</v>
      </c>
      <c r="Q47">
        <f t="shared" si="4"/>
        <v>3308.333566913986</v>
      </c>
      <c r="R47">
        <f t="shared" si="5"/>
        <v>23598</v>
      </c>
      <c r="S47">
        <f t="shared" si="6"/>
        <v>183.79630927299922</v>
      </c>
      <c r="T47">
        <f t="shared" si="7"/>
        <v>33781.083302375977</v>
      </c>
    </row>
    <row r="48" spans="1:20" x14ac:dyDescent="0.35">
      <c r="A48" s="1">
        <v>40962</v>
      </c>
      <c r="B48">
        <v>3844</v>
      </c>
      <c r="C48">
        <v>3695</v>
      </c>
      <c r="D48">
        <v>0</v>
      </c>
      <c r="E48">
        <v>0</v>
      </c>
      <c r="F48">
        <v>1</v>
      </c>
      <c r="G48">
        <v>0</v>
      </c>
      <c r="H48">
        <v>3566.3333333333335</v>
      </c>
      <c r="I48">
        <v>3960</v>
      </c>
      <c r="J48">
        <v>0</v>
      </c>
      <c r="K48">
        <v>1</v>
      </c>
      <c r="L48">
        <f t="shared" si="0"/>
        <v>4429.4322650222966</v>
      </c>
      <c r="M48">
        <f t="shared" si="1"/>
        <v>585.43226502229663</v>
      </c>
      <c r="N48">
        <f t="shared" si="2"/>
        <v>585.43226502229663</v>
      </c>
      <c r="O48" s="8">
        <f t="shared" si="3"/>
        <v>0.15229767560413543</v>
      </c>
      <c r="P48">
        <v>1322</v>
      </c>
      <c r="Q48">
        <f t="shared" si="4"/>
        <v>10537.780770401339</v>
      </c>
      <c r="R48">
        <f t="shared" si="5"/>
        <v>23796</v>
      </c>
      <c r="S48">
        <f t="shared" si="6"/>
        <v>585.43226502229663</v>
      </c>
      <c r="T48">
        <f t="shared" si="7"/>
        <v>342730.93692913657</v>
      </c>
    </row>
    <row r="49" spans="1:20" x14ac:dyDescent="0.35">
      <c r="A49" s="1">
        <v>40963</v>
      </c>
      <c r="B49">
        <v>4438</v>
      </c>
      <c r="C49">
        <v>3844</v>
      </c>
      <c r="D49">
        <v>0</v>
      </c>
      <c r="E49">
        <v>0</v>
      </c>
      <c r="F49">
        <v>0</v>
      </c>
      <c r="G49">
        <v>1</v>
      </c>
      <c r="H49">
        <v>3776</v>
      </c>
      <c r="I49">
        <v>4609</v>
      </c>
      <c r="J49">
        <v>0</v>
      </c>
      <c r="K49">
        <v>1</v>
      </c>
      <c r="L49">
        <f t="shared" si="0"/>
        <v>4705.4372636084145</v>
      </c>
      <c r="M49">
        <f t="shared" si="1"/>
        <v>267.43726360841447</v>
      </c>
      <c r="N49">
        <f t="shared" si="2"/>
        <v>267.43726360841447</v>
      </c>
      <c r="O49" s="8">
        <f t="shared" si="3"/>
        <v>6.0260762417398486E-2</v>
      </c>
      <c r="P49">
        <v>1086</v>
      </c>
      <c r="Q49">
        <f t="shared" si="4"/>
        <v>4813.8707449514604</v>
      </c>
      <c r="R49">
        <f t="shared" si="5"/>
        <v>19548</v>
      </c>
      <c r="S49">
        <f t="shared" si="6"/>
        <v>267.43726360841447</v>
      </c>
      <c r="T49">
        <f t="shared" si="7"/>
        <v>71522.689966356571</v>
      </c>
    </row>
    <row r="50" spans="1:20" x14ac:dyDescent="0.35">
      <c r="A50" s="1">
        <v>40964</v>
      </c>
      <c r="B50">
        <v>4395</v>
      </c>
      <c r="C50">
        <v>4438</v>
      </c>
      <c r="D50">
        <v>1</v>
      </c>
      <c r="E50">
        <v>0</v>
      </c>
      <c r="F50">
        <v>0</v>
      </c>
      <c r="G50">
        <v>0</v>
      </c>
      <c r="H50">
        <v>3992.3333333333335</v>
      </c>
      <c r="I50">
        <v>4848</v>
      </c>
      <c r="J50">
        <v>0</v>
      </c>
      <c r="K50">
        <v>1</v>
      </c>
      <c r="L50">
        <f t="shared" si="0"/>
        <v>5114.3184072799841</v>
      </c>
      <c r="M50">
        <f t="shared" si="1"/>
        <v>719.31840727998406</v>
      </c>
      <c r="N50">
        <f t="shared" si="2"/>
        <v>719.31840727998406</v>
      </c>
      <c r="O50" s="8">
        <f t="shared" si="3"/>
        <v>0.16366744192946167</v>
      </c>
      <c r="P50">
        <v>1755</v>
      </c>
      <c r="Q50">
        <f t="shared" si="4"/>
        <v>12947.731331039713</v>
      </c>
      <c r="R50">
        <f t="shared" si="5"/>
        <v>31590</v>
      </c>
      <c r="S50">
        <f t="shared" si="6"/>
        <v>719.31840727998406</v>
      </c>
      <c r="T50">
        <f t="shared" si="7"/>
        <v>517418.97105181305</v>
      </c>
    </row>
    <row r="51" spans="1:20" x14ac:dyDescent="0.35">
      <c r="A51" s="1">
        <v>40965</v>
      </c>
      <c r="B51">
        <v>4973</v>
      </c>
      <c r="C51">
        <v>4395</v>
      </c>
      <c r="D51">
        <v>1</v>
      </c>
      <c r="E51">
        <v>0</v>
      </c>
      <c r="F51">
        <v>0</v>
      </c>
      <c r="G51">
        <v>0</v>
      </c>
      <c r="H51">
        <v>4225.666666666667</v>
      </c>
      <c r="I51">
        <v>4972</v>
      </c>
      <c r="J51">
        <v>0</v>
      </c>
      <c r="K51">
        <v>1</v>
      </c>
      <c r="L51">
        <f t="shared" si="0"/>
        <v>5272.6938910295858</v>
      </c>
      <c r="M51">
        <f t="shared" si="1"/>
        <v>299.69389102958576</v>
      </c>
      <c r="N51">
        <f t="shared" si="2"/>
        <v>299.69389102958576</v>
      </c>
      <c r="O51" s="8">
        <f t="shared" si="3"/>
        <v>6.0264204912444351E-2</v>
      </c>
      <c r="P51">
        <v>1259</v>
      </c>
      <c r="Q51">
        <f t="shared" si="4"/>
        <v>5394.4900385325436</v>
      </c>
      <c r="R51">
        <f t="shared" si="5"/>
        <v>22662</v>
      </c>
      <c r="S51">
        <f t="shared" si="6"/>
        <v>299.69389102958576</v>
      </c>
      <c r="T51">
        <f t="shared" si="7"/>
        <v>89816.428320453226</v>
      </c>
    </row>
    <row r="52" spans="1:20" x14ac:dyDescent="0.35">
      <c r="A52" s="1">
        <v>40966</v>
      </c>
      <c r="B52">
        <v>3390</v>
      </c>
      <c r="C52">
        <v>4973</v>
      </c>
      <c r="D52">
        <v>0</v>
      </c>
      <c r="E52">
        <v>1</v>
      </c>
      <c r="F52">
        <v>0</v>
      </c>
      <c r="G52">
        <v>0</v>
      </c>
      <c r="H52">
        <v>4602</v>
      </c>
      <c r="I52">
        <v>3215</v>
      </c>
      <c r="J52">
        <v>1</v>
      </c>
      <c r="K52">
        <v>1</v>
      </c>
      <c r="L52">
        <f t="shared" si="0"/>
        <v>4440.3553127222631</v>
      </c>
      <c r="M52">
        <f t="shared" si="1"/>
        <v>1050.3553127222631</v>
      </c>
      <c r="N52">
        <f t="shared" si="2"/>
        <v>1050.3553127222631</v>
      </c>
      <c r="O52" s="8">
        <f t="shared" si="3"/>
        <v>0.30983932528680325</v>
      </c>
      <c r="P52">
        <v>1213</v>
      </c>
      <c r="Q52">
        <f t="shared" si="4"/>
        <v>18906.395629000734</v>
      </c>
      <c r="R52">
        <f t="shared" si="5"/>
        <v>21834</v>
      </c>
      <c r="S52">
        <f t="shared" si="6"/>
        <v>1050.3553127222631</v>
      </c>
      <c r="T52">
        <f t="shared" si="7"/>
        <v>1103246.2829638831</v>
      </c>
    </row>
    <row r="53" spans="1:20" x14ac:dyDescent="0.35">
      <c r="A53" s="1">
        <v>40967</v>
      </c>
      <c r="B53">
        <v>3795</v>
      </c>
      <c r="C53">
        <v>3390</v>
      </c>
      <c r="D53">
        <v>0</v>
      </c>
      <c r="E53">
        <v>0</v>
      </c>
      <c r="F53">
        <v>0</v>
      </c>
      <c r="G53">
        <v>0</v>
      </c>
      <c r="H53">
        <v>4252.666666666667</v>
      </c>
      <c r="I53">
        <v>3789</v>
      </c>
      <c r="J53">
        <v>1</v>
      </c>
      <c r="K53">
        <v>1</v>
      </c>
      <c r="L53">
        <f t="shared" si="0"/>
        <v>4232.7271738387508</v>
      </c>
      <c r="M53">
        <f t="shared" si="1"/>
        <v>437.72717383875079</v>
      </c>
      <c r="N53">
        <f t="shared" si="2"/>
        <v>437.72717383875079</v>
      </c>
      <c r="O53" s="8">
        <f t="shared" si="3"/>
        <v>0.11534312881126503</v>
      </c>
      <c r="P53">
        <v>1158</v>
      </c>
      <c r="Q53">
        <f t="shared" si="4"/>
        <v>7879.0891290975142</v>
      </c>
      <c r="R53">
        <f t="shared" si="5"/>
        <v>20844</v>
      </c>
      <c r="S53">
        <f t="shared" si="6"/>
        <v>437.72717383875079</v>
      </c>
      <c r="T53">
        <f t="shared" si="7"/>
        <v>191605.07871685995</v>
      </c>
    </row>
    <row r="54" spans="1:20" x14ac:dyDescent="0.35">
      <c r="A54" s="1">
        <v>40968</v>
      </c>
      <c r="B54">
        <v>3842</v>
      </c>
      <c r="C54">
        <v>3795</v>
      </c>
      <c r="D54">
        <v>0</v>
      </c>
      <c r="E54">
        <v>0</v>
      </c>
      <c r="F54">
        <v>0</v>
      </c>
      <c r="G54">
        <v>0</v>
      </c>
      <c r="H54">
        <v>4052.6666666666665</v>
      </c>
      <c r="I54">
        <v>3695</v>
      </c>
      <c r="J54">
        <v>1</v>
      </c>
      <c r="K54">
        <v>1</v>
      </c>
      <c r="L54">
        <f t="shared" si="0"/>
        <v>4140.9534192897436</v>
      </c>
      <c r="M54">
        <f t="shared" si="1"/>
        <v>298.95341928974358</v>
      </c>
      <c r="N54">
        <f t="shared" si="2"/>
        <v>298.95341928974358</v>
      </c>
      <c r="O54" s="8">
        <f t="shared" si="3"/>
        <v>7.7811925895300255E-2</v>
      </c>
      <c r="P54">
        <v>1024</v>
      </c>
      <c r="Q54">
        <f t="shared" si="4"/>
        <v>5381.1615472153844</v>
      </c>
      <c r="R54">
        <f t="shared" si="5"/>
        <v>18432</v>
      </c>
      <c r="S54">
        <f t="shared" si="6"/>
        <v>298.95341928974358</v>
      </c>
      <c r="T54">
        <f t="shared" si="7"/>
        <v>89373.146905029222</v>
      </c>
    </row>
    <row r="55" spans="1:20" x14ac:dyDescent="0.35">
      <c r="A55" s="1">
        <v>40969</v>
      </c>
      <c r="B55">
        <v>4135</v>
      </c>
      <c r="C55">
        <v>3842</v>
      </c>
      <c r="D55">
        <v>0</v>
      </c>
      <c r="E55">
        <v>0</v>
      </c>
      <c r="F55">
        <v>1</v>
      </c>
      <c r="G55">
        <v>0</v>
      </c>
      <c r="H55">
        <v>3675.6666666666665</v>
      </c>
      <c r="I55">
        <v>3844</v>
      </c>
      <c r="J55">
        <v>0</v>
      </c>
      <c r="K55">
        <v>1</v>
      </c>
      <c r="L55">
        <f t="shared" si="0"/>
        <v>4473.7008348043846</v>
      </c>
      <c r="M55">
        <f t="shared" si="1"/>
        <v>338.70083480438461</v>
      </c>
      <c r="N55">
        <f t="shared" si="2"/>
        <v>338.70083480438461</v>
      </c>
      <c r="O55" s="8">
        <f t="shared" si="3"/>
        <v>8.1910721839028922E-2</v>
      </c>
      <c r="P55">
        <v>995</v>
      </c>
      <c r="Q55">
        <f t="shared" si="4"/>
        <v>6096.615026478923</v>
      </c>
      <c r="R55">
        <f t="shared" si="5"/>
        <v>17910</v>
      </c>
      <c r="S55">
        <f t="shared" si="6"/>
        <v>338.70083480438461</v>
      </c>
      <c r="T55">
        <f t="shared" si="7"/>
        <v>114718.25549718704</v>
      </c>
    </row>
    <row r="56" spans="1:20" x14ac:dyDescent="0.35">
      <c r="A56" s="1">
        <v>40970</v>
      </c>
      <c r="B56">
        <v>4592</v>
      </c>
      <c r="C56">
        <v>4135</v>
      </c>
      <c r="D56">
        <v>0</v>
      </c>
      <c r="E56">
        <v>0</v>
      </c>
      <c r="F56">
        <v>0</v>
      </c>
      <c r="G56">
        <v>1</v>
      </c>
      <c r="H56">
        <v>3924</v>
      </c>
      <c r="I56">
        <v>4438</v>
      </c>
      <c r="J56">
        <v>0</v>
      </c>
      <c r="K56">
        <v>1</v>
      </c>
      <c r="L56">
        <f t="shared" si="0"/>
        <v>4771.6183530066892</v>
      </c>
      <c r="M56">
        <f t="shared" si="1"/>
        <v>179.61835300668918</v>
      </c>
      <c r="N56">
        <f t="shared" si="2"/>
        <v>179.61835300668918</v>
      </c>
      <c r="O56" s="8">
        <f t="shared" si="3"/>
        <v>3.91154949927459E-2</v>
      </c>
      <c r="P56">
        <v>674</v>
      </c>
      <c r="Q56">
        <f t="shared" si="4"/>
        <v>3233.1303541204052</v>
      </c>
      <c r="R56">
        <f t="shared" si="5"/>
        <v>12132</v>
      </c>
      <c r="S56">
        <f t="shared" si="6"/>
        <v>179.61835300668918</v>
      </c>
      <c r="T56">
        <f t="shared" si="7"/>
        <v>32262.752736835606</v>
      </c>
    </row>
    <row r="57" spans="1:20" x14ac:dyDescent="0.35">
      <c r="A57" s="1">
        <v>40971</v>
      </c>
      <c r="B57">
        <v>5335</v>
      </c>
      <c r="C57">
        <v>4592</v>
      </c>
      <c r="D57">
        <v>1</v>
      </c>
      <c r="E57">
        <v>0</v>
      </c>
      <c r="F57">
        <v>0</v>
      </c>
      <c r="G57">
        <v>0</v>
      </c>
      <c r="H57">
        <v>4189.666666666667</v>
      </c>
      <c r="I57">
        <v>4395</v>
      </c>
      <c r="J57">
        <v>0</v>
      </c>
      <c r="K57">
        <v>1</v>
      </c>
      <c r="L57">
        <f t="shared" si="0"/>
        <v>5114.2800080037932</v>
      </c>
      <c r="M57">
        <f t="shared" si="1"/>
        <v>-220.71999199620677</v>
      </c>
      <c r="N57">
        <f t="shared" si="2"/>
        <v>220.71999199620677</v>
      </c>
      <c r="O57" s="8">
        <f t="shared" si="3"/>
        <v>4.1372069727498927E-2</v>
      </c>
      <c r="P57">
        <v>1162</v>
      </c>
      <c r="Q57">
        <f t="shared" si="4"/>
        <v>15891.839423726888</v>
      </c>
      <c r="R57">
        <f t="shared" si="5"/>
        <v>20916</v>
      </c>
      <c r="S57">
        <f t="shared" si="6"/>
        <v>-441.43998399241354</v>
      </c>
      <c r="T57">
        <f t="shared" si="7"/>
        <v>194869.25946722232</v>
      </c>
    </row>
    <row r="58" spans="1:20" x14ac:dyDescent="0.35">
      <c r="A58" s="1">
        <v>40972</v>
      </c>
      <c r="B58">
        <v>5604</v>
      </c>
      <c r="C58">
        <v>5335</v>
      </c>
      <c r="D58">
        <v>1</v>
      </c>
      <c r="E58">
        <v>0</v>
      </c>
      <c r="F58">
        <v>0</v>
      </c>
      <c r="G58">
        <v>0</v>
      </c>
      <c r="H58">
        <v>4687.333333333333</v>
      </c>
      <c r="I58">
        <v>4973</v>
      </c>
      <c r="J58">
        <v>0</v>
      </c>
      <c r="K58">
        <v>1</v>
      </c>
      <c r="L58">
        <f t="shared" si="0"/>
        <v>5631.1312816684085</v>
      </c>
      <c r="M58">
        <f t="shared" si="1"/>
        <v>27.131281668408519</v>
      </c>
      <c r="N58">
        <f t="shared" si="2"/>
        <v>27.131281668408519</v>
      </c>
      <c r="O58" s="8">
        <f t="shared" si="3"/>
        <v>4.8414135739487012E-3</v>
      </c>
      <c r="P58">
        <v>622</v>
      </c>
      <c r="Q58">
        <f t="shared" si="4"/>
        <v>488.36307003135335</v>
      </c>
      <c r="R58">
        <f t="shared" si="5"/>
        <v>11196</v>
      </c>
      <c r="S58">
        <f t="shared" si="6"/>
        <v>27.131281668408519</v>
      </c>
      <c r="T58">
        <f t="shared" si="7"/>
        <v>736.10644497052022</v>
      </c>
    </row>
    <row r="59" spans="1:20" x14ac:dyDescent="0.35">
      <c r="A59" s="1">
        <v>40973</v>
      </c>
      <c r="B59">
        <v>3487</v>
      </c>
      <c r="C59">
        <v>5604</v>
      </c>
      <c r="D59">
        <v>0</v>
      </c>
      <c r="E59">
        <v>1</v>
      </c>
      <c r="F59">
        <v>0</v>
      </c>
      <c r="G59">
        <v>0</v>
      </c>
      <c r="H59">
        <v>5177</v>
      </c>
      <c r="I59">
        <v>3390</v>
      </c>
      <c r="J59">
        <v>0</v>
      </c>
      <c r="K59">
        <v>1</v>
      </c>
      <c r="L59">
        <f t="shared" si="0"/>
        <v>4618.3666427825829</v>
      </c>
      <c r="M59">
        <f t="shared" si="1"/>
        <v>1131.3666427825829</v>
      </c>
      <c r="N59">
        <f t="shared" si="2"/>
        <v>1131.3666427825829</v>
      </c>
      <c r="O59" s="8">
        <f t="shared" si="3"/>
        <v>0.32445272233512557</v>
      </c>
      <c r="P59">
        <v>1251</v>
      </c>
      <c r="Q59">
        <f t="shared" si="4"/>
        <v>20364.599570086491</v>
      </c>
      <c r="R59">
        <f t="shared" si="5"/>
        <v>22518</v>
      </c>
      <c r="S59">
        <f t="shared" si="6"/>
        <v>1131.3666427825829</v>
      </c>
      <c r="T59">
        <f t="shared" si="7"/>
        <v>1279990.4804011325</v>
      </c>
    </row>
    <row r="60" spans="1:20" x14ac:dyDescent="0.35">
      <c r="A60" s="1">
        <v>40974</v>
      </c>
      <c r="B60">
        <v>3854</v>
      </c>
      <c r="C60">
        <v>3487</v>
      </c>
      <c r="D60">
        <v>0</v>
      </c>
      <c r="E60">
        <v>0</v>
      </c>
      <c r="F60">
        <v>0</v>
      </c>
      <c r="G60">
        <v>0</v>
      </c>
      <c r="H60">
        <v>4808.666666666667</v>
      </c>
      <c r="I60">
        <v>3795</v>
      </c>
      <c r="J60">
        <v>0</v>
      </c>
      <c r="K60">
        <v>1</v>
      </c>
      <c r="L60">
        <f t="shared" si="0"/>
        <v>4294.4800209197565</v>
      </c>
      <c r="M60">
        <f t="shared" si="1"/>
        <v>440.4800209197565</v>
      </c>
      <c r="N60">
        <f t="shared" si="2"/>
        <v>440.4800209197565</v>
      </c>
      <c r="O60" s="8">
        <f t="shared" si="3"/>
        <v>0.11429165047217346</v>
      </c>
      <c r="P60">
        <v>1095</v>
      </c>
      <c r="Q60">
        <f t="shared" si="4"/>
        <v>7928.640376555617</v>
      </c>
      <c r="R60">
        <f t="shared" si="5"/>
        <v>19710</v>
      </c>
      <c r="S60">
        <f t="shared" si="6"/>
        <v>440.4800209197565</v>
      </c>
      <c r="T60">
        <f t="shared" si="7"/>
        <v>194022.64882946911</v>
      </c>
    </row>
    <row r="61" spans="1:20" x14ac:dyDescent="0.35">
      <c r="A61" s="1">
        <v>40975</v>
      </c>
      <c r="B61">
        <v>4368</v>
      </c>
      <c r="C61">
        <v>3854</v>
      </c>
      <c r="D61">
        <v>0</v>
      </c>
      <c r="E61">
        <v>0</v>
      </c>
      <c r="F61">
        <v>0</v>
      </c>
      <c r="G61">
        <v>0</v>
      </c>
      <c r="H61">
        <v>4315</v>
      </c>
      <c r="I61">
        <v>3842</v>
      </c>
      <c r="J61">
        <v>0</v>
      </c>
      <c r="K61">
        <v>1</v>
      </c>
      <c r="L61">
        <f t="shared" si="0"/>
        <v>4075.7418727146764</v>
      </c>
      <c r="M61">
        <f t="shared" si="1"/>
        <v>-292.25812728532355</v>
      </c>
      <c r="N61">
        <f t="shared" si="2"/>
        <v>292.25812728532355</v>
      </c>
      <c r="O61" s="8">
        <f t="shared" si="3"/>
        <v>6.6908911924295683E-2</v>
      </c>
      <c r="P61">
        <v>616</v>
      </c>
      <c r="Q61">
        <f t="shared" si="4"/>
        <v>21042.585164543296</v>
      </c>
      <c r="R61">
        <f t="shared" si="5"/>
        <v>11088</v>
      </c>
      <c r="S61">
        <f t="shared" si="6"/>
        <v>-584.51625457064711</v>
      </c>
      <c r="T61">
        <f t="shared" si="7"/>
        <v>341659.25185729755</v>
      </c>
    </row>
    <row r="62" spans="1:20" x14ac:dyDescent="0.35">
      <c r="A62" s="1">
        <v>40976</v>
      </c>
      <c r="B62">
        <v>4263</v>
      </c>
      <c r="C62">
        <v>4368</v>
      </c>
      <c r="D62">
        <v>0</v>
      </c>
      <c r="E62">
        <v>0</v>
      </c>
      <c r="F62">
        <v>1</v>
      </c>
      <c r="G62">
        <v>0</v>
      </c>
      <c r="H62">
        <v>3903</v>
      </c>
      <c r="I62">
        <v>4135</v>
      </c>
      <c r="J62">
        <v>0</v>
      </c>
      <c r="K62">
        <v>1</v>
      </c>
      <c r="L62">
        <f t="shared" si="0"/>
        <v>4737.8496021027922</v>
      </c>
      <c r="M62">
        <f t="shared" si="1"/>
        <v>474.84960210279223</v>
      </c>
      <c r="N62">
        <f t="shared" si="2"/>
        <v>474.84960210279223</v>
      </c>
      <c r="O62" s="8">
        <f t="shared" si="3"/>
        <v>0.11138860007102797</v>
      </c>
      <c r="P62">
        <v>856</v>
      </c>
      <c r="Q62">
        <f t="shared" si="4"/>
        <v>8547.2928378502602</v>
      </c>
      <c r="R62">
        <f t="shared" si="5"/>
        <v>15408</v>
      </c>
      <c r="S62">
        <f t="shared" si="6"/>
        <v>474.84960210279223</v>
      </c>
      <c r="T62">
        <f t="shared" si="7"/>
        <v>225482.14461718011</v>
      </c>
    </row>
    <row r="63" spans="1:20" x14ac:dyDescent="0.35">
      <c r="A63" s="1">
        <v>40977</v>
      </c>
      <c r="B63">
        <v>4953</v>
      </c>
      <c r="C63">
        <v>4263</v>
      </c>
      <c r="D63">
        <v>0</v>
      </c>
      <c r="E63">
        <v>0</v>
      </c>
      <c r="F63">
        <v>0</v>
      </c>
      <c r="G63">
        <v>1</v>
      </c>
      <c r="H63">
        <v>4161.666666666667</v>
      </c>
      <c r="I63">
        <v>4592</v>
      </c>
      <c r="J63">
        <v>0</v>
      </c>
      <c r="K63">
        <v>1</v>
      </c>
      <c r="L63">
        <f t="shared" si="0"/>
        <v>4959.558081155441</v>
      </c>
      <c r="M63">
        <f t="shared" si="1"/>
        <v>6.5580811554409593</v>
      </c>
      <c r="N63">
        <f t="shared" si="2"/>
        <v>6.5580811554409593</v>
      </c>
      <c r="O63" s="8">
        <f t="shared" si="3"/>
        <v>1.324062417815659E-3</v>
      </c>
      <c r="P63">
        <v>336</v>
      </c>
      <c r="Q63">
        <f t="shared" si="4"/>
        <v>118.04546079793727</v>
      </c>
      <c r="R63">
        <f t="shared" si="5"/>
        <v>6048</v>
      </c>
      <c r="S63">
        <f t="shared" si="6"/>
        <v>6.5580811554409593</v>
      </c>
      <c r="T63">
        <f t="shared" si="7"/>
        <v>43.008428441349828</v>
      </c>
    </row>
    <row r="64" spans="1:20" x14ac:dyDescent="0.35">
      <c r="A64" s="1">
        <v>40978</v>
      </c>
      <c r="B64">
        <v>5715</v>
      </c>
      <c r="C64">
        <v>4953</v>
      </c>
      <c r="D64">
        <v>1</v>
      </c>
      <c r="E64">
        <v>0</v>
      </c>
      <c r="F64">
        <v>0</v>
      </c>
      <c r="G64">
        <v>0</v>
      </c>
      <c r="H64">
        <v>4528</v>
      </c>
      <c r="I64">
        <v>5335</v>
      </c>
      <c r="J64">
        <v>0</v>
      </c>
      <c r="K64">
        <v>1</v>
      </c>
      <c r="L64">
        <f t="shared" si="0"/>
        <v>5601.7259896472824</v>
      </c>
      <c r="M64">
        <f t="shared" si="1"/>
        <v>-113.2740103527176</v>
      </c>
      <c r="N64">
        <f t="shared" si="2"/>
        <v>113.2740103527176</v>
      </c>
      <c r="O64" s="8">
        <f t="shared" si="3"/>
        <v>1.9820474252444025E-2</v>
      </c>
      <c r="P64">
        <v>704</v>
      </c>
      <c r="Q64">
        <f t="shared" si="4"/>
        <v>8155.7287453956669</v>
      </c>
      <c r="R64">
        <f t="shared" si="5"/>
        <v>12672</v>
      </c>
      <c r="S64">
        <f t="shared" si="6"/>
        <v>-226.54802070543519</v>
      </c>
      <c r="T64">
        <f t="shared" si="7"/>
        <v>51324.005685550292</v>
      </c>
    </row>
    <row r="65" spans="1:20" x14ac:dyDescent="0.35">
      <c r="A65" s="1">
        <v>40979</v>
      </c>
      <c r="B65">
        <v>5598</v>
      </c>
      <c r="C65">
        <v>5715</v>
      </c>
      <c r="D65">
        <v>1</v>
      </c>
      <c r="E65">
        <v>0</v>
      </c>
      <c r="F65">
        <v>0</v>
      </c>
      <c r="G65">
        <v>0</v>
      </c>
      <c r="H65">
        <v>4977</v>
      </c>
      <c r="I65">
        <v>5604</v>
      </c>
      <c r="J65">
        <v>0</v>
      </c>
      <c r="K65">
        <v>1</v>
      </c>
      <c r="L65">
        <f t="shared" si="0"/>
        <v>6008.0053772496067</v>
      </c>
      <c r="M65">
        <f t="shared" si="1"/>
        <v>410.00537724960668</v>
      </c>
      <c r="N65">
        <f t="shared" si="2"/>
        <v>410.00537724960668</v>
      </c>
      <c r="O65" s="8">
        <f t="shared" si="3"/>
        <v>7.3241403581566042E-2</v>
      </c>
      <c r="P65">
        <v>551</v>
      </c>
      <c r="Q65">
        <f t="shared" si="4"/>
        <v>7380.0967904929203</v>
      </c>
      <c r="R65">
        <f t="shared" si="5"/>
        <v>9918</v>
      </c>
      <c r="S65">
        <f t="shared" si="6"/>
        <v>410.00537724960668</v>
      </c>
      <c r="T65">
        <f t="shared" si="7"/>
        <v>168104.40937359229</v>
      </c>
    </row>
    <row r="66" spans="1:20" x14ac:dyDescent="0.35">
      <c r="A66" s="1">
        <v>40980</v>
      </c>
      <c r="B66">
        <v>3941</v>
      </c>
      <c r="C66">
        <v>5598</v>
      </c>
      <c r="D66">
        <v>0</v>
      </c>
      <c r="E66">
        <v>1</v>
      </c>
      <c r="F66">
        <v>0</v>
      </c>
      <c r="G66">
        <v>0</v>
      </c>
      <c r="H66">
        <v>5422</v>
      </c>
      <c r="I66">
        <v>3487</v>
      </c>
      <c r="J66">
        <v>0</v>
      </c>
      <c r="K66">
        <v>1</v>
      </c>
      <c r="L66">
        <f t="shared" ref="L66:L129" si="8">$W$2+SUMPRODUCT(C66:K66,$X$2:$AF$2)</f>
        <v>4779.752996721857</v>
      </c>
      <c r="M66">
        <f t="shared" ref="M66:M129" si="9">L66-B66</f>
        <v>838.75299672185702</v>
      </c>
      <c r="N66">
        <f t="shared" ref="N66:N129" si="10">ABS(L66-B66)</f>
        <v>838.75299672185702</v>
      </c>
      <c r="O66" s="8">
        <f t="shared" ref="O66:O129" si="11">N66/B66</f>
        <v>0.212827454128865</v>
      </c>
      <c r="P66">
        <v>1038</v>
      </c>
      <c r="Q66">
        <f t="shared" si="4"/>
        <v>15097.553940993426</v>
      </c>
      <c r="R66">
        <f t="shared" si="5"/>
        <v>18684</v>
      </c>
      <c r="S66">
        <f t="shared" si="6"/>
        <v>838.75299672185702</v>
      </c>
      <c r="T66">
        <f t="shared" si="7"/>
        <v>703506.58950989554</v>
      </c>
    </row>
    <row r="67" spans="1:20" x14ac:dyDescent="0.35">
      <c r="A67" s="1">
        <v>40981</v>
      </c>
      <c r="B67">
        <v>4048</v>
      </c>
      <c r="C67">
        <v>3941</v>
      </c>
      <c r="D67">
        <v>0</v>
      </c>
      <c r="E67">
        <v>0</v>
      </c>
      <c r="F67">
        <v>0</v>
      </c>
      <c r="G67">
        <v>0</v>
      </c>
      <c r="H67">
        <v>5084.666666666667</v>
      </c>
      <c r="I67">
        <v>3854</v>
      </c>
      <c r="J67">
        <v>0</v>
      </c>
      <c r="K67">
        <v>1</v>
      </c>
      <c r="L67">
        <f t="shared" si="8"/>
        <v>4513.0918298481083</v>
      </c>
      <c r="M67">
        <f t="shared" si="9"/>
        <v>465.09182984810832</v>
      </c>
      <c r="N67">
        <f t="shared" si="10"/>
        <v>465.09182984810832</v>
      </c>
      <c r="O67" s="8">
        <f t="shared" si="11"/>
        <v>0.11489422674113348</v>
      </c>
      <c r="P67">
        <v>1060</v>
      </c>
      <c r="Q67">
        <f t="shared" ref="Q67:Q130" si="12">IF(M67&lt;0,-72*M67,M67*18)</f>
        <v>8371.6529372659497</v>
      </c>
      <c r="R67">
        <f t="shared" ref="R67:R130" si="13">P67*18</f>
        <v>19080</v>
      </c>
      <c r="S67">
        <f t="shared" ref="S67:S130" si="14">IF(M67&gt;0,M67,M67*2)</f>
        <v>465.09182984810832</v>
      </c>
      <c r="T67">
        <f t="shared" ref="T67:T130" si="15">S67^2</f>
        <v>216310.41019146173</v>
      </c>
    </row>
    <row r="68" spans="1:20" x14ac:dyDescent="0.35">
      <c r="A68" s="1">
        <v>40982</v>
      </c>
      <c r="B68">
        <v>3883</v>
      </c>
      <c r="C68">
        <v>4048</v>
      </c>
      <c r="D68">
        <v>0</v>
      </c>
      <c r="E68">
        <v>0</v>
      </c>
      <c r="F68">
        <v>0</v>
      </c>
      <c r="G68">
        <v>0</v>
      </c>
      <c r="H68">
        <v>4529</v>
      </c>
      <c r="I68">
        <v>4368</v>
      </c>
      <c r="J68">
        <v>0</v>
      </c>
      <c r="K68">
        <v>1</v>
      </c>
      <c r="L68">
        <f t="shared" si="8"/>
        <v>4361.2302423114807</v>
      </c>
      <c r="M68">
        <f t="shared" si="9"/>
        <v>478.23024231148065</v>
      </c>
      <c r="N68">
        <f t="shared" si="10"/>
        <v>478.23024231148065</v>
      </c>
      <c r="O68" s="8">
        <f t="shared" si="11"/>
        <v>0.12315999029396875</v>
      </c>
      <c r="P68">
        <v>1181</v>
      </c>
      <c r="Q68">
        <f t="shared" si="12"/>
        <v>8608.1443616066517</v>
      </c>
      <c r="R68">
        <f t="shared" si="13"/>
        <v>21258</v>
      </c>
      <c r="S68">
        <f t="shared" si="14"/>
        <v>478.23024231148065</v>
      </c>
      <c r="T68">
        <f t="shared" si="15"/>
        <v>228704.16466129749</v>
      </c>
    </row>
    <row r="69" spans="1:20" x14ac:dyDescent="0.35">
      <c r="A69" s="1">
        <v>40983</v>
      </c>
      <c r="B69">
        <v>4491</v>
      </c>
      <c r="C69">
        <v>3883</v>
      </c>
      <c r="D69">
        <v>0</v>
      </c>
      <c r="E69">
        <v>0</v>
      </c>
      <c r="F69">
        <v>1</v>
      </c>
      <c r="G69">
        <v>0</v>
      </c>
      <c r="H69">
        <v>3957.3333333333335</v>
      </c>
      <c r="I69">
        <v>4263</v>
      </c>
      <c r="J69">
        <v>0</v>
      </c>
      <c r="K69">
        <v>1</v>
      </c>
      <c r="L69">
        <f t="shared" si="8"/>
        <v>4749.9248776157765</v>
      </c>
      <c r="M69">
        <f t="shared" si="9"/>
        <v>258.9248776157765</v>
      </c>
      <c r="N69">
        <f t="shared" si="10"/>
        <v>258.9248776157765</v>
      </c>
      <c r="O69" s="8">
        <f t="shared" si="11"/>
        <v>5.7654170032459699E-2</v>
      </c>
      <c r="P69">
        <v>844</v>
      </c>
      <c r="Q69">
        <f t="shared" si="12"/>
        <v>4660.6477970839769</v>
      </c>
      <c r="R69">
        <f t="shared" si="13"/>
        <v>15192</v>
      </c>
      <c r="S69">
        <f t="shared" si="14"/>
        <v>258.9248776157765</v>
      </c>
      <c r="T69">
        <f t="shared" si="15"/>
        <v>67042.092248344838</v>
      </c>
    </row>
    <row r="70" spans="1:20" x14ac:dyDescent="0.35">
      <c r="A70" s="1">
        <v>40984</v>
      </c>
      <c r="B70">
        <v>4594</v>
      </c>
      <c r="C70">
        <v>4491</v>
      </c>
      <c r="D70">
        <v>0</v>
      </c>
      <c r="E70">
        <v>0</v>
      </c>
      <c r="F70">
        <v>0</v>
      </c>
      <c r="G70">
        <v>1</v>
      </c>
      <c r="H70">
        <v>4140.666666666667</v>
      </c>
      <c r="I70">
        <v>4953</v>
      </c>
      <c r="J70">
        <v>0</v>
      </c>
      <c r="K70">
        <v>1</v>
      </c>
      <c r="L70">
        <f t="shared" si="8"/>
        <v>5073.3719918292491</v>
      </c>
      <c r="M70">
        <f t="shared" si="9"/>
        <v>479.37199182924905</v>
      </c>
      <c r="N70">
        <f t="shared" si="10"/>
        <v>479.37199182924905</v>
      </c>
      <c r="O70" s="8">
        <f t="shared" si="11"/>
        <v>0.10434740788621007</v>
      </c>
      <c r="P70">
        <v>1082</v>
      </c>
      <c r="Q70">
        <f t="shared" si="12"/>
        <v>8628.695852926483</v>
      </c>
      <c r="R70">
        <f t="shared" si="13"/>
        <v>19476</v>
      </c>
      <c r="S70">
        <f t="shared" si="14"/>
        <v>479.37199182924905</v>
      </c>
      <c r="T70">
        <f t="shared" si="15"/>
        <v>229797.50655034161</v>
      </c>
    </row>
    <row r="71" spans="1:20" x14ac:dyDescent="0.35">
      <c r="A71" s="1">
        <v>40985</v>
      </c>
      <c r="B71">
        <v>4131</v>
      </c>
      <c r="C71">
        <v>4594</v>
      </c>
      <c r="D71">
        <v>1</v>
      </c>
      <c r="E71">
        <v>0</v>
      </c>
      <c r="F71">
        <v>0</v>
      </c>
      <c r="G71">
        <v>0</v>
      </c>
      <c r="H71">
        <v>4322.666666666667</v>
      </c>
      <c r="I71">
        <v>5715</v>
      </c>
      <c r="J71">
        <v>0</v>
      </c>
      <c r="K71">
        <v>1</v>
      </c>
      <c r="L71">
        <f t="shared" si="8"/>
        <v>5554.4881034580003</v>
      </c>
      <c r="M71">
        <f t="shared" si="9"/>
        <v>1423.4881034580003</v>
      </c>
      <c r="N71">
        <f t="shared" si="10"/>
        <v>1423.4881034580003</v>
      </c>
      <c r="O71" s="8">
        <f t="shared" si="11"/>
        <v>0.34458680790559193</v>
      </c>
      <c r="P71">
        <v>796</v>
      </c>
      <c r="Q71">
        <f t="shared" si="12"/>
        <v>25622.785862244004</v>
      </c>
      <c r="R71">
        <f t="shared" si="13"/>
        <v>14328</v>
      </c>
      <c r="S71">
        <f t="shared" si="14"/>
        <v>1423.4881034580003</v>
      </c>
      <c r="T71">
        <f t="shared" si="15"/>
        <v>2026318.3806864545</v>
      </c>
    </row>
    <row r="72" spans="1:20" x14ac:dyDescent="0.35">
      <c r="A72" s="1">
        <v>40986</v>
      </c>
      <c r="B72">
        <v>5677</v>
      </c>
      <c r="C72">
        <v>4131</v>
      </c>
      <c r="D72">
        <v>1</v>
      </c>
      <c r="E72">
        <v>0</v>
      </c>
      <c r="F72">
        <v>0</v>
      </c>
      <c r="G72">
        <v>0</v>
      </c>
      <c r="H72">
        <v>4405.333333333333</v>
      </c>
      <c r="I72">
        <v>5598</v>
      </c>
      <c r="J72">
        <v>0</v>
      </c>
      <c r="K72">
        <v>1</v>
      </c>
      <c r="L72">
        <f t="shared" si="8"/>
        <v>5516.5602348229886</v>
      </c>
      <c r="M72">
        <f t="shared" si="9"/>
        <v>-160.4397651770114</v>
      </c>
      <c r="N72">
        <f t="shared" si="10"/>
        <v>160.4397651770114</v>
      </c>
      <c r="O72" s="8">
        <f t="shared" si="11"/>
        <v>2.8261364308087265E-2</v>
      </c>
      <c r="P72">
        <v>1262</v>
      </c>
      <c r="Q72">
        <f t="shared" si="12"/>
        <v>11551.66309274482</v>
      </c>
      <c r="R72">
        <f t="shared" si="13"/>
        <v>22716</v>
      </c>
      <c r="S72">
        <f t="shared" si="14"/>
        <v>-320.87953035402279</v>
      </c>
      <c r="T72">
        <f t="shared" si="15"/>
        <v>102963.67300021823</v>
      </c>
    </row>
    <row r="73" spans="1:20" x14ac:dyDescent="0.35">
      <c r="A73" s="1">
        <v>40987</v>
      </c>
      <c r="B73">
        <v>3805</v>
      </c>
      <c r="C73">
        <v>5677</v>
      </c>
      <c r="D73">
        <v>0</v>
      </c>
      <c r="E73">
        <v>1</v>
      </c>
      <c r="F73">
        <v>0</v>
      </c>
      <c r="G73">
        <v>0</v>
      </c>
      <c r="H73">
        <v>4800.666666666667</v>
      </c>
      <c r="I73">
        <v>3941</v>
      </c>
      <c r="J73">
        <v>0</v>
      </c>
      <c r="K73">
        <v>1</v>
      </c>
      <c r="L73">
        <f t="shared" si="8"/>
        <v>4571.9288019128189</v>
      </c>
      <c r="M73">
        <f t="shared" si="9"/>
        <v>766.92880191281893</v>
      </c>
      <c r="N73">
        <f t="shared" si="10"/>
        <v>766.92880191281893</v>
      </c>
      <c r="O73" s="8">
        <f t="shared" si="11"/>
        <v>0.20155816081808645</v>
      </c>
      <c r="P73">
        <v>940</v>
      </c>
      <c r="Q73">
        <f t="shared" si="12"/>
        <v>13804.718434430741</v>
      </c>
      <c r="R73">
        <f t="shared" si="13"/>
        <v>16920</v>
      </c>
      <c r="S73">
        <f t="shared" si="14"/>
        <v>766.92880191281893</v>
      </c>
      <c r="T73">
        <f t="shared" si="15"/>
        <v>588179.78720343183</v>
      </c>
    </row>
    <row r="74" spans="1:20" x14ac:dyDescent="0.35">
      <c r="A74" s="1">
        <v>40988</v>
      </c>
      <c r="B74">
        <v>4395</v>
      </c>
      <c r="C74">
        <v>3805</v>
      </c>
      <c r="D74">
        <v>0</v>
      </c>
      <c r="E74">
        <v>0</v>
      </c>
      <c r="F74">
        <v>0</v>
      </c>
      <c r="G74">
        <v>0</v>
      </c>
      <c r="H74">
        <v>4537.666666666667</v>
      </c>
      <c r="I74">
        <v>4048</v>
      </c>
      <c r="J74">
        <v>0</v>
      </c>
      <c r="K74">
        <v>1</v>
      </c>
      <c r="L74">
        <f t="shared" si="8"/>
        <v>4250.3505817204205</v>
      </c>
      <c r="M74">
        <f t="shared" si="9"/>
        <v>-144.64941827957955</v>
      </c>
      <c r="N74">
        <f t="shared" si="10"/>
        <v>144.64941827957955</v>
      </c>
      <c r="O74" s="8">
        <f t="shared" si="11"/>
        <v>3.2912268095467476E-2</v>
      </c>
      <c r="P74">
        <v>675</v>
      </c>
      <c r="Q74">
        <f t="shared" si="12"/>
        <v>10414.758116129728</v>
      </c>
      <c r="R74">
        <f t="shared" si="13"/>
        <v>12150</v>
      </c>
      <c r="S74">
        <f t="shared" si="14"/>
        <v>-289.2988365591591</v>
      </c>
      <c r="T74">
        <f t="shared" si="15"/>
        <v>83693.816834483048</v>
      </c>
    </row>
    <row r="75" spans="1:20" x14ac:dyDescent="0.35">
      <c r="A75" s="1">
        <v>40989</v>
      </c>
      <c r="B75">
        <v>5026</v>
      </c>
      <c r="C75">
        <v>4395</v>
      </c>
      <c r="D75">
        <v>0</v>
      </c>
      <c r="E75">
        <v>0</v>
      </c>
      <c r="F75">
        <v>0</v>
      </c>
      <c r="G75">
        <v>0</v>
      </c>
      <c r="H75">
        <v>4625.666666666667</v>
      </c>
      <c r="I75">
        <v>3883</v>
      </c>
      <c r="J75">
        <v>0</v>
      </c>
      <c r="K75">
        <v>1</v>
      </c>
      <c r="L75">
        <f t="shared" si="8"/>
        <v>4318.0569909315882</v>
      </c>
      <c r="M75">
        <f t="shared" si="9"/>
        <v>-707.94300906841181</v>
      </c>
      <c r="N75">
        <f t="shared" si="10"/>
        <v>707.94300906841181</v>
      </c>
      <c r="O75" s="8">
        <f t="shared" si="11"/>
        <v>0.14085614983454273</v>
      </c>
      <c r="P75">
        <v>707</v>
      </c>
      <c r="Q75">
        <f t="shared" si="12"/>
        <v>50971.89665292565</v>
      </c>
      <c r="R75">
        <f t="shared" si="13"/>
        <v>12726</v>
      </c>
      <c r="S75">
        <f t="shared" si="14"/>
        <v>-1415.8860181368236</v>
      </c>
      <c r="T75">
        <f t="shared" si="15"/>
        <v>2004733.2163553496</v>
      </c>
    </row>
    <row r="76" spans="1:20" x14ac:dyDescent="0.35">
      <c r="A76" s="1">
        <v>40990</v>
      </c>
      <c r="B76">
        <v>4975</v>
      </c>
      <c r="C76">
        <v>5026</v>
      </c>
      <c r="D76">
        <v>0</v>
      </c>
      <c r="E76">
        <v>0</v>
      </c>
      <c r="F76">
        <v>1</v>
      </c>
      <c r="G76">
        <v>0</v>
      </c>
      <c r="H76">
        <v>4408.666666666667</v>
      </c>
      <c r="I76">
        <v>4491</v>
      </c>
      <c r="J76">
        <v>0</v>
      </c>
      <c r="K76">
        <v>1</v>
      </c>
      <c r="L76">
        <f t="shared" si="8"/>
        <v>5188.0835901806904</v>
      </c>
      <c r="M76">
        <f t="shared" si="9"/>
        <v>213.08359018069041</v>
      </c>
      <c r="N76">
        <f t="shared" si="10"/>
        <v>213.08359018069041</v>
      </c>
      <c r="O76" s="8">
        <f t="shared" si="11"/>
        <v>4.2830872398128723E-2</v>
      </c>
      <c r="P76">
        <v>449</v>
      </c>
      <c r="Q76">
        <f t="shared" si="12"/>
        <v>3835.5046232524273</v>
      </c>
      <c r="R76">
        <f t="shared" si="13"/>
        <v>8082</v>
      </c>
      <c r="S76">
        <f t="shared" si="14"/>
        <v>213.08359018069041</v>
      </c>
      <c r="T76">
        <f t="shared" si="15"/>
        <v>45404.616404292421</v>
      </c>
    </row>
    <row r="77" spans="1:20" x14ac:dyDescent="0.35">
      <c r="A77" s="1">
        <v>40991</v>
      </c>
      <c r="B77">
        <v>5295</v>
      </c>
      <c r="C77">
        <v>4975</v>
      </c>
      <c r="D77">
        <v>0</v>
      </c>
      <c r="E77">
        <v>0</v>
      </c>
      <c r="F77">
        <v>0</v>
      </c>
      <c r="G77">
        <v>1</v>
      </c>
      <c r="H77">
        <v>4798.666666666667</v>
      </c>
      <c r="I77">
        <v>4594</v>
      </c>
      <c r="J77">
        <v>0</v>
      </c>
      <c r="K77">
        <v>1</v>
      </c>
      <c r="L77">
        <f t="shared" si="8"/>
        <v>5389.8379443610747</v>
      </c>
      <c r="M77">
        <f t="shared" si="9"/>
        <v>94.837944361074733</v>
      </c>
      <c r="N77">
        <f t="shared" si="10"/>
        <v>94.837944361074733</v>
      </c>
      <c r="O77" s="8">
        <f t="shared" si="11"/>
        <v>1.7910848793404103E-2</v>
      </c>
      <c r="P77">
        <v>942</v>
      </c>
      <c r="Q77">
        <f t="shared" si="12"/>
        <v>1707.0829984993452</v>
      </c>
      <c r="R77">
        <f t="shared" si="13"/>
        <v>16956</v>
      </c>
      <c r="S77">
        <f t="shared" si="14"/>
        <v>94.837944361074733</v>
      </c>
      <c r="T77">
        <f t="shared" si="15"/>
        <v>8994.2356906343066</v>
      </c>
    </row>
    <row r="78" spans="1:20" x14ac:dyDescent="0.35">
      <c r="A78" s="1">
        <v>40992</v>
      </c>
      <c r="B78">
        <v>5167</v>
      </c>
      <c r="C78">
        <v>5295</v>
      </c>
      <c r="D78">
        <v>1</v>
      </c>
      <c r="E78">
        <v>0</v>
      </c>
      <c r="F78">
        <v>0</v>
      </c>
      <c r="G78">
        <v>0</v>
      </c>
      <c r="H78">
        <v>5098.666666666667</v>
      </c>
      <c r="I78">
        <v>4131</v>
      </c>
      <c r="J78">
        <v>0</v>
      </c>
      <c r="K78">
        <v>1</v>
      </c>
      <c r="L78">
        <f t="shared" si="8"/>
        <v>5619.6773086196226</v>
      </c>
      <c r="M78">
        <f t="shared" si="9"/>
        <v>452.67730861962264</v>
      </c>
      <c r="N78">
        <f t="shared" si="10"/>
        <v>452.67730861962264</v>
      </c>
      <c r="O78" s="8">
        <f t="shared" si="11"/>
        <v>8.7609310745040178E-2</v>
      </c>
      <c r="P78">
        <v>779</v>
      </c>
      <c r="Q78">
        <f t="shared" si="12"/>
        <v>8148.1915551532074</v>
      </c>
      <c r="R78">
        <f t="shared" si="13"/>
        <v>14022</v>
      </c>
      <c r="S78">
        <f t="shared" si="14"/>
        <v>452.67730861962264</v>
      </c>
      <c r="T78">
        <f t="shared" si="15"/>
        <v>204916.74573910507</v>
      </c>
    </row>
    <row r="79" spans="1:20" x14ac:dyDescent="0.35">
      <c r="A79" s="1">
        <v>40993</v>
      </c>
      <c r="B79">
        <v>5166</v>
      </c>
      <c r="C79">
        <v>5167</v>
      </c>
      <c r="D79">
        <v>1</v>
      </c>
      <c r="E79">
        <v>0</v>
      </c>
      <c r="F79">
        <v>0</v>
      </c>
      <c r="G79">
        <v>0</v>
      </c>
      <c r="H79">
        <v>5145.666666666667</v>
      </c>
      <c r="I79">
        <v>5677</v>
      </c>
      <c r="J79">
        <v>0</v>
      </c>
      <c r="K79">
        <v>1</v>
      </c>
      <c r="L79">
        <f t="shared" si="8"/>
        <v>6060.9108686798672</v>
      </c>
      <c r="M79">
        <f t="shared" si="9"/>
        <v>894.91086867986724</v>
      </c>
      <c r="N79">
        <f t="shared" si="10"/>
        <v>894.91086867986724</v>
      </c>
      <c r="O79" s="8">
        <f t="shared" si="11"/>
        <v>0.17323090760353604</v>
      </c>
      <c r="P79">
        <v>1077</v>
      </c>
      <c r="Q79">
        <f t="shared" si="12"/>
        <v>16108.39563623761</v>
      </c>
      <c r="R79">
        <f t="shared" si="13"/>
        <v>19386</v>
      </c>
      <c r="S79">
        <f t="shared" si="14"/>
        <v>894.91086867986724</v>
      </c>
      <c r="T79">
        <f t="shared" si="15"/>
        <v>800865.46288135462</v>
      </c>
    </row>
    <row r="80" spans="1:20" x14ac:dyDescent="0.35">
      <c r="A80" s="1">
        <v>40994</v>
      </c>
      <c r="B80">
        <v>2709</v>
      </c>
      <c r="C80">
        <v>5166</v>
      </c>
      <c r="D80">
        <v>0</v>
      </c>
      <c r="E80">
        <v>1</v>
      </c>
      <c r="F80">
        <v>0</v>
      </c>
      <c r="G80">
        <v>0</v>
      </c>
      <c r="H80">
        <v>5209.333333333333</v>
      </c>
      <c r="I80">
        <v>3805</v>
      </c>
      <c r="J80">
        <v>0</v>
      </c>
      <c r="K80">
        <v>1</v>
      </c>
      <c r="L80">
        <f t="shared" si="8"/>
        <v>4703.2063756139187</v>
      </c>
      <c r="M80">
        <f t="shared" si="9"/>
        <v>1994.2063756139187</v>
      </c>
      <c r="N80">
        <f t="shared" si="10"/>
        <v>1994.2063756139187</v>
      </c>
      <c r="O80" s="8">
        <f t="shared" si="11"/>
        <v>0.73614115009742287</v>
      </c>
      <c r="P80">
        <v>1196</v>
      </c>
      <c r="Q80">
        <f t="shared" si="12"/>
        <v>35895.714761050534</v>
      </c>
      <c r="R80">
        <f t="shared" si="13"/>
        <v>21528</v>
      </c>
      <c r="S80">
        <f t="shared" si="14"/>
        <v>1994.2063756139187</v>
      </c>
      <c r="T80">
        <f t="shared" si="15"/>
        <v>3976859.0685392017</v>
      </c>
    </row>
    <row r="81" spans="1:20" x14ac:dyDescent="0.35">
      <c r="A81" s="1">
        <v>40995</v>
      </c>
      <c r="B81">
        <v>4628.5</v>
      </c>
      <c r="C81">
        <v>2709</v>
      </c>
      <c r="D81">
        <v>0</v>
      </c>
      <c r="E81">
        <v>0</v>
      </c>
      <c r="F81">
        <v>0</v>
      </c>
      <c r="G81">
        <v>0</v>
      </c>
      <c r="H81">
        <v>4347.333333333333</v>
      </c>
      <c r="I81">
        <v>4395</v>
      </c>
      <c r="J81">
        <v>0</v>
      </c>
      <c r="K81">
        <v>1</v>
      </c>
      <c r="L81">
        <f t="shared" si="8"/>
        <v>4121.0112484152896</v>
      </c>
      <c r="M81">
        <f t="shared" si="9"/>
        <v>-507.48875158471037</v>
      </c>
      <c r="N81">
        <f t="shared" si="10"/>
        <v>507.48875158471037</v>
      </c>
      <c r="O81" s="8">
        <f t="shared" si="11"/>
        <v>0.1096443235572454</v>
      </c>
      <c r="P81">
        <v>1683</v>
      </c>
      <c r="Q81">
        <f t="shared" si="12"/>
        <v>36539.190114099147</v>
      </c>
      <c r="R81">
        <f t="shared" si="13"/>
        <v>30294</v>
      </c>
      <c r="S81">
        <f t="shared" si="14"/>
        <v>-1014.9775031694207</v>
      </c>
      <c r="T81">
        <f t="shared" si="15"/>
        <v>1030179.3319400315</v>
      </c>
    </row>
    <row r="82" spans="1:20" x14ac:dyDescent="0.35">
      <c r="A82" s="1">
        <v>40996</v>
      </c>
      <c r="B82">
        <v>2723</v>
      </c>
      <c r="C82">
        <v>4628.5</v>
      </c>
      <c r="D82">
        <v>0</v>
      </c>
      <c r="E82">
        <v>0</v>
      </c>
      <c r="F82">
        <v>0</v>
      </c>
      <c r="G82">
        <v>0</v>
      </c>
      <c r="H82">
        <v>4167.833333333333</v>
      </c>
      <c r="I82">
        <v>5026</v>
      </c>
      <c r="J82">
        <v>0</v>
      </c>
      <c r="K82">
        <v>1</v>
      </c>
      <c r="L82">
        <f t="shared" si="8"/>
        <v>4408.7958607363371</v>
      </c>
      <c r="M82">
        <f t="shared" si="9"/>
        <v>1685.7958607363371</v>
      </c>
      <c r="N82">
        <f t="shared" si="10"/>
        <v>1685.7958607363371</v>
      </c>
      <c r="O82" s="8">
        <f t="shared" si="11"/>
        <v>0.61909506453776608</v>
      </c>
      <c r="P82">
        <v>1188</v>
      </c>
      <c r="Q82">
        <f t="shared" si="12"/>
        <v>30344.325493254066</v>
      </c>
      <c r="R82">
        <f t="shared" si="13"/>
        <v>21384</v>
      </c>
      <c r="S82">
        <f t="shared" si="14"/>
        <v>1685.7958607363371</v>
      </c>
      <c r="T82">
        <f t="shared" si="15"/>
        <v>2841907.6840757676</v>
      </c>
    </row>
    <row r="83" spans="1:20" x14ac:dyDescent="0.35">
      <c r="A83" s="1">
        <v>40997</v>
      </c>
      <c r="B83">
        <v>3348</v>
      </c>
      <c r="C83">
        <v>2723</v>
      </c>
      <c r="D83">
        <v>0</v>
      </c>
      <c r="E83">
        <v>0</v>
      </c>
      <c r="F83">
        <v>1</v>
      </c>
      <c r="G83">
        <v>0</v>
      </c>
      <c r="H83">
        <v>3353.5</v>
      </c>
      <c r="I83">
        <v>4975</v>
      </c>
      <c r="J83">
        <v>1</v>
      </c>
      <c r="K83">
        <v>1</v>
      </c>
      <c r="L83">
        <f t="shared" si="8"/>
        <v>4744.099609507819</v>
      </c>
      <c r="M83">
        <f t="shared" si="9"/>
        <v>1396.099609507819</v>
      </c>
      <c r="N83">
        <f t="shared" si="10"/>
        <v>1396.099609507819</v>
      </c>
      <c r="O83" s="8">
        <f t="shared" si="11"/>
        <v>0.4169951043930164</v>
      </c>
      <c r="P83">
        <v>303</v>
      </c>
      <c r="Q83">
        <f t="shared" si="12"/>
        <v>25129.792971140741</v>
      </c>
      <c r="R83">
        <f t="shared" si="13"/>
        <v>5454</v>
      </c>
      <c r="S83">
        <f t="shared" si="14"/>
        <v>1396.099609507819</v>
      </c>
      <c r="T83">
        <f t="shared" si="15"/>
        <v>1949094.1196678847</v>
      </c>
    </row>
    <row r="84" spans="1:20" x14ac:dyDescent="0.35">
      <c r="A84" s="1">
        <v>40998</v>
      </c>
      <c r="B84">
        <v>4623</v>
      </c>
      <c r="C84">
        <v>3348</v>
      </c>
      <c r="D84">
        <v>0</v>
      </c>
      <c r="E84">
        <v>0</v>
      </c>
      <c r="F84">
        <v>0</v>
      </c>
      <c r="G84">
        <v>1</v>
      </c>
      <c r="H84">
        <v>3566.5</v>
      </c>
      <c r="I84">
        <v>5295</v>
      </c>
      <c r="J84">
        <v>1</v>
      </c>
      <c r="K84">
        <v>1</v>
      </c>
      <c r="L84">
        <f t="shared" si="8"/>
        <v>4983.0077212119813</v>
      </c>
      <c r="M84">
        <f t="shared" si="9"/>
        <v>360.00772121198133</v>
      </c>
      <c r="N84">
        <f t="shared" si="10"/>
        <v>360.00772121198133</v>
      </c>
      <c r="O84" s="8">
        <f t="shared" si="11"/>
        <v>7.7873182178667816E-2</v>
      </c>
      <c r="P84">
        <v>1091</v>
      </c>
      <c r="Q84">
        <f t="shared" si="12"/>
        <v>6480.138981815664</v>
      </c>
      <c r="R84">
        <f t="shared" si="13"/>
        <v>19638</v>
      </c>
      <c r="S84">
        <f t="shared" si="14"/>
        <v>360.00772121198133</v>
      </c>
      <c r="T84">
        <f t="shared" si="15"/>
        <v>129605.55933224368</v>
      </c>
    </row>
    <row r="85" spans="1:20" x14ac:dyDescent="0.35">
      <c r="A85" s="1">
        <v>40999</v>
      </c>
      <c r="B85">
        <v>4037</v>
      </c>
      <c r="C85">
        <v>4623</v>
      </c>
      <c r="D85">
        <v>1</v>
      </c>
      <c r="E85">
        <v>0</v>
      </c>
      <c r="F85">
        <v>0</v>
      </c>
      <c r="G85">
        <v>0</v>
      </c>
      <c r="H85">
        <v>3564.6666666666665</v>
      </c>
      <c r="I85">
        <v>5167</v>
      </c>
      <c r="J85">
        <v>1</v>
      </c>
      <c r="K85">
        <v>1</v>
      </c>
      <c r="L85">
        <f t="shared" si="8"/>
        <v>5244.6795664040801</v>
      </c>
      <c r="M85">
        <f t="shared" si="9"/>
        <v>1207.6795664040801</v>
      </c>
      <c r="N85">
        <f t="shared" si="10"/>
        <v>1207.6795664040801</v>
      </c>
      <c r="O85" s="8">
        <f t="shared" si="11"/>
        <v>0.29915272885907357</v>
      </c>
      <c r="P85">
        <v>1018</v>
      </c>
      <c r="Q85">
        <f t="shared" si="12"/>
        <v>21738.232195273442</v>
      </c>
      <c r="R85">
        <f t="shared" si="13"/>
        <v>18324</v>
      </c>
      <c r="S85">
        <f t="shared" si="14"/>
        <v>1207.6795664040801</v>
      </c>
      <c r="T85">
        <f t="shared" si="15"/>
        <v>1458489.9351099469</v>
      </c>
    </row>
    <row r="86" spans="1:20" x14ac:dyDescent="0.35">
      <c r="A86" s="1">
        <v>41000</v>
      </c>
      <c r="B86">
        <v>4088</v>
      </c>
      <c r="C86">
        <v>4037</v>
      </c>
      <c r="D86">
        <v>1</v>
      </c>
      <c r="E86">
        <v>0</v>
      </c>
      <c r="F86">
        <v>0</v>
      </c>
      <c r="G86">
        <v>0</v>
      </c>
      <c r="H86">
        <v>4002.6666666666665</v>
      </c>
      <c r="I86">
        <v>5166</v>
      </c>
      <c r="J86">
        <v>0</v>
      </c>
      <c r="K86">
        <v>1</v>
      </c>
      <c r="L86">
        <f t="shared" si="8"/>
        <v>5164.1603087584799</v>
      </c>
      <c r="M86">
        <f t="shared" si="9"/>
        <v>1076.1603087584799</v>
      </c>
      <c r="N86">
        <f t="shared" si="10"/>
        <v>1076.1603087584799</v>
      </c>
      <c r="O86" s="8">
        <f t="shared" si="11"/>
        <v>0.2632486078176321</v>
      </c>
      <c r="P86">
        <v>589</v>
      </c>
      <c r="Q86">
        <f t="shared" si="12"/>
        <v>19370.88555765264</v>
      </c>
      <c r="R86">
        <f t="shared" si="13"/>
        <v>10602</v>
      </c>
      <c r="S86">
        <f t="shared" si="14"/>
        <v>1076.1603087584799</v>
      </c>
      <c r="T86">
        <f t="shared" si="15"/>
        <v>1158121.0101471469</v>
      </c>
    </row>
    <row r="87" spans="1:20" x14ac:dyDescent="0.35">
      <c r="A87" s="1">
        <v>41001</v>
      </c>
      <c r="B87">
        <v>4628.5</v>
      </c>
      <c r="C87">
        <v>4088</v>
      </c>
      <c r="D87">
        <v>0</v>
      </c>
      <c r="E87">
        <v>1</v>
      </c>
      <c r="F87">
        <v>0</v>
      </c>
      <c r="G87">
        <v>0</v>
      </c>
      <c r="H87">
        <v>4249.333333333333</v>
      </c>
      <c r="I87">
        <v>2709</v>
      </c>
      <c r="J87">
        <v>0</v>
      </c>
      <c r="K87">
        <v>1</v>
      </c>
      <c r="L87">
        <f t="shared" si="8"/>
        <v>3750.6098507812376</v>
      </c>
      <c r="M87">
        <f t="shared" si="9"/>
        <v>-877.89014921876242</v>
      </c>
      <c r="N87">
        <f t="shared" si="10"/>
        <v>877.89014921876242</v>
      </c>
      <c r="O87" s="8">
        <f t="shared" si="11"/>
        <v>0.18967055184590309</v>
      </c>
      <c r="P87">
        <v>1122</v>
      </c>
      <c r="Q87">
        <f t="shared" si="12"/>
        <v>63208.090743750894</v>
      </c>
      <c r="R87">
        <f t="shared" si="13"/>
        <v>20196</v>
      </c>
      <c r="S87">
        <f t="shared" si="14"/>
        <v>-1755.7802984375248</v>
      </c>
      <c r="T87">
        <f t="shared" si="15"/>
        <v>3082764.4563813638</v>
      </c>
    </row>
    <row r="88" spans="1:20" x14ac:dyDescent="0.35">
      <c r="A88" s="1">
        <v>41002</v>
      </c>
      <c r="B88">
        <v>3023</v>
      </c>
      <c r="C88">
        <v>4628.5</v>
      </c>
      <c r="D88">
        <v>0</v>
      </c>
      <c r="E88">
        <v>0</v>
      </c>
      <c r="F88">
        <v>0</v>
      </c>
      <c r="G88">
        <v>0</v>
      </c>
      <c r="H88">
        <v>4251.166666666667</v>
      </c>
      <c r="I88">
        <v>4628.5</v>
      </c>
      <c r="J88">
        <v>0</v>
      </c>
      <c r="K88">
        <v>1</v>
      </c>
      <c r="L88">
        <f t="shared" si="8"/>
        <v>4344.3395963748972</v>
      </c>
      <c r="M88">
        <f t="shared" si="9"/>
        <v>1321.3395963748972</v>
      </c>
      <c r="N88">
        <f t="shared" si="10"/>
        <v>1321.3395963748972</v>
      </c>
      <c r="O88" s="8">
        <f t="shared" si="11"/>
        <v>0.43709546687889422</v>
      </c>
      <c r="P88">
        <v>926</v>
      </c>
      <c r="Q88">
        <f t="shared" si="12"/>
        <v>23784.112734748149</v>
      </c>
      <c r="R88">
        <f t="shared" si="13"/>
        <v>16668</v>
      </c>
      <c r="S88">
        <f t="shared" si="14"/>
        <v>1321.3395963748972</v>
      </c>
      <c r="T88">
        <f t="shared" si="15"/>
        <v>1745938.3289481762</v>
      </c>
    </row>
    <row r="89" spans="1:20" x14ac:dyDescent="0.35">
      <c r="A89" s="1">
        <v>41003</v>
      </c>
      <c r="B89">
        <v>2706</v>
      </c>
      <c r="C89">
        <v>3023</v>
      </c>
      <c r="D89">
        <v>0</v>
      </c>
      <c r="E89">
        <v>0</v>
      </c>
      <c r="F89">
        <v>0</v>
      </c>
      <c r="G89">
        <v>0</v>
      </c>
      <c r="H89">
        <v>3913.1666666666665</v>
      </c>
      <c r="I89">
        <v>2723</v>
      </c>
      <c r="J89">
        <v>0</v>
      </c>
      <c r="K89">
        <v>1</v>
      </c>
      <c r="L89">
        <f t="shared" si="8"/>
        <v>3451.7722848929275</v>
      </c>
      <c r="M89">
        <f t="shared" si="9"/>
        <v>745.77228489292747</v>
      </c>
      <c r="N89">
        <f t="shared" si="10"/>
        <v>745.77228489292747</v>
      </c>
      <c r="O89" s="8">
        <f t="shared" si="11"/>
        <v>0.27559951400329913</v>
      </c>
      <c r="P89">
        <v>1401</v>
      </c>
      <c r="Q89">
        <f t="shared" si="12"/>
        <v>13423.901128072695</v>
      </c>
      <c r="R89">
        <f t="shared" si="13"/>
        <v>25218</v>
      </c>
      <c r="S89">
        <f t="shared" si="14"/>
        <v>745.77228489292747</v>
      </c>
      <c r="T89">
        <f t="shared" si="15"/>
        <v>556176.30091441784</v>
      </c>
    </row>
    <row r="90" spans="1:20" x14ac:dyDescent="0.35">
      <c r="A90" s="1">
        <v>41004</v>
      </c>
      <c r="B90">
        <v>2830</v>
      </c>
      <c r="C90">
        <v>2706</v>
      </c>
      <c r="D90">
        <v>0</v>
      </c>
      <c r="E90">
        <v>0</v>
      </c>
      <c r="F90">
        <v>1</v>
      </c>
      <c r="G90">
        <v>0</v>
      </c>
      <c r="H90">
        <v>3452.5</v>
      </c>
      <c r="I90">
        <v>3348</v>
      </c>
      <c r="J90">
        <v>0</v>
      </c>
      <c r="K90">
        <v>1</v>
      </c>
      <c r="L90">
        <f t="shared" si="8"/>
        <v>4087.6952358980134</v>
      </c>
      <c r="M90">
        <f t="shared" si="9"/>
        <v>1257.6952358980134</v>
      </c>
      <c r="N90">
        <f t="shared" si="10"/>
        <v>1257.6952358980134</v>
      </c>
      <c r="O90" s="8">
        <f t="shared" si="11"/>
        <v>0.44441527770247824</v>
      </c>
      <c r="P90">
        <v>1240</v>
      </c>
      <c r="Q90">
        <f t="shared" si="12"/>
        <v>22638.514246164239</v>
      </c>
      <c r="R90">
        <f t="shared" si="13"/>
        <v>22320</v>
      </c>
      <c r="S90">
        <f t="shared" si="14"/>
        <v>1257.6952358980134</v>
      </c>
      <c r="T90">
        <f t="shared" si="15"/>
        <v>1581797.3064005596</v>
      </c>
    </row>
    <row r="91" spans="1:20" x14ac:dyDescent="0.35">
      <c r="A91" s="1">
        <v>41005</v>
      </c>
      <c r="B91">
        <v>3316</v>
      </c>
      <c r="C91">
        <v>2830</v>
      </c>
      <c r="D91">
        <v>0</v>
      </c>
      <c r="E91">
        <v>0</v>
      </c>
      <c r="F91">
        <v>0</v>
      </c>
      <c r="G91">
        <v>1</v>
      </c>
      <c r="H91">
        <v>2853</v>
      </c>
      <c r="I91">
        <v>4623</v>
      </c>
      <c r="J91">
        <v>0</v>
      </c>
      <c r="K91">
        <v>1</v>
      </c>
      <c r="L91">
        <f t="shared" si="8"/>
        <v>4088.6114936974864</v>
      </c>
      <c r="M91">
        <f t="shared" si="9"/>
        <v>772.61149369748637</v>
      </c>
      <c r="N91">
        <f t="shared" si="10"/>
        <v>772.61149369748637</v>
      </c>
      <c r="O91" s="8">
        <f t="shared" si="11"/>
        <v>0.23299502222481494</v>
      </c>
      <c r="P91">
        <v>1041</v>
      </c>
      <c r="Q91">
        <f t="shared" si="12"/>
        <v>13907.006886554755</v>
      </c>
      <c r="R91">
        <f t="shared" si="13"/>
        <v>18738</v>
      </c>
      <c r="S91">
        <f t="shared" si="14"/>
        <v>772.61149369748637</v>
      </c>
      <c r="T91">
        <f t="shared" si="15"/>
        <v>596928.52019346098</v>
      </c>
    </row>
    <row r="92" spans="1:20" x14ac:dyDescent="0.35">
      <c r="A92" s="1">
        <v>41006</v>
      </c>
      <c r="B92">
        <v>3348</v>
      </c>
      <c r="C92">
        <v>3316</v>
      </c>
      <c r="D92">
        <v>1</v>
      </c>
      <c r="E92">
        <v>0</v>
      </c>
      <c r="F92">
        <v>0</v>
      </c>
      <c r="G92">
        <v>0</v>
      </c>
      <c r="H92">
        <v>2950.6666666666665</v>
      </c>
      <c r="I92">
        <v>4037</v>
      </c>
      <c r="J92">
        <v>0</v>
      </c>
      <c r="K92">
        <v>1</v>
      </c>
      <c r="L92">
        <f t="shared" si="8"/>
        <v>4191.0008723436076</v>
      </c>
      <c r="M92">
        <f t="shared" si="9"/>
        <v>843.00087234360763</v>
      </c>
      <c r="N92">
        <f t="shared" si="10"/>
        <v>843.00087234360763</v>
      </c>
      <c r="O92" s="8">
        <f t="shared" si="11"/>
        <v>0.25179237525197362</v>
      </c>
      <c r="P92">
        <v>1204</v>
      </c>
      <c r="Q92">
        <f t="shared" si="12"/>
        <v>15174.015702184937</v>
      </c>
      <c r="R92">
        <f t="shared" si="13"/>
        <v>21672</v>
      </c>
      <c r="S92">
        <f t="shared" si="14"/>
        <v>843.00087234360763</v>
      </c>
      <c r="T92">
        <f t="shared" si="15"/>
        <v>710650.47077208338</v>
      </c>
    </row>
    <row r="93" spans="1:20" x14ac:dyDescent="0.35">
      <c r="A93" s="1">
        <v>41007</v>
      </c>
      <c r="B93">
        <v>4428</v>
      </c>
      <c r="C93">
        <v>3348</v>
      </c>
      <c r="D93">
        <v>1</v>
      </c>
      <c r="E93">
        <v>0</v>
      </c>
      <c r="F93">
        <v>0</v>
      </c>
      <c r="G93">
        <v>0</v>
      </c>
      <c r="H93">
        <v>3164.6666666666665</v>
      </c>
      <c r="I93">
        <v>4088</v>
      </c>
      <c r="J93">
        <v>0</v>
      </c>
      <c r="K93">
        <v>1</v>
      </c>
      <c r="L93">
        <f t="shared" si="8"/>
        <v>4326.7023929931083</v>
      </c>
      <c r="M93">
        <f t="shared" si="9"/>
        <v>-101.29760700689167</v>
      </c>
      <c r="N93">
        <f t="shared" si="10"/>
        <v>101.29760700689167</v>
      </c>
      <c r="O93" s="8">
        <f t="shared" si="11"/>
        <v>2.2876605015106518E-2</v>
      </c>
      <c r="P93">
        <v>892</v>
      </c>
      <c r="Q93">
        <f t="shared" si="12"/>
        <v>7293.4277044962</v>
      </c>
      <c r="R93">
        <f t="shared" si="13"/>
        <v>16056</v>
      </c>
      <c r="S93">
        <f t="shared" si="14"/>
        <v>-202.59521401378333</v>
      </c>
      <c r="T93">
        <f t="shared" si="15"/>
        <v>41044.82074129067</v>
      </c>
    </row>
    <row r="94" spans="1:20" x14ac:dyDescent="0.35">
      <c r="A94" s="1">
        <v>41008</v>
      </c>
      <c r="B94">
        <v>4628.5</v>
      </c>
      <c r="C94">
        <v>4428</v>
      </c>
      <c r="D94">
        <v>0</v>
      </c>
      <c r="E94">
        <v>1</v>
      </c>
      <c r="F94">
        <v>0</v>
      </c>
      <c r="G94">
        <v>0</v>
      </c>
      <c r="H94">
        <v>3697.3333333333335</v>
      </c>
      <c r="I94">
        <v>4628.5</v>
      </c>
      <c r="J94">
        <v>0</v>
      </c>
      <c r="K94">
        <v>1</v>
      </c>
      <c r="L94">
        <f t="shared" si="8"/>
        <v>4016.8373947518562</v>
      </c>
      <c r="M94">
        <f t="shared" si="9"/>
        <v>-611.66260524814379</v>
      </c>
      <c r="N94">
        <f t="shared" si="10"/>
        <v>611.66260524814379</v>
      </c>
      <c r="O94" s="8">
        <f t="shared" si="11"/>
        <v>0.13215136766730989</v>
      </c>
      <c r="P94">
        <v>1213</v>
      </c>
      <c r="Q94">
        <f t="shared" si="12"/>
        <v>44039.707577866357</v>
      </c>
      <c r="R94">
        <f t="shared" si="13"/>
        <v>21834</v>
      </c>
      <c r="S94">
        <f t="shared" si="14"/>
        <v>-1223.3252104962876</v>
      </c>
      <c r="T94">
        <f t="shared" si="15"/>
        <v>1496524.5706357863</v>
      </c>
    </row>
    <row r="95" spans="1:20" x14ac:dyDescent="0.35">
      <c r="A95" s="1">
        <v>41009</v>
      </c>
      <c r="B95">
        <v>2712</v>
      </c>
      <c r="C95">
        <v>4628.5</v>
      </c>
      <c r="D95">
        <v>0</v>
      </c>
      <c r="E95">
        <v>0</v>
      </c>
      <c r="F95">
        <v>0</v>
      </c>
      <c r="G95">
        <v>0</v>
      </c>
      <c r="H95">
        <v>4134.833333333333</v>
      </c>
      <c r="I95">
        <v>3023</v>
      </c>
      <c r="J95">
        <v>0</v>
      </c>
      <c r="K95">
        <v>1</v>
      </c>
      <c r="L95">
        <f t="shared" si="8"/>
        <v>3834.2417436982737</v>
      </c>
      <c r="M95">
        <f t="shared" si="9"/>
        <v>1122.2417436982737</v>
      </c>
      <c r="N95">
        <f t="shared" si="10"/>
        <v>1122.2417436982737</v>
      </c>
      <c r="O95" s="8">
        <f t="shared" si="11"/>
        <v>0.41380595269110387</v>
      </c>
      <c r="P95">
        <v>1313</v>
      </c>
      <c r="Q95">
        <f t="shared" si="12"/>
        <v>20200.351386568927</v>
      </c>
      <c r="R95">
        <f t="shared" si="13"/>
        <v>23634</v>
      </c>
      <c r="S95">
        <f t="shared" si="14"/>
        <v>1122.2417436982737</v>
      </c>
      <c r="T95">
        <f t="shared" si="15"/>
        <v>1259426.5312989419</v>
      </c>
    </row>
    <row r="96" spans="1:20" x14ac:dyDescent="0.35">
      <c r="A96" s="1">
        <v>41010</v>
      </c>
      <c r="B96">
        <v>3136</v>
      </c>
      <c r="C96">
        <v>2712</v>
      </c>
      <c r="D96">
        <v>0</v>
      </c>
      <c r="E96">
        <v>0</v>
      </c>
      <c r="F96">
        <v>0</v>
      </c>
      <c r="G96">
        <v>0</v>
      </c>
      <c r="H96">
        <v>3922.8333333333335</v>
      </c>
      <c r="I96">
        <v>2706</v>
      </c>
      <c r="J96">
        <v>0</v>
      </c>
      <c r="K96">
        <v>1</v>
      </c>
      <c r="L96">
        <f t="shared" si="8"/>
        <v>3418.1131738436543</v>
      </c>
      <c r="M96">
        <f t="shared" si="9"/>
        <v>282.11317384365429</v>
      </c>
      <c r="N96">
        <f t="shared" si="10"/>
        <v>282.11317384365429</v>
      </c>
      <c r="O96" s="8">
        <f t="shared" si="11"/>
        <v>8.9959557985859154E-2</v>
      </c>
      <c r="P96">
        <v>818</v>
      </c>
      <c r="Q96">
        <f t="shared" si="12"/>
        <v>5078.0371291857773</v>
      </c>
      <c r="R96">
        <f t="shared" si="13"/>
        <v>14724</v>
      </c>
      <c r="S96">
        <f t="shared" si="14"/>
        <v>282.11317384365429</v>
      </c>
      <c r="T96">
        <f t="shared" si="15"/>
        <v>79587.842856139905</v>
      </c>
    </row>
    <row r="97" spans="1:20" x14ac:dyDescent="0.35">
      <c r="A97" s="1">
        <v>41011</v>
      </c>
      <c r="B97">
        <v>3088</v>
      </c>
      <c r="C97">
        <v>3136</v>
      </c>
      <c r="D97">
        <v>0</v>
      </c>
      <c r="E97">
        <v>0</v>
      </c>
      <c r="F97">
        <v>1</v>
      </c>
      <c r="G97">
        <v>0</v>
      </c>
      <c r="H97">
        <v>3492.1666666666665</v>
      </c>
      <c r="I97">
        <v>2830</v>
      </c>
      <c r="J97">
        <v>0</v>
      </c>
      <c r="K97">
        <v>1</v>
      </c>
      <c r="L97">
        <f t="shared" si="8"/>
        <v>4013.0687867224383</v>
      </c>
      <c r="M97">
        <f t="shared" si="9"/>
        <v>925.06878672243829</v>
      </c>
      <c r="N97">
        <f t="shared" si="10"/>
        <v>925.06878672243829</v>
      </c>
      <c r="O97" s="8">
        <f t="shared" si="11"/>
        <v>0.29956890761736993</v>
      </c>
      <c r="P97">
        <v>888</v>
      </c>
      <c r="Q97">
        <f t="shared" si="12"/>
        <v>16651.23816100389</v>
      </c>
      <c r="R97">
        <f t="shared" si="13"/>
        <v>15984</v>
      </c>
      <c r="S97">
        <f t="shared" si="14"/>
        <v>925.06878672243829</v>
      </c>
      <c r="T97">
        <f t="shared" si="15"/>
        <v>855752.26016812399</v>
      </c>
    </row>
    <row r="98" spans="1:20" x14ac:dyDescent="0.35">
      <c r="A98" s="1">
        <v>41012</v>
      </c>
      <c r="B98">
        <v>3198</v>
      </c>
      <c r="C98">
        <v>3088</v>
      </c>
      <c r="D98">
        <v>0</v>
      </c>
      <c r="E98">
        <v>0</v>
      </c>
      <c r="F98">
        <v>0</v>
      </c>
      <c r="G98">
        <v>1</v>
      </c>
      <c r="H98">
        <v>2978.6666666666665</v>
      </c>
      <c r="I98">
        <v>3316</v>
      </c>
      <c r="J98">
        <v>0</v>
      </c>
      <c r="K98">
        <v>1</v>
      </c>
      <c r="L98">
        <f t="shared" si="8"/>
        <v>3823.3036863969578</v>
      </c>
      <c r="M98">
        <f t="shared" si="9"/>
        <v>625.3036863969578</v>
      </c>
      <c r="N98">
        <f t="shared" si="10"/>
        <v>625.3036863969578</v>
      </c>
      <c r="O98" s="8">
        <f t="shared" si="11"/>
        <v>0.19552960800405184</v>
      </c>
      <c r="P98">
        <v>1039</v>
      </c>
      <c r="Q98">
        <f t="shared" si="12"/>
        <v>11255.46635514524</v>
      </c>
      <c r="R98">
        <f t="shared" si="13"/>
        <v>18702</v>
      </c>
      <c r="S98">
        <f t="shared" si="14"/>
        <v>625.3036863969578</v>
      </c>
      <c r="T98">
        <f t="shared" si="15"/>
        <v>391004.70022162492</v>
      </c>
    </row>
    <row r="99" spans="1:20" x14ac:dyDescent="0.35">
      <c r="A99" s="1">
        <v>41013</v>
      </c>
      <c r="B99">
        <v>3595</v>
      </c>
      <c r="C99">
        <v>3198</v>
      </c>
      <c r="D99">
        <v>1</v>
      </c>
      <c r="E99">
        <v>0</v>
      </c>
      <c r="F99">
        <v>0</v>
      </c>
      <c r="G99">
        <v>0</v>
      </c>
      <c r="H99">
        <v>3140.6666666666665</v>
      </c>
      <c r="I99">
        <v>3348</v>
      </c>
      <c r="J99">
        <v>0</v>
      </c>
      <c r="K99">
        <v>1</v>
      </c>
      <c r="L99">
        <f t="shared" si="8"/>
        <v>4091.3962319980405</v>
      </c>
      <c r="M99">
        <f t="shared" si="9"/>
        <v>496.39623199804055</v>
      </c>
      <c r="N99">
        <f t="shared" si="10"/>
        <v>496.39623199804055</v>
      </c>
      <c r="O99" s="8">
        <f t="shared" si="11"/>
        <v>0.13807961947094313</v>
      </c>
      <c r="P99">
        <v>922</v>
      </c>
      <c r="Q99">
        <f t="shared" si="12"/>
        <v>8935.132175964729</v>
      </c>
      <c r="R99">
        <f t="shared" si="13"/>
        <v>16596</v>
      </c>
      <c r="S99">
        <f t="shared" si="14"/>
        <v>496.39623199804055</v>
      </c>
      <c r="T99">
        <f t="shared" si="15"/>
        <v>246409.21914185249</v>
      </c>
    </row>
    <row r="100" spans="1:20" x14ac:dyDescent="0.35">
      <c r="A100" s="1">
        <v>41014</v>
      </c>
      <c r="B100">
        <v>3953</v>
      </c>
      <c r="C100">
        <v>3595</v>
      </c>
      <c r="D100">
        <v>1</v>
      </c>
      <c r="E100">
        <v>0</v>
      </c>
      <c r="F100">
        <v>0</v>
      </c>
      <c r="G100">
        <v>0</v>
      </c>
      <c r="H100">
        <v>3293.6666666666665</v>
      </c>
      <c r="I100">
        <v>4428</v>
      </c>
      <c r="J100">
        <v>0</v>
      </c>
      <c r="K100">
        <v>1</v>
      </c>
      <c r="L100">
        <f t="shared" si="8"/>
        <v>4519.4939464147792</v>
      </c>
      <c r="M100">
        <f t="shared" si="9"/>
        <v>566.4939464147792</v>
      </c>
      <c r="N100">
        <f t="shared" si="10"/>
        <v>566.4939464147792</v>
      </c>
      <c r="O100" s="8">
        <f t="shared" si="11"/>
        <v>0.14330734794201347</v>
      </c>
      <c r="P100">
        <v>743</v>
      </c>
      <c r="Q100">
        <f t="shared" si="12"/>
        <v>10196.891035466026</v>
      </c>
      <c r="R100">
        <f t="shared" si="13"/>
        <v>13374</v>
      </c>
      <c r="S100">
        <f t="shared" si="14"/>
        <v>566.4939464147792</v>
      </c>
      <c r="T100">
        <f t="shared" si="15"/>
        <v>320915.39132459072</v>
      </c>
    </row>
    <row r="101" spans="1:20" x14ac:dyDescent="0.35">
      <c r="A101" s="1">
        <v>41015</v>
      </c>
      <c r="B101">
        <v>4628.5</v>
      </c>
      <c r="C101">
        <v>3953</v>
      </c>
      <c r="D101">
        <v>0</v>
      </c>
      <c r="E101">
        <v>1</v>
      </c>
      <c r="F101">
        <v>0</v>
      </c>
      <c r="G101">
        <v>0</v>
      </c>
      <c r="H101">
        <v>3582</v>
      </c>
      <c r="I101">
        <v>4628.5</v>
      </c>
      <c r="J101">
        <v>0</v>
      </c>
      <c r="K101">
        <v>1</v>
      </c>
      <c r="L101">
        <f t="shared" si="8"/>
        <v>3900.8988194287754</v>
      </c>
      <c r="M101">
        <f t="shared" si="9"/>
        <v>-727.60118057122463</v>
      </c>
      <c r="N101">
        <f t="shared" si="10"/>
        <v>727.60118057122463</v>
      </c>
      <c r="O101" s="8">
        <f t="shared" si="11"/>
        <v>0.15720021185507715</v>
      </c>
      <c r="P101">
        <v>1235</v>
      </c>
      <c r="Q101">
        <f t="shared" si="12"/>
        <v>52387.28500112817</v>
      </c>
      <c r="R101">
        <f t="shared" si="13"/>
        <v>22230</v>
      </c>
      <c r="S101">
        <f t="shared" si="14"/>
        <v>-1455.2023611424493</v>
      </c>
      <c r="T101">
        <f t="shared" si="15"/>
        <v>2117613.9118745592</v>
      </c>
    </row>
    <row r="102" spans="1:20" x14ac:dyDescent="0.35">
      <c r="A102" s="1">
        <v>41016</v>
      </c>
      <c r="B102">
        <v>2900</v>
      </c>
      <c r="C102">
        <v>4628.5</v>
      </c>
      <c r="D102">
        <v>0</v>
      </c>
      <c r="E102">
        <v>0</v>
      </c>
      <c r="F102">
        <v>0</v>
      </c>
      <c r="G102">
        <v>0</v>
      </c>
      <c r="H102">
        <v>4058.8333333333335</v>
      </c>
      <c r="I102">
        <v>2712</v>
      </c>
      <c r="J102">
        <v>0</v>
      </c>
      <c r="K102">
        <v>1</v>
      </c>
      <c r="L102">
        <f t="shared" si="8"/>
        <v>3705.9479077751789</v>
      </c>
      <c r="M102">
        <f t="shared" si="9"/>
        <v>805.94790777517892</v>
      </c>
      <c r="N102">
        <f t="shared" si="10"/>
        <v>805.94790777517892</v>
      </c>
      <c r="O102" s="8">
        <f t="shared" si="11"/>
        <v>0.27791307164661344</v>
      </c>
      <c r="P102">
        <v>845</v>
      </c>
      <c r="Q102">
        <f t="shared" si="12"/>
        <v>14507.06233995322</v>
      </c>
      <c r="R102">
        <f t="shared" si="13"/>
        <v>15210</v>
      </c>
      <c r="S102">
        <f t="shared" si="14"/>
        <v>805.94790777517892</v>
      </c>
      <c r="T102">
        <f t="shared" si="15"/>
        <v>649552.03004718828</v>
      </c>
    </row>
    <row r="103" spans="1:20" x14ac:dyDescent="0.35">
      <c r="A103" s="1">
        <v>41017</v>
      </c>
      <c r="B103">
        <v>2827</v>
      </c>
      <c r="C103">
        <v>2900</v>
      </c>
      <c r="D103">
        <v>0</v>
      </c>
      <c r="E103">
        <v>0</v>
      </c>
      <c r="F103">
        <v>0</v>
      </c>
      <c r="G103">
        <v>0</v>
      </c>
      <c r="H103">
        <v>3827.1666666666665</v>
      </c>
      <c r="I103">
        <v>3136</v>
      </c>
      <c r="J103">
        <v>0</v>
      </c>
      <c r="K103">
        <v>1</v>
      </c>
      <c r="L103">
        <f t="shared" si="8"/>
        <v>3505.5104580097418</v>
      </c>
      <c r="M103">
        <f t="shared" si="9"/>
        <v>678.5104580097418</v>
      </c>
      <c r="N103">
        <f t="shared" si="10"/>
        <v>678.5104580097418</v>
      </c>
      <c r="O103" s="8">
        <f t="shared" si="11"/>
        <v>0.24001077396878026</v>
      </c>
      <c r="P103">
        <v>876</v>
      </c>
      <c r="Q103">
        <f t="shared" si="12"/>
        <v>12213.188244175351</v>
      </c>
      <c r="R103">
        <f t="shared" si="13"/>
        <v>15768</v>
      </c>
      <c r="S103">
        <f t="shared" si="14"/>
        <v>678.5104580097418</v>
      </c>
      <c r="T103">
        <f t="shared" si="15"/>
        <v>460376.44162858959</v>
      </c>
    </row>
    <row r="104" spans="1:20" x14ac:dyDescent="0.35">
      <c r="A104" s="1">
        <v>41018</v>
      </c>
      <c r="B104">
        <v>3146</v>
      </c>
      <c r="C104">
        <v>2827</v>
      </c>
      <c r="D104">
        <v>0</v>
      </c>
      <c r="E104">
        <v>0</v>
      </c>
      <c r="F104">
        <v>1</v>
      </c>
      <c r="G104">
        <v>0</v>
      </c>
      <c r="H104">
        <v>3451.8333333333335</v>
      </c>
      <c r="I104">
        <v>3088</v>
      </c>
      <c r="J104">
        <v>0</v>
      </c>
      <c r="K104">
        <v>1</v>
      </c>
      <c r="L104">
        <f t="shared" si="8"/>
        <v>4028.4421021657108</v>
      </c>
      <c r="M104">
        <f t="shared" si="9"/>
        <v>882.44210216571082</v>
      </c>
      <c r="N104">
        <f t="shared" si="10"/>
        <v>882.44210216571082</v>
      </c>
      <c r="O104" s="8">
        <f t="shared" si="11"/>
        <v>0.28049653597130031</v>
      </c>
      <c r="P104">
        <v>605</v>
      </c>
      <c r="Q104">
        <f t="shared" si="12"/>
        <v>15883.957838982795</v>
      </c>
      <c r="R104">
        <f t="shared" si="13"/>
        <v>10890</v>
      </c>
      <c r="S104">
        <f t="shared" si="14"/>
        <v>882.44210216571082</v>
      </c>
      <c r="T104">
        <f t="shared" si="15"/>
        <v>778704.06367463886</v>
      </c>
    </row>
    <row r="105" spans="1:20" x14ac:dyDescent="0.35">
      <c r="A105" s="1">
        <v>41019</v>
      </c>
      <c r="B105">
        <v>3377</v>
      </c>
      <c r="C105">
        <v>3146</v>
      </c>
      <c r="D105">
        <v>0</v>
      </c>
      <c r="E105">
        <v>0</v>
      </c>
      <c r="F105">
        <v>0</v>
      </c>
      <c r="G105">
        <v>1</v>
      </c>
      <c r="H105">
        <v>2957.6666666666665</v>
      </c>
      <c r="I105">
        <v>3198</v>
      </c>
      <c r="J105">
        <v>0</v>
      </c>
      <c r="K105">
        <v>1</v>
      </c>
      <c r="L105">
        <f t="shared" si="8"/>
        <v>3785.3382145838918</v>
      </c>
      <c r="M105">
        <f t="shared" si="9"/>
        <v>408.33821458389184</v>
      </c>
      <c r="N105">
        <f t="shared" si="10"/>
        <v>408.33821458389184</v>
      </c>
      <c r="O105" s="8">
        <f t="shared" si="11"/>
        <v>0.12091744583473256</v>
      </c>
      <c r="P105">
        <v>838</v>
      </c>
      <c r="Q105">
        <f t="shared" si="12"/>
        <v>7350.0878625100531</v>
      </c>
      <c r="R105">
        <f t="shared" si="13"/>
        <v>15084</v>
      </c>
      <c r="S105">
        <f t="shared" si="14"/>
        <v>408.33821458389184</v>
      </c>
      <c r="T105">
        <f t="shared" si="15"/>
        <v>166740.09748956049</v>
      </c>
    </row>
    <row r="106" spans="1:20" x14ac:dyDescent="0.35">
      <c r="A106" s="1">
        <v>41020</v>
      </c>
      <c r="B106">
        <v>3394</v>
      </c>
      <c r="C106">
        <v>3377</v>
      </c>
      <c r="D106">
        <v>1</v>
      </c>
      <c r="E106">
        <v>0</v>
      </c>
      <c r="F106">
        <v>0</v>
      </c>
      <c r="G106">
        <v>0</v>
      </c>
      <c r="H106">
        <v>3116.6666666666665</v>
      </c>
      <c r="I106">
        <v>3595</v>
      </c>
      <c r="J106">
        <v>0</v>
      </c>
      <c r="K106">
        <v>1</v>
      </c>
      <c r="L106">
        <f t="shared" si="8"/>
        <v>4166.4918753156471</v>
      </c>
      <c r="M106">
        <f t="shared" si="9"/>
        <v>772.49187531564712</v>
      </c>
      <c r="N106">
        <f t="shared" si="10"/>
        <v>772.49187531564712</v>
      </c>
      <c r="O106" s="8">
        <f t="shared" si="11"/>
        <v>0.22760514888498737</v>
      </c>
      <c r="P106">
        <v>970</v>
      </c>
      <c r="Q106">
        <f t="shared" si="12"/>
        <v>13904.853755681648</v>
      </c>
      <c r="R106">
        <f t="shared" si="13"/>
        <v>17460</v>
      </c>
      <c r="S106">
        <f t="shared" si="14"/>
        <v>772.49187531564712</v>
      </c>
      <c r="T106">
        <f t="shared" si="15"/>
        <v>596743.69742868526</v>
      </c>
    </row>
    <row r="107" spans="1:20" x14ac:dyDescent="0.35">
      <c r="A107" s="1">
        <v>41021</v>
      </c>
      <c r="B107">
        <v>3905</v>
      </c>
      <c r="C107">
        <v>3394</v>
      </c>
      <c r="D107">
        <v>1</v>
      </c>
      <c r="E107">
        <v>0</v>
      </c>
      <c r="F107">
        <v>0</v>
      </c>
      <c r="G107">
        <v>0</v>
      </c>
      <c r="H107">
        <v>3305.6666666666665</v>
      </c>
      <c r="I107">
        <v>3953</v>
      </c>
      <c r="J107">
        <v>0</v>
      </c>
      <c r="K107">
        <v>1</v>
      </c>
      <c r="L107">
        <f t="shared" si="8"/>
        <v>4372.0272145862227</v>
      </c>
      <c r="M107">
        <f t="shared" si="9"/>
        <v>467.02721458622273</v>
      </c>
      <c r="N107">
        <f t="shared" si="10"/>
        <v>467.02721458622273</v>
      </c>
      <c r="O107" s="8">
        <f t="shared" si="11"/>
        <v>0.11959723805024909</v>
      </c>
      <c r="P107">
        <v>980</v>
      </c>
      <c r="Q107">
        <f t="shared" si="12"/>
        <v>8406.4898625520091</v>
      </c>
      <c r="R107">
        <f t="shared" si="13"/>
        <v>17640</v>
      </c>
      <c r="S107">
        <f t="shared" si="14"/>
        <v>467.02721458622273</v>
      </c>
      <c r="T107">
        <f t="shared" si="15"/>
        <v>218114.41916416574</v>
      </c>
    </row>
    <row r="108" spans="1:20" x14ac:dyDescent="0.35">
      <c r="A108" s="1">
        <v>41022</v>
      </c>
      <c r="B108">
        <v>4628.5</v>
      </c>
      <c r="C108">
        <v>3905</v>
      </c>
      <c r="D108">
        <v>0</v>
      </c>
      <c r="E108">
        <v>1</v>
      </c>
      <c r="F108">
        <v>0</v>
      </c>
      <c r="G108">
        <v>0</v>
      </c>
      <c r="H108">
        <v>3558.6666666666665</v>
      </c>
      <c r="I108">
        <v>4628.5</v>
      </c>
      <c r="J108">
        <v>0</v>
      </c>
      <c r="K108">
        <v>1</v>
      </c>
      <c r="L108">
        <f t="shared" si="8"/>
        <v>3882.7427902112654</v>
      </c>
      <c r="M108">
        <f t="shared" si="9"/>
        <v>-745.7572097887346</v>
      </c>
      <c r="N108">
        <f t="shared" si="10"/>
        <v>745.7572097887346</v>
      </c>
      <c r="O108" s="8">
        <f t="shared" si="11"/>
        <v>0.16112287129496264</v>
      </c>
      <c r="P108">
        <v>1058</v>
      </c>
      <c r="Q108">
        <f t="shared" si="12"/>
        <v>53694.519104788895</v>
      </c>
      <c r="R108">
        <f t="shared" si="13"/>
        <v>19044</v>
      </c>
      <c r="S108">
        <f t="shared" si="14"/>
        <v>-1491.5144195774692</v>
      </c>
      <c r="T108">
        <f t="shared" si="15"/>
        <v>2224615.2638075147</v>
      </c>
    </row>
    <row r="109" spans="1:20" x14ac:dyDescent="0.35">
      <c r="A109" s="1">
        <v>41023</v>
      </c>
      <c r="B109">
        <v>2751</v>
      </c>
      <c r="C109">
        <v>4628.5</v>
      </c>
      <c r="D109">
        <v>0</v>
      </c>
      <c r="E109">
        <v>0</v>
      </c>
      <c r="F109">
        <v>0</v>
      </c>
      <c r="G109">
        <v>0</v>
      </c>
      <c r="H109">
        <v>3975.8333333333335</v>
      </c>
      <c r="I109">
        <v>2900</v>
      </c>
      <c r="J109">
        <v>0</v>
      </c>
      <c r="K109">
        <v>1</v>
      </c>
      <c r="L109">
        <f t="shared" si="8"/>
        <v>3712.3969463473472</v>
      </c>
      <c r="M109">
        <f t="shared" si="9"/>
        <v>961.39694634734724</v>
      </c>
      <c r="N109">
        <f t="shared" si="10"/>
        <v>961.39694634734724</v>
      </c>
      <c r="O109" s="8">
        <f t="shared" si="11"/>
        <v>0.34947180892306334</v>
      </c>
      <c r="P109">
        <v>819</v>
      </c>
      <c r="Q109">
        <f t="shared" si="12"/>
        <v>17305.145034252251</v>
      </c>
      <c r="R109">
        <f t="shared" si="13"/>
        <v>14742</v>
      </c>
      <c r="S109">
        <f t="shared" si="14"/>
        <v>961.39694634734724</v>
      </c>
      <c r="T109">
        <f t="shared" si="15"/>
        <v>924284.08844600408</v>
      </c>
    </row>
    <row r="110" spans="1:20" x14ac:dyDescent="0.35">
      <c r="A110" s="1">
        <v>41024</v>
      </c>
      <c r="B110">
        <v>3050</v>
      </c>
      <c r="C110">
        <v>2751</v>
      </c>
      <c r="D110">
        <v>0</v>
      </c>
      <c r="E110">
        <v>0</v>
      </c>
      <c r="F110">
        <v>0</v>
      </c>
      <c r="G110">
        <v>0</v>
      </c>
      <c r="H110">
        <v>3761.5</v>
      </c>
      <c r="I110">
        <v>2827</v>
      </c>
      <c r="J110">
        <v>0</v>
      </c>
      <c r="K110">
        <v>1</v>
      </c>
      <c r="L110">
        <f t="shared" si="8"/>
        <v>3367.0527316129164</v>
      </c>
      <c r="M110">
        <f t="shared" si="9"/>
        <v>317.05273161291643</v>
      </c>
      <c r="N110">
        <f t="shared" si="10"/>
        <v>317.05273161291643</v>
      </c>
      <c r="O110" s="8">
        <f t="shared" si="11"/>
        <v>0.10395171528292342</v>
      </c>
      <c r="P110">
        <v>798</v>
      </c>
      <c r="Q110">
        <f t="shared" si="12"/>
        <v>5706.9491690324958</v>
      </c>
      <c r="R110">
        <f t="shared" si="13"/>
        <v>14364</v>
      </c>
      <c r="S110">
        <f t="shared" si="14"/>
        <v>317.05273161291643</v>
      </c>
      <c r="T110">
        <f t="shared" si="15"/>
        <v>100522.43462321202</v>
      </c>
    </row>
    <row r="111" spans="1:20" x14ac:dyDescent="0.35">
      <c r="A111" s="1">
        <v>41025</v>
      </c>
      <c r="B111">
        <v>3207</v>
      </c>
      <c r="C111">
        <v>3050</v>
      </c>
      <c r="D111">
        <v>0</v>
      </c>
      <c r="E111">
        <v>0</v>
      </c>
      <c r="F111">
        <v>1</v>
      </c>
      <c r="G111">
        <v>0</v>
      </c>
      <c r="H111">
        <v>3476.5</v>
      </c>
      <c r="I111">
        <v>3146</v>
      </c>
      <c r="J111">
        <v>0</v>
      </c>
      <c r="K111">
        <v>1</v>
      </c>
      <c r="L111">
        <f t="shared" si="8"/>
        <v>4082.7261004127536</v>
      </c>
      <c r="M111">
        <f t="shared" si="9"/>
        <v>875.72610041275357</v>
      </c>
      <c r="N111">
        <f t="shared" si="10"/>
        <v>875.72610041275357</v>
      </c>
      <c r="O111" s="8">
        <f t="shared" si="11"/>
        <v>0.27306707215863846</v>
      </c>
      <c r="P111">
        <v>772</v>
      </c>
      <c r="Q111">
        <f t="shared" si="12"/>
        <v>15763.069807429565</v>
      </c>
      <c r="R111">
        <f t="shared" si="13"/>
        <v>13896</v>
      </c>
      <c r="S111">
        <f t="shared" si="14"/>
        <v>875.72610041275357</v>
      </c>
      <c r="T111">
        <f t="shared" si="15"/>
        <v>766896.20294412819</v>
      </c>
    </row>
    <row r="112" spans="1:20" x14ac:dyDescent="0.35">
      <c r="A112" s="1">
        <v>41026</v>
      </c>
      <c r="B112">
        <v>3271</v>
      </c>
      <c r="C112">
        <v>3207</v>
      </c>
      <c r="D112">
        <v>0</v>
      </c>
      <c r="E112">
        <v>0</v>
      </c>
      <c r="F112">
        <v>0</v>
      </c>
      <c r="G112">
        <v>1</v>
      </c>
      <c r="H112">
        <v>3002.6666666666665</v>
      </c>
      <c r="I112">
        <v>3377</v>
      </c>
      <c r="J112">
        <v>0</v>
      </c>
      <c r="K112">
        <v>1</v>
      </c>
      <c r="L112">
        <f t="shared" si="8"/>
        <v>3866.5940014856797</v>
      </c>
      <c r="M112">
        <f t="shared" si="9"/>
        <v>595.59400148567966</v>
      </c>
      <c r="N112">
        <f t="shared" si="10"/>
        <v>595.59400148567966</v>
      </c>
      <c r="O112" s="8">
        <f t="shared" si="11"/>
        <v>0.18208315545266882</v>
      </c>
      <c r="P112">
        <v>1055</v>
      </c>
      <c r="Q112">
        <f t="shared" si="12"/>
        <v>10720.692026742234</v>
      </c>
      <c r="R112">
        <f t="shared" si="13"/>
        <v>18990</v>
      </c>
      <c r="S112">
        <f t="shared" si="14"/>
        <v>595.59400148567966</v>
      </c>
      <c r="T112">
        <f t="shared" si="15"/>
        <v>354732.2146057238</v>
      </c>
    </row>
    <row r="113" spans="1:20" x14ac:dyDescent="0.35">
      <c r="A113" s="1">
        <v>41027</v>
      </c>
      <c r="B113">
        <v>3536</v>
      </c>
      <c r="C113">
        <v>3271</v>
      </c>
      <c r="D113">
        <v>1</v>
      </c>
      <c r="E113">
        <v>0</v>
      </c>
      <c r="F113">
        <v>0</v>
      </c>
      <c r="G113">
        <v>0</v>
      </c>
      <c r="H113">
        <v>3176</v>
      </c>
      <c r="I113">
        <v>3394</v>
      </c>
      <c r="J113">
        <v>1</v>
      </c>
      <c r="K113">
        <v>1</v>
      </c>
      <c r="L113">
        <f t="shared" si="8"/>
        <v>4388.9077912478251</v>
      </c>
      <c r="M113">
        <f t="shared" si="9"/>
        <v>852.90779124782512</v>
      </c>
      <c r="N113">
        <f t="shared" si="10"/>
        <v>852.90779124782512</v>
      </c>
      <c r="O113" s="8">
        <f t="shared" si="11"/>
        <v>0.24120695453841209</v>
      </c>
      <c r="P113">
        <v>945</v>
      </c>
      <c r="Q113">
        <f t="shared" si="12"/>
        <v>15352.340242460852</v>
      </c>
      <c r="R113">
        <f t="shared" si="13"/>
        <v>17010</v>
      </c>
      <c r="S113">
        <f t="shared" si="14"/>
        <v>852.90779124782512</v>
      </c>
      <c r="T113">
        <f t="shared" si="15"/>
        <v>727451.70037124364</v>
      </c>
    </row>
    <row r="114" spans="1:20" x14ac:dyDescent="0.35">
      <c r="A114" s="1">
        <v>41028</v>
      </c>
      <c r="B114">
        <v>3774</v>
      </c>
      <c r="C114">
        <v>3536</v>
      </c>
      <c r="D114">
        <v>1</v>
      </c>
      <c r="E114">
        <v>0</v>
      </c>
      <c r="F114">
        <v>0</v>
      </c>
      <c r="G114">
        <v>0</v>
      </c>
      <c r="H114">
        <v>3338</v>
      </c>
      <c r="I114">
        <v>3905</v>
      </c>
      <c r="J114">
        <v>1</v>
      </c>
      <c r="K114">
        <v>1</v>
      </c>
      <c r="L114">
        <f t="shared" si="8"/>
        <v>4649.3776763253491</v>
      </c>
      <c r="M114">
        <f t="shared" si="9"/>
        <v>875.37767632534906</v>
      </c>
      <c r="N114">
        <f t="shared" si="10"/>
        <v>875.37767632534906</v>
      </c>
      <c r="O114" s="8">
        <f t="shared" si="11"/>
        <v>0.23194956977354242</v>
      </c>
      <c r="P114">
        <v>1056</v>
      </c>
      <c r="Q114">
        <f t="shared" si="12"/>
        <v>15756.798173856283</v>
      </c>
      <c r="R114">
        <f t="shared" si="13"/>
        <v>19008</v>
      </c>
      <c r="S114">
        <f t="shared" si="14"/>
        <v>875.37767632534906</v>
      </c>
      <c r="T114">
        <f t="shared" si="15"/>
        <v>766286.0762087676</v>
      </c>
    </row>
    <row r="115" spans="1:20" x14ac:dyDescent="0.35">
      <c r="A115" s="1">
        <v>41029</v>
      </c>
      <c r="B115">
        <v>2954</v>
      </c>
      <c r="C115">
        <v>3774</v>
      </c>
      <c r="D115">
        <v>0</v>
      </c>
      <c r="E115">
        <v>1</v>
      </c>
      <c r="F115">
        <v>0</v>
      </c>
      <c r="G115">
        <v>0</v>
      </c>
      <c r="H115">
        <v>3527</v>
      </c>
      <c r="I115">
        <v>4628.5</v>
      </c>
      <c r="J115">
        <v>1</v>
      </c>
      <c r="K115">
        <v>1</v>
      </c>
      <c r="L115">
        <f t="shared" si="8"/>
        <v>4108.0524177506641</v>
      </c>
      <c r="M115">
        <f t="shared" si="9"/>
        <v>1154.0524177506641</v>
      </c>
      <c r="N115">
        <f t="shared" si="10"/>
        <v>1154.0524177506641</v>
      </c>
      <c r="O115" s="8">
        <f t="shared" si="11"/>
        <v>0.39067448129677185</v>
      </c>
      <c r="P115">
        <v>698</v>
      </c>
      <c r="Q115">
        <f t="shared" si="12"/>
        <v>20772.943519511951</v>
      </c>
      <c r="R115">
        <f t="shared" si="13"/>
        <v>12564</v>
      </c>
      <c r="S115">
        <f t="shared" si="14"/>
        <v>1154.0524177506641</v>
      </c>
      <c r="T115">
        <f t="shared" si="15"/>
        <v>1331836.9829161533</v>
      </c>
    </row>
    <row r="116" spans="1:20" x14ac:dyDescent="0.35">
      <c r="A116" s="1">
        <v>41030</v>
      </c>
      <c r="B116">
        <v>4732</v>
      </c>
      <c r="C116">
        <v>2954</v>
      </c>
      <c r="D116">
        <v>0</v>
      </c>
      <c r="E116">
        <v>0</v>
      </c>
      <c r="F116">
        <v>0</v>
      </c>
      <c r="G116">
        <v>0</v>
      </c>
      <c r="H116">
        <v>3421.3333333333335</v>
      </c>
      <c r="I116">
        <v>2751</v>
      </c>
      <c r="J116">
        <v>0</v>
      </c>
      <c r="K116">
        <v>1</v>
      </c>
      <c r="L116">
        <f t="shared" si="8"/>
        <v>3180.7265910438732</v>
      </c>
      <c r="M116">
        <f t="shared" si="9"/>
        <v>-1551.2734089561268</v>
      </c>
      <c r="N116">
        <f t="shared" si="10"/>
        <v>1551.2734089561268</v>
      </c>
      <c r="O116" s="8">
        <f t="shared" si="11"/>
        <v>0.32782616419191185</v>
      </c>
      <c r="P116">
        <v>701</v>
      </c>
      <c r="Q116">
        <f t="shared" si="12"/>
        <v>111691.68544484113</v>
      </c>
      <c r="R116">
        <f t="shared" si="13"/>
        <v>12618</v>
      </c>
      <c r="S116">
        <f t="shared" si="14"/>
        <v>-3102.5468179122536</v>
      </c>
      <c r="T116">
        <f t="shared" si="15"/>
        <v>9625796.757337451</v>
      </c>
    </row>
    <row r="117" spans="1:20" x14ac:dyDescent="0.35">
      <c r="A117" s="1">
        <v>41031</v>
      </c>
      <c r="B117">
        <v>4151</v>
      </c>
      <c r="C117">
        <v>4732</v>
      </c>
      <c r="D117">
        <v>0</v>
      </c>
      <c r="E117">
        <v>0</v>
      </c>
      <c r="F117">
        <v>0</v>
      </c>
      <c r="G117">
        <v>0</v>
      </c>
      <c r="H117">
        <v>3820</v>
      </c>
      <c r="I117">
        <v>3050</v>
      </c>
      <c r="J117">
        <v>0</v>
      </c>
      <c r="K117">
        <v>1</v>
      </c>
      <c r="L117">
        <f t="shared" si="8"/>
        <v>3679.531541212406</v>
      </c>
      <c r="M117">
        <f t="shared" si="9"/>
        <v>-471.46845878759405</v>
      </c>
      <c r="N117">
        <f t="shared" si="10"/>
        <v>471.46845878759405</v>
      </c>
      <c r="O117" s="8">
        <f t="shared" si="11"/>
        <v>0.11357948898761601</v>
      </c>
      <c r="P117">
        <v>1152</v>
      </c>
      <c r="Q117">
        <f t="shared" si="12"/>
        <v>33945.729032706775</v>
      </c>
      <c r="R117">
        <f t="shared" si="13"/>
        <v>20736</v>
      </c>
      <c r="S117">
        <f t="shared" si="14"/>
        <v>-942.93691757518809</v>
      </c>
      <c r="T117">
        <f t="shared" si="15"/>
        <v>889130.03052619705</v>
      </c>
    </row>
    <row r="118" spans="1:20" x14ac:dyDescent="0.35">
      <c r="A118" s="1">
        <v>41032</v>
      </c>
      <c r="B118">
        <v>4833</v>
      </c>
      <c r="C118">
        <v>4151</v>
      </c>
      <c r="D118">
        <v>0</v>
      </c>
      <c r="E118">
        <v>0</v>
      </c>
      <c r="F118">
        <v>1</v>
      </c>
      <c r="G118">
        <v>0</v>
      </c>
      <c r="H118">
        <v>3945.6666666666665</v>
      </c>
      <c r="I118">
        <v>3207</v>
      </c>
      <c r="J118">
        <v>0</v>
      </c>
      <c r="K118">
        <v>1</v>
      </c>
      <c r="L118">
        <f t="shared" si="8"/>
        <v>4479.7049721892872</v>
      </c>
      <c r="M118">
        <f t="shared" si="9"/>
        <v>-353.29502781071278</v>
      </c>
      <c r="N118">
        <f t="shared" si="10"/>
        <v>353.29502781071278</v>
      </c>
      <c r="O118" s="8">
        <f t="shared" si="11"/>
        <v>7.3100564413555308E-2</v>
      </c>
      <c r="P118">
        <v>369</v>
      </c>
      <c r="Q118">
        <f t="shared" si="12"/>
        <v>25437.24200237132</v>
      </c>
      <c r="R118">
        <f t="shared" si="13"/>
        <v>6642</v>
      </c>
      <c r="S118">
        <f t="shared" si="14"/>
        <v>-706.59005562142556</v>
      </c>
      <c r="T118">
        <f t="shared" si="15"/>
        <v>499269.50670308928</v>
      </c>
    </row>
    <row r="119" spans="1:20" x14ac:dyDescent="0.35">
      <c r="A119" s="1">
        <v>41033</v>
      </c>
      <c r="B119">
        <v>4881</v>
      </c>
      <c r="C119">
        <v>4833</v>
      </c>
      <c r="D119">
        <v>0</v>
      </c>
      <c r="E119">
        <v>0</v>
      </c>
      <c r="F119">
        <v>0</v>
      </c>
      <c r="G119">
        <v>1</v>
      </c>
      <c r="H119">
        <v>4572</v>
      </c>
      <c r="I119">
        <v>3271</v>
      </c>
      <c r="J119">
        <v>0</v>
      </c>
      <c r="K119">
        <v>1</v>
      </c>
      <c r="L119">
        <f t="shared" si="8"/>
        <v>4881.7182997473055</v>
      </c>
      <c r="M119">
        <f t="shared" si="9"/>
        <v>0.71829974730553658</v>
      </c>
      <c r="N119">
        <f t="shared" si="10"/>
        <v>0.71829974730553658</v>
      </c>
      <c r="O119" s="8">
        <f t="shared" si="11"/>
        <v>1.4716241493659837E-4</v>
      </c>
      <c r="P119">
        <v>1188</v>
      </c>
      <c r="Q119">
        <f t="shared" si="12"/>
        <v>12.929395451499659</v>
      </c>
      <c r="R119">
        <f t="shared" si="13"/>
        <v>21384</v>
      </c>
      <c r="S119">
        <f t="shared" si="14"/>
        <v>0.71829974730553658</v>
      </c>
      <c r="T119">
        <f t="shared" si="15"/>
        <v>0.51595452697919775</v>
      </c>
    </row>
    <row r="120" spans="1:20" x14ac:dyDescent="0.35">
      <c r="A120" s="1">
        <v>41034</v>
      </c>
      <c r="B120">
        <v>4563</v>
      </c>
      <c r="C120">
        <v>4881</v>
      </c>
      <c r="D120">
        <v>1</v>
      </c>
      <c r="E120">
        <v>0</v>
      </c>
      <c r="F120">
        <v>0</v>
      </c>
      <c r="G120">
        <v>0</v>
      </c>
      <c r="H120">
        <v>4621.666666666667</v>
      </c>
      <c r="I120">
        <v>3536</v>
      </c>
      <c r="J120">
        <v>0</v>
      </c>
      <c r="K120">
        <v>1</v>
      </c>
      <c r="L120">
        <f t="shared" si="8"/>
        <v>5145.7518367299963</v>
      </c>
      <c r="M120">
        <f t="shared" si="9"/>
        <v>582.75183672999628</v>
      </c>
      <c r="N120">
        <f t="shared" si="10"/>
        <v>582.75183672999628</v>
      </c>
      <c r="O120" s="8">
        <f t="shared" si="11"/>
        <v>0.12771243408503097</v>
      </c>
      <c r="P120">
        <v>1440</v>
      </c>
      <c r="Q120">
        <f t="shared" si="12"/>
        <v>10489.533061139933</v>
      </c>
      <c r="R120">
        <f t="shared" si="13"/>
        <v>25920</v>
      </c>
      <c r="S120">
        <f t="shared" si="14"/>
        <v>582.75183672999628</v>
      </c>
      <c r="T120">
        <f t="shared" si="15"/>
        <v>339599.70321218425</v>
      </c>
    </row>
    <row r="121" spans="1:20" x14ac:dyDescent="0.35">
      <c r="A121" s="1">
        <v>41035</v>
      </c>
      <c r="B121">
        <v>5394</v>
      </c>
      <c r="C121">
        <v>4563</v>
      </c>
      <c r="D121">
        <v>1</v>
      </c>
      <c r="E121">
        <v>0</v>
      </c>
      <c r="F121">
        <v>0</v>
      </c>
      <c r="G121">
        <v>0</v>
      </c>
      <c r="H121">
        <v>4759</v>
      </c>
      <c r="I121">
        <v>3774</v>
      </c>
      <c r="J121">
        <v>0</v>
      </c>
      <c r="K121">
        <v>1</v>
      </c>
      <c r="L121">
        <f t="shared" si="8"/>
        <v>5252.5520605564998</v>
      </c>
      <c r="M121">
        <f t="shared" si="9"/>
        <v>-141.44793944350022</v>
      </c>
      <c r="N121">
        <f t="shared" si="10"/>
        <v>141.44793944350022</v>
      </c>
      <c r="O121" s="8">
        <f t="shared" si="11"/>
        <v>2.6223199748516911E-2</v>
      </c>
      <c r="P121">
        <v>1295</v>
      </c>
      <c r="Q121">
        <f t="shared" si="12"/>
        <v>10184.251639932016</v>
      </c>
      <c r="R121">
        <f t="shared" si="13"/>
        <v>23310</v>
      </c>
      <c r="S121">
        <f t="shared" si="14"/>
        <v>-282.89587888700044</v>
      </c>
      <c r="T121">
        <f t="shared" si="15"/>
        <v>80030.078291248414</v>
      </c>
    </row>
    <row r="122" spans="1:20" x14ac:dyDescent="0.35">
      <c r="A122" s="1">
        <v>41036</v>
      </c>
      <c r="B122">
        <v>4018</v>
      </c>
      <c r="C122">
        <v>5394</v>
      </c>
      <c r="D122">
        <v>0</v>
      </c>
      <c r="E122">
        <v>1</v>
      </c>
      <c r="F122">
        <v>0</v>
      </c>
      <c r="G122">
        <v>0</v>
      </c>
      <c r="H122">
        <v>4946</v>
      </c>
      <c r="I122">
        <v>2954</v>
      </c>
      <c r="J122">
        <v>0</v>
      </c>
      <c r="K122">
        <v>1</v>
      </c>
      <c r="L122">
        <f t="shared" si="8"/>
        <v>4346.7392315924062</v>
      </c>
      <c r="M122">
        <f t="shared" si="9"/>
        <v>328.73923159240621</v>
      </c>
      <c r="N122">
        <f t="shared" si="10"/>
        <v>328.73923159240621</v>
      </c>
      <c r="O122" s="8">
        <f t="shared" si="11"/>
        <v>8.1816633049379348E-2</v>
      </c>
      <c r="P122">
        <v>913</v>
      </c>
      <c r="Q122">
        <f t="shared" si="12"/>
        <v>5917.3061686633118</v>
      </c>
      <c r="R122">
        <f t="shared" si="13"/>
        <v>16434</v>
      </c>
      <c r="S122">
        <f t="shared" si="14"/>
        <v>328.73923159240621</v>
      </c>
      <c r="T122">
        <f t="shared" si="15"/>
        <v>108069.48238796569</v>
      </c>
    </row>
    <row r="123" spans="1:20" x14ac:dyDescent="0.35">
      <c r="A123" s="1">
        <v>41037</v>
      </c>
      <c r="B123">
        <v>4112</v>
      </c>
      <c r="C123">
        <v>4018</v>
      </c>
      <c r="D123">
        <v>0</v>
      </c>
      <c r="E123">
        <v>0</v>
      </c>
      <c r="F123">
        <v>0</v>
      </c>
      <c r="G123">
        <v>0</v>
      </c>
      <c r="H123">
        <v>4658.333333333333</v>
      </c>
      <c r="I123">
        <v>4732</v>
      </c>
      <c r="J123">
        <v>0</v>
      </c>
      <c r="K123">
        <v>1</v>
      </c>
      <c r="L123">
        <f t="shared" si="8"/>
        <v>4530.3503871383227</v>
      </c>
      <c r="M123">
        <f t="shared" si="9"/>
        <v>418.35038713832273</v>
      </c>
      <c r="N123">
        <f t="shared" si="10"/>
        <v>418.35038713832273</v>
      </c>
      <c r="O123" s="8">
        <f t="shared" si="11"/>
        <v>0.10173890737799678</v>
      </c>
      <c r="P123">
        <v>955</v>
      </c>
      <c r="Q123">
        <f t="shared" si="12"/>
        <v>7530.3069684898092</v>
      </c>
      <c r="R123">
        <f t="shared" si="13"/>
        <v>17190</v>
      </c>
      <c r="S123">
        <f t="shared" si="14"/>
        <v>418.35038713832273</v>
      </c>
      <c r="T123">
        <f t="shared" si="15"/>
        <v>175017.04641878451</v>
      </c>
    </row>
    <row r="124" spans="1:20" x14ac:dyDescent="0.35">
      <c r="A124" s="1">
        <v>41038</v>
      </c>
      <c r="B124">
        <v>4315</v>
      </c>
      <c r="C124">
        <v>4112</v>
      </c>
      <c r="D124">
        <v>0</v>
      </c>
      <c r="E124">
        <v>0</v>
      </c>
      <c r="F124">
        <v>0</v>
      </c>
      <c r="G124">
        <v>0</v>
      </c>
      <c r="H124">
        <v>4508</v>
      </c>
      <c r="I124">
        <v>4151</v>
      </c>
      <c r="J124">
        <v>0</v>
      </c>
      <c r="K124">
        <v>1</v>
      </c>
      <c r="L124">
        <f t="shared" si="8"/>
        <v>4296.4274940880105</v>
      </c>
      <c r="M124">
        <f t="shared" si="9"/>
        <v>-18.572505911989538</v>
      </c>
      <c r="N124">
        <f t="shared" si="10"/>
        <v>18.572505911989538</v>
      </c>
      <c r="O124" s="8">
        <f t="shared" si="11"/>
        <v>4.3041728648874943E-3</v>
      </c>
      <c r="P124">
        <v>902</v>
      </c>
      <c r="Q124">
        <f t="shared" si="12"/>
        <v>1337.2204256632467</v>
      </c>
      <c r="R124">
        <f t="shared" si="13"/>
        <v>16236</v>
      </c>
      <c r="S124">
        <f t="shared" si="14"/>
        <v>-37.145011823979075</v>
      </c>
      <c r="T124">
        <f t="shared" si="15"/>
        <v>1379.7519034035454</v>
      </c>
    </row>
    <row r="125" spans="1:20" x14ac:dyDescent="0.35">
      <c r="A125" s="1">
        <v>41039</v>
      </c>
      <c r="B125">
        <v>4869</v>
      </c>
      <c r="C125">
        <v>4315</v>
      </c>
      <c r="D125">
        <v>0</v>
      </c>
      <c r="E125">
        <v>0</v>
      </c>
      <c r="F125">
        <v>1</v>
      </c>
      <c r="G125">
        <v>0</v>
      </c>
      <c r="H125">
        <v>4148.333333333333</v>
      </c>
      <c r="I125">
        <v>4833</v>
      </c>
      <c r="J125">
        <v>0</v>
      </c>
      <c r="K125">
        <v>1</v>
      </c>
      <c r="L125">
        <f t="shared" si="8"/>
        <v>5061.1757158576102</v>
      </c>
      <c r="M125">
        <f t="shared" si="9"/>
        <v>192.17571585761016</v>
      </c>
      <c r="N125">
        <f t="shared" si="10"/>
        <v>192.17571585761016</v>
      </c>
      <c r="O125" s="8">
        <f t="shared" si="11"/>
        <v>3.9469237185789721E-2</v>
      </c>
      <c r="P125">
        <v>777</v>
      </c>
      <c r="Q125">
        <f t="shared" si="12"/>
        <v>3459.1628854369828</v>
      </c>
      <c r="R125">
        <f t="shared" si="13"/>
        <v>13986</v>
      </c>
      <c r="S125">
        <f t="shared" si="14"/>
        <v>192.17571585761016</v>
      </c>
      <c r="T125">
        <f t="shared" si="15"/>
        <v>36931.505765384914</v>
      </c>
    </row>
    <row r="126" spans="1:20" x14ac:dyDescent="0.35">
      <c r="A126" s="1">
        <v>41040</v>
      </c>
      <c r="B126">
        <v>4844</v>
      </c>
      <c r="C126">
        <v>4869</v>
      </c>
      <c r="D126">
        <v>0</v>
      </c>
      <c r="E126">
        <v>0</v>
      </c>
      <c r="F126">
        <v>0</v>
      </c>
      <c r="G126">
        <v>1</v>
      </c>
      <c r="H126">
        <v>4432</v>
      </c>
      <c r="I126">
        <v>4881</v>
      </c>
      <c r="J126">
        <v>0</v>
      </c>
      <c r="K126">
        <v>1</v>
      </c>
      <c r="L126">
        <f t="shared" si="8"/>
        <v>5255.678435405036</v>
      </c>
      <c r="M126">
        <f t="shared" si="9"/>
        <v>411.678435405036</v>
      </c>
      <c r="N126">
        <f t="shared" si="10"/>
        <v>411.678435405036</v>
      </c>
      <c r="O126" s="8">
        <f t="shared" si="11"/>
        <v>8.4987290546043759E-2</v>
      </c>
      <c r="P126">
        <v>1476</v>
      </c>
      <c r="Q126">
        <f t="shared" si="12"/>
        <v>7410.211837290648</v>
      </c>
      <c r="R126">
        <f t="shared" si="13"/>
        <v>26568</v>
      </c>
      <c r="S126">
        <f t="shared" si="14"/>
        <v>411.678435405036</v>
      </c>
      <c r="T126">
        <f t="shared" si="15"/>
        <v>169479.13417753839</v>
      </c>
    </row>
    <row r="127" spans="1:20" x14ac:dyDescent="0.35">
      <c r="A127" s="1">
        <v>41041</v>
      </c>
      <c r="B127">
        <v>5278</v>
      </c>
      <c r="C127">
        <v>4844</v>
      </c>
      <c r="D127">
        <v>1</v>
      </c>
      <c r="E127">
        <v>0</v>
      </c>
      <c r="F127">
        <v>0</v>
      </c>
      <c r="G127">
        <v>0</v>
      </c>
      <c r="H127">
        <v>4676</v>
      </c>
      <c r="I127">
        <v>4563</v>
      </c>
      <c r="J127">
        <v>0</v>
      </c>
      <c r="K127">
        <v>1</v>
      </c>
      <c r="L127">
        <f t="shared" si="8"/>
        <v>5456.8980265513737</v>
      </c>
      <c r="M127">
        <f t="shared" si="9"/>
        <v>178.89802655137373</v>
      </c>
      <c r="N127">
        <f t="shared" si="10"/>
        <v>178.89802655137373</v>
      </c>
      <c r="O127" s="8">
        <f t="shared" si="11"/>
        <v>3.3895041029059061E-2</v>
      </c>
      <c r="P127">
        <v>891</v>
      </c>
      <c r="Q127">
        <f t="shared" si="12"/>
        <v>3220.1644779247272</v>
      </c>
      <c r="R127">
        <f t="shared" si="13"/>
        <v>16038</v>
      </c>
      <c r="S127">
        <f t="shared" si="14"/>
        <v>178.89802655137373</v>
      </c>
      <c r="T127">
        <f t="shared" si="15"/>
        <v>32004.50390397602</v>
      </c>
    </row>
    <row r="128" spans="1:20" x14ac:dyDescent="0.35">
      <c r="A128" s="1">
        <v>41042</v>
      </c>
      <c r="B128">
        <v>7177</v>
      </c>
      <c r="C128">
        <v>5278</v>
      </c>
      <c r="D128">
        <v>1</v>
      </c>
      <c r="E128">
        <v>0</v>
      </c>
      <c r="F128">
        <v>0</v>
      </c>
      <c r="G128">
        <v>0</v>
      </c>
      <c r="H128">
        <v>4997</v>
      </c>
      <c r="I128">
        <v>5394</v>
      </c>
      <c r="J128">
        <v>0</v>
      </c>
      <c r="K128">
        <v>1</v>
      </c>
      <c r="L128">
        <f t="shared" si="8"/>
        <v>5912.5531526853219</v>
      </c>
      <c r="M128">
        <f t="shared" si="9"/>
        <v>-1264.4468473146781</v>
      </c>
      <c r="N128">
        <f t="shared" si="10"/>
        <v>1264.4468473146781</v>
      </c>
      <c r="O128" s="8">
        <f t="shared" si="11"/>
        <v>0.17618041623445424</v>
      </c>
      <c r="P128">
        <v>545</v>
      </c>
      <c r="Q128">
        <f t="shared" si="12"/>
        <v>91040.173006656813</v>
      </c>
      <c r="R128">
        <f t="shared" si="13"/>
        <v>9810</v>
      </c>
      <c r="S128">
        <f t="shared" si="14"/>
        <v>-2528.8936946293561</v>
      </c>
      <c r="T128">
        <f t="shared" si="15"/>
        <v>6395303.3187361155</v>
      </c>
    </row>
    <row r="129" spans="1:20" x14ac:dyDescent="0.35">
      <c r="A129" s="1">
        <v>41043</v>
      </c>
      <c r="B129">
        <v>3609</v>
      </c>
      <c r="C129">
        <v>7177</v>
      </c>
      <c r="D129">
        <v>0</v>
      </c>
      <c r="E129">
        <v>1</v>
      </c>
      <c r="F129">
        <v>0</v>
      </c>
      <c r="G129">
        <v>0</v>
      </c>
      <c r="H129">
        <v>5766.333333333333</v>
      </c>
      <c r="I129">
        <v>4018</v>
      </c>
      <c r="J129">
        <v>0</v>
      </c>
      <c r="K129">
        <v>1</v>
      </c>
      <c r="L129">
        <f t="shared" si="8"/>
        <v>5291.1096512803015</v>
      </c>
      <c r="M129">
        <f t="shared" si="9"/>
        <v>1682.1096512803015</v>
      </c>
      <c r="N129">
        <f t="shared" si="10"/>
        <v>1682.1096512803015</v>
      </c>
      <c r="O129" s="8">
        <f t="shared" si="11"/>
        <v>0.46608746225555597</v>
      </c>
      <c r="P129">
        <v>1371</v>
      </c>
      <c r="Q129">
        <f t="shared" si="12"/>
        <v>30277.973723045427</v>
      </c>
      <c r="R129">
        <f t="shared" si="13"/>
        <v>24678</v>
      </c>
      <c r="S129">
        <f t="shared" si="14"/>
        <v>1682.1096512803015</v>
      </c>
      <c r="T129">
        <f t="shared" si="15"/>
        <v>2829492.8789303373</v>
      </c>
    </row>
    <row r="130" spans="1:20" x14ac:dyDescent="0.35">
      <c r="A130" s="1">
        <v>41044</v>
      </c>
      <c r="B130">
        <v>4596</v>
      </c>
      <c r="C130">
        <v>3609</v>
      </c>
      <c r="D130">
        <v>0</v>
      </c>
      <c r="E130">
        <v>0</v>
      </c>
      <c r="F130">
        <v>0</v>
      </c>
      <c r="G130">
        <v>0</v>
      </c>
      <c r="H130">
        <v>5354.666666666667</v>
      </c>
      <c r="I130">
        <v>4112</v>
      </c>
      <c r="J130">
        <v>0</v>
      </c>
      <c r="K130">
        <v>1</v>
      </c>
      <c r="L130">
        <f t="shared" ref="L130:L193" si="16">$W$2+SUMPRODUCT(C130:K130,$X$2:$AF$2)</f>
        <v>4697.0633631088403</v>
      </c>
      <c r="M130">
        <f t="shared" ref="M130:M193" si="17">L130-B130</f>
        <v>101.06336310884035</v>
      </c>
      <c r="N130">
        <f t="shared" ref="N130:N193" si="18">ABS(L130-B130)</f>
        <v>101.06336310884035</v>
      </c>
      <c r="O130" s="8">
        <f t="shared" ref="O130:O193" si="19">N130/B130</f>
        <v>2.1989417560670223E-2</v>
      </c>
      <c r="P130">
        <v>729</v>
      </c>
      <c r="Q130">
        <f t="shared" si="12"/>
        <v>1819.1405359591263</v>
      </c>
      <c r="R130">
        <f t="shared" si="13"/>
        <v>13122</v>
      </c>
      <c r="S130">
        <f t="shared" si="14"/>
        <v>101.06336310884035</v>
      </c>
      <c r="T130">
        <f t="shared" si="15"/>
        <v>10213.803362869312</v>
      </c>
    </row>
    <row r="131" spans="1:20" x14ac:dyDescent="0.35">
      <c r="A131" s="1">
        <v>41045</v>
      </c>
      <c r="B131">
        <v>4910</v>
      </c>
      <c r="C131">
        <v>4596</v>
      </c>
      <c r="D131">
        <v>0</v>
      </c>
      <c r="E131">
        <v>0</v>
      </c>
      <c r="F131">
        <v>0</v>
      </c>
      <c r="G131">
        <v>0</v>
      </c>
      <c r="H131">
        <v>5127.333333333333</v>
      </c>
      <c r="I131">
        <v>4315</v>
      </c>
      <c r="J131">
        <v>0</v>
      </c>
      <c r="K131">
        <v>1</v>
      </c>
      <c r="L131">
        <f t="shared" si="16"/>
        <v>4736.8400985568214</v>
      </c>
      <c r="M131">
        <f t="shared" si="17"/>
        <v>-173.15990144317857</v>
      </c>
      <c r="N131">
        <f t="shared" si="18"/>
        <v>173.15990144317857</v>
      </c>
      <c r="O131" s="8">
        <f t="shared" si="19"/>
        <v>3.5266782371319465E-2</v>
      </c>
      <c r="P131">
        <v>683</v>
      </c>
      <c r="Q131">
        <f t="shared" ref="Q131:Q194" si="20">IF(M131&lt;0,-72*M131,M131*18)</f>
        <v>12467.512903908857</v>
      </c>
      <c r="R131">
        <f t="shared" ref="R131:R194" si="21">P131*18</f>
        <v>12294</v>
      </c>
      <c r="S131">
        <f t="shared" ref="S131:S194" si="22">IF(M131&gt;0,M131,M131*2)</f>
        <v>-346.31980288635714</v>
      </c>
      <c r="T131">
        <f t="shared" ref="T131:T194" si="23">S131^2</f>
        <v>119937.40587124527</v>
      </c>
    </row>
    <row r="132" spans="1:20" x14ac:dyDescent="0.35">
      <c r="A132" s="1">
        <v>41046</v>
      </c>
      <c r="B132">
        <v>5297</v>
      </c>
      <c r="C132">
        <v>4910</v>
      </c>
      <c r="D132">
        <v>0</v>
      </c>
      <c r="E132">
        <v>0</v>
      </c>
      <c r="F132">
        <v>1</v>
      </c>
      <c r="G132">
        <v>0</v>
      </c>
      <c r="H132">
        <v>4371.666666666667</v>
      </c>
      <c r="I132">
        <v>4869</v>
      </c>
      <c r="J132">
        <v>0</v>
      </c>
      <c r="K132">
        <v>1</v>
      </c>
      <c r="L132">
        <f t="shared" si="16"/>
        <v>5259.8923311687404</v>
      </c>
      <c r="M132">
        <f t="shared" si="17"/>
        <v>-37.107668831259616</v>
      </c>
      <c r="N132">
        <f t="shared" si="18"/>
        <v>37.107668831259616</v>
      </c>
      <c r="O132" s="8">
        <f t="shared" si="19"/>
        <v>7.0054122769982281E-3</v>
      </c>
      <c r="P132">
        <v>768</v>
      </c>
      <c r="Q132">
        <f t="shared" si="20"/>
        <v>2671.7521558506924</v>
      </c>
      <c r="R132">
        <f t="shared" si="21"/>
        <v>13824</v>
      </c>
      <c r="S132">
        <f t="shared" si="22"/>
        <v>-74.215337662519232</v>
      </c>
      <c r="T132">
        <f t="shared" si="23"/>
        <v>5507.9163443617454</v>
      </c>
    </row>
    <row r="133" spans="1:20" x14ac:dyDescent="0.35">
      <c r="A133" s="1">
        <v>41047</v>
      </c>
      <c r="B133">
        <v>5306</v>
      </c>
      <c r="C133">
        <v>5297</v>
      </c>
      <c r="D133">
        <v>0</v>
      </c>
      <c r="E133">
        <v>0</v>
      </c>
      <c r="F133">
        <v>0</v>
      </c>
      <c r="G133">
        <v>1</v>
      </c>
      <c r="H133">
        <v>4934.333333333333</v>
      </c>
      <c r="I133">
        <v>4844</v>
      </c>
      <c r="J133">
        <v>0</v>
      </c>
      <c r="K133">
        <v>1</v>
      </c>
      <c r="L133">
        <f t="shared" si="16"/>
        <v>5569.5712196724135</v>
      </c>
      <c r="M133">
        <f t="shared" si="17"/>
        <v>263.57121967241346</v>
      </c>
      <c r="N133">
        <f t="shared" si="18"/>
        <v>263.57121967241346</v>
      </c>
      <c r="O133" s="8">
        <f t="shared" si="19"/>
        <v>4.9674183880967483E-2</v>
      </c>
      <c r="P133">
        <v>890</v>
      </c>
      <c r="Q133">
        <f t="shared" si="20"/>
        <v>4744.2819541034423</v>
      </c>
      <c r="R133">
        <f t="shared" si="21"/>
        <v>16020</v>
      </c>
      <c r="S133">
        <f t="shared" si="22"/>
        <v>263.57121967241346</v>
      </c>
      <c r="T133">
        <f t="shared" si="23"/>
        <v>69469.787839603639</v>
      </c>
    </row>
    <row r="134" spans="1:20" x14ac:dyDescent="0.35">
      <c r="A134" s="1">
        <v>41048</v>
      </c>
      <c r="B134">
        <v>5362</v>
      </c>
      <c r="C134">
        <v>5306</v>
      </c>
      <c r="D134">
        <v>1</v>
      </c>
      <c r="E134">
        <v>0</v>
      </c>
      <c r="F134">
        <v>0</v>
      </c>
      <c r="G134">
        <v>0</v>
      </c>
      <c r="H134">
        <v>5171</v>
      </c>
      <c r="I134">
        <v>5278</v>
      </c>
      <c r="J134">
        <v>0</v>
      </c>
      <c r="K134">
        <v>1</v>
      </c>
      <c r="L134">
        <f t="shared" si="16"/>
        <v>5979.3698593226845</v>
      </c>
      <c r="M134">
        <f t="shared" si="17"/>
        <v>617.36985932268453</v>
      </c>
      <c r="N134">
        <f t="shared" si="18"/>
        <v>617.36985932268453</v>
      </c>
      <c r="O134" s="8">
        <f t="shared" si="19"/>
        <v>0.11513798196991505</v>
      </c>
      <c r="P134">
        <v>931</v>
      </c>
      <c r="Q134">
        <f t="shared" si="20"/>
        <v>11112.657467808322</v>
      </c>
      <c r="R134">
        <f t="shared" si="21"/>
        <v>16758</v>
      </c>
      <c r="S134">
        <f t="shared" si="22"/>
        <v>617.36985932268453</v>
      </c>
      <c r="T134">
        <f t="shared" si="23"/>
        <v>381145.54320011131</v>
      </c>
    </row>
    <row r="135" spans="1:20" x14ac:dyDescent="0.35">
      <c r="A135" s="1">
        <v>41049</v>
      </c>
      <c r="B135">
        <v>5483</v>
      </c>
      <c r="C135">
        <v>5362</v>
      </c>
      <c r="D135">
        <v>1</v>
      </c>
      <c r="E135">
        <v>0</v>
      </c>
      <c r="F135">
        <v>0</v>
      </c>
      <c r="G135">
        <v>0</v>
      </c>
      <c r="H135">
        <v>5321.666666666667</v>
      </c>
      <c r="I135">
        <v>7177</v>
      </c>
      <c r="J135">
        <v>0</v>
      </c>
      <c r="K135">
        <v>1</v>
      </c>
      <c r="L135">
        <f t="shared" si="16"/>
        <v>6596.0941599681419</v>
      </c>
      <c r="M135">
        <f t="shared" si="17"/>
        <v>1113.0941599681419</v>
      </c>
      <c r="N135">
        <f t="shared" si="18"/>
        <v>1113.0941599681419</v>
      </c>
      <c r="O135" s="8">
        <f t="shared" si="19"/>
        <v>0.20300823636114204</v>
      </c>
      <c r="P135">
        <v>741</v>
      </c>
      <c r="Q135">
        <f t="shared" si="20"/>
        <v>20035.694879426555</v>
      </c>
      <c r="R135">
        <f t="shared" si="21"/>
        <v>13338</v>
      </c>
      <c r="S135">
        <f t="shared" si="22"/>
        <v>1113.0941599681419</v>
      </c>
      <c r="T135">
        <f t="shared" si="23"/>
        <v>1238978.6089551833</v>
      </c>
    </row>
    <row r="136" spans="1:20" x14ac:dyDescent="0.35">
      <c r="A136" s="1">
        <v>41050</v>
      </c>
      <c r="B136">
        <v>3884</v>
      </c>
      <c r="C136">
        <v>5483</v>
      </c>
      <c r="D136">
        <v>0</v>
      </c>
      <c r="E136">
        <v>1</v>
      </c>
      <c r="F136">
        <v>0</v>
      </c>
      <c r="G136">
        <v>0</v>
      </c>
      <c r="H136">
        <v>5383.666666666667</v>
      </c>
      <c r="I136">
        <v>3609</v>
      </c>
      <c r="J136">
        <v>0</v>
      </c>
      <c r="K136">
        <v>1</v>
      </c>
      <c r="L136">
        <f t="shared" si="16"/>
        <v>4779.829707554708</v>
      </c>
      <c r="M136">
        <f t="shared" si="17"/>
        <v>895.82970755470797</v>
      </c>
      <c r="N136">
        <f t="shared" si="18"/>
        <v>895.82970755470797</v>
      </c>
      <c r="O136" s="8">
        <f t="shared" si="19"/>
        <v>0.23064616569379712</v>
      </c>
      <c r="P136">
        <v>1133</v>
      </c>
      <c r="Q136">
        <f t="shared" si="20"/>
        <v>16124.934735984743</v>
      </c>
      <c r="R136">
        <f t="shared" si="21"/>
        <v>20394</v>
      </c>
      <c r="S136">
        <f t="shared" si="22"/>
        <v>895.82970755470797</v>
      </c>
      <c r="T136">
        <f t="shared" si="23"/>
        <v>802510.86493755365</v>
      </c>
    </row>
    <row r="137" spans="1:20" x14ac:dyDescent="0.35">
      <c r="A137" s="1">
        <v>41051</v>
      </c>
      <c r="B137">
        <v>4569</v>
      </c>
      <c r="C137">
        <v>3884</v>
      </c>
      <c r="D137">
        <v>0</v>
      </c>
      <c r="E137">
        <v>0</v>
      </c>
      <c r="F137">
        <v>0</v>
      </c>
      <c r="G137">
        <v>0</v>
      </c>
      <c r="H137">
        <v>4909.666666666667</v>
      </c>
      <c r="I137">
        <v>4596</v>
      </c>
      <c r="J137">
        <v>0</v>
      </c>
      <c r="K137">
        <v>1</v>
      </c>
      <c r="L137">
        <f t="shared" si="16"/>
        <v>4616.4070049170432</v>
      </c>
      <c r="M137">
        <f t="shared" si="17"/>
        <v>47.407004917043196</v>
      </c>
      <c r="N137">
        <f t="shared" si="18"/>
        <v>47.407004917043196</v>
      </c>
      <c r="O137" s="8">
        <f t="shared" si="19"/>
        <v>1.0375794466413481E-2</v>
      </c>
      <c r="P137">
        <v>876</v>
      </c>
      <c r="Q137">
        <f t="shared" si="20"/>
        <v>853.32608850677752</v>
      </c>
      <c r="R137">
        <f t="shared" si="21"/>
        <v>15768</v>
      </c>
      <c r="S137">
        <f t="shared" si="22"/>
        <v>47.407004917043196</v>
      </c>
      <c r="T137">
        <f t="shared" si="23"/>
        <v>2247.4241152045579</v>
      </c>
    </row>
    <row r="138" spans="1:20" x14ac:dyDescent="0.35">
      <c r="A138" s="1">
        <v>41052</v>
      </c>
      <c r="B138">
        <v>4568</v>
      </c>
      <c r="C138">
        <v>4569</v>
      </c>
      <c r="D138">
        <v>0</v>
      </c>
      <c r="E138">
        <v>0</v>
      </c>
      <c r="F138">
        <v>0</v>
      </c>
      <c r="G138">
        <v>0</v>
      </c>
      <c r="H138">
        <v>4645.333333333333</v>
      </c>
      <c r="I138">
        <v>4910</v>
      </c>
      <c r="J138">
        <v>0</v>
      </c>
      <c r="K138">
        <v>1</v>
      </c>
      <c r="L138">
        <f t="shared" si="16"/>
        <v>4633.3355694764523</v>
      </c>
      <c r="M138">
        <f t="shared" si="17"/>
        <v>65.335569476452292</v>
      </c>
      <c r="N138">
        <f t="shared" si="18"/>
        <v>65.335569476452292</v>
      </c>
      <c r="O138" s="8">
        <f t="shared" si="19"/>
        <v>1.4302882985212848E-2</v>
      </c>
      <c r="P138">
        <v>914</v>
      </c>
      <c r="Q138">
        <f t="shared" si="20"/>
        <v>1176.0402505761413</v>
      </c>
      <c r="R138">
        <f t="shared" si="21"/>
        <v>16452</v>
      </c>
      <c r="S138">
        <f t="shared" si="22"/>
        <v>65.335569476452292</v>
      </c>
      <c r="T138">
        <f t="shared" si="23"/>
        <v>4268.7366388123246</v>
      </c>
    </row>
    <row r="139" spans="1:20" x14ac:dyDescent="0.35">
      <c r="A139" s="1">
        <v>41053</v>
      </c>
      <c r="B139">
        <v>5522</v>
      </c>
      <c r="C139">
        <v>4568</v>
      </c>
      <c r="D139">
        <v>0</v>
      </c>
      <c r="E139">
        <v>0</v>
      </c>
      <c r="F139">
        <v>1</v>
      </c>
      <c r="G139">
        <v>0</v>
      </c>
      <c r="H139">
        <v>4340.333333333333</v>
      </c>
      <c r="I139">
        <v>5297</v>
      </c>
      <c r="J139">
        <v>0</v>
      </c>
      <c r="K139">
        <v>1</v>
      </c>
      <c r="L139">
        <f t="shared" si="16"/>
        <v>5323.8119981742375</v>
      </c>
      <c r="M139">
        <f t="shared" si="17"/>
        <v>-198.18800182576251</v>
      </c>
      <c r="N139">
        <f t="shared" si="18"/>
        <v>198.18800182576251</v>
      </c>
      <c r="O139" s="8">
        <f t="shared" si="19"/>
        <v>3.5890619671452829E-2</v>
      </c>
      <c r="P139">
        <v>227</v>
      </c>
      <c r="Q139">
        <f t="shared" si="20"/>
        <v>14269.536131454901</v>
      </c>
      <c r="R139">
        <f t="shared" si="21"/>
        <v>4086</v>
      </c>
      <c r="S139">
        <f t="shared" si="22"/>
        <v>-396.37600365152502</v>
      </c>
      <c r="T139">
        <f t="shared" si="23"/>
        <v>157113.93627075377</v>
      </c>
    </row>
    <row r="140" spans="1:20" x14ac:dyDescent="0.35">
      <c r="A140" s="1">
        <v>41054</v>
      </c>
      <c r="B140">
        <v>5481</v>
      </c>
      <c r="C140">
        <v>5522</v>
      </c>
      <c r="D140">
        <v>0</v>
      </c>
      <c r="E140">
        <v>0</v>
      </c>
      <c r="F140">
        <v>0</v>
      </c>
      <c r="G140">
        <v>1</v>
      </c>
      <c r="H140">
        <v>4886.333333333333</v>
      </c>
      <c r="I140">
        <v>5306</v>
      </c>
      <c r="J140">
        <v>0</v>
      </c>
      <c r="K140">
        <v>1</v>
      </c>
      <c r="L140">
        <f t="shared" si="16"/>
        <v>5696.2194091681076</v>
      </c>
      <c r="M140">
        <f t="shared" si="17"/>
        <v>215.21940916810763</v>
      </c>
      <c r="N140">
        <f t="shared" si="18"/>
        <v>215.21940916810763</v>
      </c>
      <c r="O140" s="8">
        <f t="shared" si="19"/>
        <v>3.9266449401223799E-2</v>
      </c>
      <c r="P140">
        <v>959</v>
      </c>
      <c r="Q140">
        <f t="shared" si="20"/>
        <v>3873.9493650259374</v>
      </c>
      <c r="R140">
        <f t="shared" si="21"/>
        <v>17262</v>
      </c>
      <c r="S140">
        <f t="shared" si="22"/>
        <v>215.21940916810763</v>
      </c>
      <c r="T140">
        <f t="shared" si="23"/>
        <v>46319.394082669329</v>
      </c>
    </row>
    <row r="141" spans="1:20" x14ac:dyDescent="0.35">
      <c r="A141" s="1">
        <v>41055</v>
      </c>
      <c r="B141">
        <v>5617</v>
      </c>
      <c r="C141">
        <v>5481</v>
      </c>
      <c r="D141">
        <v>1</v>
      </c>
      <c r="E141">
        <v>0</v>
      </c>
      <c r="F141">
        <v>0</v>
      </c>
      <c r="G141">
        <v>0</v>
      </c>
      <c r="H141">
        <v>5190.333333333333</v>
      </c>
      <c r="I141">
        <v>5362</v>
      </c>
      <c r="J141">
        <v>0</v>
      </c>
      <c r="K141">
        <v>1</v>
      </c>
      <c r="L141">
        <f t="shared" si="16"/>
        <v>6032.6456805498538</v>
      </c>
      <c r="M141">
        <f t="shared" si="17"/>
        <v>415.64568054985375</v>
      </c>
      <c r="N141">
        <f t="shared" si="18"/>
        <v>415.64568054985375</v>
      </c>
      <c r="O141" s="8">
        <f t="shared" si="19"/>
        <v>7.3997806756249548E-2</v>
      </c>
      <c r="P141">
        <v>1070</v>
      </c>
      <c r="Q141">
        <f t="shared" si="20"/>
        <v>7481.6222498973675</v>
      </c>
      <c r="R141">
        <f t="shared" si="21"/>
        <v>19260</v>
      </c>
      <c r="S141">
        <f t="shared" si="22"/>
        <v>415.64568054985375</v>
      </c>
      <c r="T141">
        <f t="shared" si="23"/>
        <v>172761.33175975108</v>
      </c>
    </row>
    <row r="142" spans="1:20" x14ac:dyDescent="0.35">
      <c r="A142" s="1">
        <v>41056</v>
      </c>
      <c r="B142">
        <v>4964</v>
      </c>
      <c r="C142">
        <v>5617</v>
      </c>
      <c r="D142">
        <v>1</v>
      </c>
      <c r="E142">
        <v>0</v>
      </c>
      <c r="F142">
        <v>0</v>
      </c>
      <c r="G142">
        <v>0</v>
      </c>
      <c r="H142">
        <v>5540</v>
      </c>
      <c r="I142">
        <v>5483</v>
      </c>
      <c r="J142">
        <v>0</v>
      </c>
      <c r="K142">
        <v>1</v>
      </c>
      <c r="L142">
        <f t="shared" si="16"/>
        <v>6274.0628685758265</v>
      </c>
      <c r="M142">
        <f t="shared" si="17"/>
        <v>1310.0628685758265</v>
      </c>
      <c r="N142">
        <f t="shared" si="18"/>
        <v>1310.0628685758265</v>
      </c>
      <c r="O142" s="8">
        <f t="shared" si="19"/>
        <v>0.26391274548264032</v>
      </c>
      <c r="P142">
        <v>1623</v>
      </c>
      <c r="Q142">
        <f t="shared" si="20"/>
        <v>23581.13163436488</v>
      </c>
      <c r="R142">
        <f t="shared" si="21"/>
        <v>29214</v>
      </c>
      <c r="S142">
        <f t="shared" si="22"/>
        <v>1310.0628685758265</v>
      </c>
      <c r="T142">
        <f t="shared" si="23"/>
        <v>1716264.7196211233</v>
      </c>
    </row>
    <row r="143" spans="1:20" x14ac:dyDescent="0.35">
      <c r="A143" s="1">
        <v>41057</v>
      </c>
      <c r="B143">
        <v>3782</v>
      </c>
      <c r="C143">
        <v>4964</v>
      </c>
      <c r="D143">
        <v>0</v>
      </c>
      <c r="E143">
        <v>1</v>
      </c>
      <c r="F143">
        <v>0</v>
      </c>
      <c r="G143">
        <v>0</v>
      </c>
      <c r="H143">
        <v>5354</v>
      </c>
      <c r="I143">
        <v>3884</v>
      </c>
      <c r="J143">
        <v>0</v>
      </c>
      <c r="K143">
        <v>1</v>
      </c>
      <c r="L143">
        <f t="shared" si="16"/>
        <v>4782.668029908461</v>
      </c>
      <c r="M143">
        <f t="shared" si="17"/>
        <v>1000.668029908461</v>
      </c>
      <c r="N143">
        <f t="shared" si="18"/>
        <v>1000.668029908461</v>
      </c>
      <c r="O143" s="8">
        <f t="shared" si="19"/>
        <v>0.26458699891815468</v>
      </c>
      <c r="P143">
        <v>1334</v>
      </c>
      <c r="Q143">
        <f t="shared" si="20"/>
        <v>18012.0245383523</v>
      </c>
      <c r="R143">
        <f t="shared" si="21"/>
        <v>24012</v>
      </c>
      <c r="S143">
        <f t="shared" si="22"/>
        <v>1000.668029908461</v>
      </c>
      <c r="T143">
        <f t="shared" si="23"/>
        <v>1001336.5060808806</v>
      </c>
    </row>
    <row r="144" spans="1:20" x14ac:dyDescent="0.35">
      <c r="A144" s="1">
        <v>41058</v>
      </c>
      <c r="B144">
        <v>4148</v>
      </c>
      <c r="C144">
        <v>3782</v>
      </c>
      <c r="D144">
        <v>0</v>
      </c>
      <c r="E144">
        <v>0</v>
      </c>
      <c r="F144">
        <v>0</v>
      </c>
      <c r="G144">
        <v>0</v>
      </c>
      <c r="H144">
        <v>4787.666666666667</v>
      </c>
      <c r="I144">
        <v>4569</v>
      </c>
      <c r="J144">
        <v>1</v>
      </c>
      <c r="K144">
        <v>1</v>
      </c>
      <c r="L144">
        <f t="shared" si="16"/>
        <v>4787.5983856093098</v>
      </c>
      <c r="M144">
        <f t="shared" si="17"/>
        <v>639.59838560930984</v>
      </c>
      <c r="N144">
        <f t="shared" si="18"/>
        <v>639.59838560930984</v>
      </c>
      <c r="O144" s="8">
        <f t="shared" si="19"/>
        <v>0.15419440347379698</v>
      </c>
      <c r="P144">
        <v>1221</v>
      </c>
      <c r="Q144">
        <f t="shared" si="20"/>
        <v>11512.770940967577</v>
      </c>
      <c r="R144">
        <f t="shared" si="21"/>
        <v>21978</v>
      </c>
      <c r="S144">
        <f t="shared" si="22"/>
        <v>639.59838560930984</v>
      </c>
      <c r="T144">
        <f t="shared" si="23"/>
        <v>409086.09487403539</v>
      </c>
    </row>
    <row r="145" spans="1:20" x14ac:dyDescent="0.35">
      <c r="A145" s="1">
        <v>41059</v>
      </c>
      <c r="B145">
        <v>4465</v>
      </c>
      <c r="C145">
        <v>4148</v>
      </c>
      <c r="D145">
        <v>0</v>
      </c>
      <c r="E145">
        <v>0</v>
      </c>
      <c r="F145">
        <v>0</v>
      </c>
      <c r="G145">
        <v>0</v>
      </c>
      <c r="H145">
        <v>4298</v>
      </c>
      <c r="I145">
        <v>4568</v>
      </c>
      <c r="J145">
        <v>1</v>
      </c>
      <c r="K145">
        <v>1</v>
      </c>
      <c r="L145">
        <f t="shared" si="16"/>
        <v>4557.6232871991042</v>
      </c>
      <c r="M145">
        <f t="shared" si="17"/>
        <v>92.623287199104197</v>
      </c>
      <c r="N145">
        <f t="shared" si="18"/>
        <v>92.623287199104197</v>
      </c>
      <c r="O145" s="8">
        <f t="shared" si="19"/>
        <v>2.0744297245040132E-2</v>
      </c>
      <c r="P145">
        <v>731</v>
      </c>
      <c r="Q145">
        <f t="shared" si="20"/>
        <v>1667.2191695838756</v>
      </c>
      <c r="R145">
        <f t="shared" si="21"/>
        <v>13158</v>
      </c>
      <c r="S145">
        <f t="shared" si="22"/>
        <v>92.623287199104197</v>
      </c>
      <c r="T145">
        <f t="shared" si="23"/>
        <v>8579.0733315677389</v>
      </c>
    </row>
    <row r="146" spans="1:20" x14ac:dyDescent="0.35">
      <c r="A146" s="1">
        <v>41060</v>
      </c>
      <c r="B146">
        <v>4885</v>
      </c>
      <c r="C146">
        <v>4465</v>
      </c>
      <c r="D146">
        <v>0</v>
      </c>
      <c r="E146">
        <v>0</v>
      </c>
      <c r="F146">
        <v>1</v>
      </c>
      <c r="G146">
        <v>0</v>
      </c>
      <c r="H146">
        <v>4131.666666666667</v>
      </c>
      <c r="I146">
        <v>5522</v>
      </c>
      <c r="J146">
        <v>1</v>
      </c>
      <c r="K146">
        <v>1</v>
      </c>
      <c r="L146">
        <f t="shared" si="16"/>
        <v>5517.0969961362143</v>
      </c>
      <c r="M146">
        <f t="shared" si="17"/>
        <v>632.09699613621433</v>
      </c>
      <c r="N146">
        <f t="shared" si="18"/>
        <v>632.09699613621433</v>
      </c>
      <c r="O146" s="8">
        <f t="shared" si="19"/>
        <v>0.12939549562665595</v>
      </c>
      <c r="P146">
        <v>546</v>
      </c>
      <c r="Q146">
        <f t="shared" si="20"/>
        <v>11377.745930451858</v>
      </c>
      <c r="R146">
        <f t="shared" si="21"/>
        <v>9828</v>
      </c>
      <c r="S146">
        <f t="shared" si="22"/>
        <v>632.09699613621433</v>
      </c>
      <c r="T146">
        <f t="shared" si="23"/>
        <v>399546.61252442538</v>
      </c>
    </row>
    <row r="147" spans="1:20" x14ac:dyDescent="0.35">
      <c r="A147" s="1">
        <v>41061</v>
      </c>
      <c r="B147">
        <v>6633</v>
      </c>
      <c r="C147">
        <v>4885</v>
      </c>
      <c r="D147">
        <v>0</v>
      </c>
      <c r="E147">
        <v>0</v>
      </c>
      <c r="F147">
        <v>0</v>
      </c>
      <c r="G147">
        <v>1</v>
      </c>
      <c r="H147">
        <v>4499.333333333333</v>
      </c>
      <c r="I147">
        <v>5481</v>
      </c>
      <c r="J147">
        <v>0</v>
      </c>
      <c r="K147">
        <v>1</v>
      </c>
      <c r="L147">
        <f t="shared" si="16"/>
        <v>5461.2291193674073</v>
      </c>
      <c r="M147">
        <f t="shared" si="17"/>
        <v>-1171.7708806325927</v>
      </c>
      <c r="N147">
        <f t="shared" si="18"/>
        <v>1171.7708806325927</v>
      </c>
      <c r="O147" s="8">
        <f t="shared" si="19"/>
        <v>0.17665775375133314</v>
      </c>
      <c r="P147">
        <v>2869</v>
      </c>
      <c r="Q147">
        <f t="shared" si="20"/>
        <v>84367.503405546682</v>
      </c>
      <c r="R147">
        <f t="shared" si="21"/>
        <v>51642</v>
      </c>
      <c r="S147">
        <f t="shared" si="22"/>
        <v>-2343.5417612651854</v>
      </c>
      <c r="T147">
        <f t="shared" si="23"/>
        <v>5492187.9867939269</v>
      </c>
    </row>
    <row r="148" spans="1:20" x14ac:dyDescent="0.35">
      <c r="A148" s="1">
        <v>41062</v>
      </c>
      <c r="B148">
        <v>5081</v>
      </c>
      <c r="C148">
        <v>6633</v>
      </c>
      <c r="D148">
        <v>1</v>
      </c>
      <c r="E148">
        <v>0</v>
      </c>
      <c r="F148">
        <v>0</v>
      </c>
      <c r="G148">
        <v>0</v>
      </c>
      <c r="H148">
        <v>5327.666666666667</v>
      </c>
      <c r="I148">
        <v>5617</v>
      </c>
      <c r="J148">
        <v>0</v>
      </c>
      <c r="K148">
        <v>1</v>
      </c>
      <c r="L148">
        <f t="shared" si="16"/>
        <v>6306.1411601770169</v>
      </c>
      <c r="M148">
        <f t="shared" si="17"/>
        <v>1225.1411601770169</v>
      </c>
      <c r="N148">
        <f t="shared" si="18"/>
        <v>1225.1411601770169</v>
      </c>
      <c r="O148" s="8">
        <f t="shared" si="19"/>
        <v>0.24112205474847803</v>
      </c>
      <c r="P148">
        <v>1212</v>
      </c>
      <c r="Q148">
        <f t="shared" si="20"/>
        <v>22052.540883186302</v>
      </c>
      <c r="R148">
        <f t="shared" si="21"/>
        <v>21816</v>
      </c>
      <c r="S148">
        <f t="shared" si="22"/>
        <v>1225.1411601770169</v>
      </c>
      <c r="T148">
        <f t="shared" si="23"/>
        <v>1500970.862359887</v>
      </c>
    </row>
    <row r="149" spans="1:20" x14ac:dyDescent="0.35">
      <c r="A149" s="1">
        <v>41063</v>
      </c>
      <c r="B149">
        <v>4951</v>
      </c>
      <c r="C149">
        <v>5081</v>
      </c>
      <c r="D149">
        <v>1</v>
      </c>
      <c r="E149">
        <v>0</v>
      </c>
      <c r="F149">
        <v>0</v>
      </c>
      <c r="G149">
        <v>0</v>
      </c>
      <c r="H149">
        <v>5533</v>
      </c>
      <c r="I149">
        <v>4964</v>
      </c>
      <c r="J149">
        <v>0</v>
      </c>
      <c r="K149">
        <v>1</v>
      </c>
      <c r="L149">
        <f t="shared" si="16"/>
        <v>6066.9848447060385</v>
      </c>
      <c r="M149">
        <f t="shared" si="17"/>
        <v>1115.9848447060385</v>
      </c>
      <c r="N149">
        <f t="shared" si="18"/>
        <v>1115.9848447060385</v>
      </c>
      <c r="O149" s="8">
        <f t="shared" si="19"/>
        <v>0.22540594722400292</v>
      </c>
      <c r="P149">
        <v>1540</v>
      </c>
      <c r="Q149">
        <f t="shared" si="20"/>
        <v>20087.727204708695</v>
      </c>
      <c r="R149">
        <f t="shared" si="21"/>
        <v>27720</v>
      </c>
      <c r="S149">
        <f t="shared" si="22"/>
        <v>1115.9848447060385</v>
      </c>
      <c r="T149">
        <f t="shared" si="23"/>
        <v>1245422.1736135609</v>
      </c>
    </row>
    <row r="150" spans="1:20" x14ac:dyDescent="0.35">
      <c r="A150" s="1">
        <v>41064</v>
      </c>
      <c r="B150">
        <v>4124</v>
      </c>
      <c r="C150">
        <v>4951</v>
      </c>
      <c r="D150">
        <v>0</v>
      </c>
      <c r="E150">
        <v>1</v>
      </c>
      <c r="F150">
        <v>0</v>
      </c>
      <c r="G150">
        <v>0</v>
      </c>
      <c r="H150">
        <v>5555</v>
      </c>
      <c r="I150">
        <v>3782</v>
      </c>
      <c r="J150">
        <v>0</v>
      </c>
      <c r="K150">
        <v>1</v>
      </c>
      <c r="L150">
        <f t="shared" si="16"/>
        <v>4863.7448535446956</v>
      </c>
      <c r="M150">
        <f t="shared" si="17"/>
        <v>739.74485354469562</v>
      </c>
      <c r="N150">
        <f t="shared" si="18"/>
        <v>739.74485354469562</v>
      </c>
      <c r="O150" s="8">
        <f t="shared" si="19"/>
        <v>0.17937557069464005</v>
      </c>
      <c r="P150">
        <v>1023</v>
      </c>
      <c r="Q150">
        <f t="shared" si="20"/>
        <v>13315.407363804521</v>
      </c>
      <c r="R150">
        <f t="shared" si="21"/>
        <v>18414</v>
      </c>
      <c r="S150">
        <f t="shared" si="22"/>
        <v>739.74485354469562</v>
      </c>
      <c r="T150">
        <f t="shared" si="23"/>
        <v>547222.44834586314</v>
      </c>
    </row>
    <row r="151" spans="1:20" x14ac:dyDescent="0.35">
      <c r="A151" s="1">
        <v>41065</v>
      </c>
      <c r="B151">
        <v>4156</v>
      </c>
      <c r="C151">
        <v>4124</v>
      </c>
      <c r="D151">
        <v>0</v>
      </c>
      <c r="E151">
        <v>0</v>
      </c>
      <c r="F151">
        <v>0</v>
      </c>
      <c r="G151">
        <v>0</v>
      </c>
      <c r="H151">
        <v>4718.666666666667</v>
      </c>
      <c r="I151">
        <v>4148</v>
      </c>
      <c r="J151">
        <v>0</v>
      </c>
      <c r="K151">
        <v>1</v>
      </c>
      <c r="L151">
        <f t="shared" si="16"/>
        <v>4413.0880155194318</v>
      </c>
      <c r="M151">
        <f t="shared" si="17"/>
        <v>257.08801551943179</v>
      </c>
      <c r="N151">
        <f t="shared" si="18"/>
        <v>257.08801551943179</v>
      </c>
      <c r="O151" s="8">
        <f t="shared" si="19"/>
        <v>6.1859484003713133E-2</v>
      </c>
      <c r="P151">
        <v>1406</v>
      </c>
      <c r="Q151">
        <f t="shared" si="20"/>
        <v>4627.5842793497723</v>
      </c>
      <c r="R151">
        <f t="shared" si="21"/>
        <v>25308</v>
      </c>
      <c r="S151">
        <f t="shared" si="22"/>
        <v>257.08801551943179</v>
      </c>
      <c r="T151">
        <f t="shared" si="23"/>
        <v>66094.2477237196</v>
      </c>
    </row>
    <row r="152" spans="1:20" x14ac:dyDescent="0.35">
      <c r="A152" s="1">
        <v>41066</v>
      </c>
      <c r="B152">
        <v>4261</v>
      </c>
      <c r="C152">
        <v>4156</v>
      </c>
      <c r="D152">
        <v>0</v>
      </c>
      <c r="E152">
        <v>0</v>
      </c>
      <c r="F152">
        <v>0</v>
      </c>
      <c r="G152">
        <v>0</v>
      </c>
      <c r="H152">
        <v>4410.333333333333</v>
      </c>
      <c r="I152">
        <v>4465</v>
      </c>
      <c r="J152">
        <v>0</v>
      </c>
      <c r="K152">
        <v>1</v>
      </c>
      <c r="L152">
        <f t="shared" si="16"/>
        <v>4334.6347723051886</v>
      </c>
      <c r="M152">
        <f t="shared" si="17"/>
        <v>73.634772305188562</v>
      </c>
      <c r="N152">
        <f t="shared" si="18"/>
        <v>73.634772305188562</v>
      </c>
      <c r="O152" s="8">
        <f t="shared" si="19"/>
        <v>1.7281101221588491E-2</v>
      </c>
      <c r="P152">
        <v>1465</v>
      </c>
      <c r="Q152">
        <f t="shared" si="20"/>
        <v>1325.4259014933941</v>
      </c>
      <c r="R152">
        <f t="shared" si="21"/>
        <v>26370</v>
      </c>
      <c r="S152">
        <f t="shared" si="22"/>
        <v>73.634772305188562</v>
      </c>
      <c r="T152">
        <f t="shared" si="23"/>
        <v>5422.0796924369643</v>
      </c>
    </row>
    <row r="153" spans="1:20" x14ac:dyDescent="0.35">
      <c r="A153" s="1">
        <v>41067</v>
      </c>
      <c r="B153">
        <v>3967</v>
      </c>
      <c r="C153">
        <v>4261</v>
      </c>
      <c r="D153">
        <v>0</v>
      </c>
      <c r="E153">
        <v>0</v>
      </c>
      <c r="F153">
        <v>1</v>
      </c>
      <c r="G153">
        <v>0</v>
      </c>
      <c r="H153">
        <v>4180.333333333333</v>
      </c>
      <c r="I153">
        <v>4885</v>
      </c>
      <c r="J153">
        <v>0</v>
      </c>
      <c r="K153">
        <v>1</v>
      </c>
      <c r="L153">
        <f t="shared" si="16"/>
        <v>5087.315590906951</v>
      </c>
      <c r="M153">
        <f t="shared" si="17"/>
        <v>1120.315590906951</v>
      </c>
      <c r="N153">
        <f t="shared" si="18"/>
        <v>1120.315590906951</v>
      </c>
      <c r="O153" s="8">
        <f t="shared" si="19"/>
        <v>0.2824087700798969</v>
      </c>
      <c r="P153">
        <v>1760</v>
      </c>
      <c r="Q153">
        <f t="shared" si="20"/>
        <v>20165.680636325116</v>
      </c>
      <c r="R153">
        <f t="shared" si="21"/>
        <v>31680</v>
      </c>
      <c r="S153">
        <f t="shared" si="22"/>
        <v>1120.315590906951</v>
      </c>
      <c r="T153">
        <f t="shared" si="23"/>
        <v>1255107.0232291908</v>
      </c>
    </row>
    <row r="154" spans="1:20" x14ac:dyDescent="0.35">
      <c r="A154" s="1">
        <v>41068</v>
      </c>
      <c r="B154">
        <v>4510</v>
      </c>
      <c r="C154">
        <v>3967</v>
      </c>
      <c r="D154">
        <v>0</v>
      </c>
      <c r="E154">
        <v>0</v>
      </c>
      <c r="F154">
        <v>0</v>
      </c>
      <c r="G154">
        <v>1</v>
      </c>
      <c r="H154">
        <v>4128</v>
      </c>
      <c r="I154">
        <v>6633</v>
      </c>
      <c r="J154">
        <v>0</v>
      </c>
      <c r="K154">
        <v>1</v>
      </c>
      <c r="L154">
        <f t="shared" si="16"/>
        <v>5475.2889461049208</v>
      </c>
      <c r="M154">
        <f t="shared" si="17"/>
        <v>965.2889461049208</v>
      </c>
      <c r="N154">
        <f t="shared" si="18"/>
        <v>965.2889461049208</v>
      </c>
      <c r="O154" s="8">
        <f t="shared" si="19"/>
        <v>0.21403302574388489</v>
      </c>
      <c r="P154">
        <v>1099</v>
      </c>
      <c r="Q154">
        <f t="shared" si="20"/>
        <v>17375.201029888573</v>
      </c>
      <c r="R154">
        <f t="shared" si="21"/>
        <v>19782</v>
      </c>
      <c r="S154">
        <f t="shared" si="22"/>
        <v>965.2889461049208</v>
      </c>
      <c r="T154">
        <f t="shared" si="23"/>
        <v>931782.74947234872</v>
      </c>
    </row>
    <row r="155" spans="1:20" x14ac:dyDescent="0.35">
      <c r="A155" s="1">
        <v>41069</v>
      </c>
      <c r="B155">
        <v>4355</v>
      </c>
      <c r="C155">
        <v>4510</v>
      </c>
      <c r="D155">
        <v>1</v>
      </c>
      <c r="E155">
        <v>0</v>
      </c>
      <c r="F155">
        <v>0</v>
      </c>
      <c r="G155">
        <v>0</v>
      </c>
      <c r="H155">
        <v>4246</v>
      </c>
      <c r="I155">
        <v>5081</v>
      </c>
      <c r="J155">
        <v>0</v>
      </c>
      <c r="K155">
        <v>1</v>
      </c>
      <c r="L155">
        <f t="shared" si="16"/>
        <v>5326.8540424817093</v>
      </c>
      <c r="M155">
        <f t="shared" si="17"/>
        <v>971.85404248170926</v>
      </c>
      <c r="N155">
        <f t="shared" si="18"/>
        <v>971.85404248170926</v>
      </c>
      <c r="O155" s="8">
        <f t="shared" si="19"/>
        <v>0.22315821870992175</v>
      </c>
      <c r="P155">
        <v>1772</v>
      </c>
      <c r="Q155">
        <f t="shared" si="20"/>
        <v>17493.372764670767</v>
      </c>
      <c r="R155">
        <f t="shared" si="21"/>
        <v>31896</v>
      </c>
      <c r="S155">
        <f t="shared" si="22"/>
        <v>971.85404248170926</v>
      </c>
      <c r="T155">
        <f t="shared" si="23"/>
        <v>944500.27988803992</v>
      </c>
    </row>
    <row r="156" spans="1:20" x14ac:dyDescent="0.35">
      <c r="A156" s="1">
        <v>41070</v>
      </c>
      <c r="B156">
        <v>4852</v>
      </c>
      <c r="C156">
        <v>4355</v>
      </c>
      <c r="D156">
        <v>1</v>
      </c>
      <c r="E156">
        <v>0</v>
      </c>
      <c r="F156">
        <v>0</v>
      </c>
      <c r="G156">
        <v>0</v>
      </c>
      <c r="H156">
        <v>4277.333333333333</v>
      </c>
      <c r="I156">
        <v>4951</v>
      </c>
      <c r="J156">
        <v>0</v>
      </c>
      <c r="K156">
        <v>1</v>
      </c>
      <c r="L156">
        <f t="shared" si="16"/>
        <v>5290.9449081815574</v>
      </c>
      <c r="M156">
        <f t="shared" si="17"/>
        <v>438.94490818155737</v>
      </c>
      <c r="N156">
        <f t="shared" si="18"/>
        <v>438.94490818155737</v>
      </c>
      <c r="O156" s="8">
        <f t="shared" si="19"/>
        <v>9.0466798883255845E-2</v>
      </c>
      <c r="P156">
        <v>1224</v>
      </c>
      <c r="Q156">
        <f t="shared" si="20"/>
        <v>7901.0083472680326</v>
      </c>
      <c r="R156">
        <f t="shared" si="21"/>
        <v>22032</v>
      </c>
      <c r="S156">
        <f t="shared" si="22"/>
        <v>438.94490818155737</v>
      </c>
      <c r="T156">
        <f t="shared" si="23"/>
        <v>192672.63241851583</v>
      </c>
    </row>
    <row r="157" spans="1:20" x14ac:dyDescent="0.35">
      <c r="A157" s="1">
        <v>41071</v>
      </c>
      <c r="B157">
        <v>3423</v>
      </c>
      <c r="C157">
        <v>4852</v>
      </c>
      <c r="D157">
        <v>0</v>
      </c>
      <c r="E157">
        <v>1</v>
      </c>
      <c r="F157">
        <v>0</v>
      </c>
      <c r="G157">
        <v>0</v>
      </c>
      <c r="H157">
        <v>4572.333333333333</v>
      </c>
      <c r="I157">
        <v>4124</v>
      </c>
      <c r="J157">
        <v>0</v>
      </c>
      <c r="K157">
        <v>1</v>
      </c>
      <c r="L157">
        <f t="shared" si="16"/>
        <v>4405.9419632660274</v>
      </c>
      <c r="M157">
        <f t="shared" si="17"/>
        <v>982.94196326602741</v>
      </c>
      <c r="N157">
        <f t="shared" si="18"/>
        <v>982.94196326602741</v>
      </c>
      <c r="O157" s="8">
        <f t="shared" si="19"/>
        <v>0.28715803776395776</v>
      </c>
      <c r="P157">
        <v>1556</v>
      </c>
      <c r="Q157">
        <f t="shared" si="20"/>
        <v>17692.955338788495</v>
      </c>
      <c r="R157">
        <f t="shared" si="21"/>
        <v>28008</v>
      </c>
      <c r="S157">
        <f t="shared" si="22"/>
        <v>982.94196326602741</v>
      </c>
      <c r="T157">
        <f t="shared" si="23"/>
        <v>966174.90314927243</v>
      </c>
    </row>
    <row r="158" spans="1:20" x14ac:dyDescent="0.35">
      <c r="A158" s="1">
        <v>41072</v>
      </c>
      <c r="B158">
        <v>3820</v>
      </c>
      <c r="C158">
        <v>3423</v>
      </c>
      <c r="D158">
        <v>0</v>
      </c>
      <c r="E158">
        <v>0</v>
      </c>
      <c r="F158">
        <v>0</v>
      </c>
      <c r="G158">
        <v>0</v>
      </c>
      <c r="H158">
        <v>4210</v>
      </c>
      <c r="I158">
        <v>4156</v>
      </c>
      <c r="J158">
        <v>0</v>
      </c>
      <c r="K158">
        <v>1</v>
      </c>
      <c r="L158">
        <f t="shared" si="16"/>
        <v>4057.5668893421102</v>
      </c>
      <c r="M158">
        <f t="shared" si="17"/>
        <v>237.56688934211024</v>
      </c>
      <c r="N158">
        <f t="shared" si="18"/>
        <v>237.56688934211024</v>
      </c>
      <c r="O158" s="8">
        <f t="shared" si="19"/>
        <v>6.2190285168091684E-2</v>
      </c>
      <c r="P158">
        <v>1367</v>
      </c>
      <c r="Q158">
        <f t="shared" si="20"/>
        <v>4276.2040081579844</v>
      </c>
      <c r="R158">
        <f t="shared" si="21"/>
        <v>24606</v>
      </c>
      <c r="S158">
        <f t="shared" si="22"/>
        <v>237.56688934211024</v>
      </c>
      <c r="T158">
        <f t="shared" si="23"/>
        <v>56438.026911686451</v>
      </c>
    </row>
    <row r="159" spans="1:20" x14ac:dyDescent="0.35">
      <c r="A159" s="1">
        <v>41073</v>
      </c>
      <c r="B159">
        <v>3285</v>
      </c>
      <c r="C159">
        <v>3820</v>
      </c>
      <c r="D159">
        <v>0</v>
      </c>
      <c r="E159">
        <v>0</v>
      </c>
      <c r="F159">
        <v>0</v>
      </c>
      <c r="G159">
        <v>0</v>
      </c>
      <c r="H159">
        <v>4031.6666666666665</v>
      </c>
      <c r="I159">
        <v>4261</v>
      </c>
      <c r="J159">
        <v>0</v>
      </c>
      <c r="K159">
        <v>1</v>
      </c>
      <c r="L159">
        <f t="shared" si="16"/>
        <v>4032.1342187520381</v>
      </c>
      <c r="M159">
        <f t="shared" si="17"/>
        <v>747.13421875203812</v>
      </c>
      <c r="N159">
        <f t="shared" si="18"/>
        <v>747.13421875203812</v>
      </c>
      <c r="O159" s="8">
        <f t="shared" si="19"/>
        <v>0.22743811834156411</v>
      </c>
      <c r="P159">
        <v>1013</v>
      </c>
      <c r="Q159">
        <f t="shared" si="20"/>
        <v>13448.415937536687</v>
      </c>
      <c r="R159">
        <f t="shared" si="21"/>
        <v>18234</v>
      </c>
      <c r="S159">
        <f t="shared" si="22"/>
        <v>747.13421875203812</v>
      </c>
      <c r="T159">
        <f t="shared" si="23"/>
        <v>558209.54083021835</v>
      </c>
    </row>
    <row r="160" spans="1:20" x14ac:dyDescent="0.35">
      <c r="A160" s="1">
        <v>41074</v>
      </c>
      <c r="B160">
        <v>3967</v>
      </c>
      <c r="C160">
        <v>3285</v>
      </c>
      <c r="D160">
        <v>0</v>
      </c>
      <c r="E160">
        <v>0</v>
      </c>
      <c r="F160">
        <v>1</v>
      </c>
      <c r="G160">
        <v>0</v>
      </c>
      <c r="H160">
        <v>3509.3333333333335</v>
      </c>
      <c r="I160">
        <v>3967</v>
      </c>
      <c r="J160">
        <v>0</v>
      </c>
      <c r="K160">
        <v>1</v>
      </c>
      <c r="L160">
        <f t="shared" si="16"/>
        <v>4354.7678676142814</v>
      </c>
      <c r="M160">
        <f t="shared" si="17"/>
        <v>387.76786761428139</v>
      </c>
      <c r="N160">
        <f t="shared" si="18"/>
        <v>387.76786761428139</v>
      </c>
      <c r="O160" s="8">
        <f t="shared" si="19"/>
        <v>9.7748391130396114E-2</v>
      </c>
      <c r="P160">
        <v>1306</v>
      </c>
      <c r="Q160">
        <f t="shared" si="20"/>
        <v>6979.8216170570649</v>
      </c>
      <c r="R160">
        <f t="shared" si="21"/>
        <v>23508</v>
      </c>
      <c r="S160">
        <f t="shared" si="22"/>
        <v>387.76786761428139</v>
      </c>
      <c r="T160">
        <f t="shared" si="23"/>
        <v>150363.91915412687</v>
      </c>
    </row>
    <row r="161" spans="1:20" x14ac:dyDescent="0.35">
      <c r="A161" s="1">
        <v>41075</v>
      </c>
      <c r="B161">
        <v>3700</v>
      </c>
      <c r="C161">
        <v>3967</v>
      </c>
      <c r="D161">
        <v>0</v>
      </c>
      <c r="E161">
        <v>0</v>
      </c>
      <c r="F161">
        <v>0</v>
      </c>
      <c r="G161">
        <v>1</v>
      </c>
      <c r="H161">
        <v>3690.6666666666665</v>
      </c>
      <c r="I161">
        <v>4510</v>
      </c>
      <c r="J161">
        <v>0</v>
      </c>
      <c r="K161">
        <v>1</v>
      </c>
      <c r="L161">
        <f t="shared" si="16"/>
        <v>4644.4348999388849</v>
      </c>
      <c r="M161">
        <f t="shared" si="17"/>
        <v>944.43489993888488</v>
      </c>
      <c r="N161">
        <f t="shared" si="18"/>
        <v>944.43489993888488</v>
      </c>
      <c r="O161" s="8">
        <f t="shared" si="19"/>
        <v>0.2552526756591581</v>
      </c>
      <c r="P161">
        <v>1626</v>
      </c>
      <c r="Q161">
        <f t="shared" si="20"/>
        <v>16999.82819889993</v>
      </c>
      <c r="R161">
        <f t="shared" si="21"/>
        <v>29268</v>
      </c>
      <c r="S161">
        <f t="shared" si="22"/>
        <v>944.43489993888488</v>
      </c>
      <c r="T161">
        <f t="shared" si="23"/>
        <v>891957.28022257145</v>
      </c>
    </row>
    <row r="162" spans="1:20" x14ac:dyDescent="0.35">
      <c r="A162" s="1">
        <v>41076</v>
      </c>
      <c r="B162">
        <v>4320</v>
      </c>
      <c r="C162">
        <v>3700</v>
      </c>
      <c r="D162">
        <v>1</v>
      </c>
      <c r="E162">
        <v>0</v>
      </c>
      <c r="F162">
        <v>0</v>
      </c>
      <c r="G162">
        <v>0</v>
      </c>
      <c r="H162">
        <v>3650.6666666666665</v>
      </c>
      <c r="I162">
        <v>4355</v>
      </c>
      <c r="J162">
        <v>0</v>
      </c>
      <c r="K162">
        <v>1</v>
      </c>
      <c r="L162">
        <f t="shared" si="16"/>
        <v>4707.6535802148292</v>
      </c>
      <c r="M162">
        <f t="shared" si="17"/>
        <v>387.65358021482916</v>
      </c>
      <c r="N162">
        <f t="shared" si="18"/>
        <v>387.65358021482916</v>
      </c>
      <c r="O162" s="8">
        <f t="shared" si="19"/>
        <v>8.9734625049728969E-2</v>
      </c>
      <c r="P162">
        <v>1457</v>
      </c>
      <c r="Q162">
        <f t="shared" si="20"/>
        <v>6977.7644438669249</v>
      </c>
      <c r="R162">
        <f t="shared" si="21"/>
        <v>26226</v>
      </c>
      <c r="S162">
        <f t="shared" si="22"/>
        <v>387.65358021482916</v>
      </c>
      <c r="T162">
        <f t="shared" si="23"/>
        <v>150275.29825337499</v>
      </c>
    </row>
    <row r="163" spans="1:20" x14ac:dyDescent="0.35">
      <c r="A163" s="1">
        <v>41077</v>
      </c>
      <c r="B163">
        <v>6134</v>
      </c>
      <c r="C163">
        <v>4320</v>
      </c>
      <c r="D163">
        <v>1</v>
      </c>
      <c r="E163">
        <v>0</v>
      </c>
      <c r="F163">
        <v>0</v>
      </c>
      <c r="G163">
        <v>0</v>
      </c>
      <c r="H163">
        <v>3995.6666666666665</v>
      </c>
      <c r="I163">
        <v>4852</v>
      </c>
      <c r="J163">
        <v>0</v>
      </c>
      <c r="K163">
        <v>1</v>
      </c>
      <c r="L163">
        <f t="shared" si="16"/>
        <v>5104.2656721045605</v>
      </c>
      <c r="M163">
        <f t="shared" si="17"/>
        <v>-1029.7343278954395</v>
      </c>
      <c r="N163">
        <f t="shared" si="18"/>
        <v>1029.7343278954395</v>
      </c>
      <c r="O163" s="8">
        <f t="shared" si="19"/>
        <v>0.1678732194156243</v>
      </c>
      <c r="P163">
        <v>748</v>
      </c>
      <c r="Q163">
        <f t="shared" si="20"/>
        <v>74140.871608471643</v>
      </c>
      <c r="R163">
        <f t="shared" si="21"/>
        <v>13464</v>
      </c>
      <c r="S163">
        <f t="shared" si="22"/>
        <v>-2059.468655790879</v>
      </c>
      <c r="T163">
        <f t="shared" si="23"/>
        <v>4241411.1441850904</v>
      </c>
    </row>
    <row r="164" spans="1:20" x14ac:dyDescent="0.35">
      <c r="A164" s="1">
        <v>41078</v>
      </c>
      <c r="B164">
        <v>3468</v>
      </c>
      <c r="C164">
        <v>6134</v>
      </c>
      <c r="D164">
        <v>0</v>
      </c>
      <c r="E164">
        <v>1</v>
      </c>
      <c r="F164">
        <v>0</v>
      </c>
      <c r="G164">
        <v>0</v>
      </c>
      <c r="H164">
        <v>4718</v>
      </c>
      <c r="I164">
        <v>3423</v>
      </c>
      <c r="J164">
        <v>0</v>
      </c>
      <c r="K164">
        <v>1</v>
      </c>
      <c r="L164">
        <f t="shared" si="16"/>
        <v>4432.8169803036208</v>
      </c>
      <c r="M164">
        <f t="shared" si="17"/>
        <v>964.81698030362077</v>
      </c>
      <c r="N164">
        <f t="shared" si="18"/>
        <v>964.81698030362077</v>
      </c>
      <c r="O164" s="8">
        <f t="shared" si="19"/>
        <v>0.27820558832284337</v>
      </c>
      <c r="P164">
        <v>1249</v>
      </c>
      <c r="Q164">
        <f t="shared" si="20"/>
        <v>17366.705645465176</v>
      </c>
      <c r="R164">
        <f t="shared" si="21"/>
        <v>22482</v>
      </c>
      <c r="S164">
        <f t="shared" si="22"/>
        <v>964.81698030362077</v>
      </c>
      <c r="T164">
        <f t="shared" si="23"/>
        <v>930871.80548219732</v>
      </c>
    </row>
    <row r="165" spans="1:20" x14ac:dyDescent="0.35">
      <c r="A165" s="1">
        <v>41079</v>
      </c>
      <c r="B165">
        <v>3583</v>
      </c>
      <c r="C165">
        <v>3468</v>
      </c>
      <c r="D165">
        <v>0</v>
      </c>
      <c r="E165">
        <v>0</v>
      </c>
      <c r="F165">
        <v>0</v>
      </c>
      <c r="G165">
        <v>0</v>
      </c>
      <c r="H165">
        <v>4640.666666666667</v>
      </c>
      <c r="I165">
        <v>3820</v>
      </c>
      <c r="J165">
        <v>0</v>
      </c>
      <c r="K165">
        <v>1</v>
      </c>
      <c r="L165">
        <f t="shared" si="16"/>
        <v>4206.6873720228123</v>
      </c>
      <c r="M165">
        <f t="shared" si="17"/>
        <v>623.68737202281227</v>
      </c>
      <c r="N165">
        <f t="shared" si="18"/>
        <v>623.68737202281227</v>
      </c>
      <c r="O165" s="8">
        <f t="shared" si="19"/>
        <v>0.17406848228378796</v>
      </c>
      <c r="P165">
        <v>1678</v>
      </c>
      <c r="Q165">
        <f t="shared" si="20"/>
        <v>11226.372696410621</v>
      </c>
      <c r="R165">
        <f t="shared" si="21"/>
        <v>30204</v>
      </c>
      <c r="S165">
        <f t="shared" si="22"/>
        <v>623.68737202281227</v>
      </c>
      <c r="T165">
        <f t="shared" si="23"/>
        <v>388985.93802072183</v>
      </c>
    </row>
    <row r="166" spans="1:20" x14ac:dyDescent="0.35">
      <c r="A166" s="1">
        <v>41080</v>
      </c>
      <c r="B166">
        <v>3633</v>
      </c>
      <c r="C166">
        <v>3583</v>
      </c>
      <c r="D166">
        <v>0</v>
      </c>
      <c r="E166">
        <v>0</v>
      </c>
      <c r="F166">
        <v>0</v>
      </c>
      <c r="G166">
        <v>0</v>
      </c>
      <c r="H166">
        <v>4395</v>
      </c>
      <c r="I166">
        <v>3285</v>
      </c>
      <c r="J166">
        <v>0</v>
      </c>
      <c r="K166">
        <v>1</v>
      </c>
      <c r="L166">
        <f t="shared" si="16"/>
        <v>3935.2841000301728</v>
      </c>
      <c r="M166">
        <f t="shared" si="17"/>
        <v>302.28410003017279</v>
      </c>
      <c r="N166">
        <f t="shared" si="18"/>
        <v>302.28410003017279</v>
      </c>
      <c r="O166" s="8">
        <f t="shared" si="19"/>
        <v>8.320509221859973E-2</v>
      </c>
      <c r="P166">
        <v>1398</v>
      </c>
      <c r="Q166">
        <f t="shared" si="20"/>
        <v>5441.1138005431103</v>
      </c>
      <c r="R166">
        <f t="shared" si="21"/>
        <v>25164</v>
      </c>
      <c r="S166">
        <f t="shared" si="22"/>
        <v>302.28410003017279</v>
      </c>
      <c r="T166">
        <f t="shared" si="23"/>
        <v>91375.677131051518</v>
      </c>
    </row>
    <row r="167" spans="1:20" x14ac:dyDescent="0.35">
      <c r="A167" s="1">
        <v>41081</v>
      </c>
      <c r="B167">
        <v>3800</v>
      </c>
      <c r="C167">
        <v>3633</v>
      </c>
      <c r="D167">
        <v>0</v>
      </c>
      <c r="E167">
        <v>0</v>
      </c>
      <c r="F167">
        <v>1</v>
      </c>
      <c r="G167">
        <v>0</v>
      </c>
      <c r="H167">
        <v>3561.3333333333335</v>
      </c>
      <c r="I167">
        <v>3967</v>
      </c>
      <c r="J167">
        <v>0</v>
      </c>
      <c r="K167">
        <v>1</v>
      </c>
      <c r="L167">
        <f t="shared" si="16"/>
        <v>4421.7878316718816</v>
      </c>
      <c r="M167">
        <f t="shared" si="17"/>
        <v>621.78783167188158</v>
      </c>
      <c r="N167">
        <f t="shared" si="18"/>
        <v>621.78783167188158</v>
      </c>
      <c r="O167" s="8">
        <f t="shared" si="19"/>
        <v>0.16362837675575831</v>
      </c>
      <c r="P167">
        <v>1141</v>
      </c>
      <c r="Q167">
        <f t="shared" si="20"/>
        <v>11192.180970093868</v>
      </c>
      <c r="R167">
        <f t="shared" si="21"/>
        <v>20538</v>
      </c>
      <c r="S167">
        <f t="shared" si="22"/>
        <v>621.78783167188158</v>
      </c>
      <c r="T167">
        <f t="shared" si="23"/>
        <v>386620.10761522013</v>
      </c>
    </row>
    <row r="168" spans="1:20" x14ac:dyDescent="0.35">
      <c r="A168" s="1">
        <v>41082</v>
      </c>
      <c r="B168">
        <v>3843</v>
      </c>
      <c r="C168">
        <v>3800</v>
      </c>
      <c r="D168">
        <v>0</v>
      </c>
      <c r="E168">
        <v>0</v>
      </c>
      <c r="F168">
        <v>0</v>
      </c>
      <c r="G168">
        <v>1</v>
      </c>
      <c r="H168">
        <v>3672</v>
      </c>
      <c r="I168">
        <v>3700</v>
      </c>
      <c r="J168">
        <v>0</v>
      </c>
      <c r="K168">
        <v>1</v>
      </c>
      <c r="L168">
        <f t="shared" si="16"/>
        <v>4390.7533233027343</v>
      </c>
      <c r="M168">
        <f t="shared" si="17"/>
        <v>547.75332330273432</v>
      </c>
      <c r="N168">
        <f t="shared" si="18"/>
        <v>547.75332330273432</v>
      </c>
      <c r="O168" s="8">
        <f t="shared" si="19"/>
        <v>0.14253274090625406</v>
      </c>
      <c r="P168">
        <v>1124</v>
      </c>
      <c r="Q168">
        <f t="shared" si="20"/>
        <v>9859.5598194492177</v>
      </c>
      <c r="R168">
        <f t="shared" si="21"/>
        <v>20232</v>
      </c>
      <c r="S168">
        <f t="shared" si="22"/>
        <v>547.75332330273432</v>
      </c>
      <c r="T168">
        <f t="shared" si="23"/>
        <v>300033.70318918978</v>
      </c>
    </row>
    <row r="169" spans="1:20" x14ac:dyDescent="0.35">
      <c r="A169" s="1">
        <v>41083</v>
      </c>
      <c r="B169">
        <v>4580</v>
      </c>
      <c r="C169">
        <v>3843</v>
      </c>
      <c r="D169">
        <v>1</v>
      </c>
      <c r="E169">
        <v>0</v>
      </c>
      <c r="F169">
        <v>0</v>
      </c>
      <c r="G169">
        <v>0</v>
      </c>
      <c r="H169">
        <v>3758.6666666666665</v>
      </c>
      <c r="I169">
        <v>4320</v>
      </c>
      <c r="J169">
        <v>0</v>
      </c>
      <c r="K169">
        <v>1</v>
      </c>
      <c r="L169">
        <f t="shared" si="16"/>
        <v>4773.2448274956196</v>
      </c>
      <c r="M169">
        <f t="shared" si="17"/>
        <v>193.24482749561957</v>
      </c>
      <c r="N169">
        <f t="shared" si="18"/>
        <v>193.24482749561957</v>
      </c>
      <c r="O169" s="8">
        <f t="shared" si="19"/>
        <v>4.2193193776336152E-2</v>
      </c>
      <c r="P169">
        <v>922</v>
      </c>
      <c r="Q169">
        <f t="shared" si="20"/>
        <v>3478.4068949211523</v>
      </c>
      <c r="R169">
        <f t="shared" si="21"/>
        <v>16596</v>
      </c>
      <c r="S169">
        <f t="shared" si="22"/>
        <v>193.24482749561957</v>
      </c>
      <c r="T169">
        <f t="shared" si="23"/>
        <v>37343.563353811769</v>
      </c>
    </row>
    <row r="170" spans="1:20" x14ac:dyDescent="0.35">
      <c r="A170" s="1">
        <v>41084</v>
      </c>
      <c r="B170">
        <v>4592</v>
      </c>
      <c r="C170">
        <v>4580</v>
      </c>
      <c r="D170">
        <v>1</v>
      </c>
      <c r="E170">
        <v>0</v>
      </c>
      <c r="F170">
        <v>0</v>
      </c>
      <c r="G170">
        <v>0</v>
      </c>
      <c r="H170">
        <v>4074.3333333333335</v>
      </c>
      <c r="I170">
        <v>6134</v>
      </c>
      <c r="J170">
        <v>0</v>
      </c>
      <c r="K170">
        <v>1</v>
      </c>
      <c r="L170">
        <f t="shared" si="16"/>
        <v>5532.3848252231664</v>
      </c>
      <c r="M170">
        <f t="shared" si="17"/>
        <v>940.38482522316644</v>
      </c>
      <c r="N170">
        <f t="shared" si="18"/>
        <v>940.38482522316644</v>
      </c>
      <c r="O170" s="8">
        <f t="shared" si="19"/>
        <v>0.20478763615487075</v>
      </c>
      <c r="P170">
        <v>790</v>
      </c>
      <c r="Q170">
        <f t="shared" si="20"/>
        <v>16926.926854016994</v>
      </c>
      <c r="R170">
        <f t="shared" si="21"/>
        <v>14220</v>
      </c>
      <c r="S170">
        <f t="shared" si="22"/>
        <v>940.38482522316644</v>
      </c>
      <c r="T170">
        <f t="shared" si="23"/>
        <v>884323.61951000534</v>
      </c>
    </row>
    <row r="171" spans="1:20" x14ac:dyDescent="0.35">
      <c r="A171" s="1">
        <v>41085</v>
      </c>
      <c r="B171">
        <v>3615</v>
      </c>
      <c r="C171">
        <v>4592</v>
      </c>
      <c r="D171">
        <v>0</v>
      </c>
      <c r="E171">
        <v>1</v>
      </c>
      <c r="F171">
        <v>0</v>
      </c>
      <c r="G171">
        <v>0</v>
      </c>
      <c r="H171">
        <v>4338.333333333333</v>
      </c>
      <c r="I171">
        <v>3468</v>
      </c>
      <c r="J171">
        <v>0</v>
      </c>
      <c r="K171">
        <v>1</v>
      </c>
      <c r="L171">
        <f t="shared" si="16"/>
        <v>4066.043376089789</v>
      </c>
      <c r="M171">
        <f t="shared" si="17"/>
        <v>451.04337608978904</v>
      </c>
      <c r="N171">
        <f t="shared" si="18"/>
        <v>451.04337608978904</v>
      </c>
      <c r="O171" s="8">
        <f t="shared" si="19"/>
        <v>0.12476995189205782</v>
      </c>
      <c r="P171">
        <v>1081</v>
      </c>
      <c r="Q171">
        <f t="shared" si="20"/>
        <v>8118.7807696162026</v>
      </c>
      <c r="R171">
        <f t="shared" si="21"/>
        <v>19458</v>
      </c>
      <c r="S171">
        <f t="shared" si="22"/>
        <v>451.04337608978904</v>
      </c>
      <c r="T171">
        <f t="shared" si="23"/>
        <v>203440.12711447486</v>
      </c>
    </row>
    <row r="172" spans="1:20" x14ac:dyDescent="0.35">
      <c r="A172" s="1">
        <v>41086</v>
      </c>
      <c r="B172">
        <v>3596</v>
      </c>
      <c r="C172">
        <v>3615</v>
      </c>
      <c r="D172">
        <v>0</v>
      </c>
      <c r="E172">
        <v>0</v>
      </c>
      <c r="F172">
        <v>0</v>
      </c>
      <c r="G172">
        <v>0</v>
      </c>
      <c r="H172">
        <v>4262.333333333333</v>
      </c>
      <c r="I172">
        <v>3583</v>
      </c>
      <c r="J172">
        <v>0</v>
      </c>
      <c r="K172">
        <v>1</v>
      </c>
      <c r="L172">
        <f t="shared" si="16"/>
        <v>3948.4243053600808</v>
      </c>
      <c r="M172">
        <f t="shared" si="17"/>
        <v>352.42430536008078</v>
      </c>
      <c r="N172">
        <f t="shared" si="18"/>
        <v>352.42430536008078</v>
      </c>
      <c r="O172" s="8">
        <f t="shared" si="19"/>
        <v>9.800453430480556E-2</v>
      </c>
      <c r="P172">
        <v>1278</v>
      </c>
      <c r="Q172">
        <f t="shared" si="20"/>
        <v>6343.637496481454</v>
      </c>
      <c r="R172">
        <f t="shared" si="21"/>
        <v>23004</v>
      </c>
      <c r="S172">
        <f t="shared" si="22"/>
        <v>352.42430536008078</v>
      </c>
      <c r="T172">
        <f t="shared" si="23"/>
        <v>124202.89100853546</v>
      </c>
    </row>
    <row r="173" spans="1:20" x14ac:dyDescent="0.35">
      <c r="A173" s="1">
        <v>41087</v>
      </c>
      <c r="B173">
        <v>3909</v>
      </c>
      <c r="C173">
        <v>3596</v>
      </c>
      <c r="D173">
        <v>0</v>
      </c>
      <c r="E173">
        <v>0</v>
      </c>
      <c r="F173">
        <v>0</v>
      </c>
      <c r="G173">
        <v>0</v>
      </c>
      <c r="H173">
        <v>3934.3333333333335</v>
      </c>
      <c r="I173">
        <v>3633</v>
      </c>
      <c r="J173">
        <v>0</v>
      </c>
      <c r="K173">
        <v>1</v>
      </c>
      <c r="L173">
        <f t="shared" si="16"/>
        <v>3779.3441189356922</v>
      </c>
      <c r="M173">
        <f t="shared" si="17"/>
        <v>-129.65588106430778</v>
      </c>
      <c r="N173">
        <f t="shared" si="18"/>
        <v>129.65588106430778</v>
      </c>
      <c r="O173" s="8">
        <f t="shared" si="19"/>
        <v>3.3168554889820359E-2</v>
      </c>
      <c r="P173">
        <v>879</v>
      </c>
      <c r="Q173">
        <f t="shared" si="20"/>
        <v>9335.22343663016</v>
      </c>
      <c r="R173">
        <f t="shared" si="21"/>
        <v>15822</v>
      </c>
      <c r="S173">
        <f t="shared" si="22"/>
        <v>-259.31176212861556</v>
      </c>
      <c r="T173">
        <f t="shared" si="23"/>
        <v>67242.589978247692</v>
      </c>
    </row>
    <row r="174" spans="1:20" x14ac:dyDescent="0.35">
      <c r="A174" s="1">
        <v>41088</v>
      </c>
      <c r="B174">
        <v>4080</v>
      </c>
      <c r="C174">
        <v>3909</v>
      </c>
      <c r="D174">
        <v>0</v>
      </c>
      <c r="E174">
        <v>0</v>
      </c>
      <c r="F174">
        <v>1</v>
      </c>
      <c r="G174">
        <v>0</v>
      </c>
      <c r="H174">
        <v>3706.6666666666665</v>
      </c>
      <c r="I174">
        <v>3800</v>
      </c>
      <c r="J174">
        <v>1</v>
      </c>
      <c r="K174">
        <v>1</v>
      </c>
      <c r="L174">
        <f t="shared" si="16"/>
        <v>4743.1631351780279</v>
      </c>
      <c r="M174">
        <f t="shared" si="17"/>
        <v>663.16313517802791</v>
      </c>
      <c r="N174">
        <f t="shared" si="18"/>
        <v>663.16313517802791</v>
      </c>
      <c r="O174" s="8">
        <f t="shared" si="19"/>
        <v>0.16253998411226175</v>
      </c>
      <c r="P174">
        <v>755</v>
      </c>
      <c r="Q174">
        <f t="shared" si="20"/>
        <v>11936.936433204502</v>
      </c>
      <c r="R174">
        <f t="shared" si="21"/>
        <v>13590</v>
      </c>
      <c r="S174">
        <f t="shared" si="22"/>
        <v>663.16313517802791</v>
      </c>
      <c r="T174">
        <f t="shared" si="23"/>
        <v>439785.3438591513</v>
      </c>
    </row>
    <row r="175" spans="1:20" x14ac:dyDescent="0.35">
      <c r="A175" s="1">
        <v>41089</v>
      </c>
      <c r="B175">
        <v>4686</v>
      </c>
      <c r="C175">
        <v>4080</v>
      </c>
      <c r="D175">
        <v>0</v>
      </c>
      <c r="E175">
        <v>0</v>
      </c>
      <c r="F175">
        <v>0</v>
      </c>
      <c r="G175">
        <v>1</v>
      </c>
      <c r="H175">
        <v>3861.6666666666665</v>
      </c>
      <c r="I175">
        <v>3843</v>
      </c>
      <c r="J175">
        <v>1</v>
      </c>
      <c r="K175">
        <v>1</v>
      </c>
      <c r="L175">
        <f t="shared" si="16"/>
        <v>4823.1229454997856</v>
      </c>
      <c r="M175">
        <f t="shared" si="17"/>
        <v>137.1229454997856</v>
      </c>
      <c r="N175">
        <f t="shared" si="18"/>
        <v>137.1229454997856</v>
      </c>
      <c r="O175" s="8">
        <f t="shared" si="19"/>
        <v>2.9262258962822366E-2</v>
      </c>
      <c r="P175">
        <v>923</v>
      </c>
      <c r="Q175">
        <f t="shared" si="20"/>
        <v>2468.2130189961408</v>
      </c>
      <c r="R175">
        <f t="shared" si="21"/>
        <v>16614</v>
      </c>
      <c r="S175">
        <f t="shared" si="22"/>
        <v>137.1229454997856</v>
      </c>
      <c r="T175">
        <f t="shared" si="23"/>
        <v>18802.702182537174</v>
      </c>
    </row>
    <row r="176" spans="1:20" x14ac:dyDescent="0.35">
      <c r="A176" s="1">
        <v>41090</v>
      </c>
      <c r="B176">
        <v>4815</v>
      </c>
      <c r="C176">
        <v>4686</v>
      </c>
      <c r="D176">
        <v>1</v>
      </c>
      <c r="E176">
        <v>0</v>
      </c>
      <c r="F176">
        <v>0</v>
      </c>
      <c r="G176">
        <v>0</v>
      </c>
      <c r="H176">
        <v>4225</v>
      </c>
      <c r="I176">
        <v>4580</v>
      </c>
      <c r="J176">
        <v>1</v>
      </c>
      <c r="K176">
        <v>1</v>
      </c>
      <c r="L176">
        <f t="shared" si="16"/>
        <v>5452.7143250362542</v>
      </c>
      <c r="M176">
        <f t="shared" si="17"/>
        <v>637.71432503625419</v>
      </c>
      <c r="N176">
        <f t="shared" si="18"/>
        <v>637.71432503625419</v>
      </c>
      <c r="O176" s="8">
        <f t="shared" si="19"/>
        <v>0.13244326584345881</v>
      </c>
      <c r="P176">
        <v>828</v>
      </c>
      <c r="Q176">
        <f t="shared" si="20"/>
        <v>11478.857850652576</v>
      </c>
      <c r="R176">
        <f t="shared" si="21"/>
        <v>14904</v>
      </c>
      <c r="S176">
        <f t="shared" si="22"/>
        <v>637.71432503625419</v>
      </c>
      <c r="T176">
        <f t="shared" si="23"/>
        <v>406679.56035644526</v>
      </c>
    </row>
    <row r="177" spans="1:20" x14ac:dyDescent="0.35">
      <c r="A177" s="1">
        <v>41091</v>
      </c>
      <c r="B177">
        <v>4948</v>
      </c>
      <c r="C177">
        <v>4815</v>
      </c>
      <c r="D177">
        <v>1</v>
      </c>
      <c r="E177">
        <v>0</v>
      </c>
      <c r="F177">
        <v>0</v>
      </c>
      <c r="G177">
        <v>0</v>
      </c>
      <c r="H177">
        <v>4527</v>
      </c>
      <c r="I177">
        <v>4592</v>
      </c>
      <c r="J177">
        <v>0</v>
      </c>
      <c r="K177">
        <v>0</v>
      </c>
      <c r="L177">
        <f t="shared" si="16"/>
        <v>5379.5920641828052</v>
      </c>
      <c r="M177">
        <f t="shared" si="17"/>
        <v>431.59206418280519</v>
      </c>
      <c r="N177">
        <f t="shared" si="18"/>
        <v>431.59206418280519</v>
      </c>
      <c r="O177" s="8">
        <f t="shared" si="19"/>
        <v>8.7225558646484472E-2</v>
      </c>
      <c r="P177">
        <v>687</v>
      </c>
      <c r="Q177">
        <f t="shared" si="20"/>
        <v>7768.6571552904934</v>
      </c>
      <c r="R177">
        <f t="shared" si="21"/>
        <v>12366</v>
      </c>
      <c r="S177">
        <f t="shared" si="22"/>
        <v>431.59206418280519</v>
      </c>
      <c r="T177">
        <f t="shared" si="23"/>
        <v>186271.70986557464</v>
      </c>
    </row>
    <row r="178" spans="1:20" x14ac:dyDescent="0.35">
      <c r="A178" s="1">
        <v>41092</v>
      </c>
      <c r="B178">
        <v>3637</v>
      </c>
      <c r="C178">
        <v>4948</v>
      </c>
      <c r="D178">
        <v>0</v>
      </c>
      <c r="E178">
        <v>1</v>
      </c>
      <c r="F178">
        <v>0</v>
      </c>
      <c r="G178">
        <v>0</v>
      </c>
      <c r="H178">
        <v>4816.333333333333</v>
      </c>
      <c r="I178">
        <v>3615</v>
      </c>
      <c r="J178">
        <v>0</v>
      </c>
      <c r="K178">
        <v>0</v>
      </c>
      <c r="L178">
        <f t="shared" si="16"/>
        <v>4409.6923440221135</v>
      </c>
      <c r="M178">
        <f t="shared" si="17"/>
        <v>772.6923440221135</v>
      </c>
      <c r="N178">
        <f t="shared" si="18"/>
        <v>772.6923440221135</v>
      </c>
      <c r="O178" s="8">
        <f t="shared" si="19"/>
        <v>0.21245321529340486</v>
      </c>
      <c r="P178">
        <v>1215</v>
      </c>
      <c r="Q178">
        <f t="shared" si="20"/>
        <v>13908.462192398043</v>
      </c>
      <c r="R178">
        <f t="shared" si="21"/>
        <v>21870</v>
      </c>
      <c r="S178">
        <f t="shared" si="22"/>
        <v>772.6923440221135</v>
      </c>
      <c r="T178">
        <f t="shared" si="23"/>
        <v>597053.45851038815</v>
      </c>
    </row>
    <row r="179" spans="1:20" x14ac:dyDescent="0.35">
      <c r="A179" s="1">
        <v>41093</v>
      </c>
      <c r="B179">
        <v>4048</v>
      </c>
      <c r="C179">
        <v>3637</v>
      </c>
      <c r="D179">
        <v>0</v>
      </c>
      <c r="E179">
        <v>0</v>
      </c>
      <c r="F179">
        <v>0</v>
      </c>
      <c r="G179">
        <v>0</v>
      </c>
      <c r="H179">
        <v>4466.666666666667</v>
      </c>
      <c r="I179">
        <v>3596</v>
      </c>
      <c r="J179">
        <v>0</v>
      </c>
      <c r="K179">
        <v>0</v>
      </c>
      <c r="L179">
        <f t="shared" si="16"/>
        <v>4067.1383707210111</v>
      </c>
      <c r="M179">
        <f t="shared" si="17"/>
        <v>19.138370721011142</v>
      </c>
      <c r="N179">
        <f t="shared" si="18"/>
        <v>19.138370721011142</v>
      </c>
      <c r="O179" s="8">
        <f t="shared" si="19"/>
        <v>4.7278583796964285E-3</v>
      </c>
      <c r="P179">
        <v>918</v>
      </c>
      <c r="Q179">
        <f t="shared" si="20"/>
        <v>344.49067297820056</v>
      </c>
      <c r="R179">
        <f t="shared" si="21"/>
        <v>16524</v>
      </c>
      <c r="S179">
        <f t="shared" si="22"/>
        <v>19.138370721011142</v>
      </c>
      <c r="T179">
        <f t="shared" si="23"/>
        <v>366.27723385485655</v>
      </c>
    </row>
    <row r="180" spans="1:20" x14ac:dyDescent="0.35">
      <c r="A180" s="1">
        <v>41094</v>
      </c>
      <c r="B180">
        <v>3795</v>
      </c>
      <c r="C180">
        <v>4048</v>
      </c>
      <c r="D180">
        <v>0</v>
      </c>
      <c r="E180">
        <v>0</v>
      </c>
      <c r="F180">
        <v>0</v>
      </c>
      <c r="G180">
        <v>0</v>
      </c>
      <c r="H180">
        <v>4211</v>
      </c>
      <c r="I180">
        <v>3909</v>
      </c>
      <c r="J180">
        <v>0</v>
      </c>
      <c r="K180">
        <v>0</v>
      </c>
      <c r="L180">
        <f t="shared" si="16"/>
        <v>4058.3774406648972</v>
      </c>
      <c r="M180">
        <f t="shared" si="17"/>
        <v>263.37744066489722</v>
      </c>
      <c r="N180">
        <f t="shared" si="18"/>
        <v>263.37744066489722</v>
      </c>
      <c r="O180" s="8">
        <f t="shared" si="19"/>
        <v>6.9401170135677787E-2</v>
      </c>
      <c r="P180">
        <v>1364</v>
      </c>
      <c r="Q180">
        <f t="shared" si="20"/>
        <v>4740.79393196815</v>
      </c>
      <c r="R180">
        <f t="shared" si="21"/>
        <v>24552</v>
      </c>
      <c r="S180">
        <f t="shared" si="22"/>
        <v>263.37744066489722</v>
      </c>
      <c r="T180">
        <f t="shared" si="23"/>
        <v>69367.676251191457</v>
      </c>
    </row>
    <row r="181" spans="1:20" x14ac:dyDescent="0.35">
      <c r="A181" s="1">
        <v>41095</v>
      </c>
      <c r="B181">
        <v>3891</v>
      </c>
      <c r="C181">
        <v>3795</v>
      </c>
      <c r="D181">
        <v>0</v>
      </c>
      <c r="E181">
        <v>0</v>
      </c>
      <c r="F181">
        <v>1</v>
      </c>
      <c r="G181">
        <v>0</v>
      </c>
      <c r="H181">
        <v>3826.6666666666665</v>
      </c>
      <c r="I181">
        <v>4080</v>
      </c>
      <c r="J181">
        <v>0</v>
      </c>
      <c r="K181">
        <v>0</v>
      </c>
      <c r="L181">
        <f t="shared" si="16"/>
        <v>4617.3423683361916</v>
      </c>
      <c r="M181">
        <f t="shared" si="17"/>
        <v>726.34236833619161</v>
      </c>
      <c r="N181">
        <f t="shared" si="18"/>
        <v>726.34236833619161</v>
      </c>
      <c r="O181" s="8">
        <f t="shared" si="19"/>
        <v>0.1866724154038015</v>
      </c>
      <c r="P181">
        <v>1221</v>
      </c>
      <c r="Q181">
        <f t="shared" si="20"/>
        <v>13074.162630051449</v>
      </c>
      <c r="R181">
        <f t="shared" si="21"/>
        <v>21978</v>
      </c>
      <c r="S181">
        <f t="shared" si="22"/>
        <v>726.34236833619161</v>
      </c>
      <c r="T181">
        <f t="shared" si="23"/>
        <v>527573.23604022781</v>
      </c>
    </row>
    <row r="182" spans="1:20" x14ac:dyDescent="0.35">
      <c r="A182" s="1">
        <v>41096</v>
      </c>
      <c r="B182">
        <v>3962</v>
      </c>
      <c r="C182">
        <v>3891</v>
      </c>
      <c r="D182">
        <v>0</v>
      </c>
      <c r="E182">
        <v>0</v>
      </c>
      <c r="F182">
        <v>0</v>
      </c>
      <c r="G182">
        <v>1</v>
      </c>
      <c r="H182">
        <v>3911.3333333333335</v>
      </c>
      <c r="I182">
        <v>4686</v>
      </c>
      <c r="J182">
        <v>0</v>
      </c>
      <c r="K182">
        <v>0</v>
      </c>
      <c r="L182">
        <f t="shared" si="16"/>
        <v>4806.6328482231092</v>
      </c>
      <c r="M182">
        <f t="shared" si="17"/>
        <v>844.63284822310925</v>
      </c>
      <c r="N182">
        <f t="shared" si="18"/>
        <v>844.63284822310925</v>
      </c>
      <c r="O182" s="8">
        <f t="shared" si="19"/>
        <v>0.21318345487710985</v>
      </c>
      <c r="P182">
        <v>1257</v>
      </c>
      <c r="Q182">
        <f t="shared" si="20"/>
        <v>15203.391268015966</v>
      </c>
      <c r="R182">
        <f t="shared" si="21"/>
        <v>22626</v>
      </c>
      <c r="S182">
        <f t="shared" si="22"/>
        <v>844.63284822310925</v>
      </c>
      <c r="T182">
        <f t="shared" si="23"/>
        <v>713404.64829748194</v>
      </c>
    </row>
    <row r="183" spans="1:20" x14ac:dyDescent="0.35">
      <c r="A183" s="1">
        <v>41097</v>
      </c>
      <c r="B183">
        <v>4371</v>
      </c>
      <c r="C183">
        <v>3962</v>
      </c>
      <c r="D183">
        <v>1</v>
      </c>
      <c r="E183">
        <v>0</v>
      </c>
      <c r="F183">
        <v>0</v>
      </c>
      <c r="G183">
        <v>0</v>
      </c>
      <c r="H183">
        <v>3882.6666666666665</v>
      </c>
      <c r="I183">
        <v>4815</v>
      </c>
      <c r="J183">
        <v>0</v>
      </c>
      <c r="K183">
        <v>0</v>
      </c>
      <c r="L183">
        <f t="shared" si="16"/>
        <v>4992.2283836916922</v>
      </c>
      <c r="M183">
        <f t="shared" si="17"/>
        <v>621.22838369169222</v>
      </c>
      <c r="N183">
        <f t="shared" si="18"/>
        <v>621.22838369169222</v>
      </c>
      <c r="O183" s="8">
        <f t="shared" si="19"/>
        <v>0.14212500198849057</v>
      </c>
      <c r="P183">
        <v>1250</v>
      </c>
      <c r="Q183">
        <f t="shared" si="20"/>
        <v>11182.11090645046</v>
      </c>
      <c r="R183">
        <f t="shared" si="21"/>
        <v>22500</v>
      </c>
      <c r="S183">
        <f t="shared" si="22"/>
        <v>621.22838369169222</v>
      </c>
      <c r="T183">
        <f t="shared" si="23"/>
        <v>385924.70470419235</v>
      </c>
    </row>
    <row r="184" spans="1:20" x14ac:dyDescent="0.35">
      <c r="A184" s="1">
        <v>41098</v>
      </c>
      <c r="B184">
        <v>5165</v>
      </c>
      <c r="C184">
        <v>4371</v>
      </c>
      <c r="D184">
        <v>1</v>
      </c>
      <c r="E184">
        <v>0</v>
      </c>
      <c r="F184">
        <v>0</v>
      </c>
      <c r="G184">
        <v>0</v>
      </c>
      <c r="H184">
        <v>4074.6666666666665</v>
      </c>
      <c r="I184">
        <v>4948</v>
      </c>
      <c r="J184">
        <v>0</v>
      </c>
      <c r="K184">
        <v>0</v>
      </c>
      <c r="L184">
        <f t="shared" si="16"/>
        <v>5180.1146022346584</v>
      </c>
      <c r="M184">
        <f t="shared" si="17"/>
        <v>15.114602234658378</v>
      </c>
      <c r="N184">
        <f t="shared" si="18"/>
        <v>15.114602234658378</v>
      </c>
      <c r="O184" s="8">
        <f t="shared" si="19"/>
        <v>2.9263508682784854E-3</v>
      </c>
      <c r="P184">
        <v>790</v>
      </c>
      <c r="Q184">
        <f t="shared" si="20"/>
        <v>272.0628402238508</v>
      </c>
      <c r="R184">
        <f t="shared" si="21"/>
        <v>14220</v>
      </c>
      <c r="S184">
        <f t="shared" si="22"/>
        <v>15.114602234658378</v>
      </c>
      <c r="T184">
        <f t="shared" si="23"/>
        <v>228.45120071194003</v>
      </c>
    </row>
    <row r="185" spans="1:20" x14ac:dyDescent="0.35">
      <c r="A185" s="1">
        <v>41099</v>
      </c>
      <c r="B185">
        <v>3698</v>
      </c>
      <c r="C185">
        <v>5165</v>
      </c>
      <c r="D185">
        <v>0</v>
      </c>
      <c r="E185">
        <v>1</v>
      </c>
      <c r="F185">
        <v>0</v>
      </c>
      <c r="G185">
        <v>0</v>
      </c>
      <c r="H185">
        <v>4499.333333333333</v>
      </c>
      <c r="I185">
        <v>3637</v>
      </c>
      <c r="J185">
        <v>0</v>
      </c>
      <c r="K185">
        <v>0</v>
      </c>
      <c r="L185">
        <f t="shared" si="16"/>
        <v>4264.9046337552982</v>
      </c>
      <c r="M185">
        <f t="shared" si="17"/>
        <v>566.90463375529816</v>
      </c>
      <c r="N185">
        <f t="shared" si="18"/>
        <v>566.90463375529816</v>
      </c>
      <c r="O185" s="8">
        <f t="shared" si="19"/>
        <v>0.15330033362771719</v>
      </c>
      <c r="P185">
        <v>1162</v>
      </c>
      <c r="Q185">
        <f t="shared" si="20"/>
        <v>10204.283407595367</v>
      </c>
      <c r="R185">
        <f t="shared" si="21"/>
        <v>20916</v>
      </c>
      <c r="S185">
        <f t="shared" si="22"/>
        <v>566.90463375529816</v>
      </c>
      <c r="T185">
        <f t="shared" si="23"/>
        <v>321380.86377322878</v>
      </c>
    </row>
    <row r="186" spans="1:20" x14ac:dyDescent="0.35">
      <c r="A186" s="1">
        <v>41100</v>
      </c>
      <c r="B186">
        <v>4292</v>
      </c>
      <c r="C186">
        <v>3698</v>
      </c>
      <c r="D186">
        <v>0</v>
      </c>
      <c r="E186">
        <v>0</v>
      </c>
      <c r="F186">
        <v>0</v>
      </c>
      <c r="G186">
        <v>0</v>
      </c>
      <c r="H186">
        <v>4411.333333333333</v>
      </c>
      <c r="I186">
        <v>4048</v>
      </c>
      <c r="J186">
        <v>0</v>
      </c>
      <c r="K186">
        <v>0</v>
      </c>
      <c r="L186">
        <f t="shared" si="16"/>
        <v>4168.8945059432344</v>
      </c>
      <c r="M186">
        <f t="shared" si="17"/>
        <v>-123.10549405676556</v>
      </c>
      <c r="N186">
        <f t="shared" si="18"/>
        <v>123.10549405676556</v>
      </c>
      <c r="O186" s="8">
        <f t="shared" si="19"/>
        <v>2.8682547543514809E-2</v>
      </c>
      <c r="P186">
        <v>637</v>
      </c>
      <c r="Q186">
        <f t="shared" si="20"/>
        <v>8863.5955720871207</v>
      </c>
      <c r="R186">
        <f t="shared" si="21"/>
        <v>11466</v>
      </c>
      <c r="S186">
        <f t="shared" si="22"/>
        <v>-246.21098811353113</v>
      </c>
      <c r="T186">
        <f t="shared" si="23"/>
        <v>60619.850667841369</v>
      </c>
    </row>
    <row r="187" spans="1:20" x14ac:dyDescent="0.35">
      <c r="A187" s="1">
        <v>41101</v>
      </c>
      <c r="B187">
        <v>4362</v>
      </c>
      <c r="C187">
        <v>4292</v>
      </c>
      <c r="D187">
        <v>0</v>
      </c>
      <c r="E187">
        <v>0</v>
      </c>
      <c r="F187">
        <v>0</v>
      </c>
      <c r="G187">
        <v>0</v>
      </c>
      <c r="H187">
        <v>4385</v>
      </c>
      <c r="I187">
        <v>3795</v>
      </c>
      <c r="J187">
        <v>0</v>
      </c>
      <c r="K187">
        <v>0</v>
      </c>
      <c r="L187">
        <f t="shared" si="16"/>
        <v>4149.5498301657672</v>
      </c>
      <c r="M187">
        <f t="shared" si="17"/>
        <v>-212.45016983423284</v>
      </c>
      <c r="N187">
        <f t="shared" si="18"/>
        <v>212.45016983423284</v>
      </c>
      <c r="O187" s="8">
        <f t="shared" si="19"/>
        <v>4.8704761539255577E-2</v>
      </c>
      <c r="P187">
        <v>630</v>
      </c>
      <c r="Q187">
        <f t="shared" si="20"/>
        <v>15296.412228064764</v>
      </c>
      <c r="R187">
        <f t="shared" si="21"/>
        <v>11340</v>
      </c>
      <c r="S187">
        <f t="shared" si="22"/>
        <v>-424.90033966846568</v>
      </c>
      <c r="T187">
        <f t="shared" si="23"/>
        <v>180540.29865037752</v>
      </c>
    </row>
    <row r="188" spans="1:20" x14ac:dyDescent="0.35">
      <c r="A188" s="1">
        <v>41102</v>
      </c>
      <c r="B188">
        <v>4619</v>
      </c>
      <c r="C188">
        <v>4362</v>
      </c>
      <c r="D188">
        <v>0</v>
      </c>
      <c r="E188">
        <v>0</v>
      </c>
      <c r="F188">
        <v>1</v>
      </c>
      <c r="G188">
        <v>0</v>
      </c>
      <c r="H188">
        <v>4117.333333333333</v>
      </c>
      <c r="I188">
        <v>3891</v>
      </c>
      <c r="J188">
        <v>0</v>
      </c>
      <c r="K188">
        <v>0</v>
      </c>
      <c r="L188">
        <f t="shared" si="16"/>
        <v>4787.6082205757684</v>
      </c>
      <c r="M188">
        <f t="shared" si="17"/>
        <v>168.60822057576843</v>
      </c>
      <c r="N188">
        <f t="shared" si="18"/>
        <v>168.60822057576843</v>
      </c>
      <c r="O188" s="8">
        <f t="shared" si="19"/>
        <v>3.650318696162988E-2</v>
      </c>
      <c r="P188">
        <v>616</v>
      </c>
      <c r="Q188">
        <f t="shared" si="20"/>
        <v>3034.9479703638317</v>
      </c>
      <c r="R188">
        <f t="shared" si="21"/>
        <v>11088</v>
      </c>
      <c r="S188">
        <f t="shared" si="22"/>
        <v>168.60822057576843</v>
      </c>
      <c r="T188">
        <f t="shared" si="23"/>
        <v>28428.732045726982</v>
      </c>
    </row>
    <row r="189" spans="1:20" x14ac:dyDescent="0.35">
      <c r="A189" s="1">
        <v>41103</v>
      </c>
      <c r="B189">
        <v>4451</v>
      </c>
      <c r="C189">
        <v>4619</v>
      </c>
      <c r="D189">
        <v>0</v>
      </c>
      <c r="E189">
        <v>0</v>
      </c>
      <c r="F189">
        <v>0</v>
      </c>
      <c r="G189">
        <v>1</v>
      </c>
      <c r="H189">
        <v>4424.333333333333</v>
      </c>
      <c r="I189">
        <v>3962</v>
      </c>
      <c r="J189">
        <v>0</v>
      </c>
      <c r="K189">
        <v>0</v>
      </c>
      <c r="L189">
        <f t="shared" si="16"/>
        <v>4968.641340529809</v>
      </c>
      <c r="M189">
        <f t="shared" si="17"/>
        <v>517.64134052980899</v>
      </c>
      <c r="N189">
        <f t="shared" si="18"/>
        <v>517.64134052980899</v>
      </c>
      <c r="O189" s="8">
        <f t="shared" si="19"/>
        <v>0.11629776241963806</v>
      </c>
      <c r="P189">
        <v>924</v>
      </c>
      <c r="Q189">
        <f t="shared" si="20"/>
        <v>9317.5441295365617</v>
      </c>
      <c r="R189">
        <f t="shared" si="21"/>
        <v>16632</v>
      </c>
      <c r="S189">
        <f t="shared" si="22"/>
        <v>517.64134052980899</v>
      </c>
      <c r="T189">
        <f t="shared" si="23"/>
        <v>267952.55742549768</v>
      </c>
    </row>
    <row r="190" spans="1:20" x14ac:dyDescent="0.35">
      <c r="A190" s="1">
        <v>41104</v>
      </c>
      <c r="B190">
        <v>5277</v>
      </c>
      <c r="C190">
        <v>4451</v>
      </c>
      <c r="D190">
        <v>1</v>
      </c>
      <c r="E190">
        <v>0</v>
      </c>
      <c r="F190">
        <v>0</v>
      </c>
      <c r="G190">
        <v>0</v>
      </c>
      <c r="H190">
        <v>4477.333333333333</v>
      </c>
      <c r="I190">
        <v>4371</v>
      </c>
      <c r="J190">
        <v>0</v>
      </c>
      <c r="K190">
        <v>0</v>
      </c>
      <c r="L190">
        <f t="shared" si="16"/>
        <v>5250.7105365832267</v>
      </c>
      <c r="M190">
        <f t="shared" si="17"/>
        <v>-26.289463416773287</v>
      </c>
      <c r="N190">
        <f t="shared" si="18"/>
        <v>26.289463416773287</v>
      </c>
      <c r="O190" s="8">
        <f t="shared" si="19"/>
        <v>4.9818956635916782E-3</v>
      </c>
      <c r="P190">
        <v>667</v>
      </c>
      <c r="Q190">
        <f t="shared" si="20"/>
        <v>1892.8413660076767</v>
      </c>
      <c r="R190">
        <f t="shared" si="21"/>
        <v>12006</v>
      </c>
      <c r="S190">
        <f t="shared" si="22"/>
        <v>-52.578926833546575</v>
      </c>
      <c r="T190">
        <f t="shared" si="23"/>
        <v>2764.5435469674439</v>
      </c>
    </row>
    <row r="191" spans="1:20" x14ac:dyDescent="0.35">
      <c r="A191" s="1">
        <v>41105</v>
      </c>
      <c r="B191">
        <v>5596</v>
      </c>
      <c r="C191">
        <v>5277</v>
      </c>
      <c r="D191">
        <v>1</v>
      </c>
      <c r="E191">
        <v>0</v>
      </c>
      <c r="F191">
        <v>0</v>
      </c>
      <c r="G191">
        <v>0</v>
      </c>
      <c r="H191">
        <v>4782.333333333333</v>
      </c>
      <c r="I191">
        <v>5165</v>
      </c>
      <c r="J191">
        <v>0</v>
      </c>
      <c r="K191">
        <v>0</v>
      </c>
      <c r="L191">
        <f t="shared" si="16"/>
        <v>5730.4582109222301</v>
      </c>
      <c r="M191">
        <f t="shared" si="17"/>
        <v>134.45821092223014</v>
      </c>
      <c r="N191">
        <f t="shared" si="18"/>
        <v>134.45821092223014</v>
      </c>
      <c r="O191" s="8">
        <f t="shared" si="19"/>
        <v>2.4027557348504314E-2</v>
      </c>
      <c r="P191">
        <v>719</v>
      </c>
      <c r="Q191">
        <f t="shared" si="20"/>
        <v>2420.2477966001425</v>
      </c>
      <c r="R191">
        <f t="shared" si="21"/>
        <v>12942</v>
      </c>
      <c r="S191">
        <f t="shared" si="22"/>
        <v>134.45821092223014</v>
      </c>
      <c r="T191">
        <f t="shared" si="23"/>
        <v>18079.010484406928</v>
      </c>
    </row>
    <row r="192" spans="1:20" x14ac:dyDescent="0.35">
      <c r="A192" s="1">
        <v>41106</v>
      </c>
      <c r="B192">
        <v>4242</v>
      </c>
      <c r="C192">
        <v>5596</v>
      </c>
      <c r="D192">
        <v>0</v>
      </c>
      <c r="E192">
        <v>1</v>
      </c>
      <c r="F192">
        <v>0</v>
      </c>
      <c r="G192">
        <v>0</v>
      </c>
      <c r="H192">
        <v>5108</v>
      </c>
      <c r="I192">
        <v>3698</v>
      </c>
      <c r="J192">
        <v>0</v>
      </c>
      <c r="K192">
        <v>0</v>
      </c>
      <c r="L192">
        <f t="shared" si="16"/>
        <v>4664.9858410405623</v>
      </c>
      <c r="M192">
        <f t="shared" si="17"/>
        <v>422.98584104056226</v>
      </c>
      <c r="N192">
        <f t="shared" si="18"/>
        <v>422.98584104056226</v>
      </c>
      <c r="O192" s="8">
        <f t="shared" si="19"/>
        <v>9.9713776765809115E-2</v>
      </c>
      <c r="P192">
        <v>624</v>
      </c>
      <c r="Q192">
        <f t="shared" si="20"/>
        <v>7613.7451387301207</v>
      </c>
      <c r="R192">
        <f t="shared" si="21"/>
        <v>11232</v>
      </c>
      <c r="S192">
        <f t="shared" si="22"/>
        <v>422.98584104056226</v>
      </c>
      <c r="T192">
        <f t="shared" si="23"/>
        <v>178917.02172079182</v>
      </c>
    </row>
    <row r="193" spans="1:20" x14ac:dyDescent="0.35">
      <c r="A193" s="1">
        <v>41107</v>
      </c>
      <c r="B193">
        <v>4394</v>
      </c>
      <c r="C193">
        <v>4242</v>
      </c>
      <c r="D193">
        <v>0</v>
      </c>
      <c r="E193">
        <v>0</v>
      </c>
      <c r="F193">
        <v>0</v>
      </c>
      <c r="G193">
        <v>0</v>
      </c>
      <c r="H193">
        <v>5038.333333333333</v>
      </c>
      <c r="I193">
        <v>4292</v>
      </c>
      <c r="J193">
        <v>0</v>
      </c>
      <c r="K193">
        <v>0</v>
      </c>
      <c r="L193">
        <f t="shared" si="16"/>
        <v>4642.3669517183462</v>
      </c>
      <c r="M193">
        <f t="shared" si="17"/>
        <v>248.36695171834617</v>
      </c>
      <c r="N193">
        <f t="shared" si="18"/>
        <v>248.36695171834617</v>
      </c>
      <c r="O193" s="8">
        <f t="shared" si="19"/>
        <v>5.6524112817101999E-2</v>
      </c>
      <c r="P193">
        <v>756</v>
      </c>
      <c r="Q193">
        <f t="shared" si="20"/>
        <v>4470.6051309302311</v>
      </c>
      <c r="R193">
        <f t="shared" si="21"/>
        <v>13608</v>
      </c>
      <c r="S193">
        <f t="shared" si="22"/>
        <v>248.36695171834617</v>
      </c>
      <c r="T193">
        <f t="shared" si="23"/>
        <v>61686.142705863298</v>
      </c>
    </row>
    <row r="194" spans="1:20" x14ac:dyDescent="0.35">
      <c r="A194" s="1">
        <v>41108</v>
      </c>
      <c r="B194">
        <v>4551</v>
      </c>
      <c r="C194">
        <v>4394</v>
      </c>
      <c r="D194">
        <v>0</v>
      </c>
      <c r="E194">
        <v>0</v>
      </c>
      <c r="F194">
        <v>0</v>
      </c>
      <c r="G194">
        <v>0</v>
      </c>
      <c r="H194">
        <v>4744</v>
      </c>
      <c r="I194">
        <v>4362</v>
      </c>
      <c r="J194">
        <v>0</v>
      </c>
      <c r="K194">
        <v>0</v>
      </c>
      <c r="L194">
        <f t="shared" ref="L194:L257" si="24">$W$2+SUMPRODUCT(C194:K194,$X$2:$AF$2)</f>
        <v>4516.2491832588166</v>
      </c>
      <c r="M194">
        <f t="shared" ref="M194:M257" si="25">L194-B194</f>
        <v>-34.750816741183371</v>
      </c>
      <c r="N194">
        <f t="shared" ref="N194:N257" si="26">ABS(L194-B194)</f>
        <v>34.750816741183371</v>
      </c>
      <c r="O194" s="8">
        <f t="shared" ref="O194:O257" si="27">N194/B194</f>
        <v>7.6358639290668804E-3</v>
      </c>
      <c r="P194">
        <v>700</v>
      </c>
      <c r="Q194">
        <f t="shared" si="20"/>
        <v>2502.0588053652027</v>
      </c>
      <c r="R194">
        <f t="shared" si="21"/>
        <v>12600</v>
      </c>
      <c r="S194">
        <f t="shared" si="22"/>
        <v>-69.501633482366742</v>
      </c>
      <c r="T194">
        <f t="shared" si="23"/>
        <v>4830.4770567172418</v>
      </c>
    </row>
    <row r="195" spans="1:20" x14ac:dyDescent="0.35">
      <c r="A195" s="1">
        <v>41109</v>
      </c>
      <c r="B195">
        <v>4973</v>
      </c>
      <c r="C195">
        <v>4551</v>
      </c>
      <c r="D195">
        <v>0</v>
      </c>
      <c r="E195">
        <v>0</v>
      </c>
      <c r="F195">
        <v>1</v>
      </c>
      <c r="G195">
        <v>0</v>
      </c>
      <c r="H195">
        <v>4395.666666666667</v>
      </c>
      <c r="I195">
        <v>4619</v>
      </c>
      <c r="J195">
        <v>0</v>
      </c>
      <c r="K195">
        <v>0</v>
      </c>
      <c r="L195">
        <f t="shared" si="24"/>
        <v>5164.1299367516067</v>
      </c>
      <c r="M195">
        <f t="shared" si="25"/>
        <v>191.12993675160669</v>
      </c>
      <c r="N195">
        <f t="shared" si="26"/>
        <v>191.12993675160669</v>
      </c>
      <c r="O195" s="8">
        <f t="shared" si="27"/>
        <v>3.8433528403701324E-2</v>
      </c>
      <c r="P195">
        <v>467</v>
      </c>
      <c r="Q195">
        <f t="shared" ref="Q195:Q258" si="28">IF(M195&lt;0,-72*M195,M195*18)</f>
        <v>3440.3388615289205</v>
      </c>
      <c r="R195">
        <f t="shared" ref="R195:R258" si="29">P195*18</f>
        <v>8406</v>
      </c>
      <c r="S195">
        <f t="shared" ref="S195:S258" si="30">IF(M195&gt;0,M195,M195*2)</f>
        <v>191.12993675160669</v>
      </c>
      <c r="T195">
        <f t="shared" ref="T195:T258" si="31">S195^2</f>
        <v>36530.652722673178</v>
      </c>
    </row>
    <row r="196" spans="1:20" x14ac:dyDescent="0.35">
      <c r="A196" s="1">
        <v>41110</v>
      </c>
      <c r="B196">
        <v>4931</v>
      </c>
      <c r="C196">
        <v>4973</v>
      </c>
      <c r="D196">
        <v>0</v>
      </c>
      <c r="E196">
        <v>0</v>
      </c>
      <c r="F196">
        <v>0</v>
      </c>
      <c r="G196">
        <v>1</v>
      </c>
      <c r="H196">
        <v>4639.333333333333</v>
      </c>
      <c r="I196">
        <v>4451</v>
      </c>
      <c r="J196">
        <v>0</v>
      </c>
      <c r="K196">
        <v>0</v>
      </c>
      <c r="L196">
        <f t="shared" si="24"/>
        <v>5262.0337286780432</v>
      </c>
      <c r="M196">
        <f t="shared" si="25"/>
        <v>331.03372867804319</v>
      </c>
      <c r="N196">
        <f t="shared" si="26"/>
        <v>331.03372867804319</v>
      </c>
      <c r="O196" s="8">
        <f t="shared" si="27"/>
        <v>6.7133183670258195E-2</v>
      </c>
      <c r="P196">
        <v>1209</v>
      </c>
      <c r="Q196">
        <f t="shared" si="28"/>
        <v>5958.6071162047774</v>
      </c>
      <c r="R196">
        <f t="shared" si="29"/>
        <v>21762</v>
      </c>
      <c r="S196">
        <f t="shared" si="30"/>
        <v>331.03372867804319</v>
      </c>
      <c r="T196">
        <f t="shared" si="31"/>
        <v>109583.32952248832</v>
      </c>
    </row>
    <row r="197" spans="1:20" x14ac:dyDescent="0.35">
      <c r="A197" s="1">
        <v>41111</v>
      </c>
      <c r="B197">
        <v>4628.5</v>
      </c>
      <c r="C197">
        <v>4931</v>
      </c>
      <c r="D197">
        <v>1</v>
      </c>
      <c r="E197">
        <v>0</v>
      </c>
      <c r="F197">
        <v>0</v>
      </c>
      <c r="G197">
        <v>0</v>
      </c>
      <c r="H197">
        <v>4818.333333333333</v>
      </c>
      <c r="I197">
        <v>5277</v>
      </c>
      <c r="J197">
        <v>0</v>
      </c>
      <c r="K197">
        <v>0</v>
      </c>
      <c r="L197">
        <f t="shared" si="24"/>
        <v>5743.295277374853</v>
      </c>
      <c r="M197">
        <f t="shared" si="25"/>
        <v>1114.795277374853</v>
      </c>
      <c r="N197">
        <f t="shared" si="26"/>
        <v>1114.795277374853</v>
      </c>
      <c r="O197" s="8">
        <f t="shared" si="27"/>
        <v>0.24085454842278339</v>
      </c>
      <c r="P197">
        <v>2035</v>
      </c>
      <c r="Q197">
        <f t="shared" si="28"/>
        <v>20066.314992747353</v>
      </c>
      <c r="R197">
        <f t="shared" si="29"/>
        <v>36630</v>
      </c>
      <c r="S197">
        <f t="shared" si="30"/>
        <v>1114.795277374853</v>
      </c>
      <c r="T197">
        <f t="shared" si="31"/>
        <v>1242768.5104572754</v>
      </c>
    </row>
    <row r="198" spans="1:20" x14ac:dyDescent="0.35">
      <c r="A198" s="1">
        <v>41112</v>
      </c>
      <c r="B198">
        <v>2695</v>
      </c>
      <c r="C198">
        <v>4628.5</v>
      </c>
      <c r="D198">
        <v>1</v>
      </c>
      <c r="E198">
        <v>0</v>
      </c>
      <c r="F198">
        <v>0</v>
      </c>
      <c r="G198">
        <v>0</v>
      </c>
      <c r="H198">
        <v>4844.166666666667</v>
      </c>
      <c r="I198">
        <v>5596</v>
      </c>
      <c r="J198">
        <v>0</v>
      </c>
      <c r="K198">
        <v>0</v>
      </c>
      <c r="L198">
        <f t="shared" si="24"/>
        <v>5812.8156879133176</v>
      </c>
      <c r="M198">
        <f t="shared" si="25"/>
        <v>3117.8156879133176</v>
      </c>
      <c r="N198">
        <f t="shared" si="26"/>
        <v>3117.8156879133176</v>
      </c>
      <c r="O198" s="8">
        <f t="shared" si="27"/>
        <v>1.156888938001231</v>
      </c>
      <c r="P198">
        <v>1331</v>
      </c>
      <c r="Q198">
        <f t="shared" si="28"/>
        <v>56120.682382439714</v>
      </c>
      <c r="R198">
        <f t="shared" si="29"/>
        <v>23958</v>
      </c>
      <c r="S198">
        <f t="shared" si="30"/>
        <v>3117.8156879133176</v>
      </c>
      <c r="T198">
        <f t="shared" si="31"/>
        <v>9720774.6637983937</v>
      </c>
    </row>
    <row r="199" spans="1:20" x14ac:dyDescent="0.35">
      <c r="A199" s="1">
        <v>41113</v>
      </c>
      <c r="B199">
        <v>4628.5</v>
      </c>
      <c r="C199">
        <v>2695</v>
      </c>
      <c r="D199">
        <v>0</v>
      </c>
      <c r="E199">
        <v>1</v>
      </c>
      <c r="F199">
        <v>0</v>
      </c>
      <c r="G199">
        <v>0</v>
      </c>
      <c r="H199">
        <v>4084.8333333333335</v>
      </c>
      <c r="I199">
        <v>4242</v>
      </c>
      <c r="J199">
        <v>0</v>
      </c>
      <c r="K199">
        <v>0</v>
      </c>
      <c r="L199">
        <f t="shared" si="24"/>
        <v>3932.2162014051105</v>
      </c>
      <c r="M199">
        <f t="shared" si="25"/>
        <v>-696.2837985948895</v>
      </c>
      <c r="N199">
        <f t="shared" si="26"/>
        <v>696.2837985948895</v>
      </c>
      <c r="O199" s="8">
        <f t="shared" si="27"/>
        <v>0.15043400639405627</v>
      </c>
      <c r="P199">
        <v>985</v>
      </c>
      <c r="Q199">
        <f t="shared" si="28"/>
        <v>50132.433498832048</v>
      </c>
      <c r="R199">
        <f t="shared" si="29"/>
        <v>17730</v>
      </c>
      <c r="S199">
        <f t="shared" si="30"/>
        <v>-1392.567597189779</v>
      </c>
      <c r="T199">
        <f t="shared" si="31"/>
        <v>1939244.5127429145</v>
      </c>
    </row>
    <row r="200" spans="1:20" x14ac:dyDescent="0.35">
      <c r="A200" s="1">
        <v>41114</v>
      </c>
      <c r="B200">
        <v>2758</v>
      </c>
      <c r="C200">
        <v>4628.5</v>
      </c>
      <c r="D200">
        <v>0</v>
      </c>
      <c r="E200">
        <v>0</v>
      </c>
      <c r="F200">
        <v>0</v>
      </c>
      <c r="G200">
        <v>0</v>
      </c>
      <c r="H200">
        <v>3984</v>
      </c>
      <c r="I200">
        <v>4394</v>
      </c>
      <c r="J200">
        <v>0</v>
      </c>
      <c r="K200">
        <v>0</v>
      </c>
      <c r="L200">
        <f t="shared" si="24"/>
        <v>4131.8761662519455</v>
      </c>
      <c r="M200">
        <f t="shared" si="25"/>
        <v>1373.8761662519455</v>
      </c>
      <c r="N200">
        <f t="shared" si="26"/>
        <v>1373.8761662519455</v>
      </c>
      <c r="O200" s="8">
        <f t="shared" si="27"/>
        <v>0.49814219225958867</v>
      </c>
      <c r="P200">
        <v>745</v>
      </c>
      <c r="Q200">
        <f t="shared" si="28"/>
        <v>24729.770992535021</v>
      </c>
      <c r="R200">
        <f t="shared" si="29"/>
        <v>13410</v>
      </c>
      <c r="S200">
        <f t="shared" si="30"/>
        <v>1373.8761662519455</v>
      </c>
      <c r="T200">
        <f t="shared" si="31"/>
        <v>1887535.7201951435</v>
      </c>
    </row>
    <row r="201" spans="1:20" x14ac:dyDescent="0.35">
      <c r="A201" s="1">
        <v>41115</v>
      </c>
      <c r="B201">
        <v>3261</v>
      </c>
      <c r="C201">
        <v>2758</v>
      </c>
      <c r="D201">
        <v>0</v>
      </c>
      <c r="E201">
        <v>0</v>
      </c>
      <c r="F201">
        <v>0</v>
      </c>
      <c r="G201">
        <v>0</v>
      </c>
      <c r="H201">
        <v>3360.5</v>
      </c>
      <c r="I201">
        <v>4551</v>
      </c>
      <c r="J201">
        <v>0</v>
      </c>
      <c r="K201">
        <v>0</v>
      </c>
      <c r="L201">
        <f t="shared" si="24"/>
        <v>3625.5545322421126</v>
      </c>
      <c r="M201">
        <f t="shared" si="25"/>
        <v>364.5545322421126</v>
      </c>
      <c r="N201">
        <f t="shared" si="26"/>
        <v>364.5545322421126</v>
      </c>
      <c r="O201" s="8">
        <f t="shared" si="27"/>
        <v>0.1117922515308533</v>
      </c>
      <c r="P201">
        <v>478</v>
      </c>
      <c r="Q201">
        <f t="shared" si="28"/>
        <v>6561.9815803580268</v>
      </c>
      <c r="R201">
        <f t="shared" si="29"/>
        <v>8604</v>
      </c>
      <c r="S201">
        <f t="shared" si="30"/>
        <v>364.5545322421126</v>
      </c>
      <c r="T201">
        <f t="shared" si="31"/>
        <v>132900.0069782655</v>
      </c>
    </row>
    <row r="202" spans="1:20" x14ac:dyDescent="0.35">
      <c r="A202" s="1">
        <v>41116</v>
      </c>
      <c r="B202">
        <v>3045</v>
      </c>
      <c r="C202">
        <v>3261</v>
      </c>
      <c r="D202">
        <v>0</v>
      </c>
      <c r="E202">
        <v>0</v>
      </c>
      <c r="F202">
        <v>1</v>
      </c>
      <c r="G202">
        <v>0</v>
      </c>
      <c r="H202">
        <v>3549.1666666666665</v>
      </c>
      <c r="I202">
        <v>4973</v>
      </c>
      <c r="J202">
        <v>0</v>
      </c>
      <c r="K202">
        <v>0</v>
      </c>
      <c r="L202">
        <f t="shared" si="24"/>
        <v>4653.5174956602377</v>
      </c>
      <c r="M202">
        <f t="shared" si="25"/>
        <v>1608.5174956602377</v>
      </c>
      <c r="N202">
        <f t="shared" si="26"/>
        <v>1608.5174956602377</v>
      </c>
      <c r="O202" s="8">
        <f t="shared" si="27"/>
        <v>0.52824876704769708</v>
      </c>
      <c r="P202">
        <v>988</v>
      </c>
      <c r="Q202">
        <f t="shared" si="28"/>
        <v>28953.314921884281</v>
      </c>
      <c r="R202">
        <f t="shared" si="29"/>
        <v>17784</v>
      </c>
      <c r="S202">
        <f t="shared" si="30"/>
        <v>1608.5174956602377</v>
      </c>
      <c r="T202">
        <f t="shared" si="31"/>
        <v>2587328.5338450829</v>
      </c>
    </row>
    <row r="203" spans="1:20" x14ac:dyDescent="0.35">
      <c r="A203" s="1">
        <v>41117</v>
      </c>
      <c r="B203">
        <v>3783</v>
      </c>
      <c r="C203">
        <v>3045</v>
      </c>
      <c r="D203">
        <v>0</v>
      </c>
      <c r="E203">
        <v>0</v>
      </c>
      <c r="F203">
        <v>0</v>
      </c>
      <c r="G203">
        <v>1</v>
      </c>
      <c r="H203">
        <v>3021.3333333333335</v>
      </c>
      <c r="I203">
        <v>4931</v>
      </c>
      <c r="J203">
        <v>0</v>
      </c>
      <c r="K203">
        <v>0</v>
      </c>
      <c r="L203">
        <f t="shared" si="24"/>
        <v>4290.6789908107012</v>
      </c>
      <c r="M203">
        <f t="shared" si="25"/>
        <v>507.67899081070118</v>
      </c>
      <c r="N203">
        <f t="shared" si="26"/>
        <v>507.67899081070118</v>
      </c>
      <c r="O203" s="8">
        <f t="shared" si="27"/>
        <v>0.13420010330708462</v>
      </c>
      <c r="P203">
        <v>656</v>
      </c>
      <c r="Q203">
        <f t="shared" si="28"/>
        <v>9138.2218345926212</v>
      </c>
      <c r="R203">
        <f t="shared" si="29"/>
        <v>11808</v>
      </c>
      <c r="S203">
        <f t="shared" si="30"/>
        <v>507.67899081070118</v>
      </c>
      <c r="T203">
        <f t="shared" si="31"/>
        <v>257737.95771057202</v>
      </c>
    </row>
    <row r="204" spans="1:20" x14ac:dyDescent="0.35">
      <c r="A204" s="1">
        <v>41118</v>
      </c>
      <c r="B204">
        <v>3997</v>
      </c>
      <c r="C204">
        <v>3783</v>
      </c>
      <c r="D204">
        <v>1</v>
      </c>
      <c r="E204">
        <v>0</v>
      </c>
      <c r="F204">
        <v>0</v>
      </c>
      <c r="G204">
        <v>0</v>
      </c>
      <c r="H204">
        <v>3363</v>
      </c>
      <c r="I204">
        <v>4628.5</v>
      </c>
      <c r="J204">
        <v>0</v>
      </c>
      <c r="K204">
        <v>0</v>
      </c>
      <c r="L204">
        <f t="shared" si="24"/>
        <v>4634.1337709575837</v>
      </c>
      <c r="M204">
        <f t="shared" si="25"/>
        <v>637.13377095758369</v>
      </c>
      <c r="N204">
        <f t="shared" si="26"/>
        <v>637.13377095758369</v>
      </c>
      <c r="O204" s="8">
        <f t="shared" si="27"/>
        <v>0.15940299498563515</v>
      </c>
      <c r="P204">
        <v>1210</v>
      </c>
      <c r="Q204">
        <f t="shared" si="28"/>
        <v>11468.407877236506</v>
      </c>
      <c r="R204">
        <f t="shared" si="29"/>
        <v>21780</v>
      </c>
      <c r="S204">
        <f t="shared" si="30"/>
        <v>637.13377095758369</v>
      </c>
      <c r="T204">
        <f t="shared" si="31"/>
        <v>405939.44209463074</v>
      </c>
    </row>
    <row r="205" spans="1:20" x14ac:dyDescent="0.35">
      <c r="A205" s="1">
        <v>41119</v>
      </c>
      <c r="B205">
        <v>4547</v>
      </c>
      <c r="C205">
        <v>3997</v>
      </c>
      <c r="D205">
        <v>1</v>
      </c>
      <c r="E205">
        <v>0</v>
      </c>
      <c r="F205">
        <v>0</v>
      </c>
      <c r="G205">
        <v>0</v>
      </c>
      <c r="H205">
        <v>3608.3333333333335</v>
      </c>
      <c r="I205">
        <v>2695</v>
      </c>
      <c r="J205">
        <v>1</v>
      </c>
      <c r="K205">
        <v>0</v>
      </c>
      <c r="L205">
        <f t="shared" si="24"/>
        <v>4513.156530561505</v>
      </c>
      <c r="M205">
        <f t="shared" si="25"/>
        <v>-33.843469438495049</v>
      </c>
      <c r="N205">
        <f t="shared" si="26"/>
        <v>33.843469438495049</v>
      </c>
      <c r="O205" s="8">
        <f t="shared" si="27"/>
        <v>7.4430326453694849E-3</v>
      </c>
      <c r="P205">
        <v>663</v>
      </c>
      <c r="Q205">
        <f t="shared" si="28"/>
        <v>2436.7297995716435</v>
      </c>
      <c r="R205">
        <f t="shared" si="29"/>
        <v>11934</v>
      </c>
      <c r="S205">
        <f t="shared" si="30"/>
        <v>-67.686938876990098</v>
      </c>
      <c r="T205">
        <f t="shared" si="31"/>
        <v>4581.5216945373932</v>
      </c>
    </row>
    <row r="206" spans="1:20" x14ac:dyDescent="0.35">
      <c r="A206" s="1">
        <v>41120</v>
      </c>
      <c r="B206">
        <v>3646</v>
      </c>
      <c r="C206">
        <v>4547</v>
      </c>
      <c r="D206">
        <v>0</v>
      </c>
      <c r="E206">
        <v>1</v>
      </c>
      <c r="F206">
        <v>0</v>
      </c>
      <c r="G206">
        <v>0</v>
      </c>
      <c r="H206">
        <v>4109</v>
      </c>
      <c r="I206">
        <v>4628.5</v>
      </c>
      <c r="J206">
        <v>1</v>
      </c>
      <c r="K206">
        <v>0</v>
      </c>
      <c r="L206">
        <f t="shared" si="24"/>
        <v>4514.168495093536</v>
      </c>
      <c r="M206">
        <f t="shared" si="25"/>
        <v>868.16849509353597</v>
      </c>
      <c r="N206">
        <f t="shared" si="26"/>
        <v>868.16849509353597</v>
      </c>
      <c r="O206" s="8">
        <f t="shared" si="27"/>
        <v>0.23811533052483158</v>
      </c>
      <c r="P206">
        <v>944</v>
      </c>
      <c r="Q206">
        <f t="shared" si="28"/>
        <v>15627.032911683647</v>
      </c>
      <c r="R206">
        <f t="shared" si="29"/>
        <v>16992</v>
      </c>
      <c r="S206">
        <f t="shared" si="30"/>
        <v>868.16849509353597</v>
      </c>
      <c r="T206">
        <f t="shared" si="31"/>
        <v>753716.53587297502</v>
      </c>
    </row>
    <row r="207" spans="1:20" x14ac:dyDescent="0.35">
      <c r="A207" s="1">
        <v>41121</v>
      </c>
      <c r="B207">
        <v>4104</v>
      </c>
      <c r="C207">
        <v>3646</v>
      </c>
      <c r="D207">
        <v>0</v>
      </c>
      <c r="E207">
        <v>0</v>
      </c>
      <c r="F207">
        <v>0</v>
      </c>
      <c r="G207">
        <v>0</v>
      </c>
      <c r="H207">
        <v>4063.3333333333335</v>
      </c>
      <c r="I207">
        <v>2758</v>
      </c>
      <c r="J207">
        <v>1</v>
      </c>
      <c r="K207">
        <v>0</v>
      </c>
      <c r="L207">
        <f t="shared" si="24"/>
        <v>3870.1552632794114</v>
      </c>
      <c r="M207">
        <f t="shared" si="25"/>
        <v>-233.84473672058857</v>
      </c>
      <c r="N207">
        <f t="shared" si="26"/>
        <v>233.84473672058857</v>
      </c>
      <c r="O207" s="8">
        <f t="shared" si="27"/>
        <v>5.6979711676556667E-2</v>
      </c>
      <c r="P207">
        <v>1034</v>
      </c>
      <c r="Q207">
        <f t="shared" si="28"/>
        <v>16836.821043882377</v>
      </c>
      <c r="R207">
        <f t="shared" si="29"/>
        <v>18612</v>
      </c>
      <c r="S207">
        <f t="shared" si="30"/>
        <v>-467.68947344117714</v>
      </c>
      <c r="T207">
        <f t="shared" si="31"/>
        <v>218733.44356768555</v>
      </c>
    </row>
    <row r="208" spans="1:20" x14ac:dyDescent="0.35">
      <c r="A208" s="1">
        <v>41122</v>
      </c>
      <c r="B208">
        <v>3818</v>
      </c>
      <c r="C208">
        <v>4104</v>
      </c>
      <c r="D208">
        <v>0</v>
      </c>
      <c r="E208">
        <v>0</v>
      </c>
      <c r="F208">
        <v>0</v>
      </c>
      <c r="G208">
        <v>0</v>
      </c>
      <c r="H208">
        <v>4099</v>
      </c>
      <c r="I208">
        <v>3261</v>
      </c>
      <c r="J208">
        <v>0</v>
      </c>
      <c r="K208">
        <v>0</v>
      </c>
      <c r="L208">
        <f t="shared" si="24"/>
        <v>3822.7962746836124</v>
      </c>
      <c r="M208">
        <f t="shared" si="25"/>
        <v>4.7962746836124097</v>
      </c>
      <c r="N208">
        <f t="shared" si="26"/>
        <v>4.7962746836124097</v>
      </c>
      <c r="O208" s="8">
        <f t="shared" si="27"/>
        <v>1.2562269993746491E-3</v>
      </c>
      <c r="P208">
        <v>1417</v>
      </c>
      <c r="Q208">
        <f t="shared" si="28"/>
        <v>86.332944305023375</v>
      </c>
      <c r="R208">
        <f t="shared" si="29"/>
        <v>25506</v>
      </c>
      <c r="S208">
        <f t="shared" si="30"/>
        <v>4.7962746836124097</v>
      </c>
      <c r="T208">
        <f t="shared" si="31"/>
        <v>23.004250840661321</v>
      </c>
    </row>
    <row r="209" spans="1:20" x14ac:dyDescent="0.35">
      <c r="A209" s="1">
        <v>41123</v>
      </c>
      <c r="B209">
        <v>3859</v>
      </c>
      <c r="C209">
        <v>3818</v>
      </c>
      <c r="D209">
        <v>0</v>
      </c>
      <c r="E209">
        <v>0</v>
      </c>
      <c r="F209">
        <v>1</v>
      </c>
      <c r="G209">
        <v>0</v>
      </c>
      <c r="H209">
        <v>3856</v>
      </c>
      <c r="I209">
        <v>3045</v>
      </c>
      <c r="J209">
        <v>0</v>
      </c>
      <c r="K209">
        <v>0</v>
      </c>
      <c r="L209">
        <f t="shared" si="24"/>
        <v>4348.569244850637</v>
      </c>
      <c r="M209">
        <f t="shared" si="25"/>
        <v>489.56924485063701</v>
      </c>
      <c r="N209">
        <f t="shared" si="26"/>
        <v>489.56924485063701</v>
      </c>
      <c r="O209" s="8">
        <f t="shared" si="27"/>
        <v>0.12686427697606556</v>
      </c>
      <c r="P209">
        <v>1345</v>
      </c>
      <c r="Q209">
        <f t="shared" si="28"/>
        <v>8812.2464073114661</v>
      </c>
      <c r="R209">
        <f t="shared" si="29"/>
        <v>24210</v>
      </c>
      <c r="S209">
        <f t="shared" si="30"/>
        <v>489.56924485063701</v>
      </c>
      <c r="T209">
        <f t="shared" si="31"/>
        <v>239678.04550362297</v>
      </c>
    </row>
    <row r="210" spans="1:20" x14ac:dyDescent="0.35">
      <c r="A210" s="1">
        <v>41124</v>
      </c>
      <c r="B210">
        <v>4182</v>
      </c>
      <c r="C210">
        <v>3859</v>
      </c>
      <c r="D210">
        <v>0</v>
      </c>
      <c r="E210">
        <v>0</v>
      </c>
      <c r="F210">
        <v>0</v>
      </c>
      <c r="G210">
        <v>1</v>
      </c>
      <c r="H210">
        <v>3927</v>
      </c>
      <c r="I210">
        <v>3783</v>
      </c>
      <c r="J210">
        <v>0</v>
      </c>
      <c r="K210">
        <v>0</v>
      </c>
      <c r="L210">
        <f t="shared" si="24"/>
        <v>4560.9275743695871</v>
      </c>
      <c r="M210">
        <f t="shared" si="25"/>
        <v>378.92757436958709</v>
      </c>
      <c r="N210">
        <f t="shared" si="26"/>
        <v>378.92757436958709</v>
      </c>
      <c r="O210" s="8">
        <f t="shared" si="27"/>
        <v>9.0609176080723844E-2</v>
      </c>
      <c r="P210">
        <v>1129</v>
      </c>
      <c r="Q210">
        <f t="shared" si="28"/>
        <v>6820.6963386525676</v>
      </c>
      <c r="R210">
        <f t="shared" si="29"/>
        <v>20322</v>
      </c>
      <c r="S210">
        <f t="shared" si="30"/>
        <v>378.92757436958709</v>
      </c>
      <c r="T210">
        <f t="shared" si="31"/>
        <v>143586.10661761896</v>
      </c>
    </row>
    <row r="211" spans="1:20" x14ac:dyDescent="0.35">
      <c r="A211" s="1">
        <v>41125</v>
      </c>
      <c r="B211">
        <v>5052</v>
      </c>
      <c r="C211">
        <v>4182</v>
      </c>
      <c r="D211">
        <v>1</v>
      </c>
      <c r="E211">
        <v>0</v>
      </c>
      <c r="F211">
        <v>0</v>
      </c>
      <c r="G211">
        <v>0</v>
      </c>
      <c r="H211">
        <v>3953</v>
      </c>
      <c r="I211">
        <v>3997</v>
      </c>
      <c r="J211">
        <v>0</v>
      </c>
      <c r="K211">
        <v>0</v>
      </c>
      <c r="L211">
        <f t="shared" si="24"/>
        <v>4828.0454818345361</v>
      </c>
      <c r="M211">
        <f t="shared" si="25"/>
        <v>-223.95451816546392</v>
      </c>
      <c r="N211">
        <f t="shared" si="26"/>
        <v>223.95451816546392</v>
      </c>
      <c r="O211" s="8">
        <f t="shared" si="27"/>
        <v>4.4329872954367362E-2</v>
      </c>
      <c r="P211">
        <v>346</v>
      </c>
      <c r="Q211">
        <f t="shared" si="28"/>
        <v>16124.725307913403</v>
      </c>
      <c r="R211">
        <f t="shared" si="29"/>
        <v>6228</v>
      </c>
      <c r="S211">
        <f t="shared" si="30"/>
        <v>-447.90903633092785</v>
      </c>
      <c r="T211">
        <f t="shared" si="31"/>
        <v>200622.50482690043</v>
      </c>
    </row>
    <row r="212" spans="1:20" x14ac:dyDescent="0.35">
      <c r="A212" s="1">
        <v>41126</v>
      </c>
      <c r="B212">
        <v>4950</v>
      </c>
      <c r="C212">
        <v>5052</v>
      </c>
      <c r="D212">
        <v>1</v>
      </c>
      <c r="E212">
        <v>0</v>
      </c>
      <c r="F212">
        <v>0</v>
      </c>
      <c r="G212">
        <v>0</v>
      </c>
      <c r="H212">
        <v>4364.333333333333</v>
      </c>
      <c r="I212">
        <v>4547</v>
      </c>
      <c r="J212">
        <v>0</v>
      </c>
      <c r="K212">
        <v>0</v>
      </c>
      <c r="L212">
        <f t="shared" si="24"/>
        <v>5303.5047571616988</v>
      </c>
      <c r="M212">
        <f t="shared" si="25"/>
        <v>353.50475716169876</v>
      </c>
      <c r="N212">
        <f t="shared" si="26"/>
        <v>353.50475716169876</v>
      </c>
      <c r="O212" s="8">
        <f t="shared" si="27"/>
        <v>7.1415102456908838E-2</v>
      </c>
      <c r="P212">
        <v>782</v>
      </c>
      <c r="Q212">
        <f t="shared" si="28"/>
        <v>6363.0856289105777</v>
      </c>
      <c r="R212">
        <f t="shared" si="29"/>
        <v>14076</v>
      </c>
      <c r="S212">
        <f t="shared" si="30"/>
        <v>353.50475716169876</v>
      </c>
      <c r="T212">
        <f t="shared" si="31"/>
        <v>124965.61333595161</v>
      </c>
    </row>
    <row r="213" spans="1:20" x14ac:dyDescent="0.35">
      <c r="A213" s="1">
        <v>41127</v>
      </c>
      <c r="B213">
        <v>3960</v>
      </c>
      <c r="C213">
        <v>4950</v>
      </c>
      <c r="D213">
        <v>0</v>
      </c>
      <c r="E213">
        <v>1</v>
      </c>
      <c r="F213">
        <v>0</v>
      </c>
      <c r="G213">
        <v>0</v>
      </c>
      <c r="H213">
        <v>4728</v>
      </c>
      <c r="I213">
        <v>3646</v>
      </c>
      <c r="J213">
        <v>0</v>
      </c>
      <c r="K213">
        <v>0</v>
      </c>
      <c r="L213">
        <f t="shared" si="24"/>
        <v>4369.8121409267515</v>
      </c>
      <c r="M213">
        <f t="shared" si="25"/>
        <v>409.81214092675145</v>
      </c>
      <c r="N213">
        <f t="shared" si="26"/>
        <v>409.81214092675145</v>
      </c>
      <c r="O213" s="8">
        <f t="shared" si="27"/>
        <v>0.10348791437544229</v>
      </c>
      <c r="P213">
        <v>974</v>
      </c>
      <c r="Q213">
        <f t="shared" si="28"/>
        <v>7376.6185366815262</v>
      </c>
      <c r="R213">
        <f t="shared" si="29"/>
        <v>17532</v>
      </c>
      <c r="S213">
        <f t="shared" si="30"/>
        <v>409.81214092675145</v>
      </c>
      <c r="T213">
        <f t="shared" si="31"/>
        <v>167945.99085096759</v>
      </c>
    </row>
    <row r="214" spans="1:20" x14ac:dyDescent="0.35">
      <c r="A214" s="1">
        <v>41128</v>
      </c>
      <c r="B214">
        <v>3968</v>
      </c>
      <c r="C214">
        <v>3960</v>
      </c>
      <c r="D214">
        <v>0</v>
      </c>
      <c r="E214">
        <v>0</v>
      </c>
      <c r="F214">
        <v>0</v>
      </c>
      <c r="G214">
        <v>0</v>
      </c>
      <c r="H214">
        <v>4654</v>
      </c>
      <c r="I214">
        <v>4104</v>
      </c>
      <c r="J214">
        <v>0</v>
      </c>
      <c r="K214">
        <v>0</v>
      </c>
      <c r="L214">
        <f t="shared" si="24"/>
        <v>4347.1357543596578</v>
      </c>
      <c r="M214">
        <f t="shared" si="25"/>
        <v>379.13575435965777</v>
      </c>
      <c r="N214">
        <f t="shared" si="26"/>
        <v>379.13575435965777</v>
      </c>
      <c r="O214" s="8">
        <f t="shared" si="27"/>
        <v>9.5548325191446015E-2</v>
      </c>
      <c r="P214">
        <v>1453</v>
      </c>
      <c r="Q214">
        <f t="shared" si="28"/>
        <v>6824.4435784738398</v>
      </c>
      <c r="R214">
        <f t="shared" si="29"/>
        <v>26154</v>
      </c>
      <c r="S214">
        <f t="shared" si="30"/>
        <v>379.13575435965777</v>
      </c>
      <c r="T214">
        <f t="shared" si="31"/>
        <v>143743.92023386675</v>
      </c>
    </row>
    <row r="215" spans="1:20" x14ac:dyDescent="0.35">
      <c r="A215" s="1">
        <v>41129</v>
      </c>
      <c r="B215">
        <v>4133</v>
      </c>
      <c r="C215">
        <v>3968</v>
      </c>
      <c r="D215">
        <v>0</v>
      </c>
      <c r="E215">
        <v>0</v>
      </c>
      <c r="F215">
        <v>0</v>
      </c>
      <c r="G215">
        <v>0</v>
      </c>
      <c r="H215">
        <v>4292.666666666667</v>
      </c>
      <c r="I215">
        <v>3818</v>
      </c>
      <c r="J215">
        <v>0</v>
      </c>
      <c r="K215">
        <v>0</v>
      </c>
      <c r="L215">
        <f t="shared" si="24"/>
        <v>4069.3211338529109</v>
      </c>
      <c r="M215">
        <f t="shared" si="25"/>
        <v>-63.678866147089138</v>
      </c>
      <c r="N215">
        <f t="shared" si="26"/>
        <v>63.678866147089138</v>
      </c>
      <c r="O215" s="8">
        <f t="shared" si="27"/>
        <v>1.5407419827507655E-2</v>
      </c>
      <c r="P215">
        <v>1286</v>
      </c>
      <c r="Q215">
        <f t="shared" si="28"/>
        <v>4584.878362590418</v>
      </c>
      <c r="R215">
        <f t="shared" si="29"/>
        <v>23148</v>
      </c>
      <c r="S215">
        <f t="shared" si="30"/>
        <v>-127.35773229417828</v>
      </c>
      <c r="T215">
        <f t="shared" si="31"/>
        <v>16219.991975115581</v>
      </c>
    </row>
    <row r="216" spans="1:20" x14ac:dyDescent="0.35">
      <c r="A216" s="1">
        <v>41130</v>
      </c>
      <c r="B216">
        <v>4408</v>
      </c>
      <c r="C216">
        <v>4133</v>
      </c>
      <c r="D216">
        <v>0</v>
      </c>
      <c r="E216">
        <v>0</v>
      </c>
      <c r="F216">
        <v>1</v>
      </c>
      <c r="G216">
        <v>0</v>
      </c>
      <c r="H216">
        <v>4020.3333333333335</v>
      </c>
      <c r="I216">
        <v>3859</v>
      </c>
      <c r="J216">
        <v>0</v>
      </c>
      <c r="K216">
        <v>0</v>
      </c>
      <c r="L216">
        <f t="shared" si="24"/>
        <v>4699.9968817489653</v>
      </c>
      <c r="M216">
        <f t="shared" si="25"/>
        <v>291.99688174896528</v>
      </c>
      <c r="N216">
        <f t="shared" si="26"/>
        <v>291.99688174896528</v>
      </c>
      <c r="O216" s="8">
        <f t="shared" si="27"/>
        <v>6.6242486785155458E-2</v>
      </c>
      <c r="P216">
        <v>1232</v>
      </c>
      <c r="Q216">
        <f t="shared" si="28"/>
        <v>5255.943871481375</v>
      </c>
      <c r="R216">
        <f t="shared" si="29"/>
        <v>22176</v>
      </c>
      <c r="S216">
        <f t="shared" si="30"/>
        <v>291.99688174896528</v>
      </c>
      <c r="T216">
        <f t="shared" si="31"/>
        <v>85262.178951119218</v>
      </c>
    </row>
    <row r="217" spans="1:20" x14ac:dyDescent="0.35">
      <c r="A217" s="1">
        <v>41131</v>
      </c>
      <c r="B217">
        <v>5050</v>
      </c>
      <c r="C217">
        <v>4408</v>
      </c>
      <c r="D217">
        <v>0</v>
      </c>
      <c r="E217">
        <v>0</v>
      </c>
      <c r="F217">
        <v>0</v>
      </c>
      <c r="G217">
        <v>1</v>
      </c>
      <c r="H217">
        <v>4169.666666666667</v>
      </c>
      <c r="I217">
        <v>4182</v>
      </c>
      <c r="J217">
        <v>0</v>
      </c>
      <c r="K217">
        <v>0</v>
      </c>
      <c r="L217">
        <f t="shared" si="24"/>
        <v>4866.0643897409773</v>
      </c>
      <c r="M217">
        <f t="shared" si="25"/>
        <v>-183.93561025902272</v>
      </c>
      <c r="N217">
        <f t="shared" si="26"/>
        <v>183.93561025902272</v>
      </c>
      <c r="O217" s="8">
        <f t="shared" si="27"/>
        <v>3.6422893120598557E-2</v>
      </c>
      <c r="P217">
        <v>1233</v>
      </c>
      <c r="Q217">
        <f t="shared" si="28"/>
        <v>13243.363938649636</v>
      </c>
      <c r="R217">
        <f t="shared" si="29"/>
        <v>22194</v>
      </c>
      <c r="S217">
        <f t="shared" si="30"/>
        <v>-367.87122051804545</v>
      </c>
      <c r="T217">
        <f t="shared" si="31"/>
        <v>135329.23488543642</v>
      </c>
    </row>
    <row r="218" spans="1:20" x14ac:dyDescent="0.35">
      <c r="A218" s="1">
        <v>41132</v>
      </c>
      <c r="B218">
        <v>5490</v>
      </c>
      <c r="C218">
        <v>5050</v>
      </c>
      <c r="D218">
        <v>1</v>
      </c>
      <c r="E218">
        <v>0</v>
      </c>
      <c r="F218">
        <v>0</v>
      </c>
      <c r="G218">
        <v>0</v>
      </c>
      <c r="H218">
        <v>4530.333333333333</v>
      </c>
      <c r="I218">
        <v>5052</v>
      </c>
      <c r="J218">
        <v>0</v>
      </c>
      <c r="K218">
        <v>0</v>
      </c>
      <c r="L218">
        <f t="shared" si="24"/>
        <v>5535.0942204599469</v>
      </c>
      <c r="M218">
        <f t="shared" si="25"/>
        <v>45.094220459946882</v>
      </c>
      <c r="N218">
        <f t="shared" si="26"/>
        <v>45.094220459946882</v>
      </c>
      <c r="O218" s="8">
        <f t="shared" si="27"/>
        <v>8.2138835081870462E-3</v>
      </c>
      <c r="P218">
        <v>1154</v>
      </c>
      <c r="Q218">
        <f t="shared" si="28"/>
        <v>811.69596827904388</v>
      </c>
      <c r="R218">
        <f t="shared" si="29"/>
        <v>20772</v>
      </c>
      <c r="S218">
        <f t="shared" si="30"/>
        <v>45.094220459946882</v>
      </c>
      <c r="T218">
        <f t="shared" si="31"/>
        <v>2033.4887188902919</v>
      </c>
    </row>
    <row r="219" spans="1:20" x14ac:dyDescent="0.35">
      <c r="A219" s="1">
        <v>41133</v>
      </c>
      <c r="B219">
        <v>5736</v>
      </c>
      <c r="C219">
        <v>5490</v>
      </c>
      <c r="D219">
        <v>1</v>
      </c>
      <c r="E219">
        <v>0</v>
      </c>
      <c r="F219">
        <v>0</v>
      </c>
      <c r="G219">
        <v>0</v>
      </c>
      <c r="H219">
        <v>4982.666666666667</v>
      </c>
      <c r="I219">
        <v>4950</v>
      </c>
      <c r="J219">
        <v>0</v>
      </c>
      <c r="K219">
        <v>0</v>
      </c>
      <c r="L219">
        <f t="shared" si="24"/>
        <v>5804.6823685859663</v>
      </c>
      <c r="M219">
        <f t="shared" si="25"/>
        <v>68.682368585966287</v>
      </c>
      <c r="N219">
        <f t="shared" si="26"/>
        <v>68.682368585966287</v>
      </c>
      <c r="O219" s="8">
        <f t="shared" si="27"/>
        <v>1.1973913630747261E-2</v>
      </c>
      <c r="P219">
        <v>1053</v>
      </c>
      <c r="Q219">
        <f t="shared" si="28"/>
        <v>1236.2826345473932</v>
      </c>
      <c r="R219">
        <f t="shared" si="29"/>
        <v>18954</v>
      </c>
      <c r="S219">
        <f t="shared" si="30"/>
        <v>68.682368585966287</v>
      </c>
      <c r="T219">
        <f t="shared" si="31"/>
        <v>4717.2677545785291</v>
      </c>
    </row>
    <row r="220" spans="1:20" x14ac:dyDescent="0.35">
      <c r="A220" s="1">
        <v>41134</v>
      </c>
      <c r="B220">
        <v>5580</v>
      </c>
      <c r="C220">
        <v>5736</v>
      </c>
      <c r="D220">
        <v>0</v>
      </c>
      <c r="E220">
        <v>1</v>
      </c>
      <c r="F220">
        <v>0</v>
      </c>
      <c r="G220">
        <v>0</v>
      </c>
      <c r="H220">
        <v>5425.333333333333</v>
      </c>
      <c r="I220">
        <v>3960</v>
      </c>
      <c r="J220">
        <v>0</v>
      </c>
      <c r="K220">
        <v>0</v>
      </c>
      <c r="L220">
        <f t="shared" si="24"/>
        <v>4928.1780182312432</v>
      </c>
      <c r="M220">
        <f t="shared" si="25"/>
        <v>-651.82198176875681</v>
      </c>
      <c r="N220">
        <f t="shared" si="26"/>
        <v>651.82198176875681</v>
      </c>
      <c r="O220" s="8">
        <f t="shared" si="27"/>
        <v>0.11681397522737577</v>
      </c>
      <c r="P220">
        <v>374</v>
      </c>
      <c r="Q220">
        <f t="shared" si="28"/>
        <v>46931.182687350491</v>
      </c>
      <c r="R220">
        <f t="shared" si="29"/>
        <v>6732</v>
      </c>
      <c r="S220">
        <f t="shared" si="30"/>
        <v>-1303.6439635375136</v>
      </c>
      <c r="T220">
        <f t="shared" si="31"/>
        <v>1699487.5836677982</v>
      </c>
    </row>
    <row r="221" spans="1:20" x14ac:dyDescent="0.35">
      <c r="A221" s="1">
        <v>41135</v>
      </c>
      <c r="B221">
        <v>5663</v>
      </c>
      <c r="C221">
        <v>5580</v>
      </c>
      <c r="D221">
        <v>0</v>
      </c>
      <c r="E221">
        <v>0</v>
      </c>
      <c r="F221">
        <v>0</v>
      </c>
      <c r="G221">
        <v>0</v>
      </c>
      <c r="H221">
        <v>5602</v>
      </c>
      <c r="I221">
        <v>3968</v>
      </c>
      <c r="J221">
        <v>0</v>
      </c>
      <c r="K221">
        <v>0</v>
      </c>
      <c r="L221">
        <f t="shared" si="24"/>
        <v>5010.633471273095</v>
      </c>
      <c r="M221">
        <f t="shared" si="25"/>
        <v>-652.36652872690502</v>
      </c>
      <c r="N221">
        <f t="shared" si="26"/>
        <v>652.36652872690502</v>
      </c>
      <c r="O221" s="8">
        <f t="shared" si="27"/>
        <v>0.11519804498091206</v>
      </c>
      <c r="P221">
        <v>806</v>
      </c>
      <c r="Q221">
        <f t="shared" si="28"/>
        <v>46970.390068337161</v>
      </c>
      <c r="R221">
        <f t="shared" si="29"/>
        <v>14508</v>
      </c>
      <c r="S221">
        <f t="shared" si="30"/>
        <v>-1304.73305745381</v>
      </c>
      <c r="T221">
        <f t="shared" si="31"/>
        <v>1702328.3512127672</v>
      </c>
    </row>
    <row r="222" spans="1:20" x14ac:dyDescent="0.35">
      <c r="A222" s="1">
        <v>41136</v>
      </c>
      <c r="B222">
        <v>3655</v>
      </c>
      <c r="C222">
        <v>5663</v>
      </c>
      <c r="D222">
        <v>0</v>
      </c>
      <c r="E222">
        <v>0</v>
      </c>
      <c r="F222">
        <v>0</v>
      </c>
      <c r="G222">
        <v>0</v>
      </c>
      <c r="H222">
        <v>5659.666666666667</v>
      </c>
      <c r="I222">
        <v>4133</v>
      </c>
      <c r="J222">
        <v>0</v>
      </c>
      <c r="K222">
        <v>0</v>
      </c>
      <c r="L222">
        <f t="shared" si="24"/>
        <v>5097.4096867937551</v>
      </c>
      <c r="M222">
        <f t="shared" si="25"/>
        <v>1442.4096867937551</v>
      </c>
      <c r="N222">
        <f t="shared" si="26"/>
        <v>1442.4096867937551</v>
      </c>
      <c r="O222" s="8">
        <f t="shared" si="27"/>
        <v>0.3946401331857059</v>
      </c>
      <c r="P222">
        <v>2392</v>
      </c>
      <c r="Q222">
        <f t="shared" si="28"/>
        <v>25963.374362287592</v>
      </c>
      <c r="R222">
        <f t="shared" si="29"/>
        <v>43056</v>
      </c>
      <c r="S222">
        <f t="shared" si="30"/>
        <v>1442.4096867937551</v>
      </c>
      <c r="T222">
        <f t="shared" si="31"/>
        <v>2080545.7045564586</v>
      </c>
    </row>
    <row r="223" spans="1:20" x14ac:dyDescent="0.35">
      <c r="A223" s="1">
        <v>41137</v>
      </c>
      <c r="B223">
        <v>6616</v>
      </c>
      <c r="C223">
        <v>3655</v>
      </c>
      <c r="D223">
        <v>0</v>
      </c>
      <c r="E223">
        <v>0</v>
      </c>
      <c r="F223">
        <v>1</v>
      </c>
      <c r="G223">
        <v>0</v>
      </c>
      <c r="H223">
        <v>4966</v>
      </c>
      <c r="I223">
        <v>4408</v>
      </c>
      <c r="J223">
        <v>0</v>
      </c>
      <c r="K223">
        <v>0</v>
      </c>
      <c r="L223">
        <f t="shared" si="24"/>
        <v>5321.3044690345987</v>
      </c>
      <c r="M223">
        <f t="shared" si="25"/>
        <v>-1294.6955309654013</v>
      </c>
      <c r="N223">
        <f t="shared" si="26"/>
        <v>1294.6955309654013</v>
      </c>
      <c r="O223" s="8">
        <f t="shared" si="27"/>
        <v>0.19569158569610057</v>
      </c>
      <c r="P223">
        <v>1441</v>
      </c>
      <c r="Q223">
        <f t="shared" si="28"/>
        <v>93218.078229508887</v>
      </c>
      <c r="R223">
        <f t="shared" si="29"/>
        <v>25938</v>
      </c>
      <c r="S223">
        <f t="shared" si="30"/>
        <v>-2589.3910619308026</v>
      </c>
      <c r="T223">
        <f t="shared" si="31"/>
        <v>6704946.0716071296</v>
      </c>
    </row>
    <row r="224" spans="1:20" x14ac:dyDescent="0.35">
      <c r="A224" s="1">
        <v>41138</v>
      </c>
      <c r="B224">
        <v>6646</v>
      </c>
      <c r="C224">
        <v>6616</v>
      </c>
      <c r="D224">
        <v>0</v>
      </c>
      <c r="E224">
        <v>0</v>
      </c>
      <c r="F224">
        <v>0</v>
      </c>
      <c r="G224">
        <v>1</v>
      </c>
      <c r="H224">
        <v>5311.333333333333</v>
      </c>
      <c r="I224">
        <v>5050</v>
      </c>
      <c r="J224">
        <v>0</v>
      </c>
      <c r="K224">
        <v>0</v>
      </c>
      <c r="L224">
        <f t="shared" si="24"/>
        <v>5980.0209816257275</v>
      </c>
      <c r="M224">
        <f t="shared" si="25"/>
        <v>-665.97901837427253</v>
      </c>
      <c r="N224">
        <f t="shared" si="26"/>
        <v>665.97901837427253</v>
      </c>
      <c r="O224" s="8">
        <f t="shared" si="27"/>
        <v>0.10020749599372142</v>
      </c>
      <c r="P224">
        <v>564</v>
      </c>
      <c r="Q224">
        <f t="shared" si="28"/>
        <v>47950.489322947622</v>
      </c>
      <c r="R224">
        <f t="shared" si="29"/>
        <v>10152</v>
      </c>
      <c r="S224">
        <f t="shared" si="30"/>
        <v>-1331.9580367485451</v>
      </c>
      <c r="T224">
        <f t="shared" si="31"/>
        <v>1774112.2116590384</v>
      </c>
    </row>
    <row r="225" spans="1:20" x14ac:dyDescent="0.35">
      <c r="A225" s="1">
        <v>41139</v>
      </c>
      <c r="B225">
        <v>7997</v>
      </c>
      <c r="C225">
        <v>6646</v>
      </c>
      <c r="D225">
        <v>1</v>
      </c>
      <c r="E225">
        <v>0</v>
      </c>
      <c r="F225">
        <v>0</v>
      </c>
      <c r="G225">
        <v>0</v>
      </c>
      <c r="H225">
        <v>5639</v>
      </c>
      <c r="I225">
        <v>5490</v>
      </c>
      <c r="J225">
        <v>0</v>
      </c>
      <c r="K225">
        <v>0</v>
      </c>
      <c r="L225">
        <f t="shared" si="24"/>
        <v>6443.9818037039167</v>
      </c>
      <c r="M225">
        <f t="shared" si="25"/>
        <v>-1553.0181962960833</v>
      </c>
      <c r="N225">
        <f t="shared" si="26"/>
        <v>1553.0181962960833</v>
      </c>
      <c r="O225" s="8">
        <f t="shared" si="27"/>
        <v>0.19420009957435078</v>
      </c>
      <c r="P225">
        <v>302</v>
      </c>
      <c r="Q225">
        <f t="shared" si="28"/>
        <v>111817.31013331799</v>
      </c>
      <c r="R225">
        <f t="shared" si="29"/>
        <v>5436</v>
      </c>
      <c r="S225">
        <f t="shared" si="30"/>
        <v>-3106.0363925921665</v>
      </c>
      <c r="T225">
        <f t="shared" si="31"/>
        <v>9647462.0721069593</v>
      </c>
    </row>
    <row r="226" spans="1:20" x14ac:dyDescent="0.35">
      <c r="A226" s="1">
        <v>41140</v>
      </c>
      <c r="B226">
        <v>4628.5</v>
      </c>
      <c r="C226">
        <v>7997</v>
      </c>
      <c r="D226">
        <v>1</v>
      </c>
      <c r="E226">
        <v>0</v>
      </c>
      <c r="F226">
        <v>0</v>
      </c>
      <c r="G226">
        <v>0</v>
      </c>
      <c r="H226">
        <v>7086.333333333333</v>
      </c>
      <c r="I226">
        <v>5736</v>
      </c>
      <c r="J226">
        <v>0</v>
      </c>
      <c r="K226">
        <v>0</v>
      </c>
      <c r="L226">
        <f t="shared" si="24"/>
        <v>7459.3004562770193</v>
      </c>
      <c r="M226">
        <f t="shared" si="25"/>
        <v>2830.8004562770193</v>
      </c>
      <c r="N226">
        <f t="shared" si="26"/>
        <v>2830.8004562770193</v>
      </c>
      <c r="O226" s="8">
        <f t="shared" si="27"/>
        <v>0.61160212947542814</v>
      </c>
      <c r="P226">
        <v>3550</v>
      </c>
      <c r="Q226">
        <f t="shared" si="28"/>
        <v>50954.408212986345</v>
      </c>
      <c r="R226">
        <f t="shared" si="29"/>
        <v>63900</v>
      </c>
      <c r="S226">
        <f t="shared" si="30"/>
        <v>2830.8004562770193</v>
      </c>
      <c r="T226">
        <f t="shared" si="31"/>
        <v>8013431.2232581805</v>
      </c>
    </row>
    <row r="227" spans="1:20" x14ac:dyDescent="0.35">
      <c r="A227" s="1">
        <v>41141</v>
      </c>
      <c r="B227">
        <v>4628.5</v>
      </c>
      <c r="C227">
        <v>4628.5</v>
      </c>
      <c r="D227">
        <v>0</v>
      </c>
      <c r="E227">
        <v>1</v>
      </c>
      <c r="F227">
        <v>0</v>
      </c>
      <c r="G227">
        <v>0</v>
      </c>
      <c r="H227">
        <v>6423.833333333333</v>
      </c>
      <c r="I227">
        <v>5580</v>
      </c>
      <c r="J227">
        <v>0</v>
      </c>
      <c r="K227">
        <v>0</v>
      </c>
      <c r="L227">
        <f t="shared" si="24"/>
        <v>5806.740971307102</v>
      </c>
      <c r="M227">
        <f t="shared" si="25"/>
        <v>1178.240971307102</v>
      </c>
      <c r="N227">
        <f t="shared" si="26"/>
        <v>1178.240971307102</v>
      </c>
      <c r="O227" s="8">
        <f t="shared" si="27"/>
        <v>0.2545621629700987</v>
      </c>
      <c r="P227">
        <v>564</v>
      </c>
      <c r="Q227">
        <f t="shared" si="28"/>
        <v>21208.337483527837</v>
      </c>
      <c r="R227">
        <f t="shared" si="29"/>
        <v>10152</v>
      </c>
      <c r="S227">
        <f t="shared" si="30"/>
        <v>1178.240971307102</v>
      </c>
      <c r="T227">
        <f t="shared" si="31"/>
        <v>1388251.7864667031</v>
      </c>
    </row>
    <row r="228" spans="1:20" x14ac:dyDescent="0.35">
      <c r="A228" s="1">
        <v>41142</v>
      </c>
      <c r="B228">
        <v>4628.5</v>
      </c>
      <c r="C228">
        <v>4628.5</v>
      </c>
      <c r="D228">
        <v>0</v>
      </c>
      <c r="E228">
        <v>0</v>
      </c>
      <c r="F228">
        <v>0</v>
      </c>
      <c r="G228">
        <v>0</v>
      </c>
      <c r="H228">
        <v>5751.333333333333</v>
      </c>
      <c r="I228">
        <v>5663</v>
      </c>
      <c r="J228">
        <v>0</v>
      </c>
      <c r="K228">
        <v>0</v>
      </c>
      <c r="L228">
        <f t="shared" si="24"/>
        <v>5458.9468362482039</v>
      </c>
      <c r="M228">
        <f t="shared" si="25"/>
        <v>830.44683624820391</v>
      </c>
      <c r="N228">
        <f t="shared" si="26"/>
        <v>830.44683624820391</v>
      </c>
      <c r="O228" s="8">
        <f t="shared" si="27"/>
        <v>0.17942029518163635</v>
      </c>
      <c r="P228">
        <v>1221</v>
      </c>
      <c r="Q228">
        <f t="shared" si="28"/>
        <v>14948.04305246767</v>
      </c>
      <c r="R228">
        <f t="shared" si="29"/>
        <v>21978</v>
      </c>
      <c r="S228">
        <f t="shared" si="30"/>
        <v>830.44683624820391</v>
      </c>
      <c r="T228">
        <f t="shared" si="31"/>
        <v>689641.94783465122</v>
      </c>
    </row>
    <row r="229" spans="1:20" x14ac:dyDescent="0.35">
      <c r="A229" s="1">
        <v>41143</v>
      </c>
      <c r="B229">
        <v>4628.5</v>
      </c>
      <c r="C229">
        <v>4628.5</v>
      </c>
      <c r="D229">
        <v>0</v>
      </c>
      <c r="E229">
        <v>0</v>
      </c>
      <c r="F229">
        <v>0</v>
      </c>
      <c r="G229">
        <v>0</v>
      </c>
      <c r="H229">
        <v>4628.5</v>
      </c>
      <c r="I229">
        <v>3655</v>
      </c>
      <c r="J229">
        <v>0</v>
      </c>
      <c r="K229">
        <v>0</v>
      </c>
      <c r="L229">
        <f t="shared" si="24"/>
        <v>4282.0182085997531</v>
      </c>
      <c r="M229">
        <f t="shared" si="25"/>
        <v>-346.48179140024695</v>
      </c>
      <c r="N229">
        <f t="shared" si="26"/>
        <v>346.48179140024695</v>
      </c>
      <c r="O229" s="8">
        <f t="shared" si="27"/>
        <v>7.4858332375552977E-2</v>
      </c>
      <c r="P229">
        <v>242</v>
      </c>
      <c r="Q229">
        <f t="shared" si="28"/>
        <v>24946.68898081778</v>
      </c>
      <c r="R229">
        <f t="shared" si="29"/>
        <v>4356</v>
      </c>
      <c r="S229">
        <f t="shared" si="30"/>
        <v>-692.9635828004939</v>
      </c>
      <c r="T229">
        <f t="shared" si="31"/>
        <v>480198.52708769694</v>
      </c>
    </row>
    <row r="230" spans="1:20" x14ac:dyDescent="0.35">
      <c r="A230" s="1">
        <v>41144</v>
      </c>
      <c r="B230">
        <v>8932</v>
      </c>
      <c r="C230">
        <v>4628.5</v>
      </c>
      <c r="D230">
        <v>0</v>
      </c>
      <c r="E230">
        <v>0</v>
      </c>
      <c r="F230">
        <v>1</v>
      </c>
      <c r="G230">
        <v>0</v>
      </c>
      <c r="H230">
        <v>4628.5</v>
      </c>
      <c r="I230">
        <v>6616</v>
      </c>
      <c r="J230">
        <v>0</v>
      </c>
      <c r="K230">
        <v>0</v>
      </c>
      <c r="L230">
        <f t="shared" si="24"/>
        <v>5855.7544557501515</v>
      </c>
      <c r="M230">
        <f t="shared" si="25"/>
        <v>-3076.2455442498485</v>
      </c>
      <c r="N230">
        <f t="shared" si="26"/>
        <v>3076.2455442498485</v>
      </c>
      <c r="O230" s="8">
        <f t="shared" si="27"/>
        <v>0.34440724857253119</v>
      </c>
      <c r="P230">
        <v>256</v>
      </c>
      <c r="Q230">
        <f t="shared" si="28"/>
        <v>221489.67918598908</v>
      </c>
      <c r="R230">
        <f t="shared" si="29"/>
        <v>4608</v>
      </c>
      <c r="S230">
        <f t="shared" si="30"/>
        <v>-6152.4910884996971</v>
      </c>
      <c r="T230">
        <f t="shared" si="31"/>
        <v>37853146.594068184</v>
      </c>
    </row>
    <row r="231" spans="1:20" x14ac:dyDescent="0.35">
      <c r="A231" s="1">
        <v>41145</v>
      </c>
      <c r="B231">
        <v>4628.5</v>
      </c>
      <c r="C231">
        <v>8932</v>
      </c>
      <c r="D231">
        <v>0</v>
      </c>
      <c r="E231">
        <v>0</v>
      </c>
      <c r="F231">
        <v>0</v>
      </c>
      <c r="G231">
        <v>1</v>
      </c>
      <c r="H231">
        <v>6063</v>
      </c>
      <c r="I231">
        <v>6646</v>
      </c>
      <c r="J231">
        <v>0</v>
      </c>
      <c r="K231">
        <v>0</v>
      </c>
      <c r="L231">
        <f t="shared" si="24"/>
        <v>7093.0235845929119</v>
      </c>
      <c r="M231">
        <f t="shared" si="25"/>
        <v>2464.5235845929119</v>
      </c>
      <c r="N231">
        <f t="shared" si="26"/>
        <v>2464.5235845929119</v>
      </c>
      <c r="O231" s="8">
        <f t="shared" si="27"/>
        <v>0.53246701622402759</v>
      </c>
      <c r="P231">
        <v>1510</v>
      </c>
      <c r="Q231">
        <f t="shared" si="28"/>
        <v>44361.424522672416</v>
      </c>
      <c r="R231">
        <f t="shared" si="29"/>
        <v>27180</v>
      </c>
      <c r="S231">
        <f t="shared" si="30"/>
        <v>2464.5235845929119</v>
      </c>
      <c r="T231">
        <f t="shared" si="31"/>
        <v>6073876.4990146961</v>
      </c>
    </row>
    <row r="232" spans="1:20" x14ac:dyDescent="0.35">
      <c r="A232" s="1">
        <v>41146</v>
      </c>
      <c r="B232">
        <v>8831</v>
      </c>
      <c r="C232">
        <v>4628.5</v>
      </c>
      <c r="D232">
        <v>1</v>
      </c>
      <c r="E232">
        <v>0</v>
      </c>
      <c r="F232">
        <v>0</v>
      </c>
      <c r="G232">
        <v>0</v>
      </c>
      <c r="H232">
        <v>6063</v>
      </c>
      <c r="I232">
        <v>7997</v>
      </c>
      <c r="J232">
        <v>0</v>
      </c>
      <c r="K232">
        <v>0</v>
      </c>
      <c r="L232">
        <f t="shared" si="24"/>
        <v>7151.8435443385661</v>
      </c>
      <c r="M232">
        <f t="shared" si="25"/>
        <v>-1679.1564556614339</v>
      </c>
      <c r="N232">
        <f t="shared" si="26"/>
        <v>1679.1564556614339</v>
      </c>
      <c r="O232" s="8">
        <f t="shared" si="27"/>
        <v>0.19014341022097542</v>
      </c>
      <c r="P232">
        <v>1237</v>
      </c>
      <c r="Q232">
        <f t="shared" si="28"/>
        <v>120899.26480762324</v>
      </c>
      <c r="R232">
        <f t="shared" si="29"/>
        <v>22266</v>
      </c>
      <c r="S232">
        <f t="shared" si="30"/>
        <v>-3358.3129113228679</v>
      </c>
      <c r="T232">
        <f t="shared" si="31"/>
        <v>11278265.610357877</v>
      </c>
    </row>
    <row r="233" spans="1:20" x14ac:dyDescent="0.35">
      <c r="A233" s="1">
        <v>41147</v>
      </c>
      <c r="B233">
        <v>8547</v>
      </c>
      <c r="C233">
        <v>8831</v>
      </c>
      <c r="D233">
        <v>1</v>
      </c>
      <c r="E233">
        <v>0</v>
      </c>
      <c r="F233">
        <v>0</v>
      </c>
      <c r="G233">
        <v>0</v>
      </c>
      <c r="H233">
        <v>7463.833333333333</v>
      </c>
      <c r="I233">
        <v>4628.5</v>
      </c>
      <c r="J233">
        <v>0</v>
      </c>
      <c r="K233">
        <v>0</v>
      </c>
      <c r="L233">
        <f t="shared" si="24"/>
        <v>7451.7459921352074</v>
      </c>
      <c r="M233">
        <f t="shared" si="25"/>
        <v>-1095.2540078647926</v>
      </c>
      <c r="N233">
        <f t="shared" si="26"/>
        <v>1095.2540078647926</v>
      </c>
      <c r="O233" s="8">
        <f t="shared" si="27"/>
        <v>0.12814484706502779</v>
      </c>
      <c r="P233">
        <v>942</v>
      </c>
      <c r="Q233">
        <f t="shared" si="28"/>
        <v>78858.288566265066</v>
      </c>
      <c r="R233">
        <f t="shared" si="29"/>
        <v>16956</v>
      </c>
      <c r="S233">
        <f t="shared" si="30"/>
        <v>-2190.5080157295852</v>
      </c>
      <c r="T233">
        <f t="shared" si="31"/>
        <v>4798325.3669755645</v>
      </c>
    </row>
    <row r="234" spans="1:20" x14ac:dyDescent="0.35">
      <c r="A234" s="1">
        <v>41148</v>
      </c>
      <c r="B234">
        <v>6839</v>
      </c>
      <c r="C234">
        <v>8547</v>
      </c>
      <c r="D234">
        <v>0</v>
      </c>
      <c r="E234">
        <v>1</v>
      </c>
      <c r="F234">
        <v>0</v>
      </c>
      <c r="G234">
        <v>0</v>
      </c>
      <c r="H234">
        <v>7335.5</v>
      </c>
      <c r="I234">
        <v>4628.5</v>
      </c>
      <c r="J234">
        <v>0</v>
      </c>
      <c r="K234">
        <v>0</v>
      </c>
      <c r="L234">
        <f t="shared" si="24"/>
        <v>6476.9505846509001</v>
      </c>
      <c r="M234">
        <f t="shared" si="25"/>
        <v>-362.04941534909995</v>
      </c>
      <c r="N234">
        <f t="shared" si="26"/>
        <v>362.04941534909995</v>
      </c>
      <c r="O234" s="8">
        <f t="shared" si="27"/>
        <v>5.2938940685641166E-2</v>
      </c>
      <c r="P234">
        <v>489</v>
      </c>
      <c r="Q234">
        <f t="shared" si="28"/>
        <v>26067.557905135196</v>
      </c>
      <c r="R234">
        <f t="shared" si="29"/>
        <v>8802</v>
      </c>
      <c r="S234">
        <f t="shared" si="30"/>
        <v>-724.09883069819989</v>
      </c>
      <c r="T234">
        <f t="shared" si="31"/>
        <v>524319.11661850032</v>
      </c>
    </row>
    <row r="235" spans="1:20" x14ac:dyDescent="0.35">
      <c r="A235" s="1">
        <v>41149</v>
      </c>
      <c r="B235">
        <v>6209</v>
      </c>
      <c r="C235">
        <v>6839</v>
      </c>
      <c r="D235">
        <v>0</v>
      </c>
      <c r="E235">
        <v>0</v>
      </c>
      <c r="F235">
        <v>0</v>
      </c>
      <c r="G235">
        <v>0</v>
      </c>
      <c r="H235">
        <v>8072.333333333333</v>
      </c>
      <c r="I235">
        <v>4628.5</v>
      </c>
      <c r="J235">
        <v>0</v>
      </c>
      <c r="K235">
        <v>0</v>
      </c>
      <c r="L235">
        <f t="shared" si="24"/>
        <v>6695.077813404986</v>
      </c>
      <c r="M235">
        <f t="shared" si="25"/>
        <v>486.07781340498605</v>
      </c>
      <c r="N235">
        <f t="shared" si="26"/>
        <v>486.07781340498605</v>
      </c>
      <c r="O235" s="8">
        <f t="shared" si="27"/>
        <v>7.8286006346430348E-2</v>
      </c>
      <c r="P235">
        <v>1543</v>
      </c>
      <c r="Q235">
        <f t="shared" si="28"/>
        <v>8749.4006412897488</v>
      </c>
      <c r="R235">
        <f t="shared" si="29"/>
        <v>27774</v>
      </c>
      <c r="S235">
        <f t="shared" si="30"/>
        <v>486.07781340498605</v>
      </c>
      <c r="T235">
        <f t="shared" si="31"/>
        <v>236271.64068457243</v>
      </c>
    </row>
    <row r="236" spans="1:20" x14ac:dyDescent="0.35">
      <c r="A236" s="1">
        <v>41150</v>
      </c>
      <c r="B236">
        <v>6414</v>
      </c>
      <c r="C236">
        <v>6209</v>
      </c>
      <c r="D236">
        <v>0</v>
      </c>
      <c r="E236">
        <v>0</v>
      </c>
      <c r="F236">
        <v>0</v>
      </c>
      <c r="G236">
        <v>0</v>
      </c>
      <c r="H236">
        <v>7198.333333333333</v>
      </c>
      <c r="I236">
        <v>4628.5</v>
      </c>
      <c r="J236">
        <v>1</v>
      </c>
      <c r="K236">
        <v>0</v>
      </c>
      <c r="L236">
        <f t="shared" si="24"/>
        <v>6400.9021804207587</v>
      </c>
      <c r="M236">
        <f t="shared" si="25"/>
        <v>-13.097819579241332</v>
      </c>
      <c r="N236">
        <f t="shared" si="26"/>
        <v>13.097819579241332</v>
      </c>
      <c r="O236" s="8">
        <f t="shared" si="27"/>
        <v>2.042067287066001E-3</v>
      </c>
      <c r="P236">
        <v>1461</v>
      </c>
      <c r="Q236">
        <f t="shared" si="28"/>
        <v>943.04300970537588</v>
      </c>
      <c r="R236">
        <f t="shared" si="29"/>
        <v>26298</v>
      </c>
      <c r="S236">
        <f t="shared" si="30"/>
        <v>-26.195639158482663</v>
      </c>
      <c r="T236">
        <f t="shared" si="31"/>
        <v>686.21151092143032</v>
      </c>
    </row>
    <row r="237" spans="1:20" x14ac:dyDescent="0.35">
      <c r="A237" s="1">
        <v>41151</v>
      </c>
      <c r="B237">
        <v>7412</v>
      </c>
      <c r="C237">
        <v>6414</v>
      </c>
      <c r="D237">
        <v>0</v>
      </c>
      <c r="E237">
        <v>0</v>
      </c>
      <c r="F237">
        <v>1</v>
      </c>
      <c r="G237">
        <v>0</v>
      </c>
      <c r="H237">
        <v>6487.333333333333</v>
      </c>
      <c r="I237">
        <v>8932</v>
      </c>
      <c r="J237">
        <v>1</v>
      </c>
      <c r="K237">
        <v>0</v>
      </c>
      <c r="L237">
        <f t="shared" si="24"/>
        <v>7978.0423374517341</v>
      </c>
      <c r="M237">
        <f t="shared" si="25"/>
        <v>566.04233745173406</v>
      </c>
      <c r="N237">
        <f t="shared" si="26"/>
        <v>566.04233745173406</v>
      </c>
      <c r="O237" s="8">
        <f t="shared" si="27"/>
        <v>7.6368367168339724E-2</v>
      </c>
      <c r="P237">
        <v>188</v>
      </c>
      <c r="Q237">
        <f t="shared" si="28"/>
        <v>10188.762074131213</v>
      </c>
      <c r="R237">
        <f t="shared" si="29"/>
        <v>3384</v>
      </c>
      <c r="S237">
        <f t="shared" si="30"/>
        <v>566.04233745173406</v>
      </c>
      <c r="T237">
        <f t="shared" si="31"/>
        <v>320403.92778782279</v>
      </c>
    </row>
    <row r="238" spans="1:20" x14ac:dyDescent="0.35">
      <c r="A238" s="1">
        <v>41152</v>
      </c>
      <c r="B238">
        <v>8691</v>
      </c>
      <c r="C238">
        <v>7412</v>
      </c>
      <c r="D238">
        <v>0</v>
      </c>
      <c r="E238">
        <v>0</v>
      </c>
      <c r="F238">
        <v>0</v>
      </c>
      <c r="G238">
        <v>1</v>
      </c>
      <c r="H238">
        <v>6678.333333333333</v>
      </c>
      <c r="I238">
        <v>4628.5</v>
      </c>
      <c r="J238">
        <v>1</v>
      </c>
      <c r="K238">
        <v>0</v>
      </c>
      <c r="L238">
        <f t="shared" si="24"/>
        <v>6961.687500633835</v>
      </c>
      <c r="M238">
        <f t="shared" si="25"/>
        <v>-1729.312499366165</v>
      </c>
      <c r="N238">
        <f t="shared" si="26"/>
        <v>1729.312499366165</v>
      </c>
      <c r="O238" s="8">
        <f t="shared" si="27"/>
        <v>0.19897739033093603</v>
      </c>
      <c r="P238">
        <v>387</v>
      </c>
      <c r="Q238">
        <f t="shared" si="28"/>
        <v>124510.49995436388</v>
      </c>
      <c r="R238">
        <f t="shared" si="29"/>
        <v>6966</v>
      </c>
      <c r="S238">
        <f t="shared" si="30"/>
        <v>-3458.6249987323299</v>
      </c>
      <c r="T238">
        <f t="shared" si="31"/>
        <v>11962086.881856209</v>
      </c>
    </row>
    <row r="239" spans="1:20" x14ac:dyDescent="0.35">
      <c r="A239" s="1">
        <v>41153</v>
      </c>
      <c r="B239">
        <v>8447</v>
      </c>
      <c r="C239">
        <v>8691</v>
      </c>
      <c r="D239">
        <v>1</v>
      </c>
      <c r="E239">
        <v>0</v>
      </c>
      <c r="F239">
        <v>0</v>
      </c>
      <c r="G239">
        <v>0</v>
      </c>
      <c r="H239">
        <v>7505.666666666667</v>
      </c>
      <c r="I239">
        <v>8831</v>
      </c>
      <c r="J239">
        <v>0</v>
      </c>
      <c r="K239">
        <v>0</v>
      </c>
      <c r="L239">
        <f t="shared" si="24"/>
        <v>8626.6816940567587</v>
      </c>
      <c r="M239">
        <f t="shared" si="25"/>
        <v>179.68169405675872</v>
      </c>
      <c r="N239">
        <f t="shared" si="26"/>
        <v>179.68169405675872</v>
      </c>
      <c r="O239" s="8">
        <f t="shared" si="27"/>
        <v>2.1271657873417629E-2</v>
      </c>
      <c r="P239">
        <v>1113</v>
      </c>
      <c r="Q239">
        <f t="shared" si="28"/>
        <v>3234.2704930216569</v>
      </c>
      <c r="R239">
        <f t="shared" si="29"/>
        <v>20034</v>
      </c>
      <c r="S239">
        <f t="shared" si="30"/>
        <v>179.68169405675872</v>
      </c>
      <c r="T239">
        <f t="shared" si="31"/>
        <v>32285.511179106641</v>
      </c>
    </row>
    <row r="240" spans="1:20" x14ac:dyDescent="0.35">
      <c r="A240" s="1">
        <v>41154</v>
      </c>
      <c r="B240">
        <v>7848</v>
      </c>
      <c r="C240">
        <v>8447</v>
      </c>
      <c r="D240">
        <v>1</v>
      </c>
      <c r="E240">
        <v>0</v>
      </c>
      <c r="F240">
        <v>0</v>
      </c>
      <c r="G240">
        <v>0</v>
      </c>
      <c r="H240">
        <v>8183.333333333333</v>
      </c>
      <c r="I240">
        <v>8547</v>
      </c>
      <c r="J240">
        <v>0</v>
      </c>
      <c r="K240">
        <v>0</v>
      </c>
      <c r="L240">
        <f t="shared" si="24"/>
        <v>8894.609539536048</v>
      </c>
      <c r="M240">
        <f t="shared" si="25"/>
        <v>1046.609539536048</v>
      </c>
      <c r="N240">
        <f t="shared" si="26"/>
        <v>1046.609539536048</v>
      </c>
      <c r="O240" s="8">
        <f t="shared" si="27"/>
        <v>0.1333600330703425</v>
      </c>
      <c r="P240">
        <v>1581</v>
      </c>
      <c r="Q240">
        <f t="shared" si="28"/>
        <v>18838.971711648865</v>
      </c>
      <c r="R240">
        <f t="shared" si="29"/>
        <v>28458</v>
      </c>
      <c r="S240">
        <f t="shared" si="30"/>
        <v>1046.609539536048</v>
      </c>
      <c r="T240">
        <f t="shared" si="31"/>
        <v>1095391.5282478584</v>
      </c>
    </row>
    <row r="241" spans="1:20" x14ac:dyDescent="0.35">
      <c r="A241" s="1">
        <v>41155</v>
      </c>
      <c r="B241">
        <v>5397</v>
      </c>
      <c r="C241">
        <v>7848</v>
      </c>
      <c r="D241">
        <v>0</v>
      </c>
      <c r="E241">
        <v>1</v>
      </c>
      <c r="F241">
        <v>0</v>
      </c>
      <c r="G241">
        <v>0</v>
      </c>
      <c r="H241">
        <v>8328.6666666666661</v>
      </c>
      <c r="I241">
        <v>6839</v>
      </c>
      <c r="J241">
        <v>0</v>
      </c>
      <c r="K241">
        <v>0</v>
      </c>
      <c r="L241">
        <f t="shared" si="24"/>
        <v>7561.6016219361545</v>
      </c>
      <c r="M241">
        <f t="shared" si="25"/>
        <v>2164.6016219361545</v>
      </c>
      <c r="N241">
        <f t="shared" si="26"/>
        <v>2164.6016219361545</v>
      </c>
      <c r="O241" s="8">
        <f t="shared" si="27"/>
        <v>0.40107497163908734</v>
      </c>
      <c r="P241">
        <v>2340</v>
      </c>
      <c r="Q241">
        <f t="shared" si="28"/>
        <v>38962.829194850783</v>
      </c>
      <c r="R241">
        <f t="shared" si="29"/>
        <v>42120</v>
      </c>
      <c r="S241">
        <f t="shared" si="30"/>
        <v>2164.6016219361545</v>
      </c>
      <c r="T241">
        <f t="shared" si="31"/>
        <v>4685500.181688631</v>
      </c>
    </row>
    <row r="242" spans="1:20" x14ac:dyDescent="0.35">
      <c r="A242" s="1">
        <v>41156</v>
      </c>
      <c r="B242">
        <v>5752</v>
      </c>
      <c r="C242">
        <v>5397</v>
      </c>
      <c r="D242">
        <v>0</v>
      </c>
      <c r="E242">
        <v>0</v>
      </c>
      <c r="F242">
        <v>0</v>
      </c>
      <c r="G242">
        <v>0</v>
      </c>
      <c r="H242">
        <v>7230.666666666667</v>
      </c>
      <c r="I242">
        <v>6209</v>
      </c>
      <c r="J242">
        <v>0</v>
      </c>
      <c r="K242">
        <v>0</v>
      </c>
      <c r="L242">
        <f t="shared" si="24"/>
        <v>6511.056963191837</v>
      </c>
      <c r="M242">
        <f t="shared" si="25"/>
        <v>759.05696319183699</v>
      </c>
      <c r="N242">
        <f t="shared" si="26"/>
        <v>759.05696319183699</v>
      </c>
      <c r="O242" s="8">
        <f t="shared" si="27"/>
        <v>0.1319640061181914</v>
      </c>
      <c r="P242">
        <v>1289</v>
      </c>
      <c r="Q242">
        <f t="shared" si="28"/>
        <v>13663.025337453066</v>
      </c>
      <c r="R242">
        <f t="shared" si="29"/>
        <v>23202</v>
      </c>
      <c r="S242">
        <f t="shared" si="30"/>
        <v>759.05696319183699</v>
      </c>
      <c r="T242">
        <f t="shared" si="31"/>
        <v>576167.47337001376</v>
      </c>
    </row>
    <row r="243" spans="1:20" x14ac:dyDescent="0.35">
      <c r="A243" s="1">
        <v>41157</v>
      </c>
      <c r="B243">
        <v>5373</v>
      </c>
      <c r="C243">
        <v>5752</v>
      </c>
      <c r="D243">
        <v>0</v>
      </c>
      <c r="E243">
        <v>0</v>
      </c>
      <c r="F243">
        <v>0</v>
      </c>
      <c r="G243">
        <v>0</v>
      </c>
      <c r="H243">
        <v>6332.333333333333</v>
      </c>
      <c r="I243">
        <v>6414</v>
      </c>
      <c r="J243">
        <v>0</v>
      </c>
      <c r="K243">
        <v>0</v>
      </c>
      <c r="L243">
        <f t="shared" si="24"/>
        <v>6111.7305456926106</v>
      </c>
      <c r="M243">
        <f t="shared" si="25"/>
        <v>738.73054569261058</v>
      </c>
      <c r="N243">
        <f t="shared" si="26"/>
        <v>738.73054569261058</v>
      </c>
      <c r="O243" s="8">
        <f t="shared" si="27"/>
        <v>0.13748939990556683</v>
      </c>
      <c r="P243">
        <v>2262</v>
      </c>
      <c r="Q243">
        <f t="shared" si="28"/>
        <v>13297.14982246699</v>
      </c>
      <c r="R243">
        <f t="shared" si="29"/>
        <v>40716</v>
      </c>
      <c r="S243">
        <f t="shared" si="30"/>
        <v>738.73054569261058</v>
      </c>
      <c r="T243">
        <f t="shared" si="31"/>
        <v>545722.81913930224</v>
      </c>
    </row>
    <row r="244" spans="1:20" x14ac:dyDescent="0.35">
      <c r="A244" s="1">
        <v>41158</v>
      </c>
      <c r="B244">
        <v>5436</v>
      </c>
      <c r="C244">
        <v>5373</v>
      </c>
      <c r="D244">
        <v>0</v>
      </c>
      <c r="E244">
        <v>0</v>
      </c>
      <c r="F244">
        <v>1</v>
      </c>
      <c r="G244">
        <v>0</v>
      </c>
      <c r="H244">
        <v>5507.333333333333</v>
      </c>
      <c r="I244">
        <v>7412</v>
      </c>
      <c r="J244">
        <v>0</v>
      </c>
      <c r="K244">
        <v>0</v>
      </c>
      <c r="L244">
        <f t="shared" si="24"/>
        <v>6643.5163709281032</v>
      </c>
      <c r="M244">
        <f t="shared" si="25"/>
        <v>1207.5163709281032</v>
      </c>
      <c r="N244">
        <f t="shared" si="26"/>
        <v>1207.5163709281032</v>
      </c>
      <c r="O244" s="8">
        <f t="shared" si="27"/>
        <v>0.222133254401785</v>
      </c>
      <c r="P244">
        <v>2233</v>
      </c>
      <c r="Q244">
        <f t="shared" si="28"/>
        <v>21735.29467670586</v>
      </c>
      <c r="R244">
        <f t="shared" si="29"/>
        <v>40194</v>
      </c>
      <c r="S244">
        <f t="shared" si="30"/>
        <v>1207.5163709281032</v>
      </c>
      <c r="T244">
        <f t="shared" si="31"/>
        <v>1458095.7860593766</v>
      </c>
    </row>
    <row r="245" spans="1:20" x14ac:dyDescent="0.35">
      <c r="A245" s="1">
        <v>41159</v>
      </c>
      <c r="B245">
        <v>7263</v>
      </c>
      <c r="C245">
        <v>5436</v>
      </c>
      <c r="D245">
        <v>0</v>
      </c>
      <c r="E245">
        <v>0</v>
      </c>
      <c r="F245">
        <v>0</v>
      </c>
      <c r="G245">
        <v>1</v>
      </c>
      <c r="H245">
        <v>5520.333333333333</v>
      </c>
      <c r="I245">
        <v>8691</v>
      </c>
      <c r="J245">
        <v>0</v>
      </c>
      <c r="K245">
        <v>0</v>
      </c>
      <c r="L245">
        <f t="shared" si="24"/>
        <v>6976.5838349411206</v>
      </c>
      <c r="M245">
        <f t="shared" si="25"/>
        <v>-286.41616505887941</v>
      </c>
      <c r="N245">
        <f t="shared" si="26"/>
        <v>286.41616505887941</v>
      </c>
      <c r="O245" s="8">
        <f t="shared" si="27"/>
        <v>3.9434966963910148E-2</v>
      </c>
      <c r="P245">
        <v>603</v>
      </c>
      <c r="Q245">
        <f t="shared" si="28"/>
        <v>20621.963884239318</v>
      </c>
      <c r="R245">
        <f t="shared" si="29"/>
        <v>10854</v>
      </c>
      <c r="S245">
        <f t="shared" si="30"/>
        <v>-572.83233011775883</v>
      </c>
      <c r="T245">
        <f t="shared" si="31"/>
        <v>328136.878428141</v>
      </c>
    </row>
    <row r="246" spans="1:20" x14ac:dyDescent="0.35">
      <c r="A246" s="1">
        <v>41160</v>
      </c>
      <c r="B246">
        <v>7986</v>
      </c>
      <c r="C246">
        <v>7263</v>
      </c>
      <c r="D246">
        <v>1</v>
      </c>
      <c r="E246">
        <v>0</v>
      </c>
      <c r="F246">
        <v>0</v>
      </c>
      <c r="G246">
        <v>0</v>
      </c>
      <c r="H246">
        <v>6024</v>
      </c>
      <c r="I246">
        <v>8447</v>
      </c>
      <c r="J246">
        <v>0</v>
      </c>
      <c r="K246">
        <v>0</v>
      </c>
      <c r="L246">
        <f t="shared" si="24"/>
        <v>7545.6146077754474</v>
      </c>
      <c r="M246">
        <f t="shared" si="25"/>
        <v>-440.38539222455256</v>
      </c>
      <c r="N246">
        <f t="shared" si="26"/>
        <v>440.38539222455256</v>
      </c>
      <c r="O246" s="8">
        <f t="shared" si="27"/>
        <v>5.5144677213192154E-2</v>
      </c>
      <c r="P246">
        <v>980</v>
      </c>
      <c r="Q246">
        <f t="shared" si="28"/>
        <v>31707.748240167784</v>
      </c>
      <c r="R246">
        <f t="shared" si="29"/>
        <v>17640</v>
      </c>
      <c r="S246">
        <f t="shared" si="30"/>
        <v>-880.77078444910512</v>
      </c>
      <c r="T246">
        <f t="shared" si="31"/>
        <v>775757.17473909201</v>
      </c>
    </row>
    <row r="247" spans="1:20" x14ac:dyDescent="0.35">
      <c r="A247" s="1">
        <v>41161</v>
      </c>
      <c r="B247">
        <v>7444</v>
      </c>
      <c r="C247">
        <v>7986</v>
      </c>
      <c r="D247">
        <v>1</v>
      </c>
      <c r="E247">
        <v>0</v>
      </c>
      <c r="F247">
        <v>0</v>
      </c>
      <c r="G247">
        <v>0</v>
      </c>
      <c r="H247">
        <v>6895</v>
      </c>
      <c r="I247">
        <v>7848</v>
      </c>
      <c r="J247">
        <v>0</v>
      </c>
      <c r="K247">
        <v>0</v>
      </c>
      <c r="L247">
        <f t="shared" si="24"/>
        <v>7939.2105134052917</v>
      </c>
      <c r="M247">
        <f t="shared" si="25"/>
        <v>495.21051340529175</v>
      </c>
      <c r="N247">
        <f t="shared" si="26"/>
        <v>495.21051340529175</v>
      </c>
      <c r="O247" s="8">
        <f t="shared" si="27"/>
        <v>6.6524786862613081E-2</v>
      </c>
      <c r="P247">
        <v>1321</v>
      </c>
      <c r="Q247">
        <f t="shared" si="28"/>
        <v>8913.7892412952515</v>
      </c>
      <c r="R247">
        <f t="shared" si="29"/>
        <v>23778</v>
      </c>
      <c r="S247">
        <f t="shared" si="30"/>
        <v>495.21051340529175</v>
      </c>
      <c r="T247">
        <f t="shared" si="31"/>
        <v>245233.45258713263</v>
      </c>
    </row>
    <row r="248" spans="1:20" x14ac:dyDescent="0.35">
      <c r="A248" s="1">
        <v>41162</v>
      </c>
      <c r="B248">
        <v>5029</v>
      </c>
      <c r="C248">
        <v>7444</v>
      </c>
      <c r="D248">
        <v>0</v>
      </c>
      <c r="E248">
        <v>1</v>
      </c>
      <c r="F248">
        <v>0</v>
      </c>
      <c r="G248">
        <v>0</v>
      </c>
      <c r="H248">
        <v>7564.333333333333</v>
      </c>
      <c r="I248">
        <v>5397</v>
      </c>
      <c r="J248">
        <v>0</v>
      </c>
      <c r="K248">
        <v>0</v>
      </c>
      <c r="L248">
        <f t="shared" si="24"/>
        <v>6695.0647841360897</v>
      </c>
      <c r="M248">
        <f t="shared" si="25"/>
        <v>1666.0647841360897</v>
      </c>
      <c r="N248">
        <f t="shared" si="26"/>
        <v>1666.0647841360897</v>
      </c>
      <c r="O248" s="8">
        <f t="shared" si="27"/>
        <v>0.33129146632254713</v>
      </c>
      <c r="P248">
        <v>1989</v>
      </c>
      <c r="Q248">
        <f t="shared" si="28"/>
        <v>29989.166114449614</v>
      </c>
      <c r="R248">
        <f t="shared" si="29"/>
        <v>35802</v>
      </c>
      <c r="S248">
        <f t="shared" si="30"/>
        <v>1666.0647841360897</v>
      </c>
      <c r="T248">
        <f t="shared" si="31"/>
        <v>2775771.8649384351</v>
      </c>
    </row>
    <row r="249" spans="1:20" x14ac:dyDescent="0.35">
      <c r="A249" s="1">
        <v>41163</v>
      </c>
      <c r="B249">
        <v>5327</v>
      </c>
      <c r="C249">
        <v>5029</v>
      </c>
      <c r="D249">
        <v>0</v>
      </c>
      <c r="E249">
        <v>0</v>
      </c>
      <c r="F249">
        <v>0</v>
      </c>
      <c r="G249">
        <v>0</v>
      </c>
      <c r="H249">
        <v>6819.666666666667</v>
      </c>
      <c r="I249">
        <v>5752</v>
      </c>
      <c r="J249">
        <v>0</v>
      </c>
      <c r="K249">
        <v>0</v>
      </c>
      <c r="L249">
        <f t="shared" si="24"/>
        <v>6116.9266607334566</v>
      </c>
      <c r="M249">
        <f t="shared" si="25"/>
        <v>789.92666073345663</v>
      </c>
      <c r="N249">
        <f t="shared" si="26"/>
        <v>789.92666073345663</v>
      </c>
      <c r="O249" s="8">
        <f t="shared" si="27"/>
        <v>0.14828734010389649</v>
      </c>
      <c r="P249">
        <v>1892</v>
      </c>
      <c r="Q249">
        <f t="shared" si="28"/>
        <v>14218.679893202219</v>
      </c>
      <c r="R249">
        <f t="shared" si="29"/>
        <v>34056</v>
      </c>
      <c r="S249">
        <f t="shared" si="30"/>
        <v>789.92666073345663</v>
      </c>
      <c r="T249">
        <f t="shared" si="31"/>
        <v>623984.12933750951</v>
      </c>
    </row>
    <row r="250" spans="1:20" x14ac:dyDescent="0.35">
      <c r="A250" s="1">
        <v>41164</v>
      </c>
      <c r="B250">
        <v>5012</v>
      </c>
      <c r="C250">
        <v>5327</v>
      </c>
      <c r="D250">
        <v>0</v>
      </c>
      <c r="E250">
        <v>0</v>
      </c>
      <c r="F250">
        <v>0</v>
      </c>
      <c r="G250">
        <v>0</v>
      </c>
      <c r="H250">
        <v>5933.333333333333</v>
      </c>
      <c r="I250">
        <v>5373</v>
      </c>
      <c r="J250">
        <v>0</v>
      </c>
      <c r="K250">
        <v>0</v>
      </c>
      <c r="L250">
        <f t="shared" si="24"/>
        <v>5555.7242772916652</v>
      </c>
      <c r="M250">
        <f t="shared" si="25"/>
        <v>543.7242772916652</v>
      </c>
      <c r="N250">
        <f t="shared" si="26"/>
        <v>543.7242772916652</v>
      </c>
      <c r="O250" s="8">
        <f t="shared" si="27"/>
        <v>0.10848449267591086</v>
      </c>
      <c r="P250">
        <v>2102</v>
      </c>
      <c r="Q250">
        <f t="shared" si="28"/>
        <v>9787.0369912499737</v>
      </c>
      <c r="R250">
        <f t="shared" si="29"/>
        <v>37836</v>
      </c>
      <c r="S250">
        <f t="shared" si="30"/>
        <v>543.7242772916652</v>
      </c>
      <c r="T250">
        <f t="shared" si="31"/>
        <v>295636.08971634362</v>
      </c>
    </row>
    <row r="251" spans="1:20" x14ac:dyDescent="0.35">
      <c r="A251" s="1">
        <v>41165</v>
      </c>
      <c r="B251">
        <v>6084</v>
      </c>
      <c r="C251">
        <v>5012</v>
      </c>
      <c r="D251">
        <v>0</v>
      </c>
      <c r="E251">
        <v>0</v>
      </c>
      <c r="F251">
        <v>1</v>
      </c>
      <c r="G251">
        <v>0</v>
      </c>
      <c r="H251">
        <v>5122.666666666667</v>
      </c>
      <c r="I251">
        <v>5436</v>
      </c>
      <c r="J251">
        <v>0</v>
      </c>
      <c r="K251">
        <v>0</v>
      </c>
      <c r="L251">
        <f t="shared" si="24"/>
        <v>5842.7590452198265</v>
      </c>
      <c r="M251">
        <f t="shared" si="25"/>
        <v>-241.24095478017352</v>
      </c>
      <c r="N251">
        <f t="shared" si="26"/>
        <v>241.24095478017352</v>
      </c>
      <c r="O251" s="8">
        <f t="shared" si="27"/>
        <v>3.9651701969127796E-2</v>
      </c>
      <c r="P251">
        <v>1186</v>
      </c>
      <c r="Q251">
        <f t="shared" si="28"/>
        <v>17369.348744172494</v>
      </c>
      <c r="R251">
        <f t="shared" si="29"/>
        <v>21348</v>
      </c>
      <c r="S251">
        <f t="shared" si="30"/>
        <v>-482.48190956034705</v>
      </c>
      <c r="T251">
        <f t="shared" si="31"/>
        <v>232788.7930529989</v>
      </c>
    </row>
    <row r="252" spans="1:20" x14ac:dyDescent="0.35">
      <c r="A252" s="1">
        <v>41166</v>
      </c>
      <c r="B252">
        <v>6172</v>
      </c>
      <c r="C252">
        <v>6084</v>
      </c>
      <c r="D252">
        <v>0</v>
      </c>
      <c r="E252">
        <v>0</v>
      </c>
      <c r="F252">
        <v>0</v>
      </c>
      <c r="G252">
        <v>1</v>
      </c>
      <c r="H252">
        <v>5474.333333333333</v>
      </c>
      <c r="I252">
        <v>7263</v>
      </c>
      <c r="J252">
        <v>0</v>
      </c>
      <c r="K252">
        <v>0</v>
      </c>
      <c r="L252">
        <f t="shared" si="24"/>
        <v>6625.9742643391746</v>
      </c>
      <c r="M252">
        <f t="shared" si="25"/>
        <v>453.97426433917462</v>
      </c>
      <c r="N252">
        <f t="shared" si="26"/>
        <v>453.97426433917462</v>
      </c>
      <c r="O252" s="8">
        <f t="shared" si="27"/>
        <v>7.3553834144389929E-2</v>
      </c>
      <c r="P252">
        <v>1219</v>
      </c>
      <c r="Q252">
        <f t="shared" si="28"/>
        <v>8171.5367581051432</v>
      </c>
      <c r="R252">
        <f t="shared" si="29"/>
        <v>21942</v>
      </c>
      <c r="S252">
        <f t="shared" si="30"/>
        <v>453.97426433917462</v>
      </c>
      <c r="T252">
        <f t="shared" si="31"/>
        <v>206092.63268229479</v>
      </c>
    </row>
    <row r="253" spans="1:20" x14ac:dyDescent="0.35">
      <c r="A253" s="1">
        <v>41167</v>
      </c>
      <c r="B253">
        <v>7222</v>
      </c>
      <c r="C253">
        <v>6172</v>
      </c>
      <c r="D253">
        <v>1</v>
      </c>
      <c r="E253">
        <v>0</v>
      </c>
      <c r="F253">
        <v>0</v>
      </c>
      <c r="G253">
        <v>0</v>
      </c>
      <c r="H253">
        <v>5756</v>
      </c>
      <c r="I253">
        <v>7986</v>
      </c>
      <c r="J253">
        <v>0</v>
      </c>
      <c r="K253">
        <v>0</v>
      </c>
      <c r="L253">
        <f t="shared" si="24"/>
        <v>7149.5658063853962</v>
      </c>
      <c r="M253">
        <f t="shared" si="25"/>
        <v>-72.434193614603828</v>
      </c>
      <c r="N253">
        <f t="shared" si="26"/>
        <v>72.434193614603828</v>
      </c>
      <c r="O253" s="8">
        <f t="shared" si="27"/>
        <v>1.0029658489975606E-2</v>
      </c>
      <c r="P253">
        <v>1451</v>
      </c>
      <c r="Q253">
        <f t="shared" si="28"/>
        <v>5215.2619402514756</v>
      </c>
      <c r="R253">
        <f t="shared" si="29"/>
        <v>26118</v>
      </c>
      <c r="S253">
        <f t="shared" si="30"/>
        <v>-144.86838722920766</v>
      </c>
      <c r="T253">
        <f t="shared" si="31"/>
        <v>20986.849618391654</v>
      </c>
    </row>
    <row r="254" spans="1:20" x14ac:dyDescent="0.35">
      <c r="A254" s="1">
        <v>41168</v>
      </c>
      <c r="B254">
        <v>6819</v>
      </c>
      <c r="C254">
        <v>7222</v>
      </c>
      <c r="D254">
        <v>1</v>
      </c>
      <c r="E254">
        <v>0</v>
      </c>
      <c r="F254">
        <v>0</v>
      </c>
      <c r="G254">
        <v>0</v>
      </c>
      <c r="H254">
        <v>6492.666666666667</v>
      </c>
      <c r="I254">
        <v>7444</v>
      </c>
      <c r="J254">
        <v>0</v>
      </c>
      <c r="K254">
        <v>0</v>
      </c>
      <c r="L254">
        <f t="shared" si="24"/>
        <v>7520.9471563723973</v>
      </c>
      <c r="M254">
        <f t="shared" si="25"/>
        <v>701.94715637239733</v>
      </c>
      <c r="N254">
        <f t="shared" si="26"/>
        <v>701.94715637239733</v>
      </c>
      <c r="O254" s="8">
        <f t="shared" si="27"/>
        <v>0.1029398968136673</v>
      </c>
      <c r="P254">
        <v>1712</v>
      </c>
      <c r="Q254">
        <f t="shared" si="28"/>
        <v>12635.048814703152</v>
      </c>
      <c r="R254">
        <f t="shared" si="29"/>
        <v>30816</v>
      </c>
      <c r="S254">
        <f t="shared" si="30"/>
        <v>701.94715637239733</v>
      </c>
      <c r="T254">
        <f t="shared" si="31"/>
        <v>492729.81033929484</v>
      </c>
    </row>
    <row r="255" spans="1:20" x14ac:dyDescent="0.35">
      <c r="A255" s="1">
        <v>41169</v>
      </c>
      <c r="B255">
        <v>5059</v>
      </c>
      <c r="C255">
        <v>6819</v>
      </c>
      <c r="D255">
        <v>0</v>
      </c>
      <c r="E255">
        <v>1</v>
      </c>
      <c r="F255">
        <v>0</v>
      </c>
      <c r="G255">
        <v>0</v>
      </c>
      <c r="H255">
        <v>6737.666666666667</v>
      </c>
      <c r="I255">
        <v>5029</v>
      </c>
      <c r="J255">
        <v>0</v>
      </c>
      <c r="K255">
        <v>0</v>
      </c>
      <c r="L255">
        <f t="shared" si="24"/>
        <v>6068.1191940109329</v>
      </c>
      <c r="M255">
        <f t="shared" si="25"/>
        <v>1009.1191940109329</v>
      </c>
      <c r="N255">
        <f t="shared" si="26"/>
        <v>1009.1191940109329</v>
      </c>
      <c r="O255" s="8">
        <f t="shared" si="27"/>
        <v>0.19947009171989186</v>
      </c>
      <c r="P255">
        <v>1575</v>
      </c>
      <c r="Q255">
        <f t="shared" si="28"/>
        <v>18164.145492196792</v>
      </c>
      <c r="R255">
        <f t="shared" si="29"/>
        <v>28350</v>
      </c>
      <c r="S255">
        <f t="shared" si="30"/>
        <v>1009.1191940109329</v>
      </c>
      <c r="T255">
        <f t="shared" si="31"/>
        <v>1018321.5477212749</v>
      </c>
    </row>
    <row r="256" spans="1:20" x14ac:dyDescent="0.35">
      <c r="A256" s="1">
        <v>41170</v>
      </c>
      <c r="B256">
        <v>4676</v>
      </c>
      <c r="C256">
        <v>5059</v>
      </c>
      <c r="D256">
        <v>0</v>
      </c>
      <c r="E256">
        <v>0</v>
      </c>
      <c r="F256">
        <v>0</v>
      </c>
      <c r="G256">
        <v>0</v>
      </c>
      <c r="H256">
        <v>6366.666666666667</v>
      </c>
      <c r="I256">
        <v>5327</v>
      </c>
      <c r="J256">
        <v>0</v>
      </c>
      <c r="K256">
        <v>0</v>
      </c>
      <c r="L256">
        <f t="shared" si="24"/>
        <v>5752.3779368576743</v>
      </c>
      <c r="M256">
        <f t="shared" si="25"/>
        <v>1076.3779368576743</v>
      </c>
      <c r="N256">
        <f t="shared" si="26"/>
        <v>1076.3779368576743</v>
      </c>
      <c r="O256" s="8">
        <f t="shared" si="27"/>
        <v>0.23019203097897226</v>
      </c>
      <c r="P256">
        <v>2240</v>
      </c>
      <c r="Q256">
        <f t="shared" si="28"/>
        <v>19374.802863438137</v>
      </c>
      <c r="R256">
        <f t="shared" si="29"/>
        <v>40320</v>
      </c>
      <c r="S256">
        <f t="shared" si="30"/>
        <v>1076.3779368576743</v>
      </c>
      <c r="T256">
        <f t="shared" si="31"/>
        <v>1158589.4629539833</v>
      </c>
    </row>
    <row r="257" spans="1:20" x14ac:dyDescent="0.35">
      <c r="A257" s="1">
        <v>41171</v>
      </c>
      <c r="B257">
        <v>3000</v>
      </c>
      <c r="C257">
        <v>4676</v>
      </c>
      <c r="D257">
        <v>0</v>
      </c>
      <c r="E257">
        <v>0</v>
      </c>
      <c r="F257">
        <v>0</v>
      </c>
      <c r="G257">
        <v>0</v>
      </c>
      <c r="H257">
        <v>5518</v>
      </c>
      <c r="I257">
        <v>5012</v>
      </c>
      <c r="J257">
        <v>0</v>
      </c>
      <c r="K257">
        <v>0</v>
      </c>
      <c r="L257">
        <f t="shared" si="24"/>
        <v>5154.6868602413761</v>
      </c>
      <c r="M257">
        <f t="shared" si="25"/>
        <v>2154.6868602413761</v>
      </c>
      <c r="N257">
        <f t="shared" si="26"/>
        <v>2154.6868602413761</v>
      </c>
      <c r="O257" s="8">
        <f t="shared" si="27"/>
        <v>0.718228953413792</v>
      </c>
      <c r="P257">
        <v>272</v>
      </c>
      <c r="Q257">
        <f t="shared" si="28"/>
        <v>38784.363484344765</v>
      </c>
      <c r="R257">
        <f t="shared" si="29"/>
        <v>4896</v>
      </c>
      <c r="S257">
        <f t="shared" si="30"/>
        <v>2154.6868602413761</v>
      </c>
      <c r="T257">
        <f t="shared" si="31"/>
        <v>4642675.4656968396</v>
      </c>
    </row>
    <row r="258" spans="1:20" x14ac:dyDescent="0.35">
      <c r="A258" s="1">
        <v>41172</v>
      </c>
      <c r="B258">
        <v>5739</v>
      </c>
      <c r="C258">
        <v>3000</v>
      </c>
      <c r="D258">
        <v>0</v>
      </c>
      <c r="E258">
        <v>0</v>
      </c>
      <c r="F258">
        <v>1</v>
      </c>
      <c r="G258">
        <v>0</v>
      </c>
      <c r="H258">
        <v>4245</v>
      </c>
      <c r="I258">
        <v>6084</v>
      </c>
      <c r="J258">
        <v>0</v>
      </c>
      <c r="K258">
        <v>0</v>
      </c>
      <c r="L258">
        <f t="shared" ref="L258:L321" si="32">$W$2+SUMPRODUCT(C258:K258,$X$2:$AF$2)</f>
        <v>5317.0674818532298</v>
      </c>
      <c r="M258">
        <f t="shared" ref="M258:M321" si="33">L258-B258</f>
        <v>-421.93251814677024</v>
      </c>
      <c r="N258">
        <f t="shared" ref="N258:N321" si="34">ABS(L258-B258)</f>
        <v>421.93251814677024</v>
      </c>
      <c r="O258" s="8">
        <f t="shared" ref="O258:O321" si="35">N258/B258</f>
        <v>7.3520215742598052E-2</v>
      </c>
      <c r="P258">
        <v>1134</v>
      </c>
      <c r="Q258">
        <f t="shared" si="28"/>
        <v>30379.141306567457</v>
      </c>
      <c r="R258">
        <f t="shared" si="29"/>
        <v>20412</v>
      </c>
      <c r="S258">
        <f t="shared" si="30"/>
        <v>-843.86503629354047</v>
      </c>
      <c r="T258">
        <f t="shared" si="31"/>
        <v>712108.19947869843</v>
      </c>
    </row>
    <row r="259" spans="1:20" x14ac:dyDescent="0.35">
      <c r="A259" s="1">
        <v>41173</v>
      </c>
      <c r="B259">
        <v>4628.5</v>
      </c>
      <c r="C259">
        <v>5739</v>
      </c>
      <c r="D259">
        <v>0</v>
      </c>
      <c r="E259">
        <v>0</v>
      </c>
      <c r="F259">
        <v>0</v>
      </c>
      <c r="G259">
        <v>1</v>
      </c>
      <c r="H259">
        <v>4471.666666666667</v>
      </c>
      <c r="I259">
        <v>6172</v>
      </c>
      <c r="J259">
        <v>0</v>
      </c>
      <c r="K259">
        <v>0</v>
      </c>
      <c r="L259">
        <f t="shared" si="32"/>
        <v>5732.0044099442212</v>
      </c>
      <c r="M259">
        <f t="shared" si="33"/>
        <v>1103.5044099442212</v>
      </c>
      <c r="N259">
        <f t="shared" si="34"/>
        <v>1103.5044099442212</v>
      </c>
      <c r="O259" s="8">
        <f t="shared" si="35"/>
        <v>0.2384151258386564</v>
      </c>
      <c r="P259">
        <v>4162</v>
      </c>
      <c r="Q259">
        <f t="shared" ref="Q259:Q322" si="36">IF(M259&lt;0,-72*M259,M259*18)</f>
        <v>19863.079378995979</v>
      </c>
      <c r="R259">
        <f t="shared" ref="R259:R322" si="37">P259*18</f>
        <v>74916</v>
      </c>
      <c r="S259">
        <f t="shared" ref="S259:S322" si="38">IF(M259&gt;0,M259,M259*2)</f>
        <v>1103.5044099442212</v>
      </c>
      <c r="T259">
        <f t="shared" ref="T259:T322" si="39">S259^2</f>
        <v>1217721.9827663437</v>
      </c>
    </row>
    <row r="260" spans="1:20" x14ac:dyDescent="0.35">
      <c r="A260" s="1">
        <v>41174</v>
      </c>
      <c r="B260">
        <v>6288</v>
      </c>
      <c r="C260">
        <v>4628.5</v>
      </c>
      <c r="D260">
        <v>1</v>
      </c>
      <c r="E260">
        <v>0</v>
      </c>
      <c r="F260">
        <v>0</v>
      </c>
      <c r="G260">
        <v>0</v>
      </c>
      <c r="H260">
        <v>4455.833333333333</v>
      </c>
      <c r="I260">
        <v>7222</v>
      </c>
      <c r="J260">
        <v>0</v>
      </c>
      <c r="K260">
        <v>0</v>
      </c>
      <c r="L260">
        <f t="shared" si="32"/>
        <v>6050.310556401294</v>
      </c>
      <c r="M260">
        <f t="shared" si="33"/>
        <v>-237.68944359870602</v>
      </c>
      <c r="N260">
        <f t="shared" si="34"/>
        <v>237.68944359870602</v>
      </c>
      <c r="O260" s="8">
        <f t="shared" si="35"/>
        <v>3.7800484032873095E-2</v>
      </c>
      <c r="P260">
        <v>836</v>
      </c>
      <c r="Q260">
        <f t="shared" si="36"/>
        <v>17113.639939106833</v>
      </c>
      <c r="R260">
        <f t="shared" si="37"/>
        <v>15048</v>
      </c>
      <c r="S260">
        <f t="shared" si="38"/>
        <v>-475.37888719741204</v>
      </c>
      <c r="T260">
        <f t="shared" si="39"/>
        <v>225985.0863930498</v>
      </c>
    </row>
    <row r="261" spans="1:20" x14ac:dyDescent="0.35">
      <c r="A261" s="1">
        <v>41175</v>
      </c>
      <c r="B261">
        <v>6844</v>
      </c>
      <c r="C261">
        <v>6288</v>
      </c>
      <c r="D261">
        <v>1</v>
      </c>
      <c r="E261">
        <v>0</v>
      </c>
      <c r="F261">
        <v>0</v>
      </c>
      <c r="G261">
        <v>0</v>
      </c>
      <c r="H261">
        <v>5551.833333333333</v>
      </c>
      <c r="I261">
        <v>6819</v>
      </c>
      <c r="J261">
        <v>0</v>
      </c>
      <c r="K261">
        <v>0</v>
      </c>
      <c r="L261">
        <f t="shared" si="32"/>
        <v>6725.6124952275813</v>
      </c>
      <c r="M261">
        <f t="shared" si="33"/>
        <v>-118.38750477241865</v>
      </c>
      <c r="N261">
        <f t="shared" si="34"/>
        <v>118.38750477241865</v>
      </c>
      <c r="O261" s="8">
        <f t="shared" si="35"/>
        <v>1.7297998943953632E-2</v>
      </c>
      <c r="P261">
        <v>1051</v>
      </c>
      <c r="Q261">
        <f t="shared" si="36"/>
        <v>8523.9003436141429</v>
      </c>
      <c r="R261">
        <f t="shared" si="37"/>
        <v>18918</v>
      </c>
      <c r="S261">
        <f t="shared" si="38"/>
        <v>-236.7750095448373</v>
      </c>
      <c r="T261">
        <f t="shared" si="39"/>
        <v>56062.405144957796</v>
      </c>
    </row>
    <row r="262" spans="1:20" x14ac:dyDescent="0.35">
      <c r="A262" s="1">
        <v>41176</v>
      </c>
      <c r="B262">
        <v>4615</v>
      </c>
      <c r="C262">
        <v>6844</v>
      </c>
      <c r="D262">
        <v>0</v>
      </c>
      <c r="E262">
        <v>1</v>
      </c>
      <c r="F262">
        <v>0</v>
      </c>
      <c r="G262">
        <v>0</v>
      </c>
      <c r="H262">
        <v>5920.166666666667</v>
      </c>
      <c r="I262">
        <v>5059</v>
      </c>
      <c r="J262">
        <v>0</v>
      </c>
      <c r="K262">
        <v>0</v>
      </c>
      <c r="L262">
        <f t="shared" si="32"/>
        <v>5628.3984800633525</v>
      </c>
      <c r="M262">
        <f t="shared" si="33"/>
        <v>1013.3984800633525</v>
      </c>
      <c r="N262">
        <f t="shared" si="34"/>
        <v>1013.3984800633525</v>
      </c>
      <c r="O262" s="8">
        <f t="shared" si="35"/>
        <v>0.2195879696778662</v>
      </c>
      <c r="P262">
        <v>1840</v>
      </c>
      <c r="Q262">
        <f t="shared" si="36"/>
        <v>18241.172641140343</v>
      </c>
      <c r="R262">
        <f t="shared" si="37"/>
        <v>33120</v>
      </c>
      <c r="S262">
        <f t="shared" si="38"/>
        <v>1013.3984800633525</v>
      </c>
      <c r="T262">
        <f t="shared" si="39"/>
        <v>1026976.4793947131</v>
      </c>
    </row>
    <row r="263" spans="1:20" x14ac:dyDescent="0.35">
      <c r="A263" s="1">
        <v>41177</v>
      </c>
      <c r="B263">
        <v>5412</v>
      </c>
      <c r="C263">
        <v>4615</v>
      </c>
      <c r="D263">
        <v>0</v>
      </c>
      <c r="E263">
        <v>0</v>
      </c>
      <c r="F263">
        <v>0</v>
      </c>
      <c r="G263">
        <v>0</v>
      </c>
      <c r="H263">
        <v>5915.666666666667</v>
      </c>
      <c r="I263">
        <v>4676</v>
      </c>
      <c r="J263">
        <v>0</v>
      </c>
      <c r="K263">
        <v>0</v>
      </c>
      <c r="L263">
        <f t="shared" si="32"/>
        <v>5273.9298723455859</v>
      </c>
      <c r="M263">
        <f t="shared" si="33"/>
        <v>-138.07012765441414</v>
      </c>
      <c r="N263">
        <f t="shared" si="34"/>
        <v>138.07012765441414</v>
      </c>
      <c r="O263" s="8">
        <f t="shared" si="35"/>
        <v>2.5511849160091304E-2</v>
      </c>
      <c r="P263">
        <v>2027</v>
      </c>
      <c r="Q263">
        <f t="shared" si="36"/>
        <v>9941.0491911178178</v>
      </c>
      <c r="R263">
        <f t="shared" si="37"/>
        <v>36486</v>
      </c>
      <c r="S263">
        <f t="shared" si="38"/>
        <v>-276.14025530882827</v>
      </c>
      <c r="T263">
        <f t="shared" si="39"/>
        <v>76253.440602024857</v>
      </c>
    </row>
    <row r="264" spans="1:20" x14ac:dyDescent="0.35">
      <c r="A264" s="1">
        <v>41178</v>
      </c>
      <c r="B264">
        <v>5273</v>
      </c>
      <c r="C264">
        <v>5412</v>
      </c>
      <c r="D264">
        <v>0</v>
      </c>
      <c r="E264">
        <v>0</v>
      </c>
      <c r="F264">
        <v>0</v>
      </c>
      <c r="G264">
        <v>0</v>
      </c>
      <c r="H264">
        <v>5623.666666666667</v>
      </c>
      <c r="I264">
        <v>3000</v>
      </c>
      <c r="J264">
        <v>0</v>
      </c>
      <c r="K264">
        <v>0</v>
      </c>
      <c r="L264">
        <f t="shared" si="32"/>
        <v>4735.1970959480295</v>
      </c>
      <c r="M264">
        <f t="shared" si="33"/>
        <v>-537.80290405197047</v>
      </c>
      <c r="N264">
        <f t="shared" si="34"/>
        <v>537.80290405197047</v>
      </c>
      <c r="O264" s="8">
        <f t="shared" si="35"/>
        <v>0.10199182705328474</v>
      </c>
      <c r="P264">
        <v>1856</v>
      </c>
      <c r="Q264">
        <f t="shared" si="36"/>
        <v>38721.809091741874</v>
      </c>
      <c r="R264">
        <f t="shared" si="37"/>
        <v>33408</v>
      </c>
      <c r="S264">
        <f t="shared" si="38"/>
        <v>-1075.6058081039409</v>
      </c>
      <c r="T264">
        <f t="shared" si="39"/>
        <v>1156927.8544269318</v>
      </c>
    </row>
    <row r="265" spans="1:20" x14ac:dyDescent="0.35">
      <c r="A265" s="1">
        <v>41179</v>
      </c>
      <c r="B265">
        <v>4996</v>
      </c>
      <c r="C265">
        <v>5273</v>
      </c>
      <c r="D265">
        <v>0</v>
      </c>
      <c r="E265">
        <v>0</v>
      </c>
      <c r="F265">
        <v>1</v>
      </c>
      <c r="G265">
        <v>0</v>
      </c>
      <c r="H265">
        <v>5100</v>
      </c>
      <c r="I265">
        <v>5739</v>
      </c>
      <c r="J265">
        <v>0</v>
      </c>
      <c r="K265">
        <v>0</v>
      </c>
      <c r="L265">
        <f t="shared" si="32"/>
        <v>5943.1798434748143</v>
      </c>
      <c r="M265">
        <f t="shared" si="33"/>
        <v>947.17984347481433</v>
      </c>
      <c r="N265">
        <f t="shared" si="34"/>
        <v>947.17984347481433</v>
      </c>
      <c r="O265" s="8">
        <f t="shared" si="35"/>
        <v>0.18958763880600768</v>
      </c>
      <c r="P265">
        <v>1961</v>
      </c>
      <c r="Q265">
        <f t="shared" si="36"/>
        <v>17049.237182546658</v>
      </c>
      <c r="R265">
        <f t="shared" si="37"/>
        <v>35298</v>
      </c>
      <c r="S265">
        <f t="shared" si="38"/>
        <v>947.17984347481433</v>
      </c>
      <c r="T265">
        <f t="shared" si="39"/>
        <v>897149.65588497382</v>
      </c>
    </row>
    <row r="266" spans="1:20" x14ac:dyDescent="0.35">
      <c r="A266" s="1">
        <v>41180</v>
      </c>
      <c r="B266">
        <v>5590</v>
      </c>
      <c r="C266">
        <v>4996</v>
      </c>
      <c r="D266">
        <v>0</v>
      </c>
      <c r="E266">
        <v>0</v>
      </c>
      <c r="F266">
        <v>0</v>
      </c>
      <c r="G266">
        <v>1</v>
      </c>
      <c r="H266">
        <v>5227</v>
      </c>
      <c r="I266">
        <v>4628.5</v>
      </c>
      <c r="J266">
        <v>1</v>
      </c>
      <c r="K266">
        <v>0</v>
      </c>
      <c r="L266">
        <f t="shared" si="32"/>
        <v>5895.1443861678717</v>
      </c>
      <c r="M266">
        <f t="shared" si="33"/>
        <v>305.14438616787174</v>
      </c>
      <c r="N266">
        <f t="shared" si="34"/>
        <v>305.14438616787174</v>
      </c>
      <c r="O266" s="8">
        <f t="shared" si="35"/>
        <v>5.458754672054951E-2</v>
      </c>
      <c r="P266">
        <v>835</v>
      </c>
      <c r="Q266">
        <f t="shared" si="36"/>
        <v>5492.5989510216914</v>
      </c>
      <c r="R266">
        <f t="shared" si="37"/>
        <v>15030</v>
      </c>
      <c r="S266">
        <f t="shared" si="38"/>
        <v>305.14438616787174</v>
      </c>
      <c r="T266">
        <f t="shared" si="39"/>
        <v>93113.09640976724</v>
      </c>
    </row>
    <row r="267" spans="1:20" x14ac:dyDescent="0.35">
      <c r="A267" s="1">
        <v>41181</v>
      </c>
      <c r="B267">
        <v>6648</v>
      </c>
      <c r="C267">
        <v>5590</v>
      </c>
      <c r="D267">
        <v>1</v>
      </c>
      <c r="E267">
        <v>0</v>
      </c>
      <c r="F267">
        <v>0</v>
      </c>
      <c r="G267">
        <v>0</v>
      </c>
      <c r="H267">
        <v>5286.333333333333</v>
      </c>
      <c r="I267">
        <v>6288</v>
      </c>
      <c r="J267">
        <v>1</v>
      </c>
      <c r="K267">
        <v>0</v>
      </c>
      <c r="L267">
        <f t="shared" si="32"/>
        <v>6612.0085563853672</v>
      </c>
      <c r="M267">
        <f t="shared" si="33"/>
        <v>-35.991443614632772</v>
      </c>
      <c r="N267">
        <f t="shared" si="34"/>
        <v>35.991443614632772</v>
      </c>
      <c r="O267" s="8">
        <f t="shared" si="35"/>
        <v>5.4138753932961451E-3</v>
      </c>
      <c r="P267">
        <v>1478</v>
      </c>
      <c r="Q267">
        <f t="shared" si="36"/>
        <v>2591.3839402535596</v>
      </c>
      <c r="R267">
        <f t="shared" si="37"/>
        <v>26604</v>
      </c>
      <c r="S267">
        <f t="shared" si="38"/>
        <v>-71.982887229265543</v>
      </c>
      <c r="T267">
        <f t="shared" si="39"/>
        <v>5181.5360538611603</v>
      </c>
    </row>
    <row r="268" spans="1:20" x14ac:dyDescent="0.35">
      <c r="A268" s="1">
        <v>41182</v>
      </c>
      <c r="B268">
        <v>6569</v>
      </c>
      <c r="C268">
        <v>6648</v>
      </c>
      <c r="D268">
        <v>1</v>
      </c>
      <c r="E268">
        <v>0</v>
      </c>
      <c r="F268">
        <v>0</v>
      </c>
      <c r="G268">
        <v>0</v>
      </c>
      <c r="H268">
        <v>5744.666666666667</v>
      </c>
      <c r="I268">
        <v>6844</v>
      </c>
      <c r="J268">
        <v>1</v>
      </c>
      <c r="K268">
        <v>0</v>
      </c>
      <c r="L268">
        <f t="shared" si="32"/>
        <v>7135.7673802376639</v>
      </c>
      <c r="M268">
        <f t="shared" si="33"/>
        <v>566.76738023766393</v>
      </c>
      <c r="N268">
        <f t="shared" si="34"/>
        <v>566.76738023766393</v>
      </c>
      <c r="O268" s="8">
        <f t="shared" si="35"/>
        <v>8.6279095788957816E-2</v>
      </c>
      <c r="P268">
        <v>1075</v>
      </c>
      <c r="Q268">
        <f t="shared" si="36"/>
        <v>10201.812844277951</v>
      </c>
      <c r="R268">
        <f t="shared" si="37"/>
        <v>19350</v>
      </c>
      <c r="S268">
        <f t="shared" si="38"/>
        <v>566.76738023766393</v>
      </c>
      <c r="T268">
        <f t="shared" si="39"/>
        <v>321225.26330146473</v>
      </c>
    </row>
    <row r="269" spans="1:20" x14ac:dyDescent="0.35">
      <c r="A269" s="1">
        <v>41183</v>
      </c>
      <c r="B269">
        <v>4396</v>
      </c>
      <c r="C269">
        <v>6569</v>
      </c>
      <c r="D269">
        <v>0</v>
      </c>
      <c r="E269">
        <v>1</v>
      </c>
      <c r="F269">
        <v>0</v>
      </c>
      <c r="G269">
        <v>0</v>
      </c>
      <c r="H269">
        <v>6269</v>
      </c>
      <c r="I269">
        <v>4615</v>
      </c>
      <c r="J269">
        <v>0</v>
      </c>
      <c r="K269">
        <v>0</v>
      </c>
      <c r="L269">
        <f t="shared" si="32"/>
        <v>5667.1344462209136</v>
      </c>
      <c r="M269">
        <f t="shared" si="33"/>
        <v>1271.1344462209136</v>
      </c>
      <c r="N269">
        <f t="shared" si="34"/>
        <v>1271.1344462209136</v>
      </c>
      <c r="O269" s="8">
        <f t="shared" si="35"/>
        <v>0.28915706237964367</v>
      </c>
      <c r="P269">
        <v>1808</v>
      </c>
      <c r="Q269">
        <f t="shared" si="36"/>
        <v>22880.420031976442</v>
      </c>
      <c r="R269">
        <f t="shared" si="37"/>
        <v>32544</v>
      </c>
      <c r="S269">
        <f t="shared" si="38"/>
        <v>1271.1344462209136</v>
      </c>
      <c r="T269">
        <f t="shared" si="39"/>
        <v>1615782.7803693486</v>
      </c>
    </row>
    <row r="270" spans="1:20" x14ac:dyDescent="0.35">
      <c r="A270" s="1">
        <v>41184</v>
      </c>
      <c r="B270">
        <v>5205</v>
      </c>
      <c r="C270">
        <v>4396</v>
      </c>
      <c r="D270">
        <v>0</v>
      </c>
      <c r="E270">
        <v>0</v>
      </c>
      <c r="F270">
        <v>0</v>
      </c>
      <c r="G270">
        <v>0</v>
      </c>
      <c r="H270">
        <v>5871</v>
      </c>
      <c r="I270">
        <v>5412</v>
      </c>
      <c r="J270">
        <v>0</v>
      </c>
      <c r="K270">
        <v>0</v>
      </c>
      <c r="L270">
        <f t="shared" si="32"/>
        <v>5429.6003295624905</v>
      </c>
      <c r="M270">
        <f t="shared" si="33"/>
        <v>224.60032956249051</v>
      </c>
      <c r="N270">
        <f t="shared" si="34"/>
        <v>224.60032956249051</v>
      </c>
      <c r="O270" s="8">
        <f t="shared" si="35"/>
        <v>4.3150879839095199E-2</v>
      </c>
      <c r="P270">
        <v>1511</v>
      </c>
      <c r="Q270">
        <f t="shared" si="36"/>
        <v>4042.8059321248293</v>
      </c>
      <c r="R270">
        <f t="shared" si="37"/>
        <v>27198</v>
      </c>
      <c r="S270">
        <f t="shared" si="38"/>
        <v>224.60032956249051</v>
      </c>
      <c r="T270">
        <f t="shared" si="39"/>
        <v>50445.308039579351</v>
      </c>
    </row>
    <row r="271" spans="1:20" x14ac:dyDescent="0.35">
      <c r="A271" s="1">
        <v>41185</v>
      </c>
      <c r="B271">
        <v>5350</v>
      </c>
      <c r="C271">
        <v>5205</v>
      </c>
      <c r="D271">
        <v>0</v>
      </c>
      <c r="E271">
        <v>0</v>
      </c>
      <c r="F271">
        <v>0</v>
      </c>
      <c r="G271">
        <v>0</v>
      </c>
      <c r="H271">
        <v>5390</v>
      </c>
      <c r="I271">
        <v>5273</v>
      </c>
      <c r="J271">
        <v>0</v>
      </c>
      <c r="K271">
        <v>0</v>
      </c>
      <c r="L271">
        <f t="shared" si="32"/>
        <v>5214.8857144521398</v>
      </c>
      <c r="M271">
        <f t="shared" si="33"/>
        <v>-135.11428554786016</v>
      </c>
      <c r="N271">
        <f t="shared" si="34"/>
        <v>135.11428554786016</v>
      </c>
      <c r="O271" s="8">
        <f t="shared" si="35"/>
        <v>2.5255006644459843E-2</v>
      </c>
      <c r="P271">
        <v>1355</v>
      </c>
      <c r="Q271">
        <f t="shared" si="36"/>
        <v>9728.2285594459318</v>
      </c>
      <c r="R271">
        <f t="shared" si="37"/>
        <v>24390</v>
      </c>
      <c r="S271">
        <f t="shared" si="38"/>
        <v>-270.22857109572033</v>
      </c>
      <c r="T271">
        <f t="shared" si="39"/>
        <v>73023.480636434775</v>
      </c>
    </row>
    <row r="272" spans="1:20" x14ac:dyDescent="0.35">
      <c r="A272" s="1">
        <v>41186</v>
      </c>
      <c r="B272">
        <v>4939</v>
      </c>
      <c r="C272">
        <v>5350</v>
      </c>
      <c r="D272">
        <v>0</v>
      </c>
      <c r="E272">
        <v>0</v>
      </c>
      <c r="F272">
        <v>1</v>
      </c>
      <c r="G272">
        <v>0</v>
      </c>
      <c r="H272">
        <v>4983.666666666667</v>
      </c>
      <c r="I272">
        <v>4996</v>
      </c>
      <c r="J272">
        <v>0</v>
      </c>
      <c r="K272">
        <v>0</v>
      </c>
      <c r="L272">
        <f t="shared" si="32"/>
        <v>5681.1356309168305</v>
      </c>
      <c r="M272">
        <f t="shared" si="33"/>
        <v>742.13563091683045</v>
      </c>
      <c r="N272">
        <f t="shared" si="34"/>
        <v>742.13563091683045</v>
      </c>
      <c r="O272" s="8">
        <f t="shared" si="35"/>
        <v>0.1502603018661329</v>
      </c>
      <c r="P272">
        <v>1835</v>
      </c>
      <c r="Q272">
        <f t="shared" si="36"/>
        <v>13358.441356502948</v>
      </c>
      <c r="R272">
        <f t="shared" si="37"/>
        <v>33030</v>
      </c>
      <c r="S272">
        <f t="shared" si="38"/>
        <v>742.13563091683045</v>
      </c>
      <c r="T272">
        <f t="shared" si="39"/>
        <v>550765.29467632202</v>
      </c>
    </row>
    <row r="273" spans="1:20" x14ac:dyDescent="0.35">
      <c r="A273" s="1">
        <v>41187</v>
      </c>
      <c r="B273">
        <v>6693</v>
      </c>
      <c r="C273">
        <v>4939</v>
      </c>
      <c r="D273">
        <v>0</v>
      </c>
      <c r="E273">
        <v>0</v>
      </c>
      <c r="F273">
        <v>0</v>
      </c>
      <c r="G273">
        <v>1</v>
      </c>
      <c r="H273">
        <v>5164.666666666667</v>
      </c>
      <c r="I273">
        <v>5590</v>
      </c>
      <c r="J273">
        <v>0</v>
      </c>
      <c r="K273">
        <v>0</v>
      </c>
      <c r="L273">
        <f t="shared" si="32"/>
        <v>5864.3514697482069</v>
      </c>
      <c r="M273">
        <f t="shared" si="33"/>
        <v>-828.64853025179309</v>
      </c>
      <c r="N273">
        <f t="shared" si="34"/>
        <v>828.64853025179309</v>
      </c>
      <c r="O273" s="8">
        <f t="shared" si="35"/>
        <v>0.1238082370016126</v>
      </c>
      <c r="P273">
        <v>671</v>
      </c>
      <c r="Q273">
        <f t="shared" si="36"/>
        <v>59662.694178129103</v>
      </c>
      <c r="R273">
        <f t="shared" si="37"/>
        <v>12078</v>
      </c>
      <c r="S273">
        <f t="shared" si="38"/>
        <v>-1657.2970605035862</v>
      </c>
      <c r="T273">
        <f t="shared" si="39"/>
        <v>2746633.5467538275</v>
      </c>
    </row>
    <row r="274" spans="1:20" x14ac:dyDescent="0.35">
      <c r="A274" s="1">
        <v>41188</v>
      </c>
      <c r="B274">
        <v>7112</v>
      </c>
      <c r="C274">
        <v>6693</v>
      </c>
      <c r="D274">
        <v>1</v>
      </c>
      <c r="E274">
        <v>0</v>
      </c>
      <c r="F274">
        <v>0</v>
      </c>
      <c r="G274">
        <v>0</v>
      </c>
      <c r="H274">
        <v>5660.666666666667</v>
      </c>
      <c r="I274">
        <v>6648</v>
      </c>
      <c r="J274">
        <v>0</v>
      </c>
      <c r="K274">
        <v>0</v>
      </c>
      <c r="L274">
        <f t="shared" si="32"/>
        <v>6782.7564255549905</v>
      </c>
      <c r="M274">
        <f t="shared" si="33"/>
        <v>-329.24357444500947</v>
      </c>
      <c r="N274">
        <f t="shared" si="34"/>
        <v>329.24357444500947</v>
      </c>
      <c r="O274" s="8">
        <f t="shared" si="35"/>
        <v>4.6294090894967589E-2</v>
      </c>
      <c r="P274">
        <v>885</v>
      </c>
      <c r="Q274">
        <f t="shared" si="36"/>
        <v>23705.537360040682</v>
      </c>
      <c r="R274">
        <f t="shared" si="37"/>
        <v>15930</v>
      </c>
      <c r="S274">
        <f t="shared" si="38"/>
        <v>-658.48714889001894</v>
      </c>
      <c r="T274">
        <f t="shared" si="39"/>
        <v>433605.32525330596</v>
      </c>
    </row>
    <row r="275" spans="1:20" x14ac:dyDescent="0.35">
      <c r="A275" s="1">
        <v>41189</v>
      </c>
      <c r="B275">
        <v>6933</v>
      </c>
      <c r="C275">
        <v>7112</v>
      </c>
      <c r="D275">
        <v>1</v>
      </c>
      <c r="E275">
        <v>0</v>
      </c>
      <c r="F275">
        <v>0</v>
      </c>
      <c r="G275">
        <v>0</v>
      </c>
      <c r="H275">
        <v>6248</v>
      </c>
      <c r="I275">
        <v>6569</v>
      </c>
      <c r="J275">
        <v>0</v>
      </c>
      <c r="K275">
        <v>0</v>
      </c>
      <c r="L275">
        <f t="shared" si="32"/>
        <v>7130.8645767271928</v>
      </c>
      <c r="M275">
        <f t="shared" si="33"/>
        <v>197.8645767271928</v>
      </c>
      <c r="N275">
        <f t="shared" si="34"/>
        <v>197.8645767271928</v>
      </c>
      <c r="O275" s="8">
        <f t="shared" si="35"/>
        <v>2.85395321977777E-2</v>
      </c>
      <c r="P275">
        <v>735</v>
      </c>
      <c r="Q275">
        <f t="shared" si="36"/>
        <v>3561.5623810894704</v>
      </c>
      <c r="R275">
        <f t="shared" si="37"/>
        <v>13230</v>
      </c>
      <c r="S275">
        <f t="shared" si="38"/>
        <v>197.8645767271928</v>
      </c>
      <c r="T275">
        <f t="shared" si="39"/>
        <v>39150.390723431163</v>
      </c>
    </row>
    <row r="276" spans="1:20" x14ac:dyDescent="0.35">
      <c r="A276" s="1">
        <v>41190</v>
      </c>
      <c r="B276">
        <v>4621</v>
      </c>
      <c r="C276">
        <v>6933</v>
      </c>
      <c r="D276">
        <v>0</v>
      </c>
      <c r="E276">
        <v>1</v>
      </c>
      <c r="F276">
        <v>0</v>
      </c>
      <c r="G276">
        <v>0</v>
      </c>
      <c r="H276">
        <v>6912.666666666667</v>
      </c>
      <c r="I276">
        <v>4396</v>
      </c>
      <c r="J276">
        <v>0</v>
      </c>
      <c r="K276">
        <v>0</v>
      </c>
      <c r="L276">
        <f t="shared" si="32"/>
        <v>6001.3606239750552</v>
      </c>
      <c r="M276">
        <f t="shared" si="33"/>
        <v>1380.3606239750552</v>
      </c>
      <c r="N276">
        <f t="shared" si="34"/>
        <v>1380.3606239750552</v>
      </c>
      <c r="O276" s="8">
        <f t="shared" si="35"/>
        <v>0.29871469897750602</v>
      </c>
      <c r="P276">
        <v>1495</v>
      </c>
      <c r="Q276">
        <f t="shared" si="36"/>
        <v>24846.491231550994</v>
      </c>
      <c r="R276">
        <f t="shared" si="37"/>
        <v>26910</v>
      </c>
      <c r="S276">
        <f t="shared" si="38"/>
        <v>1380.3606239750552</v>
      </c>
      <c r="T276">
        <f t="shared" si="39"/>
        <v>1905395.4522208038</v>
      </c>
    </row>
    <row r="277" spans="1:20" x14ac:dyDescent="0.35">
      <c r="A277" s="1">
        <v>41191</v>
      </c>
      <c r="B277">
        <v>5251</v>
      </c>
      <c r="C277">
        <v>4621</v>
      </c>
      <c r="D277">
        <v>0</v>
      </c>
      <c r="E277">
        <v>0</v>
      </c>
      <c r="F277">
        <v>0</v>
      </c>
      <c r="G277">
        <v>0</v>
      </c>
      <c r="H277">
        <v>6222</v>
      </c>
      <c r="I277">
        <v>5205</v>
      </c>
      <c r="J277">
        <v>0</v>
      </c>
      <c r="K277">
        <v>0</v>
      </c>
      <c r="L277">
        <f t="shared" si="32"/>
        <v>5590.4535445791525</v>
      </c>
      <c r="M277">
        <f t="shared" si="33"/>
        <v>339.45354457915255</v>
      </c>
      <c r="N277">
        <f t="shared" si="34"/>
        <v>339.45354457915255</v>
      </c>
      <c r="O277" s="8">
        <f t="shared" si="35"/>
        <v>6.4645504585631799E-2</v>
      </c>
      <c r="P277">
        <v>1300</v>
      </c>
      <c r="Q277">
        <f t="shared" si="36"/>
        <v>6110.1638024247459</v>
      </c>
      <c r="R277">
        <f t="shared" si="37"/>
        <v>23400</v>
      </c>
      <c r="S277">
        <f t="shared" si="38"/>
        <v>339.45354457915255</v>
      </c>
      <c r="T277">
        <f t="shared" si="39"/>
        <v>115228.7089273507</v>
      </c>
    </row>
    <row r="278" spans="1:20" x14ac:dyDescent="0.35">
      <c r="A278" s="1">
        <v>41192</v>
      </c>
      <c r="B278">
        <v>5459</v>
      </c>
      <c r="C278">
        <v>5251</v>
      </c>
      <c r="D278">
        <v>0</v>
      </c>
      <c r="E278">
        <v>0</v>
      </c>
      <c r="F278">
        <v>0</v>
      </c>
      <c r="G278">
        <v>0</v>
      </c>
      <c r="H278">
        <v>5601.666666666667</v>
      </c>
      <c r="I278">
        <v>5350</v>
      </c>
      <c r="J278">
        <v>0</v>
      </c>
      <c r="K278">
        <v>0</v>
      </c>
      <c r="L278">
        <f t="shared" si="32"/>
        <v>5358.0649274780808</v>
      </c>
      <c r="M278">
        <f t="shared" si="33"/>
        <v>-100.93507252191921</v>
      </c>
      <c r="N278">
        <f t="shared" si="34"/>
        <v>100.93507252191921</v>
      </c>
      <c r="O278" s="8">
        <f t="shared" si="35"/>
        <v>1.8489663403905333E-2</v>
      </c>
      <c r="P278">
        <v>877</v>
      </c>
      <c r="Q278">
        <f t="shared" si="36"/>
        <v>7267.3252215781831</v>
      </c>
      <c r="R278">
        <f t="shared" si="37"/>
        <v>15786</v>
      </c>
      <c r="S278">
        <f t="shared" si="38"/>
        <v>-201.87014504383842</v>
      </c>
      <c r="T278">
        <f t="shared" si="39"/>
        <v>40751.555460020361</v>
      </c>
    </row>
    <row r="279" spans="1:20" x14ac:dyDescent="0.35">
      <c r="A279" s="1">
        <v>41193</v>
      </c>
      <c r="B279">
        <v>5194</v>
      </c>
      <c r="C279">
        <v>5459</v>
      </c>
      <c r="D279">
        <v>0</v>
      </c>
      <c r="E279">
        <v>0</v>
      </c>
      <c r="F279">
        <v>1</v>
      </c>
      <c r="G279">
        <v>0</v>
      </c>
      <c r="H279">
        <v>5110.333333333333</v>
      </c>
      <c r="I279">
        <v>4939</v>
      </c>
      <c r="J279">
        <v>0</v>
      </c>
      <c r="K279">
        <v>0</v>
      </c>
      <c r="L279">
        <f t="shared" si="32"/>
        <v>5747.1634868348328</v>
      </c>
      <c r="M279">
        <f t="shared" si="33"/>
        <v>553.16348683483284</v>
      </c>
      <c r="N279">
        <f t="shared" si="34"/>
        <v>553.16348683483284</v>
      </c>
      <c r="O279" s="8">
        <f t="shared" si="35"/>
        <v>0.10650047878991775</v>
      </c>
      <c r="P279">
        <v>1324</v>
      </c>
      <c r="Q279">
        <f t="shared" si="36"/>
        <v>9956.9427630269911</v>
      </c>
      <c r="R279">
        <f t="shared" si="37"/>
        <v>23832</v>
      </c>
      <c r="S279">
        <f t="shared" si="38"/>
        <v>553.16348683483284</v>
      </c>
      <c r="T279">
        <f t="shared" si="39"/>
        <v>305989.8431672703</v>
      </c>
    </row>
    <row r="280" spans="1:20" x14ac:dyDescent="0.35">
      <c r="A280" s="1">
        <v>41194</v>
      </c>
      <c r="B280">
        <v>6255</v>
      </c>
      <c r="C280">
        <v>5194</v>
      </c>
      <c r="D280">
        <v>0</v>
      </c>
      <c r="E280">
        <v>0</v>
      </c>
      <c r="F280">
        <v>0</v>
      </c>
      <c r="G280">
        <v>1</v>
      </c>
      <c r="H280">
        <v>5301.333333333333</v>
      </c>
      <c r="I280">
        <v>6693</v>
      </c>
      <c r="J280">
        <v>0</v>
      </c>
      <c r="K280">
        <v>0</v>
      </c>
      <c r="L280">
        <f t="shared" si="32"/>
        <v>6274.1843247497891</v>
      </c>
      <c r="M280">
        <f t="shared" si="33"/>
        <v>19.184324749789084</v>
      </c>
      <c r="N280">
        <f t="shared" si="34"/>
        <v>19.184324749789084</v>
      </c>
      <c r="O280" s="8">
        <f t="shared" si="35"/>
        <v>3.0670383293028114E-3</v>
      </c>
      <c r="P280">
        <v>1152</v>
      </c>
      <c r="Q280">
        <f t="shared" si="36"/>
        <v>345.31784549620352</v>
      </c>
      <c r="R280">
        <f t="shared" si="37"/>
        <v>20736</v>
      </c>
      <c r="S280">
        <f t="shared" si="38"/>
        <v>19.184324749789084</v>
      </c>
      <c r="T280">
        <f t="shared" si="39"/>
        <v>368.03831610537003</v>
      </c>
    </row>
    <row r="281" spans="1:20" x14ac:dyDescent="0.35">
      <c r="A281" s="1">
        <v>41195</v>
      </c>
      <c r="B281">
        <v>6800</v>
      </c>
      <c r="C281">
        <v>6255</v>
      </c>
      <c r="D281">
        <v>1</v>
      </c>
      <c r="E281">
        <v>0</v>
      </c>
      <c r="F281">
        <v>0</v>
      </c>
      <c r="G281">
        <v>0</v>
      </c>
      <c r="H281">
        <v>5636</v>
      </c>
      <c r="I281">
        <v>7112</v>
      </c>
      <c r="J281">
        <v>0</v>
      </c>
      <c r="K281">
        <v>0</v>
      </c>
      <c r="L281">
        <f t="shared" si="32"/>
        <v>6849.7739746841462</v>
      </c>
      <c r="M281">
        <f t="shared" si="33"/>
        <v>49.773974684146197</v>
      </c>
      <c r="N281">
        <f t="shared" si="34"/>
        <v>49.773974684146197</v>
      </c>
      <c r="O281" s="8">
        <f t="shared" si="35"/>
        <v>7.3197021594332643E-3</v>
      </c>
      <c r="P281">
        <v>1105</v>
      </c>
      <c r="Q281">
        <f t="shared" si="36"/>
        <v>895.93154431463154</v>
      </c>
      <c r="R281">
        <f t="shared" si="37"/>
        <v>19890</v>
      </c>
      <c r="S281">
        <f t="shared" si="38"/>
        <v>49.773974684146197</v>
      </c>
      <c r="T281">
        <f t="shared" si="39"/>
        <v>2477.4485558580263</v>
      </c>
    </row>
    <row r="282" spans="1:20" x14ac:dyDescent="0.35">
      <c r="A282" s="1">
        <v>41196</v>
      </c>
      <c r="B282">
        <v>6959</v>
      </c>
      <c r="C282">
        <v>6800</v>
      </c>
      <c r="D282">
        <v>1</v>
      </c>
      <c r="E282">
        <v>0</v>
      </c>
      <c r="F282">
        <v>0</v>
      </c>
      <c r="G282">
        <v>0</v>
      </c>
      <c r="H282">
        <v>6083</v>
      </c>
      <c r="I282">
        <v>6933</v>
      </c>
      <c r="J282">
        <v>0</v>
      </c>
      <c r="K282">
        <v>0</v>
      </c>
      <c r="L282">
        <f t="shared" si="32"/>
        <v>7106.6029542107281</v>
      </c>
      <c r="M282">
        <f t="shared" si="33"/>
        <v>147.60295421072806</v>
      </c>
      <c r="N282">
        <f t="shared" si="34"/>
        <v>147.60295421072806</v>
      </c>
      <c r="O282" s="8">
        <f t="shared" si="35"/>
        <v>2.1210368474023286E-2</v>
      </c>
      <c r="P282">
        <v>715</v>
      </c>
      <c r="Q282">
        <f t="shared" si="36"/>
        <v>2656.853175793105</v>
      </c>
      <c r="R282">
        <f t="shared" si="37"/>
        <v>12870</v>
      </c>
      <c r="S282">
        <f t="shared" si="38"/>
        <v>147.60295421072806</v>
      </c>
      <c r="T282">
        <f t="shared" si="39"/>
        <v>21786.632091734282</v>
      </c>
    </row>
    <row r="283" spans="1:20" x14ac:dyDescent="0.35">
      <c r="A283" s="1">
        <v>41197</v>
      </c>
      <c r="B283">
        <v>4404</v>
      </c>
      <c r="C283">
        <v>6959</v>
      </c>
      <c r="D283">
        <v>0</v>
      </c>
      <c r="E283">
        <v>1</v>
      </c>
      <c r="F283">
        <v>0</v>
      </c>
      <c r="G283">
        <v>0</v>
      </c>
      <c r="H283">
        <v>6671.333333333333</v>
      </c>
      <c r="I283">
        <v>4621</v>
      </c>
      <c r="J283">
        <v>0</v>
      </c>
      <c r="K283">
        <v>0</v>
      </c>
      <c r="L283">
        <f t="shared" si="32"/>
        <v>5933.6391764040691</v>
      </c>
      <c r="M283">
        <f t="shared" si="33"/>
        <v>1529.6391764040691</v>
      </c>
      <c r="N283">
        <f t="shared" si="34"/>
        <v>1529.6391764040691</v>
      </c>
      <c r="O283" s="8">
        <f t="shared" si="35"/>
        <v>0.34732951326159606</v>
      </c>
      <c r="P283">
        <v>1726</v>
      </c>
      <c r="Q283">
        <f t="shared" si="36"/>
        <v>27533.505175273243</v>
      </c>
      <c r="R283">
        <f t="shared" si="37"/>
        <v>31068</v>
      </c>
      <c r="S283">
        <f t="shared" si="38"/>
        <v>1529.6391764040691</v>
      </c>
      <c r="T283">
        <f t="shared" si="39"/>
        <v>2339796.0099901189</v>
      </c>
    </row>
    <row r="284" spans="1:20" x14ac:dyDescent="0.35">
      <c r="A284" s="1">
        <v>41198</v>
      </c>
      <c r="B284">
        <v>4921</v>
      </c>
      <c r="C284">
        <v>4404</v>
      </c>
      <c r="D284">
        <v>0</v>
      </c>
      <c r="E284">
        <v>0</v>
      </c>
      <c r="F284">
        <v>0</v>
      </c>
      <c r="G284">
        <v>0</v>
      </c>
      <c r="H284">
        <v>6054.333333333333</v>
      </c>
      <c r="I284">
        <v>5251</v>
      </c>
      <c r="J284">
        <v>0</v>
      </c>
      <c r="K284">
        <v>0</v>
      </c>
      <c r="L284">
        <f t="shared" si="32"/>
        <v>5486.8608905551855</v>
      </c>
      <c r="M284">
        <f t="shared" si="33"/>
        <v>565.86089055518551</v>
      </c>
      <c r="N284">
        <f t="shared" si="34"/>
        <v>565.86089055518551</v>
      </c>
      <c r="O284" s="8">
        <f t="shared" si="35"/>
        <v>0.11498900438024497</v>
      </c>
      <c r="P284">
        <v>1601</v>
      </c>
      <c r="Q284">
        <f t="shared" si="36"/>
        <v>10185.496029993339</v>
      </c>
      <c r="R284">
        <f t="shared" si="37"/>
        <v>28818</v>
      </c>
      <c r="S284">
        <f t="shared" si="38"/>
        <v>565.86089055518551</v>
      </c>
      <c r="T284">
        <f t="shared" si="39"/>
        <v>320198.54745990766</v>
      </c>
    </row>
    <row r="285" spans="1:20" x14ac:dyDescent="0.35">
      <c r="A285" s="1">
        <v>41199</v>
      </c>
      <c r="B285">
        <v>5289</v>
      </c>
      <c r="C285">
        <v>4921</v>
      </c>
      <c r="D285">
        <v>0</v>
      </c>
      <c r="E285">
        <v>0</v>
      </c>
      <c r="F285">
        <v>0</v>
      </c>
      <c r="G285">
        <v>0</v>
      </c>
      <c r="H285">
        <v>5428</v>
      </c>
      <c r="I285">
        <v>5459</v>
      </c>
      <c r="J285">
        <v>0</v>
      </c>
      <c r="K285">
        <v>0</v>
      </c>
      <c r="L285">
        <f t="shared" si="32"/>
        <v>5256.2115565381255</v>
      </c>
      <c r="M285">
        <f t="shared" si="33"/>
        <v>-32.788443461874522</v>
      </c>
      <c r="N285">
        <f t="shared" si="34"/>
        <v>32.788443461874522</v>
      </c>
      <c r="O285" s="8">
        <f t="shared" si="35"/>
        <v>6.199365373770944E-3</v>
      </c>
      <c r="P285">
        <v>1185</v>
      </c>
      <c r="Q285">
        <f t="shared" si="36"/>
        <v>2360.7679292549656</v>
      </c>
      <c r="R285">
        <f t="shared" si="37"/>
        <v>21330</v>
      </c>
      <c r="S285">
        <f t="shared" si="38"/>
        <v>-65.576886923749043</v>
      </c>
      <c r="T285">
        <f t="shared" si="39"/>
        <v>4300.3280986101681</v>
      </c>
    </row>
    <row r="286" spans="1:20" x14ac:dyDescent="0.35">
      <c r="A286" s="1">
        <v>41200</v>
      </c>
      <c r="B286">
        <v>5067</v>
      </c>
      <c r="C286">
        <v>5289</v>
      </c>
      <c r="D286">
        <v>0</v>
      </c>
      <c r="E286">
        <v>0</v>
      </c>
      <c r="F286">
        <v>1</v>
      </c>
      <c r="G286">
        <v>0</v>
      </c>
      <c r="H286">
        <v>4871.333333333333</v>
      </c>
      <c r="I286">
        <v>5194</v>
      </c>
      <c r="J286">
        <v>0</v>
      </c>
      <c r="K286">
        <v>0</v>
      </c>
      <c r="L286">
        <f t="shared" si="32"/>
        <v>5667.4651545000952</v>
      </c>
      <c r="M286">
        <f t="shared" si="33"/>
        <v>600.4651545000952</v>
      </c>
      <c r="N286">
        <f t="shared" si="34"/>
        <v>600.4651545000952</v>
      </c>
      <c r="O286" s="8">
        <f t="shared" si="35"/>
        <v>0.11850506305508095</v>
      </c>
      <c r="P286">
        <v>1309</v>
      </c>
      <c r="Q286">
        <f t="shared" si="36"/>
        <v>10808.372781001714</v>
      </c>
      <c r="R286">
        <f t="shared" si="37"/>
        <v>23562</v>
      </c>
      <c r="S286">
        <f t="shared" si="38"/>
        <v>600.4651545000952</v>
      </c>
      <c r="T286">
        <f t="shared" si="39"/>
        <v>360558.40176882321</v>
      </c>
    </row>
    <row r="287" spans="1:20" x14ac:dyDescent="0.35">
      <c r="A287" s="1">
        <v>41201</v>
      </c>
      <c r="B287">
        <v>6009</v>
      </c>
      <c r="C287">
        <v>5067</v>
      </c>
      <c r="D287">
        <v>0</v>
      </c>
      <c r="E287">
        <v>0</v>
      </c>
      <c r="F287">
        <v>0</v>
      </c>
      <c r="G287">
        <v>1</v>
      </c>
      <c r="H287">
        <v>5092.333333333333</v>
      </c>
      <c r="I287">
        <v>6255</v>
      </c>
      <c r="J287">
        <v>0</v>
      </c>
      <c r="K287">
        <v>0</v>
      </c>
      <c r="L287">
        <f t="shared" si="32"/>
        <v>6023.2786639486712</v>
      </c>
      <c r="M287">
        <f t="shared" si="33"/>
        <v>14.278663948671237</v>
      </c>
      <c r="N287">
        <f t="shared" si="34"/>
        <v>14.278663948671237</v>
      </c>
      <c r="O287" s="8">
        <f t="shared" si="35"/>
        <v>2.3762130052706336E-3</v>
      </c>
      <c r="P287">
        <v>1299</v>
      </c>
      <c r="Q287">
        <f t="shared" si="36"/>
        <v>257.01595107608227</v>
      </c>
      <c r="R287">
        <f t="shared" si="37"/>
        <v>23382</v>
      </c>
      <c r="S287">
        <f t="shared" si="38"/>
        <v>14.278663948671237</v>
      </c>
      <c r="T287">
        <f t="shared" si="39"/>
        <v>203.8802441590837</v>
      </c>
    </row>
    <row r="288" spans="1:20" x14ac:dyDescent="0.35">
      <c r="A288" s="1">
        <v>41202</v>
      </c>
      <c r="B288">
        <v>6801</v>
      </c>
      <c r="C288">
        <v>6009</v>
      </c>
      <c r="D288">
        <v>1</v>
      </c>
      <c r="E288">
        <v>0</v>
      </c>
      <c r="F288">
        <v>0</v>
      </c>
      <c r="G288">
        <v>0</v>
      </c>
      <c r="H288">
        <v>5455</v>
      </c>
      <c r="I288">
        <v>6800</v>
      </c>
      <c r="J288">
        <v>0</v>
      </c>
      <c r="K288">
        <v>0</v>
      </c>
      <c r="L288">
        <f t="shared" si="32"/>
        <v>6636.1946679981947</v>
      </c>
      <c r="M288">
        <f t="shared" si="33"/>
        <v>-164.80533200180525</v>
      </c>
      <c r="N288">
        <f t="shared" si="34"/>
        <v>164.80533200180525</v>
      </c>
      <c r="O288" s="8">
        <f t="shared" si="35"/>
        <v>2.423251463046688E-2</v>
      </c>
      <c r="P288">
        <v>1091</v>
      </c>
      <c r="Q288">
        <f t="shared" si="36"/>
        <v>11865.983904129978</v>
      </c>
      <c r="R288">
        <f t="shared" si="37"/>
        <v>19638</v>
      </c>
      <c r="S288">
        <f t="shared" si="38"/>
        <v>-329.61066400361051</v>
      </c>
      <c r="T288">
        <f t="shared" si="39"/>
        <v>108643.18982490103</v>
      </c>
    </row>
    <row r="289" spans="1:20" x14ac:dyDescent="0.35">
      <c r="A289" s="1">
        <v>41203</v>
      </c>
      <c r="B289">
        <v>4628.5</v>
      </c>
      <c r="C289">
        <v>6801</v>
      </c>
      <c r="D289">
        <v>1</v>
      </c>
      <c r="E289">
        <v>0</v>
      </c>
      <c r="F289">
        <v>0</v>
      </c>
      <c r="G289">
        <v>0</v>
      </c>
      <c r="H289">
        <v>5959</v>
      </c>
      <c r="I289">
        <v>6959</v>
      </c>
      <c r="J289">
        <v>0</v>
      </c>
      <c r="K289">
        <v>0</v>
      </c>
      <c r="L289">
        <f t="shared" si="32"/>
        <v>7045.5554687209851</v>
      </c>
      <c r="M289">
        <f t="shared" si="33"/>
        <v>2417.0554687209851</v>
      </c>
      <c r="N289">
        <f t="shared" si="34"/>
        <v>2417.0554687209851</v>
      </c>
      <c r="O289" s="8">
        <f t="shared" si="35"/>
        <v>0.52221140082553419</v>
      </c>
      <c r="P289">
        <v>339</v>
      </c>
      <c r="Q289">
        <f t="shared" si="36"/>
        <v>43506.99843697773</v>
      </c>
      <c r="R289">
        <f t="shared" si="37"/>
        <v>6102</v>
      </c>
      <c r="S289">
        <f t="shared" si="38"/>
        <v>2417.0554687209851</v>
      </c>
      <c r="T289">
        <f t="shared" si="39"/>
        <v>5842157.1388740214</v>
      </c>
    </row>
    <row r="290" spans="1:20" x14ac:dyDescent="0.35">
      <c r="A290" s="1">
        <v>41204</v>
      </c>
      <c r="B290">
        <v>3390</v>
      </c>
      <c r="C290">
        <v>4628.5</v>
      </c>
      <c r="D290">
        <v>0</v>
      </c>
      <c r="E290">
        <v>1</v>
      </c>
      <c r="F290">
        <v>0</v>
      </c>
      <c r="G290">
        <v>0</v>
      </c>
      <c r="H290">
        <v>5812.833333333333</v>
      </c>
      <c r="I290">
        <v>4404</v>
      </c>
      <c r="J290">
        <v>0</v>
      </c>
      <c r="K290">
        <v>0</v>
      </c>
      <c r="L290">
        <f t="shared" si="32"/>
        <v>5143.1590757309405</v>
      </c>
      <c r="M290">
        <f t="shared" si="33"/>
        <v>1753.1590757309405</v>
      </c>
      <c r="N290">
        <f t="shared" si="34"/>
        <v>1753.1590757309405</v>
      </c>
      <c r="O290" s="8">
        <f t="shared" si="35"/>
        <v>0.51715606953715054</v>
      </c>
      <c r="P290">
        <v>1549</v>
      </c>
      <c r="Q290">
        <f t="shared" si="36"/>
        <v>31556.863363156928</v>
      </c>
      <c r="R290">
        <f t="shared" si="37"/>
        <v>27882</v>
      </c>
      <c r="S290">
        <f t="shared" si="38"/>
        <v>1753.1590757309405</v>
      </c>
      <c r="T290">
        <f t="shared" si="39"/>
        <v>3073566.7448177654</v>
      </c>
    </row>
    <row r="291" spans="1:20" x14ac:dyDescent="0.35">
      <c r="A291" s="1">
        <v>41205</v>
      </c>
      <c r="B291">
        <v>5303</v>
      </c>
      <c r="C291">
        <v>3390</v>
      </c>
      <c r="D291">
        <v>0</v>
      </c>
      <c r="E291">
        <v>0</v>
      </c>
      <c r="F291">
        <v>0</v>
      </c>
      <c r="G291">
        <v>0</v>
      </c>
      <c r="H291">
        <v>4939.833333333333</v>
      </c>
      <c r="I291">
        <v>4921</v>
      </c>
      <c r="J291">
        <v>0</v>
      </c>
      <c r="K291">
        <v>0</v>
      </c>
      <c r="L291">
        <f t="shared" si="32"/>
        <v>4668.8829852140452</v>
      </c>
      <c r="M291">
        <f t="shared" si="33"/>
        <v>-634.11701478595478</v>
      </c>
      <c r="N291">
        <f t="shared" si="34"/>
        <v>634.11701478595478</v>
      </c>
      <c r="O291" s="8">
        <f t="shared" si="35"/>
        <v>0.11957703465697808</v>
      </c>
      <c r="P291">
        <v>1031</v>
      </c>
      <c r="Q291">
        <f t="shared" si="36"/>
        <v>45656.425064588744</v>
      </c>
      <c r="R291">
        <f t="shared" si="37"/>
        <v>18558</v>
      </c>
      <c r="S291">
        <f t="shared" si="38"/>
        <v>-1268.2340295719096</v>
      </c>
      <c r="T291">
        <f t="shared" si="39"/>
        <v>1608417.5537642031</v>
      </c>
    </row>
    <row r="292" spans="1:20" x14ac:dyDescent="0.35">
      <c r="A292" s="1">
        <v>41206</v>
      </c>
      <c r="B292">
        <v>5852</v>
      </c>
      <c r="C292">
        <v>5303</v>
      </c>
      <c r="D292">
        <v>0</v>
      </c>
      <c r="E292">
        <v>0</v>
      </c>
      <c r="F292">
        <v>0</v>
      </c>
      <c r="G292">
        <v>0</v>
      </c>
      <c r="H292">
        <v>4440.5</v>
      </c>
      <c r="I292">
        <v>5289</v>
      </c>
      <c r="J292">
        <v>0</v>
      </c>
      <c r="K292">
        <v>0</v>
      </c>
      <c r="L292">
        <f t="shared" si="32"/>
        <v>4706.5288614195515</v>
      </c>
      <c r="M292">
        <f t="shared" si="33"/>
        <v>-1145.4711385804485</v>
      </c>
      <c r="N292">
        <f t="shared" si="34"/>
        <v>1145.4711385804485</v>
      </c>
      <c r="O292" s="8">
        <f t="shared" si="35"/>
        <v>0.19574011253937945</v>
      </c>
      <c r="P292">
        <v>507</v>
      </c>
      <c r="Q292">
        <f t="shared" si="36"/>
        <v>82473.921977792284</v>
      </c>
      <c r="R292">
        <f t="shared" si="37"/>
        <v>9126</v>
      </c>
      <c r="S292">
        <f t="shared" si="38"/>
        <v>-2290.942277160897</v>
      </c>
      <c r="T292">
        <f t="shared" si="39"/>
        <v>5248416.5172831565</v>
      </c>
    </row>
    <row r="293" spans="1:20" x14ac:dyDescent="0.35">
      <c r="A293" s="1">
        <v>41207</v>
      </c>
      <c r="B293">
        <v>6591</v>
      </c>
      <c r="C293">
        <v>5852</v>
      </c>
      <c r="D293">
        <v>0</v>
      </c>
      <c r="E293">
        <v>0</v>
      </c>
      <c r="F293">
        <v>1</v>
      </c>
      <c r="G293">
        <v>0</v>
      </c>
      <c r="H293">
        <v>4848.333333333333</v>
      </c>
      <c r="I293">
        <v>5067</v>
      </c>
      <c r="J293">
        <v>0</v>
      </c>
      <c r="K293">
        <v>0</v>
      </c>
      <c r="L293">
        <f t="shared" si="32"/>
        <v>5681.5408262837464</v>
      </c>
      <c r="M293">
        <f t="shared" si="33"/>
        <v>-909.45917371625364</v>
      </c>
      <c r="N293">
        <f t="shared" si="34"/>
        <v>909.45917371625364</v>
      </c>
      <c r="O293" s="8">
        <f t="shared" si="35"/>
        <v>0.1379850058741092</v>
      </c>
      <c r="P293">
        <v>370</v>
      </c>
      <c r="Q293">
        <f t="shared" si="36"/>
        <v>65481.060507570262</v>
      </c>
      <c r="R293">
        <f t="shared" si="37"/>
        <v>6660</v>
      </c>
      <c r="S293">
        <f t="shared" si="38"/>
        <v>-1818.9183474325073</v>
      </c>
      <c r="T293">
        <f t="shared" si="39"/>
        <v>3308463.9546266035</v>
      </c>
    </row>
    <row r="294" spans="1:20" x14ac:dyDescent="0.35">
      <c r="A294" s="1">
        <v>41208</v>
      </c>
      <c r="B294">
        <v>4628.5</v>
      </c>
      <c r="C294">
        <v>6591</v>
      </c>
      <c r="D294">
        <v>0</v>
      </c>
      <c r="E294">
        <v>0</v>
      </c>
      <c r="F294">
        <v>0</v>
      </c>
      <c r="G294">
        <v>1</v>
      </c>
      <c r="H294">
        <v>5915.333333333333</v>
      </c>
      <c r="I294">
        <v>6009</v>
      </c>
      <c r="J294">
        <v>0</v>
      </c>
      <c r="K294">
        <v>0</v>
      </c>
      <c r="L294">
        <f t="shared" si="32"/>
        <v>6576.7138445474111</v>
      </c>
      <c r="M294">
        <f t="shared" si="33"/>
        <v>1948.2138445474111</v>
      </c>
      <c r="N294">
        <f t="shared" si="34"/>
        <v>1948.2138445474111</v>
      </c>
      <c r="O294" s="8">
        <f t="shared" si="35"/>
        <v>0.42091689414441202</v>
      </c>
      <c r="P294">
        <v>3343</v>
      </c>
      <c r="Q294">
        <f t="shared" si="36"/>
        <v>35067.849201853402</v>
      </c>
      <c r="R294">
        <f t="shared" si="37"/>
        <v>60174</v>
      </c>
      <c r="S294">
        <f t="shared" si="38"/>
        <v>1948.2138445474111</v>
      </c>
      <c r="T294">
        <f t="shared" si="39"/>
        <v>3795537.184086204</v>
      </c>
    </row>
    <row r="295" spans="1:20" x14ac:dyDescent="0.35">
      <c r="A295" s="1">
        <v>41209</v>
      </c>
      <c r="B295">
        <v>4628.5</v>
      </c>
      <c r="C295">
        <v>4628.5</v>
      </c>
      <c r="D295">
        <v>1</v>
      </c>
      <c r="E295">
        <v>0</v>
      </c>
      <c r="F295">
        <v>0</v>
      </c>
      <c r="G295">
        <v>0</v>
      </c>
      <c r="H295">
        <v>5690.5</v>
      </c>
      <c r="I295">
        <v>6801</v>
      </c>
      <c r="J295">
        <v>0</v>
      </c>
      <c r="K295">
        <v>0</v>
      </c>
      <c r="L295">
        <f t="shared" si="32"/>
        <v>6614.2266108911535</v>
      </c>
      <c r="M295">
        <f t="shared" si="33"/>
        <v>1985.7266108911535</v>
      </c>
      <c r="N295">
        <f t="shared" si="34"/>
        <v>1985.7266108911535</v>
      </c>
      <c r="O295" s="8">
        <f t="shared" si="35"/>
        <v>0.4290216292300213</v>
      </c>
      <c r="P295">
        <v>1717</v>
      </c>
      <c r="Q295">
        <f t="shared" si="36"/>
        <v>35743.078996040764</v>
      </c>
      <c r="R295">
        <f t="shared" si="37"/>
        <v>30906</v>
      </c>
      <c r="S295">
        <f t="shared" si="38"/>
        <v>1985.7266108911535</v>
      </c>
      <c r="T295">
        <f t="shared" si="39"/>
        <v>3943110.1732012667</v>
      </c>
    </row>
    <row r="296" spans="1:20" x14ac:dyDescent="0.35">
      <c r="A296" s="1">
        <v>41210</v>
      </c>
      <c r="B296">
        <v>4628.5</v>
      </c>
      <c r="C296">
        <v>4628.5</v>
      </c>
      <c r="D296">
        <v>1</v>
      </c>
      <c r="E296">
        <v>0</v>
      </c>
      <c r="F296">
        <v>0</v>
      </c>
      <c r="G296">
        <v>0</v>
      </c>
      <c r="H296">
        <v>5282.666666666667</v>
      </c>
      <c r="I296">
        <v>4628.5</v>
      </c>
      <c r="J296">
        <v>0</v>
      </c>
      <c r="K296">
        <v>0</v>
      </c>
      <c r="L296">
        <f t="shared" si="32"/>
        <v>5785.8910655517957</v>
      </c>
      <c r="M296">
        <f t="shared" si="33"/>
        <v>1157.3910655517957</v>
      </c>
      <c r="N296">
        <f t="shared" si="34"/>
        <v>1157.3910655517957</v>
      </c>
      <c r="O296" s="8">
        <f t="shared" si="35"/>
        <v>0.25005748418532908</v>
      </c>
      <c r="P296">
        <v>1525</v>
      </c>
      <c r="Q296">
        <f t="shared" si="36"/>
        <v>20833.039179932322</v>
      </c>
      <c r="R296">
        <f t="shared" si="37"/>
        <v>27450</v>
      </c>
      <c r="S296">
        <f t="shared" si="38"/>
        <v>1157.3910655517957</v>
      </c>
      <c r="T296">
        <f t="shared" si="39"/>
        <v>1339554.0786191211</v>
      </c>
    </row>
    <row r="297" spans="1:20" x14ac:dyDescent="0.35">
      <c r="A297" s="1">
        <v>41211</v>
      </c>
      <c r="B297">
        <v>4628.5</v>
      </c>
      <c r="C297">
        <v>4628.5</v>
      </c>
      <c r="D297">
        <v>0</v>
      </c>
      <c r="E297">
        <v>1</v>
      </c>
      <c r="F297">
        <v>0</v>
      </c>
      <c r="G297">
        <v>0</v>
      </c>
      <c r="H297">
        <v>4628.5</v>
      </c>
      <c r="I297">
        <v>3390</v>
      </c>
      <c r="J297">
        <v>1</v>
      </c>
      <c r="K297">
        <v>0</v>
      </c>
      <c r="L297">
        <f t="shared" si="32"/>
        <v>4465.617884945169</v>
      </c>
      <c r="M297">
        <f t="shared" si="33"/>
        <v>-162.88211505483105</v>
      </c>
      <c r="N297">
        <f t="shared" si="34"/>
        <v>162.88211505483105</v>
      </c>
      <c r="O297" s="8">
        <f t="shared" si="35"/>
        <v>3.5191123485974085E-2</v>
      </c>
      <c r="P297">
        <v>1934</v>
      </c>
      <c r="Q297">
        <f t="shared" si="36"/>
        <v>11727.512283947835</v>
      </c>
      <c r="R297">
        <f t="shared" si="37"/>
        <v>34812</v>
      </c>
      <c r="S297">
        <f t="shared" si="38"/>
        <v>-325.76423010966209</v>
      </c>
      <c r="T297">
        <f t="shared" si="39"/>
        <v>106122.33361894087</v>
      </c>
    </row>
    <row r="298" spans="1:20" x14ac:dyDescent="0.35">
      <c r="A298" s="1">
        <v>41212</v>
      </c>
      <c r="B298">
        <v>5800</v>
      </c>
      <c r="C298">
        <v>4628.5</v>
      </c>
      <c r="D298">
        <v>0</v>
      </c>
      <c r="E298">
        <v>0</v>
      </c>
      <c r="F298">
        <v>0</v>
      </c>
      <c r="G298">
        <v>0</v>
      </c>
      <c r="H298">
        <v>4628.5</v>
      </c>
      <c r="I298">
        <v>5303</v>
      </c>
      <c r="J298">
        <v>1</v>
      </c>
      <c r="K298">
        <v>0</v>
      </c>
      <c r="L298">
        <f t="shared" si="32"/>
        <v>4996.9757013079416</v>
      </c>
      <c r="M298">
        <f t="shared" si="33"/>
        <v>-803.02429869205844</v>
      </c>
      <c r="N298">
        <f t="shared" si="34"/>
        <v>803.02429869205844</v>
      </c>
      <c r="O298" s="8">
        <f t="shared" si="35"/>
        <v>0.13845246529173422</v>
      </c>
      <c r="P298">
        <v>796</v>
      </c>
      <c r="Q298">
        <f t="shared" si="36"/>
        <v>57817.749505828207</v>
      </c>
      <c r="R298">
        <f t="shared" si="37"/>
        <v>14328</v>
      </c>
      <c r="S298">
        <f t="shared" si="38"/>
        <v>-1606.0485973841169</v>
      </c>
      <c r="T298">
        <f t="shared" si="39"/>
        <v>2579392.0971594891</v>
      </c>
    </row>
    <row r="299" spans="1:20" x14ac:dyDescent="0.35">
      <c r="A299" s="1">
        <v>41213</v>
      </c>
      <c r="B299">
        <v>6353</v>
      </c>
      <c r="C299">
        <v>5800</v>
      </c>
      <c r="D299">
        <v>0</v>
      </c>
      <c r="E299">
        <v>0</v>
      </c>
      <c r="F299">
        <v>0</v>
      </c>
      <c r="G299">
        <v>0</v>
      </c>
      <c r="H299">
        <v>5019</v>
      </c>
      <c r="I299">
        <v>5852</v>
      </c>
      <c r="J299">
        <v>1</v>
      </c>
      <c r="K299">
        <v>0</v>
      </c>
      <c r="L299">
        <f t="shared" si="32"/>
        <v>5493.8897850332523</v>
      </c>
      <c r="M299">
        <f t="shared" si="33"/>
        <v>-859.11021496674766</v>
      </c>
      <c r="N299">
        <f t="shared" si="34"/>
        <v>859.11021496674766</v>
      </c>
      <c r="O299" s="8">
        <f t="shared" si="35"/>
        <v>0.13522905949421496</v>
      </c>
      <c r="P299">
        <v>1172</v>
      </c>
      <c r="Q299">
        <f t="shared" si="36"/>
        <v>61855.935477605832</v>
      </c>
      <c r="R299">
        <f t="shared" si="37"/>
        <v>21096</v>
      </c>
      <c r="S299">
        <f t="shared" si="38"/>
        <v>-1718.2204299334953</v>
      </c>
      <c r="T299">
        <f t="shared" si="39"/>
        <v>2952281.4458408454</v>
      </c>
    </row>
    <row r="300" spans="1:20" x14ac:dyDescent="0.35">
      <c r="A300" s="1">
        <v>41214</v>
      </c>
      <c r="B300">
        <v>6383</v>
      </c>
      <c r="C300">
        <v>6353</v>
      </c>
      <c r="D300">
        <v>0</v>
      </c>
      <c r="E300">
        <v>0</v>
      </c>
      <c r="F300">
        <v>1</v>
      </c>
      <c r="G300">
        <v>0</v>
      </c>
      <c r="H300">
        <v>5593.833333333333</v>
      </c>
      <c r="I300">
        <v>6591</v>
      </c>
      <c r="J300">
        <v>0</v>
      </c>
      <c r="K300">
        <v>0</v>
      </c>
      <c r="L300">
        <f t="shared" si="32"/>
        <v>6571.1565529252775</v>
      </c>
      <c r="M300">
        <f t="shared" si="33"/>
        <v>188.15655292527754</v>
      </c>
      <c r="N300">
        <f t="shared" si="34"/>
        <v>188.15655292527754</v>
      </c>
      <c r="O300" s="8">
        <f t="shared" si="35"/>
        <v>2.9477761699087817E-2</v>
      </c>
      <c r="P300">
        <v>938</v>
      </c>
      <c r="Q300">
        <f t="shared" si="36"/>
        <v>3386.8179526549957</v>
      </c>
      <c r="R300">
        <f t="shared" si="37"/>
        <v>16884</v>
      </c>
      <c r="S300">
        <f t="shared" si="38"/>
        <v>188.15655292527754</v>
      </c>
      <c r="T300">
        <f t="shared" si="39"/>
        <v>35402.888408722771</v>
      </c>
    </row>
    <row r="301" spans="1:20" x14ac:dyDescent="0.35">
      <c r="A301" s="1">
        <v>41215</v>
      </c>
      <c r="B301">
        <v>6562</v>
      </c>
      <c r="C301">
        <v>6383</v>
      </c>
      <c r="D301">
        <v>0</v>
      </c>
      <c r="E301">
        <v>0</v>
      </c>
      <c r="F301">
        <v>0</v>
      </c>
      <c r="G301">
        <v>1</v>
      </c>
      <c r="H301">
        <v>6178.666666666667</v>
      </c>
      <c r="I301">
        <v>4628.5</v>
      </c>
      <c r="J301">
        <v>0</v>
      </c>
      <c r="K301">
        <v>0</v>
      </c>
      <c r="L301">
        <f t="shared" si="32"/>
        <v>6315.5598418234149</v>
      </c>
      <c r="M301">
        <f t="shared" si="33"/>
        <v>-246.4401581765851</v>
      </c>
      <c r="N301">
        <f t="shared" si="34"/>
        <v>246.4401581765851</v>
      </c>
      <c r="O301" s="8">
        <f t="shared" si="35"/>
        <v>3.7555647390518913E-2</v>
      </c>
      <c r="P301">
        <v>1139</v>
      </c>
      <c r="Q301">
        <f t="shared" si="36"/>
        <v>17743.691388714127</v>
      </c>
      <c r="R301">
        <f t="shared" si="37"/>
        <v>20502</v>
      </c>
      <c r="S301">
        <f t="shared" si="38"/>
        <v>-492.8803163531702</v>
      </c>
      <c r="T301">
        <f t="shared" si="39"/>
        <v>242931.00624840113</v>
      </c>
    </row>
    <row r="302" spans="1:20" x14ac:dyDescent="0.35">
      <c r="A302" s="1">
        <v>41216</v>
      </c>
      <c r="B302">
        <v>7628</v>
      </c>
      <c r="C302">
        <v>6562</v>
      </c>
      <c r="D302">
        <v>1</v>
      </c>
      <c r="E302">
        <v>0</v>
      </c>
      <c r="F302">
        <v>0</v>
      </c>
      <c r="G302">
        <v>0</v>
      </c>
      <c r="H302">
        <v>6432.666666666667</v>
      </c>
      <c r="I302">
        <v>4628.5</v>
      </c>
      <c r="J302">
        <v>0</v>
      </c>
      <c r="K302">
        <v>0</v>
      </c>
      <c r="L302">
        <f t="shared" si="32"/>
        <v>6633.1000032722095</v>
      </c>
      <c r="M302">
        <f t="shared" si="33"/>
        <v>-994.89999672779049</v>
      </c>
      <c r="N302">
        <f t="shared" si="34"/>
        <v>994.89999672779049</v>
      </c>
      <c r="O302" s="8">
        <f t="shared" si="35"/>
        <v>0.13042737240794317</v>
      </c>
      <c r="P302">
        <v>800</v>
      </c>
      <c r="Q302">
        <f t="shared" si="36"/>
        <v>71632.799764400916</v>
      </c>
      <c r="R302">
        <f t="shared" si="37"/>
        <v>14400</v>
      </c>
      <c r="S302">
        <f t="shared" si="38"/>
        <v>-1989.799993455581</v>
      </c>
      <c r="T302">
        <f t="shared" si="39"/>
        <v>3959304.0139558301</v>
      </c>
    </row>
    <row r="303" spans="1:20" x14ac:dyDescent="0.35">
      <c r="A303" s="1">
        <v>41217</v>
      </c>
      <c r="B303">
        <v>7951</v>
      </c>
      <c r="C303">
        <v>7628</v>
      </c>
      <c r="D303">
        <v>1</v>
      </c>
      <c r="E303">
        <v>0</v>
      </c>
      <c r="F303">
        <v>0</v>
      </c>
      <c r="G303">
        <v>0</v>
      </c>
      <c r="H303">
        <v>6857.666666666667</v>
      </c>
      <c r="I303">
        <v>4628.5</v>
      </c>
      <c r="J303">
        <v>0</v>
      </c>
      <c r="K303">
        <v>0</v>
      </c>
      <c r="L303">
        <f t="shared" si="32"/>
        <v>6984.923322778317</v>
      </c>
      <c r="M303">
        <f t="shared" si="33"/>
        <v>-966.07667722168298</v>
      </c>
      <c r="N303">
        <f t="shared" si="34"/>
        <v>966.07667722168298</v>
      </c>
      <c r="O303" s="8">
        <f t="shared" si="35"/>
        <v>0.12150379539953252</v>
      </c>
      <c r="P303">
        <v>385</v>
      </c>
      <c r="Q303">
        <f t="shared" si="36"/>
        <v>69557.520759961175</v>
      </c>
      <c r="R303">
        <f t="shared" si="37"/>
        <v>6930</v>
      </c>
      <c r="S303">
        <f t="shared" si="38"/>
        <v>-1932.153354443366</v>
      </c>
      <c r="T303">
        <f t="shared" si="39"/>
        <v>3733216.5850867513</v>
      </c>
    </row>
    <row r="304" spans="1:20" x14ac:dyDescent="0.35">
      <c r="A304" s="1">
        <v>41218</v>
      </c>
      <c r="B304">
        <v>4925</v>
      </c>
      <c r="C304">
        <v>7951</v>
      </c>
      <c r="D304">
        <v>0</v>
      </c>
      <c r="E304">
        <v>1</v>
      </c>
      <c r="F304">
        <v>0</v>
      </c>
      <c r="G304">
        <v>0</v>
      </c>
      <c r="H304">
        <v>7380.333333333333</v>
      </c>
      <c r="I304">
        <v>4628.5</v>
      </c>
      <c r="J304">
        <v>0</v>
      </c>
      <c r="K304">
        <v>0</v>
      </c>
      <c r="L304">
        <f t="shared" si="32"/>
        <v>6436.002996199205</v>
      </c>
      <c r="M304">
        <f t="shared" si="33"/>
        <v>1511.002996199205</v>
      </c>
      <c r="N304">
        <f t="shared" si="34"/>
        <v>1511.002996199205</v>
      </c>
      <c r="O304" s="8">
        <f t="shared" si="35"/>
        <v>0.30680263882217362</v>
      </c>
      <c r="P304">
        <v>1585</v>
      </c>
      <c r="Q304">
        <f t="shared" si="36"/>
        <v>27198.053931585688</v>
      </c>
      <c r="R304">
        <f t="shared" si="37"/>
        <v>28530</v>
      </c>
      <c r="S304">
        <f t="shared" si="38"/>
        <v>1511.002996199205</v>
      </c>
      <c r="T304">
        <f t="shared" si="39"/>
        <v>2283130.0545229744</v>
      </c>
    </row>
    <row r="305" spans="1:20" x14ac:dyDescent="0.35">
      <c r="A305" s="1">
        <v>41219</v>
      </c>
      <c r="B305">
        <v>5084</v>
      </c>
      <c r="C305">
        <v>4925</v>
      </c>
      <c r="D305">
        <v>0</v>
      </c>
      <c r="E305">
        <v>0</v>
      </c>
      <c r="F305">
        <v>0</v>
      </c>
      <c r="G305">
        <v>0</v>
      </c>
      <c r="H305">
        <v>6834.666666666667</v>
      </c>
      <c r="I305">
        <v>5800</v>
      </c>
      <c r="J305">
        <v>0</v>
      </c>
      <c r="K305">
        <v>0</v>
      </c>
      <c r="L305">
        <f t="shared" si="32"/>
        <v>6127.0715884549618</v>
      </c>
      <c r="M305">
        <f t="shared" si="33"/>
        <v>1043.0715884549618</v>
      </c>
      <c r="N305">
        <f t="shared" si="34"/>
        <v>1043.0715884549618</v>
      </c>
      <c r="O305" s="8">
        <f t="shared" si="35"/>
        <v>0.20516750363000821</v>
      </c>
      <c r="P305">
        <v>1921</v>
      </c>
      <c r="Q305">
        <f t="shared" si="36"/>
        <v>18775.28859218931</v>
      </c>
      <c r="R305">
        <f t="shared" si="37"/>
        <v>34578</v>
      </c>
      <c r="S305">
        <f t="shared" si="38"/>
        <v>1043.0715884549618</v>
      </c>
      <c r="T305">
        <f t="shared" si="39"/>
        <v>1087998.3386419571</v>
      </c>
    </row>
    <row r="306" spans="1:20" x14ac:dyDescent="0.35">
      <c r="A306" s="1">
        <v>41220</v>
      </c>
      <c r="B306">
        <v>5097</v>
      </c>
      <c r="C306">
        <v>5084</v>
      </c>
      <c r="D306">
        <v>0</v>
      </c>
      <c r="E306">
        <v>0</v>
      </c>
      <c r="F306">
        <v>0</v>
      </c>
      <c r="G306">
        <v>0</v>
      </c>
      <c r="H306">
        <v>5986.666666666667</v>
      </c>
      <c r="I306">
        <v>6353</v>
      </c>
      <c r="J306">
        <v>0</v>
      </c>
      <c r="K306">
        <v>0</v>
      </c>
      <c r="L306">
        <f t="shared" si="32"/>
        <v>5830.5659270770266</v>
      </c>
      <c r="M306">
        <f t="shared" si="33"/>
        <v>733.56592707702657</v>
      </c>
      <c r="N306">
        <f t="shared" si="34"/>
        <v>733.56592707702657</v>
      </c>
      <c r="O306" s="8">
        <f t="shared" si="35"/>
        <v>0.14392111576947744</v>
      </c>
      <c r="P306">
        <v>2653</v>
      </c>
      <c r="Q306">
        <f t="shared" si="36"/>
        <v>13204.186687386478</v>
      </c>
      <c r="R306">
        <f t="shared" si="37"/>
        <v>47754</v>
      </c>
      <c r="S306">
        <f t="shared" si="38"/>
        <v>733.56592707702657</v>
      </c>
      <c r="T306">
        <f t="shared" si="39"/>
        <v>538118.96936837747</v>
      </c>
    </row>
    <row r="307" spans="1:20" x14ac:dyDescent="0.35">
      <c r="A307" s="1">
        <v>41221</v>
      </c>
      <c r="B307">
        <v>5462</v>
      </c>
      <c r="C307">
        <v>5097</v>
      </c>
      <c r="D307">
        <v>0</v>
      </c>
      <c r="E307">
        <v>0</v>
      </c>
      <c r="F307">
        <v>1</v>
      </c>
      <c r="G307">
        <v>0</v>
      </c>
      <c r="H307">
        <v>5035.333333333333</v>
      </c>
      <c r="I307">
        <v>6383</v>
      </c>
      <c r="J307">
        <v>0</v>
      </c>
      <c r="K307">
        <v>0</v>
      </c>
      <c r="L307">
        <f t="shared" si="32"/>
        <v>6067.0052872622273</v>
      </c>
      <c r="M307">
        <f t="shared" si="33"/>
        <v>605.00528726222728</v>
      </c>
      <c r="N307">
        <f t="shared" si="34"/>
        <v>605.00528726222728</v>
      </c>
      <c r="O307" s="8">
        <f t="shared" si="35"/>
        <v>0.11076625544896142</v>
      </c>
      <c r="P307">
        <v>1188</v>
      </c>
      <c r="Q307">
        <f t="shared" si="36"/>
        <v>10890.095170720091</v>
      </c>
      <c r="R307">
        <f t="shared" si="37"/>
        <v>21384</v>
      </c>
      <c r="S307">
        <f t="shared" si="38"/>
        <v>605.00528726222728</v>
      </c>
      <c r="T307">
        <f t="shared" si="39"/>
        <v>366031.39761525014</v>
      </c>
    </row>
    <row r="308" spans="1:20" x14ac:dyDescent="0.35">
      <c r="A308" s="1">
        <v>41222</v>
      </c>
      <c r="B308">
        <v>6114</v>
      </c>
      <c r="C308">
        <v>5462</v>
      </c>
      <c r="D308">
        <v>0</v>
      </c>
      <c r="E308">
        <v>0</v>
      </c>
      <c r="F308">
        <v>0</v>
      </c>
      <c r="G308">
        <v>1</v>
      </c>
      <c r="H308">
        <v>5214.333333333333</v>
      </c>
      <c r="I308">
        <v>6562</v>
      </c>
      <c r="J308">
        <v>0</v>
      </c>
      <c r="K308">
        <v>0</v>
      </c>
      <c r="L308">
        <f t="shared" si="32"/>
        <v>6219.3514721668716</v>
      </c>
      <c r="M308">
        <f t="shared" si="33"/>
        <v>105.35147216687164</v>
      </c>
      <c r="N308">
        <f t="shared" si="34"/>
        <v>105.35147216687164</v>
      </c>
      <c r="O308" s="8">
        <f t="shared" si="35"/>
        <v>1.7231186157486367E-2</v>
      </c>
      <c r="P308">
        <v>578</v>
      </c>
      <c r="Q308">
        <f t="shared" si="36"/>
        <v>1896.3264990036896</v>
      </c>
      <c r="R308">
        <f t="shared" si="37"/>
        <v>10404</v>
      </c>
      <c r="S308">
        <f t="shared" si="38"/>
        <v>105.35147216687164</v>
      </c>
      <c r="T308">
        <f t="shared" si="39"/>
        <v>11098.932687727131</v>
      </c>
    </row>
    <row r="309" spans="1:20" x14ac:dyDescent="0.35">
      <c r="A309" s="1">
        <v>41223</v>
      </c>
      <c r="B309">
        <v>6373</v>
      </c>
      <c r="C309">
        <v>6114</v>
      </c>
      <c r="D309">
        <v>1</v>
      </c>
      <c r="E309">
        <v>0</v>
      </c>
      <c r="F309">
        <v>0</v>
      </c>
      <c r="G309">
        <v>0</v>
      </c>
      <c r="H309">
        <v>5557.666666666667</v>
      </c>
      <c r="I309">
        <v>7628</v>
      </c>
      <c r="J309">
        <v>0</v>
      </c>
      <c r="K309">
        <v>0</v>
      </c>
      <c r="L309">
        <f t="shared" si="32"/>
        <v>6934.3660022634631</v>
      </c>
      <c r="M309">
        <f t="shared" si="33"/>
        <v>561.36600226346309</v>
      </c>
      <c r="N309">
        <f t="shared" si="34"/>
        <v>561.36600226346309</v>
      </c>
      <c r="O309" s="8">
        <f t="shared" si="35"/>
        <v>8.8085046644196308E-2</v>
      </c>
      <c r="P309">
        <v>1160</v>
      </c>
      <c r="Q309">
        <f t="shared" si="36"/>
        <v>10104.588040742336</v>
      </c>
      <c r="R309">
        <f t="shared" si="37"/>
        <v>20880</v>
      </c>
      <c r="S309">
        <f t="shared" si="38"/>
        <v>561.36600226346309</v>
      </c>
      <c r="T309">
        <f t="shared" si="39"/>
        <v>315131.78849726246</v>
      </c>
    </row>
    <row r="310" spans="1:20" x14ac:dyDescent="0.35">
      <c r="A310" s="1">
        <v>41224</v>
      </c>
      <c r="B310">
        <v>6479</v>
      </c>
      <c r="C310">
        <v>6373</v>
      </c>
      <c r="D310">
        <v>1</v>
      </c>
      <c r="E310">
        <v>0</v>
      </c>
      <c r="F310">
        <v>0</v>
      </c>
      <c r="G310">
        <v>0</v>
      </c>
      <c r="H310">
        <v>5983</v>
      </c>
      <c r="I310">
        <v>7951</v>
      </c>
      <c r="J310">
        <v>0</v>
      </c>
      <c r="K310">
        <v>0</v>
      </c>
      <c r="L310">
        <f t="shared" si="32"/>
        <v>7287.170071891017</v>
      </c>
      <c r="M310">
        <f t="shared" si="33"/>
        <v>808.17007189101696</v>
      </c>
      <c r="N310">
        <f t="shared" si="34"/>
        <v>808.17007189101696</v>
      </c>
      <c r="O310" s="8">
        <f t="shared" si="35"/>
        <v>0.12473685320126825</v>
      </c>
      <c r="P310">
        <v>1046</v>
      </c>
      <c r="Q310">
        <f t="shared" si="36"/>
        <v>14547.061294038305</v>
      </c>
      <c r="R310">
        <f t="shared" si="37"/>
        <v>18828</v>
      </c>
      <c r="S310">
        <f t="shared" si="38"/>
        <v>808.17007189101696</v>
      </c>
      <c r="T310">
        <f t="shared" si="39"/>
        <v>653138.86510033149</v>
      </c>
    </row>
    <row r="311" spans="1:20" x14ac:dyDescent="0.35">
      <c r="A311" s="1">
        <v>41225</v>
      </c>
      <c r="B311">
        <v>4343</v>
      </c>
      <c r="C311">
        <v>6479</v>
      </c>
      <c r="D311">
        <v>0</v>
      </c>
      <c r="E311">
        <v>1</v>
      </c>
      <c r="F311">
        <v>0</v>
      </c>
      <c r="G311">
        <v>0</v>
      </c>
      <c r="H311">
        <v>6322</v>
      </c>
      <c r="I311">
        <v>4925</v>
      </c>
      <c r="J311">
        <v>0</v>
      </c>
      <c r="K311">
        <v>0</v>
      </c>
      <c r="L311">
        <f t="shared" si="32"/>
        <v>5772.5504983259179</v>
      </c>
      <c r="M311">
        <f t="shared" si="33"/>
        <v>1429.5504983259179</v>
      </c>
      <c r="N311">
        <f t="shared" si="34"/>
        <v>1429.5504983259179</v>
      </c>
      <c r="O311" s="8">
        <f t="shared" si="35"/>
        <v>0.32916198441766475</v>
      </c>
      <c r="P311">
        <v>1677</v>
      </c>
      <c r="Q311">
        <f t="shared" si="36"/>
        <v>25731.908969866523</v>
      </c>
      <c r="R311">
        <f t="shared" si="37"/>
        <v>30186</v>
      </c>
      <c r="S311">
        <f t="shared" si="38"/>
        <v>1429.5504983259179</v>
      </c>
      <c r="T311">
        <f t="shared" si="39"/>
        <v>2043614.6272638803</v>
      </c>
    </row>
    <row r="312" spans="1:20" x14ac:dyDescent="0.35">
      <c r="A312" s="1">
        <v>41226</v>
      </c>
      <c r="B312">
        <v>5596</v>
      </c>
      <c r="C312">
        <v>4343</v>
      </c>
      <c r="D312">
        <v>0</v>
      </c>
      <c r="E312">
        <v>0</v>
      </c>
      <c r="F312">
        <v>0</v>
      </c>
      <c r="G312">
        <v>0</v>
      </c>
      <c r="H312">
        <v>5731.666666666667</v>
      </c>
      <c r="I312">
        <v>5084</v>
      </c>
      <c r="J312">
        <v>0</v>
      </c>
      <c r="K312">
        <v>0</v>
      </c>
      <c r="L312">
        <f t="shared" si="32"/>
        <v>5255.8196947275437</v>
      </c>
      <c r="M312">
        <f t="shared" si="33"/>
        <v>-340.18030527245628</v>
      </c>
      <c r="N312">
        <f t="shared" si="34"/>
        <v>340.18030527245628</v>
      </c>
      <c r="O312" s="8">
        <f t="shared" si="35"/>
        <v>6.0789904444684822E-2</v>
      </c>
      <c r="P312">
        <v>1166</v>
      </c>
      <c r="Q312">
        <f t="shared" si="36"/>
        <v>24492.981979616852</v>
      </c>
      <c r="R312">
        <f t="shared" si="37"/>
        <v>20988</v>
      </c>
      <c r="S312">
        <f t="shared" si="38"/>
        <v>-680.36061054491256</v>
      </c>
      <c r="T312">
        <f t="shared" si="39"/>
        <v>462890.56038104621</v>
      </c>
    </row>
    <row r="313" spans="1:20" x14ac:dyDescent="0.35">
      <c r="A313" s="1">
        <v>41227</v>
      </c>
      <c r="B313">
        <v>4999</v>
      </c>
      <c r="C313">
        <v>5596</v>
      </c>
      <c r="D313">
        <v>0</v>
      </c>
      <c r="E313">
        <v>0</v>
      </c>
      <c r="F313">
        <v>0</v>
      </c>
      <c r="G313">
        <v>0</v>
      </c>
      <c r="H313">
        <v>5472.666666666667</v>
      </c>
      <c r="I313">
        <v>5097</v>
      </c>
      <c r="J313">
        <v>0</v>
      </c>
      <c r="K313">
        <v>0</v>
      </c>
      <c r="L313">
        <f t="shared" si="32"/>
        <v>5254.6686951796901</v>
      </c>
      <c r="M313">
        <f t="shared" si="33"/>
        <v>255.66869517969008</v>
      </c>
      <c r="N313">
        <f t="shared" si="34"/>
        <v>255.66869517969008</v>
      </c>
      <c r="O313" s="8">
        <f t="shared" si="35"/>
        <v>5.1143967829503915E-2</v>
      </c>
      <c r="P313">
        <v>1322</v>
      </c>
      <c r="Q313">
        <f t="shared" si="36"/>
        <v>4602.0365132344214</v>
      </c>
      <c r="R313">
        <f t="shared" si="37"/>
        <v>23796</v>
      </c>
      <c r="S313">
        <f t="shared" si="38"/>
        <v>255.66869517969008</v>
      </c>
      <c r="T313">
        <f t="shared" si="39"/>
        <v>65366.481694885282</v>
      </c>
    </row>
    <row r="314" spans="1:20" x14ac:dyDescent="0.35">
      <c r="A314" s="1">
        <v>41228</v>
      </c>
      <c r="B314">
        <v>5279</v>
      </c>
      <c r="C314">
        <v>4999</v>
      </c>
      <c r="D314">
        <v>0</v>
      </c>
      <c r="E314">
        <v>0</v>
      </c>
      <c r="F314">
        <v>1</v>
      </c>
      <c r="G314">
        <v>0</v>
      </c>
      <c r="H314">
        <v>4979.333333333333</v>
      </c>
      <c r="I314">
        <v>5462</v>
      </c>
      <c r="J314">
        <v>0</v>
      </c>
      <c r="K314">
        <v>0</v>
      </c>
      <c r="L314">
        <f t="shared" si="32"/>
        <v>5769.5076413590969</v>
      </c>
      <c r="M314">
        <f t="shared" si="33"/>
        <v>490.50764135909685</v>
      </c>
      <c r="N314">
        <f t="shared" si="34"/>
        <v>490.50764135909685</v>
      </c>
      <c r="O314" s="8">
        <f t="shared" si="35"/>
        <v>9.2916772373384512E-2</v>
      </c>
      <c r="P314">
        <v>1503</v>
      </c>
      <c r="Q314">
        <f t="shared" si="36"/>
        <v>8829.1375444637433</v>
      </c>
      <c r="R314">
        <f t="shared" si="37"/>
        <v>27054</v>
      </c>
      <c r="S314">
        <f t="shared" si="38"/>
        <v>490.50764135909685</v>
      </c>
      <c r="T314">
        <f t="shared" si="39"/>
        <v>240597.74623166438</v>
      </c>
    </row>
    <row r="315" spans="1:20" x14ac:dyDescent="0.35">
      <c r="A315" s="1">
        <v>41229</v>
      </c>
      <c r="B315">
        <v>5432</v>
      </c>
      <c r="C315">
        <v>5279</v>
      </c>
      <c r="D315">
        <v>0</v>
      </c>
      <c r="E315">
        <v>0</v>
      </c>
      <c r="F315">
        <v>0</v>
      </c>
      <c r="G315">
        <v>1</v>
      </c>
      <c r="H315">
        <v>5291.333333333333</v>
      </c>
      <c r="I315">
        <v>6114</v>
      </c>
      <c r="J315">
        <v>0</v>
      </c>
      <c r="K315">
        <v>0</v>
      </c>
      <c r="L315">
        <f t="shared" si="32"/>
        <v>6117.2117261413596</v>
      </c>
      <c r="M315">
        <f t="shared" si="33"/>
        <v>685.21172614135958</v>
      </c>
      <c r="N315">
        <f t="shared" si="34"/>
        <v>685.21172614135958</v>
      </c>
      <c r="O315" s="8">
        <f t="shared" si="35"/>
        <v>0.12614354310407946</v>
      </c>
      <c r="P315">
        <v>1383</v>
      </c>
      <c r="Q315">
        <f t="shared" si="36"/>
        <v>12333.811070544472</v>
      </c>
      <c r="R315">
        <f t="shared" si="37"/>
        <v>24894</v>
      </c>
      <c r="S315">
        <f t="shared" si="38"/>
        <v>685.21172614135958</v>
      </c>
      <c r="T315">
        <f t="shared" si="39"/>
        <v>469515.10964162153</v>
      </c>
    </row>
    <row r="316" spans="1:20" x14ac:dyDescent="0.35">
      <c r="A316" s="1">
        <v>41230</v>
      </c>
      <c r="B316">
        <v>6584</v>
      </c>
      <c r="C316">
        <v>5432</v>
      </c>
      <c r="D316">
        <v>1</v>
      </c>
      <c r="E316">
        <v>0</v>
      </c>
      <c r="F316">
        <v>0</v>
      </c>
      <c r="G316">
        <v>0</v>
      </c>
      <c r="H316">
        <v>5236.666666666667</v>
      </c>
      <c r="I316">
        <v>6373</v>
      </c>
      <c r="J316">
        <v>0</v>
      </c>
      <c r="K316">
        <v>0</v>
      </c>
      <c r="L316">
        <f t="shared" si="32"/>
        <v>6333.6138759172964</v>
      </c>
      <c r="M316">
        <f t="shared" si="33"/>
        <v>-250.38612408270365</v>
      </c>
      <c r="N316">
        <f t="shared" si="34"/>
        <v>250.38612408270365</v>
      </c>
      <c r="O316" s="8">
        <f t="shared" si="35"/>
        <v>3.8029484216692534E-2</v>
      </c>
      <c r="P316">
        <v>1212</v>
      </c>
      <c r="Q316">
        <f t="shared" si="36"/>
        <v>18027.800933954662</v>
      </c>
      <c r="R316">
        <f t="shared" si="37"/>
        <v>21816</v>
      </c>
      <c r="S316">
        <f t="shared" si="38"/>
        <v>-500.77224816540729</v>
      </c>
      <c r="T316">
        <f t="shared" si="39"/>
        <v>250772.84453263626</v>
      </c>
    </row>
    <row r="317" spans="1:20" x14ac:dyDescent="0.35">
      <c r="A317" s="1">
        <v>41231</v>
      </c>
      <c r="B317">
        <v>6661</v>
      </c>
      <c r="C317">
        <v>6584</v>
      </c>
      <c r="D317">
        <v>1</v>
      </c>
      <c r="E317">
        <v>0</v>
      </c>
      <c r="F317">
        <v>0</v>
      </c>
      <c r="G317">
        <v>0</v>
      </c>
      <c r="H317">
        <v>5765</v>
      </c>
      <c r="I317">
        <v>6479</v>
      </c>
      <c r="J317">
        <v>0</v>
      </c>
      <c r="K317">
        <v>0</v>
      </c>
      <c r="L317">
        <f t="shared" si="32"/>
        <v>6781.3388004452981</v>
      </c>
      <c r="M317">
        <f t="shared" si="33"/>
        <v>120.33880044529815</v>
      </c>
      <c r="N317">
        <f t="shared" si="34"/>
        <v>120.33880044529815</v>
      </c>
      <c r="O317" s="8">
        <f t="shared" si="35"/>
        <v>1.8066176316663886E-2</v>
      </c>
      <c r="P317">
        <v>1206</v>
      </c>
      <c r="Q317">
        <f t="shared" si="36"/>
        <v>2166.0984080153667</v>
      </c>
      <c r="R317">
        <f t="shared" si="37"/>
        <v>21708</v>
      </c>
      <c r="S317">
        <f t="shared" si="38"/>
        <v>120.33880044529815</v>
      </c>
      <c r="T317">
        <f t="shared" si="39"/>
        <v>14481.42689261329</v>
      </c>
    </row>
    <row r="318" spans="1:20" x14ac:dyDescent="0.35">
      <c r="A318" s="1">
        <v>41232</v>
      </c>
      <c r="B318">
        <v>4297</v>
      </c>
      <c r="C318">
        <v>6661</v>
      </c>
      <c r="D318">
        <v>0</v>
      </c>
      <c r="E318">
        <v>1</v>
      </c>
      <c r="F318">
        <v>0</v>
      </c>
      <c r="G318">
        <v>0</v>
      </c>
      <c r="H318">
        <v>6225.666666666667</v>
      </c>
      <c r="I318">
        <v>4343</v>
      </c>
      <c r="J318">
        <v>0</v>
      </c>
      <c r="K318">
        <v>0</v>
      </c>
      <c r="L318">
        <f t="shared" si="32"/>
        <v>5577.8243620047169</v>
      </c>
      <c r="M318">
        <f t="shared" si="33"/>
        <v>1280.8243620047169</v>
      </c>
      <c r="N318">
        <f t="shared" si="34"/>
        <v>1280.8243620047169</v>
      </c>
      <c r="O318" s="8">
        <f t="shared" si="35"/>
        <v>0.29807408936577073</v>
      </c>
      <c r="P318">
        <v>1480</v>
      </c>
      <c r="Q318">
        <f t="shared" si="36"/>
        <v>23054.838516084907</v>
      </c>
      <c r="R318">
        <f t="shared" si="37"/>
        <v>26640</v>
      </c>
      <c r="S318">
        <f t="shared" si="38"/>
        <v>1280.8243620047169</v>
      </c>
      <c r="T318">
        <f t="shared" si="39"/>
        <v>1640511.0463047901</v>
      </c>
    </row>
    <row r="319" spans="1:20" x14ac:dyDescent="0.35">
      <c r="A319" s="1">
        <v>41233</v>
      </c>
      <c r="B319">
        <v>5112</v>
      </c>
      <c r="C319">
        <v>4297</v>
      </c>
      <c r="D319">
        <v>0</v>
      </c>
      <c r="E319">
        <v>0</v>
      </c>
      <c r="F319">
        <v>0</v>
      </c>
      <c r="G319">
        <v>0</v>
      </c>
      <c r="H319">
        <v>5847.333333333333</v>
      </c>
      <c r="I319">
        <v>5596</v>
      </c>
      <c r="J319">
        <v>0</v>
      </c>
      <c r="K319">
        <v>0</v>
      </c>
      <c r="L319">
        <f t="shared" si="32"/>
        <v>5456.749124819492</v>
      </c>
      <c r="M319">
        <f t="shared" si="33"/>
        <v>344.74912481949195</v>
      </c>
      <c r="N319">
        <f t="shared" si="34"/>
        <v>344.74912481949195</v>
      </c>
      <c r="O319" s="8">
        <f t="shared" si="35"/>
        <v>6.7439187171262113E-2</v>
      </c>
      <c r="P319">
        <v>1683</v>
      </c>
      <c r="Q319">
        <f t="shared" si="36"/>
        <v>6205.4842467508552</v>
      </c>
      <c r="R319">
        <f t="shared" si="37"/>
        <v>30294</v>
      </c>
      <c r="S319">
        <f t="shared" si="38"/>
        <v>344.74912481949195</v>
      </c>
      <c r="T319">
        <f t="shared" si="39"/>
        <v>118851.95906380564</v>
      </c>
    </row>
    <row r="320" spans="1:20" x14ac:dyDescent="0.35">
      <c r="A320" s="1">
        <v>41234</v>
      </c>
      <c r="B320">
        <v>4905</v>
      </c>
      <c r="C320">
        <v>5112</v>
      </c>
      <c r="D320">
        <v>0</v>
      </c>
      <c r="E320">
        <v>0</v>
      </c>
      <c r="F320">
        <v>0</v>
      </c>
      <c r="G320">
        <v>0</v>
      </c>
      <c r="H320">
        <v>5356.666666666667</v>
      </c>
      <c r="I320">
        <v>4999</v>
      </c>
      <c r="J320">
        <v>0</v>
      </c>
      <c r="K320">
        <v>0</v>
      </c>
      <c r="L320">
        <f t="shared" si="32"/>
        <v>5110.1501845403445</v>
      </c>
      <c r="M320">
        <f t="shared" si="33"/>
        <v>205.15018454034453</v>
      </c>
      <c r="N320">
        <f t="shared" si="34"/>
        <v>205.15018454034453</v>
      </c>
      <c r="O320" s="8">
        <f t="shared" si="35"/>
        <v>4.1824706328306732E-2</v>
      </c>
      <c r="P320">
        <v>1760</v>
      </c>
      <c r="Q320">
        <f t="shared" si="36"/>
        <v>3692.7033217262015</v>
      </c>
      <c r="R320">
        <f t="shared" si="37"/>
        <v>31680</v>
      </c>
      <c r="S320">
        <f t="shared" si="38"/>
        <v>205.15018454034453</v>
      </c>
      <c r="T320">
        <f t="shared" si="39"/>
        <v>42086.598216937411</v>
      </c>
    </row>
    <row r="321" spans="1:20" x14ac:dyDescent="0.35">
      <c r="A321" s="1">
        <v>41235</v>
      </c>
      <c r="B321">
        <v>5279</v>
      </c>
      <c r="C321">
        <v>4905</v>
      </c>
      <c r="D321">
        <v>0</v>
      </c>
      <c r="E321">
        <v>0</v>
      </c>
      <c r="F321">
        <v>1</v>
      </c>
      <c r="G321">
        <v>0</v>
      </c>
      <c r="H321">
        <v>4771.333333333333</v>
      </c>
      <c r="I321">
        <v>5279</v>
      </c>
      <c r="J321">
        <v>0</v>
      </c>
      <c r="K321">
        <v>0</v>
      </c>
      <c r="L321">
        <f t="shared" si="32"/>
        <v>5593.6187548440912</v>
      </c>
      <c r="M321">
        <f t="shared" si="33"/>
        <v>314.6187548440912</v>
      </c>
      <c r="N321">
        <f t="shared" si="34"/>
        <v>314.6187548440912</v>
      </c>
      <c r="O321" s="8">
        <f t="shared" si="35"/>
        <v>5.9598172919888462E-2</v>
      </c>
      <c r="P321">
        <v>921</v>
      </c>
      <c r="Q321">
        <f t="shared" si="36"/>
        <v>5663.1375871936416</v>
      </c>
      <c r="R321">
        <f t="shared" si="37"/>
        <v>16578</v>
      </c>
      <c r="S321">
        <f t="shared" si="38"/>
        <v>314.6187548440912</v>
      </c>
      <c r="T321">
        <f t="shared" si="39"/>
        <v>98984.960899646365</v>
      </c>
    </row>
    <row r="322" spans="1:20" x14ac:dyDescent="0.35">
      <c r="A322" s="1">
        <v>41236</v>
      </c>
      <c r="B322">
        <v>4632</v>
      </c>
      <c r="C322">
        <v>5279</v>
      </c>
      <c r="D322">
        <v>0</v>
      </c>
      <c r="E322">
        <v>0</v>
      </c>
      <c r="F322">
        <v>0</v>
      </c>
      <c r="G322">
        <v>1</v>
      </c>
      <c r="H322">
        <v>5098.666666666667</v>
      </c>
      <c r="I322">
        <v>5432</v>
      </c>
      <c r="J322">
        <v>0</v>
      </c>
      <c r="K322">
        <v>0</v>
      </c>
      <c r="L322">
        <f t="shared" ref="L322:L385" si="40">$W$2+SUMPRODUCT(C322:K322,$X$2:$AF$2)</f>
        <v>5821.5328366564972</v>
      </c>
      <c r="M322">
        <f t="shared" ref="M322:M385" si="41">L322-B322</f>
        <v>1189.5328366564972</v>
      </c>
      <c r="N322">
        <f t="shared" ref="N322:N360" si="42">ABS(L322-B322)</f>
        <v>1189.5328366564972</v>
      </c>
      <c r="O322" s="8">
        <f t="shared" ref="O322:O385" si="43">N322/B322</f>
        <v>0.2568076072229053</v>
      </c>
      <c r="P322">
        <v>716</v>
      </c>
      <c r="Q322">
        <f t="shared" si="36"/>
        <v>21411.59105981695</v>
      </c>
      <c r="R322">
        <f t="shared" si="37"/>
        <v>12888</v>
      </c>
      <c r="S322">
        <f t="shared" si="38"/>
        <v>1189.5328366564972</v>
      </c>
      <c r="T322">
        <f t="shared" si="39"/>
        <v>1414988.369484053</v>
      </c>
    </row>
    <row r="323" spans="1:20" x14ac:dyDescent="0.35">
      <c r="A323" s="1">
        <v>41237</v>
      </c>
      <c r="B323">
        <v>4628.5</v>
      </c>
      <c r="C323">
        <v>4632</v>
      </c>
      <c r="D323">
        <v>1</v>
      </c>
      <c r="E323">
        <v>0</v>
      </c>
      <c r="F323">
        <v>0</v>
      </c>
      <c r="G323">
        <v>0</v>
      </c>
      <c r="H323">
        <v>4938.666666666667</v>
      </c>
      <c r="I323">
        <v>6584</v>
      </c>
      <c r="J323">
        <v>0</v>
      </c>
      <c r="K323">
        <v>0</v>
      </c>
      <c r="L323">
        <f t="shared" si="40"/>
        <v>6139.7415096997511</v>
      </c>
      <c r="M323">
        <f t="shared" si="41"/>
        <v>1511.2415096997511</v>
      </c>
      <c r="N323">
        <f t="shared" si="42"/>
        <v>1511.2415096997511</v>
      </c>
      <c r="O323" s="8">
        <f t="shared" si="43"/>
        <v>0.32650783400664385</v>
      </c>
      <c r="P323">
        <v>1149</v>
      </c>
      <c r="Q323">
        <f t="shared" ref="Q323:Q360" si="44">IF(M323&lt;0,-72*M323,M323*18)</f>
        <v>27202.347174595518</v>
      </c>
      <c r="R323">
        <f t="shared" ref="R323:R360" si="45">P323*18</f>
        <v>20682</v>
      </c>
      <c r="S323">
        <f t="shared" ref="S323:S360" si="46">IF(M323&gt;0,M323,M323*2)</f>
        <v>1511.2415096997511</v>
      </c>
      <c r="T323">
        <f t="shared" ref="T323:T360" si="47">S323^2</f>
        <v>2283850.9006395829</v>
      </c>
    </row>
    <row r="324" spans="1:20" x14ac:dyDescent="0.35">
      <c r="A324" s="1">
        <v>41238</v>
      </c>
      <c r="B324">
        <v>4628.5</v>
      </c>
      <c r="C324">
        <v>4628.5</v>
      </c>
      <c r="D324">
        <v>1</v>
      </c>
      <c r="E324">
        <v>0</v>
      </c>
      <c r="F324">
        <v>0</v>
      </c>
      <c r="G324">
        <v>0</v>
      </c>
      <c r="H324">
        <v>4846.5</v>
      </c>
      <c r="I324">
        <v>6661</v>
      </c>
      <c r="J324">
        <v>0</v>
      </c>
      <c r="K324">
        <v>0</v>
      </c>
      <c r="L324">
        <f t="shared" si="40"/>
        <v>6109.9184331188662</v>
      </c>
      <c r="M324">
        <f t="shared" si="41"/>
        <v>1481.4184331188662</v>
      </c>
      <c r="N324">
        <f t="shared" si="42"/>
        <v>1481.4184331188662</v>
      </c>
      <c r="O324" s="8">
        <f t="shared" si="43"/>
        <v>0.32006447728613291</v>
      </c>
      <c r="P324">
        <v>0</v>
      </c>
      <c r="Q324">
        <f t="shared" si="44"/>
        <v>26665.531796139592</v>
      </c>
      <c r="R324">
        <f t="shared" si="45"/>
        <v>0</v>
      </c>
      <c r="S324">
        <f t="shared" si="46"/>
        <v>1481.4184331188662</v>
      </c>
      <c r="T324">
        <f t="shared" si="47"/>
        <v>2194600.5739843566</v>
      </c>
    </row>
    <row r="325" spans="1:20" x14ac:dyDescent="0.35">
      <c r="A325" s="1">
        <v>41239</v>
      </c>
      <c r="B325">
        <v>4480</v>
      </c>
      <c r="C325">
        <v>4628.5</v>
      </c>
      <c r="D325">
        <v>0</v>
      </c>
      <c r="E325">
        <v>1</v>
      </c>
      <c r="F325">
        <v>0</v>
      </c>
      <c r="G325">
        <v>0</v>
      </c>
      <c r="H325">
        <v>4629.666666666667</v>
      </c>
      <c r="I325">
        <v>4297</v>
      </c>
      <c r="J325">
        <v>0</v>
      </c>
      <c r="K325">
        <v>0</v>
      </c>
      <c r="L325">
        <f t="shared" si="40"/>
        <v>4460.9844692797478</v>
      </c>
      <c r="M325">
        <f t="shared" si="41"/>
        <v>-19.015530720252173</v>
      </c>
      <c r="N325">
        <f t="shared" si="42"/>
        <v>19.015530720252173</v>
      </c>
      <c r="O325" s="8">
        <f t="shared" si="43"/>
        <v>4.2445381071991454E-3</v>
      </c>
      <c r="P325">
        <v>1541</v>
      </c>
      <c r="Q325">
        <f t="shared" si="44"/>
        <v>1369.1182118581564</v>
      </c>
      <c r="R325">
        <f t="shared" si="45"/>
        <v>27738</v>
      </c>
      <c r="S325">
        <f t="shared" si="46"/>
        <v>-38.031061440504345</v>
      </c>
      <c r="T325">
        <f t="shared" si="47"/>
        <v>1446.3616342914165</v>
      </c>
    </row>
    <row r="326" spans="1:20" x14ac:dyDescent="0.35">
      <c r="A326" s="1">
        <v>41240</v>
      </c>
      <c r="B326">
        <v>4565</v>
      </c>
      <c r="C326">
        <v>4480</v>
      </c>
      <c r="D326">
        <v>0</v>
      </c>
      <c r="E326">
        <v>0</v>
      </c>
      <c r="F326">
        <v>0</v>
      </c>
      <c r="G326">
        <v>0</v>
      </c>
      <c r="H326">
        <v>4579</v>
      </c>
      <c r="I326">
        <v>5112</v>
      </c>
      <c r="J326">
        <v>0</v>
      </c>
      <c r="K326">
        <v>0</v>
      </c>
      <c r="L326">
        <f t="shared" si="40"/>
        <v>4643.0575113719597</v>
      </c>
      <c r="M326">
        <f t="shared" si="41"/>
        <v>78.057511371959663</v>
      </c>
      <c r="N326">
        <f t="shared" si="42"/>
        <v>78.057511371959663</v>
      </c>
      <c r="O326" s="8">
        <f t="shared" si="43"/>
        <v>1.7099126258917779E-2</v>
      </c>
      <c r="P326">
        <v>1815</v>
      </c>
      <c r="Q326">
        <f t="shared" si="44"/>
        <v>1405.0352046952739</v>
      </c>
      <c r="R326">
        <f t="shared" si="45"/>
        <v>32670</v>
      </c>
      <c r="S326">
        <f t="shared" si="46"/>
        <v>78.057511371959663</v>
      </c>
      <c r="T326">
        <f t="shared" si="47"/>
        <v>6092.9750815836123</v>
      </c>
    </row>
    <row r="327" spans="1:20" x14ac:dyDescent="0.35">
      <c r="A327" s="1">
        <v>41241</v>
      </c>
      <c r="B327">
        <v>4465</v>
      </c>
      <c r="C327">
        <v>4565</v>
      </c>
      <c r="D327">
        <v>0</v>
      </c>
      <c r="E327">
        <v>0</v>
      </c>
      <c r="F327">
        <v>0</v>
      </c>
      <c r="G327">
        <v>0</v>
      </c>
      <c r="H327">
        <v>4557.833333333333</v>
      </c>
      <c r="I327">
        <v>4905</v>
      </c>
      <c r="J327">
        <v>1</v>
      </c>
      <c r="K327">
        <v>0</v>
      </c>
      <c r="L327">
        <f t="shared" si="40"/>
        <v>4840.4608581384618</v>
      </c>
      <c r="M327">
        <f t="shared" si="41"/>
        <v>375.46085813846184</v>
      </c>
      <c r="N327">
        <f t="shared" si="42"/>
        <v>375.46085813846184</v>
      </c>
      <c r="O327" s="8">
        <f t="shared" si="43"/>
        <v>8.408977785855809E-2</v>
      </c>
      <c r="P327">
        <v>1875</v>
      </c>
      <c r="Q327">
        <f t="shared" si="44"/>
        <v>6758.2954464923132</v>
      </c>
      <c r="R327">
        <f t="shared" si="45"/>
        <v>33750</v>
      </c>
      <c r="S327">
        <f t="shared" si="46"/>
        <v>375.46085813846184</v>
      </c>
      <c r="T327">
        <f t="shared" si="47"/>
        <v>140970.85599407018</v>
      </c>
    </row>
    <row r="328" spans="1:20" x14ac:dyDescent="0.35">
      <c r="A328" s="1">
        <v>41242</v>
      </c>
      <c r="B328">
        <v>4849</v>
      </c>
      <c r="C328">
        <v>4465</v>
      </c>
      <c r="D328">
        <v>0</v>
      </c>
      <c r="E328">
        <v>0</v>
      </c>
      <c r="F328">
        <v>1</v>
      </c>
      <c r="G328">
        <v>0</v>
      </c>
      <c r="H328">
        <v>4503.333333333333</v>
      </c>
      <c r="I328">
        <v>5279</v>
      </c>
      <c r="J328">
        <v>1</v>
      </c>
      <c r="K328">
        <v>0</v>
      </c>
      <c r="L328">
        <f t="shared" si="40"/>
        <v>5654.5555413301827</v>
      </c>
      <c r="M328">
        <f t="shared" si="41"/>
        <v>805.55554133018268</v>
      </c>
      <c r="N328">
        <f t="shared" si="42"/>
        <v>805.55554133018268</v>
      </c>
      <c r="O328" s="8">
        <f t="shared" si="43"/>
        <v>0.16612817928030166</v>
      </c>
      <c r="P328">
        <v>1360</v>
      </c>
      <c r="Q328">
        <f t="shared" si="44"/>
        <v>14499.999743943288</v>
      </c>
      <c r="R328">
        <f t="shared" si="45"/>
        <v>24480</v>
      </c>
      <c r="S328">
        <f t="shared" si="46"/>
        <v>805.55554133018268</v>
      </c>
      <c r="T328">
        <f t="shared" si="47"/>
        <v>648919.73016776366</v>
      </c>
    </row>
    <row r="329" spans="1:20" x14ac:dyDescent="0.35">
      <c r="A329" s="1">
        <v>41243</v>
      </c>
      <c r="B329">
        <v>6084</v>
      </c>
      <c r="C329">
        <v>4849</v>
      </c>
      <c r="D329">
        <v>0</v>
      </c>
      <c r="E329">
        <v>0</v>
      </c>
      <c r="F329">
        <v>0</v>
      </c>
      <c r="G329">
        <v>1</v>
      </c>
      <c r="H329">
        <v>4626.333333333333</v>
      </c>
      <c r="I329">
        <v>4632</v>
      </c>
      <c r="J329">
        <v>1</v>
      </c>
      <c r="K329">
        <v>0</v>
      </c>
      <c r="L329">
        <f t="shared" si="40"/>
        <v>5548.6831793736528</v>
      </c>
      <c r="M329">
        <f t="shared" si="41"/>
        <v>-535.31682062634718</v>
      </c>
      <c r="N329">
        <f t="shared" si="42"/>
        <v>535.31682062634718</v>
      </c>
      <c r="O329" s="8">
        <f t="shared" si="43"/>
        <v>8.7987643100977508E-2</v>
      </c>
      <c r="P329">
        <v>757</v>
      </c>
      <c r="Q329">
        <f t="shared" si="44"/>
        <v>38542.811085096997</v>
      </c>
      <c r="R329">
        <f t="shared" si="45"/>
        <v>13626</v>
      </c>
      <c r="S329">
        <f t="shared" si="46"/>
        <v>-1070.6336412526944</v>
      </c>
      <c r="T329">
        <f t="shared" si="47"/>
        <v>1146256.3937820031</v>
      </c>
    </row>
    <row r="330" spans="1:20" x14ac:dyDescent="0.35">
      <c r="A330" s="1">
        <v>41244</v>
      </c>
      <c r="B330">
        <v>6609</v>
      </c>
      <c r="C330">
        <v>6084</v>
      </c>
      <c r="D330">
        <v>1</v>
      </c>
      <c r="E330">
        <v>0</v>
      </c>
      <c r="F330">
        <v>0</v>
      </c>
      <c r="G330">
        <v>0</v>
      </c>
      <c r="H330">
        <v>5132.666666666667</v>
      </c>
      <c r="I330">
        <v>4628.5</v>
      </c>
      <c r="J330">
        <v>0</v>
      </c>
      <c r="K330">
        <v>0</v>
      </c>
      <c r="L330">
        <f t="shared" si="40"/>
        <v>5863.5495769387926</v>
      </c>
      <c r="M330">
        <f t="shared" si="41"/>
        <v>-745.4504230612074</v>
      </c>
      <c r="N330">
        <f t="shared" si="42"/>
        <v>745.4504230612074</v>
      </c>
      <c r="O330" s="8">
        <f t="shared" si="43"/>
        <v>0.11279322485416968</v>
      </c>
      <c r="P330">
        <v>800</v>
      </c>
      <c r="Q330">
        <f t="shared" si="44"/>
        <v>53672.430460406933</v>
      </c>
      <c r="R330">
        <f t="shared" si="45"/>
        <v>14400</v>
      </c>
      <c r="S330">
        <f t="shared" si="46"/>
        <v>-1490.9008461224148</v>
      </c>
      <c r="T330">
        <f t="shared" si="47"/>
        <v>2222785.3329685326</v>
      </c>
    </row>
    <row r="331" spans="1:20" x14ac:dyDescent="0.35">
      <c r="A331" s="1">
        <v>41245</v>
      </c>
      <c r="B331">
        <v>6482</v>
      </c>
      <c r="C331">
        <v>6609</v>
      </c>
      <c r="D331">
        <v>1</v>
      </c>
      <c r="E331">
        <v>0</v>
      </c>
      <c r="F331">
        <v>0</v>
      </c>
      <c r="G331">
        <v>0</v>
      </c>
      <c r="H331">
        <v>5847.333333333333</v>
      </c>
      <c r="I331">
        <v>4628.5</v>
      </c>
      <c r="J331">
        <v>0</v>
      </c>
      <c r="K331">
        <v>0</v>
      </c>
      <c r="L331">
        <f t="shared" si="40"/>
        <v>6315.4982265737845</v>
      </c>
      <c r="M331">
        <f t="shared" si="41"/>
        <v>-166.50177342621555</v>
      </c>
      <c r="N331">
        <f t="shared" si="42"/>
        <v>166.50177342621555</v>
      </c>
      <c r="O331" s="8">
        <f t="shared" si="43"/>
        <v>2.5686790099693851E-2</v>
      </c>
      <c r="P331">
        <v>1117</v>
      </c>
      <c r="Q331">
        <f t="shared" si="44"/>
        <v>11988.12768668752</v>
      </c>
      <c r="R331">
        <f t="shared" si="45"/>
        <v>20106</v>
      </c>
      <c r="S331">
        <f t="shared" si="46"/>
        <v>-333.0035468524311</v>
      </c>
      <c r="T331">
        <f t="shared" si="47"/>
        <v>110891.36221629927</v>
      </c>
    </row>
    <row r="332" spans="1:20" x14ac:dyDescent="0.35">
      <c r="A332" s="1">
        <v>41246</v>
      </c>
      <c r="B332">
        <v>4308</v>
      </c>
      <c r="C332">
        <v>6482</v>
      </c>
      <c r="D332">
        <v>0</v>
      </c>
      <c r="E332">
        <v>1</v>
      </c>
      <c r="F332">
        <v>0</v>
      </c>
      <c r="G332">
        <v>0</v>
      </c>
      <c r="H332">
        <v>6391.666666666667</v>
      </c>
      <c r="I332">
        <v>4480</v>
      </c>
      <c r="J332">
        <v>0</v>
      </c>
      <c r="K332">
        <v>0</v>
      </c>
      <c r="L332">
        <f t="shared" si="40"/>
        <v>5687.6946717209476</v>
      </c>
      <c r="M332">
        <f t="shared" si="41"/>
        <v>1379.6946717209476</v>
      </c>
      <c r="N332">
        <f t="shared" si="42"/>
        <v>1379.6946717209476</v>
      </c>
      <c r="O332" s="8">
        <f t="shared" si="43"/>
        <v>0.32026338712185415</v>
      </c>
      <c r="P332">
        <v>1852</v>
      </c>
      <c r="Q332">
        <f t="shared" si="44"/>
        <v>24834.504090977054</v>
      </c>
      <c r="R332">
        <f t="shared" si="45"/>
        <v>33336</v>
      </c>
      <c r="S332">
        <f t="shared" si="46"/>
        <v>1379.6946717209476</v>
      </c>
      <c r="T332">
        <f t="shared" si="47"/>
        <v>1903557.3871751733</v>
      </c>
    </row>
    <row r="333" spans="1:20" x14ac:dyDescent="0.35">
      <c r="A333" s="1">
        <v>41247</v>
      </c>
      <c r="B333">
        <v>4580</v>
      </c>
      <c r="C333">
        <v>4308</v>
      </c>
      <c r="D333">
        <v>0</v>
      </c>
      <c r="E333">
        <v>0</v>
      </c>
      <c r="F333">
        <v>0</v>
      </c>
      <c r="G333">
        <v>0</v>
      </c>
      <c r="H333">
        <v>5799.666666666667</v>
      </c>
      <c r="I333">
        <v>4565</v>
      </c>
      <c r="J333">
        <v>0</v>
      </c>
      <c r="K333">
        <v>0</v>
      </c>
      <c r="L333">
        <f t="shared" si="40"/>
        <v>5145.3033704716281</v>
      </c>
      <c r="M333">
        <f t="shared" si="41"/>
        <v>565.30337047162811</v>
      </c>
      <c r="N333">
        <f t="shared" si="42"/>
        <v>565.30337047162811</v>
      </c>
      <c r="O333" s="8">
        <f t="shared" si="43"/>
        <v>0.1234286835090891</v>
      </c>
      <c r="P333">
        <v>1941</v>
      </c>
      <c r="Q333">
        <f t="shared" si="44"/>
        <v>10175.460668489306</v>
      </c>
      <c r="R333">
        <f t="shared" si="45"/>
        <v>34938</v>
      </c>
      <c r="S333">
        <f t="shared" si="46"/>
        <v>565.30337047162811</v>
      </c>
      <c r="T333">
        <f t="shared" si="47"/>
        <v>319567.90066658281</v>
      </c>
    </row>
    <row r="334" spans="1:20" x14ac:dyDescent="0.35">
      <c r="A334" s="1">
        <v>41248</v>
      </c>
      <c r="B334">
        <v>4827</v>
      </c>
      <c r="C334">
        <v>4580</v>
      </c>
      <c r="D334">
        <v>0</v>
      </c>
      <c r="E334">
        <v>0</v>
      </c>
      <c r="F334">
        <v>0</v>
      </c>
      <c r="G334">
        <v>0</v>
      </c>
      <c r="H334">
        <v>5123.333333333333</v>
      </c>
      <c r="I334">
        <v>4465</v>
      </c>
      <c r="J334">
        <v>0</v>
      </c>
      <c r="K334">
        <v>0</v>
      </c>
      <c r="L334">
        <f t="shared" si="40"/>
        <v>4774.5355646025318</v>
      </c>
      <c r="M334">
        <f t="shared" si="41"/>
        <v>-52.464435397468151</v>
      </c>
      <c r="N334">
        <f t="shared" si="42"/>
        <v>52.464435397468151</v>
      </c>
      <c r="O334" s="8">
        <f t="shared" si="43"/>
        <v>1.0868952848035664E-2</v>
      </c>
      <c r="P334">
        <v>1585</v>
      </c>
      <c r="Q334">
        <f t="shared" si="44"/>
        <v>3777.4393486177069</v>
      </c>
      <c r="R334">
        <f t="shared" si="45"/>
        <v>28530</v>
      </c>
      <c r="S334">
        <f t="shared" si="46"/>
        <v>-104.9288707949363</v>
      </c>
      <c r="T334">
        <f t="shared" si="47"/>
        <v>11010.067926300437</v>
      </c>
    </row>
    <row r="335" spans="1:20" x14ac:dyDescent="0.35">
      <c r="A335" s="1">
        <v>41249</v>
      </c>
      <c r="B335">
        <v>5214</v>
      </c>
      <c r="C335">
        <v>4827</v>
      </c>
      <c r="D335">
        <v>0</v>
      </c>
      <c r="E335">
        <v>0</v>
      </c>
      <c r="F335">
        <v>1</v>
      </c>
      <c r="G335">
        <v>0</v>
      </c>
      <c r="H335">
        <v>4571.666666666667</v>
      </c>
      <c r="I335">
        <v>4849</v>
      </c>
      <c r="J335">
        <v>0</v>
      </c>
      <c r="K335">
        <v>0</v>
      </c>
      <c r="L335">
        <f t="shared" si="40"/>
        <v>5355.4811385737103</v>
      </c>
      <c r="M335">
        <f t="shared" si="41"/>
        <v>141.48113857371027</v>
      </c>
      <c r="N335">
        <f t="shared" si="42"/>
        <v>141.48113857371027</v>
      </c>
      <c r="O335" s="8">
        <f t="shared" si="43"/>
        <v>2.7134855882951722E-2</v>
      </c>
      <c r="P335">
        <v>1523</v>
      </c>
      <c r="Q335">
        <f t="shared" si="44"/>
        <v>2546.6604943267848</v>
      </c>
      <c r="R335">
        <f t="shared" si="45"/>
        <v>27414</v>
      </c>
      <c r="S335">
        <f t="shared" si="46"/>
        <v>141.48113857371027</v>
      </c>
      <c r="T335">
        <f t="shared" si="47"/>
        <v>20016.912572113408</v>
      </c>
    </row>
    <row r="336" spans="1:20" x14ac:dyDescent="0.35">
      <c r="A336" s="1">
        <v>41250</v>
      </c>
      <c r="B336">
        <v>5733</v>
      </c>
      <c r="C336">
        <v>5214</v>
      </c>
      <c r="D336">
        <v>0</v>
      </c>
      <c r="E336">
        <v>0</v>
      </c>
      <c r="F336">
        <v>0</v>
      </c>
      <c r="G336">
        <v>1</v>
      </c>
      <c r="H336">
        <v>4873.666666666667</v>
      </c>
      <c r="I336">
        <v>6084</v>
      </c>
      <c r="J336">
        <v>0</v>
      </c>
      <c r="K336">
        <v>0</v>
      </c>
      <c r="L336">
        <f t="shared" si="40"/>
        <v>5871.3956187108697</v>
      </c>
      <c r="M336">
        <f t="shared" si="41"/>
        <v>138.39561871086971</v>
      </c>
      <c r="N336">
        <f t="shared" si="42"/>
        <v>138.39561871086971</v>
      </c>
      <c r="O336" s="8">
        <f t="shared" si="43"/>
        <v>2.4140174203884479E-2</v>
      </c>
      <c r="P336">
        <v>1531</v>
      </c>
      <c r="Q336">
        <f t="shared" si="44"/>
        <v>2491.1211367956548</v>
      </c>
      <c r="R336">
        <f t="shared" si="45"/>
        <v>27558</v>
      </c>
      <c r="S336">
        <f t="shared" si="46"/>
        <v>138.39561871086971</v>
      </c>
      <c r="T336">
        <f t="shared" si="47"/>
        <v>19153.347278364432</v>
      </c>
    </row>
    <row r="337" spans="1:20" x14ac:dyDescent="0.35">
      <c r="A337" s="1">
        <v>41251</v>
      </c>
      <c r="B337">
        <v>6245</v>
      </c>
      <c r="C337">
        <v>5733</v>
      </c>
      <c r="D337">
        <v>1</v>
      </c>
      <c r="E337">
        <v>0</v>
      </c>
      <c r="F337">
        <v>0</v>
      </c>
      <c r="G337">
        <v>0</v>
      </c>
      <c r="H337">
        <v>5258</v>
      </c>
      <c r="I337">
        <v>6609</v>
      </c>
      <c r="J337">
        <v>0</v>
      </c>
      <c r="K337">
        <v>0</v>
      </c>
      <c r="L337">
        <f t="shared" si="40"/>
        <v>6444.0957717021729</v>
      </c>
      <c r="M337">
        <f t="shared" si="41"/>
        <v>199.0957717021729</v>
      </c>
      <c r="N337">
        <f t="shared" si="42"/>
        <v>199.0957717021729</v>
      </c>
      <c r="O337" s="8">
        <f t="shared" si="43"/>
        <v>3.188082813485555E-2</v>
      </c>
      <c r="P337">
        <v>1202</v>
      </c>
      <c r="Q337">
        <f t="shared" si="44"/>
        <v>3583.7238906391121</v>
      </c>
      <c r="R337">
        <f t="shared" si="45"/>
        <v>21636</v>
      </c>
      <c r="S337">
        <f t="shared" si="46"/>
        <v>199.0957717021729</v>
      </c>
      <c r="T337">
        <f t="shared" si="47"/>
        <v>39639.12630968375</v>
      </c>
    </row>
    <row r="338" spans="1:20" x14ac:dyDescent="0.35">
      <c r="A338" s="1">
        <v>41252</v>
      </c>
      <c r="B338">
        <v>6423</v>
      </c>
      <c r="C338">
        <v>6245</v>
      </c>
      <c r="D338">
        <v>1</v>
      </c>
      <c r="E338">
        <v>0</v>
      </c>
      <c r="F338">
        <v>0</v>
      </c>
      <c r="G338">
        <v>0</v>
      </c>
      <c r="H338">
        <v>5730.666666666667</v>
      </c>
      <c r="I338">
        <v>6482</v>
      </c>
      <c r="J338">
        <v>0</v>
      </c>
      <c r="K338">
        <v>0</v>
      </c>
      <c r="L338">
        <f t="shared" si="40"/>
        <v>6725.8860308230487</v>
      </c>
      <c r="M338">
        <f t="shared" si="41"/>
        <v>302.88603082304871</v>
      </c>
      <c r="N338">
        <f t="shared" si="42"/>
        <v>302.88603082304871</v>
      </c>
      <c r="O338" s="8">
        <f t="shared" si="43"/>
        <v>4.7156473738603259E-2</v>
      </c>
      <c r="P338">
        <v>989</v>
      </c>
      <c r="Q338">
        <f t="shared" si="44"/>
        <v>5451.9485548148768</v>
      </c>
      <c r="R338">
        <f t="shared" si="45"/>
        <v>17802</v>
      </c>
      <c r="S338">
        <f t="shared" si="46"/>
        <v>302.88603082304871</v>
      </c>
      <c r="T338">
        <f t="shared" si="47"/>
        <v>91739.947667740809</v>
      </c>
    </row>
    <row r="339" spans="1:20" x14ac:dyDescent="0.35">
      <c r="A339" s="1">
        <v>41253</v>
      </c>
      <c r="B339">
        <v>4249</v>
      </c>
      <c r="C339">
        <v>6423</v>
      </c>
      <c r="D339">
        <v>0</v>
      </c>
      <c r="E339">
        <v>1</v>
      </c>
      <c r="F339">
        <v>0</v>
      </c>
      <c r="G339">
        <v>0</v>
      </c>
      <c r="H339">
        <v>6133.666666666667</v>
      </c>
      <c r="I339">
        <v>4308</v>
      </c>
      <c r="J339">
        <v>0</v>
      </c>
      <c r="K339">
        <v>0</v>
      </c>
      <c r="L339">
        <f t="shared" si="40"/>
        <v>5491.1453019952387</v>
      </c>
      <c r="M339">
        <f t="shared" si="41"/>
        <v>1242.1453019952387</v>
      </c>
      <c r="N339">
        <f t="shared" si="42"/>
        <v>1242.1453019952387</v>
      </c>
      <c r="O339" s="8">
        <f t="shared" si="43"/>
        <v>0.29233826829730258</v>
      </c>
      <c r="P339">
        <v>1642</v>
      </c>
      <c r="Q339">
        <f t="shared" si="44"/>
        <v>22358.615435914297</v>
      </c>
      <c r="R339">
        <f t="shared" si="45"/>
        <v>29556</v>
      </c>
      <c r="S339">
        <f t="shared" si="46"/>
        <v>1242.1453019952387</v>
      </c>
      <c r="T339">
        <f t="shared" si="47"/>
        <v>1542924.9512688427</v>
      </c>
    </row>
    <row r="340" spans="1:20" x14ac:dyDescent="0.35">
      <c r="A340" s="1">
        <v>41254</v>
      </c>
      <c r="B340">
        <v>5191</v>
      </c>
      <c r="C340">
        <v>4249</v>
      </c>
      <c r="D340">
        <v>0</v>
      </c>
      <c r="E340">
        <v>0</v>
      </c>
      <c r="F340">
        <v>0</v>
      </c>
      <c r="G340">
        <v>0</v>
      </c>
      <c r="H340">
        <v>5639</v>
      </c>
      <c r="I340">
        <v>4580</v>
      </c>
      <c r="J340">
        <v>0</v>
      </c>
      <c r="K340">
        <v>0</v>
      </c>
      <c r="L340">
        <f t="shared" si="40"/>
        <v>5054.3696164551566</v>
      </c>
      <c r="M340">
        <f t="shared" si="41"/>
        <v>-136.63038354484343</v>
      </c>
      <c r="N340">
        <f t="shared" si="42"/>
        <v>136.63038354484343</v>
      </c>
      <c r="O340" s="8">
        <f t="shared" si="43"/>
        <v>2.632062869289991E-2</v>
      </c>
      <c r="P340">
        <v>1239</v>
      </c>
      <c r="Q340">
        <f t="shared" si="44"/>
        <v>9837.3876152287266</v>
      </c>
      <c r="R340">
        <f t="shared" si="45"/>
        <v>22302</v>
      </c>
      <c r="S340">
        <f t="shared" si="46"/>
        <v>-273.26076708968685</v>
      </c>
      <c r="T340">
        <f t="shared" si="47"/>
        <v>74671.446830444082</v>
      </c>
    </row>
    <row r="341" spans="1:20" x14ac:dyDescent="0.35">
      <c r="A341" s="1">
        <v>41255</v>
      </c>
      <c r="B341">
        <v>5345</v>
      </c>
      <c r="C341">
        <v>5191</v>
      </c>
      <c r="D341">
        <v>0</v>
      </c>
      <c r="E341">
        <v>0</v>
      </c>
      <c r="F341">
        <v>0</v>
      </c>
      <c r="G341">
        <v>0</v>
      </c>
      <c r="H341">
        <v>5287.666666666667</v>
      </c>
      <c r="I341">
        <v>4827</v>
      </c>
      <c r="J341">
        <v>0</v>
      </c>
      <c r="K341">
        <v>0</v>
      </c>
      <c r="L341">
        <f t="shared" si="40"/>
        <v>5033.0300214938889</v>
      </c>
      <c r="M341">
        <f t="shared" si="41"/>
        <v>-311.96997850611115</v>
      </c>
      <c r="N341">
        <f t="shared" si="42"/>
        <v>311.96997850611115</v>
      </c>
      <c r="O341" s="8">
        <f t="shared" si="43"/>
        <v>5.8366693827148951E-2</v>
      </c>
      <c r="P341">
        <v>1072</v>
      </c>
      <c r="Q341">
        <f t="shared" si="44"/>
        <v>22461.838452440003</v>
      </c>
      <c r="R341">
        <f t="shared" si="45"/>
        <v>19296</v>
      </c>
      <c r="S341">
        <f t="shared" si="46"/>
        <v>-623.93995701222229</v>
      </c>
      <c r="T341">
        <f t="shared" si="47"/>
        <v>389301.06995641382</v>
      </c>
    </row>
    <row r="342" spans="1:20" x14ac:dyDescent="0.35">
      <c r="A342" s="1">
        <v>41256</v>
      </c>
      <c r="B342">
        <v>5545</v>
      </c>
      <c r="C342">
        <v>5345</v>
      </c>
      <c r="D342">
        <v>0</v>
      </c>
      <c r="E342">
        <v>0</v>
      </c>
      <c r="F342">
        <v>1</v>
      </c>
      <c r="G342">
        <v>0</v>
      </c>
      <c r="H342">
        <v>4928.333333333333</v>
      </c>
      <c r="I342">
        <v>5214</v>
      </c>
      <c r="J342">
        <v>0</v>
      </c>
      <c r="K342">
        <v>0</v>
      </c>
      <c r="L342">
        <f t="shared" si="40"/>
        <v>5710.6232959122899</v>
      </c>
      <c r="M342">
        <f t="shared" si="41"/>
        <v>165.6232959122899</v>
      </c>
      <c r="N342">
        <f t="shared" si="42"/>
        <v>165.6232959122899</v>
      </c>
      <c r="O342" s="8">
        <f t="shared" si="43"/>
        <v>2.9868944258302957E-2</v>
      </c>
      <c r="P342">
        <v>1200</v>
      </c>
      <c r="Q342">
        <f t="shared" si="44"/>
        <v>2981.2193264212183</v>
      </c>
      <c r="R342">
        <f t="shared" si="45"/>
        <v>21600</v>
      </c>
      <c r="S342">
        <f t="shared" si="46"/>
        <v>165.6232959122899</v>
      </c>
      <c r="T342">
        <f t="shared" si="47"/>
        <v>27431.076148849945</v>
      </c>
    </row>
    <row r="343" spans="1:20" x14ac:dyDescent="0.35">
      <c r="A343" s="1">
        <v>41257</v>
      </c>
      <c r="B343">
        <v>5341</v>
      </c>
      <c r="C343">
        <v>5545</v>
      </c>
      <c r="D343">
        <v>0</v>
      </c>
      <c r="E343">
        <v>0</v>
      </c>
      <c r="F343">
        <v>0</v>
      </c>
      <c r="G343">
        <v>1</v>
      </c>
      <c r="H343">
        <v>5360.333333333333</v>
      </c>
      <c r="I343">
        <v>5733</v>
      </c>
      <c r="J343">
        <v>0</v>
      </c>
      <c r="K343">
        <v>0</v>
      </c>
      <c r="L343">
        <f t="shared" si="40"/>
        <v>6078.7439044742614</v>
      </c>
      <c r="M343">
        <f t="shared" si="41"/>
        <v>737.7439044742614</v>
      </c>
      <c r="N343">
        <f t="shared" si="42"/>
        <v>737.7439044742614</v>
      </c>
      <c r="O343" s="8">
        <f t="shared" si="43"/>
        <v>0.1381284224816067</v>
      </c>
      <c r="P343">
        <v>1611</v>
      </c>
      <c r="Q343">
        <f t="shared" si="44"/>
        <v>13279.390280536705</v>
      </c>
      <c r="R343">
        <f t="shared" si="45"/>
        <v>28998</v>
      </c>
      <c r="S343">
        <f t="shared" si="46"/>
        <v>737.7439044742614</v>
      </c>
      <c r="T343">
        <f t="shared" si="47"/>
        <v>544266.06858892809</v>
      </c>
    </row>
    <row r="344" spans="1:20" x14ac:dyDescent="0.35">
      <c r="A344" s="1">
        <v>41258</v>
      </c>
      <c r="B344">
        <v>4501</v>
      </c>
      <c r="C344">
        <v>5341</v>
      </c>
      <c r="D344">
        <v>1</v>
      </c>
      <c r="E344">
        <v>0</v>
      </c>
      <c r="F344">
        <v>0</v>
      </c>
      <c r="G344">
        <v>0</v>
      </c>
      <c r="H344">
        <v>5410.333333333333</v>
      </c>
      <c r="I344">
        <v>6245</v>
      </c>
      <c r="J344">
        <v>0</v>
      </c>
      <c r="K344">
        <v>0</v>
      </c>
      <c r="L344">
        <f t="shared" si="40"/>
        <v>6383.8015032806325</v>
      </c>
      <c r="M344">
        <f t="shared" si="41"/>
        <v>1882.8015032806325</v>
      </c>
      <c r="N344">
        <f t="shared" si="42"/>
        <v>1882.8015032806325</v>
      </c>
      <c r="O344" s="8">
        <f t="shared" si="43"/>
        <v>0.4183073768675033</v>
      </c>
      <c r="P344">
        <v>1776</v>
      </c>
      <c r="Q344">
        <f t="shared" si="44"/>
        <v>33890.427059051384</v>
      </c>
      <c r="R344">
        <f t="shared" si="45"/>
        <v>31968</v>
      </c>
      <c r="S344">
        <f t="shared" si="46"/>
        <v>1882.8015032806325</v>
      </c>
      <c r="T344">
        <f t="shared" si="47"/>
        <v>3544941.5007558092</v>
      </c>
    </row>
    <row r="345" spans="1:20" x14ac:dyDescent="0.35">
      <c r="A345" s="1">
        <v>41259</v>
      </c>
      <c r="B345">
        <v>6753</v>
      </c>
      <c r="C345">
        <v>4501</v>
      </c>
      <c r="D345">
        <v>1</v>
      </c>
      <c r="E345">
        <v>0</v>
      </c>
      <c r="F345">
        <v>0</v>
      </c>
      <c r="G345">
        <v>0</v>
      </c>
      <c r="H345">
        <v>5129</v>
      </c>
      <c r="I345">
        <v>6423</v>
      </c>
      <c r="J345">
        <v>0</v>
      </c>
      <c r="K345">
        <v>0</v>
      </c>
      <c r="L345">
        <f t="shared" si="40"/>
        <v>6185.5463585672396</v>
      </c>
      <c r="M345">
        <f t="shared" si="41"/>
        <v>-567.45364143276038</v>
      </c>
      <c r="N345">
        <f t="shared" si="42"/>
        <v>567.45364143276038</v>
      </c>
      <c r="O345" s="8">
        <f t="shared" si="43"/>
        <v>8.4029859533949411E-2</v>
      </c>
      <c r="P345">
        <v>800</v>
      </c>
      <c r="Q345">
        <f t="shared" si="44"/>
        <v>40856.662183158747</v>
      </c>
      <c r="R345">
        <f t="shared" si="45"/>
        <v>14400</v>
      </c>
      <c r="S345">
        <f t="shared" si="46"/>
        <v>-1134.9072828655208</v>
      </c>
      <c r="T345">
        <f t="shared" si="47"/>
        <v>1288014.5407011991</v>
      </c>
    </row>
    <row r="346" spans="1:20" x14ac:dyDescent="0.35">
      <c r="A346" s="1">
        <v>41260</v>
      </c>
      <c r="B346">
        <v>5214</v>
      </c>
      <c r="C346">
        <v>6753</v>
      </c>
      <c r="D346">
        <v>0</v>
      </c>
      <c r="E346">
        <v>1</v>
      </c>
      <c r="F346">
        <v>0</v>
      </c>
      <c r="G346">
        <v>0</v>
      </c>
      <c r="H346">
        <v>5531.666666666667</v>
      </c>
      <c r="I346">
        <v>4249</v>
      </c>
      <c r="J346">
        <v>0</v>
      </c>
      <c r="K346">
        <v>0</v>
      </c>
      <c r="L346">
        <f t="shared" si="40"/>
        <v>5179.1474223449004</v>
      </c>
      <c r="M346">
        <f t="shared" si="41"/>
        <v>-34.852577655099594</v>
      </c>
      <c r="N346">
        <f t="shared" si="42"/>
        <v>34.852577655099594</v>
      </c>
      <c r="O346" s="8">
        <f t="shared" si="43"/>
        <v>6.6844222583620242E-3</v>
      </c>
      <c r="P346">
        <v>511</v>
      </c>
      <c r="Q346">
        <f t="shared" si="44"/>
        <v>2509.3855911671708</v>
      </c>
      <c r="R346">
        <f t="shared" si="45"/>
        <v>9198</v>
      </c>
      <c r="S346">
        <f t="shared" si="46"/>
        <v>-69.705155310199189</v>
      </c>
      <c r="T346">
        <f t="shared" si="47"/>
        <v>4858.8086768189905</v>
      </c>
    </row>
    <row r="347" spans="1:20" x14ac:dyDescent="0.35">
      <c r="A347" s="1">
        <v>41261</v>
      </c>
      <c r="B347">
        <v>6300</v>
      </c>
      <c r="C347">
        <v>5214</v>
      </c>
      <c r="D347">
        <v>0</v>
      </c>
      <c r="E347">
        <v>0</v>
      </c>
      <c r="F347">
        <v>0</v>
      </c>
      <c r="G347">
        <v>0</v>
      </c>
      <c r="H347">
        <v>5489.333333333333</v>
      </c>
      <c r="I347">
        <v>5191</v>
      </c>
      <c r="J347">
        <v>0</v>
      </c>
      <c r="K347">
        <v>0</v>
      </c>
      <c r="L347">
        <f t="shared" si="40"/>
        <v>5247.878045282846</v>
      </c>
      <c r="M347">
        <f t="shared" si="41"/>
        <v>-1052.121954717154</v>
      </c>
      <c r="N347">
        <f t="shared" si="42"/>
        <v>1052.121954717154</v>
      </c>
      <c r="O347" s="8">
        <f t="shared" si="43"/>
        <v>0.16700348487573874</v>
      </c>
      <c r="P347">
        <v>684</v>
      </c>
      <c r="Q347">
        <f t="shared" si="44"/>
        <v>75752.780739635084</v>
      </c>
      <c r="R347">
        <f t="shared" si="45"/>
        <v>12312</v>
      </c>
      <c r="S347">
        <f t="shared" si="46"/>
        <v>-2104.2439094343081</v>
      </c>
      <c r="T347">
        <f t="shared" si="47"/>
        <v>4427842.4303913806</v>
      </c>
    </row>
    <row r="348" spans="1:20" x14ac:dyDescent="0.35">
      <c r="A348" s="1">
        <v>41262</v>
      </c>
      <c r="B348">
        <v>6478</v>
      </c>
      <c r="C348">
        <v>6300</v>
      </c>
      <c r="D348">
        <v>0</v>
      </c>
      <c r="E348">
        <v>0</v>
      </c>
      <c r="F348">
        <v>0</v>
      </c>
      <c r="G348">
        <v>0</v>
      </c>
      <c r="H348">
        <v>6089</v>
      </c>
      <c r="I348">
        <v>5345</v>
      </c>
      <c r="J348">
        <v>0</v>
      </c>
      <c r="K348">
        <v>0</v>
      </c>
      <c r="L348">
        <f t="shared" si="40"/>
        <v>5740.9998300297893</v>
      </c>
      <c r="M348">
        <f t="shared" si="41"/>
        <v>-737.00016997021066</v>
      </c>
      <c r="N348">
        <f t="shared" si="42"/>
        <v>737.00016997021066</v>
      </c>
      <c r="O348" s="8">
        <f t="shared" si="43"/>
        <v>0.11376970823868643</v>
      </c>
      <c r="P348">
        <v>686</v>
      </c>
      <c r="Q348">
        <f t="shared" si="44"/>
        <v>53064.012237855168</v>
      </c>
      <c r="R348">
        <f t="shared" si="45"/>
        <v>12348</v>
      </c>
      <c r="S348">
        <f t="shared" si="46"/>
        <v>-1474.0003399404213</v>
      </c>
      <c r="T348">
        <f t="shared" si="47"/>
        <v>2172677.0021444778</v>
      </c>
    </row>
    <row r="349" spans="1:20" x14ac:dyDescent="0.35">
      <c r="A349" s="1">
        <v>41263</v>
      </c>
      <c r="B349">
        <v>6525</v>
      </c>
      <c r="C349">
        <v>6478</v>
      </c>
      <c r="D349">
        <v>0</v>
      </c>
      <c r="E349">
        <v>0</v>
      </c>
      <c r="F349">
        <v>1</v>
      </c>
      <c r="G349">
        <v>0</v>
      </c>
      <c r="H349">
        <v>5997.333333333333</v>
      </c>
      <c r="I349">
        <v>5545</v>
      </c>
      <c r="J349">
        <v>0</v>
      </c>
      <c r="K349">
        <v>0</v>
      </c>
      <c r="L349">
        <f t="shared" si="40"/>
        <v>6516.9002334629431</v>
      </c>
      <c r="M349">
        <f t="shared" si="41"/>
        <v>-8.0997665370568939</v>
      </c>
      <c r="N349">
        <f t="shared" si="42"/>
        <v>8.0997665370568939</v>
      </c>
      <c r="O349" s="8">
        <f t="shared" si="43"/>
        <v>1.241343530583432E-3</v>
      </c>
      <c r="P349">
        <v>1589</v>
      </c>
      <c r="Q349">
        <f t="shared" si="44"/>
        <v>583.18319066809636</v>
      </c>
      <c r="R349">
        <f t="shared" si="45"/>
        <v>28602</v>
      </c>
      <c r="S349">
        <f t="shared" si="46"/>
        <v>-16.199533074113788</v>
      </c>
      <c r="T349">
        <f t="shared" si="47"/>
        <v>262.42487181930653</v>
      </c>
    </row>
    <row r="350" spans="1:20" x14ac:dyDescent="0.35">
      <c r="A350" s="1">
        <v>41264</v>
      </c>
      <c r="B350">
        <v>6350</v>
      </c>
      <c r="C350">
        <v>6525</v>
      </c>
      <c r="D350">
        <v>0</v>
      </c>
      <c r="E350">
        <v>0</v>
      </c>
      <c r="F350">
        <v>0</v>
      </c>
      <c r="G350">
        <v>1</v>
      </c>
      <c r="H350">
        <v>6434.333333333333</v>
      </c>
      <c r="I350">
        <v>5341</v>
      </c>
      <c r="J350">
        <v>0</v>
      </c>
      <c r="K350">
        <v>0</v>
      </c>
      <c r="L350">
        <f t="shared" si="40"/>
        <v>6670.0980424812151</v>
      </c>
      <c r="M350">
        <f t="shared" si="41"/>
        <v>320.09804248121509</v>
      </c>
      <c r="N350">
        <f t="shared" si="42"/>
        <v>320.09804248121509</v>
      </c>
      <c r="O350" s="8">
        <f t="shared" si="43"/>
        <v>5.0409140548222847E-2</v>
      </c>
      <c r="P350">
        <v>1587</v>
      </c>
      <c r="Q350">
        <f t="shared" si="44"/>
        <v>5761.7647646618716</v>
      </c>
      <c r="R350">
        <f t="shared" si="45"/>
        <v>28566</v>
      </c>
      <c r="S350">
        <f t="shared" si="46"/>
        <v>320.09804248121509</v>
      </c>
      <c r="T350">
        <f t="shared" si="47"/>
        <v>102462.75680030578</v>
      </c>
    </row>
    <row r="351" spans="1:20" x14ac:dyDescent="0.35">
      <c r="A351" s="1">
        <v>41265</v>
      </c>
      <c r="B351">
        <v>6531</v>
      </c>
      <c r="C351">
        <v>6350</v>
      </c>
      <c r="D351">
        <v>1</v>
      </c>
      <c r="E351">
        <v>0</v>
      </c>
      <c r="F351">
        <v>0</v>
      </c>
      <c r="G351">
        <v>0</v>
      </c>
      <c r="H351">
        <v>6451</v>
      </c>
      <c r="I351">
        <v>4501</v>
      </c>
      <c r="J351">
        <v>0</v>
      </c>
      <c r="K351">
        <v>0</v>
      </c>
      <c r="L351">
        <f t="shared" si="40"/>
        <v>6584.435859544149</v>
      </c>
      <c r="M351">
        <f t="shared" si="41"/>
        <v>53.435859544149025</v>
      </c>
      <c r="N351">
        <f t="shared" si="42"/>
        <v>53.435859544149025</v>
      </c>
      <c r="O351" s="8">
        <f t="shared" si="43"/>
        <v>8.1818801935613274E-3</v>
      </c>
      <c r="P351">
        <v>1151</v>
      </c>
      <c r="Q351">
        <f t="shared" si="44"/>
        <v>961.84547179468245</v>
      </c>
      <c r="R351">
        <f t="shared" si="45"/>
        <v>20718</v>
      </c>
      <c r="S351">
        <f t="shared" si="46"/>
        <v>53.435859544149025</v>
      </c>
      <c r="T351">
        <f t="shared" si="47"/>
        <v>2855.3910852220224</v>
      </c>
    </row>
    <row r="352" spans="1:20" x14ac:dyDescent="0.35">
      <c r="A352" s="1">
        <v>41266</v>
      </c>
      <c r="B352">
        <v>5977</v>
      </c>
      <c r="C352">
        <v>6531</v>
      </c>
      <c r="D352">
        <v>1</v>
      </c>
      <c r="E352">
        <v>0</v>
      </c>
      <c r="F352">
        <v>0</v>
      </c>
      <c r="G352">
        <v>0</v>
      </c>
      <c r="H352">
        <v>6468.666666666667</v>
      </c>
      <c r="I352">
        <v>6753</v>
      </c>
      <c r="J352">
        <v>0</v>
      </c>
      <c r="K352">
        <v>0</v>
      </c>
      <c r="L352">
        <f t="shared" si="40"/>
        <v>7239.6407251809824</v>
      </c>
      <c r="M352">
        <f t="shared" si="41"/>
        <v>1262.6407251809824</v>
      </c>
      <c r="N352">
        <f t="shared" si="42"/>
        <v>1262.6407251809824</v>
      </c>
      <c r="O352" s="8">
        <f t="shared" si="43"/>
        <v>0.21124991219357242</v>
      </c>
      <c r="P352">
        <v>1746</v>
      </c>
      <c r="Q352">
        <f t="shared" si="44"/>
        <v>22727.533053257685</v>
      </c>
      <c r="R352">
        <f t="shared" si="45"/>
        <v>31428</v>
      </c>
      <c r="S352">
        <f t="shared" si="46"/>
        <v>1262.6407251809824</v>
      </c>
      <c r="T352">
        <f t="shared" si="47"/>
        <v>1594261.600885557</v>
      </c>
    </row>
    <row r="353" spans="1:20" x14ac:dyDescent="0.35">
      <c r="A353" s="1">
        <v>41267</v>
      </c>
      <c r="B353">
        <v>5544</v>
      </c>
      <c r="C353">
        <v>5977</v>
      </c>
      <c r="D353">
        <v>0</v>
      </c>
      <c r="E353">
        <v>1</v>
      </c>
      <c r="F353">
        <v>0</v>
      </c>
      <c r="G353">
        <v>0</v>
      </c>
      <c r="H353">
        <v>6286</v>
      </c>
      <c r="I353">
        <v>5214</v>
      </c>
      <c r="J353">
        <v>0</v>
      </c>
      <c r="K353">
        <v>0</v>
      </c>
      <c r="L353">
        <f t="shared" si="40"/>
        <v>5777.6581430140677</v>
      </c>
      <c r="M353">
        <f t="shared" si="41"/>
        <v>233.65814301406772</v>
      </c>
      <c r="N353">
        <f t="shared" si="42"/>
        <v>233.65814301406772</v>
      </c>
      <c r="O353" s="8">
        <f t="shared" si="43"/>
        <v>4.2146129692292159E-2</v>
      </c>
      <c r="P353">
        <v>1088</v>
      </c>
      <c r="Q353">
        <f t="shared" si="44"/>
        <v>4205.8465742532189</v>
      </c>
      <c r="R353">
        <f t="shared" si="45"/>
        <v>19584</v>
      </c>
      <c r="S353">
        <f t="shared" si="46"/>
        <v>233.65814301406772</v>
      </c>
      <c r="T353">
        <f t="shared" si="47"/>
        <v>54596.127796782523</v>
      </c>
    </row>
    <row r="354" spans="1:20" x14ac:dyDescent="0.35">
      <c r="A354" s="1">
        <v>41268</v>
      </c>
      <c r="B354">
        <v>5099</v>
      </c>
      <c r="C354">
        <v>5544</v>
      </c>
      <c r="D354">
        <v>0</v>
      </c>
      <c r="E354">
        <v>0</v>
      </c>
      <c r="F354">
        <v>0</v>
      </c>
      <c r="G354">
        <v>0</v>
      </c>
      <c r="H354">
        <v>6017.333333333333</v>
      </c>
      <c r="I354">
        <v>6300</v>
      </c>
      <c r="J354">
        <v>0</v>
      </c>
      <c r="K354">
        <v>0</v>
      </c>
      <c r="L354">
        <f t="shared" si="40"/>
        <v>5883.4411432586994</v>
      </c>
      <c r="M354">
        <f t="shared" si="41"/>
        <v>784.44114325869941</v>
      </c>
      <c r="N354">
        <f t="shared" si="42"/>
        <v>784.44114325869941</v>
      </c>
      <c r="O354" s="8">
        <f t="shared" si="43"/>
        <v>0.15384215400249057</v>
      </c>
      <c r="P354">
        <v>2482</v>
      </c>
      <c r="Q354">
        <f t="shared" si="44"/>
        <v>14119.940578656589</v>
      </c>
      <c r="R354">
        <f t="shared" si="45"/>
        <v>44676</v>
      </c>
      <c r="S354">
        <f t="shared" si="46"/>
        <v>784.44114325869941</v>
      </c>
      <c r="T354">
        <f t="shared" si="47"/>
        <v>615347.90723701543</v>
      </c>
    </row>
    <row r="355" spans="1:20" x14ac:dyDescent="0.35">
      <c r="A355" s="1">
        <v>41269</v>
      </c>
      <c r="B355">
        <v>3944</v>
      </c>
      <c r="C355">
        <v>5099</v>
      </c>
      <c r="D355">
        <v>0</v>
      </c>
      <c r="E355">
        <v>0</v>
      </c>
      <c r="F355">
        <v>0</v>
      </c>
      <c r="G355">
        <v>0</v>
      </c>
      <c r="H355">
        <v>5540</v>
      </c>
      <c r="I355">
        <v>6478</v>
      </c>
      <c r="J355">
        <v>0</v>
      </c>
      <c r="K355">
        <v>0</v>
      </c>
      <c r="L355">
        <f t="shared" si="40"/>
        <v>5620.6257584295954</v>
      </c>
      <c r="M355">
        <f t="shared" si="41"/>
        <v>1676.6257584295954</v>
      </c>
      <c r="N355">
        <f t="shared" si="42"/>
        <v>1676.6257584295954</v>
      </c>
      <c r="O355" s="8">
        <f t="shared" si="43"/>
        <v>0.42510795092028281</v>
      </c>
      <c r="P355">
        <v>995</v>
      </c>
      <c r="Q355">
        <f t="shared" si="44"/>
        <v>30179.263651732719</v>
      </c>
      <c r="R355">
        <f t="shared" si="45"/>
        <v>17910</v>
      </c>
      <c r="S355">
        <f t="shared" si="46"/>
        <v>1676.6257584295954</v>
      </c>
      <c r="T355">
        <f t="shared" si="47"/>
        <v>2811073.9338296158</v>
      </c>
    </row>
    <row r="356" spans="1:20" x14ac:dyDescent="0.35">
      <c r="A356" s="1">
        <v>41270</v>
      </c>
      <c r="B356">
        <v>5461</v>
      </c>
      <c r="C356">
        <v>3944</v>
      </c>
      <c r="D356">
        <v>0</v>
      </c>
      <c r="E356">
        <v>0</v>
      </c>
      <c r="F356">
        <v>1</v>
      </c>
      <c r="G356">
        <v>0</v>
      </c>
      <c r="H356">
        <v>4862.333333333333</v>
      </c>
      <c r="I356">
        <v>6525</v>
      </c>
      <c r="J356">
        <v>0</v>
      </c>
      <c r="K356">
        <v>0</v>
      </c>
      <c r="L356">
        <f t="shared" si="40"/>
        <v>5884.0026622913019</v>
      </c>
      <c r="M356">
        <f t="shared" si="41"/>
        <v>423.00266229130193</v>
      </c>
      <c r="N356">
        <f t="shared" si="42"/>
        <v>423.00266229130193</v>
      </c>
      <c r="O356" s="8">
        <f t="shared" si="43"/>
        <v>7.7458828473045582E-2</v>
      </c>
      <c r="P356">
        <v>1115</v>
      </c>
      <c r="Q356">
        <f t="shared" si="44"/>
        <v>7614.0479212434348</v>
      </c>
      <c r="R356">
        <f t="shared" si="45"/>
        <v>20070</v>
      </c>
      <c r="S356">
        <f t="shared" si="46"/>
        <v>423.00266229130193</v>
      </c>
      <c r="T356">
        <f t="shared" si="47"/>
        <v>178931.25230552923</v>
      </c>
    </row>
    <row r="357" spans="1:20" x14ac:dyDescent="0.35">
      <c r="A357" s="1">
        <v>41271</v>
      </c>
      <c r="B357">
        <v>5391</v>
      </c>
      <c r="C357">
        <v>5461</v>
      </c>
      <c r="D357">
        <v>0</v>
      </c>
      <c r="E357">
        <v>0</v>
      </c>
      <c r="F357">
        <v>0</v>
      </c>
      <c r="G357">
        <v>1</v>
      </c>
      <c r="H357">
        <v>4834.666666666667</v>
      </c>
      <c r="I357">
        <v>6350</v>
      </c>
      <c r="J357">
        <v>0</v>
      </c>
      <c r="K357">
        <v>0</v>
      </c>
      <c r="L357">
        <f t="shared" si="40"/>
        <v>5950.9896638498067</v>
      </c>
      <c r="M357">
        <f t="shared" si="41"/>
        <v>559.98966384980667</v>
      </c>
      <c r="N357">
        <f t="shared" si="42"/>
        <v>559.98966384980667</v>
      </c>
      <c r="O357" s="8">
        <f t="shared" si="43"/>
        <v>0.10387491445924812</v>
      </c>
      <c r="P357">
        <v>1619</v>
      </c>
      <c r="Q357">
        <f t="shared" si="44"/>
        <v>10079.81394929652</v>
      </c>
      <c r="R357">
        <f t="shared" si="45"/>
        <v>29142</v>
      </c>
      <c r="S357">
        <f t="shared" si="46"/>
        <v>559.98966384980667</v>
      </c>
      <c r="T357">
        <f t="shared" si="47"/>
        <v>313588.4236186195</v>
      </c>
    </row>
    <row r="358" spans="1:20" x14ac:dyDescent="0.35">
      <c r="A358" s="1">
        <v>41272</v>
      </c>
      <c r="B358">
        <v>6368</v>
      </c>
      <c r="C358">
        <v>5391</v>
      </c>
      <c r="D358">
        <v>1</v>
      </c>
      <c r="E358">
        <v>0</v>
      </c>
      <c r="F358">
        <v>0</v>
      </c>
      <c r="G358">
        <v>0</v>
      </c>
      <c r="H358">
        <v>4932</v>
      </c>
      <c r="I358">
        <v>6531</v>
      </c>
      <c r="J358">
        <v>1</v>
      </c>
      <c r="K358">
        <v>0</v>
      </c>
      <c r="L358">
        <f t="shared" si="40"/>
        <v>6462.1814328449245</v>
      </c>
      <c r="M358">
        <f t="shared" si="41"/>
        <v>94.181432844924529</v>
      </c>
      <c r="N358">
        <f t="shared" si="42"/>
        <v>94.181432844924529</v>
      </c>
      <c r="O358" s="8">
        <f t="shared" si="43"/>
        <v>1.4789797871376339E-2</v>
      </c>
      <c r="P358">
        <v>843</v>
      </c>
      <c r="Q358">
        <f t="shared" si="44"/>
        <v>1695.2657912086415</v>
      </c>
      <c r="R358">
        <f t="shared" si="45"/>
        <v>15174</v>
      </c>
      <c r="S358">
        <f t="shared" si="46"/>
        <v>94.181432844924529</v>
      </c>
      <c r="T358">
        <f t="shared" si="47"/>
        <v>8870.1422927230287</v>
      </c>
    </row>
    <row r="359" spans="1:20" x14ac:dyDescent="0.35">
      <c r="A359" s="1">
        <v>41273</v>
      </c>
      <c r="B359">
        <v>6498</v>
      </c>
      <c r="C359">
        <v>6368</v>
      </c>
      <c r="D359">
        <v>1</v>
      </c>
      <c r="E359">
        <v>0</v>
      </c>
      <c r="F359">
        <v>0</v>
      </c>
      <c r="G359">
        <v>0</v>
      </c>
      <c r="H359">
        <v>5740</v>
      </c>
      <c r="I359">
        <v>5977</v>
      </c>
      <c r="J359">
        <v>1</v>
      </c>
      <c r="K359">
        <v>0</v>
      </c>
      <c r="L359">
        <f t="shared" si="40"/>
        <v>6861.5226494789658</v>
      </c>
      <c r="M359">
        <f t="shared" si="41"/>
        <v>363.52264947896583</v>
      </c>
      <c r="N359">
        <f t="shared" si="42"/>
        <v>363.52264947896583</v>
      </c>
      <c r="O359" s="8">
        <f t="shared" si="43"/>
        <v>5.5943774927510903E-2</v>
      </c>
      <c r="P359">
        <v>915</v>
      </c>
      <c r="Q359">
        <f t="shared" si="44"/>
        <v>6543.407690621385</v>
      </c>
      <c r="R359">
        <f t="shared" si="45"/>
        <v>16470</v>
      </c>
      <c r="S359">
        <f t="shared" si="46"/>
        <v>363.52264947896583</v>
      </c>
      <c r="T359">
        <f t="shared" si="47"/>
        <v>132148.71668420706</v>
      </c>
    </row>
    <row r="360" spans="1:20" x14ac:dyDescent="0.35">
      <c r="A360" s="1">
        <v>41274</v>
      </c>
      <c r="B360">
        <v>5484</v>
      </c>
      <c r="C360">
        <v>6498</v>
      </c>
      <c r="D360">
        <v>0</v>
      </c>
      <c r="E360">
        <v>1</v>
      </c>
      <c r="F360">
        <v>0</v>
      </c>
      <c r="G360">
        <v>0</v>
      </c>
      <c r="H360">
        <v>6085.666666666667</v>
      </c>
      <c r="I360">
        <v>5544</v>
      </c>
      <c r="J360">
        <v>1</v>
      </c>
      <c r="K360">
        <v>0</v>
      </c>
      <c r="L360">
        <f t="shared" si="40"/>
        <v>6073.4595139056983</v>
      </c>
      <c r="M360">
        <f t="shared" si="41"/>
        <v>589.45951390569826</v>
      </c>
      <c r="N360">
        <f t="shared" si="42"/>
        <v>589.45951390569826</v>
      </c>
      <c r="O360" s="8">
        <f t="shared" si="43"/>
        <v>0.1074871469558166</v>
      </c>
      <c r="P360">
        <v>457</v>
      </c>
      <c r="Q360">
        <f t="shared" si="44"/>
        <v>10610.271250302569</v>
      </c>
      <c r="R360">
        <f t="shared" si="45"/>
        <v>8226</v>
      </c>
      <c r="S360">
        <f t="shared" si="46"/>
        <v>589.45951390569826</v>
      </c>
      <c r="T360">
        <f t="shared" si="47"/>
        <v>347462.51853394206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3BE92-CC00-48C0-806C-DBCB69210D6D}">
  <dimension ref="A1:AD32"/>
  <sheetViews>
    <sheetView topLeftCell="G1" workbookViewId="0">
      <selection activeCell="S7" sqref="S7"/>
    </sheetView>
  </sheetViews>
  <sheetFormatPr defaultRowHeight="14.5" x14ac:dyDescent="0.35"/>
  <cols>
    <col min="1" max="1" width="10.453125" bestFit="1" customWidth="1"/>
    <col min="12" max="12" width="10.7265625" customWidth="1"/>
    <col min="21" max="21" width="8.7265625" customWidth="1"/>
  </cols>
  <sheetData>
    <row r="1" spans="1:30" ht="15" thickBot="1" x14ac:dyDescent="0.4">
      <c r="A1" t="s">
        <v>2</v>
      </c>
      <c r="B1" t="s">
        <v>3</v>
      </c>
      <c r="C1" t="s">
        <v>4</v>
      </c>
      <c r="D1" t="s">
        <v>53</v>
      </c>
      <c r="E1" t="s">
        <v>54</v>
      </c>
      <c r="F1" t="s">
        <v>15</v>
      </c>
      <c r="G1" t="s">
        <v>18</v>
      </c>
      <c r="H1" t="s">
        <v>19</v>
      </c>
      <c r="I1" t="s">
        <v>55</v>
      </c>
      <c r="J1" t="s">
        <v>21</v>
      </c>
      <c r="K1" t="s">
        <v>110</v>
      </c>
      <c r="L1" t="s">
        <v>111</v>
      </c>
      <c r="M1" t="s">
        <v>112</v>
      </c>
      <c r="N1" t="s">
        <v>113</v>
      </c>
      <c r="O1" t="s">
        <v>114</v>
      </c>
      <c r="P1" t="s">
        <v>116</v>
      </c>
      <c r="Q1" t="s">
        <v>117</v>
      </c>
      <c r="R1" t="s">
        <v>121</v>
      </c>
      <c r="S1" t="s">
        <v>122</v>
      </c>
      <c r="U1" s="2" t="s">
        <v>32</v>
      </c>
      <c r="V1" s="2" t="s">
        <v>53</v>
      </c>
      <c r="W1" s="2" t="s">
        <v>54</v>
      </c>
      <c r="X1" s="2" t="s">
        <v>15</v>
      </c>
      <c r="Y1" s="2" t="s">
        <v>18</v>
      </c>
      <c r="Z1" s="2" t="s">
        <v>19</v>
      </c>
      <c r="AA1" s="2" t="s">
        <v>106</v>
      </c>
      <c r="AB1" s="2" t="s">
        <v>21</v>
      </c>
      <c r="AC1" s="2" t="s">
        <v>104</v>
      </c>
      <c r="AD1" s="3" t="s">
        <v>105</v>
      </c>
    </row>
    <row r="2" spans="1:30" ht="15" thickBot="1" x14ac:dyDescent="0.4">
      <c r="A2" s="17">
        <v>41275</v>
      </c>
      <c r="B2" s="6">
        <v>5264</v>
      </c>
      <c r="C2" s="6">
        <v>1616</v>
      </c>
      <c r="D2" s="6">
        <v>457</v>
      </c>
      <c r="E2">
        <v>0</v>
      </c>
      <c r="F2">
        <v>0</v>
      </c>
      <c r="G2">
        <v>0</v>
      </c>
      <c r="H2">
        <v>0</v>
      </c>
      <c r="I2">
        <v>6116.666666666667</v>
      </c>
      <c r="J2" s="6">
        <v>5099</v>
      </c>
      <c r="K2">
        <f>IF(DAY(A2)&gt;27,1,0)</f>
        <v>0</v>
      </c>
      <c r="L2">
        <f>IF(MONTH(A2)&lt;=6,1,0)</f>
        <v>1</v>
      </c>
      <c r="M2">
        <f>$U$2+SUMPRODUCT(D2:L2,$V$2:$AD$2)</f>
        <v>5044.1108428292255</v>
      </c>
      <c r="N2">
        <f>M2-B2</f>
        <v>-219.88915717077452</v>
      </c>
      <c r="O2">
        <f>ABS(N2)</f>
        <v>219.88915717077452</v>
      </c>
      <c r="P2" s="8">
        <f>O2/B2</f>
        <v>4.177225630143893E-2</v>
      </c>
      <c r="Q2" s="8">
        <f>C2/B2</f>
        <v>0.30699088145896658</v>
      </c>
      <c r="R2">
        <f>IF(N2&lt;0,-72*N2,N2*18)</f>
        <v>15832.019316295766</v>
      </c>
      <c r="S2">
        <f>18*C2</f>
        <v>29088</v>
      </c>
      <c r="U2" s="2">
        <v>204.43018800745764</v>
      </c>
      <c r="V2" s="2">
        <v>0.11018592497039408</v>
      </c>
      <c r="W2" s="2">
        <v>872.73352828859697</v>
      </c>
      <c r="X2" s="2">
        <v>0</v>
      </c>
      <c r="Y2" s="2">
        <v>751.28434215815105</v>
      </c>
      <c r="Z2" s="2">
        <v>714.98427415271965</v>
      </c>
      <c r="AA2" s="2">
        <v>0.55144734938274531</v>
      </c>
      <c r="AB2" s="2">
        <v>0.27776153495178918</v>
      </c>
      <c r="AC2" s="2">
        <v>257.20648310764045</v>
      </c>
      <c r="AD2" s="3">
        <v>0</v>
      </c>
    </row>
    <row r="3" spans="1:30" ht="15" thickBot="1" x14ac:dyDescent="0.4">
      <c r="A3" s="1">
        <v>41276</v>
      </c>
      <c r="B3">
        <v>4895</v>
      </c>
      <c r="C3">
        <v>2038</v>
      </c>
      <c r="D3">
        <v>1616</v>
      </c>
      <c r="E3">
        <v>0</v>
      </c>
      <c r="F3">
        <v>0</v>
      </c>
      <c r="G3">
        <v>1</v>
      </c>
      <c r="H3">
        <v>0</v>
      </c>
      <c r="I3">
        <v>5748.666666666667</v>
      </c>
      <c r="J3" s="6">
        <v>3944</v>
      </c>
      <c r="K3">
        <f t="shared" ref="K3:K31" si="0">IF(DAY(A3)&gt;27,1,0)</f>
        <v>0</v>
      </c>
      <c r="L3">
        <f t="shared" ref="L3:L32" si="1">IF(MONTH(A3)&lt;=6,1,0)</f>
        <v>1</v>
      </c>
      <c r="M3">
        <f t="shared" ref="M3:M32" si="2">$U$2+SUMPRODUCT(D3:L3,$V$2:$AD$2)</f>
        <v>5399.3534745858969</v>
      </c>
      <c r="N3">
        <f t="shared" ref="N3:N32" si="3">M3-B3</f>
        <v>504.35347458589695</v>
      </c>
      <c r="O3">
        <f t="shared" ref="O3:O32" si="4">ABS(N3)</f>
        <v>504.35347458589695</v>
      </c>
      <c r="P3" s="8">
        <f t="shared" ref="P3:P32" si="5">O3/B3</f>
        <v>0.10303441768864084</v>
      </c>
      <c r="Q3" s="8">
        <f t="shared" ref="Q3:Q32" si="6">C3/B3</f>
        <v>0.4163432073544433</v>
      </c>
      <c r="R3">
        <f t="shared" ref="R3:R32" si="7">IF(N3&lt;0,-72*N3,N3*18)</f>
        <v>9078.3625425461451</v>
      </c>
      <c r="S3">
        <f t="shared" ref="S3:S32" si="8">18*C3</f>
        <v>36684</v>
      </c>
      <c r="U3" s="47"/>
      <c r="V3" s="47" t="s">
        <v>124</v>
      </c>
      <c r="W3" s="47" t="s">
        <v>125</v>
      </c>
      <c r="X3" s="2"/>
      <c r="Y3" s="2"/>
      <c r="Z3" s="2"/>
      <c r="AA3" s="2"/>
      <c r="AB3" s="2"/>
      <c r="AC3" s="2"/>
      <c r="AD3" s="3"/>
    </row>
    <row r="4" spans="1:30" ht="15" thickBot="1" x14ac:dyDescent="0.4">
      <c r="A4" s="1">
        <v>41277</v>
      </c>
      <c r="B4">
        <v>4230</v>
      </c>
      <c r="C4">
        <v>2421</v>
      </c>
      <c r="D4">
        <v>2038</v>
      </c>
      <c r="E4">
        <v>0</v>
      </c>
      <c r="F4">
        <v>0</v>
      </c>
      <c r="G4">
        <v>0</v>
      </c>
      <c r="H4">
        <v>1</v>
      </c>
      <c r="I4">
        <v>5214.333333333333</v>
      </c>
      <c r="J4" s="6">
        <v>5461</v>
      </c>
      <c r="K4">
        <f t="shared" si="0"/>
        <v>0</v>
      </c>
      <c r="L4">
        <f t="shared" si="1"/>
        <v>1</v>
      </c>
      <c r="M4">
        <f t="shared" si="2"/>
        <v>5536.2594150863215</v>
      </c>
      <c r="N4">
        <f t="shared" si="3"/>
        <v>1306.2594150863215</v>
      </c>
      <c r="O4">
        <f t="shared" si="4"/>
        <v>1306.2594150863215</v>
      </c>
      <c r="P4" s="8">
        <f t="shared" si="5"/>
        <v>0.30880837236083253</v>
      </c>
      <c r="Q4" s="8">
        <f t="shared" si="6"/>
        <v>0.57234042553191489</v>
      </c>
      <c r="R4">
        <f t="shared" si="7"/>
        <v>23512.669471553789</v>
      </c>
      <c r="S4">
        <f t="shared" si="8"/>
        <v>43578</v>
      </c>
      <c r="U4" s="47" t="s">
        <v>115</v>
      </c>
      <c r="V4" s="50">
        <f>AVERAGE(P2:P32)</f>
        <v>0.15320152334361167</v>
      </c>
      <c r="W4" s="50">
        <v>0.32</v>
      </c>
      <c r="X4" s="2"/>
      <c r="Y4" s="2"/>
      <c r="Z4" s="2"/>
      <c r="AA4" s="2"/>
      <c r="AB4" s="2"/>
      <c r="AC4" s="2"/>
      <c r="AD4" s="3"/>
    </row>
    <row r="5" spans="1:30" x14ac:dyDescent="0.35">
      <c r="A5" s="1">
        <v>41278</v>
      </c>
      <c r="B5">
        <v>5071</v>
      </c>
      <c r="C5">
        <v>1702</v>
      </c>
      <c r="D5">
        <v>2421</v>
      </c>
      <c r="E5">
        <v>1</v>
      </c>
      <c r="F5">
        <v>0</v>
      </c>
      <c r="G5">
        <v>0</v>
      </c>
      <c r="H5">
        <v>0</v>
      </c>
      <c r="I5">
        <v>4796.333333333333</v>
      </c>
      <c r="J5" s="6">
        <v>5391</v>
      </c>
      <c r="K5">
        <f t="shared" si="0"/>
        <v>0</v>
      </c>
      <c r="L5">
        <f t="shared" si="1"/>
        <v>1</v>
      </c>
      <c r="M5">
        <f t="shared" si="2"/>
        <v>5486.2615789972479</v>
      </c>
      <c r="N5">
        <f t="shared" si="3"/>
        <v>415.26157899724785</v>
      </c>
      <c r="O5">
        <f t="shared" si="4"/>
        <v>415.26157899724785</v>
      </c>
      <c r="P5" s="8">
        <f t="shared" si="5"/>
        <v>8.188948511087514E-2</v>
      </c>
      <c r="Q5" s="8">
        <f t="shared" si="6"/>
        <v>0.33563399723920329</v>
      </c>
      <c r="R5">
        <f t="shared" si="7"/>
        <v>7474.7084219504613</v>
      </c>
      <c r="S5">
        <f t="shared" si="8"/>
        <v>30636</v>
      </c>
      <c r="U5" s="20" t="s">
        <v>118</v>
      </c>
      <c r="V5" s="20">
        <f>COUNTIF(N2:N32,"&gt;0")</f>
        <v>19</v>
      </c>
      <c r="W5" s="20"/>
    </row>
    <row r="6" spans="1:30" x14ac:dyDescent="0.35">
      <c r="A6" s="1">
        <v>41279</v>
      </c>
      <c r="B6">
        <v>6145</v>
      </c>
      <c r="C6">
        <v>1125</v>
      </c>
      <c r="D6">
        <v>1702</v>
      </c>
      <c r="E6">
        <v>1</v>
      </c>
      <c r="F6">
        <v>0</v>
      </c>
      <c r="G6">
        <v>0</v>
      </c>
      <c r="H6">
        <v>0</v>
      </c>
      <c r="I6">
        <v>4732</v>
      </c>
      <c r="J6" s="6">
        <v>6368</v>
      </c>
      <c r="K6">
        <f t="shared" si="0"/>
        <v>0</v>
      </c>
      <c r="L6">
        <f t="shared" si="1"/>
        <v>1</v>
      </c>
      <c r="M6">
        <f t="shared" si="2"/>
        <v>5642.9344724478087</v>
      </c>
      <c r="N6">
        <f t="shared" si="3"/>
        <v>-502.06552755219127</v>
      </c>
      <c r="O6">
        <f t="shared" si="4"/>
        <v>502.06552755219127</v>
      </c>
      <c r="P6" s="8">
        <f t="shared" si="5"/>
        <v>8.1703096428346833E-2</v>
      </c>
      <c r="Q6" s="8">
        <f t="shared" si="6"/>
        <v>0.18307567127746135</v>
      </c>
      <c r="R6">
        <f t="shared" si="7"/>
        <v>36148.717983757771</v>
      </c>
      <c r="S6">
        <f t="shared" si="8"/>
        <v>20250</v>
      </c>
      <c r="U6" s="20" t="s">
        <v>119</v>
      </c>
      <c r="V6" s="20">
        <f>COUNTIF(N2:N32,"&lt;0")</f>
        <v>12</v>
      </c>
      <c r="W6" s="20"/>
    </row>
    <row r="7" spans="1:30" x14ac:dyDescent="0.35">
      <c r="A7" s="1">
        <v>41280</v>
      </c>
      <c r="B7">
        <v>5558</v>
      </c>
      <c r="C7">
        <v>1753</v>
      </c>
      <c r="D7">
        <v>1125</v>
      </c>
      <c r="E7">
        <v>0</v>
      </c>
      <c r="F7">
        <v>1</v>
      </c>
      <c r="G7">
        <v>0</v>
      </c>
      <c r="H7">
        <v>0</v>
      </c>
      <c r="I7">
        <v>5148.666666666667</v>
      </c>
      <c r="J7" s="6">
        <v>6498</v>
      </c>
      <c r="K7">
        <f t="shared" si="0"/>
        <v>0</v>
      </c>
      <c r="L7">
        <f t="shared" si="1"/>
        <v>1</v>
      </c>
      <c r="M7">
        <f t="shared" si="2"/>
        <v>4972.502393904505</v>
      </c>
      <c r="N7">
        <f t="shared" si="3"/>
        <v>-585.49760609549503</v>
      </c>
      <c r="O7">
        <f t="shared" si="4"/>
        <v>585.49760609549503</v>
      </c>
      <c r="P7" s="8">
        <f t="shared" si="5"/>
        <v>0.10534321808123337</v>
      </c>
      <c r="Q7" s="8">
        <f t="shared" si="6"/>
        <v>0.31540122346167687</v>
      </c>
      <c r="R7">
        <f t="shared" si="7"/>
        <v>42155.827638875642</v>
      </c>
      <c r="S7">
        <f t="shared" si="8"/>
        <v>31554</v>
      </c>
      <c r="U7" s="47" t="s">
        <v>123</v>
      </c>
      <c r="V7" s="47">
        <f>SUM(R2:R32)</f>
        <v>899342.76148455811</v>
      </c>
      <c r="W7" s="47">
        <f>SUM(S2:S32)</f>
        <v>804240</v>
      </c>
    </row>
    <row r="8" spans="1:30" x14ac:dyDescent="0.35">
      <c r="A8" s="1">
        <v>41281</v>
      </c>
      <c r="B8">
        <v>4506</v>
      </c>
      <c r="C8">
        <v>1492</v>
      </c>
      <c r="D8">
        <v>1753</v>
      </c>
      <c r="E8">
        <v>0</v>
      </c>
      <c r="F8">
        <v>0</v>
      </c>
      <c r="G8">
        <v>0</v>
      </c>
      <c r="H8">
        <v>0</v>
      </c>
      <c r="I8">
        <v>5591.333333333333</v>
      </c>
      <c r="J8" s="6">
        <v>5484</v>
      </c>
      <c r="K8">
        <f t="shared" si="0"/>
        <v>0</v>
      </c>
      <c r="L8">
        <f t="shared" si="1"/>
        <v>1</v>
      </c>
      <c r="M8">
        <f t="shared" si="2"/>
        <v>5004.1563183382268</v>
      </c>
      <c r="N8">
        <f t="shared" si="3"/>
        <v>498.15631833822681</v>
      </c>
      <c r="O8">
        <f t="shared" si="4"/>
        <v>498.15631833822681</v>
      </c>
      <c r="P8" s="8">
        <f t="shared" si="5"/>
        <v>0.11055399874350351</v>
      </c>
      <c r="Q8" s="8">
        <f>C8/B8</f>
        <v>0.33111407012871724</v>
      </c>
      <c r="R8">
        <f t="shared" si="7"/>
        <v>8966.8137300880826</v>
      </c>
      <c r="S8">
        <f t="shared" si="8"/>
        <v>26856</v>
      </c>
      <c r="U8" s="47" t="s">
        <v>126</v>
      </c>
      <c r="V8" s="47">
        <f>AVERAGE(R2:R32)</f>
        <v>29011.056822082519</v>
      </c>
      <c r="W8" s="47">
        <f>AVERAGE(S2:S32)</f>
        <v>25943.225806451614</v>
      </c>
      <c r="X8" s="2"/>
      <c r="Y8" s="2"/>
    </row>
    <row r="9" spans="1:30" x14ac:dyDescent="0.35">
      <c r="A9" s="1">
        <v>41282</v>
      </c>
      <c r="B9">
        <v>4488</v>
      </c>
      <c r="C9">
        <v>1971</v>
      </c>
      <c r="D9">
        <v>1492</v>
      </c>
      <c r="E9">
        <v>0</v>
      </c>
      <c r="F9">
        <v>0</v>
      </c>
      <c r="G9">
        <v>0</v>
      </c>
      <c r="H9">
        <v>0</v>
      </c>
      <c r="I9">
        <v>5403</v>
      </c>
      <c r="J9" s="6">
        <v>5264</v>
      </c>
      <c r="K9">
        <f t="shared" si="0"/>
        <v>0</v>
      </c>
      <c r="L9">
        <f t="shared" si="1"/>
        <v>1</v>
      </c>
      <c r="M9">
        <f t="shared" si="2"/>
        <v>4810.434336764476</v>
      </c>
      <c r="N9">
        <f t="shared" si="3"/>
        <v>322.43433676447603</v>
      </c>
      <c r="O9">
        <f t="shared" si="4"/>
        <v>322.43433676447603</v>
      </c>
      <c r="P9" s="8">
        <f t="shared" si="5"/>
        <v>7.1843657924348492E-2</v>
      </c>
      <c r="Q9" s="8">
        <f t="shared" si="6"/>
        <v>0.43917112299465239</v>
      </c>
      <c r="R9">
        <f t="shared" si="7"/>
        <v>5803.8180617605685</v>
      </c>
      <c r="S9">
        <f t="shared" si="8"/>
        <v>35478</v>
      </c>
      <c r="U9" s="2"/>
      <c r="V9" s="2"/>
      <c r="W9" s="2"/>
      <c r="X9" s="2"/>
      <c r="Y9" s="2"/>
    </row>
    <row r="10" spans="1:30" x14ac:dyDescent="0.35">
      <c r="A10" s="1">
        <v>41283</v>
      </c>
      <c r="B10">
        <v>4772</v>
      </c>
      <c r="C10">
        <v>1658</v>
      </c>
      <c r="D10">
        <v>1971</v>
      </c>
      <c r="E10">
        <v>0</v>
      </c>
      <c r="F10">
        <v>0</v>
      </c>
      <c r="G10">
        <v>1</v>
      </c>
      <c r="H10">
        <v>0</v>
      </c>
      <c r="I10">
        <v>4850.666666666667</v>
      </c>
      <c r="J10">
        <v>4895</v>
      </c>
      <c r="K10">
        <f t="shared" si="0"/>
        <v>0</v>
      </c>
      <c r="L10">
        <f t="shared" si="1"/>
        <v>1</v>
      </c>
      <c r="M10">
        <f t="shared" si="2"/>
        <v>5207.4209779438324</v>
      </c>
      <c r="N10">
        <f t="shared" si="3"/>
        <v>435.42097794383244</v>
      </c>
      <c r="O10">
        <f t="shared" si="4"/>
        <v>435.42097794383244</v>
      </c>
      <c r="P10" s="8">
        <f t="shared" si="5"/>
        <v>9.124496604019959E-2</v>
      </c>
      <c r="Q10" s="8">
        <f t="shared" si="6"/>
        <v>0.34744341994970662</v>
      </c>
      <c r="R10">
        <f t="shared" si="7"/>
        <v>7837.5776029889839</v>
      </c>
      <c r="S10">
        <f t="shared" si="8"/>
        <v>29844</v>
      </c>
      <c r="U10" s="2"/>
      <c r="V10" s="2"/>
      <c r="W10" s="2"/>
      <c r="X10" s="2"/>
      <c r="Y10" s="2"/>
    </row>
    <row r="11" spans="1:30" x14ac:dyDescent="0.35">
      <c r="A11" s="1">
        <v>41284</v>
      </c>
      <c r="B11">
        <v>4979</v>
      </c>
      <c r="C11">
        <v>1491</v>
      </c>
      <c r="D11">
        <v>1658</v>
      </c>
      <c r="E11">
        <v>0</v>
      </c>
      <c r="F11">
        <v>0</v>
      </c>
      <c r="G11">
        <v>0</v>
      </c>
      <c r="H11">
        <v>1</v>
      </c>
      <c r="I11">
        <v>4588.666666666667</v>
      </c>
      <c r="J11">
        <v>4230</v>
      </c>
      <c r="K11">
        <f t="shared" si="0"/>
        <v>0</v>
      </c>
      <c r="L11">
        <f t="shared" si="1"/>
        <v>1</v>
      </c>
      <c r="M11">
        <f t="shared" si="2"/>
        <v>4807.4420891414493</v>
      </c>
      <c r="N11">
        <f t="shared" si="3"/>
        <v>-171.55791085855071</v>
      </c>
      <c r="O11">
        <f t="shared" si="4"/>
        <v>171.55791085855071</v>
      </c>
      <c r="P11" s="8">
        <f t="shared" si="5"/>
        <v>3.4456298625939089E-2</v>
      </c>
      <c r="Q11" s="8">
        <f t="shared" si="6"/>
        <v>0.29945772243422375</v>
      </c>
      <c r="R11">
        <f t="shared" si="7"/>
        <v>12352.169581815651</v>
      </c>
      <c r="S11">
        <f t="shared" si="8"/>
        <v>26838</v>
      </c>
      <c r="U11" s="2"/>
      <c r="V11" s="2"/>
      <c r="W11" s="2"/>
      <c r="X11" s="2"/>
      <c r="Y11" s="2"/>
    </row>
    <row r="12" spans="1:30" x14ac:dyDescent="0.35">
      <c r="A12" s="1">
        <v>41285</v>
      </c>
      <c r="B12">
        <v>5192</v>
      </c>
      <c r="C12">
        <v>1062</v>
      </c>
      <c r="D12">
        <v>1491</v>
      </c>
      <c r="E12">
        <v>1</v>
      </c>
      <c r="F12">
        <v>0</v>
      </c>
      <c r="G12">
        <v>0</v>
      </c>
      <c r="H12">
        <v>0</v>
      </c>
      <c r="I12">
        <v>4746.333333333333</v>
      </c>
      <c r="J12">
        <v>5071</v>
      </c>
      <c r="K12">
        <f t="shared" si="0"/>
        <v>0</v>
      </c>
      <c r="L12">
        <f t="shared" si="1"/>
        <v>1</v>
      </c>
      <c r="M12">
        <f t="shared" si="2"/>
        <v>5267.3326101210714</v>
      </c>
      <c r="N12">
        <f t="shared" si="3"/>
        <v>75.332610121071411</v>
      </c>
      <c r="O12">
        <f t="shared" si="4"/>
        <v>75.332610121071411</v>
      </c>
      <c r="P12" s="8">
        <f t="shared" si="5"/>
        <v>1.4509362504058439E-2</v>
      </c>
      <c r="Q12" s="8">
        <f t="shared" si="6"/>
        <v>0.20454545454545456</v>
      </c>
      <c r="R12">
        <f t="shared" si="7"/>
        <v>1355.9869821792854</v>
      </c>
      <c r="S12">
        <f t="shared" si="8"/>
        <v>19116</v>
      </c>
      <c r="U12" s="2"/>
      <c r="V12" s="2"/>
      <c r="W12" s="2"/>
      <c r="X12" s="2"/>
      <c r="Y12" s="2"/>
    </row>
    <row r="13" spans="1:30" x14ac:dyDescent="0.35">
      <c r="A13" s="1">
        <v>41286</v>
      </c>
      <c r="B13">
        <v>6065</v>
      </c>
      <c r="C13">
        <v>868</v>
      </c>
      <c r="D13">
        <v>1062</v>
      </c>
      <c r="E13">
        <v>1</v>
      </c>
      <c r="F13">
        <v>0</v>
      </c>
      <c r="G13">
        <v>0</v>
      </c>
      <c r="H13">
        <v>0</v>
      </c>
      <c r="I13">
        <v>4981</v>
      </c>
      <c r="J13">
        <v>6145</v>
      </c>
      <c r="K13">
        <f t="shared" si="0"/>
        <v>0</v>
      </c>
      <c r="L13">
        <f t="shared" si="1"/>
        <v>1</v>
      </c>
      <c r="M13">
        <f t="shared" si="2"/>
        <v>5647.785048168812</v>
      </c>
      <c r="N13">
        <f t="shared" si="3"/>
        <v>-417.21495183118805</v>
      </c>
      <c r="O13">
        <f t="shared" si="4"/>
        <v>417.21495183118805</v>
      </c>
      <c r="P13" s="8">
        <f t="shared" si="5"/>
        <v>6.8790593871589131E-2</v>
      </c>
      <c r="Q13" s="8">
        <f t="shared" si="6"/>
        <v>0.14311624072547402</v>
      </c>
      <c r="R13">
        <f t="shared" si="7"/>
        <v>30039.476531845539</v>
      </c>
      <c r="S13">
        <f t="shared" si="8"/>
        <v>15624</v>
      </c>
      <c r="U13" s="2"/>
      <c r="V13" s="2"/>
      <c r="W13" s="2"/>
      <c r="X13" s="2"/>
      <c r="Y13" s="2"/>
    </row>
    <row r="14" spans="1:30" x14ac:dyDescent="0.35">
      <c r="A14" s="1">
        <v>41287</v>
      </c>
      <c r="B14">
        <v>4711</v>
      </c>
      <c r="C14">
        <v>1426</v>
      </c>
      <c r="D14">
        <v>868</v>
      </c>
      <c r="E14">
        <v>0</v>
      </c>
      <c r="F14">
        <v>1</v>
      </c>
      <c r="G14">
        <v>0</v>
      </c>
      <c r="H14">
        <v>0</v>
      </c>
      <c r="I14">
        <v>5412</v>
      </c>
      <c r="J14">
        <v>5558</v>
      </c>
      <c r="K14">
        <f t="shared" si="0"/>
        <v>0</v>
      </c>
      <c r="L14">
        <f t="shared" si="1"/>
        <v>1</v>
      </c>
      <c r="M14">
        <f t="shared" si="2"/>
        <v>4828.3032370032206</v>
      </c>
      <c r="N14">
        <f t="shared" si="3"/>
        <v>117.3032370032206</v>
      </c>
      <c r="O14">
        <f t="shared" si="4"/>
        <v>117.3032370032206</v>
      </c>
      <c r="P14" s="8">
        <f t="shared" si="5"/>
        <v>2.4899859266232349E-2</v>
      </c>
      <c r="Q14" s="8">
        <f t="shared" si="6"/>
        <v>0.30269581829760134</v>
      </c>
      <c r="R14">
        <f t="shared" si="7"/>
        <v>2111.4582660579708</v>
      </c>
      <c r="S14">
        <f t="shared" si="8"/>
        <v>25668</v>
      </c>
      <c r="X14" s="2"/>
      <c r="Y14" s="2"/>
    </row>
    <row r="15" spans="1:30" x14ac:dyDescent="0.35">
      <c r="A15" s="1">
        <v>41288</v>
      </c>
      <c r="B15">
        <v>4096</v>
      </c>
      <c r="C15">
        <v>1558</v>
      </c>
      <c r="D15">
        <v>1426</v>
      </c>
      <c r="E15">
        <v>0</v>
      </c>
      <c r="F15">
        <v>0</v>
      </c>
      <c r="G15">
        <v>0</v>
      </c>
      <c r="H15">
        <v>0</v>
      </c>
      <c r="I15">
        <v>5322.666666666667</v>
      </c>
      <c r="J15">
        <v>4506</v>
      </c>
      <c r="K15">
        <f t="shared" si="0"/>
        <v>0</v>
      </c>
      <c r="L15">
        <f t="shared" si="1"/>
        <v>1</v>
      </c>
      <c r="M15">
        <f t="shared" si="2"/>
        <v>4548.3192184892278</v>
      </c>
      <c r="N15">
        <f t="shared" si="3"/>
        <v>452.31921848922775</v>
      </c>
      <c r="O15">
        <f t="shared" si="4"/>
        <v>452.31921848922775</v>
      </c>
      <c r="P15" s="8">
        <f t="shared" si="5"/>
        <v>0.11042949670147162</v>
      </c>
      <c r="Q15" s="8">
        <f t="shared" si="6"/>
        <v>0.38037109375</v>
      </c>
      <c r="R15">
        <f t="shared" si="7"/>
        <v>8141.7459328060995</v>
      </c>
      <c r="S15">
        <f t="shared" si="8"/>
        <v>28044</v>
      </c>
    </row>
    <row r="16" spans="1:30" x14ac:dyDescent="0.35">
      <c r="A16" s="1">
        <v>41289</v>
      </c>
      <c r="B16">
        <v>4032</v>
      </c>
      <c r="C16">
        <v>2114</v>
      </c>
      <c r="D16">
        <v>1558</v>
      </c>
      <c r="E16">
        <v>0</v>
      </c>
      <c r="F16">
        <v>0</v>
      </c>
      <c r="G16">
        <v>0</v>
      </c>
      <c r="H16">
        <v>0</v>
      </c>
      <c r="I16">
        <v>4957.333333333333</v>
      </c>
      <c r="J16">
        <v>4488</v>
      </c>
      <c r="K16">
        <f t="shared" si="0"/>
        <v>0</v>
      </c>
      <c r="L16">
        <f t="shared" si="1"/>
        <v>1</v>
      </c>
      <c r="M16">
        <f t="shared" si="2"/>
        <v>4356.4019546483569</v>
      </c>
      <c r="N16">
        <f t="shared" si="3"/>
        <v>324.40195464835688</v>
      </c>
      <c r="O16">
        <f t="shared" si="4"/>
        <v>324.40195464835688</v>
      </c>
      <c r="P16" s="8">
        <f t="shared" si="5"/>
        <v>8.045683399016787E-2</v>
      </c>
      <c r="Q16" s="8">
        <f t="shared" si="6"/>
        <v>0.52430555555555558</v>
      </c>
      <c r="R16">
        <f t="shared" si="7"/>
        <v>5839.2351836704238</v>
      </c>
      <c r="S16">
        <f t="shared" si="8"/>
        <v>38052</v>
      </c>
    </row>
    <row r="17" spans="1:19" x14ac:dyDescent="0.35">
      <c r="A17" s="1">
        <v>41290</v>
      </c>
      <c r="B17">
        <v>4776</v>
      </c>
      <c r="C17">
        <v>1578</v>
      </c>
      <c r="D17">
        <v>2114</v>
      </c>
      <c r="E17">
        <v>0</v>
      </c>
      <c r="F17">
        <v>0</v>
      </c>
      <c r="G17">
        <v>1</v>
      </c>
      <c r="H17">
        <v>0</v>
      </c>
      <c r="I17">
        <v>4279.666666666667</v>
      </c>
      <c r="J17">
        <v>4772</v>
      </c>
      <c r="K17">
        <f t="shared" si="0"/>
        <v>0</v>
      </c>
      <c r="L17">
        <f t="shared" si="1"/>
        <v>1</v>
      </c>
      <c r="M17">
        <f t="shared" si="2"/>
        <v>4874.1364599179824</v>
      </c>
      <c r="N17">
        <f t="shared" si="3"/>
        <v>98.136459917982393</v>
      </c>
      <c r="O17">
        <f t="shared" si="4"/>
        <v>98.136459917982393</v>
      </c>
      <c r="P17" s="8">
        <f t="shared" si="5"/>
        <v>2.0547834991202343E-2</v>
      </c>
      <c r="Q17" s="8">
        <f t="shared" si="6"/>
        <v>0.33040201005025127</v>
      </c>
      <c r="R17">
        <f t="shared" si="7"/>
        <v>1766.4562785236831</v>
      </c>
      <c r="S17">
        <f t="shared" si="8"/>
        <v>28404</v>
      </c>
    </row>
    <row r="18" spans="1:19" x14ac:dyDescent="0.35">
      <c r="A18" s="1">
        <v>41291</v>
      </c>
      <c r="B18">
        <v>2591</v>
      </c>
      <c r="C18">
        <v>3806</v>
      </c>
      <c r="D18">
        <v>1578</v>
      </c>
      <c r="E18">
        <v>0</v>
      </c>
      <c r="F18">
        <v>0</v>
      </c>
      <c r="G18">
        <v>0</v>
      </c>
      <c r="H18">
        <v>1</v>
      </c>
      <c r="I18">
        <v>4301.333333333333</v>
      </c>
      <c r="J18">
        <v>4979</v>
      </c>
      <c r="K18">
        <f t="shared" si="0"/>
        <v>0</v>
      </c>
      <c r="L18">
        <f t="shared" si="1"/>
        <v>1</v>
      </c>
      <c r="M18">
        <f t="shared" si="2"/>
        <v>4848.2213997667322</v>
      </c>
      <c r="N18">
        <f t="shared" si="3"/>
        <v>2257.2213997667322</v>
      </c>
      <c r="O18">
        <f t="shared" si="4"/>
        <v>2257.2213997667322</v>
      </c>
      <c r="P18" s="8">
        <f t="shared" si="5"/>
        <v>0.87117769192077665</v>
      </c>
      <c r="Q18" s="8">
        <f t="shared" si="6"/>
        <v>1.4689309147047471</v>
      </c>
      <c r="R18">
        <f t="shared" si="7"/>
        <v>40629.985195801179</v>
      </c>
      <c r="S18">
        <f t="shared" si="8"/>
        <v>68508</v>
      </c>
    </row>
    <row r="19" spans="1:19" x14ac:dyDescent="0.35">
      <c r="A19" s="1">
        <v>41292</v>
      </c>
      <c r="B19">
        <v>3065</v>
      </c>
      <c r="C19">
        <v>471</v>
      </c>
      <c r="D19">
        <v>3806</v>
      </c>
      <c r="E19">
        <v>1</v>
      </c>
      <c r="F19">
        <v>0</v>
      </c>
      <c r="G19">
        <v>0</v>
      </c>
      <c r="H19">
        <v>0</v>
      </c>
      <c r="I19">
        <v>3799.6666666666665</v>
      </c>
      <c r="J19">
        <v>5192</v>
      </c>
      <c r="K19">
        <f t="shared" si="0"/>
        <v>0</v>
      </c>
      <c r="L19">
        <f t="shared" si="1"/>
        <v>1</v>
      </c>
      <c r="M19">
        <f t="shared" si="2"/>
        <v>5033.9853480743686</v>
      </c>
      <c r="N19">
        <f t="shared" si="3"/>
        <v>1968.9853480743686</v>
      </c>
      <c r="O19">
        <f t="shared" si="4"/>
        <v>1968.9853480743686</v>
      </c>
      <c r="P19" s="8">
        <f t="shared" si="5"/>
        <v>0.64240957522817899</v>
      </c>
      <c r="Q19" s="8">
        <f t="shared" si="6"/>
        <v>0.1536704730831974</v>
      </c>
      <c r="R19">
        <f t="shared" si="7"/>
        <v>35441.736265338637</v>
      </c>
      <c r="S19">
        <f t="shared" si="8"/>
        <v>8478</v>
      </c>
    </row>
    <row r="20" spans="1:19" x14ac:dyDescent="0.35">
      <c r="A20" s="1">
        <v>41293</v>
      </c>
      <c r="B20">
        <v>6468</v>
      </c>
      <c r="C20">
        <v>485</v>
      </c>
      <c r="D20">
        <v>471</v>
      </c>
      <c r="E20">
        <v>1</v>
      </c>
      <c r="F20">
        <v>0</v>
      </c>
      <c r="G20">
        <v>0</v>
      </c>
      <c r="H20">
        <v>0</v>
      </c>
      <c r="I20">
        <v>3477.3333333333335</v>
      </c>
      <c r="J20">
        <v>6065</v>
      </c>
      <c r="K20">
        <f t="shared" si="0"/>
        <v>0</v>
      </c>
      <c r="L20">
        <f t="shared" si="1"/>
        <v>1</v>
      </c>
      <c r="M20">
        <f t="shared" si="2"/>
        <v>4731.2512460266444</v>
      </c>
      <c r="N20">
        <f t="shared" si="3"/>
        <v>-1736.7487539733556</v>
      </c>
      <c r="O20">
        <f t="shared" si="4"/>
        <v>1736.7487539733556</v>
      </c>
      <c r="P20" s="8">
        <f t="shared" si="5"/>
        <v>0.26851403122655465</v>
      </c>
      <c r="Q20" s="8">
        <f t="shared" si="6"/>
        <v>7.4984539270253558E-2</v>
      </c>
      <c r="R20">
        <f t="shared" si="7"/>
        <v>125045.91028608161</v>
      </c>
      <c r="S20">
        <f t="shared" si="8"/>
        <v>8730</v>
      </c>
    </row>
    <row r="21" spans="1:19" x14ac:dyDescent="0.35">
      <c r="A21" s="1">
        <v>41294</v>
      </c>
      <c r="B21">
        <v>6335</v>
      </c>
      <c r="C21">
        <v>889</v>
      </c>
      <c r="D21">
        <v>485</v>
      </c>
      <c r="E21">
        <v>0</v>
      </c>
      <c r="F21">
        <v>1</v>
      </c>
      <c r="G21">
        <v>0</v>
      </c>
      <c r="H21">
        <v>0</v>
      </c>
      <c r="I21">
        <v>4041.3333333333335</v>
      </c>
      <c r="J21">
        <v>4711</v>
      </c>
      <c r="K21">
        <f t="shared" si="0"/>
        <v>0</v>
      </c>
      <c r="L21">
        <f t="shared" si="1"/>
        <v>1</v>
      </c>
      <c r="M21">
        <f t="shared" si="2"/>
        <v>3794.987507414779</v>
      </c>
      <c r="N21">
        <f t="shared" si="3"/>
        <v>-2540.012492585221</v>
      </c>
      <c r="O21">
        <f t="shared" si="4"/>
        <v>2540.012492585221</v>
      </c>
      <c r="P21" s="8">
        <f t="shared" si="5"/>
        <v>0.40094909117367339</v>
      </c>
      <c r="Q21" s="8">
        <f t="shared" si="6"/>
        <v>0.14033149171270717</v>
      </c>
      <c r="R21">
        <f t="shared" si="7"/>
        <v>182880.89946613592</v>
      </c>
      <c r="S21">
        <f t="shared" si="8"/>
        <v>16002</v>
      </c>
    </row>
    <row r="22" spans="1:19" x14ac:dyDescent="0.35">
      <c r="A22" s="1">
        <v>41295</v>
      </c>
      <c r="B22">
        <v>4824</v>
      </c>
      <c r="C22">
        <v>905</v>
      </c>
      <c r="D22">
        <v>889</v>
      </c>
      <c r="E22">
        <v>0</v>
      </c>
      <c r="F22">
        <v>0</v>
      </c>
      <c r="G22">
        <v>0</v>
      </c>
      <c r="H22">
        <v>0</v>
      </c>
      <c r="I22">
        <v>5289.333333333333</v>
      </c>
      <c r="J22">
        <v>4096</v>
      </c>
      <c r="K22">
        <f t="shared" si="0"/>
        <v>0</v>
      </c>
      <c r="L22">
        <f t="shared" si="1"/>
        <v>1</v>
      </c>
      <c r="M22">
        <f t="shared" si="2"/>
        <v>4356.8855691371336</v>
      </c>
      <c r="N22">
        <f t="shared" si="3"/>
        <v>-467.11443086286636</v>
      </c>
      <c r="O22">
        <f t="shared" si="4"/>
        <v>467.11443086286636</v>
      </c>
      <c r="P22" s="8">
        <f t="shared" si="5"/>
        <v>9.6831349681357037E-2</v>
      </c>
      <c r="Q22" s="8">
        <f t="shared" si="6"/>
        <v>0.18760364842454394</v>
      </c>
      <c r="R22">
        <f t="shared" si="7"/>
        <v>33632.239022126378</v>
      </c>
      <c r="S22">
        <f t="shared" si="8"/>
        <v>16290</v>
      </c>
    </row>
    <row r="23" spans="1:19" x14ac:dyDescent="0.35">
      <c r="A23" s="1">
        <v>41296</v>
      </c>
      <c r="B23">
        <v>5042</v>
      </c>
      <c r="C23">
        <v>1249</v>
      </c>
      <c r="D23">
        <v>905</v>
      </c>
      <c r="E23">
        <v>0</v>
      </c>
      <c r="F23">
        <v>0</v>
      </c>
      <c r="G23">
        <v>0</v>
      </c>
      <c r="H23">
        <v>0</v>
      </c>
      <c r="I23">
        <v>5875.666666666667</v>
      </c>
      <c r="J23">
        <v>4032</v>
      </c>
      <c r="K23">
        <f t="shared" si="0"/>
        <v>0</v>
      </c>
      <c r="L23">
        <f t="shared" si="1"/>
        <v>1</v>
      </c>
      <c r="M23">
        <f t="shared" si="2"/>
        <v>4664.2037682211621</v>
      </c>
      <c r="N23">
        <f t="shared" si="3"/>
        <v>-377.79623177883786</v>
      </c>
      <c r="O23">
        <f t="shared" si="4"/>
        <v>377.79623177883786</v>
      </c>
      <c r="P23" s="8">
        <f t="shared" si="5"/>
        <v>7.4929835735588632E-2</v>
      </c>
      <c r="Q23" s="8">
        <f t="shared" si="6"/>
        <v>0.24771915906386355</v>
      </c>
      <c r="R23">
        <f t="shared" si="7"/>
        <v>27201.328688076326</v>
      </c>
      <c r="S23">
        <f t="shared" si="8"/>
        <v>22482</v>
      </c>
    </row>
    <row r="24" spans="1:19" x14ac:dyDescent="0.35">
      <c r="A24" s="1">
        <v>41297</v>
      </c>
      <c r="B24">
        <v>5238</v>
      </c>
      <c r="C24">
        <v>1191</v>
      </c>
      <c r="D24">
        <v>1249</v>
      </c>
      <c r="E24">
        <v>0</v>
      </c>
      <c r="F24">
        <v>0</v>
      </c>
      <c r="G24">
        <v>1</v>
      </c>
      <c r="H24">
        <v>0</v>
      </c>
      <c r="I24">
        <v>5400.333333333333</v>
      </c>
      <c r="J24">
        <v>4776</v>
      </c>
      <c r="K24">
        <f t="shared" si="0"/>
        <v>0</v>
      </c>
      <c r="L24">
        <f t="shared" si="1"/>
        <v>1</v>
      </c>
      <c r="M24">
        <f t="shared" si="2"/>
        <v>5397.925343833328</v>
      </c>
      <c r="N24">
        <f t="shared" si="3"/>
        <v>159.92534383332804</v>
      </c>
      <c r="O24">
        <f t="shared" si="4"/>
        <v>159.92534383332804</v>
      </c>
      <c r="P24" s="8">
        <f t="shared" si="5"/>
        <v>3.0531757127401308E-2</v>
      </c>
      <c r="Q24" s="8">
        <f t="shared" si="6"/>
        <v>0.22737686139747995</v>
      </c>
      <c r="R24">
        <f t="shared" si="7"/>
        <v>2878.6561889999048</v>
      </c>
      <c r="S24">
        <f t="shared" si="8"/>
        <v>21438</v>
      </c>
    </row>
    <row r="25" spans="1:19" x14ac:dyDescent="0.35">
      <c r="A25" s="1">
        <v>41298</v>
      </c>
      <c r="B25">
        <v>5660</v>
      </c>
      <c r="C25">
        <v>825</v>
      </c>
      <c r="D25">
        <v>1191</v>
      </c>
      <c r="E25">
        <v>0</v>
      </c>
      <c r="F25">
        <v>0</v>
      </c>
      <c r="G25">
        <v>0</v>
      </c>
      <c r="H25">
        <v>1</v>
      </c>
      <c r="I25">
        <v>5034.666666666667</v>
      </c>
      <c r="J25">
        <v>2591</v>
      </c>
      <c r="K25">
        <f t="shared" si="0"/>
        <v>0</v>
      </c>
      <c r="L25">
        <f t="shared" si="1"/>
        <v>1</v>
      </c>
      <c r="M25">
        <f t="shared" si="2"/>
        <v>4546.6796242189976</v>
      </c>
      <c r="N25">
        <f t="shared" si="3"/>
        <v>-1113.3203757810024</v>
      </c>
      <c r="O25">
        <f t="shared" si="4"/>
        <v>1113.3203757810024</v>
      </c>
      <c r="P25" s="8">
        <f t="shared" si="5"/>
        <v>0.19669971303551279</v>
      </c>
      <c r="Q25" s="8">
        <f t="shared" si="6"/>
        <v>0.14575971731448764</v>
      </c>
      <c r="R25">
        <f t="shared" si="7"/>
        <v>80159.067056232176</v>
      </c>
      <c r="S25">
        <f t="shared" si="8"/>
        <v>14850</v>
      </c>
    </row>
    <row r="26" spans="1:19" x14ac:dyDescent="0.35">
      <c r="A26" s="1">
        <v>41299</v>
      </c>
      <c r="B26">
        <v>4786</v>
      </c>
      <c r="C26">
        <v>1202</v>
      </c>
      <c r="D26">
        <v>825</v>
      </c>
      <c r="E26">
        <v>1</v>
      </c>
      <c r="F26">
        <v>0</v>
      </c>
      <c r="G26">
        <v>0</v>
      </c>
      <c r="H26">
        <v>0</v>
      </c>
      <c r="I26">
        <v>5313.333333333333</v>
      </c>
      <c r="J26">
        <v>3065</v>
      </c>
      <c r="K26">
        <f t="shared" si="0"/>
        <v>0</v>
      </c>
      <c r="L26">
        <f t="shared" si="1"/>
        <v>1</v>
      </c>
      <c r="M26">
        <f t="shared" si="2"/>
        <v>4949.4297920775161</v>
      </c>
      <c r="N26">
        <f t="shared" si="3"/>
        <v>163.42979207751614</v>
      </c>
      <c r="O26">
        <f t="shared" si="4"/>
        <v>163.42979207751614</v>
      </c>
      <c r="P26" s="8">
        <f t="shared" si="5"/>
        <v>3.4147470137383229E-2</v>
      </c>
      <c r="Q26" s="8">
        <f t="shared" si="6"/>
        <v>0.25114918512327622</v>
      </c>
      <c r="R26">
        <f t="shared" si="7"/>
        <v>2941.7362573952905</v>
      </c>
      <c r="S26">
        <f t="shared" si="8"/>
        <v>21636</v>
      </c>
    </row>
    <row r="27" spans="1:19" x14ac:dyDescent="0.35">
      <c r="A27" s="1">
        <v>41300</v>
      </c>
      <c r="B27">
        <v>6425</v>
      </c>
      <c r="C27">
        <v>939</v>
      </c>
      <c r="D27">
        <v>1202</v>
      </c>
      <c r="E27">
        <v>1</v>
      </c>
      <c r="F27">
        <v>0</v>
      </c>
      <c r="G27">
        <v>0</v>
      </c>
      <c r="H27">
        <v>0</v>
      </c>
      <c r="I27">
        <v>5228</v>
      </c>
      <c r="J27">
        <v>6468</v>
      </c>
      <c r="K27">
        <f t="shared" si="0"/>
        <v>0</v>
      </c>
      <c r="L27">
        <f t="shared" si="1"/>
        <v>1</v>
      </c>
      <c r="M27">
        <f t="shared" si="2"/>
        <v>5889.135548751633</v>
      </c>
      <c r="N27">
        <f t="shared" si="3"/>
        <v>-535.864451248367</v>
      </c>
      <c r="O27">
        <f t="shared" si="4"/>
        <v>535.864451248367</v>
      </c>
      <c r="P27" s="8">
        <f t="shared" si="5"/>
        <v>8.3403027431652454E-2</v>
      </c>
      <c r="Q27" s="8">
        <f t="shared" si="6"/>
        <v>0.14614785992217899</v>
      </c>
      <c r="R27">
        <f t="shared" si="7"/>
        <v>38582.240489882424</v>
      </c>
      <c r="S27">
        <f t="shared" si="8"/>
        <v>16902</v>
      </c>
    </row>
    <row r="28" spans="1:19" x14ac:dyDescent="0.35">
      <c r="A28" s="1">
        <v>41301</v>
      </c>
      <c r="B28">
        <v>6093</v>
      </c>
      <c r="C28">
        <v>1083</v>
      </c>
      <c r="D28">
        <v>939</v>
      </c>
      <c r="E28">
        <v>0</v>
      </c>
      <c r="F28">
        <v>1</v>
      </c>
      <c r="G28">
        <v>0</v>
      </c>
      <c r="H28">
        <v>0</v>
      </c>
      <c r="I28">
        <v>5623.666666666667</v>
      </c>
      <c r="J28">
        <v>6335</v>
      </c>
      <c r="K28">
        <f t="shared" si="0"/>
        <v>0</v>
      </c>
      <c r="L28">
        <f t="shared" si="1"/>
        <v>1</v>
      </c>
      <c r="M28">
        <f t="shared" si="2"/>
        <v>5168.6701726196743</v>
      </c>
      <c r="N28">
        <f t="shared" si="3"/>
        <v>-924.3298273803257</v>
      </c>
      <c r="O28">
        <f t="shared" si="4"/>
        <v>924.3298273803257</v>
      </c>
      <c r="P28" s="8">
        <f t="shared" si="5"/>
        <v>0.15170356595770979</v>
      </c>
      <c r="Q28" s="8">
        <f t="shared" si="6"/>
        <v>0.1777449532250123</v>
      </c>
      <c r="R28">
        <f t="shared" si="7"/>
        <v>66551.747571383457</v>
      </c>
      <c r="S28">
        <f t="shared" si="8"/>
        <v>19494</v>
      </c>
    </row>
    <row r="29" spans="1:19" x14ac:dyDescent="0.35">
      <c r="A29" s="1">
        <v>41302</v>
      </c>
      <c r="B29">
        <v>4438</v>
      </c>
      <c r="C29">
        <v>1461</v>
      </c>
      <c r="D29">
        <v>1083</v>
      </c>
      <c r="E29">
        <v>0</v>
      </c>
      <c r="F29">
        <v>0</v>
      </c>
      <c r="G29">
        <v>0</v>
      </c>
      <c r="H29">
        <v>0</v>
      </c>
      <c r="I29">
        <v>5768</v>
      </c>
      <c r="J29">
        <v>4824</v>
      </c>
      <c r="K29">
        <v>0</v>
      </c>
      <c r="L29">
        <f t="shared" si="1"/>
        <v>1</v>
      </c>
      <c r="M29">
        <f t="shared" si="2"/>
        <v>4844.4315005974995</v>
      </c>
      <c r="N29">
        <f t="shared" si="3"/>
        <v>406.43150059749951</v>
      </c>
      <c r="O29">
        <f t="shared" si="4"/>
        <v>406.43150059749951</v>
      </c>
      <c r="P29" s="8">
        <f t="shared" si="5"/>
        <v>9.1579878458201786E-2</v>
      </c>
      <c r="Q29" s="8">
        <f t="shared" si="6"/>
        <v>0.32920234339792698</v>
      </c>
      <c r="R29">
        <f t="shared" si="7"/>
        <v>7315.7670107549911</v>
      </c>
      <c r="S29">
        <f t="shared" si="8"/>
        <v>26298</v>
      </c>
    </row>
    <row r="30" spans="1:19" x14ac:dyDescent="0.35">
      <c r="A30" s="1">
        <v>41303</v>
      </c>
      <c r="B30">
        <v>4741</v>
      </c>
      <c r="C30">
        <v>1356</v>
      </c>
      <c r="D30">
        <v>1461</v>
      </c>
      <c r="E30">
        <v>0</v>
      </c>
      <c r="F30">
        <v>0</v>
      </c>
      <c r="G30">
        <v>0</v>
      </c>
      <c r="H30">
        <v>0</v>
      </c>
      <c r="I30">
        <v>5652</v>
      </c>
      <c r="J30">
        <v>5042</v>
      </c>
      <c r="K30">
        <f t="shared" si="0"/>
        <v>1</v>
      </c>
      <c r="L30">
        <f t="shared" si="1"/>
        <v>1</v>
      </c>
      <c r="M30">
        <f t="shared" si="2"/>
        <v>5139.872385435041</v>
      </c>
      <c r="N30">
        <f t="shared" si="3"/>
        <v>398.872385435041</v>
      </c>
      <c r="O30">
        <f t="shared" si="4"/>
        <v>398.872385435041</v>
      </c>
      <c r="P30" s="8">
        <f t="shared" si="5"/>
        <v>8.413254280426935E-2</v>
      </c>
      <c r="Q30" s="8">
        <f t="shared" si="6"/>
        <v>0.286015608521409</v>
      </c>
      <c r="R30">
        <f t="shared" si="7"/>
        <v>7179.7029378307379</v>
      </c>
      <c r="S30">
        <f t="shared" si="8"/>
        <v>24408</v>
      </c>
    </row>
    <row r="31" spans="1:19" x14ac:dyDescent="0.35">
      <c r="A31" s="1">
        <v>41304</v>
      </c>
      <c r="B31">
        <v>5080</v>
      </c>
      <c r="C31">
        <v>1083</v>
      </c>
      <c r="D31">
        <v>1356</v>
      </c>
      <c r="E31">
        <v>0</v>
      </c>
      <c r="F31">
        <v>0</v>
      </c>
      <c r="G31">
        <v>1</v>
      </c>
      <c r="H31">
        <v>0</v>
      </c>
      <c r="I31">
        <v>5090.666666666667</v>
      </c>
      <c r="J31">
        <v>5238</v>
      </c>
      <c r="K31">
        <f t="shared" si="0"/>
        <v>1</v>
      </c>
      <c r="L31">
        <f t="shared" si="1"/>
        <v>1</v>
      </c>
      <c r="M31">
        <f t="shared" si="2"/>
        <v>5624.4826875350036</v>
      </c>
      <c r="N31">
        <f t="shared" si="3"/>
        <v>544.48268753500361</v>
      </c>
      <c r="O31">
        <f t="shared" si="4"/>
        <v>544.48268753500361</v>
      </c>
      <c r="P31" s="8">
        <f t="shared" si="5"/>
        <v>0.10718163140452827</v>
      </c>
      <c r="Q31" s="8">
        <f t="shared" si="6"/>
        <v>0.21318897637795275</v>
      </c>
      <c r="R31">
        <f t="shared" si="7"/>
        <v>9800.6883756300649</v>
      </c>
      <c r="S31">
        <f t="shared" si="8"/>
        <v>19494</v>
      </c>
    </row>
    <row r="32" spans="1:19" x14ac:dyDescent="0.35">
      <c r="A32" s="1">
        <v>41305</v>
      </c>
      <c r="B32">
        <v>4340</v>
      </c>
      <c r="C32">
        <v>1862</v>
      </c>
      <c r="D32">
        <v>1083</v>
      </c>
      <c r="E32">
        <v>0</v>
      </c>
      <c r="F32">
        <v>0</v>
      </c>
      <c r="G32">
        <v>0</v>
      </c>
      <c r="H32">
        <v>1</v>
      </c>
      <c r="I32">
        <v>4753</v>
      </c>
      <c r="J32">
        <v>5660</v>
      </c>
      <c r="K32">
        <v>1</v>
      </c>
      <c r="L32">
        <f t="shared" si="1"/>
        <v>1</v>
      </c>
      <c r="M32">
        <f t="shared" si="2"/>
        <v>5489.1118414540697</v>
      </c>
      <c r="N32">
        <f t="shared" si="3"/>
        <v>1149.1118414540697</v>
      </c>
      <c r="O32">
        <f t="shared" si="4"/>
        <v>1149.1118414540697</v>
      </c>
      <c r="P32" s="8">
        <f t="shared" si="5"/>
        <v>0.26477231369909437</v>
      </c>
      <c r="Q32" s="8">
        <f t="shared" si="6"/>
        <v>0.42903225806451611</v>
      </c>
      <c r="R32">
        <f t="shared" si="7"/>
        <v>20684.013146173253</v>
      </c>
      <c r="S32">
        <f t="shared" si="8"/>
        <v>33516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CF3D7-54D0-4611-9DB6-1251A34219B9}">
  <dimension ref="A1:AG360"/>
  <sheetViews>
    <sheetView topLeftCell="O1" workbookViewId="0">
      <selection activeCell="Y21" sqref="Y21"/>
    </sheetView>
  </sheetViews>
  <sheetFormatPr defaultRowHeight="14.5" x14ac:dyDescent="0.35"/>
  <cols>
    <col min="1" max="1" width="10.453125" bestFit="1" customWidth="1"/>
    <col min="26" max="26" width="9.81640625" bestFit="1" customWidth="1"/>
  </cols>
  <sheetData>
    <row r="1" spans="1:33" ht="15" thickBot="1" x14ac:dyDescent="0.4">
      <c r="A1" s="1" t="s">
        <v>2</v>
      </c>
      <c r="B1" t="s">
        <v>52</v>
      </c>
      <c r="C1" t="s">
        <v>53</v>
      </c>
      <c r="D1" t="s">
        <v>54</v>
      </c>
      <c r="E1" t="s">
        <v>15</v>
      </c>
      <c r="F1" t="s">
        <v>18</v>
      </c>
      <c r="G1" t="s">
        <v>19</v>
      </c>
      <c r="H1" t="s">
        <v>106</v>
      </c>
      <c r="I1" t="s">
        <v>21</v>
      </c>
      <c r="J1" s="6" t="s">
        <v>104</v>
      </c>
      <c r="K1" t="s">
        <v>99</v>
      </c>
      <c r="L1" t="s">
        <v>46</v>
      </c>
      <c r="M1" t="s">
        <v>100</v>
      </c>
      <c r="N1" t="s">
        <v>101</v>
      </c>
      <c r="O1" t="s">
        <v>4</v>
      </c>
      <c r="P1" t="s">
        <v>102</v>
      </c>
      <c r="Q1" t="s">
        <v>108</v>
      </c>
      <c r="R1" t="s">
        <v>127</v>
      </c>
      <c r="S1" t="s">
        <v>128</v>
      </c>
      <c r="Y1" s="2" t="s">
        <v>32</v>
      </c>
      <c r="Z1" s="2" t="s">
        <v>53</v>
      </c>
      <c r="AA1" s="2" t="s">
        <v>54</v>
      </c>
      <c r="AB1" s="2" t="s">
        <v>15</v>
      </c>
      <c r="AC1" s="2" t="s">
        <v>18</v>
      </c>
      <c r="AD1" s="2" t="s">
        <v>19</v>
      </c>
      <c r="AE1" s="2" t="s">
        <v>106</v>
      </c>
      <c r="AF1" s="2" t="s">
        <v>21</v>
      </c>
      <c r="AG1" s="3" t="s">
        <v>104</v>
      </c>
    </row>
    <row r="2" spans="1:33" ht="15" thickBot="1" x14ac:dyDescent="0.4">
      <c r="A2" s="1">
        <v>40916</v>
      </c>
      <c r="B2">
        <v>5214</v>
      </c>
      <c r="C2">
        <v>5281</v>
      </c>
      <c r="D2">
        <v>1</v>
      </c>
      <c r="E2">
        <v>0</v>
      </c>
      <c r="F2">
        <v>0</v>
      </c>
      <c r="G2">
        <v>0</v>
      </c>
      <c r="H2">
        <v>4638</v>
      </c>
      <c r="I2">
        <v>5549</v>
      </c>
      <c r="J2">
        <v>0</v>
      </c>
      <c r="K2">
        <f>$Y$2+SUMPRODUCT(C2:J2,$Z$2:$AG$2)</f>
        <v>5757.9605375718274</v>
      </c>
      <c r="L2">
        <f>K2-B2</f>
        <v>543.96053757182744</v>
      </c>
      <c r="M2">
        <f>ABS(K2-B2)</f>
        <v>543.96053757182744</v>
      </c>
      <c r="N2" s="8">
        <f>M2/B2</f>
        <v>0.10432691552969456</v>
      </c>
      <c r="O2">
        <v>1141</v>
      </c>
      <c r="P2">
        <f>IF(L2&lt;0,-72*L2,L2*18)</f>
        <v>9791.289676292894</v>
      </c>
      <c r="Q2">
        <f>O2*18</f>
        <v>20538</v>
      </c>
      <c r="R2">
        <f>IF(L2&lt;0,L2*2,L2)</f>
        <v>543.96053757182744</v>
      </c>
      <c r="S2">
        <f>R2^2</f>
        <v>295893.06643543148</v>
      </c>
      <c r="Y2" s="2">
        <v>204.40749995565187</v>
      </c>
      <c r="Z2" s="2">
        <v>0.11017560065908355</v>
      </c>
      <c r="AA2" s="2">
        <v>872.73872526375897</v>
      </c>
      <c r="AB2" s="2">
        <v>0</v>
      </c>
      <c r="AC2" s="2">
        <v>751.27406568061463</v>
      </c>
      <c r="AD2" s="2">
        <v>714.99568010300732</v>
      </c>
      <c r="AE2" s="2">
        <v>0.5514624703812957</v>
      </c>
      <c r="AF2" s="2">
        <v>0.27776068258124842</v>
      </c>
      <c r="AG2" s="3">
        <v>257.22350886638878</v>
      </c>
    </row>
    <row r="3" spans="1:33" x14ac:dyDescent="0.35">
      <c r="A3" s="1">
        <v>40917</v>
      </c>
      <c r="B3">
        <v>4097</v>
      </c>
      <c r="C3">
        <v>5214</v>
      </c>
      <c r="D3">
        <v>0</v>
      </c>
      <c r="E3">
        <v>1</v>
      </c>
      <c r="F3">
        <v>0</v>
      </c>
      <c r="G3">
        <v>0</v>
      </c>
      <c r="H3">
        <v>4905</v>
      </c>
      <c r="I3">
        <v>4285</v>
      </c>
      <c r="J3">
        <v>0</v>
      </c>
      <c r="K3">
        <f t="shared" ref="K3:K66" si="0">$Y$2+SUMPRODUCT(C3:J3,$Z$2:$AG$2)</f>
        <v>4673.9910238730181</v>
      </c>
      <c r="L3">
        <f>K3-B3</f>
        <v>576.99102387301809</v>
      </c>
      <c r="M3">
        <f>ABS(K3-B3)</f>
        <v>576.99102387301809</v>
      </c>
      <c r="N3" s="8">
        <f>M3/B3</f>
        <v>0.1408325662370071</v>
      </c>
      <c r="O3">
        <v>1054</v>
      </c>
      <c r="P3">
        <f t="shared" ref="P3:P66" si="1">IF(L3&lt;0,-72*L3,L3*18)</f>
        <v>10385.838429714326</v>
      </c>
      <c r="Q3">
        <f t="shared" ref="Q3:Q66" si="2">O3*18</f>
        <v>18972</v>
      </c>
      <c r="R3">
        <f t="shared" ref="R3:R66" si="3">IF(L3&lt;0,L3*2,L3)</f>
        <v>576.99102387301809</v>
      </c>
      <c r="S3">
        <f t="shared" ref="S3:S66" si="4">R3^2</f>
        <v>332918.64163003373</v>
      </c>
    </row>
    <row r="4" spans="1:33" x14ac:dyDescent="0.35">
      <c r="A4" s="1">
        <v>40918</v>
      </c>
      <c r="B4">
        <v>3757</v>
      </c>
      <c r="C4">
        <v>4097</v>
      </c>
      <c r="D4">
        <v>0</v>
      </c>
      <c r="E4">
        <v>0</v>
      </c>
      <c r="F4">
        <v>0</v>
      </c>
      <c r="G4">
        <v>0</v>
      </c>
      <c r="H4">
        <v>4864</v>
      </c>
      <c r="I4">
        <v>3950</v>
      </c>
      <c r="J4">
        <v>0</v>
      </c>
      <c r="K4">
        <f t="shared" si="0"/>
        <v>4435.2650879864705</v>
      </c>
      <c r="L4">
        <f>K4-B4</f>
        <v>678.26508798647046</v>
      </c>
      <c r="M4">
        <f>ABS(K4-B4)</f>
        <v>678.26508798647046</v>
      </c>
      <c r="N4" s="8">
        <f>M4/B4</f>
        <v>0.18053369390111004</v>
      </c>
      <c r="O4">
        <v>1583</v>
      </c>
      <c r="P4">
        <f t="shared" si="1"/>
        <v>12208.771583756468</v>
      </c>
      <c r="Q4">
        <f t="shared" si="2"/>
        <v>28494</v>
      </c>
      <c r="R4">
        <f t="shared" si="3"/>
        <v>678.26508798647046</v>
      </c>
      <c r="S4">
        <f t="shared" si="4"/>
        <v>460043.52958129451</v>
      </c>
    </row>
    <row r="5" spans="1:33" x14ac:dyDescent="0.35">
      <c r="A5" s="1">
        <v>40919</v>
      </c>
      <c r="B5">
        <v>4307</v>
      </c>
      <c r="C5">
        <v>3757</v>
      </c>
      <c r="D5">
        <v>0</v>
      </c>
      <c r="E5">
        <v>0</v>
      </c>
      <c r="F5">
        <v>0</v>
      </c>
      <c r="G5">
        <v>0</v>
      </c>
      <c r="H5">
        <v>4356</v>
      </c>
      <c r="I5">
        <v>3996</v>
      </c>
      <c r="J5">
        <v>0</v>
      </c>
      <c r="K5">
        <f t="shared" si="0"/>
        <v>4130.4394402074213</v>
      </c>
      <c r="L5">
        <f>K5-B5</f>
        <v>-176.56055979257872</v>
      </c>
      <c r="M5">
        <f>ABS(K5-B5)</f>
        <v>176.56055979257872</v>
      </c>
      <c r="N5" s="8">
        <f>M5/B5</f>
        <v>4.0993861108098148E-2</v>
      </c>
      <c r="O5">
        <v>1321</v>
      </c>
      <c r="P5">
        <f t="shared" si="1"/>
        <v>12712.360305065667</v>
      </c>
      <c r="Q5">
        <f t="shared" si="2"/>
        <v>23778</v>
      </c>
      <c r="R5">
        <f t="shared" si="3"/>
        <v>-353.12111958515743</v>
      </c>
      <c r="S5">
        <f t="shared" si="4"/>
        <v>124694.52509707505</v>
      </c>
    </row>
    <row r="6" spans="1:33" x14ac:dyDescent="0.35">
      <c r="A6" s="1">
        <v>40920</v>
      </c>
      <c r="B6">
        <v>4380</v>
      </c>
      <c r="C6">
        <v>4307</v>
      </c>
      <c r="D6">
        <v>0</v>
      </c>
      <c r="E6">
        <v>0</v>
      </c>
      <c r="F6">
        <v>1</v>
      </c>
      <c r="G6">
        <v>0</v>
      </c>
      <c r="H6">
        <v>4053.6666666666665</v>
      </c>
      <c r="I6">
        <v>4413</v>
      </c>
      <c r="J6">
        <v>0</v>
      </c>
      <c r="K6">
        <f t="shared" si="0"/>
        <v>4891.4108040083001</v>
      </c>
      <c r="L6">
        <f>K6-B6</f>
        <v>511.41080400830015</v>
      </c>
      <c r="M6">
        <f>ABS(K6-B6)</f>
        <v>511.41080400830015</v>
      </c>
      <c r="N6" s="8">
        <f>M6/B6</f>
        <v>0.11676045753614159</v>
      </c>
      <c r="O6">
        <v>1155</v>
      </c>
      <c r="P6">
        <f t="shared" si="1"/>
        <v>9205.3944721494026</v>
      </c>
      <c r="Q6">
        <f t="shared" si="2"/>
        <v>20790</v>
      </c>
      <c r="R6">
        <f t="shared" si="3"/>
        <v>511.41080400830015</v>
      </c>
      <c r="S6">
        <f t="shared" si="4"/>
        <v>261541.010456416</v>
      </c>
      <c r="Y6" s="21" t="s">
        <v>47</v>
      </c>
      <c r="Z6" s="22">
        <f>AVERAGE(N2:N360)</f>
        <v>0.14697764706372948</v>
      </c>
    </row>
    <row r="7" spans="1:33" x14ac:dyDescent="0.35">
      <c r="A7" s="1">
        <v>40921</v>
      </c>
      <c r="B7">
        <v>4075</v>
      </c>
      <c r="C7">
        <v>4380</v>
      </c>
      <c r="D7">
        <v>0</v>
      </c>
      <c r="E7">
        <v>0</v>
      </c>
      <c r="F7">
        <v>0</v>
      </c>
      <c r="G7">
        <v>1</v>
      </c>
      <c r="H7">
        <v>4148</v>
      </c>
      <c r="I7">
        <v>4220</v>
      </c>
      <c r="J7">
        <v>0</v>
      </c>
      <c r="K7">
        <f t="shared" si="0"/>
        <v>4861.5887185799284</v>
      </c>
      <c r="L7">
        <f>K7-B7</f>
        <v>786.58871857992835</v>
      </c>
      <c r="M7">
        <f>ABS(K7-B7)</f>
        <v>786.58871857992835</v>
      </c>
      <c r="N7" s="8">
        <f>M7/B7</f>
        <v>0.19302790639998241</v>
      </c>
      <c r="O7">
        <v>1876</v>
      </c>
      <c r="P7">
        <f t="shared" si="1"/>
        <v>14158.59693443871</v>
      </c>
      <c r="Q7">
        <f t="shared" si="2"/>
        <v>33768</v>
      </c>
      <c r="R7">
        <f t="shared" si="3"/>
        <v>786.58871857992835</v>
      </c>
      <c r="S7">
        <f t="shared" si="4"/>
        <v>618721.81219721376</v>
      </c>
      <c r="Y7" s="21" t="s">
        <v>48</v>
      </c>
      <c r="Z7" s="22">
        <f>MEDIAN(N2:N360)</f>
        <v>0.11376974148558816</v>
      </c>
    </row>
    <row r="8" spans="1:33" x14ac:dyDescent="0.35">
      <c r="A8" s="1">
        <v>40922</v>
      </c>
      <c r="B8">
        <v>4984</v>
      </c>
      <c r="C8">
        <v>4075</v>
      </c>
      <c r="D8">
        <v>1</v>
      </c>
      <c r="E8">
        <v>0</v>
      </c>
      <c r="F8">
        <v>0</v>
      </c>
      <c r="G8">
        <v>0</v>
      </c>
      <c r="H8">
        <v>4254</v>
      </c>
      <c r="I8">
        <v>5281</v>
      </c>
      <c r="J8">
        <v>0</v>
      </c>
      <c r="K8">
        <f t="shared" si="0"/>
        <v>5338.8873116187806</v>
      </c>
      <c r="L8">
        <f>K8-B8</f>
        <v>354.88731161878059</v>
      </c>
      <c r="M8">
        <f>ABS(K8-B8)</f>
        <v>354.88731161878059</v>
      </c>
      <c r="N8" s="8">
        <f>M8/B8</f>
        <v>7.1205319345662238E-2</v>
      </c>
      <c r="O8">
        <v>1360</v>
      </c>
      <c r="P8">
        <f t="shared" si="1"/>
        <v>6387.9716091380506</v>
      </c>
      <c r="Q8">
        <f t="shared" si="2"/>
        <v>24480</v>
      </c>
      <c r="R8">
        <f t="shared" si="3"/>
        <v>354.88731161878059</v>
      </c>
      <c r="S8">
        <f t="shared" si="4"/>
        <v>125945.00394800548</v>
      </c>
      <c r="Y8" s="21" t="s">
        <v>107</v>
      </c>
      <c r="Z8" s="20">
        <f>SUM(P2:P360)</f>
        <v>6656696.8262974462</v>
      </c>
    </row>
    <row r="9" spans="1:33" x14ac:dyDescent="0.35">
      <c r="A9" s="1">
        <v>40923</v>
      </c>
      <c r="B9">
        <v>4625</v>
      </c>
      <c r="C9">
        <v>4984</v>
      </c>
      <c r="D9">
        <v>1</v>
      </c>
      <c r="E9">
        <v>0</v>
      </c>
      <c r="F9">
        <v>0</v>
      </c>
      <c r="G9">
        <v>0</v>
      </c>
      <c r="H9">
        <v>4479.666666666667</v>
      </c>
      <c r="I9">
        <v>5214</v>
      </c>
      <c r="J9">
        <v>0</v>
      </c>
      <c r="K9">
        <f t="shared" si="0"/>
        <v>5544.8736643676566</v>
      </c>
      <c r="L9">
        <f>K9-B9</f>
        <v>919.8736643676566</v>
      </c>
      <c r="M9">
        <f>ABS(K9-B9)</f>
        <v>919.8736643676566</v>
      </c>
      <c r="N9" s="8">
        <f>M9/B9</f>
        <v>0.19889160310652035</v>
      </c>
      <c r="O9">
        <v>1708</v>
      </c>
      <c r="P9">
        <f t="shared" si="1"/>
        <v>16557.725958617819</v>
      </c>
      <c r="Q9">
        <f t="shared" si="2"/>
        <v>30744</v>
      </c>
      <c r="R9">
        <f t="shared" si="3"/>
        <v>919.8736643676566</v>
      </c>
      <c r="S9">
        <f t="shared" si="4"/>
        <v>846167.55839718017</v>
      </c>
      <c r="Y9" s="21" t="s">
        <v>109</v>
      </c>
      <c r="Z9" s="20">
        <f>SUM(Q2:Q360)</f>
        <v>7528536</v>
      </c>
    </row>
    <row r="10" spans="1:33" x14ac:dyDescent="0.35">
      <c r="A10" s="1">
        <v>40924</v>
      </c>
      <c r="B10">
        <v>3706</v>
      </c>
      <c r="C10">
        <v>4625</v>
      </c>
      <c r="D10">
        <v>0</v>
      </c>
      <c r="E10">
        <v>1</v>
      </c>
      <c r="F10">
        <v>0</v>
      </c>
      <c r="G10">
        <v>0</v>
      </c>
      <c r="H10">
        <v>4561.333333333333</v>
      </c>
      <c r="I10">
        <v>4097</v>
      </c>
      <c r="J10">
        <v>0</v>
      </c>
      <c r="K10">
        <f t="shared" si="0"/>
        <v>4367.3593177718376</v>
      </c>
      <c r="L10">
        <f>K10-B10</f>
        <v>661.3593177718376</v>
      </c>
      <c r="M10">
        <f>ABS(K10-B10)</f>
        <v>661.3593177718376</v>
      </c>
      <c r="N10" s="8">
        <f>M10/B10</f>
        <v>0.17845637284723087</v>
      </c>
      <c r="O10">
        <v>1589</v>
      </c>
      <c r="P10">
        <f t="shared" si="1"/>
        <v>11904.467719893077</v>
      </c>
      <c r="Q10">
        <f t="shared" si="2"/>
        <v>28602</v>
      </c>
      <c r="R10">
        <f t="shared" si="3"/>
        <v>661.3593177718376</v>
      </c>
      <c r="S10">
        <f t="shared" si="4"/>
        <v>437396.14720363048</v>
      </c>
      <c r="Y10" s="21" t="s">
        <v>120</v>
      </c>
      <c r="Z10" s="20">
        <f>COUNTIF(L2:L360,"&lt;0")</f>
        <v>93</v>
      </c>
    </row>
    <row r="11" spans="1:33" x14ac:dyDescent="0.35">
      <c r="A11" s="1">
        <v>40925</v>
      </c>
      <c r="B11">
        <v>3782</v>
      </c>
      <c r="C11">
        <v>3706</v>
      </c>
      <c r="D11">
        <v>0</v>
      </c>
      <c r="E11">
        <v>0</v>
      </c>
      <c r="F11">
        <v>0</v>
      </c>
      <c r="G11">
        <v>0</v>
      </c>
      <c r="H11">
        <v>4438.333333333333</v>
      </c>
      <c r="I11">
        <v>3757</v>
      </c>
      <c r="J11">
        <v>0</v>
      </c>
      <c r="K11">
        <f t="shared" si="0"/>
        <v>4103.8394248316163</v>
      </c>
      <c r="L11">
        <f>K11-B11</f>
        <v>321.83942483161627</v>
      </c>
      <c r="M11">
        <f>ABS(K11-B11)</f>
        <v>321.83942483161627</v>
      </c>
      <c r="N11" s="8">
        <f>M11/B11</f>
        <v>8.5097679754525715E-2</v>
      </c>
      <c r="O11">
        <v>1485</v>
      </c>
      <c r="P11">
        <f t="shared" si="1"/>
        <v>5793.1096469690929</v>
      </c>
      <c r="Q11">
        <f t="shared" si="2"/>
        <v>26730</v>
      </c>
      <c r="R11">
        <f t="shared" si="3"/>
        <v>321.83942483161627</v>
      </c>
      <c r="S11">
        <f t="shared" si="4"/>
        <v>103580.61537594558</v>
      </c>
      <c r="Y11" s="21" t="s">
        <v>119</v>
      </c>
      <c r="Z11" s="20">
        <f>COUNTIF(L2:L360,"&gt;0")</f>
        <v>266</v>
      </c>
    </row>
    <row r="12" spans="1:33" x14ac:dyDescent="0.35">
      <c r="A12" s="1">
        <v>40926</v>
      </c>
      <c r="B12">
        <v>4263</v>
      </c>
      <c r="C12">
        <v>3782</v>
      </c>
      <c r="D12">
        <v>0</v>
      </c>
      <c r="E12">
        <v>0</v>
      </c>
      <c r="F12">
        <v>0</v>
      </c>
      <c r="G12">
        <v>0</v>
      </c>
      <c r="H12">
        <v>4037.6666666666665</v>
      </c>
      <c r="I12">
        <v>4307</v>
      </c>
      <c r="J12">
        <v>0</v>
      </c>
      <c r="K12">
        <f t="shared" si="0"/>
        <v>4044.0285161019542</v>
      </c>
      <c r="L12">
        <f>K12-B12</f>
        <v>-218.97148389804579</v>
      </c>
      <c r="M12">
        <f>ABS(K12-B12)</f>
        <v>218.97148389804579</v>
      </c>
      <c r="N12" s="8">
        <f>M12/B12</f>
        <v>5.1365583837214589E-2</v>
      </c>
      <c r="O12">
        <v>1395</v>
      </c>
      <c r="P12">
        <f t="shared" si="1"/>
        <v>15765.946840659297</v>
      </c>
      <c r="Q12">
        <f t="shared" si="2"/>
        <v>25110</v>
      </c>
      <c r="R12">
        <f t="shared" si="3"/>
        <v>-437.94296779609158</v>
      </c>
      <c r="S12">
        <f t="shared" si="4"/>
        <v>191794.04304204852</v>
      </c>
      <c r="Y12" s="21" t="s">
        <v>129</v>
      </c>
      <c r="Z12" s="20"/>
    </row>
    <row r="13" spans="1:33" x14ac:dyDescent="0.35">
      <c r="A13" s="1">
        <v>40927</v>
      </c>
      <c r="B13">
        <v>3901</v>
      </c>
      <c r="C13">
        <v>4263</v>
      </c>
      <c r="D13">
        <v>0</v>
      </c>
      <c r="E13">
        <v>0</v>
      </c>
      <c r="F13">
        <v>1</v>
      </c>
      <c r="G13">
        <v>0</v>
      </c>
      <c r="H13">
        <v>3917</v>
      </c>
      <c r="I13">
        <v>4380</v>
      </c>
      <c r="J13">
        <v>0</v>
      </c>
      <c r="K13">
        <f t="shared" si="0"/>
        <v>4802.0304374353427</v>
      </c>
      <c r="L13">
        <f>K13-B13</f>
        <v>901.03043743534272</v>
      </c>
      <c r="M13">
        <f>ABS(K13-B13)</f>
        <v>901.03043743534272</v>
      </c>
      <c r="N13" s="8">
        <f>M13/B13</f>
        <v>0.23097422133692455</v>
      </c>
      <c r="O13">
        <v>1336</v>
      </c>
      <c r="P13">
        <f t="shared" si="1"/>
        <v>16218.547873836169</v>
      </c>
      <c r="Q13">
        <f t="shared" si="2"/>
        <v>24048</v>
      </c>
      <c r="R13">
        <f t="shared" si="3"/>
        <v>901.03043743534272</v>
      </c>
      <c r="S13">
        <f t="shared" si="4"/>
        <v>811855.84918492509</v>
      </c>
      <c r="Y13" s="21" t="s">
        <v>130</v>
      </c>
      <c r="Z13" s="20"/>
    </row>
    <row r="14" spans="1:33" x14ac:dyDescent="0.35">
      <c r="A14" s="1">
        <v>40928</v>
      </c>
      <c r="B14">
        <v>4376</v>
      </c>
      <c r="C14">
        <v>3901</v>
      </c>
      <c r="D14">
        <v>0</v>
      </c>
      <c r="E14">
        <v>0</v>
      </c>
      <c r="F14">
        <v>0</v>
      </c>
      <c r="G14">
        <v>1</v>
      </c>
      <c r="H14">
        <v>3982</v>
      </c>
      <c r="I14">
        <v>4075</v>
      </c>
      <c r="J14">
        <v>0</v>
      </c>
      <c r="K14">
        <f t="shared" si="0"/>
        <v>4676.9965368066505</v>
      </c>
      <c r="L14">
        <f>K14-B14</f>
        <v>300.99653680665051</v>
      </c>
      <c r="M14">
        <f>ABS(K14-B14)</f>
        <v>300.99653680665051</v>
      </c>
      <c r="N14" s="8">
        <f>M14/B14</f>
        <v>6.8783486473183386E-2</v>
      </c>
      <c r="O14">
        <v>1306</v>
      </c>
      <c r="P14">
        <f t="shared" si="1"/>
        <v>5417.9376625197092</v>
      </c>
      <c r="Q14">
        <f t="shared" si="2"/>
        <v>23508</v>
      </c>
      <c r="R14">
        <f t="shared" si="3"/>
        <v>300.99653680665051</v>
      </c>
      <c r="S14">
        <f t="shared" si="4"/>
        <v>90598.915169597312</v>
      </c>
      <c r="Y14" s="21" t="s">
        <v>103</v>
      </c>
      <c r="Z14" s="20">
        <f>SUM(S2:S360)</f>
        <v>398642509.83148962</v>
      </c>
    </row>
    <row r="15" spans="1:33" x14ac:dyDescent="0.35">
      <c r="A15" s="1">
        <v>40929</v>
      </c>
      <c r="B15">
        <v>5661</v>
      </c>
      <c r="C15">
        <v>4376</v>
      </c>
      <c r="D15">
        <v>1</v>
      </c>
      <c r="E15">
        <v>0</v>
      </c>
      <c r="F15">
        <v>0</v>
      </c>
      <c r="G15">
        <v>0</v>
      </c>
      <c r="H15">
        <v>4180</v>
      </c>
      <c r="I15">
        <v>4984</v>
      </c>
      <c r="J15">
        <v>0</v>
      </c>
      <c r="K15">
        <f t="shared" si="0"/>
        <v>5248.7470218823182</v>
      </c>
      <c r="L15">
        <f>K15-B15</f>
        <v>-412.25297811768178</v>
      </c>
      <c r="M15">
        <f>ABS(K15-B15)</f>
        <v>412.25297811768178</v>
      </c>
      <c r="N15" s="8">
        <f>M15/B15</f>
        <v>7.2823348899078211E-2</v>
      </c>
      <c r="O15">
        <v>633</v>
      </c>
      <c r="P15">
        <f t="shared" si="1"/>
        <v>29682.214424473088</v>
      </c>
      <c r="Q15">
        <f t="shared" si="2"/>
        <v>11394</v>
      </c>
      <c r="R15">
        <f t="shared" si="3"/>
        <v>-824.50595623536356</v>
      </c>
      <c r="S15">
        <f t="shared" si="4"/>
        <v>679810.07186759124</v>
      </c>
    </row>
    <row r="16" spans="1:33" x14ac:dyDescent="0.35">
      <c r="A16" s="1">
        <v>40930</v>
      </c>
      <c r="B16">
        <v>5299</v>
      </c>
      <c r="C16">
        <v>5661</v>
      </c>
      <c r="D16">
        <v>1</v>
      </c>
      <c r="E16">
        <v>0</v>
      </c>
      <c r="F16">
        <v>0</v>
      </c>
      <c r="G16">
        <v>0</v>
      </c>
      <c r="H16">
        <v>4646</v>
      </c>
      <c r="I16">
        <v>4625</v>
      </c>
      <c r="J16">
        <v>0</v>
      </c>
      <c r="K16">
        <f t="shared" si="0"/>
        <v>5547.588094880256</v>
      </c>
      <c r="L16">
        <f>K16-B16</f>
        <v>248.58809488025599</v>
      </c>
      <c r="M16">
        <f>ABS(K16-B16)</f>
        <v>248.58809488025599</v>
      </c>
      <c r="N16" s="8">
        <f>M16/B16</f>
        <v>4.6912265499199093E-2</v>
      </c>
      <c r="O16">
        <v>1060</v>
      </c>
      <c r="P16">
        <f t="shared" si="1"/>
        <v>4474.5857078446079</v>
      </c>
      <c r="Q16">
        <f t="shared" si="2"/>
        <v>19080</v>
      </c>
      <c r="R16">
        <f t="shared" si="3"/>
        <v>248.58809488025599</v>
      </c>
      <c r="S16">
        <f t="shared" si="4"/>
        <v>61796.040916195154</v>
      </c>
    </row>
    <row r="17" spans="1:19" x14ac:dyDescent="0.35">
      <c r="A17" s="1">
        <v>40931</v>
      </c>
      <c r="B17">
        <v>3587</v>
      </c>
      <c r="C17">
        <v>5299</v>
      </c>
      <c r="D17">
        <v>0</v>
      </c>
      <c r="E17">
        <v>1</v>
      </c>
      <c r="F17">
        <v>0</v>
      </c>
      <c r="G17">
        <v>0</v>
      </c>
      <c r="H17">
        <v>5112</v>
      </c>
      <c r="I17">
        <v>3706</v>
      </c>
      <c r="J17">
        <v>0</v>
      </c>
      <c r="K17">
        <f t="shared" si="0"/>
        <v>4636.6852460834252</v>
      </c>
      <c r="L17">
        <f>K17-B17</f>
        <v>1049.6852460834252</v>
      </c>
      <c r="M17">
        <f>ABS(K17-B17)</f>
        <v>1049.6852460834252</v>
      </c>
      <c r="N17" s="8">
        <f>M17/B17</f>
        <v>0.29263597604779068</v>
      </c>
      <c r="O17">
        <v>1593</v>
      </c>
      <c r="P17">
        <f t="shared" si="1"/>
        <v>18894.334429501654</v>
      </c>
      <c r="Q17">
        <f t="shared" si="2"/>
        <v>28674</v>
      </c>
      <c r="R17">
        <f t="shared" si="3"/>
        <v>1049.6852460834252</v>
      </c>
      <c r="S17">
        <f t="shared" si="4"/>
        <v>1101839.1158452209</v>
      </c>
    </row>
    <row r="18" spans="1:19" x14ac:dyDescent="0.35">
      <c r="A18" s="1">
        <v>40932</v>
      </c>
      <c r="B18">
        <v>3742</v>
      </c>
      <c r="C18">
        <v>3587</v>
      </c>
      <c r="D18">
        <v>0</v>
      </c>
      <c r="E18">
        <v>0</v>
      </c>
      <c r="F18">
        <v>0</v>
      </c>
      <c r="G18">
        <v>0</v>
      </c>
      <c r="H18">
        <v>4849</v>
      </c>
      <c r="I18">
        <v>3782</v>
      </c>
      <c r="J18">
        <v>0</v>
      </c>
      <c r="K18">
        <f t="shared" si="0"/>
        <v>4324.1397999209685</v>
      </c>
      <c r="L18">
        <f>K18-B18</f>
        <v>582.13979992096847</v>
      </c>
      <c r="M18">
        <f>ABS(K18-B18)</f>
        <v>582.13979992096847</v>
      </c>
      <c r="N18" s="8">
        <f>M18/B18</f>
        <v>0.15556916085541647</v>
      </c>
      <c r="O18">
        <v>1361</v>
      </c>
      <c r="P18">
        <f t="shared" si="1"/>
        <v>10478.516398577432</v>
      </c>
      <c r="Q18">
        <f t="shared" si="2"/>
        <v>24498</v>
      </c>
      <c r="R18">
        <f t="shared" si="3"/>
        <v>582.13979992096847</v>
      </c>
      <c r="S18">
        <f t="shared" si="4"/>
        <v>338886.74665202521</v>
      </c>
    </row>
    <row r="19" spans="1:19" x14ac:dyDescent="0.35">
      <c r="A19" s="1">
        <v>40933</v>
      </c>
      <c r="B19">
        <v>3516</v>
      </c>
      <c r="C19">
        <v>3742</v>
      </c>
      <c r="D19">
        <v>0</v>
      </c>
      <c r="E19">
        <v>0</v>
      </c>
      <c r="F19">
        <v>0</v>
      </c>
      <c r="G19">
        <v>0</v>
      </c>
      <c r="H19">
        <v>4209.333333333333</v>
      </c>
      <c r="I19">
        <v>4263</v>
      </c>
      <c r="J19">
        <v>0</v>
      </c>
      <c r="K19">
        <f t="shared" si="0"/>
        <v>4122.0677461241376</v>
      </c>
      <c r="L19">
        <f>K19-B19</f>
        <v>606.06774612413756</v>
      </c>
      <c r="M19">
        <f>ABS(K19-B19)</f>
        <v>606.06774612413756</v>
      </c>
      <c r="N19" s="8">
        <f>M19/B19</f>
        <v>0.17237421675885595</v>
      </c>
      <c r="O19">
        <v>1881</v>
      </c>
      <c r="P19">
        <f t="shared" si="1"/>
        <v>10909.219430234476</v>
      </c>
      <c r="Q19">
        <f t="shared" si="2"/>
        <v>33858</v>
      </c>
      <c r="R19">
        <f t="shared" si="3"/>
        <v>606.06774612413756</v>
      </c>
      <c r="S19">
        <f t="shared" si="4"/>
        <v>367318.11289199203</v>
      </c>
    </row>
    <row r="20" spans="1:19" x14ac:dyDescent="0.35">
      <c r="A20" s="1">
        <v>40934</v>
      </c>
      <c r="B20">
        <v>3657</v>
      </c>
      <c r="C20">
        <v>3516</v>
      </c>
      <c r="D20">
        <v>0</v>
      </c>
      <c r="E20">
        <v>0</v>
      </c>
      <c r="F20">
        <v>1</v>
      </c>
      <c r="G20">
        <v>0</v>
      </c>
      <c r="H20">
        <v>3615</v>
      </c>
      <c r="I20">
        <v>3901</v>
      </c>
      <c r="J20">
        <v>0</v>
      </c>
      <c r="K20">
        <f t="shared" si="0"/>
        <v>4420.1402307314384</v>
      </c>
      <c r="L20">
        <f>K20-B20</f>
        <v>763.14023073143835</v>
      </c>
      <c r="M20">
        <f>ABS(K20-B20)</f>
        <v>763.14023073143835</v>
      </c>
      <c r="N20" s="8">
        <f>M20/B20</f>
        <v>0.20867930837611112</v>
      </c>
      <c r="O20">
        <v>1534</v>
      </c>
      <c r="P20">
        <f t="shared" si="1"/>
        <v>13736.52415316589</v>
      </c>
      <c r="Q20">
        <f t="shared" si="2"/>
        <v>27612</v>
      </c>
      <c r="R20">
        <f t="shared" si="3"/>
        <v>763.14023073143835</v>
      </c>
      <c r="S20">
        <f t="shared" si="4"/>
        <v>582383.01176083297</v>
      </c>
    </row>
    <row r="21" spans="1:19" x14ac:dyDescent="0.35">
      <c r="A21" s="1">
        <v>40935</v>
      </c>
      <c r="B21">
        <v>4107</v>
      </c>
      <c r="C21">
        <v>3657</v>
      </c>
      <c r="D21">
        <v>0</v>
      </c>
      <c r="E21">
        <v>0</v>
      </c>
      <c r="F21">
        <v>0</v>
      </c>
      <c r="G21">
        <v>1</v>
      </c>
      <c r="H21">
        <v>3638.3333333333335</v>
      </c>
      <c r="I21">
        <v>4376</v>
      </c>
      <c r="J21">
        <v>0</v>
      </c>
      <c r="K21">
        <f t="shared" si="0"/>
        <v>4544.2003867150852</v>
      </c>
      <c r="L21">
        <f>K21-B21</f>
        <v>437.20038671508519</v>
      </c>
      <c r="M21">
        <f>ABS(K21-B21)</f>
        <v>437.20038671508519</v>
      </c>
      <c r="N21" s="8">
        <f>M21/B21</f>
        <v>0.10645249250428176</v>
      </c>
      <c r="O21">
        <v>1444</v>
      </c>
      <c r="P21">
        <f t="shared" si="1"/>
        <v>7869.6069608715334</v>
      </c>
      <c r="Q21">
        <f t="shared" si="2"/>
        <v>25992</v>
      </c>
      <c r="R21">
        <f t="shared" si="3"/>
        <v>437.20038671508519</v>
      </c>
      <c r="S21">
        <f t="shared" si="4"/>
        <v>191144.17814382003</v>
      </c>
    </row>
    <row r="22" spans="1:19" x14ac:dyDescent="0.35">
      <c r="A22" s="1">
        <v>40936</v>
      </c>
      <c r="B22">
        <v>5166</v>
      </c>
      <c r="C22">
        <v>4107</v>
      </c>
      <c r="D22">
        <v>1</v>
      </c>
      <c r="E22">
        <v>0</v>
      </c>
      <c r="F22">
        <v>0</v>
      </c>
      <c r="G22">
        <v>0</v>
      </c>
      <c r="H22">
        <v>3760</v>
      </c>
      <c r="I22">
        <v>5661</v>
      </c>
      <c r="J22">
        <v>0</v>
      </c>
      <c r="K22">
        <f t="shared" si="0"/>
        <v>5175.5395298523854</v>
      </c>
      <c r="L22">
        <f>K22-B22</f>
        <v>9.5395298523853853</v>
      </c>
      <c r="M22">
        <f>ABS(K22-B22)</f>
        <v>9.5395298523853853</v>
      </c>
      <c r="N22" s="8">
        <f>M22/B22</f>
        <v>1.8465988874149023E-3</v>
      </c>
      <c r="O22">
        <v>1173</v>
      </c>
      <c r="P22">
        <f t="shared" si="1"/>
        <v>171.71153734293694</v>
      </c>
      <c r="Q22">
        <f t="shared" si="2"/>
        <v>21114</v>
      </c>
      <c r="R22">
        <f t="shared" si="3"/>
        <v>9.5395298523853853</v>
      </c>
      <c r="S22">
        <f t="shared" si="4"/>
        <v>91.00262980455193</v>
      </c>
    </row>
    <row r="23" spans="1:19" x14ac:dyDescent="0.35">
      <c r="A23" s="1">
        <v>40937</v>
      </c>
      <c r="B23">
        <v>5031</v>
      </c>
      <c r="C23">
        <v>5166</v>
      </c>
      <c r="D23">
        <v>1</v>
      </c>
      <c r="E23">
        <v>0</v>
      </c>
      <c r="F23">
        <v>0</v>
      </c>
      <c r="G23">
        <v>0</v>
      </c>
      <c r="H23">
        <v>4310</v>
      </c>
      <c r="I23">
        <v>5299</v>
      </c>
      <c r="J23">
        <v>1</v>
      </c>
      <c r="K23">
        <f t="shared" si="0"/>
        <v>5752.1939914320456</v>
      </c>
      <c r="L23">
        <f>K23-B23</f>
        <v>721.19399143204555</v>
      </c>
      <c r="M23">
        <f>ABS(K23-B23)</f>
        <v>721.19399143204555</v>
      </c>
      <c r="N23" s="8">
        <f>M23/B23</f>
        <v>0.143350028112114</v>
      </c>
      <c r="O23">
        <v>1311</v>
      </c>
      <c r="P23">
        <f t="shared" si="1"/>
        <v>12981.49184577682</v>
      </c>
      <c r="Q23">
        <f t="shared" si="2"/>
        <v>23598</v>
      </c>
      <c r="R23">
        <f t="shared" si="3"/>
        <v>721.19399143204555</v>
      </c>
      <c r="S23">
        <f t="shared" si="4"/>
        <v>520120.7732776854</v>
      </c>
    </row>
    <row r="24" spans="1:19" x14ac:dyDescent="0.35">
      <c r="A24" s="1">
        <v>40938</v>
      </c>
      <c r="B24">
        <v>3241</v>
      </c>
      <c r="C24">
        <v>5031</v>
      </c>
      <c r="D24">
        <v>0</v>
      </c>
      <c r="E24">
        <v>1</v>
      </c>
      <c r="F24">
        <v>0</v>
      </c>
      <c r="G24">
        <v>0</v>
      </c>
      <c r="H24">
        <v>4768</v>
      </c>
      <c r="I24">
        <v>3587</v>
      </c>
      <c r="J24">
        <v>1</v>
      </c>
      <c r="K24">
        <f t="shared" si="0"/>
        <v>4641.6250829348455</v>
      </c>
      <c r="L24">
        <f>K24-B24</f>
        <v>1400.6250829348455</v>
      </c>
      <c r="M24">
        <f>ABS(K24-B24)</f>
        <v>1400.6250829348455</v>
      </c>
      <c r="N24" s="8">
        <f>M24/B24</f>
        <v>0.43215831006937533</v>
      </c>
      <c r="O24">
        <v>1942</v>
      </c>
      <c r="P24">
        <f t="shared" si="1"/>
        <v>25211.251492827221</v>
      </c>
      <c r="Q24">
        <f t="shared" si="2"/>
        <v>34956</v>
      </c>
      <c r="R24">
        <f t="shared" si="3"/>
        <v>1400.6250829348455</v>
      </c>
      <c r="S24">
        <f t="shared" si="4"/>
        <v>1961750.6229462428</v>
      </c>
    </row>
    <row r="25" spans="1:19" x14ac:dyDescent="0.35">
      <c r="A25" s="1">
        <v>40939</v>
      </c>
      <c r="B25">
        <v>3794</v>
      </c>
      <c r="C25">
        <v>3241</v>
      </c>
      <c r="D25">
        <v>0</v>
      </c>
      <c r="E25">
        <v>0</v>
      </c>
      <c r="F25">
        <v>0</v>
      </c>
      <c r="G25">
        <v>0</v>
      </c>
      <c r="H25">
        <v>4479.333333333333</v>
      </c>
      <c r="I25">
        <v>3742</v>
      </c>
      <c r="J25">
        <v>1</v>
      </c>
      <c r="K25">
        <f t="shared" si="0"/>
        <v>4328.274830438445</v>
      </c>
      <c r="L25">
        <f>K25-B25</f>
        <v>534.27483043844495</v>
      </c>
      <c r="M25">
        <f>ABS(K25-B25)</f>
        <v>534.27483043844495</v>
      </c>
      <c r="N25" s="8">
        <f>M25/B25</f>
        <v>0.14082098851830388</v>
      </c>
      <c r="O25">
        <v>1287</v>
      </c>
      <c r="P25">
        <f t="shared" si="1"/>
        <v>9616.9469478920091</v>
      </c>
      <c r="Q25">
        <f t="shared" si="2"/>
        <v>23166</v>
      </c>
      <c r="R25">
        <f t="shared" si="3"/>
        <v>534.27483043844495</v>
      </c>
      <c r="S25">
        <f t="shared" si="4"/>
        <v>285449.59444002912</v>
      </c>
    </row>
    <row r="26" spans="1:19" x14ac:dyDescent="0.35">
      <c r="A26" s="1">
        <v>40940</v>
      </c>
      <c r="B26">
        <v>3987</v>
      </c>
      <c r="C26">
        <v>3794</v>
      </c>
      <c r="D26">
        <v>0</v>
      </c>
      <c r="E26">
        <v>0</v>
      </c>
      <c r="F26">
        <v>0</v>
      </c>
      <c r="G26">
        <v>0</v>
      </c>
      <c r="H26">
        <v>4022</v>
      </c>
      <c r="I26">
        <v>3516</v>
      </c>
      <c r="J26">
        <v>0</v>
      </c>
      <c r="K26">
        <f t="shared" si="0"/>
        <v>3817.0023446854561</v>
      </c>
      <c r="L26">
        <f>K26-B26</f>
        <v>-169.99765531454386</v>
      </c>
      <c r="M26">
        <f>ABS(K26-B26)</f>
        <v>169.99765531454386</v>
      </c>
      <c r="N26" s="8">
        <f>M26/B26</f>
        <v>4.2637987287319754E-2</v>
      </c>
      <c r="O26">
        <v>949</v>
      </c>
      <c r="P26">
        <f t="shared" si="1"/>
        <v>12239.831182647158</v>
      </c>
      <c r="Q26">
        <f t="shared" si="2"/>
        <v>17082</v>
      </c>
      <c r="R26">
        <f t="shared" si="3"/>
        <v>-339.99531062908773</v>
      </c>
      <c r="S26">
        <f t="shared" si="4"/>
        <v>115596.81124976986</v>
      </c>
    </row>
    <row r="27" spans="1:19" x14ac:dyDescent="0.35">
      <c r="A27" s="1">
        <v>40941</v>
      </c>
      <c r="B27">
        <v>3841</v>
      </c>
      <c r="C27">
        <v>3987</v>
      </c>
      <c r="D27">
        <v>0</v>
      </c>
      <c r="E27">
        <v>0</v>
      </c>
      <c r="F27">
        <v>1</v>
      </c>
      <c r="G27">
        <v>0</v>
      </c>
      <c r="H27">
        <v>3674</v>
      </c>
      <c r="I27">
        <v>3657</v>
      </c>
      <c r="J27">
        <v>0</v>
      </c>
      <c r="K27">
        <f t="shared" si="0"/>
        <v>4436.7956178445374</v>
      </c>
      <c r="L27">
        <f>K27-B27</f>
        <v>595.79561784453745</v>
      </c>
      <c r="M27">
        <f>ABS(K27-B27)</f>
        <v>595.79561784453745</v>
      </c>
      <c r="N27" s="8">
        <f>M27/B27</f>
        <v>0.15511471435681787</v>
      </c>
      <c r="O27">
        <v>1223</v>
      </c>
      <c r="P27">
        <f t="shared" si="1"/>
        <v>10724.321121201674</v>
      </c>
      <c r="Q27">
        <f t="shared" si="2"/>
        <v>22014</v>
      </c>
      <c r="R27">
        <f t="shared" si="3"/>
        <v>595.79561784453745</v>
      </c>
      <c r="S27">
        <f t="shared" si="4"/>
        <v>354972.41824275412</v>
      </c>
    </row>
    <row r="28" spans="1:19" x14ac:dyDescent="0.35">
      <c r="A28" s="1">
        <v>40942</v>
      </c>
      <c r="B28">
        <v>4489</v>
      </c>
      <c r="C28">
        <v>3841</v>
      </c>
      <c r="D28">
        <v>0</v>
      </c>
      <c r="E28">
        <v>0</v>
      </c>
      <c r="F28">
        <v>0</v>
      </c>
      <c r="G28">
        <v>1</v>
      </c>
      <c r="H28">
        <v>3874</v>
      </c>
      <c r="I28">
        <v>4107</v>
      </c>
      <c r="J28">
        <v>0</v>
      </c>
      <c r="K28">
        <f t="shared" si="0"/>
        <v>4619.7163958085257</v>
      </c>
      <c r="L28">
        <f>K28-B28</f>
        <v>130.7163958085257</v>
      </c>
      <c r="M28">
        <f>ABS(K28-B28)</f>
        <v>130.7163958085257</v>
      </c>
      <c r="N28" s="8">
        <f>M28/B28</f>
        <v>2.9119268391295545E-2</v>
      </c>
      <c r="O28">
        <v>988</v>
      </c>
      <c r="P28">
        <f t="shared" si="1"/>
        <v>2352.8951245534627</v>
      </c>
      <c r="Q28">
        <f t="shared" si="2"/>
        <v>17784</v>
      </c>
      <c r="R28">
        <f t="shared" si="3"/>
        <v>130.7163958085257</v>
      </c>
      <c r="S28">
        <f t="shared" si="4"/>
        <v>17086.776133171155</v>
      </c>
    </row>
    <row r="29" spans="1:19" x14ac:dyDescent="0.35">
      <c r="A29" s="1">
        <v>40943</v>
      </c>
      <c r="B29">
        <v>5628</v>
      </c>
      <c r="C29">
        <v>4489</v>
      </c>
      <c r="D29">
        <v>1</v>
      </c>
      <c r="E29">
        <v>0</v>
      </c>
      <c r="F29">
        <v>0</v>
      </c>
      <c r="G29">
        <v>0</v>
      </c>
      <c r="H29">
        <v>4105.666666666667</v>
      </c>
      <c r="I29">
        <v>5166</v>
      </c>
      <c r="J29">
        <v>0</v>
      </c>
      <c r="K29">
        <f t="shared" si="0"/>
        <v>5270.7572653549059</v>
      </c>
      <c r="L29">
        <f>K29-B29</f>
        <v>-357.24273464509406</v>
      </c>
      <c r="M29">
        <f>ABS(K29-B29)</f>
        <v>357.24273464509406</v>
      </c>
      <c r="N29" s="8">
        <f>M29/B29</f>
        <v>6.3475965644117643E-2</v>
      </c>
      <c r="O29">
        <v>946</v>
      </c>
      <c r="P29">
        <f t="shared" si="1"/>
        <v>25721.476894446772</v>
      </c>
      <c r="Q29">
        <f t="shared" si="2"/>
        <v>17028</v>
      </c>
      <c r="R29">
        <f t="shared" si="3"/>
        <v>-714.48546929018812</v>
      </c>
      <c r="S29">
        <f t="shared" si="4"/>
        <v>510489.48582682037</v>
      </c>
    </row>
    <row r="30" spans="1:19" x14ac:dyDescent="0.35">
      <c r="A30" s="1">
        <v>40944</v>
      </c>
      <c r="B30">
        <v>4295</v>
      </c>
      <c r="C30">
        <v>5628</v>
      </c>
      <c r="D30">
        <v>1</v>
      </c>
      <c r="E30">
        <v>0</v>
      </c>
      <c r="F30">
        <v>0</v>
      </c>
      <c r="G30">
        <v>0</v>
      </c>
      <c r="H30">
        <v>4652.666666666667</v>
      </c>
      <c r="I30">
        <v>5031</v>
      </c>
      <c r="J30">
        <v>0</v>
      </c>
      <c r="K30">
        <f t="shared" si="0"/>
        <v>5660.3995536557022</v>
      </c>
      <c r="L30">
        <f>K30-B30</f>
        <v>1365.3995536557022</v>
      </c>
      <c r="M30">
        <f>ABS(K30-B30)</f>
        <v>1365.3995536557022</v>
      </c>
      <c r="N30" s="8">
        <f>M30/B30</f>
        <v>0.3179044362411414</v>
      </c>
      <c r="O30">
        <v>1698</v>
      </c>
      <c r="P30">
        <f t="shared" si="1"/>
        <v>24577.191965802638</v>
      </c>
      <c r="Q30">
        <f t="shared" si="2"/>
        <v>30564</v>
      </c>
      <c r="R30">
        <f t="shared" si="3"/>
        <v>1365.3995536557022</v>
      </c>
      <c r="S30">
        <f t="shared" si="4"/>
        <v>1864315.9411231908</v>
      </c>
    </row>
    <row r="31" spans="1:19" x14ac:dyDescent="0.35">
      <c r="A31" s="1">
        <v>40945</v>
      </c>
      <c r="B31">
        <v>3259</v>
      </c>
      <c r="C31">
        <v>4295</v>
      </c>
      <c r="D31">
        <v>0</v>
      </c>
      <c r="E31">
        <v>1</v>
      </c>
      <c r="F31">
        <v>0</v>
      </c>
      <c r="G31">
        <v>0</v>
      </c>
      <c r="H31">
        <v>4804</v>
      </c>
      <c r="I31">
        <v>3241</v>
      </c>
      <c r="J31">
        <v>0</v>
      </c>
      <c r="K31">
        <f t="shared" si="0"/>
        <v>4227.0597847439867</v>
      </c>
      <c r="L31">
        <f>K31-B31</f>
        <v>968.05978474398671</v>
      </c>
      <c r="M31">
        <f>ABS(K31-B31)</f>
        <v>968.05978474398671</v>
      </c>
      <c r="N31" s="8">
        <f>M31/B31</f>
        <v>0.29704197138508337</v>
      </c>
      <c r="O31">
        <v>1738</v>
      </c>
      <c r="P31">
        <f t="shared" si="1"/>
        <v>17425.076125391759</v>
      </c>
      <c r="Q31">
        <f t="shared" si="2"/>
        <v>31284</v>
      </c>
      <c r="R31">
        <f t="shared" si="3"/>
        <v>968.05978474398671</v>
      </c>
      <c r="S31">
        <f t="shared" si="4"/>
        <v>937139.74683857383</v>
      </c>
    </row>
    <row r="32" spans="1:19" x14ac:dyDescent="0.35">
      <c r="A32" s="1">
        <v>40946</v>
      </c>
      <c r="B32">
        <v>3582</v>
      </c>
      <c r="C32">
        <v>3259</v>
      </c>
      <c r="D32">
        <v>0</v>
      </c>
      <c r="E32">
        <v>0</v>
      </c>
      <c r="F32">
        <v>0</v>
      </c>
      <c r="G32">
        <v>0</v>
      </c>
      <c r="H32">
        <v>4394</v>
      </c>
      <c r="I32">
        <v>3794</v>
      </c>
      <c r="J32">
        <v>0</v>
      </c>
      <c r="K32">
        <f t="shared" si="0"/>
        <v>4040.4199070722748</v>
      </c>
      <c r="L32">
        <f>K32-B32</f>
        <v>458.41990707227478</v>
      </c>
      <c r="M32">
        <f>ABS(K32-B32)</f>
        <v>458.41990707227478</v>
      </c>
      <c r="N32" s="8">
        <f>M32/B32</f>
        <v>0.12797875685993154</v>
      </c>
      <c r="O32">
        <v>1186</v>
      </c>
      <c r="P32">
        <f t="shared" si="1"/>
        <v>8251.558327300947</v>
      </c>
      <c r="Q32">
        <f t="shared" si="2"/>
        <v>21348</v>
      </c>
      <c r="R32">
        <f t="shared" si="3"/>
        <v>458.41990707227478</v>
      </c>
      <c r="S32">
        <f t="shared" si="4"/>
        <v>210148.81120015305</v>
      </c>
    </row>
    <row r="33" spans="1:19" x14ac:dyDescent="0.35">
      <c r="A33" s="1">
        <v>40947</v>
      </c>
      <c r="B33">
        <v>3878</v>
      </c>
      <c r="C33">
        <v>3582</v>
      </c>
      <c r="D33">
        <v>0</v>
      </c>
      <c r="E33">
        <v>0</v>
      </c>
      <c r="F33">
        <v>0</v>
      </c>
      <c r="G33">
        <v>0</v>
      </c>
      <c r="H33">
        <v>3712</v>
      </c>
      <c r="I33">
        <v>3987</v>
      </c>
      <c r="J33">
        <v>0</v>
      </c>
      <c r="K33">
        <f t="shared" si="0"/>
        <v>3753.5170330232963</v>
      </c>
      <c r="L33">
        <f>K33-B33</f>
        <v>-124.48296697670366</v>
      </c>
      <c r="M33">
        <f>ABS(K33-B33)</f>
        <v>124.48296697670366</v>
      </c>
      <c r="N33" s="8">
        <f>M33/B33</f>
        <v>3.2099785192548649E-2</v>
      </c>
      <c r="O33">
        <v>1060</v>
      </c>
      <c r="P33">
        <f t="shared" si="1"/>
        <v>8962.7736223226639</v>
      </c>
      <c r="Q33">
        <f t="shared" si="2"/>
        <v>19080</v>
      </c>
      <c r="R33">
        <f t="shared" si="3"/>
        <v>-248.96593395340733</v>
      </c>
      <c r="S33">
        <f t="shared" si="4"/>
        <v>61984.036269292381</v>
      </c>
    </row>
    <row r="34" spans="1:19" x14ac:dyDescent="0.35">
      <c r="A34" s="1">
        <v>40948</v>
      </c>
      <c r="B34">
        <v>4423</v>
      </c>
      <c r="C34">
        <v>3878</v>
      </c>
      <c r="D34">
        <v>0</v>
      </c>
      <c r="E34">
        <v>0</v>
      </c>
      <c r="F34">
        <v>1</v>
      </c>
      <c r="G34">
        <v>0</v>
      </c>
      <c r="H34">
        <v>3573</v>
      </c>
      <c r="I34">
        <v>3841</v>
      </c>
      <c r="J34">
        <v>0</v>
      </c>
      <c r="K34">
        <f t="shared" si="0"/>
        <v>4420.1967334591363</v>
      </c>
      <c r="L34">
        <f>K34-B34</f>
        <v>-2.8032665408636603</v>
      </c>
      <c r="M34">
        <f>ABS(K34-B34)</f>
        <v>2.8032665408636603</v>
      </c>
      <c r="N34" s="8">
        <f>M34/B34</f>
        <v>6.3379302303044551E-4</v>
      </c>
      <c r="O34">
        <v>570</v>
      </c>
      <c r="P34">
        <f t="shared" si="1"/>
        <v>201.83519094218354</v>
      </c>
      <c r="Q34">
        <f t="shared" si="2"/>
        <v>10260</v>
      </c>
      <c r="R34">
        <f t="shared" si="3"/>
        <v>-5.6065330817273207</v>
      </c>
      <c r="S34">
        <f t="shared" si="4"/>
        <v>31.433213196502848</v>
      </c>
    </row>
    <row r="35" spans="1:19" x14ac:dyDescent="0.35">
      <c r="A35" s="1">
        <v>40949</v>
      </c>
      <c r="B35">
        <v>4431</v>
      </c>
      <c r="C35">
        <v>4423</v>
      </c>
      <c r="D35">
        <v>0</v>
      </c>
      <c r="E35">
        <v>0</v>
      </c>
      <c r="F35">
        <v>0</v>
      </c>
      <c r="G35">
        <v>1</v>
      </c>
      <c r="H35">
        <v>3961</v>
      </c>
      <c r="I35">
        <v>4489</v>
      </c>
      <c r="J35">
        <v>0</v>
      </c>
      <c r="K35">
        <f t="shared" si="0"/>
        <v>4837.9204110613218</v>
      </c>
      <c r="L35">
        <f>K35-B35</f>
        <v>406.92041106132183</v>
      </c>
      <c r="M35">
        <f>ABS(K35-B35)</f>
        <v>406.92041106132183</v>
      </c>
      <c r="N35" s="8">
        <f>M35/B35</f>
        <v>9.1834893040244156E-2</v>
      </c>
      <c r="O35">
        <v>929</v>
      </c>
      <c r="P35">
        <f t="shared" si="1"/>
        <v>7324.5673991037929</v>
      </c>
      <c r="Q35">
        <f t="shared" si="2"/>
        <v>16722</v>
      </c>
      <c r="R35">
        <f t="shared" si="3"/>
        <v>406.92041106132183</v>
      </c>
      <c r="S35">
        <f t="shared" si="4"/>
        <v>165584.22093831512</v>
      </c>
    </row>
    <row r="36" spans="1:19" x14ac:dyDescent="0.35">
      <c r="A36" s="1">
        <v>40950</v>
      </c>
      <c r="B36">
        <v>5229</v>
      </c>
      <c r="C36">
        <v>4431</v>
      </c>
      <c r="D36">
        <v>1</v>
      </c>
      <c r="E36">
        <v>0</v>
      </c>
      <c r="F36">
        <v>0</v>
      </c>
      <c r="G36">
        <v>0</v>
      </c>
      <c r="H36">
        <v>4244</v>
      </c>
      <c r="I36">
        <v>5628</v>
      </c>
      <c r="J36">
        <v>0</v>
      </c>
      <c r="K36">
        <f t="shared" si="0"/>
        <v>5468.9781576052947</v>
      </c>
      <c r="L36">
        <f>K36-B36</f>
        <v>239.97815760529465</v>
      </c>
      <c r="M36">
        <f>ABS(K36-B36)</f>
        <v>239.97815760529465</v>
      </c>
      <c r="N36" s="8">
        <f>M36/B36</f>
        <v>4.5893700058384904E-2</v>
      </c>
      <c r="O36">
        <v>1130</v>
      </c>
      <c r="P36">
        <f t="shared" si="1"/>
        <v>4319.6068368953038</v>
      </c>
      <c r="Q36">
        <f t="shared" si="2"/>
        <v>20340</v>
      </c>
      <c r="R36">
        <f t="shared" si="3"/>
        <v>239.97815760529465</v>
      </c>
      <c r="S36">
        <f t="shared" si="4"/>
        <v>57589.516127631643</v>
      </c>
    </row>
    <row r="37" spans="1:19" x14ac:dyDescent="0.35">
      <c r="A37" s="1">
        <v>40951</v>
      </c>
      <c r="B37">
        <v>5357</v>
      </c>
      <c r="C37">
        <v>5229</v>
      </c>
      <c r="D37">
        <v>1</v>
      </c>
      <c r="E37">
        <v>0</v>
      </c>
      <c r="F37">
        <v>0</v>
      </c>
      <c r="G37">
        <v>0</v>
      </c>
      <c r="H37">
        <v>4694.333333333333</v>
      </c>
      <c r="I37">
        <v>4295</v>
      </c>
      <c r="J37">
        <v>0</v>
      </c>
      <c r="K37">
        <f t="shared" si="0"/>
        <v>5434.985229545483</v>
      </c>
      <c r="L37">
        <f>K37-B37</f>
        <v>77.98522954548298</v>
      </c>
      <c r="M37">
        <f>ABS(K37-B37)</f>
        <v>77.98522954548298</v>
      </c>
      <c r="N37" s="8">
        <f>M37/B37</f>
        <v>1.4557631051984876E-2</v>
      </c>
      <c r="O37">
        <v>831</v>
      </c>
      <c r="P37">
        <f t="shared" si="1"/>
        <v>1403.7341318186936</v>
      </c>
      <c r="Q37">
        <f t="shared" si="2"/>
        <v>14958</v>
      </c>
      <c r="R37">
        <f t="shared" si="3"/>
        <v>77.98522954548298</v>
      </c>
      <c r="S37">
        <f t="shared" si="4"/>
        <v>6081.6960272616716</v>
      </c>
    </row>
    <row r="38" spans="1:19" x14ac:dyDescent="0.35">
      <c r="A38" s="1">
        <v>40952</v>
      </c>
      <c r="B38">
        <v>4260</v>
      </c>
      <c r="C38">
        <v>5357</v>
      </c>
      <c r="D38">
        <v>0</v>
      </c>
      <c r="E38">
        <v>1</v>
      </c>
      <c r="F38">
        <v>0</v>
      </c>
      <c r="G38">
        <v>0</v>
      </c>
      <c r="H38">
        <v>5005.666666666667</v>
      </c>
      <c r="I38">
        <v>3259</v>
      </c>
      <c r="J38">
        <v>0</v>
      </c>
      <c r="K38">
        <f t="shared" si="0"/>
        <v>4460.2775631239565</v>
      </c>
      <c r="L38">
        <f>K38-B38</f>
        <v>200.2775631239565</v>
      </c>
      <c r="M38">
        <f>ABS(K38-B38)</f>
        <v>200.2775631239565</v>
      </c>
      <c r="N38" s="8">
        <f>M38/B38</f>
        <v>4.7013512470412321E-2</v>
      </c>
      <c r="O38">
        <v>1527</v>
      </c>
      <c r="P38">
        <f t="shared" si="1"/>
        <v>3604.996136231217</v>
      </c>
      <c r="Q38">
        <f t="shared" si="2"/>
        <v>27486</v>
      </c>
      <c r="R38">
        <f t="shared" si="3"/>
        <v>200.2775631239565</v>
      </c>
      <c r="S38">
        <f t="shared" si="4"/>
        <v>40111.102290870382</v>
      </c>
    </row>
    <row r="39" spans="1:19" x14ac:dyDescent="0.35">
      <c r="A39" s="1">
        <v>40953</v>
      </c>
      <c r="B39">
        <v>6659</v>
      </c>
      <c r="C39">
        <v>4260</v>
      </c>
      <c r="D39">
        <v>0</v>
      </c>
      <c r="E39">
        <v>0</v>
      </c>
      <c r="F39">
        <v>0</v>
      </c>
      <c r="G39">
        <v>0</v>
      </c>
      <c r="H39">
        <v>4948.666666666667</v>
      </c>
      <c r="I39">
        <v>3582</v>
      </c>
      <c r="J39">
        <v>0</v>
      </c>
      <c r="K39">
        <f t="shared" si="0"/>
        <v>4397.6982688629514</v>
      </c>
      <c r="L39">
        <f>K39-B39</f>
        <v>-2261.3017311370486</v>
      </c>
      <c r="M39">
        <f>ABS(K39-B39)</f>
        <v>2261.3017311370486</v>
      </c>
      <c r="N39" s="8">
        <f>M39/B39</f>
        <v>0.3395857833213769</v>
      </c>
      <c r="O39">
        <v>61</v>
      </c>
      <c r="P39">
        <f t="shared" si="1"/>
        <v>162813.72464186751</v>
      </c>
      <c r="Q39">
        <f t="shared" si="2"/>
        <v>1098</v>
      </c>
      <c r="R39">
        <f t="shared" si="3"/>
        <v>-4522.6034622740972</v>
      </c>
      <c r="S39">
        <f t="shared" si="4"/>
        <v>20453942.076973651</v>
      </c>
    </row>
    <row r="40" spans="1:19" x14ac:dyDescent="0.35">
      <c r="A40" s="1">
        <v>40954</v>
      </c>
      <c r="B40">
        <v>3800</v>
      </c>
      <c r="C40">
        <v>6659</v>
      </c>
      <c r="D40">
        <v>0</v>
      </c>
      <c r="E40">
        <v>0</v>
      </c>
      <c r="F40">
        <v>0</v>
      </c>
      <c r="G40">
        <v>0</v>
      </c>
      <c r="H40">
        <v>5425.333333333333</v>
      </c>
      <c r="I40">
        <v>3878</v>
      </c>
      <c r="J40">
        <v>0</v>
      </c>
      <c r="K40">
        <f t="shared" si="0"/>
        <v>5007.0904744365598</v>
      </c>
      <c r="L40">
        <f>K40-B40</f>
        <v>1207.0904744365598</v>
      </c>
      <c r="M40">
        <f>ABS(K40-B40)</f>
        <v>1207.0904744365598</v>
      </c>
      <c r="N40" s="8">
        <f>M40/B40</f>
        <v>0.31765538800962101</v>
      </c>
      <c r="O40">
        <v>1530</v>
      </c>
      <c r="P40">
        <f t="shared" si="1"/>
        <v>21727.628539858077</v>
      </c>
      <c r="Q40">
        <f t="shared" si="2"/>
        <v>27540</v>
      </c>
      <c r="R40">
        <f t="shared" si="3"/>
        <v>1207.0904744365598</v>
      </c>
      <c r="S40">
        <f t="shared" si="4"/>
        <v>1457067.413475479</v>
      </c>
    </row>
    <row r="41" spans="1:19" x14ac:dyDescent="0.35">
      <c r="A41" s="1">
        <v>40955</v>
      </c>
      <c r="B41">
        <v>3960</v>
      </c>
      <c r="C41">
        <v>3800</v>
      </c>
      <c r="D41">
        <v>0</v>
      </c>
      <c r="E41">
        <v>0</v>
      </c>
      <c r="F41">
        <v>1</v>
      </c>
      <c r="G41">
        <v>0</v>
      </c>
      <c r="H41">
        <v>4906.333333333333</v>
      </c>
      <c r="I41">
        <v>4423</v>
      </c>
      <c r="J41">
        <v>0</v>
      </c>
      <c r="K41">
        <f t="shared" si="0"/>
        <v>5308.5430477117416</v>
      </c>
      <c r="L41">
        <f>K41-B41</f>
        <v>1348.5430477117416</v>
      </c>
      <c r="M41">
        <f>ABS(K41-B41)</f>
        <v>1348.5430477117416</v>
      </c>
      <c r="N41" s="8">
        <f>M41/B41</f>
        <v>0.3405411736645812</v>
      </c>
      <c r="O41">
        <v>1001</v>
      </c>
      <c r="P41">
        <f t="shared" si="1"/>
        <v>24273.774858811346</v>
      </c>
      <c r="Q41">
        <f t="shared" si="2"/>
        <v>18018</v>
      </c>
      <c r="R41">
        <f t="shared" si="3"/>
        <v>1348.5430477117416</v>
      </c>
      <c r="S41">
        <f t="shared" si="4"/>
        <v>1818568.3515316725</v>
      </c>
    </row>
    <row r="42" spans="1:19" x14ac:dyDescent="0.35">
      <c r="A42" s="1">
        <v>40956</v>
      </c>
      <c r="B42">
        <v>4609</v>
      </c>
      <c r="C42">
        <v>3960</v>
      </c>
      <c r="D42">
        <v>0</v>
      </c>
      <c r="E42">
        <v>0</v>
      </c>
      <c r="F42">
        <v>0</v>
      </c>
      <c r="G42">
        <v>1</v>
      </c>
      <c r="H42">
        <v>4806.333333333333</v>
      </c>
      <c r="I42">
        <v>4431</v>
      </c>
      <c r="J42">
        <v>0</v>
      </c>
      <c r="K42">
        <f t="shared" si="0"/>
        <v>5236.9685966621091</v>
      </c>
      <c r="L42">
        <f>K42-B42</f>
        <v>627.96859666210912</v>
      </c>
      <c r="M42">
        <f>ABS(K42-B42)</f>
        <v>627.96859666210912</v>
      </c>
      <c r="N42" s="8">
        <f>M42/B42</f>
        <v>0.13624833947973727</v>
      </c>
      <c r="O42">
        <v>992</v>
      </c>
      <c r="P42">
        <f t="shared" si="1"/>
        <v>11303.434739917964</v>
      </c>
      <c r="Q42">
        <f t="shared" si="2"/>
        <v>17856</v>
      </c>
      <c r="R42">
        <f t="shared" si="3"/>
        <v>627.96859666210912</v>
      </c>
      <c r="S42">
        <f t="shared" si="4"/>
        <v>394344.55839377869</v>
      </c>
    </row>
    <row r="43" spans="1:19" x14ac:dyDescent="0.35">
      <c r="A43" s="1">
        <v>40957</v>
      </c>
      <c r="B43">
        <v>4848</v>
      </c>
      <c r="C43">
        <v>4609</v>
      </c>
      <c r="D43">
        <v>1</v>
      </c>
      <c r="E43">
        <v>0</v>
      </c>
      <c r="F43">
        <v>0</v>
      </c>
      <c r="G43">
        <v>0</v>
      </c>
      <c r="H43">
        <v>4123</v>
      </c>
      <c r="I43">
        <v>5229</v>
      </c>
      <c r="J43">
        <v>0</v>
      </c>
      <c r="K43">
        <f t="shared" si="0"/>
        <v>5311.0359432565565</v>
      </c>
      <c r="L43">
        <f>K43-B43</f>
        <v>463.03594325655649</v>
      </c>
      <c r="M43">
        <f>ABS(K43-B43)</f>
        <v>463.03594325655649</v>
      </c>
      <c r="N43" s="8">
        <f>M43/B43</f>
        <v>9.5510714368101587E-2</v>
      </c>
      <c r="O43">
        <v>1877</v>
      </c>
      <c r="P43">
        <f t="shared" si="1"/>
        <v>8334.6469786180169</v>
      </c>
      <c r="Q43">
        <f t="shared" si="2"/>
        <v>33786</v>
      </c>
      <c r="R43">
        <f t="shared" si="3"/>
        <v>463.03594325655649</v>
      </c>
      <c r="S43">
        <f t="shared" si="4"/>
        <v>214402.284747489</v>
      </c>
    </row>
    <row r="44" spans="1:19" x14ac:dyDescent="0.35">
      <c r="A44" s="1">
        <v>40958</v>
      </c>
      <c r="B44">
        <v>4972</v>
      </c>
      <c r="C44">
        <v>4848</v>
      </c>
      <c r="D44">
        <v>1</v>
      </c>
      <c r="E44">
        <v>0</v>
      </c>
      <c r="F44">
        <v>0</v>
      </c>
      <c r="G44">
        <v>0</v>
      </c>
      <c r="H44">
        <v>4472.333333333333</v>
      </c>
      <c r="I44">
        <v>5357</v>
      </c>
      <c r="J44">
        <v>0</v>
      </c>
      <c r="K44">
        <f t="shared" si="0"/>
        <v>5565.5655021710099</v>
      </c>
      <c r="L44">
        <f>K44-B44</f>
        <v>593.56550217100994</v>
      </c>
      <c r="M44">
        <f>ABS(K44-B44)</f>
        <v>593.56550217100994</v>
      </c>
      <c r="N44" s="8">
        <f>M44/B44</f>
        <v>0.1193816376047888</v>
      </c>
      <c r="O44">
        <v>1273</v>
      </c>
      <c r="P44">
        <f t="shared" si="1"/>
        <v>10684.179039078179</v>
      </c>
      <c r="Q44">
        <f t="shared" si="2"/>
        <v>22914</v>
      </c>
      <c r="R44">
        <f t="shared" si="3"/>
        <v>593.56550217100994</v>
      </c>
      <c r="S44">
        <f t="shared" si="4"/>
        <v>352320.00536752318</v>
      </c>
    </row>
    <row r="45" spans="1:19" x14ac:dyDescent="0.35">
      <c r="A45" s="1">
        <v>40959</v>
      </c>
      <c r="B45">
        <v>3215</v>
      </c>
      <c r="C45">
        <v>4972</v>
      </c>
      <c r="D45">
        <v>0</v>
      </c>
      <c r="E45">
        <v>1</v>
      </c>
      <c r="F45">
        <v>0</v>
      </c>
      <c r="G45">
        <v>0</v>
      </c>
      <c r="H45">
        <v>4809.666666666667</v>
      </c>
      <c r="I45">
        <v>4260</v>
      </c>
      <c r="J45">
        <v>0</v>
      </c>
      <c r="K45">
        <f t="shared" si="0"/>
        <v>4587.8117559393049</v>
      </c>
      <c r="L45">
        <f>K45-B45</f>
        <v>1372.8117559393049</v>
      </c>
      <c r="M45">
        <f>ABS(K45-B45)</f>
        <v>1372.8117559393049</v>
      </c>
      <c r="N45" s="8">
        <f>M45/B45</f>
        <v>0.42700210138081024</v>
      </c>
      <c r="O45">
        <v>1478</v>
      </c>
      <c r="P45">
        <f t="shared" si="1"/>
        <v>24710.611606907489</v>
      </c>
      <c r="Q45">
        <f t="shared" si="2"/>
        <v>26604</v>
      </c>
      <c r="R45">
        <f t="shared" si="3"/>
        <v>1372.8117559393049</v>
      </c>
      <c r="S45">
        <f t="shared" si="4"/>
        <v>1884612.1172451577</v>
      </c>
    </row>
    <row r="46" spans="1:19" x14ac:dyDescent="0.35">
      <c r="A46" s="1">
        <v>40960</v>
      </c>
      <c r="B46">
        <v>3789</v>
      </c>
      <c r="C46">
        <v>3215</v>
      </c>
      <c r="D46">
        <v>0</v>
      </c>
      <c r="E46">
        <v>0</v>
      </c>
      <c r="F46">
        <v>0</v>
      </c>
      <c r="G46">
        <v>0</v>
      </c>
      <c r="H46">
        <v>4345</v>
      </c>
      <c r="I46">
        <v>6659</v>
      </c>
      <c r="J46">
        <v>0</v>
      </c>
      <c r="K46">
        <f t="shared" si="0"/>
        <v>4804.3348751898684</v>
      </c>
      <c r="L46">
        <f>K46-B46</f>
        <v>1015.3348751898684</v>
      </c>
      <c r="M46">
        <f>ABS(K46-B46)</f>
        <v>1015.3348751898684</v>
      </c>
      <c r="N46" s="8">
        <f>M46/B46</f>
        <v>0.26796908820001808</v>
      </c>
      <c r="O46">
        <v>796</v>
      </c>
      <c r="P46">
        <f t="shared" si="1"/>
        <v>18276.027753417631</v>
      </c>
      <c r="Q46">
        <f t="shared" si="2"/>
        <v>14328</v>
      </c>
      <c r="R46">
        <f t="shared" si="3"/>
        <v>1015.3348751898684</v>
      </c>
      <c r="S46">
        <f t="shared" si="4"/>
        <v>1030904.9087768256</v>
      </c>
    </row>
    <row r="47" spans="1:19" x14ac:dyDescent="0.35">
      <c r="A47" s="1">
        <v>40961</v>
      </c>
      <c r="B47">
        <v>3695</v>
      </c>
      <c r="C47">
        <v>3789</v>
      </c>
      <c r="D47">
        <v>0</v>
      </c>
      <c r="E47">
        <v>0</v>
      </c>
      <c r="F47">
        <v>0</v>
      </c>
      <c r="G47">
        <v>0</v>
      </c>
      <c r="H47">
        <v>3992</v>
      </c>
      <c r="I47">
        <v>3800</v>
      </c>
      <c r="J47">
        <v>0</v>
      </c>
      <c r="K47">
        <f t="shared" si="0"/>
        <v>3878.7916264237961</v>
      </c>
      <c r="L47">
        <f>K47-B47</f>
        <v>183.79162642379606</v>
      </c>
      <c r="M47">
        <f>ABS(K47-B47)</f>
        <v>183.79162642379606</v>
      </c>
      <c r="N47" s="8">
        <f>M47/B47</f>
        <v>4.974062961401788E-2</v>
      </c>
      <c r="O47">
        <v>1311</v>
      </c>
      <c r="P47">
        <f t="shared" si="1"/>
        <v>3308.2492756283291</v>
      </c>
      <c r="Q47">
        <f t="shared" si="2"/>
        <v>23598</v>
      </c>
      <c r="R47">
        <f t="shared" si="3"/>
        <v>183.79162642379606</v>
      </c>
      <c r="S47">
        <f t="shared" si="4"/>
        <v>33779.361943504213</v>
      </c>
    </row>
    <row r="48" spans="1:19" x14ac:dyDescent="0.35">
      <c r="A48" s="1">
        <v>40962</v>
      </c>
      <c r="B48">
        <v>3844</v>
      </c>
      <c r="C48">
        <v>3695</v>
      </c>
      <c r="D48">
        <v>0</v>
      </c>
      <c r="E48">
        <v>0</v>
      </c>
      <c r="F48">
        <v>1</v>
      </c>
      <c r="G48">
        <v>0</v>
      </c>
      <c r="H48">
        <v>3566.3333333333335</v>
      </c>
      <c r="I48">
        <v>3960</v>
      </c>
      <c r="J48">
        <v>0</v>
      </c>
      <c r="K48">
        <f t="shared" si="0"/>
        <v>4429.411703296485</v>
      </c>
      <c r="L48">
        <f>K48-B48</f>
        <v>585.41170329648503</v>
      </c>
      <c r="M48">
        <f>ABS(K48-B48)</f>
        <v>585.41170329648503</v>
      </c>
      <c r="N48" s="8">
        <f>M48/B48</f>
        <v>0.1522923265599597</v>
      </c>
      <c r="O48">
        <v>1322</v>
      </c>
      <c r="P48">
        <f t="shared" si="1"/>
        <v>10537.410659336731</v>
      </c>
      <c r="Q48">
        <f t="shared" si="2"/>
        <v>23796</v>
      </c>
      <c r="R48">
        <f t="shared" si="3"/>
        <v>585.41170329648503</v>
      </c>
      <c r="S48">
        <f t="shared" si="4"/>
        <v>342706.86235649179</v>
      </c>
    </row>
    <row r="49" spans="1:19" x14ac:dyDescent="0.35">
      <c r="A49" s="1">
        <v>40963</v>
      </c>
      <c r="B49">
        <v>4438</v>
      </c>
      <c r="C49">
        <v>3844</v>
      </c>
      <c r="D49">
        <v>0</v>
      </c>
      <c r="E49">
        <v>0</v>
      </c>
      <c r="F49">
        <v>0</v>
      </c>
      <c r="G49">
        <v>1</v>
      </c>
      <c r="H49">
        <v>3776</v>
      </c>
      <c r="I49">
        <v>4609</v>
      </c>
      <c r="J49">
        <v>0</v>
      </c>
      <c r="K49">
        <f t="shared" si="0"/>
        <v>4705.4394631689229</v>
      </c>
      <c r="L49">
        <f>K49-B49</f>
        <v>267.43946316892288</v>
      </c>
      <c r="M49">
        <f>ABS(K49-B49)</f>
        <v>267.43946316892288</v>
      </c>
      <c r="N49" s="8">
        <f>M49/B49</f>
        <v>6.0261258037161536E-2</v>
      </c>
      <c r="O49">
        <v>1086</v>
      </c>
      <c r="P49">
        <f t="shared" si="1"/>
        <v>4813.9103370406119</v>
      </c>
      <c r="Q49">
        <f t="shared" si="2"/>
        <v>19548</v>
      </c>
      <c r="R49">
        <f t="shared" si="3"/>
        <v>267.43946316892288</v>
      </c>
      <c r="S49">
        <f t="shared" si="4"/>
        <v>71523.866460081656</v>
      </c>
    </row>
    <row r="50" spans="1:19" x14ac:dyDescent="0.35">
      <c r="A50" s="1">
        <v>40964</v>
      </c>
      <c r="B50">
        <v>4395</v>
      </c>
      <c r="C50">
        <v>4438</v>
      </c>
      <c r="D50">
        <v>1</v>
      </c>
      <c r="E50">
        <v>0</v>
      </c>
      <c r="F50">
        <v>0</v>
      </c>
      <c r="G50">
        <v>0</v>
      </c>
      <c r="H50">
        <v>3992.3333333333335</v>
      </c>
      <c r="I50">
        <v>4848</v>
      </c>
      <c r="J50">
        <v>0</v>
      </c>
      <c r="K50">
        <f t="shared" si="0"/>
        <v>5114.3113326839084</v>
      </c>
      <c r="L50">
        <f>K50-B50</f>
        <v>719.3113326839084</v>
      </c>
      <c r="M50">
        <f>ABS(K50-B50)</f>
        <v>719.3113326839084</v>
      </c>
      <c r="N50" s="8">
        <f>M50/B50</f>
        <v>0.16366583223752182</v>
      </c>
      <c r="O50">
        <v>1755</v>
      </c>
      <c r="P50">
        <f t="shared" si="1"/>
        <v>12947.603988310351</v>
      </c>
      <c r="Q50">
        <f t="shared" si="2"/>
        <v>31590</v>
      </c>
      <c r="R50">
        <f t="shared" si="3"/>
        <v>719.3113326839084</v>
      </c>
      <c r="S50">
        <f t="shared" si="4"/>
        <v>517408.79332750035</v>
      </c>
    </row>
    <row r="51" spans="1:19" x14ac:dyDescent="0.35">
      <c r="A51" s="1">
        <v>40965</v>
      </c>
      <c r="B51">
        <v>4973</v>
      </c>
      <c r="C51">
        <v>4395</v>
      </c>
      <c r="D51">
        <v>1</v>
      </c>
      <c r="E51">
        <v>0</v>
      </c>
      <c r="F51">
        <v>0</v>
      </c>
      <c r="G51">
        <v>0</v>
      </c>
      <c r="H51">
        <v>4225.666666666667</v>
      </c>
      <c r="I51">
        <v>4972</v>
      </c>
      <c r="J51">
        <v>0</v>
      </c>
      <c r="K51">
        <f t="shared" si="0"/>
        <v>5272.6906829179452</v>
      </c>
      <c r="L51">
        <f>K51-B51</f>
        <v>299.6906829179452</v>
      </c>
      <c r="M51">
        <f>ABS(K51-B51)</f>
        <v>299.6906829179452</v>
      </c>
      <c r="N51" s="8">
        <f>M51/B51</f>
        <v>6.0263559806544381E-2</v>
      </c>
      <c r="O51">
        <v>1259</v>
      </c>
      <c r="P51">
        <f t="shared" si="1"/>
        <v>5394.4322925230135</v>
      </c>
      <c r="Q51">
        <f t="shared" si="2"/>
        <v>22662</v>
      </c>
      <c r="R51">
        <f t="shared" si="3"/>
        <v>299.6906829179452</v>
      </c>
      <c r="S51">
        <f t="shared" si="4"/>
        <v>89814.505427824362</v>
      </c>
    </row>
    <row r="52" spans="1:19" x14ac:dyDescent="0.35">
      <c r="A52" s="1">
        <v>40966</v>
      </c>
      <c r="B52">
        <v>3390</v>
      </c>
      <c r="C52">
        <v>4973</v>
      </c>
      <c r="D52">
        <v>0</v>
      </c>
      <c r="E52">
        <v>1</v>
      </c>
      <c r="F52">
        <v>0</v>
      </c>
      <c r="G52">
        <v>0</v>
      </c>
      <c r="H52">
        <v>4602</v>
      </c>
      <c r="I52">
        <v>3215</v>
      </c>
      <c r="J52">
        <v>1</v>
      </c>
      <c r="K52">
        <f t="shared" si="0"/>
        <v>4440.3651540930996</v>
      </c>
      <c r="L52">
        <f>K52-B52</f>
        <v>1050.3651540930996</v>
      </c>
      <c r="M52">
        <f>ABS(K52-B52)</f>
        <v>1050.3651540930996</v>
      </c>
      <c r="N52" s="8">
        <f>M52/B52</f>
        <v>0.30984222834604708</v>
      </c>
      <c r="O52">
        <v>1213</v>
      </c>
      <c r="P52">
        <f t="shared" si="1"/>
        <v>18906.572773675791</v>
      </c>
      <c r="Q52">
        <f t="shared" si="2"/>
        <v>21834</v>
      </c>
      <c r="R52">
        <f t="shared" si="3"/>
        <v>1050.3651540930996</v>
      </c>
      <c r="S52">
        <f t="shared" si="4"/>
        <v>1103266.9569330208</v>
      </c>
    </row>
    <row r="53" spans="1:19" x14ac:dyDescent="0.35">
      <c r="A53" s="1">
        <v>40967</v>
      </c>
      <c r="B53">
        <v>3795</v>
      </c>
      <c r="C53">
        <v>3390</v>
      </c>
      <c r="D53">
        <v>0</v>
      </c>
      <c r="E53">
        <v>0</v>
      </c>
      <c r="F53">
        <v>0</v>
      </c>
      <c r="G53">
        <v>0</v>
      </c>
      <c r="H53">
        <v>4252.666666666667</v>
      </c>
      <c r="I53">
        <v>3789</v>
      </c>
      <c r="J53">
        <v>1</v>
      </c>
      <c r="K53">
        <f t="shared" si="0"/>
        <v>4232.7475870648741</v>
      </c>
      <c r="L53">
        <f>K53-B53</f>
        <v>437.7475870648741</v>
      </c>
      <c r="M53">
        <f>ABS(K53-B53)</f>
        <v>437.7475870648741</v>
      </c>
      <c r="N53" s="8">
        <f>M53/B53</f>
        <v>0.11534850779048066</v>
      </c>
      <c r="O53">
        <v>1158</v>
      </c>
      <c r="P53">
        <f t="shared" si="1"/>
        <v>7879.4565671677337</v>
      </c>
      <c r="Q53">
        <f t="shared" si="2"/>
        <v>20844</v>
      </c>
      <c r="R53">
        <f t="shared" si="3"/>
        <v>437.7475870648741</v>
      </c>
      <c r="S53">
        <f t="shared" si="4"/>
        <v>191622.94998111954</v>
      </c>
    </row>
    <row r="54" spans="1:19" x14ac:dyDescent="0.35">
      <c r="A54" s="1">
        <v>40968</v>
      </c>
      <c r="B54">
        <v>3842</v>
      </c>
      <c r="C54">
        <v>3795</v>
      </c>
      <c r="D54">
        <v>0</v>
      </c>
      <c r="E54">
        <v>0</v>
      </c>
      <c r="F54">
        <v>0</v>
      </c>
      <c r="G54">
        <v>0</v>
      </c>
      <c r="H54">
        <v>4052.6666666666665</v>
      </c>
      <c r="I54">
        <v>3695</v>
      </c>
      <c r="J54">
        <v>1</v>
      </c>
      <c r="K54">
        <f t="shared" si="0"/>
        <v>4140.9667070929063</v>
      </c>
      <c r="L54">
        <f>K54-B54</f>
        <v>298.96670709290629</v>
      </c>
      <c r="M54">
        <f>ABS(K54-B54)</f>
        <v>298.96670709290629</v>
      </c>
      <c r="N54" s="8">
        <f>M54/B54</f>
        <v>7.781538445937175E-2</v>
      </c>
      <c r="O54">
        <v>1024</v>
      </c>
      <c r="P54">
        <f t="shared" si="1"/>
        <v>5381.4007276723132</v>
      </c>
      <c r="Q54">
        <f t="shared" si="2"/>
        <v>18432</v>
      </c>
      <c r="R54">
        <f t="shared" si="3"/>
        <v>298.96670709290629</v>
      </c>
      <c r="S54">
        <f t="shared" si="4"/>
        <v>89381.091949975627</v>
      </c>
    </row>
    <row r="55" spans="1:19" x14ac:dyDescent="0.35">
      <c r="A55" s="1">
        <v>40969</v>
      </c>
      <c r="B55">
        <v>4135</v>
      </c>
      <c r="C55">
        <v>3842</v>
      </c>
      <c r="D55">
        <v>0</v>
      </c>
      <c r="E55">
        <v>0</v>
      </c>
      <c r="F55">
        <v>1</v>
      </c>
      <c r="G55">
        <v>0</v>
      </c>
      <c r="H55">
        <v>3675.6666666666665</v>
      </c>
      <c r="I55">
        <v>3844</v>
      </c>
      <c r="J55">
        <v>0</v>
      </c>
      <c r="K55">
        <f t="shared" si="0"/>
        <v>4473.680507508966</v>
      </c>
      <c r="L55">
        <f>K55-B55</f>
        <v>338.680507508966</v>
      </c>
      <c r="M55">
        <f>ABS(K55-B55)</f>
        <v>338.680507508966</v>
      </c>
      <c r="N55" s="8">
        <f>M55/B55</f>
        <v>8.1905805927198552E-2</v>
      </c>
      <c r="O55">
        <v>995</v>
      </c>
      <c r="P55">
        <f t="shared" si="1"/>
        <v>6096.249135161388</v>
      </c>
      <c r="Q55">
        <f t="shared" si="2"/>
        <v>17910</v>
      </c>
      <c r="R55">
        <f t="shared" si="3"/>
        <v>338.680507508966</v>
      </c>
      <c r="S55">
        <f t="shared" si="4"/>
        <v>114704.48616653078</v>
      </c>
    </row>
    <row r="56" spans="1:19" x14ac:dyDescent="0.35">
      <c r="A56" s="1">
        <v>40970</v>
      </c>
      <c r="B56">
        <v>4592</v>
      </c>
      <c r="C56">
        <v>4135</v>
      </c>
      <c r="D56">
        <v>0</v>
      </c>
      <c r="E56">
        <v>0</v>
      </c>
      <c r="F56">
        <v>0</v>
      </c>
      <c r="G56">
        <v>1</v>
      </c>
      <c r="H56">
        <v>3924</v>
      </c>
      <c r="I56">
        <v>4438</v>
      </c>
      <c r="J56">
        <v>0</v>
      </c>
      <c r="K56">
        <f t="shared" si="0"/>
        <v>4771.6199318557537</v>
      </c>
      <c r="L56">
        <f>K56-B56</f>
        <v>179.61993185575375</v>
      </c>
      <c r="M56">
        <f>ABS(K56-B56)</f>
        <v>179.61993185575375</v>
      </c>
      <c r="N56" s="8">
        <f>M56/B56</f>
        <v>3.9115838818761704E-2</v>
      </c>
      <c r="O56">
        <v>674</v>
      </c>
      <c r="P56">
        <f t="shared" si="1"/>
        <v>3233.1587734035675</v>
      </c>
      <c r="Q56">
        <f t="shared" si="2"/>
        <v>12132</v>
      </c>
      <c r="R56">
        <f t="shared" si="3"/>
        <v>179.61993185575375</v>
      </c>
      <c r="S56">
        <f t="shared" si="4"/>
        <v>32263.319919865618</v>
      </c>
    </row>
    <row r="57" spans="1:19" x14ac:dyDescent="0.35">
      <c r="A57" s="1">
        <v>40971</v>
      </c>
      <c r="B57">
        <v>5335</v>
      </c>
      <c r="C57">
        <v>4592</v>
      </c>
      <c r="D57">
        <v>1</v>
      </c>
      <c r="E57">
        <v>0</v>
      </c>
      <c r="F57">
        <v>0</v>
      </c>
      <c r="G57">
        <v>0</v>
      </c>
      <c r="H57">
        <v>4189.666666666667</v>
      </c>
      <c r="I57">
        <v>4395</v>
      </c>
      <c r="J57">
        <v>0</v>
      </c>
      <c r="K57">
        <f t="shared" si="0"/>
        <v>5114.2747134646779</v>
      </c>
      <c r="L57">
        <f>K57-B57</f>
        <v>-220.72528653532208</v>
      </c>
      <c r="M57">
        <f>ABS(K57-B57)</f>
        <v>220.72528653532208</v>
      </c>
      <c r="N57" s="8">
        <f>M57/B57</f>
        <v>4.1373062143453064E-2</v>
      </c>
      <c r="O57">
        <v>1162</v>
      </c>
      <c r="P57">
        <f t="shared" si="1"/>
        <v>15892.22063054319</v>
      </c>
      <c r="Q57">
        <f t="shared" si="2"/>
        <v>20916</v>
      </c>
      <c r="R57">
        <f t="shared" si="3"/>
        <v>-441.45057307064417</v>
      </c>
      <c r="S57">
        <f t="shared" si="4"/>
        <v>194878.60846440014</v>
      </c>
    </row>
    <row r="58" spans="1:19" x14ac:dyDescent="0.35">
      <c r="A58" s="1">
        <v>40972</v>
      </c>
      <c r="B58">
        <v>5604</v>
      </c>
      <c r="C58">
        <v>5335</v>
      </c>
      <c r="D58">
        <v>1</v>
      </c>
      <c r="E58">
        <v>0</v>
      </c>
      <c r="F58">
        <v>0</v>
      </c>
      <c r="G58">
        <v>0</v>
      </c>
      <c r="H58">
        <v>4687.333333333333</v>
      </c>
      <c r="I58">
        <v>4973</v>
      </c>
      <c r="J58">
        <v>0</v>
      </c>
      <c r="K58">
        <f t="shared" si="0"/>
        <v>5631.1253487127624</v>
      </c>
      <c r="L58">
        <f>K58-B58</f>
        <v>27.125348712762388</v>
      </c>
      <c r="M58">
        <f>ABS(K58-B58)</f>
        <v>27.125348712762388</v>
      </c>
      <c r="N58" s="8">
        <f>M58/B58</f>
        <v>4.8403548737977137E-3</v>
      </c>
      <c r="O58">
        <v>622</v>
      </c>
      <c r="P58">
        <f t="shared" si="1"/>
        <v>488.25627682972299</v>
      </c>
      <c r="Q58">
        <f t="shared" si="2"/>
        <v>11196</v>
      </c>
      <c r="R58">
        <f t="shared" si="3"/>
        <v>27.125348712762388</v>
      </c>
      <c r="S58">
        <f t="shared" si="4"/>
        <v>735.78454278896015</v>
      </c>
    </row>
    <row r="59" spans="1:19" x14ac:dyDescent="0.35">
      <c r="A59" s="1">
        <v>40973</v>
      </c>
      <c r="B59">
        <v>3487</v>
      </c>
      <c r="C59">
        <v>5604</v>
      </c>
      <c r="D59">
        <v>0</v>
      </c>
      <c r="E59">
        <v>1</v>
      </c>
      <c r="F59">
        <v>0</v>
      </c>
      <c r="G59">
        <v>0</v>
      </c>
      <c r="H59">
        <v>5177</v>
      </c>
      <c r="I59">
        <v>3390</v>
      </c>
      <c r="J59">
        <v>0</v>
      </c>
      <c r="K59">
        <f t="shared" si="0"/>
        <v>4618.3614891635561</v>
      </c>
      <c r="L59">
        <f>K59-B59</f>
        <v>1131.3614891635561</v>
      </c>
      <c r="M59">
        <f>ABS(K59-B59)</f>
        <v>1131.3614891635561</v>
      </c>
      <c r="N59" s="8">
        <f>M59/B59</f>
        <v>0.3244512443830101</v>
      </c>
      <c r="O59">
        <v>1251</v>
      </c>
      <c r="P59">
        <f t="shared" si="1"/>
        <v>20364.506804944009</v>
      </c>
      <c r="Q59">
        <f t="shared" si="2"/>
        <v>22518</v>
      </c>
      <c r="R59">
        <f t="shared" si="3"/>
        <v>1131.3614891635561</v>
      </c>
      <c r="S59">
        <f t="shared" si="4"/>
        <v>1279978.8191623793</v>
      </c>
    </row>
    <row r="60" spans="1:19" x14ac:dyDescent="0.35">
      <c r="A60" s="1">
        <v>40974</v>
      </c>
      <c r="B60">
        <v>3854</v>
      </c>
      <c r="C60">
        <v>3487</v>
      </c>
      <c r="D60">
        <v>0</v>
      </c>
      <c r="E60">
        <v>0</v>
      </c>
      <c r="F60">
        <v>0</v>
      </c>
      <c r="G60">
        <v>0</v>
      </c>
      <c r="H60">
        <v>4808.666666666667</v>
      </c>
      <c r="I60">
        <v>3795</v>
      </c>
      <c r="J60">
        <v>0</v>
      </c>
      <c r="K60">
        <f t="shared" si="0"/>
        <v>4294.4908090899044</v>
      </c>
      <c r="L60">
        <f>K60-B60</f>
        <v>440.49080908990436</v>
      </c>
      <c r="M60">
        <f>ABS(K60-B60)</f>
        <v>440.49080908990436</v>
      </c>
      <c r="N60" s="8">
        <f>M60/B60</f>
        <v>0.11429444968601567</v>
      </c>
      <c r="O60">
        <v>1095</v>
      </c>
      <c r="P60">
        <f t="shared" si="1"/>
        <v>7928.8345636182785</v>
      </c>
      <c r="Q60">
        <f t="shared" si="2"/>
        <v>19710</v>
      </c>
      <c r="R60">
        <f t="shared" si="3"/>
        <v>440.49080908990436</v>
      </c>
      <c r="S60">
        <f t="shared" si="4"/>
        <v>194032.15289267857</v>
      </c>
    </row>
    <row r="61" spans="1:19" x14ac:dyDescent="0.35">
      <c r="A61" s="1">
        <v>40975</v>
      </c>
      <c r="B61">
        <v>4368</v>
      </c>
      <c r="C61">
        <v>3854</v>
      </c>
      <c r="D61">
        <v>0</v>
      </c>
      <c r="E61">
        <v>0</v>
      </c>
      <c r="F61">
        <v>0</v>
      </c>
      <c r="G61">
        <v>0</v>
      </c>
      <c r="H61">
        <v>4315</v>
      </c>
      <c r="I61">
        <v>3842</v>
      </c>
      <c r="J61">
        <v>0</v>
      </c>
      <c r="K61">
        <f t="shared" si="0"/>
        <v>4075.7413670682076</v>
      </c>
      <c r="L61">
        <f>K61-B61</f>
        <v>-292.25863293179236</v>
      </c>
      <c r="M61">
        <f>ABS(K61-B61)</f>
        <v>292.25863293179236</v>
      </c>
      <c r="N61" s="8">
        <f>M61/B61</f>
        <v>6.6909027685849901E-2</v>
      </c>
      <c r="O61">
        <v>616</v>
      </c>
      <c r="P61">
        <f t="shared" si="1"/>
        <v>21042.62157108905</v>
      </c>
      <c r="Q61">
        <f t="shared" si="2"/>
        <v>11088</v>
      </c>
      <c r="R61">
        <f t="shared" si="3"/>
        <v>-584.51726586358473</v>
      </c>
      <c r="S61">
        <f t="shared" si="4"/>
        <v>341660.43409264059</v>
      </c>
    </row>
    <row r="62" spans="1:19" x14ac:dyDescent="0.35">
      <c r="A62" s="1">
        <v>40976</v>
      </c>
      <c r="B62">
        <v>4263</v>
      </c>
      <c r="C62">
        <v>4368</v>
      </c>
      <c r="D62">
        <v>0</v>
      </c>
      <c r="E62">
        <v>0</v>
      </c>
      <c r="F62">
        <v>1</v>
      </c>
      <c r="G62">
        <v>0</v>
      </c>
      <c r="H62">
        <v>3903</v>
      </c>
      <c r="I62">
        <v>4135</v>
      </c>
      <c r="J62">
        <v>0</v>
      </c>
      <c r="K62">
        <f t="shared" si="0"/>
        <v>4737.8270336868018</v>
      </c>
      <c r="L62">
        <f>K62-B62</f>
        <v>474.82703368680177</v>
      </c>
      <c r="M62">
        <f>ABS(K62-B62)</f>
        <v>474.82703368680177</v>
      </c>
      <c r="N62" s="8">
        <f>M62/B62</f>
        <v>0.11138330604898</v>
      </c>
      <c r="O62">
        <v>856</v>
      </c>
      <c r="P62">
        <f t="shared" si="1"/>
        <v>8546.8866063624318</v>
      </c>
      <c r="Q62">
        <f t="shared" si="2"/>
        <v>15408</v>
      </c>
      <c r="R62">
        <f t="shared" si="3"/>
        <v>474.82703368680177</v>
      </c>
      <c r="S62">
        <f t="shared" si="4"/>
        <v>225460.71191980719</v>
      </c>
    </row>
    <row r="63" spans="1:19" x14ac:dyDescent="0.35">
      <c r="A63" s="1">
        <v>40977</v>
      </c>
      <c r="B63">
        <v>4953</v>
      </c>
      <c r="C63">
        <v>4263</v>
      </c>
      <c r="D63">
        <v>0</v>
      </c>
      <c r="E63">
        <v>0</v>
      </c>
      <c r="F63">
        <v>0</v>
      </c>
      <c r="G63">
        <v>1</v>
      </c>
      <c r="H63">
        <v>4161.666666666667</v>
      </c>
      <c r="I63">
        <v>4592</v>
      </c>
      <c r="J63">
        <v>0</v>
      </c>
      <c r="K63">
        <f t="shared" si="0"/>
        <v>4959.5618009849168</v>
      </c>
      <c r="L63">
        <f>K63-B63</f>
        <v>6.561800984916772</v>
      </c>
      <c r="M63">
        <f>ABS(K63-B63)</f>
        <v>6.561800984916772</v>
      </c>
      <c r="N63" s="8">
        <f>M63/B63</f>
        <v>1.3248134433508523E-3</v>
      </c>
      <c r="O63">
        <v>336</v>
      </c>
      <c r="P63">
        <f t="shared" si="1"/>
        <v>118.1124177285019</v>
      </c>
      <c r="Q63">
        <f t="shared" si="2"/>
        <v>6048</v>
      </c>
      <c r="R63">
        <f t="shared" si="3"/>
        <v>6.561800984916772</v>
      </c>
      <c r="S63">
        <f t="shared" si="4"/>
        <v>43.057232165654717</v>
      </c>
    </row>
    <row r="64" spans="1:19" x14ac:dyDescent="0.35">
      <c r="A64" s="1">
        <v>40978</v>
      </c>
      <c r="B64">
        <v>5715</v>
      </c>
      <c r="C64">
        <v>4953</v>
      </c>
      <c r="D64">
        <v>1</v>
      </c>
      <c r="E64">
        <v>0</v>
      </c>
      <c r="F64">
        <v>0</v>
      </c>
      <c r="G64">
        <v>0</v>
      </c>
      <c r="H64">
        <v>4528</v>
      </c>
      <c r="I64">
        <v>5335</v>
      </c>
      <c r="J64">
        <v>0</v>
      </c>
      <c r="K64">
        <f t="shared" si="0"/>
        <v>5601.7212827413186</v>
      </c>
      <c r="L64">
        <f>K64-B64</f>
        <v>-113.27871725868135</v>
      </c>
      <c r="M64">
        <f>ABS(K64-B64)</f>
        <v>113.27871725868135</v>
      </c>
      <c r="N64" s="8">
        <f>M64/B64</f>
        <v>1.9821297858036983E-2</v>
      </c>
      <c r="O64">
        <v>704</v>
      </c>
      <c r="P64">
        <f t="shared" si="1"/>
        <v>8156.0676426250575</v>
      </c>
      <c r="Q64">
        <f t="shared" si="2"/>
        <v>12672</v>
      </c>
      <c r="R64">
        <f t="shared" si="3"/>
        <v>-226.55743451736271</v>
      </c>
      <c r="S64">
        <f t="shared" si="4"/>
        <v>51328.27113508909</v>
      </c>
    </row>
    <row r="65" spans="1:19" x14ac:dyDescent="0.35">
      <c r="A65" s="1">
        <v>40979</v>
      </c>
      <c r="B65">
        <v>5598</v>
      </c>
      <c r="C65">
        <v>5715</v>
      </c>
      <c r="D65">
        <v>1</v>
      </c>
      <c r="E65">
        <v>0</v>
      </c>
      <c r="F65">
        <v>0</v>
      </c>
      <c r="G65">
        <v>0</v>
      </c>
      <c r="H65">
        <v>4977</v>
      </c>
      <c r="I65">
        <v>5604</v>
      </c>
      <c r="J65">
        <v>0</v>
      </c>
      <c r="K65">
        <f t="shared" si="0"/>
        <v>6007.9993632590986</v>
      </c>
      <c r="L65">
        <f>K65-B65</f>
        <v>409.99936325909857</v>
      </c>
      <c r="M65">
        <f>ABS(K65-B65)</f>
        <v>409.99936325909857</v>
      </c>
      <c r="N65" s="8">
        <f>M65/B65</f>
        <v>7.3240329271007251E-2</v>
      </c>
      <c r="O65">
        <v>551</v>
      </c>
      <c r="P65">
        <f t="shared" si="1"/>
        <v>7379.9885386637743</v>
      </c>
      <c r="Q65">
        <f t="shared" si="2"/>
        <v>9918</v>
      </c>
      <c r="R65">
        <f t="shared" si="3"/>
        <v>409.99936325909857</v>
      </c>
      <c r="S65">
        <f t="shared" si="4"/>
        <v>168099.47787286626</v>
      </c>
    </row>
    <row r="66" spans="1:19" x14ac:dyDescent="0.35">
      <c r="A66" s="1">
        <v>40980</v>
      </c>
      <c r="B66">
        <v>3941</v>
      </c>
      <c r="C66">
        <v>5598</v>
      </c>
      <c r="D66">
        <v>0</v>
      </c>
      <c r="E66">
        <v>1</v>
      </c>
      <c r="F66">
        <v>0</v>
      </c>
      <c r="G66">
        <v>0</v>
      </c>
      <c r="H66">
        <v>5422</v>
      </c>
      <c r="I66">
        <v>3487</v>
      </c>
      <c r="J66">
        <v>0</v>
      </c>
      <c r="K66">
        <f t="shared" si="0"/>
        <v>4779.7515270133999</v>
      </c>
      <c r="L66">
        <f>K66-B66</f>
        <v>838.75152701339994</v>
      </c>
      <c r="M66">
        <f>ABS(K66-B66)</f>
        <v>838.75152701339994</v>
      </c>
      <c r="N66" s="8">
        <f>M66/B66</f>
        <v>0.21282708120106569</v>
      </c>
      <c r="O66">
        <v>1038</v>
      </c>
      <c r="P66">
        <f t="shared" si="1"/>
        <v>15097.527486241199</v>
      </c>
      <c r="Q66">
        <f t="shared" si="2"/>
        <v>18684</v>
      </c>
      <c r="R66">
        <f t="shared" si="3"/>
        <v>838.75152701339994</v>
      </c>
      <c r="S66">
        <f t="shared" si="4"/>
        <v>703504.12406731013</v>
      </c>
    </row>
    <row r="67" spans="1:19" x14ac:dyDescent="0.35">
      <c r="A67" s="1">
        <v>40981</v>
      </c>
      <c r="B67">
        <v>4048</v>
      </c>
      <c r="C67">
        <v>3941</v>
      </c>
      <c r="D67">
        <v>0</v>
      </c>
      <c r="E67">
        <v>0</v>
      </c>
      <c r="F67">
        <v>0</v>
      </c>
      <c r="G67">
        <v>0</v>
      </c>
      <c r="H67">
        <v>5084.666666666667</v>
      </c>
      <c r="I67">
        <v>3854</v>
      </c>
      <c r="J67">
        <v>0</v>
      </c>
      <c r="K67">
        <f t="shared" ref="K67:K130" si="5">$Y$2+SUMPRODUCT(C67:J67,$Z$2:$AG$2)</f>
        <v>4513.1020538866596</v>
      </c>
      <c r="L67">
        <f>K67-B67</f>
        <v>465.10205388665963</v>
      </c>
      <c r="M67">
        <f>ABS(K67-B67)</f>
        <v>465.10205388665963</v>
      </c>
      <c r="N67" s="8">
        <f>M67/B67</f>
        <v>0.11489675244235663</v>
      </c>
      <c r="O67">
        <v>1060</v>
      </c>
      <c r="P67">
        <f t="shared" ref="P67:P130" si="6">IF(L67&lt;0,-72*L67,L67*18)</f>
        <v>8371.8369699598734</v>
      </c>
      <c r="Q67">
        <f t="shared" ref="Q67:Q130" si="7">O67*18</f>
        <v>19080</v>
      </c>
      <c r="R67">
        <f t="shared" ref="R67:R130" si="8">IF(L67&lt;0,L67*2,L67)</f>
        <v>465.10205388665963</v>
      </c>
      <c r="S67">
        <f t="shared" ref="S67:S130" si="9">R67^2</f>
        <v>216319.92052958923</v>
      </c>
    </row>
    <row r="68" spans="1:19" x14ac:dyDescent="0.35">
      <c r="A68" s="1">
        <v>40982</v>
      </c>
      <c r="B68">
        <v>3883</v>
      </c>
      <c r="C68">
        <v>4048</v>
      </c>
      <c r="D68">
        <v>0</v>
      </c>
      <c r="E68">
        <v>0</v>
      </c>
      <c r="F68">
        <v>0</v>
      </c>
      <c r="G68">
        <v>0</v>
      </c>
      <c r="H68">
        <v>4529</v>
      </c>
      <c r="I68">
        <v>4368</v>
      </c>
      <c r="J68">
        <v>0</v>
      </c>
      <c r="K68">
        <f t="shared" si="5"/>
        <v>4361.2305212954025</v>
      </c>
      <c r="L68">
        <f>K68-B68</f>
        <v>478.23052129540247</v>
      </c>
      <c r="M68">
        <f>ABS(K68-B68)</f>
        <v>478.23052129540247</v>
      </c>
      <c r="N68" s="8">
        <f>M68/B68</f>
        <v>0.12316006214148918</v>
      </c>
      <c r="O68">
        <v>1181</v>
      </c>
      <c r="P68">
        <f t="shared" si="6"/>
        <v>8608.1493833172444</v>
      </c>
      <c r="Q68">
        <f t="shared" si="7"/>
        <v>21258</v>
      </c>
      <c r="R68">
        <f t="shared" si="8"/>
        <v>478.23052129540247</v>
      </c>
      <c r="S68">
        <f t="shared" si="9"/>
        <v>228704.4314984724</v>
      </c>
    </row>
    <row r="69" spans="1:19" x14ac:dyDescent="0.35">
      <c r="A69" s="1">
        <v>40983</v>
      </c>
      <c r="B69">
        <v>4491</v>
      </c>
      <c r="C69">
        <v>3883</v>
      </c>
      <c r="D69">
        <v>0</v>
      </c>
      <c r="E69">
        <v>0</v>
      </c>
      <c r="F69">
        <v>1</v>
      </c>
      <c r="G69">
        <v>0</v>
      </c>
      <c r="H69">
        <v>3957.3333333333335</v>
      </c>
      <c r="I69">
        <v>4263</v>
      </c>
      <c r="J69">
        <v>0</v>
      </c>
      <c r="K69">
        <f t="shared" si="5"/>
        <v>4749.9080289615968</v>
      </c>
      <c r="L69">
        <f>K69-B69</f>
        <v>258.90802896159676</v>
      </c>
      <c r="M69">
        <f>ABS(K69-B69)</f>
        <v>258.90802896159676</v>
      </c>
      <c r="N69" s="8">
        <f>M69/B69</f>
        <v>5.7650418383789079E-2</v>
      </c>
      <c r="O69">
        <v>844</v>
      </c>
      <c r="P69">
        <f t="shared" si="6"/>
        <v>4660.3445213087416</v>
      </c>
      <c r="Q69">
        <f t="shared" si="7"/>
        <v>15192</v>
      </c>
      <c r="R69">
        <f t="shared" si="8"/>
        <v>258.90802896159676</v>
      </c>
      <c r="S69">
        <f t="shared" si="9"/>
        <v>67033.367460779031</v>
      </c>
    </row>
    <row r="70" spans="1:19" x14ac:dyDescent="0.35">
      <c r="A70" s="1">
        <v>40984</v>
      </c>
      <c r="B70">
        <v>4594</v>
      </c>
      <c r="C70">
        <v>4491</v>
      </c>
      <c r="D70">
        <v>0</v>
      </c>
      <c r="E70">
        <v>0</v>
      </c>
      <c r="F70">
        <v>0</v>
      </c>
      <c r="G70">
        <v>1</v>
      </c>
      <c r="H70">
        <v>4140.666666666667</v>
      </c>
      <c r="I70">
        <v>4953</v>
      </c>
      <c r="J70">
        <v>0</v>
      </c>
      <c r="K70">
        <f t="shared" si="5"/>
        <v>5073.3727324690117</v>
      </c>
      <c r="L70">
        <f>K70-B70</f>
        <v>479.37273246901168</v>
      </c>
      <c r="M70">
        <f>ABS(K70-B70)</f>
        <v>479.37273246901168</v>
      </c>
      <c r="N70" s="8">
        <f>M70/B70</f>
        <v>0.10434756910513968</v>
      </c>
      <c r="O70">
        <v>1082</v>
      </c>
      <c r="P70">
        <f t="shared" si="6"/>
        <v>8628.7091844422102</v>
      </c>
      <c r="Q70">
        <f t="shared" si="7"/>
        <v>19476</v>
      </c>
      <c r="R70">
        <f t="shared" si="8"/>
        <v>479.37273246901168</v>
      </c>
      <c r="S70">
        <f t="shared" si="9"/>
        <v>229798.21663480665</v>
      </c>
    </row>
    <row r="71" spans="1:19" x14ac:dyDescent="0.35">
      <c r="A71" s="1">
        <v>40985</v>
      </c>
      <c r="B71">
        <v>4131</v>
      </c>
      <c r="C71">
        <v>4594</v>
      </c>
      <c r="D71">
        <v>1</v>
      </c>
      <c r="E71">
        <v>0</v>
      </c>
      <c r="F71">
        <v>0</v>
      </c>
      <c r="G71">
        <v>0</v>
      </c>
      <c r="H71">
        <v>4322.666666666667</v>
      </c>
      <c r="I71">
        <v>5715</v>
      </c>
      <c r="J71">
        <v>0</v>
      </c>
      <c r="K71">
        <f t="shared" si="5"/>
        <v>5554.4836742339558</v>
      </c>
      <c r="L71">
        <f>K71-B71</f>
        <v>1423.4836742339558</v>
      </c>
      <c r="M71">
        <f>ABS(K71-B71)</f>
        <v>1423.4836742339558</v>
      </c>
      <c r="N71" s="8">
        <f>M71/B71</f>
        <v>0.34458573571386003</v>
      </c>
      <c r="O71">
        <v>796</v>
      </c>
      <c r="P71">
        <f t="shared" si="6"/>
        <v>25622.706136211204</v>
      </c>
      <c r="Q71">
        <f t="shared" si="7"/>
        <v>14328</v>
      </c>
      <c r="R71">
        <f t="shared" si="8"/>
        <v>1423.4836742339558</v>
      </c>
      <c r="S71">
        <f t="shared" si="9"/>
        <v>2026305.7708106027</v>
      </c>
    </row>
    <row r="72" spans="1:19" x14ac:dyDescent="0.35">
      <c r="A72" s="1">
        <v>40986</v>
      </c>
      <c r="B72">
        <v>5677</v>
      </c>
      <c r="C72">
        <v>4131</v>
      </c>
      <c r="D72">
        <v>1</v>
      </c>
      <c r="E72">
        <v>0</v>
      </c>
      <c r="F72">
        <v>0</v>
      </c>
      <c r="G72">
        <v>0</v>
      </c>
      <c r="H72">
        <v>4405.333333333333</v>
      </c>
      <c r="I72">
        <v>5598</v>
      </c>
      <c r="J72">
        <v>0</v>
      </c>
      <c r="K72">
        <f t="shared" si="5"/>
        <v>5516.5619354849814</v>
      </c>
      <c r="L72">
        <f>K72-B72</f>
        <v>-160.4380645150186</v>
      </c>
      <c r="M72">
        <f>ABS(K72-B72)</f>
        <v>160.4380645150186</v>
      </c>
      <c r="N72" s="8">
        <f>M72/B72</f>
        <v>2.8261064737540708E-2</v>
      </c>
      <c r="O72">
        <v>1262</v>
      </c>
      <c r="P72">
        <f t="shared" si="6"/>
        <v>11551.540645081339</v>
      </c>
      <c r="Q72">
        <f t="shared" si="7"/>
        <v>22716</v>
      </c>
      <c r="R72">
        <f t="shared" si="8"/>
        <v>-320.87612903003719</v>
      </c>
      <c r="S72">
        <f t="shared" si="9"/>
        <v>102961.49018130108</v>
      </c>
    </row>
    <row r="73" spans="1:19" x14ac:dyDescent="0.35">
      <c r="A73" s="1">
        <v>40987</v>
      </c>
      <c r="B73">
        <v>3805</v>
      </c>
      <c r="C73">
        <v>5677</v>
      </c>
      <c r="D73">
        <v>0</v>
      </c>
      <c r="E73">
        <v>1</v>
      </c>
      <c r="F73">
        <v>0</v>
      </c>
      <c r="G73">
        <v>0</v>
      </c>
      <c r="H73">
        <v>4800.666666666667</v>
      </c>
      <c r="I73">
        <v>3941</v>
      </c>
      <c r="J73">
        <v>0</v>
      </c>
      <c r="K73">
        <f t="shared" si="5"/>
        <v>4571.9167344271091</v>
      </c>
      <c r="L73">
        <f>K73-B73</f>
        <v>766.91673442710908</v>
      </c>
      <c r="M73">
        <f>ABS(K73-B73)</f>
        <v>766.91673442710908</v>
      </c>
      <c r="N73" s="8">
        <f>M73/B73</f>
        <v>0.20155498933695376</v>
      </c>
      <c r="O73">
        <v>940</v>
      </c>
      <c r="P73">
        <f t="shared" si="6"/>
        <v>13804.501219687963</v>
      </c>
      <c r="Q73">
        <f t="shared" si="7"/>
        <v>16920</v>
      </c>
      <c r="R73">
        <f t="shared" si="8"/>
        <v>766.91673442710908</v>
      </c>
      <c r="S73">
        <f t="shared" si="9"/>
        <v>588161.27754434093</v>
      </c>
    </row>
    <row r="74" spans="1:19" x14ac:dyDescent="0.35">
      <c r="A74" s="1">
        <v>40988</v>
      </c>
      <c r="B74">
        <v>4395</v>
      </c>
      <c r="C74">
        <v>3805</v>
      </c>
      <c r="D74">
        <v>0</v>
      </c>
      <c r="E74">
        <v>0</v>
      </c>
      <c r="F74">
        <v>0</v>
      </c>
      <c r="G74">
        <v>0</v>
      </c>
      <c r="H74">
        <v>4537.666666666667</v>
      </c>
      <c r="I74">
        <v>4048</v>
      </c>
      <c r="J74">
        <v>0</v>
      </c>
      <c r="K74">
        <f t="shared" si="5"/>
        <v>4250.3537733192179</v>
      </c>
      <c r="L74">
        <f>K74-B74</f>
        <v>-144.64622668078209</v>
      </c>
      <c r="M74">
        <f>ABS(K74-B74)</f>
        <v>144.64622668078209</v>
      </c>
      <c r="N74" s="8">
        <f>M74/B74</f>
        <v>3.2911541906890121E-2</v>
      </c>
      <c r="O74">
        <v>675</v>
      </c>
      <c r="P74">
        <f t="shared" si="6"/>
        <v>10414.528321016311</v>
      </c>
      <c r="Q74">
        <f t="shared" si="7"/>
        <v>12150</v>
      </c>
      <c r="R74">
        <f t="shared" si="8"/>
        <v>-289.29245336156418</v>
      </c>
      <c r="S74">
        <f t="shared" si="9"/>
        <v>83690.12357195279</v>
      </c>
    </row>
    <row r="75" spans="1:19" x14ac:dyDescent="0.35">
      <c r="A75" s="1">
        <v>40989</v>
      </c>
      <c r="B75">
        <v>5026</v>
      </c>
      <c r="C75">
        <v>4395</v>
      </c>
      <c r="D75">
        <v>0</v>
      </c>
      <c r="E75">
        <v>0</v>
      </c>
      <c r="F75">
        <v>0</v>
      </c>
      <c r="G75">
        <v>0</v>
      </c>
      <c r="H75">
        <v>4625.666666666667</v>
      </c>
      <c r="I75">
        <v>3883</v>
      </c>
      <c r="J75">
        <v>0</v>
      </c>
      <c r="K75">
        <f t="shared" si="5"/>
        <v>4318.0555624757253</v>
      </c>
      <c r="L75">
        <f>K75-B75</f>
        <v>-707.94443752427469</v>
      </c>
      <c r="M75">
        <f>ABS(K75-B75)</f>
        <v>707.94443752427469</v>
      </c>
      <c r="N75" s="8">
        <f>M75/B75</f>
        <v>0.14085643404780634</v>
      </c>
      <c r="O75">
        <v>707</v>
      </c>
      <c r="P75">
        <f t="shared" si="6"/>
        <v>50971.999501747778</v>
      </c>
      <c r="Q75">
        <f t="shared" si="7"/>
        <v>12726</v>
      </c>
      <c r="R75">
        <f t="shared" si="8"/>
        <v>-1415.8888750485494</v>
      </c>
      <c r="S75">
        <f t="shared" si="9"/>
        <v>2004741.3064862466</v>
      </c>
    </row>
    <row r="76" spans="1:19" x14ac:dyDescent="0.35">
      <c r="A76" s="1">
        <v>40990</v>
      </c>
      <c r="B76">
        <v>4975</v>
      </c>
      <c r="C76">
        <v>5026</v>
      </c>
      <c r="D76">
        <v>0</v>
      </c>
      <c r="E76">
        <v>0</v>
      </c>
      <c r="F76">
        <v>1</v>
      </c>
      <c r="G76">
        <v>0</v>
      </c>
      <c r="H76">
        <v>4408.666666666667</v>
      </c>
      <c r="I76">
        <v>4491</v>
      </c>
      <c r="J76">
        <v>0</v>
      </c>
      <c r="K76">
        <f t="shared" si="5"/>
        <v>5188.0615711088785</v>
      </c>
      <c r="L76">
        <f>K76-B76</f>
        <v>213.06157110887852</v>
      </c>
      <c r="M76">
        <f>ABS(K76-B76)</f>
        <v>213.06157110887852</v>
      </c>
      <c r="N76" s="8">
        <f>M76/B76</f>
        <v>4.2826446454045937E-2</v>
      </c>
      <c r="O76">
        <v>449</v>
      </c>
      <c r="P76">
        <f t="shared" si="6"/>
        <v>3835.1082799598134</v>
      </c>
      <c r="Q76">
        <f t="shared" si="7"/>
        <v>8082</v>
      </c>
      <c r="R76">
        <f t="shared" si="8"/>
        <v>213.06157110887852</v>
      </c>
      <c r="S76">
        <f t="shared" si="9"/>
        <v>45395.233083383697</v>
      </c>
    </row>
    <row r="77" spans="1:19" x14ac:dyDescent="0.35">
      <c r="A77" s="1">
        <v>40991</v>
      </c>
      <c r="B77">
        <v>5295</v>
      </c>
      <c r="C77">
        <v>4975</v>
      </c>
      <c r="D77">
        <v>0</v>
      </c>
      <c r="E77">
        <v>0</v>
      </c>
      <c r="F77">
        <v>0</v>
      </c>
      <c r="G77">
        <v>1</v>
      </c>
      <c r="H77">
        <v>4798.666666666667</v>
      </c>
      <c r="I77">
        <v>4594</v>
      </c>
      <c r="J77">
        <v>0</v>
      </c>
      <c r="K77">
        <f t="shared" si="5"/>
        <v>5389.8439436522322</v>
      </c>
      <c r="L77">
        <f>K77-B77</f>
        <v>94.843943652232156</v>
      </c>
      <c r="M77">
        <f>ABS(K77-B77)</f>
        <v>94.843943652232156</v>
      </c>
      <c r="N77" s="8">
        <f>M77/B77</f>
        <v>1.7911981804009849E-2</v>
      </c>
      <c r="O77">
        <v>942</v>
      </c>
      <c r="P77">
        <f t="shared" si="6"/>
        <v>1707.1909857401788</v>
      </c>
      <c r="Q77">
        <f t="shared" si="7"/>
        <v>16956</v>
      </c>
      <c r="R77">
        <f t="shared" si="8"/>
        <v>94.843943652232156</v>
      </c>
      <c r="S77">
        <f t="shared" si="9"/>
        <v>8995.3736475077876</v>
      </c>
    </row>
    <row r="78" spans="1:19" x14ac:dyDescent="0.35">
      <c r="A78" s="1">
        <v>40992</v>
      </c>
      <c r="B78">
        <v>5167</v>
      </c>
      <c r="C78">
        <v>5295</v>
      </c>
      <c r="D78">
        <v>1</v>
      </c>
      <c r="E78">
        <v>0</v>
      </c>
      <c r="F78">
        <v>0</v>
      </c>
      <c r="G78">
        <v>0</v>
      </c>
      <c r="H78">
        <v>5098.666666666667</v>
      </c>
      <c r="I78">
        <v>4131</v>
      </c>
      <c r="J78">
        <v>0</v>
      </c>
      <c r="K78">
        <f t="shared" si="5"/>
        <v>5619.6787261031614</v>
      </c>
      <c r="L78">
        <f>K78-B78</f>
        <v>452.67872610316135</v>
      </c>
      <c r="M78">
        <f>ABS(K78-B78)</f>
        <v>452.67872610316135</v>
      </c>
      <c r="N78" s="8">
        <f>M78/B78</f>
        <v>8.7609585078993871E-2</v>
      </c>
      <c r="O78">
        <v>779</v>
      </c>
      <c r="P78">
        <f t="shared" si="6"/>
        <v>8148.2170698569043</v>
      </c>
      <c r="Q78">
        <f t="shared" si="7"/>
        <v>14022</v>
      </c>
      <c r="R78">
        <f t="shared" si="8"/>
        <v>452.67872610316135</v>
      </c>
      <c r="S78">
        <f t="shared" si="9"/>
        <v>204918.02906638099</v>
      </c>
    </row>
    <row r="79" spans="1:19" x14ac:dyDescent="0.35">
      <c r="A79" s="1">
        <v>40993</v>
      </c>
      <c r="B79">
        <v>5166</v>
      </c>
      <c r="C79">
        <v>5167</v>
      </c>
      <c r="D79">
        <v>1</v>
      </c>
      <c r="E79">
        <v>0</v>
      </c>
      <c r="F79">
        <v>0</v>
      </c>
      <c r="G79">
        <v>0</v>
      </c>
      <c r="H79">
        <v>5145.666666666667</v>
      </c>
      <c r="I79">
        <v>5677</v>
      </c>
      <c r="J79">
        <v>0</v>
      </c>
      <c r="K79">
        <f t="shared" si="5"/>
        <v>6060.9130005973302</v>
      </c>
      <c r="L79">
        <f>K79-B79</f>
        <v>894.91300059733021</v>
      </c>
      <c r="M79">
        <f>ABS(K79-B79)</f>
        <v>894.91300059733021</v>
      </c>
      <c r="N79" s="8">
        <f>M79/B79</f>
        <v>0.17323132028597177</v>
      </c>
      <c r="O79">
        <v>1077</v>
      </c>
      <c r="P79">
        <f t="shared" si="6"/>
        <v>16108.434010751944</v>
      </c>
      <c r="Q79">
        <f t="shared" si="7"/>
        <v>19386</v>
      </c>
      <c r="R79">
        <f t="shared" si="8"/>
        <v>894.91300059733021</v>
      </c>
      <c r="S79">
        <f t="shared" si="9"/>
        <v>800869.27863811713</v>
      </c>
    </row>
    <row r="80" spans="1:19" x14ac:dyDescent="0.35">
      <c r="A80" s="1">
        <v>40994</v>
      </c>
      <c r="B80">
        <v>2709</v>
      </c>
      <c r="C80">
        <v>5166</v>
      </c>
      <c r="D80">
        <v>0</v>
      </c>
      <c r="E80">
        <v>1</v>
      </c>
      <c r="F80">
        <v>0</v>
      </c>
      <c r="G80">
        <v>0</v>
      </c>
      <c r="H80">
        <v>5209.333333333333</v>
      </c>
      <c r="I80">
        <v>3805</v>
      </c>
      <c r="J80">
        <v>0</v>
      </c>
      <c r="K80">
        <f t="shared" si="5"/>
        <v>4703.2058792217567</v>
      </c>
      <c r="L80">
        <f>K80-B80</f>
        <v>1994.2058792217567</v>
      </c>
      <c r="M80">
        <f>ABS(K80-B80)</f>
        <v>1994.2058792217567</v>
      </c>
      <c r="N80" s="8">
        <f>M80/B80</f>
        <v>0.73614096685926789</v>
      </c>
      <c r="O80">
        <v>1196</v>
      </c>
      <c r="P80">
        <f t="shared" si="6"/>
        <v>35895.705825991623</v>
      </c>
      <c r="Q80">
        <f t="shared" si="7"/>
        <v>21528</v>
      </c>
      <c r="R80">
        <f t="shared" si="8"/>
        <v>1994.2058792217567</v>
      </c>
      <c r="S80">
        <f t="shared" si="9"/>
        <v>3976857.0887226197</v>
      </c>
    </row>
    <row r="81" spans="1:19" x14ac:dyDescent="0.35">
      <c r="A81" s="1">
        <v>40995</v>
      </c>
      <c r="B81">
        <v>4628.5</v>
      </c>
      <c r="C81">
        <v>2709</v>
      </c>
      <c r="D81">
        <v>0</v>
      </c>
      <c r="E81">
        <v>0</v>
      </c>
      <c r="F81">
        <v>0</v>
      </c>
      <c r="G81">
        <v>0</v>
      </c>
      <c r="H81">
        <v>4347.333333333333</v>
      </c>
      <c r="I81">
        <v>4395</v>
      </c>
      <c r="J81">
        <v>0</v>
      </c>
      <c r="K81">
        <f t="shared" si="5"/>
        <v>4121.0225816566481</v>
      </c>
      <c r="L81">
        <f>K81-B81</f>
        <v>-507.47741834335193</v>
      </c>
      <c r="M81">
        <f>ABS(K81-B81)</f>
        <v>507.47741834335193</v>
      </c>
      <c r="N81" s="8">
        <f>M81/B81</f>
        <v>0.10964187497965905</v>
      </c>
      <c r="O81">
        <v>1683</v>
      </c>
      <c r="P81">
        <f t="shared" si="6"/>
        <v>36538.374120721339</v>
      </c>
      <c r="Q81">
        <f t="shared" si="7"/>
        <v>30294</v>
      </c>
      <c r="R81">
        <f t="shared" si="8"/>
        <v>-1014.9548366867039</v>
      </c>
      <c r="S81">
        <f t="shared" si="9"/>
        <v>1030133.3205137337</v>
      </c>
    </row>
    <row r="82" spans="1:19" x14ac:dyDescent="0.35">
      <c r="A82" s="1">
        <v>40996</v>
      </c>
      <c r="B82">
        <v>2723</v>
      </c>
      <c r="C82">
        <v>4628.5</v>
      </c>
      <c r="D82">
        <v>0</v>
      </c>
      <c r="E82">
        <v>0</v>
      </c>
      <c r="F82">
        <v>0</v>
      </c>
      <c r="G82">
        <v>0</v>
      </c>
      <c r="H82">
        <v>4167.833333333333</v>
      </c>
      <c r="I82">
        <v>5026</v>
      </c>
      <c r="J82">
        <v>0</v>
      </c>
      <c r="K82">
        <f t="shared" si="5"/>
        <v>4408.7841243970843</v>
      </c>
      <c r="L82">
        <f>K82-B82</f>
        <v>1685.7841243970843</v>
      </c>
      <c r="M82">
        <f>ABS(K82-B82)</f>
        <v>1685.7841243970843</v>
      </c>
      <c r="N82" s="8">
        <f>M82/B82</f>
        <v>0.61909075446091966</v>
      </c>
      <c r="O82">
        <v>1188</v>
      </c>
      <c r="P82">
        <f t="shared" si="6"/>
        <v>30344.114239147515</v>
      </c>
      <c r="Q82">
        <f t="shared" si="7"/>
        <v>21384</v>
      </c>
      <c r="R82">
        <f t="shared" si="8"/>
        <v>1685.7841243970843</v>
      </c>
      <c r="S82">
        <f t="shared" si="9"/>
        <v>2841868.1140692439</v>
      </c>
    </row>
    <row r="83" spans="1:19" x14ac:dyDescent="0.35">
      <c r="A83" s="1">
        <v>40997</v>
      </c>
      <c r="B83">
        <v>3348</v>
      </c>
      <c r="C83">
        <v>2723</v>
      </c>
      <c r="D83">
        <v>0</v>
      </c>
      <c r="E83">
        <v>0</v>
      </c>
      <c r="F83">
        <v>1</v>
      </c>
      <c r="G83">
        <v>0</v>
      </c>
      <c r="H83">
        <v>3353.5</v>
      </c>
      <c r="I83">
        <v>4975</v>
      </c>
      <c r="J83">
        <v>1</v>
      </c>
      <c r="K83">
        <f t="shared" si="5"/>
        <v>4744.1020253627257</v>
      </c>
      <c r="L83">
        <f>K83-B83</f>
        <v>1396.1020253627257</v>
      </c>
      <c r="M83">
        <f>ABS(K83-B83)</f>
        <v>1396.1020253627257</v>
      </c>
      <c r="N83" s="8">
        <f>M83/B83</f>
        <v>0.41699582597452978</v>
      </c>
      <c r="O83">
        <v>303</v>
      </c>
      <c r="P83">
        <f t="shared" si="6"/>
        <v>25129.836456529061</v>
      </c>
      <c r="Q83">
        <f t="shared" si="7"/>
        <v>5454</v>
      </c>
      <c r="R83">
        <f t="shared" si="8"/>
        <v>1396.1020253627257</v>
      </c>
      <c r="S83">
        <f t="shared" si="9"/>
        <v>1949100.8652219048</v>
      </c>
    </row>
    <row r="84" spans="1:19" x14ac:dyDescent="0.35">
      <c r="A84" s="1">
        <v>40998</v>
      </c>
      <c r="B84">
        <v>4623</v>
      </c>
      <c r="C84">
        <v>3348</v>
      </c>
      <c r="D84">
        <v>0</v>
      </c>
      <c r="E84">
        <v>0</v>
      </c>
      <c r="F84">
        <v>0</v>
      </c>
      <c r="G84">
        <v>1</v>
      </c>
      <c r="H84">
        <v>3566.5</v>
      </c>
      <c r="I84">
        <v>5295</v>
      </c>
      <c r="J84">
        <v>1</v>
      </c>
      <c r="K84">
        <f t="shared" si="5"/>
        <v>4983.0283148142616</v>
      </c>
      <c r="L84">
        <f>K84-B84</f>
        <v>360.02831481426165</v>
      </c>
      <c r="M84">
        <f>ABS(K84-B84)</f>
        <v>360.02831481426165</v>
      </c>
      <c r="N84" s="8">
        <f>M84/B84</f>
        <v>7.7877636775743386E-2</v>
      </c>
      <c r="O84">
        <v>1091</v>
      </c>
      <c r="P84">
        <f t="shared" si="6"/>
        <v>6480.5096666567097</v>
      </c>
      <c r="Q84">
        <f t="shared" si="7"/>
        <v>19638</v>
      </c>
      <c r="R84">
        <f t="shared" si="8"/>
        <v>360.02831481426165</v>
      </c>
      <c r="S84">
        <f t="shared" si="9"/>
        <v>129620.38746799709</v>
      </c>
    </row>
    <row r="85" spans="1:19" x14ac:dyDescent="0.35">
      <c r="A85" s="1">
        <v>40999</v>
      </c>
      <c r="B85">
        <v>4037</v>
      </c>
      <c r="C85">
        <v>4623</v>
      </c>
      <c r="D85">
        <v>1</v>
      </c>
      <c r="E85">
        <v>0</v>
      </c>
      <c r="F85">
        <v>0</v>
      </c>
      <c r="G85">
        <v>0</v>
      </c>
      <c r="H85">
        <v>3564.6666666666665</v>
      </c>
      <c r="I85">
        <v>5167</v>
      </c>
      <c r="J85">
        <v>1</v>
      </c>
      <c r="K85">
        <f t="shared" si="5"/>
        <v>5244.6808689159125</v>
      </c>
      <c r="L85">
        <f>K85-B85</f>
        <v>1207.6808689159125</v>
      </c>
      <c r="M85">
        <f>ABS(K85-B85)</f>
        <v>1207.6808689159125</v>
      </c>
      <c r="N85" s="8">
        <f>M85/B85</f>
        <v>0.29915305150257926</v>
      </c>
      <c r="O85">
        <v>1018</v>
      </c>
      <c r="P85">
        <f t="shared" si="6"/>
        <v>21738.255640486423</v>
      </c>
      <c r="Q85">
        <f t="shared" si="7"/>
        <v>18324</v>
      </c>
      <c r="R85">
        <f t="shared" si="8"/>
        <v>1207.6808689159125</v>
      </c>
      <c r="S85">
        <f t="shared" si="9"/>
        <v>1458493.0811454933</v>
      </c>
    </row>
    <row r="86" spans="1:19" x14ac:dyDescent="0.35">
      <c r="A86" s="1">
        <v>41000</v>
      </c>
      <c r="B86">
        <v>4088</v>
      </c>
      <c r="C86">
        <v>4037</v>
      </c>
      <c r="D86">
        <v>1</v>
      </c>
      <c r="E86">
        <v>0</v>
      </c>
      <c r="F86">
        <v>0</v>
      </c>
      <c r="G86">
        <v>0</v>
      </c>
      <c r="H86">
        <v>4002.6666666666665</v>
      </c>
      <c r="I86">
        <v>5166</v>
      </c>
      <c r="J86">
        <v>0</v>
      </c>
      <c r="K86">
        <f t="shared" si="5"/>
        <v>5164.1572594077261</v>
      </c>
      <c r="L86">
        <f>K86-B86</f>
        <v>1076.1572594077261</v>
      </c>
      <c r="M86">
        <f>ABS(K86-B86)</f>
        <v>1076.1572594077261</v>
      </c>
      <c r="N86" s="8">
        <f>M86/B86</f>
        <v>0.26324786189034394</v>
      </c>
      <c r="O86">
        <v>589</v>
      </c>
      <c r="P86">
        <f t="shared" si="6"/>
        <v>19370.83066933907</v>
      </c>
      <c r="Q86">
        <f t="shared" si="7"/>
        <v>10602</v>
      </c>
      <c r="R86">
        <f t="shared" si="8"/>
        <v>1076.1572594077261</v>
      </c>
      <c r="S86">
        <f t="shared" si="9"/>
        <v>1158114.4469759478</v>
      </c>
    </row>
    <row r="87" spans="1:19" x14ac:dyDescent="0.35">
      <c r="A87" s="1">
        <v>41001</v>
      </c>
      <c r="B87">
        <v>4628.5</v>
      </c>
      <c r="C87">
        <v>4088</v>
      </c>
      <c r="D87">
        <v>0</v>
      </c>
      <c r="E87">
        <v>1</v>
      </c>
      <c r="F87">
        <v>0</v>
      </c>
      <c r="G87">
        <v>0</v>
      </c>
      <c r="H87">
        <v>4249.333333333333</v>
      </c>
      <c r="I87">
        <v>2709</v>
      </c>
      <c r="J87">
        <v>0</v>
      </c>
      <c r="K87">
        <f t="shared" si="5"/>
        <v>3750.6069020361733</v>
      </c>
      <c r="L87">
        <f>K87-B87</f>
        <v>-877.89309796382668</v>
      </c>
      <c r="M87">
        <f>ABS(K87-B87)</f>
        <v>877.89309796382668</v>
      </c>
      <c r="N87" s="8">
        <f>M87/B87</f>
        <v>0.18967118893028556</v>
      </c>
      <c r="O87">
        <v>1122</v>
      </c>
      <c r="P87">
        <f t="shared" si="6"/>
        <v>63208.303053395517</v>
      </c>
      <c r="Q87">
        <f t="shared" si="7"/>
        <v>20196</v>
      </c>
      <c r="R87">
        <f t="shared" si="8"/>
        <v>-1755.7861959276534</v>
      </c>
      <c r="S87">
        <f t="shared" si="9"/>
        <v>3082785.1658100998</v>
      </c>
    </row>
    <row r="88" spans="1:19" x14ac:dyDescent="0.35">
      <c r="A88" s="1">
        <v>41002</v>
      </c>
      <c r="B88">
        <v>3023</v>
      </c>
      <c r="C88">
        <v>4628.5</v>
      </c>
      <c r="D88">
        <v>0</v>
      </c>
      <c r="E88">
        <v>0</v>
      </c>
      <c r="F88">
        <v>0</v>
      </c>
      <c r="G88">
        <v>0</v>
      </c>
      <c r="H88">
        <v>4251.166666666667</v>
      </c>
      <c r="I88">
        <v>4628.5</v>
      </c>
      <c r="J88">
        <v>0</v>
      </c>
      <c r="K88">
        <f t="shared" si="5"/>
        <v>4344.3294589361458</v>
      </c>
      <c r="L88">
        <f>K88-B88</f>
        <v>1321.3294589361458</v>
      </c>
      <c r="M88">
        <f>ABS(K88-B88)</f>
        <v>1321.3294589361458</v>
      </c>
      <c r="N88" s="8">
        <f>M88/B88</f>
        <v>0.43709211344232413</v>
      </c>
      <c r="O88">
        <v>926</v>
      </c>
      <c r="P88">
        <f t="shared" si="6"/>
        <v>23783.930260850626</v>
      </c>
      <c r="Q88">
        <f t="shared" si="7"/>
        <v>16668</v>
      </c>
      <c r="R88">
        <f t="shared" si="8"/>
        <v>1321.3294589361458</v>
      </c>
      <c r="S88">
        <f t="shared" si="9"/>
        <v>1745911.5390524878</v>
      </c>
    </row>
    <row r="89" spans="1:19" x14ac:dyDescent="0.35">
      <c r="A89" s="1">
        <v>41003</v>
      </c>
      <c r="B89">
        <v>2706</v>
      </c>
      <c r="C89">
        <v>3023</v>
      </c>
      <c r="D89">
        <v>0</v>
      </c>
      <c r="E89">
        <v>0</v>
      </c>
      <c r="F89">
        <v>0</v>
      </c>
      <c r="G89">
        <v>0</v>
      </c>
      <c r="H89">
        <v>3913.1666666666665</v>
      </c>
      <c r="I89">
        <v>2723</v>
      </c>
      <c r="J89">
        <v>0</v>
      </c>
      <c r="K89">
        <f t="shared" si="5"/>
        <v>3451.7752364305416</v>
      </c>
      <c r="L89">
        <f>K89-B89</f>
        <v>745.77523643054155</v>
      </c>
      <c r="M89">
        <f>ABS(K89-B89)</f>
        <v>745.77523643054155</v>
      </c>
      <c r="N89" s="8">
        <f>M89/B89</f>
        <v>0.27560060474151571</v>
      </c>
      <c r="O89">
        <v>1401</v>
      </c>
      <c r="P89">
        <f t="shared" si="6"/>
        <v>13423.954255749748</v>
      </c>
      <c r="Q89">
        <f t="shared" si="7"/>
        <v>25218</v>
      </c>
      <c r="R89">
        <f t="shared" si="8"/>
        <v>745.77523643054155</v>
      </c>
      <c r="S89">
        <f t="shared" si="9"/>
        <v>556180.70327303011</v>
      </c>
    </row>
    <row r="90" spans="1:19" x14ac:dyDescent="0.35">
      <c r="A90" s="1">
        <v>41004</v>
      </c>
      <c r="B90">
        <v>2830</v>
      </c>
      <c r="C90">
        <v>2706</v>
      </c>
      <c r="D90">
        <v>0</v>
      </c>
      <c r="E90">
        <v>0</v>
      </c>
      <c r="F90">
        <v>1</v>
      </c>
      <c r="G90">
        <v>0</v>
      </c>
      <c r="H90">
        <v>3452.5</v>
      </c>
      <c r="I90">
        <v>3348</v>
      </c>
      <c r="J90">
        <v>0</v>
      </c>
      <c r="K90">
        <f t="shared" si="5"/>
        <v>4087.6836852931897</v>
      </c>
      <c r="L90">
        <f>K90-B90</f>
        <v>1257.6836852931897</v>
      </c>
      <c r="M90">
        <f>ABS(K90-B90)</f>
        <v>1257.6836852931897</v>
      </c>
      <c r="N90" s="8">
        <f>M90/B90</f>
        <v>0.4444111962166748</v>
      </c>
      <c r="O90">
        <v>1240</v>
      </c>
      <c r="P90">
        <f t="shared" si="6"/>
        <v>22638.306335277415</v>
      </c>
      <c r="Q90">
        <f t="shared" si="7"/>
        <v>22320</v>
      </c>
      <c r="R90">
        <f t="shared" si="8"/>
        <v>1257.6836852931897</v>
      </c>
      <c r="S90">
        <f t="shared" si="9"/>
        <v>1581768.2522526591</v>
      </c>
    </row>
    <row r="91" spans="1:19" x14ac:dyDescent="0.35">
      <c r="A91" s="1">
        <v>41005</v>
      </c>
      <c r="B91">
        <v>3316</v>
      </c>
      <c r="C91">
        <v>2830</v>
      </c>
      <c r="D91">
        <v>0</v>
      </c>
      <c r="E91">
        <v>0</v>
      </c>
      <c r="F91">
        <v>0</v>
      </c>
      <c r="G91">
        <v>1</v>
      </c>
      <c r="H91">
        <v>2853</v>
      </c>
      <c r="I91">
        <v>4623</v>
      </c>
      <c r="J91">
        <v>0</v>
      </c>
      <c r="K91">
        <f t="shared" si="5"/>
        <v>4088.6101934948142</v>
      </c>
      <c r="L91">
        <f>K91-B91</f>
        <v>772.61019349481421</v>
      </c>
      <c r="M91">
        <f>ABS(K91-B91)</f>
        <v>772.61019349481421</v>
      </c>
      <c r="N91" s="8">
        <f>M91/B91</f>
        <v>0.23299463012509475</v>
      </c>
      <c r="O91">
        <v>1041</v>
      </c>
      <c r="P91">
        <f t="shared" si="6"/>
        <v>13906.983482906657</v>
      </c>
      <c r="Q91">
        <f t="shared" si="7"/>
        <v>18738</v>
      </c>
      <c r="R91">
        <f t="shared" si="8"/>
        <v>772.61019349481421</v>
      </c>
      <c r="S91">
        <f t="shared" si="9"/>
        <v>596926.51109209424</v>
      </c>
    </row>
    <row r="92" spans="1:19" x14ac:dyDescent="0.35">
      <c r="A92" s="1">
        <v>41006</v>
      </c>
      <c r="B92">
        <v>3348</v>
      </c>
      <c r="C92">
        <v>3316</v>
      </c>
      <c r="D92">
        <v>1</v>
      </c>
      <c r="E92">
        <v>0</v>
      </c>
      <c r="F92">
        <v>0</v>
      </c>
      <c r="G92">
        <v>0</v>
      </c>
      <c r="H92">
        <v>2950.6666666666665</v>
      </c>
      <c r="I92">
        <v>4037</v>
      </c>
      <c r="J92">
        <v>0</v>
      </c>
      <c r="K92">
        <f t="shared" si="5"/>
        <v>4190.9903218571744</v>
      </c>
      <c r="L92">
        <f>K92-B92</f>
        <v>842.99032185717442</v>
      </c>
      <c r="M92">
        <f>ABS(K92-B92)</f>
        <v>842.99032185717442</v>
      </c>
      <c r="N92" s="8">
        <f>M92/B92</f>
        <v>0.25178922397167697</v>
      </c>
      <c r="O92">
        <v>1204</v>
      </c>
      <c r="P92">
        <f t="shared" si="6"/>
        <v>15173.82579342914</v>
      </c>
      <c r="Q92">
        <f t="shared" si="7"/>
        <v>21672</v>
      </c>
      <c r="R92">
        <f t="shared" si="8"/>
        <v>842.99032185717442</v>
      </c>
      <c r="S92">
        <f t="shared" si="9"/>
        <v>710632.68274486251</v>
      </c>
    </row>
    <row r="93" spans="1:19" x14ac:dyDescent="0.35">
      <c r="A93" s="1">
        <v>41007</v>
      </c>
      <c r="B93">
        <v>4428</v>
      </c>
      <c r="C93">
        <v>3348</v>
      </c>
      <c r="D93">
        <v>1</v>
      </c>
      <c r="E93">
        <v>0</v>
      </c>
      <c r="F93">
        <v>0</v>
      </c>
      <c r="G93">
        <v>0</v>
      </c>
      <c r="H93">
        <v>3164.6666666666665</v>
      </c>
      <c r="I93">
        <v>4088</v>
      </c>
      <c r="J93">
        <v>0</v>
      </c>
      <c r="K93">
        <f t="shared" si="5"/>
        <v>4326.6947045515062</v>
      </c>
      <c r="L93">
        <f>K93-B93</f>
        <v>-101.30529544849378</v>
      </c>
      <c r="M93">
        <f>ABS(K93-B93)</f>
        <v>101.30529544849378</v>
      </c>
      <c r="N93" s="8">
        <f>M93/B93</f>
        <v>2.2878341338864901E-2</v>
      </c>
      <c r="O93">
        <v>892</v>
      </c>
      <c r="P93">
        <f t="shared" si="6"/>
        <v>7293.9812722915522</v>
      </c>
      <c r="Q93">
        <f t="shared" si="7"/>
        <v>16056</v>
      </c>
      <c r="R93">
        <f t="shared" si="8"/>
        <v>-202.61059089698756</v>
      </c>
      <c r="S93">
        <f t="shared" si="9"/>
        <v>41051.051543626461</v>
      </c>
    </row>
    <row r="94" spans="1:19" x14ac:dyDescent="0.35">
      <c r="A94" s="1">
        <v>41008</v>
      </c>
      <c r="B94">
        <v>4628.5</v>
      </c>
      <c r="C94">
        <v>4428</v>
      </c>
      <c r="D94">
        <v>0</v>
      </c>
      <c r="E94">
        <v>1</v>
      </c>
      <c r="F94">
        <v>0</v>
      </c>
      <c r="G94">
        <v>0</v>
      </c>
      <c r="H94">
        <v>3697.3333333333335</v>
      </c>
      <c r="I94">
        <v>4628.5</v>
      </c>
      <c r="J94">
        <v>0</v>
      </c>
      <c r="K94">
        <f t="shared" si="5"/>
        <v>4016.8209528244929</v>
      </c>
      <c r="L94">
        <f>K94-B94</f>
        <v>-611.67904717550709</v>
      </c>
      <c r="M94">
        <f>ABS(K94-B94)</f>
        <v>611.67904717550709</v>
      </c>
      <c r="N94" s="8">
        <f>M94/B94</f>
        <v>0.1321549199903872</v>
      </c>
      <c r="O94">
        <v>1213</v>
      </c>
      <c r="P94">
        <f t="shared" si="6"/>
        <v>44040.891396636507</v>
      </c>
      <c r="Q94">
        <f t="shared" si="7"/>
        <v>21834</v>
      </c>
      <c r="R94">
        <f t="shared" si="8"/>
        <v>-1223.3580943510142</v>
      </c>
      <c r="S94">
        <f t="shared" si="9"/>
        <v>1496605.0270141449</v>
      </c>
    </row>
    <row r="95" spans="1:19" x14ac:dyDescent="0.35">
      <c r="A95" s="1">
        <v>41009</v>
      </c>
      <c r="B95">
        <v>2712</v>
      </c>
      <c r="C95">
        <v>4628.5</v>
      </c>
      <c r="D95">
        <v>0</v>
      </c>
      <c r="E95">
        <v>0</v>
      </c>
      <c r="F95">
        <v>0</v>
      </c>
      <c r="G95">
        <v>0</v>
      </c>
      <c r="H95">
        <v>4134.833333333333</v>
      </c>
      <c r="I95">
        <v>3023</v>
      </c>
      <c r="J95">
        <v>0</v>
      </c>
      <c r="K95">
        <f t="shared" si="5"/>
        <v>3834.2312156642615</v>
      </c>
      <c r="L95">
        <f>K95-B95</f>
        <v>1122.2312156642615</v>
      </c>
      <c r="M95">
        <f>ABS(K95-B95)</f>
        <v>1122.2312156642615</v>
      </c>
      <c r="N95" s="8">
        <f>M95/B95</f>
        <v>0.41380207067266278</v>
      </c>
      <c r="O95">
        <v>1313</v>
      </c>
      <c r="P95">
        <f t="shared" si="6"/>
        <v>20200.161881956708</v>
      </c>
      <c r="Q95">
        <f t="shared" si="7"/>
        <v>23634</v>
      </c>
      <c r="R95">
        <f t="shared" si="8"/>
        <v>1122.2312156642615</v>
      </c>
      <c r="S95">
        <f t="shared" si="9"/>
        <v>1259402.9014112863</v>
      </c>
    </row>
    <row r="96" spans="1:19" x14ac:dyDescent="0.35">
      <c r="A96" s="1">
        <v>41010</v>
      </c>
      <c r="B96">
        <v>3136</v>
      </c>
      <c r="C96">
        <v>2712</v>
      </c>
      <c r="D96">
        <v>0</v>
      </c>
      <c r="E96">
        <v>0</v>
      </c>
      <c r="F96">
        <v>0</v>
      </c>
      <c r="G96">
        <v>0</v>
      </c>
      <c r="H96">
        <v>3922.8333333333335</v>
      </c>
      <c r="I96">
        <v>2706</v>
      </c>
      <c r="J96">
        <v>0</v>
      </c>
      <c r="K96">
        <f t="shared" si="5"/>
        <v>3418.1194969020376</v>
      </c>
      <c r="L96">
        <f>K96-B96</f>
        <v>282.11949690203755</v>
      </c>
      <c r="M96">
        <f>ABS(K96-B96)</f>
        <v>282.11949690203755</v>
      </c>
      <c r="N96" s="8">
        <f>M96/B96</f>
        <v>8.9961574267231365E-2</v>
      </c>
      <c r="O96">
        <v>818</v>
      </c>
      <c r="P96">
        <f t="shared" si="6"/>
        <v>5078.150944236676</v>
      </c>
      <c r="Q96">
        <f t="shared" si="7"/>
        <v>14724</v>
      </c>
      <c r="R96">
        <f t="shared" si="8"/>
        <v>282.11949690203755</v>
      </c>
      <c r="S96">
        <f t="shared" si="9"/>
        <v>79591.410532258771</v>
      </c>
    </row>
    <row r="97" spans="1:19" x14ac:dyDescent="0.35">
      <c r="A97" s="1">
        <v>41011</v>
      </c>
      <c r="B97">
        <v>3088</v>
      </c>
      <c r="C97">
        <v>3136</v>
      </c>
      <c r="D97">
        <v>0</v>
      </c>
      <c r="E97">
        <v>0</v>
      </c>
      <c r="F97">
        <v>1</v>
      </c>
      <c r="G97">
        <v>0</v>
      </c>
      <c r="H97">
        <v>3492.1666666666665</v>
      </c>
      <c r="I97">
        <v>2830</v>
      </c>
      <c r="J97">
        <v>0</v>
      </c>
      <c r="K97">
        <f t="shared" si="5"/>
        <v>4013.0538379913</v>
      </c>
      <c r="L97">
        <f>K97-B97</f>
        <v>925.05383799130004</v>
      </c>
      <c r="M97">
        <f>ABS(K97-B97)</f>
        <v>925.05383799130004</v>
      </c>
      <c r="N97" s="8">
        <f>M97/B97</f>
        <v>0.29956406670702723</v>
      </c>
      <c r="O97">
        <v>888</v>
      </c>
      <c r="P97">
        <f t="shared" si="6"/>
        <v>16650.9690838434</v>
      </c>
      <c r="Q97">
        <f t="shared" si="7"/>
        <v>15984</v>
      </c>
      <c r="R97">
        <f t="shared" si="8"/>
        <v>925.05383799130004</v>
      </c>
      <c r="S97">
        <f t="shared" si="9"/>
        <v>855724.60318243434</v>
      </c>
    </row>
    <row r="98" spans="1:19" x14ac:dyDescent="0.35">
      <c r="A98" s="1">
        <v>41012</v>
      </c>
      <c r="B98">
        <v>3198</v>
      </c>
      <c r="C98">
        <v>3088</v>
      </c>
      <c r="D98">
        <v>0</v>
      </c>
      <c r="E98">
        <v>0</v>
      </c>
      <c r="F98">
        <v>0</v>
      </c>
      <c r="G98">
        <v>1</v>
      </c>
      <c r="H98">
        <v>2978.6666666666665</v>
      </c>
      <c r="I98">
        <v>3316</v>
      </c>
      <c r="J98">
        <v>0</v>
      </c>
      <c r="K98">
        <f t="shared" si="5"/>
        <v>3823.3027367757481</v>
      </c>
      <c r="L98">
        <f>K98-B98</f>
        <v>625.30273677574814</v>
      </c>
      <c r="M98">
        <f>ABS(K98-B98)</f>
        <v>625.30273677574814</v>
      </c>
      <c r="N98" s="8">
        <f>M98/B98</f>
        <v>0.19552931106183494</v>
      </c>
      <c r="O98">
        <v>1039</v>
      </c>
      <c r="P98">
        <f t="shared" si="6"/>
        <v>11255.449261963466</v>
      </c>
      <c r="Q98">
        <f t="shared" si="7"/>
        <v>18702</v>
      </c>
      <c r="R98">
        <f t="shared" si="8"/>
        <v>625.30273677574814</v>
      </c>
      <c r="S98">
        <f t="shared" si="9"/>
        <v>391003.51261924056</v>
      </c>
    </row>
    <row r="99" spans="1:19" x14ac:dyDescent="0.35">
      <c r="A99" s="1">
        <v>41013</v>
      </c>
      <c r="B99">
        <v>3595</v>
      </c>
      <c r="C99">
        <v>3198</v>
      </c>
      <c r="D99">
        <v>1</v>
      </c>
      <c r="E99">
        <v>0</v>
      </c>
      <c r="F99">
        <v>0</v>
      </c>
      <c r="G99">
        <v>0</v>
      </c>
      <c r="H99">
        <v>3140.6666666666665</v>
      </c>
      <c r="I99">
        <v>3348</v>
      </c>
      <c r="J99">
        <v>0</v>
      </c>
      <c r="K99">
        <f t="shared" si="5"/>
        <v>4091.390360053369</v>
      </c>
      <c r="L99">
        <f>K99-B99</f>
        <v>496.39036005336902</v>
      </c>
      <c r="M99">
        <f>ABS(K99-B99)</f>
        <v>496.39036005336902</v>
      </c>
      <c r="N99" s="8">
        <f>M99/B99</f>
        <v>0.13807798610663952</v>
      </c>
      <c r="O99">
        <v>922</v>
      </c>
      <c r="P99">
        <f t="shared" si="6"/>
        <v>8935.0264809606415</v>
      </c>
      <c r="Q99">
        <f t="shared" si="7"/>
        <v>16596</v>
      </c>
      <c r="R99">
        <f t="shared" si="8"/>
        <v>496.39036005336902</v>
      </c>
      <c r="S99">
        <f t="shared" si="9"/>
        <v>246403.38955391332</v>
      </c>
    </row>
    <row r="100" spans="1:19" x14ac:dyDescent="0.35">
      <c r="A100" s="1">
        <v>41014</v>
      </c>
      <c r="B100">
        <v>3953</v>
      </c>
      <c r="C100">
        <v>3595</v>
      </c>
      <c r="D100">
        <v>1</v>
      </c>
      <c r="E100">
        <v>0</v>
      </c>
      <c r="F100">
        <v>0</v>
      </c>
      <c r="G100">
        <v>0</v>
      </c>
      <c r="H100">
        <v>3293.6666666666665</v>
      </c>
      <c r="I100">
        <v>4428</v>
      </c>
      <c r="J100">
        <v>0</v>
      </c>
      <c r="K100">
        <f t="shared" si="5"/>
        <v>4519.4853686711112</v>
      </c>
      <c r="L100">
        <f>K100-B100</f>
        <v>566.48536867111125</v>
      </c>
      <c r="M100">
        <f>ABS(K100-B100)</f>
        <v>566.48536867111125</v>
      </c>
      <c r="N100" s="8">
        <f>M100/B100</f>
        <v>0.14330517800938813</v>
      </c>
      <c r="O100">
        <v>743</v>
      </c>
      <c r="P100">
        <f t="shared" si="6"/>
        <v>10196.736636080002</v>
      </c>
      <c r="Q100">
        <f t="shared" si="7"/>
        <v>13374</v>
      </c>
      <c r="R100">
        <f t="shared" si="8"/>
        <v>566.48536867111125</v>
      </c>
      <c r="S100">
        <f t="shared" si="9"/>
        <v>320905.67291844485</v>
      </c>
    </row>
    <row r="101" spans="1:19" x14ac:dyDescent="0.35">
      <c r="A101" s="1">
        <v>41015</v>
      </c>
      <c r="B101">
        <v>4628.5</v>
      </c>
      <c r="C101">
        <v>3953</v>
      </c>
      <c r="D101">
        <v>0</v>
      </c>
      <c r="E101">
        <v>1</v>
      </c>
      <c r="F101">
        <v>0</v>
      </c>
      <c r="G101">
        <v>0</v>
      </c>
      <c r="H101">
        <v>3582</v>
      </c>
      <c r="I101">
        <v>4628.5</v>
      </c>
      <c r="J101">
        <v>0</v>
      </c>
      <c r="K101">
        <f t="shared" si="5"/>
        <v>3900.8855375941189</v>
      </c>
      <c r="L101">
        <f>K101-B101</f>
        <v>-727.61446240588111</v>
      </c>
      <c r="M101">
        <f>ABS(K101-B101)</f>
        <v>727.61446240588111</v>
      </c>
      <c r="N101" s="8">
        <f>M101/B101</f>
        <v>0.1572030814315396</v>
      </c>
      <c r="O101">
        <v>1235</v>
      </c>
      <c r="P101">
        <f t="shared" si="6"/>
        <v>52388.241293223444</v>
      </c>
      <c r="Q101">
        <f t="shared" si="7"/>
        <v>22230</v>
      </c>
      <c r="R101">
        <f t="shared" si="8"/>
        <v>-1455.2289248117622</v>
      </c>
      <c r="S101">
        <f t="shared" si="9"/>
        <v>2117691.2236087974</v>
      </c>
    </row>
    <row r="102" spans="1:19" x14ac:dyDescent="0.35">
      <c r="A102" s="1">
        <v>41016</v>
      </c>
      <c r="B102">
        <v>2900</v>
      </c>
      <c r="C102">
        <v>4628.5</v>
      </c>
      <c r="D102">
        <v>0</v>
      </c>
      <c r="E102">
        <v>0</v>
      </c>
      <c r="F102">
        <v>0</v>
      </c>
      <c r="G102">
        <v>0</v>
      </c>
      <c r="H102">
        <v>4058.8333333333335</v>
      </c>
      <c r="I102">
        <v>2712</v>
      </c>
      <c r="J102">
        <v>0</v>
      </c>
      <c r="K102">
        <f t="shared" si="5"/>
        <v>3705.9364956325148</v>
      </c>
      <c r="L102">
        <f>K102-B102</f>
        <v>805.93649563251483</v>
      </c>
      <c r="M102">
        <f>ABS(K102-B102)</f>
        <v>805.93649563251483</v>
      </c>
      <c r="N102" s="8">
        <f>M102/B102</f>
        <v>0.27790913642500509</v>
      </c>
      <c r="O102">
        <v>845</v>
      </c>
      <c r="P102">
        <f t="shared" si="6"/>
        <v>14506.856921385268</v>
      </c>
      <c r="Q102">
        <f t="shared" si="7"/>
        <v>15210</v>
      </c>
      <c r="R102">
        <f t="shared" si="8"/>
        <v>805.93649563251483</v>
      </c>
      <c r="S102">
        <f t="shared" si="9"/>
        <v>649533.63499241858</v>
      </c>
    </row>
    <row r="103" spans="1:19" x14ac:dyDescent="0.35">
      <c r="A103" s="1">
        <v>41017</v>
      </c>
      <c r="B103">
        <v>2827</v>
      </c>
      <c r="C103">
        <v>2900</v>
      </c>
      <c r="D103">
        <v>0</v>
      </c>
      <c r="E103">
        <v>0</v>
      </c>
      <c r="F103">
        <v>0</v>
      </c>
      <c r="G103">
        <v>0</v>
      </c>
      <c r="H103">
        <v>3827.1666666666665</v>
      </c>
      <c r="I103">
        <v>3136</v>
      </c>
      <c r="J103">
        <v>0</v>
      </c>
      <c r="K103">
        <f t="shared" si="5"/>
        <v>3505.513027002738</v>
      </c>
      <c r="L103">
        <f>K103-B103</f>
        <v>678.513027002738</v>
      </c>
      <c r="M103">
        <f>ABS(K103-B103)</f>
        <v>678.513027002738</v>
      </c>
      <c r="N103" s="8">
        <f>M103/B103</f>
        <v>0.24001168270348</v>
      </c>
      <c r="O103">
        <v>876</v>
      </c>
      <c r="P103">
        <f t="shared" si="6"/>
        <v>12213.234486049285</v>
      </c>
      <c r="Q103">
        <f t="shared" si="7"/>
        <v>15768</v>
      </c>
      <c r="R103">
        <f t="shared" si="8"/>
        <v>678.513027002738</v>
      </c>
      <c r="S103">
        <f t="shared" si="9"/>
        <v>460379.92781241826</v>
      </c>
    </row>
    <row r="104" spans="1:19" x14ac:dyDescent="0.35">
      <c r="A104" s="1">
        <v>41018</v>
      </c>
      <c r="B104">
        <v>3146</v>
      </c>
      <c r="C104">
        <v>2827</v>
      </c>
      <c r="D104">
        <v>0</v>
      </c>
      <c r="E104">
        <v>0</v>
      </c>
      <c r="F104">
        <v>1</v>
      </c>
      <c r="G104">
        <v>0</v>
      </c>
      <c r="H104">
        <v>3451.8333333333335</v>
      </c>
      <c r="I104">
        <v>3088</v>
      </c>
      <c r="J104">
        <v>0</v>
      </c>
      <c r="K104">
        <f t="shared" si="5"/>
        <v>4028.4295138548937</v>
      </c>
      <c r="L104">
        <f>K104-B104</f>
        <v>882.42951385489368</v>
      </c>
      <c r="M104">
        <f>ABS(K104-B104)</f>
        <v>882.42951385489368</v>
      </c>
      <c r="N104" s="8">
        <f>M104/B104</f>
        <v>0.28049253460104695</v>
      </c>
      <c r="O104">
        <v>605</v>
      </c>
      <c r="P104">
        <f t="shared" si="6"/>
        <v>15883.731249388085</v>
      </c>
      <c r="Q104">
        <f t="shared" si="7"/>
        <v>10890</v>
      </c>
      <c r="R104">
        <f t="shared" si="8"/>
        <v>882.42951385489368</v>
      </c>
      <c r="S104">
        <f t="shared" si="9"/>
        <v>778681.84692218399</v>
      </c>
    </row>
    <row r="105" spans="1:19" x14ac:dyDescent="0.35">
      <c r="A105" s="1">
        <v>41019</v>
      </c>
      <c r="B105">
        <v>3377</v>
      </c>
      <c r="C105">
        <v>3146</v>
      </c>
      <c r="D105">
        <v>0</v>
      </c>
      <c r="E105">
        <v>0</v>
      </c>
      <c r="F105">
        <v>0</v>
      </c>
      <c r="G105">
        <v>1</v>
      </c>
      <c r="H105">
        <v>2957.6666666666665</v>
      </c>
      <c r="I105">
        <v>3198</v>
      </c>
      <c r="J105">
        <v>0</v>
      </c>
      <c r="K105">
        <f t="shared" si="5"/>
        <v>3785.3364491913808</v>
      </c>
      <c r="L105">
        <f>K105-B105</f>
        <v>408.33644919138078</v>
      </c>
      <c r="M105">
        <f>ABS(K105-B105)</f>
        <v>408.33644919138078</v>
      </c>
      <c r="N105" s="8">
        <f>M105/B105</f>
        <v>0.12091692306525934</v>
      </c>
      <c r="O105">
        <v>838</v>
      </c>
      <c r="P105">
        <f t="shared" si="6"/>
        <v>7350.056085444854</v>
      </c>
      <c r="Q105">
        <f t="shared" si="7"/>
        <v>15084</v>
      </c>
      <c r="R105">
        <f t="shared" si="8"/>
        <v>408.33644919138078</v>
      </c>
      <c r="S105">
        <f t="shared" si="9"/>
        <v>166738.65573822509</v>
      </c>
    </row>
    <row r="106" spans="1:19" x14ac:dyDescent="0.35">
      <c r="A106" s="1">
        <v>41020</v>
      </c>
      <c r="B106">
        <v>3394</v>
      </c>
      <c r="C106">
        <v>3377</v>
      </c>
      <c r="D106">
        <v>1</v>
      </c>
      <c r="E106">
        <v>0</v>
      </c>
      <c r="F106">
        <v>0</v>
      </c>
      <c r="G106">
        <v>0</v>
      </c>
      <c r="H106">
        <v>3116.6666666666665</v>
      </c>
      <c r="I106">
        <v>3595</v>
      </c>
      <c r="J106">
        <v>0</v>
      </c>
      <c r="K106">
        <f t="shared" si="5"/>
        <v>4166.4835818797619</v>
      </c>
      <c r="L106">
        <f>K106-B106</f>
        <v>772.48358187976191</v>
      </c>
      <c r="M106">
        <f>ABS(K106-B106)</f>
        <v>772.48358187976191</v>
      </c>
      <c r="N106" s="8">
        <f>M106/B106</f>
        <v>0.22760270532697757</v>
      </c>
      <c r="O106">
        <v>970</v>
      </c>
      <c r="P106">
        <f t="shared" si="6"/>
        <v>13904.704473835714</v>
      </c>
      <c r="Q106">
        <f t="shared" si="7"/>
        <v>17460</v>
      </c>
      <c r="R106">
        <f t="shared" si="8"/>
        <v>772.48358187976191</v>
      </c>
      <c r="S106">
        <f t="shared" si="9"/>
        <v>596730.8842737868</v>
      </c>
    </row>
    <row r="107" spans="1:19" x14ac:dyDescent="0.35">
      <c r="A107" s="1">
        <v>41021</v>
      </c>
      <c r="B107">
        <v>3905</v>
      </c>
      <c r="C107">
        <v>3394</v>
      </c>
      <c r="D107">
        <v>1</v>
      </c>
      <c r="E107">
        <v>0</v>
      </c>
      <c r="F107">
        <v>0</v>
      </c>
      <c r="G107">
        <v>0</v>
      </c>
      <c r="H107">
        <v>3305.6666666666665</v>
      </c>
      <c r="I107">
        <v>3953</v>
      </c>
      <c r="J107">
        <v>0</v>
      </c>
      <c r="K107">
        <f t="shared" si="5"/>
        <v>4372.0212983571173</v>
      </c>
      <c r="L107">
        <f>K107-B107</f>
        <v>467.0212983571173</v>
      </c>
      <c r="M107">
        <f>ABS(K107-B107)</f>
        <v>467.0212983571173</v>
      </c>
      <c r="N107" s="8">
        <f>M107/B107</f>
        <v>0.11959572301078548</v>
      </c>
      <c r="O107">
        <v>980</v>
      </c>
      <c r="P107">
        <f t="shared" si="6"/>
        <v>8406.3833704281114</v>
      </c>
      <c r="Q107">
        <f t="shared" si="7"/>
        <v>17640</v>
      </c>
      <c r="R107">
        <f t="shared" si="8"/>
        <v>467.0212983571173</v>
      </c>
      <c r="S107">
        <f t="shared" si="9"/>
        <v>218108.89311916757</v>
      </c>
    </row>
    <row r="108" spans="1:19" x14ac:dyDescent="0.35">
      <c r="A108" s="1">
        <v>41022</v>
      </c>
      <c r="B108">
        <v>4628.5</v>
      </c>
      <c r="C108">
        <v>3905</v>
      </c>
      <c r="D108">
        <v>0</v>
      </c>
      <c r="E108">
        <v>1</v>
      </c>
      <c r="F108">
        <v>0</v>
      </c>
      <c r="G108">
        <v>0</v>
      </c>
      <c r="H108">
        <v>3558.6666666666665</v>
      </c>
      <c r="I108">
        <v>4628.5</v>
      </c>
      <c r="J108">
        <v>0</v>
      </c>
      <c r="K108">
        <f t="shared" si="5"/>
        <v>3882.7296511202526</v>
      </c>
      <c r="L108">
        <f>K108-B108</f>
        <v>-745.77034887974742</v>
      </c>
      <c r="M108">
        <f>ABS(K108-B108)</f>
        <v>745.77034887974742</v>
      </c>
      <c r="N108" s="8">
        <f>M108/B108</f>
        <v>0.16112571003127307</v>
      </c>
      <c r="O108">
        <v>1058</v>
      </c>
      <c r="P108">
        <f t="shared" si="6"/>
        <v>53695.46511934181</v>
      </c>
      <c r="Q108">
        <f t="shared" si="7"/>
        <v>19044</v>
      </c>
      <c r="R108">
        <f t="shared" si="8"/>
        <v>-1491.5406977594948</v>
      </c>
      <c r="S108">
        <f t="shared" si="9"/>
        <v>2224693.6530728806</v>
      </c>
    </row>
    <row r="109" spans="1:19" x14ac:dyDescent="0.35">
      <c r="A109" s="1">
        <v>41023</v>
      </c>
      <c r="B109">
        <v>2751</v>
      </c>
      <c r="C109">
        <v>4628.5</v>
      </c>
      <c r="D109">
        <v>0</v>
      </c>
      <c r="E109">
        <v>0</v>
      </c>
      <c r="F109">
        <v>0</v>
      </c>
      <c r="G109">
        <v>0</v>
      </c>
      <c r="H109">
        <v>3975.8333333333335</v>
      </c>
      <c r="I109">
        <v>2900</v>
      </c>
      <c r="J109">
        <v>0</v>
      </c>
      <c r="K109">
        <f t="shared" si="5"/>
        <v>3712.3841189161417</v>
      </c>
      <c r="L109">
        <f>K109-B109</f>
        <v>961.38411891614169</v>
      </c>
      <c r="M109">
        <f>ABS(K109-B109)</f>
        <v>961.38411891614169</v>
      </c>
      <c r="N109" s="8">
        <f>M109/B109</f>
        <v>0.34946714609819762</v>
      </c>
      <c r="O109">
        <v>819</v>
      </c>
      <c r="P109">
        <f t="shared" si="6"/>
        <v>17304.914140490549</v>
      </c>
      <c r="Q109">
        <f t="shared" si="7"/>
        <v>14742</v>
      </c>
      <c r="R109">
        <f t="shared" si="8"/>
        <v>961.38411891614169</v>
      </c>
      <c r="S109">
        <f t="shared" si="9"/>
        <v>924259.4241041661</v>
      </c>
    </row>
    <row r="110" spans="1:19" x14ac:dyDescent="0.35">
      <c r="A110" s="1">
        <v>41024</v>
      </c>
      <c r="B110">
        <v>3050</v>
      </c>
      <c r="C110">
        <v>2751</v>
      </c>
      <c r="D110">
        <v>0</v>
      </c>
      <c r="E110">
        <v>0</v>
      </c>
      <c r="F110">
        <v>0</v>
      </c>
      <c r="G110">
        <v>0</v>
      </c>
      <c r="H110">
        <v>3761.5</v>
      </c>
      <c r="I110">
        <v>2827</v>
      </c>
      <c r="J110">
        <v>0</v>
      </c>
      <c r="K110">
        <f t="shared" si="5"/>
        <v>3367.0561093652241</v>
      </c>
      <c r="L110">
        <f>K110-B110</f>
        <v>317.05610936522407</v>
      </c>
      <c r="M110">
        <f>ABS(K110-B110)</f>
        <v>317.05610936522407</v>
      </c>
      <c r="N110" s="8">
        <f>M110/B110</f>
        <v>0.10395282274269642</v>
      </c>
      <c r="O110">
        <v>798</v>
      </c>
      <c r="P110">
        <f t="shared" si="6"/>
        <v>5707.0099685740333</v>
      </c>
      <c r="Q110">
        <f t="shared" si="7"/>
        <v>14364</v>
      </c>
      <c r="R110">
        <f t="shared" si="8"/>
        <v>317.05610936522407</v>
      </c>
      <c r="S110">
        <f t="shared" si="9"/>
        <v>100524.57648581293</v>
      </c>
    </row>
    <row r="111" spans="1:19" x14ac:dyDescent="0.35">
      <c r="A111" s="1">
        <v>41025</v>
      </c>
      <c r="B111">
        <v>3207</v>
      </c>
      <c r="C111">
        <v>3050</v>
      </c>
      <c r="D111">
        <v>0</v>
      </c>
      <c r="E111">
        <v>0</v>
      </c>
      <c r="F111">
        <v>1</v>
      </c>
      <c r="G111">
        <v>0</v>
      </c>
      <c r="H111">
        <v>3476.5</v>
      </c>
      <c r="I111">
        <v>3146</v>
      </c>
      <c r="J111">
        <v>0</v>
      </c>
      <c r="K111">
        <f t="shared" si="5"/>
        <v>4082.7115333276538</v>
      </c>
      <c r="L111">
        <f>K111-B111</f>
        <v>875.7115333276538</v>
      </c>
      <c r="M111">
        <f>ABS(K111-B111)</f>
        <v>875.7115333276538</v>
      </c>
      <c r="N111" s="8">
        <f>M111/B111</f>
        <v>0.27306252988077762</v>
      </c>
      <c r="O111">
        <v>772</v>
      </c>
      <c r="P111">
        <f t="shared" si="6"/>
        <v>15762.807599897769</v>
      </c>
      <c r="Q111">
        <f t="shared" si="7"/>
        <v>13896</v>
      </c>
      <c r="R111">
        <f t="shared" si="8"/>
        <v>875.7115333276538</v>
      </c>
      <c r="S111">
        <f t="shared" si="9"/>
        <v>766870.6896030705</v>
      </c>
    </row>
    <row r="112" spans="1:19" x14ac:dyDescent="0.35">
      <c r="A112" s="1">
        <v>41026</v>
      </c>
      <c r="B112">
        <v>3271</v>
      </c>
      <c r="C112">
        <v>3207</v>
      </c>
      <c r="D112">
        <v>0</v>
      </c>
      <c r="E112">
        <v>0</v>
      </c>
      <c r="F112">
        <v>0</v>
      </c>
      <c r="G112">
        <v>1</v>
      </c>
      <c r="H112">
        <v>3002.6666666666665</v>
      </c>
      <c r="I112">
        <v>3377</v>
      </c>
      <c r="J112">
        <v>0</v>
      </c>
      <c r="K112">
        <f t="shared" si="5"/>
        <v>3866.5921341807862</v>
      </c>
      <c r="L112">
        <f>K112-B112</f>
        <v>595.59213418078616</v>
      </c>
      <c r="M112">
        <f>ABS(K112-B112)</f>
        <v>595.59213418078616</v>
      </c>
      <c r="N112" s="8">
        <f>M112/B112</f>
        <v>0.18208258458599394</v>
      </c>
      <c r="O112">
        <v>1055</v>
      </c>
      <c r="P112">
        <f t="shared" si="6"/>
        <v>10720.658415254151</v>
      </c>
      <c r="Q112">
        <f t="shared" si="7"/>
        <v>18990</v>
      </c>
      <c r="R112">
        <f t="shared" si="8"/>
        <v>595.59213418078616</v>
      </c>
      <c r="S112">
        <f t="shared" si="9"/>
        <v>354729.99029802356</v>
      </c>
    </row>
    <row r="113" spans="1:19" x14ac:dyDescent="0.35">
      <c r="A113" s="1">
        <v>41027</v>
      </c>
      <c r="B113">
        <v>3536</v>
      </c>
      <c r="C113">
        <v>3271</v>
      </c>
      <c r="D113">
        <v>1</v>
      </c>
      <c r="E113">
        <v>0</v>
      </c>
      <c r="F113">
        <v>0</v>
      </c>
      <c r="G113">
        <v>0</v>
      </c>
      <c r="H113">
        <v>3176</v>
      </c>
      <c r="I113">
        <v>3394</v>
      </c>
      <c r="J113">
        <v>1</v>
      </c>
      <c r="K113">
        <f t="shared" si="5"/>
        <v>4388.918686453414</v>
      </c>
      <c r="L113">
        <f>K113-B113</f>
        <v>852.91868645341401</v>
      </c>
      <c r="M113">
        <f>ABS(K113-B113)</f>
        <v>852.91868645341401</v>
      </c>
      <c r="N113" s="8">
        <f>M113/B113</f>
        <v>0.2412100357617121</v>
      </c>
      <c r="O113">
        <v>945</v>
      </c>
      <c r="P113">
        <f t="shared" si="6"/>
        <v>15352.536356161452</v>
      </c>
      <c r="Q113">
        <f t="shared" si="7"/>
        <v>17010</v>
      </c>
      <c r="R113">
        <f t="shared" si="8"/>
        <v>852.91868645341401</v>
      </c>
      <c r="S113">
        <f t="shared" si="9"/>
        <v>727470.28570141713</v>
      </c>
    </row>
    <row r="114" spans="1:19" x14ac:dyDescent="0.35">
      <c r="A114" s="1">
        <v>41028</v>
      </c>
      <c r="B114">
        <v>3774</v>
      </c>
      <c r="C114">
        <v>3536</v>
      </c>
      <c r="D114">
        <v>1</v>
      </c>
      <c r="E114">
        <v>0</v>
      </c>
      <c r="F114">
        <v>0</v>
      </c>
      <c r="G114">
        <v>0</v>
      </c>
      <c r="H114">
        <v>3338</v>
      </c>
      <c r="I114">
        <v>3905</v>
      </c>
      <c r="J114">
        <v>1</v>
      </c>
      <c r="K114">
        <f t="shared" si="5"/>
        <v>4649.3878496288589</v>
      </c>
      <c r="L114">
        <f>K114-B114</f>
        <v>875.38784962885893</v>
      </c>
      <c r="M114">
        <f>ABS(K114-B114)</f>
        <v>875.38784962885893</v>
      </c>
      <c r="N114" s="8">
        <f>M114/B114</f>
        <v>0.23195226540245334</v>
      </c>
      <c r="O114">
        <v>1056</v>
      </c>
      <c r="P114">
        <f t="shared" si="6"/>
        <v>15756.981293319461</v>
      </c>
      <c r="Q114">
        <f t="shared" si="7"/>
        <v>19008</v>
      </c>
      <c r="R114">
        <f t="shared" si="8"/>
        <v>875.38784962885893</v>
      </c>
      <c r="S114">
        <f t="shared" si="9"/>
        <v>766303.88727783773</v>
      </c>
    </row>
    <row r="115" spans="1:19" x14ac:dyDescent="0.35">
      <c r="A115" s="1">
        <v>41029</v>
      </c>
      <c r="B115">
        <v>2954</v>
      </c>
      <c r="C115">
        <v>3774</v>
      </c>
      <c r="D115">
        <v>0</v>
      </c>
      <c r="E115">
        <v>1</v>
      </c>
      <c r="F115">
        <v>0</v>
      </c>
      <c r="G115">
        <v>0</v>
      </c>
      <c r="H115">
        <v>3527</v>
      </c>
      <c r="I115">
        <v>4628.5</v>
      </c>
      <c r="J115">
        <v>1</v>
      </c>
      <c r="K115">
        <f t="shared" si="5"/>
        <v>4108.05717807156</v>
      </c>
      <c r="L115">
        <f>K115-B115</f>
        <v>1154.05717807156</v>
      </c>
      <c r="M115">
        <f>ABS(K115-B115)</f>
        <v>1154.05717807156</v>
      </c>
      <c r="N115" s="8">
        <f>M115/B115</f>
        <v>0.39067609277981041</v>
      </c>
      <c r="O115">
        <v>698</v>
      </c>
      <c r="P115">
        <f t="shared" si="6"/>
        <v>20773.02920528808</v>
      </c>
      <c r="Q115">
        <f t="shared" si="7"/>
        <v>12564</v>
      </c>
      <c r="R115">
        <f t="shared" si="8"/>
        <v>1154.05717807156</v>
      </c>
      <c r="S115">
        <f t="shared" si="9"/>
        <v>1331847.9702584923</v>
      </c>
    </row>
    <row r="116" spans="1:19" x14ac:dyDescent="0.35">
      <c r="A116" s="1">
        <v>41030</v>
      </c>
      <c r="B116">
        <v>4732</v>
      </c>
      <c r="C116">
        <v>2954</v>
      </c>
      <c r="D116">
        <v>0</v>
      </c>
      <c r="E116">
        <v>0</v>
      </c>
      <c r="F116">
        <v>0</v>
      </c>
      <c r="G116">
        <v>0</v>
      </c>
      <c r="H116">
        <v>3421.3333333333335</v>
      </c>
      <c r="I116">
        <v>2751</v>
      </c>
      <c r="J116">
        <v>0</v>
      </c>
      <c r="K116">
        <f t="shared" si="5"/>
        <v>3180.7227940814723</v>
      </c>
      <c r="L116">
        <f>K116-B116</f>
        <v>-1551.2772059185277</v>
      </c>
      <c r="M116">
        <f>ABS(K116-B116)</f>
        <v>1551.2772059185277</v>
      </c>
      <c r="N116" s="8">
        <f>M116/B116</f>
        <v>0.32782696659309546</v>
      </c>
      <c r="O116">
        <v>701</v>
      </c>
      <c r="P116">
        <f t="shared" si="6"/>
        <v>111691.958826134</v>
      </c>
      <c r="Q116">
        <f t="shared" si="7"/>
        <v>12618</v>
      </c>
      <c r="R116">
        <f t="shared" si="8"/>
        <v>-3102.5544118370553</v>
      </c>
      <c r="S116">
        <f t="shared" si="9"/>
        <v>9625843.8784095757</v>
      </c>
    </row>
    <row r="117" spans="1:19" x14ac:dyDescent="0.35">
      <c r="A117" s="1">
        <v>41031</v>
      </c>
      <c r="B117">
        <v>4151</v>
      </c>
      <c r="C117">
        <v>4732</v>
      </c>
      <c r="D117">
        <v>0</v>
      </c>
      <c r="E117">
        <v>0</v>
      </c>
      <c r="F117">
        <v>0</v>
      </c>
      <c r="G117">
        <v>0</v>
      </c>
      <c r="H117">
        <v>3820</v>
      </c>
      <c r="I117">
        <v>3050</v>
      </c>
      <c r="J117">
        <v>0</v>
      </c>
      <c r="K117">
        <f t="shared" si="5"/>
        <v>3679.5151610037924</v>
      </c>
      <c r="L117">
        <f>K117-B117</f>
        <v>-471.4848389962076</v>
      </c>
      <c r="M117">
        <f>ABS(K117-B117)</f>
        <v>471.4848389962076</v>
      </c>
      <c r="N117" s="8">
        <f>M117/B117</f>
        <v>0.11358343507497172</v>
      </c>
      <c r="O117">
        <v>1152</v>
      </c>
      <c r="P117">
        <f t="shared" si="6"/>
        <v>33946.908407726951</v>
      </c>
      <c r="Q117">
        <f t="shared" si="7"/>
        <v>20736</v>
      </c>
      <c r="R117">
        <f t="shared" si="8"/>
        <v>-942.9696779924152</v>
      </c>
      <c r="S117">
        <f t="shared" si="9"/>
        <v>889191.81361311919</v>
      </c>
    </row>
    <row r="118" spans="1:19" x14ac:dyDescent="0.35">
      <c r="A118" s="1">
        <v>41032</v>
      </c>
      <c r="B118">
        <v>4833</v>
      </c>
      <c r="C118">
        <v>4151</v>
      </c>
      <c r="D118">
        <v>0</v>
      </c>
      <c r="E118">
        <v>0</v>
      </c>
      <c r="F118">
        <v>1</v>
      </c>
      <c r="G118">
        <v>0</v>
      </c>
      <c r="H118">
        <v>3945.6666666666665</v>
      </c>
      <c r="I118">
        <v>3207</v>
      </c>
      <c r="J118">
        <v>0</v>
      </c>
      <c r="K118">
        <f t="shared" si="5"/>
        <v>4479.6860803113177</v>
      </c>
      <c r="L118">
        <f>K118-B118</f>
        <v>-353.31391968868229</v>
      </c>
      <c r="M118">
        <f>ABS(K118-B118)</f>
        <v>353.31391968868229</v>
      </c>
      <c r="N118" s="8">
        <f>M118/B118</f>
        <v>7.3104473347544441E-2</v>
      </c>
      <c r="O118">
        <v>369</v>
      </c>
      <c r="P118">
        <f t="shared" si="6"/>
        <v>25438.602217585125</v>
      </c>
      <c r="Q118">
        <f t="shared" si="7"/>
        <v>6642</v>
      </c>
      <c r="R118">
        <f t="shared" si="8"/>
        <v>-706.62783937736458</v>
      </c>
      <c r="S118">
        <f t="shared" si="9"/>
        <v>499322.90338312258</v>
      </c>
    </row>
    <row r="119" spans="1:19" x14ac:dyDescent="0.35">
      <c r="A119" s="1">
        <v>41033</v>
      </c>
      <c r="B119">
        <v>4881</v>
      </c>
      <c r="C119">
        <v>4833</v>
      </c>
      <c r="D119">
        <v>0</v>
      </c>
      <c r="E119">
        <v>0</v>
      </c>
      <c r="F119">
        <v>0</v>
      </c>
      <c r="G119">
        <v>1</v>
      </c>
      <c r="H119">
        <v>4572</v>
      </c>
      <c r="I119">
        <v>3271</v>
      </c>
      <c r="J119">
        <v>0</v>
      </c>
      <c r="K119">
        <f t="shared" si="5"/>
        <v>4881.7234653505575</v>
      </c>
      <c r="L119">
        <f>K119-B119</f>
        <v>0.72346535055748973</v>
      </c>
      <c r="M119">
        <f>ABS(K119-B119)</f>
        <v>0.72346535055748973</v>
      </c>
      <c r="N119" s="8">
        <f>M119/B119</f>
        <v>1.4822072332667277E-4</v>
      </c>
      <c r="O119">
        <v>1188</v>
      </c>
      <c r="P119">
        <f t="shared" si="6"/>
        <v>13.022376310034815</v>
      </c>
      <c r="Q119">
        <f t="shared" si="7"/>
        <v>21384</v>
      </c>
      <c r="R119">
        <f t="shared" si="8"/>
        <v>0.72346535055748973</v>
      </c>
      <c r="S119">
        <f t="shared" si="9"/>
        <v>0.5234021134572715</v>
      </c>
    </row>
    <row r="120" spans="1:19" x14ac:dyDescent="0.35">
      <c r="A120" s="1">
        <v>41034</v>
      </c>
      <c r="B120">
        <v>4563</v>
      </c>
      <c r="C120">
        <v>4881</v>
      </c>
      <c r="D120">
        <v>1</v>
      </c>
      <c r="E120">
        <v>0</v>
      </c>
      <c r="F120">
        <v>0</v>
      </c>
      <c r="G120">
        <v>0</v>
      </c>
      <c r="H120">
        <v>4621.666666666667</v>
      </c>
      <c r="I120">
        <v>3536</v>
      </c>
      <c r="J120">
        <v>0</v>
      </c>
      <c r="K120">
        <f t="shared" si="5"/>
        <v>5145.7508229225796</v>
      </c>
      <c r="L120">
        <f>K120-B120</f>
        <v>582.75082292257957</v>
      </c>
      <c r="M120">
        <f>ABS(K120-B120)</f>
        <v>582.75082292257957</v>
      </c>
      <c r="N120" s="8">
        <f>M120/B120</f>
        <v>0.12771221190501414</v>
      </c>
      <c r="O120">
        <v>1440</v>
      </c>
      <c r="P120">
        <f t="shared" si="6"/>
        <v>10489.514812606432</v>
      </c>
      <c r="Q120">
        <f t="shared" si="7"/>
        <v>25920</v>
      </c>
      <c r="R120">
        <f t="shared" si="8"/>
        <v>582.75082292257957</v>
      </c>
      <c r="S120">
        <f t="shared" si="9"/>
        <v>339598.5216169437</v>
      </c>
    </row>
    <row r="121" spans="1:19" x14ac:dyDescent="0.35">
      <c r="A121" s="1">
        <v>41035</v>
      </c>
      <c r="B121">
        <v>5394</v>
      </c>
      <c r="C121">
        <v>4563</v>
      </c>
      <c r="D121">
        <v>1</v>
      </c>
      <c r="E121">
        <v>0</v>
      </c>
      <c r="F121">
        <v>0</v>
      </c>
      <c r="G121">
        <v>0</v>
      </c>
      <c r="H121">
        <v>4759</v>
      </c>
      <c r="I121">
        <v>3774</v>
      </c>
      <c r="J121">
        <v>0</v>
      </c>
      <c r="K121">
        <f t="shared" si="5"/>
        <v>5252.5562036330266</v>
      </c>
      <c r="L121">
        <f>K121-B121</f>
        <v>-141.4437963669734</v>
      </c>
      <c r="M121">
        <f>ABS(K121-B121)</f>
        <v>141.4437963669734</v>
      </c>
      <c r="N121" s="8">
        <f>M121/B121</f>
        <v>2.6222431658689916E-2</v>
      </c>
      <c r="O121">
        <v>1295</v>
      </c>
      <c r="P121">
        <f t="shared" si="6"/>
        <v>10183.953338422085</v>
      </c>
      <c r="Q121">
        <f t="shared" si="7"/>
        <v>23310</v>
      </c>
      <c r="R121">
        <f t="shared" si="8"/>
        <v>-282.8875927339468</v>
      </c>
      <c r="S121">
        <f t="shared" si="9"/>
        <v>80025.390122807352</v>
      </c>
    </row>
    <row r="122" spans="1:19" x14ac:dyDescent="0.35">
      <c r="A122" s="1">
        <v>41036</v>
      </c>
      <c r="B122">
        <v>4018</v>
      </c>
      <c r="C122">
        <v>5394</v>
      </c>
      <c r="D122">
        <v>0</v>
      </c>
      <c r="E122">
        <v>1</v>
      </c>
      <c r="F122">
        <v>0</v>
      </c>
      <c r="G122">
        <v>0</v>
      </c>
      <c r="H122">
        <v>4946</v>
      </c>
      <c r="I122">
        <v>2954</v>
      </c>
      <c r="J122">
        <v>0</v>
      </c>
      <c r="K122">
        <f t="shared" si="5"/>
        <v>4346.7331247616439</v>
      </c>
      <c r="L122">
        <f>K122-B122</f>
        <v>328.73312476164392</v>
      </c>
      <c r="M122">
        <f>ABS(K122-B122)</f>
        <v>328.73312476164392</v>
      </c>
      <c r="N122" s="8">
        <f>M122/B122</f>
        <v>8.181511318109605E-2</v>
      </c>
      <c r="O122">
        <v>913</v>
      </c>
      <c r="P122">
        <f t="shared" si="6"/>
        <v>5917.1962457095906</v>
      </c>
      <c r="Q122">
        <f t="shared" si="7"/>
        <v>16434</v>
      </c>
      <c r="R122">
        <f t="shared" si="8"/>
        <v>328.73312476164392</v>
      </c>
      <c r="S122">
        <f t="shared" si="9"/>
        <v>108065.46731555455</v>
      </c>
    </row>
    <row r="123" spans="1:19" x14ac:dyDescent="0.35">
      <c r="A123" s="1">
        <v>41037</v>
      </c>
      <c r="B123">
        <v>4112</v>
      </c>
      <c r="C123">
        <v>4018</v>
      </c>
      <c r="D123">
        <v>0</v>
      </c>
      <c r="E123">
        <v>0</v>
      </c>
      <c r="F123">
        <v>0</v>
      </c>
      <c r="G123">
        <v>0</v>
      </c>
      <c r="H123">
        <v>4658.333333333333</v>
      </c>
      <c r="I123">
        <v>4732</v>
      </c>
      <c r="J123">
        <v>0</v>
      </c>
      <c r="K123">
        <f t="shared" si="5"/>
        <v>4530.352621237852</v>
      </c>
      <c r="L123">
        <f>K123-B123</f>
        <v>418.35262123785196</v>
      </c>
      <c r="M123">
        <f>ABS(K123-B123)</f>
        <v>418.35262123785196</v>
      </c>
      <c r="N123" s="8">
        <f>M123/B123</f>
        <v>0.10173945069013909</v>
      </c>
      <c r="O123">
        <v>955</v>
      </c>
      <c r="P123">
        <f t="shared" si="6"/>
        <v>7530.3471822813353</v>
      </c>
      <c r="Q123">
        <f t="shared" si="7"/>
        <v>17190</v>
      </c>
      <c r="R123">
        <f t="shared" si="8"/>
        <v>418.35262123785196</v>
      </c>
      <c r="S123">
        <f t="shared" si="9"/>
        <v>175018.91569658162</v>
      </c>
    </row>
    <row r="124" spans="1:19" x14ac:dyDescent="0.35">
      <c r="A124" s="1">
        <v>41038</v>
      </c>
      <c r="B124">
        <v>4315</v>
      </c>
      <c r="C124">
        <v>4112</v>
      </c>
      <c r="D124">
        <v>0</v>
      </c>
      <c r="E124">
        <v>0</v>
      </c>
      <c r="F124">
        <v>0</v>
      </c>
      <c r="G124">
        <v>0</v>
      </c>
      <c r="H124">
        <v>4508</v>
      </c>
      <c r="I124">
        <v>4151</v>
      </c>
      <c r="J124">
        <v>0</v>
      </c>
      <c r="K124">
        <f t="shared" si="5"/>
        <v>4296.4269797394463</v>
      </c>
      <c r="L124">
        <f>K124-B124</f>
        <v>-18.573020260553676</v>
      </c>
      <c r="M124">
        <f>ABS(K124-B124)</f>
        <v>18.573020260553676</v>
      </c>
      <c r="N124" s="8">
        <f>M124/B124</f>
        <v>4.3042920650182333E-3</v>
      </c>
      <c r="O124">
        <v>902</v>
      </c>
      <c r="P124">
        <f t="shared" si="6"/>
        <v>1337.2574587598647</v>
      </c>
      <c r="Q124">
        <f t="shared" si="7"/>
        <v>16236</v>
      </c>
      <c r="R124">
        <f t="shared" si="8"/>
        <v>-37.146040521107352</v>
      </c>
      <c r="S124">
        <f t="shared" si="9"/>
        <v>1379.8283263957494</v>
      </c>
    </row>
    <row r="125" spans="1:19" x14ac:dyDescent="0.35">
      <c r="A125" s="1">
        <v>41039</v>
      </c>
      <c r="B125">
        <v>4869</v>
      </c>
      <c r="C125">
        <v>4315</v>
      </c>
      <c r="D125">
        <v>0</v>
      </c>
      <c r="E125">
        <v>0</v>
      </c>
      <c r="F125">
        <v>1</v>
      </c>
      <c r="G125">
        <v>0</v>
      </c>
      <c r="H125">
        <v>4148.333333333333</v>
      </c>
      <c r="I125">
        <v>4833</v>
      </c>
      <c r="J125">
        <v>0</v>
      </c>
      <c r="K125">
        <f t="shared" si="5"/>
        <v>5061.1568093604601</v>
      </c>
      <c r="L125">
        <f>K125-B125</f>
        <v>192.1568093604601</v>
      </c>
      <c r="M125">
        <f>ABS(K125-B125)</f>
        <v>192.1568093604601</v>
      </c>
      <c r="N125" s="8">
        <f>M125/B125</f>
        <v>3.9465354150844137E-2</v>
      </c>
      <c r="O125">
        <v>777</v>
      </c>
      <c r="P125">
        <f t="shared" si="6"/>
        <v>3458.8225684882818</v>
      </c>
      <c r="Q125">
        <f t="shared" si="7"/>
        <v>13986</v>
      </c>
      <c r="R125">
        <f t="shared" si="8"/>
        <v>192.1568093604601</v>
      </c>
      <c r="S125">
        <f t="shared" si="9"/>
        <v>36924.239383592205</v>
      </c>
    </row>
    <row r="126" spans="1:19" x14ac:dyDescent="0.35">
      <c r="A126" s="1">
        <v>41040</v>
      </c>
      <c r="B126">
        <v>4844</v>
      </c>
      <c r="C126">
        <v>4869</v>
      </c>
      <c r="D126">
        <v>0</v>
      </c>
      <c r="E126">
        <v>0</v>
      </c>
      <c r="F126">
        <v>0</v>
      </c>
      <c r="G126">
        <v>1</v>
      </c>
      <c r="H126">
        <v>4432</v>
      </c>
      <c r="I126">
        <v>4881</v>
      </c>
      <c r="J126">
        <v>0</v>
      </c>
      <c r="K126">
        <f t="shared" si="5"/>
        <v>5255.6797400767127</v>
      </c>
      <c r="L126">
        <f>K126-B126</f>
        <v>411.67974007671273</v>
      </c>
      <c r="M126">
        <f>ABS(K126-B126)</f>
        <v>411.67974007671273</v>
      </c>
      <c r="N126" s="8">
        <f>M126/B126</f>
        <v>8.4987559883714439E-2</v>
      </c>
      <c r="O126">
        <v>1476</v>
      </c>
      <c r="P126">
        <f t="shared" si="6"/>
        <v>7410.2353213808292</v>
      </c>
      <c r="Q126">
        <f t="shared" si="7"/>
        <v>26568</v>
      </c>
      <c r="R126">
        <f t="shared" si="8"/>
        <v>411.67974007671273</v>
      </c>
      <c r="S126">
        <f t="shared" si="9"/>
        <v>169480.20838962976</v>
      </c>
    </row>
    <row r="127" spans="1:19" x14ac:dyDescent="0.35">
      <c r="A127" s="1">
        <v>41041</v>
      </c>
      <c r="B127">
        <v>5278</v>
      </c>
      <c r="C127">
        <v>4844</v>
      </c>
      <c r="D127">
        <v>1</v>
      </c>
      <c r="E127">
        <v>0</v>
      </c>
      <c r="F127">
        <v>0</v>
      </c>
      <c r="G127">
        <v>0</v>
      </c>
      <c r="H127">
        <v>4676</v>
      </c>
      <c r="I127">
        <v>4563</v>
      </c>
      <c r="J127">
        <v>0</v>
      </c>
      <c r="K127">
        <f t="shared" si="5"/>
        <v>5456.8973409331866</v>
      </c>
      <c r="L127">
        <f>K127-B127</f>
        <v>178.89734093318657</v>
      </c>
      <c r="M127">
        <f>ABS(K127-B127)</f>
        <v>178.89734093318657</v>
      </c>
      <c r="N127" s="8">
        <f>M127/B127</f>
        <v>3.3894911127924698E-2</v>
      </c>
      <c r="O127">
        <v>891</v>
      </c>
      <c r="P127">
        <f t="shared" si="6"/>
        <v>3220.1521367973583</v>
      </c>
      <c r="Q127">
        <f t="shared" si="7"/>
        <v>16038</v>
      </c>
      <c r="R127">
        <f t="shared" si="8"/>
        <v>178.89734093318657</v>
      </c>
      <c r="S127">
        <f t="shared" si="9"/>
        <v>32004.25859296479</v>
      </c>
    </row>
    <row r="128" spans="1:19" x14ac:dyDescent="0.35">
      <c r="A128" s="1">
        <v>41042</v>
      </c>
      <c r="B128">
        <v>7177</v>
      </c>
      <c r="C128">
        <v>5278</v>
      </c>
      <c r="D128">
        <v>1</v>
      </c>
      <c r="E128">
        <v>0</v>
      </c>
      <c r="F128">
        <v>0</v>
      </c>
      <c r="G128">
        <v>0</v>
      </c>
      <c r="H128">
        <v>4997</v>
      </c>
      <c r="I128">
        <v>5394</v>
      </c>
      <c r="J128">
        <v>0</v>
      </c>
      <c r="K128">
        <f t="shared" si="5"/>
        <v>5912.5521318366418</v>
      </c>
      <c r="L128">
        <f>K128-B128</f>
        <v>-1264.4478681633582</v>
      </c>
      <c r="M128">
        <f>ABS(K128-B128)</f>
        <v>1264.4478681633582</v>
      </c>
      <c r="N128" s="8">
        <f>M128/B128</f>
        <v>0.17618055847336744</v>
      </c>
      <c r="O128">
        <v>545</v>
      </c>
      <c r="P128">
        <f t="shared" si="6"/>
        <v>91040.246507761796</v>
      </c>
      <c r="Q128">
        <f t="shared" si="7"/>
        <v>9810</v>
      </c>
      <c r="R128">
        <f t="shared" si="8"/>
        <v>-2528.8957363267164</v>
      </c>
      <c r="S128">
        <f t="shared" si="9"/>
        <v>6395313.6452114452</v>
      </c>
    </row>
    <row r="129" spans="1:19" x14ac:dyDescent="0.35">
      <c r="A129" s="1">
        <v>41043</v>
      </c>
      <c r="B129">
        <v>3609</v>
      </c>
      <c r="C129">
        <v>7177</v>
      </c>
      <c r="D129">
        <v>0</v>
      </c>
      <c r="E129">
        <v>1</v>
      </c>
      <c r="F129">
        <v>0</v>
      </c>
      <c r="G129">
        <v>0</v>
      </c>
      <c r="H129">
        <v>5766.333333333333</v>
      </c>
      <c r="I129">
        <v>4018</v>
      </c>
      <c r="J129">
        <v>0</v>
      </c>
      <c r="K129">
        <f t="shared" si="5"/>
        <v>5291.0966335393614</v>
      </c>
      <c r="L129">
        <f>K129-B129</f>
        <v>1682.0966335393614</v>
      </c>
      <c r="M129">
        <f>ABS(K129-B129)</f>
        <v>1682.0966335393614</v>
      </c>
      <c r="N129" s="8">
        <f>M129/B129</f>
        <v>0.46608385523395995</v>
      </c>
      <c r="O129">
        <v>1371</v>
      </c>
      <c r="P129">
        <f t="shared" si="6"/>
        <v>30277.739403708503</v>
      </c>
      <c r="Q129">
        <f t="shared" si="7"/>
        <v>24678</v>
      </c>
      <c r="R129">
        <f t="shared" si="8"/>
        <v>1682.0966335393614</v>
      </c>
      <c r="S129">
        <f t="shared" si="9"/>
        <v>2829449.0845644525</v>
      </c>
    </row>
    <row r="130" spans="1:19" x14ac:dyDescent="0.35">
      <c r="A130" s="1">
        <v>41044</v>
      </c>
      <c r="B130">
        <v>4596</v>
      </c>
      <c r="C130">
        <v>3609</v>
      </c>
      <c r="D130">
        <v>0</v>
      </c>
      <c r="E130">
        <v>0</v>
      </c>
      <c r="F130">
        <v>0</v>
      </c>
      <c r="G130">
        <v>0</v>
      </c>
      <c r="H130">
        <v>5354.666666666667</v>
      </c>
      <c r="I130">
        <v>4112</v>
      </c>
      <c r="J130">
        <v>0</v>
      </c>
      <c r="K130">
        <f t="shared" si="5"/>
        <v>4697.0808775767555</v>
      </c>
      <c r="L130">
        <f>K130-B130</f>
        <v>101.08087757675548</v>
      </c>
      <c r="M130">
        <f>ABS(K130-B130)</f>
        <v>101.08087757675548</v>
      </c>
      <c r="N130" s="8">
        <f>M130/B130</f>
        <v>2.1993228367440269E-2</v>
      </c>
      <c r="O130">
        <v>729</v>
      </c>
      <c r="P130">
        <f t="shared" si="6"/>
        <v>1819.4557963815987</v>
      </c>
      <c r="Q130">
        <f t="shared" si="7"/>
        <v>13122</v>
      </c>
      <c r="R130">
        <f t="shared" si="8"/>
        <v>101.08087757675548</v>
      </c>
      <c r="S130">
        <f t="shared" si="9"/>
        <v>10217.343811687029</v>
      </c>
    </row>
    <row r="131" spans="1:19" x14ac:dyDescent="0.35">
      <c r="A131" s="1">
        <v>41045</v>
      </c>
      <c r="B131">
        <v>4910</v>
      </c>
      <c r="C131">
        <v>4596</v>
      </c>
      <c r="D131">
        <v>0</v>
      </c>
      <c r="E131">
        <v>0</v>
      </c>
      <c r="F131">
        <v>0</v>
      </c>
      <c r="G131">
        <v>0</v>
      </c>
      <c r="H131">
        <v>5127.333333333333</v>
      </c>
      <c r="I131">
        <v>4315</v>
      </c>
      <c r="J131">
        <v>0</v>
      </c>
      <c r="K131">
        <f t="shared" ref="K131:K194" si="10">$Y$2+SUMPRODUCT(C131:J131,$Z$2:$AG$2)</f>
        <v>4736.8438123912492</v>
      </c>
      <c r="L131">
        <f>K131-B131</f>
        <v>-173.15618760875077</v>
      </c>
      <c r="M131">
        <f>ABS(K131-B131)</f>
        <v>173.15618760875077</v>
      </c>
      <c r="N131" s="8">
        <f>M131/B131</f>
        <v>3.5266025989562272E-2</v>
      </c>
      <c r="O131">
        <v>683</v>
      </c>
      <c r="P131">
        <f t="shared" ref="P131:P194" si="11">IF(L131&lt;0,-72*L131,L131*18)</f>
        <v>12467.245507830055</v>
      </c>
      <c r="Q131">
        <f t="shared" ref="Q131:Q194" si="12">O131*18</f>
        <v>12294</v>
      </c>
      <c r="R131">
        <f t="shared" ref="R131:R194" si="13">IF(L131&lt;0,L131*2,L131)</f>
        <v>-346.31237521750154</v>
      </c>
      <c r="S131">
        <f t="shared" ref="S131:S194" si="14">R131^2</f>
        <v>119932.26122878758</v>
      </c>
    </row>
    <row r="132" spans="1:19" x14ac:dyDescent="0.35">
      <c r="A132" s="1">
        <v>41046</v>
      </c>
      <c r="B132">
        <v>5297</v>
      </c>
      <c r="C132">
        <v>4910</v>
      </c>
      <c r="D132">
        <v>0</v>
      </c>
      <c r="E132">
        <v>0</v>
      </c>
      <c r="F132">
        <v>1</v>
      </c>
      <c r="G132">
        <v>0</v>
      </c>
      <c r="H132">
        <v>4371.666666666667</v>
      </c>
      <c r="I132">
        <v>4869</v>
      </c>
      <c r="J132">
        <v>0</v>
      </c>
      <c r="K132">
        <f t="shared" si="10"/>
        <v>5259.8706280440292</v>
      </c>
      <c r="L132">
        <f>K132-B132</f>
        <v>-37.129371955970782</v>
      </c>
      <c r="M132">
        <f>ABS(K132-B132)</f>
        <v>37.129371955970782</v>
      </c>
      <c r="N132" s="8">
        <f>M132/B132</f>
        <v>7.0095095253862151E-3</v>
      </c>
      <c r="O132">
        <v>768</v>
      </c>
      <c r="P132">
        <f t="shared" si="11"/>
        <v>2673.3147808298963</v>
      </c>
      <c r="Q132">
        <f t="shared" si="12"/>
        <v>13824</v>
      </c>
      <c r="R132">
        <f t="shared" si="13"/>
        <v>-74.258743911941565</v>
      </c>
      <c r="S132">
        <f t="shared" si="14"/>
        <v>5514.3610473793187</v>
      </c>
    </row>
    <row r="133" spans="1:19" x14ac:dyDescent="0.35">
      <c r="A133" s="1">
        <v>41047</v>
      </c>
      <c r="B133">
        <v>5306</v>
      </c>
      <c r="C133">
        <v>5297</v>
      </c>
      <c r="D133">
        <v>0</v>
      </c>
      <c r="E133">
        <v>0</v>
      </c>
      <c r="F133">
        <v>0</v>
      </c>
      <c r="G133">
        <v>1</v>
      </c>
      <c r="H133">
        <v>4934.333333333333</v>
      </c>
      <c r="I133">
        <v>4844</v>
      </c>
      <c r="J133">
        <v>0</v>
      </c>
      <c r="K133">
        <f t="shared" si="10"/>
        <v>5569.5757328581649</v>
      </c>
      <c r="L133">
        <f>K133-B133</f>
        <v>263.57573285816488</v>
      </c>
      <c r="M133">
        <f>ABS(K133-B133)</f>
        <v>263.57573285816488</v>
      </c>
      <c r="N133" s="8">
        <f>M133/B133</f>
        <v>4.9675034462526364E-2</v>
      </c>
      <c r="O133">
        <v>890</v>
      </c>
      <c r="P133">
        <f t="shared" si="11"/>
        <v>4744.3631914469679</v>
      </c>
      <c r="Q133">
        <f t="shared" si="12"/>
        <v>16020</v>
      </c>
      <c r="R133">
        <f t="shared" si="13"/>
        <v>263.57573285816488</v>
      </c>
      <c r="S133">
        <f t="shared" si="14"/>
        <v>69472.166951718697</v>
      </c>
    </row>
    <row r="134" spans="1:19" x14ac:dyDescent="0.35">
      <c r="A134" s="1">
        <v>41048</v>
      </c>
      <c r="B134">
        <v>5362</v>
      </c>
      <c r="C134">
        <v>5306</v>
      </c>
      <c r="D134">
        <v>1</v>
      </c>
      <c r="E134">
        <v>0</v>
      </c>
      <c r="F134">
        <v>0</v>
      </c>
      <c r="G134">
        <v>0</v>
      </c>
      <c r="H134">
        <v>5171</v>
      </c>
      <c r="I134">
        <v>5278</v>
      </c>
      <c r="J134">
        <v>0</v>
      </c>
      <c r="K134">
        <f t="shared" si="10"/>
        <v>5979.3712793220166</v>
      </c>
      <c r="L134">
        <f>K134-B134</f>
        <v>617.37127932201656</v>
      </c>
      <c r="M134">
        <f>ABS(K134-B134)</f>
        <v>617.37127932201656</v>
      </c>
      <c r="N134" s="8">
        <f>M134/B134</f>
        <v>0.11513824679634774</v>
      </c>
      <c r="O134">
        <v>931</v>
      </c>
      <c r="P134">
        <f t="shared" si="11"/>
        <v>11112.683027796298</v>
      </c>
      <c r="Q134">
        <f t="shared" si="12"/>
        <v>16758</v>
      </c>
      <c r="R134">
        <f t="shared" si="13"/>
        <v>617.37127932201656</v>
      </c>
      <c r="S134">
        <f t="shared" si="14"/>
        <v>381147.29653170338</v>
      </c>
    </row>
    <row r="135" spans="1:19" x14ac:dyDescent="0.35">
      <c r="A135" s="1">
        <v>41049</v>
      </c>
      <c r="B135">
        <v>5483</v>
      </c>
      <c r="C135">
        <v>5362</v>
      </c>
      <c r="D135">
        <v>1</v>
      </c>
      <c r="E135">
        <v>0</v>
      </c>
      <c r="F135">
        <v>0</v>
      </c>
      <c r="G135">
        <v>0</v>
      </c>
      <c r="H135">
        <v>5321.666666666667</v>
      </c>
      <c r="I135">
        <v>7177</v>
      </c>
      <c r="J135">
        <v>0</v>
      </c>
      <c r="K135">
        <f t="shared" si="10"/>
        <v>6596.0956613848311</v>
      </c>
      <c r="L135">
        <f>K135-B135</f>
        <v>1113.0956613848311</v>
      </c>
      <c r="M135">
        <f>ABS(K135-B135)</f>
        <v>1113.0956613848311</v>
      </c>
      <c r="N135" s="8">
        <f>M135/B135</f>
        <v>0.20300851019238211</v>
      </c>
      <c r="O135">
        <v>741</v>
      </c>
      <c r="P135">
        <f t="shared" si="11"/>
        <v>20035.721904926962</v>
      </c>
      <c r="Q135">
        <f t="shared" si="12"/>
        <v>13338</v>
      </c>
      <c r="R135">
        <f t="shared" si="13"/>
        <v>1113.0956613848311</v>
      </c>
      <c r="S135">
        <f t="shared" si="14"/>
        <v>1238981.9513937347</v>
      </c>
    </row>
    <row r="136" spans="1:19" x14ac:dyDescent="0.35">
      <c r="A136" s="1">
        <v>41050</v>
      </c>
      <c r="B136">
        <v>3884</v>
      </c>
      <c r="C136">
        <v>5483</v>
      </c>
      <c r="D136">
        <v>0</v>
      </c>
      <c r="E136">
        <v>1</v>
      </c>
      <c r="F136">
        <v>0</v>
      </c>
      <c r="G136">
        <v>0</v>
      </c>
      <c r="H136">
        <v>5383.666666666667</v>
      </c>
      <c r="I136">
        <v>3609</v>
      </c>
      <c r="J136">
        <v>0</v>
      </c>
      <c r="K136">
        <f t="shared" si="10"/>
        <v>4779.8287415145678</v>
      </c>
      <c r="L136">
        <f>K136-B136</f>
        <v>895.82874151456781</v>
      </c>
      <c r="M136">
        <f>ABS(K136-B136)</f>
        <v>895.82874151456781</v>
      </c>
      <c r="N136" s="8">
        <f>M136/B136</f>
        <v>0.23064591697079501</v>
      </c>
      <c r="O136">
        <v>1133</v>
      </c>
      <c r="P136">
        <f t="shared" si="11"/>
        <v>16124.917347262221</v>
      </c>
      <c r="Q136">
        <f t="shared" si="12"/>
        <v>20394</v>
      </c>
      <c r="R136">
        <f t="shared" si="13"/>
        <v>895.82874151456781</v>
      </c>
      <c r="S136">
        <f t="shared" si="14"/>
        <v>802509.13412357436</v>
      </c>
    </row>
    <row r="137" spans="1:19" x14ac:dyDescent="0.35">
      <c r="A137" s="1">
        <v>41051</v>
      </c>
      <c r="B137">
        <v>4569</v>
      </c>
      <c r="C137">
        <v>3884</v>
      </c>
      <c r="D137">
        <v>0</v>
      </c>
      <c r="E137">
        <v>0</v>
      </c>
      <c r="F137">
        <v>0</v>
      </c>
      <c r="G137">
        <v>0</v>
      </c>
      <c r="H137">
        <v>4909.666666666667</v>
      </c>
      <c r="I137">
        <v>4596</v>
      </c>
      <c r="J137">
        <v>0</v>
      </c>
      <c r="K137">
        <f t="shared" si="10"/>
        <v>4616.4145388076513</v>
      </c>
      <c r="L137">
        <f>K137-B137</f>
        <v>47.414538807651297</v>
      </c>
      <c r="M137">
        <f>ABS(K137-B137)</f>
        <v>47.414538807651297</v>
      </c>
      <c r="N137" s="8">
        <f>M137/B137</f>
        <v>1.0377443380969862E-2</v>
      </c>
      <c r="O137">
        <v>876</v>
      </c>
      <c r="P137">
        <f t="shared" si="11"/>
        <v>853.46169853772335</v>
      </c>
      <c r="Q137">
        <f t="shared" si="12"/>
        <v>15768</v>
      </c>
      <c r="R137">
        <f t="shared" si="13"/>
        <v>47.414538807651297</v>
      </c>
      <c r="S137">
        <f t="shared" si="14"/>
        <v>2248.1384903422709</v>
      </c>
    </row>
    <row r="138" spans="1:19" x14ac:dyDescent="0.35">
      <c r="A138" s="1">
        <v>41052</v>
      </c>
      <c r="B138">
        <v>4568</v>
      </c>
      <c r="C138">
        <v>4569</v>
      </c>
      <c r="D138">
        <v>0</v>
      </c>
      <c r="E138">
        <v>0</v>
      </c>
      <c r="F138">
        <v>0</v>
      </c>
      <c r="G138">
        <v>0</v>
      </c>
      <c r="H138">
        <v>4645.333333333333</v>
      </c>
      <c r="I138">
        <v>4910</v>
      </c>
      <c r="J138">
        <v>0</v>
      </c>
      <c r="K138">
        <f t="shared" si="10"/>
        <v>4633.3317665855129</v>
      </c>
      <c r="L138">
        <f>K138-B138</f>
        <v>65.331766585512923</v>
      </c>
      <c r="M138">
        <f>ABS(K138-B138)</f>
        <v>65.331766585512923</v>
      </c>
      <c r="N138" s="8">
        <f>M138/B138</f>
        <v>1.4302050478439781E-2</v>
      </c>
      <c r="O138">
        <v>914</v>
      </c>
      <c r="P138">
        <f t="shared" si="11"/>
        <v>1175.9717985392326</v>
      </c>
      <c r="Q138">
        <f t="shared" si="12"/>
        <v>16452</v>
      </c>
      <c r="R138">
        <f t="shared" si="13"/>
        <v>65.331766585512923</v>
      </c>
      <c r="S138">
        <f t="shared" si="14"/>
        <v>4268.2397251839429</v>
      </c>
    </row>
    <row r="139" spans="1:19" x14ac:dyDescent="0.35">
      <c r="A139" s="1">
        <v>41053</v>
      </c>
      <c r="B139">
        <v>5522</v>
      </c>
      <c r="C139">
        <v>4568</v>
      </c>
      <c r="D139">
        <v>0</v>
      </c>
      <c r="E139">
        <v>0</v>
      </c>
      <c r="F139">
        <v>1</v>
      </c>
      <c r="G139">
        <v>0</v>
      </c>
      <c r="H139">
        <v>4340.333333333333</v>
      </c>
      <c r="I139">
        <v>5297</v>
      </c>
      <c r="J139">
        <v>0</v>
      </c>
      <c r="K139">
        <f t="shared" si="10"/>
        <v>5323.7929873581161</v>
      </c>
      <c r="L139">
        <f>K139-B139</f>
        <v>-198.20701264188392</v>
      </c>
      <c r="M139">
        <f>ABS(K139-B139)</f>
        <v>198.20701264188392</v>
      </c>
      <c r="N139" s="8">
        <f>M139/B139</f>
        <v>3.5894062412510669E-2</v>
      </c>
      <c r="O139">
        <v>227</v>
      </c>
      <c r="P139">
        <f t="shared" si="11"/>
        <v>14270.904910215642</v>
      </c>
      <c r="Q139">
        <f t="shared" si="12"/>
        <v>4086</v>
      </c>
      <c r="R139">
        <f t="shared" si="13"/>
        <v>-396.41402528376784</v>
      </c>
      <c r="S139">
        <f t="shared" si="14"/>
        <v>157144.07944167973</v>
      </c>
    </row>
    <row r="140" spans="1:19" x14ac:dyDescent="0.35">
      <c r="A140" s="1">
        <v>41054</v>
      </c>
      <c r="B140">
        <v>5481</v>
      </c>
      <c r="C140">
        <v>5522</v>
      </c>
      <c r="D140">
        <v>0</v>
      </c>
      <c r="E140">
        <v>0</v>
      </c>
      <c r="F140">
        <v>0</v>
      </c>
      <c r="G140">
        <v>1</v>
      </c>
      <c r="H140">
        <v>4886.333333333333</v>
      </c>
      <c r="I140">
        <v>5306</v>
      </c>
      <c r="J140">
        <v>0</v>
      </c>
      <c r="K140">
        <f t="shared" si="10"/>
        <v>5696.2204797806935</v>
      </c>
      <c r="L140">
        <f>K140-B140</f>
        <v>215.22047978069349</v>
      </c>
      <c r="M140">
        <f>ABS(K140-B140)</f>
        <v>215.22047978069349</v>
      </c>
      <c r="N140" s="8">
        <f>M140/B140</f>
        <v>3.9266644732839535E-2</v>
      </c>
      <c r="O140">
        <v>959</v>
      </c>
      <c r="P140">
        <f t="shared" si="11"/>
        <v>3873.9686360524829</v>
      </c>
      <c r="Q140">
        <f t="shared" si="12"/>
        <v>17262</v>
      </c>
      <c r="R140">
        <f t="shared" si="13"/>
        <v>215.22047978069349</v>
      </c>
      <c r="S140">
        <f t="shared" si="14"/>
        <v>46319.854917031895</v>
      </c>
    </row>
    <row r="141" spans="1:19" x14ac:dyDescent="0.35">
      <c r="A141" s="1">
        <v>41055</v>
      </c>
      <c r="B141">
        <v>5617</v>
      </c>
      <c r="C141">
        <v>5481</v>
      </c>
      <c r="D141">
        <v>1</v>
      </c>
      <c r="E141">
        <v>0</v>
      </c>
      <c r="F141">
        <v>0</v>
      </c>
      <c r="G141">
        <v>0</v>
      </c>
      <c r="H141">
        <v>5190.333333333333</v>
      </c>
      <c r="I141">
        <v>5362</v>
      </c>
      <c r="J141">
        <v>0</v>
      </c>
      <c r="K141">
        <f t="shared" si="10"/>
        <v>6032.6455145348864</v>
      </c>
      <c r="L141">
        <f>K141-B141</f>
        <v>415.64551453488639</v>
      </c>
      <c r="M141">
        <f>ABS(K141-B141)</f>
        <v>415.64551453488639</v>
      </c>
      <c r="N141" s="8">
        <f>M141/B141</f>
        <v>7.3997777200442649E-2</v>
      </c>
      <c r="O141">
        <v>1070</v>
      </c>
      <c r="P141">
        <f t="shared" si="11"/>
        <v>7481.619261627955</v>
      </c>
      <c r="Q141">
        <f t="shared" si="12"/>
        <v>19260</v>
      </c>
      <c r="R141">
        <f t="shared" si="13"/>
        <v>415.64551453488639</v>
      </c>
      <c r="S141">
        <f t="shared" si="14"/>
        <v>172761.19375297046</v>
      </c>
    </row>
    <row r="142" spans="1:19" x14ac:dyDescent="0.35">
      <c r="A142" s="1">
        <v>41056</v>
      </c>
      <c r="B142">
        <v>4964</v>
      </c>
      <c r="C142">
        <v>5617</v>
      </c>
      <c r="D142">
        <v>1</v>
      </c>
      <c r="E142">
        <v>0</v>
      </c>
      <c r="F142">
        <v>0</v>
      </c>
      <c r="G142">
        <v>0</v>
      </c>
      <c r="H142">
        <v>5540</v>
      </c>
      <c r="I142">
        <v>5483</v>
      </c>
      <c r="J142">
        <v>0</v>
      </c>
      <c r="K142">
        <f t="shared" si="10"/>
        <v>6274.0664826268458</v>
      </c>
      <c r="L142">
        <f>K142-B142</f>
        <v>1310.0664826268458</v>
      </c>
      <c r="M142">
        <f>ABS(K142-B142)</f>
        <v>1310.0664826268458</v>
      </c>
      <c r="N142" s="8">
        <f>M142/B142</f>
        <v>0.26391347353481986</v>
      </c>
      <c r="O142">
        <v>1623</v>
      </c>
      <c r="P142">
        <f t="shared" si="11"/>
        <v>23581.196687283224</v>
      </c>
      <c r="Q142">
        <f t="shared" si="12"/>
        <v>29214</v>
      </c>
      <c r="R142">
        <f t="shared" si="13"/>
        <v>1310.0664826268458</v>
      </c>
      <c r="S142">
        <f t="shared" si="14"/>
        <v>1716274.1889022756</v>
      </c>
    </row>
    <row r="143" spans="1:19" x14ac:dyDescent="0.35">
      <c r="A143" s="1">
        <v>41057</v>
      </c>
      <c r="B143">
        <v>3782</v>
      </c>
      <c r="C143">
        <v>4964</v>
      </c>
      <c r="D143">
        <v>0</v>
      </c>
      <c r="E143">
        <v>1</v>
      </c>
      <c r="F143">
        <v>0</v>
      </c>
      <c r="G143">
        <v>0</v>
      </c>
      <c r="H143">
        <v>5354</v>
      </c>
      <c r="I143">
        <v>3884</v>
      </c>
      <c r="J143">
        <v>0</v>
      </c>
      <c r="K143">
        <f t="shared" si="10"/>
        <v>4782.6717391943685</v>
      </c>
      <c r="L143">
        <f>K143-B143</f>
        <v>1000.6717391943685</v>
      </c>
      <c r="M143">
        <f>ABS(K143-B143)</f>
        <v>1000.6717391943685</v>
      </c>
      <c r="N143" s="8">
        <f>M143/B143</f>
        <v>0.26458797969179493</v>
      </c>
      <c r="O143">
        <v>1334</v>
      </c>
      <c r="P143">
        <f t="shared" si="11"/>
        <v>18012.09130549863</v>
      </c>
      <c r="Q143">
        <f t="shared" si="12"/>
        <v>24012</v>
      </c>
      <c r="R143">
        <f t="shared" si="13"/>
        <v>1000.6717391943685</v>
      </c>
      <c r="S143">
        <f t="shared" si="14"/>
        <v>1001343.9296222822</v>
      </c>
    </row>
    <row r="144" spans="1:19" x14ac:dyDescent="0.35">
      <c r="A144" s="1">
        <v>41058</v>
      </c>
      <c r="B144">
        <v>4148</v>
      </c>
      <c r="C144">
        <v>3782</v>
      </c>
      <c r="D144">
        <v>0</v>
      </c>
      <c r="E144">
        <v>0</v>
      </c>
      <c r="F144">
        <v>0</v>
      </c>
      <c r="G144">
        <v>0</v>
      </c>
      <c r="H144">
        <v>4787.666666666667</v>
      </c>
      <c r="I144">
        <v>4569</v>
      </c>
      <c r="J144">
        <v>1</v>
      </c>
      <c r="K144">
        <f t="shared" si="10"/>
        <v>4787.6221765906021</v>
      </c>
      <c r="L144">
        <f>K144-B144</f>
        <v>639.62217659060207</v>
      </c>
      <c r="M144">
        <f>ABS(K144-B144)</f>
        <v>639.62217659060207</v>
      </c>
      <c r="N144" s="8">
        <f>M144/B144</f>
        <v>0.15420013900448459</v>
      </c>
      <c r="O144">
        <v>1221</v>
      </c>
      <c r="P144">
        <f t="shared" si="11"/>
        <v>11513.199178630837</v>
      </c>
      <c r="Q144">
        <f t="shared" si="12"/>
        <v>21978</v>
      </c>
      <c r="R144">
        <f t="shared" si="13"/>
        <v>639.62217659060207</v>
      </c>
      <c r="S144">
        <f t="shared" si="14"/>
        <v>409116.52878649934</v>
      </c>
    </row>
    <row r="145" spans="1:19" x14ac:dyDescent="0.35">
      <c r="A145" s="1">
        <v>41059</v>
      </c>
      <c r="B145">
        <v>4465</v>
      </c>
      <c r="C145">
        <v>4148</v>
      </c>
      <c r="D145">
        <v>0</v>
      </c>
      <c r="E145">
        <v>0</v>
      </c>
      <c r="F145">
        <v>0</v>
      </c>
      <c r="G145">
        <v>0</v>
      </c>
      <c r="H145">
        <v>4298</v>
      </c>
      <c r="I145">
        <v>4568</v>
      </c>
      <c r="J145">
        <v>1</v>
      </c>
      <c r="K145">
        <f t="shared" si="10"/>
        <v>4557.6358960858697</v>
      </c>
      <c r="L145">
        <f>K145-B145</f>
        <v>92.635896085869717</v>
      </c>
      <c r="M145">
        <f>ABS(K145-B145)</f>
        <v>92.635896085869717</v>
      </c>
      <c r="N145" s="8">
        <f>M145/B145</f>
        <v>2.0747121183845401E-2</v>
      </c>
      <c r="O145">
        <v>731</v>
      </c>
      <c r="P145">
        <f t="shared" si="11"/>
        <v>1667.4461295456549</v>
      </c>
      <c r="Q145">
        <f t="shared" si="12"/>
        <v>13158</v>
      </c>
      <c r="R145">
        <f t="shared" si="13"/>
        <v>92.635896085869717</v>
      </c>
      <c r="S145">
        <f t="shared" si="14"/>
        <v>8581.4092436320516</v>
      </c>
    </row>
    <row r="146" spans="1:19" x14ac:dyDescent="0.35">
      <c r="A146" s="1">
        <v>41060</v>
      </c>
      <c r="B146">
        <v>4885</v>
      </c>
      <c r="C146">
        <v>4465</v>
      </c>
      <c r="D146">
        <v>0</v>
      </c>
      <c r="E146">
        <v>0</v>
      </c>
      <c r="F146">
        <v>1</v>
      </c>
      <c r="G146">
        <v>0</v>
      </c>
      <c r="H146">
        <v>4131.666666666667</v>
      </c>
      <c r="I146">
        <v>5522</v>
      </c>
      <c r="J146">
        <v>1</v>
      </c>
      <c r="K146">
        <f t="shared" si="10"/>
        <v>5517.0927274511714</v>
      </c>
      <c r="L146">
        <f>K146-B146</f>
        <v>632.09272745117141</v>
      </c>
      <c r="M146">
        <f>ABS(K146-B146)</f>
        <v>632.09272745117141</v>
      </c>
      <c r="N146" s="8">
        <f>M146/B146</f>
        <v>0.12939462179143735</v>
      </c>
      <c r="O146">
        <v>546</v>
      </c>
      <c r="P146">
        <f t="shared" si="11"/>
        <v>11377.669094121085</v>
      </c>
      <c r="Q146">
        <f t="shared" si="12"/>
        <v>9828</v>
      </c>
      <c r="R146">
        <f t="shared" si="13"/>
        <v>632.09272745117141</v>
      </c>
      <c r="S146">
        <f t="shared" si="14"/>
        <v>399541.21609666088</v>
      </c>
    </row>
    <row r="147" spans="1:19" x14ac:dyDescent="0.35">
      <c r="A147" s="1">
        <v>41061</v>
      </c>
      <c r="B147">
        <v>6633</v>
      </c>
      <c r="C147">
        <v>4885</v>
      </c>
      <c r="D147">
        <v>0</v>
      </c>
      <c r="E147">
        <v>0</v>
      </c>
      <c r="F147">
        <v>0</v>
      </c>
      <c r="G147">
        <v>1</v>
      </c>
      <c r="H147">
        <v>4499.333333333333</v>
      </c>
      <c r="I147">
        <v>5481</v>
      </c>
      <c r="J147">
        <v>0</v>
      </c>
      <c r="K147">
        <f t="shared" si="10"/>
        <v>5461.2307655750146</v>
      </c>
      <c r="L147">
        <f>K147-B147</f>
        <v>-1171.7692344249854</v>
      </c>
      <c r="M147">
        <f>ABS(K147-B147)</f>
        <v>1171.7692344249854</v>
      </c>
      <c r="N147" s="8">
        <f>M147/B147</f>
        <v>0.17665750556686044</v>
      </c>
      <c r="O147">
        <v>2869</v>
      </c>
      <c r="P147">
        <f t="shared" si="11"/>
        <v>84367.384878598939</v>
      </c>
      <c r="Q147">
        <f t="shared" si="12"/>
        <v>51642</v>
      </c>
      <c r="R147">
        <f t="shared" si="13"/>
        <v>-2343.5384688499707</v>
      </c>
      <c r="S147">
        <f t="shared" si="14"/>
        <v>5492172.5549796652</v>
      </c>
    </row>
    <row r="148" spans="1:19" x14ac:dyDescent="0.35">
      <c r="A148" s="1">
        <v>41062</v>
      </c>
      <c r="B148">
        <v>5081</v>
      </c>
      <c r="C148">
        <v>6633</v>
      </c>
      <c r="D148">
        <v>1</v>
      </c>
      <c r="E148">
        <v>0</v>
      </c>
      <c r="F148">
        <v>0</v>
      </c>
      <c r="G148">
        <v>0</v>
      </c>
      <c r="H148">
        <v>5327.666666666667</v>
      </c>
      <c r="I148">
        <v>5617</v>
      </c>
      <c r="J148">
        <v>0</v>
      </c>
      <c r="K148">
        <f t="shared" si="10"/>
        <v>6306.1309598180678</v>
      </c>
      <c r="L148">
        <f>K148-B148</f>
        <v>1225.1309598180678</v>
      </c>
      <c r="M148">
        <f>ABS(K148-B148)</f>
        <v>1225.1309598180678</v>
      </c>
      <c r="N148" s="8">
        <f>M148/B148</f>
        <v>0.24112004719898994</v>
      </c>
      <c r="O148">
        <v>1212</v>
      </c>
      <c r="P148">
        <f t="shared" si="11"/>
        <v>22052.357276725219</v>
      </c>
      <c r="Q148">
        <f t="shared" si="12"/>
        <v>21816</v>
      </c>
      <c r="R148">
        <f t="shared" si="13"/>
        <v>1225.1309598180678</v>
      </c>
      <c r="S148">
        <f t="shared" si="14"/>
        <v>1500945.8687047402</v>
      </c>
    </row>
    <row r="149" spans="1:19" x14ac:dyDescent="0.35">
      <c r="A149" s="1">
        <v>41063</v>
      </c>
      <c r="B149">
        <v>4951</v>
      </c>
      <c r="C149">
        <v>5081</v>
      </c>
      <c r="D149">
        <v>1</v>
      </c>
      <c r="E149">
        <v>0</v>
      </c>
      <c r="F149">
        <v>0</v>
      </c>
      <c r="G149">
        <v>0</v>
      </c>
      <c r="H149">
        <v>5533</v>
      </c>
      <c r="I149">
        <v>4964</v>
      </c>
      <c r="J149">
        <v>0</v>
      </c>
      <c r="K149">
        <f t="shared" si="10"/>
        <v>6066.9943291212394</v>
      </c>
      <c r="L149">
        <f>K149-B149</f>
        <v>1115.9943291212394</v>
      </c>
      <c r="M149">
        <f>ABS(K149-B149)</f>
        <v>1115.9943291212394</v>
      </c>
      <c r="N149" s="8">
        <f>M149/B149</f>
        <v>0.22540786288047654</v>
      </c>
      <c r="O149">
        <v>1540</v>
      </c>
      <c r="P149">
        <f t="shared" si="11"/>
        <v>20087.897924182311</v>
      </c>
      <c r="Q149">
        <f t="shared" si="12"/>
        <v>27720</v>
      </c>
      <c r="R149">
        <f t="shared" si="13"/>
        <v>1115.9943291212394</v>
      </c>
      <c r="S149">
        <f t="shared" si="14"/>
        <v>1245443.3426307652</v>
      </c>
    </row>
    <row r="150" spans="1:19" x14ac:dyDescent="0.35">
      <c r="A150" s="1">
        <v>41064</v>
      </c>
      <c r="B150">
        <v>4124</v>
      </c>
      <c r="C150">
        <v>4951</v>
      </c>
      <c r="D150">
        <v>0</v>
      </c>
      <c r="E150">
        <v>1</v>
      </c>
      <c r="F150">
        <v>0</v>
      </c>
      <c r="G150">
        <v>0</v>
      </c>
      <c r="H150">
        <v>5555</v>
      </c>
      <c r="I150">
        <v>3782</v>
      </c>
      <c r="J150">
        <v>0</v>
      </c>
      <c r="K150">
        <f t="shared" si="10"/>
        <v>4863.7518233091532</v>
      </c>
      <c r="L150">
        <f>K150-B150</f>
        <v>739.75182330915322</v>
      </c>
      <c r="M150">
        <f>ABS(K150-B150)</f>
        <v>739.75182330915322</v>
      </c>
      <c r="N150" s="8">
        <f>M150/B150</f>
        <v>0.17937726074421756</v>
      </c>
      <c r="O150">
        <v>1023</v>
      </c>
      <c r="P150">
        <f t="shared" si="11"/>
        <v>13315.532819564758</v>
      </c>
      <c r="Q150">
        <f t="shared" si="12"/>
        <v>18414</v>
      </c>
      <c r="R150">
        <f t="shared" si="13"/>
        <v>739.75182330915322</v>
      </c>
      <c r="S150">
        <f t="shared" si="14"/>
        <v>547232.76008921664</v>
      </c>
    </row>
    <row r="151" spans="1:19" x14ac:dyDescent="0.35">
      <c r="A151" s="1">
        <v>41065</v>
      </c>
      <c r="B151">
        <v>4156</v>
      </c>
      <c r="C151">
        <v>4124</v>
      </c>
      <c r="D151">
        <v>0</v>
      </c>
      <c r="E151">
        <v>0</v>
      </c>
      <c r="F151">
        <v>0</v>
      </c>
      <c r="G151">
        <v>0</v>
      </c>
      <c r="H151">
        <v>4718.666666666667</v>
      </c>
      <c r="I151">
        <v>4148</v>
      </c>
      <c r="J151">
        <v>0</v>
      </c>
      <c r="K151">
        <f t="shared" si="10"/>
        <v>4413.0905653266045</v>
      </c>
      <c r="L151">
        <f>K151-B151</f>
        <v>257.09056532660452</v>
      </c>
      <c r="M151">
        <f>ABS(K151-B151)</f>
        <v>257.09056532660452</v>
      </c>
      <c r="N151" s="8">
        <f>M151/B151</f>
        <v>6.1860097528056913E-2</v>
      </c>
      <c r="O151">
        <v>1406</v>
      </c>
      <c r="P151">
        <f t="shared" si="11"/>
        <v>4627.6301758788813</v>
      </c>
      <c r="Q151">
        <f t="shared" si="12"/>
        <v>25308</v>
      </c>
      <c r="R151">
        <f t="shared" si="13"/>
        <v>257.09056532660452</v>
      </c>
      <c r="S151">
        <f t="shared" si="14"/>
        <v>66095.558779953106</v>
      </c>
    </row>
    <row r="152" spans="1:19" x14ac:dyDescent="0.35">
      <c r="A152" s="1">
        <v>41066</v>
      </c>
      <c r="B152">
        <v>4261</v>
      </c>
      <c r="C152">
        <v>4156</v>
      </c>
      <c r="D152">
        <v>0</v>
      </c>
      <c r="E152">
        <v>0</v>
      </c>
      <c r="F152">
        <v>0</v>
      </c>
      <c r="G152">
        <v>0</v>
      </c>
      <c r="H152">
        <v>4410.333333333333</v>
      </c>
      <c r="I152">
        <v>4465</v>
      </c>
      <c r="J152">
        <v>0</v>
      </c>
      <c r="K152">
        <f t="shared" si="10"/>
        <v>4334.6320592250513</v>
      </c>
      <c r="L152">
        <f>K152-B152</f>
        <v>73.632059225051307</v>
      </c>
      <c r="M152">
        <f>ABS(K152-B152)</f>
        <v>73.632059225051307</v>
      </c>
      <c r="N152" s="8">
        <f>M152/B152</f>
        <v>1.7280464497782519E-2</v>
      </c>
      <c r="O152">
        <v>1465</v>
      </c>
      <c r="P152">
        <f t="shared" si="11"/>
        <v>1325.3770660509235</v>
      </c>
      <c r="Q152">
        <f t="shared" si="12"/>
        <v>26370</v>
      </c>
      <c r="R152">
        <f t="shared" si="13"/>
        <v>73.632059225051307</v>
      </c>
      <c r="S152">
        <f t="shared" si="14"/>
        <v>5421.6801457214633</v>
      </c>
    </row>
    <row r="153" spans="1:19" x14ac:dyDescent="0.35">
      <c r="A153" s="1">
        <v>41067</v>
      </c>
      <c r="B153">
        <v>3967</v>
      </c>
      <c r="C153">
        <v>4261</v>
      </c>
      <c r="D153">
        <v>0</v>
      </c>
      <c r="E153">
        <v>0</v>
      </c>
      <c r="F153">
        <v>1</v>
      </c>
      <c r="G153">
        <v>0</v>
      </c>
      <c r="H153">
        <v>4180.333333333333</v>
      </c>
      <c r="I153">
        <v>4885</v>
      </c>
      <c r="J153">
        <v>0</v>
      </c>
      <c r="K153">
        <f t="shared" si="10"/>
        <v>5087.2976814712956</v>
      </c>
      <c r="L153">
        <f>K153-B153</f>
        <v>1120.2976814712956</v>
      </c>
      <c r="M153">
        <f>ABS(K153-B153)</f>
        <v>1120.2976814712956</v>
      </c>
      <c r="N153" s="8">
        <f>M153/B153</f>
        <v>0.28240425547549675</v>
      </c>
      <c r="O153">
        <v>1760</v>
      </c>
      <c r="P153">
        <f t="shared" si="11"/>
        <v>20165.358266483323</v>
      </c>
      <c r="Q153">
        <f t="shared" si="12"/>
        <v>31680</v>
      </c>
      <c r="R153">
        <f t="shared" si="13"/>
        <v>1120.2976814712956</v>
      </c>
      <c r="S153">
        <f t="shared" si="14"/>
        <v>1255066.8951099606</v>
      </c>
    </row>
    <row r="154" spans="1:19" x14ac:dyDescent="0.35">
      <c r="A154" s="1">
        <v>41068</v>
      </c>
      <c r="B154">
        <v>4510</v>
      </c>
      <c r="C154">
        <v>3967</v>
      </c>
      <c r="D154">
        <v>0</v>
      </c>
      <c r="E154">
        <v>0</v>
      </c>
      <c r="F154">
        <v>0</v>
      </c>
      <c r="G154">
        <v>1</v>
      </c>
      <c r="H154">
        <v>4128</v>
      </c>
      <c r="I154">
        <v>6633</v>
      </c>
      <c r="J154">
        <v>0</v>
      </c>
      <c r="K154">
        <f t="shared" si="10"/>
        <v>5475.2934731686528</v>
      </c>
      <c r="L154">
        <f>K154-B154</f>
        <v>965.29347316865278</v>
      </c>
      <c r="M154">
        <f>ABS(K154-B154)</f>
        <v>965.29347316865278</v>
      </c>
      <c r="N154" s="8">
        <f>M154/B154</f>
        <v>0.21403402952741746</v>
      </c>
      <c r="O154">
        <v>1099</v>
      </c>
      <c r="P154">
        <f t="shared" si="11"/>
        <v>17375.28251703575</v>
      </c>
      <c r="Q154">
        <f t="shared" si="12"/>
        <v>19782</v>
      </c>
      <c r="R154">
        <f t="shared" si="13"/>
        <v>965.29347316865278</v>
      </c>
      <c r="S154">
        <f t="shared" si="14"/>
        <v>931791.48934200057</v>
      </c>
    </row>
    <row r="155" spans="1:19" x14ac:dyDescent="0.35">
      <c r="A155" s="1">
        <v>41069</v>
      </c>
      <c r="B155">
        <v>4355</v>
      </c>
      <c r="C155">
        <v>4510</v>
      </c>
      <c r="D155">
        <v>1</v>
      </c>
      <c r="E155">
        <v>0</v>
      </c>
      <c r="F155">
        <v>0</v>
      </c>
      <c r="G155">
        <v>0</v>
      </c>
      <c r="H155">
        <v>4246</v>
      </c>
      <c r="I155">
        <v>5081</v>
      </c>
      <c r="J155">
        <v>0</v>
      </c>
      <c r="K155">
        <f t="shared" si="10"/>
        <v>5326.8498616261822</v>
      </c>
      <c r="L155">
        <f>K155-B155</f>
        <v>971.84986162618225</v>
      </c>
      <c r="M155">
        <f>ABS(K155-B155)</f>
        <v>971.84986162618225</v>
      </c>
      <c r="N155" s="8">
        <f>M155/B155</f>
        <v>0.2231572586971716</v>
      </c>
      <c r="O155">
        <v>1772</v>
      </c>
      <c r="P155">
        <f t="shared" si="11"/>
        <v>17493.29750927128</v>
      </c>
      <c r="Q155">
        <f t="shared" si="12"/>
        <v>31896</v>
      </c>
      <c r="R155">
        <f t="shared" si="13"/>
        <v>971.84986162618225</v>
      </c>
      <c r="S155">
        <f t="shared" si="14"/>
        <v>944492.15354282956</v>
      </c>
    </row>
    <row r="156" spans="1:19" x14ac:dyDescent="0.35">
      <c r="A156" s="1">
        <v>41070</v>
      </c>
      <c r="B156">
        <v>4852</v>
      </c>
      <c r="C156">
        <v>4355</v>
      </c>
      <c r="D156">
        <v>1</v>
      </c>
      <c r="E156">
        <v>0</v>
      </c>
      <c r="F156">
        <v>0</v>
      </c>
      <c r="G156">
        <v>0</v>
      </c>
      <c r="H156">
        <v>4277.333333333333</v>
      </c>
      <c r="I156">
        <v>4951</v>
      </c>
      <c r="J156">
        <v>0</v>
      </c>
      <c r="K156">
        <f t="shared" si="10"/>
        <v>5290.9429121937419</v>
      </c>
      <c r="L156">
        <f>K156-B156</f>
        <v>438.9429121937419</v>
      </c>
      <c r="M156">
        <f>ABS(K156-B156)</f>
        <v>438.9429121937419</v>
      </c>
      <c r="N156" s="8">
        <f>M156/B156</f>
        <v>9.0466387509015228E-2</v>
      </c>
      <c r="O156">
        <v>1224</v>
      </c>
      <c r="P156">
        <f t="shared" si="11"/>
        <v>7900.9724194873543</v>
      </c>
      <c r="Q156">
        <f t="shared" si="12"/>
        <v>22032</v>
      </c>
      <c r="R156">
        <f t="shared" si="13"/>
        <v>438.9429121937419</v>
      </c>
      <c r="S156">
        <f t="shared" si="14"/>
        <v>192670.880165123</v>
      </c>
    </row>
    <row r="157" spans="1:19" x14ac:dyDescent="0.35">
      <c r="A157" s="1">
        <v>41071</v>
      </c>
      <c r="B157">
        <v>3423</v>
      </c>
      <c r="C157">
        <v>4852</v>
      </c>
      <c r="D157">
        <v>0</v>
      </c>
      <c r="E157">
        <v>1</v>
      </c>
      <c r="F157">
        <v>0</v>
      </c>
      <c r="G157">
        <v>0</v>
      </c>
      <c r="H157">
        <v>4572.333333333333</v>
      </c>
      <c r="I157">
        <v>4124</v>
      </c>
      <c r="J157">
        <v>0</v>
      </c>
      <c r="K157">
        <f t="shared" si="10"/>
        <v>4405.934804725337</v>
      </c>
      <c r="L157">
        <f>K157-B157</f>
        <v>982.93480472533702</v>
      </c>
      <c r="M157">
        <f>ABS(K157-B157)</f>
        <v>982.93480472533702</v>
      </c>
      <c r="N157" s="8">
        <f>M157/B157</f>
        <v>0.287155946457884</v>
      </c>
      <c r="O157">
        <v>1556</v>
      </c>
      <c r="P157">
        <f t="shared" si="11"/>
        <v>17692.826485056066</v>
      </c>
      <c r="Q157">
        <f t="shared" si="12"/>
        <v>28008</v>
      </c>
      <c r="R157">
        <f t="shared" si="13"/>
        <v>982.93480472533702</v>
      </c>
      <c r="S157">
        <f t="shared" si="14"/>
        <v>966160.83034043643</v>
      </c>
    </row>
    <row r="158" spans="1:19" x14ac:dyDescent="0.35">
      <c r="A158" s="1">
        <v>41072</v>
      </c>
      <c r="B158">
        <v>3820</v>
      </c>
      <c r="C158">
        <v>3423</v>
      </c>
      <c r="D158">
        <v>0</v>
      </c>
      <c r="E158">
        <v>0</v>
      </c>
      <c r="F158">
        <v>0</v>
      </c>
      <c r="G158">
        <v>0</v>
      </c>
      <c r="H158">
        <v>4210</v>
      </c>
      <c r="I158">
        <v>4156</v>
      </c>
      <c r="J158">
        <v>0</v>
      </c>
      <c r="K158">
        <f t="shared" si="10"/>
        <v>4057.5689781246183</v>
      </c>
      <c r="L158">
        <f>K158-B158</f>
        <v>237.5689781246183</v>
      </c>
      <c r="M158">
        <f>ABS(K158-B158)</f>
        <v>237.5689781246183</v>
      </c>
      <c r="N158" s="8">
        <f>M158/B158</f>
        <v>6.2190831969795364E-2</v>
      </c>
      <c r="O158">
        <v>1367</v>
      </c>
      <c r="P158">
        <f t="shared" si="11"/>
        <v>4276.2416062431294</v>
      </c>
      <c r="Q158">
        <f t="shared" si="12"/>
        <v>24606</v>
      </c>
      <c r="R158">
        <f t="shared" si="13"/>
        <v>237.5689781246183</v>
      </c>
      <c r="S158">
        <f t="shared" si="14"/>
        <v>56439.019367175366</v>
      </c>
    </row>
    <row r="159" spans="1:19" x14ac:dyDescent="0.35">
      <c r="A159" s="1">
        <v>41073</v>
      </c>
      <c r="B159">
        <v>3285</v>
      </c>
      <c r="C159">
        <v>3820</v>
      </c>
      <c r="D159">
        <v>0</v>
      </c>
      <c r="E159">
        <v>0</v>
      </c>
      <c r="F159">
        <v>0</v>
      </c>
      <c r="G159">
        <v>0</v>
      </c>
      <c r="H159">
        <v>4031.6666666666665</v>
      </c>
      <c r="I159">
        <v>4261</v>
      </c>
      <c r="J159">
        <v>0</v>
      </c>
      <c r="K159">
        <f t="shared" si="10"/>
        <v>4032.1294227059748</v>
      </c>
      <c r="L159">
        <f>K159-B159</f>
        <v>747.12942270597478</v>
      </c>
      <c r="M159">
        <f>ABS(K159-B159)</f>
        <v>747.12942270597478</v>
      </c>
      <c r="N159" s="8">
        <f>M159/B159</f>
        <v>0.22743665835798318</v>
      </c>
      <c r="O159">
        <v>1013</v>
      </c>
      <c r="P159">
        <f t="shared" si="11"/>
        <v>13448.329608707547</v>
      </c>
      <c r="Q159">
        <f t="shared" si="12"/>
        <v>18234</v>
      </c>
      <c r="R159">
        <f t="shared" si="13"/>
        <v>747.12942270597478</v>
      </c>
      <c r="S159">
        <f t="shared" si="14"/>
        <v>558202.37427296315</v>
      </c>
    </row>
    <row r="160" spans="1:19" x14ac:dyDescent="0.35">
      <c r="A160" s="1">
        <v>41074</v>
      </c>
      <c r="B160">
        <v>3967</v>
      </c>
      <c r="C160">
        <v>3285</v>
      </c>
      <c r="D160">
        <v>0</v>
      </c>
      <c r="E160">
        <v>0</v>
      </c>
      <c r="F160">
        <v>1</v>
      </c>
      <c r="G160">
        <v>0</v>
      </c>
      <c r="H160">
        <v>3509.3333333333335</v>
      </c>
      <c r="I160">
        <v>3967</v>
      </c>
      <c r="J160">
        <v>0</v>
      </c>
      <c r="K160">
        <f t="shared" si="10"/>
        <v>4354.7506709925956</v>
      </c>
      <c r="L160">
        <f>K160-B160</f>
        <v>387.75067099259559</v>
      </c>
      <c r="M160">
        <f>ABS(K160-B160)</f>
        <v>387.75067099259559</v>
      </c>
      <c r="N160" s="8">
        <f>M160/B160</f>
        <v>9.7744056211897051E-2</v>
      </c>
      <c r="O160">
        <v>1306</v>
      </c>
      <c r="P160">
        <f t="shared" si="11"/>
        <v>6979.5120778667206</v>
      </c>
      <c r="Q160">
        <f t="shared" si="12"/>
        <v>23508</v>
      </c>
      <c r="R160">
        <f t="shared" si="13"/>
        <v>387.75067099259559</v>
      </c>
      <c r="S160">
        <f t="shared" si="14"/>
        <v>150350.58285520811</v>
      </c>
    </row>
    <row r="161" spans="1:19" x14ac:dyDescent="0.35">
      <c r="A161" s="1">
        <v>41075</v>
      </c>
      <c r="B161">
        <v>3700</v>
      </c>
      <c r="C161">
        <v>3967</v>
      </c>
      <c r="D161">
        <v>0</v>
      </c>
      <c r="E161">
        <v>0</v>
      </c>
      <c r="F161">
        <v>0</v>
      </c>
      <c r="G161">
        <v>1</v>
      </c>
      <c r="H161">
        <v>3690.6666666666665</v>
      </c>
      <c r="I161">
        <v>4510</v>
      </c>
      <c r="J161">
        <v>0</v>
      </c>
      <c r="K161">
        <f t="shared" si="10"/>
        <v>4644.434623668576</v>
      </c>
      <c r="L161">
        <f>K161-B161</f>
        <v>944.43462366857602</v>
      </c>
      <c r="M161">
        <f>ABS(K161-B161)</f>
        <v>944.43462366857602</v>
      </c>
      <c r="N161" s="8">
        <f>M161/B161</f>
        <v>0.25525260099150704</v>
      </c>
      <c r="O161">
        <v>1626</v>
      </c>
      <c r="P161">
        <f t="shared" si="11"/>
        <v>16999.823226034368</v>
      </c>
      <c r="Q161">
        <f t="shared" si="12"/>
        <v>29268</v>
      </c>
      <c r="R161">
        <f t="shared" si="13"/>
        <v>944.43462366857602</v>
      </c>
      <c r="S161">
        <f t="shared" si="14"/>
        <v>891956.75838400482</v>
      </c>
    </row>
    <row r="162" spans="1:19" x14ac:dyDescent="0.35">
      <c r="A162" s="1">
        <v>41076</v>
      </c>
      <c r="B162">
        <v>4320</v>
      </c>
      <c r="C162">
        <v>3700</v>
      </c>
      <c r="D162">
        <v>1</v>
      </c>
      <c r="E162">
        <v>0</v>
      </c>
      <c r="F162">
        <v>0</v>
      </c>
      <c r="G162">
        <v>0</v>
      </c>
      <c r="H162">
        <v>3650.6666666666665</v>
      </c>
      <c r="I162">
        <v>4355</v>
      </c>
      <c r="J162">
        <v>0</v>
      </c>
      <c r="K162">
        <f t="shared" si="10"/>
        <v>4707.6493788380067</v>
      </c>
      <c r="L162">
        <f>K162-B162</f>
        <v>387.64937883800667</v>
      </c>
      <c r="M162">
        <f>ABS(K162-B162)</f>
        <v>387.64937883800667</v>
      </c>
      <c r="N162" s="8">
        <f>M162/B162</f>
        <v>8.9733652508797834E-2</v>
      </c>
      <c r="O162">
        <v>1457</v>
      </c>
      <c r="P162">
        <f t="shared" si="11"/>
        <v>6977.68881908412</v>
      </c>
      <c r="Q162">
        <f t="shared" si="12"/>
        <v>26226</v>
      </c>
      <c r="R162">
        <f t="shared" si="13"/>
        <v>387.64937883800667</v>
      </c>
      <c r="S162">
        <f t="shared" si="14"/>
        <v>150272.04091349241</v>
      </c>
    </row>
    <row r="163" spans="1:19" x14ac:dyDescent="0.35">
      <c r="A163" s="1">
        <v>41077</v>
      </c>
      <c r="B163">
        <v>6134</v>
      </c>
      <c r="C163">
        <v>4320</v>
      </c>
      <c r="D163">
        <v>1</v>
      </c>
      <c r="E163">
        <v>0</v>
      </c>
      <c r="F163">
        <v>0</v>
      </c>
      <c r="G163">
        <v>0</v>
      </c>
      <c r="H163">
        <v>3995.6666666666665</v>
      </c>
      <c r="I163">
        <v>4852</v>
      </c>
      <c r="J163">
        <v>0</v>
      </c>
      <c r="K163">
        <f t="shared" si="10"/>
        <v>5104.2598627710659</v>
      </c>
      <c r="L163">
        <f>K163-B163</f>
        <v>-1029.7401372289341</v>
      </c>
      <c r="M163">
        <f>ABS(K163-B163)</f>
        <v>1029.7401372289341</v>
      </c>
      <c r="N163" s="8">
        <f>M163/B163</f>
        <v>0.16787416648662115</v>
      </c>
      <c r="O163">
        <v>748</v>
      </c>
      <c r="P163">
        <f t="shared" si="11"/>
        <v>74141.289880483266</v>
      </c>
      <c r="Q163">
        <f t="shared" si="12"/>
        <v>13464</v>
      </c>
      <c r="R163">
        <f t="shared" si="13"/>
        <v>-2059.4802744578683</v>
      </c>
      <c r="S163">
        <f t="shared" si="14"/>
        <v>4241459.0008810563</v>
      </c>
    </row>
    <row r="164" spans="1:19" x14ac:dyDescent="0.35">
      <c r="A164" s="1">
        <v>41078</v>
      </c>
      <c r="B164">
        <v>3468</v>
      </c>
      <c r="C164">
        <v>6134</v>
      </c>
      <c r="D164">
        <v>0</v>
      </c>
      <c r="E164">
        <v>1</v>
      </c>
      <c r="F164">
        <v>0</v>
      </c>
      <c r="G164">
        <v>0</v>
      </c>
      <c r="H164">
        <v>4718</v>
      </c>
      <c r="I164">
        <v>3423</v>
      </c>
      <c r="J164">
        <v>0</v>
      </c>
      <c r="K164">
        <f t="shared" si="10"/>
        <v>4432.799386133036</v>
      </c>
      <c r="L164">
        <f>K164-B164</f>
        <v>964.79938613303602</v>
      </c>
      <c r="M164">
        <f>ABS(K164-B164)</f>
        <v>964.79938613303602</v>
      </c>
      <c r="N164" s="8">
        <f>M164/B164</f>
        <v>0.27820051503259402</v>
      </c>
      <c r="O164">
        <v>1249</v>
      </c>
      <c r="P164">
        <f t="shared" si="11"/>
        <v>17366.388950394648</v>
      </c>
      <c r="Q164">
        <f t="shared" si="12"/>
        <v>22482</v>
      </c>
      <c r="R164">
        <f t="shared" si="13"/>
        <v>964.79938613303602</v>
      </c>
      <c r="S164">
        <f t="shared" si="14"/>
        <v>930837.85548268317</v>
      </c>
    </row>
    <row r="165" spans="1:19" x14ac:dyDescent="0.35">
      <c r="A165" s="1">
        <v>41079</v>
      </c>
      <c r="B165">
        <v>3583</v>
      </c>
      <c r="C165">
        <v>3468</v>
      </c>
      <c r="D165">
        <v>0</v>
      </c>
      <c r="E165">
        <v>0</v>
      </c>
      <c r="F165">
        <v>0</v>
      </c>
      <c r="G165">
        <v>0</v>
      </c>
      <c r="H165">
        <v>4640.666666666667</v>
      </c>
      <c r="I165">
        <v>3820</v>
      </c>
      <c r="J165">
        <v>0</v>
      </c>
      <c r="K165">
        <f t="shared" si="10"/>
        <v>4206.6957947178553</v>
      </c>
      <c r="L165">
        <f>K165-B165</f>
        <v>623.69579471785528</v>
      </c>
      <c r="M165">
        <f>ABS(K165-B165)</f>
        <v>623.69579471785528</v>
      </c>
      <c r="N165" s="8">
        <f>M165/B165</f>
        <v>0.17407083302200818</v>
      </c>
      <c r="O165">
        <v>1678</v>
      </c>
      <c r="P165">
        <f t="shared" si="11"/>
        <v>11226.524304921395</v>
      </c>
      <c r="Q165">
        <f t="shared" si="12"/>
        <v>30204</v>
      </c>
      <c r="R165">
        <f t="shared" si="13"/>
        <v>623.69579471785528</v>
      </c>
      <c r="S165">
        <f t="shared" si="14"/>
        <v>388996.44434873707</v>
      </c>
    </row>
    <row r="166" spans="1:19" x14ac:dyDescent="0.35">
      <c r="A166" s="1">
        <v>41080</v>
      </c>
      <c r="B166">
        <v>3633</v>
      </c>
      <c r="C166">
        <v>3583</v>
      </c>
      <c r="D166">
        <v>0</v>
      </c>
      <c r="E166">
        <v>0</v>
      </c>
      <c r="F166">
        <v>0</v>
      </c>
      <c r="G166">
        <v>0</v>
      </c>
      <c r="H166">
        <v>4395</v>
      </c>
      <c r="I166">
        <v>3285</v>
      </c>
      <c r="J166">
        <v>0</v>
      </c>
      <c r="K166">
        <f t="shared" si="10"/>
        <v>3935.2880767223437</v>
      </c>
      <c r="L166">
        <f>K166-B166</f>
        <v>302.2880767223437</v>
      </c>
      <c r="M166">
        <f>ABS(K166-B166)</f>
        <v>302.2880767223437</v>
      </c>
      <c r="N166" s="8">
        <f>M166/B166</f>
        <v>8.3206186821454364E-2</v>
      </c>
      <c r="O166">
        <v>1398</v>
      </c>
      <c r="P166">
        <f t="shared" si="11"/>
        <v>5441.1853810021867</v>
      </c>
      <c r="Q166">
        <f t="shared" si="12"/>
        <v>25164</v>
      </c>
      <c r="R166">
        <f t="shared" si="13"/>
        <v>302.2880767223437</v>
      </c>
      <c r="S166">
        <f t="shared" si="14"/>
        <v>91378.081328493558</v>
      </c>
    </row>
    <row r="167" spans="1:19" x14ac:dyDescent="0.35">
      <c r="A167" s="1">
        <v>41081</v>
      </c>
      <c r="B167">
        <v>3800</v>
      </c>
      <c r="C167">
        <v>3633</v>
      </c>
      <c r="D167">
        <v>0</v>
      </c>
      <c r="E167">
        <v>0</v>
      </c>
      <c r="F167">
        <v>1</v>
      </c>
      <c r="G167">
        <v>0</v>
      </c>
      <c r="H167">
        <v>3561.3333333333335</v>
      </c>
      <c r="I167">
        <v>3967</v>
      </c>
      <c r="J167">
        <v>0</v>
      </c>
      <c r="K167">
        <f t="shared" si="10"/>
        <v>4421.7678284817839</v>
      </c>
      <c r="L167">
        <f>K167-B167</f>
        <v>621.76782848178391</v>
      </c>
      <c r="M167">
        <f>ABS(K167-B167)</f>
        <v>621.76782848178391</v>
      </c>
      <c r="N167" s="8">
        <f>M167/B167</f>
        <v>0.16362311275836419</v>
      </c>
      <c r="O167">
        <v>1141</v>
      </c>
      <c r="P167">
        <f t="shared" si="11"/>
        <v>11191.82091267211</v>
      </c>
      <c r="Q167">
        <f t="shared" si="12"/>
        <v>20538</v>
      </c>
      <c r="R167">
        <f t="shared" si="13"/>
        <v>621.76782848178391</v>
      </c>
      <c r="S167">
        <f t="shared" si="14"/>
        <v>386595.23253495304</v>
      </c>
    </row>
    <row r="168" spans="1:19" x14ac:dyDescent="0.35">
      <c r="A168" s="1">
        <v>41082</v>
      </c>
      <c r="B168">
        <v>3843</v>
      </c>
      <c r="C168">
        <v>3800</v>
      </c>
      <c r="D168">
        <v>0</v>
      </c>
      <c r="E168">
        <v>0</v>
      </c>
      <c r="F168">
        <v>0</v>
      </c>
      <c r="G168">
        <v>1</v>
      </c>
      <c r="H168">
        <v>3672</v>
      </c>
      <c r="I168">
        <v>3700</v>
      </c>
      <c r="J168">
        <v>0</v>
      </c>
      <c r="K168">
        <f t="shared" si="10"/>
        <v>4390.7551793539133</v>
      </c>
      <c r="L168">
        <f>K168-B168</f>
        <v>547.75517935391326</v>
      </c>
      <c r="M168">
        <f>ABS(K168-B168)</f>
        <v>547.75517935391326</v>
      </c>
      <c r="N168" s="8">
        <f>M168/B168</f>
        <v>0.14253322387559544</v>
      </c>
      <c r="O168">
        <v>1124</v>
      </c>
      <c r="P168">
        <f t="shared" si="11"/>
        <v>9859.5932283704387</v>
      </c>
      <c r="Q168">
        <f t="shared" si="12"/>
        <v>20232</v>
      </c>
      <c r="R168">
        <f t="shared" si="13"/>
        <v>547.75517935391326</v>
      </c>
      <c r="S168">
        <f t="shared" si="14"/>
        <v>300035.73650903767</v>
      </c>
    </row>
    <row r="169" spans="1:19" x14ac:dyDescent="0.35">
      <c r="A169" s="1">
        <v>41083</v>
      </c>
      <c r="B169">
        <v>4580</v>
      </c>
      <c r="C169">
        <v>3843</v>
      </c>
      <c r="D169">
        <v>1</v>
      </c>
      <c r="E169">
        <v>0</v>
      </c>
      <c r="F169">
        <v>0</v>
      </c>
      <c r="G169">
        <v>0</v>
      </c>
      <c r="H169">
        <v>3758.6666666666665</v>
      </c>
      <c r="I169">
        <v>4320</v>
      </c>
      <c r="J169">
        <v>0</v>
      </c>
      <c r="K169">
        <f t="shared" si="10"/>
        <v>4773.2408126430919</v>
      </c>
      <c r="L169">
        <f>K169-B169</f>
        <v>193.24081264309189</v>
      </c>
      <c r="M169">
        <f>ABS(K169-B169)</f>
        <v>193.24081264309189</v>
      </c>
      <c r="N169" s="8">
        <f>M169/B169</f>
        <v>4.2192317170980764E-2</v>
      </c>
      <c r="O169">
        <v>922</v>
      </c>
      <c r="P169">
        <f t="shared" si="11"/>
        <v>3478.3346275756539</v>
      </c>
      <c r="Q169">
        <f t="shared" si="12"/>
        <v>16596</v>
      </c>
      <c r="R169">
        <f t="shared" si="13"/>
        <v>193.24081264309189</v>
      </c>
      <c r="S169">
        <f t="shared" si="14"/>
        <v>37342.011670962544</v>
      </c>
    </row>
    <row r="170" spans="1:19" x14ac:dyDescent="0.35">
      <c r="A170" s="1">
        <v>41084</v>
      </c>
      <c r="B170">
        <v>4592</v>
      </c>
      <c r="C170">
        <v>4580</v>
      </c>
      <c r="D170">
        <v>1</v>
      </c>
      <c r="E170">
        <v>0</v>
      </c>
      <c r="F170">
        <v>0</v>
      </c>
      <c r="G170">
        <v>0</v>
      </c>
      <c r="H170">
        <v>4074.3333333333335</v>
      </c>
      <c r="I170">
        <v>6134</v>
      </c>
      <c r="J170">
        <v>0</v>
      </c>
      <c r="K170">
        <f t="shared" si="10"/>
        <v>5532.3764283482506</v>
      </c>
      <c r="L170">
        <f>K170-B170</f>
        <v>940.37642834825056</v>
      </c>
      <c r="M170">
        <f>ABS(K170-B170)</f>
        <v>940.37642834825056</v>
      </c>
      <c r="N170" s="8">
        <f>M170/B170</f>
        <v>0.20478580756712775</v>
      </c>
      <c r="O170">
        <v>790</v>
      </c>
      <c r="P170">
        <f t="shared" si="11"/>
        <v>16926.77571026851</v>
      </c>
      <c r="Q170">
        <f t="shared" si="12"/>
        <v>14220</v>
      </c>
      <c r="R170">
        <f t="shared" si="13"/>
        <v>940.37642834825056</v>
      </c>
      <c r="S170">
        <f t="shared" si="14"/>
        <v>884307.82699301245</v>
      </c>
    </row>
    <row r="171" spans="1:19" x14ac:dyDescent="0.35">
      <c r="A171" s="1">
        <v>41085</v>
      </c>
      <c r="B171">
        <v>3615</v>
      </c>
      <c r="C171">
        <v>4592</v>
      </c>
      <c r="D171">
        <v>0</v>
      </c>
      <c r="E171">
        <v>1</v>
      </c>
      <c r="F171">
        <v>0</v>
      </c>
      <c r="G171">
        <v>0</v>
      </c>
      <c r="H171">
        <v>4338.333333333333</v>
      </c>
      <c r="I171">
        <v>3468</v>
      </c>
      <c r="J171">
        <v>0</v>
      </c>
      <c r="K171">
        <f t="shared" si="10"/>
        <v>4066.0359227114541</v>
      </c>
      <c r="L171">
        <f>K171-B171</f>
        <v>451.03592271145408</v>
      </c>
      <c r="M171">
        <f>ABS(K171-B171)</f>
        <v>451.03592271145408</v>
      </c>
      <c r="N171" s="8">
        <f>M171/B171</f>
        <v>0.1247678900999873</v>
      </c>
      <c r="O171">
        <v>1081</v>
      </c>
      <c r="P171">
        <f t="shared" si="11"/>
        <v>8118.6466088061734</v>
      </c>
      <c r="Q171">
        <f t="shared" si="12"/>
        <v>19458</v>
      </c>
      <c r="R171">
        <f t="shared" si="13"/>
        <v>451.03592271145408</v>
      </c>
      <c r="S171">
        <f t="shared" si="14"/>
        <v>203433.40357617277</v>
      </c>
    </row>
    <row r="172" spans="1:19" x14ac:dyDescent="0.35">
      <c r="A172" s="1">
        <v>41086</v>
      </c>
      <c r="B172">
        <v>3596</v>
      </c>
      <c r="C172">
        <v>3615</v>
      </c>
      <c r="D172">
        <v>0</v>
      </c>
      <c r="E172">
        <v>0</v>
      </c>
      <c r="F172">
        <v>0</v>
      </c>
      <c r="G172">
        <v>0</v>
      </c>
      <c r="H172">
        <v>4262.333333333333</v>
      </c>
      <c r="I172">
        <v>3583</v>
      </c>
      <c r="J172">
        <v>0</v>
      </c>
      <c r="K172">
        <f t="shared" si="10"/>
        <v>3948.425691615395</v>
      </c>
      <c r="L172">
        <f>K172-B172</f>
        <v>352.42569161539495</v>
      </c>
      <c r="M172">
        <f>ABS(K172-B172)</f>
        <v>352.42569161539495</v>
      </c>
      <c r="N172" s="8">
        <f>M172/B172</f>
        <v>9.8004919804058663E-2</v>
      </c>
      <c r="O172">
        <v>1278</v>
      </c>
      <c r="P172">
        <f t="shared" si="11"/>
        <v>6343.6624490771092</v>
      </c>
      <c r="Q172">
        <f t="shared" si="12"/>
        <v>23004</v>
      </c>
      <c r="R172">
        <f t="shared" si="13"/>
        <v>352.42569161539495</v>
      </c>
      <c r="S172">
        <f t="shared" si="14"/>
        <v>124203.86811058946</v>
      </c>
    </row>
    <row r="173" spans="1:19" x14ac:dyDescent="0.35">
      <c r="A173" s="1">
        <v>41087</v>
      </c>
      <c r="B173">
        <v>3909</v>
      </c>
      <c r="C173">
        <v>3596</v>
      </c>
      <c r="D173">
        <v>0</v>
      </c>
      <c r="E173">
        <v>0</v>
      </c>
      <c r="F173">
        <v>0</v>
      </c>
      <c r="G173">
        <v>0</v>
      </c>
      <c r="H173">
        <v>3934.3333333333335</v>
      </c>
      <c r="I173">
        <v>3633</v>
      </c>
      <c r="J173">
        <v>0</v>
      </c>
      <c r="K173">
        <f t="shared" si="10"/>
        <v>3779.3406990468698</v>
      </c>
      <c r="L173">
        <f>K173-B173</f>
        <v>-129.65930095313024</v>
      </c>
      <c r="M173">
        <f>ABS(K173-B173)</f>
        <v>129.65930095313024</v>
      </c>
      <c r="N173" s="8">
        <f>M173/B173</f>
        <v>3.316942976544647E-2</v>
      </c>
      <c r="O173">
        <v>879</v>
      </c>
      <c r="P173">
        <f t="shared" si="11"/>
        <v>9335.4696686253774</v>
      </c>
      <c r="Q173">
        <f t="shared" si="12"/>
        <v>15822</v>
      </c>
      <c r="R173">
        <f t="shared" si="13"/>
        <v>-259.31860190626048</v>
      </c>
      <c r="S173">
        <f t="shared" si="14"/>
        <v>67246.137294617598</v>
      </c>
    </row>
    <row r="174" spans="1:19" x14ac:dyDescent="0.35">
      <c r="A174" s="1">
        <v>41088</v>
      </c>
      <c r="B174">
        <v>4080</v>
      </c>
      <c r="C174">
        <v>3909</v>
      </c>
      <c r="D174">
        <v>0</v>
      </c>
      <c r="E174">
        <v>0</v>
      </c>
      <c r="F174">
        <v>1</v>
      </c>
      <c r="G174">
        <v>0</v>
      </c>
      <c r="H174">
        <v>3706.6666666666665</v>
      </c>
      <c r="I174">
        <v>3800</v>
      </c>
      <c r="J174">
        <v>1</v>
      </c>
      <c r="K174">
        <f t="shared" si="10"/>
        <v>4743.1596481677598</v>
      </c>
      <c r="L174">
        <f>K174-B174</f>
        <v>663.15964816775977</v>
      </c>
      <c r="M174">
        <f>ABS(K174-B174)</f>
        <v>663.15964816775977</v>
      </c>
      <c r="N174" s="8">
        <f>M174/B174</f>
        <v>0.16253912945288229</v>
      </c>
      <c r="O174">
        <v>755</v>
      </c>
      <c r="P174">
        <f t="shared" si="11"/>
        <v>11936.873667019676</v>
      </c>
      <c r="Q174">
        <f t="shared" si="12"/>
        <v>13590</v>
      </c>
      <c r="R174">
        <f t="shared" si="13"/>
        <v>663.15964816775977</v>
      </c>
      <c r="S174">
        <f t="shared" si="14"/>
        <v>439780.71895798692</v>
      </c>
    </row>
    <row r="175" spans="1:19" x14ac:dyDescent="0.35">
      <c r="A175" s="1">
        <v>41089</v>
      </c>
      <c r="B175">
        <v>4686</v>
      </c>
      <c r="C175">
        <v>4080</v>
      </c>
      <c r="D175">
        <v>0</v>
      </c>
      <c r="E175">
        <v>0</v>
      </c>
      <c r="F175">
        <v>0</v>
      </c>
      <c r="G175">
        <v>1</v>
      </c>
      <c r="H175">
        <v>3861.6666666666665</v>
      </c>
      <c r="I175">
        <v>3843</v>
      </c>
      <c r="J175">
        <v>1</v>
      </c>
      <c r="K175">
        <f t="shared" si="10"/>
        <v>4823.1416825629503</v>
      </c>
      <c r="L175">
        <f>K175-B175</f>
        <v>137.14168256295034</v>
      </c>
      <c r="M175">
        <f>ABS(K175-B175)</f>
        <v>137.14168256295034</v>
      </c>
      <c r="N175" s="8">
        <f>M175/B175</f>
        <v>2.9266257482490468E-2</v>
      </c>
      <c r="O175">
        <v>923</v>
      </c>
      <c r="P175">
        <f t="shared" si="11"/>
        <v>2468.5502861331061</v>
      </c>
      <c r="Q175">
        <f t="shared" si="12"/>
        <v>16614</v>
      </c>
      <c r="R175">
        <f t="shared" si="13"/>
        <v>137.14168256295034</v>
      </c>
      <c r="S175">
        <f t="shared" si="14"/>
        <v>18807.841096197037</v>
      </c>
    </row>
    <row r="176" spans="1:19" x14ac:dyDescent="0.35">
      <c r="A176" s="1">
        <v>41090</v>
      </c>
      <c r="B176">
        <v>4815</v>
      </c>
      <c r="C176">
        <v>4686</v>
      </c>
      <c r="D176">
        <v>1</v>
      </c>
      <c r="E176">
        <v>0</v>
      </c>
      <c r="F176">
        <v>0</v>
      </c>
      <c r="G176">
        <v>0</v>
      </c>
      <c r="H176">
        <v>4225</v>
      </c>
      <c r="I176">
        <v>4580</v>
      </c>
      <c r="J176">
        <v>1</v>
      </c>
      <c r="K176">
        <f t="shared" si="10"/>
        <v>5452.7254623573563</v>
      </c>
      <c r="L176">
        <f>K176-B176</f>
        <v>637.72546235735626</v>
      </c>
      <c r="M176">
        <f>ABS(K176-B176)</f>
        <v>637.72546235735626</v>
      </c>
      <c r="N176" s="8">
        <f>M176/B176</f>
        <v>0.13244557889041667</v>
      </c>
      <c r="O176">
        <v>828</v>
      </c>
      <c r="P176">
        <f t="shared" si="11"/>
        <v>11479.058322432413</v>
      </c>
      <c r="Q176">
        <f t="shared" si="12"/>
        <v>14904</v>
      </c>
      <c r="R176">
        <f t="shared" si="13"/>
        <v>637.72546235735626</v>
      </c>
      <c r="S176">
        <f t="shared" si="14"/>
        <v>406693.76533890382</v>
      </c>
    </row>
    <row r="177" spans="1:19" x14ac:dyDescent="0.35">
      <c r="A177" s="1">
        <v>41091</v>
      </c>
      <c r="B177">
        <v>4948</v>
      </c>
      <c r="C177">
        <v>4815</v>
      </c>
      <c r="D177">
        <v>1</v>
      </c>
      <c r="E177">
        <v>0</v>
      </c>
      <c r="F177">
        <v>0</v>
      </c>
      <c r="G177">
        <v>0</v>
      </c>
      <c r="H177">
        <v>4527</v>
      </c>
      <c r="I177">
        <v>4592</v>
      </c>
      <c r="J177">
        <v>0</v>
      </c>
      <c r="K177">
        <f t="shared" si="10"/>
        <v>5379.5894002221157</v>
      </c>
      <c r="L177">
        <f>K177-B177</f>
        <v>431.58940022211573</v>
      </c>
      <c r="M177">
        <f>ABS(K177-B177)</f>
        <v>431.58940022211573</v>
      </c>
      <c r="N177" s="8">
        <f>M177/B177</f>
        <v>8.7225020255075933E-2</v>
      </c>
      <c r="O177">
        <v>687</v>
      </c>
      <c r="P177">
        <f t="shared" si="11"/>
        <v>7768.6092039980831</v>
      </c>
      <c r="Q177">
        <f t="shared" si="12"/>
        <v>12366</v>
      </c>
      <c r="R177">
        <f t="shared" si="13"/>
        <v>431.58940022211573</v>
      </c>
      <c r="S177">
        <f t="shared" si="14"/>
        <v>186269.41038408558</v>
      </c>
    </row>
    <row r="178" spans="1:19" x14ac:dyDescent="0.35">
      <c r="A178" s="1">
        <v>41092</v>
      </c>
      <c r="B178">
        <v>3637</v>
      </c>
      <c r="C178">
        <v>4948</v>
      </c>
      <c r="D178">
        <v>0</v>
      </c>
      <c r="E178">
        <v>1</v>
      </c>
      <c r="F178">
        <v>0</v>
      </c>
      <c r="G178">
        <v>0</v>
      </c>
      <c r="H178">
        <v>4816.333333333333</v>
      </c>
      <c r="I178">
        <v>3615</v>
      </c>
      <c r="J178">
        <v>0</v>
      </c>
      <c r="K178">
        <f t="shared" si="10"/>
        <v>4409.6883177277905</v>
      </c>
      <c r="L178">
        <f>K178-B178</f>
        <v>772.68831772779049</v>
      </c>
      <c r="M178">
        <f>ABS(K178-B178)</f>
        <v>772.68831772779049</v>
      </c>
      <c r="N178" s="8">
        <f>M178/B178</f>
        <v>0.21245210825619756</v>
      </c>
      <c r="O178">
        <v>1215</v>
      </c>
      <c r="P178">
        <f t="shared" si="11"/>
        <v>13908.389719100229</v>
      </c>
      <c r="Q178">
        <f t="shared" si="12"/>
        <v>21870</v>
      </c>
      <c r="R178">
        <f t="shared" si="13"/>
        <v>772.68831772779049</v>
      </c>
      <c r="S178">
        <f t="shared" si="14"/>
        <v>597047.23635300295</v>
      </c>
    </row>
    <row r="179" spans="1:19" x14ac:dyDescent="0.35">
      <c r="A179" s="1">
        <v>41093</v>
      </c>
      <c r="B179">
        <v>4048</v>
      </c>
      <c r="C179">
        <v>3637</v>
      </c>
      <c r="D179">
        <v>0</v>
      </c>
      <c r="E179">
        <v>0</v>
      </c>
      <c r="F179">
        <v>0</v>
      </c>
      <c r="G179">
        <v>0</v>
      </c>
      <c r="H179">
        <v>4466.666666666667</v>
      </c>
      <c r="I179">
        <v>3596</v>
      </c>
      <c r="J179">
        <v>0</v>
      </c>
      <c r="K179">
        <f t="shared" si="10"/>
        <v>4067.1426084846958</v>
      </c>
      <c r="L179">
        <f>K179-B179</f>
        <v>19.142608484695756</v>
      </c>
      <c r="M179">
        <f>ABS(K179-B179)</f>
        <v>19.142608484695756</v>
      </c>
      <c r="N179" s="8">
        <f>M179/B179</f>
        <v>4.7289052580770149E-3</v>
      </c>
      <c r="O179">
        <v>918</v>
      </c>
      <c r="P179">
        <f t="shared" si="11"/>
        <v>344.56695272452362</v>
      </c>
      <c r="Q179">
        <f t="shared" si="12"/>
        <v>16524</v>
      </c>
      <c r="R179">
        <f t="shared" si="13"/>
        <v>19.142608484695756</v>
      </c>
      <c r="S179">
        <f t="shared" si="14"/>
        <v>366.43945959834599</v>
      </c>
    </row>
    <row r="180" spans="1:19" x14ac:dyDescent="0.35">
      <c r="A180" s="1">
        <v>41094</v>
      </c>
      <c r="B180">
        <v>3795</v>
      </c>
      <c r="C180">
        <v>4048</v>
      </c>
      <c r="D180">
        <v>0</v>
      </c>
      <c r="E180">
        <v>0</v>
      </c>
      <c r="F180">
        <v>0</v>
      </c>
      <c r="G180">
        <v>0</v>
      </c>
      <c r="H180">
        <v>4211</v>
      </c>
      <c r="I180">
        <v>3909</v>
      </c>
      <c r="J180">
        <v>0</v>
      </c>
      <c r="K180">
        <f t="shared" si="10"/>
        <v>4058.3733024093585</v>
      </c>
      <c r="L180">
        <f>K180-B180</f>
        <v>263.37330240935853</v>
      </c>
      <c r="M180">
        <f>ABS(K180-B180)</f>
        <v>263.37330240935853</v>
      </c>
      <c r="N180" s="8">
        <f>M180/B180</f>
        <v>6.9400079686260482E-2</v>
      </c>
      <c r="O180">
        <v>1364</v>
      </c>
      <c r="P180">
        <f t="shared" si="11"/>
        <v>4740.7194433684535</v>
      </c>
      <c r="Q180">
        <f t="shared" si="12"/>
        <v>24552</v>
      </c>
      <c r="R180">
        <f t="shared" si="13"/>
        <v>263.37330240935853</v>
      </c>
      <c r="S180">
        <f t="shared" si="14"/>
        <v>69365.49642201142</v>
      </c>
    </row>
    <row r="181" spans="1:19" x14ac:dyDescent="0.35">
      <c r="A181" s="1">
        <v>41095</v>
      </c>
      <c r="B181">
        <v>3891</v>
      </c>
      <c r="C181">
        <v>3795</v>
      </c>
      <c r="D181">
        <v>0</v>
      </c>
      <c r="E181">
        <v>0</v>
      </c>
      <c r="F181">
        <v>1</v>
      </c>
      <c r="G181">
        <v>0</v>
      </c>
      <c r="H181">
        <v>3826.6666666666665</v>
      </c>
      <c r="I181">
        <v>4080</v>
      </c>
      <c r="J181">
        <v>0</v>
      </c>
      <c r="K181">
        <f t="shared" si="10"/>
        <v>4617.3246083947397</v>
      </c>
      <c r="L181">
        <f>K181-B181</f>
        <v>726.3246083947397</v>
      </c>
      <c r="M181">
        <f>ABS(K181-B181)</f>
        <v>726.3246083947397</v>
      </c>
      <c r="N181" s="8">
        <f>M181/B181</f>
        <v>0.18666785103951161</v>
      </c>
      <c r="O181">
        <v>1221</v>
      </c>
      <c r="P181">
        <f t="shared" si="11"/>
        <v>13073.842951105315</v>
      </c>
      <c r="Q181">
        <f t="shared" si="12"/>
        <v>21978</v>
      </c>
      <c r="R181">
        <f t="shared" si="13"/>
        <v>726.3246083947397</v>
      </c>
      <c r="S181">
        <f t="shared" si="14"/>
        <v>527547.43675977201</v>
      </c>
    </row>
    <row r="182" spans="1:19" x14ac:dyDescent="0.35">
      <c r="A182" s="1">
        <v>41096</v>
      </c>
      <c r="B182">
        <v>3962</v>
      </c>
      <c r="C182">
        <v>3891</v>
      </c>
      <c r="D182">
        <v>0</v>
      </c>
      <c r="E182">
        <v>0</v>
      </c>
      <c r="F182">
        <v>0</v>
      </c>
      <c r="G182">
        <v>1</v>
      </c>
      <c r="H182">
        <v>3911.3333333333335</v>
      </c>
      <c r="I182">
        <v>4686</v>
      </c>
      <c r="J182">
        <v>0</v>
      </c>
      <c r="K182">
        <f t="shared" si="10"/>
        <v>4806.636543283591</v>
      </c>
      <c r="L182">
        <f>K182-B182</f>
        <v>844.63654328359098</v>
      </c>
      <c r="M182">
        <f>ABS(K182-B182)</f>
        <v>844.63654328359098</v>
      </c>
      <c r="N182" s="8">
        <f>M182/B182</f>
        <v>0.21318438750216834</v>
      </c>
      <c r="O182">
        <v>1257</v>
      </c>
      <c r="P182">
        <f t="shared" si="11"/>
        <v>15203.457779104638</v>
      </c>
      <c r="Q182">
        <f t="shared" si="12"/>
        <v>22626</v>
      </c>
      <c r="R182">
        <f t="shared" si="13"/>
        <v>844.63654328359098</v>
      </c>
      <c r="S182">
        <f t="shared" si="14"/>
        <v>713410.89025005349</v>
      </c>
    </row>
    <row r="183" spans="1:19" x14ac:dyDescent="0.35">
      <c r="A183" s="1">
        <v>41097</v>
      </c>
      <c r="B183">
        <v>4371</v>
      </c>
      <c r="C183">
        <v>3962</v>
      </c>
      <c r="D183">
        <v>1</v>
      </c>
      <c r="E183">
        <v>0</v>
      </c>
      <c r="F183">
        <v>0</v>
      </c>
      <c r="G183">
        <v>0</v>
      </c>
      <c r="H183">
        <v>3882.6666666666665</v>
      </c>
      <c r="I183">
        <v>4815</v>
      </c>
      <c r="J183">
        <v>0</v>
      </c>
      <c r="K183">
        <f t="shared" si="10"/>
        <v>4992.2245933265212</v>
      </c>
      <c r="L183">
        <f>K183-B183</f>
        <v>621.22459332652124</v>
      </c>
      <c r="M183">
        <f>ABS(K183-B183)</f>
        <v>621.22459332652124</v>
      </c>
      <c r="N183" s="8">
        <f>M183/B183</f>
        <v>0.14212413482647476</v>
      </c>
      <c r="O183">
        <v>1250</v>
      </c>
      <c r="P183">
        <f t="shared" si="11"/>
        <v>11182.042679877382</v>
      </c>
      <c r="Q183">
        <f t="shared" si="12"/>
        <v>22500</v>
      </c>
      <c r="R183">
        <f t="shared" si="13"/>
        <v>621.22459332652124</v>
      </c>
      <c r="S183">
        <f t="shared" si="14"/>
        <v>385919.9953537017</v>
      </c>
    </row>
    <row r="184" spans="1:19" x14ac:dyDescent="0.35">
      <c r="A184" s="1">
        <v>41098</v>
      </c>
      <c r="B184">
        <v>5165</v>
      </c>
      <c r="C184">
        <v>4371</v>
      </c>
      <c r="D184">
        <v>1</v>
      </c>
      <c r="E184">
        <v>0</v>
      </c>
      <c r="F184">
        <v>0</v>
      </c>
      <c r="G184">
        <v>0</v>
      </c>
      <c r="H184">
        <v>4074.6666666666665</v>
      </c>
      <c r="I184">
        <v>4948</v>
      </c>
      <c r="J184">
        <v>0</v>
      </c>
      <c r="K184">
        <f t="shared" si="10"/>
        <v>5180.1093790926006</v>
      </c>
      <c r="L184">
        <f>K184-B184</f>
        <v>15.109379092600648</v>
      </c>
      <c r="M184">
        <f>ABS(K184-B184)</f>
        <v>15.109379092600648</v>
      </c>
      <c r="N184" s="8">
        <f>M184/B184</f>
        <v>2.9253396113457209E-3</v>
      </c>
      <c r="O184">
        <v>790</v>
      </c>
      <c r="P184">
        <f t="shared" si="11"/>
        <v>271.96882366681166</v>
      </c>
      <c r="Q184">
        <f t="shared" si="12"/>
        <v>14220</v>
      </c>
      <c r="R184">
        <f t="shared" si="13"/>
        <v>15.109379092600648</v>
      </c>
      <c r="S184">
        <f t="shared" si="14"/>
        <v>228.29333656391756</v>
      </c>
    </row>
    <row r="185" spans="1:19" x14ac:dyDescent="0.35">
      <c r="A185" s="1">
        <v>41099</v>
      </c>
      <c r="B185">
        <v>3698</v>
      </c>
      <c r="C185">
        <v>5165</v>
      </c>
      <c r="D185">
        <v>0</v>
      </c>
      <c r="E185">
        <v>1</v>
      </c>
      <c r="F185">
        <v>0</v>
      </c>
      <c r="G185">
        <v>0</v>
      </c>
      <c r="H185">
        <v>4499.333333333333</v>
      </c>
      <c r="I185">
        <v>3637</v>
      </c>
      <c r="J185">
        <v>0</v>
      </c>
      <c r="K185">
        <f t="shared" si="10"/>
        <v>4264.8935549767284</v>
      </c>
      <c r="L185">
        <f>K185-B185</f>
        <v>566.89355497672841</v>
      </c>
      <c r="M185">
        <f>ABS(K185-B185)</f>
        <v>566.89355497672841</v>
      </c>
      <c r="N185" s="8">
        <f>M185/B185</f>
        <v>0.15329733774384219</v>
      </c>
      <c r="O185">
        <v>1162</v>
      </c>
      <c r="P185">
        <f t="shared" si="11"/>
        <v>10204.083989581111</v>
      </c>
      <c r="Q185">
        <f t="shared" si="12"/>
        <v>20916</v>
      </c>
      <c r="R185">
        <f t="shared" si="13"/>
        <v>566.89355497672841</v>
      </c>
      <c r="S185">
        <f t="shared" si="14"/>
        <v>321368.302674153</v>
      </c>
    </row>
    <row r="186" spans="1:19" x14ac:dyDescent="0.35">
      <c r="A186" s="1">
        <v>41100</v>
      </c>
      <c r="B186">
        <v>4292</v>
      </c>
      <c r="C186">
        <v>3698</v>
      </c>
      <c r="D186">
        <v>0</v>
      </c>
      <c r="E186">
        <v>0</v>
      </c>
      <c r="F186">
        <v>0</v>
      </c>
      <c r="G186">
        <v>0</v>
      </c>
      <c r="H186">
        <v>4411.333333333333</v>
      </c>
      <c r="I186">
        <v>4048</v>
      </c>
      <c r="J186">
        <v>0</v>
      </c>
      <c r="K186">
        <f t="shared" si="10"/>
        <v>4168.8968919571917</v>
      </c>
      <c r="L186">
        <f>K186-B186</f>
        <v>-123.10310804280834</v>
      </c>
      <c r="M186">
        <f>ABS(K186-B186)</f>
        <v>123.10310804280834</v>
      </c>
      <c r="N186" s="8">
        <f>M186/B186</f>
        <v>2.8681991622275943E-2</v>
      </c>
      <c r="O186">
        <v>637</v>
      </c>
      <c r="P186">
        <f t="shared" si="11"/>
        <v>8863.4237790822008</v>
      </c>
      <c r="Q186">
        <f t="shared" si="12"/>
        <v>11466</v>
      </c>
      <c r="R186">
        <f t="shared" si="13"/>
        <v>-246.20621608561669</v>
      </c>
      <c r="S186">
        <f t="shared" si="14"/>
        <v>60617.500839197375</v>
      </c>
    </row>
    <row r="187" spans="1:19" x14ac:dyDescent="0.35">
      <c r="A187" s="1">
        <v>41101</v>
      </c>
      <c r="B187">
        <v>4362</v>
      </c>
      <c r="C187">
        <v>4292</v>
      </c>
      <c r="D187">
        <v>0</v>
      </c>
      <c r="E187">
        <v>0</v>
      </c>
      <c r="F187">
        <v>0</v>
      </c>
      <c r="G187">
        <v>0</v>
      </c>
      <c r="H187">
        <v>4385</v>
      </c>
      <c r="I187">
        <v>3795</v>
      </c>
      <c r="J187">
        <v>0</v>
      </c>
      <c r="K187">
        <f t="shared" si="10"/>
        <v>4149.5459010022578</v>
      </c>
      <c r="L187">
        <f>K187-B187</f>
        <v>-212.45409899774222</v>
      </c>
      <c r="M187">
        <f>ABS(K187-B187)</f>
        <v>212.45409899774222</v>
      </c>
      <c r="N187" s="8">
        <f>M187/B187</f>
        <v>4.8705662310348972E-2</v>
      </c>
      <c r="O187">
        <v>630</v>
      </c>
      <c r="P187">
        <f t="shared" si="11"/>
        <v>15296.69512783744</v>
      </c>
      <c r="Q187">
        <f t="shared" si="12"/>
        <v>11340</v>
      </c>
      <c r="R187">
        <f t="shared" si="13"/>
        <v>-424.90819799548444</v>
      </c>
      <c r="S187">
        <f t="shared" si="14"/>
        <v>180546.9767237698</v>
      </c>
    </row>
    <row r="188" spans="1:19" x14ac:dyDescent="0.35">
      <c r="A188" s="1">
        <v>41102</v>
      </c>
      <c r="B188">
        <v>4619</v>
      </c>
      <c r="C188">
        <v>4362</v>
      </c>
      <c r="D188">
        <v>0</v>
      </c>
      <c r="E188">
        <v>0</v>
      </c>
      <c r="F188">
        <v>1</v>
      </c>
      <c r="G188">
        <v>0</v>
      </c>
      <c r="H188">
        <v>4117.333333333333</v>
      </c>
      <c r="I188">
        <v>3891</v>
      </c>
      <c r="J188">
        <v>0</v>
      </c>
      <c r="K188">
        <f t="shared" si="10"/>
        <v>4787.5891630180804</v>
      </c>
      <c r="L188">
        <f>K188-B188</f>
        <v>168.5891630180804</v>
      </c>
      <c r="M188">
        <f>ABS(K188-B188)</f>
        <v>168.5891630180804</v>
      </c>
      <c r="N188" s="8">
        <f>M188/B188</f>
        <v>3.6499061056090146E-2</v>
      </c>
      <c r="O188">
        <v>616</v>
      </c>
      <c r="P188">
        <f t="shared" si="11"/>
        <v>3034.6049343254472</v>
      </c>
      <c r="Q188">
        <f t="shared" si="12"/>
        <v>11088</v>
      </c>
      <c r="R188">
        <f t="shared" si="13"/>
        <v>168.5891630180804</v>
      </c>
      <c r="S188">
        <f t="shared" si="14"/>
        <v>28422.305887136888</v>
      </c>
    </row>
    <row r="189" spans="1:19" x14ac:dyDescent="0.35">
      <c r="A189" s="1">
        <v>41103</v>
      </c>
      <c r="B189">
        <v>4451</v>
      </c>
      <c r="C189">
        <v>4619</v>
      </c>
      <c r="D189">
        <v>0</v>
      </c>
      <c r="E189">
        <v>0</v>
      </c>
      <c r="F189">
        <v>0</v>
      </c>
      <c r="G189">
        <v>1</v>
      </c>
      <c r="H189">
        <v>4424.333333333333</v>
      </c>
      <c r="I189">
        <v>3962</v>
      </c>
      <c r="J189">
        <v>0</v>
      </c>
      <c r="K189">
        <f t="shared" si="10"/>
        <v>4968.6458936801846</v>
      </c>
      <c r="L189">
        <f>K189-B189</f>
        <v>517.6458936801846</v>
      </c>
      <c r="M189">
        <f>ABS(K189-B189)</f>
        <v>517.6458936801846</v>
      </c>
      <c r="N189" s="8">
        <f>M189/B189</f>
        <v>0.11629878536962135</v>
      </c>
      <c r="O189">
        <v>924</v>
      </c>
      <c r="P189">
        <f t="shared" si="11"/>
        <v>9317.6260862433228</v>
      </c>
      <c r="Q189">
        <f t="shared" si="12"/>
        <v>16632</v>
      </c>
      <c r="R189">
        <f t="shared" si="13"/>
        <v>517.6458936801846</v>
      </c>
      <c r="S189">
        <f t="shared" si="14"/>
        <v>267957.27124395699</v>
      </c>
    </row>
    <row r="190" spans="1:19" x14ac:dyDescent="0.35">
      <c r="A190" s="1">
        <v>41104</v>
      </c>
      <c r="B190">
        <v>5277</v>
      </c>
      <c r="C190">
        <v>4451</v>
      </c>
      <c r="D190">
        <v>1</v>
      </c>
      <c r="E190">
        <v>0</v>
      </c>
      <c r="F190">
        <v>0</v>
      </c>
      <c r="G190">
        <v>0</v>
      </c>
      <c r="H190">
        <v>4477.333333333333</v>
      </c>
      <c r="I190">
        <v>4371</v>
      </c>
      <c r="J190">
        <v>0</v>
      </c>
      <c r="K190">
        <f t="shared" si="10"/>
        <v>5250.7110680361493</v>
      </c>
      <c r="L190">
        <f>K190-B190</f>
        <v>-26.2889319638507</v>
      </c>
      <c r="M190">
        <f>ABS(K190-B190)</f>
        <v>26.2889319638507</v>
      </c>
      <c r="N190" s="8">
        <f>M190/B190</f>
        <v>4.9817949524068031E-3</v>
      </c>
      <c r="O190">
        <v>667</v>
      </c>
      <c r="P190">
        <f t="shared" si="11"/>
        <v>1892.8031013972504</v>
      </c>
      <c r="Q190">
        <f t="shared" si="12"/>
        <v>12006</v>
      </c>
      <c r="R190">
        <f t="shared" si="13"/>
        <v>-52.577863927701401</v>
      </c>
      <c r="S190">
        <f t="shared" si="14"/>
        <v>2764.4317751998842</v>
      </c>
    </row>
    <row r="191" spans="1:19" x14ac:dyDescent="0.35">
      <c r="A191" s="1">
        <v>41105</v>
      </c>
      <c r="B191">
        <v>5596</v>
      </c>
      <c r="C191">
        <v>5277</v>
      </c>
      <c r="D191">
        <v>1</v>
      </c>
      <c r="E191">
        <v>0</v>
      </c>
      <c r="F191">
        <v>0</v>
      </c>
      <c r="G191">
        <v>0</v>
      </c>
      <c r="H191">
        <v>4782.333333333333</v>
      </c>
      <c r="I191">
        <v>5165</v>
      </c>
      <c r="J191">
        <v>0</v>
      </c>
      <c r="K191">
        <f t="shared" si="10"/>
        <v>5730.4541496163592</v>
      </c>
      <c r="L191">
        <f>K191-B191</f>
        <v>134.45414961635925</v>
      </c>
      <c r="M191">
        <f>ABS(K191-B191)</f>
        <v>134.45414961635925</v>
      </c>
      <c r="N191" s="8">
        <f>M191/B191</f>
        <v>2.4026831596919093E-2</v>
      </c>
      <c r="O191">
        <v>719</v>
      </c>
      <c r="P191">
        <f t="shared" si="11"/>
        <v>2420.1746930944664</v>
      </c>
      <c r="Q191">
        <f t="shared" si="12"/>
        <v>12942</v>
      </c>
      <c r="R191">
        <f t="shared" si="13"/>
        <v>134.45414961635925</v>
      </c>
      <c r="S191">
        <f t="shared" si="14"/>
        <v>18077.918349058316</v>
      </c>
    </row>
    <row r="192" spans="1:19" x14ac:dyDescent="0.35">
      <c r="A192" s="1">
        <v>41106</v>
      </c>
      <c r="B192">
        <v>4242</v>
      </c>
      <c r="C192">
        <v>5596</v>
      </c>
      <c r="D192">
        <v>0</v>
      </c>
      <c r="E192">
        <v>1</v>
      </c>
      <c r="F192">
        <v>0</v>
      </c>
      <c r="G192">
        <v>0</v>
      </c>
      <c r="H192">
        <v>5108</v>
      </c>
      <c r="I192">
        <v>3698</v>
      </c>
      <c r="J192">
        <v>0</v>
      </c>
      <c r="K192">
        <f t="shared" si="10"/>
        <v>4664.9794641369981</v>
      </c>
      <c r="L192">
        <f>K192-B192</f>
        <v>422.9794641369981</v>
      </c>
      <c r="M192">
        <f>ABS(K192-B192)</f>
        <v>422.9794641369981</v>
      </c>
      <c r="N192" s="8">
        <f>M192/B192</f>
        <v>9.9712273488212655E-2</v>
      </c>
      <c r="O192">
        <v>624</v>
      </c>
      <c r="P192">
        <f t="shared" si="11"/>
        <v>7613.6303544659659</v>
      </c>
      <c r="Q192">
        <f t="shared" si="12"/>
        <v>11232</v>
      </c>
      <c r="R192">
        <f t="shared" si="13"/>
        <v>422.9794641369981</v>
      </c>
      <c r="S192">
        <f t="shared" si="14"/>
        <v>178911.62708162208</v>
      </c>
    </row>
    <row r="193" spans="1:19" x14ac:dyDescent="0.35">
      <c r="A193" s="1">
        <v>41107</v>
      </c>
      <c r="B193">
        <v>4394</v>
      </c>
      <c r="C193">
        <v>4242</v>
      </c>
      <c r="D193">
        <v>0</v>
      </c>
      <c r="E193">
        <v>0</v>
      </c>
      <c r="F193">
        <v>0</v>
      </c>
      <c r="G193">
        <v>0</v>
      </c>
      <c r="H193">
        <v>5038.333333333333</v>
      </c>
      <c r="I193">
        <v>4292</v>
      </c>
      <c r="J193">
        <v>0</v>
      </c>
      <c r="K193">
        <f t="shared" si="10"/>
        <v>4642.3729941946303</v>
      </c>
      <c r="L193">
        <f>K193-B193</f>
        <v>248.37299419463034</v>
      </c>
      <c r="M193">
        <f>ABS(K193-B193)</f>
        <v>248.37299419463034</v>
      </c>
      <c r="N193" s="8">
        <f>M193/B193</f>
        <v>5.6525487982391973E-2</v>
      </c>
      <c r="O193">
        <v>756</v>
      </c>
      <c r="P193">
        <f t="shared" si="11"/>
        <v>4470.7138955033461</v>
      </c>
      <c r="Q193">
        <f t="shared" si="12"/>
        <v>13608</v>
      </c>
      <c r="R193">
        <f t="shared" si="13"/>
        <v>248.37299419463034</v>
      </c>
      <c r="S193">
        <f t="shared" si="14"/>
        <v>61689.144245205876</v>
      </c>
    </row>
    <row r="194" spans="1:19" x14ac:dyDescent="0.35">
      <c r="A194" s="1">
        <v>41108</v>
      </c>
      <c r="B194">
        <v>4551</v>
      </c>
      <c r="C194">
        <v>4394</v>
      </c>
      <c r="D194">
        <v>0</v>
      </c>
      <c r="E194">
        <v>0</v>
      </c>
      <c r="F194">
        <v>0</v>
      </c>
      <c r="G194">
        <v>0</v>
      </c>
      <c r="H194">
        <v>4744</v>
      </c>
      <c r="I194">
        <v>4362</v>
      </c>
      <c r="J194">
        <v>0</v>
      </c>
      <c r="K194">
        <f t="shared" si="10"/>
        <v>4516.2491461599375</v>
      </c>
      <c r="L194">
        <f>K194-B194</f>
        <v>-34.750853840062518</v>
      </c>
      <c r="M194">
        <f>ABS(K194-B194)</f>
        <v>34.750853840062518</v>
      </c>
      <c r="N194" s="8">
        <f>M194/B194</f>
        <v>7.6358720808750863E-3</v>
      </c>
      <c r="O194">
        <v>700</v>
      </c>
      <c r="P194">
        <f t="shared" si="11"/>
        <v>2502.0614764845013</v>
      </c>
      <c r="Q194">
        <f t="shared" si="12"/>
        <v>12600</v>
      </c>
      <c r="R194">
        <f t="shared" si="13"/>
        <v>-69.501707680125037</v>
      </c>
      <c r="S194">
        <f t="shared" si="14"/>
        <v>4830.4873704535512</v>
      </c>
    </row>
    <row r="195" spans="1:19" x14ac:dyDescent="0.35">
      <c r="A195" s="1">
        <v>41109</v>
      </c>
      <c r="B195">
        <v>4973</v>
      </c>
      <c r="C195">
        <v>4551</v>
      </c>
      <c r="D195">
        <v>0</v>
      </c>
      <c r="E195">
        <v>0</v>
      </c>
      <c r="F195">
        <v>1</v>
      </c>
      <c r="G195">
        <v>0</v>
      </c>
      <c r="H195">
        <v>4395.666666666667</v>
      </c>
      <c r="I195">
        <v>4619</v>
      </c>
      <c r="J195">
        <v>0</v>
      </c>
      <c r="K195">
        <f t="shared" ref="K195:K258" si="15">$Y$2+SUMPRODUCT(C195:J195,$Z$2:$AG$2)</f>
        <v>5164.1125160512574</v>
      </c>
      <c r="L195">
        <f>K195-B195</f>
        <v>191.11251605125744</v>
      </c>
      <c r="M195">
        <f>ABS(K195-B195)</f>
        <v>191.11251605125744</v>
      </c>
      <c r="N195" s="8">
        <f>M195/B195</f>
        <v>3.8430025347125966E-2</v>
      </c>
      <c r="O195">
        <v>467</v>
      </c>
      <c r="P195">
        <f t="shared" ref="P195:P258" si="16">IF(L195&lt;0,-72*L195,L195*18)</f>
        <v>3440.025288922634</v>
      </c>
      <c r="Q195">
        <f t="shared" ref="Q195:Q258" si="17">O195*18</f>
        <v>8406</v>
      </c>
      <c r="R195">
        <f t="shared" ref="R195:R258" si="18">IF(L195&lt;0,L195*2,L195)</f>
        <v>191.11251605125744</v>
      </c>
      <c r="S195">
        <f t="shared" ref="S195:S258" si="19">R195^2</f>
        <v>36523.993791442132</v>
      </c>
    </row>
    <row r="196" spans="1:19" x14ac:dyDescent="0.35">
      <c r="A196" s="1">
        <v>41110</v>
      </c>
      <c r="B196">
        <v>4931</v>
      </c>
      <c r="C196">
        <v>4973</v>
      </c>
      <c r="D196">
        <v>0</v>
      </c>
      <c r="E196">
        <v>0</v>
      </c>
      <c r="F196">
        <v>0</v>
      </c>
      <c r="G196">
        <v>1</v>
      </c>
      <c r="H196">
        <v>4639.333333333333</v>
      </c>
      <c r="I196">
        <v>4451</v>
      </c>
      <c r="J196">
        <v>0</v>
      </c>
      <c r="K196">
        <f t="shared" si="15"/>
        <v>5262.0374612277092</v>
      </c>
      <c r="L196">
        <f>K196-B196</f>
        <v>331.03746122770917</v>
      </c>
      <c r="M196">
        <f>ABS(K196-B196)</f>
        <v>331.03746122770917</v>
      </c>
      <c r="N196" s="8">
        <f>M196/B196</f>
        <v>6.7133940626183164E-2</v>
      </c>
      <c r="O196">
        <v>1209</v>
      </c>
      <c r="P196">
        <f t="shared" si="16"/>
        <v>5958.6743020987651</v>
      </c>
      <c r="Q196">
        <f t="shared" si="17"/>
        <v>21762</v>
      </c>
      <c r="R196">
        <f t="shared" si="18"/>
        <v>331.03746122770917</v>
      </c>
      <c r="S196">
        <f t="shared" si="19"/>
        <v>109585.80073608705</v>
      </c>
    </row>
    <row r="197" spans="1:19" x14ac:dyDescent="0.35">
      <c r="A197" s="1">
        <v>41111</v>
      </c>
      <c r="B197">
        <v>4628.5</v>
      </c>
      <c r="C197">
        <v>4931</v>
      </c>
      <c r="D197">
        <v>1</v>
      </c>
      <c r="E197">
        <v>0</v>
      </c>
      <c r="F197">
        <v>0</v>
      </c>
      <c r="G197">
        <v>0</v>
      </c>
      <c r="H197">
        <v>4818.333333333333</v>
      </c>
      <c r="I197">
        <v>5277</v>
      </c>
      <c r="J197">
        <v>0</v>
      </c>
      <c r="K197">
        <f t="shared" si="15"/>
        <v>5743.2952371711426</v>
      </c>
      <c r="L197">
        <f>K197-B197</f>
        <v>1114.7952371711426</v>
      </c>
      <c r="M197">
        <f>ABS(K197-B197)</f>
        <v>1114.7952371711426</v>
      </c>
      <c r="N197" s="8">
        <f>M197/B197</f>
        <v>0.24085453973666254</v>
      </c>
      <c r="O197">
        <v>2035</v>
      </c>
      <c r="P197">
        <f t="shared" si="16"/>
        <v>20066.314269080569</v>
      </c>
      <c r="Q197">
        <f t="shared" si="17"/>
        <v>36630</v>
      </c>
      <c r="R197">
        <f t="shared" si="18"/>
        <v>1114.7952371711426</v>
      </c>
      <c r="S197">
        <f t="shared" si="19"/>
        <v>1242768.4208194641</v>
      </c>
    </row>
    <row r="198" spans="1:19" x14ac:dyDescent="0.35">
      <c r="A198" s="1">
        <v>41112</v>
      </c>
      <c r="B198">
        <v>2695</v>
      </c>
      <c r="C198">
        <v>4628.5</v>
      </c>
      <c r="D198">
        <v>1</v>
      </c>
      <c r="E198">
        <v>0</v>
      </c>
      <c r="F198">
        <v>0</v>
      </c>
      <c r="G198">
        <v>0</v>
      </c>
      <c r="H198">
        <v>4844.166666666667</v>
      </c>
      <c r="I198">
        <v>5596</v>
      </c>
      <c r="J198">
        <v>0</v>
      </c>
      <c r="K198">
        <f t="shared" si="15"/>
        <v>5812.8188895333715</v>
      </c>
      <c r="L198">
        <f>K198-B198</f>
        <v>3117.8188895333715</v>
      </c>
      <c r="M198">
        <f>ABS(K198-B198)</f>
        <v>3117.8188895333715</v>
      </c>
      <c r="N198" s="8">
        <f>M198/B198</f>
        <v>1.1568901259864086</v>
      </c>
      <c r="O198">
        <v>1331</v>
      </c>
      <c r="P198">
        <f t="shared" si="16"/>
        <v>56120.74001160069</v>
      </c>
      <c r="Q198">
        <f t="shared" si="17"/>
        <v>23958</v>
      </c>
      <c r="R198">
        <f t="shared" si="18"/>
        <v>3117.8188895333715</v>
      </c>
      <c r="S198">
        <f t="shared" si="19"/>
        <v>9720794.627931105</v>
      </c>
    </row>
    <row r="199" spans="1:19" x14ac:dyDescent="0.35">
      <c r="A199" s="1">
        <v>41113</v>
      </c>
      <c r="B199">
        <v>4628.5</v>
      </c>
      <c r="C199">
        <v>2695</v>
      </c>
      <c r="D199">
        <v>0</v>
      </c>
      <c r="E199">
        <v>1</v>
      </c>
      <c r="F199">
        <v>0</v>
      </c>
      <c r="G199">
        <v>0</v>
      </c>
      <c r="H199">
        <v>4084.8333333333335</v>
      </c>
      <c r="I199">
        <v>4242</v>
      </c>
      <c r="J199">
        <v>0</v>
      </c>
      <c r="K199">
        <f t="shared" si="15"/>
        <v>3932.2238403374008</v>
      </c>
      <c r="L199">
        <f>K199-B199</f>
        <v>-696.27615966259918</v>
      </c>
      <c r="M199">
        <f>ABS(K199-B199)</f>
        <v>696.27615966259918</v>
      </c>
      <c r="N199" s="8">
        <f>M199/B199</f>
        <v>0.15043235598198101</v>
      </c>
      <c r="O199">
        <v>985</v>
      </c>
      <c r="P199">
        <f t="shared" si="16"/>
        <v>50131.883495707138</v>
      </c>
      <c r="Q199">
        <f t="shared" si="17"/>
        <v>17730</v>
      </c>
      <c r="R199">
        <f t="shared" si="18"/>
        <v>-1392.5523193251984</v>
      </c>
      <c r="S199">
        <f t="shared" si="19"/>
        <v>1939201.9620579893</v>
      </c>
    </row>
    <row r="200" spans="1:19" x14ac:dyDescent="0.35">
      <c r="A200" s="1">
        <v>41114</v>
      </c>
      <c r="B200">
        <v>2758</v>
      </c>
      <c r="C200">
        <v>4628.5</v>
      </c>
      <c r="D200">
        <v>0</v>
      </c>
      <c r="E200">
        <v>0</v>
      </c>
      <c r="F200">
        <v>0</v>
      </c>
      <c r="G200">
        <v>0</v>
      </c>
      <c r="H200">
        <v>3984</v>
      </c>
      <c r="I200">
        <v>4394</v>
      </c>
      <c r="J200">
        <v>0</v>
      </c>
      <c r="K200">
        <f t="shared" si="15"/>
        <v>4131.8621888673069</v>
      </c>
      <c r="L200">
        <f>K200-B200</f>
        <v>1373.8621888673069</v>
      </c>
      <c r="M200">
        <f>ABS(K200-B200)</f>
        <v>1373.8621888673069</v>
      </c>
      <c r="N200" s="8">
        <f>M200/B200</f>
        <v>0.49813712431737017</v>
      </c>
      <c r="O200">
        <v>745</v>
      </c>
      <c r="P200">
        <f t="shared" si="16"/>
        <v>24729.519399611527</v>
      </c>
      <c r="Q200">
        <f t="shared" si="17"/>
        <v>13410</v>
      </c>
      <c r="R200">
        <f t="shared" si="18"/>
        <v>1373.8621888673069</v>
      </c>
      <c r="S200">
        <f t="shared" si="19"/>
        <v>1887497.3139992678</v>
      </c>
    </row>
    <row r="201" spans="1:19" x14ac:dyDescent="0.35">
      <c r="A201" s="1">
        <v>41115</v>
      </c>
      <c r="B201">
        <v>3261</v>
      </c>
      <c r="C201">
        <v>2758</v>
      </c>
      <c r="D201">
        <v>0</v>
      </c>
      <c r="E201">
        <v>0</v>
      </c>
      <c r="F201">
        <v>0</v>
      </c>
      <c r="G201">
        <v>0</v>
      </c>
      <c r="H201">
        <v>3360.5</v>
      </c>
      <c r="I201">
        <v>4551</v>
      </c>
      <c r="J201">
        <v>0</v>
      </c>
      <c r="K201">
        <f t="shared" si="15"/>
        <v>3625.55030471701</v>
      </c>
      <c r="L201">
        <f>K201-B201</f>
        <v>364.55030471701002</v>
      </c>
      <c r="M201">
        <f>ABS(K201-B201)</f>
        <v>364.55030471701002</v>
      </c>
      <c r="N201" s="8">
        <f>M201/B201</f>
        <v>0.1117909551416774</v>
      </c>
      <c r="O201">
        <v>478</v>
      </c>
      <c r="P201">
        <f t="shared" si="16"/>
        <v>6561.9054849061804</v>
      </c>
      <c r="Q201">
        <f t="shared" si="17"/>
        <v>8604</v>
      </c>
      <c r="R201">
        <f t="shared" si="18"/>
        <v>364.55030471701002</v>
      </c>
      <c r="S201">
        <f t="shared" si="19"/>
        <v>132896.92466926484</v>
      </c>
    </row>
    <row r="202" spans="1:19" x14ac:dyDescent="0.35">
      <c r="A202" s="1">
        <v>41116</v>
      </c>
      <c r="B202">
        <v>3045</v>
      </c>
      <c r="C202">
        <v>3261</v>
      </c>
      <c r="D202">
        <v>0</v>
      </c>
      <c r="E202">
        <v>0</v>
      </c>
      <c r="F202">
        <v>1</v>
      </c>
      <c r="G202">
        <v>0</v>
      </c>
      <c r="H202">
        <v>3549.1666666666665</v>
      </c>
      <c r="I202">
        <v>4973</v>
      </c>
      <c r="J202">
        <v>0</v>
      </c>
      <c r="K202">
        <f t="shared" si="15"/>
        <v>4653.5002916570347</v>
      </c>
      <c r="L202">
        <f>K202-B202</f>
        <v>1608.5002916570347</v>
      </c>
      <c r="M202">
        <f>ABS(K202-B202)</f>
        <v>1608.5002916570347</v>
      </c>
      <c r="N202" s="8">
        <f>M202/B202</f>
        <v>0.52824311712874705</v>
      </c>
      <c r="O202">
        <v>988</v>
      </c>
      <c r="P202">
        <f t="shared" si="16"/>
        <v>28953.005249826623</v>
      </c>
      <c r="Q202">
        <f t="shared" si="17"/>
        <v>17784</v>
      </c>
      <c r="R202">
        <f t="shared" si="18"/>
        <v>1608.5002916570347</v>
      </c>
      <c r="S202">
        <f t="shared" si="19"/>
        <v>2587273.1882607657</v>
      </c>
    </row>
    <row r="203" spans="1:19" x14ac:dyDescent="0.35">
      <c r="A203" s="1">
        <v>41117</v>
      </c>
      <c r="B203">
        <v>3783</v>
      </c>
      <c r="C203">
        <v>3045</v>
      </c>
      <c r="D203">
        <v>0</v>
      </c>
      <c r="E203">
        <v>0</v>
      </c>
      <c r="F203">
        <v>0</v>
      </c>
      <c r="G203">
        <v>1</v>
      </c>
      <c r="H203">
        <v>3021.3333333333335</v>
      </c>
      <c r="I203">
        <v>4931</v>
      </c>
      <c r="J203">
        <v>0</v>
      </c>
      <c r="K203">
        <f t="shared" si="15"/>
        <v>4290.6777537190592</v>
      </c>
      <c r="L203">
        <f>K203-B203</f>
        <v>507.67775371905918</v>
      </c>
      <c r="M203">
        <f>ABS(K203-B203)</f>
        <v>507.67775371905918</v>
      </c>
      <c r="N203" s="8">
        <f>M203/B203</f>
        <v>0.13419977629369792</v>
      </c>
      <c r="O203">
        <v>656</v>
      </c>
      <c r="P203">
        <f t="shared" si="16"/>
        <v>9138.1995669430653</v>
      </c>
      <c r="Q203">
        <f t="shared" si="17"/>
        <v>11808</v>
      </c>
      <c r="R203">
        <f t="shared" si="18"/>
        <v>507.67775371905918</v>
      </c>
      <c r="S203">
        <f t="shared" si="19"/>
        <v>257736.7016212297</v>
      </c>
    </row>
    <row r="204" spans="1:19" x14ac:dyDescent="0.35">
      <c r="A204" s="1">
        <v>41118</v>
      </c>
      <c r="B204">
        <v>3997</v>
      </c>
      <c r="C204">
        <v>3783</v>
      </c>
      <c r="D204">
        <v>1</v>
      </c>
      <c r="E204">
        <v>0</v>
      </c>
      <c r="F204">
        <v>0</v>
      </c>
      <c r="G204">
        <v>0</v>
      </c>
      <c r="H204">
        <v>3363</v>
      </c>
      <c r="I204">
        <v>4628.5</v>
      </c>
      <c r="J204">
        <v>0</v>
      </c>
      <c r="K204">
        <f t="shared" si="15"/>
        <v>4634.1241297323295</v>
      </c>
      <c r="L204">
        <f>K204-B204</f>
        <v>637.12412973232949</v>
      </c>
      <c r="M204">
        <f>ABS(K204-B204)</f>
        <v>637.12412973232949</v>
      </c>
      <c r="N204" s="8">
        <f>M204/B204</f>
        <v>0.15940058287023504</v>
      </c>
      <c r="O204">
        <v>1210</v>
      </c>
      <c r="P204">
        <f t="shared" si="16"/>
        <v>11468.234335181931</v>
      </c>
      <c r="Q204">
        <f t="shared" si="17"/>
        <v>21780</v>
      </c>
      <c r="R204">
        <f t="shared" si="18"/>
        <v>637.12412973232949</v>
      </c>
      <c r="S204">
        <f t="shared" si="19"/>
        <v>405927.15668717824</v>
      </c>
    </row>
    <row r="205" spans="1:19" x14ac:dyDescent="0.35">
      <c r="A205" s="1">
        <v>41119</v>
      </c>
      <c r="B205">
        <v>4547</v>
      </c>
      <c r="C205">
        <v>3997</v>
      </c>
      <c r="D205">
        <v>1</v>
      </c>
      <c r="E205">
        <v>0</v>
      </c>
      <c r="F205">
        <v>0</v>
      </c>
      <c r="G205">
        <v>0</v>
      </c>
      <c r="H205">
        <v>3608.3333333333335</v>
      </c>
      <c r="I205">
        <v>2695</v>
      </c>
      <c r="J205">
        <v>1</v>
      </c>
      <c r="K205">
        <f t="shared" si="15"/>
        <v>4513.1670634357961</v>
      </c>
      <c r="L205">
        <f>K205-B205</f>
        <v>-33.832936564203919</v>
      </c>
      <c r="M205">
        <f>ABS(K205-B205)</f>
        <v>33.832936564203919</v>
      </c>
      <c r="N205" s="8">
        <f>M205/B205</f>
        <v>7.4407162006166526E-3</v>
      </c>
      <c r="O205">
        <v>663</v>
      </c>
      <c r="P205">
        <f t="shared" si="16"/>
        <v>2435.9714326226822</v>
      </c>
      <c r="Q205">
        <f t="shared" si="17"/>
        <v>11934</v>
      </c>
      <c r="R205">
        <f t="shared" si="18"/>
        <v>-67.665873128407839</v>
      </c>
      <c r="S205">
        <f t="shared" si="19"/>
        <v>4578.6703862297863</v>
      </c>
    </row>
    <row r="206" spans="1:19" x14ac:dyDescent="0.35">
      <c r="A206" s="1">
        <v>41120</v>
      </c>
      <c r="B206">
        <v>3646</v>
      </c>
      <c r="C206">
        <v>4547</v>
      </c>
      <c r="D206">
        <v>0</v>
      </c>
      <c r="E206">
        <v>1</v>
      </c>
      <c r="F206">
        <v>0</v>
      </c>
      <c r="G206">
        <v>0</v>
      </c>
      <c r="H206">
        <v>4109</v>
      </c>
      <c r="I206">
        <v>4628.5</v>
      </c>
      <c r="J206">
        <v>1</v>
      </c>
      <c r="K206">
        <f t="shared" si="15"/>
        <v>4514.1740751429452</v>
      </c>
      <c r="L206">
        <f>K206-B206</f>
        <v>868.17407514294518</v>
      </c>
      <c r="M206">
        <f>ABS(K206-B206)</f>
        <v>868.17407514294518</v>
      </c>
      <c r="N206" s="8">
        <f>M206/B206</f>
        <v>0.23811686098270576</v>
      </c>
      <c r="O206">
        <v>944</v>
      </c>
      <c r="P206">
        <f t="shared" si="16"/>
        <v>15627.133352573013</v>
      </c>
      <c r="Q206">
        <f t="shared" si="17"/>
        <v>16992</v>
      </c>
      <c r="R206">
        <f t="shared" si="18"/>
        <v>868.17407514294518</v>
      </c>
      <c r="S206">
        <f t="shared" si="19"/>
        <v>753726.2247503082</v>
      </c>
    </row>
    <row r="207" spans="1:19" x14ac:dyDescent="0.35">
      <c r="A207" s="1">
        <v>41121</v>
      </c>
      <c r="B207">
        <v>4104</v>
      </c>
      <c r="C207">
        <v>3646</v>
      </c>
      <c r="D207">
        <v>0</v>
      </c>
      <c r="E207">
        <v>0</v>
      </c>
      <c r="F207">
        <v>0</v>
      </c>
      <c r="G207">
        <v>0</v>
      </c>
      <c r="H207">
        <v>4063.3333333333335</v>
      </c>
      <c r="I207">
        <v>2758</v>
      </c>
      <c r="J207">
        <v>1</v>
      </c>
      <c r="K207">
        <f t="shared" si="15"/>
        <v>3870.1710493668079</v>
      </c>
      <c r="L207">
        <f>K207-B207</f>
        <v>-233.82895063319211</v>
      </c>
      <c r="M207">
        <f>ABS(K207-B207)</f>
        <v>233.82895063319211</v>
      </c>
      <c r="N207" s="8">
        <f>M207/B207</f>
        <v>5.6975865164033163E-2</v>
      </c>
      <c r="O207">
        <v>1034</v>
      </c>
      <c r="P207">
        <f t="shared" si="16"/>
        <v>16835.684445589832</v>
      </c>
      <c r="Q207">
        <f t="shared" si="17"/>
        <v>18612</v>
      </c>
      <c r="R207">
        <f t="shared" si="18"/>
        <v>-467.65790126638421</v>
      </c>
      <c r="S207">
        <f t="shared" si="19"/>
        <v>218703.91261687916</v>
      </c>
    </row>
    <row r="208" spans="1:19" x14ac:dyDescent="0.35">
      <c r="A208" s="1">
        <v>41122</v>
      </c>
      <c r="B208">
        <v>3818</v>
      </c>
      <c r="C208">
        <v>4104</v>
      </c>
      <c r="D208">
        <v>0</v>
      </c>
      <c r="E208">
        <v>0</v>
      </c>
      <c r="F208">
        <v>0</v>
      </c>
      <c r="G208">
        <v>0</v>
      </c>
      <c r="H208">
        <v>4099</v>
      </c>
      <c r="I208">
        <v>3261</v>
      </c>
      <c r="J208">
        <v>0</v>
      </c>
      <c r="K208">
        <f t="shared" si="15"/>
        <v>3822.7904170509128</v>
      </c>
      <c r="L208">
        <f>K208-B208</f>
        <v>4.7904170509127653</v>
      </c>
      <c r="M208">
        <f>ABS(K208-B208)</f>
        <v>4.7904170509127653</v>
      </c>
      <c r="N208" s="8">
        <f>M208/B208</f>
        <v>1.254692784419268E-3</v>
      </c>
      <c r="O208">
        <v>1417</v>
      </c>
      <c r="P208">
        <f t="shared" si="16"/>
        <v>86.227506916429775</v>
      </c>
      <c r="Q208">
        <f t="shared" si="17"/>
        <v>25506</v>
      </c>
      <c r="R208">
        <f t="shared" si="18"/>
        <v>4.7904170509127653</v>
      </c>
      <c r="S208">
        <f t="shared" si="19"/>
        <v>22.948095521675754</v>
      </c>
    </row>
    <row r="209" spans="1:19" x14ac:dyDescent="0.35">
      <c r="A209" s="1">
        <v>41123</v>
      </c>
      <c r="B209">
        <v>3859</v>
      </c>
      <c r="C209">
        <v>3818</v>
      </c>
      <c r="D209">
        <v>0</v>
      </c>
      <c r="E209">
        <v>0</v>
      </c>
      <c r="F209">
        <v>1</v>
      </c>
      <c r="G209">
        <v>0</v>
      </c>
      <c r="H209">
        <v>3856</v>
      </c>
      <c r="I209">
        <v>3045</v>
      </c>
      <c r="J209">
        <v>0</v>
      </c>
      <c r="K209">
        <f t="shared" si="15"/>
        <v>4348.5525732028245</v>
      </c>
      <c r="L209">
        <f>K209-B209</f>
        <v>489.55257320282453</v>
      </c>
      <c r="M209">
        <f>ABS(K209-B209)</f>
        <v>489.55257320282453</v>
      </c>
      <c r="N209" s="8">
        <f>M209/B209</f>
        <v>0.12685995677709888</v>
      </c>
      <c r="O209">
        <v>1345</v>
      </c>
      <c r="P209">
        <f t="shared" si="16"/>
        <v>8811.9463176508416</v>
      </c>
      <c r="Q209">
        <f t="shared" si="17"/>
        <v>24210</v>
      </c>
      <c r="R209">
        <f t="shared" si="18"/>
        <v>489.55257320282453</v>
      </c>
      <c r="S209">
        <f t="shared" si="19"/>
        <v>239661.72192950686</v>
      </c>
    </row>
    <row r="210" spans="1:19" x14ac:dyDescent="0.35">
      <c r="A210" s="1">
        <v>41124</v>
      </c>
      <c r="B210">
        <v>4182</v>
      </c>
      <c r="C210">
        <v>3859</v>
      </c>
      <c r="D210">
        <v>0</v>
      </c>
      <c r="E210">
        <v>0</v>
      </c>
      <c r="F210">
        <v>0</v>
      </c>
      <c r="G210">
        <v>1</v>
      </c>
      <c r="H210">
        <v>3927</v>
      </c>
      <c r="I210">
        <v>3783</v>
      </c>
      <c r="J210">
        <v>0</v>
      </c>
      <c r="K210">
        <f t="shared" si="15"/>
        <v>4560.9326063942726</v>
      </c>
      <c r="L210">
        <f>K210-B210</f>
        <v>378.93260639427263</v>
      </c>
      <c r="M210">
        <f>ABS(K210-B210)</f>
        <v>378.93260639427263</v>
      </c>
      <c r="N210" s="8">
        <f>M210/B210</f>
        <v>9.0610379338659161E-2</v>
      </c>
      <c r="O210">
        <v>1129</v>
      </c>
      <c r="P210">
        <f t="shared" si="16"/>
        <v>6820.7869150969073</v>
      </c>
      <c r="Q210">
        <f t="shared" si="17"/>
        <v>20322</v>
      </c>
      <c r="R210">
        <f t="shared" si="18"/>
        <v>378.93260639427263</v>
      </c>
      <c r="S210">
        <f t="shared" si="19"/>
        <v>143589.92018875675</v>
      </c>
    </row>
    <row r="211" spans="1:19" x14ac:dyDescent="0.35">
      <c r="A211" s="1">
        <v>41125</v>
      </c>
      <c r="B211">
        <v>5052</v>
      </c>
      <c r="C211">
        <v>4182</v>
      </c>
      <c r="D211">
        <v>1</v>
      </c>
      <c r="E211">
        <v>0</v>
      </c>
      <c r="F211">
        <v>0</v>
      </c>
      <c r="G211">
        <v>0</v>
      </c>
      <c r="H211">
        <v>3953</v>
      </c>
      <c r="I211">
        <v>3997</v>
      </c>
      <c r="J211">
        <v>0</v>
      </c>
      <c r="K211">
        <f t="shared" si="15"/>
        <v>4828.0411808702102</v>
      </c>
      <c r="L211">
        <f>K211-B211</f>
        <v>-223.95881912978984</v>
      </c>
      <c r="M211">
        <f>ABS(K211-B211)</f>
        <v>223.95881912978984</v>
      </c>
      <c r="N211" s="8">
        <f>M211/B211</f>
        <v>4.4330724293307568E-2</v>
      </c>
      <c r="O211">
        <v>346</v>
      </c>
      <c r="P211">
        <f t="shared" si="16"/>
        <v>16125.034977344869</v>
      </c>
      <c r="Q211">
        <f t="shared" si="17"/>
        <v>6228</v>
      </c>
      <c r="R211">
        <f t="shared" si="18"/>
        <v>-447.91763825957969</v>
      </c>
      <c r="S211">
        <f t="shared" si="19"/>
        <v>200630.21066403968</v>
      </c>
    </row>
    <row r="212" spans="1:19" x14ac:dyDescent="0.35">
      <c r="A212" s="1">
        <v>41126</v>
      </c>
      <c r="B212">
        <v>4950</v>
      </c>
      <c r="C212">
        <v>5052</v>
      </c>
      <c r="D212">
        <v>1</v>
      </c>
      <c r="E212">
        <v>0</v>
      </c>
      <c r="F212">
        <v>0</v>
      </c>
      <c r="G212">
        <v>0</v>
      </c>
      <c r="H212">
        <v>4364.333333333333</v>
      </c>
      <c r="I212">
        <v>4547</v>
      </c>
      <c r="J212">
        <v>0</v>
      </c>
      <c r="K212">
        <f t="shared" si="15"/>
        <v>5303.4972250134715</v>
      </c>
      <c r="L212">
        <f>K212-B212</f>
        <v>353.49722501347151</v>
      </c>
      <c r="M212">
        <f>ABS(K212-B212)</f>
        <v>353.49722501347151</v>
      </c>
      <c r="N212" s="8">
        <f>M212/B212</f>
        <v>7.1413580810802318E-2</v>
      </c>
      <c r="O212">
        <v>782</v>
      </c>
      <c r="P212">
        <f t="shared" si="16"/>
        <v>6362.9500502424871</v>
      </c>
      <c r="Q212">
        <f t="shared" si="17"/>
        <v>14076</v>
      </c>
      <c r="R212">
        <f t="shared" si="18"/>
        <v>353.49722501347151</v>
      </c>
      <c r="S212">
        <f t="shared" si="19"/>
        <v>124960.2880922249</v>
      </c>
    </row>
    <row r="213" spans="1:19" x14ac:dyDescent="0.35">
      <c r="A213" s="1">
        <v>41127</v>
      </c>
      <c r="B213">
        <v>3960</v>
      </c>
      <c r="C213">
        <v>4950</v>
      </c>
      <c r="D213">
        <v>0</v>
      </c>
      <c r="E213">
        <v>1</v>
      </c>
      <c r="F213">
        <v>0</v>
      </c>
      <c r="G213">
        <v>0</v>
      </c>
      <c r="H213">
        <v>4728</v>
      </c>
      <c r="I213">
        <v>3646</v>
      </c>
      <c r="J213">
        <v>0</v>
      </c>
      <c r="K213">
        <f t="shared" si="15"/>
        <v>4369.8067318721123</v>
      </c>
      <c r="L213">
        <f>K213-B213</f>
        <v>409.80673187211232</v>
      </c>
      <c r="M213">
        <f>ABS(K213-B213)</f>
        <v>409.80673187211232</v>
      </c>
      <c r="N213" s="8">
        <f>M213/B213</f>
        <v>0.10348654845255362</v>
      </c>
      <c r="O213">
        <v>974</v>
      </c>
      <c r="P213">
        <f t="shared" si="16"/>
        <v>7376.5211736980218</v>
      </c>
      <c r="Q213">
        <f t="shared" si="17"/>
        <v>17532</v>
      </c>
      <c r="R213">
        <f t="shared" si="18"/>
        <v>409.80673187211232</v>
      </c>
      <c r="S213">
        <f t="shared" si="19"/>
        <v>167941.55748770136</v>
      </c>
    </row>
    <row r="214" spans="1:19" x14ac:dyDescent="0.35">
      <c r="A214" s="1">
        <v>41128</v>
      </c>
      <c r="B214">
        <v>3968</v>
      </c>
      <c r="C214">
        <v>3960</v>
      </c>
      <c r="D214">
        <v>0</v>
      </c>
      <c r="E214">
        <v>0</v>
      </c>
      <c r="F214">
        <v>0</v>
      </c>
      <c r="G214">
        <v>0</v>
      </c>
      <c r="H214">
        <v>4654</v>
      </c>
      <c r="I214">
        <v>4104</v>
      </c>
      <c r="J214">
        <v>0</v>
      </c>
      <c r="K214">
        <f t="shared" si="15"/>
        <v>4347.1390570336162</v>
      </c>
      <c r="L214">
        <f>K214-B214</f>
        <v>379.13905703361615</v>
      </c>
      <c r="M214">
        <f>ABS(K214-B214)</f>
        <v>379.13905703361615</v>
      </c>
      <c r="N214" s="8">
        <f>M214/B214</f>
        <v>9.5549157518552461E-2</v>
      </c>
      <c r="O214">
        <v>1453</v>
      </c>
      <c r="P214">
        <f t="shared" si="16"/>
        <v>6824.5030266050908</v>
      </c>
      <c r="Q214">
        <f t="shared" si="17"/>
        <v>26154</v>
      </c>
      <c r="R214">
        <f t="shared" si="18"/>
        <v>379.13905703361615</v>
      </c>
      <c r="S214">
        <f t="shared" si="19"/>
        <v>143746.42456833963</v>
      </c>
    </row>
    <row r="215" spans="1:19" x14ac:dyDescent="0.35">
      <c r="A215" s="1">
        <v>41129</v>
      </c>
      <c r="B215">
        <v>4133</v>
      </c>
      <c r="C215">
        <v>3968</v>
      </c>
      <c r="D215">
        <v>0</v>
      </c>
      <c r="E215">
        <v>0</v>
      </c>
      <c r="F215">
        <v>0</v>
      </c>
      <c r="G215">
        <v>0</v>
      </c>
      <c r="H215">
        <v>4292.666666666667</v>
      </c>
      <c r="I215">
        <v>3818</v>
      </c>
      <c r="J215">
        <v>0</v>
      </c>
      <c r="K215">
        <f t="shared" si="15"/>
        <v>4069.3191339895438</v>
      </c>
      <c r="L215">
        <f>K215-B215</f>
        <v>-63.680866010456157</v>
      </c>
      <c r="M215">
        <f>ABS(K215-B215)</f>
        <v>63.680866010456157</v>
      </c>
      <c r="N215" s="8">
        <f>M215/B215</f>
        <v>1.5407903704441363E-2</v>
      </c>
      <c r="O215">
        <v>1286</v>
      </c>
      <c r="P215">
        <f t="shared" si="16"/>
        <v>4585.0223527528433</v>
      </c>
      <c r="Q215">
        <f t="shared" si="17"/>
        <v>23148</v>
      </c>
      <c r="R215">
        <f t="shared" si="18"/>
        <v>-127.36173202091231</v>
      </c>
      <c r="S215">
        <f t="shared" si="19"/>
        <v>16221.010783366681</v>
      </c>
    </row>
    <row r="216" spans="1:19" x14ac:dyDescent="0.35">
      <c r="A216" s="1">
        <v>41130</v>
      </c>
      <c r="B216">
        <v>4408</v>
      </c>
      <c r="C216">
        <v>4133</v>
      </c>
      <c r="D216">
        <v>0</v>
      </c>
      <c r="E216">
        <v>0</v>
      </c>
      <c r="F216">
        <v>1</v>
      </c>
      <c r="G216">
        <v>0</v>
      </c>
      <c r="H216">
        <v>4020.3333333333335</v>
      </c>
      <c r="I216">
        <v>3859</v>
      </c>
      <c r="J216">
        <v>0</v>
      </c>
      <c r="K216">
        <f t="shared" si="15"/>
        <v>4699.9787489975652</v>
      </c>
      <c r="L216">
        <f>K216-B216</f>
        <v>291.97874899756516</v>
      </c>
      <c r="M216">
        <f>ABS(K216-B216)</f>
        <v>291.97874899756516</v>
      </c>
      <c r="N216" s="8">
        <f>M216/B216</f>
        <v>6.6238373184565602E-2</v>
      </c>
      <c r="O216">
        <v>1232</v>
      </c>
      <c r="P216">
        <f t="shared" si="16"/>
        <v>5255.6174819561729</v>
      </c>
      <c r="Q216">
        <f t="shared" si="17"/>
        <v>22176</v>
      </c>
      <c r="R216">
        <f t="shared" si="18"/>
        <v>291.97874899756516</v>
      </c>
      <c r="S216">
        <f t="shared" si="19"/>
        <v>85251.58986618316</v>
      </c>
    </row>
    <row r="217" spans="1:19" x14ac:dyDescent="0.35">
      <c r="A217" s="1">
        <v>41131</v>
      </c>
      <c r="B217">
        <v>5050</v>
      </c>
      <c r="C217">
        <v>4408</v>
      </c>
      <c r="D217">
        <v>0</v>
      </c>
      <c r="E217">
        <v>0</v>
      </c>
      <c r="F217">
        <v>0</v>
      </c>
      <c r="G217">
        <v>1</v>
      </c>
      <c r="H217">
        <v>4169.666666666667</v>
      </c>
      <c r="I217">
        <v>4182</v>
      </c>
      <c r="J217">
        <v>0</v>
      </c>
      <c r="K217">
        <f t="shared" si="15"/>
        <v>4866.0670829852224</v>
      </c>
      <c r="L217">
        <f>K217-B217</f>
        <v>-183.93291701477756</v>
      </c>
      <c r="M217">
        <f>ABS(K217-B217)</f>
        <v>183.93291701477756</v>
      </c>
      <c r="N217" s="8">
        <f>M217/B217</f>
        <v>3.6422359804906448E-2</v>
      </c>
      <c r="O217">
        <v>1233</v>
      </c>
      <c r="P217">
        <f t="shared" si="16"/>
        <v>13243.170025063984</v>
      </c>
      <c r="Q217">
        <f t="shared" si="17"/>
        <v>22194</v>
      </c>
      <c r="R217">
        <f t="shared" si="18"/>
        <v>-367.86583402955512</v>
      </c>
      <c r="S217">
        <f t="shared" si="19"/>
        <v>135325.27184626021</v>
      </c>
    </row>
    <row r="218" spans="1:19" x14ac:dyDescent="0.35">
      <c r="A218" s="1">
        <v>41132</v>
      </c>
      <c r="B218">
        <v>5490</v>
      </c>
      <c r="C218">
        <v>5050</v>
      </c>
      <c r="D218">
        <v>1</v>
      </c>
      <c r="E218">
        <v>0</v>
      </c>
      <c r="F218">
        <v>0</v>
      </c>
      <c r="G218">
        <v>0</v>
      </c>
      <c r="H218">
        <v>4530.333333333333</v>
      </c>
      <c r="I218">
        <v>5052</v>
      </c>
      <c r="J218">
        <v>0</v>
      </c>
      <c r="K218">
        <f t="shared" si="15"/>
        <v>5535.0887885989796</v>
      </c>
      <c r="L218">
        <f>K218-B218</f>
        <v>45.08878859897959</v>
      </c>
      <c r="M218">
        <f>ABS(K218-B218)</f>
        <v>45.08878859897959</v>
      </c>
      <c r="N218" s="8">
        <f>M218/B218</f>
        <v>8.2128940981747896E-3</v>
      </c>
      <c r="O218">
        <v>1154</v>
      </c>
      <c r="P218">
        <f t="shared" si="16"/>
        <v>811.59819478163263</v>
      </c>
      <c r="Q218">
        <f t="shared" si="17"/>
        <v>20772</v>
      </c>
      <c r="R218">
        <f t="shared" si="18"/>
        <v>45.08878859897959</v>
      </c>
      <c r="S218">
        <f t="shared" si="19"/>
        <v>2032.9988573234718</v>
      </c>
    </row>
    <row r="219" spans="1:19" x14ac:dyDescent="0.35">
      <c r="A219" s="1">
        <v>41133</v>
      </c>
      <c r="B219">
        <v>5736</v>
      </c>
      <c r="C219">
        <v>5490</v>
      </c>
      <c r="D219">
        <v>1</v>
      </c>
      <c r="E219">
        <v>0</v>
      </c>
      <c r="F219">
        <v>0</v>
      </c>
      <c r="G219">
        <v>0</v>
      </c>
      <c r="H219">
        <v>4982.666666666667</v>
      </c>
      <c r="I219">
        <v>4950</v>
      </c>
      <c r="J219">
        <v>0</v>
      </c>
      <c r="K219">
        <f t="shared" si="15"/>
        <v>5804.6793207014953</v>
      </c>
      <c r="L219">
        <f>K219-B219</f>
        <v>68.679320701495271</v>
      </c>
      <c r="M219">
        <f>ABS(K219-B219)</f>
        <v>68.679320701495271</v>
      </c>
      <c r="N219" s="8">
        <f>M219/B219</f>
        <v>1.1973382270135158E-2</v>
      </c>
      <c r="O219">
        <v>1053</v>
      </c>
      <c r="P219">
        <f t="shared" si="16"/>
        <v>1236.2277726269149</v>
      </c>
      <c r="Q219">
        <f t="shared" si="17"/>
        <v>18954</v>
      </c>
      <c r="R219">
        <f t="shared" si="18"/>
        <v>68.679320701495271</v>
      </c>
      <c r="S219">
        <f t="shared" si="19"/>
        <v>4716.8490920188369</v>
      </c>
    </row>
    <row r="220" spans="1:19" x14ac:dyDescent="0.35">
      <c r="A220" s="1">
        <v>41134</v>
      </c>
      <c r="B220">
        <v>5580</v>
      </c>
      <c r="C220">
        <v>5736</v>
      </c>
      <c r="D220">
        <v>0</v>
      </c>
      <c r="E220">
        <v>1</v>
      </c>
      <c r="F220">
        <v>0</v>
      </c>
      <c r="G220">
        <v>0</v>
      </c>
      <c r="H220">
        <v>5425.333333333333</v>
      </c>
      <c r="I220">
        <v>3960</v>
      </c>
      <c r="J220">
        <v>0</v>
      </c>
      <c r="K220">
        <f t="shared" si="15"/>
        <v>4928.1747709998881</v>
      </c>
      <c r="L220">
        <f>K220-B220</f>
        <v>-651.8252290001119</v>
      </c>
      <c r="M220">
        <f>ABS(K220-B220)</f>
        <v>651.8252290001119</v>
      </c>
      <c r="N220" s="8">
        <f>M220/B220</f>
        <v>0.11681455716847884</v>
      </c>
      <c r="O220">
        <v>374</v>
      </c>
      <c r="P220">
        <f t="shared" si="16"/>
        <v>46931.416488008057</v>
      </c>
      <c r="Q220">
        <f t="shared" si="17"/>
        <v>6732</v>
      </c>
      <c r="R220">
        <f t="shared" si="18"/>
        <v>-1303.6504580002238</v>
      </c>
      <c r="S220">
        <f t="shared" si="19"/>
        <v>1699504.5166441933</v>
      </c>
    </row>
    <row r="221" spans="1:19" x14ac:dyDescent="0.35">
      <c r="A221" s="1">
        <v>41135</v>
      </c>
      <c r="B221">
        <v>5663</v>
      </c>
      <c r="C221">
        <v>5580</v>
      </c>
      <c r="D221">
        <v>0</v>
      </c>
      <c r="E221">
        <v>0</v>
      </c>
      <c r="F221">
        <v>0</v>
      </c>
      <c r="G221">
        <v>0</v>
      </c>
      <c r="H221">
        <v>5602</v>
      </c>
      <c r="I221">
        <v>3968</v>
      </c>
      <c r="J221">
        <v>0</v>
      </c>
      <c r="K221">
        <f t="shared" si="15"/>
        <v>5010.6344991917495</v>
      </c>
      <c r="L221">
        <f>K221-B221</f>
        <v>-652.36550080825054</v>
      </c>
      <c r="M221">
        <f>ABS(K221-B221)</f>
        <v>652.36550080825054</v>
      </c>
      <c r="N221" s="8">
        <f>M221/B221</f>
        <v>0.11519786346605165</v>
      </c>
      <c r="O221">
        <v>806</v>
      </c>
      <c r="P221">
        <f t="shared" si="16"/>
        <v>46970.316058194039</v>
      </c>
      <c r="Q221">
        <f t="shared" si="17"/>
        <v>14508</v>
      </c>
      <c r="R221">
        <f t="shared" si="18"/>
        <v>-1304.7310016165011</v>
      </c>
      <c r="S221">
        <f t="shared" si="19"/>
        <v>1702322.9865791982</v>
      </c>
    </row>
    <row r="222" spans="1:19" x14ac:dyDescent="0.35">
      <c r="A222" s="1">
        <v>41136</v>
      </c>
      <c r="B222">
        <v>3655</v>
      </c>
      <c r="C222">
        <v>5663</v>
      </c>
      <c r="D222">
        <v>0</v>
      </c>
      <c r="E222">
        <v>0</v>
      </c>
      <c r="F222">
        <v>0</v>
      </c>
      <c r="G222">
        <v>0</v>
      </c>
      <c r="H222">
        <v>5659.666666666667</v>
      </c>
      <c r="I222">
        <v>4133</v>
      </c>
      <c r="J222">
        <v>0</v>
      </c>
      <c r="K222">
        <f t="shared" si="15"/>
        <v>5097.4105891310146</v>
      </c>
      <c r="L222">
        <f>K222-B222</f>
        <v>1442.4105891310146</v>
      </c>
      <c r="M222">
        <f>ABS(K222-B222)</f>
        <v>1442.4105891310146</v>
      </c>
      <c r="N222" s="8">
        <f>M222/B222</f>
        <v>0.39464038006320507</v>
      </c>
      <c r="O222">
        <v>2392</v>
      </c>
      <c r="P222">
        <f t="shared" si="16"/>
        <v>25963.390604358261</v>
      </c>
      <c r="Q222">
        <f t="shared" si="17"/>
        <v>43056</v>
      </c>
      <c r="R222">
        <f t="shared" si="18"/>
        <v>1442.4105891310146</v>
      </c>
      <c r="S222">
        <f t="shared" si="19"/>
        <v>2080548.3076372806</v>
      </c>
    </row>
    <row r="223" spans="1:19" x14ac:dyDescent="0.35">
      <c r="A223" s="1">
        <v>41137</v>
      </c>
      <c r="B223">
        <v>6616</v>
      </c>
      <c r="C223">
        <v>3655</v>
      </c>
      <c r="D223">
        <v>0</v>
      </c>
      <c r="E223">
        <v>0</v>
      </c>
      <c r="F223">
        <v>1</v>
      </c>
      <c r="G223">
        <v>0</v>
      </c>
      <c r="H223">
        <v>4966</v>
      </c>
      <c r="I223">
        <v>4408</v>
      </c>
      <c r="J223">
        <v>0</v>
      </c>
      <c r="K223">
        <f t="shared" si="15"/>
        <v>5321.3051027768734</v>
      </c>
      <c r="L223">
        <f>K223-B223</f>
        <v>-1294.6948972231266</v>
      </c>
      <c r="M223">
        <f>ABS(K223-B223)</f>
        <v>1294.6948972231266</v>
      </c>
      <c r="N223" s="8">
        <f>M223/B223</f>
        <v>0.19569148990676039</v>
      </c>
      <c r="O223">
        <v>1441</v>
      </c>
      <c r="P223">
        <f t="shared" si="16"/>
        <v>93218.032600065111</v>
      </c>
      <c r="Q223">
        <f t="shared" si="17"/>
        <v>25938</v>
      </c>
      <c r="R223">
        <f t="shared" si="18"/>
        <v>-2589.3897944462533</v>
      </c>
      <c r="S223">
        <f t="shared" si="19"/>
        <v>6704939.5075824102</v>
      </c>
    </row>
    <row r="224" spans="1:19" x14ac:dyDescent="0.35">
      <c r="A224" s="1">
        <v>41138</v>
      </c>
      <c r="B224">
        <v>6646</v>
      </c>
      <c r="C224">
        <v>6616</v>
      </c>
      <c r="D224">
        <v>0</v>
      </c>
      <c r="E224">
        <v>0</v>
      </c>
      <c r="F224">
        <v>0</v>
      </c>
      <c r="G224">
        <v>1</v>
      </c>
      <c r="H224">
        <v>5311.333333333333</v>
      </c>
      <c r="I224">
        <v>5050</v>
      </c>
      <c r="J224">
        <v>0</v>
      </c>
      <c r="K224">
        <f t="shared" si="15"/>
        <v>5980.0174020729819</v>
      </c>
      <c r="L224">
        <f>K224-B224</f>
        <v>-665.98259792701811</v>
      </c>
      <c r="M224">
        <f>ABS(K224-B224)</f>
        <v>665.98259792701811</v>
      </c>
      <c r="N224" s="8">
        <f>M224/B224</f>
        <v>0.10020803459630125</v>
      </c>
      <c r="O224">
        <v>564</v>
      </c>
      <c r="P224">
        <f t="shared" si="16"/>
        <v>47950.747050745304</v>
      </c>
      <c r="Q224">
        <f t="shared" si="17"/>
        <v>10152</v>
      </c>
      <c r="R224">
        <f t="shared" si="18"/>
        <v>-1331.9651958540362</v>
      </c>
      <c r="S224">
        <f t="shared" si="19"/>
        <v>1774131.2829664811</v>
      </c>
    </row>
    <row r="225" spans="1:19" x14ac:dyDescent="0.35">
      <c r="A225" s="1">
        <v>41139</v>
      </c>
      <c r="B225">
        <v>7997</v>
      </c>
      <c r="C225">
        <v>6646</v>
      </c>
      <c r="D225">
        <v>1</v>
      </c>
      <c r="E225">
        <v>0</v>
      </c>
      <c r="F225">
        <v>0</v>
      </c>
      <c r="G225">
        <v>0</v>
      </c>
      <c r="H225">
        <v>5639</v>
      </c>
      <c r="I225">
        <v>5490</v>
      </c>
      <c r="J225">
        <v>0</v>
      </c>
      <c r="K225">
        <f t="shared" si="15"/>
        <v>6443.9762850508596</v>
      </c>
      <c r="L225">
        <f>K225-B225</f>
        <v>-1553.0237149491404</v>
      </c>
      <c r="M225">
        <f>ABS(K225-B225)</f>
        <v>1553.0237149491404</v>
      </c>
      <c r="N225" s="8">
        <f>M225/B225</f>
        <v>0.19420078966476684</v>
      </c>
      <c r="O225">
        <v>302</v>
      </c>
      <c r="P225">
        <f t="shared" si="16"/>
        <v>111817.70747633811</v>
      </c>
      <c r="Q225">
        <f t="shared" si="17"/>
        <v>5436</v>
      </c>
      <c r="R225">
        <f t="shared" si="18"/>
        <v>-3106.0474298982808</v>
      </c>
      <c r="S225">
        <f t="shared" si="19"/>
        <v>9647530.6367777158</v>
      </c>
    </row>
    <row r="226" spans="1:19" x14ac:dyDescent="0.35">
      <c r="A226" s="1">
        <v>41140</v>
      </c>
      <c r="B226">
        <v>4628.5</v>
      </c>
      <c r="C226">
        <v>7997</v>
      </c>
      <c r="D226">
        <v>1</v>
      </c>
      <c r="E226">
        <v>0</v>
      </c>
      <c r="F226">
        <v>0</v>
      </c>
      <c r="G226">
        <v>0</v>
      </c>
      <c r="H226">
        <v>7086.333333333333</v>
      </c>
      <c r="I226">
        <v>5736</v>
      </c>
      <c r="J226">
        <v>0</v>
      </c>
      <c r="K226">
        <f t="shared" si="15"/>
        <v>7459.3026649214635</v>
      </c>
      <c r="L226">
        <f>K226-B226</f>
        <v>2830.8026649214635</v>
      </c>
      <c r="M226">
        <f>ABS(K226-B226)</f>
        <v>2830.8026649214635</v>
      </c>
      <c r="N226" s="8">
        <f>M226/B226</f>
        <v>0.61160260665906097</v>
      </c>
      <c r="O226">
        <v>3550</v>
      </c>
      <c r="P226">
        <f t="shared" si="16"/>
        <v>50954.447968586341</v>
      </c>
      <c r="Q226">
        <f t="shared" si="17"/>
        <v>63900</v>
      </c>
      <c r="R226">
        <f t="shared" si="18"/>
        <v>2830.8026649214635</v>
      </c>
      <c r="S226">
        <f t="shared" si="19"/>
        <v>8013443.7277264595</v>
      </c>
    </row>
    <row r="227" spans="1:19" x14ac:dyDescent="0.35">
      <c r="A227" s="1">
        <v>41141</v>
      </c>
      <c r="B227">
        <v>4628.5</v>
      </c>
      <c r="C227">
        <v>4628.5</v>
      </c>
      <c r="D227">
        <v>0</v>
      </c>
      <c r="E227">
        <v>1</v>
      </c>
      <c r="F227">
        <v>0</v>
      </c>
      <c r="G227">
        <v>0</v>
      </c>
      <c r="H227">
        <v>6423.833333333333</v>
      </c>
      <c r="I227">
        <v>5580</v>
      </c>
      <c r="J227">
        <v>0</v>
      </c>
      <c r="K227">
        <f t="shared" si="15"/>
        <v>5806.7628757272987</v>
      </c>
      <c r="L227">
        <f>K227-B227</f>
        <v>1178.2628757272987</v>
      </c>
      <c r="M227">
        <f>ABS(K227-B227)</f>
        <v>1178.2628757272987</v>
      </c>
      <c r="N227" s="8">
        <f>M227/B227</f>
        <v>0.25456689547959355</v>
      </c>
      <c r="O227">
        <v>564</v>
      </c>
      <c r="P227">
        <f t="shared" si="16"/>
        <v>21208.731763091375</v>
      </c>
      <c r="Q227">
        <f t="shared" si="17"/>
        <v>10152</v>
      </c>
      <c r="R227">
        <f t="shared" si="18"/>
        <v>1178.2628757272987</v>
      </c>
      <c r="S227">
        <f t="shared" si="19"/>
        <v>1388303.4043171639</v>
      </c>
    </row>
    <row r="228" spans="1:19" x14ac:dyDescent="0.35">
      <c r="A228" s="1">
        <v>41142</v>
      </c>
      <c r="B228">
        <v>4628.5</v>
      </c>
      <c r="C228">
        <v>4628.5</v>
      </c>
      <c r="D228">
        <v>0</v>
      </c>
      <c r="E228">
        <v>0</v>
      </c>
      <c r="F228">
        <v>0</v>
      </c>
      <c r="G228">
        <v>0</v>
      </c>
      <c r="H228">
        <v>5751.333333333333</v>
      </c>
      <c r="I228">
        <v>5663</v>
      </c>
      <c r="J228">
        <v>0</v>
      </c>
      <c r="K228">
        <f t="shared" si="15"/>
        <v>5458.9585010501214</v>
      </c>
      <c r="L228">
        <f>K228-B228</f>
        <v>830.45850105012141</v>
      </c>
      <c r="M228">
        <f>ABS(K228-B228)</f>
        <v>830.45850105012141</v>
      </c>
      <c r="N228" s="8">
        <f>M228/B228</f>
        <v>0.1794228153937823</v>
      </c>
      <c r="O228">
        <v>1221</v>
      </c>
      <c r="P228">
        <f t="shared" si="16"/>
        <v>14948.253018902185</v>
      </c>
      <c r="Q228">
        <f t="shared" si="17"/>
        <v>21978</v>
      </c>
      <c r="R228">
        <f t="shared" si="18"/>
        <v>830.45850105012141</v>
      </c>
      <c r="S228">
        <f t="shared" si="19"/>
        <v>689661.32196641446</v>
      </c>
    </row>
    <row r="229" spans="1:19" x14ac:dyDescent="0.35">
      <c r="A229" s="1">
        <v>41143</v>
      </c>
      <c r="B229">
        <v>4628.5</v>
      </c>
      <c r="C229">
        <v>4628.5</v>
      </c>
      <c r="D229">
        <v>0</v>
      </c>
      <c r="E229">
        <v>0</v>
      </c>
      <c r="F229">
        <v>0</v>
      </c>
      <c r="G229">
        <v>0</v>
      </c>
      <c r="H229">
        <v>4628.5</v>
      </c>
      <c r="I229">
        <v>3655</v>
      </c>
      <c r="J229">
        <v>0</v>
      </c>
      <c r="K229">
        <f t="shared" si="15"/>
        <v>4282.01460660051</v>
      </c>
      <c r="L229">
        <f>K229-B229</f>
        <v>-346.48539339949002</v>
      </c>
      <c r="M229">
        <f>ABS(K229-B229)</f>
        <v>346.48539339949002</v>
      </c>
      <c r="N229" s="8">
        <f>M229/B229</f>
        <v>7.4859110597275583E-2</v>
      </c>
      <c r="O229">
        <v>242</v>
      </c>
      <c r="P229">
        <f t="shared" si="16"/>
        <v>24946.948324763282</v>
      </c>
      <c r="Q229">
        <f t="shared" si="17"/>
        <v>4356</v>
      </c>
      <c r="R229">
        <f t="shared" si="18"/>
        <v>-692.97078679898004</v>
      </c>
      <c r="S229">
        <f t="shared" si="19"/>
        <v>480208.51135679748</v>
      </c>
    </row>
    <row r="230" spans="1:19" x14ac:dyDescent="0.35">
      <c r="A230" s="1">
        <v>41144</v>
      </c>
      <c r="B230">
        <v>8932</v>
      </c>
      <c r="C230">
        <v>4628.5</v>
      </c>
      <c r="D230">
        <v>0</v>
      </c>
      <c r="E230">
        <v>0</v>
      </c>
      <c r="F230">
        <v>1</v>
      </c>
      <c r="G230">
        <v>0</v>
      </c>
      <c r="H230">
        <v>4628.5</v>
      </c>
      <c r="I230">
        <v>6616</v>
      </c>
      <c r="J230">
        <v>0</v>
      </c>
      <c r="K230">
        <f t="shared" si="15"/>
        <v>5855.7380534042013</v>
      </c>
      <c r="L230">
        <f>K230-B230</f>
        <v>-3076.2619465957987</v>
      </c>
      <c r="M230">
        <f>ABS(K230-B230)</f>
        <v>3076.2619465957987</v>
      </c>
      <c r="N230" s="8">
        <f>M230/B230</f>
        <v>0.34440908493011629</v>
      </c>
      <c r="O230">
        <v>256</v>
      </c>
      <c r="P230">
        <f t="shared" si="16"/>
        <v>221490.8601548975</v>
      </c>
      <c r="Q230">
        <f t="shared" si="17"/>
        <v>4608</v>
      </c>
      <c r="R230">
        <f t="shared" si="18"/>
        <v>-6152.5238931915974</v>
      </c>
      <c r="S230">
        <f t="shared" si="19"/>
        <v>37853550.256293491</v>
      </c>
    </row>
    <row r="231" spans="1:19" x14ac:dyDescent="0.35">
      <c r="A231" s="1">
        <v>41145</v>
      </c>
      <c r="B231">
        <v>4628.5</v>
      </c>
      <c r="C231">
        <v>8932</v>
      </c>
      <c r="D231">
        <v>0</v>
      </c>
      <c r="E231">
        <v>0</v>
      </c>
      <c r="F231">
        <v>0</v>
      </c>
      <c r="G231">
        <v>1</v>
      </c>
      <c r="H231">
        <v>6063</v>
      </c>
      <c r="I231">
        <v>6646</v>
      </c>
      <c r="J231">
        <v>0</v>
      </c>
      <c r="K231">
        <f t="shared" si="15"/>
        <v>7093.0060995023659</v>
      </c>
      <c r="L231">
        <f>K231-B231</f>
        <v>2464.5060995023659</v>
      </c>
      <c r="M231">
        <f>ABS(K231-B231)</f>
        <v>2464.5060995023659</v>
      </c>
      <c r="N231" s="8">
        <f>M231/B231</f>
        <v>0.5324632385227106</v>
      </c>
      <c r="O231">
        <v>1510</v>
      </c>
      <c r="P231">
        <f t="shared" si="16"/>
        <v>44361.109791042589</v>
      </c>
      <c r="Q231">
        <f t="shared" si="17"/>
        <v>27180</v>
      </c>
      <c r="R231">
        <f t="shared" si="18"/>
        <v>2464.5060995023659</v>
      </c>
      <c r="S231">
        <f t="shared" si="19"/>
        <v>6073790.3144843653</v>
      </c>
    </row>
    <row r="232" spans="1:19" x14ac:dyDescent="0.35">
      <c r="A232" s="1">
        <v>41146</v>
      </c>
      <c r="B232">
        <v>8831</v>
      </c>
      <c r="C232">
        <v>4628.5</v>
      </c>
      <c r="D232">
        <v>1</v>
      </c>
      <c r="E232">
        <v>0</v>
      </c>
      <c r="F232">
        <v>0</v>
      </c>
      <c r="G232">
        <v>0</v>
      </c>
      <c r="H232">
        <v>6063</v>
      </c>
      <c r="I232">
        <v>7997</v>
      </c>
      <c r="J232">
        <v>0</v>
      </c>
      <c r="K232">
        <f t="shared" si="15"/>
        <v>7151.863129394018</v>
      </c>
      <c r="L232">
        <f>K232-B232</f>
        <v>-1679.136870605982</v>
      </c>
      <c r="M232">
        <f>ABS(K232-B232)</f>
        <v>1679.136870605982</v>
      </c>
      <c r="N232" s="8">
        <f>M232/B232</f>
        <v>0.19014119245906264</v>
      </c>
      <c r="O232">
        <v>1237</v>
      </c>
      <c r="P232">
        <f t="shared" si="16"/>
        <v>120897.85468363071</v>
      </c>
      <c r="Q232">
        <f t="shared" si="17"/>
        <v>22266</v>
      </c>
      <c r="R232">
        <f t="shared" si="18"/>
        <v>-3358.2737412119641</v>
      </c>
      <c r="S232">
        <f t="shared" si="19"/>
        <v>11278002.520913802</v>
      </c>
    </row>
    <row r="233" spans="1:19" x14ac:dyDescent="0.35">
      <c r="A233" s="1">
        <v>41147</v>
      </c>
      <c r="B233">
        <v>8547</v>
      </c>
      <c r="C233">
        <v>8831</v>
      </c>
      <c r="D233">
        <v>1</v>
      </c>
      <c r="E233">
        <v>0</v>
      </c>
      <c r="F233">
        <v>0</v>
      </c>
      <c r="G233">
        <v>0</v>
      </c>
      <c r="H233">
        <v>7463.833333333333</v>
      </c>
      <c r="I233">
        <v>4628.5</v>
      </c>
      <c r="J233">
        <v>0</v>
      </c>
      <c r="K233">
        <f t="shared" si="15"/>
        <v>7451.7462424813466</v>
      </c>
      <c r="L233">
        <f>K233-B233</f>
        <v>-1095.2537575186534</v>
      </c>
      <c r="M233">
        <f>ABS(K233-B233)</f>
        <v>1095.2537575186534</v>
      </c>
      <c r="N233" s="8">
        <f>M233/B233</f>
        <v>0.12814481777450024</v>
      </c>
      <c r="O233">
        <v>942</v>
      </c>
      <c r="P233">
        <f t="shared" si="16"/>
        <v>78858.270541343052</v>
      </c>
      <c r="Q233">
        <f t="shared" si="17"/>
        <v>16956</v>
      </c>
      <c r="R233">
        <f t="shared" si="18"/>
        <v>-2190.5075150373068</v>
      </c>
      <c r="S233">
        <f t="shared" si="19"/>
        <v>4798323.1734349169</v>
      </c>
    </row>
    <row r="234" spans="1:19" x14ac:dyDescent="0.35">
      <c r="A234" s="1">
        <v>41148</v>
      </c>
      <c r="B234">
        <v>6839</v>
      </c>
      <c r="C234">
        <v>8547</v>
      </c>
      <c r="D234">
        <v>0</v>
      </c>
      <c r="E234">
        <v>1</v>
      </c>
      <c r="F234">
        <v>0</v>
      </c>
      <c r="G234">
        <v>0</v>
      </c>
      <c r="H234">
        <v>7335.5</v>
      </c>
      <c r="I234">
        <v>4628.5</v>
      </c>
      <c r="J234">
        <v>0</v>
      </c>
      <c r="K234">
        <f t="shared" si="15"/>
        <v>6476.946629598142</v>
      </c>
      <c r="L234">
        <f>K234-B234</f>
        <v>-362.05337040185805</v>
      </c>
      <c r="M234">
        <f>ABS(K234-B234)</f>
        <v>362.05337040185805</v>
      </c>
      <c r="N234" s="8">
        <f>M234/B234</f>
        <v>5.2939518994276652E-2</v>
      </c>
      <c r="O234">
        <v>489</v>
      </c>
      <c r="P234">
        <f t="shared" si="16"/>
        <v>26067.842668933779</v>
      </c>
      <c r="Q234">
        <f t="shared" si="17"/>
        <v>8802</v>
      </c>
      <c r="R234">
        <f t="shared" si="18"/>
        <v>-724.10674080371609</v>
      </c>
      <c r="S234">
        <f t="shared" si="19"/>
        <v>524330.57207738003</v>
      </c>
    </row>
    <row r="235" spans="1:19" x14ac:dyDescent="0.35">
      <c r="A235" s="1">
        <v>41149</v>
      </c>
      <c r="B235">
        <v>6209</v>
      </c>
      <c r="C235">
        <v>6839</v>
      </c>
      <c r="D235">
        <v>0</v>
      </c>
      <c r="E235">
        <v>0</v>
      </c>
      <c r="F235">
        <v>0</v>
      </c>
      <c r="G235">
        <v>0</v>
      </c>
      <c r="H235">
        <v>8072.333333333333</v>
      </c>
      <c r="I235">
        <v>4628.5</v>
      </c>
      <c r="J235">
        <v>0</v>
      </c>
      <c r="K235">
        <f t="shared" si="15"/>
        <v>6695.1026339317114</v>
      </c>
      <c r="L235">
        <f>K235-B235</f>
        <v>486.10263393171135</v>
      </c>
      <c r="M235">
        <f>ABS(K235-B235)</f>
        <v>486.10263393171135</v>
      </c>
      <c r="N235" s="8">
        <f>M235/B235</f>
        <v>7.8290003854358414E-2</v>
      </c>
      <c r="O235">
        <v>1543</v>
      </c>
      <c r="P235">
        <f t="shared" si="16"/>
        <v>8749.8474107708043</v>
      </c>
      <c r="Q235">
        <f t="shared" si="17"/>
        <v>27774</v>
      </c>
      <c r="R235">
        <f t="shared" si="18"/>
        <v>486.10263393171135</v>
      </c>
      <c r="S235">
        <f t="shared" si="19"/>
        <v>236295.77071534737</v>
      </c>
    </row>
    <row r="236" spans="1:19" x14ac:dyDescent="0.35">
      <c r="A236" s="1">
        <v>41150</v>
      </c>
      <c r="B236">
        <v>6414</v>
      </c>
      <c r="C236">
        <v>6209</v>
      </c>
      <c r="D236">
        <v>0</v>
      </c>
      <c r="E236">
        <v>0</v>
      </c>
      <c r="F236">
        <v>0</v>
      </c>
      <c r="G236">
        <v>0</v>
      </c>
      <c r="H236">
        <v>7198.333333333333</v>
      </c>
      <c r="I236">
        <v>4628.5</v>
      </c>
      <c r="J236">
        <v>1</v>
      </c>
      <c r="K236">
        <f t="shared" si="15"/>
        <v>6400.9373152696253</v>
      </c>
      <c r="L236">
        <f>K236-B236</f>
        <v>-13.062684730374713</v>
      </c>
      <c r="M236">
        <f>ABS(K236-B236)</f>
        <v>13.062684730374713</v>
      </c>
      <c r="N236" s="8">
        <f>M236/B236</f>
        <v>2.0365894496998304E-3</v>
      </c>
      <c r="O236">
        <v>1461</v>
      </c>
      <c r="P236">
        <f t="shared" si="16"/>
        <v>940.51330058697931</v>
      </c>
      <c r="Q236">
        <f t="shared" si="17"/>
        <v>26298</v>
      </c>
      <c r="R236">
        <f t="shared" si="18"/>
        <v>-26.125369460749425</v>
      </c>
      <c r="S236">
        <f t="shared" si="19"/>
        <v>682.53492946065876</v>
      </c>
    </row>
    <row r="237" spans="1:19" x14ac:dyDescent="0.35">
      <c r="A237" s="1">
        <v>41151</v>
      </c>
      <c r="B237">
        <v>7412</v>
      </c>
      <c r="C237">
        <v>6414</v>
      </c>
      <c r="D237">
        <v>0</v>
      </c>
      <c r="E237">
        <v>0</v>
      </c>
      <c r="F237">
        <v>1</v>
      </c>
      <c r="G237">
        <v>0</v>
      </c>
      <c r="H237">
        <v>6487.333333333333</v>
      </c>
      <c r="I237">
        <v>8932</v>
      </c>
      <c r="J237">
        <v>1</v>
      </c>
      <c r="K237">
        <f t="shared" si="15"/>
        <v>7978.0506601326533</v>
      </c>
      <c r="L237">
        <f>K237-B237</f>
        <v>566.05066013265332</v>
      </c>
      <c r="M237">
        <f>ABS(K237-B237)</f>
        <v>566.05066013265332</v>
      </c>
      <c r="N237" s="8">
        <f>M237/B237</f>
        <v>7.6369490034087065E-2</v>
      </c>
      <c r="O237">
        <v>188</v>
      </c>
      <c r="P237">
        <f t="shared" si="16"/>
        <v>10188.91188238776</v>
      </c>
      <c r="Q237">
        <f t="shared" si="17"/>
        <v>3384</v>
      </c>
      <c r="R237">
        <f t="shared" si="18"/>
        <v>566.05066013265332</v>
      </c>
      <c r="S237">
        <f t="shared" si="19"/>
        <v>320413.34983661259</v>
      </c>
    </row>
    <row r="238" spans="1:19" x14ac:dyDescent="0.35">
      <c r="A238" s="1">
        <v>41152</v>
      </c>
      <c r="B238">
        <v>8691</v>
      </c>
      <c r="C238">
        <v>7412</v>
      </c>
      <c r="D238">
        <v>0</v>
      </c>
      <c r="E238">
        <v>0</v>
      </c>
      <c r="F238">
        <v>0</v>
      </c>
      <c r="G238">
        <v>1</v>
      </c>
      <c r="H238">
        <v>6678.333333333333</v>
      </c>
      <c r="I238">
        <v>4628.5</v>
      </c>
      <c r="J238">
        <v>1</v>
      </c>
      <c r="K238">
        <f t="shared" si="15"/>
        <v>6961.7137583672366</v>
      </c>
      <c r="L238">
        <f>K238-B238</f>
        <v>-1729.2862416327634</v>
      </c>
      <c r="M238">
        <f>ABS(K238-B238)</f>
        <v>1729.2862416327634</v>
      </c>
      <c r="N238" s="8">
        <f>M238/B238</f>
        <v>0.19897436907522303</v>
      </c>
      <c r="O238">
        <v>387</v>
      </c>
      <c r="P238">
        <f t="shared" si="16"/>
        <v>124508.60939755896</v>
      </c>
      <c r="Q238">
        <f t="shared" si="17"/>
        <v>6966</v>
      </c>
      <c r="R238">
        <f t="shared" si="18"/>
        <v>-3458.5724832655269</v>
      </c>
      <c r="S238">
        <f t="shared" si="19"/>
        <v>11961723.622001473</v>
      </c>
    </row>
    <row r="239" spans="1:19" x14ac:dyDescent="0.35">
      <c r="A239" s="1">
        <v>41153</v>
      </c>
      <c r="B239">
        <v>8447</v>
      </c>
      <c r="C239">
        <v>8691</v>
      </c>
      <c r="D239">
        <v>1</v>
      </c>
      <c r="E239">
        <v>0</v>
      </c>
      <c r="F239">
        <v>0</v>
      </c>
      <c r="G239">
        <v>0</v>
      </c>
      <c r="H239">
        <v>7505.666666666667</v>
      </c>
      <c r="I239">
        <v>8831</v>
      </c>
      <c r="J239">
        <v>0</v>
      </c>
      <c r="K239">
        <f t="shared" si="15"/>
        <v>8626.6804402810576</v>
      </c>
      <c r="L239">
        <f>K239-B239</f>
        <v>179.6804402810576</v>
      </c>
      <c r="M239">
        <f>ABS(K239-B239)</f>
        <v>179.6804402810576</v>
      </c>
      <c r="N239" s="8">
        <f>M239/B239</f>
        <v>2.1271509444898497E-2</v>
      </c>
      <c r="O239">
        <v>1113</v>
      </c>
      <c r="P239">
        <f t="shared" si="16"/>
        <v>3234.2479250590368</v>
      </c>
      <c r="Q239">
        <f t="shared" si="17"/>
        <v>20034</v>
      </c>
      <c r="R239">
        <f t="shared" si="18"/>
        <v>179.6804402810576</v>
      </c>
      <c r="S239">
        <f t="shared" si="19"/>
        <v>32285.060619594708</v>
      </c>
    </row>
    <row r="240" spans="1:19" x14ac:dyDescent="0.35">
      <c r="A240" s="1">
        <v>41154</v>
      </c>
      <c r="B240">
        <v>7848</v>
      </c>
      <c r="C240">
        <v>8447</v>
      </c>
      <c r="D240">
        <v>1</v>
      </c>
      <c r="E240">
        <v>0</v>
      </c>
      <c r="F240">
        <v>0</v>
      </c>
      <c r="G240">
        <v>0</v>
      </c>
      <c r="H240">
        <v>8183.333333333333</v>
      </c>
      <c r="I240">
        <v>8547</v>
      </c>
      <c r="J240">
        <v>0</v>
      </c>
      <c r="K240">
        <f t="shared" si="15"/>
        <v>8894.6212939622237</v>
      </c>
      <c r="L240">
        <f>K240-B240</f>
        <v>1046.6212939622237</v>
      </c>
      <c r="M240">
        <f>ABS(K240-B240)</f>
        <v>1046.6212939622237</v>
      </c>
      <c r="N240" s="8">
        <f>M240/B240</f>
        <v>0.13336153083106825</v>
      </c>
      <c r="O240">
        <v>1581</v>
      </c>
      <c r="P240">
        <f t="shared" si="16"/>
        <v>18839.183291320027</v>
      </c>
      <c r="Q240">
        <f t="shared" si="17"/>
        <v>28458</v>
      </c>
      <c r="R240">
        <f t="shared" si="18"/>
        <v>1046.6212939622237</v>
      </c>
      <c r="S240">
        <f t="shared" si="19"/>
        <v>1095416.1329751594</v>
      </c>
    </row>
    <row r="241" spans="1:19" x14ac:dyDescent="0.35">
      <c r="A241" s="1">
        <v>41155</v>
      </c>
      <c r="B241">
        <v>5397</v>
      </c>
      <c r="C241">
        <v>7848</v>
      </c>
      <c r="D241">
        <v>0</v>
      </c>
      <c r="E241">
        <v>1</v>
      </c>
      <c r="F241">
        <v>0</v>
      </c>
      <c r="G241">
        <v>0</v>
      </c>
      <c r="H241">
        <v>8328.6666666666661</v>
      </c>
      <c r="I241">
        <v>6839</v>
      </c>
      <c r="J241">
        <v>0</v>
      </c>
      <c r="K241">
        <f t="shared" si="15"/>
        <v>7561.6180170836478</v>
      </c>
      <c r="L241">
        <f>K241-B241</f>
        <v>2164.6180170836478</v>
      </c>
      <c r="M241">
        <f>ABS(K241-B241)</f>
        <v>2164.6180170836478</v>
      </c>
      <c r="N241" s="8">
        <f>M241/B241</f>
        <v>0.40107800946519323</v>
      </c>
      <c r="O241">
        <v>2340</v>
      </c>
      <c r="P241">
        <f t="shared" si="16"/>
        <v>38963.124307505663</v>
      </c>
      <c r="Q241">
        <f t="shared" si="17"/>
        <v>42120</v>
      </c>
      <c r="R241">
        <f t="shared" si="18"/>
        <v>2164.6180170836478</v>
      </c>
      <c r="S241">
        <f t="shared" si="19"/>
        <v>4685571.1598831434</v>
      </c>
    </row>
    <row r="242" spans="1:19" x14ac:dyDescent="0.35">
      <c r="A242" s="1">
        <v>41156</v>
      </c>
      <c r="B242">
        <v>5752</v>
      </c>
      <c r="C242">
        <v>5397</v>
      </c>
      <c r="D242">
        <v>0</v>
      </c>
      <c r="E242">
        <v>0</v>
      </c>
      <c r="F242">
        <v>0</v>
      </c>
      <c r="G242">
        <v>0</v>
      </c>
      <c r="H242">
        <v>7230.666666666667</v>
      </c>
      <c r="I242">
        <v>6209</v>
      </c>
      <c r="J242">
        <v>0</v>
      </c>
      <c r="K242">
        <f t="shared" si="15"/>
        <v>6511.0825973633855</v>
      </c>
      <c r="L242">
        <f>K242-B242</f>
        <v>759.0825973633855</v>
      </c>
      <c r="M242">
        <f>ABS(K242-B242)</f>
        <v>759.0825973633855</v>
      </c>
      <c r="N242" s="8">
        <f>M242/B242</f>
        <v>0.13196846268487231</v>
      </c>
      <c r="O242">
        <v>1289</v>
      </c>
      <c r="P242">
        <f t="shared" si="16"/>
        <v>13663.486752540939</v>
      </c>
      <c r="Q242">
        <f t="shared" si="17"/>
        <v>23202</v>
      </c>
      <c r="R242">
        <f t="shared" si="18"/>
        <v>759.0825973633855</v>
      </c>
      <c r="S242">
        <f t="shared" si="19"/>
        <v>576206.38961994369</v>
      </c>
    </row>
    <row r="243" spans="1:19" x14ac:dyDescent="0.35">
      <c r="A243" s="1">
        <v>41157</v>
      </c>
      <c r="B243">
        <v>5373</v>
      </c>
      <c r="C243">
        <v>5752</v>
      </c>
      <c r="D243">
        <v>0</v>
      </c>
      <c r="E243">
        <v>0</v>
      </c>
      <c r="F243">
        <v>0</v>
      </c>
      <c r="G243">
        <v>0</v>
      </c>
      <c r="H243">
        <v>6332.333333333333</v>
      </c>
      <c r="I243">
        <v>6414</v>
      </c>
      <c r="J243">
        <v>0</v>
      </c>
      <c r="K243">
        <f t="shared" si="15"/>
        <v>6111.7387563006514</v>
      </c>
      <c r="L243">
        <f>K243-B243</f>
        <v>738.7387563006514</v>
      </c>
      <c r="M243">
        <f>ABS(K243-B243)</f>
        <v>738.7387563006514</v>
      </c>
      <c r="N243" s="8">
        <f>M243/B243</f>
        <v>0.1374909280291553</v>
      </c>
      <c r="O243">
        <v>2262</v>
      </c>
      <c r="P243">
        <f t="shared" si="16"/>
        <v>13297.297613411725</v>
      </c>
      <c r="Q243">
        <f t="shared" si="17"/>
        <v>40716</v>
      </c>
      <c r="R243">
        <f t="shared" si="18"/>
        <v>738.7387563006514</v>
      </c>
      <c r="S243">
        <f t="shared" si="19"/>
        <v>545734.95006063324</v>
      </c>
    </row>
    <row r="244" spans="1:19" x14ac:dyDescent="0.35">
      <c r="A244" s="1">
        <v>41158</v>
      </c>
      <c r="B244">
        <v>5436</v>
      </c>
      <c r="C244">
        <v>5373</v>
      </c>
      <c r="D244">
        <v>0</v>
      </c>
      <c r="E244">
        <v>0</v>
      </c>
      <c r="F244">
        <v>1</v>
      </c>
      <c r="G244">
        <v>0</v>
      </c>
      <c r="H244">
        <v>5507.333333333333</v>
      </c>
      <c r="I244">
        <v>7412</v>
      </c>
      <c r="J244">
        <v>0</v>
      </c>
      <c r="K244">
        <f t="shared" si="15"/>
        <v>6643.5048924829907</v>
      </c>
      <c r="L244">
        <f>K244-B244</f>
        <v>1207.5048924829907</v>
      </c>
      <c r="M244">
        <f>ABS(K244-B244)</f>
        <v>1207.5048924829907</v>
      </c>
      <c r="N244" s="8">
        <f>M244/B244</f>
        <v>0.22213114284087393</v>
      </c>
      <c r="O244">
        <v>2233</v>
      </c>
      <c r="P244">
        <f t="shared" si="16"/>
        <v>21735.088064693831</v>
      </c>
      <c r="Q244">
        <f t="shared" si="17"/>
        <v>40194</v>
      </c>
      <c r="R244">
        <f t="shared" si="18"/>
        <v>1207.5048924829907</v>
      </c>
      <c r="S244">
        <f t="shared" si="19"/>
        <v>1458068.065370359</v>
      </c>
    </row>
    <row r="245" spans="1:19" x14ac:dyDescent="0.35">
      <c r="A245" s="1">
        <v>41159</v>
      </c>
      <c r="B245">
        <v>7263</v>
      </c>
      <c r="C245">
        <v>5436</v>
      </c>
      <c r="D245">
        <v>0</v>
      </c>
      <c r="E245">
        <v>0</v>
      </c>
      <c r="F245">
        <v>0</v>
      </c>
      <c r="G245">
        <v>1</v>
      </c>
      <c r="H245">
        <v>5520.333333333333</v>
      </c>
      <c r="I245">
        <v>8691</v>
      </c>
      <c r="J245">
        <v>0</v>
      </c>
      <c r="K245">
        <f t="shared" si="15"/>
        <v>6976.592494883279</v>
      </c>
      <c r="L245">
        <f>K245-B245</f>
        <v>-286.40750511672104</v>
      </c>
      <c r="M245">
        <f>ABS(K245-B245)</f>
        <v>286.40750511672104</v>
      </c>
      <c r="N245" s="8">
        <f>M245/B245</f>
        <v>3.9433774627112908E-2</v>
      </c>
      <c r="O245">
        <v>603</v>
      </c>
      <c r="P245">
        <f t="shared" si="16"/>
        <v>20621.340368403915</v>
      </c>
      <c r="Q245">
        <f t="shared" si="17"/>
        <v>10854</v>
      </c>
      <c r="R245">
        <f t="shared" si="18"/>
        <v>-572.81501023344208</v>
      </c>
      <c r="S245">
        <f t="shared" si="19"/>
        <v>328117.03594873834</v>
      </c>
    </row>
    <row r="246" spans="1:19" x14ac:dyDescent="0.35">
      <c r="A246" s="1">
        <v>41160</v>
      </c>
      <c r="B246">
        <v>7986</v>
      </c>
      <c r="C246">
        <v>7263</v>
      </c>
      <c r="D246">
        <v>1</v>
      </c>
      <c r="E246">
        <v>0</v>
      </c>
      <c r="F246">
        <v>0</v>
      </c>
      <c r="G246">
        <v>0</v>
      </c>
      <c r="H246">
        <v>6024</v>
      </c>
      <c r="I246">
        <v>8447</v>
      </c>
      <c r="J246">
        <v>0</v>
      </c>
      <c r="K246">
        <f t="shared" si="15"/>
        <v>7545.6060201470655</v>
      </c>
      <c r="L246">
        <f>K246-B246</f>
        <v>-440.39397985293454</v>
      </c>
      <c r="M246">
        <f>ABS(K246-B246)</f>
        <v>440.39397985293454</v>
      </c>
      <c r="N246" s="8">
        <f>M246/B246</f>
        <v>5.5145752548576829E-2</v>
      </c>
      <c r="O246">
        <v>980</v>
      </c>
      <c r="P246">
        <f t="shared" si="16"/>
        <v>31708.366549411287</v>
      </c>
      <c r="Q246">
        <f t="shared" si="17"/>
        <v>17640</v>
      </c>
      <c r="R246">
        <f t="shared" si="18"/>
        <v>-880.78795970586907</v>
      </c>
      <c r="S246">
        <f t="shared" si="19"/>
        <v>775787.42996282759</v>
      </c>
    </row>
    <row r="247" spans="1:19" x14ac:dyDescent="0.35">
      <c r="A247" s="1">
        <v>41161</v>
      </c>
      <c r="B247">
        <v>7444</v>
      </c>
      <c r="C247">
        <v>7986</v>
      </c>
      <c r="D247">
        <v>1</v>
      </c>
      <c r="E247">
        <v>0</v>
      </c>
      <c r="F247">
        <v>0</v>
      </c>
      <c r="G247">
        <v>0</v>
      </c>
      <c r="H247">
        <v>6895</v>
      </c>
      <c r="I247">
        <v>7848</v>
      </c>
      <c r="J247">
        <v>0</v>
      </c>
      <c r="K247">
        <f t="shared" si="15"/>
        <v>7939.2081422595229</v>
      </c>
      <c r="L247">
        <f>K247-B247</f>
        <v>495.2081422595229</v>
      </c>
      <c r="M247">
        <f>ABS(K247-B247)</f>
        <v>495.2081422595229</v>
      </c>
      <c r="N247" s="8">
        <f>M247/B247</f>
        <v>6.6524468331478084E-2</v>
      </c>
      <c r="O247">
        <v>1321</v>
      </c>
      <c r="P247">
        <f t="shared" si="16"/>
        <v>8913.7465606714122</v>
      </c>
      <c r="Q247">
        <f t="shared" si="17"/>
        <v>23778</v>
      </c>
      <c r="R247">
        <f t="shared" si="18"/>
        <v>495.2081422595229</v>
      </c>
      <c r="S247">
        <f t="shared" si="19"/>
        <v>245231.10416012787</v>
      </c>
    </row>
    <row r="248" spans="1:19" x14ac:dyDescent="0.35">
      <c r="A248" s="1">
        <v>41162</v>
      </c>
      <c r="B248">
        <v>5029</v>
      </c>
      <c r="C248">
        <v>7444</v>
      </c>
      <c r="D248">
        <v>0</v>
      </c>
      <c r="E248">
        <v>1</v>
      </c>
      <c r="F248">
        <v>0</v>
      </c>
      <c r="G248">
        <v>0</v>
      </c>
      <c r="H248">
        <v>7564.333333333333</v>
      </c>
      <c r="I248">
        <v>5397</v>
      </c>
      <c r="J248">
        <v>0</v>
      </c>
      <c r="K248">
        <f t="shared" si="15"/>
        <v>6695.075021940449</v>
      </c>
      <c r="L248">
        <f>K248-B248</f>
        <v>1666.075021940449</v>
      </c>
      <c r="M248">
        <f>ABS(K248-B248)</f>
        <v>1666.075021940449</v>
      </c>
      <c r="N248" s="8">
        <f>M248/B248</f>
        <v>0.33129350207604874</v>
      </c>
      <c r="O248">
        <v>1989</v>
      </c>
      <c r="P248">
        <f t="shared" si="16"/>
        <v>29989.350394928082</v>
      </c>
      <c r="Q248">
        <f t="shared" si="17"/>
        <v>35802</v>
      </c>
      <c r="R248">
        <f t="shared" si="18"/>
        <v>1666.075021940449</v>
      </c>
      <c r="S248">
        <f t="shared" si="19"/>
        <v>2775805.9787338674</v>
      </c>
    </row>
    <row r="249" spans="1:19" x14ac:dyDescent="0.35">
      <c r="A249" s="1">
        <v>41163</v>
      </c>
      <c r="B249">
        <v>5327</v>
      </c>
      <c r="C249">
        <v>5029</v>
      </c>
      <c r="D249">
        <v>0</v>
      </c>
      <c r="E249">
        <v>0</v>
      </c>
      <c r="F249">
        <v>0</v>
      </c>
      <c r="G249">
        <v>0</v>
      </c>
      <c r="H249">
        <v>6819.666666666667</v>
      </c>
      <c r="I249">
        <v>5752</v>
      </c>
      <c r="J249">
        <v>0</v>
      </c>
      <c r="K249">
        <f t="shared" si="15"/>
        <v>6116.9502690545005</v>
      </c>
      <c r="L249">
        <f>K249-B249</f>
        <v>789.9502690545005</v>
      </c>
      <c r="M249">
        <f>ABS(K249-B249)</f>
        <v>789.9502690545005</v>
      </c>
      <c r="N249" s="8">
        <f>M249/B249</f>
        <v>0.148291771926882</v>
      </c>
      <c r="O249">
        <v>1892</v>
      </c>
      <c r="P249">
        <f t="shared" si="16"/>
        <v>14219.104842981009</v>
      </c>
      <c r="Q249">
        <f t="shared" si="17"/>
        <v>34056</v>
      </c>
      <c r="R249">
        <f t="shared" si="18"/>
        <v>789.9502690545005</v>
      </c>
      <c r="S249">
        <f t="shared" si="19"/>
        <v>624021.42757927778</v>
      </c>
    </row>
    <row r="250" spans="1:19" x14ac:dyDescent="0.35">
      <c r="A250" s="1">
        <v>41164</v>
      </c>
      <c r="B250">
        <v>5012</v>
      </c>
      <c r="C250">
        <v>5327</v>
      </c>
      <c r="D250">
        <v>0</v>
      </c>
      <c r="E250">
        <v>0</v>
      </c>
      <c r="F250">
        <v>0</v>
      </c>
      <c r="G250">
        <v>0</v>
      </c>
      <c r="H250">
        <v>5933.333333333333</v>
      </c>
      <c r="I250">
        <v>5373</v>
      </c>
      <c r="J250">
        <v>0</v>
      </c>
      <c r="K250">
        <f t="shared" si="15"/>
        <v>5555.7317297713244</v>
      </c>
      <c r="L250">
        <f>K250-B250</f>
        <v>543.73172977132435</v>
      </c>
      <c r="M250">
        <f>ABS(K250-B250)</f>
        <v>543.73172977132435</v>
      </c>
      <c r="N250" s="8">
        <f>M250/B250</f>
        <v>0.10848597960321715</v>
      </c>
      <c r="O250">
        <v>2102</v>
      </c>
      <c r="P250">
        <f t="shared" si="16"/>
        <v>9787.1711358838384</v>
      </c>
      <c r="Q250">
        <f t="shared" si="17"/>
        <v>37836</v>
      </c>
      <c r="R250">
        <f t="shared" si="18"/>
        <v>543.73172977132435</v>
      </c>
      <c r="S250">
        <f t="shared" si="19"/>
        <v>295644.19396011648</v>
      </c>
    </row>
    <row r="251" spans="1:19" x14ac:dyDescent="0.35">
      <c r="A251" s="1">
        <v>41165</v>
      </c>
      <c r="B251">
        <v>6084</v>
      </c>
      <c r="C251">
        <v>5012</v>
      </c>
      <c r="D251">
        <v>0</v>
      </c>
      <c r="E251">
        <v>0</v>
      </c>
      <c r="F251">
        <v>1</v>
      </c>
      <c r="G251">
        <v>0</v>
      </c>
      <c r="H251">
        <v>5122.666666666667</v>
      </c>
      <c r="I251">
        <v>5436</v>
      </c>
      <c r="J251">
        <v>0</v>
      </c>
      <c r="K251">
        <f t="shared" si="15"/>
        <v>5842.7471615911772</v>
      </c>
      <c r="L251">
        <f>K251-B251</f>
        <v>-241.25283840882275</v>
      </c>
      <c r="M251">
        <f>ABS(K251-B251)</f>
        <v>241.25283840882275</v>
      </c>
      <c r="N251" s="8">
        <f>M251/B251</f>
        <v>3.9653655228274617E-2</v>
      </c>
      <c r="O251">
        <v>1186</v>
      </c>
      <c r="P251">
        <f t="shared" si="16"/>
        <v>17370.204365435238</v>
      </c>
      <c r="Q251">
        <f t="shared" si="17"/>
        <v>21348</v>
      </c>
      <c r="R251">
        <f t="shared" si="18"/>
        <v>-482.50567681764551</v>
      </c>
      <c r="S251">
        <f t="shared" si="19"/>
        <v>232811.72816125417</v>
      </c>
    </row>
    <row r="252" spans="1:19" x14ac:dyDescent="0.35">
      <c r="A252" s="1">
        <v>41166</v>
      </c>
      <c r="B252">
        <v>6172</v>
      </c>
      <c r="C252">
        <v>6084</v>
      </c>
      <c r="D252">
        <v>0</v>
      </c>
      <c r="E252">
        <v>0</v>
      </c>
      <c r="F252">
        <v>0</v>
      </c>
      <c r="G252">
        <v>1</v>
      </c>
      <c r="H252">
        <v>5474.333333333333</v>
      </c>
      <c r="I252">
        <v>7263</v>
      </c>
      <c r="J252">
        <v>0</v>
      </c>
      <c r="K252">
        <f t="shared" si="15"/>
        <v>6625.9767557468031</v>
      </c>
      <c r="L252">
        <f>K252-B252</f>
        <v>453.97675574680306</v>
      </c>
      <c r="M252">
        <f>ABS(K252-B252)</f>
        <v>453.97675574680306</v>
      </c>
      <c r="N252" s="8">
        <f>M252/B252</f>
        <v>7.3554237807323897E-2</v>
      </c>
      <c r="O252">
        <v>1219</v>
      </c>
      <c r="P252">
        <f t="shared" si="16"/>
        <v>8171.5816034424552</v>
      </c>
      <c r="Q252">
        <f t="shared" si="17"/>
        <v>21942</v>
      </c>
      <c r="R252">
        <f t="shared" si="18"/>
        <v>453.97675574680306</v>
      </c>
      <c r="S252">
        <f t="shared" si="19"/>
        <v>206094.8947583925</v>
      </c>
    </row>
    <row r="253" spans="1:19" x14ac:dyDescent="0.35">
      <c r="A253" s="1">
        <v>41167</v>
      </c>
      <c r="B253">
        <v>7222</v>
      </c>
      <c r="C253">
        <v>6172</v>
      </c>
      <c r="D253">
        <v>1</v>
      </c>
      <c r="E253">
        <v>0</v>
      </c>
      <c r="F253">
        <v>0</v>
      </c>
      <c r="G253">
        <v>0</v>
      </c>
      <c r="H253">
        <v>5756</v>
      </c>
      <c r="I253">
        <v>7986</v>
      </c>
      <c r="J253">
        <v>0</v>
      </c>
      <c r="K253">
        <f t="shared" si="15"/>
        <v>7149.5648230958623</v>
      </c>
      <c r="L253">
        <f>K253-B253</f>
        <v>-72.435176904137734</v>
      </c>
      <c r="M253">
        <f>ABS(K253-B253)</f>
        <v>72.435176904137734</v>
      </c>
      <c r="N253" s="8">
        <f>M253/B253</f>
        <v>1.0029794641946515E-2</v>
      </c>
      <c r="O253">
        <v>1451</v>
      </c>
      <c r="P253">
        <f t="shared" si="16"/>
        <v>5215.3327370979168</v>
      </c>
      <c r="Q253">
        <f t="shared" si="17"/>
        <v>26118</v>
      </c>
      <c r="R253">
        <f t="shared" si="18"/>
        <v>-144.87035380827547</v>
      </c>
      <c r="S253">
        <f t="shared" si="19"/>
        <v>20987.419412534913</v>
      </c>
    </row>
    <row r="254" spans="1:19" x14ac:dyDescent="0.35">
      <c r="A254" s="1">
        <v>41168</v>
      </c>
      <c r="B254">
        <v>6819</v>
      </c>
      <c r="C254">
        <v>7222</v>
      </c>
      <c r="D254">
        <v>1</v>
      </c>
      <c r="E254">
        <v>0</v>
      </c>
      <c r="F254">
        <v>0</v>
      </c>
      <c r="G254">
        <v>0</v>
      </c>
      <c r="H254">
        <v>6492.666666666667</v>
      </c>
      <c r="I254">
        <v>7444</v>
      </c>
      <c r="J254">
        <v>0</v>
      </c>
      <c r="K254">
        <f t="shared" si="15"/>
        <v>7520.9469336764178</v>
      </c>
      <c r="L254">
        <f>K254-B254</f>
        <v>701.94693367641776</v>
      </c>
      <c r="M254">
        <f>ABS(K254-B254)</f>
        <v>701.94693367641776</v>
      </c>
      <c r="N254" s="8">
        <f>M254/B254</f>
        <v>0.10293986415550928</v>
      </c>
      <c r="O254">
        <v>1712</v>
      </c>
      <c r="P254">
        <f t="shared" si="16"/>
        <v>12635.04480617552</v>
      </c>
      <c r="Q254">
        <f t="shared" si="17"/>
        <v>30816</v>
      </c>
      <c r="R254">
        <f t="shared" si="18"/>
        <v>701.94693367641776</v>
      </c>
      <c r="S254">
        <f t="shared" si="19"/>
        <v>492729.49769772525</v>
      </c>
    </row>
    <row r="255" spans="1:19" x14ac:dyDescent="0.35">
      <c r="A255" s="1">
        <v>41169</v>
      </c>
      <c r="B255">
        <v>5059</v>
      </c>
      <c r="C255">
        <v>6819</v>
      </c>
      <c r="D255">
        <v>0</v>
      </c>
      <c r="E255">
        <v>1</v>
      </c>
      <c r="F255">
        <v>0</v>
      </c>
      <c r="G255">
        <v>0</v>
      </c>
      <c r="H255">
        <v>6737.666666666667</v>
      </c>
      <c r="I255">
        <v>5029</v>
      </c>
      <c r="J255">
        <v>0</v>
      </c>
      <c r="K255">
        <f t="shared" si="15"/>
        <v>6068.1236981567508</v>
      </c>
      <c r="L255">
        <f>K255-B255</f>
        <v>1009.1236981567508</v>
      </c>
      <c r="M255">
        <f>ABS(K255-B255)</f>
        <v>1009.1236981567508</v>
      </c>
      <c r="N255" s="8">
        <f>M255/B255</f>
        <v>0.19947098204323993</v>
      </c>
      <c r="O255">
        <v>1575</v>
      </c>
      <c r="P255">
        <f t="shared" si="16"/>
        <v>18164.226566821515</v>
      </c>
      <c r="Q255">
        <f t="shared" si="17"/>
        <v>28350</v>
      </c>
      <c r="R255">
        <f t="shared" si="18"/>
        <v>1009.1236981567508</v>
      </c>
      <c r="S255">
        <f t="shared" si="19"/>
        <v>1018330.6381815572</v>
      </c>
    </row>
    <row r="256" spans="1:19" x14ac:dyDescent="0.35">
      <c r="A256" s="1">
        <v>41170</v>
      </c>
      <c r="B256">
        <v>4676</v>
      </c>
      <c r="C256">
        <v>5059</v>
      </c>
      <c r="D256">
        <v>0</v>
      </c>
      <c r="E256">
        <v>0</v>
      </c>
      <c r="F256">
        <v>0</v>
      </c>
      <c r="G256">
        <v>0</v>
      </c>
      <c r="H256">
        <v>6366.666666666667</v>
      </c>
      <c r="I256">
        <v>5327</v>
      </c>
      <c r="J256">
        <v>0</v>
      </c>
      <c r="K256">
        <f t="shared" si="15"/>
        <v>5752.3947478945147</v>
      </c>
      <c r="L256">
        <f>K256-B256</f>
        <v>1076.3947478945147</v>
      </c>
      <c r="M256">
        <f>ABS(K256-B256)</f>
        <v>1076.3947478945147</v>
      </c>
      <c r="N256" s="8">
        <f>M256/B256</f>
        <v>0.23019562615366013</v>
      </c>
      <c r="O256">
        <v>2240</v>
      </c>
      <c r="P256">
        <f t="shared" si="16"/>
        <v>19375.105462101266</v>
      </c>
      <c r="Q256">
        <f t="shared" si="17"/>
        <v>40320</v>
      </c>
      <c r="R256">
        <f t="shared" si="18"/>
        <v>1076.3947478945147</v>
      </c>
      <c r="S256">
        <f t="shared" si="19"/>
        <v>1158625.6532948958</v>
      </c>
    </row>
    <row r="257" spans="1:19" x14ac:dyDescent="0.35">
      <c r="A257" s="1">
        <v>41171</v>
      </c>
      <c r="B257">
        <v>3000</v>
      </c>
      <c r="C257">
        <v>4676</v>
      </c>
      <c r="D257">
        <v>0</v>
      </c>
      <c r="E257">
        <v>0</v>
      </c>
      <c r="F257">
        <v>0</v>
      </c>
      <c r="G257">
        <v>0</v>
      </c>
      <c r="H257">
        <v>5518</v>
      </c>
      <c r="I257">
        <v>5012</v>
      </c>
      <c r="J257">
        <v>0</v>
      </c>
      <c r="K257">
        <f t="shared" si="15"/>
        <v>5154.695061298733</v>
      </c>
      <c r="L257">
        <f>K257-B257</f>
        <v>2154.695061298733</v>
      </c>
      <c r="M257">
        <f>ABS(K257-B257)</f>
        <v>2154.695061298733</v>
      </c>
      <c r="N257" s="8">
        <f>M257/B257</f>
        <v>0.71823168709957763</v>
      </c>
      <c r="O257">
        <v>272</v>
      </c>
      <c r="P257">
        <f t="shared" si="16"/>
        <v>38784.511103377197</v>
      </c>
      <c r="Q257">
        <f t="shared" si="17"/>
        <v>4896</v>
      </c>
      <c r="R257">
        <f t="shared" si="18"/>
        <v>2154.695061298733</v>
      </c>
      <c r="S257">
        <f t="shared" si="19"/>
        <v>4642710.8071851507</v>
      </c>
    </row>
    <row r="258" spans="1:19" x14ac:dyDescent="0.35">
      <c r="A258" s="1">
        <v>41172</v>
      </c>
      <c r="B258">
        <v>5739</v>
      </c>
      <c r="C258">
        <v>3000</v>
      </c>
      <c r="D258">
        <v>0</v>
      </c>
      <c r="E258">
        <v>0</v>
      </c>
      <c r="F258">
        <v>1</v>
      </c>
      <c r="G258">
        <v>0</v>
      </c>
      <c r="H258">
        <v>4245</v>
      </c>
      <c r="I258">
        <v>6084</v>
      </c>
      <c r="J258">
        <v>0</v>
      </c>
      <c r="K258">
        <f t="shared" si="15"/>
        <v>5317.0625472064321</v>
      </c>
      <c r="L258">
        <f>K258-B258</f>
        <v>-421.9374527935679</v>
      </c>
      <c r="M258">
        <f>ABS(K258-B258)</f>
        <v>421.9374527935679</v>
      </c>
      <c r="N258" s="8">
        <f>M258/B258</f>
        <v>7.3521075586960777E-2</v>
      </c>
      <c r="O258">
        <v>1134</v>
      </c>
      <c r="P258">
        <f t="shared" si="16"/>
        <v>30379.496601136889</v>
      </c>
      <c r="Q258">
        <f t="shared" si="17"/>
        <v>20412</v>
      </c>
      <c r="R258">
        <f t="shared" si="18"/>
        <v>-843.8749055871358</v>
      </c>
      <c r="S258">
        <f t="shared" si="19"/>
        <v>712124.85627969739</v>
      </c>
    </row>
    <row r="259" spans="1:19" x14ac:dyDescent="0.35">
      <c r="A259" s="1">
        <v>41173</v>
      </c>
      <c r="B259">
        <v>4628.5</v>
      </c>
      <c r="C259">
        <v>5739</v>
      </c>
      <c r="D259">
        <v>0</v>
      </c>
      <c r="E259">
        <v>0</v>
      </c>
      <c r="F259">
        <v>0</v>
      </c>
      <c r="G259">
        <v>1</v>
      </c>
      <c r="H259">
        <v>4471.666666666667</v>
      </c>
      <c r="I259">
        <v>6172</v>
      </c>
      <c r="J259">
        <v>0</v>
      </c>
      <c r="K259">
        <f t="shared" ref="K259:K322" si="20">$Y$2+SUMPRODUCT(C259:J259,$Z$2:$AG$2)</f>
        <v>5731.9962318542985</v>
      </c>
      <c r="L259">
        <f>K259-B259</f>
        <v>1103.4962318542985</v>
      </c>
      <c r="M259">
        <f>ABS(K259-B259)</f>
        <v>1103.4962318542985</v>
      </c>
      <c r="N259" s="8">
        <f>M259/B259</f>
        <v>0.23841335894010984</v>
      </c>
      <c r="O259">
        <v>4162</v>
      </c>
      <c r="P259">
        <f t="shared" ref="P259:P322" si="21">IF(L259&lt;0,-72*L259,L259*18)</f>
        <v>19862.932173377372</v>
      </c>
      <c r="Q259">
        <f t="shared" ref="Q259:Q322" si="22">O259*18</f>
        <v>74916</v>
      </c>
      <c r="R259">
        <f t="shared" ref="R259:R322" si="23">IF(L259&lt;0,L259*2,L259)</f>
        <v>1103.4962318542985</v>
      </c>
      <c r="S259">
        <f t="shared" ref="S259:S322" si="24">R259^2</f>
        <v>1217703.9337166357</v>
      </c>
    </row>
    <row r="260" spans="1:19" x14ac:dyDescent="0.35">
      <c r="A260" s="1">
        <v>41174</v>
      </c>
      <c r="B260">
        <v>6288</v>
      </c>
      <c r="C260">
        <v>4628.5</v>
      </c>
      <c r="D260">
        <v>1</v>
      </c>
      <c r="E260">
        <v>0</v>
      </c>
      <c r="F260">
        <v>0</v>
      </c>
      <c r="G260">
        <v>0</v>
      </c>
      <c r="H260">
        <v>4455.833333333333</v>
      </c>
      <c r="I260">
        <v>7222</v>
      </c>
      <c r="J260">
        <v>0</v>
      </c>
      <c r="K260">
        <f t="shared" si="20"/>
        <v>6050.3065000790784</v>
      </c>
      <c r="L260">
        <f>K260-B260</f>
        <v>-237.69349992092157</v>
      </c>
      <c r="M260">
        <f>ABS(K260-B260)</f>
        <v>237.69349992092157</v>
      </c>
      <c r="N260" s="8">
        <f>M260/B260</f>
        <v>3.7801129122283963E-2</v>
      </c>
      <c r="O260">
        <v>836</v>
      </c>
      <c r="P260">
        <f t="shared" si="21"/>
        <v>17113.931994306353</v>
      </c>
      <c r="Q260">
        <f t="shared" si="22"/>
        <v>15048</v>
      </c>
      <c r="R260">
        <f t="shared" si="23"/>
        <v>-475.38699984184314</v>
      </c>
      <c r="S260">
        <f t="shared" si="24"/>
        <v>225992.79961862857</v>
      </c>
    </row>
    <row r="261" spans="1:19" x14ac:dyDescent="0.35">
      <c r="A261" s="1">
        <v>41175</v>
      </c>
      <c r="B261">
        <v>6844</v>
      </c>
      <c r="C261">
        <v>6288</v>
      </c>
      <c r="D261">
        <v>1</v>
      </c>
      <c r="E261">
        <v>0</v>
      </c>
      <c r="F261">
        <v>0</v>
      </c>
      <c r="G261">
        <v>0</v>
      </c>
      <c r="H261">
        <v>5551.833333333333</v>
      </c>
      <c r="I261">
        <v>6819</v>
      </c>
      <c r="J261">
        <v>0</v>
      </c>
      <c r="K261">
        <f t="shared" si="20"/>
        <v>6725.6082218304846</v>
      </c>
      <c r="L261">
        <f>K261-B261</f>
        <v>-118.39177816951542</v>
      </c>
      <c r="M261">
        <f>ABS(K261-B261)</f>
        <v>118.39177816951542</v>
      </c>
      <c r="N261" s="8">
        <f>M261/B261</f>
        <v>1.7298623344464557E-2</v>
      </c>
      <c r="O261">
        <v>1051</v>
      </c>
      <c r="P261">
        <f t="shared" si="21"/>
        <v>8524.2080282051102</v>
      </c>
      <c r="Q261">
        <f t="shared" si="22"/>
        <v>18918</v>
      </c>
      <c r="R261">
        <f t="shared" si="23"/>
        <v>-236.78355633903084</v>
      </c>
      <c r="S261">
        <f t="shared" si="24"/>
        <v>56066.452552558992</v>
      </c>
    </row>
    <row r="262" spans="1:19" x14ac:dyDescent="0.35">
      <c r="A262" s="1">
        <v>41176</v>
      </c>
      <c r="B262">
        <v>4615</v>
      </c>
      <c r="C262">
        <v>6844</v>
      </c>
      <c r="D262">
        <v>0</v>
      </c>
      <c r="E262">
        <v>1</v>
      </c>
      <c r="F262">
        <v>0</v>
      </c>
      <c r="G262">
        <v>0</v>
      </c>
      <c r="H262">
        <v>5920.166666666667</v>
      </c>
      <c r="I262">
        <v>5059</v>
      </c>
      <c r="J262">
        <v>0</v>
      </c>
      <c r="K262">
        <f t="shared" si="20"/>
        <v>5628.3903391139556</v>
      </c>
      <c r="L262">
        <f>K262-B262</f>
        <v>1013.3903391139556</v>
      </c>
      <c r="M262">
        <f>ABS(K262-B262)</f>
        <v>1013.3903391139556</v>
      </c>
      <c r="N262" s="8">
        <f>M262/B262</f>
        <v>0.21958620565849526</v>
      </c>
      <c r="O262">
        <v>1840</v>
      </c>
      <c r="P262">
        <f t="shared" si="21"/>
        <v>18241.026104051201</v>
      </c>
      <c r="Q262">
        <f t="shared" si="22"/>
        <v>33120</v>
      </c>
      <c r="R262">
        <f t="shared" si="23"/>
        <v>1013.3903391139556</v>
      </c>
      <c r="S262">
        <f t="shared" si="24"/>
        <v>1026959.979409498</v>
      </c>
    </row>
    <row r="263" spans="1:19" x14ac:dyDescent="0.35">
      <c r="A263" s="1">
        <v>41177</v>
      </c>
      <c r="B263">
        <v>5412</v>
      </c>
      <c r="C263">
        <v>4615</v>
      </c>
      <c r="D263">
        <v>0</v>
      </c>
      <c r="E263">
        <v>0</v>
      </c>
      <c r="F263">
        <v>0</v>
      </c>
      <c r="G263">
        <v>0</v>
      </c>
      <c r="H263">
        <v>5915.666666666667</v>
      </c>
      <c r="I263">
        <v>4676</v>
      </c>
      <c r="J263">
        <v>0</v>
      </c>
      <c r="K263">
        <f t="shared" si="20"/>
        <v>5273.9450026995246</v>
      </c>
      <c r="L263">
        <f>K263-B263</f>
        <v>-138.05499730047541</v>
      </c>
      <c r="M263">
        <f>ABS(K263-B263)</f>
        <v>138.05499730047541</v>
      </c>
      <c r="N263" s="8">
        <f>M263/B263</f>
        <v>2.5509053455372396E-2</v>
      </c>
      <c r="O263">
        <v>2027</v>
      </c>
      <c r="P263">
        <f t="shared" si="21"/>
        <v>9939.9598056342293</v>
      </c>
      <c r="Q263">
        <f t="shared" si="22"/>
        <v>36486</v>
      </c>
      <c r="R263">
        <f t="shared" si="23"/>
        <v>-276.10999460095081</v>
      </c>
      <c r="S263">
        <f t="shared" si="24"/>
        <v>76236.729118537085</v>
      </c>
    </row>
    <row r="264" spans="1:19" x14ac:dyDescent="0.35">
      <c r="A264" s="1">
        <v>41178</v>
      </c>
      <c r="B264">
        <v>5273</v>
      </c>
      <c r="C264">
        <v>5412</v>
      </c>
      <c r="D264">
        <v>0</v>
      </c>
      <c r="E264">
        <v>0</v>
      </c>
      <c r="F264">
        <v>0</v>
      </c>
      <c r="G264">
        <v>0</v>
      </c>
      <c r="H264">
        <v>5623.666666666667</v>
      </c>
      <c r="I264">
        <v>3000</v>
      </c>
      <c r="J264">
        <v>0</v>
      </c>
      <c r="K264">
        <f t="shared" si="20"/>
        <v>4735.2010110673036</v>
      </c>
      <c r="L264">
        <f>K264-B264</f>
        <v>-537.79898893269637</v>
      </c>
      <c r="M264">
        <f>ABS(K264-B264)</f>
        <v>537.79898893269637</v>
      </c>
      <c r="N264" s="8">
        <f>M264/B264</f>
        <v>0.10199108456906815</v>
      </c>
      <c r="O264">
        <v>1856</v>
      </c>
      <c r="P264">
        <f t="shared" si="21"/>
        <v>38721.527203154139</v>
      </c>
      <c r="Q264">
        <f t="shared" si="22"/>
        <v>33408</v>
      </c>
      <c r="R264">
        <f t="shared" si="23"/>
        <v>-1075.5979778653927</v>
      </c>
      <c r="S264">
        <f t="shared" si="24"/>
        <v>1156911.0099881219</v>
      </c>
    </row>
    <row r="265" spans="1:19" x14ac:dyDescent="0.35">
      <c r="A265" s="1">
        <v>41179</v>
      </c>
      <c r="B265">
        <v>4996</v>
      </c>
      <c r="C265">
        <v>5273</v>
      </c>
      <c r="D265">
        <v>0</v>
      </c>
      <c r="E265">
        <v>0</v>
      </c>
      <c r="F265">
        <v>1</v>
      </c>
      <c r="G265">
        <v>0</v>
      </c>
      <c r="H265">
        <v>5100</v>
      </c>
      <c r="I265">
        <v>5739</v>
      </c>
      <c r="J265">
        <v>0</v>
      </c>
      <c r="K265">
        <f t="shared" si="20"/>
        <v>5943.164664190007</v>
      </c>
      <c r="L265">
        <f>K265-B265</f>
        <v>947.16466419000699</v>
      </c>
      <c r="M265">
        <f>ABS(K265-B265)</f>
        <v>947.16466419000699</v>
      </c>
      <c r="N265" s="8">
        <f>M265/B265</f>
        <v>0.18958460051841614</v>
      </c>
      <c r="O265">
        <v>1961</v>
      </c>
      <c r="P265">
        <f t="shared" si="21"/>
        <v>17048.963955420128</v>
      </c>
      <c r="Q265">
        <f t="shared" si="22"/>
        <v>35298</v>
      </c>
      <c r="R265">
        <f t="shared" si="23"/>
        <v>947.16466419000699</v>
      </c>
      <c r="S265">
        <f t="shared" si="24"/>
        <v>897120.90109016874</v>
      </c>
    </row>
    <row r="266" spans="1:19" x14ac:dyDescent="0.35">
      <c r="A266" s="1">
        <v>41180</v>
      </c>
      <c r="B266">
        <v>5590</v>
      </c>
      <c r="C266">
        <v>4996</v>
      </c>
      <c r="D266">
        <v>0</v>
      </c>
      <c r="E266">
        <v>0</v>
      </c>
      <c r="F266">
        <v>0</v>
      </c>
      <c r="G266">
        <v>1</v>
      </c>
      <c r="H266">
        <v>5227</v>
      </c>
      <c r="I266">
        <v>4628.5</v>
      </c>
      <c r="J266">
        <v>1</v>
      </c>
      <c r="K266">
        <f t="shared" si="20"/>
        <v>5895.1736418281698</v>
      </c>
      <c r="L266">
        <f>K266-B266</f>
        <v>305.17364182816982</v>
      </c>
      <c r="M266">
        <f>ABS(K266-B266)</f>
        <v>305.17364182816982</v>
      </c>
      <c r="N266" s="8">
        <f>M266/B266</f>
        <v>5.4592780291264728E-2</v>
      </c>
      <c r="O266">
        <v>835</v>
      </c>
      <c r="P266">
        <f t="shared" si="21"/>
        <v>5493.1255529070568</v>
      </c>
      <c r="Q266">
        <f t="shared" si="22"/>
        <v>15030</v>
      </c>
      <c r="R266">
        <f t="shared" si="23"/>
        <v>305.17364182816982</v>
      </c>
      <c r="S266">
        <f t="shared" si="24"/>
        <v>93130.951666668087</v>
      </c>
    </row>
    <row r="267" spans="1:19" x14ac:dyDescent="0.35">
      <c r="A267" s="1">
        <v>41181</v>
      </c>
      <c r="B267">
        <v>6648</v>
      </c>
      <c r="C267">
        <v>5590</v>
      </c>
      <c r="D267">
        <v>1</v>
      </c>
      <c r="E267">
        <v>0</v>
      </c>
      <c r="F267">
        <v>0</v>
      </c>
      <c r="G267">
        <v>0</v>
      </c>
      <c r="H267">
        <v>5286.333333333333</v>
      </c>
      <c r="I267">
        <v>6288</v>
      </c>
      <c r="J267">
        <v>1</v>
      </c>
      <c r="K267">
        <f t="shared" si="20"/>
        <v>6612.0249530999545</v>
      </c>
      <c r="L267">
        <f>K267-B267</f>
        <v>-35.975046900045527</v>
      </c>
      <c r="M267">
        <f>ABS(K267-B267)</f>
        <v>35.975046900045527</v>
      </c>
      <c r="N267" s="8">
        <f>M267/B267</f>
        <v>5.4114089801512522E-3</v>
      </c>
      <c r="O267">
        <v>1478</v>
      </c>
      <c r="P267">
        <f t="shared" si="21"/>
        <v>2590.2033768032779</v>
      </c>
      <c r="Q267">
        <f t="shared" si="22"/>
        <v>26604</v>
      </c>
      <c r="R267">
        <f t="shared" si="23"/>
        <v>-71.950093800091054</v>
      </c>
      <c r="S267">
        <f t="shared" si="24"/>
        <v>5176.8159978419008</v>
      </c>
    </row>
    <row r="268" spans="1:19" x14ac:dyDescent="0.35">
      <c r="A268" s="1">
        <v>41182</v>
      </c>
      <c r="B268">
        <v>6569</v>
      </c>
      <c r="C268">
        <v>6648</v>
      </c>
      <c r="D268">
        <v>1</v>
      </c>
      <c r="E268">
        <v>0</v>
      </c>
      <c r="F268">
        <v>0</v>
      </c>
      <c r="G268">
        <v>0</v>
      </c>
      <c r="H268">
        <v>5744.666666666667</v>
      </c>
      <c r="I268">
        <v>6844</v>
      </c>
      <c r="J268">
        <v>1</v>
      </c>
      <c r="K268">
        <f t="shared" si="20"/>
        <v>7135.7793103705344</v>
      </c>
      <c r="L268">
        <f>K268-B268</f>
        <v>566.7793103705344</v>
      </c>
      <c r="M268">
        <f>ABS(K268-B268)</f>
        <v>566.7793103705344</v>
      </c>
      <c r="N268" s="8">
        <f>M268/B268</f>
        <v>8.6280911915136912E-2</v>
      </c>
      <c r="O268">
        <v>1075</v>
      </c>
      <c r="P268">
        <f t="shared" si="21"/>
        <v>10202.027586669619</v>
      </c>
      <c r="Q268">
        <f t="shared" si="22"/>
        <v>19350</v>
      </c>
      <c r="R268">
        <f t="shared" si="23"/>
        <v>566.7793103705344</v>
      </c>
      <c r="S268">
        <f t="shared" si="24"/>
        <v>321238.78666409856</v>
      </c>
    </row>
    <row r="269" spans="1:19" x14ac:dyDescent="0.35">
      <c r="A269" s="1">
        <v>41183</v>
      </c>
      <c r="B269">
        <v>4396</v>
      </c>
      <c r="C269">
        <v>6569</v>
      </c>
      <c r="D269">
        <v>0</v>
      </c>
      <c r="E269">
        <v>1</v>
      </c>
      <c r="F269">
        <v>0</v>
      </c>
      <c r="G269">
        <v>0</v>
      </c>
      <c r="H269">
        <v>6269</v>
      </c>
      <c r="I269">
        <v>4615</v>
      </c>
      <c r="J269">
        <v>0</v>
      </c>
      <c r="K269">
        <f t="shared" si="20"/>
        <v>5667.1347976179759</v>
      </c>
      <c r="L269">
        <f>K269-B269</f>
        <v>1271.1347976179759</v>
      </c>
      <c r="M269">
        <f>ABS(K269-B269)</f>
        <v>1271.1347976179759</v>
      </c>
      <c r="N269" s="8">
        <f>M269/B269</f>
        <v>0.28915714231528111</v>
      </c>
      <c r="O269">
        <v>1808</v>
      </c>
      <c r="P269">
        <f t="shared" si="21"/>
        <v>22880.426357123564</v>
      </c>
      <c r="Q269">
        <f t="shared" si="22"/>
        <v>32544</v>
      </c>
      <c r="R269">
        <f t="shared" si="23"/>
        <v>1271.1347976179759</v>
      </c>
      <c r="S269">
        <f t="shared" si="24"/>
        <v>1615783.6737152925</v>
      </c>
    </row>
    <row r="270" spans="1:19" x14ac:dyDescent="0.35">
      <c r="A270" s="1">
        <v>41184</v>
      </c>
      <c r="B270">
        <v>5205</v>
      </c>
      <c r="C270">
        <v>4396</v>
      </c>
      <c r="D270">
        <v>0</v>
      </c>
      <c r="E270">
        <v>0</v>
      </c>
      <c r="F270">
        <v>0</v>
      </c>
      <c r="G270">
        <v>0</v>
      </c>
      <c r="H270">
        <v>5871</v>
      </c>
      <c r="I270">
        <v>5412</v>
      </c>
      <c r="J270">
        <v>0</v>
      </c>
      <c r="K270">
        <f t="shared" si="20"/>
        <v>5429.6164181912864</v>
      </c>
      <c r="L270">
        <f>K270-B270</f>
        <v>224.61641819128636</v>
      </c>
      <c r="M270">
        <f>ABS(K270-B270)</f>
        <v>224.61641819128636</v>
      </c>
      <c r="N270" s="8">
        <f>M270/B270</f>
        <v>4.3153970834060779E-2</v>
      </c>
      <c r="O270">
        <v>1511</v>
      </c>
      <c r="P270">
        <f t="shared" si="21"/>
        <v>4043.0955274431544</v>
      </c>
      <c r="Q270">
        <f t="shared" si="22"/>
        <v>27198</v>
      </c>
      <c r="R270">
        <f t="shared" si="23"/>
        <v>224.61641819128636</v>
      </c>
      <c r="S270">
        <f t="shared" si="24"/>
        <v>50452.53532108284</v>
      </c>
    </row>
    <row r="271" spans="1:19" x14ac:dyDescent="0.35">
      <c r="A271" s="1">
        <v>41185</v>
      </c>
      <c r="B271">
        <v>5350</v>
      </c>
      <c r="C271">
        <v>5205</v>
      </c>
      <c r="D271">
        <v>0</v>
      </c>
      <c r="E271">
        <v>0</v>
      </c>
      <c r="F271">
        <v>0</v>
      </c>
      <c r="G271">
        <v>0</v>
      </c>
      <c r="H271">
        <v>5390</v>
      </c>
      <c r="I271">
        <v>5273</v>
      </c>
      <c r="J271">
        <v>0</v>
      </c>
      <c r="K271">
        <f t="shared" si="20"/>
        <v>5214.8862959922881</v>
      </c>
      <c r="L271">
        <f>K271-B271</f>
        <v>-135.11370400771193</v>
      </c>
      <c r="M271">
        <f>ABS(K271-B271)</f>
        <v>135.11370400771193</v>
      </c>
      <c r="N271" s="8">
        <f>M271/B271</f>
        <v>2.5254897945366717E-2</v>
      </c>
      <c r="O271">
        <v>1355</v>
      </c>
      <c r="P271">
        <f t="shared" si="21"/>
        <v>9728.186688555259</v>
      </c>
      <c r="Q271">
        <f t="shared" si="22"/>
        <v>24390</v>
      </c>
      <c r="R271">
        <f t="shared" si="23"/>
        <v>-270.22740801542386</v>
      </c>
      <c r="S271">
        <f t="shared" si="24"/>
        <v>73022.852042734361</v>
      </c>
    </row>
    <row r="272" spans="1:19" x14ac:dyDescent="0.35">
      <c r="A272" s="1">
        <v>41186</v>
      </c>
      <c r="B272">
        <v>4939</v>
      </c>
      <c r="C272">
        <v>5350</v>
      </c>
      <c r="D272">
        <v>0</v>
      </c>
      <c r="E272">
        <v>0</v>
      </c>
      <c r="F272">
        <v>1</v>
      </c>
      <c r="G272">
        <v>0</v>
      </c>
      <c r="H272">
        <v>4983.666666666667</v>
      </c>
      <c r="I272">
        <v>4996</v>
      </c>
      <c r="J272">
        <v>0</v>
      </c>
      <c r="K272">
        <f t="shared" si="20"/>
        <v>5681.1185308951972</v>
      </c>
      <c r="L272">
        <f>K272-B272</f>
        <v>742.11853089519718</v>
      </c>
      <c r="M272">
        <f>ABS(K272-B272)</f>
        <v>742.11853089519718</v>
      </c>
      <c r="N272" s="8">
        <f>M272/B272</f>
        <v>0.15025683962243311</v>
      </c>
      <c r="O272">
        <v>1835</v>
      </c>
      <c r="P272">
        <f t="shared" si="21"/>
        <v>13358.133556113549</v>
      </c>
      <c r="Q272">
        <f t="shared" si="22"/>
        <v>33030</v>
      </c>
      <c r="R272">
        <f t="shared" si="23"/>
        <v>742.11853089519718</v>
      </c>
      <c r="S272">
        <f t="shared" si="24"/>
        <v>550739.91389804578</v>
      </c>
    </row>
    <row r="273" spans="1:19" x14ac:dyDescent="0.35">
      <c r="A273" s="1">
        <v>41187</v>
      </c>
      <c r="B273">
        <v>6693</v>
      </c>
      <c r="C273">
        <v>4939</v>
      </c>
      <c r="D273">
        <v>0</v>
      </c>
      <c r="E273">
        <v>0</v>
      </c>
      <c r="F273">
        <v>0</v>
      </c>
      <c r="G273">
        <v>1</v>
      </c>
      <c r="H273">
        <v>5164.666666666667</v>
      </c>
      <c r="I273">
        <v>5590</v>
      </c>
      <c r="J273">
        <v>0</v>
      </c>
      <c r="K273">
        <f t="shared" si="20"/>
        <v>5864.3625260389827</v>
      </c>
      <c r="L273">
        <f>K273-B273</f>
        <v>-828.63747396101735</v>
      </c>
      <c r="M273">
        <f>ABS(K273-B273)</f>
        <v>828.63747396101735</v>
      </c>
      <c r="N273" s="8">
        <f>M273/B273</f>
        <v>0.12380658508307446</v>
      </c>
      <c r="O273">
        <v>671</v>
      </c>
      <c r="P273">
        <f t="shared" si="21"/>
        <v>59661.898125193249</v>
      </c>
      <c r="Q273">
        <f t="shared" si="22"/>
        <v>12078</v>
      </c>
      <c r="R273">
        <f t="shared" si="23"/>
        <v>-1657.2749479220347</v>
      </c>
      <c r="S273">
        <f t="shared" si="24"/>
        <v>2746560.2530099829</v>
      </c>
    </row>
    <row r="274" spans="1:19" x14ac:dyDescent="0.35">
      <c r="A274" s="1">
        <v>41188</v>
      </c>
      <c r="B274">
        <v>7112</v>
      </c>
      <c r="C274">
        <v>6693</v>
      </c>
      <c r="D274">
        <v>1</v>
      </c>
      <c r="E274">
        <v>0</v>
      </c>
      <c r="F274">
        <v>0</v>
      </c>
      <c r="G274">
        <v>0</v>
      </c>
      <c r="H274">
        <v>5660.666666666667</v>
      </c>
      <c r="I274">
        <v>6648</v>
      </c>
      <c r="J274">
        <v>0</v>
      </c>
      <c r="K274">
        <f t="shared" si="20"/>
        <v>6782.7497622358505</v>
      </c>
      <c r="L274">
        <f>K274-B274</f>
        <v>-329.25023776414946</v>
      </c>
      <c r="M274">
        <f>ABS(K274-B274)</f>
        <v>329.25023776414946</v>
      </c>
      <c r="N274" s="8">
        <f>M274/B274</f>
        <v>4.6295027807107626E-2</v>
      </c>
      <c r="O274">
        <v>885</v>
      </c>
      <c r="P274">
        <f t="shared" si="21"/>
        <v>23706.017119018761</v>
      </c>
      <c r="Q274">
        <f t="shared" si="22"/>
        <v>15930</v>
      </c>
      <c r="R274">
        <f t="shared" si="23"/>
        <v>-658.50047552829892</v>
      </c>
      <c r="S274">
        <f t="shared" si="24"/>
        <v>433622.87627099582</v>
      </c>
    </row>
    <row r="275" spans="1:19" x14ac:dyDescent="0.35">
      <c r="A275" s="1">
        <v>41189</v>
      </c>
      <c r="B275">
        <v>6933</v>
      </c>
      <c r="C275">
        <v>7112</v>
      </c>
      <c r="D275">
        <v>1</v>
      </c>
      <c r="E275">
        <v>0</v>
      </c>
      <c r="F275">
        <v>0</v>
      </c>
      <c r="G275">
        <v>0</v>
      </c>
      <c r="H275">
        <v>6248</v>
      </c>
      <c r="I275">
        <v>6569</v>
      </c>
      <c r="J275">
        <v>0</v>
      </c>
      <c r="K275">
        <f t="shared" si="20"/>
        <v>7130.8625359253692</v>
      </c>
      <c r="L275">
        <f>K275-B275</f>
        <v>197.86253592536923</v>
      </c>
      <c r="M275">
        <f>ABS(K275-B275)</f>
        <v>197.86253592536923</v>
      </c>
      <c r="N275" s="8">
        <f>M275/B275</f>
        <v>2.8539237837208888E-2</v>
      </c>
      <c r="O275">
        <v>735</v>
      </c>
      <c r="P275">
        <f t="shared" si="21"/>
        <v>3561.5256466566461</v>
      </c>
      <c r="Q275">
        <f t="shared" si="22"/>
        <v>13230</v>
      </c>
      <c r="R275">
        <f t="shared" si="23"/>
        <v>197.86253592536923</v>
      </c>
      <c r="S275">
        <f t="shared" si="24"/>
        <v>39149.583122818032</v>
      </c>
    </row>
    <row r="276" spans="1:19" x14ac:dyDescent="0.35">
      <c r="A276" s="1">
        <v>41190</v>
      </c>
      <c r="B276">
        <v>4621</v>
      </c>
      <c r="C276">
        <v>6933</v>
      </c>
      <c r="D276">
        <v>0</v>
      </c>
      <c r="E276">
        <v>1</v>
      </c>
      <c r="F276">
        <v>0</v>
      </c>
      <c r="G276">
        <v>0</v>
      </c>
      <c r="H276">
        <v>6912.666666666667</v>
      </c>
      <c r="I276">
        <v>4396</v>
      </c>
      <c r="J276">
        <v>0</v>
      </c>
      <c r="K276">
        <f t="shared" si="20"/>
        <v>6001.3671368746827</v>
      </c>
      <c r="L276">
        <f>K276-B276</f>
        <v>1380.3671368746827</v>
      </c>
      <c r="M276">
        <f>ABS(K276-B276)</f>
        <v>1380.3671368746827</v>
      </c>
      <c r="N276" s="8">
        <f>M276/B276</f>
        <v>0.29871610839097223</v>
      </c>
      <c r="O276">
        <v>1495</v>
      </c>
      <c r="P276">
        <f t="shared" si="21"/>
        <v>24846.608463744291</v>
      </c>
      <c r="Q276">
        <f t="shared" si="22"/>
        <v>26910</v>
      </c>
      <c r="R276">
        <f t="shared" si="23"/>
        <v>1380.3671368746827</v>
      </c>
      <c r="S276">
        <f t="shared" si="24"/>
        <v>1905413.432563609</v>
      </c>
    </row>
    <row r="277" spans="1:19" x14ac:dyDescent="0.35">
      <c r="A277" s="1">
        <v>41191</v>
      </c>
      <c r="B277">
        <v>5251</v>
      </c>
      <c r="C277">
        <v>4621</v>
      </c>
      <c r="D277">
        <v>0</v>
      </c>
      <c r="E277">
        <v>0</v>
      </c>
      <c r="F277">
        <v>0</v>
      </c>
      <c r="G277">
        <v>0</v>
      </c>
      <c r="H277">
        <v>6222</v>
      </c>
      <c r="I277">
        <v>5205</v>
      </c>
      <c r="J277">
        <v>0</v>
      </c>
      <c r="K277">
        <f t="shared" si="20"/>
        <v>5590.4727941490964</v>
      </c>
      <c r="L277">
        <f>K277-B277</f>
        <v>339.47279414909644</v>
      </c>
      <c r="M277">
        <f>ABS(K277-B277)</f>
        <v>339.47279414909644</v>
      </c>
      <c r="N277" s="8">
        <f>M277/B277</f>
        <v>6.4649170472118919E-2</v>
      </c>
      <c r="O277">
        <v>1300</v>
      </c>
      <c r="P277">
        <f t="shared" si="21"/>
        <v>6110.510294683736</v>
      </c>
      <c r="Q277">
        <f t="shared" si="22"/>
        <v>23400</v>
      </c>
      <c r="R277">
        <f t="shared" si="23"/>
        <v>339.47279414909644</v>
      </c>
      <c r="S277">
        <f t="shared" si="24"/>
        <v>115241.77796739481</v>
      </c>
    </row>
    <row r="278" spans="1:19" x14ac:dyDescent="0.35">
      <c r="A278" s="1">
        <v>41192</v>
      </c>
      <c r="B278">
        <v>5459</v>
      </c>
      <c r="C278">
        <v>5251</v>
      </c>
      <c r="D278">
        <v>0</v>
      </c>
      <c r="E278">
        <v>0</v>
      </c>
      <c r="F278">
        <v>0</v>
      </c>
      <c r="G278">
        <v>0</v>
      </c>
      <c r="H278">
        <v>5601.666666666667</v>
      </c>
      <c r="I278">
        <v>5350</v>
      </c>
      <c r="J278">
        <v>0</v>
      </c>
      <c r="K278">
        <f t="shared" si="20"/>
        <v>5358.0681690787369</v>
      </c>
      <c r="L278">
        <f>K278-B278</f>
        <v>-100.9318309212631</v>
      </c>
      <c r="M278">
        <f>ABS(K278-B278)</f>
        <v>100.9318309212631</v>
      </c>
      <c r="N278" s="8">
        <f>M278/B278</f>
        <v>1.8489069595395327E-2</v>
      </c>
      <c r="O278">
        <v>877</v>
      </c>
      <c r="P278">
        <f t="shared" si="21"/>
        <v>7267.0918263309431</v>
      </c>
      <c r="Q278">
        <f t="shared" si="22"/>
        <v>15786</v>
      </c>
      <c r="R278">
        <f t="shared" si="23"/>
        <v>-201.8636618425262</v>
      </c>
      <c r="S278">
        <f t="shared" si="24"/>
        <v>40748.937972473766</v>
      </c>
    </row>
    <row r="279" spans="1:19" x14ac:dyDescent="0.35">
      <c r="A279" s="1">
        <v>41193</v>
      </c>
      <c r="B279">
        <v>5194</v>
      </c>
      <c r="C279">
        <v>5459</v>
      </c>
      <c r="D279">
        <v>0</v>
      </c>
      <c r="E279">
        <v>0</v>
      </c>
      <c r="F279">
        <v>1</v>
      </c>
      <c r="G279">
        <v>0</v>
      </c>
      <c r="H279">
        <v>5110.333333333333</v>
      </c>
      <c r="I279">
        <v>4939</v>
      </c>
      <c r="J279">
        <v>0</v>
      </c>
      <c r="K279">
        <f t="shared" si="20"/>
        <v>5747.1472253748698</v>
      </c>
      <c r="L279">
        <f>K279-B279</f>
        <v>553.14722537486978</v>
      </c>
      <c r="M279">
        <f>ABS(K279-B279)</f>
        <v>553.14722537486978</v>
      </c>
      <c r="N279" s="8">
        <f>M279/B279</f>
        <v>0.10649734797359833</v>
      </c>
      <c r="O279">
        <v>1324</v>
      </c>
      <c r="P279">
        <f t="shared" si="21"/>
        <v>9956.650056747656</v>
      </c>
      <c r="Q279">
        <f t="shared" si="22"/>
        <v>23832</v>
      </c>
      <c r="R279">
        <f t="shared" si="23"/>
        <v>553.14722537486978</v>
      </c>
      <c r="S279">
        <f t="shared" si="24"/>
        <v>305971.85293991701</v>
      </c>
    </row>
    <row r="280" spans="1:19" x14ac:dyDescent="0.35">
      <c r="A280" s="1">
        <v>41194</v>
      </c>
      <c r="B280">
        <v>6255</v>
      </c>
      <c r="C280">
        <v>5194</v>
      </c>
      <c r="D280">
        <v>0</v>
      </c>
      <c r="E280">
        <v>0</v>
      </c>
      <c r="F280">
        <v>0</v>
      </c>
      <c r="G280">
        <v>1</v>
      </c>
      <c r="H280">
        <v>5301.333333333333</v>
      </c>
      <c r="I280">
        <v>6693</v>
      </c>
      <c r="J280">
        <v>0</v>
      </c>
      <c r="K280">
        <f t="shared" si="20"/>
        <v>6274.1938747129425</v>
      </c>
      <c r="L280">
        <f>K280-B280</f>
        <v>19.193874712942488</v>
      </c>
      <c r="M280">
        <f>ABS(K280-B280)</f>
        <v>19.193874712942488</v>
      </c>
      <c r="N280" s="8">
        <f>M280/B280</f>
        <v>3.0685651019892067E-3</v>
      </c>
      <c r="O280">
        <v>1152</v>
      </c>
      <c r="P280">
        <f t="shared" si="21"/>
        <v>345.48974483296479</v>
      </c>
      <c r="Q280">
        <f t="shared" si="22"/>
        <v>20736</v>
      </c>
      <c r="R280">
        <f t="shared" si="23"/>
        <v>19.193874712942488</v>
      </c>
      <c r="S280">
        <f t="shared" si="24"/>
        <v>368.40482649613307</v>
      </c>
    </row>
    <row r="281" spans="1:19" x14ac:dyDescent="0.35">
      <c r="A281" s="1">
        <v>41195</v>
      </c>
      <c r="B281">
        <v>6800</v>
      </c>
      <c r="C281">
        <v>6255</v>
      </c>
      <c r="D281">
        <v>1</v>
      </c>
      <c r="E281">
        <v>0</v>
      </c>
      <c r="F281">
        <v>0</v>
      </c>
      <c r="G281">
        <v>0</v>
      </c>
      <c r="H281">
        <v>5636</v>
      </c>
      <c r="I281">
        <v>7112</v>
      </c>
      <c r="J281">
        <v>0</v>
      </c>
      <c r="K281">
        <f t="shared" si="20"/>
        <v>6849.7710649287992</v>
      </c>
      <c r="L281">
        <f>K281-B281</f>
        <v>49.771064928799206</v>
      </c>
      <c r="M281">
        <f>ABS(K281-B281)</f>
        <v>49.771064928799206</v>
      </c>
      <c r="N281" s="8">
        <f>M281/B281</f>
        <v>7.3192742542351769E-3</v>
      </c>
      <c r="O281">
        <v>1105</v>
      </c>
      <c r="P281">
        <f t="shared" si="21"/>
        <v>895.8791687183857</v>
      </c>
      <c r="Q281">
        <f t="shared" si="22"/>
        <v>19890</v>
      </c>
      <c r="R281">
        <f t="shared" si="23"/>
        <v>49.771064928799206</v>
      </c>
      <c r="S281">
        <f t="shared" si="24"/>
        <v>2477.1589041467464</v>
      </c>
    </row>
    <row r="282" spans="1:19" x14ac:dyDescent="0.35">
      <c r="A282" s="1">
        <v>41196</v>
      </c>
      <c r="B282">
        <v>6959</v>
      </c>
      <c r="C282">
        <v>6800</v>
      </c>
      <c r="D282">
        <v>1</v>
      </c>
      <c r="E282">
        <v>0</v>
      </c>
      <c r="F282">
        <v>0</v>
      </c>
      <c r="G282">
        <v>0</v>
      </c>
      <c r="H282">
        <v>6083</v>
      </c>
      <c r="I282">
        <v>6933</v>
      </c>
      <c r="J282">
        <v>0</v>
      </c>
      <c r="K282">
        <f t="shared" si="20"/>
        <v>7106.6013293663964</v>
      </c>
      <c r="L282">
        <f>K282-B282</f>
        <v>147.60132936639639</v>
      </c>
      <c r="M282">
        <f>ABS(K282-B282)</f>
        <v>147.60132936639639</v>
      </c>
      <c r="N282" s="8">
        <f>M282/B282</f>
        <v>2.1210134985830777E-2</v>
      </c>
      <c r="O282">
        <v>715</v>
      </c>
      <c r="P282">
        <f t="shared" si="21"/>
        <v>2656.8239285951349</v>
      </c>
      <c r="Q282">
        <f t="shared" si="22"/>
        <v>12870</v>
      </c>
      <c r="R282">
        <f t="shared" si="23"/>
        <v>147.60132936639639</v>
      </c>
      <c r="S282">
        <f t="shared" si="24"/>
        <v>21786.152430727427</v>
      </c>
    </row>
    <row r="283" spans="1:19" x14ac:dyDescent="0.35">
      <c r="A283" s="1">
        <v>41197</v>
      </c>
      <c r="B283">
        <v>4404</v>
      </c>
      <c r="C283">
        <v>6959</v>
      </c>
      <c r="D283">
        <v>0</v>
      </c>
      <c r="E283">
        <v>1</v>
      </c>
      <c r="F283">
        <v>0</v>
      </c>
      <c r="G283">
        <v>0</v>
      </c>
      <c r="H283">
        <v>6671.333333333333</v>
      </c>
      <c r="I283">
        <v>4621</v>
      </c>
      <c r="J283">
        <v>0</v>
      </c>
      <c r="K283">
        <f t="shared" si="20"/>
        <v>5933.6415798872467</v>
      </c>
      <c r="L283">
        <f>K283-B283</f>
        <v>1529.6415798872467</v>
      </c>
      <c r="M283">
        <f>ABS(K283-B283)</f>
        <v>1529.6415798872467</v>
      </c>
      <c r="N283" s="8">
        <f>M283/B283</f>
        <v>0.34733005901163638</v>
      </c>
      <c r="O283">
        <v>1726</v>
      </c>
      <c r="P283">
        <f t="shared" si="21"/>
        <v>27533.548437970443</v>
      </c>
      <c r="Q283">
        <f t="shared" si="22"/>
        <v>31068</v>
      </c>
      <c r="R283">
        <f t="shared" si="23"/>
        <v>1529.6415798872467</v>
      </c>
      <c r="S283">
        <f t="shared" si="24"/>
        <v>2339803.3629199523</v>
      </c>
    </row>
    <row r="284" spans="1:19" x14ac:dyDescent="0.35">
      <c r="A284" s="1">
        <v>41198</v>
      </c>
      <c r="B284">
        <v>4921</v>
      </c>
      <c r="C284">
        <v>4404</v>
      </c>
      <c r="D284">
        <v>0</v>
      </c>
      <c r="E284">
        <v>0</v>
      </c>
      <c r="F284">
        <v>0</v>
      </c>
      <c r="G284">
        <v>0</v>
      </c>
      <c r="H284">
        <v>6054.333333333333</v>
      </c>
      <c r="I284">
        <v>5251</v>
      </c>
      <c r="J284">
        <v>0</v>
      </c>
      <c r="K284">
        <f t="shared" si="20"/>
        <v>5486.8798060042154</v>
      </c>
      <c r="L284">
        <f>K284-B284</f>
        <v>565.87980600421542</v>
      </c>
      <c r="M284">
        <f>ABS(K284-B284)</f>
        <v>565.87980600421542</v>
      </c>
      <c r="N284" s="8">
        <f>M284/B284</f>
        <v>0.11499284820244167</v>
      </c>
      <c r="O284">
        <v>1601</v>
      </c>
      <c r="P284">
        <f t="shared" si="21"/>
        <v>10185.836508075878</v>
      </c>
      <c r="Q284">
        <f t="shared" si="22"/>
        <v>28818</v>
      </c>
      <c r="R284">
        <f t="shared" si="23"/>
        <v>565.87980600421542</v>
      </c>
      <c r="S284">
        <f t="shared" si="24"/>
        <v>320219.9548433685</v>
      </c>
    </row>
    <row r="285" spans="1:19" x14ac:dyDescent="0.35">
      <c r="A285" s="1">
        <v>41199</v>
      </c>
      <c r="B285">
        <v>5289</v>
      </c>
      <c r="C285">
        <v>4921</v>
      </c>
      <c r="D285">
        <v>0</v>
      </c>
      <c r="E285">
        <v>0</v>
      </c>
      <c r="F285">
        <v>0</v>
      </c>
      <c r="G285">
        <v>0</v>
      </c>
      <c r="H285">
        <v>5428</v>
      </c>
      <c r="I285">
        <v>5459</v>
      </c>
      <c r="J285">
        <v>0</v>
      </c>
      <c r="K285">
        <f t="shared" si="20"/>
        <v>5256.2154862397101</v>
      </c>
      <c r="L285">
        <f>K285-B285</f>
        <v>-32.784513760289883</v>
      </c>
      <c r="M285">
        <f>ABS(K285-B285)</f>
        <v>32.784513760289883</v>
      </c>
      <c r="N285" s="8">
        <f>M285/B285</f>
        <v>6.1986223785762684E-3</v>
      </c>
      <c r="O285">
        <v>1185</v>
      </c>
      <c r="P285">
        <f t="shared" si="21"/>
        <v>2360.4849907408716</v>
      </c>
      <c r="Q285">
        <f t="shared" si="22"/>
        <v>21330</v>
      </c>
      <c r="R285">
        <f t="shared" si="23"/>
        <v>-65.569027520579766</v>
      </c>
      <c r="S285">
        <f t="shared" si="24"/>
        <v>4299.2973699945469</v>
      </c>
    </row>
    <row r="286" spans="1:19" x14ac:dyDescent="0.35">
      <c r="A286" s="1">
        <v>41200</v>
      </c>
      <c r="B286">
        <v>5067</v>
      </c>
      <c r="C286">
        <v>5289</v>
      </c>
      <c r="D286">
        <v>0</v>
      </c>
      <c r="E286">
        <v>0</v>
      </c>
      <c r="F286">
        <v>1</v>
      </c>
      <c r="G286">
        <v>0</v>
      </c>
      <c r="H286">
        <v>4871.333333333333</v>
      </c>
      <c r="I286">
        <v>5194</v>
      </c>
      <c r="J286">
        <v>0</v>
      </c>
      <c r="K286">
        <f t="shared" si="20"/>
        <v>5667.4468168999147</v>
      </c>
      <c r="L286">
        <f>K286-B286</f>
        <v>600.44681689991467</v>
      </c>
      <c r="M286">
        <f>ABS(K286-B286)</f>
        <v>600.44681689991467</v>
      </c>
      <c r="N286" s="8">
        <f>M286/B286</f>
        <v>0.11850144402998118</v>
      </c>
      <c r="O286">
        <v>1309</v>
      </c>
      <c r="P286">
        <f t="shared" si="21"/>
        <v>10808.042704198464</v>
      </c>
      <c r="Q286">
        <f t="shared" si="22"/>
        <v>23562</v>
      </c>
      <c r="R286">
        <f t="shared" si="23"/>
        <v>600.44681689991467</v>
      </c>
      <c r="S286">
        <f t="shared" si="24"/>
        <v>360536.37992523966</v>
      </c>
    </row>
    <row r="287" spans="1:19" x14ac:dyDescent="0.35">
      <c r="A287" s="1">
        <v>41201</v>
      </c>
      <c r="B287">
        <v>6009</v>
      </c>
      <c r="C287">
        <v>5067</v>
      </c>
      <c r="D287">
        <v>0</v>
      </c>
      <c r="E287">
        <v>0</v>
      </c>
      <c r="F287">
        <v>0</v>
      </c>
      <c r="G287">
        <v>1</v>
      </c>
      <c r="H287">
        <v>5092.333333333333</v>
      </c>
      <c r="I287">
        <v>6255</v>
      </c>
      <c r="J287">
        <v>0</v>
      </c>
      <c r="K287">
        <f t="shared" si="20"/>
        <v>6023.2867381489623</v>
      </c>
      <c r="L287">
        <f>K287-B287</f>
        <v>14.286738148962286</v>
      </c>
      <c r="M287">
        <f>ABS(K287-B287)</f>
        <v>14.286738148962286</v>
      </c>
      <c r="N287" s="8">
        <f>M287/B287</f>
        <v>2.3775566897923589E-3</v>
      </c>
      <c r="O287">
        <v>1299</v>
      </c>
      <c r="P287">
        <f t="shared" si="21"/>
        <v>257.16128668132114</v>
      </c>
      <c r="Q287">
        <f t="shared" si="22"/>
        <v>23382</v>
      </c>
      <c r="R287">
        <f t="shared" si="23"/>
        <v>14.286738148962286</v>
      </c>
      <c r="S287">
        <f t="shared" si="24"/>
        <v>204.11088693701433</v>
      </c>
    </row>
    <row r="288" spans="1:19" x14ac:dyDescent="0.35">
      <c r="A288" s="1">
        <v>41202</v>
      </c>
      <c r="B288">
        <v>6801</v>
      </c>
      <c r="C288">
        <v>6009</v>
      </c>
      <c r="D288">
        <v>1</v>
      </c>
      <c r="E288">
        <v>0</v>
      </c>
      <c r="F288">
        <v>0</v>
      </c>
      <c r="G288">
        <v>0</v>
      </c>
      <c r="H288">
        <v>5455</v>
      </c>
      <c r="I288">
        <v>6800</v>
      </c>
      <c r="J288">
        <v>0</v>
      </c>
      <c r="K288">
        <f t="shared" si="20"/>
        <v>6636.1918270623009</v>
      </c>
      <c r="L288">
        <f>K288-B288</f>
        <v>-164.80817293769906</v>
      </c>
      <c r="M288">
        <f>ABS(K288-B288)</f>
        <v>164.80817293769906</v>
      </c>
      <c r="N288" s="8">
        <f>M288/B288</f>
        <v>2.4232932353727255E-2</v>
      </c>
      <c r="O288">
        <v>1091</v>
      </c>
      <c r="P288">
        <f t="shared" si="21"/>
        <v>11866.188451514332</v>
      </c>
      <c r="Q288">
        <f t="shared" si="22"/>
        <v>19638</v>
      </c>
      <c r="R288">
        <f t="shared" si="23"/>
        <v>-329.61634587539811</v>
      </c>
      <c r="S288">
        <f t="shared" si="24"/>
        <v>108646.93546825007</v>
      </c>
    </row>
    <row r="289" spans="1:19" x14ac:dyDescent="0.35">
      <c r="A289" s="1">
        <v>41203</v>
      </c>
      <c r="B289">
        <v>4628.5</v>
      </c>
      <c r="C289">
        <v>6801</v>
      </c>
      <c r="D289">
        <v>1</v>
      </c>
      <c r="E289">
        <v>0</v>
      </c>
      <c r="F289">
        <v>0</v>
      </c>
      <c r="G289">
        <v>0</v>
      </c>
      <c r="H289">
        <v>5959</v>
      </c>
      <c r="I289">
        <v>6959</v>
      </c>
      <c r="J289">
        <v>0</v>
      </c>
      <c r="K289">
        <f t="shared" si="20"/>
        <v>7045.5519363868871</v>
      </c>
      <c r="L289">
        <f>K289-B289</f>
        <v>2417.0519363868871</v>
      </c>
      <c r="M289">
        <f>ABS(K289-B289)</f>
        <v>2417.0519363868871</v>
      </c>
      <c r="N289" s="8">
        <f>M289/B289</f>
        <v>0.52221063765515552</v>
      </c>
      <c r="O289">
        <v>339</v>
      </c>
      <c r="P289">
        <f t="shared" si="21"/>
        <v>43506.934854963969</v>
      </c>
      <c r="Q289">
        <f t="shared" si="22"/>
        <v>6102</v>
      </c>
      <c r="R289">
        <f t="shared" si="23"/>
        <v>2417.0519363868871</v>
      </c>
      <c r="S289">
        <f t="shared" si="24"/>
        <v>5842140.0631916001</v>
      </c>
    </row>
    <row r="290" spans="1:19" x14ac:dyDescent="0.35">
      <c r="A290" s="1">
        <v>41204</v>
      </c>
      <c r="B290">
        <v>3390</v>
      </c>
      <c r="C290">
        <v>4628.5</v>
      </c>
      <c r="D290">
        <v>0</v>
      </c>
      <c r="E290">
        <v>1</v>
      </c>
      <c r="F290">
        <v>0</v>
      </c>
      <c r="G290">
        <v>0</v>
      </c>
      <c r="H290">
        <v>5812.833333333333</v>
      </c>
      <c r="I290">
        <v>4404</v>
      </c>
      <c r="J290">
        <v>0</v>
      </c>
      <c r="K290">
        <f t="shared" si="20"/>
        <v>5143.1727436087795</v>
      </c>
      <c r="L290">
        <f>K290-B290</f>
        <v>1753.1727436087795</v>
      </c>
      <c r="M290">
        <f>ABS(K290-B290)</f>
        <v>1753.1727436087795</v>
      </c>
      <c r="N290" s="8">
        <f>M290/B290</f>
        <v>0.51716010135952195</v>
      </c>
      <c r="O290">
        <v>1549</v>
      </c>
      <c r="P290">
        <f t="shared" si="21"/>
        <v>31557.109384958028</v>
      </c>
      <c r="Q290">
        <f t="shared" si="22"/>
        <v>27882</v>
      </c>
      <c r="R290">
        <f t="shared" si="23"/>
        <v>1753.1727436087795</v>
      </c>
      <c r="S290">
        <f t="shared" si="24"/>
        <v>3073614.668932735</v>
      </c>
    </row>
    <row r="291" spans="1:19" x14ac:dyDescent="0.35">
      <c r="A291" s="1">
        <v>41205</v>
      </c>
      <c r="B291">
        <v>5303</v>
      </c>
      <c r="C291">
        <v>3390</v>
      </c>
      <c r="D291">
        <v>0</v>
      </c>
      <c r="E291">
        <v>0</v>
      </c>
      <c r="F291">
        <v>0</v>
      </c>
      <c r="G291">
        <v>0</v>
      </c>
      <c r="H291">
        <v>4939.833333333333</v>
      </c>
      <c r="I291">
        <v>4921</v>
      </c>
      <c r="J291">
        <v>0</v>
      </c>
      <c r="K291">
        <f t="shared" si="20"/>
        <v>4668.8957984441386</v>
      </c>
      <c r="L291">
        <f>K291-B291</f>
        <v>-634.10420155586144</v>
      </c>
      <c r="M291">
        <f>ABS(K291-B291)</f>
        <v>634.10420155586144</v>
      </c>
      <c r="N291" s="8">
        <f>M291/B291</f>
        <v>0.11957461843406778</v>
      </c>
      <c r="O291">
        <v>1031</v>
      </c>
      <c r="P291">
        <f t="shared" si="21"/>
        <v>45655.502512022023</v>
      </c>
      <c r="Q291">
        <f t="shared" si="22"/>
        <v>18558</v>
      </c>
      <c r="R291">
        <f t="shared" si="23"/>
        <v>-1268.2084031117229</v>
      </c>
      <c r="S291">
        <f t="shared" si="24"/>
        <v>1608352.5537231863</v>
      </c>
    </row>
    <row r="292" spans="1:19" x14ac:dyDescent="0.35">
      <c r="A292" s="1">
        <v>41206</v>
      </c>
      <c r="B292">
        <v>5852</v>
      </c>
      <c r="C292">
        <v>5303</v>
      </c>
      <c r="D292">
        <v>0</v>
      </c>
      <c r="E292">
        <v>0</v>
      </c>
      <c r="F292">
        <v>0</v>
      </c>
      <c r="G292">
        <v>0</v>
      </c>
      <c r="H292">
        <v>4440.5</v>
      </c>
      <c r="I292">
        <v>5289</v>
      </c>
      <c r="J292">
        <v>0</v>
      </c>
      <c r="K292">
        <f t="shared" si="20"/>
        <v>4706.5140601511384</v>
      </c>
      <c r="L292">
        <f>K292-B292</f>
        <v>-1145.4859398488616</v>
      </c>
      <c r="M292">
        <f>ABS(K292-B292)</f>
        <v>1145.4859398488616</v>
      </c>
      <c r="N292" s="8">
        <f>M292/B292</f>
        <v>0.19574264180602555</v>
      </c>
      <c r="O292">
        <v>507</v>
      </c>
      <c r="P292">
        <f t="shared" si="21"/>
        <v>82474.98766911804</v>
      </c>
      <c r="Q292">
        <f t="shared" si="22"/>
        <v>9126</v>
      </c>
      <c r="R292">
        <f t="shared" si="23"/>
        <v>-2290.9718796977231</v>
      </c>
      <c r="S292">
        <f t="shared" si="24"/>
        <v>5248552.1535657188</v>
      </c>
    </row>
    <row r="293" spans="1:19" x14ac:dyDescent="0.35">
      <c r="A293" s="1">
        <v>41207</v>
      </c>
      <c r="B293">
        <v>6591</v>
      </c>
      <c r="C293">
        <v>5852</v>
      </c>
      <c r="D293">
        <v>0</v>
      </c>
      <c r="E293">
        <v>0</v>
      </c>
      <c r="F293">
        <v>1</v>
      </c>
      <c r="G293">
        <v>0</v>
      </c>
      <c r="H293">
        <v>4848.333333333333</v>
      </c>
      <c r="I293">
        <v>5067</v>
      </c>
      <c r="J293">
        <v>0</v>
      </c>
      <c r="K293">
        <f t="shared" si="20"/>
        <v>5681.5164365643905</v>
      </c>
      <c r="L293">
        <f>K293-B293</f>
        <v>-909.48356343560954</v>
      </c>
      <c r="M293">
        <f>ABS(K293-B293)</f>
        <v>909.48356343560954</v>
      </c>
      <c r="N293" s="8">
        <f>M293/B293</f>
        <v>0.13798870633221202</v>
      </c>
      <c r="O293">
        <v>370</v>
      </c>
      <c r="P293">
        <f t="shared" si="21"/>
        <v>65482.816567363887</v>
      </c>
      <c r="Q293">
        <f t="shared" si="22"/>
        <v>6660</v>
      </c>
      <c r="R293">
        <f t="shared" si="23"/>
        <v>-1818.9671268712191</v>
      </c>
      <c r="S293">
        <f t="shared" si="24"/>
        <v>3308641.4086381374</v>
      </c>
    </row>
    <row r="294" spans="1:19" x14ac:dyDescent="0.35">
      <c r="A294" s="1">
        <v>41208</v>
      </c>
      <c r="B294">
        <v>4628.5</v>
      </c>
      <c r="C294">
        <v>6591</v>
      </c>
      <c r="D294">
        <v>0</v>
      </c>
      <c r="E294">
        <v>0</v>
      </c>
      <c r="F294">
        <v>0</v>
      </c>
      <c r="G294">
        <v>1</v>
      </c>
      <c r="H294">
        <v>5915.333333333333</v>
      </c>
      <c r="I294">
        <v>6009</v>
      </c>
      <c r="J294">
        <v>0</v>
      </c>
      <c r="K294">
        <f t="shared" si="20"/>
        <v>6576.7188387622255</v>
      </c>
      <c r="L294">
        <f>K294-B294</f>
        <v>1948.2188387622255</v>
      </c>
      <c r="M294">
        <f>ABS(K294-B294)</f>
        <v>1948.2188387622255</v>
      </c>
      <c r="N294" s="8">
        <f>M294/B294</f>
        <v>0.42091797315809126</v>
      </c>
      <c r="O294">
        <v>3343</v>
      </c>
      <c r="P294">
        <f t="shared" si="21"/>
        <v>35067.93909772006</v>
      </c>
      <c r="Q294">
        <f t="shared" si="22"/>
        <v>60174</v>
      </c>
      <c r="R294">
        <f t="shared" si="23"/>
        <v>1948.2188387622255</v>
      </c>
      <c r="S294">
        <f t="shared" si="24"/>
        <v>3795556.6437080344</v>
      </c>
    </row>
    <row r="295" spans="1:19" x14ac:dyDescent="0.35">
      <c r="A295" s="1">
        <v>41209</v>
      </c>
      <c r="B295">
        <v>4628.5</v>
      </c>
      <c r="C295">
        <v>4628.5</v>
      </c>
      <c r="D295">
        <v>1</v>
      </c>
      <c r="E295">
        <v>0</v>
      </c>
      <c r="F295">
        <v>0</v>
      </c>
      <c r="G295">
        <v>0</v>
      </c>
      <c r="H295">
        <v>5690.5</v>
      </c>
      <c r="I295">
        <v>6801</v>
      </c>
      <c r="J295">
        <v>0</v>
      </c>
      <c r="K295">
        <f t="shared" si="20"/>
        <v>6614.2415828098119</v>
      </c>
      <c r="L295">
        <f>K295-B295</f>
        <v>1985.7415828098119</v>
      </c>
      <c r="M295">
        <f>ABS(K295-B295)</f>
        <v>1985.7415828098119</v>
      </c>
      <c r="N295" s="8">
        <f>M295/B295</f>
        <v>0.42902486395372408</v>
      </c>
      <c r="O295">
        <v>1717</v>
      </c>
      <c r="P295">
        <f t="shared" si="21"/>
        <v>35743.348490576616</v>
      </c>
      <c r="Q295">
        <f t="shared" si="22"/>
        <v>30906</v>
      </c>
      <c r="R295">
        <f t="shared" si="23"/>
        <v>1985.7415828098119</v>
      </c>
      <c r="S295">
        <f t="shared" si="24"/>
        <v>3943169.6337000169</v>
      </c>
    </row>
    <row r="296" spans="1:19" x14ac:dyDescent="0.35">
      <c r="A296" s="1">
        <v>41210</v>
      </c>
      <c r="B296">
        <v>4628.5</v>
      </c>
      <c r="C296">
        <v>4628.5</v>
      </c>
      <c r="D296">
        <v>1</v>
      </c>
      <c r="E296">
        <v>0</v>
      </c>
      <c r="F296">
        <v>0</v>
      </c>
      <c r="G296">
        <v>0</v>
      </c>
      <c r="H296">
        <v>5282.666666666667</v>
      </c>
      <c r="I296">
        <v>4628.5</v>
      </c>
      <c r="J296">
        <v>0</v>
      </c>
      <c r="K296">
        <f t="shared" si="20"/>
        <v>5785.9017223982119</v>
      </c>
      <c r="L296">
        <f>K296-B296</f>
        <v>1157.4017223982119</v>
      </c>
      <c r="M296">
        <f>ABS(K296-B296)</f>
        <v>1157.4017223982119</v>
      </c>
      <c r="N296" s="8">
        <f>M296/B296</f>
        <v>0.25005978662595052</v>
      </c>
      <c r="O296">
        <v>1525</v>
      </c>
      <c r="P296">
        <f t="shared" si="21"/>
        <v>20833.231003167813</v>
      </c>
      <c r="Q296">
        <f t="shared" si="22"/>
        <v>27450</v>
      </c>
      <c r="R296">
        <f t="shared" si="23"/>
        <v>1157.4017223982119</v>
      </c>
      <c r="S296">
        <f t="shared" si="24"/>
        <v>1339578.7470103474</v>
      </c>
    </row>
    <row r="297" spans="1:19" x14ac:dyDescent="0.35">
      <c r="A297" s="1">
        <v>41211</v>
      </c>
      <c r="B297">
        <v>4628.5</v>
      </c>
      <c r="C297">
        <v>4628.5</v>
      </c>
      <c r="D297">
        <v>0</v>
      </c>
      <c r="E297">
        <v>1</v>
      </c>
      <c r="F297">
        <v>0</v>
      </c>
      <c r="G297">
        <v>0</v>
      </c>
      <c r="H297">
        <v>4628.5</v>
      </c>
      <c r="I297">
        <v>3390</v>
      </c>
      <c r="J297">
        <v>1</v>
      </c>
      <c r="K297">
        <f t="shared" si="20"/>
        <v>4465.6315345828671</v>
      </c>
      <c r="L297">
        <f>K297-B297</f>
        <v>-162.86846541713294</v>
      </c>
      <c r="M297">
        <f>ABS(K297-B297)</f>
        <v>162.86846541713294</v>
      </c>
      <c r="N297" s="8">
        <f>M297/B297</f>
        <v>3.518817444466521E-2</v>
      </c>
      <c r="O297">
        <v>1934</v>
      </c>
      <c r="P297">
        <f t="shared" si="21"/>
        <v>11726.529510033572</v>
      </c>
      <c r="Q297">
        <f t="shared" si="22"/>
        <v>34812</v>
      </c>
      <c r="R297">
        <f t="shared" si="23"/>
        <v>-325.73693083426588</v>
      </c>
      <c r="S297">
        <f t="shared" si="24"/>
        <v>106104.54810932731</v>
      </c>
    </row>
    <row r="298" spans="1:19" x14ac:dyDescent="0.35">
      <c r="A298" s="1">
        <v>41212</v>
      </c>
      <c r="B298">
        <v>5800</v>
      </c>
      <c r="C298">
        <v>4628.5</v>
      </c>
      <c r="D298">
        <v>0</v>
      </c>
      <c r="E298">
        <v>0</v>
      </c>
      <c r="F298">
        <v>0</v>
      </c>
      <c r="G298">
        <v>0</v>
      </c>
      <c r="H298">
        <v>4628.5</v>
      </c>
      <c r="I298">
        <v>5303</v>
      </c>
      <c r="J298">
        <v>1</v>
      </c>
      <c r="K298">
        <f t="shared" si="20"/>
        <v>4996.9877203607966</v>
      </c>
      <c r="L298">
        <f>K298-B298</f>
        <v>-803.01227963920337</v>
      </c>
      <c r="M298">
        <f>ABS(K298-B298)</f>
        <v>803.01227963920337</v>
      </c>
      <c r="N298" s="8">
        <f>M298/B298</f>
        <v>0.13845039304124196</v>
      </c>
      <c r="O298">
        <v>796</v>
      </c>
      <c r="P298">
        <f t="shared" si="21"/>
        <v>57816.884134022643</v>
      </c>
      <c r="Q298">
        <f t="shared" si="22"/>
        <v>14328</v>
      </c>
      <c r="R298">
        <f t="shared" si="23"/>
        <v>-1606.0245592784067</v>
      </c>
      <c r="S298">
        <f t="shared" si="24"/>
        <v>2579314.8850054005</v>
      </c>
    </row>
    <row r="299" spans="1:19" x14ac:dyDescent="0.35">
      <c r="A299" s="1">
        <v>41213</v>
      </c>
      <c r="B299">
        <v>6353</v>
      </c>
      <c r="C299">
        <v>5800</v>
      </c>
      <c r="D299">
        <v>0</v>
      </c>
      <c r="E299">
        <v>0</v>
      </c>
      <c r="F299">
        <v>0</v>
      </c>
      <c r="G299">
        <v>0</v>
      </c>
      <c r="H299">
        <v>5019</v>
      </c>
      <c r="I299">
        <v>5852</v>
      </c>
      <c r="J299">
        <v>1</v>
      </c>
      <c r="K299">
        <f t="shared" si="20"/>
        <v>5493.8951459539139</v>
      </c>
      <c r="L299">
        <f>K299-B299</f>
        <v>-859.10485404608607</v>
      </c>
      <c r="M299">
        <f>ABS(K299-B299)</f>
        <v>859.10485404608607</v>
      </c>
      <c r="N299" s="8">
        <f>M299/B299</f>
        <v>0.13522821565340565</v>
      </c>
      <c r="O299">
        <v>1172</v>
      </c>
      <c r="P299">
        <f t="shared" si="21"/>
        <v>61855.549491318197</v>
      </c>
      <c r="Q299">
        <f t="shared" si="22"/>
        <v>21096</v>
      </c>
      <c r="R299">
        <f t="shared" si="23"/>
        <v>-1718.2097080921721</v>
      </c>
      <c r="S299">
        <f t="shared" si="24"/>
        <v>2952244.6009821873</v>
      </c>
    </row>
    <row r="300" spans="1:19" x14ac:dyDescent="0.35">
      <c r="A300" s="1">
        <v>41214</v>
      </c>
      <c r="B300">
        <v>6383</v>
      </c>
      <c r="C300">
        <v>6353</v>
      </c>
      <c r="D300">
        <v>0</v>
      </c>
      <c r="E300">
        <v>0</v>
      </c>
      <c r="F300">
        <v>1</v>
      </c>
      <c r="G300">
        <v>0</v>
      </c>
      <c r="H300">
        <v>5593.833333333333</v>
      </c>
      <c r="I300">
        <v>6591</v>
      </c>
      <c r="J300">
        <v>0</v>
      </c>
      <c r="K300">
        <f t="shared" si="20"/>
        <v>6571.1369644176702</v>
      </c>
      <c r="L300">
        <f>K300-B300</f>
        <v>188.13696441767024</v>
      </c>
      <c r="M300">
        <f>ABS(K300-B300)</f>
        <v>188.13696441767024</v>
      </c>
      <c r="N300" s="8">
        <f>M300/B300</f>
        <v>2.9474692843125528E-2</v>
      </c>
      <c r="O300">
        <v>938</v>
      </c>
      <c r="P300">
        <f t="shared" si="21"/>
        <v>3386.4653595180644</v>
      </c>
      <c r="Q300">
        <f t="shared" si="22"/>
        <v>16884</v>
      </c>
      <c r="R300">
        <f t="shared" si="23"/>
        <v>188.13696441767024</v>
      </c>
      <c r="S300">
        <f t="shared" si="24"/>
        <v>35395.517380295722</v>
      </c>
    </row>
    <row r="301" spans="1:19" x14ac:dyDescent="0.35">
      <c r="A301" s="1">
        <v>41215</v>
      </c>
      <c r="B301">
        <v>6562</v>
      </c>
      <c r="C301">
        <v>6383</v>
      </c>
      <c r="D301">
        <v>0</v>
      </c>
      <c r="E301">
        <v>0</v>
      </c>
      <c r="F301">
        <v>0</v>
      </c>
      <c r="G301">
        <v>1</v>
      </c>
      <c r="H301">
        <v>6178.666666666667</v>
      </c>
      <c r="I301">
        <v>4628.5</v>
      </c>
      <c r="J301">
        <v>0</v>
      </c>
      <c r="K301">
        <f t="shared" si="20"/>
        <v>6315.5721420554637</v>
      </c>
      <c r="L301">
        <f>K301-B301</f>
        <v>-246.4278579445363</v>
      </c>
      <c r="M301">
        <f>ABS(K301-B301)</f>
        <v>246.4278579445363</v>
      </c>
      <c r="N301" s="8">
        <f>M301/B301</f>
        <v>3.7553772926628509E-2</v>
      </c>
      <c r="O301">
        <v>1139</v>
      </c>
      <c r="P301">
        <f t="shared" si="21"/>
        <v>17742.805772006614</v>
      </c>
      <c r="Q301">
        <f t="shared" si="22"/>
        <v>20502</v>
      </c>
      <c r="R301">
        <f t="shared" si="23"/>
        <v>-492.8557158890726</v>
      </c>
      <c r="S301">
        <f t="shared" si="24"/>
        <v>242906.75668453024</v>
      </c>
    </row>
    <row r="302" spans="1:19" x14ac:dyDescent="0.35">
      <c r="A302" s="1">
        <v>41216</v>
      </c>
      <c r="B302">
        <v>7628</v>
      </c>
      <c r="C302">
        <v>6562</v>
      </c>
      <c r="D302">
        <v>1</v>
      </c>
      <c r="E302">
        <v>0</v>
      </c>
      <c r="F302">
        <v>0</v>
      </c>
      <c r="G302">
        <v>0</v>
      </c>
      <c r="H302">
        <v>6432.666666666667</v>
      </c>
      <c r="I302">
        <v>4628.5</v>
      </c>
      <c r="J302">
        <v>0</v>
      </c>
      <c r="K302">
        <f t="shared" si="20"/>
        <v>6633.1080872110397</v>
      </c>
      <c r="L302">
        <f>K302-B302</f>
        <v>-994.89191278896033</v>
      </c>
      <c r="M302">
        <f>ABS(K302-B302)</f>
        <v>994.89191278896033</v>
      </c>
      <c r="N302" s="8">
        <f>M302/B302</f>
        <v>0.1304263126362035</v>
      </c>
      <c r="O302">
        <v>800</v>
      </c>
      <c r="P302">
        <f t="shared" si="21"/>
        <v>71632.217720805143</v>
      </c>
      <c r="Q302">
        <f t="shared" si="22"/>
        <v>14400</v>
      </c>
      <c r="R302">
        <f t="shared" si="23"/>
        <v>-1989.7838255779207</v>
      </c>
      <c r="S302">
        <f t="shared" si="24"/>
        <v>3959239.6725315051</v>
      </c>
    </row>
    <row r="303" spans="1:19" x14ac:dyDescent="0.35">
      <c r="A303" s="1">
        <v>41217</v>
      </c>
      <c r="B303">
        <v>7951</v>
      </c>
      <c r="C303">
        <v>7628</v>
      </c>
      <c r="D303">
        <v>1</v>
      </c>
      <c r="E303">
        <v>0</v>
      </c>
      <c r="F303">
        <v>0</v>
      </c>
      <c r="G303">
        <v>0</v>
      </c>
      <c r="H303">
        <v>6857.666666666667</v>
      </c>
      <c r="I303">
        <v>4628.5</v>
      </c>
      <c r="J303">
        <v>0</v>
      </c>
      <c r="K303">
        <f t="shared" si="20"/>
        <v>6984.9268274256738</v>
      </c>
      <c r="L303">
        <f>K303-B303</f>
        <v>-966.07317257432624</v>
      </c>
      <c r="M303">
        <f>ABS(K303-B303)</f>
        <v>966.07317257432624</v>
      </c>
      <c r="N303" s="8">
        <f>M303/B303</f>
        <v>0.12150335461883112</v>
      </c>
      <c r="O303">
        <v>385</v>
      </c>
      <c r="P303">
        <f t="shared" si="21"/>
        <v>69557.268425351489</v>
      </c>
      <c r="Q303">
        <f t="shared" si="22"/>
        <v>6930</v>
      </c>
      <c r="R303">
        <f t="shared" si="23"/>
        <v>-1932.1463451486525</v>
      </c>
      <c r="S303">
        <f t="shared" si="24"/>
        <v>3733189.4990712958</v>
      </c>
    </row>
    <row r="304" spans="1:19" x14ac:dyDescent="0.35">
      <c r="A304" s="1">
        <v>41218</v>
      </c>
      <c r="B304">
        <v>4925</v>
      </c>
      <c r="C304">
        <v>7951</v>
      </c>
      <c r="D304">
        <v>0</v>
      </c>
      <c r="E304">
        <v>1</v>
      </c>
      <c r="F304">
        <v>0</v>
      </c>
      <c r="G304">
        <v>0</v>
      </c>
      <c r="H304">
        <v>7380.333333333333</v>
      </c>
      <c r="I304">
        <v>4628.5</v>
      </c>
      <c r="J304">
        <v>0</v>
      </c>
      <c r="K304">
        <f t="shared" si="20"/>
        <v>6436.0058723607553</v>
      </c>
      <c r="L304">
        <f>K304-B304</f>
        <v>1511.0058723607553</v>
      </c>
      <c r="M304">
        <f>ABS(K304-B304)</f>
        <v>1511.0058723607553</v>
      </c>
      <c r="N304" s="8">
        <f>M304/B304</f>
        <v>0.30680322281436656</v>
      </c>
      <c r="O304">
        <v>1585</v>
      </c>
      <c r="P304">
        <f t="shared" si="21"/>
        <v>27198.105702493594</v>
      </c>
      <c r="Q304">
        <f t="shared" si="22"/>
        <v>28530</v>
      </c>
      <c r="R304">
        <f t="shared" si="23"/>
        <v>1511.0058723607553</v>
      </c>
      <c r="S304">
        <f t="shared" si="24"/>
        <v>2283138.7463086871</v>
      </c>
    </row>
    <row r="305" spans="1:19" x14ac:dyDescent="0.35">
      <c r="A305" s="1">
        <v>41219</v>
      </c>
      <c r="B305">
        <v>5084</v>
      </c>
      <c r="C305">
        <v>4925</v>
      </c>
      <c r="D305">
        <v>0</v>
      </c>
      <c r="E305">
        <v>0</v>
      </c>
      <c r="F305">
        <v>0</v>
      </c>
      <c r="G305">
        <v>0</v>
      </c>
      <c r="H305">
        <v>6834.666666666667</v>
      </c>
      <c r="I305">
        <v>5800</v>
      </c>
      <c r="J305">
        <v>0</v>
      </c>
      <c r="K305">
        <f t="shared" si="20"/>
        <v>6127.0964564055748</v>
      </c>
      <c r="L305">
        <f>K305-B305</f>
        <v>1043.0964564055748</v>
      </c>
      <c r="M305">
        <f>ABS(K305-B305)</f>
        <v>1043.0964564055748</v>
      </c>
      <c r="N305" s="8">
        <f>M305/B305</f>
        <v>0.20517239504436954</v>
      </c>
      <c r="O305">
        <v>1921</v>
      </c>
      <c r="P305">
        <f t="shared" si="21"/>
        <v>18775.736215300349</v>
      </c>
      <c r="Q305">
        <f t="shared" si="22"/>
        <v>34578</v>
      </c>
      <c r="R305">
        <f t="shared" si="23"/>
        <v>1043.0964564055748</v>
      </c>
      <c r="S305">
        <f t="shared" si="24"/>
        <v>1088050.2173658672</v>
      </c>
    </row>
    <row r="306" spans="1:19" x14ac:dyDescent="0.35">
      <c r="A306" s="1">
        <v>41220</v>
      </c>
      <c r="B306">
        <v>5097</v>
      </c>
      <c r="C306">
        <v>5084</v>
      </c>
      <c r="D306">
        <v>0</v>
      </c>
      <c r="E306">
        <v>0</v>
      </c>
      <c r="F306">
        <v>0</v>
      </c>
      <c r="G306">
        <v>0</v>
      </c>
      <c r="H306">
        <v>5986.666666666667</v>
      </c>
      <c r="I306">
        <v>6353</v>
      </c>
      <c r="J306">
        <v>0</v>
      </c>
      <c r="K306">
        <f t="shared" si="20"/>
        <v>5830.5758594944609</v>
      </c>
      <c r="L306">
        <f>K306-B306</f>
        <v>733.57585949446093</v>
      </c>
      <c r="M306">
        <f>ABS(K306-B306)</f>
        <v>733.57585949446093</v>
      </c>
      <c r="N306" s="8">
        <f>M306/B306</f>
        <v>0.14392306444858954</v>
      </c>
      <c r="O306">
        <v>2653</v>
      </c>
      <c r="P306">
        <f t="shared" si="21"/>
        <v>13204.365470900297</v>
      </c>
      <c r="Q306">
        <f t="shared" si="22"/>
        <v>47754</v>
      </c>
      <c r="R306">
        <f t="shared" si="23"/>
        <v>733.57585949446093</v>
      </c>
      <c r="S306">
        <f t="shared" si="24"/>
        <v>538133.54163303704</v>
      </c>
    </row>
    <row r="307" spans="1:19" x14ac:dyDescent="0.35">
      <c r="A307" s="1">
        <v>41221</v>
      </c>
      <c r="B307">
        <v>5462</v>
      </c>
      <c r="C307">
        <v>5097</v>
      </c>
      <c r="D307">
        <v>0</v>
      </c>
      <c r="E307">
        <v>0</v>
      </c>
      <c r="F307">
        <v>1</v>
      </c>
      <c r="G307">
        <v>0</v>
      </c>
      <c r="H307">
        <v>5035.333333333333</v>
      </c>
      <c r="I307">
        <v>6383</v>
      </c>
      <c r="J307">
        <v>0</v>
      </c>
      <c r="K307">
        <f t="shared" si="20"/>
        <v>6066.9903983050081</v>
      </c>
      <c r="L307">
        <f>K307-B307</f>
        <v>604.99039830500806</v>
      </c>
      <c r="M307">
        <f>ABS(K307-B307)</f>
        <v>604.99039830500806</v>
      </c>
      <c r="N307" s="8">
        <f>M307/B307</f>
        <v>0.1107635295322241</v>
      </c>
      <c r="O307">
        <v>1188</v>
      </c>
      <c r="P307">
        <f t="shared" si="21"/>
        <v>10889.827169490145</v>
      </c>
      <c r="Q307">
        <f t="shared" si="22"/>
        <v>21384</v>
      </c>
      <c r="R307">
        <f t="shared" si="23"/>
        <v>604.99039830500806</v>
      </c>
      <c r="S307">
        <f t="shared" si="24"/>
        <v>366013.38204125228</v>
      </c>
    </row>
    <row r="308" spans="1:19" x14ac:dyDescent="0.35">
      <c r="A308" s="1">
        <v>41222</v>
      </c>
      <c r="B308">
        <v>6114</v>
      </c>
      <c r="C308">
        <v>5462</v>
      </c>
      <c r="D308">
        <v>0</v>
      </c>
      <c r="E308">
        <v>0</v>
      </c>
      <c r="F308">
        <v>0</v>
      </c>
      <c r="G308">
        <v>1</v>
      </c>
      <c r="H308">
        <v>5214.333333333333</v>
      </c>
      <c r="I308">
        <v>6562</v>
      </c>
      <c r="J308">
        <v>0</v>
      </c>
      <c r="K308">
        <f t="shared" si="20"/>
        <v>6219.3570513482618</v>
      </c>
      <c r="L308">
        <f>K308-B308</f>
        <v>105.35705134826185</v>
      </c>
      <c r="M308">
        <f>ABS(K308-B308)</f>
        <v>105.35705134826185</v>
      </c>
      <c r="N308" s="8">
        <f>M308/B308</f>
        <v>1.7232098683065397E-2</v>
      </c>
      <c r="O308">
        <v>578</v>
      </c>
      <c r="P308">
        <f t="shared" si="21"/>
        <v>1896.4269242687133</v>
      </c>
      <c r="Q308">
        <f t="shared" si="22"/>
        <v>10404</v>
      </c>
      <c r="R308">
        <f t="shared" si="23"/>
        <v>105.35705134826185</v>
      </c>
      <c r="S308">
        <f t="shared" si="24"/>
        <v>11100.108268800284</v>
      </c>
    </row>
    <row r="309" spans="1:19" x14ac:dyDescent="0.35">
      <c r="A309" s="1">
        <v>41223</v>
      </c>
      <c r="B309">
        <v>6373</v>
      </c>
      <c r="C309">
        <v>6114</v>
      </c>
      <c r="D309">
        <v>1</v>
      </c>
      <c r="E309">
        <v>0</v>
      </c>
      <c r="F309">
        <v>0</v>
      </c>
      <c r="G309">
        <v>0</v>
      </c>
      <c r="H309">
        <v>5557.666666666667</v>
      </c>
      <c r="I309">
        <v>7628</v>
      </c>
      <c r="J309">
        <v>0</v>
      </c>
      <c r="K309">
        <f t="shared" si="20"/>
        <v>6934.362923934591</v>
      </c>
      <c r="L309">
        <f>K309-B309</f>
        <v>561.36292393459098</v>
      </c>
      <c r="M309">
        <f>ABS(K309-B309)</f>
        <v>561.36292393459098</v>
      </c>
      <c r="N309" s="8">
        <f>M309/B309</f>
        <v>8.8084563617541342E-2</v>
      </c>
      <c r="O309">
        <v>1160</v>
      </c>
      <c r="P309">
        <f t="shared" si="21"/>
        <v>10104.532630822638</v>
      </c>
      <c r="Q309">
        <f t="shared" si="22"/>
        <v>20880</v>
      </c>
      <c r="R309">
        <f t="shared" si="23"/>
        <v>561.36292393459098</v>
      </c>
      <c r="S309">
        <f t="shared" si="24"/>
        <v>315128.33236839337</v>
      </c>
    </row>
    <row r="310" spans="1:19" x14ac:dyDescent="0.35">
      <c r="A310" s="1">
        <v>41224</v>
      </c>
      <c r="B310">
        <v>6479</v>
      </c>
      <c r="C310">
        <v>6373</v>
      </c>
      <c r="D310">
        <v>1</v>
      </c>
      <c r="E310">
        <v>0</v>
      </c>
      <c r="F310">
        <v>0</v>
      </c>
      <c r="G310">
        <v>0</v>
      </c>
      <c r="H310">
        <v>5983</v>
      </c>
      <c r="I310">
        <v>7951</v>
      </c>
      <c r="J310">
        <v>0</v>
      </c>
      <c r="K310">
        <f t="shared" si="20"/>
        <v>7287.170475714548</v>
      </c>
      <c r="L310">
        <f>K310-B310</f>
        <v>808.17047571454805</v>
      </c>
      <c r="M310">
        <f>ABS(K310-B310)</f>
        <v>808.17047571454805</v>
      </c>
      <c r="N310" s="8">
        <f>M310/B310</f>
        <v>0.12473691552933293</v>
      </c>
      <c r="O310">
        <v>1046</v>
      </c>
      <c r="P310">
        <f t="shared" si="21"/>
        <v>14547.068562861865</v>
      </c>
      <c r="Q310">
        <f t="shared" si="22"/>
        <v>18828</v>
      </c>
      <c r="R310">
        <f t="shared" si="23"/>
        <v>808.17047571454805</v>
      </c>
      <c r="S310">
        <f t="shared" si="24"/>
        <v>653139.51781667885</v>
      </c>
    </row>
    <row r="311" spans="1:19" x14ac:dyDescent="0.35">
      <c r="A311" s="1">
        <v>41225</v>
      </c>
      <c r="B311">
        <v>4343</v>
      </c>
      <c r="C311">
        <v>6479</v>
      </c>
      <c r="D311">
        <v>0</v>
      </c>
      <c r="E311">
        <v>1</v>
      </c>
      <c r="F311">
        <v>0</v>
      </c>
      <c r="G311">
        <v>0</v>
      </c>
      <c r="H311">
        <v>6322</v>
      </c>
      <c r="I311">
        <v>4925</v>
      </c>
      <c r="J311">
        <v>0</v>
      </c>
      <c r="K311">
        <f t="shared" si="20"/>
        <v>5772.5523160890543</v>
      </c>
      <c r="L311">
        <f>K311-B311</f>
        <v>1429.5523160890543</v>
      </c>
      <c r="M311">
        <f>ABS(K311-B311)</f>
        <v>1429.5523160890543</v>
      </c>
      <c r="N311" s="8">
        <f>M311/B311</f>
        <v>0.32916240296777671</v>
      </c>
      <c r="O311">
        <v>1677</v>
      </c>
      <c r="P311">
        <f t="shared" si="21"/>
        <v>25731.94168960298</v>
      </c>
      <c r="Q311">
        <f t="shared" si="22"/>
        <v>30186</v>
      </c>
      <c r="R311">
        <f t="shared" si="23"/>
        <v>1429.5523160890543</v>
      </c>
      <c r="S311">
        <f t="shared" si="24"/>
        <v>2043619.8244355796</v>
      </c>
    </row>
    <row r="312" spans="1:19" x14ac:dyDescent="0.35">
      <c r="A312" s="1">
        <v>41226</v>
      </c>
      <c r="B312">
        <v>5596</v>
      </c>
      <c r="C312">
        <v>4343</v>
      </c>
      <c r="D312">
        <v>0</v>
      </c>
      <c r="E312">
        <v>0</v>
      </c>
      <c r="F312">
        <v>0</v>
      </c>
      <c r="G312">
        <v>0</v>
      </c>
      <c r="H312">
        <v>5731.666666666667</v>
      </c>
      <c r="I312">
        <v>5084</v>
      </c>
      <c r="J312">
        <v>0</v>
      </c>
      <c r="K312">
        <f t="shared" si="20"/>
        <v>5255.8345032632451</v>
      </c>
      <c r="L312">
        <f>K312-B312</f>
        <v>-340.1654967367549</v>
      </c>
      <c r="M312">
        <f>ABS(K312-B312)</f>
        <v>340.1654967367549</v>
      </c>
      <c r="N312" s="8">
        <f>M312/B312</f>
        <v>6.0787258173115602E-2</v>
      </c>
      <c r="O312">
        <v>1166</v>
      </c>
      <c r="P312">
        <f t="shared" si="21"/>
        <v>24491.915765046353</v>
      </c>
      <c r="Q312">
        <f t="shared" si="22"/>
        <v>20988</v>
      </c>
      <c r="R312">
        <f t="shared" si="23"/>
        <v>-680.33099347350981</v>
      </c>
      <c r="S312">
        <f t="shared" si="24"/>
        <v>462850.26068065286</v>
      </c>
    </row>
    <row r="313" spans="1:19" x14ac:dyDescent="0.35">
      <c r="A313" s="1">
        <v>41227</v>
      </c>
      <c r="B313">
        <v>4999</v>
      </c>
      <c r="C313">
        <v>5596</v>
      </c>
      <c r="D313">
        <v>0</v>
      </c>
      <c r="E313">
        <v>0</v>
      </c>
      <c r="F313">
        <v>0</v>
      </c>
      <c r="G313">
        <v>0</v>
      </c>
      <c r="H313">
        <v>5472.666666666667</v>
      </c>
      <c r="I313">
        <v>5097</v>
      </c>
      <c r="J313">
        <v>0</v>
      </c>
      <c r="K313">
        <f t="shared" si="20"/>
        <v>5254.6666399338774</v>
      </c>
      <c r="L313">
        <f>K313-B313</f>
        <v>255.66663993387738</v>
      </c>
      <c r="M313">
        <f>ABS(K313-B313)</f>
        <v>255.66663993387738</v>
      </c>
      <c r="N313" s="8">
        <f>M313/B313</f>
        <v>5.11435566981151E-2</v>
      </c>
      <c r="O313">
        <v>1322</v>
      </c>
      <c r="P313">
        <f t="shared" si="21"/>
        <v>4601.9995188097928</v>
      </c>
      <c r="Q313">
        <f t="shared" si="22"/>
        <v>23796</v>
      </c>
      <c r="R313">
        <f t="shared" si="23"/>
        <v>255.66663993387738</v>
      </c>
      <c r="S313">
        <f t="shared" si="24"/>
        <v>65365.430775078901</v>
      </c>
    </row>
    <row r="314" spans="1:19" x14ac:dyDescent="0.35">
      <c r="A314" s="1">
        <v>41228</v>
      </c>
      <c r="B314">
        <v>5279</v>
      </c>
      <c r="C314">
        <v>4999</v>
      </c>
      <c r="D314">
        <v>0</v>
      </c>
      <c r="E314">
        <v>0</v>
      </c>
      <c r="F314">
        <v>1</v>
      </c>
      <c r="G314">
        <v>0</v>
      </c>
      <c r="H314">
        <v>4979.333333333333</v>
      </c>
      <c r="I314">
        <v>5462</v>
      </c>
      <c r="J314">
        <v>0</v>
      </c>
      <c r="K314">
        <f t="shared" si="20"/>
        <v>5769.493702441735</v>
      </c>
      <c r="L314">
        <f>K314-B314</f>
        <v>490.49370244173497</v>
      </c>
      <c r="M314">
        <f>ABS(K314-B314)</f>
        <v>490.49370244173497</v>
      </c>
      <c r="N314" s="8">
        <f>M314/B314</f>
        <v>9.2914131926829888E-2</v>
      </c>
      <c r="O314">
        <v>1503</v>
      </c>
      <c r="P314">
        <f t="shared" si="21"/>
        <v>8828.8866439512294</v>
      </c>
      <c r="Q314">
        <f t="shared" si="22"/>
        <v>27054</v>
      </c>
      <c r="R314">
        <f t="shared" si="23"/>
        <v>490.49370244173497</v>
      </c>
      <c r="S314">
        <f t="shared" si="24"/>
        <v>240584.07213500125</v>
      </c>
    </row>
    <row r="315" spans="1:19" x14ac:dyDescent="0.35">
      <c r="A315" s="1">
        <v>41229</v>
      </c>
      <c r="B315">
        <v>5432</v>
      </c>
      <c r="C315">
        <v>5279</v>
      </c>
      <c r="D315">
        <v>0</v>
      </c>
      <c r="E315">
        <v>0</v>
      </c>
      <c r="F315">
        <v>0</v>
      </c>
      <c r="G315">
        <v>1</v>
      </c>
      <c r="H315">
        <v>5291.333333333333</v>
      </c>
      <c r="I315">
        <v>6114</v>
      </c>
      <c r="J315">
        <v>0</v>
      </c>
      <c r="K315">
        <f t="shared" si="20"/>
        <v>6117.2207408506092</v>
      </c>
      <c r="L315">
        <f>K315-B315</f>
        <v>685.22074085060922</v>
      </c>
      <c r="M315">
        <f>ABS(K315-B315)</f>
        <v>685.22074085060922</v>
      </c>
      <c r="N315" s="8">
        <f>M315/B315</f>
        <v>0.12614520266027415</v>
      </c>
      <c r="O315">
        <v>1383</v>
      </c>
      <c r="P315">
        <f t="shared" si="21"/>
        <v>12333.973335310966</v>
      </c>
      <c r="Q315">
        <f t="shared" si="22"/>
        <v>24894</v>
      </c>
      <c r="R315">
        <f t="shared" si="23"/>
        <v>685.22074085060922</v>
      </c>
      <c r="S315">
        <f t="shared" si="24"/>
        <v>469527.46369185776</v>
      </c>
    </row>
    <row r="316" spans="1:19" x14ac:dyDescent="0.35">
      <c r="A316" s="1">
        <v>41230</v>
      </c>
      <c r="B316">
        <v>6584</v>
      </c>
      <c r="C316">
        <v>5432</v>
      </c>
      <c r="D316">
        <v>1</v>
      </c>
      <c r="E316">
        <v>0</v>
      </c>
      <c r="F316">
        <v>0</v>
      </c>
      <c r="G316">
        <v>0</v>
      </c>
      <c r="H316">
        <v>5236.666666666667</v>
      </c>
      <c r="I316">
        <v>6373</v>
      </c>
      <c r="J316">
        <v>0</v>
      </c>
      <c r="K316">
        <f t="shared" si="20"/>
        <v>6333.6140546532333</v>
      </c>
      <c r="L316">
        <f>K316-B316</f>
        <v>-250.38594534676668</v>
      </c>
      <c r="M316">
        <f>ABS(K316-B316)</f>
        <v>250.38594534676668</v>
      </c>
      <c r="N316" s="8">
        <f>M316/B316</f>
        <v>3.8029457069679022E-2</v>
      </c>
      <c r="O316">
        <v>1212</v>
      </c>
      <c r="P316">
        <f t="shared" si="21"/>
        <v>18027.788064967201</v>
      </c>
      <c r="Q316">
        <f t="shared" si="22"/>
        <v>21816</v>
      </c>
      <c r="R316">
        <f t="shared" si="23"/>
        <v>-500.77189069353335</v>
      </c>
      <c r="S316">
        <f t="shared" si="24"/>
        <v>250772.48650877611</v>
      </c>
    </row>
    <row r="317" spans="1:19" x14ac:dyDescent="0.35">
      <c r="A317" s="1">
        <v>41231</v>
      </c>
      <c r="B317">
        <v>6661</v>
      </c>
      <c r="C317">
        <v>6584</v>
      </c>
      <c r="D317">
        <v>1</v>
      </c>
      <c r="E317">
        <v>0</v>
      </c>
      <c r="F317">
        <v>0</v>
      </c>
      <c r="G317">
        <v>0</v>
      </c>
      <c r="H317">
        <v>5765</v>
      </c>
      <c r="I317">
        <v>6479</v>
      </c>
      <c r="J317">
        <v>0</v>
      </c>
      <c r="K317">
        <f t="shared" si="20"/>
        <v>6781.3349841508953</v>
      </c>
      <c r="L317">
        <f>K317-B317</f>
        <v>120.33498415089525</v>
      </c>
      <c r="M317">
        <f>ABS(K317-B317)</f>
        <v>120.33498415089525</v>
      </c>
      <c r="N317" s="8">
        <f>M317/B317</f>
        <v>1.8065603385511973E-2</v>
      </c>
      <c r="O317">
        <v>1206</v>
      </c>
      <c r="P317">
        <f t="shared" si="21"/>
        <v>2166.0297147161145</v>
      </c>
      <c r="Q317">
        <f t="shared" si="22"/>
        <v>21708</v>
      </c>
      <c r="R317">
        <f t="shared" si="23"/>
        <v>120.33498415089525</v>
      </c>
      <c r="S317">
        <f t="shared" si="24"/>
        <v>14480.508410596212</v>
      </c>
    </row>
    <row r="318" spans="1:19" x14ac:dyDescent="0.35">
      <c r="A318" s="1">
        <v>41232</v>
      </c>
      <c r="B318">
        <v>4297</v>
      </c>
      <c r="C318">
        <v>6661</v>
      </c>
      <c r="D318">
        <v>0</v>
      </c>
      <c r="E318">
        <v>1</v>
      </c>
      <c r="F318">
        <v>0</v>
      </c>
      <c r="G318">
        <v>0</v>
      </c>
      <c r="H318">
        <v>6225.666666666667</v>
      </c>
      <c r="I318">
        <v>4343</v>
      </c>
      <c r="J318">
        <v>0</v>
      </c>
      <c r="K318">
        <f t="shared" si="20"/>
        <v>5577.8233401666557</v>
      </c>
      <c r="L318">
        <f>K318-B318</f>
        <v>1280.8233401666557</v>
      </c>
      <c r="M318">
        <f>ABS(K318-B318)</f>
        <v>1280.8233401666557</v>
      </c>
      <c r="N318" s="8">
        <f>M318/B318</f>
        <v>0.29807385156310351</v>
      </c>
      <c r="O318">
        <v>1480</v>
      </c>
      <c r="P318">
        <f t="shared" si="21"/>
        <v>23054.820122999801</v>
      </c>
      <c r="Q318">
        <f t="shared" si="22"/>
        <v>26640</v>
      </c>
      <c r="R318">
        <f t="shared" si="23"/>
        <v>1280.8233401666557</v>
      </c>
      <c r="S318">
        <f t="shared" si="24"/>
        <v>1640508.4287156686</v>
      </c>
    </row>
    <row r="319" spans="1:19" x14ac:dyDescent="0.35">
      <c r="A319" s="1">
        <v>41233</v>
      </c>
      <c r="B319">
        <v>5112</v>
      </c>
      <c r="C319">
        <v>4297</v>
      </c>
      <c r="D319">
        <v>0</v>
      </c>
      <c r="E319">
        <v>0</v>
      </c>
      <c r="F319">
        <v>0</v>
      </c>
      <c r="G319">
        <v>0</v>
      </c>
      <c r="H319">
        <v>5847.333333333333</v>
      </c>
      <c r="I319">
        <v>5596</v>
      </c>
      <c r="J319">
        <v>0</v>
      </c>
      <c r="K319">
        <f t="shared" si="20"/>
        <v>5456.7657208552964</v>
      </c>
      <c r="L319">
        <f>K319-B319</f>
        <v>344.76572085529642</v>
      </c>
      <c r="M319">
        <f>ABS(K319-B319)</f>
        <v>344.76572085529642</v>
      </c>
      <c r="N319" s="8">
        <f>M319/B319</f>
        <v>6.7442433657139367E-2</v>
      </c>
      <c r="O319">
        <v>1683</v>
      </c>
      <c r="P319">
        <f t="shared" si="21"/>
        <v>6205.7829753953356</v>
      </c>
      <c r="Q319">
        <f t="shared" si="22"/>
        <v>30294</v>
      </c>
      <c r="R319">
        <f t="shared" si="23"/>
        <v>344.76572085529642</v>
      </c>
      <c r="S319">
        <f t="shared" si="24"/>
        <v>118863.40227687218</v>
      </c>
    </row>
    <row r="320" spans="1:19" x14ac:dyDescent="0.35">
      <c r="A320" s="1">
        <v>41234</v>
      </c>
      <c r="B320">
        <v>4905</v>
      </c>
      <c r="C320">
        <v>5112</v>
      </c>
      <c r="D320">
        <v>0</v>
      </c>
      <c r="E320">
        <v>0</v>
      </c>
      <c r="F320">
        <v>0</v>
      </c>
      <c r="G320">
        <v>0</v>
      </c>
      <c r="H320">
        <v>5356.666666666667</v>
      </c>
      <c r="I320">
        <v>4999</v>
      </c>
      <c r="J320">
        <v>0</v>
      </c>
      <c r="K320">
        <f t="shared" si="20"/>
        <v>5110.1514557576884</v>
      </c>
      <c r="L320">
        <f>K320-B320</f>
        <v>205.15145575768838</v>
      </c>
      <c r="M320">
        <f>ABS(K320-B320)</f>
        <v>205.15145575768838</v>
      </c>
      <c r="N320" s="8">
        <f>M320/B320</f>
        <v>4.1824965495960931E-2</v>
      </c>
      <c r="O320">
        <v>1760</v>
      </c>
      <c r="P320">
        <f t="shared" si="21"/>
        <v>3692.7262036383909</v>
      </c>
      <c r="Q320">
        <f t="shared" si="22"/>
        <v>31680</v>
      </c>
      <c r="R320">
        <f t="shared" si="23"/>
        <v>205.15145575768838</v>
      </c>
      <c r="S320">
        <f t="shared" si="24"/>
        <v>42087.119799498774</v>
      </c>
    </row>
    <row r="321" spans="1:19" x14ac:dyDescent="0.35">
      <c r="A321" s="1">
        <v>41235</v>
      </c>
      <c r="B321">
        <v>5279</v>
      </c>
      <c r="C321">
        <v>4905</v>
      </c>
      <c r="D321">
        <v>0</v>
      </c>
      <c r="E321">
        <v>0</v>
      </c>
      <c r="F321">
        <v>1</v>
      </c>
      <c r="G321">
        <v>0</v>
      </c>
      <c r="H321">
        <v>4771.333333333333</v>
      </c>
      <c r="I321">
        <v>5279</v>
      </c>
      <c r="J321">
        <v>0</v>
      </c>
      <c r="K321">
        <f t="shared" si="20"/>
        <v>5593.6027972281036</v>
      </c>
      <c r="L321">
        <f>K321-B321</f>
        <v>314.60279722810355</v>
      </c>
      <c r="M321">
        <f>ABS(K321-B321)</f>
        <v>314.60279722810355</v>
      </c>
      <c r="N321" s="8">
        <f>M321/B321</f>
        <v>5.9595150071624088E-2</v>
      </c>
      <c r="O321">
        <v>921</v>
      </c>
      <c r="P321">
        <f t="shared" si="21"/>
        <v>5662.850350105864</v>
      </c>
      <c r="Q321">
        <f t="shared" si="22"/>
        <v>16578</v>
      </c>
      <c r="R321">
        <f t="shared" si="23"/>
        <v>314.60279722810355</v>
      </c>
      <c r="S321">
        <f t="shared" si="24"/>
        <v>98974.92002374724</v>
      </c>
    </row>
    <row r="322" spans="1:19" x14ac:dyDescent="0.35">
      <c r="A322" s="1">
        <v>41236</v>
      </c>
      <c r="B322">
        <v>4632</v>
      </c>
      <c r="C322">
        <v>5279</v>
      </c>
      <c r="D322">
        <v>0</v>
      </c>
      <c r="E322">
        <v>0</v>
      </c>
      <c r="F322">
        <v>0</v>
      </c>
      <c r="G322">
        <v>1</v>
      </c>
      <c r="H322">
        <v>5098.666666666667</v>
      </c>
      <c r="I322">
        <v>5432</v>
      </c>
      <c r="J322">
        <v>0</v>
      </c>
      <c r="K322">
        <f t="shared" si="20"/>
        <v>5821.5395193700688</v>
      </c>
      <c r="L322">
        <f>K322-B322</f>
        <v>1189.5395193700688</v>
      </c>
      <c r="M322">
        <f>ABS(K322-B322)</f>
        <v>1189.5395193700688</v>
      </c>
      <c r="N322" s="8">
        <f>M322/B322</f>
        <v>0.25680904995036025</v>
      </c>
      <c r="O322">
        <v>716</v>
      </c>
      <c r="P322">
        <f t="shared" si="21"/>
        <v>21411.711348661236</v>
      </c>
      <c r="Q322">
        <f t="shared" si="22"/>
        <v>12888</v>
      </c>
      <c r="R322">
        <f t="shared" si="23"/>
        <v>1189.5395193700688</v>
      </c>
      <c r="S322">
        <f t="shared" si="24"/>
        <v>1415004.2681431742</v>
      </c>
    </row>
    <row r="323" spans="1:19" x14ac:dyDescent="0.35">
      <c r="A323" s="1">
        <v>41237</v>
      </c>
      <c r="B323">
        <v>4628.5</v>
      </c>
      <c r="C323">
        <v>4632</v>
      </c>
      <c r="D323">
        <v>1</v>
      </c>
      <c r="E323">
        <v>0</v>
      </c>
      <c r="F323">
        <v>0</v>
      </c>
      <c r="G323">
        <v>0</v>
      </c>
      <c r="H323">
        <v>4938.666666666667</v>
      </c>
      <c r="I323">
        <v>6584</v>
      </c>
      <c r="J323">
        <v>0</v>
      </c>
      <c r="K323">
        <f t="shared" ref="K323:K360" si="25">$Y$2+SUMPRODUCT(C323:J323,$Z$2:$AG$2)</f>
        <v>6139.7452619769838</v>
      </c>
      <c r="L323">
        <f>K323-B323</f>
        <v>1511.2452619769838</v>
      </c>
      <c r="M323">
        <f>ABS(K323-B323)</f>
        <v>1511.2452619769838</v>
      </c>
      <c r="N323" s="8">
        <f>M323/B323</f>
        <v>0.32650864469633439</v>
      </c>
      <c r="O323">
        <v>1149</v>
      </c>
      <c r="P323">
        <f t="shared" ref="P323:P360" si="26">IF(L323&lt;0,-72*L323,L323*18)</f>
        <v>27202.414715585706</v>
      </c>
      <c r="Q323">
        <f t="shared" ref="Q323:Q360" si="27">O323*18</f>
        <v>20682</v>
      </c>
      <c r="R323">
        <f t="shared" ref="R323:R360" si="28">IF(L323&lt;0,L323*2,L323)</f>
        <v>1511.2452619769838</v>
      </c>
      <c r="S323">
        <f t="shared" ref="S323:S360" si="29">R323^2</f>
        <v>2283862.2418478825</v>
      </c>
    </row>
    <row r="324" spans="1:19" x14ac:dyDescent="0.35">
      <c r="A324" s="1">
        <v>41238</v>
      </c>
      <c r="B324">
        <v>4628.5</v>
      </c>
      <c r="C324">
        <v>4628.5</v>
      </c>
      <c r="D324">
        <v>1</v>
      </c>
      <c r="E324">
        <v>0</v>
      </c>
      <c r="F324">
        <v>0</v>
      </c>
      <c r="G324">
        <v>0</v>
      </c>
      <c r="H324">
        <v>4846.5</v>
      </c>
      <c r="I324">
        <v>6661</v>
      </c>
      <c r="J324">
        <v>0</v>
      </c>
      <c r="K324">
        <f t="shared" si="25"/>
        <v>6109.9207622466238</v>
      </c>
      <c r="L324">
        <f>K324-B324</f>
        <v>1481.4207622466238</v>
      </c>
      <c r="M324">
        <f>ABS(K324-B324)</f>
        <v>1481.4207622466238</v>
      </c>
      <c r="N324" s="8">
        <f>M324/B324</f>
        <v>0.32006498050051285</v>
      </c>
      <c r="O324">
        <v>0</v>
      </c>
      <c r="P324">
        <f t="shared" si="26"/>
        <v>26665.573720439228</v>
      </c>
      <c r="Q324">
        <f t="shared" si="27"/>
        <v>0</v>
      </c>
      <c r="R324">
        <f t="shared" si="28"/>
        <v>1481.4207622466238</v>
      </c>
      <c r="S324">
        <f t="shared" si="29"/>
        <v>2194607.4748153677</v>
      </c>
    </row>
    <row r="325" spans="1:19" x14ac:dyDescent="0.35">
      <c r="A325" s="1">
        <v>41239</v>
      </c>
      <c r="B325">
        <v>4480</v>
      </c>
      <c r="C325">
        <v>4628.5</v>
      </c>
      <c r="D325">
        <v>0</v>
      </c>
      <c r="E325">
        <v>1</v>
      </c>
      <c r="F325">
        <v>0</v>
      </c>
      <c r="G325">
        <v>0</v>
      </c>
      <c r="H325">
        <v>4629.666666666667</v>
      </c>
      <c r="I325">
        <v>4297</v>
      </c>
      <c r="J325">
        <v>0</v>
      </c>
      <c r="K325">
        <f t="shared" si="25"/>
        <v>4460.9803376997825</v>
      </c>
      <c r="L325">
        <f>K325-B325</f>
        <v>-19.019662300217533</v>
      </c>
      <c r="M325">
        <f>ABS(K325-B325)</f>
        <v>19.019662300217533</v>
      </c>
      <c r="N325" s="8">
        <f>M325/B325</f>
        <v>4.2454603348699854E-3</v>
      </c>
      <c r="O325">
        <v>1541</v>
      </c>
      <c r="P325">
        <f t="shared" si="26"/>
        <v>1369.4156856156624</v>
      </c>
      <c r="Q325">
        <f t="shared" si="27"/>
        <v>27738</v>
      </c>
      <c r="R325">
        <f t="shared" si="28"/>
        <v>-38.039324600435066</v>
      </c>
      <c r="S325">
        <f t="shared" si="29"/>
        <v>1446.9902160572644</v>
      </c>
    </row>
    <row r="326" spans="1:19" x14ac:dyDescent="0.35">
      <c r="A326" s="1">
        <v>41240</v>
      </c>
      <c r="B326">
        <v>4565</v>
      </c>
      <c r="C326">
        <v>4480</v>
      </c>
      <c r="D326">
        <v>0</v>
      </c>
      <c r="E326">
        <v>0</v>
      </c>
      <c r="F326">
        <v>0</v>
      </c>
      <c r="G326">
        <v>0</v>
      </c>
      <c r="H326">
        <v>4579</v>
      </c>
      <c r="I326">
        <v>5112</v>
      </c>
      <c r="J326">
        <v>0</v>
      </c>
      <c r="K326">
        <f t="shared" si="25"/>
        <v>4643.0534521396412</v>
      </c>
      <c r="L326">
        <f>K326-B326</f>
        <v>78.053452139641195</v>
      </c>
      <c r="M326">
        <f>ABS(K326-B326)</f>
        <v>78.053452139641195</v>
      </c>
      <c r="N326" s="8">
        <f>M326/B326</f>
        <v>1.7098237051400043E-2</v>
      </c>
      <c r="O326">
        <v>1815</v>
      </c>
      <c r="P326">
        <f t="shared" si="26"/>
        <v>1404.9621385135415</v>
      </c>
      <c r="Q326">
        <f t="shared" si="27"/>
        <v>32670</v>
      </c>
      <c r="R326">
        <f t="shared" si="28"/>
        <v>78.053452139641195</v>
      </c>
      <c r="S326">
        <f t="shared" si="29"/>
        <v>6092.3413909152587</v>
      </c>
    </row>
    <row r="327" spans="1:19" x14ac:dyDescent="0.35">
      <c r="A327" s="1">
        <v>41241</v>
      </c>
      <c r="B327">
        <v>4465</v>
      </c>
      <c r="C327">
        <v>4565</v>
      </c>
      <c r="D327">
        <v>0</v>
      </c>
      <c r="E327">
        <v>0</v>
      </c>
      <c r="F327">
        <v>0</v>
      </c>
      <c r="G327">
        <v>0</v>
      </c>
      <c r="H327">
        <v>4557.833333333333</v>
      </c>
      <c r="I327">
        <v>4905</v>
      </c>
      <c r="J327">
        <v>1</v>
      </c>
      <c r="K327">
        <f t="shared" si="25"/>
        <v>4840.4728034779955</v>
      </c>
      <c r="L327">
        <f>K327-B327</f>
        <v>375.47280347799551</v>
      </c>
      <c r="M327">
        <f>ABS(K327-B327)</f>
        <v>375.47280347799551</v>
      </c>
      <c r="N327" s="8">
        <f>M327/B327</f>
        <v>8.4092453186561139E-2</v>
      </c>
      <c r="O327">
        <v>1875</v>
      </c>
      <c r="P327">
        <f t="shared" si="26"/>
        <v>6758.5104626039192</v>
      </c>
      <c r="Q327">
        <f t="shared" si="27"/>
        <v>33750</v>
      </c>
      <c r="R327">
        <f t="shared" si="28"/>
        <v>375.47280347799551</v>
      </c>
      <c r="S327">
        <f t="shared" si="29"/>
        <v>140979.82615162543</v>
      </c>
    </row>
    <row r="328" spans="1:19" x14ac:dyDescent="0.35">
      <c r="A328" s="1">
        <v>41242</v>
      </c>
      <c r="B328">
        <v>4849</v>
      </c>
      <c r="C328">
        <v>4465</v>
      </c>
      <c r="D328">
        <v>0</v>
      </c>
      <c r="E328">
        <v>0</v>
      </c>
      <c r="F328">
        <v>1</v>
      </c>
      <c r="G328">
        <v>0</v>
      </c>
      <c r="H328">
        <v>4503.333333333333</v>
      </c>
      <c r="I328">
        <v>5279</v>
      </c>
      <c r="J328">
        <v>1</v>
      </c>
      <c r="K328">
        <f t="shared" si="25"/>
        <v>5654.5570997423083</v>
      </c>
      <c r="L328">
        <f>K328-B328</f>
        <v>805.55709974230831</v>
      </c>
      <c r="M328">
        <f>ABS(K328-B328)</f>
        <v>805.55709974230831</v>
      </c>
      <c r="N328" s="8">
        <f>M328/B328</f>
        <v>0.16612850066865503</v>
      </c>
      <c r="O328">
        <v>1360</v>
      </c>
      <c r="P328">
        <f t="shared" si="26"/>
        <v>14500.02779536155</v>
      </c>
      <c r="Q328">
        <f t="shared" si="27"/>
        <v>24480</v>
      </c>
      <c r="R328">
        <f t="shared" si="28"/>
        <v>805.55709974230831</v>
      </c>
      <c r="S328">
        <f t="shared" si="29"/>
        <v>648922.2409452392</v>
      </c>
    </row>
    <row r="329" spans="1:19" x14ac:dyDescent="0.35">
      <c r="A329" s="1">
        <v>41243</v>
      </c>
      <c r="B329">
        <v>6084</v>
      </c>
      <c r="C329">
        <v>4849</v>
      </c>
      <c r="D329">
        <v>0</v>
      </c>
      <c r="E329">
        <v>0</v>
      </c>
      <c r="F329">
        <v>0</v>
      </c>
      <c r="G329">
        <v>1</v>
      </c>
      <c r="H329">
        <v>4626.333333333333</v>
      </c>
      <c r="I329">
        <v>4632</v>
      </c>
      <c r="J329">
        <v>1</v>
      </c>
      <c r="K329">
        <f t="shared" si="25"/>
        <v>5548.7048670446211</v>
      </c>
      <c r="L329">
        <f>K329-B329</f>
        <v>-535.2951329553789</v>
      </c>
      <c r="M329">
        <f>ABS(K329-B329)</f>
        <v>535.2951329553789</v>
      </c>
      <c r="N329" s="8">
        <f>M329/B329</f>
        <v>8.7984078395032694E-2</v>
      </c>
      <c r="O329">
        <v>757</v>
      </c>
      <c r="P329">
        <f t="shared" si="26"/>
        <v>38541.249572787281</v>
      </c>
      <c r="Q329">
        <f t="shared" si="27"/>
        <v>13626</v>
      </c>
      <c r="R329">
        <f t="shared" si="28"/>
        <v>-1070.5902659107578</v>
      </c>
      <c r="S329">
        <f t="shared" si="29"/>
        <v>1146163.5174628671</v>
      </c>
    </row>
    <row r="330" spans="1:19" x14ac:dyDescent="0.35">
      <c r="A330" s="1">
        <v>41244</v>
      </c>
      <c r="B330">
        <v>6609</v>
      </c>
      <c r="C330">
        <v>6084</v>
      </c>
      <c r="D330">
        <v>1</v>
      </c>
      <c r="E330">
        <v>0</v>
      </c>
      <c r="F330">
        <v>0</v>
      </c>
      <c r="G330">
        <v>0</v>
      </c>
      <c r="H330">
        <v>5132.666666666667</v>
      </c>
      <c r="I330">
        <v>4628.5</v>
      </c>
      <c r="J330">
        <v>0</v>
      </c>
      <c r="K330">
        <f t="shared" si="25"/>
        <v>5863.5429386003143</v>
      </c>
      <c r="L330">
        <f>K330-B330</f>
        <v>-745.4570613996857</v>
      </c>
      <c r="M330">
        <f>ABS(K330-B330)</f>
        <v>745.4570613996857</v>
      </c>
      <c r="N330" s="8">
        <f>M330/B330</f>
        <v>0.11279422929334025</v>
      </c>
      <c r="O330">
        <v>800</v>
      </c>
      <c r="P330">
        <f t="shared" si="26"/>
        <v>53672.90842077737</v>
      </c>
      <c r="Q330">
        <f t="shared" si="27"/>
        <v>14400</v>
      </c>
      <c r="R330">
        <f t="shared" si="28"/>
        <v>-1490.9141227993714</v>
      </c>
      <c r="S330">
        <f t="shared" si="29"/>
        <v>2222824.921562619</v>
      </c>
    </row>
    <row r="331" spans="1:19" x14ac:dyDescent="0.35">
      <c r="A331" s="1">
        <v>41245</v>
      </c>
      <c r="B331">
        <v>6482</v>
      </c>
      <c r="C331">
        <v>6609</v>
      </c>
      <c r="D331">
        <v>1</v>
      </c>
      <c r="E331">
        <v>0</v>
      </c>
      <c r="F331">
        <v>0</v>
      </c>
      <c r="G331">
        <v>0</v>
      </c>
      <c r="H331">
        <v>5847.333333333333</v>
      </c>
      <c r="I331">
        <v>4628.5</v>
      </c>
      <c r="J331">
        <v>0</v>
      </c>
      <c r="K331">
        <f t="shared" si="25"/>
        <v>6315.4969744454984</v>
      </c>
      <c r="L331">
        <f>K331-B331</f>
        <v>-166.50302555450162</v>
      </c>
      <c r="M331">
        <f>ABS(K331-B331)</f>
        <v>166.50302555450162</v>
      </c>
      <c r="N331" s="8">
        <f>M331/B331</f>
        <v>2.5686983269747242E-2</v>
      </c>
      <c r="O331">
        <v>1117</v>
      </c>
      <c r="P331">
        <f t="shared" si="26"/>
        <v>11988.217839924117</v>
      </c>
      <c r="Q331">
        <f t="shared" si="27"/>
        <v>20106</v>
      </c>
      <c r="R331">
        <f t="shared" si="28"/>
        <v>-333.00605110900324</v>
      </c>
      <c r="S331">
        <f t="shared" si="29"/>
        <v>110893.03007521208</v>
      </c>
    </row>
    <row r="332" spans="1:19" x14ac:dyDescent="0.35">
      <c r="A332" s="1">
        <v>41246</v>
      </c>
      <c r="B332">
        <v>4308</v>
      </c>
      <c r="C332">
        <v>6482</v>
      </c>
      <c r="D332">
        <v>0</v>
      </c>
      <c r="E332">
        <v>1</v>
      </c>
      <c r="F332">
        <v>0</v>
      </c>
      <c r="G332">
        <v>0</v>
      </c>
      <c r="H332">
        <v>6391.666666666667</v>
      </c>
      <c r="I332">
        <v>4480</v>
      </c>
      <c r="J332">
        <v>0</v>
      </c>
      <c r="K332">
        <f t="shared" si="25"/>
        <v>5687.6978912456061</v>
      </c>
      <c r="L332">
        <f>K332-B332</f>
        <v>1379.6978912456061</v>
      </c>
      <c r="M332">
        <f>ABS(K332-B332)</f>
        <v>1379.6978912456061</v>
      </c>
      <c r="N332" s="8">
        <f>M332/B332</f>
        <v>0.32026413445812585</v>
      </c>
      <c r="O332">
        <v>1852</v>
      </c>
      <c r="P332">
        <f t="shared" si="26"/>
        <v>24834.562042420912</v>
      </c>
      <c r="Q332">
        <f t="shared" si="27"/>
        <v>33336</v>
      </c>
      <c r="R332">
        <f t="shared" si="28"/>
        <v>1379.6978912456061</v>
      </c>
      <c r="S332">
        <f t="shared" si="29"/>
        <v>1903566.2711075724</v>
      </c>
    </row>
    <row r="333" spans="1:19" x14ac:dyDescent="0.35">
      <c r="A333" s="1">
        <v>41247</v>
      </c>
      <c r="B333">
        <v>4580</v>
      </c>
      <c r="C333">
        <v>4308</v>
      </c>
      <c r="D333">
        <v>0</v>
      </c>
      <c r="E333">
        <v>0</v>
      </c>
      <c r="F333">
        <v>0</v>
      </c>
      <c r="G333">
        <v>0</v>
      </c>
      <c r="H333">
        <v>5799.666666666667</v>
      </c>
      <c r="I333">
        <v>4565</v>
      </c>
      <c r="J333">
        <v>0</v>
      </c>
      <c r="K333">
        <f t="shared" si="25"/>
        <v>5145.3200109664376</v>
      </c>
      <c r="L333">
        <f>K333-B333</f>
        <v>565.32001096643762</v>
      </c>
      <c r="M333">
        <f>ABS(K333-B333)</f>
        <v>565.32001096643762</v>
      </c>
      <c r="N333" s="8">
        <f>M333/B333</f>
        <v>0.12343231680489905</v>
      </c>
      <c r="O333">
        <v>1941</v>
      </c>
      <c r="P333">
        <f t="shared" si="26"/>
        <v>10175.760197395877</v>
      </c>
      <c r="Q333">
        <f t="shared" si="27"/>
        <v>34938</v>
      </c>
      <c r="R333">
        <f t="shared" si="28"/>
        <v>565.32001096643762</v>
      </c>
      <c r="S333">
        <f t="shared" si="29"/>
        <v>319586.71479909314</v>
      </c>
    </row>
    <row r="334" spans="1:19" x14ac:dyDescent="0.35">
      <c r="A334" s="1">
        <v>41248</v>
      </c>
      <c r="B334">
        <v>4827</v>
      </c>
      <c r="C334">
        <v>4580</v>
      </c>
      <c r="D334">
        <v>0</v>
      </c>
      <c r="E334">
        <v>0</v>
      </c>
      <c r="F334">
        <v>0</v>
      </c>
      <c r="G334">
        <v>0</v>
      </c>
      <c r="H334">
        <v>5123.333333333333</v>
      </c>
      <c r="I334">
        <v>4465</v>
      </c>
      <c r="J334">
        <v>0</v>
      </c>
      <c r="K334">
        <f t="shared" si="25"/>
        <v>4774.5392552863659</v>
      </c>
      <c r="L334">
        <f>K334-B334</f>
        <v>-52.460744713634085</v>
      </c>
      <c r="M334">
        <f>ABS(K334-B334)</f>
        <v>52.460744713634085</v>
      </c>
      <c r="N334" s="8">
        <f>M334/B334</f>
        <v>1.0868188256398195E-2</v>
      </c>
      <c r="O334">
        <v>1585</v>
      </c>
      <c r="P334">
        <f t="shared" si="26"/>
        <v>3777.1736193816541</v>
      </c>
      <c r="Q334">
        <f t="shared" si="27"/>
        <v>28530</v>
      </c>
      <c r="R334">
        <f t="shared" si="28"/>
        <v>-104.92148942726817</v>
      </c>
      <c r="S334">
        <f t="shared" si="29"/>
        <v>11008.518943636347</v>
      </c>
    </row>
    <row r="335" spans="1:19" x14ac:dyDescent="0.35">
      <c r="A335" s="1">
        <v>41249</v>
      </c>
      <c r="B335">
        <v>5214</v>
      </c>
      <c r="C335">
        <v>4827</v>
      </c>
      <c r="D335">
        <v>0</v>
      </c>
      <c r="E335">
        <v>0</v>
      </c>
      <c r="F335">
        <v>1</v>
      </c>
      <c r="G335">
        <v>0</v>
      </c>
      <c r="H335">
        <v>4571.666666666667</v>
      </c>
      <c r="I335">
        <v>4849</v>
      </c>
      <c r="J335">
        <v>0</v>
      </c>
      <c r="K335">
        <f t="shared" si="25"/>
        <v>5355.4633336139595</v>
      </c>
      <c r="L335">
        <f>K335-B335</f>
        <v>141.46333361395955</v>
      </c>
      <c r="M335">
        <f>ABS(K335-B335)</f>
        <v>141.46333361395955</v>
      </c>
      <c r="N335" s="8">
        <f>M335/B335</f>
        <v>2.7131441046022161E-2</v>
      </c>
      <c r="O335">
        <v>1523</v>
      </c>
      <c r="P335">
        <f t="shared" si="26"/>
        <v>2546.3400050512719</v>
      </c>
      <c r="Q335">
        <f t="shared" si="27"/>
        <v>27414</v>
      </c>
      <c r="R335">
        <f t="shared" si="28"/>
        <v>141.46333361395955</v>
      </c>
      <c r="S335">
        <f t="shared" si="29"/>
        <v>20011.874757174417</v>
      </c>
    </row>
    <row r="336" spans="1:19" x14ac:dyDescent="0.35">
      <c r="A336" s="1">
        <v>41250</v>
      </c>
      <c r="B336">
        <v>5733</v>
      </c>
      <c r="C336">
        <v>5214</v>
      </c>
      <c r="D336">
        <v>0</v>
      </c>
      <c r="E336">
        <v>0</v>
      </c>
      <c r="F336">
        <v>0</v>
      </c>
      <c r="G336">
        <v>1</v>
      </c>
      <c r="H336">
        <v>4873.666666666667</v>
      </c>
      <c r="I336">
        <v>6084</v>
      </c>
      <c r="J336">
        <v>0</v>
      </c>
      <c r="K336">
        <f t="shared" si="25"/>
        <v>5871.3990145344114</v>
      </c>
      <c r="L336">
        <f>K336-B336</f>
        <v>138.39901453441144</v>
      </c>
      <c r="M336">
        <f>ABS(K336-B336)</f>
        <v>138.39901453441144</v>
      </c>
      <c r="N336" s="8">
        <f>M336/B336</f>
        <v>2.4140766533126013E-2</v>
      </c>
      <c r="O336">
        <v>1531</v>
      </c>
      <c r="P336">
        <f t="shared" si="26"/>
        <v>2491.1822616194058</v>
      </c>
      <c r="Q336">
        <f t="shared" si="27"/>
        <v>27558</v>
      </c>
      <c r="R336">
        <f t="shared" si="28"/>
        <v>138.39901453441144</v>
      </c>
      <c r="S336">
        <f t="shared" si="29"/>
        <v>19154.287224096228</v>
      </c>
    </row>
    <row r="337" spans="1:19" x14ac:dyDescent="0.35">
      <c r="A337" s="1">
        <v>41251</v>
      </c>
      <c r="B337">
        <v>6245</v>
      </c>
      <c r="C337">
        <v>5733</v>
      </c>
      <c r="D337">
        <v>1</v>
      </c>
      <c r="E337">
        <v>0</v>
      </c>
      <c r="F337">
        <v>0</v>
      </c>
      <c r="G337">
        <v>0</v>
      </c>
      <c r="H337">
        <v>5258</v>
      </c>
      <c r="I337">
        <v>6609</v>
      </c>
      <c r="J337">
        <v>0</v>
      </c>
      <c r="K337">
        <f t="shared" si="25"/>
        <v>6444.0929642422598</v>
      </c>
      <c r="L337">
        <f>K337-B337</f>
        <v>199.09296424225977</v>
      </c>
      <c r="M337">
        <f>ABS(K337-B337)</f>
        <v>199.09296424225977</v>
      </c>
      <c r="N337" s="8">
        <f>M337/B337</f>
        <v>3.1880378581626866E-2</v>
      </c>
      <c r="O337">
        <v>1202</v>
      </c>
      <c r="P337">
        <f t="shared" si="26"/>
        <v>3583.6733563606758</v>
      </c>
      <c r="Q337">
        <f t="shared" si="27"/>
        <v>21636</v>
      </c>
      <c r="R337">
        <f t="shared" si="28"/>
        <v>199.09296424225977</v>
      </c>
      <c r="S337">
        <f t="shared" si="29"/>
        <v>39638.008410769726</v>
      </c>
    </row>
    <row r="338" spans="1:19" x14ac:dyDescent="0.35">
      <c r="A338" s="1">
        <v>41252</v>
      </c>
      <c r="B338">
        <v>6423</v>
      </c>
      <c r="C338">
        <v>6245</v>
      </c>
      <c r="D338">
        <v>1</v>
      </c>
      <c r="E338">
        <v>0</v>
      </c>
      <c r="F338">
        <v>0</v>
      </c>
      <c r="G338">
        <v>0</v>
      </c>
      <c r="H338">
        <v>5730.666666666667</v>
      </c>
      <c r="I338">
        <v>6482</v>
      </c>
      <c r="J338">
        <v>0</v>
      </c>
      <c r="K338">
        <f t="shared" si="25"/>
        <v>6725.8851927587848</v>
      </c>
      <c r="L338">
        <f>K338-B338</f>
        <v>302.8851927587848</v>
      </c>
      <c r="M338">
        <f>ABS(K338-B338)</f>
        <v>302.8851927587848</v>
      </c>
      <c r="N338" s="8">
        <f>M338/B338</f>
        <v>4.7156343259969612E-2</v>
      </c>
      <c r="O338">
        <v>989</v>
      </c>
      <c r="P338">
        <f t="shared" si="26"/>
        <v>5451.9334696581263</v>
      </c>
      <c r="Q338">
        <f t="shared" si="27"/>
        <v>17802</v>
      </c>
      <c r="R338">
        <f t="shared" si="28"/>
        <v>302.8851927587848</v>
      </c>
      <c r="S338">
        <f t="shared" si="29"/>
        <v>91739.439992526226</v>
      </c>
    </row>
    <row r="339" spans="1:19" x14ac:dyDescent="0.35">
      <c r="A339" s="1">
        <v>41253</v>
      </c>
      <c r="B339">
        <v>4249</v>
      </c>
      <c r="C339">
        <v>6423</v>
      </c>
      <c r="D339">
        <v>0</v>
      </c>
      <c r="E339">
        <v>1</v>
      </c>
      <c r="F339">
        <v>0</v>
      </c>
      <c r="G339">
        <v>0</v>
      </c>
      <c r="H339">
        <v>6133.666666666667</v>
      </c>
      <c r="I339">
        <v>4308</v>
      </c>
      <c r="J339">
        <v>0</v>
      </c>
      <c r="K339">
        <f t="shared" si="25"/>
        <v>5491.145376044371</v>
      </c>
      <c r="L339">
        <f>K339-B339</f>
        <v>1242.145376044371</v>
      </c>
      <c r="M339">
        <f>ABS(K339-B339)</f>
        <v>1242.145376044371</v>
      </c>
      <c r="N339" s="8">
        <f>M339/B339</f>
        <v>0.29233828572472842</v>
      </c>
      <c r="O339">
        <v>1642</v>
      </c>
      <c r="P339">
        <f t="shared" si="26"/>
        <v>22358.616768798678</v>
      </c>
      <c r="Q339">
        <f t="shared" si="27"/>
        <v>29556</v>
      </c>
      <c r="R339">
        <f t="shared" si="28"/>
        <v>1242.145376044371</v>
      </c>
      <c r="S339">
        <f t="shared" si="29"/>
        <v>1542925.1352284118</v>
      </c>
    </row>
    <row r="340" spans="1:19" x14ac:dyDescent="0.35">
      <c r="A340" s="1">
        <v>41254</v>
      </c>
      <c r="B340">
        <v>5191</v>
      </c>
      <c r="C340">
        <v>4249</v>
      </c>
      <c r="D340">
        <v>0</v>
      </c>
      <c r="E340">
        <v>0</v>
      </c>
      <c r="F340">
        <v>0</v>
      </c>
      <c r="G340">
        <v>0</v>
      </c>
      <c r="H340">
        <v>5639</v>
      </c>
      <c r="I340">
        <v>4580</v>
      </c>
      <c r="J340">
        <v>0</v>
      </c>
      <c r="K340">
        <f t="shared" si="25"/>
        <v>5054.3844238583415</v>
      </c>
      <c r="L340">
        <f>K340-B340</f>
        <v>-136.61557614165849</v>
      </c>
      <c r="M340">
        <f>ABS(K340-B340)</f>
        <v>136.61557614165849</v>
      </c>
      <c r="N340" s="8">
        <f>M340/B340</f>
        <v>2.6317776178319881E-2</v>
      </c>
      <c r="O340">
        <v>1239</v>
      </c>
      <c r="P340">
        <f t="shared" si="26"/>
        <v>9836.3214821994115</v>
      </c>
      <c r="Q340">
        <f t="shared" si="27"/>
        <v>22302</v>
      </c>
      <c r="R340">
        <f t="shared" si="28"/>
        <v>-273.23115228331699</v>
      </c>
      <c r="S340">
        <f t="shared" si="29"/>
        <v>74655.26257806916</v>
      </c>
    </row>
    <row r="341" spans="1:19" x14ac:dyDescent="0.35">
      <c r="A341" s="1">
        <v>41255</v>
      </c>
      <c r="B341">
        <v>5345</v>
      </c>
      <c r="C341">
        <v>5191</v>
      </c>
      <c r="D341">
        <v>0</v>
      </c>
      <c r="E341">
        <v>0</v>
      </c>
      <c r="F341">
        <v>0</v>
      </c>
      <c r="G341">
        <v>0</v>
      </c>
      <c r="H341">
        <v>5287.666666666667</v>
      </c>
      <c r="I341">
        <v>4827</v>
      </c>
      <c r="J341">
        <v>0</v>
      </c>
      <c r="K341">
        <f t="shared" si="25"/>
        <v>5033.029580349471</v>
      </c>
      <c r="L341">
        <f>K341-B341</f>
        <v>-311.97041965052904</v>
      </c>
      <c r="M341">
        <f>ABS(K341-B341)</f>
        <v>311.97041965052904</v>
      </c>
      <c r="N341" s="8">
        <f>M341/B341</f>
        <v>5.8366776361184106E-2</v>
      </c>
      <c r="O341">
        <v>1072</v>
      </c>
      <c r="P341">
        <f t="shared" si="26"/>
        <v>22461.870214838091</v>
      </c>
      <c r="Q341">
        <f t="shared" si="27"/>
        <v>19296</v>
      </c>
      <c r="R341">
        <f t="shared" si="28"/>
        <v>-623.94083930105808</v>
      </c>
      <c r="S341">
        <f t="shared" si="29"/>
        <v>389302.17094770877</v>
      </c>
    </row>
    <row r="342" spans="1:19" x14ac:dyDescent="0.35">
      <c r="A342" s="1">
        <v>41256</v>
      </c>
      <c r="B342">
        <v>5545</v>
      </c>
      <c r="C342">
        <v>5345</v>
      </c>
      <c r="D342">
        <v>0</v>
      </c>
      <c r="E342">
        <v>0</v>
      </c>
      <c r="F342">
        <v>1</v>
      </c>
      <c r="G342">
        <v>0</v>
      </c>
      <c r="H342">
        <v>4928.333333333333</v>
      </c>
      <c r="I342">
        <v>5214</v>
      </c>
      <c r="J342">
        <v>0</v>
      </c>
      <c r="K342">
        <f t="shared" si="25"/>
        <v>5710.6052250001821</v>
      </c>
      <c r="L342">
        <f>K342-B342</f>
        <v>165.60522500018214</v>
      </c>
      <c r="M342">
        <f>ABS(K342-B342)</f>
        <v>165.60522500018214</v>
      </c>
      <c r="N342" s="8">
        <f>M342/B342</f>
        <v>2.986568530210679E-2</v>
      </c>
      <c r="O342">
        <v>1200</v>
      </c>
      <c r="P342">
        <f t="shared" si="26"/>
        <v>2980.8940500032786</v>
      </c>
      <c r="Q342">
        <f t="shared" si="27"/>
        <v>21600</v>
      </c>
      <c r="R342">
        <f t="shared" si="28"/>
        <v>165.60522500018214</v>
      </c>
      <c r="S342">
        <f t="shared" si="29"/>
        <v>27425.090547360953</v>
      </c>
    </row>
    <row r="343" spans="1:19" x14ac:dyDescent="0.35">
      <c r="A343" s="1">
        <v>41257</v>
      </c>
      <c r="B343">
        <v>5341</v>
      </c>
      <c r="C343">
        <v>5545</v>
      </c>
      <c r="D343">
        <v>0</v>
      </c>
      <c r="E343">
        <v>0</v>
      </c>
      <c r="F343">
        <v>0</v>
      </c>
      <c r="G343">
        <v>1</v>
      </c>
      <c r="H343">
        <v>5360.333333333333</v>
      </c>
      <c r="I343">
        <v>5733</v>
      </c>
      <c r="J343">
        <v>0</v>
      </c>
      <c r="K343">
        <f t="shared" si="25"/>
        <v>6078.7515410187789</v>
      </c>
      <c r="L343">
        <f>K343-B343</f>
        <v>737.75154101877888</v>
      </c>
      <c r="M343">
        <f>ABS(K343-B343)</f>
        <v>737.75154101877888</v>
      </c>
      <c r="N343" s="8">
        <f>M343/B343</f>
        <v>0.13812985227837088</v>
      </c>
      <c r="O343">
        <v>1611</v>
      </c>
      <c r="P343">
        <f t="shared" si="26"/>
        <v>13279.52773833802</v>
      </c>
      <c r="Q343">
        <f t="shared" si="27"/>
        <v>28998</v>
      </c>
      <c r="R343">
        <f t="shared" si="28"/>
        <v>737.75154101877888</v>
      </c>
      <c r="S343">
        <f t="shared" si="29"/>
        <v>544277.33627558302</v>
      </c>
    </row>
    <row r="344" spans="1:19" x14ac:dyDescent="0.35">
      <c r="A344" s="1">
        <v>41258</v>
      </c>
      <c r="B344">
        <v>4501</v>
      </c>
      <c r="C344">
        <v>5341</v>
      </c>
      <c r="D344">
        <v>1</v>
      </c>
      <c r="E344">
        <v>0</v>
      </c>
      <c r="F344">
        <v>0</v>
      </c>
      <c r="G344">
        <v>0</v>
      </c>
      <c r="H344">
        <v>5410.333333333333</v>
      </c>
      <c r="I344">
        <v>6245</v>
      </c>
      <c r="J344">
        <v>0</v>
      </c>
      <c r="K344">
        <f t="shared" si="25"/>
        <v>6383.805356645742</v>
      </c>
      <c r="L344">
        <f>K344-B344</f>
        <v>1882.805356645742</v>
      </c>
      <c r="M344">
        <f>ABS(K344-B344)</f>
        <v>1882.805356645742</v>
      </c>
      <c r="N344" s="8">
        <f>M344/B344</f>
        <v>0.41830823298061365</v>
      </c>
      <c r="O344">
        <v>1776</v>
      </c>
      <c r="P344">
        <f t="shared" si="26"/>
        <v>33890.496419623356</v>
      </c>
      <c r="Q344">
        <f t="shared" si="27"/>
        <v>31968</v>
      </c>
      <c r="R344">
        <f t="shared" si="28"/>
        <v>1882.805356645742</v>
      </c>
      <c r="S344">
        <f t="shared" si="29"/>
        <v>3544956.0110138999</v>
      </c>
    </row>
    <row r="345" spans="1:19" x14ac:dyDescent="0.35">
      <c r="A345" s="1">
        <v>41259</v>
      </c>
      <c r="B345">
        <v>6753</v>
      </c>
      <c r="C345">
        <v>4501</v>
      </c>
      <c r="D345">
        <v>1</v>
      </c>
      <c r="E345">
        <v>0</v>
      </c>
      <c r="F345">
        <v>0</v>
      </c>
      <c r="G345">
        <v>0</v>
      </c>
      <c r="H345">
        <v>5129</v>
      </c>
      <c r="I345">
        <v>6423</v>
      </c>
      <c r="J345">
        <v>0</v>
      </c>
      <c r="K345">
        <f t="shared" si="25"/>
        <v>6185.5544785909697</v>
      </c>
      <c r="L345">
        <f>K345-B345</f>
        <v>-567.44552140903033</v>
      </c>
      <c r="M345">
        <f>ABS(K345-B345)</f>
        <v>567.44552140903033</v>
      </c>
      <c r="N345" s="8">
        <f>M345/B345</f>
        <v>8.4028657101885132E-2</v>
      </c>
      <c r="O345">
        <v>800</v>
      </c>
      <c r="P345">
        <f t="shared" si="26"/>
        <v>40856.077541450184</v>
      </c>
      <c r="Q345">
        <f t="shared" si="27"/>
        <v>14400</v>
      </c>
      <c r="R345">
        <f t="shared" si="28"/>
        <v>-1134.8910428180607</v>
      </c>
      <c r="S345">
        <f t="shared" si="29"/>
        <v>1287977.6790686653</v>
      </c>
    </row>
    <row r="346" spans="1:19" x14ac:dyDescent="0.35">
      <c r="A346" s="1">
        <v>41260</v>
      </c>
      <c r="B346">
        <v>5214</v>
      </c>
      <c r="C346">
        <v>6753</v>
      </c>
      <c r="D346">
        <v>0</v>
      </c>
      <c r="E346">
        <v>1</v>
      </c>
      <c r="F346">
        <v>0</v>
      </c>
      <c r="G346">
        <v>0</v>
      </c>
      <c r="H346">
        <v>5531.666666666667</v>
      </c>
      <c r="I346">
        <v>4249</v>
      </c>
      <c r="J346">
        <v>0</v>
      </c>
      <c r="K346">
        <f t="shared" si="25"/>
        <v>5179.1350368200347</v>
      </c>
      <c r="L346">
        <f>K346-B346</f>
        <v>-34.864963179965343</v>
      </c>
      <c r="M346">
        <f>ABS(K346-B346)</f>
        <v>34.864963179965343</v>
      </c>
      <c r="N346" s="8">
        <f>M346/B346</f>
        <v>6.6867976946615544E-3</v>
      </c>
      <c r="O346">
        <v>511</v>
      </c>
      <c r="P346">
        <f t="shared" si="26"/>
        <v>2510.2773489575047</v>
      </c>
      <c r="Q346">
        <f t="shared" si="27"/>
        <v>9198</v>
      </c>
      <c r="R346">
        <f t="shared" si="28"/>
        <v>-69.729926359930687</v>
      </c>
      <c r="S346">
        <f t="shared" si="29"/>
        <v>4862.2626301613564</v>
      </c>
    </row>
    <row r="347" spans="1:19" x14ac:dyDescent="0.35">
      <c r="A347" s="1">
        <v>41261</v>
      </c>
      <c r="B347">
        <v>6300</v>
      </c>
      <c r="C347">
        <v>5214</v>
      </c>
      <c r="D347">
        <v>0</v>
      </c>
      <c r="E347">
        <v>0</v>
      </c>
      <c r="F347">
        <v>0</v>
      </c>
      <c r="G347">
        <v>0</v>
      </c>
      <c r="H347">
        <v>5489.333333333333</v>
      </c>
      <c r="I347">
        <v>5191</v>
      </c>
      <c r="J347">
        <v>0</v>
      </c>
      <c r="K347">
        <f t="shared" si="25"/>
        <v>5247.880105817766</v>
      </c>
      <c r="L347">
        <f>K347-B347</f>
        <v>-1052.119894182234</v>
      </c>
      <c r="M347">
        <f>ABS(K347-B347)</f>
        <v>1052.119894182234</v>
      </c>
      <c r="N347" s="8">
        <f>M347/B347</f>
        <v>0.1670031578067038</v>
      </c>
      <c r="O347">
        <v>684</v>
      </c>
      <c r="P347">
        <f t="shared" si="26"/>
        <v>75752.632381120842</v>
      </c>
      <c r="Q347">
        <f t="shared" si="27"/>
        <v>12312</v>
      </c>
      <c r="R347">
        <f t="shared" si="28"/>
        <v>-2104.239788364468</v>
      </c>
      <c r="S347">
        <f t="shared" si="29"/>
        <v>4427825.0869361414</v>
      </c>
    </row>
    <row r="348" spans="1:19" x14ac:dyDescent="0.35">
      <c r="A348" s="1">
        <v>41262</v>
      </c>
      <c r="B348">
        <v>6478</v>
      </c>
      <c r="C348">
        <v>6300</v>
      </c>
      <c r="D348">
        <v>0</v>
      </c>
      <c r="E348">
        <v>0</v>
      </c>
      <c r="F348">
        <v>0</v>
      </c>
      <c r="G348">
        <v>0</v>
      </c>
      <c r="H348">
        <v>6089</v>
      </c>
      <c r="I348">
        <v>5345</v>
      </c>
      <c r="J348">
        <v>0</v>
      </c>
      <c r="K348">
        <f t="shared" si="25"/>
        <v>5740.9996146563599</v>
      </c>
      <c r="L348">
        <f>K348-B348</f>
        <v>-737.00038534364012</v>
      </c>
      <c r="M348">
        <f>ABS(K348-B348)</f>
        <v>737.00038534364012</v>
      </c>
      <c r="N348" s="8">
        <f>M348/B348</f>
        <v>0.11376974148558816</v>
      </c>
      <c r="O348">
        <v>686</v>
      </c>
      <c r="P348">
        <f t="shared" si="26"/>
        <v>53064.027744742089</v>
      </c>
      <c r="Q348">
        <f t="shared" si="27"/>
        <v>12348</v>
      </c>
      <c r="R348">
        <f t="shared" si="28"/>
        <v>-1474.0007706872802</v>
      </c>
      <c r="S348">
        <f t="shared" si="29"/>
        <v>2172678.2719866959</v>
      </c>
    </row>
    <row r="349" spans="1:19" x14ac:dyDescent="0.35">
      <c r="A349" s="1">
        <v>41263</v>
      </c>
      <c r="B349">
        <v>6525</v>
      </c>
      <c r="C349">
        <v>6478</v>
      </c>
      <c r="D349">
        <v>0</v>
      </c>
      <c r="E349">
        <v>0</v>
      </c>
      <c r="F349">
        <v>1</v>
      </c>
      <c r="G349">
        <v>0</v>
      </c>
      <c r="H349">
        <v>5997.333333333333</v>
      </c>
      <c r="I349">
        <v>5545</v>
      </c>
      <c r="J349">
        <v>0</v>
      </c>
      <c r="K349">
        <f t="shared" si="25"/>
        <v>6516.8863473189222</v>
      </c>
      <c r="L349">
        <f>K349-B349</f>
        <v>-8.1136526810778378</v>
      </c>
      <c r="M349">
        <f>ABS(K349-B349)</f>
        <v>8.1136526810778378</v>
      </c>
      <c r="N349" s="8">
        <f>M349/B349</f>
        <v>1.2434716752609714E-3</v>
      </c>
      <c r="O349">
        <v>1589</v>
      </c>
      <c r="P349">
        <f t="shared" si="26"/>
        <v>584.18299303760432</v>
      </c>
      <c r="Q349">
        <f t="shared" si="27"/>
        <v>28602</v>
      </c>
      <c r="R349">
        <f t="shared" si="28"/>
        <v>-16.227305362155676</v>
      </c>
      <c r="S349">
        <f t="shared" si="29"/>
        <v>263.32543931664634</v>
      </c>
    </row>
    <row r="350" spans="1:19" x14ac:dyDescent="0.35">
      <c r="A350" s="1">
        <v>41264</v>
      </c>
      <c r="B350">
        <v>6350</v>
      </c>
      <c r="C350">
        <v>6525</v>
      </c>
      <c r="D350">
        <v>0</v>
      </c>
      <c r="E350">
        <v>0</v>
      </c>
      <c r="F350">
        <v>0</v>
      </c>
      <c r="G350">
        <v>1</v>
      </c>
      <c r="H350">
        <v>6434.333333333333</v>
      </c>
      <c r="I350">
        <v>5341</v>
      </c>
      <c r="J350">
        <v>0</v>
      </c>
      <c r="K350">
        <f t="shared" si="25"/>
        <v>6670.1121352823429</v>
      </c>
      <c r="L350">
        <f>K350-B350</f>
        <v>320.11213528234293</v>
      </c>
      <c r="M350">
        <f>ABS(K350-B350)</f>
        <v>320.11213528234293</v>
      </c>
      <c r="N350" s="8">
        <f>M350/B350</f>
        <v>5.0411359886983143E-2</v>
      </c>
      <c r="O350">
        <v>1587</v>
      </c>
      <c r="P350">
        <f t="shared" si="26"/>
        <v>5762.0184350821728</v>
      </c>
      <c r="Q350">
        <f t="shared" si="27"/>
        <v>28566</v>
      </c>
      <c r="R350">
        <f t="shared" si="28"/>
        <v>320.11213528234293</v>
      </c>
      <c r="S350">
        <f t="shared" si="29"/>
        <v>102471.77915502102</v>
      </c>
    </row>
    <row r="351" spans="1:19" x14ac:dyDescent="0.35">
      <c r="A351" s="1">
        <v>41265</v>
      </c>
      <c r="B351">
        <v>6531</v>
      </c>
      <c r="C351">
        <v>6350</v>
      </c>
      <c r="D351">
        <v>1</v>
      </c>
      <c r="E351">
        <v>0</v>
      </c>
      <c r="F351">
        <v>0</v>
      </c>
      <c r="G351">
        <v>0</v>
      </c>
      <c r="H351">
        <v>6451</v>
      </c>
      <c r="I351">
        <v>4501</v>
      </c>
      <c r="J351">
        <v>0</v>
      </c>
      <c r="K351">
        <f t="shared" si="25"/>
        <v>6584.4465181325286</v>
      </c>
      <c r="L351">
        <f>K351-B351</f>
        <v>53.446518132528581</v>
      </c>
      <c r="M351">
        <f>ABS(K351-B351)</f>
        <v>53.446518132528581</v>
      </c>
      <c r="N351" s="8">
        <f>M351/B351</f>
        <v>8.1835121930069789E-3</v>
      </c>
      <c r="O351">
        <v>1151</v>
      </c>
      <c r="P351">
        <f t="shared" si="26"/>
        <v>962.03732638551446</v>
      </c>
      <c r="Q351">
        <f t="shared" si="27"/>
        <v>20718</v>
      </c>
      <c r="R351">
        <f t="shared" si="28"/>
        <v>53.446518132528581</v>
      </c>
      <c r="S351">
        <f t="shared" si="29"/>
        <v>2856.5303004907064</v>
      </c>
    </row>
    <row r="352" spans="1:19" x14ac:dyDescent="0.35">
      <c r="A352" s="1">
        <v>41266</v>
      </c>
      <c r="B352">
        <v>5977</v>
      </c>
      <c r="C352">
        <v>6531</v>
      </c>
      <c r="D352">
        <v>1</v>
      </c>
      <c r="E352">
        <v>0</v>
      </c>
      <c r="F352">
        <v>0</v>
      </c>
      <c r="G352">
        <v>0</v>
      </c>
      <c r="H352">
        <v>6468.666666666667</v>
      </c>
      <c r="I352">
        <v>6753</v>
      </c>
      <c r="J352">
        <v>0</v>
      </c>
      <c r="K352">
        <f t="shared" si="25"/>
        <v>7239.6478626681974</v>
      </c>
      <c r="L352">
        <f>K352-B352</f>
        <v>1262.6478626681974</v>
      </c>
      <c r="M352">
        <f>ABS(K352-B352)</f>
        <v>1262.6478626681974</v>
      </c>
      <c r="N352" s="8">
        <f>M352/B352</f>
        <v>0.2112511063523837</v>
      </c>
      <c r="O352">
        <v>1746</v>
      </c>
      <c r="P352">
        <f t="shared" si="26"/>
        <v>22727.661528027551</v>
      </c>
      <c r="Q352">
        <f t="shared" si="27"/>
        <v>31428</v>
      </c>
      <c r="R352">
        <f t="shared" si="28"/>
        <v>1262.6478626681974</v>
      </c>
      <c r="S352">
        <f t="shared" si="29"/>
        <v>1594279.625100567</v>
      </c>
    </row>
    <row r="353" spans="1:19" x14ac:dyDescent="0.35">
      <c r="A353" s="1">
        <v>41267</v>
      </c>
      <c r="B353">
        <v>5544</v>
      </c>
      <c r="C353">
        <v>5977</v>
      </c>
      <c r="D353">
        <v>0</v>
      </c>
      <c r="E353">
        <v>1</v>
      </c>
      <c r="F353">
        <v>0</v>
      </c>
      <c r="G353">
        <v>0</v>
      </c>
      <c r="H353">
        <v>6286</v>
      </c>
      <c r="I353">
        <v>5214</v>
      </c>
      <c r="J353">
        <v>0</v>
      </c>
      <c r="K353">
        <f t="shared" si="25"/>
        <v>5777.6643528904478</v>
      </c>
      <c r="L353">
        <f>K353-B353</f>
        <v>233.66435289044784</v>
      </c>
      <c r="M353">
        <f>ABS(K353-B353)</f>
        <v>233.66435289044784</v>
      </c>
      <c r="N353" s="8">
        <f>M353/B353</f>
        <v>4.2147249799864332E-2</v>
      </c>
      <c r="O353">
        <v>1088</v>
      </c>
      <c r="P353">
        <f t="shared" si="26"/>
        <v>4205.9583520280612</v>
      </c>
      <c r="Q353">
        <f t="shared" si="27"/>
        <v>19584</v>
      </c>
      <c r="R353">
        <f t="shared" si="28"/>
        <v>233.66435289044784</v>
      </c>
      <c r="S353">
        <f t="shared" si="29"/>
        <v>54599.029811711742</v>
      </c>
    </row>
    <row r="354" spans="1:19" x14ac:dyDescent="0.35">
      <c r="A354" s="1">
        <v>41268</v>
      </c>
      <c r="B354">
        <v>5099</v>
      </c>
      <c r="C354">
        <v>5544</v>
      </c>
      <c r="D354">
        <v>0</v>
      </c>
      <c r="E354">
        <v>0</v>
      </c>
      <c r="F354">
        <v>0</v>
      </c>
      <c r="G354">
        <v>0</v>
      </c>
      <c r="H354">
        <v>6017.333333333333</v>
      </c>
      <c r="I354">
        <v>6300</v>
      </c>
      <c r="J354">
        <v>0</v>
      </c>
      <c r="K354">
        <f t="shared" si="25"/>
        <v>5883.4468353791926</v>
      </c>
      <c r="L354">
        <f>K354-B354</f>
        <v>784.44683537919263</v>
      </c>
      <c r="M354">
        <f>ABS(K354-B354)</f>
        <v>784.44683537919263</v>
      </c>
      <c r="N354" s="8">
        <f>M354/B354</f>
        <v>0.15384327032343453</v>
      </c>
      <c r="O354">
        <v>2482</v>
      </c>
      <c r="P354">
        <f t="shared" si="26"/>
        <v>14120.043036825467</v>
      </c>
      <c r="Q354">
        <f t="shared" si="27"/>
        <v>44676</v>
      </c>
      <c r="R354">
        <f t="shared" si="28"/>
        <v>784.44683537919263</v>
      </c>
      <c r="S354">
        <f t="shared" si="29"/>
        <v>615356.8375364301</v>
      </c>
    </row>
    <row r="355" spans="1:19" x14ac:dyDescent="0.35">
      <c r="A355" s="1">
        <v>41269</v>
      </c>
      <c r="B355">
        <v>3944</v>
      </c>
      <c r="C355">
        <v>5099</v>
      </c>
      <c r="D355">
        <v>0</v>
      </c>
      <c r="E355">
        <v>0</v>
      </c>
      <c r="F355">
        <v>0</v>
      </c>
      <c r="G355">
        <v>0</v>
      </c>
      <c r="H355">
        <v>5540</v>
      </c>
      <c r="I355">
        <v>6478</v>
      </c>
      <c r="J355">
        <v>0</v>
      </c>
      <c r="K355">
        <f t="shared" si="25"/>
        <v>5620.628675390024</v>
      </c>
      <c r="L355">
        <f>K355-B355</f>
        <v>1676.628675390024</v>
      </c>
      <c r="M355">
        <f>ABS(K355-B355)</f>
        <v>1676.628675390024</v>
      </c>
      <c r="N355" s="8">
        <f>M355/B355</f>
        <v>0.42510869051471195</v>
      </c>
      <c r="O355">
        <v>995</v>
      </c>
      <c r="P355">
        <f t="shared" si="26"/>
        <v>30179.316157020432</v>
      </c>
      <c r="Q355">
        <f t="shared" si="27"/>
        <v>17910</v>
      </c>
      <c r="R355">
        <f t="shared" si="28"/>
        <v>1676.628675390024</v>
      </c>
      <c r="S355">
        <f t="shared" si="29"/>
        <v>2811083.7151401066</v>
      </c>
    </row>
    <row r="356" spans="1:19" x14ac:dyDescent="0.35">
      <c r="A356" s="1">
        <v>41270</v>
      </c>
      <c r="B356">
        <v>5461</v>
      </c>
      <c r="C356">
        <v>3944</v>
      </c>
      <c r="D356">
        <v>0</v>
      </c>
      <c r="E356">
        <v>0</v>
      </c>
      <c r="F356">
        <v>1</v>
      </c>
      <c r="G356">
        <v>0</v>
      </c>
      <c r="H356">
        <v>4862.333333333333</v>
      </c>
      <c r="I356">
        <v>6525</v>
      </c>
      <c r="J356">
        <v>0</v>
      </c>
      <c r="K356">
        <f t="shared" si="25"/>
        <v>5883.9969402956576</v>
      </c>
      <c r="L356">
        <f>K356-B356</f>
        <v>422.99694029565762</v>
      </c>
      <c r="M356">
        <f>ABS(K356-B356)</f>
        <v>422.99694029565762</v>
      </c>
      <c r="N356" s="8">
        <f>M356/B356</f>
        <v>7.7457780680398755E-2</v>
      </c>
      <c r="O356">
        <v>1115</v>
      </c>
      <c r="P356">
        <f t="shared" si="26"/>
        <v>7613.9449253218372</v>
      </c>
      <c r="Q356">
        <f t="shared" si="27"/>
        <v>20070</v>
      </c>
      <c r="R356">
        <f t="shared" si="28"/>
        <v>422.99694029565762</v>
      </c>
      <c r="S356">
        <f t="shared" si="29"/>
        <v>178926.41149948814</v>
      </c>
    </row>
    <row r="357" spans="1:19" x14ac:dyDescent="0.35">
      <c r="A357" s="1">
        <v>41271</v>
      </c>
      <c r="B357">
        <v>5391</v>
      </c>
      <c r="C357">
        <v>5461</v>
      </c>
      <c r="D357">
        <v>0</v>
      </c>
      <c r="E357">
        <v>0</v>
      </c>
      <c r="F357">
        <v>0</v>
      </c>
      <c r="G357">
        <v>1</v>
      </c>
      <c r="H357">
        <v>4834.666666666667</v>
      </c>
      <c r="I357">
        <v>6350</v>
      </c>
      <c r="J357">
        <v>0</v>
      </c>
      <c r="K357">
        <f t="shared" si="25"/>
        <v>5950.989693118946</v>
      </c>
      <c r="L357">
        <f>K357-B357</f>
        <v>559.98969311894598</v>
      </c>
      <c r="M357">
        <f>ABS(K357-B357)</f>
        <v>559.98969311894598</v>
      </c>
      <c r="N357" s="8">
        <f>M357/B357</f>
        <v>0.10387491988850787</v>
      </c>
      <c r="O357">
        <v>1619</v>
      </c>
      <c r="P357">
        <f t="shared" si="26"/>
        <v>10079.814476141028</v>
      </c>
      <c r="Q357">
        <f t="shared" si="27"/>
        <v>29142</v>
      </c>
      <c r="R357">
        <f t="shared" si="28"/>
        <v>559.98969311894598</v>
      </c>
      <c r="S357">
        <f t="shared" si="29"/>
        <v>313588.4563994513</v>
      </c>
    </row>
    <row r="358" spans="1:19" x14ac:dyDescent="0.35">
      <c r="A358" s="1">
        <v>41272</v>
      </c>
      <c r="B358">
        <v>6368</v>
      </c>
      <c r="C358">
        <v>5391</v>
      </c>
      <c r="D358">
        <v>1</v>
      </c>
      <c r="E358">
        <v>0</v>
      </c>
      <c r="F358">
        <v>0</v>
      </c>
      <c r="G358">
        <v>0</v>
      </c>
      <c r="H358">
        <v>4932</v>
      </c>
      <c r="I358">
        <v>6531</v>
      </c>
      <c r="J358">
        <v>1</v>
      </c>
      <c r="K358">
        <f t="shared" si="25"/>
        <v>6462.1943190976026</v>
      </c>
      <c r="L358">
        <f>K358-B358</f>
        <v>94.194319097602602</v>
      </c>
      <c r="M358">
        <f>ABS(K358-B358)</f>
        <v>94.194319097602602</v>
      </c>
      <c r="N358" s="8">
        <f>M358/B358</f>
        <v>1.4791821466332067E-2</v>
      </c>
      <c r="O358">
        <v>843</v>
      </c>
      <c r="P358">
        <f t="shared" si="26"/>
        <v>1695.4977437568468</v>
      </c>
      <c r="Q358">
        <f t="shared" si="27"/>
        <v>15174</v>
      </c>
      <c r="R358">
        <f t="shared" si="28"/>
        <v>94.194319097602602</v>
      </c>
      <c r="S358">
        <f t="shared" si="29"/>
        <v>8872.5697502609819</v>
      </c>
    </row>
    <row r="359" spans="1:19" x14ac:dyDescent="0.35">
      <c r="A359" s="1">
        <v>41273</v>
      </c>
      <c r="B359">
        <v>6498</v>
      </c>
      <c r="C359">
        <v>6368</v>
      </c>
      <c r="D359">
        <v>1</v>
      </c>
      <c r="E359">
        <v>0</v>
      </c>
      <c r="F359">
        <v>0</v>
      </c>
      <c r="G359">
        <v>0</v>
      </c>
      <c r="H359">
        <v>5740</v>
      </c>
      <c r="I359">
        <v>5977</v>
      </c>
      <c r="J359">
        <v>1</v>
      </c>
      <c r="K359">
        <f t="shared" si="25"/>
        <v>6861.5381388596024</v>
      </c>
      <c r="L359">
        <f>K359-B359</f>
        <v>363.53813885960244</v>
      </c>
      <c r="M359">
        <f>ABS(K359-B359)</f>
        <v>363.53813885960244</v>
      </c>
      <c r="N359" s="8">
        <f>M359/B359</f>
        <v>5.5946158642598096E-2</v>
      </c>
      <c r="O359">
        <v>915</v>
      </c>
      <c r="P359">
        <f t="shared" si="26"/>
        <v>6543.6864994728439</v>
      </c>
      <c r="Q359">
        <f t="shared" si="27"/>
        <v>16470</v>
      </c>
      <c r="R359">
        <f t="shared" si="28"/>
        <v>363.53813885960244</v>
      </c>
      <c r="S359">
        <f t="shared" si="29"/>
        <v>132159.97840550359</v>
      </c>
    </row>
    <row r="360" spans="1:19" x14ac:dyDescent="0.35">
      <c r="A360" s="1">
        <v>41274</v>
      </c>
      <c r="B360">
        <v>5484</v>
      </c>
      <c r="C360">
        <v>6498</v>
      </c>
      <c r="D360">
        <v>0</v>
      </c>
      <c r="E360">
        <v>1</v>
      </c>
      <c r="F360">
        <v>0</v>
      </c>
      <c r="G360">
        <v>0</v>
      </c>
      <c r="H360">
        <v>6085.666666666667</v>
      </c>
      <c r="I360">
        <v>5544</v>
      </c>
      <c r="J360">
        <v>1</v>
      </c>
      <c r="K360">
        <f t="shared" si="25"/>
        <v>6073.4740600523119</v>
      </c>
      <c r="L360">
        <f>K360-B360</f>
        <v>589.47406005231187</v>
      </c>
      <c r="M360">
        <f>ABS(K360-B360)</f>
        <v>589.47406005231187</v>
      </c>
      <c r="N360" s="8">
        <f>M360/B360</f>
        <v>0.10748979942602331</v>
      </c>
      <c r="O360">
        <v>457</v>
      </c>
      <c r="P360">
        <f t="shared" si="26"/>
        <v>10610.533080941614</v>
      </c>
      <c r="Q360">
        <f t="shared" si="27"/>
        <v>8226</v>
      </c>
      <c r="R360">
        <f t="shared" si="28"/>
        <v>589.47406005231187</v>
      </c>
      <c r="S360">
        <f t="shared" si="29"/>
        <v>347479.6674745566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7AB2F-CD38-4D09-9B0A-0109FCDFFFD4}">
  <dimension ref="A1:AF32"/>
  <sheetViews>
    <sheetView topLeftCell="N1" workbookViewId="0">
      <selection activeCell="Y13" sqref="Y13"/>
    </sheetView>
  </sheetViews>
  <sheetFormatPr defaultRowHeight="14.5" x14ac:dyDescent="0.35"/>
  <cols>
    <col min="1" max="1" width="10.453125" style="1" bestFit="1" customWidth="1"/>
  </cols>
  <sheetData>
    <row r="1" spans="1:32" ht="15" thickBot="1" x14ac:dyDescent="0.4">
      <c r="A1" s="1" t="s">
        <v>2</v>
      </c>
      <c r="B1" t="s">
        <v>3</v>
      </c>
      <c r="C1" t="s">
        <v>4</v>
      </c>
      <c r="D1" t="s">
        <v>53</v>
      </c>
      <c r="E1" t="s">
        <v>54</v>
      </c>
      <c r="F1" t="s">
        <v>15</v>
      </c>
      <c r="G1" t="s">
        <v>18</v>
      </c>
      <c r="H1" t="s">
        <v>19</v>
      </c>
      <c r="I1" t="s">
        <v>55</v>
      </c>
      <c r="J1" t="s">
        <v>21</v>
      </c>
      <c r="K1" t="s">
        <v>110</v>
      </c>
      <c r="L1" t="s">
        <v>112</v>
      </c>
      <c r="M1" t="s">
        <v>113</v>
      </c>
      <c r="N1" t="s">
        <v>114</v>
      </c>
      <c r="O1" t="s">
        <v>116</v>
      </c>
      <c r="P1" t="s">
        <v>117</v>
      </c>
      <c r="Q1" t="s">
        <v>121</v>
      </c>
      <c r="R1" t="s">
        <v>122</v>
      </c>
      <c r="X1" s="2" t="s">
        <v>32</v>
      </c>
      <c r="Y1" s="2" t="s">
        <v>53</v>
      </c>
      <c r="Z1" s="2" t="s">
        <v>54</v>
      </c>
      <c r="AA1" s="2" t="s">
        <v>15</v>
      </c>
      <c r="AB1" s="2" t="s">
        <v>18</v>
      </c>
      <c r="AC1" s="2" t="s">
        <v>19</v>
      </c>
      <c r="AD1" s="2" t="s">
        <v>106</v>
      </c>
      <c r="AE1" s="2" t="s">
        <v>21</v>
      </c>
      <c r="AF1" s="3" t="s">
        <v>104</v>
      </c>
    </row>
    <row r="2" spans="1:32" ht="15" thickBot="1" x14ac:dyDescent="0.4">
      <c r="A2" s="1">
        <v>41275</v>
      </c>
      <c r="B2">
        <v>5264</v>
      </c>
      <c r="C2">
        <v>1616</v>
      </c>
      <c r="D2">
        <v>457</v>
      </c>
      <c r="E2">
        <v>0</v>
      </c>
      <c r="F2">
        <v>0</v>
      </c>
      <c r="G2">
        <v>0</v>
      </c>
      <c r="H2">
        <v>0</v>
      </c>
      <c r="I2">
        <v>6116.666666666667</v>
      </c>
      <c r="J2">
        <v>5099</v>
      </c>
      <c r="K2">
        <v>0</v>
      </c>
      <c r="L2">
        <f>$X$2+SUMPRODUCT(D2:K2,$Y$2:$AF$2)</f>
        <v>5044.1715804375644</v>
      </c>
      <c r="M2">
        <f>L2-B2</f>
        <v>-219.82841956243556</v>
      </c>
      <c r="N2">
        <f>ABS(M2)</f>
        <v>219.82841956243556</v>
      </c>
      <c r="O2" s="8">
        <f>N2/B2</f>
        <v>4.1760718001982437E-2</v>
      </c>
      <c r="P2" s="8">
        <f>C2/B2</f>
        <v>0.30699088145896658</v>
      </c>
      <c r="Q2">
        <f>IF(M2&lt;0,M2*-72,M2*18)</f>
        <v>15827.64620849536</v>
      </c>
      <c r="R2">
        <v>29088</v>
      </c>
      <c r="X2" s="2">
        <v>204.40749995565187</v>
      </c>
      <c r="Y2" s="2">
        <v>0.11017560065908355</v>
      </c>
      <c r="Z2" s="2">
        <v>872.73872526375897</v>
      </c>
      <c r="AA2" s="2">
        <v>0</v>
      </c>
      <c r="AB2" s="2">
        <v>751.27406568061463</v>
      </c>
      <c r="AC2" s="2">
        <v>714.99568010300732</v>
      </c>
      <c r="AD2" s="2">
        <v>0.5514624703812957</v>
      </c>
      <c r="AE2" s="2">
        <v>0.27776068258124842</v>
      </c>
      <c r="AF2" s="3">
        <v>257.22350886638878</v>
      </c>
    </row>
    <row r="3" spans="1:32" x14ac:dyDescent="0.35">
      <c r="A3" s="1">
        <v>41276</v>
      </c>
      <c r="B3">
        <v>4895</v>
      </c>
      <c r="C3">
        <v>2038</v>
      </c>
      <c r="D3">
        <v>1616</v>
      </c>
      <c r="E3">
        <v>0</v>
      </c>
      <c r="F3">
        <v>0</v>
      </c>
      <c r="G3">
        <v>1</v>
      </c>
      <c r="H3">
        <v>0</v>
      </c>
      <c r="I3">
        <v>5748.666666666667</v>
      </c>
      <c r="J3">
        <v>3944</v>
      </c>
      <c r="K3">
        <v>0</v>
      </c>
      <c r="L3">
        <f t="shared" ref="L3:L32" si="0">$X$2+SUMPRODUCT(D3:K3,$Y$2:$AF$2)</f>
        <v>5399.3873898003985</v>
      </c>
      <c r="M3">
        <f t="shared" ref="M3:M32" si="1">L3-B3</f>
        <v>504.38738980039852</v>
      </c>
      <c r="N3">
        <f t="shared" ref="N3:N32" si="2">ABS(M3)</f>
        <v>504.38738980039852</v>
      </c>
      <c r="O3" s="8">
        <f t="shared" ref="O3:O32" si="3">N3/B3</f>
        <v>0.10304134623092921</v>
      </c>
      <c r="P3" s="8">
        <f t="shared" ref="P3:P32" si="4">C3/B3</f>
        <v>0.4163432073544433</v>
      </c>
      <c r="Q3">
        <f t="shared" ref="Q3:Q32" si="5">IF(M3&lt;0,M3*-72,M3*18)</f>
        <v>9078.9730164071734</v>
      </c>
      <c r="R3">
        <v>36684</v>
      </c>
    </row>
    <row r="4" spans="1:32" x14ac:dyDescent="0.35">
      <c r="A4" s="1">
        <v>41277</v>
      </c>
      <c r="B4">
        <v>4230</v>
      </c>
      <c r="C4">
        <v>2421</v>
      </c>
      <c r="D4">
        <v>2038</v>
      </c>
      <c r="E4">
        <v>0</v>
      </c>
      <c r="F4">
        <v>0</v>
      </c>
      <c r="G4">
        <v>0</v>
      </c>
      <c r="H4">
        <v>1</v>
      </c>
      <c r="I4">
        <v>5214.333333333333</v>
      </c>
      <c r="J4">
        <v>5461</v>
      </c>
      <c r="K4">
        <v>0</v>
      </c>
      <c r="L4">
        <f t="shared" si="0"/>
        <v>5536.3012831696051</v>
      </c>
      <c r="M4">
        <f t="shared" si="1"/>
        <v>1306.3012831696051</v>
      </c>
      <c r="N4">
        <f t="shared" si="2"/>
        <v>1306.3012831696051</v>
      </c>
      <c r="O4" s="8">
        <f t="shared" si="3"/>
        <v>0.30881827025286174</v>
      </c>
      <c r="P4" s="8">
        <f t="shared" si="4"/>
        <v>0.57234042553191489</v>
      </c>
      <c r="Q4">
        <f t="shared" si="5"/>
        <v>23513.423097052892</v>
      </c>
      <c r="R4">
        <v>43578</v>
      </c>
    </row>
    <row r="5" spans="1:32" x14ac:dyDescent="0.35">
      <c r="A5" s="1">
        <v>41278</v>
      </c>
      <c r="B5">
        <v>5071</v>
      </c>
      <c r="C5">
        <v>1702</v>
      </c>
      <c r="D5">
        <v>2421</v>
      </c>
      <c r="E5">
        <v>1</v>
      </c>
      <c r="F5">
        <v>0</v>
      </c>
      <c r="G5">
        <v>0</v>
      </c>
      <c r="H5">
        <v>0</v>
      </c>
      <c r="I5">
        <v>4796.333333333333</v>
      </c>
      <c r="J5">
        <v>5391</v>
      </c>
      <c r="K5">
        <v>0</v>
      </c>
      <c r="L5">
        <f t="shared" si="0"/>
        <v>5486.2870229827167</v>
      </c>
      <c r="M5">
        <f t="shared" si="1"/>
        <v>415.28702298271673</v>
      </c>
      <c r="N5">
        <f t="shared" si="2"/>
        <v>415.28702298271673</v>
      </c>
      <c r="O5" s="8">
        <f t="shared" si="3"/>
        <v>8.1894502658788546E-2</v>
      </c>
      <c r="P5" s="8">
        <f t="shared" si="4"/>
        <v>0.33563399723920329</v>
      </c>
      <c r="Q5">
        <f t="shared" si="5"/>
        <v>7475.1664136889012</v>
      </c>
      <c r="R5">
        <v>30636</v>
      </c>
      <c r="X5" s="2"/>
    </row>
    <row r="6" spans="1:32" x14ac:dyDescent="0.35">
      <c r="A6" s="1">
        <v>41279</v>
      </c>
      <c r="B6">
        <v>6145</v>
      </c>
      <c r="C6">
        <v>1125</v>
      </c>
      <c r="D6">
        <v>1702</v>
      </c>
      <c r="E6">
        <v>1</v>
      </c>
      <c r="F6">
        <v>0</v>
      </c>
      <c r="G6">
        <v>0</v>
      </c>
      <c r="H6">
        <v>0</v>
      </c>
      <c r="I6">
        <v>4732</v>
      </c>
      <c r="J6">
        <v>6368</v>
      </c>
      <c r="K6">
        <v>0</v>
      </c>
      <c r="L6">
        <f t="shared" si="0"/>
        <v>5642.9655340628524</v>
      </c>
      <c r="M6">
        <f t="shared" si="1"/>
        <v>-502.03446593714762</v>
      </c>
      <c r="N6">
        <f t="shared" si="2"/>
        <v>502.03446593714762</v>
      </c>
      <c r="O6" s="8">
        <f t="shared" si="3"/>
        <v>8.1698041649657868E-2</v>
      </c>
      <c r="P6" s="8">
        <f t="shared" si="4"/>
        <v>0.18307567127746135</v>
      </c>
      <c r="Q6">
        <f t="shared" si="5"/>
        <v>36146.481547474628</v>
      </c>
      <c r="R6">
        <v>20250</v>
      </c>
      <c r="X6" s="48" t="s">
        <v>115</v>
      </c>
      <c r="Y6" s="22">
        <f>AVERAGE(O2:O32)</f>
        <v>0.15320355471212041</v>
      </c>
      <c r="Z6" s="20"/>
    </row>
    <row r="7" spans="1:32" x14ac:dyDescent="0.35">
      <c r="A7" s="1">
        <v>41280</v>
      </c>
      <c r="B7">
        <v>5558</v>
      </c>
      <c r="C7">
        <v>1753</v>
      </c>
      <c r="D7">
        <v>1125</v>
      </c>
      <c r="E7">
        <v>0</v>
      </c>
      <c r="F7">
        <v>1</v>
      </c>
      <c r="G7">
        <v>0</v>
      </c>
      <c r="H7">
        <v>0</v>
      </c>
      <c r="I7">
        <v>5148.666666666667</v>
      </c>
      <c r="J7">
        <v>6498</v>
      </c>
      <c r="K7">
        <v>0</v>
      </c>
      <c r="L7">
        <f t="shared" si="0"/>
        <v>4972.540405279904</v>
      </c>
      <c r="M7">
        <f t="shared" si="1"/>
        <v>-585.45959472009599</v>
      </c>
      <c r="N7">
        <f t="shared" si="2"/>
        <v>585.45959472009599</v>
      </c>
      <c r="O7" s="8">
        <f t="shared" si="3"/>
        <v>0.10533637904283844</v>
      </c>
      <c r="P7" s="8">
        <f t="shared" si="4"/>
        <v>0.31540122346167687</v>
      </c>
      <c r="Q7">
        <f t="shared" si="5"/>
        <v>42153.090819846911</v>
      </c>
      <c r="R7">
        <v>31554</v>
      </c>
      <c r="X7" s="21" t="s">
        <v>118</v>
      </c>
      <c r="Y7" s="20">
        <f>COUNTIF(M2:M32,"&gt;0")</f>
        <v>19</v>
      </c>
      <c r="Z7" s="20"/>
    </row>
    <row r="8" spans="1:32" x14ac:dyDescent="0.35">
      <c r="A8" s="1">
        <v>41281</v>
      </c>
      <c r="B8">
        <v>4506</v>
      </c>
      <c r="C8">
        <v>1492</v>
      </c>
      <c r="D8">
        <v>1753</v>
      </c>
      <c r="E8">
        <v>0</v>
      </c>
      <c r="F8">
        <v>0</v>
      </c>
      <c r="G8">
        <v>0</v>
      </c>
      <c r="H8">
        <v>0</v>
      </c>
      <c r="I8">
        <v>5591.333333333333</v>
      </c>
      <c r="J8">
        <v>5484</v>
      </c>
      <c r="K8">
        <v>0</v>
      </c>
      <c r="L8">
        <f t="shared" si="0"/>
        <v>5004.1954039118755</v>
      </c>
      <c r="M8">
        <f t="shared" si="1"/>
        <v>498.19540391187547</v>
      </c>
      <c r="N8">
        <f t="shared" si="2"/>
        <v>498.19540391187547</v>
      </c>
      <c r="O8" s="8">
        <f t="shared" si="3"/>
        <v>0.11056267286104648</v>
      </c>
      <c r="P8" s="8">
        <f t="shared" si="4"/>
        <v>0.33111407012871724</v>
      </c>
      <c r="Q8">
        <f t="shared" si="5"/>
        <v>8967.5172704137585</v>
      </c>
      <c r="R8">
        <v>26856</v>
      </c>
      <c r="X8" s="21" t="s">
        <v>119</v>
      </c>
      <c r="Y8" s="20">
        <f>COUNTIF(M2:M32,"&lt;0")</f>
        <v>12</v>
      </c>
      <c r="Z8" s="20"/>
    </row>
    <row r="9" spans="1:32" x14ac:dyDescent="0.35">
      <c r="A9" s="1">
        <v>41282</v>
      </c>
      <c r="B9">
        <v>4488</v>
      </c>
      <c r="C9">
        <v>1971</v>
      </c>
      <c r="D9">
        <v>1492</v>
      </c>
      <c r="E9">
        <v>0</v>
      </c>
      <c r="F9">
        <v>0</v>
      </c>
      <c r="G9">
        <v>0</v>
      </c>
      <c r="H9">
        <v>0</v>
      </c>
      <c r="I9">
        <v>5403</v>
      </c>
      <c r="J9">
        <v>5264</v>
      </c>
      <c r="K9">
        <v>0</v>
      </c>
      <c r="L9">
        <f t="shared" si="0"/>
        <v>4810.4734567168371</v>
      </c>
      <c r="M9">
        <f t="shared" si="1"/>
        <v>322.47345671683706</v>
      </c>
      <c r="N9">
        <f t="shared" si="2"/>
        <v>322.47345671683706</v>
      </c>
      <c r="O9" s="8">
        <f t="shared" si="3"/>
        <v>7.1852374491273852E-2</v>
      </c>
      <c r="P9" s="8">
        <f t="shared" si="4"/>
        <v>0.43917112299465239</v>
      </c>
      <c r="Q9">
        <f t="shared" si="5"/>
        <v>5804.5222209030671</v>
      </c>
      <c r="R9">
        <v>35478</v>
      </c>
      <c r="X9" s="48" t="s">
        <v>123</v>
      </c>
      <c r="Y9" s="20">
        <f>SUM(Q2:Q32)</f>
        <v>899318.81229766633</v>
      </c>
      <c r="Z9" s="20">
        <f>SUM(R2:R32)</f>
        <v>804240</v>
      </c>
    </row>
    <row r="10" spans="1:32" x14ac:dyDescent="0.35">
      <c r="A10" s="1">
        <v>41283</v>
      </c>
      <c r="B10">
        <v>4772</v>
      </c>
      <c r="C10">
        <v>1658</v>
      </c>
      <c r="D10">
        <v>1971</v>
      </c>
      <c r="E10">
        <v>0</v>
      </c>
      <c r="F10">
        <v>0</v>
      </c>
      <c r="G10">
        <v>1</v>
      </c>
      <c r="H10">
        <v>0</v>
      </c>
      <c r="I10">
        <v>4850.666666666667</v>
      </c>
      <c r="J10">
        <v>4895</v>
      </c>
      <c r="K10">
        <v>0</v>
      </c>
      <c r="L10">
        <f t="shared" si="0"/>
        <v>5207.4368387667355</v>
      </c>
      <c r="M10">
        <f t="shared" si="1"/>
        <v>435.43683876673549</v>
      </c>
      <c r="N10">
        <f t="shared" si="2"/>
        <v>435.43683876673549</v>
      </c>
      <c r="O10" s="8">
        <f t="shared" si="3"/>
        <v>9.1248289766709026E-2</v>
      </c>
      <c r="P10" s="8">
        <f t="shared" si="4"/>
        <v>0.34744341994970662</v>
      </c>
      <c r="Q10">
        <f t="shared" si="5"/>
        <v>7837.8630978012388</v>
      </c>
      <c r="R10">
        <v>29844</v>
      </c>
      <c r="X10" s="48" t="s">
        <v>126</v>
      </c>
      <c r="Y10" s="20"/>
      <c r="Z10" s="20"/>
    </row>
    <row r="11" spans="1:32" x14ac:dyDescent="0.35">
      <c r="A11" s="1">
        <v>41284</v>
      </c>
      <c r="B11">
        <v>4979</v>
      </c>
      <c r="C11">
        <v>1491</v>
      </c>
      <c r="D11">
        <v>1658</v>
      </c>
      <c r="E11">
        <v>0</v>
      </c>
      <c r="F11">
        <v>0</v>
      </c>
      <c r="G11">
        <v>0</v>
      </c>
      <c r="H11">
        <v>1</v>
      </c>
      <c r="I11">
        <v>4588.666666666667</v>
      </c>
      <c r="J11">
        <v>4230</v>
      </c>
      <c r="K11">
        <v>0</v>
      </c>
      <c r="L11">
        <f t="shared" si="0"/>
        <v>4807.4794690264052</v>
      </c>
      <c r="M11">
        <f t="shared" si="1"/>
        <v>-171.52053097359476</v>
      </c>
      <c r="N11">
        <f t="shared" si="2"/>
        <v>171.52053097359476</v>
      </c>
      <c r="O11" s="8">
        <f t="shared" si="3"/>
        <v>3.4448791117412079E-2</v>
      </c>
      <c r="P11" s="8">
        <f t="shared" si="4"/>
        <v>0.29945772243422375</v>
      </c>
      <c r="Q11">
        <f t="shared" si="5"/>
        <v>12349.478230098823</v>
      </c>
      <c r="R11">
        <v>26838</v>
      </c>
    </row>
    <row r="12" spans="1:32" x14ac:dyDescent="0.35">
      <c r="A12" s="1">
        <v>41285</v>
      </c>
      <c r="B12">
        <v>5192</v>
      </c>
      <c r="C12">
        <v>1062</v>
      </c>
      <c r="D12">
        <v>1491</v>
      </c>
      <c r="E12">
        <v>1</v>
      </c>
      <c r="F12">
        <v>0</v>
      </c>
      <c r="G12">
        <v>0</v>
      </c>
      <c r="H12">
        <v>0</v>
      </c>
      <c r="I12">
        <v>4746.333333333333</v>
      </c>
      <c r="J12">
        <v>5071</v>
      </c>
      <c r="K12">
        <v>0</v>
      </c>
      <c r="L12">
        <f t="shared" si="0"/>
        <v>5267.3671724247042</v>
      </c>
      <c r="M12">
        <f t="shared" si="1"/>
        <v>75.367172424704222</v>
      </c>
      <c r="N12">
        <f t="shared" si="2"/>
        <v>75.367172424704222</v>
      </c>
      <c r="O12" s="8">
        <f t="shared" si="3"/>
        <v>1.4516019342200351E-2</v>
      </c>
      <c r="P12" s="8">
        <f t="shared" si="4"/>
        <v>0.20454545454545456</v>
      </c>
      <c r="Q12">
        <f t="shared" si="5"/>
        <v>1356.609103644676</v>
      </c>
      <c r="R12">
        <v>19116</v>
      </c>
    </row>
    <row r="13" spans="1:32" x14ac:dyDescent="0.35">
      <c r="A13" s="1">
        <v>41286</v>
      </c>
      <c r="B13">
        <v>6065</v>
      </c>
      <c r="C13">
        <v>868</v>
      </c>
      <c r="D13">
        <v>1062</v>
      </c>
      <c r="E13">
        <v>1</v>
      </c>
      <c r="F13">
        <v>0</v>
      </c>
      <c r="G13">
        <v>0</v>
      </c>
      <c r="H13">
        <v>0</v>
      </c>
      <c r="I13">
        <v>4981</v>
      </c>
      <c r="J13">
        <v>6145</v>
      </c>
      <c r="K13">
        <v>0</v>
      </c>
      <c r="L13">
        <f t="shared" si="0"/>
        <v>5647.8266725503627</v>
      </c>
      <c r="M13">
        <f t="shared" si="1"/>
        <v>-417.17332744963733</v>
      </c>
      <c r="N13">
        <f t="shared" si="2"/>
        <v>417.17332744963733</v>
      </c>
      <c r="O13" s="8">
        <f t="shared" si="3"/>
        <v>6.8783730824342512E-2</v>
      </c>
      <c r="P13" s="8">
        <f t="shared" si="4"/>
        <v>0.14311624072547402</v>
      </c>
      <c r="Q13">
        <f t="shared" si="5"/>
        <v>30036.479576373888</v>
      </c>
      <c r="R13">
        <v>15624</v>
      </c>
    </row>
    <row r="14" spans="1:32" x14ac:dyDescent="0.35">
      <c r="A14" s="1">
        <v>41287</v>
      </c>
      <c r="B14">
        <v>4711</v>
      </c>
      <c r="C14">
        <v>1426</v>
      </c>
      <c r="D14">
        <v>868</v>
      </c>
      <c r="E14">
        <v>0</v>
      </c>
      <c r="F14">
        <v>1</v>
      </c>
      <c r="G14">
        <v>0</v>
      </c>
      <c r="H14">
        <v>0</v>
      </c>
      <c r="I14">
        <v>5412</v>
      </c>
      <c r="J14">
        <v>5558</v>
      </c>
      <c r="K14">
        <v>0</v>
      </c>
      <c r="L14">
        <f t="shared" si="0"/>
        <v>4828.3486848178873</v>
      </c>
      <c r="M14">
        <f t="shared" si="1"/>
        <v>117.34868481788726</v>
      </c>
      <c r="N14">
        <f t="shared" si="2"/>
        <v>117.34868481788726</v>
      </c>
      <c r="O14" s="8">
        <f t="shared" si="3"/>
        <v>2.490950643555238E-2</v>
      </c>
      <c r="P14" s="8">
        <f t="shared" si="4"/>
        <v>0.30269581829760134</v>
      </c>
      <c r="Q14">
        <f t="shared" si="5"/>
        <v>2112.2763267219707</v>
      </c>
      <c r="R14">
        <v>25668</v>
      </c>
    </row>
    <row r="15" spans="1:32" x14ac:dyDescent="0.35">
      <c r="A15" s="1">
        <v>41288</v>
      </c>
      <c r="B15">
        <v>4096</v>
      </c>
      <c r="C15">
        <v>1558</v>
      </c>
      <c r="D15">
        <v>1426</v>
      </c>
      <c r="E15">
        <v>0</v>
      </c>
      <c r="F15">
        <v>0</v>
      </c>
      <c r="G15">
        <v>0</v>
      </c>
      <c r="H15">
        <v>0</v>
      </c>
      <c r="I15">
        <v>5322.666666666667</v>
      </c>
      <c r="J15">
        <v>4506</v>
      </c>
      <c r="K15">
        <v>0</v>
      </c>
      <c r="L15">
        <f t="shared" si="0"/>
        <v>4548.3584512227862</v>
      </c>
      <c r="M15">
        <f t="shared" si="1"/>
        <v>452.35845122278624</v>
      </c>
      <c r="N15">
        <f t="shared" si="2"/>
        <v>452.35845122278624</v>
      </c>
      <c r="O15" s="8">
        <f t="shared" si="3"/>
        <v>0.11043907500556305</v>
      </c>
      <c r="P15" s="8">
        <f t="shared" si="4"/>
        <v>0.38037109375</v>
      </c>
      <c r="Q15">
        <f t="shared" si="5"/>
        <v>8142.4521220101524</v>
      </c>
      <c r="R15">
        <v>28044</v>
      </c>
    </row>
    <row r="16" spans="1:32" x14ac:dyDescent="0.35">
      <c r="A16" s="1">
        <v>41289</v>
      </c>
      <c r="B16">
        <v>4032</v>
      </c>
      <c r="C16">
        <v>2114</v>
      </c>
      <c r="D16">
        <v>1558</v>
      </c>
      <c r="E16">
        <v>0</v>
      </c>
      <c r="F16">
        <v>0</v>
      </c>
      <c r="G16">
        <v>0</v>
      </c>
      <c r="H16">
        <v>0</v>
      </c>
      <c r="I16">
        <v>4957.333333333333</v>
      </c>
      <c r="J16">
        <v>4488</v>
      </c>
      <c r="K16">
        <v>0</v>
      </c>
      <c r="L16">
        <f t="shared" si="0"/>
        <v>4356.4343157106896</v>
      </c>
      <c r="M16">
        <f t="shared" si="1"/>
        <v>324.43431571068959</v>
      </c>
      <c r="N16">
        <f t="shared" si="2"/>
        <v>324.43431571068959</v>
      </c>
      <c r="O16" s="8">
        <f t="shared" si="3"/>
        <v>8.0464860047294043E-2</v>
      </c>
      <c r="P16" s="8">
        <f t="shared" si="4"/>
        <v>0.52430555555555558</v>
      </c>
      <c r="Q16">
        <f t="shared" si="5"/>
        <v>5839.8176827924126</v>
      </c>
      <c r="R16">
        <v>38052</v>
      </c>
    </row>
    <row r="17" spans="1:18" x14ac:dyDescent="0.35">
      <c r="A17" s="1">
        <v>41290</v>
      </c>
      <c r="B17">
        <v>4776</v>
      </c>
      <c r="C17">
        <v>1578</v>
      </c>
      <c r="D17">
        <v>2114</v>
      </c>
      <c r="E17">
        <v>0</v>
      </c>
      <c r="F17">
        <v>0</v>
      </c>
      <c r="G17">
        <v>1</v>
      </c>
      <c r="H17">
        <v>0</v>
      </c>
      <c r="I17">
        <v>4279.666666666667</v>
      </c>
      <c r="J17">
        <v>4772</v>
      </c>
      <c r="K17">
        <v>0</v>
      </c>
      <c r="L17">
        <f t="shared" si="0"/>
        <v>4874.1423151157715</v>
      </c>
      <c r="M17">
        <f t="shared" si="1"/>
        <v>98.142315115771453</v>
      </c>
      <c r="N17">
        <f t="shared" si="2"/>
        <v>98.142315115771453</v>
      </c>
      <c r="O17" s="8">
        <f t="shared" si="3"/>
        <v>2.0549060953888493E-2</v>
      </c>
      <c r="P17" s="8">
        <f t="shared" si="4"/>
        <v>0.33040201005025127</v>
      </c>
      <c r="Q17">
        <f t="shared" si="5"/>
        <v>1766.5616720838862</v>
      </c>
      <c r="R17">
        <v>28404</v>
      </c>
    </row>
    <row r="18" spans="1:18" x14ac:dyDescent="0.35">
      <c r="A18" s="1">
        <v>41291</v>
      </c>
      <c r="B18">
        <v>2591</v>
      </c>
      <c r="C18">
        <v>3806</v>
      </c>
      <c r="D18">
        <v>1578</v>
      </c>
      <c r="E18">
        <v>0</v>
      </c>
      <c r="F18">
        <v>0</v>
      </c>
      <c r="G18">
        <v>0</v>
      </c>
      <c r="H18">
        <v>1</v>
      </c>
      <c r="I18">
        <v>4301.333333333333</v>
      </c>
      <c r="J18">
        <v>4979</v>
      </c>
      <c r="K18">
        <v>0</v>
      </c>
      <c r="L18">
        <f t="shared" si="0"/>
        <v>4848.2546224041416</v>
      </c>
      <c r="M18">
        <f t="shared" si="1"/>
        <v>2257.2546224041416</v>
      </c>
      <c r="N18">
        <f t="shared" si="2"/>
        <v>2257.2546224041416</v>
      </c>
      <c r="O18" s="8">
        <f t="shared" si="3"/>
        <v>0.87119051424320404</v>
      </c>
      <c r="P18" s="8">
        <f t="shared" si="4"/>
        <v>1.4689309147047471</v>
      </c>
      <c r="Q18">
        <f t="shared" si="5"/>
        <v>40630.583203274553</v>
      </c>
      <c r="R18">
        <v>68508</v>
      </c>
    </row>
    <row r="19" spans="1:18" x14ac:dyDescent="0.35">
      <c r="A19" s="1">
        <v>41292</v>
      </c>
      <c r="B19">
        <v>3065</v>
      </c>
      <c r="C19">
        <v>471</v>
      </c>
      <c r="D19">
        <v>3806</v>
      </c>
      <c r="E19">
        <v>1</v>
      </c>
      <c r="F19">
        <v>0</v>
      </c>
      <c r="G19">
        <v>0</v>
      </c>
      <c r="H19">
        <v>0</v>
      </c>
      <c r="I19">
        <v>3799.6666666666665</v>
      </c>
      <c r="J19">
        <v>5192</v>
      </c>
      <c r="K19">
        <v>0</v>
      </c>
      <c r="L19">
        <f t="shared" si="0"/>
        <v>5033.981591915187</v>
      </c>
      <c r="M19">
        <f t="shared" si="1"/>
        <v>1968.981591915187</v>
      </c>
      <c r="N19">
        <f t="shared" si="2"/>
        <v>1968.981591915187</v>
      </c>
      <c r="O19" s="8">
        <f t="shared" si="3"/>
        <v>0.64240834972763039</v>
      </c>
      <c r="P19" s="8">
        <f t="shared" si="4"/>
        <v>0.1536704730831974</v>
      </c>
      <c r="Q19">
        <f t="shared" si="5"/>
        <v>35441.668654473367</v>
      </c>
      <c r="R19">
        <v>8478</v>
      </c>
    </row>
    <row r="20" spans="1:18" x14ac:dyDescent="0.35">
      <c r="A20" s="1">
        <v>41293</v>
      </c>
      <c r="B20">
        <v>6468</v>
      </c>
      <c r="C20">
        <v>485</v>
      </c>
      <c r="D20">
        <v>471</v>
      </c>
      <c r="E20">
        <v>1</v>
      </c>
      <c r="F20">
        <v>0</v>
      </c>
      <c r="G20">
        <v>0</v>
      </c>
      <c r="H20">
        <v>0</v>
      </c>
      <c r="I20">
        <v>3477.3333333333335</v>
      </c>
      <c r="J20">
        <v>6065</v>
      </c>
      <c r="K20">
        <v>0</v>
      </c>
      <c r="L20">
        <f t="shared" si="0"/>
        <v>4731.2763033243364</v>
      </c>
      <c r="M20">
        <f t="shared" si="1"/>
        <v>-1736.7236966756636</v>
      </c>
      <c r="N20">
        <f t="shared" si="2"/>
        <v>1736.7236966756636</v>
      </c>
      <c r="O20" s="8">
        <f t="shared" si="3"/>
        <v>0.26851015718547677</v>
      </c>
      <c r="P20" s="8">
        <f t="shared" si="4"/>
        <v>7.4984539270253558E-2</v>
      </c>
      <c r="Q20">
        <f t="shared" si="5"/>
        <v>125044.10616064779</v>
      </c>
      <c r="R20">
        <v>8730</v>
      </c>
    </row>
    <row r="21" spans="1:18" x14ac:dyDescent="0.35">
      <c r="A21" s="1">
        <v>41294</v>
      </c>
      <c r="B21">
        <v>6335</v>
      </c>
      <c r="C21">
        <v>889</v>
      </c>
      <c r="D21">
        <v>485</v>
      </c>
      <c r="E21">
        <v>0</v>
      </c>
      <c r="F21">
        <v>1</v>
      </c>
      <c r="G21">
        <v>0</v>
      </c>
      <c r="H21">
        <v>0</v>
      </c>
      <c r="I21">
        <v>4041.3333333333335</v>
      </c>
      <c r="J21">
        <v>4711</v>
      </c>
      <c r="K21">
        <v>0</v>
      </c>
      <c r="L21">
        <f t="shared" si="0"/>
        <v>3795.016905549845</v>
      </c>
      <c r="M21">
        <f t="shared" si="1"/>
        <v>-2539.983094450155</v>
      </c>
      <c r="N21">
        <f t="shared" si="2"/>
        <v>2539.983094450155</v>
      </c>
      <c r="O21" s="8">
        <f t="shared" si="3"/>
        <v>0.40094445058408129</v>
      </c>
      <c r="P21" s="8">
        <f t="shared" si="4"/>
        <v>0.14033149171270717</v>
      </c>
      <c r="Q21">
        <f t="shared" si="5"/>
        <v>182878.78280041117</v>
      </c>
      <c r="R21">
        <v>16002</v>
      </c>
    </row>
    <row r="22" spans="1:18" x14ac:dyDescent="0.35">
      <c r="A22" s="1">
        <v>41295</v>
      </c>
      <c r="B22">
        <v>4824</v>
      </c>
      <c r="C22">
        <v>905</v>
      </c>
      <c r="D22">
        <v>889</v>
      </c>
      <c r="E22">
        <v>0</v>
      </c>
      <c r="F22">
        <v>0</v>
      </c>
      <c r="G22">
        <v>0</v>
      </c>
      <c r="H22">
        <v>0</v>
      </c>
      <c r="I22">
        <v>5289.333333333333</v>
      </c>
      <c r="J22">
        <v>4096</v>
      </c>
      <c r="K22">
        <v>0</v>
      </c>
      <c r="L22">
        <f t="shared" si="0"/>
        <v>4356.930191464503</v>
      </c>
      <c r="M22">
        <f t="shared" si="1"/>
        <v>-467.06980853549703</v>
      </c>
      <c r="N22">
        <f t="shared" si="2"/>
        <v>467.06980853549703</v>
      </c>
      <c r="O22" s="8">
        <f t="shared" si="3"/>
        <v>9.6822099613494403E-2</v>
      </c>
      <c r="P22" s="8">
        <f t="shared" si="4"/>
        <v>0.18760364842454394</v>
      </c>
      <c r="Q22">
        <f t="shared" si="5"/>
        <v>33629.026214555786</v>
      </c>
      <c r="R22">
        <v>16290</v>
      </c>
    </row>
    <row r="23" spans="1:18" x14ac:dyDescent="0.35">
      <c r="A23" s="1">
        <v>41296</v>
      </c>
      <c r="B23">
        <v>5042</v>
      </c>
      <c r="C23">
        <v>1249</v>
      </c>
      <c r="D23">
        <v>905</v>
      </c>
      <c r="E23">
        <v>0</v>
      </c>
      <c r="F23">
        <v>0</v>
      </c>
      <c r="G23">
        <v>0</v>
      </c>
      <c r="H23">
        <v>0</v>
      </c>
      <c r="I23">
        <v>5875.666666666667</v>
      </c>
      <c r="J23">
        <v>4032</v>
      </c>
      <c r="K23">
        <v>0</v>
      </c>
      <c r="L23">
        <f t="shared" si="0"/>
        <v>4664.257145856749</v>
      </c>
      <c r="M23">
        <f t="shared" si="1"/>
        <v>-377.74285414325095</v>
      </c>
      <c r="N23">
        <f t="shared" si="2"/>
        <v>377.74285414325095</v>
      </c>
      <c r="O23" s="8">
        <f t="shared" si="3"/>
        <v>7.4919249135908556E-2</v>
      </c>
      <c r="P23" s="8">
        <f t="shared" si="4"/>
        <v>0.24771915906386355</v>
      </c>
      <c r="Q23">
        <f t="shared" si="5"/>
        <v>27197.485498314069</v>
      </c>
      <c r="R23">
        <v>22482</v>
      </c>
    </row>
    <row r="24" spans="1:18" x14ac:dyDescent="0.35">
      <c r="A24" s="1">
        <v>41297</v>
      </c>
      <c r="B24">
        <v>5238</v>
      </c>
      <c r="C24">
        <v>1191</v>
      </c>
      <c r="D24">
        <v>1249</v>
      </c>
      <c r="E24">
        <v>0</v>
      </c>
      <c r="F24">
        <v>0</v>
      </c>
      <c r="G24">
        <v>1</v>
      </c>
      <c r="H24">
        <v>0</v>
      </c>
      <c r="I24">
        <v>5400.333333333333</v>
      </c>
      <c r="J24">
        <v>4776</v>
      </c>
      <c r="K24">
        <v>0</v>
      </c>
      <c r="L24">
        <f t="shared" si="0"/>
        <v>5397.957071749961</v>
      </c>
      <c r="M24">
        <f t="shared" si="1"/>
        <v>159.95707174996096</v>
      </c>
      <c r="N24">
        <f t="shared" si="2"/>
        <v>159.95707174996096</v>
      </c>
      <c r="O24" s="8">
        <f t="shared" si="3"/>
        <v>3.0537814385254096E-2</v>
      </c>
      <c r="P24" s="8">
        <f t="shared" si="4"/>
        <v>0.22737686139747995</v>
      </c>
      <c r="Q24">
        <f t="shared" si="5"/>
        <v>2879.2272914992973</v>
      </c>
      <c r="R24">
        <v>21438</v>
      </c>
    </row>
    <row r="25" spans="1:18" x14ac:dyDescent="0.35">
      <c r="A25" s="1">
        <v>41298</v>
      </c>
      <c r="B25">
        <v>5660</v>
      </c>
      <c r="C25">
        <v>825</v>
      </c>
      <c r="D25">
        <v>1191</v>
      </c>
      <c r="E25">
        <v>0</v>
      </c>
      <c r="F25">
        <v>0</v>
      </c>
      <c r="G25">
        <v>0</v>
      </c>
      <c r="H25">
        <v>1</v>
      </c>
      <c r="I25">
        <v>5034.666666666667</v>
      </c>
      <c r="J25">
        <v>2591</v>
      </c>
      <c r="K25">
        <v>0</v>
      </c>
      <c r="L25">
        <f t="shared" si="0"/>
        <v>4546.7299665580058</v>
      </c>
      <c r="M25">
        <f t="shared" si="1"/>
        <v>-1113.2700334419942</v>
      </c>
      <c r="N25">
        <f t="shared" si="2"/>
        <v>1113.2700334419942</v>
      </c>
      <c r="O25" s="8">
        <f t="shared" si="3"/>
        <v>0.19669081862932761</v>
      </c>
      <c r="P25" s="8">
        <f t="shared" si="4"/>
        <v>0.14575971731448764</v>
      </c>
      <c r="Q25">
        <f t="shared" si="5"/>
        <v>80155.442407823575</v>
      </c>
      <c r="R25">
        <v>14850</v>
      </c>
    </row>
    <row r="26" spans="1:18" x14ac:dyDescent="0.35">
      <c r="A26" s="1">
        <v>41299</v>
      </c>
      <c r="B26">
        <v>4786</v>
      </c>
      <c r="C26">
        <v>1202</v>
      </c>
      <c r="D26">
        <v>825</v>
      </c>
      <c r="E26">
        <v>1</v>
      </c>
      <c r="F26">
        <v>0</v>
      </c>
      <c r="G26">
        <v>0</v>
      </c>
      <c r="H26">
        <v>0</v>
      </c>
      <c r="I26">
        <v>5313.333333333333</v>
      </c>
      <c r="J26">
        <v>3065</v>
      </c>
      <c r="K26">
        <v>0</v>
      </c>
      <c r="L26">
        <f t="shared" si="0"/>
        <v>4949.4815138339654</v>
      </c>
      <c r="M26">
        <f t="shared" si="1"/>
        <v>163.48151383396544</v>
      </c>
      <c r="N26">
        <f t="shared" si="2"/>
        <v>163.48151383396544</v>
      </c>
      <c r="O26" s="8">
        <f t="shared" si="3"/>
        <v>3.4158277023394364E-2</v>
      </c>
      <c r="P26" s="8">
        <f t="shared" si="4"/>
        <v>0.25114918512327622</v>
      </c>
      <c r="Q26">
        <f t="shared" si="5"/>
        <v>2942.6672490113779</v>
      </c>
      <c r="R26">
        <v>21636</v>
      </c>
    </row>
    <row r="27" spans="1:18" x14ac:dyDescent="0.35">
      <c r="A27" s="1">
        <v>41300</v>
      </c>
      <c r="B27">
        <v>6425</v>
      </c>
      <c r="C27">
        <v>939</v>
      </c>
      <c r="D27">
        <v>1202</v>
      </c>
      <c r="E27">
        <v>1</v>
      </c>
      <c r="F27">
        <v>0</v>
      </c>
      <c r="G27">
        <v>0</v>
      </c>
      <c r="H27">
        <v>0</v>
      </c>
      <c r="I27">
        <v>5228</v>
      </c>
      <c r="J27">
        <v>6468</v>
      </c>
      <c r="K27">
        <v>0</v>
      </c>
      <c r="L27">
        <f t="shared" si="0"/>
        <v>5889.1791873005577</v>
      </c>
      <c r="M27">
        <f t="shared" si="1"/>
        <v>-535.82081269944229</v>
      </c>
      <c r="N27">
        <f t="shared" si="2"/>
        <v>535.82081269944229</v>
      </c>
      <c r="O27" s="8">
        <f t="shared" si="3"/>
        <v>8.339623543960191E-2</v>
      </c>
      <c r="P27" s="8">
        <f t="shared" si="4"/>
        <v>0.14614785992217899</v>
      </c>
      <c r="Q27">
        <f t="shared" si="5"/>
        <v>38579.098514359845</v>
      </c>
      <c r="R27">
        <v>16902</v>
      </c>
    </row>
    <row r="28" spans="1:18" x14ac:dyDescent="0.35">
      <c r="A28" s="1">
        <v>41301</v>
      </c>
      <c r="B28">
        <v>6093</v>
      </c>
      <c r="C28">
        <v>1083</v>
      </c>
      <c r="D28">
        <v>939</v>
      </c>
      <c r="E28">
        <v>0</v>
      </c>
      <c r="F28">
        <v>1</v>
      </c>
      <c r="G28">
        <v>0</v>
      </c>
      <c r="H28">
        <v>0</v>
      </c>
      <c r="I28">
        <v>5623.666666666667</v>
      </c>
      <c r="J28">
        <v>6335</v>
      </c>
      <c r="K28">
        <v>0</v>
      </c>
      <c r="L28">
        <f t="shared" si="0"/>
        <v>5168.7174257276865</v>
      </c>
      <c r="M28">
        <f t="shared" si="1"/>
        <v>-924.28257427231347</v>
      </c>
      <c r="N28">
        <f t="shared" si="2"/>
        <v>924.28257427231347</v>
      </c>
      <c r="O28" s="8">
        <f t="shared" si="3"/>
        <v>0.15169581064702339</v>
      </c>
      <c r="P28" s="8">
        <f t="shared" si="4"/>
        <v>0.1777449532250123</v>
      </c>
      <c r="Q28">
        <f t="shared" si="5"/>
        <v>66548.345347606577</v>
      </c>
      <c r="R28">
        <v>19494</v>
      </c>
    </row>
    <row r="29" spans="1:18" x14ac:dyDescent="0.35">
      <c r="A29" s="1">
        <v>41302</v>
      </c>
      <c r="B29">
        <v>4438</v>
      </c>
      <c r="C29">
        <v>1461</v>
      </c>
      <c r="D29">
        <v>1083</v>
      </c>
      <c r="E29">
        <v>0</v>
      </c>
      <c r="F29">
        <v>0</v>
      </c>
      <c r="G29">
        <v>0</v>
      </c>
      <c r="H29">
        <v>0</v>
      </c>
      <c r="I29">
        <v>5768</v>
      </c>
      <c r="J29">
        <v>4824</v>
      </c>
      <c r="K29">
        <v>0</v>
      </c>
      <c r="L29">
        <f t="shared" si="0"/>
        <v>4844.480737400695</v>
      </c>
      <c r="M29">
        <f t="shared" si="1"/>
        <v>406.48073740069503</v>
      </c>
      <c r="N29">
        <f t="shared" si="2"/>
        <v>406.48073740069503</v>
      </c>
      <c r="O29" s="8">
        <f t="shared" si="3"/>
        <v>9.1590972825753722E-2</v>
      </c>
      <c r="P29" s="8">
        <f t="shared" si="4"/>
        <v>0.32920234339792698</v>
      </c>
      <c r="Q29">
        <f t="shared" si="5"/>
        <v>7316.6532732125106</v>
      </c>
      <c r="R29">
        <v>26298</v>
      </c>
    </row>
    <row r="30" spans="1:18" x14ac:dyDescent="0.35">
      <c r="A30" s="1">
        <v>41303</v>
      </c>
      <c r="B30">
        <v>4741</v>
      </c>
      <c r="C30">
        <v>1356</v>
      </c>
      <c r="D30">
        <v>1461</v>
      </c>
      <c r="E30">
        <v>0</v>
      </c>
      <c r="F30">
        <v>0</v>
      </c>
      <c r="G30">
        <v>0</v>
      </c>
      <c r="H30">
        <v>0</v>
      </c>
      <c r="I30">
        <v>5652</v>
      </c>
      <c r="J30">
        <v>5042</v>
      </c>
      <c r="K30">
        <v>1</v>
      </c>
      <c r="L30">
        <f t="shared" si="0"/>
        <v>5139.9328055547003</v>
      </c>
      <c r="M30">
        <f t="shared" si="1"/>
        <v>398.93280555470028</v>
      </c>
      <c r="N30">
        <f t="shared" si="2"/>
        <v>398.93280555470028</v>
      </c>
      <c r="O30" s="8">
        <f t="shared" si="3"/>
        <v>8.4145286976313072E-2</v>
      </c>
      <c r="P30" s="8">
        <f t="shared" si="4"/>
        <v>0.286015608521409</v>
      </c>
      <c r="Q30">
        <f t="shared" si="5"/>
        <v>7180.790499984605</v>
      </c>
      <c r="R30">
        <v>24408</v>
      </c>
    </row>
    <row r="31" spans="1:18" x14ac:dyDescent="0.35">
      <c r="A31" s="1">
        <v>41304</v>
      </c>
      <c r="B31">
        <v>5080</v>
      </c>
      <c r="C31">
        <v>1083</v>
      </c>
      <c r="D31">
        <v>1356</v>
      </c>
      <c r="E31">
        <v>0</v>
      </c>
      <c r="F31">
        <v>0</v>
      </c>
      <c r="G31">
        <v>1</v>
      </c>
      <c r="H31">
        <v>0</v>
      </c>
      <c r="I31">
        <v>5090.666666666667</v>
      </c>
      <c r="J31">
        <v>5238</v>
      </c>
      <c r="K31">
        <v>1</v>
      </c>
      <c r="L31">
        <f t="shared" si="0"/>
        <v>5624.5252602446681</v>
      </c>
      <c r="M31">
        <f t="shared" si="1"/>
        <v>544.52526024466806</v>
      </c>
      <c r="N31">
        <f t="shared" si="2"/>
        <v>544.52526024466806</v>
      </c>
      <c r="O31" s="8">
        <f t="shared" si="3"/>
        <v>0.10719001185918663</v>
      </c>
      <c r="P31" s="8">
        <f t="shared" si="4"/>
        <v>0.21318897637795275</v>
      </c>
      <c r="Q31">
        <f t="shared" si="5"/>
        <v>9801.4546844040251</v>
      </c>
      <c r="R31">
        <v>19494</v>
      </c>
    </row>
    <row r="32" spans="1:18" x14ac:dyDescent="0.35">
      <c r="A32" s="1">
        <v>41305</v>
      </c>
      <c r="B32">
        <v>4340</v>
      </c>
      <c r="C32">
        <v>1862</v>
      </c>
      <c r="D32">
        <v>1083</v>
      </c>
      <c r="E32">
        <v>0</v>
      </c>
      <c r="F32">
        <v>0</v>
      </c>
      <c r="G32">
        <v>0</v>
      </c>
      <c r="H32">
        <v>1</v>
      </c>
      <c r="I32">
        <v>4753</v>
      </c>
      <c r="J32">
        <v>5660</v>
      </c>
      <c r="K32">
        <v>1</v>
      </c>
      <c r="L32">
        <f t="shared" si="0"/>
        <v>5489.1734495709998</v>
      </c>
      <c r="M32">
        <f t="shared" si="1"/>
        <v>1149.1734495709998</v>
      </c>
      <c r="N32">
        <f t="shared" si="2"/>
        <v>1149.1734495709998</v>
      </c>
      <c r="O32" s="8">
        <f t="shared" si="3"/>
        <v>0.26478650911774188</v>
      </c>
      <c r="P32" s="8">
        <f t="shared" si="4"/>
        <v>0.42903225806451611</v>
      </c>
      <c r="Q32">
        <f t="shared" si="5"/>
        <v>20685.122092277998</v>
      </c>
      <c r="R32">
        <v>33516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1BC51-05AB-4775-B1B5-A137DA6534F4}">
  <dimension ref="A1:AE360"/>
  <sheetViews>
    <sheetView topLeftCell="K1" workbookViewId="0">
      <selection activeCell="T9" sqref="T9:T17"/>
    </sheetView>
  </sheetViews>
  <sheetFormatPr defaultRowHeight="14.5" x14ac:dyDescent="0.35"/>
  <cols>
    <col min="1" max="1" width="10.453125" style="1" bestFit="1" customWidth="1"/>
    <col min="13" max="13" width="8.7265625" style="8"/>
    <col min="21" max="21" width="11.81640625" bestFit="1" customWidth="1"/>
  </cols>
  <sheetData>
    <row r="1" spans="1:30" ht="15" thickBot="1" x14ac:dyDescent="0.4">
      <c r="A1" s="1" t="s">
        <v>2</v>
      </c>
      <c r="B1" t="s">
        <v>133</v>
      </c>
      <c r="C1" t="s">
        <v>53</v>
      </c>
      <c r="D1" t="s">
        <v>54</v>
      </c>
      <c r="E1" t="s">
        <v>18</v>
      </c>
      <c r="F1" t="s">
        <v>19</v>
      </c>
      <c r="G1" t="s">
        <v>106</v>
      </c>
      <c r="H1" t="s">
        <v>21</v>
      </c>
      <c r="I1" t="s">
        <v>104</v>
      </c>
      <c r="J1" t="s">
        <v>99</v>
      </c>
      <c r="K1" t="s">
        <v>46</v>
      </c>
      <c r="L1" t="s">
        <v>100</v>
      </c>
      <c r="M1" s="8" t="s">
        <v>101</v>
      </c>
      <c r="N1" t="s">
        <v>4</v>
      </c>
      <c r="O1" t="s">
        <v>102</v>
      </c>
      <c r="P1" t="s">
        <v>108</v>
      </c>
      <c r="Q1" t="s">
        <v>127</v>
      </c>
      <c r="R1" t="s">
        <v>128</v>
      </c>
      <c r="W1" s="2" t="s">
        <v>32</v>
      </c>
      <c r="X1" s="2" t="s">
        <v>54</v>
      </c>
      <c r="Y1" s="2" t="s">
        <v>18</v>
      </c>
      <c r="Z1" s="2" t="s">
        <v>19</v>
      </c>
      <c r="AA1" s="2" t="s">
        <v>106</v>
      </c>
      <c r="AB1" s="2" t="s">
        <v>21</v>
      </c>
      <c r="AC1" s="3" t="s">
        <v>104</v>
      </c>
    </row>
    <row r="2" spans="1:30" ht="15" thickBot="1" x14ac:dyDescent="0.4">
      <c r="A2" s="1">
        <v>40916</v>
      </c>
      <c r="B2">
        <v>5214</v>
      </c>
      <c r="C2">
        <v>5281</v>
      </c>
      <c r="D2">
        <v>1</v>
      </c>
      <c r="E2">
        <v>0</v>
      </c>
      <c r="F2">
        <v>0</v>
      </c>
      <c r="G2">
        <v>4638</v>
      </c>
      <c r="H2">
        <v>5549</v>
      </c>
      <c r="I2">
        <v>0</v>
      </c>
      <c r="J2">
        <f>$W$2+SUMPRODUCT(D2:I2,$X$2:$AC$2)</f>
        <v>5721.8159370505664</v>
      </c>
      <c r="K2">
        <f>J2-B2</f>
        <v>507.81593705056639</v>
      </c>
      <c r="L2">
        <f>ABS(K2)</f>
        <v>507.81593705056639</v>
      </c>
      <c r="M2" s="8">
        <f>L2/B2</f>
        <v>9.7394694486107866E-2</v>
      </c>
      <c r="N2">
        <v>1141</v>
      </c>
      <c r="O2">
        <f>IF(K2&lt;0,K2*-72,K2*18)</f>
        <v>9140.686866910195</v>
      </c>
      <c r="P2">
        <f>N2*18</f>
        <v>20538</v>
      </c>
      <c r="Q2">
        <f>IF(K2&lt;0,K2*2,K2)</f>
        <v>507.81593705056639</v>
      </c>
      <c r="R2">
        <f>Q2^2</f>
        <v>257877.0259225448</v>
      </c>
      <c r="W2" s="2">
        <v>158.20685244694064</v>
      </c>
      <c r="X2" s="2">
        <v>950.54626135067622</v>
      </c>
      <c r="Y2" s="2">
        <v>792.1436736215876</v>
      </c>
      <c r="Z2" s="2">
        <v>783.00167625225924</v>
      </c>
      <c r="AA2" s="2">
        <v>0.67041123372819189</v>
      </c>
      <c r="AB2" s="2">
        <v>0.27098495606804746</v>
      </c>
      <c r="AC2" s="3">
        <v>273.89056207922073</v>
      </c>
    </row>
    <row r="3" spans="1:30" x14ac:dyDescent="0.35">
      <c r="A3" s="1">
        <v>40917</v>
      </c>
      <c r="B3">
        <v>4097</v>
      </c>
      <c r="C3">
        <v>5214</v>
      </c>
      <c r="D3">
        <v>0</v>
      </c>
      <c r="E3">
        <v>0</v>
      </c>
      <c r="F3">
        <v>0</v>
      </c>
      <c r="G3">
        <v>4905</v>
      </c>
      <c r="H3">
        <v>4285</v>
      </c>
      <c r="I3">
        <v>0</v>
      </c>
      <c r="J3">
        <f t="shared" ref="J3:J66" si="0">$W$2+SUMPRODUCT(D3:I3,$X$2:$AC$2)</f>
        <v>4607.7444906353048</v>
      </c>
      <c r="K3">
        <f t="shared" ref="K3:K66" si="1">J3-B3</f>
        <v>510.74449063530483</v>
      </c>
      <c r="L3">
        <f t="shared" ref="L3:L66" si="2">ABS(K3)</f>
        <v>510.74449063530483</v>
      </c>
      <c r="M3" s="8">
        <f t="shared" ref="M3:M66" si="3">L3/B3</f>
        <v>0.12466304384557111</v>
      </c>
      <c r="N3">
        <v>1054</v>
      </c>
      <c r="O3">
        <f t="shared" ref="O3:O66" si="4">IF(K3&lt;0,K3*-72,K3*18)</f>
        <v>9193.4008314354869</v>
      </c>
      <c r="P3">
        <f t="shared" ref="P3:P66" si="5">N3*18</f>
        <v>18972</v>
      </c>
      <c r="Q3">
        <f t="shared" ref="Q3:Q66" si="6">IF(K3&lt;0,K3*2,K3)</f>
        <v>510.74449063530483</v>
      </c>
      <c r="R3">
        <f t="shared" ref="R3:R66" si="7">Q3^2</f>
        <v>260859.93471431697</v>
      </c>
    </row>
    <row r="4" spans="1:30" ht="15" thickBot="1" x14ac:dyDescent="0.4">
      <c r="A4" s="1">
        <v>40918</v>
      </c>
      <c r="B4">
        <v>3757</v>
      </c>
      <c r="C4">
        <v>4097</v>
      </c>
      <c r="D4">
        <v>0</v>
      </c>
      <c r="E4">
        <v>0</v>
      </c>
      <c r="F4">
        <v>0</v>
      </c>
      <c r="G4">
        <v>4864</v>
      </c>
      <c r="H4">
        <v>3950</v>
      </c>
      <c r="I4">
        <v>0</v>
      </c>
      <c r="J4">
        <f t="shared" si="0"/>
        <v>4489.4776697696534</v>
      </c>
      <c r="K4">
        <f t="shared" si="1"/>
        <v>732.4776697696534</v>
      </c>
      <c r="L4">
        <f t="shared" si="2"/>
        <v>732.4776697696534</v>
      </c>
      <c r="M4" s="8">
        <f t="shared" si="3"/>
        <v>0.19496344683781033</v>
      </c>
      <c r="N4">
        <v>1583</v>
      </c>
      <c r="O4">
        <f t="shared" si="4"/>
        <v>13184.598055853761</v>
      </c>
      <c r="P4">
        <f t="shared" si="5"/>
        <v>28494</v>
      </c>
      <c r="Q4">
        <f t="shared" si="6"/>
        <v>732.4776697696534</v>
      </c>
      <c r="R4">
        <f t="shared" si="7"/>
        <v>536523.5367111814</v>
      </c>
      <c r="W4" s="2"/>
      <c r="X4" s="2"/>
      <c r="Y4" s="2"/>
      <c r="Z4" s="2"/>
      <c r="AA4" s="2"/>
      <c r="AB4" s="2"/>
      <c r="AC4" s="2"/>
      <c r="AD4" s="3"/>
    </row>
    <row r="5" spans="1:30" ht="15" thickBot="1" x14ac:dyDescent="0.4">
      <c r="A5" s="1">
        <v>40919</v>
      </c>
      <c r="B5">
        <v>4307</v>
      </c>
      <c r="C5">
        <v>3757</v>
      </c>
      <c r="D5">
        <v>0</v>
      </c>
      <c r="E5">
        <v>0</v>
      </c>
      <c r="F5">
        <v>0</v>
      </c>
      <c r="G5">
        <v>4356</v>
      </c>
      <c r="H5">
        <v>3996</v>
      </c>
      <c r="I5">
        <v>0</v>
      </c>
      <c r="J5">
        <f t="shared" si="0"/>
        <v>4161.3740710148622</v>
      </c>
      <c r="K5">
        <f t="shared" si="1"/>
        <v>-145.62592898513776</v>
      </c>
      <c r="L5">
        <f t="shared" si="2"/>
        <v>145.62592898513776</v>
      </c>
      <c r="M5" s="8">
        <f t="shared" si="3"/>
        <v>3.3811453212244665E-2</v>
      </c>
      <c r="N5">
        <v>1321</v>
      </c>
      <c r="O5">
        <f t="shared" si="4"/>
        <v>10485.066886929919</v>
      </c>
      <c r="P5">
        <f t="shared" si="5"/>
        <v>23778</v>
      </c>
      <c r="Q5">
        <f t="shared" si="6"/>
        <v>-291.25185797027552</v>
      </c>
      <c r="R5">
        <f t="shared" si="7"/>
        <v>84827.644771137551</v>
      </c>
      <c r="W5" s="2"/>
      <c r="X5" s="2"/>
      <c r="Y5" s="2"/>
      <c r="Z5" s="2"/>
      <c r="AA5" s="2"/>
      <c r="AB5" s="2"/>
      <c r="AC5" s="2"/>
      <c r="AD5" s="3"/>
    </row>
    <row r="6" spans="1:30" x14ac:dyDescent="0.35">
      <c r="A6" s="1">
        <v>40920</v>
      </c>
      <c r="B6">
        <v>4380</v>
      </c>
      <c r="C6">
        <v>4307</v>
      </c>
      <c r="D6">
        <v>0</v>
      </c>
      <c r="E6">
        <v>1</v>
      </c>
      <c r="F6">
        <v>0</v>
      </c>
      <c r="G6">
        <v>4053.6666666666665</v>
      </c>
      <c r="H6">
        <v>4413</v>
      </c>
      <c r="I6">
        <v>0</v>
      </c>
      <c r="J6">
        <f t="shared" si="0"/>
        <v>4863.8308083196689</v>
      </c>
      <c r="K6">
        <f t="shared" si="1"/>
        <v>483.8308083196689</v>
      </c>
      <c r="L6">
        <f t="shared" si="2"/>
        <v>483.8308083196689</v>
      </c>
      <c r="M6" s="8">
        <f t="shared" si="3"/>
        <v>0.11046365486750431</v>
      </c>
      <c r="N6">
        <v>1155</v>
      </c>
      <c r="O6">
        <f t="shared" si="4"/>
        <v>8708.9545497540403</v>
      </c>
      <c r="P6">
        <f t="shared" si="5"/>
        <v>20790</v>
      </c>
      <c r="Q6">
        <f t="shared" si="6"/>
        <v>483.8308083196689</v>
      </c>
      <c r="R6">
        <f t="shared" si="7"/>
        <v>234092.25107926418</v>
      </c>
      <c r="W6" t="s">
        <v>22</v>
      </c>
    </row>
    <row r="7" spans="1:30" ht="15" thickBot="1" x14ac:dyDescent="0.4">
      <c r="A7" s="1">
        <v>40921</v>
      </c>
      <c r="B7">
        <v>4075</v>
      </c>
      <c r="C7">
        <v>4380</v>
      </c>
      <c r="D7">
        <v>0</v>
      </c>
      <c r="E7">
        <v>0</v>
      </c>
      <c r="F7">
        <v>1</v>
      </c>
      <c r="G7">
        <v>4148</v>
      </c>
      <c r="H7">
        <v>4220</v>
      </c>
      <c r="I7">
        <v>0</v>
      </c>
      <c r="J7">
        <f t="shared" si="0"/>
        <v>4865.6308408108998</v>
      </c>
      <c r="K7">
        <f t="shared" si="1"/>
        <v>790.63084081089983</v>
      </c>
      <c r="L7">
        <f t="shared" si="2"/>
        <v>790.63084081089983</v>
      </c>
      <c r="M7" s="8">
        <f t="shared" si="3"/>
        <v>0.19401983823580363</v>
      </c>
      <c r="N7">
        <v>1876</v>
      </c>
      <c r="O7">
        <f t="shared" si="4"/>
        <v>14231.355134596197</v>
      </c>
      <c r="P7">
        <f t="shared" si="5"/>
        <v>33768</v>
      </c>
      <c r="Q7">
        <f t="shared" si="6"/>
        <v>790.63084081089983</v>
      </c>
      <c r="R7">
        <f t="shared" si="7"/>
        <v>625097.12644135044</v>
      </c>
    </row>
    <row r="8" spans="1:30" x14ac:dyDescent="0.35">
      <c r="A8" s="1">
        <v>40922</v>
      </c>
      <c r="B8">
        <v>4984</v>
      </c>
      <c r="C8">
        <v>4075</v>
      </c>
      <c r="D8">
        <v>1</v>
      </c>
      <c r="E8">
        <v>0</v>
      </c>
      <c r="F8">
        <v>0</v>
      </c>
      <c r="G8">
        <v>4254</v>
      </c>
      <c r="H8">
        <v>5281</v>
      </c>
      <c r="I8">
        <v>0</v>
      </c>
      <c r="J8">
        <f t="shared" si="0"/>
        <v>5391.7540550727035</v>
      </c>
      <c r="K8">
        <f t="shared" si="1"/>
        <v>407.75405507270352</v>
      </c>
      <c r="L8">
        <f t="shared" si="2"/>
        <v>407.75405507270352</v>
      </c>
      <c r="M8" s="8">
        <f t="shared" si="3"/>
        <v>8.1812611370927671E-2</v>
      </c>
      <c r="N8">
        <v>1360</v>
      </c>
      <c r="O8">
        <f t="shared" si="4"/>
        <v>7339.5729913086634</v>
      </c>
      <c r="P8">
        <f t="shared" si="5"/>
        <v>24480</v>
      </c>
      <c r="Q8">
        <f t="shared" si="6"/>
        <v>407.75405507270352</v>
      </c>
      <c r="R8">
        <f t="shared" si="7"/>
        <v>166263.36942823333</v>
      </c>
      <c r="W8" s="5" t="s">
        <v>23</v>
      </c>
      <c r="X8" s="5"/>
    </row>
    <row r="9" spans="1:30" x14ac:dyDescent="0.35">
      <c r="A9" s="1">
        <v>40923</v>
      </c>
      <c r="B9">
        <v>4625</v>
      </c>
      <c r="C9">
        <v>4984</v>
      </c>
      <c r="D9">
        <v>1</v>
      </c>
      <c r="E9">
        <v>0</v>
      </c>
      <c r="F9">
        <v>0</v>
      </c>
      <c r="G9">
        <v>4479.666666666667</v>
      </c>
      <c r="H9">
        <v>5214</v>
      </c>
      <c r="I9">
        <v>0</v>
      </c>
      <c r="J9">
        <f t="shared" si="0"/>
        <v>5524.8875314274728</v>
      </c>
      <c r="K9">
        <f t="shared" si="1"/>
        <v>899.88753142747282</v>
      </c>
      <c r="L9">
        <f t="shared" si="2"/>
        <v>899.88753142747282</v>
      </c>
      <c r="M9" s="8">
        <f t="shared" si="3"/>
        <v>0.19457027706539953</v>
      </c>
      <c r="N9">
        <v>1708</v>
      </c>
      <c r="O9">
        <f t="shared" si="4"/>
        <v>16197.975565694511</v>
      </c>
      <c r="P9">
        <f t="shared" si="5"/>
        <v>30744</v>
      </c>
      <c r="Q9">
        <f t="shared" si="6"/>
        <v>899.88753142747282</v>
      </c>
      <c r="R9">
        <f t="shared" si="7"/>
        <v>809797.5692186309</v>
      </c>
      <c r="T9" s="21" t="s">
        <v>47</v>
      </c>
      <c r="U9" s="22">
        <f>AVERAGE(M2:M360)</f>
        <v>0.14774177387006784</v>
      </c>
      <c r="W9" s="2" t="s">
        <v>24</v>
      </c>
      <c r="X9" s="2">
        <v>0.78140091780826826</v>
      </c>
    </row>
    <row r="10" spans="1:30" x14ac:dyDescent="0.35">
      <c r="A10" s="1">
        <v>40924</v>
      </c>
      <c r="B10">
        <v>3706</v>
      </c>
      <c r="C10">
        <v>4625</v>
      </c>
      <c r="D10">
        <v>0</v>
      </c>
      <c r="E10">
        <v>0</v>
      </c>
      <c r="F10">
        <v>0</v>
      </c>
      <c r="G10">
        <v>4561.333333333333</v>
      </c>
      <c r="H10">
        <v>4097</v>
      </c>
      <c r="I10">
        <v>0</v>
      </c>
      <c r="J10">
        <f t="shared" si="0"/>
        <v>4326.4013249032569</v>
      </c>
      <c r="K10">
        <f t="shared" si="1"/>
        <v>620.40132490325686</v>
      </c>
      <c r="L10">
        <f t="shared" si="2"/>
        <v>620.40132490325686</v>
      </c>
      <c r="M10" s="8">
        <f t="shared" si="3"/>
        <v>0.16740456689240607</v>
      </c>
      <c r="N10">
        <v>1589</v>
      </c>
      <c r="O10">
        <f t="shared" si="4"/>
        <v>11167.223848258624</v>
      </c>
      <c r="P10">
        <f t="shared" si="5"/>
        <v>28602</v>
      </c>
      <c r="Q10">
        <f t="shared" si="6"/>
        <v>620.40132490325686</v>
      </c>
      <c r="R10">
        <f t="shared" si="7"/>
        <v>384897.8039417165</v>
      </c>
      <c r="T10" s="21" t="s">
        <v>48</v>
      </c>
      <c r="U10" s="22">
        <f>MEDIAN(M2:M360)</f>
        <v>0.11756404123158953</v>
      </c>
      <c r="W10" s="2" t="s">
        <v>25</v>
      </c>
      <c r="X10" s="2">
        <v>0.61058739435160403</v>
      </c>
    </row>
    <row r="11" spans="1:30" x14ac:dyDescent="0.35">
      <c r="A11" s="1">
        <v>40925</v>
      </c>
      <c r="B11">
        <v>3782</v>
      </c>
      <c r="C11">
        <v>3706</v>
      </c>
      <c r="D11">
        <v>0</v>
      </c>
      <c r="E11">
        <v>0</v>
      </c>
      <c r="F11">
        <v>0</v>
      </c>
      <c r="G11">
        <v>4438.333333333333</v>
      </c>
      <c r="H11">
        <v>3757</v>
      </c>
      <c r="I11">
        <v>0</v>
      </c>
      <c r="J11">
        <f t="shared" si="0"/>
        <v>4151.8058580915531</v>
      </c>
      <c r="K11">
        <f t="shared" si="1"/>
        <v>369.80585809155309</v>
      </c>
      <c r="L11">
        <f t="shared" si="2"/>
        <v>369.80585809155309</v>
      </c>
      <c r="M11" s="8">
        <f t="shared" si="3"/>
        <v>9.7780501875080139E-2</v>
      </c>
      <c r="N11">
        <v>1485</v>
      </c>
      <c r="O11">
        <f t="shared" si="4"/>
        <v>6656.5054456479556</v>
      </c>
      <c r="P11">
        <f t="shared" si="5"/>
        <v>26730</v>
      </c>
      <c r="Q11">
        <f t="shared" si="6"/>
        <v>369.80585809155309</v>
      </c>
      <c r="R11">
        <f t="shared" si="7"/>
        <v>136756.37267882991</v>
      </c>
      <c r="T11" s="21" t="s">
        <v>107</v>
      </c>
      <c r="U11" s="20">
        <f>SUM(O2:O360)</f>
        <v>6697097.9116007397</v>
      </c>
      <c r="W11" s="2" t="s">
        <v>26</v>
      </c>
      <c r="X11" s="2">
        <v>0.60282133099109469</v>
      </c>
    </row>
    <row r="12" spans="1:30" x14ac:dyDescent="0.35">
      <c r="A12" s="1">
        <v>40926</v>
      </c>
      <c r="B12">
        <v>4263</v>
      </c>
      <c r="C12">
        <v>3782</v>
      </c>
      <c r="D12">
        <v>0</v>
      </c>
      <c r="E12">
        <v>0</v>
      </c>
      <c r="F12">
        <v>0</v>
      </c>
      <c r="G12">
        <v>4037.6666666666665</v>
      </c>
      <c r="H12">
        <v>4307</v>
      </c>
      <c r="I12">
        <v>0</v>
      </c>
      <c r="J12">
        <f t="shared" si="0"/>
        <v>4032.2361496152171</v>
      </c>
      <c r="K12">
        <f t="shared" si="1"/>
        <v>-230.76385038478293</v>
      </c>
      <c r="L12">
        <f t="shared" si="2"/>
        <v>230.76385038478293</v>
      </c>
      <c r="M12" s="8">
        <f t="shared" si="3"/>
        <v>5.413179694693477E-2</v>
      </c>
      <c r="N12">
        <v>1395</v>
      </c>
      <c r="O12">
        <f t="shared" si="4"/>
        <v>16614.997227704371</v>
      </c>
      <c r="P12">
        <f t="shared" si="5"/>
        <v>25110</v>
      </c>
      <c r="Q12">
        <f t="shared" si="6"/>
        <v>-461.52770076956585</v>
      </c>
      <c r="R12">
        <f t="shared" si="7"/>
        <v>213007.81857764191</v>
      </c>
      <c r="T12" s="21" t="s">
        <v>109</v>
      </c>
      <c r="U12" s="20">
        <f>SUM(P2:P360)</f>
        <v>7528536</v>
      </c>
      <c r="W12" s="2" t="s">
        <v>6</v>
      </c>
      <c r="X12" s="2">
        <v>745.57392930106028</v>
      </c>
    </row>
    <row r="13" spans="1:30" ht="15" thickBot="1" x14ac:dyDescent="0.4">
      <c r="A13" s="1">
        <v>40927</v>
      </c>
      <c r="B13">
        <v>3901</v>
      </c>
      <c r="C13">
        <v>4263</v>
      </c>
      <c r="D13">
        <v>0</v>
      </c>
      <c r="E13">
        <v>1</v>
      </c>
      <c r="F13">
        <v>0</v>
      </c>
      <c r="G13">
        <v>3917</v>
      </c>
      <c r="H13">
        <v>4380</v>
      </c>
      <c r="I13">
        <v>0</v>
      </c>
      <c r="J13">
        <f t="shared" si="0"/>
        <v>4763.2654361599034</v>
      </c>
      <c r="K13">
        <f t="shared" si="1"/>
        <v>862.2654361599034</v>
      </c>
      <c r="L13">
        <f t="shared" si="2"/>
        <v>862.2654361599034</v>
      </c>
      <c r="M13" s="8">
        <f t="shared" si="3"/>
        <v>0.22103702541909853</v>
      </c>
      <c r="N13">
        <v>1336</v>
      </c>
      <c r="O13">
        <f t="shared" si="4"/>
        <v>15520.777850878261</v>
      </c>
      <c r="P13">
        <f t="shared" si="5"/>
        <v>24048</v>
      </c>
      <c r="Q13">
        <f t="shared" si="6"/>
        <v>862.2654361599034</v>
      </c>
      <c r="R13">
        <f t="shared" si="7"/>
        <v>743501.68239602842</v>
      </c>
      <c r="T13" s="21" t="s">
        <v>120</v>
      </c>
      <c r="U13" s="20">
        <f>COUNTIF(K2:K360,"&gt;0")</f>
        <v>265</v>
      </c>
      <c r="W13" s="3" t="s">
        <v>27</v>
      </c>
      <c r="X13" s="3">
        <v>359</v>
      </c>
    </row>
    <row r="14" spans="1:30" x14ac:dyDescent="0.35">
      <c r="A14" s="1">
        <v>40928</v>
      </c>
      <c r="B14">
        <v>4376</v>
      </c>
      <c r="C14">
        <v>3901</v>
      </c>
      <c r="D14">
        <v>0</v>
      </c>
      <c r="E14">
        <v>0</v>
      </c>
      <c r="F14">
        <v>1</v>
      </c>
      <c r="G14">
        <v>3982</v>
      </c>
      <c r="H14">
        <v>4075</v>
      </c>
      <c r="I14">
        <v>0</v>
      </c>
      <c r="J14">
        <f t="shared" si="0"/>
        <v>4715.0497573821531</v>
      </c>
      <c r="K14">
        <f t="shared" si="1"/>
        <v>339.04975738215308</v>
      </c>
      <c r="L14">
        <f t="shared" si="2"/>
        <v>339.04975738215308</v>
      </c>
      <c r="M14" s="8">
        <f t="shared" si="3"/>
        <v>7.7479377829559659E-2</v>
      </c>
      <c r="N14">
        <v>1306</v>
      </c>
      <c r="O14">
        <f t="shared" si="4"/>
        <v>6102.8956328787554</v>
      </c>
      <c r="P14">
        <f t="shared" si="5"/>
        <v>23508</v>
      </c>
      <c r="Q14">
        <f t="shared" si="6"/>
        <v>339.04975738215308</v>
      </c>
      <c r="R14">
        <f t="shared" si="7"/>
        <v>114954.73798089687</v>
      </c>
      <c r="T14" s="21" t="s">
        <v>119</v>
      </c>
      <c r="U14" s="20">
        <f>COUNTIF(K2:K360,"&lt;0")</f>
        <v>94</v>
      </c>
    </row>
    <row r="15" spans="1:30" ht="15" thickBot="1" x14ac:dyDescent="0.4">
      <c r="A15" s="1">
        <v>40929</v>
      </c>
      <c r="B15">
        <v>5661</v>
      </c>
      <c r="C15">
        <v>4376</v>
      </c>
      <c r="D15">
        <v>1</v>
      </c>
      <c r="E15">
        <v>0</v>
      </c>
      <c r="F15">
        <v>0</v>
      </c>
      <c r="G15">
        <v>4180</v>
      </c>
      <c r="H15">
        <v>4984</v>
      </c>
      <c r="I15">
        <v>0</v>
      </c>
      <c r="J15">
        <f t="shared" si="0"/>
        <v>5261.661091824607</v>
      </c>
      <c r="K15">
        <f t="shared" si="1"/>
        <v>-399.33890817539304</v>
      </c>
      <c r="L15">
        <f t="shared" si="2"/>
        <v>399.33890817539304</v>
      </c>
      <c r="M15" s="8">
        <f t="shared" si="3"/>
        <v>7.0542114145096813E-2</v>
      </c>
      <c r="N15">
        <v>633</v>
      </c>
      <c r="O15">
        <f t="shared" si="4"/>
        <v>28752.401388628299</v>
      </c>
      <c r="P15">
        <f t="shared" si="5"/>
        <v>11394</v>
      </c>
      <c r="Q15">
        <f t="shared" si="6"/>
        <v>-798.67781635078609</v>
      </c>
      <c r="R15">
        <f t="shared" si="7"/>
        <v>637886.25433085999</v>
      </c>
      <c r="T15" s="21" t="s">
        <v>129</v>
      </c>
      <c r="U15" s="20"/>
      <c r="W15" t="s">
        <v>28</v>
      </c>
    </row>
    <row r="16" spans="1:30" x14ac:dyDescent="0.35">
      <c r="A16" s="1">
        <v>40930</v>
      </c>
      <c r="B16">
        <v>5299</v>
      </c>
      <c r="C16">
        <v>5661</v>
      </c>
      <c r="D16">
        <v>1</v>
      </c>
      <c r="E16">
        <v>0</v>
      </c>
      <c r="F16">
        <v>0</v>
      </c>
      <c r="G16">
        <v>4646</v>
      </c>
      <c r="H16">
        <v>4625</v>
      </c>
      <c r="I16">
        <v>0</v>
      </c>
      <c r="J16">
        <f t="shared" si="0"/>
        <v>5476.7891275135162</v>
      </c>
      <c r="K16">
        <f t="shared" si="1"/>
        <v>177.78912751351618</v>
      </c>
      <c r="L16">
        <f t="shared" si="2"/>
        <v>177.78912751351618</v>
      </c>
      <c r="M16" s="8">
        <f t="shared" si="3"/>
        <v>3.3551448860825853E-2</v>
      </c>
      <c r="N16">
        <v>1060</v>
      </c>
      <c r="O16">
        <f t="shared" si="4"/>
        <v>3200.2042952432912</v>
      </c>
      <c r="P16">
        <f t="shared" si="5"/>
        <v>19080</v>
      </c>
      <c r="Q16">
        <f t="shared" si="6"/>
        <v>177.78912751351618</v>
      </c>
      <c r="R16">
        <f t="shared" si="7"/>
        <v>31608.973862017316</v>
      </c>
      <c r="T16" s="21" t="s">
        <v>130</v>
      </c>
      <c r="U16" s="20"/>
      <c r="W16" s="4"/>
      <c r="X16" s="4" t="s">
        <v>33</v>
      </c>
      <c r="Y16" s="4" t="s">
        <v>34</v>
      </c>
      <c r="Z16" s="4" t="s">
        <v>35</v>
      </c>
      <c r="AA16" s="4" t="s">
        <v>36</v>
      </c>
      <c r="AB16" s="4" t="s">
        <v>37</v>
      </c>
    </row>
    <row r="17" spans="1:31" x14ac:dyDescent="0.35">
      <c r="A17" s="1">
        <v>40931</v>
      </c>
      <c r="B17">
        <v>3587</v>
      </c>
      <c r="C17">
        <v>5299</v>
      </c>
      <c r="D17">
        <v>0</v>
      </c>
      <c r="E17">
        <v>0</v>
      </c>
      <c r="F17">
        <v>0</v>
      </c>
      <c r="G17">
        <v>5112</v>
      </c>
      <c r="H17">
        <v>3706</v>
      </c>
      <c r="I17">
        <v>0</v>
      </c>
      <c r="J17">
        <f t="shared" si="0"/>
        <v>4589.6193264536414</v>
      </c>
      <c r="K17">
        <f t="shared" si="1"/>
        <v>1002.6193264536414</v>
      </c>
      <c r="L17">
        <f t="shared" si="2"/>
        <v>1002.6193264536414</v>
      </c>
      <c r="M17" s="8">
        <f t="shared" si="3"/>
        <v>0.2795147271964431</v>
      </c>
      <c r="N17">
        <v>1593</v>
      </c>
      <c r="O17">
        <f t="shared" si="4"/>
        <v>18047.147876165545</v>
      </c>
      <c r="P17">
        <f t="shared" si="5"/>
        <v>28674</v>
      </c>
      <c r="Q17">
        <f t="shared" si="6"/>
        <v>1002.6193264536414</v>
      </c>
      <c r="R17">
        <f t="shared" si="7"/>
        <v>1005245.5137783536</v>
      </c>
      <c r="T17" s="21" t="s">
        <v>103</v>
      </c>
      <c r="U17" s="20">
        <f>SUM(R2:R360)</f>
        <v>401468613.95969146</v>
      </c>
      <c r="W17" s="2" t="s">
        <v>29</v>
      </c>
      <c r="X17" s="2">
        <v>7</v>
      </c>
      <c r="Y17" s="2">
        <v>305933032.47886395</v>
      </c>
      <c r="Z17" s="2">
        <v>43704718.925551996</v>
      </c>
      <c r="AA17" s="2">
        <v>78.622510016652768</v>
      </c>
      <c r="AB17" s="2">
        <v>4.8432184356781215E-68</v>
      </c>
    </row>
    <row r="18" spans="1:31" x14ac:dyDescent="0.35">
      <c r="A18" s="1">
        <v>40932</v>
      </c>
      <c r="B18">
        <v>3742</v>
      </c>
      <c r="C18">
        <v>3587</v>
      </c>
      <c r="D18">
        <v>0</v>
      </c>
      <c r="E18">
        <v>0</v>
      </c>
      <c r="F18">
        <v>0</v>
      </c>
      <c r="G18">
        <v>4849</v>
      </c>
      <c r="H18">
        <v>3782</v>
      </c>
      <c r="I18">
        <v>0</v>
      </c>
      <c r="J18">
        <f t="shared" si="0"/>
        <v>4433.8960286442989</v>
      </c>
      <c r="K18">
        <f t="shared" si="1"/>
        <v>691.89602864429889</v>
      </c>
      <c r="L18">
        <f t="shared" si="2"/>
        <v>691.89602864429889</v>
      </c>
      <c r="M18" s="8">
        <f t="shared" si="3"/>
        <v>0.18490006110216431</v>
      </c>
      <c r="N18">
        <v>1361</v>
      </c>
      <c r="O18">
        <f t="shared" si="4"/>
        <v>12454.12851559738</v>
      </c>
      <c r="P18">
        <f t="shared" si="5"/>
        <v>24498</v>
      </c>
      <c r="Q18">
        <f t="shared" si="6"/>
        <v>691.89602864429889</v>
      </c>
      <c r="R18">
        <f t="shared" si="7"/>
        <v>478720.11445375247</v>
      </c>
      <c r="W18" s="2" t="s">
        <v>30</v>
      </c>
      <c r="X18" s="2">
        <v>351</v>
      </c>
      <c r="Y18" s="2">
        <v>195114049.9027513</v>
      </c>
      <c r="Z18" s="2">
        <v>555880.48405342246</v>
      </c>
      <c r="AA18" s="2"/>
      <c r="AB18" s="2"/>
    </row>
    <row r="19" spans="1:31" ht="15" thickBot="1" x14ac:dyDescent="0.4">
      <c r="A19" s="1">
        <v>40933</v>
      </c>
      <c r="B19">
        <v>3516</v>
      </c>
      <c r="C19">
        <v>3742</v>
      </c>
      <c r="D19">
        <v>0</v>
      </c>
      <c r="E19">
        <v>0</v>
      </c>
      <c r="F19">
        <v>0</v>
      </c>
      <c r="G19">
        <v>4209.333333333333</v>
      </c>
      <c r="H19">
        <v>4263</v>
      </c>
      <c r="I19">
        <v>0</v>
      </c>
      <c r="J19">
        <f t="shared" si="0"/>
        <v>4135.400073338229</v>
      </c>
      <c r="K19">
        <f t="shared" si="1"/>
        <v>619.40007333822905</v>
      </c>
      <c r="L19">
        <f t="shared" si="2"/>
        <v>619.40007333822905</v>
      </c>
      <c r="M19" s="8">
        <f t="shared" si="3"/>
        <v>0.1761661186968797</v>
      </c>
      <c r="N19">
        <v>1881</v>
      </c>
      <c r="O19">
        <f t="shared" si="4"/>
        <v>11149.201320088123</v>
      </c>
      <c r="P19">
        <f t="shared" si="5"/>
        <v>33858</v>
      </c>
      <c r="Q19">
        <f t="shared" si="6"/>
        <v>619.40007333822905</v>
      </c>
      <c r="R19">
        <f t="shared" si="7"/>
        <v>383656.45085140353</v>
      </c>
      <c r="W19" s="3" t="s">
        <v>31</v>
      </c>
      <c r="X19" s="3">
        <v>358</v>
      </c>
      <c r="Y19" s="3">
        <v>501047082.38161528</v>
      </c>
      <c r="Z19" s="3"/>
      <c r="AA19" s="3"/>
      <c r="AB19" s="3"/>
    </row>
    <row r="20" spans="1:31" ht="15" thickBot="1" x14ac:dyDescent="0.4">
      <c r="A20" s="1">
        <v>40934</v>
      </c>
      <c r="B20">
        <v>3657</v>
      </c>
      <c r="C20">
        <v>3516</v>
      </c>
      <c r="D20">
        <v>0</v>
      </c>
      <c r="E20">
        <v>1</v>
      </c>
      <c r="F20">
        <v>0</v>
      </c>
      <c r="G20">
        <v>3615</v>
      </c>
      <c r="H20">
        <v>3901</v>
      </c>
      <c r="I20">
        <v>0</v>
      </c>
      <c r="J20">
        <f t="shared" si="0"/>
        <v>4430.9994496173949</v>
      </c>
      <c r="K20">
        <f t="shared" si="1"/>
        <v>773.99944961739493</v>
      </c>
      <c r="L20">
        <f t="shared" si="2"/>
        <v>773.99944961739493</v>
      </c>
      <c r="M20" s="8">
        <f t="shared" si="3"/>
        <v>0.21164874203374212</v>
      </c>
      <c r="N20">
        <v>1534</v>
      </c>
      <c r="O20">
        <f t="shared" si="4"/>
        <v>13931.990093113109</v>
      </c>
      <c r="P20">
        <f t="shared" si="5"/>
        <v>27612</v>
      </c>
      <c r="Q20">
        <f t="shared" si="6"/>
        <v>773.99944961739493</v>
      </c>
      <c r="R20">
        <f t="shared" si="7"/>
        <v>599075.14800803026</v>
      </c>
    </row>
    <row r="21" spans="1:31" x14ac:dyDescent="0.35">
      <c r="A21" s="1">
        <v>40935</v>
      </c>
      <c r="B21">
        <v>4107</v>
      </c>
      <c r="C21">
        <v>3657</v>
      </c>
      <c r="D21">
        <v>0</v>
      </c>
      <c r="E21">
        <v>0</v>
      </c>
      <c r="F21">
        <v>1</v>
      </c>
      <c r="G21">
        <v>3638.3333333333335</v>
      </c>
      <c r="H21">
        <v>4376</v>
      </c>
      <c r="I21">
        <v>0</v>
      </c>
      <c r="J21">
        <f t="shared" si="0"/>
        <v>4566.21823516738</v>
      </c>
      <c r="K21">
        <f t="shared" si="1"/>
        <v>459.21823516738004</v>
      </c>
      <c r="L21">
        <f t="shared" si="2"/>
        <v>459.21823516738004</v>
      </c>
      <c r="M21" s="8">
        <f t="shared" si="3"/>
        <v>0.11181354642497687</v>
      </c>
      <c r="N21">
        <v>1444</v>
      </c>
      <c r="O21">
        <f t="shared" si="4"/>
        <v>8265.9282330128408</v>
      </c>
      <c r="P21">
        <f t="shared" si="5"/>
        <v>25992</v>
      </c>
      <c r="Q21">
        <f t="shared" si="6"/>
        <v>459.21823516738004</v>
      </c>
      <c r="R21">
        <f t="shared" si="7"/>
        <v>210881.38751024316</v>
      </c>
      <c r="W21" s="4"/>
      <c r="X21" s="4" t="s">
        <v>38</v>
      </c>
      <c r="Y21" s="4" t="s">
        <v>6</v>
      </c>
      <c r="Z21" s="4" t="s">
        <v>39</v>
      </c>
      <c r="AA21" s="4" t="s">
        <v>40</v>
      </c>
      <c r="AB21" s="4" t="s">
        <v>41</v>
      </c>
      <c r="AC21" s="4" t="s">
        <v>42</v>
      </c>
      <c r="AD21" s="4" t="s">
        <v>43</v>
      </c>
      <c r="AE21" s="4" t="s">
        <v>44</v>
      </c>
    </row>
    <row r="22" spans="1:31" x14ac:dyDescent="0.35">
      <c r="A22" s="1">
        <v>40936</v>
      </c>
      <c r="B22">
        <v>5166</v>
      </c>
      <c r="C22">
        <v>4107</v>
      </c>
      <c r="D22">
        <v>1</v>
      </c>
      <c r="E22">
        <v>0</v>
      </c>
      <c r="F22">
        <v>0</v>
      </c>
      <c r="G22">
        <v>3760</v>
      </c>
      <c r="H22">
        <v>5661</v>
      </c>
      <c r="I22">
        <v>0</v>
      </c>
      <c r="J22">
        <f t="shared" si="0"/>
        <v>5163.5451889168353</v>
      </c>
      <c r="K22">
        <f t="shared" si="1"/>
        <v>-2.4548110831647136</v>
      </c>
      <c r="L22">
        <f t="shared" si="2"/>
        <v>2.4548110831647136</v>
      </c>
      <c r="M22" s="8">
        <f t="shared" si="3"/>
        <v>4.7518604010157061E-4</v>
      </c>
      <c r="N22">
        <v>1173</v>
      </c>
      <c r="O22">
        <f t="shared" si="4"/>
        <v>176.74639798785938</v>
      </c>
      <c r="P22">
        <f t="shared" si="5"/>
        <v>21114</v>
      </c>
      <c r="Q22">
        <f t="shared" si="6"/>
        <v>-4.9096221663294273</v>
      </c>
      <c r="R22">
        <f t="shared" si="7"/>
        <v>24.104389816113258</v>
      </c>
      <c r="W22" s="2" t="s">
        <v>32</v>
      </c>
      <c r="X22" s="2">
        <v>164.39394397004241</v>
      </c>
      <c r="Y22" s="2">
        <v>224.5916674897621</v>
      </c>
      <c r="Z22" s="2">
        <v>0.73196813491549606</v>
      </c>
      <c r="AA22" s="2">
        <v>0.46467645340686903</v>
      </c>
      <c r="AB22" s="2">
        <v>-277.32072109127859</v>
      </c>
      <c r="AC22" s="2">
        <v>606.10860903136336</v>
      </c>
      <c r="AD22" s="2">
        <v>-277.32072109127859</v>
      </c>
      <c r="AE22" s="2">
        <v>606.10860903136336</v>
      </c>
    </row>
    <row r="23" spans="1:31" x14ac:dyDescent="0.35">
      <c r="A23" s="1">
        <v>40937</v>
      </c>
      <c r="B23">
        <v>5031</v>
      </c>
      <c r="C23">
        <v>5166</v>
      </c>
      <c r="D23">
        <v>1</v>
      </c>
      <c r="E23">
        <v>0</v>
      </c>
      <c r="F23">
        <v>0</v>
      </c>
      <c r="G23">
        <v>4310</v>
      </c>
      <c r="H23">
        <v>5299</v>
      </c>
      <c r="I23">
        <v>1</v>
      </c>
      <c r="J23">
        <f t="shared" si="0"/>
        <v>5708.0653754499281</v>
      </c>
      <c r="K23">
        <f t="shared" si="1"/>
        <v>677.06537544992807</v>
      </c>
      <c r="L23">
        <f t="shared" si="2"/>
        <v>677.06537544992807</v>
      </c>
      <c r="M23" s="8">
        <f t="shared" si="3"/>
        <v>0.1345786872291648</v>
      </c>
      <c r="N23">
        <v>1311</v>
      </c>
      <c r="O23">
        <f t="shared" si="4"/>
        <v>12187.176758098705</v>
      </c>
      <c r="P23">
        <f t="shared" si="5"/>
        <v>23598</v>
      </c>
      <c r="Q23">
        <f t="shared" si="6"/>
        <v>677.06537544992807</v>
      </c>
      <c r="R23">
        <f t="shared" si="7"/>
        <v>458417.52263315208</v>
      </c>
      <c r="W23" s="2" t="s">
        <v>53</v>
      </c>
      <c r="X23" s="2">
        <v>6.5405142701337252E-2</v>
      </c>
      <c r="Y23" s="2">
        <v>6.6007944605816535E-2</v>
      </c>
      <c r="Z23" s="2">
        <v>0.99086773708711773</v>
      </c>
      <c r="AA23" s="2">
        <v>0.3224327356479525</v>
      </c>
      <c r="AB23" s="2">
        <v>-6.4415689339431023E-2</v>
      </c>
      <c r="AC23" s="2">
        <v>0.19522597474210551</v>
      </c>
      <c r="AD23" s="2">
        <v>-6.4415689339431023E-2</v>
      </c>
      <c r="AE23" s="2">
        <v>0.19522597474210551</v>
      </c>
    </row>
    <row r="24" spans="1:31" x14ac:dyDescent="0.35">
      <c r="A24" s="1">
        <v>40938</v>
      </c>
      <c r="B24">
        <v>3241</v>
      </c>
      <c r="C24">
        <v>5031</v>
      </c>
      <c r="D24">
        <v>0</v>
      </c>
      <c r="E24">
        <v>0</v>
      </c>
      <c r="F24">
        <v>0</v>
      </c>
      <c r="G24">
        <v>4768</v>
      </c>
      <c r="H24">
        <v>3587</v>
      </c>
      <c r="I24">
        <v>1</v>
      </c>
      <c r="J24">
        <f t="shared" si="0"/>
        <v>4600.6412143582666</v>
      </c>
      <c r="K24">
        <f t="shared" si="1"/>
        <v>1359.6412143582666</v>
      </c>
      <c r="L24">
        <f t="shared" si="2"/>
        <v>1359.6412143582666</v>
      </c>
      <c r="M24" s="8">
        <f t="shared" si="3"/>
        <v>0.41951287082945588</v>
      </c>
      <c r="N24">
        <v>1942</v>
      </c>
      <c r="O24">
        <f t="shared" si="4"/>
        <v>24473.5418584488</v>
      </c>
      <c r="P24">
        <f t="shared" si="5"/>
        <v>34956</v>
      </c>
      <c r="Q24">
        <f t="shared" si="6"/>
        <v>1359.6412143582666</v>
      </c>
      <c r="R24">
        <f t="shared" si="7"/>
        <v>1848624.2317816217</v>
      </c>
      <c r="W24" s="2" t="s">
        <v>54</v>
      </c>
      <c r="X24" s="2">
        <v>909.18878868689421</v>
      </c>
      <c r="Y24" s="2">
        <v>122.31077537346071</v>
      </c>
      <c r="Z24" s="2">
        <v>7.4334316490987771</v>
      </c>
      <c r="AA24" s="2">
        <v>8.1610903109812803E-13</v>
      </c>
      <c r="AB24" s="2">
        <v>668.63461416507482</v>
      </c>
      <c r="AC24" s="2">
        <v>1149.7429632087137</v>
      </c>
      <c r="AD24" s="2">
        <v>668.63461416507482</v>
      </c>
      <c r="AE24" s="2">
        <v>1149.7429632087137</v>
      </c>
    </row>
    <row r="25" spans="1:31" x14ac:dyDescent="0.35">
      <c r="A25" s="1">
        <v>40939</v>
      </c>
      <c r="B25">
        <v>3794</v>
      </c>
      <c r="C25">
        <v>3241</v>
      </c>
      <c r="D25">
        <v>0</v>
      </c>
      <c r="E25">
        <v>0</v>
      </c>
      <c r="F25">
        <v>0</v>
      </c>
      <c r="G25">
        <v>4479.333333333333</v>
      </c>
      <c r="H25">
        <v>3742</v>
      </c>
      <c r="I25">
        <v>1</v>
      </c>
      <c r="J25">
        <f t="shared" si="0"/>
        <v>4449.1185064126084</v>
      </c>
      <c r="K25">
        <f t="shared" si="1"/>
        <v>655.11850641260844</v>
      </c>
      <c r="L25">
        <f t="shared" si="2"/>
        <v>655.11850641260844</v>
      </c>
      <c r="M25" s="8">
        <f t="shared" si="3"/>
        <v>0.17267224734122522</v>
      </c>
      <c r="N25">
        <v>1287</v>
      </c>
      <c r="O25">
        <f t="shared" si="4"/>
        <v>11792.133115426952</v>
      </c>
      <c r="P25">
        <f t="shared" si="5"/>
        <v>23166</v>
      </c>
      <c r="Q25">
        <f t="shared" si="6"/>
        <v>655.11850641260844</v>
      </c>
      <c r="R25">
        <f t="shared" si="7"/>
        <v>429180.25744428689</v>
      </c>
      <c r="W25" s="2" t="s">
        <v>18</v>
      </c>
      <c r="X25" s="2">
        <v>736.09286810096478</v>
      </c>
      <c r="Y25" s="2">
        <v>134.11462690966297</v>
      </c>
      <c r="Z25" s="2">
        <v>5.4885353302796922</v>
      </c>
      <c r="AA25" s="2">
        <v>7.7803374271966879E-8</v>
      </c>
      <c r="AB25" s="2">
        <v>472.32352096823445</v>
      </c>
      <c r="AC25" s="2">
        <v>999.86221523369511</v>
      </c>
      <c r="AD25" s="2">
        <v>472.32352096823445</v>
      </c>
      <c r="AE25" s="2">
        <v>999.86221523369511</v>
      </c>
    </row>
    <row r="26" spans="1:31" x14ac:dyDescent="0.35">
      <c r="A26" s="1">
        <v>40940</v>
      </c>
      <c r="B26">
        <v>3987</v>
      </c>
      <c r="C26">
        <v>3794</v>
      </c>
      <c r="D26">
        <v>0</v>
      </c>
      <c r="E26">
        <v>0</v>
      </c>
      <c r="F26">
        <v>0</v>
      </c>
      <c r="G26">
        <v>4022</v>
      </c>
      <c r="H26">
        <v>3516</v>
      </c>
      <c r="I26">
        <v>0</v>
      </c>
      <c r="J26">
        <f t="shared" si="0"/>
        <v>3807.3839400369834</v>
      </c>
      <c r="K26">
        <f t="shared" si="1"/>
        <v>-179.6160599630166</v>
      </c>
      <c r="L26">
        <f t="shared" si="2"/>
        <v>179.6160599630166</v>
      </c>
      <c r="M26" s="8">
        <f t="shared" si="3"/>
        <v>4.5050428884629193E-2</v>
      </c>
      <c r="N26">
        <v>949</v>
      </c>
      <c r="O26">
        <f t="shared" si="4"/>
        <v>12932.356317337195</v>
      </c>
      <c r="P26">
        <f t="shared" si="5"/>
        <v>17082</v>
      </c>
      <c r="Q26">
        <f t="shared" si="6"/>
        <v>-359.23211992603319</v>
      </c>
      <c r="R26">
        <f t="shared" si="7"/>
        <v>129047.71598655189</v>
      </c>
      <c r="W26" s="2" t="s">
        <v>19</v>
      </c>
      <c r="X26" s="2">
        <v>778.48277930934921</v>
      </c>
      <c r="Y26" s="2">
        <v>138.06907545601848</v>
      </c>
      <c r="Z26" s="2">
        <v>5.6383572986069046</v>
      </c>
      <c r="AA26" s="2">
        <v>3.5338396303227163E-8</v>
      </c>
      <c r="AB26" s="2">
        <v>506.93603805207823</v>
      </c>
      <c r="AC26" s="2">
        <v>1050.0295205666202</v>
      </c>
      <c r="AD26" s="2">
        <v>506.93603805207823</v>
      </c>
      <c r="AE26" s="2">
        <v>1050.0295205666202</v>
      </c>
    </row>
    <row r="27" spans="1:31" x14ac:dyDescent="0.35">
      <c r="A27" s="1">
        <v>40941</v>
      </c>
      <c r="B27">
        <v>3841</v>
      </c>
      <c r="C27">
        <v>3987</v>
      </c>
      <c r="D27">
        <v>0</v>
      </c>
      <c r="E27">
        <v>1</v>
      </c>
      <c r="F27">
        <v>0</v>
      </c>
      <c r="G27">
        <v>3674</v>
      </c>
      <c r="H27">
        <v>3657</v>
      </c>
      <c r="I27">
        <v>0</v>
      </c>
      <c r="J27">
        <f t="shared" si="0"/>
        <v>4404.433383126755</v>
      </c>
      <c r="K27">
        <f t="shared" si="1"/>
        <v>563.43338312675496</v>
      </c>
      <c r="L27">
        <f t="shared" si="2"/>
        <v>563.43338312675496</v>
      </c>
      <c r="M27" s="8">
        <f t="shared" si="3"/>
        <v>0.14668924319884274</v>
      </c>
      <c r="N27">
        <v>1223</v>
      </c>
      <c r="O27">
        <f t="shared" si="4"/>
        <v>10141.800896281589</v>
      </c>
      <c r="P27">
        <f t="shared" si="5"/>
        <v>22014</v>
      </c>
      <c r="Q27">
        <f t="shared" si="6"/>
        <v>563.43338312675496</v>
      </c>
      <c r="R27">
        <f t="shared" si="7"/>
        <v>317457.17722166062</v>
      </c>
      <c r="W27" s="2" t="s">
        <v>106</v>
      </c>
      <c r="X27" s="2">
        <v>0.52866238021063627</v>
      </c>
      <c r="Y27" s="2">
        <v>8.712664001172761E-2</v>
      </c>
      <c r="Z27" s="2">
        <v>6.0677466747194213</v>
      </c>
      <c r="AA27" s="2">
        <v>3.3613478951748213E-9</v>
      </c>
      <c r="AB27" s="2">
        <v>0.35730644772728681</v>
      </c>
      <c r="AC27" s="2">
        <v>0.70001831269398573</v>
      </c>
      <c r="AD27" s="2">
        <v>0.35730644772728681</v>
      </c>
      <c r="AE27" s="2">
        <v>0.70001831269398573</v>
      </c>
    </row>
    <row r="28" spans="1:31" x14ac:dyDescent="0.35">
      <c r="A28" s="1">
        <v>40942</v>
      </c>
      <c r="B28">
        <v>4489</v>
      </c>
      <c r="C28">
        <v>3841</v>
      </c>
      <c r="D28">
        <v>0</v>
      </c>
      <c r="E28">
        <v>0</v>
      </c>
      <c r="F28">
        <v>1</v>
      </c>
      <c r="G28">
        <v>3874</v>
      </c>
      <c r="H28">
        <v>4107</v>
      </c>
      <c r="I28">
        <v>0</v>
      </c>
      <c r="J28">
        <f t="shared" si="0"/>
        <v>4651.3168627336863</v>
      </c>
      <c r="K28">
        <f t="shared" si="1"/>
        <v>162.31686273368632</v>
      </c>
      <c r="L28">
        <f t="shared" si="2"/>
        <v>162.31686273368632</v>
      </c>
      <c r="M28" s="8">
        <f t="shared" si="3"/>
        <v>3.6158802123788442E-2</v>
      </c>
      <c r="N28">
        <v>988</v>
      </c>
      <c r="O28">
        <f t="shared" si="4"/>
        <v>2921.7035292063538</v>
      </c>
      <c r="P28">
        <f t="shared" si="5"/>
        <v>17784</v>
      </c>
      <c r="Q28">
        <f t="shared" si="6"/>
        <v>162.31686273368632</v>
      </c>
      <c r="R28">
        <f t="shared" si="7"/>
        <v>26346.763927706368</v>
      </c>
      <c r="W28" s="2" t="s">
        <v>21</v>
      </c>
      <c r="X28" s="2">
        <v>0.27014004166049871</v>
      </c>
      <c r="Y28" s="2">
        <v>4.6731709217394578E-2</v>
      </c>
      <c r="Z28" s="2">
        <v>5.7806582764566761</v>
      </c>
      <c r="AA28" s="2">
        <v>1.6445936168387728E-8</v>
      </c>
      <c r="AB28" s="2">
        <v>0.17823066000169138</v>
      </c>
      <c r="AC28" s="2">
        <v>0.36204942331930601</v>
      </c>
      <c r="AD28" s="2">
        <v>0.17823066000169138</v>
      </c>
      <c r="AE28" s="2">
        <v>0.36204942331930601</v>
      </c>
    </row>
    <row r="29" spans="1:31" ht="15" thickBot="1" x14ac:dyDescent="0.4">
      <c r="A29" s="1">
        <v>40943</v>
      </c>
      <c r="B29">
        <v>5628</v>
      </c>
      <c r="C29">
        <v>4489</v>
      </c>
      <c r="D29">
        <v>1</v>
      </c>
      <c r="E29">
        <v>0</v>
      </c>
      <c r="F29">
        <v>0</v>
      </c>
      <c r="G29">
        <v>4105.666666666667</v>
      </c>
      <c r="H29">
        <v>5166</v>
      </c>
      <c r="I29">
        <v>0</v>
      </c>
      <c r="J29">
        <f t="shared" si="0"/>
        <v>5261.1464521218631</v>
      </c>
      <c r="K29">
        <f t="shared" si="1"/>
        <v>-366.85354787813685</v>
      </c>
      <c r="L29">
        <f t="shared" si="2"/>
        <v>366.85354787813685</v>
      </c>
      <c r="M29" s="8">
        <f t="shared" si="3"/>
        <v>6.5183643901587929E-2</v>
      </c>
      <c r="N29">
        <v>946</v>
      </c>
      <c r="O29">
        <f t="shared" si="4"/>
        <v>26413.455447225853</v>
      </c>
      <c r="P29">
        <f t="shared" si="5"/>
        <v>17028</v>
      </c>
      <c r="Q29">
        <f t="shared" si="6"/>
        <v>-733.7070957562737</v>
      </c>
      <c r="R29">
        <f t="shared" si="7"/>
        <v>538326.10236310575</v>
      </c>
      <c r="W29" s="3" t="s">
        <v>104</v>
      </c>
      <c r="X29" s="3">
        <v>263.63168536534459</v>
      </c>
      <c r="Y29" s="3">
        <v>131.93847495103066</v>
      </c>
      <c r="Z29" s="3">
        <v>1.9981410688822365</v>
      </c>
      <c r="AA29" s="3">
        <v>4.6472491712273467E-2</v>
      </c>
      <c r="AB29" s="3">
        <v>4.1422754372018744</v>
      </c>
      <c r="AC29" s="3">
        <v>523.12109529348731</v>
      </c>
      <c r="AD29" s="3">
        <v>4.1422754372018744</v>
      </c>
      <c r="AE29" s="3">
        <v>523.12109529348731</v>
      </c>
    </row>
    <row r="30" spans="1:31" x14ac:dyDescent="0.35">
      <c r="A30" s="1">
        <v>40944</v>
      </c>
      <c r="B30">
        <v>4295</v>
      </c>
      <c r="C30">
        <v>5628</v>
      </c>
      <c r="D30">
        <v>1</v>
      </c>
      <c r="E30">
        <v>0</v>
      </c>
      <c r="F30">
        <v>0</v>
      </c>
      <c r="G30">
        <v>4652.666666666667</v>
      </c>
      <c r="H30">
        <v>5031</v>
      </c>
      <c r="I30">
        <v>0</v>
      </c>
      <c r="J30">
        <f t="shared" si="0"/>
        <v>5591.2784279019979</v>
      </c>
      <c r="K30">
        <f t="shared" si="1"/>
        <v>1296.2784279019979</v>
      </c>
      <c r="L30">
        <f t="shared" si="2"/>
        <v>1296.2784279019979</v>
      </c>
      <c r="M30" s="8">
        <f t="shared" si="3"/>
        <v>0.30181104258486563</v>
      </c>
      <c r="N30">
        <v>1698</v>
      </c>
      <c r="O30">
        <f t="shared" si="4"/>
        <v>23333.011702235963</v>
      </c>
      <c r="P30">
        <f t="shared" si="5"/>
        <v>30564</v>
      </c>
      <c r="Q30">
        <f t="shared" si="6"/>
        <v>1296.2784279019979</v>
      </c>
      <c r="R30">
        <f t="shared" si="7"/>
        <v>1680337.7626440753</v>
      </c>
    </row>
    <row r="31" spans="1:31" x14ac:dyDescent="0.35">
      <c r="A31" s="1">
        <v>40945</v>
      </c>
      <c r="B31">
        <v>3259</v>
      </c>
      <c r="C31">
        <v>4295</v>
      </c>
      <c r="D31">
        <v>0</v>
      </c>
      <c r="E31">
        <v>0</v>
      </c>
      <c r="F31">
        <v>0</v>
      </c>
      <c r="G31">
        <v>4804</v>
      </c>
      <c r="H31">
        <v>3241</v>
      </c>
      <c r="I31">
        <v>0</v>
      </c>
      <c r="J31">
        <f t="shared" si="0"/>
        <v>4257.1246618937166</v>
      </c>
      <c r="K31">
        <f t="shared" si="1"/>
        <v>998.12466189371662</v>
      </c>
      <c r="L31">
        <f t="shared" si="2"/>
        <v>998.12466189371662</v>
      </c>
      <c r="M31" s="8">
        <f t="shared" si="3"/>
        <v>0.3062671561502659</v>
      </c>
      <c r="N31">
        <v>1738</v>
      </c>
      <c r="O31">
        <f t="shared" si="4"/>
        <v>17966.243914086899</v>
      </c>
      <c r="P31">
        <f t="shared" si="5"/>
        <v>31284</v>
      </c>
      <c r="Q31">
        <f t="shared" si="6"/>
        <v>998.12466189371662</v>
      </c>
      <c r="R31">
        <f t="shared" si="7"/>
        <v>996252.84068044613</v>
      </c>
      <c r="W31" t="s">
        <v>22</v>
      </c>
    </row>
    <row r="32" spans="1:31" ht="15" thickBot="1" x14ac:dyDescent="0.4">
      <c r="A32" s="1">
        <v>40946</v>
      </c>
      <c r="B32">
        <v>3582</v>
      </c>
      <c r="C32">
        <v>3259</v>
      </c>
      <c r="D32">
        <v>0</v>
      </c>
      <c r="E32">
        <v>0</v>
      </c>
      <c r="F32">
        <v>0</v>
      </c>
      <c r="G32">
        <v>4394</v>
      </c>
      <c r="H32">
        <v>3794</v>
      </c>
      <c r="I32">
        <v>0</v>
      </c>
      <c r="J32">
        <f t="shared" si="0"/>
        <v>4132.1107367707873</v>
      </c>
      <c r="K32">
        <f t="shared" si="1"/>
        <v>550.1107367707873</v>
      </c>
      <c r="L32">
        <f t="shared" si="2"/>
        <v>550.1107367707873</v>
      </c>
      <c r="M32" s="8">
        <f t="shared" si="3"/>
        <v>0.15357642009234709</v>
      </c>
      <c r="N32">
        <v>1186</v>
      </c>
      <c r="O32">
        <f t="shared" si="4"/>
        <v>9901.9932618741714</v>
      </c>
      <c r="P32">
        <f t="shared" si="5"/>
        <v>21348</v>
      </c>
      <c r="Q32">
        <f t="shared" si="6"/>
        <v>550.1107367707873</v>
      </c>
      <c r="R32">
        <f t="shared" si="7"/>
        <v>302621.82271049841</v>
      </c>
    </row>
    <row r="33" spans="1:31" x14ac:dyDescent="0.35">
      <c r="A33" s="1">
        <v>40947</v>
      </c>
      <c r="B33">
        <v>3878</v>
      </c>
      <c r="C33">
        <v>3582</v>
      </c>
      <c r="D33">
        <v>0</v>
      </c>
      <c r="E33">
        <v>0</v>
      </c>
      <c r="F33">
        <v>0</v>
      </c>
      <c r="G33">
        <v>3712</v>
      </c>
      <c r="H33">
        <v>3987</v>
      </c>
      <c r="I33">
        <v>0</v>
      </c>
      <c r="J33">
        <f t="shared" si="0"/>
        <v>3727.1903718892941</v>
      </c>
      <c r="K33">
        <f t="shared" si="1"/>
        <v>-150.80962811070594</v>
      </c>
      <c r="L33">
        <f t="shared" si="2"/>
        <v>150.80962811070594</v>
      </c>
      <c r="M33" s="8">
        <f t="shared" si="3"/>
        <v>3.8888506475169143E-2</v>
      </c>
      <c r="N33">
        <v>1060</v>
      </c>
      <c r="O33">
        <f t="shared" si="4"/>
        <v>10858.293223970828</v>
      </c>
      <c r="P33">
        <f t="shared" si="5"/>
        <v>19080</v>
      </c>
      <c r="Q33">
        <f t="shared" si="6"/>
        <v>-301.61925622141189</v>
      </c>
      <c r="R33">
        <f t="shared" si="7"/>
        <v>90974.17572355771</v>
      </c>
      <c r="W33" s="5" t="s">
        <v>23</v>
      </c>
      <c r="X33" s="5"/>
    </row>
    <row r="34" spans="1:31" x14ac:dyDescent="0.35">
      <c r="A34" s="1">
        <v>40948</v>
      </c>
      <c r="B34">
        <v>4423</v>
      </c>
      <c r="C34">
        <v>3878</v>
      </c>
      <c r="D34">
        <v>0</v>
      </c>
      <c r="E34">
        <v>1</v>
      </c>
      <c r="F34">
        <v>0</v>
      </c>
      <c r="G34">
        <v>3573</v>
      </c>
      <c r="H34">
        <v>3841</v>
      </c>
      <c r="I34">
        <v>0</v>
      </c>
      <c r="J34">
        <f t="shared" si="0"/>
        <v>4386.5830804367279</v>
      </c>
      <c r="K34">
        <f t="shared" si="1"/>
        <v>-36.416919563272131</v>
      </c>
      <c r="L34">
        <f t="shared" si="2"/>
        <v>36.416919563272131</v>
      </c>
      <c r="M34" s="8">
        <f t="shared" si="3"/>
        <v>8.2335337018476437E-3</v>
      </c>
      <c r="N34">
        <v>570</v>
      </c>
      <c r="O34">
        <f t="shared" si="4"/>
        <v>2622.0182085555934</v>
      </c>
      <c r="P34">
        <f t="shared" si="5"/>
        <v>10260</v>
      </c>
      <c r="Q34">
        <f t="shared" si="6"/>
        <v>-72.833839126544262</v>
      </c>
      <c r="R34">
        <f t="shared" si="7"/>
        <v>5304.7681219113301</v>
      </c>
      <c r="W34" s="2" t="s">
        <v>24</v>
      </c>
      <c r="X34" s="2">
        <v>0.78070361056912041</v>
      </c>
    </row>
    <row r="35" spans="1:31" x14ac:dyDescent="0.35">
      <c r="A35" s="1">
        <v>40949</v>
      </c>
      <c r="B35">
        <v>4431</v>
      </c>
      <c r="C35">
        <v>4423</v>
      </c>
      <c r="D35">
        <v>0</v>
      </c>
      <c r="E35">
        <v>0</v>
      </c>
      <c r="F35">
        <v>1</v>
      </c>
      <c r="G35">
        <v>3961</v>
      </c>
      <c r="H35">
        <v>4489</v>
      </c>
      <c r="I35">
        <v>0</v>
      </c>
      <c r="J35">
        <f t="shared" si="0"/>
        <v>4813.1588932860332</v>
      </c>
      <c r="K35">
        <f t="shared" si="1"/>
        <v>382.15889328603316</v>
      </c>
      <c r="L35">
        <f t="shared" si="2"/>
        <v>382.15889328603316</v>
      </c>
      <c r="M35" s="8">
        <f t="shared" si="3"/>
        <v>8.6246647096825363E-2</v>
      </c>
      <c r="N35">
        <v>929</v>
      </c>
      <c r="O35">
        <f t="shared" si="4"/>
        <v>6878.8600791485969</v>
      </c>
      <c r="P35">
        <f t="shared" si="5"/>
        <v>16722</v>
      </c>
      <c r="Q35">
        <f t="shared" si="6"/>
        <v>382.15889328603316</v>
      </c>
      <c r="R35">
        <f t="shared" si="7"/>
        <v>146045.41971760569</v>
      </c>
      <c r="W35" s="2" t="s">
        <v>25</v>
      </c>
      <c r="X35" s="2">
        <v>0.6094981275556608</v>
      </c>
    </row>
    <row r="36" spans="1:31" x14ac:dyDescent="0.35">
      <c r="A36" s="1">
        <v>40950</v>
      </c>
      <c r="B36">
        <v>5229</v>
      </c>
      <c r="C36">
        <v>4431</v>
      </c>
      <c r="D36">
        <v>1</v>
      </c>
      <c r="E36">
        <v>0</v>
      </c>
      <c r="F36">
        <v>0</v>
      </c>
      <c r="G36">
        <v>4244</v>
      </c>
      <c r="H36">
        <v>5628</v>
      </c>
      <c r="I36">
        <v>0</v>
      </c>
      <c r="J36">
        <f t="shared" si="0"/>
        <v>5479.0817224910343</v>
      </c>
      <c r="K36">
        <f t="shared" si="1"/>
        <v>250.08172249103427</v>
      </c>
      <c r="L36">
        <f t="shared" si="2"/>
        <v>250.08172249103427</v>
      </c>
      <c r="M36" s="8">
        <f t="shared" si="3"/>
        <v>4.7825917477726958E-2</v>
      </c>
      <c r="N36">
        <v>1130</v>
      </c>
      <c r="O36">
        <f t="shared" si="4"/>
        <v>4501.4710048386169</v>
      </c>
      <c r="P36">
        <f t="shared" si="5"/>
        <v>20340</v>
      </c>
      <c r="Q36">
        <f t="shared" si="6"/>
        <v>250.08172249103427</v>
      </c>
      <c r="R36">
        <f t="shared" si="7"/>
        <v>62540.867924082675</v>
      </c>
      <c r="W36" s="2" t="s">
        <v>26</v>
      </c>
      <c r="X36" s="2">
        <v>0.6028418456389959</v>
      </c>
    </row>
    <row r="37" spans="1:31" x14ac:dyDescent="0.35">
      <c r="A37" s="1">
        <v>40951</v>
      </c>
      <c r="B37">
        <v>5357</v>
      </c>
      <c r="C37">
        <v>5229</v>
      </c>
      <c r="D37">
        <v>1</v>
      </c>
      <c r="E37">
        <v>0</v>
      </c>
      <c r="F37">
        <v>0</v>
      </c>
      <c r="G37">
        <v>4694.333333333333</v>
      </c>
      <c r="H37">
        <v>4295</v>
      </c>
      <c r="I37">
        <v>0</v>
      </c>
      <c r="J37">
        <f t="shared" si="0"/>
        <v>5419.7673016412564</v>
      </c>
      <c r="K37">
        <f t="shared" si="1"/>
        <v>62.767301641256381</v>
      </c>
      <c r="L37">
        <f t="shared" si="2"/>
        <v>62.767301641256381</v>
      </c>
      <c r="M37" s="8">
        <f t="shared" si="3"/>
        <v>1.1716875423045805E-2</v>
      </c>
      <c r="N37">
        <v>831</v>
      </c>
      <c r="O37">
        <f t="shared" si="4"/>
        <v>1129.8114295426149</v>
      </c>
      <c r="P37">
        <f t="shared" si="5"/>
        <v>14958</v>
      </c>
      <c r="Q37">
        <f t="shared" si="6"/>
        <v>62.767301641256381</v>
      </c>
      <c r="R37">
        <f t="shared" si="7"/>
        <v>3939.734155324466</v>
      </c>
      <c r="W37" s="2" t="s">
        <v>6</v>
      </c>
      <c r="X37" s="2">
        <v>745.55467425875179</v>
      </c>
    </row>
    <row r="38" spans="1:31" ht="15" thickBot="1" x14ac:dyDescent="0.4">
      <c r="A38" s="1">
        <v>40952</v>
      </c>
      <c r="B38">
        <v>4260</v>
      </c>
      <c r="C38">
        <v>5357</v>
      </c>
      <c r="D38">
        <v>0</v>
      </c>
      <c r="E38">
        <v>0</v>
      </c>
      <c r="F38">
        <v>0</v>
      </c>
      <c r="G38">
        <v>5005.666666666667</v>
      </c>
      <c r="H38">
        <v>3259</v>
      </c>
      <c r="I38">
        <v>0</v>
      </c>
      <c r="J38">
        <f t="shared" si="0"/>
        <v>4397.2019899047928</v>
      </c>
      <c r="K38">
        <f t="shared" si="1"/>
        <v>137.20198990479275</v>
      </c>
      <c r="L38">
        <f t="shared" si="2"/>
        <v>137.20198990479275</v>
      </c>
      <c r="M38" s="8">
        <f t="shared" si="3"/>
        <v>3.2207039883754167E-2</v>
      </c>
      <c r="N38">
        <v>1527</v>
      </c>
      <c r="O38">
        <f t="shared" si="4"/>
        <v>2469.6358182862696</v>
      </c>
      <c r="P38">
        <f t="shared" si="5"/>
        <v>27486</v>
      </c>
      <c r="Q38">
        <f t="shared" si="6"/>
        <v>137.20198990479275</v>
      </c>
      <c r="R38">
        <f t="shared" si="7"/>
        <v>18824.386033834853</v>
      </c>
      <c r="W38" s="3" t="s">
        <v>27</v>
      </c>
      <c r="X38" s="3">
        <v>359</v>
      </c>
    </row>
    <row r="39" spans="1:31" x14ac:dyDescent="0.35">
      <c r="A39" s="1">
        <v>40953</v>
      </c>
      <c r="B39">
        <v>6659</v>
      </c>
      <c r="C39">
        <v>4260</v>
      </c>
      <c r="D39">
        <v>0</v>
      </c>
      <c r="E39">
        <v>0</v>
      </c>
      <c r="F39">
        <v>0</v>
      </c>
      <c r="G39">
        <v>4948.666666666667</v>
      </c>
      <c r="H39">
        <v>3582</v>
      </c>
      <c r="I39">
        <v>0</v>
      </c>
      <c r="J39">
        <f t="shared" si="0"/>
        <v>4446.5166903922654</v>
      </c>
      <c r="K39">
        <f t="shared" si="1"/>
        <v>-2212.4833096077346</v>
      </c>
      <c r="L39">
        <f t="shared" si="2"/>
        <v>2212.4833096077346</v>
      </c>
      <c r="M39" s="8">
        <f t="shared" si="3"/>
        <v>0.33225458921876178</v>
      </c>
      <c r="N39">
        <v>61</v>
      </c>
      <c r="O39">
        <f t="shared" si="4"/>
        <v>159298.79829175689</v>
      </c>
      <c r="P39">
        <f t="shared" si="5"/>
        <v>1098</v>
      </c>
      <c r="Q39">
        <f t="shared" si="6"/>
        <v>-4424.9666192154691</v>
      </c>
      <c r="R39">
        <f t="shared" si="7"/>
        <v>19580329.581171177</v>
      </c>
    </row>
    <row r="40" spans="1:31" ht="15" thickBot="1" x14ac:dyDescent="0.4">
      <c r="A40" s="1">
        <v>40954</v>
      </c>
      <c r="B40">
        <v>3800</v>
      </c>
      <c r="C40">
        <v>6659</v>
      </c>
      <c r="D40">
        <v>0</v>
      </c>
      <c r="E40">
        <v>0</v>
      </c>
      <c r="F40">
        <v>0</v>
      </c>
      <c r="G40">
        <v>5425.333333333333</v>
      </c>
      <c r="H40">
        <v>3878</v>
      </c>
      <c r="I40">
        <v>0</v>
      </c>
      <c r="J40">
        <f t="shared" si="0"/>
        <v>4846.2909254655124</v>
      </c>
      <c r="K40">
        <f t="shared" si="1"/>
        <v>1046.2909254655124</v>
      </c>
      <c r="L40">
        <f t="shared" si="2"/>
        <v>1046.2909254655124</v>
      </c>
      <c r="M40" s="8">
        <f t="shared" si="3"/>
        <v>0.2753397172277664</v>
      </c>
      <c r="N40">
        <v>1530</v>
      </c>
      <c r="O40">
        <f t="shared" si="4"/>
        <v>18833.236658379225</v>
      </c>
      <c r="P40">
        <f t="shared" si="5"/>
        <v>27540</v>
      </c>
      <c r="Q40">
        <f t="shared" si="6"/>
        <v>1046.2909254655124</v>
      </c>
      <c r="R40">
        <f t="shared" si="7"/>
        <v>1094724.7007114785</v>
      </c>
      <c r="W40" t="s">
        <v>28</v>
      </c>
    </row>
    <row r="41" spans="1:31" x14ac:dyDescent="0.35">
      <c r="A41" s="1">
        <v>40955</v>
      </c>
      <c r="B41">
        <v>3960</v>
      </c>
      <c r="C41">
        <v>3800</v>
      </c>
      <c r="D41">
        <v>0</v>
      </c>
      <c r="E41">
        <v>1</v>
      </c>
      <c r="F41">
        <v>0</v>
      </c>
      <c r="G41">
        <v>4906.333333333333</v>
      </c>
      <c r="H41">
        <v>4423</v>
      </c>
      <c r="I41">
        <v>0</v>
      </c>
      <c r="J41">
        <f t="shared" si="0"/>
        <v>5438.1779698392538</v>
      </c>
      <c r="K41">
        <f t="shared" si="1"/>
        <v>1478.1779698392538</v>
      </c>
      <c r="L41">
        <f t="shared" si="2"/>
        <v>1478.1779698392538</v>
      </c>
      <c r="M41" s="8">
        <f t="shared" si="3"/>
        <v>0.37327726511092268</v>
      </c>
      <c r="N41">
        <v>1001</v>
      </c>
      <c r="O41">
        <f t="shared" si="4"/>
        <v>26607.203457106567</v>
      </c>
      <c r="P41">
        <f t="shared" si="5"/>
        <v>18018</v>
      </c>
      <c r="Q41">
        <f t="shared" si="6"/>
        <v>1478.1779698392538</v>
      </c>
      <c r="R41">
        <f t="shared" si="7"/>
        <v>2185010.1105180979</v>
      </c>
      <c r="W41" s="4"/>
      <c r="X41" s="4" t="s">
        <v>33</v>
      </c>
      <c r="Y41" s="4" t="s">
        <v>34</v>
      </c>
      <c r="Z41" s="4" t="s">
        <v>35</v>
      </c>
      <c r="AA41" s="4" t="s">
        <v>36</v>
      </c>
      <c r="AB41" s="4" t="s">
        <v>37</v>
      </c>
    </row>
    <row r="42" spans="1:31" x14ac:dyDescent="0.35">
      <c r="A42" s="1">
        <v>40956</v>
      </c>
      <c r="B42">
        <v>4609</v>
      </c>
      <c r="C42">
        <v>3960</v>
      </c>
      <c r="D42">
        <v>0</v>
      </c>
      <c r="E42">
        <v>0</v>
      </c>
      <c r="F42">
        <v>1</v>
      </c>
      <c r="G42">
        <v>4806.333333333333</v>
      </c>
      <c r="H42">
        <v>4431</v>
      </c>
      <c r="I42">
        <v>0</v>
      </c>
      <c r="J42">
        <f t="shared" si="0"/>
        <v>5364.1627287456504</v>
      </c>
      <c r="K42">
        <f t="shared" si="1"/>
        <v>755.16272874565038</v>
      </c>
      <c r="L42">
        <f t="shared" si="2"/>
        <v>755.16272874565038</v>
      </c>
      <c r="M42" s="8">
        <f t="shared" si="3"/>
        <v>0.16384524381550236</v>
      </c>
      <c r="N42">
        <v>992</v>
      </c>
      <c r="O42">
        <f t="shared" si="4"/>
        <v>13592.929117421707</v>
      </c>
      <c r="P42">
        <f t="shared" si="5"/>
        <v>17856</v>
      </c>
      <c r="Q42">
        <f t="shared" si="6"/>
        <v>755.16272874565038</v>
      </c>
      <c r="R42">
        <f t="shared" si="7"/>
        <v>570270.74688657676</v>
      </c>
      <c r="W42" s="2" t="s">
        <v>29</v>
      </c>
      <c r="X42" s="2">
        <v>6</v>
      </c>
      <c r="Y42" s="2">
        <v>305387258.52882141</v>
      </c>
      <c r="Z42" s="2">
        <v>50897876.421470232</v>
      </c>
      <c r="AA42" s="2">
        <v>91.567354746454228</v>
      </c>
      <c r="AB42" s="2">
        <v>7.8726552641087243E-69</v>
      </c>
    </row>
    <row r="43" spans="1:31" x14ac:dyDescent="0.35">
      <c r="A43" s="1">
        <v>40957</v>
      </c>
      <c r="B43">
        <v>4848</v>
      </c>
      <c r="C43">
        <v>4609</v>
      </c>
      <c r="D43">
        <v>1</v>
      </c>
      <c r="E43">
        <v>0</v>
      </c>
      <c r="F43">
        <v>0</v>
      </c>
      <c r="G43">
        <v>4123</v>
      </c>
      <c r="H43">
        <v>5229</v>
      </c>
      <c r="I43">
        <v>0</v>
      </c>
      <c r="J43">
        <f t="shared" si="0"/>
        <v>5289.8389657387715</v>
      </c>
      <c r="K43">
        <f t="shared" si="1"/>
        <v>441.83896573877155</v>
      </c>
      <c r="L43">
        <f t="shared" si="2"/>
        <v>441.83896573877155</v>
      </c>
      <c r="M43" s="8">
        <f t="shared" si="3"/>
        <v>9.1138400523674001E-2</v>
      </c>
      <c r="N43">
        <v>1877</v>
      </c>
      <c r="O43">
        <f t="shared" si="4"/>
        <v>7953.1013832978879</v>
      </c>
      <c r="P43">
        <f t="shared" si="5"/>
        <v>33786</v>
      </c>
      <c r="Q43">
        <f t="shared" si="6"/>
        <v>441.83896573877155</v>
      </c>
      <c r="R43">
        <f t="shared" si="7"/>
        <v>195221.67164510733</v>
      </c>
      <c r="W43" s="2" t="s">
        <v>30</v>
      </c>
      <c r="X43" s="2">
        <v>352</v>
      </c>
      <c r="Y43" s="2">
        <v>195659823.85279387</v>
      </c>
      <c r="Z43" s="2">
        <v>555851.77230907348</v>
      </c>
      <c r="AA43" s="2"/>
      <c r="AB43" s="2"/>
    </row>
    <row r="44" spans="1:31" ht="15" thickBot="1" x14ac:dyDescent="0.4">
      <c r="A44" s="1">
        <v>40958</v>
      </c>
      <c r="B44">
        <v>4972</v>
      </c>
      <c r="C44">
        <v>4848</v>
      </c>
      <c r="D44">
        <v>1</v>
      </c>
      <c r="E44">
        <v>0</v>
      </c>
      <c r="F44">
        <v>0</v>
      </c>
      <c r="G44">
        <v>4472.333333333333</v>
      </c>
      <c r="H44">
        <v>5357</v>
      </c>
      <c r="I44">
        <v>0</v>
      </c>
      <c r="J44">
        <f t="shared" si="0"/>
        <v>5558.7220310978637</v>
      </c>
      <c r="K44">
        <f t="shared" si="1"/>
        <v>586.72203109786369</v>
      </c>
      <c r="L44">
        <f t="shared" si="2"/>
        <v>586.72203109786369</v>
      </c>
      <c r="M44" s="8">
        <f t="shared" si="3"/>
        <v>0.11800523553858884</v>
      </c>
      <c r="N44">
        <v>1273</v>
      </c>
      <c r="O44">
        <f t="shared" si="4"/>
        <v>10560.996559761546</v>
      </c>
      <c r="P44">
        <f t="shared" si="5"/>
        <v>22914</v>
      </c>
      <c r="Q44">
        <f t="shared" si="6"/>
        <v>586.72203109786369</v>
      </c>
      <c r="R44">
        <f t="shared" si="7"/>
        <v>344242.74177560251</v>
      </c>
      <c r="W44" s="3" t="s">
        <v>31</v>
      </c>
      <c r="X44" s="3">
        <v>358</v>
      </c>
      <c r="Y44" s="3">
        <v>501047082.38161528</v>
      </c>
      <c r="Z44" s="3"/>
      <c r="AA44" s="3"/>
      <c r="AB44" s="3"/>
    </row>
    <row r="45" spans="1:31" ht="15" thickBot="1" x14ac:dyDescent="0.4">
      <c r="A45" s="1">
        <v>40959</v>
      </c>
      <c r="B45">
        <v>3215</v>
      </c>
      <c r="C45">
        <v>4972</v>
      </c>
      <c r="D45">
        <v>0</v>
      </c>
      <c r="E45">
        <v>0</v>
      </c>
      <c r="F45">
        <v>0</v>
      </c>
      <c r="G45">
        <v>4809.666666666667</v>
      </c>
      <c r="H45">
        <v>4260</v>
      </c>
      <c r="I45">
        <v>0</v>
      </c>
      <c r="J45">
        <f t="shared" si="0"/>
        <v>4537.0573291181827</v>
      </c>
      <c r="K45">
        <f t="shared" si="1"/>
        <v>1322.0573291181827</v>
      </c>
      <c r="L45">
        <f t="shared" si="2"/>
        <v>1322.0573291181827</v>
      </c>
      <c r="M45" s="8">
        <f t="shared" si="3"/>
        <v>0.41121534342711746</v>
      </c>
      <c r="N45">
        <v>1478</v>
      </c>
      <c r="O45">
        <f t="shared" si="4"/>
        <v>23797.031924127288</v>
      </c>
      <c r="P45">
        <f t="shared" si="5"/>
        <v>26604</v>
      </c>
      <c r="Q45">
        <f t="shared" si="6"/>
        <v>1322.0573291181827</v>
      </c>
      <c r="R45">
        <f t="shared" si="7"/>
        <v>1747835.5814751028</v>
      </c>
    </row>
    <row r="46" spans="1:31" x14ac:dyDescent="0.35">
      <c r="A46" s="1">
        <v>40960</v>
      </c>
      <c r="B46">
        <v>3789</v>
      </c>
      <c r="C46">
        <v>3215</v>
      </c>
      <c r="D46">
        <v>0</v>
      </c>
      <c r="E46">
        <v>0</v>
      </c>
      <c r="F46">
        <v>0</v>
      </c>
      <c r="G46">
        <v>4345</v>
      </c>
      <c r="H46">
        <v>6659</v>
      </c>
      <c r="I46">
        <v>0</v>
      </c>
      <c r="J46">
        <f t="shared" si="0"/>
        <v>4875.6324854530621</v>
      </c>
      <c r="K46">
        <f t="shared" si="1"/>
        <v>1086.6324854530621</v>
      </c>
      <c r="L46">
        <f t="shared" si="2"/>
        <v>1086.6324854530621</v>
      </c>
      <c r="M46" s="8">
        <f t="shared" si="3"/>
        <v>0.286786087477715</v>
      </c>
      <c r="N46">
        <v>796</v>
      </c>
      <c r="O46">
        <f t="shared" si="4"/>
        <v>19559.384738155117</v>
      </c>
      <c r="P46">
        <f t="shared" si="5"/>
        <v>14328</v>
      </c>
      <c r="Q46">
        <f t="shared" si="6"/>
        <v>1086.6324854530621</v>
      </c>
      <c r="R46">
        <f t="shared" si="7"/>
        <v>1180770.1584418993</v>
      </c>
      <c r="W46" s="4"/>
      <c r="X46" s="4" t="s">
        <v>38</v>
      </c>
      <c r="Y46" s="4" t="s">
        <v>6</v>
      </c>
      <c r="Z46" s="4" t="s">
        <v>39</v>
      </c>
      <c r="AA46" s="4" t="s">
        <v>40</v>
      </c>
      <c r="AB46" s="4" t="s">
        <v>41</v>
      </c>
      <c r="AC46" s="4" t="s">
        <v>42</v>
      </c>
      <c r="AD46" s="4" t="s">
        <v>43</v>
      </c>
      <c r="AE46" s="4" t="s">
        <v>44</v>
      </c>
    </row>
    <row r="47" spans="1:31" x14ac:dyDescent="0.35">
      <c r="A47" s="1">
        <v>40961</v>
      </c>
      <c r="B47">
        <v>3695</v>
      </c>
      <c r="C47">
        <v>3789</v>
      </c>
      <c r="D47">
        <v>0</v>
      </c>
      <c r="E47">
        <v>0</v>
      </c>
      <c r="F47">
        <v>0</v>
      </c>
      <c r="G47">
        <v>3992</v>
      </c>
      <c r="H47">
        <v>3800</v>
      </c>
      <c r="I47">
        <v>0</v>
      </c>
      <c r="J47">
        <f t="shared" si="0"/>
        <v>3864.2313305484627</v>
      </c>
      <c r="K47">
        <f t="shared" si="1"/>
        <v>169.23133054846267</v>
      </c>
      <c r="L47">
        <f t="shared" si="2"/>
        <v>169.23133054846267</v>
      </c>
      <c r="M47" s="8">
        <f t="shared" si="3"/>
        <v>4.5800089458311953E-2</v>
      </c>
      <c r="N47">
        <v>1311</v>
      </c>
      <c r="O47">
        <f t="shared" si="4"/>
        <v>3046.163949872328</v>
      </c>
      <c r="P47">
        <f t="shared" si="5"/>
        <v>23598</v>
      </c>
      <c r="Q47">
        <f t="shared" si="6"/>
        <v>169.23133054846267</v>
      </c>
      <c r="R47">
        <f t="shared" si="7"/>
        <v>28639.243239203031</v>
      </c>
      <c r="W47" s="2" t="s">
        <v>32</v>
      </c>
      <c r="X47" s="2">
        <v>138.33863339584499</v>
      </c>
      <c r="Y47" s="2">
        <v>223.04124487139302</v>
      </c>
      <c r="Z47" s="2">
        <v>0.62023790028437242</v>
      </c>
      <c r="AA47" s="2">
        <v>0.53550250017683865</v>
      </c>
      <c r="AB47" s="2">
        <v>-300.32243323576489</v>
      </c>
      <c r="AC47" s="2">
        <v>576.99970002745567</v>
      </c>
      <c r="AD47" s="2">
        <v>-300.32243323576489</v>
      </c>
      <c r="AE47" s="2">
        <v>576.99970002745567</v>
      </c>
    </row>
    <row r="48" spans="1:31" x14ac:dyDescent="0.35">
      <c r="A48" s="1">
        <v>40962</v>
      </c>
      <c r="B48">
        <v>3844</v>
      </c>
      <c r="C48">
        <v>3695</v>
      </c>
      <c r="D48">
        <v>0</v>
      </c>
      <c r="E48">
        <v>1</v>
      </c>
      <c r="F48">
        <v>0</v>
      </c>
      <c r="G48">
        <v>3566.3333333333335</v>
      </c>
      <c r="H48">
        <v>3960</v>
      </c>
      <c r="I48">
        <v>0</v>
      </c>
      <c r="J48">
        <f t="shared" si="0"/>
        <v>4414.360881983971</v>
      </c>
      <c r="K48">
        <f t="shared" si="1"/>
        <v>570.36088198397101</v>
      </c>
      <c r="L48">
        <f t="shared" si="2"/>
        <v>570.36088198397101</v>
      </c>
      <c r="M48" s="8">
        <f t="shared" si="3"/>
        <v>0.14837692039125155</v>
      </c>
      <c r="N48">
        <v>1322</v>
      </c>
      <c r="O48">
        <f t="shared" si="4"/>
        <v>10266.495875711478</v>
      </c>
      <c r="P48">
        <f t="shared" si="5"/>
        <v>23796</v>
      </c>
      <c r="Q48">
        <f t="shared" si="6"/>
        <v>570.36088198397101</v>
      </c>
      <c r="R48">
        <f t="shared" si="7"/>
        <v>325311.53569753328</v>
      </c>
      <c r="W48" s="2" t="s">
        <v>54</v>
      </c>
      <c r="X48" s="2">
        <v>957.30691998495422</v>
      </c>
      <c r="Y48" s="2">
        <v>112.25437651128203</v>
      </c>
      <c r="Z48" s="2">
        <v>8.5280142274786126</v>
      </c>
      <c r="AA48" s="2">
        <v>4.4666882009334821E-16</v>
      </c>
      <c r="AB48" s="2">
        <v>736.53329328242046</v>
      </c>
      <c r="AC48" s="2">
        <v>1178.0805466874881</v>
      </c>
      <c r="AD48" s="2">
        <v>736.53329328242046</v>
      </c>
      <c r="AE48" s="2">
        <v>1178.0805466874881</v>
      </c>
    </row>
    <row r="49" spans="1:31" x14ac:dyDescent="0.35">
      <c r="A49" s="1">
        <v>40963</v>
      </c>
      <c r="B49">
        <v>4438</v>
      </c>
      <c r="C49">
        <v>3844</v>
      </c>
      <c r="D49">
        <v>0</v>
      </c>
      <c r="E49">
        <v>0</v>
      </c>
      <c r="F49">
        <v>1</v>
      </c>
      <c r="G49">
        <v>3776</v>
      </c>
      <c r="H49">
        <v>4609</v>
      </c>
      <c r="I49">
        <v>0</v>
      </c>
      <c r="J49">
        <f t="shared" si="0"/>
        <v>4721.6510097744831</v>
      </c>
      <c r="K49">
        <f t="shared" si="1"/>
        <v>283.6510097744831</v>
      </c>
      <c r="L49">
        <f t="shared" si="2"/>
        <v>283.6510097744831</v>
      </c>
      <c r="M49" s="8">
        <f t="shared" si="3"/>
        <v>6.3914152720703721E-2</v>
      </c>
      <c r="N49">
        <v>1086</v>
      </c>
      <c r="O49">
        <f t="shared" si="4"/>
        <v>5105.7181759406958</v>
      </c>
      <c r="P49">
        <f t="shared" si="5"/>
        <v>19548</v>
      </c>
      <c r="Q49">
        <f t="shared" si="6"/>
        <v>283.6510097744831</v>
      </c>
      <c r="R49">
        <f t="shared" si="7"/>
        <v>80457.895346083911</v>
      </c>
      <c r="W49" s="2" t="s">
        <v>18</v>
      </c>
      <c r="X49" s="2">
        <v>761.83902914753617</v>
      </c>
      <c r="Y49" s="2">
        <v>131.57013104501803</v>
      </c>
      <c r="Z49" s="2">
        <v>5.7903645994459438</v>
      </c>
      <c r="AA49" s="2">
        <v>1.5568216122487628E-8</v>
      </c>
      <c r="AB49" s="2">
        <v>503.0766013537575</v>
      </c>
      <c r="AC49" s="2">
        <v>1020.6014569413148</v>
      </c>
      <c r="AD49" s="2">
        <v>503.0766013537575</v>
      </c>
      <c r="AE49" s="2">
        <v>1020.6014569413148</v>
      </c>
    </row>
    <row r="50" spans="1:31" x14ac:dyDescent="0.35">
      <c r="A50" s="1">
        <v>40964</v>
      </c>
      <c r="B50">
        <v>4395</v>
      </c>
      <c r="C50">
        <v>4438</v>
      </c>
      <c r="D50">
        <v>1</v>
      </c>
      <c r="E50">
        <v>0</v>
      </c>
      <c r="F50">
        <v>0</v>
      </c>
      <c r="G50">
        <v>3992.3333333333335</v>
      </c>
      <c r="H50">
        <v>4848</v>
      </c>
      <c r="I50">
        <v>0</v>
      </c>
      <c r="J50">
        <f t="shared" si="0"/>
        <v>5098.9932962696957</v>
      </c>
      <c r="K50">
        <f t="shared" si="1"/>
        <v>703.99329626969575</v>
      </c>
      <c r="L50">
        <f t="shared" si="2"/>
        <v>703.99329626969575</v>
      </c>
      <c r="M50" s="8">
        <f t="shared" si="3"/>
        <v>0.16018049972006729</v>
      </c>
      <c r="N50">
        <v>1755</v>
      </c>
      <c r="O50">
        <f t="shared" si="4"/>
        <v>12671.879332854523</v>
      </c>
      <c r="P50">
        <f t="shared" si="5"/>
        <v>31590</v>
      </c>
      <c r="Q50">
        <f t="shared" si="6"/>
        <v>703.99329626969575</v>
      </c>
      <c r="R50">
        <f t="shared" si="7"/>
        <v>495606.56119267159</v>
      </c>
      <c r="W50" s="2" t="s">
        <v>19</v>
      </c>
      <c r="X50" s="2">
        <v>819.83159571798035</v>
      </c>
      <c r="Y50" s="2">
        <v>131.60847220290992</v>
      </c>
      <c r="Z50" s="2">
        <v>6.2293223376530733</v>
      </c>
      <c r="AA50" s="2">
        <v>1.3367146556278853E-9</v>
      </c>
      <c r="AB50" s="2">
        <v>560.99376136329215</v>
      </c>
      <c r="AC50" s="2">
        <v>1078.6694300726685</v>
      </c>
      <c r="AD50" s="2">
        <v>560.99376136329215</v>
      </c>
      <c r="AE50" s="2">
        <v>1078.6694300726685</v>
      </c>
    </row>
    <row r="51" spans="1:31" x14ac:dyDescent="0.35">
      <c r="A51" s="1">
        <v>40965</v>
      </c>
      <c r="B51">
        <v>4973</v>
      </c>
      <c r="C51">
        <v>4395</v>
      </c>
      <c r="D51">
        <v>1</v>
      </c>
      <c r="E51">
        <v>0</v>
      </c>
      <c r="F51">
        <v>0</v>
      </c>
      <c r="G51">
        <v>4225.666666666667</v>
      </c>
      <c r="H51">
        <v>4972</v>
      </c>
      <c r="I51">
        <v>0</v>
      </c>
      <c r="J51">
        <f t="shared" si="0"/>
        <v>5289.0247186920451</v>
      </c>
      <c r="K51">
        <f t="shared" si="1"/>
        <v>316.0247186920451</v>
      </c>
      <c r="L51">
        <f t="shared" si="2"/>
        <v>316.0247186920451</v>
      </c>
      <c r="M51" s="8">
        <f t="shared" si="3"/>
        <v>6.3548103497294409E-2</v>
      </c>
      <c r="N51">
        <v>1259</v>
      </c>
      <c r="O51">
        <f t="shared" si="4"/>
        <v>5688.4449364568118</v>
      </c>
      <c r="P51">
        <f t="shared" si="5"/>
        <v>22662</v>
      </c>
      <c r="Q51">
        <f t="shared" si="6"/>
        <v>316.0247186920451</v>
      </c>
      <c r="R51">
        <f t="shared" si="7"/>
        <v>99871.622824386242</v>
      </c>
      <c r="W51" s="2" t="s">
        <v>106</v>
      </c>
      <c r="X51" s="2">
        <v>0.597681522625365</v>
      </c>
      <c r="Y51" s="2">
        <v>5.2335988742722862E-2</v>
      </c>
      <c r="Z51" s="2">
        <v>11.420086578730597</v>
      </c>
      <c r="AA51" s="2">
        <v>6.5775533023511978E-26</v>
      </c>
      <c r="AB51" s="2">
        <v>0.49475096079882774</v>
      </c>
      <c r="AC51" s="2">
        <v>0.70061208445190226</v>
      </c>
      <c r="AD51" s="2">
        <v>0.49475096079882774</v>
      </c>
      <c r="AE51" s="2">
        <v>0.70061208445190226</v>
      </c>
    </row>
    <row r="52" spans="1:31" x14ac:dyDescent="0.35">
      <c r="A52" s="1">
        <v>40966</v>
      </c>
      <c r="B52">
        <v>3390</v>
      </c>
      <c r="C52">
        <v>4973</v>
      </c>
      <c r="D52">
        <v>0</v>
      </c>
      <c r="E52">
        <v>0</v>
      </c>
      <c r="F52">
        <v>0</v>
      </c>
      <c r="G52">
        <v>4602</v>
      </c>
      <c r="H52">
        <v>3215</v>
      </c>
      <c r="I52">
        <v>1</v>
      </c>
      <c r="J52">
        <f t="shared" si="0"/>
        <v>4388.5465459020734</v>
      </c>
      <c r="K52">
        <f t="shared" si="1"/>
        <v>998.54654590207338</v>
      </c>
      <c r="L52">
        <f t="shared" si="2"/>
        <v>998.54654590207338</v>
      </c>
      <c r="M52" s="8">
        <f t="shared" si="3"/>
        <v>0.29455650321595084</v>
      </c>
      <c r="N52">
        <v>1213</v>
      </c>
      <c r="O52">
        <f t="shared" si="4"/>
        <v>17973.837826237323</v>
      </c>
      <c r="P52">
        <f t="shared" si="5"/>
        <v>21834</v>
      </c>
      <c r="Q52">
        <f t="shared" si="6"/>
        <v>998.54654590207338</v>
      </c>
      <c r="R52">
        <f t="shared" si="7"/>
        <v>997095.20433296158</v>
      </c>
      <c r="W52" s="2" t="s">
        <v>21</v>
      </c>
      <c r="X52" s="2">
        <v>0.26699515020606229</v>
      </c>
      <c r="Y52" s="2">
        <v>4.662260051736164E-2</v>
      </c>
      <c r="Z52" s="2">
        <v>5.7267322552425366</v>
      </c>
      <c r="AA52" s="2">
        <v>2.1968949880624504E-8</v>
      </c>
      <c r="AB52" s="2">
        <v>0.17530125886377806</v>
      </c>
      <c r="AC52" s="2">
        <v>0.35868904154834652</v>
      </c>
      <c r="AD52" s="2">
        <v>0.17530125886377806</v>
      </c>
      <c r="AE52" s="2">
        <v>0.35868904154834652</v>
      </c>
    </row>
    <row r="53" spans="1:31" ht="15" thickBot="1" x14ac:dyDescent="0.4">
      <c r="A53" s="1">
        <v>40967</v>
      </c>
      <c r="B53">
        <v>3795</v>
      </c>
      <c r="C53">
        <v>3390</v>
      </c>
      <c r="D53">
        <v>0</v>
      </c>
      <c r="E53">
        <v>0</v>
      </c>
      <c r="F53">
        <v>0</v>
      </c>
      <c r="G53">
        <v>4252.666666666667</v>
      </c>
      <c r="H53">
        <v>3789</v>
      </c>
      <c r="I53">
        <v>1</v>
      </c>
      <c r="J53">
        <f t="shared" si="0"/>
        <v>4309.8949197027505</v>
      </c>
      <c r="K53">
        <f t="shared" si="1"/>
        <v>514.89491970275049</v>
      </c>
      <c r="L53">
        <f t="shared" si="2"/>
        <v>514.89491970275049</v>
      </c>
      <c r="M53" s="8">
        <f t="shared" si="3"/>
        <v>0.13567718569242437</v>
      </c>
      <c r="N53">
        <v>1158</v>
      </c>
      <c r="O53">
        <f t="shared" si="4"/>
        <v>9268.1085546495087</v>
      </c>
      <c r="P53">
        <f t="shared" si="5"/>
        <v>20844</v>
      </c>
      <c r="Q53">
        <f t="shared" si="6"/>
        <v>514.89491970275049</v>
      </c>
      <c r="R53">
        <f t="shared" si="7"/>
        <v>265116.77833570185</v>
      </c>
      <c r="W53" s="3" t="s">
        <v>104</v>
      </c>
      <c r="X53" s="3">
        <v>271.6661656466888</v>
      </c>
      <c r="Y53" s="3">
        <v>131.68567572279525</v>
      </c>
      <c r="Z53" s="3">
        <v>2.0629894949133214</v>
      </c>
      <c r="AA53" s="3">
        <v>3.9846615359233978E-2</v>
      </c>
      <c r="AB53" s="3">
        <v>12.676493104403676</v>
      </c>
      <c r="AC53" s="3">
        <v>530.65583818897392</v>
      </c>
      <c r="AD53" s="3">
        <v>12.676493104403676</v>
      </c>
      <c r="AE53" s="3">
        <v>530.65583818897392</v>
      </c>
    </row>
    <row r="54" spans="1:31" x14ac:dyDescent="0.35">
      <c r="A54" s="1">
        <v>40968</v>
      </c>
      <c r="B54">
        <v>3842</v>
      </c>
      <c r="C54">
        <v>3795</v>
      </c>
      <c r="D54">
        <v>0</v>
      </c>
      <c r="E54">
        <v>0</v>
      </c>
      <c r="F54">
        <v>0</v>
      </c>
      <c r="G54">
        <v>4052.6666666666665</v>
      </c>
      <c r="H54">
        <v>3695</v>
      </c>
      <c r="I54">
        <v>1</v>
      </c>
      <c r="J54">
        <f t="shared" si="0"/>
        <v>4150.3400870867154</v>
      </c>
      <c r="K54">
        <f t="shared" si="1"/>
        <v>308.34008708671536</v>
      </c>
      <c r="L54">
        <f t="shared" si="2"/>
        <v>308.34008708671536</v>
      </c>
      <c r="M54" s="8">
        <f t="shared" si="3"/>
        <v>8.0255098148546422E-2</v>
      </c>
      <c r="N54">
        <v>1024</v>
      </c>
      <c r="O54">
        <f t="shared" si="4"/>
        <v>5550.1215675608764</v>
      </c>
      <c r="P54">
        <f t="shared" si="5"/>
        <v>18432</v>
      </c>
      <c r="Q54">
        <f t="shared" si="6"/>
        <v>308.34008708671536</v>
      </c>
      <c r="R54">
        <f t="shared" si="7"/>
        <v>95073.609304643207</v>
      </c>
    </row>
    <row r="55" spans="1:31" x14ac:dyDescent="0.35">
      <c r="A55" s="1">
        <v>40969</v>
      </c>
      <c r="B55">
        <v>4135</v>
      </c>
      <c r="C55">
        <v>3842</v>
      </c>
      <c r="D55">
        <v>0</v>
      </c>
      <c r="E55">
        <v>1</v>
      </c>
      <c r="F55">
        <v>0</v>
      </c>
      <c r="G55">
        <v>3675.6666666666665</v>
      </c>
      <c r="H55">
        <v>3844</v>
      </c>
      <c r="I55">
        <v>0</v>
      </c>
      <c r="J55">
        <f t="shared" si="0"/>
        <v>4456.2249219676933</v>
      </c>
      <c r="K55">
        <f t="shared" si="1"/>
        <v>321.22492196769326</v>
      </c>
      <c r="L55">
        <f t="shared" si="2"/>
        <v>321.22492196769326</v>
      </c>
      <c r="M55" s="8">
        <f t="shared" si="3"/>
        <v>7.7684382579853273E-2</v>
      </c>
      <c r="N55">
        <v>995</v>
      </c>
      <c r="O55">
        <f t="shared" si="4"/>
        <v>5782.0485954184787</v>
      </c>
      <c r="P55">
        <f t="shared" si="5"/>
        <v>17910</v>
      </c>
      <c r="Q55">
        <f t="shared" si="6"/>
        <v>321.22492196769326</v>
      </c>
      <c r="R55">
        <f t="shared" si="7"/>
        <v>103185.45049315062</v>
      </c>
    </row>
    <row r="56" spans="1:31" x14ac:dyDescent="0.35">
      <c r="A56" s="1">
        <v>40970</v>
      </c>
      <c r="B56">
        <v>4592</v>
      </c>
      <c r="C56">
        <v>4135</v>
      </c>
      <c r="D56">
        <v>0</v>
      </c>
      <c r="E56">
        <v>0</v>
      </c>
      <c r="F56">
        <v>1</v>
      </c>
      <c r="G56">
        <v>3924</v>
      </c>
      <c r="H56">
        <v>4438</v>
      </c>
      <c r="I56">
        <v>0</v>
      </c>
      <c r="J56">
        <f t="shared" si="0"/>
        <v>4774.5334448786189</v>
      </c>
      <c r="K56">
        <f t="shared" si="1"/>
        <v>182.53344487861887</v>
      </c>
      <c r="L56">
        <f t="shared" si="2"/>
        <v>182.53344487861887</v>
      </c>
      <c r="M56" s="8">
        <f t="shared" si="3"/>
        <v>3.9750314651267174E-2</v>
      </c>
      <c r="N56">
        <v>674</v>
      </c>
      <c r="O56">
        <f t="shared" si="4"/>
        <v>3285.6020078151396</v>
      </c>
      <c r="P56">
        <f t="shared" si="5"/>
        <v>12132</v>
      </c>
      <c r="Q56">
        <f t="shared" si="6"/>
        <v>182.53344487861887</v>
      </c>
      <c r="R56">
        <f t="shared" si="7"/>
        <v>33318.458499255794</v>
      </c>
    </row>
    <row r="57" spans="1:31" x14ac:dyDescent="0.35">
      <c r="A57" s="1">
        <v>40971</v>
      </c>
      <c r="B57">
        <v>5335</v>
      </c>
      <c r="C57">
        <v>4592</v>
      </c>
      <c r="D57">
        <v>1</v>
      </c>
      <c r="E57">
        <v>0</v>
      </c>
      <c r="F57">
        <v>0</v>
      </c>
      <c r="G57">
        <v>4189.666666666667</v>
      </c>
      <c r="H57">
        <v>4395</v>
      </c>
      <c r="I57">
        <v>0</v>
      </c>
      <c r="J57">
        <f t="shared" si="0"/>
        <v>5108.5315946265664</v>
      </c>
      <c r="K57">
        <f t="shared" si="1"/>
        <v>-226.4684053734336</v>
      </c>
      <c r="L57">
        <f t="shared" si="2"/>
        <v>226.4684053734336</v>
      </c>
      <c r="M57" s="8">
        <f t="shared" si="3"/>
        <v>4.2449560519856343E-2</v>
      </c>
      <c r="N57">
        <v>1162</v>
      </c>
      <c r="O57">
        <f t="shared" si="4"/>
        <v>16305.725186887219</v>
      </c>
      <c r="P57">
        <f t="shared" si="5"/>
        <v>20916</v>
      </c>
      <c r="Q57">
        <f t="shared" si="6"/>
        <v>-452.9368107468672</v>
      </c>
      <c r="R57">
        <f t="shared" si="7"/>
        <v>205151.7545295434</v>
      </c>
    </row>
    <row r="58" spans="1:31" x14ac:dyDescent="0.35">
      <c r="A58" s="1">
        <v>40972</v>
      </c>
      <c r="B58">
        <v>5604</v>
      </c>
      <c r="C58">
        <v>5335</v>
      </c>
      <c r="D58">
        <v>1</v>
      </c>
      <c r="E58">
        <v>0</v>
      </c>
      <c r="F58">
        <v>0</v>
      </c>
      <c r="G58">
        <v>4687.333333333333</v>
      </c>
      <c r="H58">
        <v>4973</v>
      </c>
      <c r="I58">
        <v>0</v>
      </c>
      <c r="J58">
        <f t="shared" si="0"/>
        <v>5598.8022232192943</v>
      </c>
      <c r="K58">
        <f t="shared" si="1"/>
        <v>-5.1977767807056807</v>
      </c>
      <c r="L58">
        <f t="shared" si="2"/>
        <v>5.1977767807056807</v>
      </c>
      <c r="M58" s="8">
        <f t="shared" si="3"/>
        <v>9.2751191661414722E-4</v>
      </c>
      <c r="N58">
        <v>622</v>
      </c>
      <c r="O58">
        <f t="shared" si="4"/>
        <v>374.23992821080901</v>
      </c>
      <c r="P58">
        <f t="shared" si="5"/>
        <v>11196</v>
      </c>
      <c r="Q58">
        <f t="shared" si="6"/>
        <v>-10.395553561411361</v>
      </c>
      <c r="R58">
        <f t="shared" si="7"/>
        <v>108.06753384817245</v>
      </c>
    </row>
    <row r="59" spans="1:31" x14ac:dyDescent="0.35">
      <c r="A59" s="1">
        <v>40973</v>
      </c>
      <c r="B59">
        <v>3487</v>
      </c>
      <c r="C59">
        <v>5604</v>
      </c>
      <c r="D59">
        <v>0</v>
      </c>
      <c r="E59">
        <v>0</v>
      </c>
      <c r="F59">
        <v>0</v>
      </c>
      <c r="G59">
        <v>5177</v>
      </c>
      <c r="H59">
        <v>3390</v>
      </c>
      <c r="I59">
        <v>0</v>
      </c>
      <c r="J59">
        <f t="shared" si="0"/>
        <v>4547.5648105284708</v>
      </c>
      <c r="K59">
        <f t="shared" si="1"/>
        <v>1060.5648105284708</v>
      </c>
      <c r="L59">
        <f t="shared" si="2"/>
        <v>1060.5648105284708</v>
      </c>
      <c r="M59" s="8">
        <f t="shared" si="3"/>
        <v>0.30414821064768305</v>
      </c>
      <c r="N59">
        <v>1251</v>
      </c>
      <c r="O59">
        <f t="shared" si="4"/>
        <v>19090.166589512475</v>
      </c>
      <c r="P59">
        <f t="shared" si="5"/>
        <v>22518</v>
      </c>
      <c r="Q59">
        <f t="shared" si="6"/>
        <v>1060.5648105284708</v>
      </c>
      <c r="R59">
        <f t="shared" si="7"/>
        <v>1124797.7173312912</v>
      </c>
    </row>
    <row r="60" spans="1:31" x14ac:dyDescent="0.35">
      <c r="A60" s="1">
        <v>40974</v>
      </c>
      <c r="B60">
        <v>3854</v>
      </c>
      <c r="C60">
        <v>3487</v>
      </c>
      <c r="D60">
        <v>0</v>
      </c>
      <c r="E60">
        <v>0</v>
      </c>
      <c r="F60">
        <v>0</v>
      </c>
      <c r="G60">
        <v>4808.666666666667</v>
      </c>
      <c r="H60">
        <v>3795</v>
      </c>
      <c r="I60">
        <v>0</v>
      </c>
      <c r="J60">
        <f t="shared" si="0"/>
        <v>4410.378913312813</v>
      </c>
      <c r="K60">
        <f t="shared" si="1"/>
        <v>556.37891331281298</v>
      </c>
      <c r="L60">
        <f t="shared" si="2"/>
        <v>556.37891331281298</v>
      </c>
      <c r="M60" s="8">
        <f t="shared" si="3"/>
        <v>0.14436401487099454</v>
      </c>
      <c r="N60">
        <v>1095</v>
      </c>
      <c r="O60">
        <f t="shared" si="4"/>
        <v>10014.820439630634</v>
      </c>
      <c r="P60">
        <f t="shared" si="5"/>
        <v>19710</v>
      </c>
      <c r="Q60">
        <f t="shared" si="6"/>
        <v>556.37891331281298</v>
      </c>
      <c r="R60">
        <f t="shared" si="7"/>
        <v>309557.49517914664</v>
      </c>
    </row>
    <row r="61" spans="1:31" x14ac:dyDescent="0.35">
      <c r="A61" s="1">
        <v>40975</v>
      </c>
      <c r="B61">
        <v>4368</v>
      </c>
      <c r="C61">
        <v>3854</v>
      </c>
      <c r="D61">
        <v>0</v>
      </c>
      <c r="E61">
        <v>0</v>
      </c>
      <c r="F61">
        <v>0</v>
      </c>
      <c r="G61">
        <v>4315</v>
      </c>
      <c r="H61">
        <v>3842</v>
      </c>
      <c r="I61">
        <v>0</v>
      </c>
      <c r="J61">
        <f t="shared" si="0"/>
        <v>4092.1555271975267</v>
      </c>
      <c r="K61">
        <f t="shared" si="1"/>
        <v>-275.84447280247332</v>
      </c>
      <c r="L61">
        <f t="shared" si="2"/>
        <v>275.84447280247332</v>
      </c>
      <c r="M61" s="8">
        <f t="shared" si="3"/>
        <v>6.3151207143423385E-2</v>
      </c>
      <c r="N61">
        <v>616</v>
      </c>
      <c r="O61">
        <f t="shared" si="4"/>
        <v>19860.802041778079</v>
      </c>
      <c r="P61">
        <f t="shared" si="5"/>
        <v>11088</v>
      </c>
      <c r="Q61">
        <f t="shared" si="6"/>
        <v>-551.68894560494664</v>
      </c>
      <c r="R61">
        <f t="shared" si="7"/>
        <v>304360.69270269776</v>
      </c>
    </row>
    <row r="62" spans="1:31" x14ac:dyDescent="0.35">
      <c r="A62" s="1">
        <v>40976</v>
      </c>
      <c r="B62">
        <v>4263</v>
      </c>
      <c r="C62">
        <v>4368</v>
      </c>
      <c r="D62">
        <v>0</v>
      </c>
      <c r="E62">
        <v>1</v>
      </c>
      <c r="F62">
        <v>0</v>
      </c>
      <c r="G62">
        <v>3903</v>
      </c>
      <c r="H62">
        <v>4135</v>
      </c>
      <c r="I62">
        <v>0</v>
      </c>
      <c r="J62">
        <f t="shared" si="0"/>
        <v>4687.488364651037</v>
      </c>
      <c r="K62">
        <f t="shared" si="1"/>
        <v>424.48836465103705</v>
      </c>
      <c r="L62">
        <f t="shared" si="2"/>
        <v>424.48836465103705</v>
      </c>
      <c r="M62" s="8">
        <f t="shared" si="3"/>
        <v>9.9575032758863952E-2</v>
      </c>
      <c r="N62">
        <v>856</v>
      </c>
      <c r="O62">
        <f t="shared" si="4"/>
        <v>7640.7905637186668</v>
      </c>
      <c r="P62">
        <f t="shared" si="5"/>
        <v>15408</v>
      </c>
      <c r="Q62">
        <f t="shared" si="6"/>
        <v>424.48836465103705</v>
      </c>
      <c r="R62">
        <f t="shared" si="7"/>
        <v>180190.37172411178</v>
      </c>
    </row>
    <row r="63" spans="1:31" x14ac:dyDescent="0.35">
      <c r="A63" s="1">
        <v>40977</v>
      </c>
      <c r="B63">
        <v>4953</v>
      </c>
      <c r="C63">
        <v>4263</v>
      </c>
      <c r="D63">
        <v>0</v>
      </c>
      <c r="E63">
        <v>0</v>
      </c>
      <c r="F63">
        <v>1</v>
      </c>
      <c r="G63">
        <v>4161.666666666667</v>
      </c>
      <c r="H63">
        <v>4592</v>
      </c>
      <c r="I63">
        <v>0</v>
      </c>
      <c r="J63">
        <f t="shared" si="0"/>
        <v>4975.599531329166</v>
      </c>
      <c r="K63">
        <f t="shared" si="1"/>
        <v>22.599531329165984</v>
      </c>
      <c r="L63">
        <f t="shared" si="2"/>
        <v>22.599531329165984</v>
      </c>
      <c r="M63" s="8">
        <f t="shared" si="3"/>
        <v>4.5627965534354902E-3</v>
      </c>
      <c r="N63">
        <v>336</v>
      </c>
      <c r="O63">
        <f t="shared" si="4"/>
        <v>406.79156392498771</v>
      </c>
      <c r="P63">
        <f t="shared" si="5"/>
        <v>6048</v>
      </c>
      <c r="Q63">
        <f t="shared" si="6"/>
        <v>22.599531329165984</v>
      </c>
      <c r="R63">
        <f t="shared" si="7"/>
        <v>510.73881629795483</v>
      </c>
    </row>
    <row r="64" spans="1:31" x14ac:dyDescent="0.35">
      <c r="A64" s="1">
        <v>40978</v>
      </c>
      <c r="B64">
        <v>5715</v>
      </c>
      <c r="C64">
        <v>4953</v>
      </c>
      <c r="D64">
        <v>1</v>
      </c>
      <c r="E64">
        <v>0</v>
      </c>
      <c r="F64">
        <v>0</v>
      </c>
      <c r="G64">
        <v>4528</v>
      </c>
      <c r="H64">
        <v>5335</v>
      </c>
      <c r="I64">
        <v>0</v>
      </c>
      <c r="J64">
        <f t="shared" si="0"/>
        <v>5590.0799207419032</v>
      </c>
      <c r="K64">
        <f t="shared" si="1"/>
        <v>-124.92007925809685</v>
      </c>
      <c r="L64">
        <f t="shared" si="2"/>
        <v>124.92007925809685</v>
      </c>
      <c r="M64" s="8">
        <f t="shared" si="3"/>
        <v>2.1858281584968827E-2</v>
      </c>
      <c r="N64">
        <v>704</v>
      </c>
      <c r="O64">
        <f t="shared" si="4"/>
        <v>8994.2457065829731</v>
      </c>
      <c r="P64">
        <f t="shared" si="5"/>
        <v>12672</v>
      </c>
      <c r="Q64">
        <f t="shared" si="6"/>
        <v>-249.8401585161937</v>
      </c>
      <c r="R64">
        <f t="shared" si="7"/>
        <v>62420.10480739679</v>
      </c>
    </row>
    <row r="65" spans="1:18" x14ac:dyDescent="0.35">
      <c r="A65" s="1">
        <v>40979</v>
      </c>
      <c r="B65">
        <v>5598</v>
      </c>
      <c r="C65">
        <v>5715</v>
      </c>
      <c r="D65">
        <v>1</v>
      </c>
      <c r="E65">
        <v>0</v>
      </c>
      <c r="F65">
        <v>0</v>
      </c>
      <c r="G65">
        <v>4977</v>
      </c>
      <c r="H65">
        <v>5604</v>
      </c>
      <c r="I65">
        <v>0</v>
      </c>
      <c r="J65">
        <f t="shared" si="0"/>
        <v>5963.9895178681654</v>
      </c>
      <c r="K65">
        <f t="shared" si="1"/>
        <v>365.98951786816542</v>
      </c>
      <c r="L65">
        <f t="shared" si="2"/>
        <v>365.98951786816542</v>
      </c>
      <c r="M65" s="8">
        <f t="shared" si="3"/>
        <v>6.5378620555227834E-2</v>
      </c>
      <c r="N65">
        <v>551</v>
      </c>
      <c r="O65">
        <f t="shared" si="4"/>
        <v>6587.8113216269776</v>
      </c>
      <c r="P65">
        <f t="shared" si="5"/>
        <v>9918</v>
      </c>
      <c r="Q65">
        <f t="shared" si="6"/>
        <v>365.98951786816542</v>
      </c>
      <c r="R65">
        <f t="shared" si="7"/>
        <v>133948.32718937218</v>
      </c>
    </row>
    <row r="66" spans="1:18" x14ac:dyDescent="0.35">
      <c r="A66" s="1">
        <v>40980</v>
      </c>
      <c r="B66">
        <v>3941</v>
      </c>
      <c r="C66">
        <v>5598</v>
      </c>
      <c r="D66">
        <v>0</v>
      </c>
      <c r="E66">
        <v>0</v>
      </c>
      <c r="F66">
        <v>0</v>
      </c>
      <c r="G66">
        <v>5422</v>
      </c>
      <c r="H66">
        <v>3487</v>
      </c>
      <c r="I66">
        <v>0</v>
      </c>
      <c r="J66">
        <f t="shared" si="0"/>
        <v>4738.1011035304782</v>
      </c>
      <c r="K66">
        <f t="shared" si="1"/>
        <v>797.10110353047821</v>
      </c>
      <c r="L66">
        <f t="shared" si="2"/>
        <v>797.10110353047821</v>
      </c>
      <c r="M66" s="8">
        <f t="shared" si="3"/>
        <v>0.20225859008639385</v>
      </c>
      <c r="N66">
        <v>1038</v>
      </c>
      <c r="O66">
        <f t="shared" si="4"/>
        <v>14347.819863548608</v>
      </c>
      <c r="P66">
        <f t="shared" si="5"/>
        <v>18684</v>
      </c>
      <c r="Q66">
        <f t="shared" si="6"/>
        <v>797.10110353047821</v>
      </c>
      <c r="R66">
        <f t="shared" si="7"/>
        <v>635370.1692495062</v>
      </c>
    </row>
    <row r="67" spans="1:18" x14ac:dyDescent="0.35">
      <c r="A67" s="1">
        <v>40981</v>
      </c>
      <c r="B67">
        <v>4048</v>
      </c>
      <c r="C67">
        <v>3941</v>
      </c>
      <c r="D67">
        <v>0</v>
      </c>
      <c r="E67">
        <v>0</v>
      </c>
      <c r="F67">
        <v>0</v>
      </c>
      <c r="G67">
        <v>5084.666666666667</v>
      </c>
      <c r="H67">
        <v>3854</v>
      </c>
      <c r="I67">
        <v>0</v>
      </c>
      <c r="J67">
        <f t="shared" ref="J67:J130" si="8">$W$2+SUMPRODUCT(D67:I67,$X$2:$AC$2)</f>
        <v>4611.4005262298087</v>
      </c>
      <c r="K67">
        <f t="shared" ref="K67:K130" si="9">J67-B67</f>
        <v>563.40052622980875</v>
      </c>
      <c r="L67">
        <f t="shared" ref="L67:L130" si="10">ABS(K67)</f>
        <v>563.40052622980875</v>
      </c>
      <c r="M67" s="8">
        <f t="shared" ref="M67:M130" si="11">L67/B67</f>
        <v>0.13917997189471559</v>
      </c>
      <c r="N67">
        <v>1060</v>
      </c>
      <c r="O67">
        <f t="shared" ref="O67:O130" si="12">IF(K67&lt;0,K67*-72,K67*18)</f>
        <v>10141.209472136557</v>
      </c>
      <c r="P67">
        <f t="shared" ref="P67:P130" si="13">N67*18</f>
        <v>19080</v>
      </c>
      <c r="Q67">
        <f t="shared" ref="Q67:Q130" si="14">IF(K67&lt;0,K67*2,K67)</f>
        <v>563.40052622980875</v>
      </c>
      <c r="R67">
        <f t="shared" ref="R67:R130" si="15">Q67^2</f>
        <v>317420.15295602544</v>
      </c>
    </row>
    <row r="68" spans="1:18" x14ac:dyDescent="0.35">
      <c r="A68" s="1">
        <v>40982</v>
      </c>
      <c r="B68">
        <v>3883</v>
      </c>
      <c r="C68">
        <v>4048</v>
      </c>
      <c r="D68">
        <v>0</v>
      </c>
      <c r="E68">
        <v>0</v>
      </c>
      <c r="F68">
        <v>0</v>
      </c>
      <c r="G68">
        <v>4529</v>
      </c>
      <c r="H68">
        <v>4368</v>
      </c>
      <c r="I68">
        <v>0</v>
      </c>
      <c r="J68">
        <f t="shared" si="8"/>
        <v>4378.1616181071522</v>
      </c>
      <c r="K68">
        <f t="shared" si="9"/>
        <v>495.16161810715221</v>
      </c>
      <c r="L68">
        <f t="shared" si="10"/>
        <v>495.16161810715221</v>
      </c>
      <c r="M68" s="8">
        <f t="shared" si="11"/>
        <v>0.12752037551046927</v>
      </c>
      <c r="N68">
        <v>1181</v>
      </c>
      <c r="O68">
        <f t="shared" si="12"/>
        <v>8912.9091259287397</v>
      </c>
      <c r="P68">
        <f t="shared" si="13"/>
        <v>21258</v>
      </c>
      <c r="Q68">
        <f t="shared" si="14"/>
        <v>495.16161810715221</v>
      </c>
      <c r="R68">
        <f t="shared" si="15"/>
        <v>245185.02804649324</v>
      </c>
    </row>
    <row r="69" spans="1:18" x14ac:dyDescent="0.35">
      <c r="A69" s="1">
        <v>40983</v>
      </c>
      <c r="B69">
        <v>4491</v>
      </c>
      <c r="C69">
        <v>3883</v>
      </c>
      <c r="D69">
        <v>0</v>
      </c>
      <c r="E69">
        <v>1</v>
      </c>
      <c r="F69">
        <v>0</v>
      </c>
      <c r="G69">
        <v>3957.3333333333335</v>
      </c>
      <c r="H69">
        <v>4263</v>
      </c>
      <c r="I69">
        <v>0</v>
      </c>
      <c r="J69">
        <f t="shared" si="8"/>
        <v>4758.6001160603128</v>
      </c>
      <c r="K69">
        <f t="shared" si="9"/>
        <v>267.60011606031276</v>
      </c>
      <c r="L69">
        <f t="shared" si="10"/>
        <v>267.60011606031276</v>
      </c>
      <c r="M69" s="8">
        <f t="shared" si="11"/>
        <v>5.9585864186219716E-2</v>
      </c>
      <c r="N69">
        <v>844</v>
      </c>
      <c r="O69">
        <f t="shared" si="12"/>
        <v>4816.8020890856296</v>
      </c>
      <c r="P69">
        <f t="shared" si="13"/>
        <v>15192</v>
      </c>
      <c r="Q69">
        <f t="shared" si="14"/>
        <v>267.60011606031276</v>
      </c>
      <c r="R69">
        <f t="shared" si="15"/>
        <v>71609.822115492861</v>
      </c>
    </row>
    <row r="70" spans="1:18" x14ac:dyDescent="0.35">
      <c r="A70" s="1">
        <v>40984</v>
      </c>
      <c r="B70">
        <v>4594</v>
      </c>
      <c r="C70">
        <v>4491</v>
      </c>
      <c r="D70">
        <v>0</v>
      </c>
      <c r="E70">
        <v>0</v>
      </c>
      <c r="F70">
        <v>1</v>
      </c>
      <c r="G70">
        <v>4140.666666666667</v>
      </c>
      <c r="H70">
        <v>4953</v>
      </c>
      <c r="I70">
        <v>0</v>
      </c>
      <c r="J70">
        <f t="shared" si="8"/>
        <v>5059.3464645614386</v>
      </c>
      <c r="K70">
        <f t="shared" si="9"/>
        <v>465.34646456143855</v>
      </c>
      <c r="L70">
        <f t="shared" si="10"/>
        <v>465.34646456143855</v>
      </c>
      <c r="M70" s="8">
        <f t="shared" si="11"/>
        <v>0.10129439803252907</v>
      </c>
      <c r="N70">
        <v>1082</v>
      </c>
      <c r="O70">
        <f t="shared" si="12"/>
        <v>8376.2363621058939</v>
      </c>
      <c r="P70">
        <f t="shared" si="13"/>
        <v>19476</v>
      </c>
      <c r="Q70">
        <f t="shared" si="14"/>
        <v>465.34646456143855</v>
      </c>
      <c r="R70">
        <f t="shared" si="15"/>
        <v>216547.33207983017</v>
      </c>
    </row>
    <row r="71" spans="1:18" x14ac:dyDescent="0.35">
      <c r="A71" s="1">
        <v>40985</v>
      </c>
      <c r="B71">
        <v>4131</v>
      </c>
      <c r="C71">
        <v>4594</v>
      </c>
      <c r="D71">
        <v>1</v>
      </c>
      <c r="E71">
        <v>0</v>
      </c>
      <c r="F71">
        <v>0</v>
      </c>
      <c r="G71">
        <v>4322.666666666667</v>
      </c>
      <c r="H71">
        <v>5715</v>
      </c>
      <c r="I71">
        <v>0</v>
      </c>
      <c r="J71">
        <f t="shared" si="8"/>
        <v>5555.3964307222386</v>
      </c>
      <c r="K71">
        <f t="shared" si="9"/>
        <v>1424.3964307222386</v>
      </c>
      <c r="L71">
        <f t="shared" si="10"/>
        <v>1424.3964307222386</v>
      </c>
      <c r="M71" s="8">
        <f t="shared" si="11"/>
        <v>0.34480668862799291</v>
      </c>
      <c r="N71">
        <v>796</v>
      </c>
      <c r="O71">
        <f t="shared" si="12"/>
        <v>25639.135753000293</v>
      </c>
      <c r="P71">
        <f t="shared" si="13"/>
        <v>14328</v>
      </c>
      <c r="Q71">
        <f t="shared" si="14"/>
        <v>1424.3964307222386</v>
      </c>
      <c r="R71">
        <f t="shared" si="15"/>
        <v>2028905.1918542532</v>
      </c>
    </row>
    <row r="72" spans="1:18" x14ac:dyDescent="0.35">
      <c r="A72" s="1">
        <v>40986</v>
      </c>
      <c r="B72">
        <v>5677</v>
      </c>
      <c r="C72">
        <v>4131</v>
      </c>
      <c r="D72">
        <v>1</v>
      </c>
      <c r="E72">
        <v>0</v>
      </c>
      <c r="F72">
        <v>0</v>
      </c>
      <c r="G72">
        <v>4405.333333333333</v>
      </c>
      <c r="H72">
        <v>5598</v>
      </c>
      <c r="I72">
        <v>0</v>
      </c>
      <c r="J72">
        <f t="shared" si="8"/>
        <v>5579.111852850474</v>
      </c>
      <c r="K72">
        <f t="shared" si="9"/>
        <v>-97.888147149526048</v>
      </c>
      <c r="L72">
        <f t="shared" si="10"/>
        <v>97.888147149526048</v>
      </c>
      <c r="M72" s="8">
        <f t="shared" si="11"/>
        <v>1.724293590796654E-2</v>
      </c>
      <c r="N72">
        <v>1262</v>
      </c>
      <c r="O72">
        <f t="shared" si="12"/>
        <v>7047.9465947658755</v>
      </c>
      <c r="P72">
        <f t="shared" si="13"/>
        <v>22716</v>
      </c>
      <c r="Q72">
        <f t="shared" si="14"/>
        <v>-195.7762942990521</v>
      </c>
      <c r="R72">
        <f t="shared" si="15"/>
        <v>38328.357409469056</v>
      </c>
    </row>
    <row r="73" spans="1:18" x14ac:dyDescent="0.35">
      <c r="A73" s="1">
        <v>40987</v>
      </c>
      <c r="B73">
        <v>3805</v>
      </c>
      <c r="C73">
        <v>5677</v>
      </c>
      <c r="D73">
        <v>0</v>
      </c>
      <c r="E73">
        <v>0</v>
      </c>
      <c r="F73">
        <v>0</v>
      </c>
      <c r="G73">
        <v>4800.666666666667</v>
      </c>
      <c r="H73">
        <v>3941</v>
      </c>
      <c r="I73">
        <v>0</v>
      </c>
      <c r="J73">
        <f t="shared" si="8"/>
        <v>4444.5794270289225</v>
      </c>
      <c r="K73">
        <f t="shared" si="9"/>
        <v>639.57942702892251</v>
      </c>
      <c r="L73">
        <f t="shared" si="10"/>
        <v>639.57942702892251</v>
      </c>
      <c r="M73" s="8">
        <f t="shared" si="11"/>
        <v>0.16808920552665507</v>
      </c>
      <c r="N73">
        <v>940</v>
      </c>
      <c r="O73">
        <f t="shared" si="12"/>
        <v>11512.429686520605</v>
      </c>
      <c r="P73">
        <f t="shared" si="13"/>
        <v>16920</v>
      </c>
      <c r="Q73">
        <f t="shared" si="14"/>
        <v>639.57942702892251</v>
      </c>
      <c r="R73">
        <f t="shared" si="15"/>
        <v>409061.84347864479</v>
      </c>
    </row>
    <row r="74" spans="1:18" x14ac:dyDescent="0.35">
      <c r="A74" s="1">
        <v>40988</v>
      </c>
      <c r="B74">
        <v>4395</v>
      </c>
      <c r="C74">
        <v>3805</v>
      </c>
      <c r="D74">
        <v>0</v>
      </c>
      <c r="E74">
        <v>0</v>
      </c>
      <c r="F74">
        <v>0</v>
      </c>
      <c r="G74">
        <v>4537.666666666667</v>
      </c>
      <c r="H74">
        <v>4048</v>
      </c>
      <c r="I74">
        <v>0</v>
      </c>
      <c r="J74">
        <f t="shared" si="8"/>
        <v>4297.2566628576888</v>
      </c>
      <c r="K74">
        <f t="shared" si="9"/>
        <v>-97.743337142311248</v>
      </c>
      <c r="L74">
        <f t="shared" si="10"/>
        <v>97.743337142311248</v>
      </c>
      <c r="M74" s="8">
        <f t="shared" si="11"/>
        <v>2.2239667154109497E-2</v>
      </c>
      <c r="N74">
        <v>675</v>
      </c>
      <c r="O74">
        <f t="shared" si="12"/>
        <v>7037.5202742464098</v>
      </c>
      <c r="P74">
        <f t="shared" si="13"/>
        <v>12150</v>
      </c>
      <c r="Q74">
        <f t="shared" si="14"/>
        <v>-195.4866742846225</v>
      </c>
      <c r="R74">
        <f t="shared" si="15"/>
        <v>38215.039822862083</v>
      </c>
    </row>
    <row r="75" spans="1:18" x14ac:dyDescent="0.35">
      <c r="A75" s="1">
        <v>40989</v>
      </c>
      <c r="B75">
        <v>5026</v>
      </c>
      <c r="C75">
        <v>4395</v>
      </c>
      <c r="D75">
        <v>0</v>
      </c>
      <c r="E75">
        <v>0</v>
      </c>
      <c r="F75">
        <v>0</v>
      </c>
      <c r="G75">
        <v>4625.666666666667</v>
      </c>
      <c r="H75">
        <v>3883</v>
      </c>
      <c r="I75">
        <v>0</v>
      </c>
      <c r="J75">
        <f t="shared" si="8"/>
        <v>4311.5403336745421</v>
      </c>
      <c r="K75">
        <f t="shared" si="9"/>
        <v>-714.45966632545787</v>
      </c>
      <c r="L75">
        <f t="shared" si="10"/>
        <v>714.45966632545787</v>
      </c>
      <c r="M75" s="8">
        <f t="shared" si="11"/>
        <v>0.14215273902217626</v>
      </c>
      <c r="N75">
        <v>707</v>
      </c>
      <c r="O75">
        <f t="shared" si="12"/>
        <v>51441.095975432967</v>
      </c>
      <c r="P75">
        <f t="shared" si="13"/>
        <v>12726</v>
      </c>
      <c r="Q75">
        <f t="shared" si="14"/>
        <v>-1428.9193326509157</v>
      </c>
      <c r="R75">
        <f t="shared" si="15"/>
        <v>2041810.4592235384</v>
      </c>
    </row>
    <row r="76" spans="1:18" x14ac:dyDescent="0.35">
      <c r="A76" s="1">
        <v>40990</v>
      </c>
      <c r="B76">
        <v>4975</v>
      </c>
      <c r="C76">
        <v>5026</v>
      </c>
      <c r="D76">
        <v>0</v>
      </c>
      <c r="E76">
        <v>1</v>
      </c>
      <c r="F76">
        <v>0</v>
      </c>
      <c r="G76">
        <v>4408.666666666667</v>
      </c>
      <c r="H76">
        <v>4491</v>
      </c>
      <c r="I76">
        <v>0</v>
      </c>
      <c r="J76">
        <f t="shared" si="8"/>
        <v>5122.9636228664849</v>
      </c>
      <c r="K76">
        <f t="shared" si="9"/>
        <v>147.96362286648491</v>
      </c>
      <c r="L76">
        <f t="shared" si="10"/>
        <v>147.96362286648491</v>
      </c>
      <c r="M76" s="8">
        <f t="shared" si="11"/>
        <v>2.9741431731956765E-2</v>
      </c>
      <c r="N76">
        <v>449</v>
      </c>
      <c r="O76">
        <f t="shared" si="12"/>
        <v>2663.3452115967284</v>
      </c>
      <c r="P76">
        <f t="shared" si="13"/>
        <v>8082</v>
      </c>
      <c r="Q76">
        <f t="shared" si="14"/>
        <v>147.96362286648491</v>
      </c>
      <c r="R76">
        <f t="shared" si="15"/>
        <v>21893.233691775378</v>
      </c>
    </row>
    <row r="77" spans="1:18" x14ac:dyDescent="0.35">
      <c r="A77" s="1">
        <v>40991</v>
      </c>
      <c r="B77">
        <v>5295</v>
      </c>
      <c r="C77">
        <v>4975</v>
      </c>
      <c r="D77">
        <v>0</v>
      </c>
      <c r="E77">
        <v>0</v>
      </c>
      <c r="F77">
        <v>1</v>
      </c>
      <c r="G77">
        <v>4798.666666666667</v>
      </c>
      <c r="H77">
        <v>4594</v>
      </c>
      <c r="I77">
        <v>0</v>
      </c>
      <c r="J77">
        <f t="shared" si="8"/>
        <v>5403.19345712616</v>
      </c>
      <c r="K77">
        <f t="shared" si="9"/>
        <v>108.19345712615996</v>
      </c>
      <c r="L77">
        <f t="shared" si="10"/>
        <v>108.19345712615996</v>
      </c>
      <c r="M77" s="8">
        <f t="shared" si="11"/>
        <v>2.043313637887818E-2</v>
      </c>
      <c r="N77">
        <v>942</v>
      </c>
      <c r="O77">
        <f t="shared" si="12"/>
        <v>1947.4822282708792</v>
      </c>
      <c r="P77">
        <f t="shared" si="13"/>
        <v>16956</v>
      </c>
      <c r="Q77">
        <f t="shared" si="14"/>
        <v>108.19345712615996</v>
      </c>
      <c r="R77">
        <f t="shared" si="15"/>
        <v>11705.824164910213</v>
      </c>
    </row>
    <row r="78" spans="1:18" x14ac:dyDescent="0.35">
      <c r="A78" s="1">
        <v>40992</v>
      </c>
      <c r="B78">
        <v>5167</v>
      </c>
      <c r="C78">
        <v>5295</v>
      </c>
      <c r="D78">
        <v>1</v>
      </c>
      <c r="E78">
        <v>0</v>
      </c>
      <c r="F78">
        <v>0</v>
      </c>
      <c r="G78">
        <v>5098.666666666667</v>
      </c>
      <c r="H78">
        <v>4131</v>
      </c>
      <c r="I78">
        <v>0</v>
      </c>
      <c r="J78">
        <f t="shared" si="8"/>
        <v>5646.3953776835287</v>
      </c>
      <c r="K78">
        <f t="shared" si="9"/>
        <v>479.39537768352875</v>
      </c>
      <c r="L78">
        <f t="shared" si="10"/>
        <v>479.39537768352875</v>
      </c>
      <c r="M78" s="8">
        <f t="shared" si="11"/>
        <v>9.2780216311888666E-2</v>
      </c>
      <c r="N78">
        <v>779</v>
      </c>
      <c r="O78">
        <f t="shared" si="12"/>
        <v>8629.1167983035175</v>
      </c>
      <c r="P78">
        <f t="shared" si="13"/>
        <v>14022</v>
      </c>
      <c r="Q78">
        <f t="shared" si="14"/>
        <v>479.39537768352875</v>
      </c>
      <c r="R78">
        <f t="shared" si="15"/>
        <v>229819.92814433319</v>
      </c>
    </row>
    <row r="79" spans="1:18" x14ac:dyDescent="0.35">
      <c r="A79" s="1">
        <v>40993</v>
      </c>
      <c r="B79">
        <v>5166</v>
      </c>
      <c r="C79">
        <v>5167</v>
      </c>
      <c r="D79">
        <v>1</v>
      </c>
      <c r="E79">
        <v>0</v>
      </c>
      <c r="F79">
        <v>0</v>
      </c>
      <c r="G79">
        <v>5145.666666666667</v>
      </c>
      <c r="H79">
        <v>5677</v>
      </c>
      <c r="I79">
        <v>0</v>
      </c>
      <c r="J79">
        <f t="shared" si="8"/>
        <v>6096.8474477499549</v>
      </c>
      <c r="K79">
        <f t="shared" si="9"/>
        <v>930.84744774995488</v>
      </c>
      <c r="L79">
        <f t="shared" si="10"/>
        <v>930.84744774995488</v>
      </c>
      <c r="M79" s="8">
        <f t="shared" si="11"/>
        <v>0.18018727211574814</v>
      </c>
      <c r="N79">
        <v>1077</v>
      </c>
      <c r="O79">
        <f t="shared" si="12"/>
        <v>16755.254059499188</v>
      </c>
      <c r="P79">
        <f t="shared" si="13"/>
        <v>19386</v>
      </c>
      <c r="Q79">
        <f t="shared" si="14"/>
        <v>930.84744774995488</v>
      </c>
      <c r="R79">
        <f t="shared" si="15"/>
        <v>866476.97098260501</v>
      </c>
    </row>
    <row r="80" spans="1:18" x14ac:dyDescent="0.35">
      <c r="A80" s="1">
        <v>40994</v>
      </c>
      <c r="B80">
        <v>2709</v>
      </c>
      <c r="C80">
        <v>5166</v>
      </c>
      <c r="D80">
        <v>0</v>
      </c>
      <c r="E80">
        <v>0</v>
      </c>
      <c r="F80">
        <v>0</v>
      </c>
      <c r="G80">
        <v>5209.333333333333</v>
      </c>
      <c r="H80">
        <v>3805</v>
      </c>
      <c r="I80">
        <v>0</v>
      </c>
      <c r="J80">
        <f t="shared" si="8"/>
        <v>4681.7001971872551</v>
      </c>
      <c r="K80">
        <f t="shared" si="9"/>
        <v>1972.7001971872551</v>
      </c>
      <c r="L80">
        <f t="shared" si="10"/>
        <v>1972.7001971872551</v>
      </c>
      <c r="M80" s="8">
        <f t="shared" si="11"/>
        <v>0.72820236145708939</v>
      </c>
      <c r="N80">
        <v>1196</v>
      </c>
      <c r="O80">
        <f t="shared" si="12"/>
        <v>35508.603549370593</v>
      </c>
      <c r="P80">
        <f t="shared" si="13"/>
        <v>21528</v>
      </c>
      <c r="Q80">
        <f t="shared" si="14"/>
        <v>1972.7001971872551</v>
      </c>
      <c r="R80">
        <f t="shared" si="15"/>
        <v>3891546.067982635</v>
      </c>
    </row>
    <row r="81" spans="1:18" x14ac:dyDescent="0.35">
      <c r="A81" s="1">
        <v>40995</v>
      </c>
      <c r="B81">
        <v>4628.5</v>
      </c>
      <c r="C81">
        <v>2709</v>
      </c>
      <c r="D81">
        <v>0</v>
      </c>
      <c r="E81">
        <v>0</v>
      </c>
      <c r="F81">
        <v>0</v>
      </c>
      <c r="G81">
        <v>4347.333333333333</v>
      </c>
      <c r="H81">
        <v>4395</v>
      </c>
      <c r="I81">
        <v>0</v>
      </c>
      <c r="J81">
        <f t="shared" si="8"/>
        <v>4263.6868377937017</v>
      </c>
      <c r="K81">
        <f t="shared" si="9"/>
        <v>-364.81316220629833</v>
      </c>
      <c r="L81">
        <f t="shared" si="10"/>
        <v>364.81316220629833</v>
      </c>
      <c r="M81" s="8">
        <f t="shared" si="11"/>
        <v>7.8818874842021894E-2</v>
      </c>
      <c r="N81">
        <v>1683</v>
      </c>
      <c r="O81">
        <f t="shared" si="12"/>
        <v>26266.54767885348</v>
      </c>
      <c r="P81">
        <f t="shared" si="13"/>
        <v>30294</v>
      </c>
      <c r="Q81">
        <f t="shared" si="14"/>
        <v>-729.62632441259666</v>
      </c>
      <c r="R81">
        <f t="shared" si="15"/>
        <v>532354.57327583572</v>
      </c>
    </row>
    <row r="82" spans="1:18" x14ac:dyDescent="0.35">
      <c r="A82" s="1">
        <v>40996</v>
      </c>
      <c r="B82">
        <v>2723</v>
      </c>
      <c r="C82">
        <v>4628.5</v>
      </c>
      <c r="D82">
        <v>0</v>
      </c>
      <c r="E82">
        <v>0</v>
      </c>
      <c r="F82">
        <v>0</v>
      </c>
      <c r="G82">
        <v>4167.833333333333</v>
      </c>
      <c r="H82">
        <v>5026</v>
      </c>
      <c r="I82">
        <v>0</v>
      </c>
      <c r="J82">
        <f t="shared" si="8"/>
        <v>4314.3395286184295</v>
      </c>
      <c r="K82">
        <f t="shared" si="9"/>
        <v>1591.3395286184295</v>
      </c>
      <c r="L82">
        <f t="shared" si="10"/>
        <v>1591.3395286184295</v>
      </c>
      <c r="M82" s="8">
        <f t="shared" si="11"/>
        <v>0.58440673103871821</v>
      </c>
      <c r="N82">
        <v>1188</v>
      </c>
      <c r="O82">
        <f t="shared" si="12"/>
        <v>28644.111515131732</v>
      </c>
      <c r="P82">
        <f t="shared" si="13"/>
        <v>21384</v>
      </c>
      <c r="Q82">
        <f t="shared" si="14"/>
        <v>1591.3395286184295</v>
      </c>
      <c r="R82">
        <f t="shared" si="15"/>
        <v>2532361.4953435254</v>
      </c>
    </row>
    <row r="83" spans="1:18" x14ac:dyDescent="0.35">
      <c r="A83" s="1">
        <v>40997</v>
      </c>
      <c r="B83">
        <v>3348</v>
      </c>
      <c r="C83">
        <v>2723</v>
      </c>
      <c r="D83">
        <v>0</v>
      </c>
      <c r="E83">
        <v>1</v>
      </c>
      <c r="F83">
        <v>0</v>
      </c>
      <c r="G83">
        <v>3353.5</v>
      </c>
      <c r="H83">
        <v>4975</v>
      </c>
      <c r="I83">
        <v>1</v>
      </c>
      <c r="J83">
        <f t="shared" si="8"/>
        <v>4820.6153168937772</v>
      </c>
      <c r="K83">
        <f t="shared" si="9"/>
        <v>1472.6153168937772</v>
      </c>
      <c r="L83">
        <f t="shared" si="10"/>
        <v>1472.6153168937772</v>
      </c>
      <c r="M83" s="8">
        <f t="shared" si="11"/>
        <v>0.43984925833147465</v>
      </c>
      <c r="N83">
        <v>303</v>
      </c>
      <c r="O83">
        <f t="shared" si="12"/>
        <v>26507.075704087991</v>
      </c>
      <c r="P83">
        <f t="shared" si="13"/>
        <v>5454</v>
      </c>
      <c r="Q83">
        <f t="shared" si="14"/>
        <v>1472.6153168937772</v>
      </c>
      <c r="R83">
        <f t="shared" si="15"/>
        <v>2168595.8715501595</v>
      </c>
    </row>
    <row r="84" spans="1:18" x14ac:dyDescent="0.35">
      <c r="A84" s="1">
        <v>40998</v>
      </c>
      <c r="B84">
        <v>4623</v>
      </c>
      <c r="C84">
        <v>3348</v>
      </c>
      <c r="D84">
        <v>0</v>
      </c>
      <c r="E84">
        <v>0</v>
      </c>
      <c r="F84">
        <v>1</v>
      </c>
      <c r="G84">
        <v>3566.5</v>
      </c>
      <c r="H84">
        <v>5295</v>
      </c>
      <c r="I84">
        <v>1</v>
      </c>
      <c r="J84">
        <f t="shared" si="8"/>
        <v>5040.9860982503278</v>
      </c>
      <c r="K84">
        <f t="shared" si="9"/>
        <v>417.98609825032781</v>
      </c>
      <c r="L84">
        <f t="shared" si="10"/>
        <v>417.98609825032781</v>
      </c>
      <c r="M84" s="8">
        <f t="shared" si="11"/>
        <v>9.0414470744176467E-2</v>
      </c>
      <c r="N84">
        <v>1091</v>
      </c>
      <c r="O84">
        <f t="shared" si="12"/>
        <v>7523.7497685059006</v>
      </c>
      <c r="P84">
        <f t="shared" si="13"/>
        <v>19638</v>
      </c>
      <c r="Q84">
        <f t="shared" si="14"/>
        <v>417.98609825032781</v>
      </c>
      <c r="R84">
        <f t="shared" si="15"/>
        <v>174712.37833053269</v>
      </c>
    </row>
    <row r="85" spans="1:18" x14ac:dyDescent="0.35">
      <c r="A85" s="1">
        <v>40999</v>
      </c>
      <c r="B85">
        <v>4037</v>
      </c>
      <c r="C85">
        <v>4623</v>
      </c>
      <c r="D85">
        <v>1</v>
      </c>
      <c r="E85">
        <v>0</v>
      </c>
      <c r="F85">
        <v>0</v>
      </c>
      <c r="G85">
        <v>3564.6666666666665</v>
      </c>
      <c r="H85">
        <v>5167</v>
      </c>
      <c r="I85">
        <v>1</v>
      </c>
      <c r="J85">
        <f t="shared" si="8"/>
        <v>5172.6155217102005</v>
      </c>
      <c r="K85">
        <f t="shared" si="9"/>
        <v>1135.6155217102005</v>
      </c>
      <c r="L85">
        <f t="shared" si="10"/>
        <v>1135.6155217102005</v>
      </c>
      <c r="M85" s="8">
        <f t="shared" si="11"/>
        <v>0.28130183842214529</v>
      </c>
      <c r="N85">
        <v>1018</v>
      </c>
      <c r="O85">
        <f t="shared" si="12"/>
        <v>20441.079390783609</v>
      </c>
      <c r="P85">
        <f t="shared" si="13"/>
        <v>18324</v>
      </c>
      <c r="Q85">
        <f t="shared" si="14"/>
        <v>1135.6155217102005</v>
      </c>
      <c r="R85">
        <f t="shared" si="15"/>
        <v>1289622.6131491307</v>
      </c>
    </row>
    <row r="86" spans="1:18" x14ac:dyDescent="0.35">
      <c r="A86" s="1">
        <v>41000</v>
      </c>
      <c r="B86">
        <v>4088</v>
      </c>
      <c r="C86">
        <v>4037</v>
      </c>
      <c r="D86">
        <v>1</v>
      </c>
      <c r="E86">
        <v>0</v>
      </c>
      <c r="F86">
        <v>0</v>
      </c>
      <c r="G86">
        <v>4002.6666666666665</v>
      </c>
      <c r="H86">
        <v>5166</v>
      </c>
      <c r="I86">
        <v>0</v>
      </c>
      <c r="J86">
        <f t="shared" si="8"/>
        <v>5192.0940950478589</v>
      </c>
      <c r="K86">
        <f t="shared" si="9"/>
        <v>1104.0940950478589</v>
      </c>
      <c r="L86">
        <f t="shared" si="10"/>
        <v>1104.0940950478589</v>
      </c>
      <c r="M86" s="8">
        <f t="shared" si="11"/>
        <v>0.27008172579448603</v>
      </c>
      <c r="N86">
        <v>589</v>
      </c>
      <c r="O86">
        <f t="shared" si="12"/>
        <v>19873.693710861458</v>
      </c>
      <c r="P86">
        <f t="shared" si="13"/>
        <v>10602</v>
      </c>
      <c r="Q86">
        <f t="shared" si="14"/>
        <v>1104.0940950478589</v>
      </c>
      <c r="R86">
        <f t="shared" si="15"/>
        <v>1219023.7707195505</v>
      </c>
    </row>
    <row r="87" spans="1:18" x14ac:dyDescent="0.35">
      <c r="A87" s="1">
        <v>41001</v>
      </c>
      <c r="B87">
        <v>4628.5</v>
      </c>
      <c r="C87">
        <v>4088</v>
      </c>
      <c r="D87">
        <v>0</v>
      </c>
      <c r="E87">
        <v>0</v>
      </c>
      <c r="F87">
        <v>0</v>
      </c>
      <c r="G87">
        <v>4249.333333333333</v>
      </c>
      <c r="H87">
        <v>2709</v>
      </c>
      <c r="I87">
        <v>0</v>
      </c>
      <c r="J87">
        <f t="shared" si="8"/>
        <v>3741.1059009576111</v>
      </c>
      <c r="K87">
        <f t="shared" si="9"/>
        <v>-887.39409904238892</v>
      </c>
      <c r="L87">
        <f t="shared" si="10"/>
        <v>887.39409904238892</v>
      </c>
      <c r="M87" s="8">
        <f t="shared" si="11"/>
        <v>0.19172390602622641</v>
      </c>
      <c r="N87">
        <v>1122</v>
      </c>
      <c r="O87">
        <f t="shared" si="12"/>
        <v>63892.375131052002</v>
      </c>
      <c r="P87">
        <f t="shared" si="13"/>
        <v>20196</v>
      </c>
      <c r="Q87">
        <f t="shared" si="14"/>
        <v>-1774.7881980847778</v>
      </c>
      <c r="R87">
        <f t="shared" si="15"/>
        <v>3149873.1480610124</v>
      </c>
    </row>
    <row r="88" spans="1:18" x14ac:dyDescent="0.35">
      <c r="A88" s="1">
        <v>41002</v>
      </c>
      <c r="B88">
        <v>3023</v>
      </c>
      <c r="C88">
        <v>4628.5</v>
      </c>
      <c r="D88">
        <v>0</v>
      </c>
      <c r="E88">
        <v>0</v>
      </c>
      <c r="F88">
        <v>0</v>
      </c>
      <c r="G88">
        <v>4251.166666666667</v>
      </c>
      <c r="H88">
        <v>4628.5</v>
      </c>
      <c r="I88">
        <v>0</v>
      </c>
      <c r="J88">
        <f t="shared" si="8"/>
        <v>4262.4906113920633</v>
      </c>
      <c r="K88">
        <f t="shared" si="9"/>
        <v>1239.4906113920633</v>
      </c>
      <c r="L88">
        <f t="shared" si="10"/>
        <v>1239.4906113920633</v>
      </c>
      <c r="M88" s="8">
        <f t="shared" si="11"/>
        <v>0.41002005008007386</v>
      </c>
      <c r="N88">
        <v>926</v>
      </c>
      <c r="O88">
        <f t="shared" si="12"/>
        <v>22310.831005057138</v>
      </c>
      <c r="P88">
        <f t="shared" si="13"/>
        <v>16668</v>
      </c>
      <c r="Q88">
        <f t="shared" si="14"/>
        <v>1239.4906113920633</v>
      </c>
      <c r="R88">
        <f t="shared" si="15"/>
        <v>1536336.9757290708</v>
      </c>
    </row>
    <row r="89" spans="1:18" x14ac:dyDescent="0.35">
      <c r="A89" s="1">
        <v>41003</v>
      </c>
      <c r="B89">
        <v>2706</v>
      </c>
      <c r="C89">
        <v>3023</v>
      </c>
      <c r="D89">
        <v>0</v>
      </c>
      <c r="E89">
        <v>0</v>
      </c>
      <c r="F89">
        <v>0</v>
      </c>
      <c r="G89">
        <v>3913.1666666666665</v>
      </c>
      <c r="H89">
        <v>2723</v>
      </c>
      <c r="I89">
        <v>0</v>
      </c>
      <c r="J89">
        <f t="shared" si="8"/>
        <v>3519.5297806042699</v>
      </c>
      <c r="K89">
        <f t="shared" si="9"/>
        <v>813.52978060426994</v>
      </c>
      <c r="L89">
        <f t="shared" si="10"/>
        <v>813.52978060426994</v>
      </c>
      <c r="M89" s="8">
        <f t="shared" si="11"/>
        <v>0.30063923895205835</v>
      </c>
      <c r="N89">
        <v>1401</v>
      </c>
      <c r="O89">
        <f t="shared" si="12"/>
        <v>14643.536050876859</v>
      </c>
      <c r="P89">
        <f t="shared" si="13"/>
        <v>25218</v>
      </c>
      <c r="Q89">
        <f t="shared" si="14"/>
        <v>813.52978060426994</v>
      </c>
      <c r="R89">
        <f t="shared" si="15"/>
        <v>661830.70393003162</v>
      </c>
    </row>
    <row r="90" spans="1:18" x14ac:dyDescent="0.35">
      <c r="A90" s="1">
        <v>41004</v>
      </c>
      <c r="B90">
        <v>2830</v>
      </c>
      <c r="C90">
        <v>2706</v>
      </c>
      <c r="D90">
        <v>0</v>
      </c>
      <c r="E90">
        <v>1</v>
      </c>
      <c r="F90">
        <v>0</v>
      </c>
      <c r="G90">
        <v>3452.5</v>
      </c>
      <c r="H90">
        <v>3348</v>
      </c>
      <c r="I90">
        <v>0</v>
      </c>
      <c r="J90">
        <f t="shared" si="8"/>
        <v>4172.2029434309334</v>
      </c>
      <c r="K90">
        <f t="shared" si="9"/>
        <v>1342.2029434309334</v>
      </c>
      <c r="L90">
        <f t="shared" si="10"/>
        <v>1342.2029434309334</v>
      </c>
      <c r="M90" s="8">
        <f t="shared" si="11"/>
        <v>0.47427665845616018</v>
      </c>
      <c r="N90">
        <v>1240</v>
      </c>
      <c r="O90">
        <f t="shared" si="12"/>
        <v>24159.652981756801</v>
      </c>
      <c r="P90">
        <f t="shared" si="13"/>
        <v>22320</v>
      </c>
      <c r="Q90">
        <f t="shared" si="14"/>
        <v>1342.2029434309334</v>
      </c>
      <c r="R90">
        <f t="shared" si="15"/>
        <v>1801508.7413546613</v>
      </c>
    </row>
    <row r="91" spans="1:18" x14ac:dyDescent="0.35">
      <c r="A91" s="1">
        <v>41005</v>
      </c>
      <c r="B91">
        <v>3316</v>
      </c>
      <c r="C91">
        <v>2830</v>
      </c>
      <c r="D91">
        <v>0</v>
      </c>
      <c r="E91">
        <v>0</v>
      </c>
      <c r="F91">
        <v>1</v>
      </c>
      <c r="G91">
        <v>2853</v>
      </c>
      <c r="H91">
        <v>4623</v>
      </c>
      <c r="I91">
        <v>0</v>
      </c>
      <c r="J91">
        <f t="shared" si="8"/>
        <v>4106.655230428315</v>
      </c>
      <c r="K91">
        <f t="shared" si="9"/>
        <v>790.65523042831501</v>
      </c>
      <c r="L91">
        <f t="shared" si="10"/>
        <v>790.65523042831501</v>
      </c>
      <c r="M91" s="8">
        <f t="shared" si="11"/>
        <v>0.23843643860926267</v>
      </c>
      <c r="N91">
        <v>1041</v>
      </c>
      <c r="O91">
        <f t="shared" si="12"/>
        <v>14231.79414770967</v>
      </c>
      <c r="P91">
        <f t="shared" si="13"/>
        <v>18738</v>
      </c>
      <c r="Q91">
        <f t="shared" si="14"/>
        <v>790.65523042831501</v>
      </c>
      <c r="R91">
        <f t="shared" si="15"/>
        <v>625135.69340365194</v>
      </c>
    </row>
    <row r="92" spans="1:18" x14ac:dyDescent="0.35">
      <c r="A92" s="1">
        <v>41006</v>
      </c>
      <c r="B92">
        <v>3348</v>
      </c>
      <c r="C92">
        <v>3316</v>
      </c>
      <c r="D92">
        <v>1</v>
      </c>
      <c r="E92">
        <v>0</v>
      </c>
      <c r="F92">
        <v>0</v>
      </c>
      <c r="G92">
        <v>2950.6666666666665</v>
      </c>
      <c r="H92">
        <v>4037</v>
      </c>
      <c r="I92">
        <v>0</v>
      </c>
      <c r="J92">
        <f t="shared" si="8"/>
        <v>4180.8794617649755</v>
      </c>
      <c r="K92">
        <f t="shared" si="9"/>
        <v>832.87946176497553</v>
      </c>
      <c r="L92">
        <f t="shared" si="10"/>
        <v>832.87946176497553</v>
      </c>
      <c r="M92" s="8">
        <f t="shared" si="11"/>
        <v>0.2487692538127167</v>
      </c>
      <c r="N92">
        <v>1204</v>
      </c>
      <c r="O92">
        <f t="shared" si="12"/>
        <v>14991.83031176956</v>
      </c>
      <c r="P92">
        <f t="shared" si="13"/>
        <v>21672</v>
      </c>
      <c r="Q92">
        <f t="shared" si="14"/>
        <v>832.87946176497553</v>
      </c>
      <c r="R92">
        <f t="shared" si="15"/>
        <v>693688.19782991533</v>
      </c>
    </row>
    <row r="93" spans="1:18" x14ac:dyDescent="0.35">
      <c r="A93" s="1">
        <v>41007</v>
      </c>
      <c r="B93">
        <v>4428</v>
      </c>
      <c r="C93">
        <v>3348</v>
      </c>
      <c r="D93">
        <v>1</v>
      </c>
      <c r="E93">
        <v>0</v>
      </c>
      <c r="F93">
        <v>0</v>
      </c>
      <c r="G93">
        <v>3164.6666666666665</v>
      </c>
      <c r="H93">
        <v>4088</v>
      </c>
      <c r="I93">
        <v>0</v>
      </c>
      <c r="J93">
        <f t="shared" si="8"/>
        <v>4338.1676985422791</v>
      </c>
      <c r="K93">
        <f t="shared" si="9"/>
        <v>-89.83230145772086</v>
      </c>
      <c r="L93">
        <f t="shared" si="10"/>
        <v>89.83230145772086</v>
      </c>
      <c r="M93" s="8">
        <f t="shared" si="11"/>
        <v>2.0287330952511486E-2</v>
      </c>
      <c r="N93">
        <v>892</v>
      </c>
      <c r="O93">
        <f t="shared" si="12"/>
        <v>6467.9257049559019</v>
      </c>
      <c r="P93">
        <f t="shared" si="13"/>
        <v>16056</v>
      </c>
      <c r="Q93">
        <f t="shared" si="14"/>
        <v>-179.66460291544172</v>
      </c>
      <c r="R93">
        <f t="shared" si="15"/>
        <v>32279.36954076335</v>
      </c>
    </row>
    <row r="94" spans="1:18" x14ac:dyDescent="0.35">
      <c r="A94" s="1">
        <v>41008</v>
      </c>
      <c r="B94">
        <v>4628.5</v>
      </c>
      <c r="C94">
        <v>4428</v>
      </c>
      <c r="D94">
        <v>0</v>
      </c>
      <c r="E94">
        <v>0</v>
      </c>
      <c r="F94">
        <v>0</v>
      </c>
      <c r="G94">
        <v>3697.3333333333335</v>
      </c>
      <c r="H94">
        <v>4628.5</v>
      </c>
      <c r="I94">
        <v>0</v>
      </c>
      <c r="J94">
        <f t="shared" si="8"/>
        <v>3891.1945231122663</v>
      </c>
      <c r="K94">
        <f t="shared" si="9"/>
        <v>-737.30547688773368</v>
      </c>
      <c r="L94">
        <f t="shared" si="10"/>
        <v>737.30547688773368</v>
      </c>
      <c r="M94" s="8">
        <f t="shared" si="11"/>
        <v>0.1592968514395017</v>
      </c>
      <c r="N94">
        <v>1213</v>
      </c>
      <c r="O94">
        <f t="shared" si="12"/>
        <v>53085.994335916825</v>
      </c>
      <c r="P94">
        <f t="shared" si="13"/>
        <v>21834</v>
      </c>
      <c r="Q94">
        <f t="shared" si="14"/>
        <v>-1474.6109537754674</v>
      </c>
      <c r="R94">
        <f t="shared" si="15"/>
        <v>2174477.4649945935</v>
      </c>
    </row>
    <row r="95" spans="1:18" x14ac:dyDescent="0.35">
      <c r="A95" s="1">
        <v>41009</v>
      </c>
      <c r="B95">
        <v>2712</v>
      </c>
      <c r="C95">
        <v>4628.5</v>
      </c>
      <c r="D95">
        <v>0</v>
      </c>
      <c r="E95">
        <v>0</v>
      </c>
      <c r="F95">
        <v>0</v>
      </c>
      <c r="G95">
        <v>4134.833333333333</v>
      </c>
      <c r="H95">
        <v>3023</v>
      </c>
      <c r="I95">
        <v>0</v>
      </c>
      <c r="J95">
        <f t="shared" si="8"/>
        <v>3749.4330909011001</v>
      </c>
      <c r="K95">
        <f t="shared" si="9"/>
        <v>1037.4330909011001</v>
      </c>
      <c r="L95">
        <f t="shared" si="10"/>
        <v>1037.4330909011001</v>
      </c>
      <c r="M95" s="8">
        <f t="shared" si="11"/>
        <v>0.38253432555350297</v>
      </c>
      <c r="N95">
        <v>1313</v>
      </c>
      <c r="O95">
        <f t="shared" si="12"/>
        <v>18673.795636219802</v>
      </c>
      <c r="P95">
        <f t="shared" si="13"/>
        <v>23634</v>
      </c>
      <c r="Q95">
        <f t="shared" si="14"/>
        <v>1037.4330909011001</v>
      </c>
      <c r="R95">
        <f t="shared" si="15"/>
        <v>1076267.4180966101</v>
      </c>
    </row>
    <row r="96" spans="1:18" x14ac:dyDescent="0.35">
      <c r="A96" s="1">
        <v>41010</v>
      </c>
      <c r="B96">
        <v>3136</v>
      </c>
      <c r="C96">
        <v>2712</v>
      </c>
      <c r="D96">
        <v>0</v>
      </c>
      <c r="E96">
        <v>0</v>
      </c>
      <c r="F96">
        <v>0</v>
      </c>
      <c r="G96">
        <v>3922.8333333333335</v>
      </c>
      <c r="H96">
        <v>2706</v>
      </c>
      <c r="I96">
        <v>0</v>
      </c>
      <c r="J96">
        <f t="shared" si="8"/>
        <v>3521.4036782771527</v>
      </c>
      <c r="K96">
        <f t="shared" si="9"/>
        <v>385.40367827715272</v>
      </c>
      <c r="L96">
        <f t="shared" si="10"/>
        <v>385.40367827715272</v>
      </c>
      <c r="M96" s="8">
        <f t="shared" si="11"/>
        <v>0.12289658108327574</v>
      </c>
      <c r="N96">
        <v>818</v>
      </c>
      <c r="O96">
        <f t="shared" si="12"/>
        <v>6937.266208988749</v>
      </c>
      <c r="P96">
        <f t="shared" si="13"/>
        <v>14724</v>
      </c>
      <c r="Q96">
        <f t="shared" si="14"/>
        <v>385.40367827715272</v>
      </c>
      <c r="R96">
        <f t="shared" si="15"/>
        <v>148535.99522955905</v>
      </c>
    </row>
    <row r="97" spans="1:18" x14ac:dyDescent="0.35">
      <c r="A97" s="1">
        <v>41011</v>
      </c>
      <c r="B97">
        <v>3088</v>
      </c>
      <c r="C97">
        <v>3136</v>
      </c>
      <c r="D97">
        <v>0</v>
      </c>
      <c r="E97">
        <v>1</v>
      </c>
      <c r="F97">
        <v>0</v>
      </c>
      <c r="G97">
        <v>3492.1666666666665</v>
      </c>
      <c r="H97">
        <v>2830</v>
      </c>
      <c r="I97">
        <v>0</v>
      </c>
      <c r="J97">
        <f t="shared" si="8"/>
        <v>4058.4257151255702</v>
      </c>
      <c r="K97">
        <f t="shared" si="9"/>
        <v>970.42571512557015</v>
      </c>
      <c r="L97">
        <f t="shared" si="10"/>
        <v>970.42571512557015</v>
      </c>
      <c r="M97" s="8">
        <f t="shared" si="11"/>
        <v>0.31425703210024941</v>
      </c>
      <c r="N97">
        <v>888</v>
      </c>
      <c r="O97">
        <f t="shared" si="12"/>
        <v>17467.662872260262</v>
      </c>
      <c r="P97">
        <f t="shared" si="13"/>
        <v>15984</v>
      </c>
      <c r="Q97">
        <f t="shared" si="14"/>
        <v>970.42571512557015</v>
      </c>
      <c r="R97">
        <f t="shared" si="15"/>
        <v>941726.06857697421</v>
      </c>
    </row>
    <row r="98" spans="1:18" x14ac:dyDescent="0.35">
      <c r="A98" s="1">
        <v>41012</v>
      </c>
      <c r="B98">
        <v>3198</v>
      </c>
      <c r="C98">
        <v>3088</v>
      </c>
      <c r="D98">
        <v>0</v>
      </c>
      <c r="E98">
        <v>0</v>
      </c>
      <c r="F98">
        <v>1</v>
      </c>
      <c r="G98">
        <v>2978.6666666666665</v>
      </c>
      <c r="H98">
        <v>3316</v>
      </c>
      <c r="I98">
        <v>0</v>
      </c>
      <c r="J98">
        <f t="shared" si="8"/>
        <v>3836.7262378858859</v>
      </c>
      <c r="K98">
        <f t="shared" si="9"/>
        <v>638.72623788588589</v>
      </c>
      <c r="L98">
        <f t="shared" si="10"/>
        <v>638.72623788588589</v>
      </c>
      <c r="M98" s="8">
        <f t="shared" si="11"/>
        <v>0.19972677857594931</v>
      </c>
      <c r="N98">
        <v>1039</v>
      </c>
      <c r="O98">
        <f t="shared" si="12"/>
        <v>11497.072281945946</v>
      </c>
      <c r="P98">
        <f t="shared" si="13"/>
        <v>18702</v>
      </c>
      <c r="Q98">
        <f t="shared" si="14"/>
        <v>638.72623788588589</v>
      </c>
      <c r="R98">
        <f t="shared" si="15"/>
        <v>407971.20696385729</v>
      </c>
    </row>
    <row r="99" spans="1:18" x14ac:dyDescent="0.35">
      <c r="A99" s="1">
        <v>41013</v>
      </c>
      <c r="B99">
        <v>3595</v>
      </c>
      <c r="C99">
        <v>3198</v>
      </c>
      <c r="D99">
        <v>1</v>
      </c>
      <c r="E99">
        <v>0</v>
      </c>
      <c r="F99">
        <v>0</v>
      </c>
      <c r="G99">
        <v>3140.6666666666665</v>
      </c>
      <c r="H99">
        <v>3348</v>
      </c>
      <c r="I99">
        <v>0</v>
      </c>
      <c r="J99">
        <f t="shared" si="8"/>
        <v>4121.5489614424478</v>
      </c>
      <c r="K99">
        <f t="shared" si="9"/>
        <v>526.54896144244776</v>
      </c>
      <c r="L99">
        <f t="shared" si="10"/>
        <v>526.54896144244776</v>
      </c>
      <c r="M99" s="8">
        <f t="shared" si="11"/>
        <v>0.1464670268268283</v>
      </c>
      <c r="N99">
        <v>922</v>
      </c>
      <c r="O99">
        <f t="shared" si="12"/>
        <v>9477.8813059640597</v>
      </c>
      <c r="P99">
        <f t="shared" si="13"/>
        <v>16596</v>
      </c>
      <c r="Q99">
        <f t="shared" si="14"/>
        <v>526.54896144244776</v>
      </c>
      <c r="R99">
        <f t="shared" si="15"/>
        <v>277253.80879612034</v>
      </c>
    </row>
    <row r="100" spans="1:18" x14ac:dyDescent="0.35">
      <c r="A100" s="1">
        <v>41014</v>
      </c>
      <c r="B100">
        <v>3953</v>
      </c>
      <c r="C100">
        <v>3595</v>
      </c>
      <c r="D100">
        <v>1</v>
      </c>
      <c r="E100">
        <v>0</v>
      </c>
      <c r="F100">
        <v>0</v>
      </c>
      <c r="G100">
        <v>3293.6666666666665</v>
      </c>
      <c r="H100">
        <v>4428</v>
      </c>
      <c r="I100">
        <v>0</v>
      </c>
      <c r="J100">
        <f t="shared" si="8"/>
        <v>4516.7856327563522</v>
      </c>
      <c r="K100">
        <f t="shared" si="9"/>
        <v>563.78563275635224</v>
      </c>
      <c r="L100">
        <f t="shared" si="10"/>
        <v>563.78563275635224</v>
      </c>
      <c r="M100" s="8">
        <f t="shared" si="11"/>
        <v>0.14262221926545718</v>
      </c>
      <c r="N100">
        <v>743</v>
      </c>
      <c r="O100">
        <f t="shared" si="12"/>
        <v>10148.14138961434</v>
      </c>
      <c r="P100">
        <f t="shared" si="13"/>
        <v>13374</v>
      </c>
      <c r="Q100">
        <f t="shared" si="14"/>
        <v>563.78563275635224</v>
      </c>
      <c r="R100">
        <f t="shared" si="15"/>
        <v>317854.2397024805</v>
      </c>
    </row>
    <row r="101" spans="1:18" x14ac:dyDescent="0.35">
      <c r="A101" s="1">
        <v>41015</v>
      </c>
      <c r="B101">
        <v>4628.5</v>
      </c>
      <c r="C101">
        <v>3953</v>
      </c>
      <c r="D101">
        <v>0</v>
      </c>
      <c r="E101">
        <v>0</v>
      </c>
      <c r="F101">
        <v>0</v>
      </c>
      <c r="G101">
        <v>3582</v>
      </c>
      <c r="H101">
        <v>4628.5</v>
      </c>
      <c r="I101">
        <v>0</v>
      </c>
      <c r="J101">
        <f t="shared" si="8"/>
        <v>3813.8737608222818</v>
      </c>
      <c r="K101">
        <f t="shared" si="9"/>
        <v>-814.62623917771816</v>
      </c>
      <c r="L101">
        <f t="shared" si="10"/>
        <v>814.62623917771816</v>
      </c>
      <c r="M101" s="8">
        <f t="shared" si="11"/>
        <v>0.17600221220216444</v>
      </c>
      <c r="N101">
        <v>1235</v>
      </c>
      <c r="O101">
        <f t="shared" si="12"/>
        <v>58653.089220795708</v>
      </c>
      <c r="P101">
        <f t="shared" si="13"/>
        <v>22230</v>
      </c>
      <c r="Q101">
        <f t="shared" si="14"/>
        <v>-1629.2524783554363</v>
      </c>
      <c r="R101">
        <f t="shared" si="15"/>
        <v>2654463.6382273315</v>
      </c>
    </row>
    <row r="102" spans="1:18" x14ac:dyDescent="0.35">
      <c r="A102" s="1">
        <v>41016</v>
      </c>
      <c r="B102">
        <v>2900</v>
      </c>
      <c r="C102">
        <v>4628.5</v>
      </c>
      <c r="D102">
        <v>0</v>
      </c>
      <c r="E102">
        <v>0</v>
      </c>
      <c r="F102">
        <v>0</v>
      </c>
      <c r="G102">
        <v>4058.8333333333335</v>
      </c>
      <c r="H102">
        <v>2712</v>
      </c>
      <c r="I102">
        <v>0</v>
      </c>
      <c r="J102">
        <f t="shared" si="8"/>
        <v>3614.2055158005951</v>
      </c>
      <c r="K102">
        <f t="shared" si="9"/>
        <v>714.20551580059509</v>
      </c>
      <c r="L102">
        <f t="shared" si="10"/>
        <v>714.20551580059509</v>
      </c>
      <c r="M102" s="8">
        <f t="shared" si="11"/>
        <v>0.24627776406917073</v>
      </c>
      <c r="N102">
        <v>845</v>
      </c>
      <c r="O102">
        <f t="shared" si="12"/>
        <v>12855.699284410712</v>
      </c>
      <c r="P102">
        <f t="shared" si="13"/>
        <v>15210</v>
      </c>
      <c r="Q102">
        <f t="shared" si="14"/>
        <v>714.20551580059509</v>
      </c>
      <c r="R102">
        <f t="shared" si="15"/>
        <v>510089.51879999408</v>
      </c>
    </row>
    <row r="103" spans="1:18" x14ac:dyDescent="0.35">
      <c r="A103" s="1">
        <v>41017</v>
      </c>
      <c r="B103">
        <v>2827</v>
      </c>
      <c r="C103">
        <v>2900</v>
      </c>
      <c r="D103">
        <v>0</v>
      </c>
      <c r="E103">
        <v>0</v>
      </c>
      <c r="F103">
        <v>0</v>
      </c>
      <c r="G103">
        <v>3827.1666666666665</v>
      </c>
      <c r="H103">
        <v>3136</v>
      </c>
      <c r="I103">
        <v>0</v>
      </c>
      <c r="J103">
        <f t="shared" si="8"/>
        <v>3573.7912013597488</v>
      </c>
      <c r="K103">
        <f t="shared" si="9"/>
        <v>746.79120135974881</v>
      </c>
      <c r="L103">
        <f t="shared" si="10"/>
        <v>746.79120135974881</v>
      </c>
      <c r="M103" s="8">
        <f t="shared" si="11"/>
        <v>0.26416384908374563</v>
      </c>
      <c r="N103">
        <v>876</v>
      </c>
      <c r="O103">
        <f t="shared" si="12"/>
        <v>13442.241624475479</v>
      </c>
      <c r="P103">
        <f t="shared" si="13"/>
        <v>15768</v>
      </c>
      <c r="Q103">
        <f t="shared" si="14"/>
        <v>746.79120135974881</v>
      </c>
      <c r="R103">
        <f t="shared" si="15"/>
        <v>557697.0984283369</v>
      </c>
    </row>
    <row r="104" spans="1:18" x14ac:dyDescent="0.35">
      <c r="A104" s="1">
        <v>41018</v>
      </c>
      <c r="B104">
        <v>3146</v>
      </c>
      <c r="C104">
        <v>2827</v>
      </c>
      <c r="D104">
        <v>0</v>
      </c>
      <c r="E104">
        <v>1</v>
      </c>
      <c r="F104">
        <v>0</v>
      </c>
      <c r="G104">
        <v>3451.8333333333335</v>
      </c>
      <c r="H104">
        <v>3088</v>
      </c>
      <c r="I104">
        <v>0</v>
      </c>
      <c r="J104">
        <f t="shared" si="8"/>
        <v>4101.2999140307566</v>
      </c>
      <c r="K104">
        <f t="shared" si="9"/>
        <v>955.29991403075655</v>
      </c>
      <c r="L104">
        <f t="shared" si="10"/>
        <v>955.29991403075655</v>
      </c>
      <c r="M104" s="8">
        <f t="shared" si="11"/>
        <v>0.30365540814709363</v>
      </c>
      <c r="N104">
        <v>605</v>
      </c>
      <c r="O104">
        <f t="shared" si="12"/>
        <v>17195.398452553618</v>
      </c>
      <c r="P104">
        <f t="shared" si="13"/>
        <v>10890</v>
      </c>
      <c r="Q104">
        <f t="shared" si="14"/>
        <v>955.29991403075655</v>
      </c>
      <c r="R104">
        <f t="shared" si="15"/>
        <v>912597.92574717081</v>
      </c>
    </row>
    <row r="105" spans="1:18" x14ac:dyDescent="0.35">
      <c r="A105" s="1">
        <v>41019</v>
      </c>
      <c r="B105">
        <v>3377</v>
      </c>
      <c r="C105">
        <v>3146</v>
      </c>
      <c r="D105">
        <v>0</v>
      </c>
      <c r="E105">
        <v>0</v>
      </c>
      <c r="F105">
        <v>1</v>
      </c>
      <c r="G105">
        <v>2957.6666666666665</v>
      </c>
      <c r="H105">
        <v>3198</v>
      </c>
      <c r="I105">
        <v>0</v>
      </c>
      <c r="J105">
        <f t="shared" si="8"/>
        <v>3790.6713771615641</v>
      </c>
      <c r="K105">
        <f t="shared" si="9"/>
        <v>413.67137716156412</v>
      </c>
      <c r="L105">
        <f t="shared" si="10"/>
        <v>413.67137716156412</v>
      </c>
      <c r="M105" s="8">
        <f t="shared" si="11"/>
        <v>0.12249670629599174</v>
      </c>
      <c r="N105">
        <v>838</v>
      </c>
      <c r="O105">
        <f t="shared" si="12"/>
        <v>7446.0847889081542</v>
      </c>
      <c r="P105">
        <f t="shared" si="13"/>
        <v>15084</v>
      </c>
      <c r="Q105">
        <f t="shared" si="14"/>
        <v>413.67137716156412</v>
      </c>
      <c r="R105">
        <f t="shared" si="15"/>
        <v>171124.00828274502</v>
      </c>
    </row>
    <row r="106" spans="1:18" x14ac:dyDescent="0.35">
      <c r="A106" s="1">
        <v>41020</v>
      </c>
      <c r="B106">
        <v>3394</v>
      </c>
      <c r="C106">
        <v>3377</v>
      </c>
      <c r="D106">
        <v>1</v>
      </c>
      <c r="E106">
        <v>0</v>
      </c>
      <c r="F106">
        <v>0</v>
      </c>
      <c r="G106">
        <v>3116.6666666666665</v>
      </c>
      <c r="H106">
        <v>3595</v>
      </c>
      <c r="I106">
        <v>0</v>
      </c>
      <c r="J106">
        <f t="shared" si="8"/>
        <v>4172.392375981779</v>
      </c>
      <c r="K106">
        <f t="shared" si="9"/>
        <v>778.39237598177897</v>
      </c>
      <c r="L106">
        <f t="shared" si="10"/>
        <v>778.39237598177897</v>
      </c>
      <c r="M106" s="8">
        <f t="shared" si="11"/>
        <v>0.22934365821502031</v>
      </c>
      <c r="N106">
        <v>970</v>
      </c>
      <c r="O106">
        <f t="shared" si="12"/>
        <v>14011.062767672021</v>
      </c>
      <c r="P106">
        <f t="shared" si="13"/>
        <v>17460</v>
      </c>
      <c r="Q106">
        <f t="shared" si="14"/>
        <v>778.39237598177897</v>
      </c>
      <c r="R106">
        <f t="shared" si="15"/>
        <v>605894.69098655914</v>
      </c>
    </row>
    <row r="107" spans="1:18" x14ac:dyDescent="0.35">
      <c r="A107" s="1">
        <v>41021</v>
      </c>
      <c r="B107">
        <v>3905</v>
      </c>
      <c r="C107">
        <v>3394</v>
      </c>
      <c r="D107">
        <v>1</v>
      </c>
      <c r="E107">
        <v>0</v>
      </c>
      <c r="F107">
        <v>0</v>
      </c>
      <c r="G107">
        <v>3305.6666666666665</v>
      </c>
      <c r="H107">
        <v>3953</v>
      </c>
      <c r="I107">
        <v>0</v>
      </c>
      <c r="J107">
        <f t="shared" si="8"/>
        <v>4396.1127134287681</v>
      </c>
      <c r="K107">
        <f t="shared" si="9"/>
        <v>491.11271342876807</v>
      </c>
      <c r="L107">
        <f t="shared" si="10"/>
        <v>491.11271342876807</v>
      </c>
      <c r="M107" s="8">
        <f t="shared" si="11"/>
        <v>0.12576509946959491</v>
      </c>
      <c r="N107">
        <v>980</v>
      </c>
      <c r="O107">
        <f t="shared" si="12"/>
        <v>8840.0288417178253</v>
      </c>
      <c r="P107">
        <f t="shared" si="13"/>
        <v>17640</v>
      </c>
      <c r="Q107">
        <f t="shared" si="14"/>
        <v>491.11271342876807</v>
      </c>
      <c r="R107">
        <f t="shared" si="15"/>
        <v>241191.69729136728</v>
      </c>
    </row>
    <row r="108" spans="1:18" x14ac:dyDescent="0.35">
      <c r="A108" s="1">
        <v>41022</v>
      </c>
      <c r="B108">
        <v>4628.5</v>
      </c>
      <c r="C108">
        <v>3905</v>
      </c>
      <c r="D108">
        <v>0</v>
      </c>
      <c r="E108">
        <v>0</v>
      </c>
      <c r="F108">
        <v>0</v>
      </c>
      <c r="G108">
        <v>3558.6666666666665</v>
      </c>
      <c r="H108">
        <v>4628.5</v>
      </c>
      <c r="I108">
        <v>0</v>
      </c>
      <c r="J108">
        <f t="shared" si="8"/>
        <v>3798.2308320352904</v>
      </c>
      <c r="K108">
        <f t="shared" si="9"/>
        <v>-830.2691679647096</v>
      </c>
      <c r="L108">
        <f t="shared" si="10"/>
        <v>830.2691679647096</v>
      </c>
      <c r="M108" s="8">
        <f t="shared" si="11"/>
        <v>0.17938190946628704</v>
      </c>
      <c r="N108">
        <v>1058</v>
      </c>
      <c r="O108">
        <f t="shared" si="12"/>
        <v>59779.380093459091</v>
      </c>
      <c r="P108">
        <f t="shared" si="13"/>
        <v>19044</v>
      </c>
      <c r="Q108">
        <f t="shared" si="14"/>
        <v>-1660.5383359294192</v>
      </c>
      <c r="R108">
        <f t="shared" si="15"/>
        <v>2757387.5650912444</v>
      </c>
    </row>
    <row r="109" spans="1:18" x14ac:dyDescent="0.35">
      <c r="A109" s="1">
        <v>41023</v>
      </c>
      <c r="B109">
        <v>2751</v>
      </c>
      <c r="C109">
        <v>4628.5</v>
      </c>
      <c r="D109">
        <v>0</v>
      </c>
      <c r="E109">
        <v>0</v>
      </c>
      <c r="F109">
        <v>0</v>
      </c>
      <c r="G109">
        <v>3975.8333333333335</v>
      </c>
      <c r="H109">
        <v>2900</v>
      </c>
      <c r="I109">
        <v>0</v>
      </c>
      <c r="J109">
        <f t="shared" si="8"/>
        <v>3609.506555141948</v>
      </c>
      <c r="K109">
        <f t="shared" si="9"/>
        <v>858.50655514194796</v>
      </c>
      <c r="L109">
        <f t="shared" si="10"/>
        <v>858.50655514194796</v>
      </c>
      <c r="M109" s="8">
        <f t="shared" si="11"/>
        <v>0.31207072160739657</v>
      </c>
      <c r="N109">
        <v>819</v>
      </c>
      <c r="O109">
        <f t="shared" si="12"/>
        <v>15453.117992555064</v>
      </c>
      <c r="P109">
        <f t="shared" si="13"/>
        <v>14742</v>
      </c>
      <c r="Q109">
        <f t="shared" si="14"/>
        <v>858.50655514194796</v>
      </c>
      <c r="R109">
        <f t="shared" si="15"/>
        <v>737033.50522169448</v>
      </c>
    </row>
    <row r="110" spans="1:18" x14ac:dyDescent="0.35">
      <c r="A110" s="1">
        <v>41024</v>
      </c>
      <c r="B110">
        <v>3050</v>
      </c>
      <c r="C110">
        <v>2751</v>
      </c>
      <c r="D110">
        <v>0</v>
      </c>
      <c r="E110">
        <v>0</v>
      </c>
      <c r="F110">
        <v>0</v>
      </c>
      <c r="G110">
        <v>3761.5</v>
      </c>
      <c r="H110">
        <v>2827</v>
      </c>
      <c r="I110">
        <v>0</v>
      </c>
      <c r="J110">
        <f t="shared" si="8"/>
        <v>3446.0331789199045</v>
      </c>
      <c r="K110">
        <f t="shared" si="9"/>
        <v>396.03317891990446</v>
      </c>
      <c r="L110">
        <f t="shared" si="10"/>
        <v>396.03317891990446</v>
      </c>
      <c r="M110" s="8">
        <f t="shared" si="11"/>
        <v>0.1298469439081654</v>
      </c>
      <c r="N110">
        <v>798</v>
      </c>
      <c r="O110">
        <f t="shared" si="12"/>
        <v>7128.5972205582802</v>
      </c>
      <c r="P110">
        <f t="shared" si="13"/>
        <v>14364</v>
      </c>
      <c r="Q110">
        <f t="shared" si="14"/>
        <v>396.03317891990446</v>
      </c>
      <c r="R110">
        <f t="shared" si="15"/>
        <v>156842.27880540505</v>
      </c>
    </row>
    <row r="111" spans="1:18" x14ac:dyDescent="0.35">
      <c r="A111" s="1">
        <v>41025</v>
      </c>
      <c r="B111">
        <v>3207</v>
      </c>
      <c r="C111">
        <v>3050</v>
      </c>
      <c r="D111">
        <v>0</v>
      </c>
      <c r="E111">
        <v>1</v>
      </c>
      <c r="F111">
        <v>0</v>
      </c>
      <c r="G111">
        <v>3476.5</v>
      </c>
      <c r="H111">
        <v>3146</v>
      </c>
      <c r="I111">
        <v>0</v>
      </c>
      <c r="J111">
        <f t="shared" si="8"/>
        <v>4133.5538519146648</v>
      </c>
      <c r="K111">
        <f t="shared" si="9"/>
        <v>926.55385191466485</v>
      </c>
      <c r="L111">
        <f t="shared" si="10"/>
        <v>926.55385191466485</v>
      </c>
      <c r="M111" s="8">
        <f t="shared" si="11"/>
        <v>0.28891607480968656</v>
      </c>
      <c r="N111">
        <v>772</v>
      </c>
      <c r="O111">
        <f t="shared" si="12"/>
        <v>16677.969334463967</v>
      </c>
      <c r="P111">
        <f t="shared" si="13"/>
        <v>13896</v>
      </c>
      <c r="Q111">
        <f t="shared" si="14"/>
        <v>926.55385191466485</v>
      </c>
      <c r="R111">
        <f t="shared" si="15"/>
        <v>858502.04049790266</v>
      </c>
    </row>
    <row r="112" spans="1:18" x14ac:dyDescent="0.35">
      <c r="A112" s="1">
        <v>41026</v>
      </c>
      <c r="B112">
        <v>3271</v>
      </c>
      <c r="C112">
        <v>3207</v>
      </c>
      <c r="D112">
        <v>0</v>
      </c>
      <c r="E112">
        <v>0</v>
      </c>
      <c r="F112">
        <v>1</v>
      </c>
      <c r="G112">
        <v>3002.6666666666665</v>
      </c>
      <c r="H112">
        <v>3377</v>
      </c>
      <c r="I112">
        <v>0</v>
      </c>
      <c r="J112">
        <f t="shared" si="8"/>
        <v>3869.3461898155133</v>
      </c>
      <c r="K112">
        <f t="shared" si="9"/>
        <v>598.3461898155133</v>
      </c>
      <c r="L112">
        <f t="shared" si="10"/>
        <v>598.3461898155133</v>
      </c>
      <c r="M112" s="8">
        <f t="shared" si="11"/>
        <v>0.18292454595399368</v>
      </c>
      <c r="N112">
        <v>1055</v>
      </c>
      <c r="O112">
        <f t="shared" si="12"/>
        <v>10770.231416679238</v>
      </c>
      <c r="P112">
        <f t="shared" si="13"/>
        <v>18990</v>
      </c>
      <c r="Q112">
        <f t="shared" si="14"/>
        <v>598.3461898155133</v>
      </c>
      <c r="R112">
        <f t="shared" si="15"/>
        <v>358018.16286674229</v>
      </c>
    </row>
    <row r="113" spans="1:18" x14ac:dyDescent="0.35">
      <c r="A113" s="1">
        <v>41027</v>
      </c>
      <c r="B113">
        <v>3536</v>
      </c>
      <c r="C113">
        <v>3271</v>
      </c>
      <c r="D113">
        <v>1</v>
      </c>
      <c r="E113">
        <v>0</v>
      </c>
      <c r="F113">
        <v>0</v>
      </c>
      <c r="G113">
        <v>3176</v>
      </c>
      <c r="H113">
        <v>3394</v>
      </c>
      <c r="I113">
        <v>1</v>
      </c>
      <c r="J113">
        <f t="shared" si="8"/>
        <v>4431.5926950925277</v>
      </c>
      <c r="K113">
        <f t="shared" si="9"/>
        <v>895.59269509252772</v>
      </c>
      <c r="L113">
        <f t="shared" si="10"/>
        <v>895.59269509252772</v>
      </c>
      <c r="M113" s="8">
        <f t="shared" si="11"/>
        <v>0.25327847711892754</v>
      </c>
      <c r="N113">
        <v>945</v>
      </c>
      <c r="O113">
        <f t="shared" si="12"/>
        <v>16120.668511665499</v>
      </c>
      <c r="P113">
        <f t="shared" si="13"/>
        <v>17010</v>
      </c>
      <c r="Q113">
        <f t="shared" si="14"/>
        <v>895.59269509252772</v>
      </c>
      <c r="R113">
        <f t="shared" si="15"/>
        <v>802086.27550309733</v>
      </c>
    </row>
    <row r="114" spans="1:18" x14ac:dyDescent="0.35">
      <c r="A114" s="1">
        <v>41028</v>
      </c>
      <c r="B114">
        <v>3774</v>
      </c>
      <c r="C114">
        <v>3536</v>
      </c>
      <c r="D114">
        <v>1</v>
      </c>
      <c r="E114">
        <v>0</v>
      </c>
      <c r="F114">
        <v>0</v>
      </c>
      <c r="G114">
        <v>3338</v>
      </c>
      <c r="H114">
        <v>3905</v>
      </c>
      <c r="I114">
        <v>1</v>
      </c>
      <c r="J114">
        <f t="shared" si="8"/>
        <v>4678.6726275072679</v>
      </c>
      <c r="K114">
        <f t="shared" si="9"/>
        <v>904.67262750726786</v>
      </c>
      <c r="L114">
        <f t="shared" si="10"/>
        <v>904.67262750726786</v>
      </c>
      <c r="M114" s="8">
        <f t="shared" si="11"/>
        <v>0.23971187798284788</v>
      </c>
      <c r="N114">
        <v>1056</v>
      </c>
      <c r="O114">
        <f t="shared" si="12"/>
        <v>16284.107295130822</v>
      </c>
      <c r="P114">
        <f t="shared" si="13"/>
        <v>19008</v>
      </c>
      <c r="Q114">
        <f t="shared" si="14"/>
        <v>904.67262750726786</v>
      </c>
      <c r="R114">
        <f t="shared" si="15"/>
        <v>818432.56296090386</v>
      </c>
    </row>
    <row r="115" spans="1:18" x14ac:dyDescent="0.35">
      <c r="A115" s="1">
        <v>41029</v>
      </c>
      <c r="B115">
        <v>2954</v>
      </c>
      <c r="C115">
        <v>3774</v>
      </c>
      <c r="D115">
        <v>0</v>
      </c>
      <c r="E115">
        <v>0</v>
      </c>
      <c r="F115">
        <v>0</v>
      </c>
      <c r="G115">
        <v>3527</v>
      </c>
      <c r="H115">
        <v>4628.5</v>
      </c>
      <c r="I115">
        <v>1</v>
      </c>
      <c r="J115">
        <f t="shared" si="8"/>
        <v>4050.891705046452</v>
      </c>
      <c r="K115">
        <f t="shared" si="9"/>
        <v>1096.891705046452</v>
      </c>
      <c r="L115">
        <f t="shared" si="10"/>
        <v>1096.891705046452</v>
      </c>
      <c r="M115" s="8">
        <f t="shared" si="11"/>
        <v>0.37132420617686257</v>
      </c>
      <c r="N115">
        <v>698</v>
      </c>
      <c r="O115">
        <f t="shared" si="12"/>
        <v>19744.050690836135</v>
      </c>
      <c r="P115">
        <f t="shared" si="13"/>
        <v>12564</v>
      </c>
      <c r="Q115">
        <f t="shared" si="14"/>
        <v>1096.891705046452</v>
      </c>
      <c r="R115">
        <f t="shared" si="15"/>
        <v>1203171.4125997126</v>
      </c>
    </row>
    <row r="116" spans="1:18" x14ac:dyDescent="0.35">
      <c r="A116" s="1">
        <v>41030</v>
      </c>
      <c r="B116">
        <v>4732</v>
      </c>
      <c r="C116">
        <v>2954</v>
      </c>
      <c r="D116">
        <v>0</v>
      </c>
      <c r="E116">
        <v>0</v>
      </c>
      <c r="F116">
        <v>0</v>
      </c>
      <c r="G116">
        <v>3421.3333333333335</v>
      </c>
      <c r="H116">
        <v>2751</v>
      </c>
      <c r="I116">
        <v>0</v>
      </c>
      <c r="J116">
        <f t="shared" si="8"/>
        <v>3197.3867675855263</v>
      </c>
      <c r="K116">
        <f t="shared" si="9"/>
        <v>-1534.6132324144737</v>
      </c>
      <c r="L116">
        <f t="shared" si="10"/>
        <v>1534.6132324144737</v>
      </c>
      <c r="M116" s="8">
        <f t="shared" si="11"/>
        <v>0.3243054168246986</v>
      </c>
      <c r="N116">
        <v>701</v>
      </c>
      <c r="O116">
        <f t="shared" si="12"/>
        <v>110492.15273384211</v>
      </c>
      <c r="P116">
        <f t="shared" si="13"/>
        <v>12618</v>
      </c>
      <c r="Q116">
        <f t="shared" si="14"/>
        <v>-3069.2264648289474</v>
      </c>
      <c r="R116">
        <f t="shared" si="15"/>
        <v>9420151.0924063977</v>
      </c>
    </row>
    <row r="117" spans="1:18" x14ac:dyDescent="0.35">
      <c r="A117" s="1">
        <v>41031</v>
      </c>
      <c r="B117">
        <v>4151</v>
      </c>
      <c r="C117">
        <v>4732</v>
      </c>
      <c r="D117">
        <v>0</v>
      </c>
      <c r="E117">
        <v>0</v>
      </c>
      <c r="F117">
        <v>0</v>
      </c>
      <c r="G117">
        <v>3820</v>
      </c>
      <c r="H117">
        <v>3050</v>
      </c>
      <c r="I117">
        <v>0</v>
      </c>
      <c r="J117">
        <f t="shared" si="8"/>
        <v>3545.6818812961783</v>
      </c>
      <c r="K117">
        <f t="shared" si="9"/>
        <v>-605.31811870382171</v>
      </c>
      <c r="L117">
        <f t="shared" si="10"/>
        <v>605.31811870382171</v>
      </c>
      <c r="M117" s="8">
        <f t="shared" si="11"/>
        <v>0.14582464916979565</v>
      </c>
      <c r="N117">
        <v>1152</v>
      </c>
      <c r="O117">
        <f t="shared" si="12"/>
        <v>43582.904546675163</v>
      </c>
      <c r="P117">
        <f t="shared" si="13"/>
        <v>20736</v>
      </c>
      <c r="Q117">
        <f t="shared" si="14"/>
        <v>-1210.6362374076434</v>
      </c>
      <c r="R117">
        <f t="shared" si="15"/>
        <v>1465640.099324536</v>
      </c>
    </row>
    <row r="118" spans="1:18" x14ac:dyDescent="0.35">
      <c r="A118" s="1">
        <v>41032</v>
      </c>
      <c r="B118">
        <v>4833</v>
      </c>
      <c r="C118">
        <v>4151</v>
      </c>
      <c r="D118">
        <v>0</v>
      </c>
      <c r="E118">
        <v>1</v>
      </c>
      <c r="F118">
        <v>0</v>
      </c>
      <c r="G118">
        <v>3945.6666666666665</v>
      </c>
      <c r="H118">
        <v>3207</v>
      </c>
      <c r="I118">
        <v>0</v>
      </c>
      <c r="J118">
        <f t="shared" si="8"/>
        <v>4464.6185380589586</v>
      </c>
      <c r="K118">
        <f t="shared" si="9"/>
        <v>-368.38146194104138</v>
      </c>
      <c r="L118">
        <f t="shared" si="10"/>
        <v>368.38146194104138</v>
      </c>
      <c r="M118" s="8">
        <f t="shared" si="11"/>
        <v>7.6222110892001108E-2</v>
      </c>
      <c r="N118">
        <v>369</v>
      </c>
      <c r="O118">
        <f t="shared" si="12"/>
        <v>26523.465259754979</v>
      </c>
      <c r="P118">
        <f t="shared" si="13"/>
        <v>6642</v>
      </c>
      <c r="Q118">
        <f t="shared" si="14"/>
        <v>-736.76292388208276</v>
      </c>
      <c r="R118">
        <f t="shared" si="15"/>
        <v>542819.60600727564</v>
      </c>
    </row>
    <row r="119" spans="1:18" x14ac:dyDescent="0.35">
      <c r="A119" s="1">
        <v>41033</v>
      </c>
      <c r="B119">
        <v>4881</v>
      </c>
      <c r="C119">
        <v>4833</v>
      </c>
      <c r="D119">
        <v>0</v>
      </c>
      <c r="E119">
        <v>0</v>
      </c>
      <c r="F119">
        <v>1</v>
      </c>
      <c r="G119">
        <v>4572</v>
      </c>
      <c r="H119">
        <v>3271</v>
      </c>
      <c r="I119">
        <v>0</v>
      </c>
      <c r="J119">
        <f t="shared" si="8"/>
        <v>4892.7204806030759</v>
      </c>
      <c r="K119">
        <f t="shared" si="9"/>
        <v>11.720480603075885</v>
      </c>
      <c r="L119">
        <f t="shared" si="10"/>
        <v>11.720480603075885</v>
      </c>
      <c r="M119" s="8">
        <f t="shared" si="11"/>
        <v>2.4012457699397428E-3</v>
      </c>
      <c r="N119">
        <v>1188</v>
      </c>
      <c r="O119">
        <f t="shared" si="12"/>
        <v>210.96865085536592</v>
      </c>
      <c r="P119">
        <f t="shared" si="13"/>
        <v>21384</v>
      </c>
      <c r="Q119">
        <f t="shared" si="14"/>
        <v>11.720480603075885</v>
      </c>
      <c r="R119">
        <f t="shared" si="15"/>
        <v>137.36966556707804</v>
      </c>
    </row>
    <row r="120" spans="1:18" x14ac:dyDescent="0.35">
      <c r="A120" s="1">
        <v>41034</v>
      </c>
      <c r="B120">
        <v>4563</v>
      </c>
      <c r="C120">
        <v>4881</v>
      </c>
      <c r="D120">
        <v>1</v>
      </c>
      <c r="E120">
        <v>0</v>
      </c>
      <c r="F120">
        <v>0</v>
      </c>
      <c r="G120">
        <v>4621.666666666667</v>
      </c>
      <c r="H120">
        <v>3536</v>
      </c>
      <c r="I120">
        <v>0</v>
      </c>
      <c r="J120">
        <f t="shared" si="8"/>
        <v>5165.373170334693</v>
      </c>
      <c r="K120">
        <f t="shared" si="9"/>
        <v>602.37317033469299</v>
      </c>
      <c r="L120">
        <f t="shared" si="10"/>
        <v>602.37317033469299</v>
      </c>
      <c r="M120" s="8">
        <f t="shared" si="11"/>
        <v>0.13201252911126299</v>
      </c>
      <c r="N120">
        <v>1440</v>
      </c>
      <c r="O120">
        <f t="shared" si="12"/>
        <v>10842.717066024474</v>
      </c>
      <c r="P120">
        <f t="shared" si="13"/>
        <v>25920</v>
      </c>
      <c r="Q120">
        <f t="shared" si="14"/>
        <v>602.37317033469299</v>
      </c>
      <c r="R120">
        <f t="shared" si="15"/>
        <v>362853.43633906904</v>
      </c>
    </row>
    <row r="121" spans="1:18" x14ac:dyDescent="0.35">
      <c r="A121" s="1">
        <v>41035</v>
      </c>
      <c r="B121">
        <v>5394</v>
      </c>
      <c r="C121">
        <v>4563</v>
      </c>
      <c r="D121">
        <v>1</v>
      </c>
      <c r="E121">
        <v>0</v>
      </c>
      <c r="F121">
        <v>0</v>
      </c>
      <c r="G121">
        <v>4759</v>
      </c>
      <c r="H121">
        <v>3774</v>
      </c>
      <c r="I121">
        <v>0</v>
      </c>
      <c r="J121">
        <f t="shared" si="8"/>
        <v>5321.9373993108939</v>
      </c>
      <c r="K121">
        <f t="shared" si="9"/>
        <v>-72.062600689106148</v>
      </c>
      <c r="L121">
        <f t="shared" si="10"/>
        <v>72.062600689106148</v>
      </c>
      <c r="M121" s="8">
        <f t="shared" si="11"/>
        <v>1.3359770242696727E-2</v>
      </c>
      <c r="N121">
        <v>1295</v>
      </c>
      <c r="O121">
        <f t="shared" si="12"/>
        <v>5188.5072496156426</v>
      </c>
      <c r="P121">
        <f t="shared" si="13"/>
        <v>23310</v>
      </c>
      <c r="Q121">
        <f t="shared" si="14"/>
        <v>-144.1252013782123</v>
      </c>
      <c r="R121">
        <f t="shared" si="15"/>
        <v>20772.073672310249</v>
      </c>
    </row>
    <row r="122" spans="1:18" x14ac:dyDescent="0.35">
      <c r="A122" s="1">
        <v>41036</v>
      </c>
      <c r="B122">
        <v>4018</v>
      </c>
      <c r="C122">
        <v>5394</v>
      </c>
      <c r="D122">
        <v>0</v>
      </c>
      <c r="E122">
        <v>0</v>
      </c>
      <c r="F122">
        <v>0</v>
      </c>
      <c r="G122">
        <v>4946</v>
      </c>
      <c r="H122">
        <v>2954</v>
      </c>
      <c r="I122">
        <v>0</v>
      </c>
      <c r="J122">
        <f t="shared" si="8"/>
        <v>4274.5503746915902</v>
      </c>
      <c r="K122">
        <f t="shared" si="9"/>
        <v>256.55037469159015</v>
      </c>
      <c r="L122">
        <f t="shared" si="10"/>
        <v>256.55037469159015</v>
      </c>
      <c r="M122" s="8">
        <f t="shared" si="11"/>
        <v>6.3850267469285751E-2</v>
      </c>
      <c r="N122">
        <v>913</v>
      </c>
      <c r="O122">
        <f t="shared" si="12"/>
        <v>4617.9067444486227</v>
      </c>
      <c r="P122">
        <f t="shared" si="13"/>
        <v>16434</v>
      </c>
      <c r="Q122">
        <f t="shared" si="14"/>
        <v>256.55037469159015</v>
      </c>
      <c r="R122">
        <f t="shared" si="15"/>
        <v>65818.094754395293</v>
      </c>
    </row>
    <row r="123" spans="1:18" x14ac:dyDescent="0.35">
      <c r="A123" s="1">
        <v>41037</v>
      </c>
      <c r="B123">
        <v>4112</v>
      </c>
      <c r="C123">
        <v>4018</v>
      </c>
      <c r="D123">
        <v>0</v>
      </c>
      <c r="E123">
        <v>0</v>
      </c>
      <c r="F123">
        <v>0</v>
      </c>
      <c r="G123">
        <v>4658.333333333333</v>
      </c>
      <c r="H123">
        <v>4732</v>
      </c>
      <c r="I123">
        <v>0</v>
      </c>
      <c r="J123">
        <f t="shared" si="8"/>
        <v>4563.5066616781014</v>
      </c>
      <c r="K123">
        <f t="shared" si="9"/>
        <v>451.50666167810141</v>
      </c>
      <c r="L123">
        <f t="shared" si="10"/>
        <v>451.50666167810141</v>
      </c>
      <c r="M123" s="8">
        <f t="shared" si="11"/>
        <v>0.10980220371549158</v>
      </c>
      <c r="N123">
        <v>955</v>
      </c>
      <c r="O123">
        <f t="shared" si="12"/>
        <v>8127.1199102058254</v>
      </c>
      <c r="P123">
        <f t="shared" si="13"/>
        <v>17190</v>
      </c>
      <c r="Q123">
        <f t="shared" si="14"/>
        <v>451.50666167810141</v>
      </c>
      <c r="R123">
        <f t="shared" si="15"/>
        <v>203858.26553970354</v>
      </c>
    </row>
    <row r="124" spans="1:18" x14ac:dyDescent="0.35">
      <c r="A124" s="1">
        <v>41038</v>
      </c>
      <c r="B124">
        <v>4315</v>
      </c>
      <c r="C124">
        <v>4112</v>
      </c>
      <c r="D124">
        <v>0</v>
      </c>
      <c r="E124">
        <v>0</v>
      </c>
      <c r="F124">
        <v>0</v>
      </c>
      <c r="G124">
        <v>4508</v>
      </c>
      <c r="H124">
        <v>4151</v>
      </c>
      <c r="I124">
        <v>0</v>
      </c>
      <c r="J124">
        <f t="shared" si="8"/>
        <v>4305.2792467320951</v>
      </c>
      <c r="K124">
        <f t="shared" si="9"/>
        <v>-9.7207532679049109</v>
      </c>
      <c r="L124">
        <f t="shared" si="10"/>
        <v>9.7207532679049109</v>
      </c>
      <c r="M124" s="8">
        <f t="shared" si="11"/>
        <v>2.2527817538597708E-3</v>
      </c>
      <c r="N124">
        <v>902</v>
      </c>
      <c r="O124">
        <f t="shared" si="12"/>
        <v>699.89423528915358</v>
      </c>
      <c r="P124">
        <f t="shared" si="13"/>
        <v>16236</v>
      </c>
      <c r="Q124">
        <f t="shared" si="14"/>
        <v>-19.441506535809822</v>
      </c>
      <c r="R124">
        <f t="shared" si="15"/>
        <v>377.97217638193604</v>
      </c>
    </row>
    <row r="125" spans="1:18" x14ac:dyDescent="0.35">
      <c r="A125" s="1">
        <v>41039</v>
      </c>
      <c r="B125">
        <v>4869</v>
      </c>
      <c r="C125">
        <v>4315</v>
      </c>
      <c r="D125">
        <v>0</v>
      </c>
      <c r="E125">
        <v>1</v>
      </c>
      <c r="F125">
        <v>0</v>
      </c>
      <c r="G125">
        <v>4148.333333333333</v>
      </c>
      <c r="H125">
        <v>4833</v>
      </c>
      <c r="I125">
        <v>0</v>
      </c>
      <c r="J125">
        <f t="shared" si="8"/>
        <v>5041.1100866611832</v>
      </c>
      <c r="K125">
        <f t="shared" si="9"/>
        <v>172.11008666118323</v>
      </c>
      <c r="L125">
        <f t="shared" si="10"/>
        <v>172.11008666118323</v>
      </c>
      <c r="M125" s="8">
        <f t="shared" si="11"/>
        <v>3.534813856257614E-2</v>
      </c>
      <c r="N125">
        <v>777</v>
      </c>
      <c r="O125">
        <f t="shared" si="12"/>
        <v>3097.9815599012982</v>
      </c>
      <c r="P125">
        <f t="shared" si="13"/>
        <v>13986</v>
      </c>
      <c r="Q125">
        <f t="shared" si="14"/>
        <v>172.11008666118323</v>
      </c>
      <c r="R125">
        <f t="shared" si="15"/>
        <v>29621.881930520001</v>
      </c>
    </row>
    <row r="126" spans="1:18" x14ac:dyDescent="0.35">
      <c r="A126" s="1">
        <v>41040</v>
      </c>
      <c r="B126">
        <v>4844</v>
      </c>
      <c r="C126">
        <v>4869</v>
      </c>
      <c r="D126">
        <v>0</v>
      </c>
      <c r="E126">
        <v>0</v>
      </c>
      <c r="F126">
        <v>1</v>
      </c>
      <c r="G126">
        <v>4432</v>
      </c>
      <c r="H126">
        <v>4881</v>
      </c>
      <c r="I126">
        <v>0</v>
      </c>
      <c r="J126">
        <f t="shared" si="8"/>
        <v>5235.1486871506859</v>
      </c>
      <c r="K126">
        <f t="shared" si="9"/>
        <v>391.14868715068587</v>
      </c>
      <c r="L126">
        <f t="shared" si="10"/>
        <v>391.14868715068587</v>
      </c>
      <c r="M126" s="8">
        <f t="shared" si="11"/>
        <v>8.0749109651256368E-2</v>
      </c>
      <c r="N126">
        <v>1476</v>
      </c>
      <c r="O126">
        <f t="shared" si="12"/>
        <v>7040.6763687123457</v>
      </c>
      <c r="P126">
        <f t="shared" si="13"/>
        <v>26568</v>
      </c>
      <c r="Q126">
        <f t="shared" si="14"/>
        <v>391.14868715068587</v>
      </c>
      <c r="R126">
        <f t="shared" si="15"/>
        <v>152997.29545970514</v>
      </c>
    </row>
    <row r="127" spans="1:18" x14ac:dyDescent="0.35">
      <c r="A127" s="1">
        <v>41041</v>
      </c>
      <c r="B127">
        <v>5278</v>
      </c>
      <c r="C127">
        <v>4844</v>
      </c>
      <c r="D127">
        <v>1</v>
      </c>
      <c r="E127">
        <v>0</v>
      </c>
      <c r="F127">
        <v>0</v>
      </c>
      <c r="G127">
        <v>4676</v>
      </c>
      <c r="H127">
        <v>4563</v>
      </c>
      <c r="I127">
        <v>0</v>
      </c>
      <c r="J127">
        <f t="shared" si="8"/>
        <v>5480.1003972491426</v>
      </c>
      <c r="K127">
        <f t="shared" si="9"/>
        <v>202.10039724914259</v>
      </c>
      <c r="L127">
        <f t="shared" si="10"/>
        <v>202.10039724914259</v>
      </c>
      <c r="M127" s="8">
        <f t="shared" si="11"/>
        <v>3.8291094590591622E-2</v>
      </c>
      <c r="N127">
        <v>891</v>
      </c>
      <c r="O127">
        <f t="shared" si="12"/>
        <v>3637.8071504845666</v>
      </c>
      <c r="P127">
        <f t="shared" si="13"/>
        <v>16038</v>
      </c>
      <c r="Q127">
        <f t="shared" si="14"/>
        <v>202.10039724914259</v>
      </c>
      <c r="R127">
        <f t="shared" si="15"/>
        <v>40844.570568261239</v>
      </c>
    </row>
    <row r="128" spans="1:18" x14ac:dyDescent="0.35">
      <c r="A128" s="1">
        <v>41042</v>
      </c>
      <c r="B128">
        <v>7177</v>
      </c>
      <c r="C128">
        <v>5278</v>
      </c>
      <c r="D128">
        <v>1</v>
      </c>
      <c r="E128">
        <v>0</v>
      </c>
      <c r="F128">
        <v>0</v>
      </c>
      <c r="G128">
        <v>4997</v>
      </c>
      <c r="H128">
        <v>5394</v>
      </c>
      <c r="I128">
        <v>0</v>
      </c>
      <c r="J128">
        <f t="shared" si="8"/>
        <v>5920.4909017684395</v>
      </c>
      <c r="K128">
        <f t="shared" si="9"/>
        <v>-1256.5090982315605</v>
      </c>
      <c r="L128">
        <f t="shared" si="10"/>
        <v>1256.5090982315605</v>
      </c>
      <c r="M128" s="8">
        <f t="shared" si="11"/>
        <v>0.17507441803421492</v>
      </c>
      <c r="N128">
        <v>545</v>
      </c>
      <c r="O128">
        <f t="shared" si="12"/>
        <v>90468.655072672351</v>
      </c>
      <c r="P128">
        <f t="shared" si="13"/>
        <v>9810</v>
      </c>
      <c r="Q128">
        <f t="shared" si="14"/>
        <v>-2513.0181964631211</v>
      </c>
      <c r="R128">
        <f t="shared" si="15"/>
        <v>6315260.4557547579</v>
      </c>
    </row>
    <row r="129" spans="1:18" x14ac:dyDescent="0.35">
      <c r="A129" s="1">
        <v>41043</v>
      </c>
      <c r="B129">
        <v>3609</v>
      </c>
      <c r="C129">
        <v>7177</v>
      </c>
      <c r="D129">
        <v>0</v>
      </c>
      <c r="E129">
        <v>0</v>
      </c>
      <c r="F129">
        <v>0</v>
      </c>
      <c r="G129">
        <v>5766.333333333333</v>
      </c>
      <c r="H129">
        <v>4018</v>
      </c>
      <c r="I129">
        <v>0</v>
      </c>
      <c r="J129">
        <f t="shared" si="8"/>
        <v>5112.8390500163523</v>
      </c>
      <c r="K129">
        <f t="shared" si="9"/>
        <v>1503.8390500163523</v>
      </c>
      <c r="L129">
        <f t="shared" si="10"/>
        <v>1503.8390500163523</v>
      </c>
      <c r="M129" s="8">
        <f t="shared" si="11"/>
        <v>0.41669134109624612</v>
      </c>
      <c r="N129">
        <v>1371</v>
      </c>
      <c r="O129">
        <f t="shared" si="12"/>
        <v>27069.10290029434</v>
      </c>
      <c r="P129">
        <f t="shared" si="13"/>
        <v>24678</v>
      </c>
      <c r="Q129">
        <f t="shared" si="14"/>
        <v>1503.8390500163523</v>
      </c>
      <c r="R129">
        <f t="shared" si="15"/>
        <v>2261531.8883540849</v>
      </c>
    </row>
    <row r="130" spans="1:18" x14ac:dyDescent="0.35">
      <c r="A130" s="1">
        <v>41044</v>
      </c>
      <c r="B130">
        <v>4596</v>
      </c>
      <c r="C130">
        <v>3609</v>
      </c>
      <c r="D130">
        <v>0</v>
      </c>
      <c r="E130">
        <v>0</v>
      </c>
      <c r="F130">
        <v>0</v>
      </c>
      <c r="G130">
        <v>5354.666666666667</v>
      </c>
      <c r="H130">
        <v>4112</v>
      </c>
      <c r="I130">
        <v>0</v>
      </c>
      <c r="J130">
        <f t="shared" si="8"/>
        <v>4862.3256780019765</v>
      </c>
      <c r="K130">
        <f t="shared" si="9"/>
        <v>266.32567800197648</v>
      </c>
      <c r="L130">
        <f t="shared" si="10"/>
        <v>266.32567800197648</v>
      </c>
      <c r="M130" s="8">
        <f t="shared" si="11"/>
        <v>5.7947275457349103E-2</v>
      </c>
      <c r="N130">
        <v>729</v>
      </c>
      <c r="O130">
        <f t="shared" si="12"/>
        <v>4793.8622040355767</v>
      </c>
      <c r="P130">
        <f t="shared" si="13"/>
        <v>13122</v>
      </c>
      <c r="Q130">
        <f t="shared" si="14"/>
        <v>266.32567800197648</v>
      </c>
      <c r="R130">
        <f t="shared" si="15"/>
        <v>70929.366763212456</v>
      </c>
    </row>
    <row r="131" spans="1:18" x14ac:dyDescent="0.35">
      <c r="A131" s="1">
        <v>41045</v>
      </c>
      <c r="B131">
        <v>4910</v>
      </c>
      <c r="C131">
        <v>4596</v>
      </c>
      <c r="D131">
        <v>0</v>
      </c>
      <c r="E131">
        <v>0</v>
      </c>
      <c r="F131">
        <v>0</v>
      </c>
      <c r="G131">
        <v>5127.333333333333</v>
      </c>
      <c r="H131">
        <v>4315</v>
      </c>
      <c r="I131">
        <v>0</v>
      </c>
      <c r="J131">
        <f t="shared" ref="J131:J194" si="16">$W$2+SUMPRODUCT(D131:I131,$X$2:$AC$2)</f>
        <v>4764.9288036162479</v>
      </c>
      <c r="K131">
        <f t="shared" ref="K131:K194" si="17">J131-B131</f>
        <v>-145.07119638375207</v>
      </c>
      <c r="L131">
        <f t="shared" ref="L131:L194" si="18">ABS(K131)</f>
        <v>145.07119638375207</v>
      </c>
      <c r="M131" s="8">
        <f t="shared" ref="M131:M194" si="19">L131/B131</f>
        <v>2.9546068509929139E-2</v>
      </c>
      <c r="N131">
        <v>683</v>
      </c>
      <c r="O131">
        <f t="shared" ref="O131:O194" si="20">IF(K131&lt;0,K131*-72,K131*18)</f>
        <v>10445.126139630149</v>
      </c>
      <c r="P131">
        <f t="shared" ref="P131:P194" si="21">N131*18</f>
        <v>12294</v>
      </c>
      <c r="Q131">
        <f t="shared" ref="Q131:Q194" si="22">IF(K131&lt;0,K131*2,K131)</f>
        <v>-290.14239276750413</v>
      </c>
      <c r="R131">
        <f t="shared" ref="R131:R194" si="23">Q131^2</f>
        <v>84182.608080852631</v>
      </c>
    </row>
    <row r="132" spans="1:18" x14ac:dyDescent="0.35">
      <c r="A132" s="1">
        <v>41046</v>
      </c>
      <c r="B132">
        <v>5297</v>
      </c>
      <c r="C132">
        <v>4910</v>
      </c>
      <c r="D132">
        <v>0</v>
      </c>
      <c r="E132">
        <v>1</v>
      </c>
      <c r="F132">
        <v>0</v>
      </c>
      <c r="G132">
        <v>4371.666666666667</v>
      </c>
      <c r="H132">
        <v>4869</v>
      </c>
      <c r="I132">
        <v>0</v>
      </c>
      <c r="J132">
        <f t="shared" si="16"/>
        <v>5200.5907206122638</v>
      </c>
      <c r="K132">
        <f t="shared" si="17"/>
        <v>-96.409279387736206</v>
      </c>
      <c r="L132">
        <f t="shared" si="18"/>
        <v>96.409279387736206</v>
      </c>
      <c r="M132" s="8">
        <f t="shared" si="19"/>
        <v>1.8200732374501833E-2</v>
      </c>
      <c r="N132">
        <v>768</v>
      </c>
      <c r="O132">
        <f t="shared" si="20"/>
        <v>6941.4681159170068</v>
      </c>
      <c r="P132">
        <f t="shared" si="21"/>
        <v>13824</v>
      </c>
      <c r="Q132">
        <f t="shared" si="22"/>
        <v>-192.81855877547241</v>
      </c>
      <c r="R132">
        <f t="shared" si="23"/>
        <v>37178.996608250309</v>
      </c>
    </row>
    <row r="133" spans="1:18" x14ac:dyDescent="0.35">
      <c r="A133" s="1">
        <v>41047</v>
      </c>
      <c r="B133">
        <v>5306</v>
      </c>
      <c r="C133">
        <v>5297</v>
      </c>
      <c r="D133">
        <v>0</v>
      </c>
      <c r="E133">
        <v>0</v>
      </c>
      <c r="F133">
        <v>1</v>
      </c>
      <c r="G133">
        <v>4934.333333333333</v>
      </c>
      <c r="H133">
        <v>4844</v>
      </c>
      <c r="I133">
        <v>0</v>
      </c>
      <c r="J133">
        <f t="shared" si="16"/>
        <v>5561.8921535189629</v>
      </c>
      <c r="K133">
        <f t="shared" si="17"/>
        <v>255.89215351896291</v>
      </c>
      <c r="L133">
        <f t="shared" si="18"/>
        <v>255.89215351896291</v>
      </c>
      <c r="M133" s="8">
        <f t="shared" si="19"/>
        <v>4.8226941861847512E-2</v>
      </c>
      <c r="N133">
        <v>890</v>
      </c>
      <c r="O133">
        <f t="shared" si="20"/>
        <v>4606.0587633413325</v>
      </c>
      <c r="P133">
        <f t="shared" si="21"/>
        <v>16020</v>
      </c>
      <c r="Q133">
        <f t="shared" si="22"/>
        <v>255.89215351896291</v>
      </c>
      <c r="R133">
        <f t="shared" si="23"/>
        <v>65480.794232572487</v>
      </c>
    </row>
    <row r="134" spans="1:18" x14ac:dyDescent="0.35">
      <c r="A134" s="1">
        <v>41048</v>
      </c>
      <c r="B134">
        <v>5362</v>
      </c>
      <c r="C134">
        <v>5306</v>
      </c>
      <c r="D134">
        <v>1</v>
      </c>
      <c r="E134">
        <v>0</v>
      </c>
      <c r="F134">
        <v>0</v>
      </c>
      <c r="G134">
        <v>5171</v>
      </c>
      <c r="H134">
        <v>5278</v>
      </c>
      <c r="I134">
        <v>0</v>
      </c>
      <c r="J134">
        <f t="shared" si="16"/>
        <v>6005.7082015332517</v>
      </c>
      <c r="K134">
        <f t="shared" si="17"/>
        <v>643.70820153325167</v>
      </c>
      <c r="L134">
        <f t="shared" si="18"/>
        <v>643.70820153325167</v>
      </c>
      <c r="M134" s="8">
        <f t="shared" si="19"/>
        <v>0.12005001893570527</v>
      </c>
      <c r="N134">
        <v>931</v>
      </c>
      <c r="O134">
        <f t="shared" si="20"/>
        <v>11586.74762759853</v>
      </c>
      <c r="P134">
        <f t="shared" si="21"/>
        <v>16758</v>
      </c>
      <c r="Q134">
        <f t="shared" si="22"/>
        <v>643.70820153325167</v>
      </c>
      <c r="R134">
        <f t="shared" si="23"/>
        <v>414360.24872117332</v>
      </c>
    </row>
    <row r="135" spans="1:18" x14ac:dyDescent="0.35">
      <c r="A135" s="1">
        <v>41049</v>
      </c>
      <c r="B135">
        <v>5483</v>
      </c>
      <c r="C135">
        <v>5362</v>
      </c>
      <c r="D135">
        <v>1</v>
      </c>
      <c r="E135">
        <v>0</v>
      </c>
      <c r="F135">
        <v>0</v>
      </c>
      <c r="G135">
        <v>5321.666666666667</v>
      </c>
      <c r="H135">
        <v>7177</v>
      </c>
      <c r="I135">
        <v>0</v>
      </c>
      <c r="J135">
        <f t="shared" si="16"/>
        <v>6621.3172589881879</v>
      </c>
      <c r="K135">
        <f t="shared" si="17"/>
        <v>1138.3172589881879</v>
      </c>
      <c r="L135">
        <f t="shared" si="18"/>
        <v>1138.3172589881879</v>
      </c>
      <c r="M135" s="8">
        <f t="shared" si="19"/>
        <v>0.2076084732788962</v>
      </c>
      <c r="N135">
        <v>741</v>
      </c>
      <c r="O135">
        <f t="shared" si="20"/>
        <v>20489.71066178738</v>
      </c>
      <c r="P135">
        <f t="shared" si="21"/>
        <v>13338</v>
      </c>
      <c r="Q135">
        <f t="shared" si="22"/>
        <v>1138.3172589881879</v>
      </c>
      <c r="R135">
        <f t="shared" si="23"/>
        <v>1295766.1821103811</v>
      </c>
    </row>
    <row r="136" spans="1:18" x14ac:dyDescent="0.35">
      <c r="A136" s="1">
        <v>41050</v>
      </c>
      <c r="B136">
        <v>3884</v>
      </c>
      <c r="C136">
        <v>5483</v>
      </c>
      <c r="D136">
        <v>0</v>
      </c>
      <c r="E136">
        <v>0</v>
      </c>
      <c r="F136">
        <v>0</v>
      </c>
      <c r="G136">
        <v>5383.666666666667</v>
      </c>
      <c r="H136">
        <v>3609</v>
      </c>
      <c r="I136">
        <v>0</v>
      </c>
      <c r="J136">
        <f t="shared" si="16"/>
        <v>4745.4621708778659</v>
      </c>
      <c r="K136">
        <f t="shared" si="17"/>
        <v>861.4621708778659</v>
      </c>
      <c r="L136">
        <f t="shared" si="18"/>
        <v>861.4621708778659</v>
      </c>
      <c r="M136" s="8">
        <f t="shared" si="19"/>
        <v>0.22179767530326105</v>
      </c>
      <c r="N136">
        <v>1133</v>
      </c>
      <c r="O136">
        <f t="shared" si="20"/>
        <v>15506.319075801586</v>
      </c>
      <c r="P136">
        <f t="shared" si="21"/>
        <v>20394</v>
      </c>
      <c r="Q136">
        <f t="shared" si="22"/>
        <v>861.4621708778659</v>
      </c>
      <c r="R136">
        <f t="shared" si="23"/>
        <v>742117.07185360545</v>
      </c>
    </row>
    <row r="137" spans="1:18" x14ac:dyDescent="0.35">
      <c r="A137" s="1">
        <v>41051</v>
      </c>
      <c r="B137">
        <v>4569</v>
      </c>
      <c r="C137">
        <v>3884</v>
      </c>
      <c r="D137">
        <v>0</v>
      </c>
      <c r="E137">
        <v>0</v>
      </c>
      <c r="F137">
        <v>0</v>
      </c>
      <c r="G137">
        <v>4909.666666666667</v>
      </c>
      <c r="H137">
        <v>4596</v>
      </c>
      <c r="I137">
        <v>0</v>
      </c>
      <c r="J137">
        <f t="shared" si="16"/>
        <v>4695.149397729866</v>
      </c>
      <c r="K137">
        <f t="shared" si="17"/>
        <v>126.149397729866</v>
      </c>
      <c r="L137">
        <f t="shared" si="18"/>
        <v>126.149397729866</v>
      </c>
      <c r="M137" s="8">
        <f t="shared" si="19"/>
        <v>2.7609848485416064E-2</v>
      </c>
      <c r="N137">
        <v>876</v>
      </c>
      <c r="O137">
        <f t="shared" si="20"/>
        <v>2270.6891591375879</v>
      </c>
      <c r="P137">
        <f t="shared" si="21"/>
        <v>15768</v>
      </c>
      <c r="Q137">
        <f t="shared" si="22"/>
        <v>126.149397729866</v>
      </c>
      <c r="R137">
        <f t="shared" si="23"/>
        <v>15913.670547607921</v>
      </c>
    </row>
    <row r="138" spans="1:18" x14ac:dyDescent="0.35">
      <c r="A138" s="1">
        <v>41052</v>
      </c>
      <c r="B138">
        <v>4568</v>
      </c>
      <c r="C138">
        <v>4569</v>
      </c>
      <c r="D138">
        <v>0</v>
      </c>
      <c r="E138">
        <v>0</v>
      </c>
      <c r="F138">
        <v>0</v>
      </c>
      <c r="G138">
        <v>4645.333333333333</v>
      </c>
      <c r="H138">
        <v>4910</v>
      </c>
      <c r="I138">
        <v>0</v>
      </c>
      <c r="J138">
        <f t="shared" si="16"/>
        <v>4603.0266378197475</v>
      </c>
      <c r="K138">
        <f t="shared" si="17"/>
        <v>35.026637819747521</v>
      </c>
      <c r="L138">
        <f t="shared" si="18"/>
        <v>35.026637819747521</v>
      </c>
      <c r="M138" s="8">
        <f t="shared" si="19"/>
        <v>7.6678278939902632E-3</v>
      </c>
      <c r="N138">
        <v>914</v>
      </c>
      <c r="O138">
        <f t="shared" si="20"/>
        <v>630.47948075545537</v>
      </c>
      <c r="P138">
        <f t="shared" si="21"/>
        <v>16452</v>
      </c>
      <c r="Q138">
        <f t="shared" si="22"/>
        <v>35.026637819747521</v>
      </c>
      <c r="R138">
        <f t="shared" si="23"/>
        <v>1226.8653569557673</v>
      </c>
    </row>
    <row r="139" spans="1:18" x14ac:dyDescent="0.35">
      <c r="A139" s="1">
        <v>41053</v>
      </c>
      <c r="B139">
        <v>5522</v>
      </c>
      <c r="C139">
        <v>4568</v>
      </c>
      <c r="D139">
        <v>0</v>
      </c>
      <c r="E139">
        <v>1</v>
      </c>
      <c r="F139">
        <v>0</v>
      </c>
      <c r="G139">
        <v>4340.333333333333</v>
      </c>
      <c r="H139">
        <v>5297</v>
      </c>
      <c r="I139">
        <v>0</v>
      </c>
      <c r="J139">
        <f t="shared" si="16"/>
        <v>5295.5660631525707</v>
      </c>
      <c r="K139">
        <f t="shared" si="17"/>
        <v>-226.43393684742932</v>
      </c>
      <c r="L139">
        <f t="shared" si="18"/>
        <v>226.43393684742932</v>
      </c>
      <c r="M139" s="8">
        <f t="shared" si="19"/>
        <v>4.1005783565271521E-2</v>
      </c>
      <c r="N139">
        <v>227</v>
      </c>
      <c r="O139">
        <f t="shared" si="20"/>
        <v>16303.243453014911</v>
      </c>
      <c r="P139">
        <f t="shared" si="21"/>
        <v>4086</v>
      </c>
      <c r="Q139">
        <f t="shared" si="22"/>
        <v>-452.86787369485864</v>
      </c>
      <c r="R139">
        <f t="shared" si="23"/>
        <v>205089.31102490245</v>
      </c>
    </row>
    <row r="140" spans="1:18" x14ac:dyDescent="0.35">
      <c r="A140" s="1">
        <v>41054</v>
      </c>
      <c r="B140">
        <v>5481</v>
      </c>
      <c r="C140">
        <v>5522</v>
      </c>
      <c r="D140">
        <v>0</v>
      </c>
      <c r="E140">
        <v>0</v>
      </c>
      <c r="F140">
        <v>1</v>
      </c>
      <c r="G140">
        <v>4886.333333333333</v>
      </c>
      <c r="H140">
        <v>5306</v>
      </c>
      <c r="I140">
        <v>0</v>
      </c>
      <c r="J140">
        <f t="shared" si="16"/>
        <v>5654.9074640034478</v>
      </c>
      <c r="K140">
        <f t="shared" si="17"/>
        <v>173.90746400344779</v>
      </c>
      <c r="L140">
        <f t="shared" si="18"/>
        <v>173.90746400344779</v>
      </c>
      <c r="M140" s="8">
        <f t="shared" si="19"/>
        <v>3.1729148696122568E-2</v>
      </c>
      <c r="N140">
        <v>959</v>
      </c>
      <c r="O140">
        <f t="shared" si="20"/>
        <v>3130.3343520620601</v>
      </c>
      <c r="P140">
        <f t="shared" si="21"/>
        <v>17262</v>
      </c>
      <c r="Q140">
        <f t="shared" si="22"/>
        <v>173.90746400344779</v>
      </c>
      <c r="R140">
        <f t="shared" si="23"/>
        <v>30243.806036110487</v>
      </c>
    </row>
    <row r="141" spans="1:18" x14ac:dyDescent="0.35">
      <c r="A141" s="1">
        <v>41055</v>
      </c>
      <c r="B141">
        <v>5617</v>
      </c>
      <c r="C141">
        <v>5481</v>
      </c>
      <c r="D141">
        <v>1</v>
      </c>
      <c r="E141">
        <v>0</v>
      </c>
      <c r="F141">
        <v>0</v>
      </c>
      <c r="G141">
        <v>5190.333333333333</v>
      </c>
      <c r="H141">
        <v>5362</v>
      </c>
      <c r="I141">
        <v>0</v>
      </c>
      <c r="J141">
        <f t="shared" si="16"/>
        <v>6041.4322216950459</v>
      </c>
      <c r="K141">
        <f t="shared" si="17"/>
        <v>424.43222169504588</v>
      </c>
      <c r="L141">
        <f t="shared" si="18"/>
        <v>424.43222169504588</v>
      </c>
      <c r="M141" s="8">
        <f t="shared" si="19"/>
        <v>7.5562083264206145E-2</v>
      </c>
      <c r="N141">
        <v>1070</v>
      </c>
      <c r="O141">
        <f t="shared" si="20"/>
        <v>7639.7799905108259</v>
      </c>
      <c r="P141">
        <f t="shared" si="21"/>
        <v>19260</v>
      </c>
      <c r="Q141">
        <f t="shared" si="22"/>
        <v>424.43222169504588</v>
      </c>
      <c r="R141">
        <f t="shared" si="23"/>
        <v>180142.71081299259</v>
      </c>
    </row>
    <row r="142" spans="1:18" x14ac:dyDescent="0.35">
      <c r="A142" s="1">
        <v>41056</v>
      </c>
      <c r="B142">
        <v>4964</v>
      </c>
      <c r="C142">
        <v>5617</v>
      </c>
      <c r="D142">
        <v>1</v>
      </c>
      <c r="E142">
        <v>0</v>
      </c>
      <c r="F142">
        <v>0</v>
      </c>
      <c r="G142">
        <v>5540</v>
      </c>
      <c r="H142">
        <v>5483</v>
      </c>
      <c r="I142">
        <v>0</v>
      </c>
      <c r="J142">
        <f t="shared" si="16"/>
        <v>6308.6418627729045</v>
      </c>
      <c r="K142">
        <f t="shared" si="17"/>
        <v>1344.6418627729045</v>
      </c>
      <c r="L142">
        <f t="shared" si="18"/>
        <v>1344.6418627729045</v>
      </c>
      <c r="M142" s="8">
        <f t="shared" si="19"/>
        <v>0.2708786991887398</v>
      </c>
      <c r="N142">
        <v>1623</v>
      </c>
      <c r="O142">
        <f t="shared" si="20"/>
        <v>24203.553529912278</v>
      </c>
      <c r="P142">
        <f t="shared" si="21"/>
        <v>29214</v>
      </c>
      <c r="Q142">
        <f t="shared" si="22"/>
        <v>1344.6418627729045</v>
      </c>
      <c r="R142">
        <f t="shared" si="23"/>
        <v>1808061.7391213863</v>
      </c>
    </row>
    <row r="143" spans="1:18" x14ac:dyDescent="0.35">
      <c r="A143" s="1">
        <v>41057</v>
      </c>
      <c r="B143">
        <v>3782</v>
      </c>
      <c r="C143">
        <v>4964</v>
      </c>
      <c r="D143">
        <v>0</v>
      </c>
      <c r="E143">
        <v>0</v>
      </c>
      <c r="F143">
        <v>0</v>
      </c>
      <c r="G143">
        <v>5354</v>
      </c>
      <c r="H143">
        <v>3884</v>
      </c>
      <c r="I143">
        <v>0</v>
      </c>
      <c r="J143">
        <f t="shared" si="16"/>
        <v>4800.0941671959763</v>
      </c>
      <c r="K143">
        <f t="shared" si="17"/>
        <v>1018.0941671959763</v>
      </c>
      <c r="L143">
        <f t="shared" si="18"/>
        <v>1018.0941671959763</v>
      </c>
      <c r="M143" s="8">
        <f t="shared" si="19"/>
        <v>0.26919465023690542</v>
      </c>
      <c r="N143">
        <v>1334</v>
      </c>
      <c r="O143">
        <f t="shared" si="20"/>
        <v>18325.695009527575</v>
      </c>
      <c r="P143">
        <f t="shared" si="21"/>
        <v>24012</v>
      </c>
      <c r="Q143">
        <f t="shared" si="22"/>
        <v>1018.0941671959763</v>
      </c>
      <c r="R143">
        <f t="shared" si="23"/>
        <v>1036515.7332784685</v>
      </c>
    </row>
    <row r="144" spans="1:18" x14ac:dyDescent="0.35">
      <c r="A144" s="1">
        <v>41058</v>
      </c>
      <c r="B144">
        <v>4148</v>
      </c>
      <c r="C144">
        <v>3782</v>
      </c>
      <c r="D144">
        <v>0</v>
      </c>
      <c r="E144">
        <v>0</v>
      </c>
      <c r="F144">
        <v>0</v>
      </c>
      <c r="G144">
        <v>4787.666666666667</v>
      </c>
      <c r="H144">
        <v>4569</v>
      </c>
      <c r="I144">
        <v>1</v>
      </c>
      <c r="J144">
        <f t="shared" si="16"/>
        <v>4879.9331954804102</v>
      </c>
      <c r="K144">
        <f t="shared" si="17"/>
        <v>731.93319548041018</v>
      </c>
      <c r="L144">
        <f t="shared" si="18"/>
        <v>731.93319548041018</v>
      </c>
      <c r="M144" s="8">
        <f t="shared" si="19"/>
        <v>0.17645448299913458</v>
      </c>
      <c r="N144">
        <v>1221</v>
      </c>
      <c r="O144">
        <f t="shared" si="20"/>
        <v>13174.797518647383</v>
      </c>
      <c r="P144">
        <f t="shared" si="21"/>
        <v>21978</v>
      </c>
      <c r="Q144">
        <f t="shared" si="22"/>
        <v>731.93319548041018</v>
      </c>
      <c r="R144">
        <f t="shared" si="23"/>
        <v>535726.20264616434</v>
      </c>
    </row>
    <row r="145" spans="1:18" x14ac:dyDescent="0.35">
      <c r="A145" s="1">
        <v>41059</v>
      </c>
      <c r="B145">
        <v>4465</v>
      </c>
      <c r="C145">
        <v>4148</v>
      </c>
      <c r="D145">
        <v>0</v>
      </c>
      <c r="E145">
        <v>0</v>
      </c>
      <c r="F145">
        <v>0</v>
      </c>
      <c r="G145">
        <v>4298</v>
      </c>
      <c r="H145">
        <v>4568</v>
      </c>
      <c r="I145">
        <v>1</v>
      </c>
      <c r="J145">
        <f t="shared" si="16"/>
        <v>4551.3841764087711</v>
      </c>
      <c r="K145">
        <f t="shared" si="17"/>
        <v>86.384176408771054</v>
      </c>
      <c r="L145">
        <f t="shared" si="18"/>
        <v>86.384176408771054</v>
      </c>
      <c r="M145" s="8">
        <f t="shared" si="19"/>
        <v>1.9346960001964401E-2</v>
      </c>
      <c r="N145">
        <v>731</v>
      </c>
      <c r="O145">
        <f t="shared" si="20"/>
        <v>1554.915175357879</v>
      </c>
      <c r="P145">
        <f t="shared" si="21"/>
        <v>13158</v>
      </c>
      <c r="Q145">
        <f t="shared" si="22"/>
        <v>86.384176408771054</v>
      </c>
      <c r="R145">
        <f t="shared" si="23"/>
        <v>7462.2259338216772</v>
      </c>
    </row>
    <row r="146" spans="1:18" x14ac:dyDescent="0.35">
      <c r="A146" s="1">
        <v>41060</v>
      </c>
      <c r="B146">
        <v>4885</v>
      </c>
      <c r="C146">
        <v>4465</v>
      </c>
      <c r="D146">
        <v>0</v>
      </c>
      <c r="E146">
        <v>1</v>
      </c>
      <c r="F146">
        <v>0</v>
      </c>
      <c r="G146">
        <v>4131.666666666667</v>
      </c>
      <c r="H146">
        <v>5522</v>
      </c>
      <c r="I146">
        <v>1</v>
      </c>
      <c r="J146">
        <f t="shared" si="16"/>
        <v>5490.5357629091541</v>
      </c>
      <c r="K146">
        <f t="shared" si="17"/>
        <v>605.53576290915407</v>
      </c>
      <c r="L146">
        <f t="shared" si="18"/>
        <v>605.53576290915407</v>
      </c>
      <c r="M146" s="8">
        <f t="shared" si="19"/>
        <v>0.1239581909742383</v>
      </c>
      <c r="N146">
        <v>546</v>
      </c>
      <c r="O146">
        <f t="shared" si="20"/>
        <v>10899.643732364773</v>
      </c>
      <c r="P146">
        <f t="shared" si="21"/>
        <v>9828</v>
      </c>
      <c r="Q146">
        <f t="shared" si="22"/>
        <v>605.53576290915407</v>
      </c>
      <c r="R146">
        <f t="shared" si="23"/>
        <v>366673.56016197125</v>
      </c>
    </row>
    <row r="147" spans="1:18" x14ac:dyDescent="0.35">
      <c r="A147" s="1">
        <v>41061</v>
      </c>
      <c r="B147">
        <v>6633</v>
      </c>
      <c r="C147">
        <v>4885</v>
      </c>
      <c r="D147">
        <v>0</v>
      </c>
      <c r="E147">
        <v>0</v>
      </c>
      <c r="F147">
        <v>1</v>
      </c>
      <c r="G147">
        <v>4499.333333333333</v>
      </c>
      <c r="H147">
        <v>5481</v>
      </c>
      <c r="I147">
        <v>0</v>
      </c>
      <c r="J147">
        <f t="shared" si="16"/>
        <v>5442.8806838625451</v>
      </c>
      <c r="K147">
        <f t="shared" si="17"/>
        <v>-1190.1193161374549</v>
      </c>
      <c r="L147">
        <f t="shared" si="18"/>
        <v>1190.1193161374549</v>
      </c>
      <c r="M147" s="8">
        <f t="shared" si="19"/>
        <v>0.17942398856286068</v>
      </c>
      <c r="N147">
        <v>2869</v>
      </c>
      <c r="O147">
        <f t="shared" si="20"/>
        <v>85688.590761896747</v>
      </c>
      <c r="P147">
        <f t="shared" si="21"/>
        <v>51642</v>
      </c>
      <c r="Q147">
        <f t="shared" si="22"/>
        <v>-2380.2386322749098</v>
      </c>
      <c r="R147">
        <f t="shared" si="23"/>
        <v>5665535.9465739336</v>
      </c>
    </row>
    <row r="148" spans="1:18" x14ac:dyDescent="0.35">
      <c r="A148" s="1">
        <v>41062</v>
      </c>
      <c r="B148">
        <v>5081</v>
      </c>
      <c r="C148">
        <v>6633</v>
      </c>
      <c r="D148">
        <v>1</v>
      </c>
      <c r="E148">
        <v>0</v>
      </c>
      <c r="F148">
        <v>0</v>
      </c>
      <c r="G148">
        <v>5327.666666666667</v>
      </c>
      <c r="H148">
        <v>5617</v>
      </c>
      <c r="I148">
        <v>0</v>
      </c>
      <c r="J148">
        <f t="shared" si="16"/>
        <v>6202.6031949244034</v>
      </c>
      <c r="K148">
        <f t="shared" si="17"/>
        <v>1121.6031949244034</v>
      </c>
      <c r="L148">
        <f t="shared" si="18"/>
        <v>1121.6031949244034</v>
      </c>
      <c r="M148" s="8">
        <f t="shared" si="19"/>
        <v>0.22074457684007151</v>
      </c>
      <c r="N148">
        <v>1212</v>
      </c>
      <c r="O148">
        <f t="shared" si="20"/>
        <v>20188.857508639259</v>
      </c>
      <c r="P148">
        <f t="shared" si="21"/>
        <v>21816</v>
      </c>
      <c r="Q148">
        <f t="shared" si="22"/>
        <v>1121.6031949244034</v>
      </c>
      <c r="R148">
        <f t="shared" si="23"/>
        <v>1257993.7268646292</v>
      </c>
    </row>
    <row r="149" spans="1:18" x14ac:dyDescent="0.35">
      <c r="A149" s="1">
        <v>41063</v>
      </c>
      <c r="B149">
        <v>4951</v>
      </c>
      <c r="C149">
        <v>5081</v>
      </c>
      <c r="D149">
        <v>1</v>
      </c>
      <c r="E149">
        <v>0</v>
      </c>
      <c r="F149">
        <v>0</v>
      </c>
      <c r="G149">
        <v>5533</v>
      </c>
      <c r="H149">
        <v>4964</v>
      </c>
      <c r="I149">
        <v>0</v>
      </c>
      <c r="J149">
        <f t="shared" si="16"/>
        <v>6163.30779193749</v>
      </c>
      <c r="K149">
        <f t="shared" si="17"/>
        <v>1212.30779193749</v>
      </c>
      <c r="L149">
        <f t="shared" si="18"/>
        <v>1212.30779193749</v>
      </c>
      <c r="M149" s="8">
        <f t="shared" si="19"/>
        <v>0.24486119812916382</v>
      </c>
      <c r="N149">
        <v>1540</v>
      </c>
      <c r="O149">
        <f t="shared" si="20"/>
        <v>21821.540254874821</v>
      </c>
      <c r="P149">
        <f t="shared" si="21"/>
        <v>27720</v>
      </c>
      <c r="Q149">
        <f t="shared" si="22"/>
        <v>1212.30779193749</v>
      </c>
      <c r="R149">
        <f t="shared" si="23"/>
        <v>1469690.1823923527</v>
      </c>
    </row>
    <row r="150" spans="1:18" x14ac:dyDescent="0.35">
      <c r="A150" s="1">
        <v>41064</v>
      </c>
      <c r="B150">
        <v>4124</v>
      </c>
      <c r="C150">
        <v>4951</v>
      </c>
      <c r="D150">
        <v>0</v>
      </c>
      <c r="E150">
        <v>0</v>
      </c>
      <c r="F150">
        <v>0</v>
      </c>
      <c r="G150">
        <v>5555</v>
      </c>
      <c r="H150">
        <v>3782</v>
      </c>
      <c r="I150">
        <v>0</v>
      </c>
      <c r="J150">
        <f t="shared" si="16"/>
        <v>4907.2063596564012</v>
      </c>
      <c r="K150">
        <f t="shared" si="17"/>
        <v>783.20635965640122</v>
      </c>
      <c r="L150">
        <f t="shared" si="18"/>
        <v>783.20635965640122</v>
      </c>
      <c r="M150" s="8">
        <f t="shared" si="19"/>
        <v>0.18991424821930195</v>
      </c>
      <c r="N150">
        <v>1023</v>
      </c>
      <c r="O150">
        <f t="shared" si="20"/>
        <v>14097.714473815222</v>
      </c>
      <c r="P150">
        <f t="shared" si="21"/>
        <v>18414</v>
      </c>
      <c r="Q150">
        <f t="shared" si="22"/>
        <v>783.20635965640122</v>
      </c>
      <c r="R150">
        <f t="shared" si="23"/>
        <v>613412.2018062321</v>
      </c>
    </row>
    <row r="151" spans="1:18" x14ac:dyDescent="0.35">
      <c r="A151" s="1">
        <v>41065</v>
      </c>
      <c r="B151">
        <v>4156</v>
      </c>
      <c r="C151">
        <v>4124</v>
      </c>
      <c r="D151">
        <v>0</v>
      </c>
      <c r="E151">
        <v>0</v>
      </c>
      <c r="F151">
        <v>0</v>
      </c>
      <c r="G151">
        <v>4718.666666666667</v>
      </c>
      <c r="H151">
        <v>4148</v>
      </c>
      <c r="I151">
        <v>0</v>
      </c>
      <c r="J151">
        <f t="shared" si="16"/>
        <v>4445.6995917692966</v>
      </c>
      <c r="K151">
        <f t="shared" si="17"/>
        <v>289.6995917692966</v>
      </c>
      <c r="L151">
        <f t="shared" si="18"/>
        <v>289.6995917692966</v>
      </c>
      <c r="M151" s="8">
        <f t="shared" si="19"/>
        <v>6.9706350281351442E-2</v>
      </c>
      <c r="N151">
        <v>1406</v>
      </c>
      <c r="O151">
        <f t="shared" si="20"/>
        <v>5214.5926518473389</v>
      </c>
      <c r="P151">
        <f t="shared" si="21"/>
        <v>25308</v>
      </c>
      <c r="Q151">
        <f t="shared" si="22"/>
        <v>289.6995917692966</v>
      </c>
      <c r="R151">
        <f t="shared" si="23"/>
        <v>83925.853471297101</v>
      </c>
    </row>
    <row r="152" spans="1:18" x14ac:dyDescent="0.35">
      <c r="A152" s="1">
        <v>41066</v>
      </c>
      <c r="B152">
        <v>4261</v>
      </c>
      <c r="C152">
        <v>4156</v>
      </c>
      <c r="D152">
        <v>0</v>
      </c>
      <c r="E152">
        <v>0</v>
      </c>
      <c r="F152">
        <v>0</v>
      </c>
      <c r="G152">
        <v>4410.333333333333</v>
      </c>
      <c r="H152">
        <v>4465</v>
      </c>
      <c r="I152">
        <v>0</v>
      </c>
      <c r="J152">
        <f t="shared" si="16"/>
        <v>4324.8916924433415</v>
      </c>
      <c r="K152">
        <f t="shared" si="17"/>
        <v>63.891692443341526</v>
      </c>
      <c r="L152">
        <f t="shared" si="18"/>
        <v>63.891692443341526</v>
      </c>
      <c r="M152" s="8">
        <f t="shared" si="19"/>
        <v>1.4994530026599747E-2</v>
      </c>
      <c r="N152">
        <v>1465</v>
      </c>
      <c r="O152">
        <f t="shared" si="20"/>
        <v>1150.0504639801475</v>
      </c>
      <c r="P152">
        <f t="shared" si="21"/>
        <v>26370</v>
      </c>
      <c r="Q152">
        <f t="shared" si="22"/>
        <v>63.891692443341526</v>
      </c>
      <c r="R152">
        <f t="shared" si="23"/>
        <v>4082.1483632745449</v>
      </c>
    </row>
    <row r="153" spans="1:18" x14ac:dyDescent="0.35">
      <c r="A153" s="1">
        <v>41067</v>
      </c>
      <c r="B153">
        <v>3967</v>
      </c>
      <c r="C153">
        <v>4261</v>
      </c>
      <c r="D153">
        <v>0</v>
      </c>
      <c r="E153">
        <v>1</v>
      </c>
      <c r="F153">
        <v>0</v>
      </c>
      <c r="G153">
        <v>4180.333333333333</v>
      </c>
      <c r="H153">
        <v>4885</v>
      </c>
      <c r="I153">
        <v>0</v>
      </c>
      <c r="J153">
        <f t="shared" si="16"/>
        <v>5076.6544638560244</v>
      </c>
      <c r="K153">
        <f t="shared" si="17"/>
        <v>1109.6544638560244</v>
      </c>
      <c r="L153">
        <f t="shared" si="18"/>
        <v>1109.6544638560244</v>
      </c>
      <c r="M153" s="8">
        <f t="shared" si="19"/>
        <v>0.27972131682783574</v>
      </c>
      <c r="N153">
        <v>1760</v>
      </c>
      <c r="O153">
        <f t="shared" si="20"/>
        <v>19973.78034940844</v>
      </c>
      <c r="P153">
        <f t="shared" si="21"/>
        <v>31680</v>
      </c>
      <c r="Q153">
        <f t="shared" si="22"/>
        <v>1109.6544638560244</v>
      </c>
      <c r="R153">
        <f t="shared" si="23"/>
        <v>1231333.029155601</v>
      </c>
    </row>
    <row r="154" spans="1:18" x14ac:dyDescent="0.35">
      <c r="A154" s="1">
        <v>41068</v>
      </c>
      <c r="B154">
        <v>4510</v>
      </c>
      <c r="C154">
        <v>3967</v>
      </c>
      <c r="D154">
        <v>0</v>
      </c>
      <c r="E154">
        <v>0</v>
      </c>
      <c r="F154">
        <v>1</v>
      </c>
      <c r="G154">
        <v>4128</v>
      </c>
      <c r="H154">
        <v>6633</v>
      </c>
      <c r="I154">
        <v>0</v>
      </c>
      <c r="J154">
        <f t="shared" si="16"/>
        <v>5506.109315128534</v>
      </c>
      <c r="K154">
        <f t="shared" si="17"/>
        <v>996.10931512853404</v>
      </c>
      <c r="L154">
        <f t="shared" si="18"/>
        <v>996.10931512853404</v>
      </c>
      <c r="M154" s="8">
        <f t="shared" si="19"/>
        <v>0.22086681044978582</v>
      </c>
      <c r="N154">
        <v>1099</v>
      </c>
      <c r="O154">
        <f t="shared" si="20"/>
        <v>17929.967672313614</v>
      </c>
      <c r="P154">
        <f t="shared" si="21"/>
        <v>19782</v>
      </c>
      <c r="Q154">
        <f t="shared" si="22"/>
        <v>996.10931512853404</v>
      </c>
      <c r="R154">
        <f t="shared" si="23"/>
        <v>992233.76768583711</v>
      </c>
    </row>
    <row r="155" spans="1:18" x14ac:dyDescent="0.35">
      <c r="A155" s="1">
        <v>41069</v>
      </c>
      <c r="B155">
        <v>4355</v>
      </c>
      <c r="C155">
        <v>4510</v>
      </c>
      <c r="D155">
        <v>1</v>
      </c>
      <c r="E155">
        <v>0</v>
      </c>
      <c r="F155">
        <v>0</v>
      </c>
      <c r="G155">
        <v>4246</v>
      </c>
      <c r="H155">
        <v>5081</v>
      </c>
      <c r="I155">
        <v>0</v>
      </c>
      <c r="J155">
        <f t="shared" si="16"/>
        <v>5332.1937739892683</v>
      </c>
      <c r="K155">
        <f t="shared" si="17"/>
        <v>977.19377398926827</v>
      </c>
      <c r="L155">
        <f t="shared" si="18"/>
        <v>977.19377398926827</v>
      </c>
      <c r="M155" s="8">
        <f t="shared" si="19"/>
        <v>0.22438433386665171</v>
      </c>
      <c r="N155">
        <v>1772</v>
      </c>
      <c r="O155">
        <f t="shared" si="20"/>
        <v>17589.487931806827</v>
      </c>
      <c r="P155">
        <f t="shared" si="21"/>
        <v>31896</v>
      </c>
      <c r="Q155">
        <f t="shared" si="22"/>
        <v>977.19377398926827</v>
      </c>
      <c r="R155">
        <f t="shared" si="23"/>
        <v>954907.67192338908</v>
      </c>
    </row>
    <row r="156" spans="1:18" x14ac:dyDescent="0.35">
      <c r="A156" s="1">
        <v>41070</v>
      </c>
      <c r="B156">
        <v>4852</v>
      </c>
      <c r="C156">
        <v>4355</v>
      </c>
      <c r="D156">
        <v>1</v>
      </c>
      <c r="E156">
        <v>0</v>
      </c>
      <c r="F156">
        <v>0</v>
      </c>
      <c r="G156">
        <v>4277.333333333333</v>
      </c>
      <c r="H156">
        <v>4951</v>
      </c>
      <c r="I156">
        <v>0</v>
      </c>
      <c r="J156">
        <f t="shared" si="16"/>
        <v>5317.9719483572389</v>
      </c>
      <c r="K156">
        <f t="shared" si="17"/>
        <v>465.97194835723894</v>
      </c>
      <c r="L156">
        <f t="shared" si="18"/>
        <v>465.97194835723894</v>
      </c>
      <c r="M156" s="8">
        <f t="shared" si="19"/>
        <v>9.6037087460271842E-2</v>
      </c>
      <c r="N156">
        <v>1224</v>
      </c>
      <c r="O156">
        <f t="shared" si="20"/>
        <v>8387.495070430301</v>
      </c>
      <c r="P156">
        <f t="shared" si="21"/>
        <v>22032</v>
      </c>
      <c r="Q156">
        <f t="shared" si="22"/>
        <v>465.97194835723894</v>
      </c>
      <c r="R156">
        <f t="shared" si="23"/>
        <v>217129.85665584134</v>
      </c>
    </row>
    <row r="157" spans="1:18" x14ac:dyDescent="0.35">
      <c r="A157" s="1">
        <v>41071</v>
      </c>
      <c r="B157">
        <v>3423</v>
      </c>
      <c r="C157">
        <v>4852</v>
      </c>
      <c r="D157">
        <v>0</v>
      </c>
      <c r="E157">
        <v>0</v>
      </c>
      <c r="F157">
        <v>0</v>
      </c>
      <c r="G157">
        <v>4572.333333333333</v>
      </c>
      <c r="H157">
        <v>4124</v>
      </c>
      <c r="I157">
        <v>0</v>
      </c>
      <c r="J157">
        <f t="shared" si="16"/>
        <v>4341.0924422881044</v>
      </c>
      <c r="K157">
        <f t="shared" si="17"/>
        <v>918.09244228810439</v>
      </c>
      <c r="L157">
        <f t="shared" si="18"/>
        <v>918.09244228810439</v>
      </c>
      <c r="M157" s="8">
        <f t="shared" si="19"/>
        <v>0.26821280814726978</v>
      </c>
      <c r="N157">
        <v>1556</v>
      </c>
      <c r="O157">
        <f t="shared" si="20"/>
        <v>16525.663961185877</v>
      </c>
      <c r="P157">
        <f t="shared" si="21"/>
        <v>28008</v>
      </c>
      <c r="Q157">
        <f t="shared" si="22"/>
        <v>918.09244228810439</v>
      </c>
      <c r="R157">
        <f t="shared" si="23"/>
        <v>842893.73258653632</v>
      </c>
    </row>
    <row r="158" spans="1:18" x14ac:dyDescent="0.35">
      <c r="A158" s="1">
        <v>41072</v>
      </c>
      <c r="B158">
        <v>3820</v>
      </c>
      <c r="C158">
        <v>3423</v>
      </c>
      <c r="D158">
        <v>0</v>
      </c>
      <c r="E158">
        <v>0</v>
      </c>
      <c r="F158">
        <v>0</v>
      </c>
      <c r="G158">
        <v>4210</v>
      </c>
      <c r="H158">
        <v>4156</v>
      </c>
      <c r="I158">
        <v>0</v>
      </c>
      <c r="J158">
        <f t="shared" si="16"/>
        <v>4106.8516238614338</v>
      </c>
      <c r="K158">
        <f t="shared" si="17"/>
        <v>286.85162386143384</v>
      </c>
      <c r="L158">
        <f t="shared" si="18"/>
        <v>286.85162386143384</v>
      </c>
      <c r="M158" s="8">
        <f t="shared" si="19"/>
        <v>7.5092048131265396E-2</v>
      </c>
      <c r="N158">
        <v>1367</v>
      </c>
      <c r="O158">
        <f t="shared" si="20"/>
        <v>5163.3292295058091</v>
      </c>
      <c r="P158">
        <f t="shared" si="21"/>
        <v>24606</v>
      </c>
      <c r="Q158">
        <f t="shared" si="22"/>
        <v>286.85162386143384</v>
      </c>
      <c r="R158">
        <f t="shared" si="23"/>
        <v>82283.854111941517</v>
      </c>
    </row>
    <row r="159" spans="1:18" x14ac:dyDescent="0.35">
      <c r="A159" s="1">
        <v>41073</v>
      </c>
      <c r="B159">
        <v>3285</v>
      </c>
      <c r="C159">
        <v>3820</v>
      </c>
      <c r="D159">
        <v>0</v>
      </c>
      <c r="E159">
        <v>0</v>
      </c>
      <c r="F159">
        <v>0</v>
      </c>
      <c r="G159">
        <v>4031.6666666666665</v>
      </c>
      <c r="H159">
        <v>4261</v>
      </c>
      <c r="I159">
        <v>0</v>
      </c>
      <c r="J159">
        <f t="shared" si="16"/>
        <v>4015.7483742337176</v>
      </c>
      <c r="K159">
        <f t="shared" si="17"/>
        <v>730.74837423371764</v>
      </c>
      <c r="L159">
        <f t="shared" si="18"/>
        <v>730.74837423371764</v>
      </c>
      <c r="M159" s="8">
        <f t="shared" si="19"/>
        <v>0.2224500378184833</v>
      </c>
      <c r="N159">
        <v>1013</v>
      </c>
      <c r="O159">
        <f t="shared" si="20"/>
        <v>13153.470736206917</v>
      </c>
      <c r="P159">
        <f t="shared" si="21"/>
        <v>18234</v>
      </c>
      <c r="Q159">
        <f t="shared" si="22"/>
        <v>730.74837423371764</v>
      </c>
      <c r="R159">
        <f t="shared" si="23"/>
        <v>533993.18644522142</v>
      </c>
    </row>
    <row r="160" spans="1:18" x14ac:dyDescent="0.35">
      <c r="A160" s="1">
        <v>41074</v>
      </c>
      <c r="B160">
        <v>3967</v>
      </c>
      <c r="C160">
        <v>3285</v>
      </c>
      <c r="D160">
        <v>0</v>
      </c>
      <c r="E160">
        <v>1</v>
      </c>
      <c r="F160">
        <v>0</v>
      </c>
      <c r="G160">
        <v>3509.3333333333335</v>
      </c>
      <c r="H160">
        <v>3967</v>
      </c>
      <c r="I160">
        <v>0</v>
      </c>
      <c r="J160">
        <f t="shared" si="16"/>
        <v>4378.0443363539407</v>
      </c>
      <c r="K160">
        <f t="shared" si="17"/>
        <v>411.04433635394071</v>
      </c>
      <c r="L160">
        <f t="shared" si="18"/>
        <v>411.04433635394071</v>
      </c>
      <c r="M160" s="8">
        <f t="shared" si="19"/>
        <v>0.10361591539045645</v>
      </c>
      <c r="N160">
        <v>1306</v>
      </c>
      <c r="O160">
        <f t="shared" si="20"/>
        <v>7398.7980543709327</v>
      </c>
      <c r="P160">
        <f t="shared" si="21"/>
        <v>23508</v>
      </c>
      <c r="Q160">
        <f t="shared" si="22"/>
        <v>411.04433635394071</v>
      </c>
      <c r="R160">
        <f t="shared" si="23"/>
        <v>168957.44644865155</v>
      </c>
    </row>
    <row r="161" spans="1:18" x14ac:dyDescent="0.35">
      <c r="A161" s="1">
        <v>41075</v>
      </c>
      <c r="B161">
        <v>3700</v>
      </c>
      <c r="C161">
        <v>3967</v>
      </c>
      <c r="D161">
        <v>0</v>
      </c>
      <c r="E161">
        <v>0</v>
      </c>
      <c r="F161">
        <v>1</v>
      </c>
      <c r="G161">
        <v>3690.6666666666665</v>
      </c>
      <c r="H161">
        <v>4510</v>
      </c>
      <c r="I161">
        <v>0</v>
      </c>
      <c r="J161">
        <f t="shared" si="16"/>
        <v>4637.6150738456072</v>
      </c>
      <c r="K161">
        <f t="shared" si="17"/>
        <v>937.61507384560718</v>
      </c>
      <c r="L161">
        <f t="shared" si="18"/>
        <v>937.61507384560718</v>
      </c>
      <c r="M161" s="8">
        <f t="shared" si="19"/>
        <v>0.25340947941773168</v>
      </c>
      <c r="N161">
        <v>1626</v>
      </c>
      <c r="O161">
        <f t="shared" si="20"/>
        <v>16877.071329220929</v>
      </c>
      <c r="P161">
        <f t="shared" si="21"/>
        <v>29268</v>
      </c>
      <c r="Q161">
        <f t="shared" si="22"/>
        <v>937.61507384560718</v>
      </c>
      <c r="R161">
        <f t="shared" si="23"/>
        <v>879122.02670250344</v>
      </c>
    </row>
    <row r="162" spans="1:18" x14ac:dyDescent="0.35">
      <c r="A162" s="1">
        <v>41076</v>
      </c>
      <c r="B162">
        <v>4320</v>
      </c>
      <c r="C162">
        <v>3700</v>
      </c>
      <c r="D162">
        <v>1</v>
      </c>
      <c r="E162">
        <v>0</v>
      </c>
      <c r="F162">
        <v>0</v>
      </c>
      <c r="G162">
        <v>3650.6666666666665</v>
      </c>
      <c r="H162">
        <v>4355</v>
      </c>
      <c r="I162">
        <v>0</v>
      </c>
      <c r="J162">
        <f t="shared" si="16"/>
        <v>4736.3405414043491</v>
      </c>
      <c r="K162">
        <f t="shared" si="17"/>
        <v>416.3405414043491</v>
      </c>
      <c r="L162">
        <f t="shared" si="18"/>
        <v>416.3405414043491</v>
      </c>
      <c r="M162" s="8">
        <f t="shared" si="19"/>
        <v>9.6375125325080815E-2</v>
      </c>
      <c r="N162">
        <v>1457</v>
      </c>
      <c r="O162">
        <f t="shared" si="20"/>
        <v>7494.1297452782837</v>
      </c>
      <c r="P162">
        <f t="shared" si="21"/>
        <v>26226</v>
      </c>
      <c r="Q162">
        <f t="shared" si="22"/>
        <v>416.3405414043491</v>
      </c>
      <c r="R162">
        <f t="shared" si="23"/>
        <v>173339.44641686653</v>
      </c>
    </row>
    <row r="163" spans="1:18" x14ac:dyDescent="0.35">
      <c r="A163" s="1">
        <v>41077</v>
      </c>
      <c r="B163">
        <v>6134</v>
      </c>
      <c r="C163">
        <v>4320</v>
      </c>
      <c r="D163">
        <v>1</v>
      </c>
      <c r="E163">
        <v>0</v>
      </c>
      <c r="F163">
        <v>0</v>
      </c>
      <c r="G163">
        <v>3995.6666666666665</v>
      </c>
      <c r="H163">
        <v>4852</v>
      </c>
      <c r="I163">
        <v>0</v>
      </c>
      <c r="J163">
        <f t="shared" si="16"/>
        <v>5102.3119402063949</v>
      </c>
      <c r="K163">
        <f t="shared" si="17"/>
        <v>-1031.6880597936051</v>
      </c>
      <c r="L163">
        <f t="shared" si="18"/>
        <v>1031.6880597936051</v>
      </c>
      <c r="M163" s="8">
        <f t="shared" si="19"/>
        <v>0.16819172803938787</v>
      </c>
      <c r="N163">
        <v>748</v>
      </c>
      <c r="O163">
        <f t="shared" si="20"/>
        <v>74281.54030513957</v>
      </c>
      <c r="P163">
        <f t="shared" si="21"/>
        <v>13464</v>
      </c>
      <c r="Q163">
        <f t="shared" si="22"/>
        <v>-2063.3761195872103</v>
      </c>
      <c r="R163">
        <f t="shared" si="23"/>
        <v>4257521.0108827734</v>
      </c>
    </row>
    <row r="164" spans="1:18" x14ac:dyDescent="0.35">
      <c r="A164" s="1">
        <v>41078</v>
      </c>
      <c r="B164">
        <v>3468</v>
      </c>
      <c r="C164">
        <v>6134</v>
      </c>
      <c r="D164">
        <v>0</v>
      </c>
      <c r="E164">
        <v>0</v>
      </c>
      <c r="F164">
        <v>0</v>
      </c>
      <c r="G164">
        <v>4718</v>
      </c>
      <c r="H164">
        <v>3423</v>
      </c>
      <c r="I164">
        <v>0</v>
      </c>
      <c r="J164">
        <f t="shared" si="16"/>
        <v>4248.7885577974766</v>
      </c>
      <c r="K164">
        <f t="shared" si="17"/>
        <v>780.78855779747664</v>
      </c>
      <c r="L164">
        <f t="shared" si="18"/>
        <v>780.78855779747664</v>
      </c>
      <c r="M164" s="8">
        <f t="shared" si="19"/>
        <v>0.22514087595082949</v>
      </c>
      <c r="N164">
        <v>1249</v>
      </c>
      <c r="O164">
        <f t="shared" si="20"/>
        <v>14054.19404035458</v>
      </c>
      <c r="P164">
        <f t="shared" si="21"/>
        <v>22482</v>
      </c>
      <c r="Q164">
        <f t="shared" si="22"/>
        <v>780.78855779747664</v>
      </c>
      <c r="R164">
        <f t="shared" si="23"/>
        <v>609630.77198746358</v>
      </c>
    </row>
    <row r="165" spans="1:18" x14ac:dyDescent="0.35">
      <c r="A165" s="1">
        <v>41079</v>
      </c>
      <c r="B165">
        <v>3583</v>
      </c>
      <c r="C165">
        <v>3468</v>
      </c>
      <c r="D165">
        <v>0</v>
      </c>
      <c r="E165">
        <v>0</v>
      </c>
      <c r="F165">
        <v>0</v>
      </c>
      <c r="G165">
        <v>4640.666666666667</v>
      </c>
      <c r="H165">
        <v>3820</v>
      </c>
      <c r="I165">
        <v>0</v>
      </c>
      <c r="J165">
        <f t="shared" si="16"/>
        <v>4304.5244499481778</v>
      </c>
      <c r="K165">
        <f t="shared" si="17"/>
        <v>721.52444994817779</v>
      </c>
      <c r="L165">
        <f t="shared" si="18"/>
        <v>721.52444994817779</v>
      </c>
      <c r="M165" s="8">
        <f t="shared" si="19"/>
        <v>0.20137439295232426</v>
      </c>
      <c r="N165">
        <v>1678</v>
      </c>
      <c r="O165">
        <f t="shared" si="20"/>
        <v>12987.4400990672</v>
      </c>
      <c r="P165">
        <f t="shared" si="21"/>
        <v>30204</v>
      </c>
      <c r="Q165">
        <f t="shared" si="22"/>
        <v>721.52444994817779</v>
      </c>
      <c r="R165">
        <f t="shared" si="23"/>
        <v>520597.53187302052</v>
      </c>
    </row>
    <row r="166" spans="1:18" x14ac:dyDescent="0.35">
      <c r="A166" s="1">
        <v>41080</v>
      </c>
      <c r="B166">
        <v>3633</v>
      </c>
      <c r="C166">
        <v>3583</v>
      </c>
      <c r="D166">
        <v>0</v>
      </c>
      <c r="E166">
        <v>0</v>
      </c>
      <c r="F166">
        <v>0</v>
      </c>
      <c r="G166">
        <v>4395</v>
      </c>
      <c r="H166">
        <v>3285</v>
      </c>
      <c r="I166">
        <v>0</v>
      </c>
      <c r="J166">
        <f t="shared" si="16"/>
        <v>3994.84980536588</v>
      </c>
      <c r="K166">
        <f t="shared" si="17"/>
        <v>361.84980536588</v>
      </c>
      <c r="L166">
        <f t="shared" si="18"/>
        <v>361.84980536588</v>
      </c>
      <c r="M166" s="8">
        <f t="shared" si="19"/>
        <v>9.960082724081476E-2</v>
      </c>
      <c r="N166">
        <v>1398</v>
      </c>
      <c r="O166">
        <f t="shared" si="20"/>
        <v>6513.29649658584</v>
      </c>
      <c r="P166">
        <f t="shared" si="21"/>
        <v>25164</v>
      </c>
      <c r="Q166">
        <f t="shared" si="22"/>
        <v>361.84980536588</v>
      </c>
      <c r="R166">
        <f t="shared" si="23"/>
        <v>130935.28164332524</v>
      </c>
    </row>
    <row r="167" spans="1:18" x14ac:dyDescent="0.35">
      <c r="A167" s="1">
        <v>41081</v>
      </c>
      <c r="B167">
        <v>3800</v>
      </c>
      <c r="C167">
        <v>3633</v>
      </c>
      <c r="D167">
        <v>0</v>
      </c>
      <c r="E167">
        <v>1</v>
      </c>
      <c r="F167">
        <v>0</v>
      </c>
      <c r="G167">
        <v>3561.3333333333335</v>
      </c>
      <c r="H167">
        <v>3967</v>
      </c>
      <c r="I167">
        <v>0</v>
      </c>
      <c r="J167">
        <f t="shared" si="16"/>
        <v>4412.905720507807</v>
      </c>
      <c r="K167">
        <f t="shared" si="17"/>
        <v>612.90572050780702</v>
      </c>
      <c r="L167">
        <f t="shared" si="18"/>
        <v>612.90572050780702</v>
      </c>
      <c r="M167" s="8">
        <f t="shared" si="19"/>
        <v>0.16129097908100185</v>
      </c>
      <c r="N167">
        <v>1141</v>
      </c>
      <c r="O167">
        <f t="shared" si="20"/>
        <v>11032.302969140526</v>
      </c>
      <c r="P167">
        <f t="shared" si="21"/>
        <v>20538</v>
      </c>
      <c r="Q167">
        <f t="shared" si="22"/>
        <v>612.90572050780702</v>
      </c>
      <c r="R167">
        <f t="shared" si="23"/>
        <v>375653.42223119404</v>
      </c>
    </row>
    <row r="168" spans="1:18" x14ac:dyDescent="0.35">
      <c r="A168" s="1">
        <v>41082</v>
      </c>
      <c r="B168">
        <v>3843</v>
      </c>
      <c r="C168">
        <v>3800</v>
      </c>
      <c r="D168">
        <v>0</v>
      </c>
      <c r="E168">
        <v>0</v>
      </c>
      <c r="F168">
        <v>1</v>
      </c>
      <c r="G168">
        <v>3672</v>
      </c>
      <c r="H168">
        <v>3700</v>
      </c>
      <c r="I168">
        <v>0</v>
      </c>
      <c r="J168">
        <f t="shared" si="16"/>
        <v>4405.602916400896</v>
      </c>
      <c r="K168">
        <f t="shared" si="17"/>
        <v>562.60291640089599</v>
      </c>
      <c r="L168">
        <f t="shared" si="18"/>
        <v>562.60291640089599</v>
      </c>
      <c r="M168" s="8">
        <f t="shared" si="19"/>
        <v>0.14639680364322039</v>
      </c>
      <c r="N168">
        <v>1124</v>
      </c>
      <c r="O168">
        <f t="shared" si="20"/>
        <v>10126.852495216128</v>
      </c>
      <c r="P168">
        <f t="shared" si="21"/>
        <v>20232</v>
      </c>
      <c r="Q168">
        <f t="shared" si="22"/>
        <v>562.60291640089599</v>
      </c>
      <c r="R168">
        <f t="shared" si="23"/>
        <v>316522.04154279357</v>
      </c>
    </row>
    <row r="169" spans="1:18" x14ac:dyDescent="0.35">
      <c r="A169" s="1">
        <v>41083</v>
      </c>
      <c r="B169">
        <v>4580</v>
      </c>
      <c r="C169">
        <v>3843</v>
      </c>
      <c r="D169">
        <v>1</v>
      </c>
      <c r="E169">
        <v>0</v>
      </c>
      <c r="F169">
        <v>0</v>
      </c>
      <c r="G169">
        <v>3758.6666666666665</v>
      </c>
      <c r="H169">
        <v>4320</v>
      </c>
      <c r="I169">
        <v>0</v>
      </c>
      <c r="J169">
        <f t="shared" si="16"/>
        <v>4799.2604811846122</v>
      </c>
      <c r="K169">
        <f t="shared" si="17"/>
        <v>219.26048118461222</v>
      </c>
      <c r="L169">
        <f t="shared" si="18"/>
        <v>219.26048118461222</v>
      </c>
      <c r="M169" s="8">
        <f t="shared" si="19"/>
        <v>4.7873467507557256E-2</v>
      </c>
      <c r="N169">
        <v>922</v>
      </c>
      <c r="O169">
        <f t="shared" si="20"/>
        <v>3946.6886613230199</v>
      </c>
      <c r="P169">
        <f t="shared" si="21"/>
        <v>16596</v>
      </c>
      <c r="Q169">
        <f t="shared" si="22"/>
        <v>219.26048118461222</v>
      </c>
      <c r="R169">
        <f t="shared" si="23"/>
        <v>48075.158609307691</v>
      </c>
    </row>
    <row r="170" spans="1:18" x14ac:dyDescent="0.35">
      <c r="A170" s="1">
        <v>41084</v>
      </c>
      <c r="B170">
        <v>4592</v>
      </c>
      <c r="C170">
        <v>4580</v>
      </c>
      <c r="D170">
        <v>1</v>
      </c>
      <c r="E170">
        <v>0</v>
      </c>
      <c r="F170">
        <v>0</v>
      </c>
      <c r="G170">
        <v>4074.3333333333335</v>
      </c>
      <c r="H170">
        <v>6134</v>
      </c>
      <c r="I170">
        <v>0</v>
      </c>
      <c r="J170">
        <f t="shared" si="16"/>
        <v>5502.4536709389167</v>
      </c>
      <c r="K170">
        <f t="shared" si="17"/>
        <v>910.45367093891673</v>
      </c>
      <c r="L170">
        <f t="shared" si="18"/>
        <v>910.45367093891673</v>
      </c>
      <c r="M170" s="8">
        <f t="shared" si="19"/>
        <v>0.19826952764349232</v>
      </c>
      <c r="N170">
        <v>790</v>
      </c>
      <c r="O170">
        <f t="shared" si="20"/>
        <v>16388.166076900503</v>
      </c>
      <c r="P170">
        <f t="shared" si="21"/>
        <v>14220</v>
      </c>
      <c r="Q170">
        <f t="shared" si="22"/>
        <v>910.45367093891673</v>
      </c>
      <c r="R170">
        <f t="shared" si="23"/>
        <v>828925.88692614925</v>
      </c>
    </row>
    <row r="171" spans="1:18" x14ac:dyDescent="0.35">
      <c r="A171" s="1">
        <v>41085</v>
      </c>
      <c r="B171">
        <v>3615</v>
      </c>
      <c r="C171">
        <v>4592</v>
      </c>
      <c r="D171">
        <v>0</v>
      </c>
      <c r="E171">
        <v>0</v>
      </c>
      <c r="F171">
        <v>0</v>
      </c>
      <c r="G171">
        <v>4338.333333333333</v>
      </c>
      <c r="H171">
        <v>3468</v>
      </c>
      <c r="I171">
        <v>0</v>
      </c>
      <c r="J171">
        <f t="shared" si="16"/>
        <v>4006.4500824150682</v>
      </c>
      <c r="K171">
        <f t="shared" si="17"/>
        <v>391.45008241506821</v>
      </c>
      <c r="L171">
        <f t="shared" si="18"/>
        <v>391.45008241506821</v>
      </c>
      <c r="M171" s="8">
        <f t="shared" si="19"/>
        <v>0.10828494672615994</v>
      </c>
      <c r="N171">
        <v>1081</v>
      </c>
      <c r="O171">
        <f t="shared" si="20"/>
        <v>7046.1014834712278</v>
      </c>
      <c r="P171">
        <f t="shared" si="21"/>
        <v>19458</v>
      </c>
      <c r="Q171">
        <f t="shared" si="22"/>
        <v>391.45008241506821</v>
      </c>
      <c r="R171">
        <f t="shared" si="23"/>
        <v>153233.16702276369</v>
      </c>
    </row>
    <row r="172" spans="1:18" x14ac:dyDescent="0.35">
      <c r="A172" s="1">
        <v>41086</v>
      </c>
      <c r="B172">
        <v>3596</v>
      </c>
      <c r="C172">
        <v>3615</v>
      </c>
      <c r="D172">
        <v>0</v>
      </c>
      <c r="E172">
        <v>0</v>
      </c>
      <c r="F172">
        <v>0</v>
      </c>
      <c r="G172">
        <v>4262.333333333333</v>
      </c>
      <c r="H172">
        <v>3583</v>
      </c>
      <c r="I172">
        <v>0</v>
      </c>
      <c r="J172">
        <f t="shared" si="16"/>
        <v>3986.662098599551</v>
      </c>
      <c r="K172">
        <f t="shared" si="17"/>
        <v>390.66209859955097</v>
      </c>
      <c r="L172">
        <f t="shared" si="18"/>
        <v>390.66209859955097</v>
      </c>
      <c r="M172" s="8">
        <f t="shared" si="19"/>
        <v>0.10863795845371273</v>
      </c>
      <c r="N172">
        <v>1278</v>
      </c>
      <c r="O172">
        <f t="shared" si="20"/>
        <v>7031.9177747919175</v>
      </c>
      <c r="P172">
        <f t="shared" si="21"/>
        <v>23004</v>
      </c>
      <c r="Q172">
        <f t="shared" si="22"/>
        <v>390.66209859955097</v>
      </c>
      <c r="R172">
        <f t="shared" si="23"/>
        <v>152616.87528220529</v>
      </c>
    </row>
    <row r="173" spans="1:18" x14ac:dyDescent="0.35">
      <c r="A173" s="1">
        <v>41087</v>
      </c>
      <c r="B173">
        <v>3909</v>
      </c>
      <c r="C173">
        <v>3596</v>
      </c>
      <c r="D173">
        <v>0</v>
      </c>
      <c r="E173">
        <v>0</v>
      </c>
      <c r="F173">
        <v>0</v>
      </c>
      <c r="G173">
        <v>3934.3333333333335</v>
      </c>
      <c r="H173">
        <v>3633</v>
      </c>
      <c r="I173">
        <v>0</v>
      </c>
      <c r="J173">
        <f t="shared" si="16"/>
        <v>3780.3164617401062</v>
      </c>
      <c r="K173">
        <f t="shared" si="17"/>
        <v>-128.68353825989379</v>
      </c>
      <c r="L173">
        <f t="shared" si="18"/>
        <v>128.68353825989379</v>
      </c>
      <c r="M173" s="8">
        <f t="shared" si="19"/>
        <v>3.2919810248118138E-2</v>
      </c>
      <c r="N173">
        <v>879</v>
      </c>
      <c r="O173">
        <f t="shared" si="20"/>
        <v>9265.2147547123532</v>
      </c>
      <c r="P173">
        <f t="shared" si="21"/>
        <v>15822</v>
      </c>
      <c r="Q173">
        <f t="shared" si="22"/>
        <v>-257.36707651978759</v>
      </c>
      <c r="R173">
        <f t="shared" si="23"/>
        <v>66237.812076342205</v>
      </c>
    </row>
    <row r="174" spans="1:18" x14ac:dyDescent="0.35">
      <c r="A174" s="1">
        <v>41088</v>
      </c>
      <c r="B174">
        <v>4080</v>
      </c>
      <c r="C174">
        <v>3909</v>
      </c>
      <c r="D174">
        <v>0</v>
      </c>
      <c r="E174">
        <v>1</v>
      </c>
      <c r="F174">
        <v>0</v>
      </c>
      <c r="G174">
        <v>3706.6666666666665</v>
      </c>
      <c r="H174">
        <v>3800</v>
      </c>
      <c r="I174">
        <v>1</v>
      </c>
      <c r="J174">
        <f t="shared" si="16"/>
        <v>4738.9748942254946</v>
      </c>
      <c r="K174">
        <f t="shared" si="17"/>
        <v>658.97489422549461</v>
      </c>
      <c r="L174">
        <f t="shared" si="18"/>
        <v>658.97489422549461</v>
      </c>
      <c r="M174" s="8">
        <f t="shared" si="19"/>
        <v>0.161513454467033</v>
      </c>
      <c r="N174">
        <v>755</v>
      </c>
      <c r="O174">
        <f t="shared" si="20"/>
        <v>11861.548096058903</v>
      </c>
      <c r="P174">
        <f t="shared" si="21"/>
        <v>13590</v>
      </c>
      <c r="Q174">
        <f t="shared" si="22"/>
        <v>658.97489422549461</v>
      </c>
      <c r="R174">
        <f t="shared" si="23"/>
        <v>434247.91121950181</v>
      </c>
    </row>
    <row r="175" spans="1:18" x14ac:dyDescent="0.35">
      <c r="A175" s="1">
        <v>41089</v>
      </c>
      <c r="B175">
        <v>4686</v>
      </c>
      <c r="C175">
        <v>4080</v>
      </c>
      <c r="D175">
        <v>0</v>
      </c>
      <c r="E175">
        <v>0</v>
      </c>
      <c r="F175">
        <v>1</v>
      </c>
      <c r="G175">
        <v>3861.6666666666665</v>
      </c>
      <c r="H175">
        <v>3843</v>
      </c>
      <c r="I175">
        <v>1</v>
      </c>
      <c r="J175">
        <f t="shared" si="16"/>
        <v>4845.398991194962</v>
      </c>
      <c r="K175">
        <f t="shared" si="17"/>
        <v>159.39899119496204</v>
      </c>
      <c r="L175">
        <f t="shared" si="18"/>
        <v>159.39899119496204</v>
      </c>
      <c r="M175" s="8">
        <f t="shared" si="19"/>
        <v>3.4016003242629544E-2</v>
      </c>
      <c r="N175">
        <v>923</v>
      </c>
      <c r="O175">
        <f t="shared" si="20"/>
        <v>2869.1818415093167</v>
      </c>
      <c r="P175">
        <f t="shared" si="21"/>
        <v>16614</v>
      </c>
      <c r="Q175">
        <f t="shared" si="22"/>
        <v>159.39899119496204</v>
      </c>
      <c r="R175">
        <f t="shared" si="23"/>
        <v>25408.038393971583</v>
      </c>
    </row>
    <row r="176" spans="1:18" x14ac:dyDescent="0.35">
      <c r="A176" s="1">
        <v>41090</v>
      </c>
      <c r="B176">
        <v>4815</v>
      </c>
      <c r="C176">
        <v>4686</v>
      </c>
      <c r="D176">
        <v>1</v>
      </c>
      <c r="E176">
        <v>0</v>
      </c>
      <c r="F176">
        <v>0</v>
      </c>
      <c r="G176">
        <v>4225</v>
      </c>
      <c r="H176">
        <v>4580</v>
      </c>
      <c r="I176">
        <v>1</v>
      </c>
      <c r="J176">
        <f t="shared" si="16"/>
        <v>5456.2422371701059</v>
      </c>
      <c r="K176">
        <f t="shared" si="17"/>
        <v>641.24223717010591</v>
      </c>
      <c r="L176">
        <f t="shared" si="18"/>
        <v>641.24223717010591</v>
      </c>
      <c r="M176" s="8">
        <f t="shared" si="19"/>
        <v>0.13317595787541139</v>
      </c>
      <c r="N176">
        <v>828</v>
      </c>
      <c r="O176">
        <f t="shared" si="20"/>
        <v>11542.360269061906</v>
      </c>
      <c r="P176">
        <f t="shared" si="21"/>
        <v>14904</v>
      </c>
      <c r="Q176">
        <f t="shared" si="22"/>
        <v>641.24223717010591</v>
      </c>
      <c r="R176">
        <f t="shared" si="23"/>
        <v>411191.60673092236</v>
      </c>
    </row>
    <row r="177" spans="1:18" x14ac:dyDescent="0.35">
      <c r="A177" s="1">
        <v>41091</v>
      </c>
      <c r="B177">
        <v>4948</v>
      </c>
      <c r="C177">
        <v>4815</v>
      </c>
      <c r="D177">
        <v>1</v>
      </c>
      <c r="E177">
        <v>0</v>
      </c>
      <c r="F177">
        <v>0</v>
      </c>
      <c r="G177">
        <v>4527</v>
      </c>
      <c r="H177">
        <v>4592</v>
      </c>
      <c r="I177">
        <v>0</v>
      </c>
      <c r="J177">
        <f t="shared" si="16"/>
        <v>5388.0676871496153</v>
      </c>
      <c r="K177">
        <f t="shared" si="17"/>
        <v>440.06768714961527</v>
      </c>
      <c r="L177">
        <f t="shared" si="18"/>
        <v>440.06768714961527</v>
      </c>
      <c r="M177" s="8">
        <f t="shared" si="19"/>
        <v>8.8938497807117073E-2</v>
      </c>
      <c r="N177">
        <v>687</v>
      </c>
      <c r="O177">
        <f t="shared" si="20"/>
        <v>7921.2183686930748</v>
      </c>
      <c r="P177">
        <f t="shared" si="21"/>
        <v>12366</v>
      </c>
      <c r="Q177">
        <f t="shared" si="22"/>
        <v>440.06768714961527</v>
      </c>
      <c r="R177">
        <f t="shared" si="23"/>
        <v>193659.56927321164</v>
      </c>
    </row>
    <row r="178" spans="1:18" x14ac:dyDescent="0.35">
      <c r="A178" s="1">
        <v>41092</v>
      </c>
      <c r="B178">
        <v>3637</v>
      </c>
      <c r="C178">
        <v>4948</v>
      </c>
      <c r="D178">
        <v>0</v>
      </c>
      <c r="E178">
        <v>0</v>
      </c>
      <c r="F178">
        <v>0</v>
      </c>
      <c r="G178">
        <v>4816.333333333333</v>
      </c>
      <c r="H178">
        <v>3615</v>
      </c>
      <c r="I178">
        <v>0</v>
      </c>
      <c r="J178">
        <f t="shared" si="16"/>
        <v>4366.7414406791468</v>
      </c>
      <c r="K178">
        <f t="shared" si="17"/>
        <v>729.74144067914676</v>
      </c>
      <c r="L178">
        <f t="shared" si="18"/>
        <v>729.74144067914676</v>
      </c>
      <c r="M178" s="8">
        <f t="shared" si="19"/>
        <v>0.20064378352464854</v>
      </c>
      <c r="N178">
        <v>1215</v>
      </c>
      <c r="O178">
        <f t="shared" si="20"/>
        <v>13135.345932224642</v>
      </c>
      <c r="P178">
        <f t="shared" si="21"/>
        <v>21870</v>
      </c>
      <c r="Q178">
        <f t="shared" si="22"/>
        <v>729.74144067914676</v>
      </c>
      <c r="R178">
        <f t="shared" si="23"/>
        <v>532522.57024447666</v>
      </c>
    </row>
    <row r="179" spans="1:18" x14ac:dyDescent="0.35">
      <c r="A179" s="1">
        <v>41093</v>
      </c>
      <c r="B179">
        <v>4048</v>
      </c>
      <c r="C179">
        <v>3637</v>
      </c>
      <c r="D179">
        <v>0</v>
      </c>
      <c r="E179">
        <v>0</v>
      </c>
      <c r="F179">
        <v>0</v>
      </c>
      <c r="G179">
        <v>4466.666666666667</v>
      </c>
      <c r="H179">
        <v>3596</v>
      </c>
      <c r="I179">
        <v>0</v>
      </c>
      <c r="J179">
        <f t="shared" si="16"/>
        <v>4127.1722651202299</v>
      </c>
      <c r="K179">
        <f t="shared" si="17"/>
        <v>79.172265120229895</v>
      </c>
      <c r="L179">
        <f t="shared" si="18"/>
        <v>79.172265120229895</v>
      </c>
      <c r="M179" s="8">
        <f t="shared" si="19"/>
        <v>1.9558365889384855E-2</v>
      </c>
      <c r="N179">
        <v>918</v>
      </c>
      <c r="O179">
        <f t="shared" si="20"/>
        <v>1425.1007721641381</v>
      </c>
      <c r="P179">
        <f t="shared" si="21"/>
        <v>16524</v>
      </c>
      <c r="Q179">
        <f t="shared" si="22"/>
        <v>79.172265120229895</v>
      </c>
      <c r="R179">
        <f t="shared" si="23"/>
        <v>6268.247564267971</v>
      </c>
    </row>
    <row r="180" spans="1:18" x14ac:dyDescent="0.35">
      <c r="A180" s="1">
        <v>41094</v>
      </c>
      <c r="B180">
        <v>3795</v>
      </c>
      <c r="C180">
        <v>4048</v>
      </c>
      <c r="D180">
        <v>0</v>
      </c>
      <c r="E180">
        <v>0</v>
      </c>
      <c r="F180">
        <v>0</v>
      </c>
      <c r="G180">
        <v>4211</v>
      </c>
      <c r="H180">
        <v>3909</v>
      </c>
      <c r="I180">
        <v>0</v>
      </c>
      <c r="J180">
        <f t="shared" si="16"/>
        <v>4040.5887509463537</v>
      </c>
      <c r="K180">
        <f t="shared" si="17"/>
        <v>245.58875094635368</v>
      </c>
      <c r="L180">
        <f t="shared" si="18"/>
        <v>245.58875094635368</v>
      </c>
      <c r="M180" s="8">
        <f t="shared" si="19"/>
        <v>6.4713768365310592E-2</v>
      </c>
      <c r="N180">
        <v>1364</v>
      </c>
      <c r="O180">
        <f t="shared" si="20"/>
        <v>4420.5975170343663</v>
      </c>
      <c r="P180">
        <f t="shared" si="21"/>
        <v>24552</v>
      </c>
      <c r="Q180">
        <f t="shared" si="22"/>
        <v>245.58875094635368</v>
      </c>
      <c r="R180">
        <f t="shared" si="23"/>
        <v>60313.834591390136</v>
      </c>
    </row>
    <row r="181" spans="1:18" x14ac:dyDescent="0.35">
      <c r="A181" s="1">
        <v>41095</v>
      </c>
      <c r="B181">
        <v>3891</v>
      </c>
      <c r="C181">
        <v>3795</v>
      </c>
      <c r="D181">
        <v>0</v>
      </c>
      <c r="E181">
        <v>1</v>
      </c>
      <c r="F181">
        <v>0</v>
      </c>
      <c r="G181">
        <v>3826.6666666666665</v>
      </c>
      <c r="H181">
        <v>4080</v>
      </c>
      <c r="I181">
        <v>0</v>
      </c>
      <c r="J181">
        <f t="shared" si="16"/>
        <v>4621.4094678927095</v>
      </c>
      <c r="K181">
        <f t="shared" si="17"/>
        <v>730.40946789270947</v>
      </c>
      <c r="L181">
        <f t="shared" si="18"/>
        <v>730.40946789270947</v>
      </c>
      <c r="M181" s="8">
        <f t="shared" si="19"/>
        <v>0.18771767357818286</v>
      </c>
      <c r="N181">
        <v>1221</v>
      </c>
      <c r="O181">
        <f t="shared" si="20"/>
        <v>13147.37042206877</v>
      </c>
      <c r="P181">
        <f t="shared" si="21"/>
        <v>21978</v>
      </c>
      <c r="Q181">
        <f t="shared" si="22"/>
        <v>730.40946789270947</v>
      </c>
      <c r="R181">
        <f t="shared" si="23"/>
        <v>533497.99078731099</v>
      </c>
    </row>
    <row r="182" spans="1:18" x14ac:dyDescent="0.35">
      <c r="A182" s="1">
        <v>41096</v>
      </c>
      <c r="B182">
        <v>3962</v>
      </c>
      <c r="C182">
        <v>3891</v>
      </c>
      <c r="D182">
        <v>0</v>
      </c>
      <c r="E182">
        <v>0</v>
      </c>
      <c r="F182">
        <v>1</v>
      </c>
      <c r="G182">
        <v>3911.3333333333335</v>
      </c>
      <c r="H182">
        <v>4686</v>
      </c>
      <c r="I182">
        <v>0</v>
      </c>
      <c r="J182">
        <f t="shared" si="16"/>
        <v>4833.2458383562716</v>
      </c>
      <c r="K182">
        <f t="shared" si="17"/>
        <v>871.24583835627163</v>
      </c>
      <c r="L182">
        <f t="shared" si="18"/>
        <v>871.24583835627163</v>
      </c>
      <c r="M182" s="8">
        <f t="shared" si="19"/>
        <v>0.21990051447659556</v>
      </c>
      <c r="N182">
        <v>1257</v>
      </c>
      <c r="O182">
        <f t="shared" si="20"/>
        <v>15682.425090412889</v>
      </c>
      <c r="P182">
        <f t="shared" si="21"/>
        <v>22626</v>
      </c>
      <c r="Q182">
        <f t="shared" si="22"/>
        <v>871.24583835627163</v>
      </c>
      <c r="R182">
        <f t="shared" si="23"/>
        <v>759069.31085312262</v>
      </c>
    </row>
    <row r="183" spans="1:18" x14ac:dyDescent="0.35">
      <c r="A183" s="1">
        <v>41097</v>
      </c>
      <c r="B183">
        <v>4371</v>
      </c>
      <c r="C183">
        <v>3962</v>
      </c>
      <c r="D183">
        <v>1</v>
      </c>
      <c r="E183">
        <v>0</v>
      </c>
      <c r="F183">
        <v>0</v>
      </c>
      <c r="G183">
        <v>3882.6666666666665</v>
      </c>
      <c r="H183">
        <v>4815</v>
      </c>
      <c r="I183">
        <v>0</v>
      </c>
      <c r="J183">
        <f t="shared" si="16"/>
        <v>5016.5290274205918</v>
      </c>
      <c r="K183">
        <f t="shared" si="17"/>
        <v>645.52902742059177</v>
      </c>
      <c r="L183">
        <f t="shared" si="18"/>
        <v>645.52902742059177</v>
      </c>
      <c r="M183" s="8">
        <f t="shared" si="19"/>
        <v>0.14768451782671968</v>
      </c>
      <c r="N183">
        <v>1250</v>
      </c>
      <c r="O183">
        <f t="shared" si="20"/>
        <v>11619.522493570652</v>
      </c>
      <c r="P183">
        <f t="shared" si="21"/>
        <v>22500</v>
      </c>
      <c r="Q183">
        <f t="shared" si="22"/>
        <v>645.52902742059177</v>
      </c>
      <c r="R183">
        <f t="shared" si="23"/>
        <v>416707.72524257511</v>
      </c>
    </row>
    <row r="184" spans="1:18" x14ac:dyDescent="0.35">
      <c r="A184" s="1">
        <v>41098</v>
      </c>
      <c r="B184">
        <v>5165</v>
      </c>
      <c r="C184">
        <v>4371</v>
      </c>
      <c r="D184">
        <v>1</v>
      </c>
      <c r="E184">
        <v>0</v>
      </c>
      <c r="F184">
        <v>0</v>
      </c>
      <c r="G184">
        <v>4074.6666666666665</v>
      </c>
      <c r="H184">
        <v>4948</v>
      </c>
      <c r="I184">
        <v>0</v>
      </c>
      <c r="J184">
        <f t="shared" si="16"/>
        <v>5181.2889834534544</v>
      </c>
      <c r="K184">
        <f t="shared" si="17"/>
        <v>16.288983453454421</v>
      </c>
      <c r="L184">
        <f t="shared" si="18"/>
        <v>16.288983453454421</v>
      </c>
      <c r="M184" s="8">
        <f t="shared" si="19"/>
        <v>3.1537238051218626E-3</v>
      </c>
      <c r="N184">
        <v>790</v>
      </c>
      <c r="O184">
        <f t="shared" si="20"/>
        <v>293.20170216217957</v>
      </c>
      <c r="P184">
        <f t="shared" si="21"/>
        <v>14220</v>
      </c>
      <c r="Q184">
        <f t="shared" si="22"/>
        <v>16.288983453454421</v>
      </c>
      <c r="R184">
        <f t="shared" si="23"/>
        <v>265.33098194691189</v>
      </c>
    </row>
    <row r="185" spans="1:18" x14ac:dyDescent="0.35">
      <c r="A185" s="1">
        <v>41099</v>
      </c>
      <c r="B185">
        <v>3698</v>
      </c>
      <c r="C185">
        <v>5165</v>
      </c>
      <c r="D185">
        <v>0</v>
      </c>
      <c r="E185">
        <v>0</v>
      </c>
      <c r="F185">
        <v>0</v>
      </c>
      <c r="G185">
        <v>4499.333333333333</v>
      </c>
      <c r="H185">
        <v>3637</v>
      </c>
      <c r="I185">
        <v>0</v>
      </c>
      <c r="J185">
        <f t="shared" si="16"/>
        <v>4160.1827486208067</v>
      </c>
      <c r="K185">
        <f t="shared" si="17"/>
        <v>462.18274862080671</v>
      </c>
      <c r="L185">
        <f t="shared" si="18"/>
        <v>462.18274862080671</v>
      </c>
      <c r="M185" s="8">
        <f t="shared" si="19"/>
        <v>0.12498181412136471</v>
      </c>
      <c r="N185">
        <v>1162</v>
      </c>
      <c r="O185">
        <f t="shared" si="20"/>
        <v>8319.2894751745207</v>
      </c>
      <c r="P185">
        <f t="shared" si="21"/>
        <v>20916</v>
      </c>
      <c r="Q185">
        <f t="shared" si="22"/>
        <v>462.18274862080671</v>
      </c>
      <c r="R185">
        <f t="shared" si="23"/>
        <v>213612.8931226838</v>
      </c>
    </row>
    <row r="186" spans="1:18" x14ac:dyDescent="0.35">
      <c r="A186" s="1">
        <v>41100</v>
      </c>
      <c r="B186">
        <v>4292</v>
      </c>
      <c r="C186">
        <v>3698</v>
      </c>
      <c r="D186">
        <v>0</v>
      </c>
      <c r="E186">
        <v>0</v>
      </c>
      <c r="F186">
        <v>0</v>
      </c>
      <c r="G186">
        <v>4411.333333333333</v>
      </c>
      <c r="H186">
        <v>4048</v>
      </c>
      <c r="I186">
        <v>0</v>
      </c>
      <c r="J186">
        <f t="shared" si="16"/>
        <v>4212.561376996694</v>
      </c>
      <c r="K186">
        <f t="shared" si="17"/>
        <v>-79.43862300330602</v>
      </c>
      <c r="L186">
        <f t="shared" si="18"/>
        <v>79.43862300330602</v>
      </c>
      <c r="M186" s="8">
        <f t="shared" si="19"/>
        <v>1.8508532852587609E-2</v>
      </c>
      <c r="N186">
        <v>637</v>
      </c>
      <c r="O186">
        <f t="shared" si="20"/>
        <v>5719.5808562380334</v>
      </c>
      <c r="P186">
        <f t="shared" si="21"/>
        <v>11466</v>
      </c>
      <c r="Q186">
        <f t="shared" si="22"/>
        <v>-158.87724600661204</v>
      </c>
      <c r="R186">
        <f t="shared" si="23"/>
        <v>25241.979298645521</v>
      </c>
    </row>
    <row r="187" spans="1:18" x14ac:dyDescent="0.35">
      <c r="A187" s="1">
        <v>41101</v>
      </c>
      <c r="B187">
        <v>4362</v>
      </c>
      <c r="C187">
        <v>4292</v>
      </c>
      <c r="D187">
        <v>0</v>
      </c>
      <c r="E187">
        <v>0</v>
      </c>
      <c r="F187">
        <v>0</v>
      </c>
      <c r="G187">
        <v>4385</v>
      </c>
      <c r="H187">
        <v>3795</v>
      </c>
      <c r="I187">
        <v>0</v>
      </c>
      <c r="J187">
        <f t="shared" si="16"/>
        <v>4126.3480206233025</v>
      </c>
      <c r="K187">
        <f t="shared" si="17"/>
        <v>-235.65197937669745</v>
      </c>
      <c r="L187">
        <f t="shared" si="18"/>
        <v>235.65197937669745</v>
      </c>
      <c r="M187" s="8">
        <f t="shared" si="19"/>
        <v>5.402383754623967E-2</v>
      </c>
      <c r="N187">
        <v>630</v>
      </c>
      <c r="O187">
        <f t="shared" si="20"/>
        <v>16966.942515122217</v>
      </c>
      <c r="P187">
        <f t="shared" si="21"/>
        <v>11340</v>
      </c>
      <c r="Q187">
        <f t="shared" si="22"/>
        <v>-471.30395875339491</v>
      </c>
      <c r="R187">
        <f t="shared" si="23"/>
        <v>222127.42153662178</v>
      </c>
    </row>
    <row r="188" spans="1:18" x14ac:dyDescent="0.35">
      <c r="A188" s="1">
        <v>41102</v>
      </c>
      <c r="B188">
        <v>4619</v>
      </c>
      <c r="C188">
        <v>4362</v>
      </c>
      <c r="D188">
        <v>0</v>
      </c>
      <c r="E188">
        <v>1</v>
      </c>
      <c r="F188">
        <v>0</v>
      </c>
      <c r="G188">
        <v>4117.333333333333</v>
      </c>
      <c r="H188">
        <v>3891</v>
      </c>
      <c r="I188">
        <v>0</v>
      </c>
      <c r="J188">
        <f t="shared" si="16"/>
        <v>4765.0595097995092</v>
      </c>
      <c r="K188">
        <f t="shared" si="17"/>
        <v>146.05950979950921</v>
      </c>
      <c r="L188">
        <f t="shared" si="18"/>
        <v>146.05950979950921</v>
      </c>
      <c r="M188" s="8">
        <f t="shared" si="19"/>
        <v>3.1621456981924492E-2</v>
      </c>
      <c r="N188">
        <v>616</v>
      </c>
      <c r="O188">
        <f t="shared" si="20"/>
        <v>2629.0711763911659</v>
      </c>
      <c r="P188">
        <f t="shared" si="21"/>
        <v>11088</v>
      </c>
      <c r="Q188">
        <f t="shared" si="22"/>
        <v>146.05950979950921</v>
      </c>
      <c r="R188">
        <f t="shared" si="23"/>
        <v>21333.380402872928</v>
      </c>
    </row>
    <row r="189" spans="1:18" x14ac:dyDescent="0.35">
      <c r="A189" s="1">
        <v>41103</v>
      </c>
      <c r="B189">
        <v>4451</v>
      </c>
      <c r="C189">
        <v>4619</v>
      </c>
      <c r="D189">
        <v>0</v>
      </c>
      <c r="E189">
        <v>0</v>
      </c>
      <c r="F189">
        <v>1</v>
      </c>
      <c r="G189">
        <v>4424.333333333333</v>
      </c>
      <c r="H189">
        <v>3962</v>
      </c>
      <c r="I189">
        <v>0</v>
      </c>
      <c r="J189">
        <f t="shared" si="16"/>
        <v>4980.9736930655672</v>
      </c>
      <c r="K189">
        <f t="shared" si="17"/>
        <v>529.9736930655672</v>
      </c>
      <c r="L189">
        <f t="shared" si="18"/>
        <v>529.9736930655672</v>
      </c>
      <c r="M189" s="8">
        <f t="shared" si="19"/>
        <v>0.11906845496867383</v>
      </c>
      <c r="N189">
        <v>924</v>
      </c>
      <c r="O189">
        <f t="shared" si="20"/>
        <v>9539.5264751802097</v>
      </c>
      <c r="P189">
        <f t="shared" si="21"/>
        <v>16632</v>
      </c>
      <c r="Q189">
        <f t="shared" si="22"/>
        <v>529.9736930655672</v>
      </c>
      <c r="R189">
        <f t="shared" si="23"/>
        <v>280872.11534155603</v>
      </c>
    </row>
    <row r="190" spans="1:18" x14ac:dyDescent="0.35">
      <c r="A190" s="1">
        <v>41104</v>
      </c>
      <c r="B190">
        <v>5277</v>
      </c>
      <c r="C190">
        <v>4451</v>
      </c>
      <c r="D190">
        <v>1</v>
      </c>
      <c r="E190">
        <v>0</v>
      </c>
      <c r="F190">
        <v>0</v>
      </c>
      <c r="G190">
        <v>4477.333333333333</v>
      </c>
      <c r="H190">
        <v>4371</v>
      </c>
      <c r="I190">
        <v>0</v>
      </c>
      <c r="J190">
        <f t="shared" si="16"/>
        <v>5294.882920583409</v>
      </c>
      <c r="K190">
        <f t="shared" si="17"/>
        <v>17.882920583409032</v>
      </c>
      <c r="L190">
        <f t="shared" si="18"/>
        <v>17.882920583409032</v>
      </c>
      <c r="M190" s="8">
        <f t="shared" si="19"/>
        <v>3.3888422557151851E-3</v>
      </c>
      <c r="N190">
        <v>667</v>
      </c>
      <c r="O190">
        <f t="shared" si="20"/>
        <v>321.89257050136257</v>
      </c>
      <c r="P190">
        <f t="shared" si="21"/>
        <v>12006</v>
      </c>
      <c r="Q190">
        <f t="shared" si="22"/>
        <v>17.882920583409032</v>
      </c>
      <c r="R190">
        <f t="shared" si="23"/>
        <v>319.79884859251445</v>
      </c>
    </row>
    <row r="191" spans="1:18" x14ac:dyDescent="0.35">
      <c r="A191" s="1">
        <v>41105</v>
      </c>
      <c r="B191">
        <v>5596</v>
      </c>
      <c r="C191">
        <v>5277</v>
      </c>
      <c r="D191">
        <v>1</v>
      </c>
      <c r="E191">
        <v>0</v>
      </c>
      <c r="F191">
        <v>0</v>
      </c>
      <c r="G191">
        <v>4782.333333333333</v>
      </c>
      <c r="H191">
        <v>5165</v>
      </c>
      <c r="I191">
        <v>0</v>
      </c>
      <c r="J191">
        <f t="shared" si="16"/>
        <v>5714.5204019885377</v>
      </c>
      <c r="K191">
        <f t="shared" si="17"/>
        <v>118.52040198853774</v>
      </c>
      <c r="L191">
        <f t="shared" si="18"/>
        <v>118.52040198853774</v>
      </c>
      <c r="M191" s="8">
        <f t="shared" si="19"/>
        <v>2.1179485702026043E-2</v>
      </c>
      <c r="N191">
        <v>719</v>
      </c>
      <c r="O191">
        <f t="shared" si="20"/>
        <v>2133.3672357936794</v>
      </c>
      <c r="P191">
        <f t="shared" si="21"/>
        <v>12942</v>
      </c>
      <c r="Q191">
        <f t="shared" si="22"/>
        <v>118.52040198853774</v>
      </c>
      <c r="R191">
        <f t="shared" si="23"/>
        <v>14047.085687524581</v>
      </c>
    </row>
    <row r="192" spans="1:18" x14ac:dyDescent="0.35">
      <c r="A192" s="1">
        <v>41106</v>
      </c>
      <c r="B192">
        <v>4242</v>
      </c>
      <c r="C192">
        <v>5596</v>
      </c>
      <c r="D192">
        <v>0</v>
      </c>
      <c r="E192">
        <v>0</v>
      </c>
      <c r="F192">
        <v>0</v>
      </c>
      <c r="G192">
        <v>5108</v>
      </c>
      <c r="H192">
        <v>3698</v>
      </c>
      <c r="I192">
        <v>0</v>
      </c>
      <c r="J192">
        <f t="shared" si="16"/>
        <v>4584.769801870184</v>
      </c>
      <c r="K192">
        <f t="shared" si="17"/>
        <v>342.76980187018398</v>
      </c>
      <c r="L192">
        <f t="shared" si="18"/>
        <v>342.76980187018398</v>
      </c>
      <c r="M192" s="8">
        <f t="shared" si="19"/>
        <v>8.0803819394197077E-2</v>
      </c>
      <c r="N192">
        <v>624</v>
      </c>
      <c r="O192">
        <f t="shared" si="20"/>
        <v>6169.8564336633117</v>
      </c>
      <c r="P192">
        <f t="shared" si="21"/>
        <v>11232</v>
      </c>
      <c r="Q192">
        <f t="shared" si="22"/>
        <v>342.76980187018398</v>
      </c>
      <c r="R192">
        <f t="shared" si="23"/>
        <v>117491.13707412519</v>
      </c>
    </row>
    <row r="193" spans="1:18" x14ac:dyDescent="0.35">
      <c r="A193" s="1">
        <v>41107</v>
      </c>
      <c r="B193">
        <v>4394</v>
      </c>
      <c r="C193">
        <v>4242</v>
      </c>
      <c r="D193">
        <v>0</v>
      </c>
      <c r="E193">
        <v>0</v>
      </c>
      <c r="F193">
        <v>0</v>
      </c>
      <c r="G193">
        <v>5038.333333333333</v>
      </c>
      <c r="H193">
        <v>4292</v>
      </c>
      <c r="I193">
        <v>0</v>
      </c>
      <c r="J193">
        <f t="shared" si="16"/>
        <v>4699.0295498248734</v>
      </c>
      <c r="K193">
        <f t="shared" si="17"/>
        <v>305.02954982487336</v>
      </c>
      <c r="L193">
        <f t="shared" si="18"/>
        <v>305.02954982487336</v>
      </c>
      <c r="M193" s="8">
        <f t="shared" si="19"/>
        <v>6.9419560724823248E-2</v>
      </c>
      <c r="N193">
        <v>756</v>
      </c>
      <c r="O193">
        <f t="shared" si="20"/>
        <v>5490.5318968477204</v>
      </c>
      <c r="P193">
        <f t="shared" si="21"/>
        <v>13608</v>
      </c>
      <c r="Q193">
        <f t="shared" si="22"/>
        <v>305.02954982487336</v>
      </c>
      <c r="R193">
        <f t="shared" si="23"/>
        <v>93043.026266364905</v>
      </c>
    </row>
    <row r="194" spans="1:18" x14ac:dyDescent="0.35">
      <c r="A194" s="1">
        <v>41108</v>
      </c>
      <c r="B194">
        <v>4551</v>
      </c>
      <c r="C194">
        <v>4394</v>
      </c>
      <c r="D194">
        <v>0</v>
      </c>
      <c r="E194">
        <v>0</v>
      </c>
      <c r="F194">
        <v>0</v>
      </c>
      <c r="G194">
        <v>4744</v>
      </c>
      <c r="H194">
        <v>4362</v>
      </c>
      <c r="I194">
        <v>0</v>
      </c>
      <c r="J194">
        <f t="shared" si="16"/>
        <v>4520.6741236223061</v>
      </c>
      <c r="K194">
        <f t="shared" si="17"/>
        <v>-30.32587637769393</v>
      </c>
      <c r="L194">
        <f t="shared" si="18"/>
        <v>30.32587637769393</v>
      </c>
      <c r="M194" s="8">
        <f t="shared" si="19"/>
        <v>6.6635632559204419E-3</v>
      </c>
      <c r="N194">
        <v>700</v>
      </c>
      <c r="O194">
        <f t="shared" si="20"/>
        <v>2183.463099193963</v>
      </c>
      <c r="P194">
        <f t="shared" si="21"/>
        <v>12600</v>
      </c>
      <c r="Q194">
        <f t="shared" si="22"/>
        <v>-60.651752755387861</v>
      </c>
      <c r="R194">
        <f t="shared" si="23"/>
        <v>3678.6351123006989</v>
      </c>
    </row>
    <row r="195" spans="1:18" x14ac:dyDescent="0.35">
      <c r="A195" s="1">
        <v>41109</v>
      </c>
      <c r="B195">
        <v>4973</v>
      </c>
      <c r="C195">
        <v>4551</v>
      </c>
      <c r="D195">
        <v>0</v>
      </c>
      <c r="E195">
        <v>1</v>
      </c>
      <c r="F195">
        <v>0</v>
      </c>
      <c r="G195">
        <v>4395.666666666667</v>
      </c>
      <c r="H195">
        <v>4619</v>
      </c>
      <c r="I195">
        <v>0</v>
      </c>
      <c r="J195">
        <f t="shared" ref="J195:J258" si="24">$W$2+SUMPRODUCT(D195:I195,$X$2:$AC$2)</f>
        <v>5148.934351204728</v>
      </c>
      <c r="K195">
        <f t="shared" ref="K195:K258" si="25">J195-B195</f>
        <v>175.93435120472805</v>
      </c>
      <c r="L195">
        <f t="shared" ref="L195:L258" si="26">ABS(K195)</f>
        <v>175.93435120472805</v>
      </c>
      <c r="M195" s="8">
        <f t="shared" ref="M195:M258" si="27">L195/B195</f>
        <v>3.5377910960130314E-2</v>
      </c>
      <c r="N195">
        <v>467</v>
      </c>
      <c r="O195">
        <f t="shared" ref="O195:O258" si="28">IF(K195&lt;0,K195*-72,K195*18)</f>
        <v>3166.8183216851048</v>
      </c>
      <c r="P195">
        <f t="shared" ref="P195:P258" si="29">N195*18</f>
        <v>8406</v>
      </c>
      <c r="Q195">
        <f t="shared" ref="Q195:Q258" si="30">IF(K195&lt;0,K195*2,K195)</f>
        <v>175.93435120472805</v>
      </c>
      <c r="R195">
        <f t="shared" ref="R195:R258" si="31">Q195^2</f>
        <v>30952.895933828593</v>
      </c>
    </row>
    <row r="196" spans="1:18" x14ac:dyDescent="0.35">
      <c r="A196" s="1">
        <v>41110</v>
      </c>
      <c r="B196">
        <v>4931</v>
      </c>
      <c r="C196">
        <v>4973</v>
      </c>
      <c r="D196">
        <v>0</v>
      </c>
      <c r="E196">
        <v>0</v>
      </c>
      <c r="F196">
        <v>1</v>
      </c>
      <c r="G196">
        <v>4639.333333333333</v>
      </c>
      <c r="H196">
        <v>4451</v>
      </c>
      <c r="I196">
        <v>0</v>
      </c>
      <c r="J196">
        <f t="shared" si="24"/>
        <v>5257.6237518344033</v>
      </c>
      <c r="K196">
        <f t="shared" si="25"/>
        <v>326.62375183440327</v>
      </c>
      <c r="L196">
        <f t="shared" si="26"/>
        <v>326.62375183440327</v>
      </c>
      <c r="M196" s="8">
        <f t="shared" si="27"/>
        <v>6.6238846447861141E-2</v>
      </c>
      <c r="N196">
        <v>1209</v>
      </c>
      <c r="O196">
        <f t="shared" si="28"/>
        <v>5879.2275330192588</v>
      </c>
      <c r="P196">
        <f t="shared" si="29"/>
        <v>21762</v>
      </c>
      <c r="Q196">
        <f t="shared" si="30"/>
        <v>326.62375183440327</v>
      </c>
      <c r="R196">
        <f t="shared" si="31"/>
        <v>106683.07526238186</v>
      </c>
    </row>
    <row r="197" spans="1:18" x14ac:dyDescent="0.35">
      <c r="A197" s="1">
        <v>41111</v>
      </c>
      <c r="B197">
        <v>4628.5</v>
      </c>
      <c r="C197">
        <v>4931</v>
      </c>
      <c r="D197">
        <v>1</v>
      </c>
      <c r="E197">
        <v>0</v>
      </c>
      <c r="F197">
        <v>0</v>
      </c>
      <c r="G197">
        <v>4818.333333333333</v>
      </c>
      <c r="H197">
        <v>5277</v>
      </c>
      <c r="I197">
        <v>0</v>
      </c>
      <c r="J197">
        <f t="shared" si="24"/>
        <v>5769.0055214823742</v>
      </c>
      <c r="K197">
        <f t="shared" si="25"/>
        <v>1140.5055214823742</v>
      </c>
      <c r="L197">
        <f t="shared" si="26"/>
        <v>1140.5055214823742</v>
      </c>
      <c r="M197" s="8">
        <f t="shared" si="27"/>
        <v>0.2464093165134221</v>
      </c>
      <c r="N197">
        <v>2035</v>
      </c>
      <c r="O197">
        <f t="shared" si="28"/>
        <v>20529.099386682734</v>
      </c>
      <c r="P197">
        <f t="shared" si="29"/>
        <v>36630</v>
      </c>
      <c r="Q197">
        <f t="shared" si="30"/>
        <v>1140.5055214823742</v>
      </c>
      <c r="R197">
        <f t="shared" si="31"/>
        <v>1300752.8445317824</v>
      </c>
    </row>
    <row r="198" spans="1:18" x14ac:dyDescent="0.35">
      <c r="A198" s="1">
        <v>41112</v>
      </c>
      <c r="B198">
        <v>2695</v>
      </c>
      <c r="C198">
        <v>4628.5</v>
      </c>
      <c r="D198">
        <v>1</v>
      </c>
      <c r="E198">
        <v>0</v>
      </c>
      <c r="F198">
        <v>0</v>
      </c>
      <c r="G198">
        <v>4844.166666666667</v>
      </c>
      <c r="H198">
        <v>5596</v>
      </c>
      <c r="I198">
        <v>0</v>
      </c>
      <c r="J198">
        <f t="shared" si="24"/>
        <v>5872.7686793393932</v>
      </c>
      <c r="K198">
        <f t="shared" si="25"/>
        <v>3177.7686793393932</v>
      </c>
      <c r="L198">
        <f t="shared" si="26"/>
        <v>3177.7686793393932</v>
      </c>
      <c r="M198" s="8">
        <f t="shared" si="27"/>
        <v>1.1791349459515374</v>
      </c>
      <c r="N198">
        <v>1331</v>
      </c>
      <c r="O198">
        <f t="shared" si="28"/>
        <v>57199.836228109081</v>
      </c>
      <c r="P198">
        <f t="shared" si="29"/>
        <v>23958</v>
      </c>
      <c r="Q198">
        <f t="shared" si="30"/>
        <v>3177.7686793393932</v>
      </c>
      <c r="R198">
        <f t="shared" si="31"/>
        <v>10098213.779390432</v>
      </c>
    </row>
    <row r="199" spans="1:18" x14ac:dyDescent="0.35">
      <c r="A199" s="1">
        <v>41113</v>
      </c>
      <c r="B199">
        <v>4628.5</v>
      </c>
      <c r="C199">
        <v>2695</v>
      </c>
      <c r="D199">
        <v>0</v>
      </c>
      <c r="E199">
        <v>0</v>
      </c>
      <c r="F199">
        <v>0</v>
      </c>
      <c r="G199">
        <v>4084.8333333333335</v>
      </c>
      <c r="H199">
        <v>4242</v>
      </c>
      <c r="I199">
        <v>0</v>
      </c>
      <c r="J199">
        <f t="shared" si="24"/>
        <v>4046.2431906616403</v>
      </c>
      <c r="K199">
        <f t="shared" si="25"/>
        <v>-582.25680933835974</v>
      </c>
      <c r="L199">
        <f t="shared" si="26"/>
        <v>582.25680933835974</v>
      </c>
      <c r="M199" s="8">
        <f t="shared" si="27"/>
        <v>0.12579816556948467</v>
      </c>
      <c r="N199">
        <v>985</v>
      </c>
      <c r="O199">
        <f t="shared" si="28"/>
        <v>41922.490272361902</v>
      </c>
      <c r="P199">
        <f t="shared" si="29"/>
        <v>17730</v>
      </c>
      <c r="Q199">
        <f t="shared" si="30"/>
        <v>-1164.5136186767195</v>
      </c>
      <c r="R199">
        <f t="shared" si="31"/>
        <v>1356091.9680835481</v>
      </c>
    </row>
    <row r="200" spans="1:18" x14ac:dyDescent="0.35">
      <c r="A200" s="1">
        <v>41114</v>
      </c>
      <c r="B200">
        <v>2758</v>
      </c>
      <c r="C200">
        <v>4628.5</v>
      </c>
      <c r="D200">
        <v>0</v>
      </c>
      <c r="E200">
        <v>0</v>
      </c>
      <c r="F200">
        <v>0</v>
      </c>
      <c r="G200">
        <v>3984</v>
      </c>
      <c r="H200">
        <v>4394</v>
      </c>
      <c r="I200">
        <v>0</v>
      </c>
      <c r="J200">
        <f t="shared" si="24"/>
        <v>4019.8331045830578</v>
      </c>
      <c r="K200">
        <f t="shared" si="25"/>
        <v>1261.8331045830578</v>
      </c>
      <c r="L200">
        <f t="shared" si="26"/>
        <v>1261.8331045830578</v>
      </c>
      <c r="M200" s="8">
        <f t="shared" si="27"/>
        <v>0.45751744183577148</v>
      </c>
      <c r="N200">
        <v>745</v>
      </c>
      <c r="O200">
        <f t="shared" si="28"/>
        <v>22712.995882495041</v>
      </c>
      <c r="P200">
        <f t="shared" si="29"/>
        <v>13410</v>
      </c>
      <c r="Q200">
        <f t="shared" si="30"/>
        <v>1261.8331045830578</v>
      </c>
      <c r="R200">
        <f t="shared" si="31"/>
        <v>1592222.7838217181</v>
      </c>
    </row>
    <row r="201" spans="1:18" x14ac:dyDescent="0.35">
      <c r="A201" s="1">
        <v>41115</v>
      </c>
      <c r="B201">
        <v>3261</v>
      </c>
      <c r="C201">
        <v>2758</v>
      </c>
      <c r="D201">
        <v>0</v>
      </c>
      <c r="E201">
        <v>0</v>
      </c>
      <c r="F201">
        <v>0</v>
      </c>
      <c r="G201">
        <v>3360.5</v>
      </c>
      <c r="H201">
        <v>4551</v>
      </c>
      <c r="I201">
        <v>0</v>
      </c>
      <c r="J201">
        <f t="shared" si="24"/>
        <v>3644.3763384562135</v>
      </c>
      <c r="K201">
        <f t="shared" si="25"/>
        <v>383.37633845621349</v>
      </c>
      <c r="L201">
        <f t="shared" si="26"/>
        <v>383.37633845621349</v>
      </c>
      <c r="M201" s="8">
        <f t="shared" si="27"/>
        <v>0.11756404123158953</v>
      </c>
      <c r="N201">
        <v>478</v>
      </c>
      <c r="O201">
        <f t="shared" si="28"/>
        <v>6900.7740922118428</v>
      </c>
      <c r="P201">
        <f t="shared" si="29"/>
        <v>8604</v>
      </c>
      <c r="Q201">
        <f t="shared" si="30"/>
        <v>383.37633845621349</v>
      </c>
      <c r="R201">
        <f t="shared" si="31"/>
        <v>146977.41688809317</v>
      </c>
    </row>
    <row r="202" spans="1:18" x14ac:dyDescent="0.35">
      <c r="A202" s="1">
        <v>41116</v>
      </c>
      <c r="B202">
        <v>3045</v>
      </c>
      <c r="C202">
        <v>3261</v>
      </c>
      <c r="D202">
        <v>0</v>
      </c>
      <c r="E202">
        <v>1</v>
      </c>
      <c r="F202">
        <v>0</v>
      </c>
      <c r="G202">
        <v>3549.1666666666665</v>
      </c>
      <c r="H202">
        <v>4973</v>
      </c>
      <c r="I202">
        <v>0</v>
      </c>
      <c r="J202">
        <f t="shared" si="24"/>
        <v>4677.3599163019016</v>
      </c>
      <c r="K202">
        <f t="shared" si="25"/>
        <v>1632.3599163019016</v>
      </c>
      <c r="L202">
        <f t="shared" si="26"/>
        <v>1632.3599163019016</v>
      </c>
      <c r="M202" s="8">
        <f t="shared" si="27"/>
        <v>0.53607879024692995</v>
      </c>
      <c r="N202">
        <v>988</v>
      </c>
      <c r="O202">
        <f t="shared" si="28"/>
        <v>29382.478493434231</v>
      </c>
      <c r="P202">
        <f t="shared" si="29"/>
        <v>17784</v>
      </c>
      <c r="Q202">
        <f t="shared" si="30"/>
        <v>1632.3599163019016</v>
      </c>
      <c r="R202">
        <f t="shared" si="31"/>
        <v>2664598.8963491512</v>
      </c>
    </row>
    <row r="203" spans="1:18" x14ac:dyDescent="0.35">
      <c r="A203" s="1">
        <v>41117</v>
      </c>
      <c r="B203">
        <v>3783</v>
      </c>
      <c r="C203">
        <v>3045</v>
      </c>
      <c r="D203">
        <v>0</v>
      </c>
      <c r="E203">
        <v>0</v>
      </c>
      <c r="F203">
        <v>1</v>
      </c>
      <c r="G203">
        <v>3021.3333333333335</v>
      </c>
      <c r="H203">
        <v>4931</v>
      </c>
      <c r="I203">
        <v>0</v>
      </c>
      <c r="J203">
        <f t="shared" si="24"/>
        <v>4302.9711545748523</v>
      </c>
      <c r="K203">
        <f t="shared" si="25"/>
        <v>519.97115457485233</v>
      </c>
      <c r="L203">
        <f t="shared" si="26"/>
        <v>519.97115457485233</v>
      </c>
      <c r="M203" s="8">
        <f t="shared" si="27"/>
        <v>0.13744941966028346</v>
      </c>
      <c r="N203">
        <v>656</v>
      </c>
      <c r="O203">
        <f t="shared" si="28"/>
        <v>9359.480782347342</v>
      </c>
      <c r="P203">
        <f t="shared" si="29"/>
        <v>11808</v>
      </c>
      <c r="Q203">
        <f t="shared" si="30"/>
        <v>519.97115457485233</v>
      </c>
      <c r="R203">
        <f t="shared" si="31"/>
        <v>270370.001589905</v>
      </c>
    </row>
    <row r="204" spans="1:18" x14ac:dyDescent="0.35">
      <c r="A204" s="1">
        <v>41118</v>
      </c>
      <c r="B204">
        <v>3997</v>
      </c>
      <c r="C204">
        <v>3783</v>
      </c>
      <c r="D204">
        <v>1</v>
      </c>
      <c r="E204">
        <v>0</v>
      </c>
      <c r="F204">
        <v>0</v>
      </c>
      <c r="G204">
        <v>3363</v>
      </c>
      <c r="H204">
        <v>4628.5</v>
      </c>
      <c r="I204">
        <v>0</v>
      </c>
      <c r="J204">
        <f t="shared" si="24"/>
        <v>4617.5999619864833</v>
      </c>
      <c r="K204">
        <f t="shared" si="25"/>
        <v>620.59996198648332</v>
      </c>
      <c r="L204">
        <f t="shared" si="26"/>
        <v>620.59996198648332</v>
      </c>
      <c r="M204" s="8">
        <f t="shared" si="27"/>
        <v>0.15526644032686598</v>
      </c>
      <c r="N204">
        <v>1210</v>
      </c>
      <c r="O204">
        <f t="shared" si="28"/>
        <v>11170.7993157567</v>
      </c>
      <c r="P204">
        <f t="shared" si="29"/>
        <v>21780</v>
      </c>
      <c r="Q204">
        <f t="shared" si="30"/>
        <v>620.59996198648332</v>
      </c>
      <c r="R204">
        <f t="shared" si="31"/>
        <v>385144.31281762454</v>
      </c>
    </row>
    <row r="205" spans="1:18" x14ac:dyDescent="0.35">
      <c r="A205" s="1">
        <v>41119</v>
      </c>
      <c r="B205">
        <v>4547</v>
      </c>
      <c r="C205">
        <v>3997</v>
      </c>
      <c r="D205">
        <v>1</v>
      </c>
      <c r="E205">
        <v>0</v>
      </c>
      <c r="F205">
        <v>0</v>
      </c>
      <c r="G205">
        <v>3608.3333333333335</v>
      </c>
      <c r="H205">
        <v>2695</v>
      </c>
      <c r="I205">
        <v>1</v>
      </c>
      <c r="J205">
        <f t="shared" si="24"/>
        <v>4532.0153341827845</v>
      </c>
      <c r="K205">
        <f t="shared" si="25"/>
        <v>-14.9846658172155</v>
      </c>
      <c r="L205">
        <f t="shared" si="26"/>
        <v>14.9846658172155</v>
      </c>
      <c r="M205" s="8">
        <f t="shared" si="27"/>
        <v>3.2955060077447767E-3</v>
      </c>
      <c r="N205">
        <v>663</v>
      </c>
      <c r="O205">
        <f t="shared" si="28"/>
        <v>1078.895938839516</v>
      </c>
      <c r="P205">
        <f t="shared" si="29"/>
        <v>11934</v>
      </c>
      <c r="Q205">
        <f t="shared" si="30"/>
        <v>-29.969331634431001</v>
      </c>
      <c r="R205">
        <f t="shared" si="31"/>
        <v>898.1608386145067</v>
      </c>
    </row>
    <row r="206" spans="1:18" x14ac:dyDescent="0.35">
      <c r="A206" s="1">
        <v>41120</v>
      </c>
      <c r="B206">
        <v>3646</v>
      </c>
      <c r="C206">
        <v>4547</v>
      </c>
      <c r="D206">
        <v>0</v>
      </c>
      <c r="E206">
        <v>0</v>
      </c>
      <c r="F206">
        <v>0</v>
      </c>
      <c r="G206">
        <v>4109</v>
      </c>
      <c r="H206">
        <v>4628.5</v>
      </c>
      <c r="I206">
        <v>1</v>
      </c>
      <c r="J206">
        <f t="shared" si="24"/>
        <v>4441.0710430762601</v>
      </c>
      <c r="K206">
        <f t="shared" si="25"/>
        <v>795.07104307626014</v>
      </c>
      <c r="L206">
        <f t="shared" si="26"/>
        <v>795.07104307626014</v>
      </c>
      <c r="M206" s="8">
        <f t="shared" si="27"/>
        <v>0.21806666019645093</v>
      </c>
      <c r="N206">
        <v>944</v>
      </c>
      <c r="O206">
        <f t="shared" si="28"/>
        <v>14311.278775372683</v>
      </c>
      <c r="P206">
        <f t="shared" si="29"/>
        <v>16992</v>
      </c>
      <c r="Q206">
        <f t="shared" si="30"/>
        <v>795.07104307626014</v>
      </c>
      <c r="R206">
        <f t="shared" si="31"/>
        <v>632137.96353837231</v>
      </c>
    </row>
    <row r="207" spans="1:18" x14ac:dyDescent="0.35">
      <c r="A207" s="1">
        <v>41121</v>
      </c>
      <c r="B207">
        <v>4104</v>
      </c>
      <c r="C207">
        <v>3646</v>
      </c>
      <c r="D207">
        <v>0</v>
      </c>
      <c r="E207">
        <v>0</v>
      </c>
      <c r="F207">
        <v>0</v>
      </c>
      <c r="G207">
        <v>4063.3333333333335</v>
      </c>
      <c r="H207">
        <v>2758</v>
      </c>
      <c r="I207">
        <v>1</v>
      </c>
      <c r="J207">
        <f t="shared" si="24"/>
        <v>3903.5782364107226</v>
      </c>
      <c r="K207">
        <f t="shared" si="25"/>
        <v>-200.42176358927736</v>
      </c>
      <c r="L207">
        <f t="shared" si="26"/>
        <v>200.42176358927736</v>
      </c>
      <c r="M207" s="8">
        <f t="shared" si="27"/>
        <v>4.883571237555491E-2</v>
      </c>
      <c r="N207">
        <v>1034</v>
      </c>
      <c r="O207">
        <f t="shared" si="28"/>
        <v>14430.36697842797</v>
      </c>
      <c r="P207">
        <f t="shared" si="29"/>
        <v>18612</v>
      </c>
      <c r="Q207">
        <f t="shared" si="30"/>
        <v>-400.84352717855472</v>
      </c>
      <c r="R207">
        <f t="shared" si="31"/>
        <v>160675.53328094474</v>
      </c>
    </row>
    <row r="208" spans="1:18" x14ac:dyDescent="0.35">
      <c r="A208" s="1">
        <v>41122</v>
      </c>
      <c r="B208">
        <v>3818</v>
      </c>
      <c r="C208">
        <v>4104</v>
      </c>
      <c r="D208">
        <v>0</v>
      </c>
      <c r="E208">
        <v>0</v>
      </c>
      <c r="F208">
        <v>0</v>
      </c>
      <c r="G208">
        <v>4099</v>
      </c>
      <c r="H208">
        <v>3261</v>
      </c>
      <c r="I208">
        <v>0</v>
      </c>
      <c r="J208">
        <f t="shared" si="24"/>
        <v>3789.904441236702</v>
      </c>
      <c r="K208">
        <f t="shared" si="25"/>
        <v>-28.095558763297959</v>
      </c>
      <c r="L208">
        <f t="shared" si="26"/>
        <v>28.095558763297959</v>
      </c>
      <c r="M208" s="8">
        <f t="shared" si="27"/>
        <v>7.3587110432943841E-3</v>
      </c>
      <c r="N208">
        <v>1417</v>
      </c>
      <c r="O208">
        <f t="shared" si="28"/>
        <v>2022.880230957453</v>
      </c>
      <c r="P208">
        <f t="shared" si="29"/>
        <v>25506</v>
      </c>
      <c r="Q208">
        <f t="shared" si="30"/>
        <v>-56.191117526595917</v>
      </c>
      <c r="R208">
        <f t="shared" si="31"/>
        <v>3157.4416888877149</v>
      </c>
    </row>
    <row r="209" spans="1:18" x14ac:dyDescent="0.35">
      <c r="A209" s="1">
        <v>41123</v>
      </c>
      <c r="B209">
        <v>3859</v>
      </c>
      <c r="C209">
        <v>3818</v>
      </c>
      <c r="D209">
        <v>0</v>
      </c>
      <c r="E209">
        <v>1</v>
      </c>
      <c r="F209">
        <v>0</v>
      </c>
      <c r="G209">
        <v>3856</v>
      </c>
      <c r="H209">
        <v>3045</v>
      </c>
      <c r="I209">
        <v>0</v>
      </c>
      <c r="J209">
        <f t="shared" si="24"/>
        <v>4360.6054345516413</v>
      </c>
      <c r="K209">
        <f t="shared" si="25"/>
        <v>501.60543455164134</v>
      </c>
      <c r="L209">
        <f t="shared" si="26"/>
        <v>501.60543455164134</v>
      </c>
      <c r="M209" s="8">
        <f t="shared" si="27"/>
        <v>0.12998326886541625</v>
      </c>
      <c r="N209">
        <v>1345</v>
      </c>
      <c r="O209">
        <f t="shared" si="28"/>
        <v>9028.8978219295441</v>
      </c>
      <c r="P209">
        <f t="shared" si="29"/>
        <v>24210</v>
      </c>
      <c r="Q209">
        <f t="shared" si="30"/>
        <v>501.60543455164134</v>
      </c>
      <c r="R209">
        <f t="shared" si="31"/>
        <v>251608.01197174095</v>
      </c>
    </row>
    <row r="210" spans="1:18" x14ac:dyDescent="0.35">
      <c r="A210" s="1">
        <v>41124</v>
      </c>
      <c r="B210">
        <v>4182</v>
      </c>
      <c r="C210">
        <v>3859</v>
      </c>
      <c r="D210">
        <v>0</v>
      </c>
      <c r="E210">
        <v>0</v>
      </c>
      <c r="F210">
        <v>1</v>
      </c>
      <c r="G210">
        <v>3927</v>
      </c>
      <c r="H210">
        <v>3783</v>
      </c>
      <c r="I210">
        <v>0</v>
      </c>
      <c r="J210">
        <f t="shared" si="24"/>
        <v>4599.0495323552323</v>
      </c>
      <c r="K210">
        <f t="shared" si="25"/>
        <v>417.04953235523226</v>
      </c>
      <c r="L210">
        <f t="shared" si="26"/>
        <v>417.04953235523226</v>
      </c>
      <c r="M210" s="8">
        <f t="shared" si="27"/>
        <v>9.9724900132767164E-2</v>
      </c>
      <c r="N210">
        <v>1129</v>
      </c>
      <c r="O210">
        <f t="shared" si="28"/>
        <v>7506.8915823941807</v>
      </c>
      <c r="P210">
        <f t="shared" si="29"/>
        <v>20322</v>
      </c>
      <c r="Q210">
        <f t="shared" si="30"/>
        <v>417.04953235523226</v>
      </c>
      <c r="R210">
        <f t="shared" si="31"/>
        <v>173930.31243771792</v>
      </c>
    </row>
    <row r="211" spans="1:18" x14ac:dyDescent="0.35">
      <c r="A211" s="1">
        <v>41125</v>
      </c>
      <c r="B211">
        <v>5052</v>
      </c>
      <c r="C211">
        <v>4182</v>
      </c>
      <c r="D211">
        <v>1</v>
      </c>
      <c r="E211">
        <v>0</v>
      </c>
      <c r="F211">
        <v>0</v>
      </c>
      <c r="G211">
        <v>3953</v>
      </c>
      <c r="H211">
        <v>3997</v>
      </c>
      <c r="I211">
        <v>0</v>
      </c>
      <c r="J211">
        <f t="shared" si="24"/>
        <v>4842.0155901291446</v>
      </c>
      <c r="K211">
        <f t="shared" si="25"/>
        <v>-209.98440987085542</v>
      </c>
      <c r="L211">
        <f t="shared" si="26"/>
        <v>209.98440987085542</v>
      </c>
      <c r="M211" s="8">
        <f t="shared" si="27"/>
        <v>4.1564610029860533E-2</v>
      </c>
      <c r="N211">
        <v>346</v>
      </c>
      <c r="O211">
        <f t="shared" si="28"/>
        <v>15118.87751070159</v>
      </c>
      <c r="P211">
        <f t="shared" si="29"/>
        <v>6228</v>
      </c>
      <c r="Q211">
        <f t="shared" si="30"/>
        <v>-419.96881974171083</v>
      </c>
      <c r="R211">
        <f t="shared" si="31"/>
        <v>176373.80955524559</v>
      </c>
    </row>
    <row r="212" spans="1:18" x14ac:dyDescent="0.35">
      <c r="A212" s="1">
        <v>41126</v>
      </c>
      <c r="B212">
        <v>4950</v>
      </c>
      <c r="C212">
        <v>5052</v>
      </c>
      <c r="D212">
        <v>1</v>
      </c>
      <c r="E212">
        <v>0</v>
      </c>
      <c r="F212">
        <v>0</v>
      </c>
      <c r="G212">
        <v>4364.333333333333</v>
      </c>
      <c r="H212">
        <v>4547</v>
      </c>
      <c r="I212">
        <v>0</v>
      </c>
      <c r="J212">
        <f t="shared" si="24"/>
        <v>5266.8198034401003</v>
      </c>
      <c r="K212">
        <f t="shared" si="25"/>
        <v>316.81980344010026</v>
      </c>
      <c r="L212">
        <f t="shared" si="26"/>
        <v>316.81980344010026</v>
      </c>
      <c r="M212" s="8">
        <f t="shared" si="27"/>
        <v>6.4004000694969754E-2</v>
      </c>
      <c r="N212">
        <v>782</v>
      </c>
      <c r="O212">
        <f t="shared" si="28"/>
        <v>5702.7564619218047</v>
      </c>
      <c r="P212">
        <f t="shared" si="29"/>
        <v>14076</v>
      </c>
      <c r="Q212">
        <f t="shared" si="30"/>
        <v>316.81980344010026</v>
      </c>
      <c r="R212">
        <f t="shared" si="31"/>
        <v>100374.78785182377</v>
      </c>
    </row>
    <row r="213" spans="1:18" x14ac:dyDescent="0.35">
      <c r="A213" s="1">
        <v>41127</v>
      </c>
      <c r="B213">
        <v>3960</v>
      </c>
      <c r="C213">
        <v>4950</v>
      </c>
      <c r="D213">
        <v>0</v>
      </c>
      <c r="E213">
        <v>0</v>
      </c>
      <c r="F213">
        <v>0</v>
      </c>
      <c r="G213">
        <v>4728</v>
      </c>
      <c r="H213">
        <v>3646</v>
      </c>
      <c r="I213">
        <v>0</v>
      </c>
      <c r="J213">
        <f t="shared" si="24"/>
        <v>4315.9223153379326</v>
      </c>
      <c r="K213">
        <f t="shared" si="25"/>
        <v>355.92231533793256</v>
      </c>
      <c r="L213">
        <f t="shared" si="26"/>
        <v>355.92231533793256</v>
      </c>
      <c r="M213" s="8">
        <f t="shared" si="27"/>
        <v>8.9879372560083978E-2</v>
      </c>
      <c r="N213">
        <v>974</v>
      </c>
      <c r="O213">
        <f t="shared" si="28"/>
        <v>6406.6016760827861</v>
      </c>
      <c r="P213">
        <f t="shared" si="29"/>
        <v>17532</v>
      </c>
      <c r="Q213">
        <f t="shared" si="30"/>
        <v>355.92231533793256</v>
      </c>
      <c r="R213">
        <f t="shared" si="31"/>
        <v>126680.6945555147</v>
      </c>
    </row>
    <row r="214" spans="1:18" x14ac:dyDescent="0.35">
      <c r="A214" s="1">
        <v>41128</v>
      </c>
      <c r="B214">
        <v>3968</v>
      </c>
      <c r="C214">
        <v>3960</v>
      </c>
      <c r="D214">
        <v>0</v>
      </c>
      <c r="E214">
        <v>0</v>
      </c>
      <c r="F214">
        <v>0</v>
      </c>
      <c r="G214">
        <v>4654</v>
      </c>
      <c r="H214">
        <v>4104</v>
      </c>
      <c r="I214">
        <v>0</v>
      </c>
      <c r="J214">
        <f t="shared" si="24"/>
        <v>4390.4229939212128</v>
      </c>
      <c r="K214">
        <f t="shared" si="25"/>
        <v>422.42299392121276</v>
      </c>
      <c r="L214">
        <f t="shared" si="26"/>
        <v>422.42299392121276</v>
      </c>
      <c r="M214" s="8">
        <f t="shared" si="27"/>
        <v>0.10645740774224112</v>
      </c>
      <c r="N214">
        <v>1453</v>
      </c>
      <c r="O214">
        <f t="shared" si="28"/>
        <v>7603.6138905818298</v>
      </c>
      <c r="P214">
        <f t="shared" si="29"/>
        <v>26154</v>
      </c>
      <c r="Q214">
        <f t="shared" si="30"/>
        <v>422.42299392121276</v>
      </c>
      <c r="R214">
        <f t="shared" si="31"/>
        <v>178441.18579336096</v>
      </c>
    </row>
    <row r="215" spans="1:18" x14ac:dyDescent="0.35">
      <c r="A215" s="1">
        <v>41129</v>
      </c>
      <c r="B215">
        <v>4133</v>
      </c>
      <c r="C215">
        <v>3968</v>
      </c>
      <c r="D215">
        <v>0</v>
      </c>
      <c r="E215">
        <v>0</v>
      </c>
      <c r="F215">
        <v>0</v>
      </c>
      <c r="G215">
        <v>4292.666666666667</v>
      </c>
      <c r="H215">
        <v>3818</v>
      </c>
      <c r="I215">
        <v>0</v>
      </c>
      <c r="J215">
        <f t="shared" si="24"/>
        <v>4070.6793706986309</v>
      </c>
      <c r="K215">
        <f t="shared" si="25"/>
        <v>-62.320629301369081</v>
      </c>
      <c r="L215">
        <f t="shared" si="26"/>
        <v>62.320629301369081</v>
      </c>
      <c r="M215" s="8">
        <f t="shared" si="27"/>
        <v>1.5078787636430941E-2</v>
      </c>
      <c r="N215">
        <v>1286</v>
      </c>
      <c r="O215">
        <f t="shared" si="28"/>
        <v>4487.0853096985738</v>
      </c>
      <c r="P215">
        <f t="shared" si="29"/>
        <v>23148</v>
      </c>
      <c r="Q215">
        <f t="shared" si="30"/>
        <v>-124.64125860273816</v>
      </c>
      <c r="R215">
        <f t="shared" si="31"/>
        <v>15535.44334607465</v>
      </c>
    </row>
    <row r="216" spans="1:18" x14ac:dyDescent="0.35">
      <c r="A216" s="1">
        <v>41130</v>
      </c>
      <c r="B216">
        <v>4408</v>
      </c>
      <c r="C216">
        <v>4133</v>
      </c>
      <c r="D216">
        <v>0</v>
      </c>
      <c r="E216">
        <v>1</v>
      </c>
      <c r="F216">
        <v>0</v>
      </c>
      <c r="G216">
        <v>4020.3333333333335</v>
      </c>
      <c r="H216">
        <v>3859</v>
      </c>
      <c r="I216">
        <v>0</v>
      </c>
      <c r="J216">
        <f t="shared" si="24"/>
        <v>4691.3581015336977</v>
      </c>
      <c r="K216">
        <f t="shared" si="25"/>
        <v>283.35810153369766</v>
      </c>
      <c r="L216">
        <f t="shared" si="26"/>
        <v>283.35810153369766</v>
      </c>
      <c r="M216" s="8">
        <f t="shared" si="27"/>
        <v>6.4282690910548473E-2</v>
      </c>
      <c r="N216">
        <v>1232</v>
      </c>
      <c r="O216">
        <f t="shared" si="28"/>
        <v>5100.4458276065579</v>
      </c>
      <c r="P216">
        <f t="shared" si="29"/>
        <v>22176</v>
      </c>
      <c r="Q216">
        <f t="shared" si="30"/>
        <v>283.35810153369766</v>
      </c>
      <c r="R216">
        <f t="shared" si="31"/>
        <v>80291.813704781307</v>
      </c>
    </row>
    <row r="217" spans="1:18" x14ac:dyDescent="0.35">
      <c r="A217" s="1">
        <v>41131</v>
      </c>
      <c r="B217">
        <v>5050</v>
      </c>
      <c r="C217">
        <v>4408</v>
      </c>
      <c r="D217">
        <v>0</v>
      </c>
      <c r="E217">
        <v>0</v>
      </c>
      <c r="F217">
        <v>1</v>
      </c>
      <c r="G217">
        <v>4169.666666666667</v>
      </c>
      <c r="H217">
        <v>4182</v>
      </c>
      <c r="I217">
        <v>0</v>
      </c>
      <c r="J217">
        <f t="shared" si="24"/>
        <v>4869.8589892110913</v>
      </c>
      <c r="K217">
        <f t="shared" si="25"/>
        <v>-180.14101078890872</v>
      </c>
      <c r="L217">
        <f t="shared" si="26"/>
        <v>180.14101078890872</v>
      </c>
      <c r="M217" s="8">
        <f t="shared" si="27"/>
        <v>3.567148728493242E-2</v>
      </c>
      <c r="N217">
        <v>1233</v>
      </c>
      <c r="O217">
        <f t="shared" si="28"/>
        <v>12970.152776801428</v>
      </c>
      <c r="P217">
        <f t="shared" si="29"/>
        <v>22194</v>
      </c>
      <c r="Q217">
        <f t="shared" si="30"/>
        <v>-360.28202157781743</v>
      </c>
      <c r="R217">
        <f t="shared" si="31"/>
        <v>129803.1350721989</v>
      </c>
    </row>
    <row r="218" spans="1:18" x14ac:dyDescent="0.35">
      <c r="A218" s="1">
        <v>41132</v>
      </c>
      <c r="B218">
        <v>5490</v>
      </c>
      <c r="C218">
        <v>5050</v>
      </c>
      <c r="D218">
        <v>1</v>
      </c>
      <c r="E218">
        <v>0</v>
      </c>
      <c r="F218">
        <v>0</v>
      </c>
      <c r="G218">
        <v>4530.333333333333</v>
      </c>
      <c r="H218">
        <v>5052</v>
      </c>
      <c r="I218">
        <v>0</v>
      </c>
      <c r="J218">
        <f t="shared" si="24"/>
        <v>5514.9554710533439</v>
      </c>
      <c r="K218">
        <f t="shared" si="25"/>
        <v>24.955471053343899</v>
      </c>
      <c r="L218">
        <f t="shared" si="26"/>
        <v>24.955471053343899</v>
      </c>
      <c r="M218" s="8">
        <f t="shared" si="27"/>
        <v>4.545623142685592E-3</v>
      </c>
      <c r="N218">
        <v>1154</v>
      </c>
      <c r="O218">
        <f t="shared" si="28"/>
        <v>449.19847896019019</v>
      </c>
      <c r="P218">
        <f t="shared" si="29"/>
        <v>20772</v>
      </c>
      <c r="Q218">
        <f t="shared" si="30"/>
        <v>24.955471053343899</v>
      </c>
      <c r="R218">
        <f t="shared" si="31"/>
        <v>622.77553549428524</v>
      </c>
    </row>
    <row r="219" spans="1:18" x14ac:dyDescent="0.35">
      <c r="A219" s="1">
        <v>41133</v>
      </c>
      <c r="B219">
        <v>5736</v>
      </c>
      <c r="C219">
        <v>5490</v>
      </c>
      <c r="D219">
        <v>1</v>
      </c>
      <c r="E219">
        <v>0</v>
      </c>
      <c r="F219">
        <v>0</v>
      </c>
      <c r="G219">
        <v>4982.666666666667</v>
      </c>
      <c r="H219">
        <v>4950</v>
      </c>
      <c r="I219">
        <v>0</v>
      </c>
      <c r="J219">
        <f t="shared" si="24"/>
        <v>5790.5643535907893</v>
      </c>
      <c r="K219">
        <f t="shared" si="25"/>
        <v>54.564353590789324</v>
      </c>
      <c r="L219">
        <f t="shared" si="26"/>
        <v>54.564353590789324</v>
      </c>
      <c r="M219" s="8">
        <f t="shared" si="27"/>
        <v>9.5126139453956277E-3</v>
      </c>
      <c r="N219">
        <v>1053</v>
      </c>
      <c r="O219">
        <f t="shared" si="28"/>
        <v>982.15836463420783</v>
      </c>
      <c r="P219">
        <f t="shared" si="29"/>
        <v>18954</v>
      </c>
      <c r="Q219">
        <f t="shared" si="30"/>
        <v>54.564353590789324</v>
      </c>
      <c r="R219">
        <f t="shared" si="31"/>
        <v>2977.2686827806838</v>
      </c>
    </row>
    <row r="220" spans="1:18" x14ac:dyDescent="0.35">
      <c r="A220" s="1">
        <v>41134</v>
      </c>
      <c r="B220">
        <v>5580</v>
      </c>
      <c r="C220">
        <v>5736</v>
      </c>
      <c r="D220">
        <v>0</v>
      </c>
      <c r="E220">
        <v>0</v>
      </c>
      <c r="F220">
        <v>0</v>
      </c>
      <c r="G220">
        <v>5425.333333333333</v>
      </c>
      <c r="H220">
        <v>3960</v>
      </c>
      <c r="I220">
        <v>0</v>
      </c>
      <c r="J220">
        <f t="shared" si="24"/>
        <v>4868.511691863092</v>
      </c>
      <c r="K220">
        <f t="shared" si="25"/>
        <v>-711.48830813690802</v>
      </c>
      <c r="L220">
        <f t="shared" si="26"/>
        <v>711.48830813690802</v>
      </c>
      <c r="M220" s="8">
        <f t="shared" si="27"/>
        <v>0.1275068652575104</v>
      </c>
      <c r="N220">
        <v>374</v>
      </c>
      <c r="O220">
        <f t="shared" si="28"/>
        <v>51227.158185857377</v>
      </c>
      <c r="P220">
        <f t="shared" si="29"/>
        <v>6732</v>
      </c>
      <c r="Q220">
        <f t="shared" si="30"/>
        <v>-1422.976616273816</v>
      </c>
      <c r="R220">
        <f t="shared" si="31"/>
        <v>2024862.4504620791</v>
      </c>
    </row>
    <row r="221" spans="1:18" x14ac:dyDescent="0.35">
      <c r="A221" s="1">
        <v>41135</v>
      </c>
      <c r="B221">
        <v>5663</v>
      </c>
      <c r="C221">
        <v>5580</v>
      </c>
      <c r="D221">
        <v>0</v>
      </c>
      <c r="E221">
        <v>0</v>
      </c>
      <c r="F221">
        <v>0</v>
      </c>
      <c r="G221">
        <v>5602</v>
      </c>
      <c r="H221">
        <v>3968</v>
      </c>
      <c r="I221">
        <v>0</v>
      </c>
      <c r="J221">
        <f t="shared" si="24"/>
        <v>4989.1188894702836</v>
      </c>
      <c r="K221">
        <f t="shared" si="25"/>
        <v>-673.88111052971635</v>
      </c>
      <c r="L221">
        <f t="shared" si="26"/>
        <v>673.88111052971635</v>
      </c>
      <c r="M221" s="8">
        <f t="shared" si="27"/>
        <v>0.11899719416028895</v>
      </c>
      <c r="N221">
        <v>806</v>
      </c>
      <c r="O221">
        <f t="shared" si="28"/>
        <v>48519.439958139577</v>
      </c>
      <c r="P221">
        <f t="shared" si="29"/>
        <v>14508</v>
      </c>
      <c r="Q221">
        <f t="shared" si="30"/>
        <v>-1347.7622210594327</v>
      </c>
      <c r="R221">
        <f t="shared" si="31"/>
        <v>1816463.0045150551</v>
      </c>
    </row>
    <row r="222" spans="1:18" x14ac:dyDescent="0.35">
      <c r="A222" s="1">
        <v>41136</v>
      </c>
      <c r="B222">
        <v>3655</v>
      </c>
      <c r="C222">
        <v>5663</v>
      </c>
      <c r="D222">
        <v>0</v>
      </c>
      <c r="E222">
        <v>0</v>
      </c>
      <c r="F222">
        <v>0</v>
      </c>
      <c r="G222">
        <v>5659.666666666667</v>
      </c>
      <c r="H222">
        <v>4133</v>
      </c>
      <c r="I222">
        <v>0</v>
      </c>
      <c r="J222">
        <f t="shared" si="24"/>
        <v>5072.4917883665039</v>
      </c>
      <c r="K222">
        <f t="shared" si="25"/>
        <v>1417.4917883665039</v>
      </c>
      <c r="L222">
        <f t="shared" si="26"/>
        <v>1417.4917883665039</v>
      </c>
      <c r="M222" s="8">
        <f t="shared" si="27"/>
        <v>0.38782265071586974</v>
      </c>
      <c r="N222">
        <v>2392</v>
      </c>
      <c r="O222">
        <f t="shared" si="28"/>
        <v>25514.85219059707</v>
      </c>
      <c r="P222">
        <f t="shared" si="29"/>
        <v>43056</v>
      </c>
      <c r="Q222">
        <f t="shared" si="30"/>
        <v>1417.4917883665039</v>
      </c>
      <c r="R222">
        <f t="shared" si="31"/>
        <v>2009282.9700864695</v>
      </c>
    </row>
    <row r="223" spans="1:18" x14ac:dyDescent="0.35">
      <c r="A223" s="1">
        <v>41137</v>
      </c>
      <c r="B223">
        <v>6616</v>
      </c>
      <c r="C223">
        <v>3655</v>
      </c>
      <c r="D223">
        <v>0</v>
      </c>
      <c r="E223">
        <v>1</v>
      </c>
      <c r="F223">
        <v>0</v>
      </c>
      <c r="G223">
        <v>4966</v>
      </c>
      <c r="H223">
        <v>4408</v>
      </c>
      <c r="I223">
        <v>0</v>
      </c>
      <c r="J223">
        <f t="shared" si="24"/>
        <v>5474.1143991106819</v>
      </c>
      <c r="K223">
        <f t="shared" si="25"/>
        <v>-1141.8856008893181</v>
      </c>
      <c r="L223">
        <f t="shared" si="26"/>
        <v>1141.8856008893181</v>
      </c>
      <c r="M223" s="8">
        <f t="shared" si="27"/>
        <v>0.17259455878012667</v>
      </c>
      <c r="N223">
        <v>1441</v>
      </c>
      <c r="O223">
        <f t="shared" si="28"/>
        <v>82215.763264030902</v>
      </c>
      <c r="P223">
        <f t="shared" si="29"/>
        <v>25938</v>
      </c>
      <c r="Q223">
        <f t="shared" si="30"/>
        <v>-2283.7712017786362</v>
      </c>
      <c r="R223">
        <f t="shared" si="31"/>
        <v>5215610.9020734364</v>
      </c>
    </row>
    <row r="224" spans="1:18" x14ac:dyDescent="0.35">
      <c r="A224" s="1">
        <v>41138</v>
      </c>
      <c r="B224">
        <v>6646</v>
      </c>
      <c r="C224">
        <v>6616</v>
      </c>
      <c r="D224">
        <v>0</v>
      </c>
      <c r="E224">
        <v>0</v>
      </c>
      <c r="F224">
        <v>1</v>
      </c>
      <c r="G224">
        <v>5311.333333333333</v>
      </c>
      <c r="H224">
        <v>5050</v>
      </c>
      <c r="I224">
        <v>0</v>
      </c>
      <c r="J224">
        <f t="shared" si="24"/>
        <v>5870.4600895845097</v>
      </c>
      <c r="K224">
        <f t="shared" si="25"/>
        <v>-775.53991041549034</v>
      </c>
      <c r="L224">
        <f t="shared" si="26"/>
        <v>775.53991041549034</v>
      </c>
      <c r="M224" s="8">
        <f t="shared" si="27"/>
        <v>0.11669273403784086</v>
      </c>
      <c r="N224">
        <v>564</v>
      </c>
      <c r="O224">
        <f t="shared" si="28"/>
        <v>55838.873549915304</v>
      </c>
      <c r="P224">
        <f t="shared" si="29"/>
        <v>10152</v>
      </c>
      <c r="Q224">
        <f t="shared" si="30"/>
        <v>-1551.0798208309807</v>
      </c>
      <c r="R224">
        <f t="shared" si="31"/>
        <v>2405848.610589067</v>
      </c>
    </row>
    <row r="225" spans="1:18" x14ac:dyDescent="0.35">
      <c r="A225" s="1">
        <v>41139</v>
      </c>
      <c r="B225">
        <v>7997</v>
      </c>
      <c r="C225">
        <v>6646</v>
      </c>
      <c r="D225">
        <v>1</v>
      </c>
      <c r="E225">
        <v>0</v>
      </c>
      <c r="F225">
        <v>0</v>
      </c>
      <c r="G225">
        <v>5639</v>
      </c>
      <c r="H225">
        <v>5490</v>
      </c>
      <c r="I225">
        <v>0</v>
      </c>
      <c r="J225">
        <f t="shared" si="24"/>
        <v>6376.9094696044713</v>
      </c>
      <c r="K225">
        <f t="shared" si="25"/>
        <v>-1620.0905303955287</v>
      </c>
      <c r="L225">
        <f t="shared" si="26"/>
        <v>1620.0905303955287</v>
      </c>
      <c r="M225" s="8">
        <f t="shared" si="27"/>
        <v>0.20258728653189054</v>
      </c>
      <c r="N225">
        <v>302</v>
      </c>
      <c r="O225">
        <f t="shared" si="28"/>
        <v>116646.51818847808</v>
      </c>
      <c r="P225">
        <f t="shared" si="29"/>
        <v>5436</v>
      </c>
      <c r="Q225">
        <f t="shared" si="30"/>
        <v>-3240.1810607910575</v>
      </c>
      <c r="R225">
        <f t="shared" si="31"/>
        <v>10498773.306709062</v>
      </c>
    </row>
    <row r="226" spans="1:18" x14ac:dyDescent="0.35">
      <c r="A226" s="1">
        <v>41140</v>
      </c>
      <c r="B226">
        <v>4628.5</v>
      </c>
      <c r="C226">
        <v>7997</v>
      </c>
      <c r="D226">
        <v>1</v>
      </c>
      <c r="E226">
        <v>0</v>
      </c>
      <c r="F226">
        <v>0</v>
      </c>
      <c r="G226">
        <v>7086.333333333333</v>
      </c>
      <c r="H226">
        <v>5736</v>
      </c>
      <c r="I226">
        <v>0</v>
      </c>
      <c r="J226">
        <f t="shared" si="24"/>
        <v>7413.8802944131476</v>
      </c>
      <c r="K226">
        <f t="shared" si="25"/>
        <v>2785.3802944131476</v>
      </c>
      <c r="L226">
        <f t="shared" si="26"/>
        <v>2785.3802944131476</v>
      </c>
      <c r="M226" s="8">
        <f t="shared" si="27"/>
        <v>0.60178898010438531</v>
      </c>
      <c r="N226">
        <v>3550</v>
      </c>
      <c r="O226">
        <f t="shared" si="28"/>
        <v>50136.845299436653</v>
      </c>
      <c r="P226">
        <f t="shared" si="29"/>
        <v>63900</v>
      </c>
      <c r="Q226">
        <f t="shared" si="30"/>
        <v>2785.3802944131476</v>
      </c>
      <c r="R226">
        <f t="shared" si="31"/>
        <v>7758343.3845050726</v>
      </c>
    </row>
    <row r="227" spans="1:18" x14ac:dyDescent="0.35">
      <c r="A227" s="1">
        <v>41141</v>
      </c>
      <c r="B227">
        <v>4628.5</v>
      </c>
      <c r="C227">
        <v>4628.5</v>
      </c>
      <c r="D227">
        <v>0</v>
      </c>
      <c r="E227">
        <v>0</v>
      </c>
      <c r="F227">
        <v>0</v>
      </c>
      <c r="G227">
        <v>6423.833333333333</v>
      </c>
      <c r="H227">
        <v>5580</v>
      </c>
      <c r="I227">
        <v>0</v>
      </c>
      <c r="J227">
        <f t="shared" si="24"/>
        <v>5976.912937570929</v>
      </c>
      <c r="K227">
        <f t="shared" si="25"/>
        <v>1348.412937570929</v>
      </c>
      <c r="L227">
        <f t="shared" si="26"/>
        <v>1348.412937570929</v>
      </c>
      <c r="M227" s="8">
        <f t="shared" si="27"/>
        <v>0.2913282786153028</v>
      </c>
      <c r="N227">
        <v>564</v>
      </c>
      <c r="O227">
        <f t="shared" si="28"/>
        <v>24271.432876276722</v>
      </c>
      <c r="P227">
        <f t="shared" si="29"/>
        <v>10152</v>
      </c>
      <c r="Q227">
        <f t="shared" si="30"/>
        <v>1348.412937570929</v>
      </c>
      <c r="R227">
        <f t="shared" si="31"/>
        <v>1818217.4502086621</v>
      </c>
    </row>
    <row r="228" spans="1:18" x14ac:dyDescent="0.35">
      <c r="A228" s="1">
        <v>41142</v>
      </c>
      <c r="B228">
        <v>4628.5</v>
      </c>
      <c r="C228">
        <v>4628.5</v>
      </c>
      <c r="D228">
        <v>0</v>
      </c>
      <c r="E228">
        <v>0</v>
      </c>
      <c r="F228">
        <v>0</v>
      </c>
      <c r="G228">
        <v>5751.333333333333</v>
      </c>
      <c r="H228">
        <v>5663</v>
      </c>
      <c r="I228">
        <v>0</v>
      </c>
      <c r="J228">
        <f t="shared" si="24"/>
        <v>5548.5531342423674</v>
      </c>
      <c r="K228">
        <f t="shared" si="25"/>
        <v>920.05313424236738</v>
      </c>
      <c r="L228">
        <f t="shared" si="26"/>
        <v>920.05313424236738</v>
      </c>
      <c r="M228" s="8">
        <f t="shared" si="27"/>
        <v>0.19877997931130331</v>
      </c>
      <c r="N228">
        <v>1221</v>
      </c>
      <c r="O228">
        <f t="shared" si="28"/>
        <v>16560.956416362613</v>
      </c>
      <c r="P228">
        <f t="shared" si="29"/>
        <v>21978</v>
      </c>
      <c r="Q228">
        <f t="shared" si="30"/>
        <v>920.05313424236738</v>
      </c>
      <c r="R228">
        <f t="shared" si="31"/>
        <v>846497.76982920372</v>
      </c>
    </row>
    <row r="229" spans="1:18" x14ac:dyDescent="0.35">
      <c r="A229" s="1">
        <v>41143</v>
      </c>
      <c r="B229">
        <v>4628.5</v>
      </c>
      <c r="C229">
        <v>4628.5</v>
      </c>
      <c r="D229">
        <v>0</v>
      </c>
      <c r="E229">
        <v>0</v>
      </c>
      <c r="F229">
        <v>0</v>
      </c>
      <c r="G229">
        <v>4628.5</v>
      </c>
      <c r="H229">
        <v>3655</v>
      </c>
      <c r="I229">
        <v>0</v>
      </c>
      <c r="J229">
        <f t="shared" si="24"/>
        <v>4251.6552621865903</v>
      </c>
      <c r="K229">
        <f t="shared" si="25"/>
        <v>-376.84473781340967</v>
      </c>
      <c r="L229">
        <f t="shared" si="26"/>
        <v>376.84473781340967</v>
      </c>
      <c r="M229" s="8">
        <f t="shared" si="27"/>
        <v>8.1418329440079873E-2</v>
      </c>
      <c r="N229">
        <v>242</v>
      </c>
      <c r="O229">
        <f t="shared" si="28"/>
        <v>27132.821122565496</v>
      </c>
      <c r="P229">
        <f t="shared" si="29"/>
        <v>4356</v>
      </c>
      <c r="Q229">
        <f t="shared" si="30"/>
        <v>-753.68947562681933</v>
      </c>
      <c r="R229">
        <f t="shared" si="31"/>
        <v>568047.82567062986</v>
      </c>
    </row>
    <row r="230" spans="1:18" x14ac:dyDescent="0.35">
      <c r="A230" s="1">
        <v>41144</v>
      </c>
      <c r="B230">
        <v>8932</v>
      </c>
      <c r="C230">
        <v>4628.5</v>
      </c>
      <c r="D230">
        <v>0</v>
      </c>
      <c r="E230">
        <v>1</v>
      </c>
      <c r="F230">
        <v>0</v>
      </c>
      <c r="G230">
        <v>4628.5</v>
      </c>
      <c r="H230">
        <v>6616</v>
      </c>
      <c r="I230">
        <v>0</v>
      </c>
      <c r="J230">
        <f t="shared" si="24"/>
        <v>5846.1853907256664</v>
      </c>
      <c r="K230">
        <f t="shared" si="25"/>
        <v>-3085.8146092743336</v>
      </c>
      <c r="L230">
        <f t="shared" si="26"/>
        <v>3085.8146092743336</v>
      </c>
      <c r="M230" s="8">
        <f t="shared" si="27"/>
        <v>0.34547857246689806</v>
      </c>
      <c r="N230">
        <v>256</v>
      </c>
      <c r="O230">
        <f t="shared" si="28"/>
        <v>222178.65186775202</v>
      </c>
      <c r="P230">
        <f t="shared" si="29"/>
        <v>4608</v>
      </c>
      <c r="Q230">
        <f t="shared" si="30"/>
        <v>-6171.6292185486673</v>
      </c>
      <c r="R230">
        <f t="shared" si="31"/>
        <v>38089007.211243637</v>
      </c>
    </row>
    <row r="231" spans="1:18" x14ac:dyDescent="0.35">
      <c r="A231" s="1">
        <v>41145</v>
      </c>
      <c r="B231">
        <v>4628.5</v>
      </c>
      <c r="C231">
        <v>8932</v>
      </c>
      <c r="D231">
        <v>0</v>
      </c>
      <c r="E231">
        <v>0</v>
      </c>
      <c r="F231">
        <v>1</v>
      </c>
      <c r="G231">
        <v>6063</v>
      </c>
      <c r="H231">
        <v>6646</v>
      </c>
      <c r="I231">
        <v>0</v>
      </c>
      <c r="J231">
        <f t="shared" si="24"/>
        <v>6806.8778568214711</v>
      </c>
      <c r="K231">
        <f t="shared" si="25"/>
        <v>2178.3778568214711</v>
      </c>
      <c r="L231">
        <f t="shared" si="26"/>
        <v>2178.3778568214711</v>
      </c>
      <c r="M231" s="8">
        <f t="shared" si="27"/>
        <v>0.47064445432029189</v>
      </c>
      <c r="N231">
        <v>1510</v>
      </c>
      <c r="O231">
        <f t="shared" si="28"/>
        <v>39210.801422786477</v>
      </c>
      <c r="P231">
        <f t="shared" si="29"/>
        <v>27180</v>
      </c>
      <c r="Q231">
        <f t="shared" si="30"/>
        <v>2178.3778568214711</v>
      </c>
      <c r="R231">
        <f t="shared" si="31"/>
        <v>4745330.0870901057</v>
      </c>
    </row>
    <row r="232" spans="1:18" x14ac:dyDescent="0.35">
      <c r="A232" s="1">
        <v>41146</v>
      </c>
      <c r="B232">
        <v>8831</v>
      </c>
      <c r="C232">
        <v>4628.5</v>
      </c>
      <c r="D232">
        <v>1</v>
      </c>
      <c r="E232">
        <v>0</v>
      </c>
      <c r="F232">
        <v>0</v>
      </c>
      <c r="G232">
        <v>6063</v>
      </c>
      <c r="H232">
        <v>7997</v>
      </c>
      <c r="I232">
        <v>0</v>
      </c>
      <c r="J232">
        <f t="shared" si="24"/>
        <v>7340.52311756782</v>
      </c>
      <c r="K232">
        <f t="shared" si="25"/>
        <v>-1490.47688243218</v>
      </c>
      <c r="L232">
        <f t="shared" si="26"/>
        <v>1490.47688243218</v>
      </c>
      <c r="M232" s="8">
        <f t="shared" si="27"/>
        <v>0.16877781479245613</v>
      </c>
      <c r="N232">
        <v>1237</v>
      </c>
      <c r="O232">
        <f t="shared" si="28"/>
        <v>107314.33553511696</v>
      </c>
      <c r="P232">
        <f t="shared" si="29"/>
        <v>22266</v>
      </c>
      <c r="Q232">
        <f t="shared" si="30"/>
        <v>-2980.95376486436</v>
      </c>
      <c r="R232">
        <f t="shared" si="31"/>
        <v>8886085.348259002</v>
      </c>
    </row>
    <row r="233" spans="1:18" x14ac:dyDescent="0.35">
      <c r="A233" s="1">
        <v>41147</v>
      </c>
      <c r="B233">
        <v>8547</v>
      </c>
      <c r="C233">
        <v>8831</v>
      </c>
      <c r="D233">
        <v>1</v>
      </c>
      <c r="E233">
        <v>0</v>
      </c>
      <c r="F233">
        <v>0</v>
      </c>
      <c r="G233">
        <v>7463.833333333333</v>
      </c>
      <c r="H233">
        <v>4628.5</v>
      </c>
      <c r="I233">
        <v>0</v>
      </c>
      <c r="J233">
        <f t="shared" si="24"/>
        <v>7366.844696300177</v>
      </c>
      <c r="K233">
        <f t="shared" si="25"/>
        <v>-1180.155303699823</v>
      </c>
      <c r="L233">
        <f t="shared" si="26"/>
        <v>1180.155303699823</v>
      </c>
      <c r="M233" s="8">
        <f t="shared" si="27"/>
        <v>0.13807830861118789</v>
      </c>
      <c r="N233">
        <v>942</v>
      </c>
      <c r="O233">
        <f t="shared" si="28"/>
        <v>84971.181866387255</v>
      </c>
      <c r="P233">
        <f t="shared" si="29"/>
        <v>16956</v>
      </c>
      <c r="Q233">
        <f t="shared" si="30"/>
        <v>-2360.310607399646</v>
      </c>
      <c r="R233">
        <f t="shared" si="31"/>
        <v>5571066.1634032857</v>
      </c>
    </row>
    <row r="234" spans="1:18" x14ac:dyDescent="0.35">
      <c r="A234" s="1">
        <v>41148</v>
      </c>
      <c r="B234">
        <v>6839</v>
      </c>
      <c r="C234">
        <v>8547</v>
      </c>
      <c r="D234">
        <v>0</v>
      </c>
      <c r="E234">
        <v>0</v>
      </c>
      <c r="F234">
        <v>0</v>
      </c>
      <c r="G234">
        <v>7335.5</v>
      </c>
      <c r="H234">
        <v>4628.5</v>
      </c>
      <c r="I234">
        <v>0</v>
      </c>
      <c r="J234">
        <f t="shared" si="24"/>
        <v>6330.2623266210503</v>
      </c>
      <c r="K234">
        <f t="shared" si="25"/>
        <v>-508.73767337894969</v>
      </c>
      <c r="L234">
        <f t="shared" si="26"/>
        <v>508.73767337894969</v>
      </c>
      <c r="M234" s="8">
        <f t="shared" si="27"/>
        <v>7.438772823204412E-2</v>
      </c>
      <c r="N234">
        <v>489</v>
      </c>
      <c r="O234">
        <f t="shared" si="28"/>
        <v>36629.112483284378</v>
      </c>
      <c r="P234">
        <f t="shared" si="29"/>
        <v>8802</v>
      </c>
      <c r="Q234">
        <f t="shared" si="30"/>
        <v>-1017.4753467578994</v>
      </c>
      <c r="R234">
        <f t="shared" si="31"/>
        <v>1035256.0812601076</v>
      </c>
    </row>
    <row r="235" spans="1:18" x14ac:dyDescent="0.35">
      <c r="A235" s="1">
        <v>41149</v>
      </c>
      <c r="B235">
        <v>6209</v>
      </c>
      <c r="C235">
        <v>6839</v>
      </c>
      <c r="D235">
        <v>0</v>
      </c>
      <c r="E235">
        <v>0</v>
      </c>
      <c r="F235">
        <v>0</v>
      </c>
      <c r="G235">
        <v>8072.333333333333</v>
      </c>
      <c r="H235">
        <v>4628.5</v>
      </c>
      <c r="I235">
        <v>0</v>
      </c>
      <c r="J235">
        <f t="shared" si="24"/>
        <v>6824.243670673106</v>
      </c>
      <c r="K235">
        <f t="shared" si="25"/>
        <v>615.24367067310595</v>
      </c>
      <c r="L235">
        <f t="shared" si="26"/>
        <v>615.24367067310595</v>
      </c>
      <c r="M235" s="8">
        <f t="shared" si="27"/>
        <v>9.908901122130874E-2</v>
      </c>
      <c r="N235">
        <v>1543</v>
      </c>
      <c r="O235">
        <f t="shared" si="28"/>
        <v>11074.386072115907</v>
      </c>
      <c r="P235">
        <f t="shared" si="29"/>
        <v>27774</v>
      </c>
      <c r="Q235">
        <f t="shared" si="30"/>
        <v>615.24367067310595</v>
      </c>
      <c r="R235">
        <f t="shared" si="31"/>
        <v>378524.77430331724</v>
      </c>
    </row>
    <row r="236" spans="1:18" x14ac:dyDescent="0.35">
      <c r="A236" s="1">
        <v>41150</v>
      </c>
      <c r="B236">
        <v>6414</v>
      </c>
      <c r="C236">
        <v>6209</v>
      </c>
      <c r="D236">
        <v>0</v>
      </c>
      <c r="E236">
        <v>0</v>
      </c>
      <c r="F236">
        <v>0</v>
      </c>
      <c r="G236">
        <v>7198.333333333333</v>
      </c>
      <c r="H236">
        <v>4628.5</v>
      </c>
      <c r="I236">
        <v>1</v>
      </c>
      <c r="J236">
        <f t="shared" si="24"/>
        <v>6512.1948144738872</v>
      </c>
      <c r="K236">
        <f t="shared" si="25"/>
        <v>98.194814473887163</v>
      </c>
      <c r="L236">
        <f t="shared" si="26"/>
        <v>98.194814473887163</v>
      </c>
      <c r="M236" s="8">
        <f t="shared" si="27"/>
        <v>1.5309450338928464E-2</v>
      </c>
      <c r="N236">
        <v>1461</v>
      </c>
      <c r="O236">
        <f t="shared" si="28"/>
        <v>1767.5066605299689</v>
      </c>
      <c r="P236">
        <f t="shared" si="29"/>
        <v>26298</v>
      </c>
      <c r="Q236">
        <f t="shared" si="30"/>
        <v>98.194814473887163</v>
      </c>
      <c r="R236">
        <f t="shared" si="31"/>
        <v>9642.2215895611207</v>
      </c>
    </row>
    <row r="237" spans="1:18" x14ac:dyDescent="0.35">
      <c r="A237" s="1">
        <v>41151</v>
      </c>
      <c r="B237">
        <v>7412</v>
      </c>
      <c r="C237">
        <v>6414</v>
      </c>
      <c r="D237">
        <v>0</v>
      </c>
      <c r="E237">
        <v>1</v>
      </c>
      <c r="F237">
        <v>0</v>
      </c>
      <c r="G237">
        <v>6487.333333333333</v>
      </c>
      <c r="H237">
        <v>8932</v>
      </c>
      <c r="I237">
        <v>1</v>
      </c>
      <c r="J237">
        <f t="shared" si="24"/>
        <v>7993.8598593535726</v>
      </c>
      <c r="K237">
        <f t="shared" si="25"/>
        <v>581.85985935357257</v>
      </c>
      <c r="L237">
        <f t="shared" si="26"/>
        <v>581.85985935357257</v>
      </c>
      <c r="M237" s="8">
        <f t="shared" si="27"/>
        <v>7.8502409518830626E-2</v>
      </c>
      <c r="N237">
        <v>188</v>
      </c>
      <c r="O237">
        <f t="shared" si="28"/>
        <v>10473.477468364306</v>
      </c>
      <c r="P237">
        <f t="shared" si="29"/>
        <v>3384</v>
      </c>
      <c r="Q237">
        <f t="shared" si="30"/>
        <v>581.85985935357257</v>
      </c>
      <c r="R237">
        <f t="shared" si="31"/>
        <v>338560.89592695923</v>
      </c>
    </row>
    <row r="238" spans="1:18" x14ac:dyDescent="0.35">
      <c r="A238" s="1">
        <v>41152</v>
      </c>
      <c r="B238">
        <v>8691</v>
      </c>
      <c r="C238">
        <v>7412</v>
      </c>
      <c r="D238">
        <v>0</v>
      </c>
      <c r="E238">
        <v>0</v>
      </c>
      <c r="F238">
        <v>1</v>
      </c>
      <c r="G238">
        <v>6678.333333333333</v>
      </c>
      <c r="H238">
        <v>4628.5</v>
      </c>
      <c r="I238">
        <v>1</v>
      </c>
      <c r="J238">
        <f t="shared" si="24"/>
        <v>6946.5826491874868</v>
      </c>
      <c r="K238">
        <f t="shared" si="25"/>
        <v>-1744.4173508125132</v>
      </c>
      <c r="L238">
        <f t="shared" si="26"/>
        <v>1744.4173508125132</v>
      </c>
      <c r="M238" s="8">
        <f t="shared" si="27"/>
        <v>0.20071537807070686</v>
      </c>
      <c r="N238">
        <v>387</v>
      </c>
      <c r="O238">
        <f t="shared" si="28"/>
        <v>125598.04925850095</v>
      </c>
      <c r="P238">
        <f t="shared" si="29"/>
        <v>6966</v>
      </c>
      <c r="Q238">
        <f t="shared" si="30"/>
        <v>-3488.8347016250264</v>
      </c>
      <c r="R238">
        <f t="shared" si="31"/>
        <v>12171967.575262986</v>
      </c>
    </row>
    <row r="239" spans="1:18" x14ac:dyDescent="0.35">
      <c r="A239" s="1">
        <v>41153</v>
      </c>
      <c r="B239">
        <v>8447</v>
      </c>
      <c r="C239">
        <v>8691</v>
      </c>
      <c r="D239">
        <v>1</v>
      </c>
      <c r="E239">
        <v>0</v>
      </c>
      <c r="F239">
        <v>0</v>
      </c>
      <c r="G239">
        <v>7505.666666666667</v>
      </c>
      <c r="H239">
        <v>8831</v>
      </c>
      <c r="I239">
        <v>0</v>
      </c>
      <c r="J239">
        <f t="shared" si="24"/>
        <v>8533.7045107871108</v>
      </c>
      <c r="K239">
        <f t="shared" si="25"/>
        <v>86.704510787110848</v>
      </c>
      <c r="L239">
        <f t="shared" si="26"/>
        <v>86.704510787110848</v>
      </c>
      <c r="M239" s="8">
        <f t="shared" si="27"/>
        <v>1.0264533063467604E-2</v>
      </c>
      <c r="N239">
        <v>1113</v>
      </c>
      <c r="O239">
        <f t="shared" si="28"/>
        <v>1560.6811941679953</v>
      </c>
      <c r="P239">
        <f t="shared" si="29"/>
        <v>20034</v>
      </c>
      <c r="Q239">
        <f t="shared" si="30"/>
        <v>86.704510787110848</v>
      </c>
      <c r="R239">
        <f t="shared" si="31"/>
        <v>7517.6721908322215</v>
      </c>
    </row>
    <row r="240" spans="1:18" x14ac:dyDescent="0.35">
      <c r="A240" s="1">
        <v>41154</v>
      </c>
      <c r="B240">
        <v>7848</v>
      </c>
      <c r="C240">
        <v>8447</v>
      </c>
      <c r="D240">
        <v>1</v>
      </c>
      <c r="E240">
        <v>0</v>
      </c>
      <c r="F240">
        <v>0</v>
      </c>
      <c r="G240">
        <v>8183.333333333333</v>
      </c>
      <c r="H240">
        <v>8547</v>
      </c>
      <c r="I240">
        <v>0</v>
      </c>
      <c r="J240">
        <f t="shared" si="24"/>
        <v>8911.0601293202562</v>
      </c>
      <c r="K240">
        <f t="shared" si="25"/>
        <v>1063.0601293202562</v>
      </c>
      <c r="L240">
        <f t="shared" si="26"/>
        <v>1063.0601293202562</v>
      </c>
      <c r="M240" s="8">
        <f t="shared" si="27"/>
        <v>0.13545618365446691</v>
      </c>
      <c r="N240">
        <v>1581</v>
      </c>
      <c r="O240">
        <f t="shared" si="28"/>
        <v>19135.082327764612</v>
      </c>
      <c r="P240">
        <f t="shared" si="29"/>
        <v>28458</v>
      </c>
      <c r="Q240">
        <f t="shared" si="30"/>
        <v>1063.0601293202562</v>
      </c>
      <c r="R240">
        <f t="shared" si="31"/>
        <v>1130096.8385504</v>
      </c>
    </row>
    <row r="241" spans="1:18" x14ac:dyDescent="0.35">
      <c r="A241" s="1">
        <v>41155</v>
      </c>
      <c r="B241">
        <v>5397</v>
      </c>
      <c r="C241">
        <v>7848</v>
      </c>
      <c r="D241">
        <v>0</v>
      </c>
      <c r="E241">
        <v>0</v>
      </c>
      <c r="F241">
        <v>0</v>
      </c>
      <c r="G241">
        <v>8328.6666666666661</v>
      </c>
      <c r="H241">
        <v>6839</v>
      </c>
      <c r="I241">
        <v>0</v>
      </c>
      <c r="J241">
        <f t="shared" si="24"/>
        <v>7595.1046623071843</v>
      </c>
      <c r="K241">
        <f t="shared" si="25"/>
        <v>2198.1046623071843</v>
      </c>
      <c r="L241">
        <f t="shared" si="26"/>
        <v>2198.1046623071843</v>
      </c>
      <c r="M241" s="8">
        <f t="shared" si="27"/>
        <v>0.40728268710527782</v>
      </c>
      <c r="N241">
        <v>2340</v>
      </c>
      <c r="O241">
        <f t="shared" si="28"/>
        <v>39565.883921529319</v>
      </c>
      <c r="P241">
        <f t="shared" si="29"/>
        <v>42120</v>
      </c>
      <c r="Q241">
        <f t="shared" si="30"/>
        <v>2198.1046623071843</v>
      </c>
      <c r="R241">
        <f t="shared" si="31"/>
        <v>4831664.1064565806</v>
      </c>
    </row>
    <row r="242" spans="1:18" x14ac:dyDescent="0.35">
      <c r="A242" s="1">
        <v>41156</v>
      </c>
      <c r="B242">
        <v>5752</v>
      </c>
      <c r="C242">
        <v>5397</v>
      </c>
      <c r="D242">
        <v>0</v>
      </c>
      <c r="E242">
        <v>0</v>
      </c>
      <c r="F242">
        <v>0</v>
      </c>
      <c r="G242">
        <v>7230.666666666667</v>
      </c>
      <c r="H242">
        <v>6209</v>
      </c>
      <c r="I242">
        <v>0</v>
      </c>
      <c r="J242">
        <f t="shared" si="24"/>
        <v>6688.2726053507604</v>
      </c>
      <c r="K242">
        <f t="shared" si="25"/>
        <v>936.27260535076039</v>
      </c>
      <c r="L242">
        <f t="shared" si="26"/>
        <v>936.27260535076039</v>
      </c>
      <c r="M242" s="8">
        <f t="shared" si="27"/>
        <v>0.16277340148657168</v>
      </c>
      <c r="N242">
        <v>1289</v>
      </c>
      <c r="O242">
        <f t="shared" si="28"/>
        <v>16852.906896313689</v>
      </c>
      <c r="P242">
        <f t="shared" si="29"/>
        <v>23202</v>
      </c>
      <c r="Q242">
        <f t="shared" si="30"/>
        <v>936.27260535076039</v>
      </c>
      <c r="R242">
        <f t="shared" si="31"/>
        <v>876606.39153030072</v>
      </c>
    </row>
    <row r="243" spans="1:18" x14ac:dyDescent="0.35">
      <c r="A243" s="1">
        <v>41157</v>
      </c>
      <c r="B243">
        <v>5373</v>
      </c>
      <c r="C243">
        <v>5752</v>
      </c>
      <c r="D243">
        <v>0</v>
      </c>
      <c r="E243">
        <v>0</v>
      </c>
      <c r="F243">
        <v>0</v>
      </c>
      <c r="G243">
        <v>6332.333333333333</v>
      </c>
      <c r="H243">
        <v>6414</v>
      </c>
      <c r="I243">
        <v>0</v>
      </c>
      <c r="J243">
        <f t="shared" si="24"/>
        <v>6141.5717630455501</v>
      </c>
      <c r="K243">
        <f t="shared" si="25"/>
        <v>768.57176304555014</v>
      </c>
      <c r="L243">
        <f t="shared" si="26"/>
        <v>768.57176304555014</v>
      </c>
      <c r="M243" s="8">
        <f t="shared" si="27"/>
        <v>0.14304332087205474</v>
      </c>
      <c r="N243">
        <v>2262</v>
      </c>
      <c r="O243">
        <f t="shared" si="28"/>
        <v>13834.291734819903</v>
      </c>
      <c r="P243">
        <f t="shared" si="29"/>
        <v>40716</v>
      </c>
      <c r="Q243">
        <f t="shared" si="30"/>
        <v>768.57176304555014</v>
      </c>
      <c r="R243">
        <f t="shared" si="31"/>
        <v>590702.55495094531</v>
      </c>
    </row>
    <row r="244" spans="1:18" x14ac:dyDescent="0.35">
      <c r="A244" s="1">
        <v>41158</v>
      </c>
      <c r="B244">
        <v>5436</v>
      </c>
      <c r="C244">
        <v>5373</v>
      </c>
      <c r="D244">
        <v>0</v>
      </c>
      <c r="E244">
        <v>1</v>
      </c>
      <c r="F244">
        <v>0</v>
      </c>
      <c r="G244">
        <v>5507.333333333333</v>
      </c>
      <c r="H244">
        <v>7412</v>
      </c>
      <c r="I244">
        <v>0</v>
      </c>
      <c r="J244">
        <f t="shared" si="24"/>
        <v>6651.0691549972917</v>
      </c>
      <c r="K244">
        <f t="shared" si="25"/>
        <v>1215.0691549972917</v>
      </c>
      <c r="L244">
        <f t="shared" si="26"/>
        <v>1215.0691549972917</v>
      </c>
      <c r="M244" s="8">
        <f t="shared" si="27"/>
        <v>0.22352265544468206</v>
      </c>
      <c r="N244">
        <v>2233</v>
      </c>
      <c r="O244">
        <f t="shared" si="28"/>
        <v>21871.244789951248</v>
      </c>
      <c r="P244">
        <f t="shared" si="29"/>
        <v>40194</v>
      </c>
      <c r="Q244">
        <f t="shared" si="30"/>
        <v>1215.0691549972917</v>
      </c>
      <c r="R244">
        <f t="shared" si="31"/>
        <v>1476393.0514258323</v>
      </c>
    </row>
    <row r="245" spans="1:18" x14ac:dyDescent="0.35">
      <c r="A245" s="1">
        <v>41159</v>
      </c>
      <c r="B245">
        <v>7263</v>
      </c>
      <c r="C245">
        <v>5436</v>
      </c>
      <c r="D245">
        <v>0</v>
      </c>
      <c r="E245">
        <v>0</v>
      </c>
      <c r="F245">
        <v>1</v>
      </c>
      <c r="G245">
        <v>5520.333333333333</v>
      </c>
      <c r="H245">
        <v>8691</v>
      </c>
      <c r="I245">
        <v>0</v>
      </c>
      <c r="J245">
        <f t="shared" si="24"/>
        <v>6997.2322624774615</v>
      </c>
      <c r="K245">
        <f t="shared" si="25"/>
        <v>-265.76773752253848</v>
      </c>
      <c r="L245">
        <f t="shared" si="26"/>
        <v>265.76773752253848</v>
      </c>
      <c r="M245" s="8">
        <f t="shared" si="27"/>
        <v>3.6592005716995522E-2</v>
      </c>
      <c r="N245">
        <v>603</v>
      </c>
      <c r="O245">
        <f t="shared" si="28"/>
        <v>19135.277101622771</v>
      </c>
      <c r="P245">
        <f t="shared" si="29"/>
        <v>10854</v>
      </c>
      <c r="Q245">
        <f t="shared" si="30"/>
        <v>-531.53547504507696</v>
      </c>
      <c r="R245">
        <f t="shared" si="31"/>
        <v>282529.96123139566</v>
      </c>
    </row>
    <row r="246" spans="1:18" x14ac:dyDescent="0.35">
      <c r="A246" s="1">
        <v>41160</v>
      </c>
      <c r="B246">
        <v>7986</v>
      </c>
      <c r="C246">
        <v>7263</v>
      </c>
      <c r="D246">
        <v>1</v>
      </c>
      <c r="E246">
        <v>0</v>
      </c>
      <c r="F246">
        <v>0</v>
      </c>
      <c r="G246">
        <v>6024</v>
      </c>
      <c r="H246">
        <v>8447</v>
      </c>
      <c r="I246">
        <v>0</v>
      </c>
      <c r="J246">
        <f t="shared" si="24"/>
        <v>7436.3203096830412</v>
      </c>
      <c r="K246">
        <f t="shared" si="25"/>
        <v>-549.67969031695884</v>
      </c>
      <c r="L246">
        <f t="shared" si="26"/>
        <v>549.67969031695884</v>
      </c>
      <c r="M246" s="8">
        <f t="shared" si="27"/>
        <v>6.8830414515021143E-2</v>
      </c>
      <c r="N246">
        <v>980</v>
      </c>
      <c r="O246">
        <f t="shared" si="28"/>
        <v>39576.937702821037</v>
      </c>
      <c r="P246">
        <f t="shared" si="29"/>
        <v>17640</v>
      </c>
      <c r="Q246">
        <f t="shared" si="30"/>
        <v>-1099.3593806339177</v>
      </c>
      <c r="R246">
        <f t="shared" si="31"/>
        <v>1208591.0477877911</v>
      </c>
    </row>
    <row r="247" spans="1:18" x14ac:dyDescent="0.35">
      <c r="A247" s="1">
        <v>41161</v>
      </c>
      <c r="B247">
        <v>7444</v>
      </c>
      <c r="C247">
        <v>7986</v>
      </c>
      <c r="D247">
        <v>1</v>
      </c>
      <c r="E247">
        <v>0</v>
      </c>
      <c r="F247">
        <v>0</v>
      </c>
      <c r="G247">
        <v>6895</v>
      </c>
      <c r="H247">
        <v>7848</v>
      </c>
      <c r="I247">
        <v>0</v>
      </c>
      <c r="J247">
        <f t="shared" si="24"/>
        <v>7857.9285055755363</v>
      </c>
      <c r="K247">
        <f t="shared" si="25"/>
        <v>413.92850557553629</v>
      </c>
      <c r="L247">
        <f t="shared" si="26"/>
        <v>413.92850557553629</v>
      </c>
      <c r="M247" s="8">
        <f t="shared" si="27"/>
        <v>5.5605656310523416E-2</v>
      </c>
      <c r="N247">
        <v>1321</v>
      </c>
      <c r="O247">
        <f t="shared" si="28"/>
        <v>7450.7131003596533</v>
      </c>
      <c r="P247">
        <f t="shared" si="29"/>
        <v>23778</v>
      </c>
      <c r="Q247">
        <f t="shared" si="30"/>
        <v>413.92850557553629</v>
      </c>
      <c r="R247">
        <f t="shared" si="31"/>
        <v>171336.80772799678</v>
      </c>
    </row>
    <row r="248" spans="1:18" x14ac:dyDescent="0.35">
      <c r="A248" s="1">
        <v>41162</v>
      </c>
      <c r="B248">
        <v>5029</v>
      </c>
      <c r="C248">
        <v>7444</v>
      </c>
      <c r="D248">
        <v>0</v>
      </c>
      <c r="E248">
        <v>0</v>
      </c>
      <c r="F248">
        <v>0</v>
      </c>
      <c r="G248">
        <v>7564.333333333333</v>
      </c>
      <c r="H248">
        <v>5397</v>
      </c>
      <c r="I248">
        <v>0</v>
      </c>
      <c r="J248">
        <f t="shared" si="24"/>
        <v>6691.9267026774787</v>
      </c>
      <c r="K248">
        <f t="shared" si="25"/>
        <v>1662.9267026774787</v>
      </c>
      <c r="L248">
        <f t="shared" si="26"/>
        <v>1662.9267026774787</v>
      </c>
      <c r="M248" s="8">
        <f t="shared" si="27"/>
        <v>0.33066746921405421</v>
      </c>
      <c r="N248">
        <v>1989</v>
      </c>
      <c r="O248">
        <f t="shared" si="28"/>
        <v>29932.680648194619</v>
      </c>
      <c r="P248">
        <f t="shared" si="29"/>
        <v>35802</v>
      </c>
      <c r="Q248">
        <f t="shared" si="30"/>
        <v>1662.9267026774787</v>
      </c>
      <c r="R248">
        <f t="shared" si="31"/>
        <v>2765325.2184777916</v>
      </c>
    </row>
    <row r="249" spans="1:18" x14ac:dyDescent="0.35">
      <c r="A249" s="1">
        <v>41163</v>
      </c>
      <c r="B249">
        <v>5327</v>
      </c>
      <c r="C249">
        <v>5029</v>
      </c>
      <c r="D249">
        <v>0</v>
      </c>
      <c r="E249">
        <v>0</v>
      </c>
      <c r="F249">
        <v>0</v>
      </c>
      <c r="G249">
        <v>6819.666666666667</v>
      </c>
      <c r="H249">
        <v>5752</v>
      </c>
      <c r="I249">
        <v>0</v>
      </c>
      <c r="J249">
        <f t="shared" si="24"/>
        <v>6288.8934633653753</v>
      </c>
      <c r="K249">
        <f t="shared" si="25"/>
        <v>961.89346336537528</v>
      </c>
      <c r="L249">
        <f t="shared" si="26"/>
        <v>961.89346336537528</v>
      </c>
      <c r="M249" s="8">
        <f t="shared" si="27"/>
        <v>0.18056945060359963</v>
      </c>
      <c r="N249">
        <v>1892</v>
      </c>
      <c r="O249">
        <f t="shared" si="28"/>
        <v>17314.082340576755</v>
      </c>
      <c r="P249">
        <f t="shared" si="29"/>
        <v>34056</v>
      </c>
      <c r="Q249">
        <f t="shared" si="30"/>
        <v>961.89346336537528</v>
      </c>
      <c r="R249">
        <f t="shared" si="31"/>
        <v>925239.03486503661</v>
      </c>
    </row>
    <row r="250" spans="1:18" x14ac:dyDescent="0.35">
      <c r="A250" s="1">
        <v>41164</v>
      </c>
      <c r="B250">
        <v>5012</v>
      </c>
      <c r="C250">
        <v>5327</v>
      </c>
      <c r="D250">
        <v>0</v>
      </c>
      <c r="E250">
        <v>0</v>
      </c>
      <c r="F250">
        <v>0</v>
      </c>
      <c r="G250">
        <v>5933.333333333333</v>
      </c>
      <c r="H250">
        <v>5373</v>
      </c>
      <c r="I250">
        <v>0</v>
      </c>
      <c r="J250">
        <f t="shared" si="24"/>
        <v>5591.9823415211649</v>
      </c>
      <c r="K250">
        <f t="shared" si="25"/>
        <v>579.98234152116493</v>
      </c>
      <c r="L250">
        <f t="shared" si="26"/>
        <v>579.98234152116493</v>
      </c>
      <c r="M250" s="8">
        <f t="shared" si="27"/>
        <v>0.11571874332026436</v>
      </c>
      <c r="N250">
        <v>2102</v>
      </c>
      <c r="O250">
        <f t="shared" si="28"/>
        <v>10439.682147380969</v>
      </c>
      <c r="P250">
        <f t="shared" si="29"/>
        <v>37836</v>
      </c>
      <c r="Q250">
        <f t="shared" si="30"/>
        <v>579.98234152116493</v>
      </c>
      <c r="R250">
        <f t="shared" si="31"/>
        <v>336379.51647637319</v>
      </c>
    </row>
    <row r="251" spans="1:18" x14ac:dyDescent="0.35">
      <c r="A251" s="1">
        <v>41165</v>
      </c>
      <c r="B251">
        <v>6084</v>
      </c>
      <c r="C251">
        <v>5012</v>
      </c>
      <c r="D251">
        <v>0</v>
      </c>
      <c r="E251">
        <v>1</v>
      </c>
      <c r="F251">
        <v>0</v>
      </c>
      <c r="G251">
        <v>5122.666666666667</v>
      </c>
      <c r="H251">
        <v>5436</v>
      </c>
      <c r="I251">
        <v>0</v>
      </c>
      <c r="J251">
        <f t="shared" si="24"/>
        <v>5857.7180272327187</v>
      </c>
      <c r="K251">
        <f t="shared" si="25"/>
        <v>-226.28197276728133</v>
      </c>
      <c r="L251">
        <f t="shared" si="26"/>
        <v>226.28197276728133</v>
      </c>
      <c r="M251" s="8">
        <f t="shared" si="27"/>
        <v>3.7192960678382861E-2</v>
      </c>
      <c r="N251">
        <v>1186</v>
      </c>
      <c r="O251">
        <f t="shared" si="28"/>
        <v>16292.302039244256</v>
      </c>
      <c r="P251">
        <f t="shared" si="29"/>
        <v>21348</v>
      </c>
      <c r="Q251">
        <f t="shared" si="30"/>
        <v>-452.56394553456266</v>
      </c>
      <c r="R251">
        <f t="shared" si="31"/>
        <v>204814.1247978106</v>
      </c>
    </row>
    <row r="252" spans="1:18" x14ac:dyDescent="0.35">
      <c r="A252" s="1">
        <v>41166</v>
      </c>
      <c r="B252">
        <v>6172</v>
      </c>
      <c r="C252">
        <v>6084</v>
      </c>
      <c r="D252">
        <v>0</v>
      </c>
      <c r="E252">
        <v>0</v>
      </c>
      <c r="F252">
        <v>1</v>
      </c>
      <c r="G252">
        <v>5474.333333333333</v>
      </c>
      <c r="H252">
        <v>7263</v>
      </c>
      <c r="I252">
        <v>0</v>
      </c>
      <c r="J252">
        <f t="shared" si="24"/>
        <v>6579.4268284607933</v>
      </c>
      <c r="K252">
        <f t="shared" si="25"/>
        <v>407.42682846079333</v>
      </c>
      <c r="L252">
        <f t="shared" si="26"/>
        <v>407.42682846079333</v>
      </c>
      <c r="M252" s="8">
        <f t="shared" si="27"/>
        <v>6.6012123859493413E-2</v>
      </c>
      <c r="N252">
        <v>1219</v>
      </c>
      <c r="O252">
        <f t="shared" si="28"/>
        <v>7333.68291229428</v>
      </c>
      <c r="P252">
        <f t="shared" si="29"/>
        <v>21942</v>
      </c>
      <c r="Q252">
        <f t="shared" si="30"/>
        <v>407.42682846079333</v>
      </c>
      <c r="R252">
        <f t="shared" si="31"/>
        <v>165996.62054962071</v>
      </c>
    </row>
    <row r="253" spans="1:18" x14ac:dyDescent="0.35">
      <c r="A253" s="1">
        <v>41167</v>
      </c>
      <c r="B253">
        <v>7222</v>
      </c>
      <c r="C253">
        <v>6172</v>
      </c>
      <c r="D253">
        <v>1</v>
      </c>
      <c r="E253">
        <v>0</v>
      </c>
      <c r="F253">
        <v>0</v>
      </c>
      <c r="G253">
        <v>5756</v>
      </c>
      <c r="H253">
        <v>7986</v>
      </c>
      <c r="I253">
        <v>0</v>
      </c>
      <c r="J253">
        <f t="shared" si="24"/>
        <v>7131.7260342965164</v>
      </c>
      <c r="K253">
        <f t="shared" si="25"/>
        <v>-90.273965703483555</v>
      </c>
      <c r="L253">
        <f t="shared" si="26"/>
        <v>90.273965703483555</v>
      </c>
      <c r="M253" s="8">
        <f t="shared" si="27"/>
        <v>1.2499856785306502E-2</v>
      </c>
      <c r="N253">
        <v>1451</v>
      </c>
      <c r="O253">
        <f t="shared" si="28"/>
        <v>6499.7255306508159</v>
      </c>
      <c r="P253">
        <f t="shared" si="29"/>
        <v>26118</v>
      </c>
      <c r="Q253">
        <f t="shared" si="30"/>
        <v>-180.54793140696711</v>
      </c>
      <c r="R253">
        <f t="shared" si="31"/>
        <v>32597.555535334901</v>
      </c>
    </row>
    <row r="254" spans="1:18" x14ac:dyDescent="0.35">
      <c r="A254" s="1">
        <v>41168</v>
      </c>
      <c r="B254">
        <v>6819</v>
      </c>
      <c r="C254">
        <v>7222</v>
      </c>
      <c r="D254">
        <v>1</v>
      </c>
      <c r="E254">
        <v>0</v>
      </c>
      <c r="F254">
        <v>0</v>
      </c>
      <c r="G254">
        <v>6492.666666666667</v>
      </c>
      <c r="H254">
        <v>7444</v>
      </c>
      <c r="I254">
        <v>0</v>
      </c>
      <c r="J254">
        <f t="shared" si="24"/>
        <v>7478.7217969540698</v>
      </c>
      <c r="K254">
        <f t="shared" si="25"/>
        <v>659.72179695406976</v>
      </c>
      <c r="L254">
        <f t="shared" si="26"/>
        <v>659.72179695406976</v>
      </c>
      <c r="M254" s="8">
        <f t="shared" si="27"/>
        <v>9.6747587176135769E-2</v>
      </c>
      <c r="N254">
        <v>1712</v>
      </c>
      <c r="O254">
        <f t="shared" si="28"/>
        <v>11874.992345173256</v>
      </c>
      <c r="P254">
        <f t="shared" si="29"/>
        <v>30816</v>
      </c>
      <c r="Q254">
        <f t="shared" si="30"/>
        <v>659.72179695406976</v>
      </c>
      <c r="R254">
        <f t="shared" si="31"/>
        <v>435232.84937630687</v>
      </c>
    </row>
    <row r="255" spans="1:18" x14ac:dyDescent="0.35">
      <c r="A255" s="1">
        <v>41169</v>
      </c>
      <c r="B255">
        <v>5059</v>
      </c>
      <c r="C255">
        <v>6819</v>
      </c>
      <c r="D255">
        <v>0</v>
      </c>
      <c r="E255">
        <v>0</v>
      </c>
      <c r="F255">
        <v>0</v>
      </c>
      <c r="G255">
        <v>6737.666666666667</v>
      </c>
      <c r="H255">
        <v>5029</v>
      </c>
      <c r="I255">
        <v>0</v>
      </c>
      <c r="J255">
        <f t="shared" si="24"/>
        <v>6037.9976189624658</v>
      </c>
      <c r="K255">
        <f t="shared" si="25"/>
        <v>978.99761896246582</v>
      </c>
      <c r="L255">
        <f t="shared" si="26"/>
        <v>978.99761896246582</v>
      </c>
      <c r="M255" s="8">
        <f t="shared" si="27"/>
        <v>0.19351603458439728</v>
      </c>
      <c r="N255">
        <v>1575</v>
      </c>
      <c r="O255">
        <f t="shared" si="28"/>
        <v>17621.957141324383</v>
      </c>
      <c r="P255">
        <f t="shared" si="29"/>
        <v>28350</v>
      </c>
      <c r="Q255">
        <f t="shared" si="30"/>
        <v>978.99761896246582</v>
      </c>
      <c r="R255">
        <f t="shared" si="31"/>
        <v>958436.33793417737</v>
      </c>
    </row>
    <row r="256" spans="1:18" x14ac:dyDescent="0.35">
      <c r="A256" s="1">
        <v>41170</v>
      </c>
      <c r="B256">
        <v>4676</v>
      </c>
      <c r="C256">
        <v>5059</v>
      </c>
      <c r="D256">
        <v>0</v>
      </c>
      <c r="E256">
        <v>0</v>
      </c>
      <c r="F256">
        <v>0</v>
      </c>
      <c r="G256">
        <v>6366.666666666667</v>
      </c>
      <c r="H256">
        <v>5327</v>
      </c>
      <c r="I256">
        <v>0</v>
      </c>
      <c r="J256">
        <f t="shared" si="24"/>
        <v>5870.0285681575851</v>
      </c>
      <c r="K256">
        <f t="shared" si="25"/>
        <v>1194.0285681575851</v>
      </c>
      <c r="L256">
        <f t="shared" si="26"/>
        <v>1194.0285681575851</v>
      </c>
      <c r="M256" s="8">
        <f t="shared" si="27"/>
        <v>0.25535255948622437</v>
      </c>
      <c r="N256">
        <v>2240</v>
      </c>
      <c r="O256">
        <f t="shared" si="28"/>
        <v>21492.514226836531</v>
      </c>
      <c r="P256">
        <f t="shared" si="29"/>
        <v>40320</v>
      </c>
      <c r="Q256">
        <f t="shared" si="30"/>
        <v>1194.0285681575851</v>
      </c>
      <c r="R256">
        <f t="shared" si="31"/>
        <v>1425704.221576453</v>
      </c>
    </row>
    <row r="257" spans="1:18" x14ac:dyDescent="0.35">
      <c r="A257" s="1">
        <v>41171</v>
      </c>
      <c r="B257">
        <v>3000</v>
      </c>
      <c r="C257">
        <v>4676</v>
      </c>
      <c r="D257">
        <v>0</v>
      </c>
      <c r="E257">
        <v>0</v>
      </c>
      <c r="F257">
        <v>0</v>
      </c>
      <c r="G257">
        <v>5518</v>
      </c>
      <c r="H257">
        <v>5012</v>
      </c>
      <c r="I257">
        <v>0</v>
      </c>
      <c r="J257">
        <f t="shared" si="24"/>
        <v>5215.7126399721574</v>
      </c>
      <c r="K257">
        <f t="shared" si="25"/>
        <v>2215.7126399721574</v>
      </c>
      <c r="L257">
        <f t="shared" si="26"/>
        <v>2215.7126399721574</v>
      </c>
      <c r="M257" s="8">
        <f t="shared" si="27"/>
        <v>0.73857087999071913</v>
      </c>
      <c r="N257">
        <v>272</v>
      </c>
      <c r="O257">
        <f t="shared" si="28"/>
        <v>39882.827519498831</v>
      </c>
      <c r="P257">
        <f t="shared" si="29"/>
        <v>4896</v>
      </c>
      <c r="Q257">
        <f t="shared" si="30"/>
        <v>2215.7126399721574</v>
      </c>
      <c r="R257">
        <f t="shared" si="31"/>
        <v>4909382.5029323874</v>
      </c>
    </row>
    <row r="258" spans="1:18" x14ac:dyDescent="0.35">
      <c r="A258" s="1">
        <v>41172</v>
      </c>
      <c r="B258">
        <v>5739</v>
      </c>
      <c r="C258">
        <v>3000</v>
      </c>
      <c r="D258">
        <v>0</v>
      </c>
      <c r="E258">
        <v>1</v>
      </c>
      <c r="F258">
        <v>0</v>
      </c>
      <c r="G258">
        <v>4245</v>
      </c>
      <c r="H258">
        <v>6084</v>
      </c>
      <c r="I258">
        <v>0</v>
      </c>
      <c r="J258">
        <f t="shared" si="24"/>
        <v>5444.9186859627034</v>
      </c>
      <c r="K258">
        <f t="shared" si="25"/>
        <v>-294.08131403729658</v>
      </c>
      <c r="L258">
        <f t="shared" si="26"/>
        <v>294.08131403729658</v>
      </c>
      <c r="M258" s="8">
        <f t="shared" si="27"/>
        <v>5.1242605686930925E-2</v>
      </c>
      <c r="N258">
        <v>1134</v>
      </c>
      <c r="O258">
        <f t="shared" si="28"/>
        <v>21173.854610685354</v>
      </c>
      <c r="P258">
        <f t="shared" si="29"/>
        <v>20412</v>
      </c>
      <c r="Q258">
        <f t="shared" si="30"/>
        <v>-588.16262807459316</v>
      </c>
      <c r="R258">
        <f t="shared" si="31"/>
        <v>345935.27706361219</v>
      </c>
    </row>
    <row r="259" spans="1:18" x14ac:dyDescent="0.35">
      <c r="A259" s="1">
        <v>41173</v>
      </c>
      <c r="B259">
        <v>4628.5</v>
      </c>
      <c r="C259">
        <v>5739</v>
      </c>
      <c r="D259">
        <v>0</v>
      </c>
      <c r="E259">
        <v>0</v>
      </c>
      <c r="F259">
        <v>1</v>
      </c>
      <c r="G259">
        <v>4471.666666666667</v>
      </c>
      <c r="H259">
        <v>6172</v>
      </c>
      <c r="I259">
        <v>0</v>
      </c>
      <c r="J259">
        <f t="shared" ref="J259:J322" si="32">$W$2+SUMPRODUCT(D259:I259,$X$2:$AC$2)</f>
        <v>5611.5832443724203</v>
      </c>
      <c r="K259">
        <f t="shared" ref="K259:K322" si="33">J259-B259</f>
        <v>983.08324437242027</v>
      </c>
      <c r="L259">
        <f t="shared" ref="L259:L322" si="34">ABS(K259)</f>
        <v>983.08324437242027</v>
      </c>
      <c r="M259" s="8">
        <f t="shared" ref="M259:M322" si="35">L259/B259</f>
        <v>0.21239780584906995</v>
      </c>
      <c r="N259">
        <v>4162</v>
      </c>
      <c r="O259">
        <f t="shared" ref="O259:O322" si="36">IF(K259&lt;0,K259*-72,K259*18)</f>
        <v>17695.498398703567</v>
      </c>
      <c r="P259">
        <f t="shared" ref="P259:P322" si="37">N259*18</f>
        <v>74916</v>
      </c>
      <c r="Q259">
        <f t="shared" ref="Q259:Q322" si="38">IF(K259&lt;0,K259*2,K259)</f>
        <v>983.08324437242027</v>
      </c>
      <c r="R259">
        <f t="shared" ref="R259:R322" si="39">Q259^2</f>
        <v>966452.66536580375</v>
      </c>
    </row>
    <row r="260" spans="1:18" x14ac:dyDescent="0.35">
      <c r="A260" s="1">
        <v>41174</v>
      </c>
      <c r="B260">
        <v>6288</v>
      </c>
      <c r="C260">
        <v>4628.5</v>
      </c>
      <c r="D260">
        <v>1</v>
      </c>
      <c r="E260">
        <v>0</v>
      </c>
      <c r="F260">
        <v>0</v>
      </c>
      <c r="G260">
        <v>4455.833333333333</v>
      </c>
      <c r="H260">
        <v>7222</v>
      </c>
      <c r="I260">
        <v>0</v>
      </c>
      <c r="J260">
        <f t="shared" si="32"/>
        <v>6053.0471888082566</v>
      </c>
      <c r="K260">
        <f t="shared" si="33"/>
        <v>-234.95281119174342</v>
      </c>
      <c r="L260">
        <f t="shared" si="34"/>
        <v>234.95281119174342</v>
      </c>
      <c r="M260" s="8">
        <f t="shared" si="35"/>
        <v>3.7365268955429937E-2</v>
      </c>
      <c r="N260">
        <v>836</v>
      </c>
      <c r="O260">
        <f t="shared" si="36"/>
        <v>16916.602405805526</v>
      </c>
      <c r="P260">
        <f t="shared" si="37"/>
        <v>15048</v>
      </c>
      <c r="Q260">
        <f t="shared" si="38"/>
        <v>-469.90562238348684</v>
      </c>
      <c r="R260">
        <f t="shared" si="39"/>
        <v>220811.29394761214</v>
      </c>
    </row>
    <row r="261" spans="1:18" x14ac:dyDescent="0.35">
      <c r="A261" s="1">
        <v>41175</v>
      </c>
      <c r="B261">
        <v>6844</v>
      </c>
      <c r="C261">
        <v>6288</v>
      </c>
      <c r="D261">
        <v>1</v>
      </c>
      <c r="E261">
        <v>0</v>
      </c>
      <c r="F261">
        <v>0</v>
      </c>
      <c r="G261">
        <v>5551.833333333333</v>
      </c>
      <c r="H261">
        <v>6819</v>
      </c>
      <c r="I261">
        <v>0</v>
      </c>
      <c r="J261">
        <f t="shared" si="32"/>
        <v>6678.6109636789324</v>
      </c>
      <c r="K261">
        <f t="shared" si="33"/>
        <v>-165.38903632106758</v>
      </c>
      <c r="L261">
        <f t="shared" si="34"/>
        <v>165.38903632106758</v>
      </c>
      <c r="M261" s="8">
        <f t="shared" si="35"/>
        <v>2.41655517710502E-2</v>
      </c>
      <c r="N261">
        <v>1051</v>
      </c>
      <c r="O261">
        <f t="shared" si="36"/>
        <v>11908.010615116866</v>
      </c>
      <c r="P261">
        <f t="shared" si="37"/>
        <v>18918</v>
      </c>
      <c r="Q261">
        <f t="shared" si="38"/>
        <v>-330.77807264213516</v>
      </c>
      <c r="R261">
        <f t="shared" si="39"/>
        <v>109414.13334084564</v>
      </c>
    </row>
    <row r="262" spans="1:18" x14ac:dyDescent="0.35">
      <c r="A262" s="1">
        <v>41176</v>
      </c>
      <c r="B262">
        <v>4615</v>
      </c>
      <c r="C262">
        <v>6844</v>
      </c>
      <c r="D262">
        <v>0</v>
      </c>
      <c r="E262">
        <v>0</v>
      </c>
      <c r="F262">
        <v>0</v>
      </c>
      <c r="G262">
        <v>5920.166666666667</v>
      </c>
      <c r="H262">
        <v>5059</v>
      </c>
      <c r="I262">
        <v>0</v>
      </c>
      <c r="J262">
        <f t="shared" si="32"/>
        <v>5498.0659840717099</v>
      </c>
      <c r="K262">
        <f t="shared" si="33"/>
        <v>883.06598407170986</v>
      </c>
      <c r="L262">
        <f t="shared" si="34"/>
        <v>883.06598407170986</v>
      </c>
      <c r="M262" s="8">
        <f t="shared" si="35"/>
        <v>0.19134690879126975</v>
      </c>
      <c r="N262">
        <v>1840</v>
      </c>
      <c r="O262">
        <f t="shared" si="36"/>
        <v>15895.187713290778</v>
      </c>
      <c r="P262">
        <f t="shared" si="37"/>
        <v>33120</v>
      </c>
      <c r="Q262">
        <f t="shared" si="38"/>
        <v>883.06598407170986</v>
      </c>
      <c r="R262">
        <f t="shared" si="39"/>
        <v>779805.53222453734</v>
      </c>
    </row>
    <row r="263" spans="1:18" x14ac:dyDescent="0.35">
      <c r="A263" s="1">
        <v>41177</v>
      </c>
      <c r="B263">
        <v>5412</v>
      </c>
      <c r="C263">
        <v>4615</v>
      </c>
      <c r="D263">
        <v>0</v>
      </c>
      <c r="E263">
        <v>0</v>
      </c>
      <c r="F263">
        <v>0</v>
      </c>
      <c r="G263">
        <v>5915.666666666667</v>
      </c>
      <c r="H263">
        <v>4676</v>
      </c>
      <c r="I263">
        <v>0</v>
      </c>
      <c r="J263">
        <f t="shared" si="32"/>
        <v>5391.2618953458705</v>
      </c>
      <c r="K263">
        <f t="shared" si="33"/>
        <v>-20.738104654129529</v>
      </c>
      <c r="L263">
        <f t="shared" si="34"/>
        <v>20.738104654129529</v>
      </c>
      <c r="M263" s="8">
        <f t="shared" si="35"/>
        <v>3.8318744741554934E-3</v>
      </c>
      <c r="N263">
        <v>2027</v>
      </c>
      <c r="O263">
        <f t="shared" si="36"/>
        <v>1493.1435350973261</v>
      </c>
      <c r="P263">
        <f t="shared" si="37"/>
        <v>36486</v>
      </c>
      <c r="Q263">
        <f t="shared" si="38"/>
        <v>-41.476209308259058</v>
      </c>
      <c r="R263">
        <f t="shared" si="39"/>
        <v>1720.2759385825154</v>
      </c>
    </row>
    <row r="264" spans="1:18" x14ac:dyDescent="0.35">
      <c r="A264" s="1">
        <v>41178</v>
      </c>
      <c r="B264">
        <v>5273</v>
      </c>
      <c r="C264">
        <v>5412</v>
      </c>
      <c r="D264">
        <v>0</v>
      </c>
      <c r="E264">
        <v>0</v>
      </c>
      <c r="F264">
        <v>0</v>
      </c>
      <c r="G264">
        <v>5623.666666666667</v>
      </c>
      <c r="H264">
        <v>3000</v>
      </c>
      <c r="I264">
        <v>0</v>
      </c>
      <c r="J264">
        <f t="shared" si="32"/>
        <v>4741.3310287271916</v>
      </c>
      <c r="K264">
        <f t="shared" si="33"/>
        <v>-531.66897127280845</v>
      </c>
      <c r="L264">
        <f t="shared" si="34"/>
        <v>531.66897127280845</v>
      </c>
      <c r="M264" s="8">
        <f t="shared" si="35"/>
        <v>0.10082855514371486</v>
      </c>
      <c r="N264">
        <v>1856</v>
      </c>
      <c r="O264">
        <f t="shared" si="36"/>
        <v>38280.165931642208</v>
      </c>
      <c r="P264">
        <f t="shared" si="37"/>
        <v>33408</v>
      </c>
      <c r="Q264">
        <f t="shared" si="38"/>
        <v>-1063.3379425456169</v>
      </c>
      <c r="R264">
        <f t="shared" si="39"/>
        <v>1130687.5800571456</v>
      </c>
    </row>
    <row r="265" spans="1:18" x14ac:dyDescent="0.35">
      <c r="A265" s="1">
        <v>41179</v>
      </c>
      <c r="B265">
        <v>4996</v>
      </c>
      <c r="C265">
        <v>5273</v>
      </c>
      <c r="D265">
        <v>0</v>
      </c>
      <c r="E265">
        <v>1</v>
      </c>
      <c r="F265">
        <v>0</v>
      </c>
      <c r="G265">
        <v>5100</v>
      </c>
      <c r="H265">
        <v>5739</v>
      </c>
      <c r="I265">
        <v>0</v>
      </c>
      <c r="J265">
        <f t="shared" si="32"/>
        <v>5924.630480956831</v>
      </c>
      <c r="K265">
        <f t="shared" si="33"/>
        <v>928.63048095683098</v>
      </c>
      <c r="L265">
        <f t="shared" si="34"/>
        <v>928.63048095683098</v>
      </c>
      <c r="M265" s="8">
        <f t="shared" si="35"/>
        <v>0.18587479602818874</v>
      </c>
      <c r="N265">
        <v>1961</v>
      </c>
      <c r="O265">
        <f t="shared" si="36"/>
        <v>16715.348657222959</v>
      </c>
      <c r="P265">
        <f t="shared" si="37"/>
        <v>35298</v>
      </c>
      <c r="Q265">
        <f t="shared" si="38"/>
        <v>928.63048095683098</v>
      </c>
      <c r="R265">
        <f t="shared" si="39"/>
        <v>862354.57016211527</v>
      </c>
    </row>
    <row r="266" spans="1:18" x14ac:dyDescent="0.35">
      <c r="A266" s="1">
        <v>41180</v>
      </c>
      <c r="B266">
        <v>5590</v>
      </c>
      <c r="C266">
        <v>4996</v>
      </c>
      <c r="D266">
        <v>0</v>
      </c>
      <c r="E266">
        <v>0</v>
      </c>
      <c r="F266">
        <v>1</v>
      </c>
      <c r="G266">
        <v>5227</v>
      </c>
      <c r="H266">
        <v>4628.5</v>
      </c>
      <c r="I266">
        <v>1</v>
      </c>
      <c r="J266">
        <f t="shared" si="32"/>
        <v>5973.5924786366377</v>
      </c>
      <c r="K266">
        <f t="shared" si="33"/>
        <v>383.59247863663768</v>
      </c>
      <c r="L266">
        <f t="shared" si="34"/>
        <v>383.59247863663768</v>
      </c>
      <c r="M266" s="8">
        <f t="shared" si="35"/>
        <v>6.862119474716237E-2</v>
      </c>
      <c r="N266">
        <v>835</v>
      </c>
      <c r="O266">
        <f t="shared" si="36"/>
        <v>6904.6646154594782</v>
      </c>
      <c r="P266">
        <f t="shared" si="37"/>
        <v>15030</v>
      </c>
      <c r="Q266">
        <f t="shared" si="38"/>
        <v>383.59247863663768</v>
      </c>
      <c r="R266">
        <f t="shared" si="39"/>
        <v>147143.18966659933</v>
      </c>
    </row>
    <row r="267" spans="1:18" x14ac:dyDescent="0.35">
      <c r="A267" s="1">
        <v>41181</v>
      </c>
      <c r="B267">
        <v>6648</v>
      </c>
      <c r="C267">
        <v>5590</v>
      </c>
      <c r="D267">
        <v>1</v>
      </c>
      <c r="E267">
        <v>0</v>
      </c>
      <c r="F267">
        <v>0</v>
      </c>
      <c r="G267">
        <v>5286.333333333333</v>
      </c>
      <c r="H267">
        <v>6288</v>
      </c>
      <c r="I267">
        <v>1</v>
      </c>
      <c r="J267">
        <f t="shared" si="32"/>
        <v>6630.6143315311856</v>
      </c>
      <c r="K267">
        <f t="shared" si="33"/>
        <v>-17.385668468814401</v>
      </c>
      <c r="L267">
        <f t="shared" si="34"/>
        <v>17.385668468814401</v>
      </c>
      <c r="M267" s="8">
        <f t="shared" si="35"/>
        <v>2.615172754033454E-3</v>
      </c>
      <c r="N267">
        <v>1478</v>
      </c>
      <c r="O267">
        <f t="shared" si="36"/>
        <v>1251.7681297546369</v>
      </c>
      <c r="P267">
        <f t="shared" si="37"/>
        <v>26604</v>
      </c>
      <c r="Q267">
        <f t="shared" si="38"/>
        <v>-34.771336937628803</v>
      </c>
      <c r="R267">
        <f t="shared" si="39"/>
        <v>1209.0458724301093</v>
      </c>
    </row>
    <row r="268" spans="1:18" x14ac:dyDescent="0.35">
      <c r="A268" s="1">
        <v>41182</v>
      </c>
      <c r="B268">
        <v>6569</v>
      </c>
      <c r="C268">
        <v>6648</v>
      </c>
      <c r="D268">
        <v>1</v>
      </c>
      <c r="E268">
        <v>0</v>
      </c>
      <c r="F268">
        <v>0</v>
      </c>
      <c r="G268">
        <v>5744.666666666667</v>
      </c>
      <c r="H268">
        <v>6844</v>
      </c>
      <c r="I268">
        <v>1</v>
      </c>
      <c r="J268">
        <f t="shared" si="32"/>
        <v>7088.5537825637748</v>
      </c>
      <c r="K268">
        <f t="shared" si="33"/>
        <v>519.5537825637748</v>
      </c>
      <c r="L268">
        <f t="shared" si="34"/>
        <v>519.5537825637748</v>
      </c>
      <c r="M268" s="8">
        <f t="shared" si="35"/>
        <v>7.9091761693374146E-2</v>
      </c>
      <c r="N268">
        <v>1075</v>
      </c>
      <c r="O268">
        <f t="shared" si="36"/>
        <v>9351.9680861479465</v>
      </c>
      <c r="P268">
        <f t="shared" si="37"/>
        <v>19350</v>
      </c>
      <c r="Q268">
        <f t="shared" si="38"/>
        <v>519.5537825637748</v>
      </c>
      <c r="R268">
        <f t="shared" si="39"/>
        <v>269936.13297632616</v>
      </c>
    </row>
    <row r="269" spans="1:18" x14ac:dyDescent="0.35">
      <c r="A269" s="1">
        <v>41183</v>
      </c>
      <c r="B269">
        <v>4396</v>
      </c>
      <c r="C269">
        <v>6569</v>
      </c>
      <c r="D269">
        <v>0</v>
      </c>
      <c r="E269">
        <v>0</v>
      </c>
      <c r="F269">
        <v>0</v>
      </c>
      <c r="G269">
        <v>6269</v>
      </c>
      <c r="H269">
        <v>4615</v>
      </c>
      <c r="I269">
        <v>0</v>
      </c>
      <c r="J269">
        <f t="shared" si="32"/>
        <v>5611.6104489430145</v>
      </c>
      <c r="K269">
        <f t="shared" si="33"/>
        <v>1215.6104489430145</v>
      </c>
      <c r="L269">
        <f t="shared" si="34"/>
        <v>1215.6104489430145</v>
      </c>
      <c r="M269" s="8">
        <f t="shared" si="35"/>
        <v>0.27652648975045824</v>
      </c>
      <c r="N269">
        <v>1808</v>
      </c>
      <c r="O269">
        <f t="shared" si="36"/>
        <v>21880.988080974261</v>
      </c>
      <c r="P269">
        <f t="shared" si="37"/>
        <v>32544</v>
      </c>
      <c r="Q269">
        <f t="shared" si="38"/>
        <v>1215.6104489430145</v>
      </c>
      <c r="R269">
        <f t="shared" si="39"/>
        <v>1477708.7635794373</v>
      </c>
    </row>
    <row r="270" spans="1:18" x14ac:dyDescent="0.35">
      <c r="A270" s="1">
        <v>41184</v>
      </c>
      <c r="B270">
        <v>5205</v>
      </c>
      <c r="C270">
        <v>4396</v>
      </c>
      <c r="D270">
        <v>0</v>
      </c>
      <c r="E270">
        <v>0</v>
      </c>
      <c r="F270">
        <v>0</v>
      </c>
      <c r="G270">
        <v>5871</v>
      </c>
      <c r="H270">
        <v>5412</v>
      </c>
      <c r="I270">
        <v>0</v>
      </c>
      <c r="J270">
        <f t="shared" si="32"/>
        <v>5560.7617879054278</v>
      </c>
      <c r="K270">
        <f t="shared" si="33"/>
        <v>355.76178790542781</v>
      </c>
      <c r="L270">
        <f t="shared" si="34"/>
        <v>355.76178790542781</v>
      </c>
      <c r="M270" s="8">
        <f t="shared" si="35"/>
        <v>6.8350007282502942E-2</v>
      </c>
      <c r="N270">
        <v>1511</v>
      </c>
      <c r="O270">
        <f t="shared" si="36"/>
        <v>6403.7121822977006</v>
      </c>
      <c r="P270">
        <f t="shared" si="37"/>
        <v>27198</v>
      </c>
      <c r="Q270">
        <f t="shared" si="38"/>
        <v>355.76178790542781</v>
      </c>
      <c r="R270">
        <f t="shared" si="39"/>
        <v>126566.4497336666</v>
      </c>
    </row>
    <row r="271" spans="1:18" x14ac:dyDescent="0.35">
      <c r="A271" s="1">
        <v>41185</v>
      </c>
      <c r="B271">
        <v>5350</v>
      </c>
      <c r="C271">
        <v>5205</v>
      </c>
      <c r="D271">
        <v>0</v>
      </c>
      <c r="E271">
        <v>0</v>
      </c>
      <c r="F271">
        <v>0</v>
      </c>
      <c r="G271">
        <v>5390</v>
      </c>
      <c r="H271">
        <v>5273</v>
      </c>
      <c r="I271">
        <v>0</v>
      </c>
      <c r="J271">
        <f t="shared" si="32"/>
        <v>5200.627075588709</v>
      </c>
      <c r="K271">
        <f t="shared" si="33"/>
        <v>-149.37292441129102</v>
      </c>
      <c r="L271">
        <f t="shared" si="34"/>
        <v>149.37292441129102</v>
      </c>
      <c r="M271" s="8">
        <f t="shared" si="35"/>
        <v>2.7920172787157201E-2</v>
      </c>
      <c r="N271">
        <v>1355</v>
      </c>
      <c r="O271">
        <f t="shared" si="36"/>
        <v>10754.850557612954</v>
      </c>
      <c r="P271">
        <f t="shared" si="37"/>
        <v>24390</v>
      </c>
      <c r="Q271">
        <f t="shared" si="38"/>
        <v>-298.74584882258205</v>
      </c>
      <c r="R271">
        <f t="shared" si="39"/>
        <v>89249.082188725049</v>
      </c>
    </row>
    <row r="272" spans="1:18" x14ac:dyDescent="0.35">
      <c r="A272" s="1">
        <v>41186</v>
      </c>
      <c r="B272">
        <v>4939</v>
      </c>
      <c r="C272">
        <v>5350</v>
      </c>
      <c r="D272">
        <v>0</v>
      </c>
      <c r="E272">
        <v>1</v>
      </c>
      <c r="F272">
        <v>0</v>
      </c>
      <c r="G272">
        <v>4983.666666666667</v>
      </c>
      <c r="H272">
        <v>4996</v>
      </c>
      <c r="I272">
        <v>0</v>
      </c>
      <c r="J272">
        <f t="shared" si="32"/>
        <v>5645.2974850745595</v>
      </c>
      <c r="K272">
        <f t="shared" si="33"/>
        <v>706.29748507455952</v>
      </c>
      <c r="L272">
        <f t="shared" si="34"/>
        <v>706.29748507455952</v>
      </c>
      <c r="M272" s="8">
        <f t="shared" si="35"/>
        <v>0.14300414761582497</v>
      </c>
      <c r="N272">
        <v>1835</v>
      </c>
      <c r="O272">
        <f t="shared" si="36"/>
        <v>12713.354731342071</v>
      </c>
      <c r="P272">
        <f t="shared" si="37"/>
        <v>33030</v>
      </c>
      <c r="Q272">
        <f t="shared" si="38"/>
        <v>706.29748507455952</v>
      </c>
      <c r="R272">
        <f t="shared" si="39"/>
        <v>498856.13742264762</v>
      </c>
    </row>
    <row r="273" spans="1:18" x14ac:dyDescent="0.35">
      <c r="A273" s="1">
        <v>41187</v>
      </c>
      <c r="B273">
        <v>6693</v>
      </c>
      <c r="C273">
        <v>4939</v>
      </c>
      <c r="D273">
        <v>0</v>
      </c>
      <c r="E273">
        <v>0</v>
      </c>
      <c r="F273">
        <v>1</v>
      </c>
      <c r="G273">
        <v>5164.666666666667</v>
      </c>
      <c r="H273">
        <v>5590</v>
      </c>
      <c r="I273">
        <v>0</v>
      </c>
      <c r="J273">
        <f t="shared" si="32"/>
        <v>5918.4649849144544</v>
      </c>
      <c r="K273">
        <f t="shared" si="33"/>
        <v>-774.53501508554564</v>
      </c>
      <c r="L273">
        <f t="shared" si="34"/>
        <v>774.53501508554564</v>
      </c>
      <c r="M273" s="8">
        <f t="shared" si="35"/>
        <v>0.11572314583677658</v>
      </c>
      <c r="N273">
        <v>671</v>
      </c>
      <c r="O273">
        <f t="shared" si="36"/>
        <v>55766.521086159286</v>
      </c>
      <c r="P273">
        <f t="shared" si="37"/>
        <v>12078</v>
      </c>
      <c r="Q273">
        <f t="shared" si="38"/>
        <v>-1549.0700301710913</v>
      </c>
      <c r="R273">
        <f t="shared" si="39"/>
        <v>2399617.9583742656</v>
      </c>
    </row>
    <row r="274" spans="1:18" x14ac:dyDescent="0.35">
      <c r="A274" s="1">
        <v>41188</v>
      </c>
      <c r="B274">
        <v>7112</v>
      </c>
      <c r="C274">
        <v>6693</v>
      </c>
      <c r="D274">
        <v>1</v>
      </c>
      <c r="E274">
        <v>0</v>
      </c>
      <c r="F274">
        <v>0</v>
      </c>
      <c r="G274">
        <v>5660.666666666667</v>
      </c>
      <c r="H274">
        <v>6648</v>
      </c>
      <c r="I274">
        <v>0</v>
      </c>
      <c r="J274">
        <f t="shared" si="32"/>
        <v>6705.2356254620481</v>
      </c>
      <c r="K274">
        <f t="shared" si="33"/>
        <v>-406.76437453795188</v>
      </c>
      <c r="L274">
        <f t="shared" si="34"/>
        <v>406.76437453795188</v>
      </c>
      <c r="M274" s="8">
        <f t="shared" si="35"/>
        <v>5.7194090908035976E-2</v>
      </c>
      <c r="N274">
        <v>885</v>
      </c>
      <c r="O274">
        <f t="shared" si="36"/>
        <v>29287.034966732535</v>
      </c>
      <c r="P274">
        <f t="shared" si="37"/>
        <v>15930</v>
      </c>
      <c r="Q274">
        <f t="shared" si="38"/>
        <v>-813.52874907590376</v>
      </c>
      <c r="R274">
        <f t="shared" si="39"/>
        <v>661829.02557300474</v>
      </c>
    </row>
    <row r="275" spans="1:18" x14ac:dyDescent="0.35">
      <c r="A275" s="1">
        <v>41189</v>
      </c>
      <c r="B275">
        <v>6933</v>
      </c>
      <c r="C275">
        <v>7112</v>
      </c>
      <c r="D275">
        <v>1</v>
      </c>
      <c r="E275">
        <v>0</v>
      </c>
      <c r="F275">
        <v>0</v>
      </c>
      <c r="G275">
        <v>6248</v>
      </c>
      <c r="H275">
        <v>6569</v>
      </c>
      <c r="I275">
        <v>0</v>
      </c>
      <c r="J275">
        <f t="shared" si="32"/>
        <v>7077.5826785423642</v>
      </c>
      <c r="K275">
        <f t="shared" si="33"/>
        <v>144.58267854236419</v>
      </c>
      <c r="L275">
        <f t="shared" si="34"/>
        <v>144.58267854236419</v>
      </c>
      <c r="M275" s="8">
        <f t="shared" si="35"/>
        <v>2.085427355291565E-2</v>
      </c>
      <c r="N275">
        <v>735</v>
      </c>
      <c r="O275">
        <f t="shared" si="36"/>
        <v>2602.4882137625555</v>
      </c>
      <c r="P275">
        <f t="shared" si="37"/>
        <v>13230</v>
      </c>
      <c r="Q275">
        <f t="shared" si="38"/>
        <v>144.58267854236419</v>
      </c>
      <c r="R275">
        <f t="shared" si="39"/>
        <v>20904.15093448462</v>
      </c>
    </row>
    <row r="276" spans="1:18" x14ac:dyDescent="0.35">
      <c r="A276" s="1">
        <v>41190</v>
      </c>
      <c r="B276">
        <v>4621</v>
      </c>
      <c r="C276">
        <v>6933</v>
      </c>
      <c r="D276">
        <v>0</v>
      </c>
      <c r="E276">
        <v>0</v>
      </c>
      <c r="F276">
        <v>0</v>
      </c>
      <c r="G276">
        <v>6912.666666666667</v>
      </c>
      <c r="H276">
        <v>4396</v>
      </c>
      <c r="I276">
        <v>0</v>
      </c>
      <c r="J276">
        <f t="shared" si="32"/>
        <v>5983.7861076738254</v>
      </c>
      <c r="K276">
        <f t="shared" si="33"/>
        <v>1362.7861076738254</v>
      </c>
      <c r="L276">
        <f t="shared" si="34"/>
        <v>1362.7861076738254</v>
      </c>
      <c r="M276" s="8">
        <f t="shared" si="35"/>
        <v>0.29491151432023921</v>
      </c>
      <c r="N276">
        <v>1495</v>
      </c>
      <c r="O276">
        <f t="shared" si="36"/>
        <v>24530.14993812886</v>
      </c>
      <c r="P276">
        <f t="shared" si="37"/>
        <v>26910</v>
      </c>
      <c r="Q276">
        <f t="shared" si="38"/>
        <v>1362.7861076738254</v>
      </c>
      <c r="R276">
        <f t="shared" si="39"/>
        <v>1857185.9752687754</v>
      </c>
    </row>
    <row r="277" spans="1:18" x14ac:dyDescent="0.35">
      <c r="A277" s="1">
        <v>41191</v>
      </c>
      <c r="B277">
        <v>5251</v>
      </c>
      <c r="C277">
        <v>4621</v>
      </c>
      <c r="D277">
        <v>0</v>
      </c>
      <c r="E277">
        <v>0</v>
      </c>
      <c r="F277">
        <v>0</v>
      </c>
      <c r="G277">
        <v>6222</v>
      </c>
      <c r="H277">
        <v>5205</v>
      </c>
      <c r="I277">
        <v>0</v>
      </c>
      <c r="J277">
        <f t="shared" si="32"/>
        <v>5739.9822450379379</v>
      </c>
      <c r="K277">
        <f t="shared" si="33"/>
        <v>488.9822450379379</v>
      </c>
      <c r="L277">
        <f t="shared" si="34"/>
        <v>488.9822450379379</v>
      </c>
      <c r="M277" s="8">
        <f t="shared" si="35"/>
        <v>9.3121737771460281E-2</v>
      </c>
      <c r="N277">
        <v>1300</v>
      </c>
      <c r="O277">
        <f t="shared" si="36"/>
        <v>8801.6804106828822</v>
      </c>
      <c r="P277">
        <f t="shared" si="37"/>
        <v>23400</v>
      </c>
      <c r="Q277">
        <f t="shared" si="38"/>
        <v>488.9822450379379</v>
      </c>
      <c r="R277">
        <f t="shared" si="39"/>
        <v>239103.63596234194</v>
      </c>
    </row>
    <row r="278" spans="1:18" x14ac:dyDescent="0.35">
      <c r="A278" s="1">
        <v>41192</v>
      </c>
      <c r="B278">
        <v>5459</v>
      </c>
      <c r="C278">
        <v>5251</v>
      </c>
      <c r="D278">
        <v>0</v>
      </c>
      <c r="E278">
        <v>0</v>
      </c>
      <c r="F278">
        <v>0</v>
      </c>
      <c r="G278">
        <v>5601.666666666667</v>
      </c>
      <c r="H278">
        <v>5350</v>
      </c>
      <c r="I278">
        <v>0</v>
      </c>
      <c r="J278">
        <f t="shared" si="32"/>
        <v>5363.3966283450827</v>
      </c>
      <c r="K278">
        <f t="shared" si="33"/>
        <v>-95.603371654917282</v>
      </c>
      <c r="L278">
        <f t="shared" si="34"/>
        <v>95.603371654917282</v>
      </c>
      <c r="M278" s="8">
        <f t="shared" si="35"/>
        <v>1.7512982534331797E-2</v>
      </c>
      <c r="N278">
        <v>877</v>
      </c>
      <c r="O278">
        <f t="shared" si="36"/>
        <v>6883.4427591540443</v>
      </c>
      <c r="P278">
        <f t="shared" si="37"/>
        <v>15786</v>
      </c>
      <c r="Q278">
        <f t="shared" si="38"/>
        <v>-191.20674330983456</v>
      </c>
      <c r="R278">
        <f t="shared" si="39"/>
        <v>36560.018687152966</v>
      </c>
    </row>
    <row r="279" spans="1:18" x14ac:dyDescent="0.35">
      <c r="A279" s="1">
        <v>41193</v>
      </c>
      <c r="B279">
        <v>5194</v>
      </c>
      <c r="C279">
        <v>5459</v>
      </c>
      <c r="D279">
        <v>0</v>
      </c>
      <c r="E279">
        <v>1</v>
      </c>
      <c r="F279">
        <v>0</v>
      </c>
      <c r="G279">
        <v>5110.333333333333</v>
      </c>
      <c r="H279">
        <v>4939</v>
      </c>
      <c r="I279">
        <v>0</v>
      </c>
      <c r="J279">
        <f t="shared" si="32"/>
        <v>5714.7700988509177</v>
      </c>
      <c r="K279">
        <f t="shared" si="33"/>
        <v>520.77009885091775</v>
      </c>
      <c r="L279">
        <f t="shared" si="34"/>
        <v>520.77009885091775</v>
      </c>
      <c r="M279" s="8">
        <f t="shared" si="35"/>
        <v>0.10026378491546356</v>
      </c>
      <c r="N279">
        <v>1324</v>
      </c>
      <c r="O279">
        <f t="shared" si="36"/>
        <v>9373.8617793165195</v>
      </c>
      <c r="P279">
        <f t="shared" si="37"/>
        <v>23832</v>
      </c>
      <c r="Q279">
        <f t="shared" si="38"/>
        <v>520.77009885091775</v>
      </c>
      <c r="R279">
        <f t="shared" si="39"/>
        <v>271201.49585719465</v>
      </c>
    </row>
    <row r="280" spans="1:18" x14ac:dyDescent="0.35">
      <c r="A280" s="1">
        <v>41194</v>
      </c>
      <c r="B280">
        <v>6255</v>
      </c>
      <c r="C280">
        <v>5194</v>
      </c>
      <c r="D280">
        <v>0</v>
      </c>
      <c r="E280">
        <v>0</v>
      </c>
      <c r="F280">
        <v>1</v>
      </c>
      <c r="G280">
        <v>5301.333333333333</v>
      </c>
      <c r="H280">
        <v>6693</v>
      </c>
      <c r="I280">
        <v>0</v>
      </c>
      <c r="J280">
        <f t="shared" si="32"/>
        <v>6308.9842600670299</v>
      </c>
      <c r="K280">
        <f t="shared" si="33"/>
        <v>53.984260067029936</v>
      </c>
      <c r="L280">
        <f t="shared" si="34"/>
        <v>53.984260067029936</v>
      </c>
      <c r="M280" s="8">
        <f t="shared" si="35"/>
        <v>8.630577149005586E-3</v>
      </c>
      <c r="N280">
        <v>1152</v>
      </c>
      <c r="O280">
        <f t="shared" si="36"/>
        <v>971.71668120653885</v>
      </c>
      <c r="P280">
        <f t="shared" si="37"/>
        <v>20736</v>
      </c>
      <c r="Q280">
        <f t="shared" si="38"/>
        <v>53.984260067029936</v>
      </c>
      <c r="R280">
        <f t="shared" si="39"/>
        <v>2914.3003349847231</v>
      </c>
    </row>
    <row r="281" spans="1:18" x14ac:dyDescent="0.35">
      <c r="A281" s="1">
        <v>41195</v>
      </c>
      <c r="B281">
        <v>6800</v>
      </c>
      <c r="C281">
        <v>6255</v>
      </c>
      <c r="D281">
        <v>1</v>
      </c>
      <c r="E281">
        <v>0</v>
      </c>
      <c r="F281">
        <v>0</v>
      </c>
      <c r="G281">
        <v>5636</v>
      </c>
      <c r="H281">
        <v>7112</v>
      </c>
      <c r="I281">
        <v>0</v>
      </c>
      <c r="J281">
        <f t="shared" si="32"/>
        <v>6814.4358346456602</v>
      </c>
      <c r="K281">
        <f t="shared" si="33"/>
        <v>14.435834645660179</v>
      </c>
      <c r="L281">
        <f t="shared" si="34"/>
        <v>14.435834645660179</v>
      </c>
      <c r="M281" s="8">
        <f t="shared" si="35"/>
        <v>2.1229168596559088E-3</v>
      </c>
      <c r="N281">
        <v>1105</v>
      </c>
      <c r="O281">
        <f t="shared" si="36"/>
        <v>259.84502362188323</v>
      </c>
      <c r="P281">
        <f t="shared" si="37"/>
        <v>19890</v>
      </c>
      <c r="Q281">
        <f t="shared" si="38"/>
        <v>14.435834645660179</v>
      </c>
      <c r="R281">
        <f t="shared" si="39"/>
        <v>208.39332191684275</v>
      </c>
    </row>
    <row r="282" spans="1:18" x14ac:dyDescent="0.35">
      <c r="A282" s="1">
        <v>41196</v>
      </c>
      <c r="B282">
        <v>6959</v>
      </c>
      <c r="C282">
        <v>6800</v>
      </c>
      <c r="D282">
        <v>1</v>
      </c>
      <c r="E282">
        <v>0</v>
      </c>
      <c r="F282">
        <v>0</v>
      </c>
      <c r="G282">
        <v>6083</v>
      </c>
      <c r="H282">
        <v>6933</v>
      </c>
      <c r="I282">
        <v>0</v>
      </c>
      <c r="J282">
        <f t="shared" si="32"/>
        <v>7065.603348985981</v>
      </c>
      <c r="K282">
        <f t="shared" si="33"/>
        <v>106.60334898598103</v>
      </c>
      <c r="L282">
        <f t="shared" si="34"/>
        <v>106.60334898598103</v>
      </c>
      <c r="M282" s="8">
        <f t="shared" si="35"/>
        <v>1.5318774103460416E-2</v>
      </c>
      <c r="N282">
        <v>715</v>
      </c>
      <c r="O282">
        <f t="shared" si="36"/>
        <v>1918.8602817476585</v>
      </c>
      <c r="P282">
        <f t="shared" si="37"/>
        <v>12870</v>
      </c>
      <c r="Q282">
        <f t="shared" si="38"/>
        <v>106.60334898598103</v>
      </c>
      <c r="R282">
        <f t="shared" si="39"/>
        <v>11364.274015026862</v>
      </c>
    </row>
    <row r="283" spans="1:18" x14ac:dyDescent="0.35">
      <c r="A283" s="1">
        <v>41197</v>
      </c>
      <c r="B283">
        <v>4404</v>
      </c>
      <c r="C283">
        <v>6959</v>
      </c>
      <c r="D283">
        <v>0</v>
      </c>
      <c r="E283">
        <v>0</v>
      </c>
      <c r="F283">
        <v>0</v>
      </c>
      <c r="G283">
        <v>6671.333333333333</v>
      </c>
      <c r="H283">
        <v>4621</v>
      </c>
      <c r="I283">
        <v>0</v>
      </c>
      <c r="J283">
        <f t="shared" si="32"/>
        <v>5882.9651450493984</v>
      </c>
      <c r="K283">
        <f t="shared" si="33"/>
        <v>1478.9651450493984</v>
      </c>
      <c r="L283">
        <f t="shared" si="34"/>
        <v>1478.9651450493984</v>
      </c>
      <c r="M283" s="8">
        <f t="shared" si="35"/>
        <v>0.3358231482855128</v>
      </c>
      <c r="N283">
        <v>1726</v>
      </c>
      <c r="O283">
        <f t="shared" si="36"/>
        <v>26621.372610889171</v>
      </c>
      <c r="P283">
        <f t="shared" si="37"/>
        <v>31068</v>
      </c>
      <c r="Q283">
        <f t="shared" si="38"/>
        <v>1478.9651450493984</v>
      </c>
      <c r="R283">
        <f t="shared" si="39"/>
        <v>2187337.9002709882</v>
      </c>
    </row>
    <row r="284" spans="1:18" x14ac:dyDescent="0.35">
      <c r="A284" s="1">
        <v>41198</v>
      </c>
      <c r="B284">
        <v>4921</v>
      </c>
      <c r="C284">
        <v>4404</v>
      </c>
      <c r="D284">
        <v>0</v>
      </c>
      <c r="E284">
        <v>0</v>
      </c>
      <c r="F284">
        <v>0</v>
      </c>
      <c r="G284">
        <v>6054.333333333333</v>
      </c>
      <c r="H284">
        <v>5251</v>
      </c>
      <c r="I284">
        <v>0</v>
      </c>
      <c r="J284">
        <f t="shared" si="32"/>
        <v>5640.0419361619743</v>
      </c>
      <c r="K284">
        <f t="shared" si="33"/>
        <v>719.04193616197426</v>
      </c>
      <c r="L284">
        <f t="shared" si="34"/>
        <v>719.04193616197426</v>
      </c>
      <c r="M284" s="8">
        <f t="shared" si="35"/>
        <v>0.14611703640763549</v>
      </c>
      <c r="N284">
        <v>1601</v>
      </c>
      <c r="O284">
        <f t="shared" si="36"/>
        <v>12942.754850915537</v>
      </c>
      <c r="P284">
        <f t="shared" si="37"/>
        <v>28818</v>
      </c>
      <c r="Q284">
        <f t="shared" si="38"/>
        <v>719.04193616197426</v>
      </c>
      <c r="R284">
        <f t="shared" si="39"/>
        <v>517021.30595956068</v>
      </c>
    </row>
    <row r="285" spans="1:18" x14ac:dyDescent="0.35">
      <c r="A285" s="1">
        <v>41199</v>
      </c>
      <c r="B285">
        <v>5289</v>
      </c>
      <c r="C285">
        <v>4921</v>
      </c>
      <c r="D285">
        <v>0</v>
      </c>
      <c r="E285">
        <v>0</v>
      </c>
      <c r="F285">
        <v>0</v>
      </c>
      <c r="G285">
        <v>5428</v>
      </c>
      <c r="H285">
        <v>5459</v>
      </c>
      <c r="I285">
        <v>0</v>
      </c>
      <c r="J285">
        <f t="shared" si="32"/>
        <v>5276.505904299037</v>
      </c>
      <c r="K285">
        <f t="shared" si="33"/>
        <v>-12.494095700963044</v>
      </c>
      <c r="L285">
        <f t="shared" si="34"/>
        <v>12.494095700963044</v>
      </c>
      <c r="M285" s="8">
        <f t="shared" si="35"/>
        <v>2.3622793913713452E-3</v>
      </c>
      <c r="N285">
        <v>1185</v>
      </c>
      <c r="O285">
        <f t="shared" si="36"/>
        <v>899.57489046933915</v>
      </c>
      <c r="P285">
        <f t="shared" si="37"/>
        <v>21330</v>
      </c>
      <c r="Q285">
        <f t="shared" si="38"/>
        <v>-24.988191401926088</v>
      </c>
      <c r="R285">
        <f t="shared" si="39"/>
        <v>624.40970953929286</v>
      </c>
    </row>
    <row r="286" spans="1:18" x14ac:dyDescent="0.35">
      <c r="A286" s="1">
        <v>41200</v>
      </c>
      <c r="B286">
        <v>5067</v>
      </c>
      <c r="C286">
        <v>5289</v>
      </c>
      <c r="D286">
        <v>0</v>
      </c>
      <c r="E286">
        <v>1</v>
      </c>
      <c r="F286">
        <v>0</v>
      </c>
      <c r="G286">
        <v>4871.333333333333</v>
      </c>
      <c r="H286">
        <v>5194</v>
      </c>
      <c r="I286">
        <v>0</v>
      </c>
      <c r="J286">
        <f t="shared" si="32"/>
        <v>5623.6429777872318</v>
      </c>
      <c r="K286">
        <f t="shared" si="33"/>
        <v>556.64297778723176</v>
      </c>
      <c r="L286">
        <f t="shared" si="34"/>
        <v>556.64297778723176</v>
      </c>
      <c r="M286" s="8">
        <f t="shared" si="35"/>
        <v>0.10985651821338696</v>
      </c>
      <c r="N286">
        <v>1309</v>
      </c>
      <c r="O286">
        <f t="shared" si="36"/>
        <v>10019.573600170172</v>
      </c>
      <c r="P286">
        <f t="shared" si="37"/>
        <v>23562</v>
      </c>
      <c r="Q286">
        <f t="shared" si="38"/>
        <v>556.64297778723176</v>
      </c>
      <c r="R286">
        <f t="shared" si="39"/>
        <v>309851.4047198366</v>
      </c>
    </row>
    <row r="287" spans="1:18" x14ac:dyDescent="0.35">
      <c r="A287" s="1">
        <v>41201</v>
      </c>
      <c r="B287">
        <v>6009</v>
      </c>
      <c r="C287">
        <v>5067</v>
      </c>
      <c r="D287">
        <v>0</v>
      </c>
      <c r="E287">
        <v>0</v>
      </c>
      <c r="F287">
        <v>1</v>
      </c>
      <c r="G287">
        <v>5092.333333333333</v>
      </c>
      <c r="H287">
        <v>6255</v>
      </c>
      <c r="I287">
        <v>0</v>
      </c>
      <c r="J287">
        <f t="shared" si="32"/>
        <v>6050.1769014600322</v>
      </c>
      <c r="K287">
        <f t="shared" si="33"/>
        <v>41.176901460032241</v>
      </c>
      <c r="L287">
        <f t="shared" si="34"/>
        <v>41.176901460032241</v>
      </c>
      <c r="M287" s="8">
        <f t="shared" si="35"/>
        <v>6.8525381028510966E-3</v>
      </c>
      <c r="N287">
        <v>1299</v>
      </c>
      <c r="O287">
        <f t="shared" si="36"/>
        <v>741.18422628058033</v>
      </c>
      <c r="P287">
        <f t="shared" si="37"/>
        <v>23382</v>
      </c>
      <c r="Q287">
        <f t="shared" si="38"/>
        <v>41.176901460032241</v>
      </c>
      <c r="R287">
        <f t="shared" si="39"/>
        <v>1695.5372138492053</v>
      </c>
    </row>
    <row r="288" spans="1:18" x14ac:dyDescent="0.35">
      <c r="A288" s="1">
        <v>41202</v>
      </c>
      <c r="B288">
        <v>6801</v>
      </c>
      <c r="C288">
        <v>6009</v>
      </c>
      <c r="D288">
        <v>1</v>
      </c>
      <c r="E288">
        <v>0</v>
      </c>
      <c r="F288">
        <v>0</v>
      </c>
      <c r="G288">
        <v>5455</v>
      </c>
      <c r="H288">
        <v>6800</v>
      </c>
      <c r="I288">
        <v>0</v>
      </c>
      <c r="J288">
        <f t="shared" si="32"/>
        <v>6608.5440950476268</v>
      </c>
      <c r="K288">
        <f t="shared" si="33"/>
        <v>-192.4559049523732</v>
      </c>
      <c r="L288">
        <f t="shared" si="34"/>
        <v>192.4559049523732</v>
      </c>
      <c r="M288" s="8">
        <f t="shared" si="35"/>
        <v>2.8298177466897986E-2</v>
      </c>
      <c r="N288">
        <v>1091</v>
      </c>
      <c r="O288">
        <f t="shared" si="36"/>
        <v>13856.825156570871</v>
      </c>
      <c r="P288">
        <f t="shared" si="37"/>
        <v>19638</v>
      </c>
      <c r="Q288">
        <f t="shared" si="38"/>
        <v>-384.91180990474641</v>
      </c>
      <c r="R288">
        <f t="shared" si="39"/>
        <v>148157.10140414763</v>
      </c>
    </row>
    <row r="289" spans="1:18" x14ac:dyDescent="0.35">
      <c r="A289" s="1">
        <v>41203</v>
      </c>
      <c r="B289">
        <v>4628.5</v>
      </c>
      <c r="C289">
        <v>6801</v>
      </c>
      <c r="D289">
        <v>1</v>
      </c>
      <c r="E289">
        <v>0</v>
      </c>
      <c r="F289">
        <v>0</v>
      </c>
      <c r="G289">
        <v>5959</v>
      </c>
      <c r="H289">
        <v>6959</v>
      </c>
      <c r="I289">
        <v>0</v>
      </c>
      <c r="J289">
        <f t="shared" si="32"/>
        <v>6989.5179648614539</v>
      </c>
      <c r="K289">
        <f t="shared" si="33"/>
        <v>2361.0179648614539</v>
      </c>
      <c r="L289">
        <f t="shared" si="34"/>
        <v>2361.0179648614539</v>
      </c>
      <c r="M289" s="8">
        <f t="shared" si="35"/>
        <v>0.51010434587046649</v>
      </c>
      <c r="N289">
        <v>339</v>
      </c>
      <c r="O289">
        <f t="shared" si="36"/>
        <v>42498.323367506171</v>
      </c>
      <c r="P289">
        <f t="shared" si="37"/>
        <v>6102</v>
      </c>
      <c r="Q289">
        <f t="shared" si="38"/>
        <v>2361.0179648614539</v>
      </c>
      <c r="R289">
        <f t="shared" si="39"/>
        <v>5574405.8303985214</v>
      </c>
    </row>
    <row r="290" spans="1:18" x14ac:dyDescent="0.35">
      <c r="A290" s="1">
        <v>41204</v>
      </c>
      <c r="B290">
        <v>3390</v>
      </c>
      <c r="C290">
        <v>4628.5</v>
      </c>
      <c r="D290">
        <v>0</v>
      </c>
      <c r="E290">
        <v>0</v>
      </c>
      <c r="F290">
        <v>0</v>
      </c>
      <c r="G290">
        <v>5812.833333333333</v>
      </c>
      <c r="H290">
        <v>4404</v>
      </c>
      <c r="I290">
        <v>0</v>
      </c>
      <c r="J290">
        <f t="shared" si="32"/>
        <v>5248.6133654269797</v>
      </c>
      <c r="K290">
        <f t="shared" si="33"/>
        <v>1858.6133654269797</v>
      </c>
      <c r="L290">
        <f t="shared" si="34"/>
        <v>1858.6133654269797</v>
      </c>
      <c r="M290" s="8">
        <f t="shared" si="35"/>
        <v>0.54826352962447777</v>
      </c>
      <c r="N290">
        <v>1549</v>
      </c>
      <c r="O290">
        <f t="shared" si="36"/>
        <v>33455.040577685635</v>
      </c>
      <c r="P290">
        <f t="shared" si="37"/>
        <v>27882</v>
      </c>
      <c r="Q290">
        <f t="shared" si="38"/>
        <v>1858.6133654269797</v>
      </c>
      <c r="R290">
        <f t="shared" si="39"/>
        <v>3454443.6421438036</v>
      </c>
    </row>
    <row r="291" spans="1:18" x14ac:dyDescent="0.35">
      <c r="A291" s="1">
        <v>41205</v>
      </c>
      <c r="B291">
        <v>5303</v>
      </c>
      <c r="C291">
        <v>3390</v>
      </c>
      <c r="D291">
        <v>0</v>
      </c>
      <c r="E291">
        <v>0</v>
      </c>
      <c r="F291">
        <v>0</v>
      </c>
      <c r="G291">
        <v>4939.833333333333</v>
      </c>
      <c r="H291">
        <v>4921</v>
      </c>
      <c r="I291">
        <v>0</v>
      </c>
      <c r="J291">
        <f t="shared" si="32"/>
        <v>4803.4435806694482</v>
      </c>
      <c r="K291">
        <f t="shared" si="33"/>
        <v>-499.55641933055176</v>
      </c>
      <c r="L291">
        <f t="shared" si="34"/>
        <v>499.55641933055176</v>
      </c>
      <c r="M291" s="8">
        <f t="shared" si="35"/>
        <v>9.4202605945795159E-2</v>
      </c>
      <c r="N291">
        <v>1031</v>
      </c>
      <c r="O291">
        <f t="shared" si="36"/>
        <v>35968.062191799727</v>
      </c>
      <c r="P291">
        <f t="shared" si="37"/>
        <v>18558</v>
      </c>
      <c r="Q291">
        <f t="shared" si="38"/>
        <v>-999.11283866110352</v>
      </c>
      <c r="R291">
        <f t="shared" si="39"/>
        <v>998226.46437744831</v>
      </c>
    </row>
    <row r="292" spans="1:18" x14ac:dyDescent="0.35">
      <c r="A292" s="1">
        <v>41206</v>
      </c>
      <c r="B292">
        <v>5852</v>
      </c>
      <c r="C292">
        <v>5303</v>
      </c>
      <c r="D292">
        <v>0</v>
      </c>
      <c r="E292">
        <v>0</v>
      </c>
      <c r="F292">
        <v>0</v>
      </c>
      <c r="G292">
        <v>4440.5</v>
      </c>
      <c r="H292">
        <v>5289</v>
      </c>
      <c r="I292">
        <v>0</v>
      </c>
      <c r="J292">
        <f t="shared" si="32"/>
        <v>4568.4073684608802</v>
      </c>
      <c r="K292">
        <f t="shared" si="33"/>
        <v>-1283.5926315391198</v>
      </c>
      <c r="L292">
        <f t="shared" si="34"/>
        <v>1283.5926315391198</v>
      </c>
      <c r="M292" s="8">
        <f t="shared" si="35"/>
        <v>0.21934255494516744</v>
      </c>
      <c r="N292">
        <v>507</v>
      </c>
      <c r="O292">
        <f t="shared" si="36"/>
        <v>92418.669470816618</v>
      </c>
      <c r="P292">
        <f t="shared" si="37"/>
        <v>9126</v>
      </c>
      <c r="Q292">
        <f t="shared" si="38"/>
        <v>-2567.1852630782396</v>
      </c>
      <c r="R292">
        <f t="shared" si="39"/>
        <v>6590440.1749660904</v>
      </c>
    </row>
    <row r="293" spans="1:18" x14ac:dyDescent="0.35">
      <c r="A293" s="1">
        <v>41207</v>
      </c>
      <c r="B293">
        <v>6591</v>
      </c>
      <c r="C293">
        <v>5852</v>
      </c>
      <c r="D293">
        <v>0</v>
      </c>
      <c r="E293">
        <v>1</v>
      </c>
      <c r="F293">
        <v>0</v>
      </c>
      <c r="G293">
        <v>4848.333333333333</v>
      </c>
      <c r="H293">
        <v>5067</v>
      </c>
      <c r="I293">
        <v>0</v>
      </c>
      <c r="J293">
        <f t="shared" si="32"/>
        <v>5573.8084299908414</v>
      </c>
      <c r="K293">
        <f t="shared" si="33"/>
        <v>-1017.1915700091586</v>
      </c>
      <c r="L293">
        <f t="shared" si="34"/>
        <v>1017.1915700091586</v>
      </c>
      <c r="M293" s="8">
        <f t="shared" si="35"/>
        <v>0.1543303853753844</v>
      </c>
      <c r="N293">
        <v>370</v>
      </c>
      <c r="O293">
        <f t="shared" si="36"/>
        <v>73237.793040659424</v>
      </c>
      <c r="P293">
        <f t="shared" si="37"/>
        <v>6660</v>
      </c>
      <c r="Q293">
        <f t="shared" si="38"/>
        <v>-2034.3831400183171</v>
      </c>
      <c r="R293">
        <f t="shared" si="39"/>
        <v>4138714.7603907879</v>
      </c>
    </row>
    <row r="294" spans="1:18" x14ac:dyDescent="0.35">
      <c r="A294" s="1">
        <v>41208</v>
      </c>
      <c r="B294">
        <v>4628.5</v>
      </c>
      <c r="C294">
        <v>6591</v>
      </c>
      <c r="D294">
        <v>0</v>
      </c>
      <c r="E294">
        <v>0</v>
      </c>
      <c r="F294">
        <v>1</v>
      </c>
      <c r="G294">
        <v>5915.333333333333</v>
      </c>
      <c r="H294">
        <v>6009</v>
      </c>
      <c r="I294">
        <v>0</v>
      </c>
      <c r="J294">
        <f t="shared" si="32"/>
        <v>6535.2630476255945</v>
      </c>
      <c r="K294">
        <f t="shared" si="33"/>
        <v>1906.7630476255945</v>
      </c>
      <c r="L294">
        <f t="shared" si="34"/>
        <v>1906.7630476255945</v>
      </c>
      <c r="M294" s="8">
        <f t="shared" si="35"/>
        <v>0.41196133685332059</v>
      </c>
      <c r="N294">
        <v>3343</v>
      </c>
      <c r="O294">
        <f t="shared" si="36"/>
        <v>34321.734857260701</v>
      </c>
      <c r="P294">
        <f t="shared" si="37"/>
        <v>60174</v>
      </c>
      <c r="Q294">
        <f t="shared" si="38"/>
        <v>1906.7630476255945</v>
      </c>
      <c r="R294">
        <f t="shared" si="39"/>
        <v>3635745.3197904453</v>
      </c>
    </row>
    <row r="295" spans="1:18" x14ac:dyDescent="0.35">
      <c r="A295" s="1">
        <v>41209</v>
      </c>
      <c r="B295">
        <v>4628.5</v>
      </c>
      <c r="C295">
        <v>4628.5</v>
      </c>
      <c r="D295">
        <v>1</v>
      </c>
      <c r="E295">
        <v>0</v>
      </c>
      <c r="F295">
        <v>0</v>
      </c>
      <c r="G295">
        <v>5690.5</v>
      </c>
      <c r="H295">
        <v>6801</v>
      </c>
      <c r="I295">
        <v>0</v>
      </c>
      <c r="J295">
        <f t="shared" si="32"/>
        <v>6766.6969255466838</v>
      </c>
      <c r="K295">
        <f t="shared" si="33"/>
        <v>2138.1969255466838</v>
      </c>
      <c r="L295">
        <f t="shared" si="34"/>
        <v>2138.1969255466838</v>
      </c>
      <c r="M295" s="8">
        <f t="shared" si="35"/>
        <v>0.46196325495229207</v>
      </c>
      <c r="N295">
        <v>1717</v>
      </c>
      <c r="O295">
        <f t="shared" si="36"/>
        <v>38487.544659840307</v>
      </c>
      <c r="P295">
        <f t="shared" si="37"/>
        <v>30906</v>
      </c>
      <c r="Q295">
        <f t="shared" si="38"/>
        <v>2138.1969255466838</v>
      </c>
      <c r="R295">
        <f t="shared" si="39"/>
        <v>4571886.0924172914</v>
      </c>
    </row>
    <row r="296" spans="1:18" x14ac:dyDescent="0.35">
      <c r="A296" s="1">
        <v>41210</v>
      </c>
      <c r="B296">
        <v>4628.5</v>
      </c>
      <c r="C296">
        <v>4628.5</v>
      </c>
      <c r="D296">
        <v>1</v>
      </c>
      <c r="E296">
        <v>0</v>
      </c>
      <c r="F296">
        <v>0</v>
      </c>
      <c r="G296">
        <v>5282.666666666667</v>
      </c>
      <c r="H296">
        <v>4628.5</v>
      </c>
      <c r="I296">
        <v>0</v>
      </c>
      <c r="J296">
        <f t="shared" si="32"/>
        <v>5904.5660603333699</v>
      </c>
      <c r="K296">
        <f t="shared" si="33"/>
        <v>1276.0660603333699</v>
      </c>
      <c r="L296">
        <f t="shared" si="34"/>
        <v>1276.0660603333699</v>
      </c>
      <c r="M296" s="8">
        <f t="shared" si="35"/>
        <v>0.27569753923158041</v>
      </c>
      <c r="N296">
        <v>1525</v>
      </c>
      <c r="O296">
        <f t="shared" si="36"/>
        <v>22969.189086000661</v>
      </c>
      <c r="P296">
        <f t="shared" si="37"/>
        <v>27450</v>
      </c>
      <c r="Q296">
        <f t="shared" si="38"/>
        <v>1276.0660603333699</v>
      </c>
      <c r="R296">
        <f t="shared" si="39"/>
        <v>1628344.5903347277</v>
      </c>
    </row>
    <row r="297" spans="1:18" x14ac:dyDescent="0.35">
      <c r="A297" s="1">
        <v>41211</v>
      </c>
      <c r="B297">
        <v>4628.5</v>
      </c>
      <c r="C297">
        <v>4628.5</v>
      </c>
      <c r="D297">
        <v>0</v>
      </c>
      <c r="E297">
        <v>0</v>
      </c>
      <c r="F297">
        <v>0</v>
      </c>
      <c r="G297">
        <v>4628.5</v>
      </c>
      <c r="H297">
        <v>3390</v>
      </c>
      <c r="I297">
        <v>1</v>
      </c>
      <c r="J297">
        <f t="shared" si="32"/>
        <v>4453.7348109077784</v>
      </c>
      <c r="K297">
        <f t="shared" si="33"/>
        <v>-174.76518909222159</v>
      </c>
      <c r="L297">
        <f t="shared" si="34"/>
        <v>174.76518909222159</v>
      </c>
      <c r="M297" s="8">
        <f t="shared" si="35"/>
        <v>3.7758493916435473E-2</v>
      </c>
      <c r="N297">
        <v>1934</v>
      </c>
      <c r="O297">
        <f t="shared" si="36"/>
        <v>12583.093614639954</v>
      </c>
      <c r="P297">
        <f t="shared" si="37"/>
        <v>34812</v>
      </c>
      <c r="Q297">
        <f t="shared" si="38"/>
        <v>-349.53037818444318</v>
      </c>
      <c r="R297">
        <f t="shared" si="39"/>
        <v>122171.48527375987</v>
      </c>
    </row>
    <row r="298" spans="1:18" x14ac:dyDescent="0.35">
      <c r="A298" s="1">
        <v>41212</v>
      </c>
      <c r="B298">
        <v>5800</v>
      </c>
      <c r="C298">
        <v>4628.5</v>
      </c>
      <c r="D298">
        <v>0</v>
      </c>
      <c r="E298">
        <v>0</v>
      </c>
      <c r="F298">
        <v>0</v>
      </c>
      <c r="G298">
        <v>4628.5</v>
      </c>
      <c r="H298">
        <v>5303</v>
      </c>
      <c r="I298">
        <v>1</v>
      </c>
      <c r="J298">
        <f t="shared" si="32"/>
        <v>4972.129031865953</v>
      </c>
      <c r="K298">
        <f t="shared" si="33"/>
        <v>-827.87096813404696</v>
      </c>
      <c r="L298">
        <f t="shared" si="34"/>
        <v>827.87096813404696</v>
      </c>
      <c r="M298" s="8">
        <f t="shared" si="35"/>
        <v>0.14273637381621498</v>
      </c>
      <c r="N298">
        <v>796</v>
      </c>
      <c r="O298">
        <f t="shared" si="36"/>
        <v>59606.709705651381</v>
      </c>
      <c r="P298">
        <f t="shared" si="37"/>
        <v>14328</v>
      </c>
      <c r="Q298">
        <f t="shared" si="38"/>
        <v>-1655.7419362680939</v>
      </c>
      <c r="R298">
        <f t="shared" si="39"/>
        <v>2741481.3595168167</v>
      </c>
    </row>
    <row r="299" spans="1:18" x14ac:dyDescent="0.35">
      <c r="A299" s="1">
        <v>41213</v>
      </c>
      <c r="B299">
        <v>6353</v>
      </c>
      <c r="C299">
        <v>5800</v>
      </c>
      <c r="D299">
        <v>0</v>
      </c>
      <c r="E299">
        <v>0</v>
      </c>
      <c r="F299">
        <v>0</v>
      </c>
      <c r="G299">
        <v>5019</v>
      </c>
      <c r="H299">
        <v>5852</v>
      </c>
      <c r="I299">
        <v>1</v>
      </c>
      <c r="J299">
        <f t="shared" si="32"/>
        <v>5382.6953595181703</v>
      </c>
      <c r="K299">
        <f t="shared" si="33"/>
        <v>-970.30464048182967</v>
      </c>
      <c r="L299">
        <f t="shared" si="34"/>
        <v>970.30464048182967</v>
      </c>
      <c r="M299" s="8">
        <f t="shared" si="35"/>
        <v>0.15273172367099475</v>
      </c>
      <c r="N299">
        <v>1172</v>
      </c>
      <c r="O299">
        <f t="shared" si="36"/>
        <v>69861.934114691743</v>
      </c>
      <c r="P299">
        <f t="shared" si="37"/>
        <v>21096</v>
      </c>
      <c r="Q299">
        <f t="shared" si="38"/>
        <v>-1940.6092809636593</v>
      </c>
      <c r="R299">
        <f t="shared" si="39"/>
        <v>3765964.3813622911</v>
      </c>
    </row>
    <row r="300" spans="1:18" x14ac:dyDescent="0.35">
      <c r="A300" s="1">
        <v>41214</v>
      </c>
      <c r="B300">
        <v>6383</v>
      </c>
      <c r="C300">
        <v>6353</v>
      </c>
      <c r="D300">
        <v>0</v>
      </c>
      <c r="E300">
        <v>1</v>
      </c>
      <c r="F300">
        <v>0</v>
      </c>
      <c r="G300">
        <v>5593.833333333333</v>
      </c>
      <c r="H300">
        <v>6591</v>
      </c>
      <c r="I300">
        <v>0</v>
      </c>
      <c r="J300">
        <f t="shared" si="32"/>
        <v>6486.5810777829129</v>
      </c>
      <c r="K300">
        <f t="shared" si="33"/>
        <v>103.58107778291287</v>
      </c>
      <c r="L300">
        <f t="shared" si="34"/>
        <v>103.58107778291287</v>
      </c>
      <c r="M300" s="8">
        <f t="shared" si="35"/>
        <v>1.6227648093829369E-2</v>
      </c>
      <c r="N300">
        <v>938</v>
      </c>
      <c r="O300">
        <f t="shared" si="36"/>
        <v>1864.4594000924317</v>
      </c>
      <c r="P300">
        <f t="shared" si="37"/>
        <v>16884</v>
      </c>
      <c r="Q300">
        <f t="shared" si="38"/>
        <v>103.58107778291287</v>
      </c>
      <c r="R300">
        <f t="shared" si="39"/>
        <v>10729.039674669846</v>
      </c>
    </row>
    <row r="301" spans="1:18" x14ac:dyDescent="0.35">
      <c r="A301" s="1">
        <v>41215</v>
      </c>
      <c r="B301">
        <v>6562</v>
      </c>
      <c r="C301">
        <v>6383</v>
      </c>
      <c r="D301">
        <v>0</v>
      </c>
      <c r="E301">
        <v>0</v>
      </c>
      <c r="F301">
        <v>1</v>
      </c>
      <c r="G301">
        <v>6178.666666666667</v>
      </c>
      <c r="H301">
        <v>4628.5</v>
      </c>
      <c r="I301">
        <v>0</v>
      </c>
      <c r="J301">
        <f t="shared" si="32"/>
        <v>6337.7099406554125</v>
      </c>
      <c r="K301">
        <f t="shared" si="33"/>
        <v>-224.29005934458746</v>
      </c>
      <c r="L301">
        <f t="shared" si="34"/>
        <v>224.29005934458746</v>
      </c>
      <c r="M301" s="8">
        <f t="shared" si="35"/>
        <v>3.4180137053426922E-2</v>
      </c>
      <c r="N301">
        <v>1139</v>
      </c>
      <c r="O301">
        <f t="shared" si="36"/>
        <v>16148.884272810297</v>
      </c>
      <c r="P301">
        <f t="shared" si="37"/>
        <v>20502</v>
      </c>
      <c r="Q301">
        <f t="shared" si="38"/>
        <v>-448.58011868917492</v>
      </c>
      <c r="R301">
        <f t="shared" si="39"/>
        <v>201224.12288319427</v>
      </c>
    </row>
    <row r="302" spans="1:18" x14ac:dyDescent="0.35">
      <c r="A302" s="1">
        <v>41216</v>
      </c>
      <c r="B302">
        <v>7628</v>
      </c>
      <c r="C302">
        <v>6562</v>
      </c>
      <c r="D302">
        <v>1</v>
      </c>
      <c r="E302">
        <v>0</v>
      </c>
      <c r="F302">
        <v>0</v>
      </c>
      <c r="G302">
        <v>6432.666666666667</v>
      </c>
      <c r="H302">
        <v>4628.5</v>
      </c>
      <c r="I302">
        <v>0</v>
      </c>
      <c r="J302">
        <f t="shared" si="32"/>
        <v>6675.5389791207908</v>
      </c>
      <c r="K302">
        <f t="shared" si="33"/>
        <v>-952.46102087920917</v>
      </c>
      <c r="L302">
        <f t="shared" si="34"/>
        <v>952.46102087920917</v>
      </c>
      <c r="M302" s="8">
        <f t="shared" si="35"/>
        <v>0.12486379403240812</v>
      </c>
      <c r="N302">
        <v>800</v>
      </c>
      <c r="O302">
        <f t="shared" si="36"/>
        <v>68577.19350330306</v>
      </c>
      <c r="P302">
        <f t="shared" si="37"/>
        <v>14400</v>
      </c>
      <c r="Q302">
        <f t="shared" si="38"/>
        <v>-1904.9220417584183</v>
      </c>
      <c r="R302">
        <f t="shared" si="39"/>
        <v>3628727.9851770615</v>
      </c>
    </row>
    <row r="303" spans="1:18" x14ac:dyDescent="0.35">
      <c r="A303" s="1">
        <v>41217</v>
      </c>
      <c r="B303">
        <v>7951</v>
      </c>
      <c r="C303">
        <v>7628</v>
      </c>
      <c r="D303">
        <v>1</v>
      </c>
      <c r="E303">
        <v>0</v>
      </c>
      <c r="F303">
        <v>0</v>
      </c>
      <c r="G303">
        <v>6857.666666666667</v>
      </c>
      <c r="H303">
        <v>4628.5</v>
      </c>
      <c r="I303">
        <v>0</v>
      </c>
      <c r="J303">
        <f t="shared" si="32"/>
        <v>6960.4637534552721</v>
      </c>
      <c r="K303">
        <f t="shared" si="33"/>
        <v>-990.53624654472787</v>
      </c>
      <c r="L303">
        <f t="shared" si="34"/>
        <v>990.53624654472787</v>
      </c>
      <c r="M303" s="8">
        <f t="shared" si="35"/>
        <v>0.12458008383155929</v>
      </c>
      <c r="N303">
        <v>385</v>
      </c>
      <c r="O303">
        <f t="shared" si="36"/>
        <v>71318.609751220414</v>
      </c>
      <c r="P303">
        <f t="shared" si="37"/>
        <v>6930</v>
      </c>
      <c r="Q303">
        <f t="shared" si="38"/>
        <v>-1981.0724930894557</v>
      </c>
      <c r="R303">
        <f t="shared" si="39"/>
        <v>3924648.2228756715</v>
      </c>
    </row>
    <row r="304" spans="1:18" x14ac:dyDescent="0.35">
      <c r="A304" s="1">
        <v>41218</v>
      </c>
      <c r="B304">
        <v>4925</v>
      </c>
      <c r="C304">
        <v>7951</v>
      </c>
      <c r="D304">
        <v>0</v>
      </c>
      <c r="E304">
        <v>0</v>
      </c>
      <c r="F304">
        <v>0</v>
      </c>
      <c r="G304">
        <v>7380.333333333333</v>
      </c>
      <c r="H304">
        <v>4628.5</v>
      </c>
      <c r="I304">
        <v>0</v>
      </c>
      <c r="J304">
        <f t="shared" si="32"/>
        <v>6360.3190969331972</v>
      </c>
      <c r="K304">
        <f t="shared" si="33"/>
        <v>1435.3190969331972</v>
      </c>
      <c r="L304">
        <f t="shared" si="34"/>
        <v>1435.3190969331972</v>
      </c>
      <c r="M304" s="8">
        <f t="shared" si="35"/>
        <v>0.29143534963110601</v>
      </c>
      <c r="N304">
        <v>1585</v>
      </c>
      <c r="O304">
        <f t="shared" si="36"/>
        <v>25835.74374479755</v>
      </c>
      <c r="P304">
        <f t="shared" si="37"/>
        <v>28530</v>
      </c>
      <c r="Q304">
        <f t="shared" si="38"/>
        <v>1435.3190969331972</v>
      </c>
      <c r="R304">
        <f t="shared" si="39"/>
        <v>2060140.9100211288</v>
      </c>
    </row>
    <row r="305" spans="1:18" x14ac:dyDescent="0.35">
      <c r="A305" s="1">
        <v>41219</v>
      </c>
      <c r="B305">
        <v>5084</v>
      </c>
      <c r="C305">
        <v>4925</v>
      </c>
      <c r="D305">
        <v>0</v>
      </c>
      <c r="E305">
        <v>0</v>
      </c>
      <c r="F305">
        <v>0</v>
      </c>
      <c r="G305">
        <v>6834.666666666667</v>
      </c>
      <c r="H305">
        <v>5800</v>
      </c>
      <c r="I305">
        <v>0</v>
      </c>
      <c r="J305">
        <f t="shared" si="32"/>
        <v>6311.9569097625645</v>
      </c>
      <c r="K305">
        <f t="shared" si="33"/>
        <v>1227.9569097625645</v>
      </c>
      <c r="L305">
        <f t="shared" si="34"/>
        <v>1227.9569097625645</v>
      </c>
      <c r="M305" s="8">
        <f t="shared" si="35"/>
        <v>0.24153361718382463</v>
      </c>
      <c r="N305">
        <v>1921</v>
      </c>
      <c r="O305">
        <f t="shared" si="36"/>
        <v>22103.22437572616</v>
      </c>
      <c r="P305">
        <f t="shared" si="37"/>
        <v>34578</v>
      </c>
      <c r="Q305">
        <f t="shared" si="38"/>
        <v>1227.9569097625645</v>
      </c>
      <c r="R305">
        <f t="shared" si="39"/>
        <v>1507878.1722336269</v>
      </c>
    </row>
    <row r="306" spans="1:18" x14ac:dyDescent="0.35">
      <c r="A306" s="1">
        <v>41220</v>
      </c>
      <c r="B306">
        <v>5097</v>
      </c>
      <c r="C306">
        <v>5084</v>
      </c>
      <c r="D306">
        <v>0</v>
      </c>
      <c r="E306">
        <v>0</v>
      </c>
      <c r="F306">
        <v>0</v>
      </c>
      <c r="G306">
        <v>5986.666666666667</v>
      </c>
      <c r="H306">
        <v>6353</v>
      </c>
      <c r="I306">
        <v>0</v>
      </c>
      <c r="J306">
        <f t="shared" si="32"/>
        <v>5893.3028642666886</v>
      </c>
      <c r="K306">
        <f t="shared" si="33"/>
        <v>796.30286426668863</v>
      </c>
      <c r="L306">
        <f t="shared" si="34"/>
        <v>796.30286426668863</v>
      </c>
      <c r="M306" s="8">
        <f t="shared" si="35"/>
        <v>0.15622971635603072</v>
      </c>
      <c r="N306">
        <v>2653</v>
      </c>
      <c r="O306">
        <f t="shared" si="36"/>
        <v>14333.451556800395</v>
      </c>
      <c r="P306">
        <f t="shared" si="37"/>
        <v>47754</v>
      </c>
      <c r="Q306">
        <f t="shared" si="38"/>
        <v>796.30286426668863</v>
      </c>
      <c r="R306">
        <f t="shared" si="39"/>
        <v>634098.25163933239</v>
      </c>
    </row>
    <row r="307" spans="1:18" x14ac:dyDescent="0.35">
      <c r="A307" s="1">
        <v>41221</v>
      </c>
      <c r="B307">
        <v>5462</v>
      </c>
      <c r="C307">
        <v>5097</v>
      </c>
      <c r="D307">
        <v>0</v>
      </c>
      <c r="E307">
        <v>1</v>
      </c>
      <c r="F307">
        <v>0</v>
      </c>
      <c r="G307">
        <v>5035.333333333333</v>
      </c>
      <c r="H307">
        <v>6383</v>
      </c>
      <c r="I307">
        <v>0</v>
      </c>
      <c r="J307">
        <f t="shared" si="32"/>
        <v>6055.7915328835643</v>
      </c>
      <c r="K307">
        <f t="shared" si="33"/>
        <v>593.79153288356429</v>
      </c>
      <c r="L307">
        <f t="shared" si="34"/>
        <v>593.79153288356429</v>
      </c>
      <c r="M307" s="8">
        <f t="shared" si="35"/>
        <v>0.10871320631335853</v>
      </c>
      <c r="N307">
        <v>1188</v>
      </c>
      <c r="O307">
        <f t="shared" si="36"/>
        <v>10688.247591904157</v>
      </c>
      <c r="P307">
        <f t="shared" si="37"/>
        <v>21384</v>
      </c>
      <c r="Q307">
        <f t="shared" si="38"/>
        <v>593.79153288356429</v>
      </c>
      <c r="R307">
        <f t="shared" si="39"/>
        <v>352588.38452421303</v>
      </c>
    </row>
    <row r="308" spans="1:18" x14ac:dyDescent="0.35">
      <c r="A308" s="1">
        <v>41222</v>
      </c>
      <c r="B308">
        <v>6114</v>
      </c>
      <c r="C308">
        <v>5462</v>
      </c>
      <c r="D308">
        <v>0</v>
      </c>
      <c r="E308">
        <v>0</v>
      </c>
      <c r="F308">
        <v>1</v>
      </c>
      <c r="G308">
        <v>5214.333333333333</v>
      </c>
      <c r="H308">
        <v>6562</v>
      </c>
      <c r="I308">
        <v>0</v>
      </c>
      <c r="J308">
        <f t="shared" si="32"/>
        <v>6215.1594534877622</v>
      </c>
      <c r="K308">
        <f t="shared" si="33"/>
        <v>101.15945348776222</v>
      </c>
      <c r="L308">
        <f t="shared" si="34"/>
        <v>101.15945348776222</v>
      </c>
      <c r="M308" s="8">
        <f t="shared" si="35"/>
        <v>1.6545543586483843E-2</v>
      </c>
      <c r="N308">
        <v>578</v>
      </c>
      <c r="O308">
        <f t="shared" si="36"/>
        <v>1820.87016277972</v>
      </c>
      <c r="P308">
        <f t="shared" si="37"/>
        <v>10404</v>
      </c>
      <c r="Q308">
        <f t="shared" si="38"/>
        <v>101.15945348776222</v>
      </c>
      <c r="R308">
        <f t="shared" si="39"/>
        <v>10233.235029942729</v>
      </c>
    </row>
    <row r="309" spans="1:18" x14ac:dyDescent="0.35">
      <c r="A309" s="1">
        <v>41223</v>
      </c>
      <c r="B309">
        <v>6373</v>
      </c>
      <c r="C309">
        <v>6114</v>
      </c>
      <c r="D309">
        <v>1</v>
      </c>
      <c r="E309">
        <v>0</v>
      </c>
      <c r="F309">
        <v>0</v>
      </c>
      <c r="G309">
        <v>5557.666666666667</v>
      </c>
      <c r="H309">
        <v>7628</v>
      </c>
      <c r="I309">
        <v>0</v>
      </c>
      <c r="J309">
        <f t="shared" si="32"/>
        <v>6901.7485253347304</v>
      </c>
      <c r="K309">
        <f t="shared" si="33"/>
        <v>528.7485253347304</v>
      </c>
      <c r="L309">
        <f t="shared" si="34"/>
        <v>528.7485253347304</v>
      </c>
      <c r="M309" s="8">
        <f t="shared" si="35"/>
        <v>8.2966974005135793E-2</v>
      </c>
      <c r="N309">
        <v>1160</v>
      </c>
      <c r="O309">
        <f t="shared" si="36"/>
        <v>9517.4734560251472</v>
      </c>
      <c r="P309">
        <f t="shared" si="37"/>
        <v>20880</v>
      </c>
      <c r="Q309">
        <f t="shared" si="38"/>
        <v>528.7485253347304</v>
      </c>
      <c r="R309">
        <f t="shared" si="39"/>
        <v>279575.00304365205</v>
      </c>
    </row>
    <row r="310" spans="1:18" x14ac:dyDescent="0.35">
      <c r="A310" s="1">
        <v>41224</v>
      </c>
      <c r="B310">
        <v>6479</v>
      </c>
      <c r="C310">
        <v>6373</v>
      </c>
      <c r="D310">
        <v>1</v>
      </c>
      <c r="E310">
        <v>0</v>
      </c>
      <c r="F310">
        <v>0</v>
      </c>
      <c r="G310">
        <v>5983</v>
      </c>
      <c r="H310">
        <v>7951</v>
      </c>
      <c r="I310">
        <v>0</v>
      </c>
      <c r="J310">
        <f t="shared" si="32"/>
        <v>7274.4249108904341</v>
      </c>
      <c r="K310">
        <f t="shared" si="33"/>
        <v>795.42491089043415</v>
      </c>
      <c r="L310">
        <f t="shared" si="34"/>
        <v>795.42491089043415</v>
      </c>
      <c r="M310" s="8">
        <f t="shared" si="35"/>
        <v>0.12276970379540579</v>
      </c>
      <c r="N310">
        <v>1046</v>
      </c>
      <c r="O310">
        <f t="shared" si="36"/>
        <v>14317.648396027815</v>
      </c>
      <c r="P310">
        <f t="shared" si="37"/>
        <v>18828</v>
      </c>
      <c r="Q310">
        <f t="shared" si="38"/>
        <v>795.42491089043415</v>
      </c>
      <c r="R310">
        <f t="shared" si="39"/>
        <v>632700.78886505507</v>
      </c>
    </row>
    <row r="311" spans="1:18" x14ac:dyDescent="0.35">
      <c r="A311" s="1">
        <v>41225</v>
      </c>
      <c r="B311">
        <v>4343</v>
      </c>
      <c r="C311">
        <v>6479</v>
      </c>
      <c r="D311">
        <v>0</v>
      </c>
      <c r="E311">
        <v>0</v>
      </c>
      <c r="F311">
        <v>0</v>
      </c>
      <c r="G311">
        <v>6322</v>
      </c>
      <c r="H311">
        <v>4925</v>
      </c>
      <c r="I311">
        <v>0</v>
      </c>
      <c r="J311">
        <f t="shared" si="32"/>
        <v>5731.1475807117031</v>
      </c>
      <c r="K311">
        <f t="shared" si="33"/>
        <v>1388.1475807117031</v>
      </c>
      <c r="L311">
        <f t="shared" si="34"/>
        <v>1388.1475807117031</v>
      </c>
      <c r="M311" s="8">
        <f t="shared" si="35"/>
        <v>0.31962873145560744</v>
      </c>
      <c r="N311">
        <v>1677</v>
      </c>
      <c r="O311">
        <f t="shared" si="36"/>
        <v>24986.656452810654</v>
      </c>
      <c r="P311">
        <f t="shared" si="37"/>
        <v>30186</v>
      </c>
      <c r="Q311">
        <f t="shared" si="38"/>
        <v>1388.1475807117031</v>
      </c>
      <c r="R311">
        <f t="shared" si="39"/>
        <v>1926953.7058357543</v>
      </c>
    </row>
    <row r="312" spans="1:18" x14ac:dyDescent="0.35">
      <c r="A312" s="1">
        <v>41226</v>
      </c>
      <c r="B312">
        <v>5596</v>
      </c>
      <c r="C312">
        <v>4343</v>
      </c>
      <c r="D312">
        <v>0</v>
      </c>
      <c r="E312">
        <v>0</v>
      </c>
      <c r="F312">
        <v>0</v>
      </c>
      <c r="G312">
        <v>5731.666666666667</v>
      </c>
      <c r="H312">
        <v>5084</v>
      </c>
      <c r="I312">
        <v>0</v>
      </c>
      <c r="J312">
        <f t="shared" si="32"/>
        <v>5378.4680904156476</v>
      </c>
      <c r="K312">
        <f t="shared" si="33"/>
        <v>-217.53190958435243</v>
      </c>
      <c r="L312">
        <f t="shared" si="34"/>
        <v>217.53190958435243</v>
      </c>
      <c r="M312" s="8">
        <f t="shared" si="35"/>
        <v>3.8872750104423238E-2</v>
      </c>
      <c r="N312">
        <v>1166</v>
      </c>
      <c r="O312">
        <f t="shared" si="36"/>
        <v>15662.297490073375</v>
      </c>
      <c r="P312">
        <f t="shared" si="37"/>
        <v>20988</v>
      </c>
      <c r="Q312">
        <f t="shared" si="38"/>
        <v>-435.06381916870487</v>
      </c>
      <c r="R312">
        <f t="shared" si="39"/>
        <v>189280.52674965953</v>
      </c>
    </row>
    <row r="313" spans="1:18" x14ac:dyDescent="0.35">
      <c r="A313" s="1">
        <v>41227</v>
      </c>
      <c r="B313">
        <v>4999</v>
      </c>
      <c r="C313">
        <v>5596</v>
      </c>
      <c r="D313">
        <v>0</v>
      </c>
      <c r="E313">
        <v>0</v>
      </c>
      <c r="F313">
        <v>0</v>
      </c>
      <c r="G313">
        <v>5472.666666666667</v>
      </c>
      <c r="H313">
        <v>5097</v>
      </c>
      <c r="I313">
        <v>0</v>
      </c>
      <c r="J313">
        <f t="shared" si="32"/>
        <v>5208.3543853089304</v>
      </c>
      <c r="K313">
        <f t="shared" si="33"/>
        <v>209.35438530893043</v>
      </c>
      <c r="L313">
        <f t="shared" si="34"/>
        <v>209.35438530893043</v>
      </c>
      <c r="M313" s="8">
        <f t="shared" si="35"/>
        <v>4.1879252912368561E-2</v>
      </c>
      <c r="N313">
        <v>1322</v>
      </c>
      <c r="O313">
        <f t="shared" si="36"/>
        <v>3768.3789355607478</v>
      </c>
      <c r="P313">
        <f t="shared" si="37"/>
        <v>23796</v>
      </c>
      <c r="Q313">
        <f t="shared" si="38"/>
        <v>209.35438530893043</v>
      </c>
      <c r="R313">
        <f t="shared" si="39"/>
        <v>43829.258648080104</v>
      </c>
    </row>
    <row r="314" spans="1:18" x14ac:dyDescent="0.35">
      <c r="A314" s="1">
        <v>41228</v>
      </c>
      <c r="B314">
        <v>5279</v>
      </c>
      <c r="C314">
        <v>4999</v>
      </c>
      <c r="D314">
        <v>0</v>
      </c>
      <c r="E314">
        <v>1</v>
      </c>
      <c r="F314">
        <v>0</v>
      </c>
      <c r="G314">
        <v>4979.333333333333</v>
      </c>
      <c r="H314">
        <v>5462</v>
      </c>
      <c r="I314">
        <v>0</v>
      </c>
      <c r="J314">
        <f t="shared" si="32"/>
        <v>5768.6713592561136</v>
      </c>
      <c r="K314">
        <f t="shared" si="33"/>
        <v>489.67135925611365</v>
      </c>
      <c r="L314">
        <f t="shared" si="34"/>
        <v>489.67135925611365</v>
      </c>
      <c r="M314" s="8">
        <f t="shared" si="35"/>
        <v>9.2758355608280663E-2</v>
      </c>
      <c r="N314">
        <v>1503</v>
      </c>
      <c r="O314">
        <f t="shared" si="36"/>
        <v>8814.0844666100456</v>
      </c>
      <c r="P314">
        <f t="shared" si="37"/>
        <v>27054</v>
      </c>
      <c r="Q314">
        <f t="shared" si="38"/>
        <v>489.67135925611365</v>
      </c>
      <c r="R314">
        <f t="shared" si="39"/>
        <v>239778.04007572992</v>
      </c>
    </row>
    <row r="315" spans="1:18" x14ac:dyDescent="0.35">
      <c r="A315" s="1">
        <v>41229</v>
      </c>
      <c r="B315">
        <v>5432</v>
      </c>
      <c r="C315">
        <v>5279</v>
      </c>
      <c r="D315">
        <v>0</v>
      </c>
      <c r="E315">
        <v>0</v>
      </c>
      <c r="F315">
        <v>1</v>
      </c>
      <c r="G315">
        <v>5291.333333333333</v>
      </c>
      <c r="H315">
        <v>6114</v>
      </c>
      <c r="I315">
        <v>0</v>
      </c>
      <c r="J315">
        <f t="shared" si="32"/>
        <v>6145.3798581663477</v>
      </c>
      <c r="K315">
        <f t="shared" si="33"/>
        <v>713.37985816634773</v>
      </c>
      <c r="L315">
        <f t="shared" si="34"/>
        <v>713.37985816634773</v>
      </c>
      <c r="M315" s="8">
        <f t="shared" si="35"/>
        <v>0.13132913441943073</v>
      </c>
      <c r="N315">
        <v>1383</v>
      </c>
      <c r="O315">
        <f t="shared" si="36"/>
        <v>12840.837446994259</v>
      </c>
      <c r="P315">
        <f t="shared" si="37"/>
        <v>24894</v>
      </c>
      <c r="Q315">
        <f t="shared" si="38"/>
        <v>713.37985816634773</v>
      </c>
      <c r="R315">
        <f t="shared" si="39"/>
        <v>508910.8220374384</v>
      </c>
    </row>
    <row r="316" spans="1:18" x14ac:dyDescent="0.35">
      <c r="A316" s="1">
        <v>41230</v>
      </c>
      <c r="B316">
        <v>6584</v>
      </c>
      <c r="C316">
        <v>5432</v>
      </c>
      <c r="D316">
        <v>1</v>
      </c>
      <c r="E316">
        <v>0</v>
      </c>
      <c r="F316">
        <v>0</v>
      </c>
      <c r="G316">
        <v>5236.666666666667</v>
      </c>
      <c r="H316">
        <v>6373</v>
      </c>
      <c r="I316">
        <v>0</v>
      </c>
      <c r="J316">
        <f t="shared" si="32"/>
        <v>6346.4603994425815</v>
      </c>
      <c r="K316">
        <f t="shared" si="33"/>
        <v>-237.53960055741845</v>
      </c>
      <c r="L316">
        <f t="shared" si="34"/>
        <v>237.53960055741845</v>
      </c>
      <c r="M316" s="8">
        <f t="shared" si="35"/>
        <v>3.6078311141770722E-2</v>
      </c>
      <c r="N316">
        <v>1212</v>
      </c>
      <c r="O316">
        <f t="shared" si="36"/>
        <v>17102.851240134129</v>
      </c>
      <c r="P316">
        <f t="shared" si="37"/>
        <v>21816</v>
      </c>
      <c r="Q316">
        <f t="shared" si="38"/>
        <v>-475.07920111483691</v>
      </c>
      <c r="R316">
        <f t="shared" si="39"/>
        <v>225700.24733191164</v>
      </c>
    </row>
    <row r="317" spans="1:18" x14ac:dyDescent="0.35">
      <c r="A317" s="1">
        <v>41231</v>
      </c>
      <c r="B317">
        <v>6661</v>
      </c>
      <c r="C317">
        <v>6584</v>
      </c>
      <c r="D317">
        <v>1</v>
      </c>
      <c r="E317">
        <v>0</v>
      </c>
      <c r="F317">
        <v>0</v>
      </c>
      <c r="G317">
        <v>5765</v>
      </c>
      <c r="H317">
        <v>6479</v>
      </c>
      <c r="I317">
        <v>0</v>
      </c>
      <c r="J317">
        <f t="shared" si="32"/>
        <v>6729.3854066055228</v>
      </c>
      <c r="K317">
        <f t="shared" si="33"/>
        <v>68.385406605522803</v>
      </c>
      <c r="L317">
        <f t="shared" si="34"/>
        <v>68.385406605522803</v>
      </c>
      <c r="M317" s="8">
        <f t="shared" si="35"/>
        <v>1.0266537547744002E-2</v>
      </c>
      <c r="N317">
        <v>1206</v>
      </c>
      <c r="O317">
        <f t="shared" si="36"/>
        <v>1230.9373188994105</v>
      </c>
      <c r="P317">
        <f t="shared" si="37"/>
        <v>21708</v>
      </c>
      <c r="Q317">
        <f t="shared" si="38"/>
        <v>68.385406605522803</v>
      </c>
      <c r="R317">
        <f t="shared" si="39"/>
        <v>4676.5638366026815</v>
      </c>
    </row>
    <row r="318" spans="1:18" x14ac:dyDescent="0.35">
      <c r="A318" s="1">
        <v>41232</v>
      </c>
      <c r="B318">
        <v>4297</v>
      </c>
      <c r="C318">
        <v>6661</v>
      </c>
      <c r="D318">
        <v>0</v>
      </c>
      <c r="E318">
        <v>0</v>
      </c>
      <c r="F318">
        <v>0</v>
      </c>
      <c r="G318">
        <v>6225.666666666667</v>
      </c>
      <c r="H318">
        <v>4343</v>
      </c>
      <c r="I318">
        <v>0</v>
      </c>
      <c r="J318">
        <f t="shared" si="32"/>
        <v>5508.851387430951</v>
      </c>
      <c r="K318">
        <f t="shared" si="33"/>
        <v>1211.851387430951</v>
      </c>
      <c r="L318">
        <f t="shared" si="34"/>
        <v>1211.851387430951</v>
      </c>
      <c r="M318" s="8">
        <f t="shared" si="35"/>
        <v>0.28202266405188525</v>
      </c>
      <c r="N318">
        <v>1480</v>
      </c>
      <c r="O318">
        <f t="shared" si="36"/>
        <v>21813.324973757117</v>
      </c>
      <c r="P318">
        <f t="shared" si="37"/>
        <v>26640</v>
      </c>
      <c r="Q318">
        <f t="shared" si="38"/>
        <v>1211.851387430951</v>
      </c>
      <c r="R318">
        <f t="shared" si="39"/>
        <v>1468583.785218321</v>
      </c>
    </row>
    <row r="319" spans="1:18" x14ac:dyDescent="0.35">
      <c r="A319" s="1">
        <v>41233</v>
      </c>
      <c r="B319">
        <v>5112</v>
      </c>
      <c r="C319">
        <v>4297</v>
      </c>
      <c r="D319">
        <v>0</v>
      </c>
      <c r="E319">
        <v>0</v>
      </c>
      <c r="F319">
        <v>0</v>
      </c>
      <c r="G319">
        <v>5847.333333333333</v>
      </c>
      <c r="H319">
        <v>5596</v>
      </c>
      <c r="I319">
        <v>0</v>
      </c>
      <c r="J319">
        <f t="shared" si="32"/>
        <v>5594.7566206237143</v>
      </c>
      <c r="K319">
        <f t="shared" si="33"/>
        <v>482.7566206237143</v>
      </c>
      <c r="L319">
        <f t="shared" si="34"/>
        <v>482.7566206237143</v>
      </c>
      <c r="M319" s="8">
        <f t="shared" si="35"/>
        <v>9.4435958650961327E-2</v>
      </c>
      <c r="N319">
        <v>1683</v>
      </c>
      <c r="O319">
        <f t="shared" si="36"/>
        <v>8689.6191712268574</v>
      </c>
      <c r="P319">
        <f t="shared" si="37"/>
        <v>30294</v>
      </c>
      <c r="Q319">
        <f t="shared" si="38"/>
        <v>482.7566206237143</v>
      </c>
      <c r="R319">
        <f t="shared" si="39"/>
        <v>233053.9547560288</v>
      </c>
    </row>
    <row r="320" spans="1:18" x14ac:dyDescent="0.35">
      <c r="A320" s="1">
        <v>41234</v>
      </c>
      <c r="B320">
        <v>4905</v>
      </c>
      <c r="C320">
        <v>5112</v>
      </c>
      <c r="D320">
        <v>0</v>
      </c>
      <c r="E320">
        <v>0</v>
      </c>
      <c r="F320">
        <v>0</v>
      </c>
      <c r="G320">
        <v>5356.666666666667</v>
      </c>
      <c r="H320">
        <v>4999</v>
      </c>
      <c r="I320">
        <v>0</v>
      </c>
      <c r="J320">
        <f t="shared" si="32"/>
        <v>5104.0301565017908</v>
      </c>
      <c r="K320">
        <f t="shared" si="33"/>
        <v>199.03015650179077</v>
      </c>
      <c r="L320">
        <f t="shared" si="34"/>
        <v>199.03015650179077</v>
      </c>
      <c r="M320" s="8">
        <f t="shared" si="35"/>
        <v>4.057699418996754E-2</v>
      </c>
      <c r="N320">
        <v>1760</v>
      </c>
      <c r="O320">
        <f t="shared" si="36"/>
        <v>3582.5428170322339</v>
      </c>
      <c r="P320">
        <f t="shared" si="37"/>
        <v>31680</v>
      </c>
      <c r="Q320">
        <f t="shared" si="38"/>
        <v>199.03015650179077</v>
      </c>
      <c r="R320">
        <f t="shared" si="39"/>
        <v>39613.003197127327</v>
      </c>
    </row>
    <row r="321" spans="1:18" x14ac:dyDescent="0.35">
      <c r="A321" s="1">
        <v>41235</v>
      </c>
      <c r="B321">
        <v>5279</v>
      </c>
      <c r="C321">
        <v>4905</v>
      </c>
      <c r="D321">
        <v>0</v>
      </c>
      <c r="E321">
        <v>1</v>
      </c>
      <c r="F321">
        <v>0</v>
      </c>
      <c r="G321">
        <v>4771.333333333333</v>
      </c>
      <c r="H321">
        <v>5279</v>
      </c>
      <c r="I321">
        <v>0</v>
      </c>
      <c r="J321">
        <f t="shared" si="32"/>
        <v>5579.6355756801959</v>
      </c>
      <c r="K321">
        <f t="shared" si="33"/>
        <v>300.63557568019587</v>
      </c>
      <c r="L321">
        <f t="shared" si="34"/>
        <v>300.63557568019587</v>
      </c>
      <c r="M321" s="8">
        <f t="shared" si="35"/>
        <v>5.6949341860237902E-2</v>
      </c>
      <c r="N321">
        <v>921</v>
      </c>
      <c r="O321">
        <f t="shared" si="36"/>
        <v>5411.4403622435257</v>
      </c>
      <c r="P321">
        <f t="shared" si="37"/>
        <v>16578</v>
      </c>
      <c r="Q321">
        <f t="shared" si="38"/>
        <v>300.63557568019587</v>
      </c>
      <c r="R321">
        <f t="shared" si="39"/>
        <v>90381.749364562784</v>
      </c>
    </row>
    <row r="322" spans="1:18" x14ac:dyDescent="0.35">
      <c r="A322" s="1">
        <v>41236</v>
      </c>
      <c r="B322">
        <v>4632</v>
      </c>
      <c r="C322">
        <v>5279</v>
      </c>
      <c r="D322">
        <v>0</v>
      </c>
      <c r="E322">
        <v>0</v>
      </c>
      <c r="F322">
        <v>1</v>
      </c>
      <c r="G322">
        <v>5098.666666666667</v>
      </c>
      <c r="H322">
        <v>5432</v>
      </c>
      <c r="I322">
        <v>0</v>
      </c>
      <c r="J322">
        <f t="shared" si="32"/>
        <v>5831.4022204296416</v>
      </c>
      <c r="K322">
        <f t="shared" si="33"/>
        <v>1199.4022204296416</v>
      </c>
      <c r="L322">
        <f t="shared" si="34"/>
        <v>1199.4022204296416</v>
      </c>
      <c r="M322" s="8">
        <f t="shared" si="35"/>
        <v>0.25893830320156336</v>
      </c>
      <c r="N322">
        <v>716</v>
      </c>
      <c r="O322">
        <f t="shared" si="36"/>
        <v>21589.239967733549</v>
      </c>
      <c r="P322">
        <f t="shared" si="37"/>
        <v>12888</v>
      </c>
      <c r="Q322">
        <f t="shared" si="38"/>
        <v>1199.4022204296416</v>
      </c>
      <c r="R322">
        <f t="shared" si="39"/>
        <v>1438565.6863715546</v>
      </c>
    </row>
    <row r="323" spans="1:18" x14ac:dyDescent="0.35">
      <c r="A323" s="1">
        <v>41237</v>
      </c>
      <c r="B323">
        <v>4628.5</v>
      </c>
      <c r="C323">
        <v>4632</v>
      </c>
      <c r="D323">
        <v>1</v>
      </c>
      <c r="E323">
        <v>0</v>
      </c>
      <c r="F323">
        <v>0</v>
      </c>
      <c r="G323">
        <v>4938.666666666667</v>
      </c>
      <c r="H323">
        <v>6584</v>
      </c>
      <c r="I323">
        <v>0</v>
      </c>
      <c r="J323">
        <f t="shared" ref="J323:J360" si="40">$W$2+SUMPRODUCT(D323:I323,$X$2:$AC$2)</f>
        <v>6203.8556775219386</v>
      </c>
      <c r="K323">
        <f t="shared" ref="K323:K360" si="41">J323-B323</f>
        <v>1575.3556775219386</v>
      </c>
      <c r="L323">
        <f t="shared" ref="L323:L360" si="42">ABS(K323)</f>
        <v>1575.3556775219386</v>
      </c>
      <c r="M323" s="8">
        <f t="shared" ref="M323:M360" si="43">L323/B323</f>
        <v>0.34035987415403229</v>
      </c>
      <c r="N323">
        <v>1149</v>
      </c>
      <c r="O323">
        <f t="shared" ref="O323:O360" si="44">IF(K323&lt;0,K323*-72,K323*18)</f>
        <v>28356.402195394894</v>
      </c>
      <c r="P323">
        <f t="shared" ref="P323:P360" si="45">N323*18</f>
        <v>20682</v>
      </c>
      <c r="Q323">
        <f t="shared" ref="Q323:Q360" si="46">IF(K323&lt;0,K323*2,K323)</f>
        <v>1575.3556775219386</v>
      </c>
      <c r="R323">
        <f t="shared" ref="R323:R360" si="47">Q323^2</f>
        <v>2481745.5107006063</v>
      </c>
    </row>
    <row r="324" spans="1:18" x14ac:dyDescent="0.35">
      <c r="A324" s="1">
        <v>41238</v>
      </c>
      <c r="B324">
        <v>4628.5</v>
      </c>
      <c r="C324">
        <v>4628.5</v>
      </c>
      <c r="D324">
        <v>1</v>
      </c>
      <c r="E324">
        <v>0</v>
      </c>
      <c r="F324">
        <v>0</v>
      </c>
      <c r="G324">
        <v>4846.5</v>
      </c>
      <c r="H324">
        <v>6661</v>
      </c>
      <c r="I324">
        <v>0</v>
      </c>
      <c r="J324">
        <f t="shared" si="40"/>
        <v>6162.9319504305631</v>
      </c>
      <c r="K324">
        <f t="shared" si="41"/>
        <v>1534.4319504305631</v>
      </c>
      <c r="L324">
        <f t="shared" si="42"/>
        <v>1534.4319504305631</v>
      </c>
      <c r="M324" s="8">
        <f t="shared" si="43"/>
        <v>0.33151819173178421</v>
      </c>
      <c r="N324">
        <v>0</v>
      </c>
      <c r="O324">
        <f t="shared" si="44"/>
        <v>27619.775107750138</v>
      </c>
      <c r="P324">
        <f t="shared" si="45"/>
        <v>0</v>
      </c>
      <c r="Q324">
        <f t="shared" si="46"/>
        <v>1534.4319504305631</v>
      </c>
      <c r="R324">
        <f t="shared" si="47"/>
        <v>2354481.4105021423</v>
      </c>
    </row>
    <row r="325" spans="1:18" x14ac:dyDescent="0.35">
      <c r="A325" s="1">
        <v>41239</v>
      </c>
      <c r="B325">
        <v>4480</v>
      </c>
      <c r="C325">
        <v>4628.5</v>
      </c>
      <c r="D325">
        <v>0</v>
      </c>
      <c r="E325">
        <v>0</v>
      </c>
      <c r="F325">
        <v>0</v>
      </c>
      <c r="G325">
        <v>4629.666666666667</v>
      </c>
      <c r="H325">
        <v>4297</v>
      </c>
      <c r="I325">
        <v>0</v>
      </c>
      <c r="J325">
        <f t="shared" si="40"/>
        <v>4426.4097504216261</v>
      </c>
      <c r="K325">
        <f t="shared" si="41"/>
        <v>-53.590249578373914</v>
      </c>
      <c r="L325">
        <f t="shared" si="42"/>
        <v>53.590249578373914</v>
      </c>
      <c r="M325" s="8">
        <f t="shared" si="43"/>
        <v>1.1962109280887034E-2</v>
      </c>
      <c r="N325">
        <v>1541</v>
      </c>
      <c r="O325">
        <f t="shared" si="44"/>
        <v>3858.4979696429218</v>
      </c>
      <c r="P325">
        <f t="shared" si="45"/>
        <v>27738</v>
      </c>
      <c r="Q325">
        <f t="shared" si="46"/>
        <v>-107.18049915674783</v>
      </c>
      <c r="R325">
        <f t="shared" si="47"/>
        <v>11487.659399489621</v>
      </c>
    </row>
    <row r="326" spans="1:18" x14ac:dyDescent="0.35">
      <c r="A326" s="1">
        <v>41240</v>
      </c>
      <c r="B326">
        <v>4565</v>
      </c>
      <c r="C326">
        <v>4480</v>
      </c>
      <c r="D326">
        <v>0</v>
      </c>
      <c r="E326">
        <v>0</v>
      </c>
      <c r="F326">
        <v>0</v>
      </c>
      <c r="G326">
        <v>4579</v>
      </c>
      <c r="H326">
        <v>5112</v>
      </c>
      <c r="I326">
        <v>0</v>
      </c>
      <c r="J326">
        <f t="shared" si="40"/>
        <v>4613.2949871081901</v>
      </c>
      <c r="K326">
        <f t="shared" si="41"/>
        <v>48.294987108190071</v>
      </c>
      <c r="L326">
        <f t="shared" si="42"/>
        <v>48.294987108190071</v>
      </c>
      <c r="M326" s="8">
        <f t="shared" si="43"/>
        <v>1.0579405719209217E-2</v>
      </c>
      <c r="N326">
        <v>1815</v>
      </c>
      <c r="O326">
        <f t="shared" si="44"/>
        <v>869.30976794742128</v>
      </c>
      <c r="P326">
        <f t="shared" si="45"/>
        <v>32670</v>
      </c>
      <c r="Q326">
        <f t="shared" si="46"/>
        <v>48.294987108190071</v>
      </c>
      <c r="R326">
        <f t="shared" si="47"/>
        <v>2332.4057797802452</v>
      </c>
    </row>
    <row r="327" spans="1:18" x14ac:dyDescent="0.35">
      <c r="A327" s="1">
        <v>41241</v>
      </c>
      <c r="B327">
        <v>4465</v>
      </c>
      <c r="C327">
        <v>4565</v>
      </c>
      <c r="D327">
        <v>0</v>
      </c>
      <c r="E327">
        <v>0</v>
      </c>
      <c r="F327">
        <v>0</v>
      </c>
      <c r="G327">
        <v>4557.833333333333</v>
      </c>
      <c r="H327">
        <v>4905</v>
      </c>
      <c r="I327">
        <v>1</v>
      </c>
      <c r="J327">
        <f t="shared" si="40"/>
        <v>4816.9012921674112</v>
      </c>
      <c r="K327">
        <f t="shared" si="41"/>
        <v>351.90129216741116</v>
      </c>
      <c r="L327">
        <f t="shared" si="42"/>
        <v>351.90129216741116</v>
      </c>
      <c r="M327" s="8">
        <f t="shared" si="43"/>
        <v>7.8813279320808768E-2</v>
      </c>
      <c r="N327">
        <v>1875</v>
      </c>
      <c r="O327">
        <f t="shared" si="44"/>
        <v>6334.2232590134008</v>
      </c>
      <c r="P327">
        <f t="shared" si="45"/>
        <v>33750</v>
      </c>
      <c r="Q327">
        <f t="shared" si="46"/>
        <v>351.90129216741116</v>
      </c>
      <c r="R327">
        <f t="shared" si="47"/>
        <v>123834.51942909366</v>
      </c>
    </row>
    <row r="328" spans="1:18" x14ac:dyDescent="0.35">
      <c r="A328" s="1">
        <v>41242</v>
      </c>
      <c r="B328">
        <v>4849</v>
      </c>
      <c r="C328">
        <v>4465</v>
      </c>
      <c r="D328">
        <v>0</v>
      </c>
      <c r="E328">
        <v>1</v>
      </c>
      <c r="F328">
        <v>0</v>
      </c>
      <c r="G328">
        <v>4503.333333333333</v>
      </c>
      <c r="H328">
        <v>5279</v>
      </c>
      <c r="I328">
        <v>1</v>
      </c>
      <c r="J328">
        <f t="shared" si="40"/>
        <v>5673.8559271202621</v>
      </c>
      <c r="K328">
        <f t="shared" si="41"/>
        <v>824.85592712026209</v>
      </c>
      <c r="L328">
        <f t="shared" si="42"/>
        <v>824.85592712026209</v>
      </c>
      <c r="M328" s="8">
        <f t="shared" si="43"/>
        <v>0.17010846094457868</v>
      </c>
      <c r="N328">
        <v>1360</v>
      </c>
      <c r="O328">
        <f t="shared" si="44"/>
        <v>14847.406688164718</v>
      </c>
      <c r="P328">
        <f t="shared" si="45"/>
        <v>24480</v>
      </c>
      <c r="Q328">
        <f t="shared" si="46"/>
        <v>824.85592712026209</v>
      </c>
      <c r="R328">
        <f t="shared" si="47"/>
        <v>680387.30050542718</v>
      </c>
    </row>
    <row r="329" spans="1:18" x14ac:dyDescent="0.35">
      <c r="A329" s="1">
        <v>41243</v>
      </c>
      <c r="B329">
        <v>6084</v>
      </c>
      <c r="C329">
        <v>4849</v>
      </c>
      <c r="D329">
        <v>0</v>
      </c>
      <c r="E329">
        <v>0</v>
      </c>
      <c r="F329">
        <v>1</v>
      </c>
      <c r="G329">
        <v>4626.333333333333</v>
      </c>
      <c r="H329">
        <v>4632</v>
      </c>
      <c r="I329">
        <v>1</v>
      </c>
      <c r="J329">
        <f t="shared" si="40"/>
        <v>5571.847244923475</v>
      </c>
      <c r="K329">
        <f t="shared" si="41"/>
        <v>-512.15275507652495</v>
      </c>
      <c r="L329">
        <f t="shared" si="42"/>
        <v>512.15275507652495</v>
      </c>
      <c r="M329" s="8">
        <f t="shared" si="43"/>
        <v>8.4180268750250656E-2</v>
      </c>
      <c r="N329">
        <v>757</v>
      </c>
      <c r="O329">
        <f t="shared" si="44"/>
        <v>36874.998365509797</v>
      </c>
      <c r="P329">
        <f t="shared" si="45"/>
        <v>13626</v>
      </c>
      <c r="Q329">
        <f t="shared" si="46"/>
        <v>-1024.3055101530499</v>
      </c>
      <c r="R329">
        <f t="shared" si="47"/>
        <v>1049201.7781298999</v>
      </c>
    </row>
    <row r="330" spans="1:18" x14ac:dyDescent="0.35">
      <c r="A330" s="1">
        <v>41244</v>
      </c>
      <c r="B330">
        <v>6609</v>
      </c>
      <c r="C330">
        <v>6084</v>
      </c>
      <c r="D330">
        <v>1</v>
      </c>
      <c r="E330">
        <v>0</v>
      </c>
      <c r="F330">
        <v>0</v>
      </c>
      <c r="G330">
        <v>5132.666666666667</v>
      </c>
      <c r="H330">
        <v>4628.5</v>
      </c>
      <c r="I330">
        <v>0</v>
      </c>
      <c r="J330">
        <f t="shared" si="40"/>
        <v>5804.0043752741412</v>
      </c>
      <c r="K330">
        <f t="shared" si="41"/>
        <v>-804.99562472585876</v>
      </c>
      <c r="L330">
        <f t="shared" si="42"/>
        <v>804.99562472585876</v>
      </c>
      <c r="M330" s="8">
        <f t="shared" si="43"/>
        <v>0.12180293913237385</v>
      </c>
      <c r="N330">
        <v>800</v>
      </c>
      <c r="O330">
        <f t="shared" si="44"/>
        <v>57959.684980261831</v>
      </c>
      <c r="P330">
        <f t="shared" si="45"/>
        <v>14400</v>
      </c>
      <c r="Q330">
        <f t="shared" si="46"/>
        <v>-1609.9912494517175</v>
      </c>
      <c r="R330">
        <f t="shared" si="47"/>
        <v>2592071.8233111026</v>
      </c>
    </row>
    <row r="331" spans="1:18" x14ac:dyDescent="0.35">
      <c r="A331" s="1">
        <v>41245</v>
      </c>
      <c r="B331">
        <v>6482</v>
      </c>
      <c r="C331">
        <v>6609</v>
      </c>
      <c r="D331">
        <v>1</v>
      </c>
      <c r="E331">
        <v>0</v>
      </c>
      <c r="F331">
        <v>0</v>
      </c>
      <c r="G331">
        <v>5847.333333333333</v>
      </c>
      <c r="H331">
        <v>4628.5</v>
      </c>
      <c r="I331">
        <v>0</v>
      </c>
      <c r="J331">
        <f t="shared" si="40"/>
        <v>6283.1249369785555</v>
      </c>
      <c r="K331">
        <f t="shared" si="41"/>
        <v>-198.87506302144448</v>
      </c>
      <c r="L331">
        <f t="shared" si="42"/>
        <v>198.87506302144448</v>
      </c>
      <c r="M331" s="8">
        <f t="shared" si="43"/>
        <v>3.0681126661747066E-2</v>
      </c>
      <c r="N331">
        <v>1117</v>
      </c>
      <c r="O331">
        <f t="shared" si="44"/>
        <v>14319.004537544002</v>
      </c>
      <c r="P331">
        <f t="shared" si="45"/>
        <v>20106</v>
      </c>
      <c r="Q331">
        <f t="shared" si="46"/>
        <v>-397.75012604288895</v>
      </c>
      <c r="R331">
        <f t="shared" si="47"/>
        <v>158205.16276713405</v>
      </c>
    </row>
    <row r="332" spans="1:18" x14ac:dyDescent="0.35">
      <c r="A332" s="1">
        <v>41246</v>
      </c>
      <c r="B332">
        <v>4308</v>
      </c>
      <c r="C332">
        <v>6482</v>
      </c>
      <c r="D332">
        <v>0</v>
      </c>
      <c r="E332">
        <v>0</v>
      </c>
      <c r="F332">
        <v>0</v>
      </c>
      <c r="G332">
        <v>6391.666666666667</v>
      </c>
      <c r="H332">
        <v>4480</v>
      </c>
      <c r="I332">
        <v>0</v>
      </c>
      <c r="J332">
        <f t="shared" si="40"/>
        <v>5657.2645912111539</v>
      </c>
      <c r="K332">
        <f t="shared" si="41"/>
        <v>1349.2645912111539</v>
      </c>
      <c r="L332">
        <f t="shared" si="42"/>
        <v>1349.2645912111539</v>
      </c>
      <c r="M332" s="8">
        <f t="shared" si="43"/>
        <v>0.31319976583360115</v>
      </c>
      <c r="N332">
        <v>1852</v>
      </c>
      <c r="O332">
        <f t="shared" si="44"/>
        <v>24286.762641800771</v>
      </c>
      <c r="P332">
        <f t="shared" si="45"/>
        <v>33336</v>
      </c>
      <c r="Q332">
        <f t="shared" si="46"/>
        <v>1349.2645912111539</v>
      </c>
      <c r="R332">
        <f t="shared" si="47"/>
        <v>1820514.937096202</v>
      </c>
    </row>
    <row r="333" spans="1:18" x14ac:dyDescent="0.35">
      <c r="A333" s="1">
        <v>41247</v>
      </c>
      <c r="B333">
        <v>4580</v>
      </c>
      <c r="C333">
        <v>4308</v>
      </c>
      <c r="D333">
        <v>0</v>
      </c>
      <c r="E333">
        <v>0</v>
      </c>
      <c r="F333">
        <v>0</v>
      </c>
      <c r="G333">
        <v>5799.666666666667</v>
      </c>
      <c r="H333">
        <v>4565</v>
      </c>
      <c r="I333">
        <v>0</v>
      </c>
      <c r="J333">
        <f t="shared" si="40"/>
        <v>5283.4148621098475</v>
      </c>
      <c r="K333">
        <f t="shared" si="41"/>
        <v>703.41486210984749</v>
      </c>
      <c r="L333">
        <f t="shared" si="42"/>
        <v>703.41486210984749</v>
      </c>
      <c r="M333" s="8">
        <f t="shared" si="43"/>
        <v>0.15358403102835097</v>
      </c>
      <c r="N333">
        <v>1941</v>
      </c>
      <c r="O333">
        <f t="shared" si="44"/>
        <v>12661.467517977255</v>
      </c>
      <c r="P333">
        <f t="shared" si="45"/>
        <v>34938</v>
      </c>
      <c r="Q333">
        <f t="shared" si="46"/>
        <v>703.41486210984749</v>
      </c>
      <c r="R333">
        <f t="shared" si="47"/>
        <v>494792.46823701577</v>
      </c>
    </row>
    <row r="334" spans="1:18" x14ac:dyDescent="0.35">
      <c r="A334" s="1">
        <v>41248</v>
      </c>
      <c r="B334">
        <v>4827</v>
      </c>
      <c r="C334">
        <v>4580</v>
      </c>
      <c r="D334">
        <v>0</v>
      </c>
      <c r="E334">
        <v>0</v>
      </c>
      <c r="F334">
        <v>0</v>
      </c>
      <c r="G334">
        <v>5123.333333333333</v>
      </c>
      <c r="H334">
        <v>4465</v>
      </c>
      <c r="I334">
        <v>0</v>
      </c>
      <c r="J334">
        <f t="shared" si="40"/>
        <v>4802.8949020915425</v>
      </c>
      <c r="K334">
        <f t="shared" si="41"/>
        <v>-24.105097908457537</v>
      </c>
      <c r="L334">
        <f t="shared" si="42"/>
        <v>24.105097908457537</v>
      </c>
      <c r="M334" s="8">
        <f t="shared" si="43"/>
        <v>4.9938052431028664E-3</v>
      </c>
      <c r="N334">
        <v>1585</v>
      </c>
      <c r="O334">
        <f t="shared" si="44"/>
        <v>1735.5670494089427</v>
      </c>
      <c r="P334">
        <f t="shared" si="45"/>
        <v>28530</v>
      </c>
      <c r="Q334">
        <f t="shared" si="46"/>
        <v>-48.210195816915075</v>
      </c>
      <c r="R334">
        <f t="shared" si="47"/>
        <v>2324.2229807052959</v>
      </c>
    </row>
    <row r="335" spans="1:18" x14ac:dyDescent="0.35">
      <c r="A335" s="1">
        <v>41249</v>
      </c>
      <c r="B335">
        <v>5214</v>
      </c>
      <c r="C335">
        <v>4827</v>
      </c>
      <c r="D335">
        <v>0</v>
      </c>
      <c r="E335">
        <v>1</v>
      </c>
      <c r="F335">
        <v>0</v>
      </c>
      <c r="G335">
        <v>4571.666666666667</v>
      </c>
      <c r="H335">
        <v>4849</v>
      </c>
      <c r="I335">
        <v>0</v>
      </c>
      <c r="J335">
        <f t="shared" si="40"/>
        <v>5329.2532682365409</v>
      </c>
      <c r="K335">
        <f t="shared" si="41"/>
        <v>115.25326823654086</v>
      </c>
      <c r="L335">
        <f t="shared" si="42"/>
        <v>115.25326823654086</v>
      </c>
      <c r="M335" s="8">
        <f t="shared" si="43"/>
        <v>2.2104577720855556E-2</v>
      </c>
      <c r="N335">
        <v>1523</v>
      </c>
      <c r="O335">
        <f t="shared" si="44"/>
        <v>2074.5588282577355</v>
      </c>
      <c r="P335">
        <f t="shared" si="45"/>
        <v>27414</v>
      </c>
      <c r="Q335">
        <f t="shared" si="46"/>
        <v>115.25326823654086</v>
      </c>
      <c r="R335">
        <f t="shared" si="47"/>
        <v>13283.315839204039</v>
      </c>
    </row>
    <row r="336" spans="1:18" x14ac:dyDescent="0.35">
      <c r="A336" s="1">
        <v>41250</v>
      </c>
      <c r="B336">
        <v>5733</v>
      </c>
      <c r="C336">
        <v>5214</v>
      </c>
      <c r="D336">
        <v>0</v>
      </c>
      <c r="E336">
        <v>0</v>
      </c>
      <c r="F336">
        <v>1</v>
      </c>
      <c r="G336">
        <v>4873.666666666667</v>
      </c>
      <c r="H336">
        <v>6084</v>
      </c>
      <c r="I336">
        <v>0</v>
      </c>
      <c r="J336">
        <f t="shared" si="40"/>
        <v>5857.2418841971657</v>
      </c>
      <c r="K336">
        <f t="shared" si="41"/>
        <v>124.24188419716575</v>
      </c>
      <c r="L336">
        <f t="shared" si="42"/>
        <v>124.24188419716575</v>
      </c>
      <c r="M336" s="8">
        <f t="shared" si="43"/>
        <v>2.1671356043461668E-2</v>
      </c>
      <c r="N336">
        <v>1531</v>
      </c>
      <c r="O336">
        <f t="shared" si="44"/>
        <v>2236.3539155489834</v>
      </c>
      <c r="P336">
        <f t="shared" si="45"/>
        <v>27558</v>
      </c>
      <c r="Q336">
        <f t="shared" si="46"/>
        <v>124.24188419716575</v>
      </c>
      <c r="R336">
        <f t="shared" si="47"/>
        <v>15436.045788861944</v>
      </c>
    </row>
    <row r="337" spans="1:18" x14ac:dyDescent="0.35">
      <c r="A337" s="1">
        <v>41251</v>
      </c>
      <c r="B337">
        <v>6245</v>
      </c>
      <c r="C337">
        <v>5733</v>
      </c>
      <c r="D337">
        <v>1</v>
      </c>
      <c r="E337">
        <v>0</v>
      </c>
      <c r="F337">
        <v>0</v>
      </c>
      <c r="G337">
        <v>5258</v>
      </c>
      <c r="H337">
        <v>6609</v>
      </c>
      <c r="I337">
        <v>0</v>
      </c>
      <c r="J337">
        <f t="shared" si="40"/>
        <v>6424.7149553941754</v>
      </c>
      <c r="K337">
        <f t="shared" si="41"/>
        <v>179.71495539417538</v>
      </c>
      <c r="L337">
        <f t="shared" si="42"/>
        <v>179.71495539417538</v>
      </c>
      <c r="M337" s="8">
        <f t="shared" si="43"/>
        <v>2.8777414794903984E-2</v>
      </c>
      <c r="N337">
        <v>1202</v>
      </c>
      <c r="O337">
        <f t="shared" si="44"/>
        <v>3234.8691970951568</v>
      </c>
      <c r="P337">
        <f t="shared" si="45"/>
        <v>21636</v>
      </c>
      <c r="Q337">
        <f t="shared" si="46"/>
        <v>179.71495539417538</v>
      </c>
      <c r="R337">
        <f t="shared" si="47"/>
        <v>32297.465192330445</v>
      </c>
    </row>
    <row r="338" spans="1:18" x14ac:dyDescent="0.35">
      <c r="A338" s="1">
        <v>41252</v>
      </c>
      <c r="B338">
        <v>6423</v>
      </c>
      <c r="C338">
        <v>6245</v>
      </c>
      <c r="D338">
        <v>1</v>
      </c>
      <c r="E338">
        <v>0</v>
      </c>
      <c r="F338">
        <v>0</v>
      </c>
      <c r="G338">
        <v>5730.666666666667</v>
      </c>
      <c r="H338">
        <v>6482</v>
      </c>
      <c r="I338">
        <v>0</v>
      </c>
      <c r="J338">
        <f t="shared" si="40"/>
        <v>6707.1809091157256</v>
      </c>
      <c r="K338">
        <f t="shared" si="41"/>
        <v>284.18090911572563</v>
      </c>
      <c r="L338">
        <f t="shared" si="42"/>
        <v>284.18090911572563</v>
      </c>
      <c r="M338" s="8">
        <f t="shared" si="43"/>
        <v>4.4244264224774343E-2</v>
      </c>
      <c r="N338">
        <v>989</v>
      </c>
      <c r="O338">
        <f t="shared" si="44"/>
        <v>5115.2563640830613</v>
      </c>
      <c r="P338">
        <f t="shared" si="45"/>
        <v>17802</v>
      </c>
      <c r="Q338">
        <f t="shared" si="46"/>
        <v>284.18090911572563</v>
      </c>
      <c r="R338">
        <f t="shared" si="47"/>
        <v>80758.789105840304</v>
      </c>
    </row>
    <row r="339" spans="1:18" x14ac:dyDescent="0.35">
      <c r="A339" s="1">
        <v>41253</v>
      </c>
      <c r="B339">
        <v>4249</v>
      </c>
      <c r="C339">
        <v>6423</v>
      </c>
      <c r="D339">
        <v>0</v>
      </c>
      <c r="E339">
        <v>0</v>
      </c>
      <c r="F339">
        <v>0</v>
      </c>
      <c r="G339">
        <v>6133.666666666667</v>
      </c>
      <c r="H339">
        <v>4308</v>
      </c>
      <c r="I339">
        <v>0</v>
      </c>
      <c r="J339">
        <f t="shared" si="40"/>
        <v>5437.689080465575</v>
      </c>
      <c r="K339">
        <f t="shared" si="41"/>
        <v>1188.689080465575</v>
      </c>
      <c r="L339">
        <f t="shared" si="42"/>
        <v>1188.689080465575</v>
      </c>
      <c r="M339" s="8">
        <f t="shared" si="43"/>
        <v>0.27975737360921982</v>
      </c>
      <c r="N339">
        <v>1642</v>
      </c>
      <c r="O339">
        <f t="shared" si="44"/>
        <v>21396.403448380348</v>
      </c>
      <c r="P339">
        <f t="shared" si="45"/>
        <v>29556</v>
      </c>
      <c r="Q339">
        <f t="shared" si="46"/>
        <v>1188.689080465575</v>
      </c>
      <c r="R339">
        <f t="shared" si="47"/>
        <v>1412981.7300180942</v>
      </c>
    </row>
    <row r="340" spans="1:18" x14ac:dyDescent="0.35">
      <c r="A340" s="1">
        <v>41254</v>
      </c>
      <c r="B340">
        <v>5191</v>
      </c>
      <c r="C340">
        <v>4249</v>
      </c>
      <c r="D340">
        <v>0</v>
      </c>
      <c r="E340">
        <v>0</v>
      </c>
      <c r="F340">
        <v>0</v>
      </c>
      <c r="G340">
        <v>5639</v>
      </c>
      <c r="H340">
        <v>4580</v>
      </c>
      <c r="I340">
        <v>0</v>
      </c>
      <c r="J340">
        <f t="shared" si="40"/>
        <v>5179.7668982318719</v>
      </c>
      <c r="K340">
        <f t="shared" si="41"/>
        <v>-11.233101768128108</v>
      </c>
      <c r="L340">
        <f t="shared" si="42"/>
        <v>11.233101768128108</v>
      </c>
      <c r="M340" s="8">
        <f t="shared" si="43"/>
        <v>2.1639571890056074E-3</v>
      </c>
      <c r="N340">
        <v>1239</v>
      </c>
      <c r="O340">
        <f t="shared" si="44"/>
        <v>808.78332730522379</v>
      </c>
      <c r="P340">
        <f t="shared" si="45"/>
        <v>22302</v>
      </c>
      <c r="Q340">
        <f t="shared" si="46"/>
        <v>-22.466203536256216</v>
      </c>
      <c r="R340">
        <f t="shared" si="47"/>
        <v>504.73030133249131</v>
      </c>
    </row>
    <row r="341" spans="1:18" x14ac:dyDescent="0.35">
      <c r="A341" s="1">
        <v>41255</v>
      </c>
      <c r="B341">
        <v>5345</v>
      </c>
      <c r="C341">
        <v>5191</v>
      </c>
      <c r="D341">
        <v>0</v>
      </c>
      <c r="E341">
        <v>0</v>
      </c>
      <c r="F341">
        <v>0</v>
      </c>
      <c r="G341">
        <v>5287.666666666667</v>
      </c>
      <c r="H341">
        <v>4827</v>
      </c>
      <c r="I341">
        <v>0</v>
      </c>
      <c r="J341">
        <f t="shared" si="40"/>
        <v>5011.1623689308417</v>
      </c>
      <c r="K341">
        <f t="shared" si="41"/>
        <v>-333.83763106915831</v>
      </c>
      <c r="L341">
        <f t="shared" si="42"/>
        <v>333.83763106915831</v>
      </c>
      <c r="M341" s="8">
        <f t="shared" si="43"/>
        <v>6.2457929105548794E-2</v>
      </c>
      <c r="N341">
        <v>1072</v>
      </c>
      <c r="O341">
        <f t="shared" si="44"/>
        <v>24036.309436979398</v>
      </c>
      <c r="P341">
        <f t="shared" si="45"/>
        <v>19296</v>
      </c>
      <c r="Q341">
        <f t="shared" si="46"/>
        <v>-667.67526213831661</v>
      </c>
      <c r="R341">
        <f t="shared" si="47"/>
        <v>445790.25567146979</v>
      </c>
    </row>
    <row r="342" spans="1:18" x14ac:dyDescent="0.35">
      <c r="A342" s="1">
        <v>41256</v>
      </c>
      <c r="B342">
        <v>5545</v>
      </c>
      <c r="C342">
        <v>5345</v>
      </c>
      <c r="D342">
        <v>0</v>
      </c>
      <c r="E342">
        <v>1</v>
      </c>
      <c r="F342">
        <v>0</v>
      </c>
      <c r="G342">
        <v>4928.333333333333</v>
      </c>
      <c r="H342">
        <v>5214</v>
      </c>
      <c r="I342">
        <v>0</v>
      </c>
      <c r="J342">
        <f t="shared" si="40"/>
        <v>5667.2761172310993</v>
      </c>
      <c r="K342">
        <f t="shared" si="41"/>
        <v>122.27611723109931</v>
      </c>
      <c r="L342">
        <f t="shared" si="42"/>
        <v>122.27611723109931</v>
      </c>
      <c r="M342" s="8">
        <f t="shared" si="43"/>
        <v>2.2051599139963806E-2</v>
      </c>
      <c r="N342">
        <v>1200</v>
      </c>
      <c r="O342">
        <f t="shared" si="44"/>
        <v>2200.9701101597875</v>
      </c>
      <c r="P342">
        <f t="shared" si="45"/>
        <v>21600</v>
      </c>
      <c r="Q342">
        <f t="shared" si="46"/>
        <v>122.27611723109931</v>
      </c>
      <c r="R342">
        <f t="shared" si="47"/>
        <v>14951.44884511354</v>
      </c>
    </row>
    <row r="343" spans="1:18" x14ac:dyDescent="0.35">
      <c r="A343" s="1">
        <v>41257</v>
      </c>
      <c r="B343">
        <v>5341</v>
      </c>
      <c r="C343">
        <v>5545</v>
      </c>
      <c r="D343">
        <v>0</v>
      </c>
      <c r="E343">
        <v>0</v>
      </c>
      <c r="F343">
        <v>1</v>
      </c>
      <c r="G343">
        <v>5360.333333333333</v>
      </c>
      <c r="H343">
        <v>5733</v>
      </c>
      <c r="I343">
        <v>0</v>
      </c>
      <c r="J343">
        <f t="shared" si="40"/>
        <v>6088.3929650316668</v>
      </c>
      <c r="K343">
        <f t="shared" si="41"/>
        <v>747.39296503166679</v>
      </c>
      <c r="L343">
        <f t="shared" si="42"/>
        <v>747.39296503166679</v>
      </c>
      <c r="M343" s="8">
        <f t="shared" si="43"/>
        <v>0.13993502434594024</v>
      </c>
      <c r="N343">
        <v>1611</v>
      </c>
      <c r="O343">
        <f t="shared" si="44"/>
        <v>13453.073370570002</v>
      </c>
      <c r="P343">
        <f t="shared" si="45"/>
        <v>28998</v>
      </c>
      <c r="Q343">
        <f t="shared" si="46"/>
        <v>747.39296503166679</v>
      </c>
      <c r="R343">
        <f t="shared" si="47"/>
        <v>558596.24417882634</v>
      </c>
    </row>
    <row r="344" spans="1:18" x14ac:dyDescent="0.35">
      <c r="A344" s="1">
        <v>41258</v>
      </c>
      <c r="B344">
        <v>4501</v>
      </c>
      <c r="C344">
        <v>5341</v>
      </c>
      <c r="D344">
        <v>1</v>
      </c>
      <c r="E344">
        <v>0</v>
      </c>
      <c r="F344">
        <v>0</v>
      </c>
      <c r="G344">
        <v>5410.333333333333</v>
      </c>
      <c r="H344">
        <v>6245</v>
      </c>
      <c r="I344">
        <v>0</v>
      </c>
      <c r="J344">
        <f t="shared" si="40"/>
        <v>6428.202409323334</v>
      </c>
      <c r="K344">
        <f t="shared" si="41"/>
        <v>1927.202409323334</v>
      </c>
      <c r="L344">
        <f t="shared" si="42"/>
        <v>1927.202409323334</v>
      </c>
      <c r="M344" s="8">
        <f t="shared" si="43"/>
        <v>0.42817205272680159</v>
      </c>
      <c r="N344">
        <v>1776</v>
      </c>
      <c r="O344">
        <f t="shared" si="44"/>
        <v>34689.643367820012</v>
      </c>
      <c r="P344">
        <f t="shared" si="45"/>
        <v>31968</v>
      </c>
      <c r="Q344">
        <f t="shared" si="46"/>
        <v>1927.202409323334</v>
      </c>
      <c r="R344">
        <f t="shared" si="47"/>
        <v>3714109.1265016636</v>
      </c>
    </row>
    <row r="345" spans="1:18" x14ac:dyDescent="0.35">
      <c r="A345" s="1">
        <v>41259</v>
      </c>
      <c r="B345">
        <v>6753</v>
      </c>
      <c r="C345">
        <v>4501</v>
      </c>
      <c r="D345">
        <v>1</v>
      </c>
      <c r="E345">
        <v>0</v>
      </c>
      <c r="F345">
        <v>0</v>
      </c>
      <c r="G345">
        <v>5129</v>
      </c>
      <c r="H345">
        <v>6423</v>
      </c>
      <c r="I345">
        <v>0</v>
      </c>
      <c r="J345">
        <f t="shared" si="40"/>
        <v>6287.8287044145818</v>
      </c>
      <c r="K345">
        <f t="shared" si="41"/>
        <v>-465.17129558541819</v>
      </c>
      <c r="L345">
        <f t="shared" si="42"/>
        <v>465.17129558541819</v>
      </c>
      <c r="M345" s="8">
        <f t="shared" si="43"/>
        <v>6.8883651056629372E-2</v>
      </c>
      <c r="N345">
        <v>800</v>
      </c>
      <c r="O345">
        <f t="shared" si="44"/>
        <v>33492.33328215011</v>
      </c>
      <c r="P345">
        <f t="shared" si="45"/>
        <v>14400</v>
      </c>
      <c r="Q345">
        <f t="shared" si="46"/>
        <v>-930.34259117083639</v>
      </c>
      <c r="R345">
        <f t="shared" si="47"/>
        <v>865537.33694646601</v>
      </c>
    </row>
    <row r="346" spans="1:18" x14ac:dyDescent="0.35">
      <c r="A346" s="1">
        <v>41260</v>
      </c>
      <c r="B346">
        <v>5214</v>
      </c>
      <c r="C346">
        <v>6753</v>
      </c>
      <c r="D346">
        <v>0</v>
      </c>
      <c r="E346">
        <v>0</v>
      </c>
      <c r="F346">
        <v>0</v>
      </c>
      <c r="G346">
        <v>5531.666666666667</v>
      </c>
      <c r="H346">
        <v>4249</v>
      </c>
      <c r="I346">
        <v>0</v>
      </c>
      <c r="J346">
        <f t="shared" si="40"/>
        <v>5018.1134053531887</v>
      </c>
      <c r="K346">
        <f t="shared" si="41"/>
        <v>-195.88659464681132</v>
      </c>
      <c r="L346">
        <f t="shared" si="42"/>
        <v>195.88659464681132</v>
      </c>
      <c r="M346" s="8">
        <f t="shared" si="43"/>
        <v>3.7569350718605933E-2</v>
      </c>
      <c r="N346">
        <v>511</v>
      </c>
      <c r="O346">
        <f t="shared" si="44"/>
        <v>14103.834814570415</v>
      </c>
      <c r="P346">
        <f t="shared" si="45"/>
        <v>9198</v>
      </c>
      <c r="Q346">
        <f t="shared" si="46"/>
        <v>-391.77318929362264</v>
      </c>
      <c r="R346">
        <f t="shared" si="47"/>
        <v>153486.23184929669</v>
      </c>
    </row>
    <row r="347" spans="1:18" x14ac:dyDescent="0.35">
      <c r="A347" s="1">
        <v>41261</v>
      </c>
      <c r="B347">
        <v>6300</v>
      </c>
      <c r="C347">
        <v>5214</v>
      </c>
      <c r="D347">
        <v>0</v>
      </c>
      <c r="E347">
        <v>0</v>
      </c>
      <c r="F347">
        <v>0</v>
      </c>
      <c r="G347">
        <v>5489.333333333333</v>
      </c>
      <c r="H347">
        <v>5191</v>
      </c>
      <c r="I347">
        <v>0</v>
      </c>
      <c r="J347">
        <f t="shared" si="40"/>
        <v>5245.0004917414626</v>
      </c>
      <c r="K347">
        <f t="shared" si="41"/>
        <v>-1054.9995082585374</v>
      </c>
      <c r="L347">
        <f t="shared" si="42"/>
        <v>1054.9995082585374</v>
      </c>
      <c r="M347" s="8">
        <f t="shared" si="43"/>
        <v>0.16746023940611704</v>
      </c>
      <c r="N347">
        <v>684</v>
      </c>
      <c r="O347">
        <f t="shared" si="44"/>
        <v>75959.964594614692</v>
      </c>
      <c r="P347">
        <f t="shared" si="45"/>
        <v>12312</v>
      </c>
      <c r="Q347">
        <f t="shared" si="46"/>
        <v>-2109.9990165170748</v>
      </c>
      <c r="R347">
        <f t="shared" si="47"/>
        <v>4452095.8497030232</v>
      </c>
    </row>
    <row r="348" spans="1:18" x14ac:dyDescent="0.35">
      <c r="A348" s="1">
        <v>41262</v>
      </c>
      <c r="B348">
        <v>6478</v>
      </c>
      <c r="C348">
        <v>6300</v>
      </c>
      <c r="D348">
        <v>0</v>
      </c>
      <c r="E348">
        <v>0</v>
      </c>
      <c r="F348">
        <v>0</v>
      </c>
      <c r="G348">
        <v>6089</v>
      </c>
      <c r="H348">
        <v>5345</v>
      </c>
      <c r="I348">
        <v>0</v>
      </c>
      <c r="J348">
        <f t="shared" si="40"/>
        <v>5688.7554448016144</v>
      </c>
      <c r="K348">
        <f t="shared" si="41"/>
        <v>-789.24455519838557</v>
      </c>
      <c r="L348">
        <f t="shared" si="42"/>
        <v>789.24455519838557</v>
      </c>
      <c r="M348" s="8">
        <f t="shared" si="43"/>
        <v>0.12183460253139636</v>
      </c>
      <c r="N348">
        <v>686</v>
      </c>
      <c r="O348">
        <f t="shared" si="44"/>
        <v>56825.607974283761</v>
      </c>
      <c r="P348">
        <f t="shared" si="45"/>
        <v>12348</v>
      </c>
      <c r="Q348">
        <f t="shared" si="46"/>
        <v>-1578.4891103967711</v>
      </c>
      <c r="R348">
        <f t="shared" si="47"/>
        <v>2491627.8716411898</v>
      </c>
    </row>
    <row r="349" spans="1:18" x14ac:dyDescent="0.35">
      <c r="A349" s="1">
        <v>41263</v>
      </c>
      <c r="B349">
        <v>6525</v>
      </c>
      <c r="C349">
        <v>6478</v>
      </c>
      <c r="D349">
        <v>0</v>
      </c>
      <c r="E349">
        <v>1</v>
      </c>
      <c r="F349">
        <v>0</v>
      </c>
      <c r="G349">
        <v>5997.333333333333</v>
      </c>
      <c r="H349">
        <v>5545</v>
      </c>
      <c r="I349">
        <v>0</v>
      </c>
      <c r="J349">
        <f t="shared" si="40"/>
        <v>6473.6417465450604</v>
      </c>
      <c r="K349">
        <f t="shared" si="41"/>
        <v>-51.358253454939586</v>
      </c>
      <c r="L349">
        <f t="shared" si="42"/>
        <v>51.358253454939586</v>
      </c>
      <c r="M349" s="8">
        <f t="shared" si="43"/>
        <v>7.8709966980750317E-3</v>
      </c>
      <c r="N349">
        <v>1589</v>
      </c>
      <c r="O349">
        <f t="shared" si="44"/>
        <v>3697.7942487556502</v>
      </c>
      <c r="P349">
        <f t="shared" si="45"/>
        <v>28602</v>
      </c>
      <c r="Q349">
        <f t="shared" si="46"/>
        <v>-102.71650690987917</v>
      </c>
      <c r="R349">
        <f t="shared" si="47"/>
        <v>10550.680791767256</v>
      </c>
    </row>
    <row r="350" spans="1:18" x14ac:dyDescent="0.35">
      <c r="A350" s="1">
        <v>41264</v>
      </c>
      <c r="B350">
        <v>6350</v>
      </c>
      <c r="C350">
        <v>6525</v>
      </c>
      <c r="D350">
        <v>0</v>
      </c>
      <c r="E350">
        <v>0</v>
      </c>
      <c r="F350">
        <v>1</v>
      </c>
      <c r="G350">
        <v>6434.333333333333</v>
      </c>
      <c r="H350">
        <v>5341</v>
      </c>
      <c r="I350">
        <v>0</v>
      </c>
      <c r="J350">
        <f t="shared" si="40"/>
        <v>6702.1885272770696</v>
      </c>
      <c r="K350">
        <f t="shared" si="41"/>
        <v>352.18852727706962</v>
      </c>
      <c r="L350">
        <f t="shared" si="42"/>
        <v>352.18852727706962</v>
      </c>
      <c r="M350" s="8">
        <f t="shared" si="43"/>
        <v>5.5462760201113327E-2</v>
      </c>
      <c r="N350">
        <v>1587</v>
      </c>
      <c r="O350">
        <f t="shared" si="44"/>
        <v>6339.3934909872532</v>
      </c>
      <c r="P350">
        <f t="shared" si="45"/>
        <v>28566</v>
      </c>
      <c r="Q350">
        <f t="shared" si="46"/>
        <v>352.18852727706962</v>
      </c>
      <c r="R350">
        <f t="shared" si="47"/>
        <v>124036.75874559121</v>
      </c>
    </row>
    <row r="351" spans="1:18" x14ac:dyDescent="0.35">
      <c r="A351" s="1">
        <v>41265</v>
      </c>
      <c r="B351">
        <v>6531</v>
      </c>
      <c r="C351">
        <v>6350</v>
      </c>
      <c r="D351">
        <v>1</v>
      </c>
      <c r="E351">
        <v>0</v>
      </c>
      <c r="F351">
        <v>0</v>
      </c>
      <c r="G351">
        <v>6451</v>
      </c>
      <c r="H351">
        <v>4501</v>
      </c>
      <c r="I351">
        <v>0</v>
      </c>
      <c r="J351">
        <f t="shared" si="40"/>
        <v>6653.2792698404637</v>
      </c>
      <c r="K351">
        <f t="shared" si="41"/>
        <v>122.27926984046371</v>
      </c>
      <c r="L351">
        <f t="shared" si="42"/>
        <v>122.27926984046371</v>
      </c>
      <c r="M351" s="8">
        <f t="shared" si="43"/>
        <v>1.8722901522043135E-2</v>
      </c>
      <c r="N351">
        <v>1151</v>
      </c>
      <c r="O351">
        <f t="shared" si="44"/>
        <v>2201.0268571283468</v>
      </c>
      <c r="P351">
        <f t="shared" si="45"/>
        <v>20718</v>
      </c>
      <c r="Q351">
        <f t="shared" si="46"/>
        <v>122.27926984046371</v>
      </c>
      <c r="R351">
        <f t="shared" si="47"/>
        <v>14952.219832716939</v>
      </c>
    </row>
    <row r="352" spans="1:18" x14ac:dyDescent="0.35">
      <c r="A352" s="1">
        <v>41266</v>
      </c>
      <c r="B352">
        <v>5977</v>
      </c>
      <c r="C352">
        <v>6531</v>
      </c>
      <c r="D352">
        <v>1</v>
      </c>
      <c r="E352">
        <v>0</v>
      </c>
      <c r="F352">
        <v>0</v>
      </c>
      <c r="G352">
        <v>6468.666666666667</v>
      </c>
      <c r="H352">
        <v>6753</v>
      </c>
      <c r="I352">
        <v>0</v>
      </c>
      <c r="J352">
        <f t="shared" si="40"/>
        <v>7275.3813227015717</v>
      </c>
      <c r="K352">
        <f t="shared" si="41"/>
        <v>1298.3813227015717</v>
      </c>
      <c r="L352">
        <f t="shared" si="42"/>
        <v>1298.3813227015717</v>
      </c>
      <c r="M352" s="8">
        <f t="shared" si="43"/>
        <v>0.21722960058584101</v>
      </c>
      <c r="N352">
        <v>1746</v>
      </c>
      <c r="O352">
        <f t="shared" si="44"/>
        <v>23370.863808628288</v>
      </c>
      <c r="P352">
        <f t="shared" si="45"/>
        <v>31428</v>
      </c>
      <c r="Q352">
        <f t="shared" si="46"/>
        <v>1298.3813227015717</v>
      </c>
      <c r="R352">
        <f t="shared" si="47"/>
        <v>1685794.0591402827</v>
      </c>
    </row>
    <row r="353" spans="1:18" x14ac:dyDescent="0.35">
      <c r="A353" s="1">
        <v>41267</v>
      </c>
      <c r="B353">
        <v>5544</v>
      </c>
      <c r="C353">
        <v>5977</v>
      </c>
      <c r="D353">
        <v>0</v>
      </c>
      <c r="E353">
        <v>0</v>
      </c>
      <c r="F353">
        <v>0</v>
      </c>
      <c r="G353">
        <v>6286</v>
      </c>
      <c r="H353">
        <v>5214</v>
      </c>
      <c r="I353">
        <v>0</v>
      </c>
      <c r="J353">
        <f t="shared" si="40"/>
        <v>5785.3274286011538</v>
      </c>
      <c r="K353">
        <f t="shared" si="41"/>
        <v>241.32742860115377</v>
      </c>
      <c r="L353">
        <f t="shared" si="42"/>
        <v>241.32742860115377</v>
      </c>
      <c r="M353" s="8">
        <f t="shared" si="43"/>
        <v>4.3529478463411576E-2</v>
      </c>
      <c r="N353">
        <v>1088</v>
      </c>
      <c r="O353">
        <f t="shared" si="44"/>
        <v>4343.8937148207679</v>
      </c>
      <c r="P353">
        <f t="shared" si="45"/>
        <v>19584</v>
      </c>
      <c r="Q353">
        <f t="shared" si="46"/>
        <v>241.32742860115377</v>
      </c>
      <c r="R353">
        <f t="shared" si="47"/>
        <v>58238.92779524497</v>
      </c>
    </row>
    <row r="354" spans="1:18" x14ac:dyDescent="0.35">
      <c r="A354" s="1">
        <v>41268</v>
      </c>
      <c r="B354">
        <v>5099</v>
      </c>
      <c r="C354">
        <v>5544</v>
      </c>
      <c r="D354">
        <v>0</v>
      </c>
      <c r="E354">
        <v>0</v>
      </c>
      <c r="F354">
        <v>0</v>
      </c>
      <c r="G354">
        <v>6017.333333333333</v>
      </c>
      <c r="H354">
        <v>6300</v>
      </c>
      <c r="I354">
        <v>0</v>
      </c>
      <c r="J354">
        <f t="shared" si="40"/>
        <v>5899.4999394294127</v>
      </c>
      <c r="K354">
        <f t="shared" si="41"/>
        <v>800.49993942941273</v>
      </c>
      <c r="L354">
        <f t="shared" si="42"/>
        <v>800.49993942941273</v>
      </c>
      <c r="M354" s="8">
        <f t="shared" si="43"/>
        <v>0.15699155509500151</v>
      </c>
      <c r="N354">
        <v>2482</v>
      </c>
      <c r="O354">
        <f t="shared" si="44"/>
        <v>14408.998909729429</v>
      </c>
      <c r="P354">
        <f t="shared" si="45"/>
        <v>44676</v>
      </c>
      <c r="Q354">
        <f t="shared" si="46"/>
        <v>800.49993942941273</v>
      </c>
      <c r="R354">
        <f t="shared" si="47"/>
        <v>640800.1530264935</v>
      </c>
    </row>
    <row r="355" spans="1:18" x14ac:dyDescent="0.35">
      <c r="A355" s="1">
        <v>41269</v>
      </c>
      <c r="B355">
        <v>3944</v>
      </c>
      <c r="C355">
        <v>5099</v>
      </c>
      <c r="D355">
        <v>0</v>
      </c>
      <c r="E355">
        <v>0</v>
      </c>
      <c r="F355">
        <v>0</v>
      </c>
      <c r="G355">
        <v>5540</v>
      </c>
      <c r="H355">
        <v>6478</v>
      </c>
      <c r="I355">
        <v>0</v>
      </c>
      <c r="J355">
        <f t="shared" si="40"/>
        <v>5627.7256327099349</v>
      </c>
      <c r="K355">
        <f t="shared" si="41"/>
        <v>1683.7256327099349</v>
      </c>
      <c r="L355">
        <f t="shared" si="42"/>
        <v>1683.7256327099349</v>
      </c>
      <c r="M355" s="8">
        <f t="shared" si="43"/>
        <v>0.42690812188385774</v>
      </c>
      <c r="N355">
        <v>995</v>
      </c>
      <c r="O355">
        <f t="shared" si="44"/>
        <v>30307.061388778828</v>
      </c>
      <c r="P355">
        <f t="shared" si="45"/>
        <v>17910</v>
      </c>
      <c r="Q355">
        <f t="shared" si="46"/>
        <v>1683.7256327099349</v>
      </c>
      <c r="R355">
        <f t="shared" si="47"/>
        <v>2834932.0062444704</v>
      </c>
    </row>
    <row r="356" spans="1:18" x14ac:dyDescent="0.35">
      <c r="A356" s="1">
        <v>41270</v>
      </c>
      <c r="B356">
        <v>5461</v>
      </c>
      <c r="C356">
        <v>3944</v>
      </c>
      <c r="D356">
        <v>0</v>
      </c>
      <c r="E356">
        <v>1</v>
      </c>
      <c r="F356">
        <v>0</v>
      </c>
      <c r="G356">
        <v>4862.333333333333</v>
      </c>
      <c r="H356">
        <v>6525</v>
      </c>
      <c r="I356">
        <v>0</v>
      </c>
      <c r="J356">
        <f t="shared" si="40"/>
        <v>5978.2902532102489</v>
      </c>
      <c r="K356">
        <f t="shared" si="41"/>
        <v>517.29025321024892</v>
      </c>
      <c r="L356">
        <f t="shared" si="42"/>
        <v>517.29025321024892</v>
      </c>
      <c r="M356" s="8">
        <f t="shared" si="43"/>
        <v>9.4724455815830236E-2</v>
      </c>
      <c r="N356">
        <v>1115</v>
      </c>
      <c r="O356">
        <f t="shared" si="44"/>
        <v>9311.2245577844806</v>
      </c>
      <c r="P356">
        <f t="shared" si="45"/>
        <v>20070</v>
      </c>
      <c r="Q356">
        <f t="shared" si="46"/>
        <v>517.29025321024892</v>
      </c>
      <c r="R356">
        <f t="shared" si="47"/>
        <v>267589.20606632344</v>
      </c>
    </row>
    <row r="357" spans="1:18" x14ac:dyDescent="0.35">
      <c r="A357" s="1">
        <v>41271</v>
      </c>
      <c r="B357">
        <v>5391</v>
      </c>
      <c r="C357">
        <v>5461</v>
      </c>
      <c r="D357">
        <v>0</v>
      </c>
      <c r="E357">
        <v>0</v>
      </c>
      <c r="F357">
        <v>1</v>
      </c>
      <c r="G357">
        <v>4834.666666666667</v>
      </c>
      <c r="H357">
        <v>6350</v>
      </c>
      <c r="I357">
        <v>0</v>
      </c>
      <c r="J357">
        <f t="shared" si="40"/>
        <v>5903.1778443958656</v>
      </c>
      <c r="K357">
        <f t="shared" si="41"/>
        <v>512.17784439586558</v>
      </c>
      <c r="L357">
        <f t="shared" si="42"/>
        <v>512.17784439586558</v>
      </c>
      <c r="M357" s="8">
        <f t="shared" si="43"/>
        <v>9.5006092449613347E-2</v>
      </c>
      <c r="N357">
        <v>1619</v>
      </c>
      <c r="O357">
        <f t="shared" si="44"/>
        <v>9219.2011991255804</v>
      </c>
      <c r="P357">
        <f t="shared" si="45"/>
        <v>29142</v>
      </c>
      <c r="Q357">
        <f t="shared" si="46"/>
        <v>512.17784439586558</v>
      </c>
      <c r="R357">
        <f t="shared" si="47"/>
        <v>262326.14428999549</v>
      </c>
    </row>
    <row r="358" spans="1:18" x14ac:dyDescent="0.35">
      <c r="A358" s="1">
        <v>41272</v>
      </c>
      <c r="B358">
        <v>6368</v>
      </c>
      <c r="C358">
        <v>5391</v>
      </c>
      <c r="D358">
        <v>1</v>
      </c>
      <c r="E358">
        <v>0</v>
      </c>
      <c r="F358">
        <v>0</v>
      </c>
      <c r="G358">
        <v>4932</v>
      </c>
      <c r="H358">
        <v>6531</v>
      </c>
      <c r="I358">
        <v>1</v>
      </c>
      <c r="J358">
        <f t="shared" si="40"/>
        <v>6458.9146287046979</v>
      </c>
      <c r="K358">
        <f t="shared" si="41"/>
        <v>90.914628704697861</v>
      </c>
      <c r="L358">
        <f t="shared" si="42"/>
        <v>90.914628704697861</v>
      </c>
      <c r="M358" s="8">
        <f t="shared" si="43"/>
        <v>1.4276794708652302E-2</v>
      </c>
      <c r="N358">
        <v>843</v>
      </c>
      <c r="O358">
        <f t="shared" si="44"/>
        <v>1636.4633166845615</v>
      </c>
      <c r="P358">
        <f t="shared" si="45"/>
        <v>15174</v>
      </c>
      <c r="Q358">
        <f t="shared" si="46"/>
        <v>90.914628704697861</v>
      </c>
      <c r="R358">
        <f t="shared" si="47"/>
        <v>8265.4697125130715</v>
      </c>
    </row>
    <row r="359" spans="1:18" x14ac:dyDescent="0.35">
      <c r="A359" s="1">
        <v>41273</v>
      </c>
      <c r="B359">
        <v>6498</v>
      </c>
      <c r="C359">
        <v>6368</v>
      </c>
      <c r="D359">
        <v>1</v>
      </c>
      <c r="E359">
        <v>0</v>
      </c>
      <c r="F359">
        <v>0</v>
      </c>
      <c r="G359">
        <v>5740</v>
      </c>
      <c r="H359">
        <v>5977</v>
      </c>
      <c r="I359">
        <v>1</v>
      </c>
      <c r="J359">
        <f t="shared" si="40"/>
        <v>6850.4812398953791</v>
      </c>
      <c r="K359">
        <f t="shared" si="41"/>
        <v>352.48123989537908</v>
      </c>
      <c r="L359">
        <f t="shared" si="42"/>
        <v>352.48123989537908</v>
      </c>
      <c r="M359" s="8">
        <f t="shared" si="43"/>
        <v>5.424457369888875E-2</v>
      </c>
      <c r="N359">
        <v>915</v>
      </c>
      <c r="O359">
        <f t="shared" si="44"/>
        <v>6344.6623181168234</v>
      </c>
      <c r="P359">
        <f t="shared" si="45"/>
        <v>16470</v>
      </c>
      <c r="Q359">
        <f t="shared" si="46"/>
        <v>352.48123989537908</v>
      </c>
      <c r="R359">
        <f t="shared" si="47"/>
        <v>124243.02447818377</v>
      </c>
    </row>
    <row r="360" spans="1:18" x14ac:dyDescent="0.35">
      <c r="A360" s="1">
        <v>41274</v>
      </c>
      <c r="B360">
        <v>5484</v>
      </c>
      <c r="C360">
        <v>6498</v>
      </c>
      <c r="D360">
        <v>0</v>
      </c>
      <c r="E360">
        <v>0</v>
      </c>
      <c r="F360">
        <v>0</v>
      </c>
      <c r="G360">
        <v>6085.666666666667</v>
      </c>
      <c r="H360">
        <v>5544</v>
      </c>
      <c r="I360">
        <v>1</v>
      </c>
      <c r="J360">
        <f t="shared" si="40"/>
        <v>6014.3373090259502</v>
      </c>
      <c r="K360">
        <f t="shared" si="41"/>
        <v>530.33730902595016</v>
      </c>
      <c r="L360">
        <f t="shared" si="42"/>
        <v>530.33730902595016</v>
      </c>
      <c r="M360" s="8">
        <f t="shared" si="43"/>
        <v>9.6706292674316227E-2</v>
      </c>
      <c r="N360">
        <v>457</v>
      </c>
      <c r="O360">
        <f t="shared" si="44"/>
        <v>9546.0715624671029</v>
      </c>
      <c r="P360">
        <f t="shared" si="45"/>
        <v>8226</v>
      </c>
      <c r="Q360">
        <f t="shared" si="46"/>
        <v>530.33730902595016</v>
      </c>
      <c r="R360">
        <f t="shared" si="47"/>
        <v>281257.66134488618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53743-F316-4373-AE0B-A4B148E00634}">
  <dimension ref="A1:AB32"/>
  <sheetViews>
    <sheetView topLeftCell="H1" zoomScale="89" zoomScaleNormal="89" workbookViewId="0">
      <selection activeCell="S5" sqref="S5:S9"/>
    </sheetView>
  </sheetViews>
  <sheetFormatPr defaultRowHeight="14.5" x14ac:dyDescent="0.35"/>
  <cols>
    <col min="1" max="1" width="10.7265625" style="1" bestFit="1" customWidth="1"/>
    <col min="14" max="15" width="8.7265625" style="8"/>
  </cols>
  <sheetData>
    <row r="1" spans="1:28" ht="15" thickBot="1" x14ac:dyDescent="0.4">
      <c r="A1" s="1" t="s">
        <v>2</v>
      </c>
      <c r="B1" t="s">
        <v>3</v>
      </c>
      <c r="C1" t="s">
        <v>4</v>
      </c>
      <c r="D1" t="s">
        <v>53</v>
      </c>
      <c r="E1" t="s">
        <v>54</v>
      </c>
      <c r="F1" t="s">
        <v>18</v>
      </c>
      <c r="G1" t="s">
        <v>19</v>
      </c>
      <c r="H1" t="s">
        <v>55</v>
      </c>
      <c r="I1" t="s">
        <v>21</v>
      </c>
      <c r="J1" t="s">
        <v>110</v>
      </c>
      <c r="K1" t="s">
        <v>112</v>
      </c>
      <c r="L1" t="s">
        <v>113</v>
      </c>
      <c r="M1" t="s">
        <v>114</v>
      </c>
      <c r="N1" s="8" t="s">
        <v>116</v>
      </c>
      <c r="O1" s="8" t="s">
        <v>117</v>
      </c>
      <c r="P1" t="s">
        <v>121</v>
      </c>
      <c r="Q1" t="s">
        <v>122</v>
      </c>
      <c r="V1" s="2" t="s">
        <v>32</v>
      </c>
      <c r="W1" s="2" t="s">
        <v>54</v>
      </c>
      <c r="X1" s="2" t="s">
        <v>18</v>
      </c>
      <c r="Y1" s="2" t="s">
        <v>19</v>
      </c>
      <c r="Z1" s="2" t="s">
        <v>106</v>
      </c>
      <c r="AA1" s="2" t="s">
        <v>21</v>
      </c>
      <c r="AB1" s="3" t="s">
        <v>104</v>
      </c>
    </row>
    <row r="2" spans="1:28" ht="15" thickBot="1" x14ac:dyDescent="0.4">
      <c r="A2" s="1">
        <v>41275</v>
      </c>
      <c r="B2">
        <v>5264</v>
      </c>
      <c r="C2">
        <v>1616</v>
      </c>
      <c r="D2">
        <v>457</v>
      </c>
      <c r="E2">
        <v>0</v>
      </c>
      <c r="F2">
        <v>0</v>
      </c>
      <c r="G2">
        <v>0</v>
      </c>
      <c r="H2">
        <v>6116.666666666667</v>
      </c>
      <c r="I2">
        <v>5099</v>
      </c>
      <c r="J2">
        <v>0</v>
      </c>
      <c r="K2">
        <f>$V$2+SUMPRODUCT(E2:J2,$W$2:$AB$2)</f>
        <v>5640.6411897420221</v>
      </c>
      <c r="L2">
        <f>K2-B2</f>
        <v>376.64118974202211</v>
      </c>
      <c r="M2">
        <f>ABS(L2)</f>
        <v>376.64118974202211</v>
      </c>
      <c r="N2" s="8">
        <f>M2/B2</f>
        <v>7.1550377990505717E-2</v>
      </c>
      <c r="O2" s="8">
        <v>0.30699088145896658</v>
      </c>
      <c r="P2">
        <f>IF(L2&lt;0,L2*-72,L2*18)</f>
        <v>6779.5414153563979</v>
      </c>
      <c r="Q2">
        <v>29088</v>
      </c>
      <c r="V2" s="2">
        <v>158.20685244694064</v>
      </c>
      <c r="W2" s="2">
        <v>950.54626135067622</v>
      </c>
      <c r="X2" s="2">
        <v>792.1436736215876</v>
      </c>
      <c r="Y2" s="2">
        <v>783.00167625225924</v>
      </c>
      <c r="Z2" s="2">
        <v>0.67041123372819189</v>
      </c>
      <c r="AA2" s="2">
        <v>0.27098495606804746</v>
      </c>
      <c r="AB2" s="3">
        <v>273.89056207922073</v>
      </c>
    </row>
    <row r="3" spans="1:28" x14ac:dyDescent="0.35">
      <c r="A3" s="1">
        <v>41276</v>
      </c>
      <c r="B3">
        <v>4895</v>
      </c>
      <c r="C3">
        <v>2038</v>
      </c>
      <c r="D3">
        <v>1616</v>
      </c>
      <c r="E3">
        <v>0</v>
      </c>
      <c r="F3">
        <v>1</v>
      </c>
      <c r="G3">
        <v>0</v>
      </c>
      <c r="H3">
        <v>5748.666666666667</v>
      </c>
      <c r="I3">
        <v>3944</v>
      </c>
      <c r="J3">
        <v>0</v>
      </c>
      <c r="K3">
        <f t="shared" ref="K3:K32" si="0">$V$2+SUMPRODUCT(E3:J3,$W$2:$AB$2)</f>
        <v>5873.0859050930394</v>
      </c>
      <c r="L3">
        <f t="shared" ref="L3:L32" si="1">K3-B3</f>
        <v>978.0859050930394</v>
      </c>
      <c r="M3">
        <f t="shared" ref="M3:M32" si="2">ABS(L3)</f>
        <v>978.0859050930394</v>
      </c>
      <c r="N3" s="8">
        <f t="shared" ref="N3:N32" si="3">M3/B3</f>
        <v>0.19981325946742379</v>
      </c>
      <c r="O3" s="8">
        <v>0.4163432073544433</v>
      </c>
      <c r="P3">
        <f t="shared" ref="P3:P32" si="4">IF(L3&lt;0,L3*-72,L3*18)</f>
        <v>17605.546291674709</v>
      </c>
      <c r="Q3">
        <v>36684</v>
      </c>
    </row>
    <row r="4" spans="1:28" x14ac:dyDescent="0.35">
      <c r="A4" s="1">
        <v>41277</v>
      </c>
      <c r="B4">
        <v>4230</v>
      </c>
      <c r="C4">
        <v>2421</v>
      </c>
      <c r="D4">
        <v>2038</v>
      </c>
      <c r="E4">
        <v>0</v>
      </c>
      <c r="F4">
        <v>0</v>
      </c>
      <c r="G4">
        <v>1</v>
      </c>
      <c r="H4">
        <v>5214.333333333333</v>
      </c>
      <c r="I4">
        <v>5461</v>
      </c>
      <c r="J4">
        <v>0</v>
      </c>
      <c r="K4">
        <f t="shared" si="0"/>
        <v>5916.8050168568416</v>
      </c>
      <c r="L4">
        <f t="shared" si="1"/>
        <v>1686.8050168568416</v>
      </c>
      <c r="M4">
        <f t="shared" si="2"/>
        <v>1686.8050168568416</v>
      </c>
      <c r="N4" s="8">
        <f t="shared" si="3"/>
        <v>0.39877187159736205</v>
      </c>
      <c r="O4" s="8">
        <v>0.57234042553191489</v>
      </c>
      <c r="P4">
        <f t="shared" si="4"/>
        <v>30362.490303423147</v>
      </c>
      <c r="Q4">
        <v>43578</v>
      </c>
    </row>
    <row r="5" spans="1:28" x14ac:dyDescent="0.35">
      <c r="A5" s="1">
        <v>41278</v>
      </c>
      <c r="B5">
        <v>5071</v>
      </c>
      <c r="C5">
        <v>1702</v>
      </c>
      <c r="D5">
        <v>2421</v>
      </c>
      <c r="E5">
        <v>1</v>
      </c>
      <c r="F5">
        <v>0</v>
      </c>
      <c r="G5">
        <v>0</v>
      </c>
      <c r="H5">
        <v>4796.333333333333</v>
      </c>
      <c r="I5">
        <v>5391</v>
      </c>
      <c r="J5">
        <v>0</v>
      </c>
      <c r="K5">
        <f t="shared" si="0"/>
        <v>5785.1487593321117</v>
      </c>
      <c r="L5">
        <f t="shared" si="1"/>
        <v>714.14875933211169</v>
      </c>
      <c r="M5">
        <f t="shared" si="2"/>
        <v>714.14875933211169</v>
      </c>
      <c r="N5" s="8">
        <f t="shared" si="3"/>
        <v>0.14082996634433281</v>
      </c>
      <c r="O5" s="8">
        <v>0.33563399723920329</v>
      </c>
      <c r="P5">
        <f t="shared" si="4"/>
        <v>12854.677667978011</v>
      </c>
      <c r="Q5">
        <v>30636</v>
      </c>
      <c r="S5" s="48" t="s">
        <v>115</v>
      </c>
      <c r="T5" s="22">
        <f>AVERAGE(N2:N32)</f>
        <v>0.18487127873414502</v>
      </c>
      <c r="U5" s="22">
        <f>AVERAGE(O2:O32)</f>
        <v>0.31971825497931794</v>
      </c>
    </row>
    <row r="6" spans="1:28" x14ac:dyDescent="0.35">
      <c r="A6" s="1">
        <v>41279</v>
      </c>
      <c r="B6">
        <v>6145</v>
      </c>
      <c r="C6">
        <v>1125</v>
      </c>
      <c r="D6">
        <v>1702</v>
      </c>
      <c r="E6">
        <v>1</v>
      </c>
      <c r="F6">
        <v>0</v>
      </c>
      <c r="G6">
        <v>0</v>
      </c>
      <c r="H6">
        <v>4732</v>
      </c>
      <c r="I6">
        <v>6368</v>
      </c>
      <c r="J6">
        <v>0</v>
      </c>
      <c r="K6">
        <f t="shared" si="0"/>
        <v>6006.7712720407471</v>
      </c>
      <c r="L6">
        <f t="shared" si="1"/>
        <v>-138.22872795925286</v>
      </c>
      <c r="M6">
        <f t="shared" si="2"/>
        <v>138.22872795925286</v>
      </c>
      <c r="N6" s="8">
        <f t="shared" si="3"/>
        <v>2.2494504143084276E-2</v>
      </c>
      <c r="O6" s="8">
        <v>0.18307567127746135</v>
      </c>
      <c r="P6">
        <f t="shared" si="4"/>
        <v>9952.4684130662063</v>
      </c>
      <c r="Q6">
        <v>20250</v>
      </c>
      <c r="S6" s="21" t="s">
        <v>118</v>
      </c>
      <c r="T6" s="20">
        <f>COUNTIF(L2:L32,"&gt;0")</f>
        <v>23</v>
      </c>
      <c r="U6" s="20"/>
    </row>
    <row r="7" spans="1:28" x14ac:dyDescent="0.35">
      <c r="A7" s="1">
        <v>41280</v>
      </c>
      <c r="B7">
        <v>5558</v>
      </c>
      <c r="C7">
        <v>1753</v>
      </c>
      <c r="D7">
        <v>1125</v>
      </c>
      <c r="E7">
        <v>0</v>
      </c>
      <c r="F7">
        <v>0</v>
      </c>
      <c r="G7">
        <v>0</v>
      </c>
      <c r="H7">
        <v>5148.666666666667</v>
      </c>
      <c r="I7">
        <v>6498</v>
      </c>
      <c r="J7">
        <v>0</v>
      </c>
      <c r="K7">
        <f t="shared" si="0"/>
        <v>5370.7910690323306</v>
      </c>
      <c r="L7">
        <f t="shared" si="1"/>
        <v>-187.2089309676694</v>
      </c>
      <c r="M7">
        <f t="shared" si="2"/>
        <v>187.2089309676694</v>
      </c>
      <c r="N7" s="8">
        <f t="shared" si="3"/>
        <v>3.3682787147835444E-2</v>
      </c>
      <c r="O7" s="8">
        <v>0.31540122346167687</v>
      </c>
      <c r="P7">
        <f t="shared" si="4"/>
        <v>13479.043029672197</v>
      </c>
      <c r="Q7">
        <v>31554</v>
      </c>
      <c r="S7" s="21" t="s">
        <v>119</v>
      </c>
      <c r="T7" s="20">
        <f>COUNTIF(L2:L32,"&lt;0")</f>
        <v>8</v>
      </c>
      <c r="U7" s="20"/>
    </row>
    <row r="8" spans="1:28" x14ac:dyDescent="0.35">
      <c r="A8" s="1">
        <v>41281</v>
      </c>
      <c r="B8">
        <v>4506</v>
      </c>
      <c r="C8">
        <v>1492</v>
      </c>
      <c r="D8">
        <v>1753</v>
      </c>
      <c r="E8">
        <v>0</v>
      </c>
      <c r="F8">
        <v>0</v>
      </c>
      <c r="G8">
        <v>0</v>
      </c>
      <c r="H8">
        <v>5591.333333333333</v>
      </c>
      <c r="I8">
        <v>5484</v>
      </c>
      <c r="J8">
        <v>0</v>
      </c>
      <c r="K8">
        <f t="shared" si="0"/>
        <v>5392.7810297096757</v>
      </c>
      <c r="L8">
        <f t="shared" si="1"/>
        <v>886.78102970967575</v>
      </c>
      <c r="M8">
        <f t="shared" si="2"/>
        <v>886.78102970967575</v>
      </c>
      <c r="N8" s="8">
        <f t="shared" si="3"/>
        <v>0.1968000509786231</v>
      </c>
      <c r="O8" s="8">
        <v>0.33111407012871724</v>
      </c>
      <c r="P8">
        <f t="shared" si="4"/>
        <v>15962.058534774163</v>
      </c>
      <c r="Q8">
        <v>26856</v>
      </c>
      <c r="S8" s="48" t="s">
        <v>123</v>
      </c>
      <c r="T8" s="20">
        <f>SUM(P2:P32)</f>
        <v>717803.81770609831</v>
      </c>
      <c r="U8" s="20">
        <f>SUM(Q2:Q32)</f>
        <v>804240</v>
      </c>
    </row>
    <row r="9" spans="1:28" x14ac:dyDescent="0.35">
      <c r="A9" s="1">
        <v>41282</v>
      </c>
      <c r="B9">
        <v>4488</v>
      </c>
      <c r="C9">
        <v>1971</v>
      </c>
      <c r="D9">
        <v>1492</v>
      </c>
      <c r="E9">
        <v>0</v>
      </c>
      <c r="F9">
        <v>0</v>
      </c>
      <c r="G9">
        <v>0</v>
      </c>
      <c r="H9">
        <v>5403</v>
      </c>
      <c r="I9">
        <v>5264</v>
      </c>
      <c r="J9">
        <v>0</v>
      </c>
      <c r="K9">
        <f t="shared" si="0"/>
        <v>5206.9035570225633</v>
      </c>
      <c r="L9">
        <f t="shared" si="1"/>
        <v>718.90355702256329</v>
      </c>
      <c r="M9">
        <f t="shared" si="2"/>
        <v>718.90355702256329</v>
      </c>
      <c r="N9" s="8">
        <f t="shared" si="3"/>
        <v>0.16018350201037507</v>
      </c>
      <c r="O9" s="8">
        <v>0.43917112299465239</v>
      </c>
      <c r="P9">
        <f t="shared" si="4"/>
        <v>12940.264026406139</v>
      </c>
      <c r="Q9">
        <v>35478</v>
      </c>
      <c r="S9" s="48" t="s">
        <v>126</v>
      </c>
      <c r="T9" s="20">
        <f>AVERAGE(P2:P32)</f>
        <v>23154.961861487041</v>
      </c>
      <c r="U9" s="20">
        <f>AVERAGEA(Q2:Q32)</f>
        <v>25943.225806451614</v>
      </c>
    </row>
    <row r="10" spans="1:28" x14ac:dyDescent="0.35">
      <c r="A10" s="1">
        <v>41283</v>
      </c>
      <c r="B10">
        <v>4772</v>
      </c>
      <c r="C10">
        <v>1658</v>
      </c>
      <c r="D10">
        <v>1971</v>
      </c>
      <c r="E10">
        <v>0</v>
      </c>
      <c r="F10">
        <v>1</v>
      </c>
      <c r="G10">
        <v>0</v>
      </c>
      <c r="H10">
        <v>4850.666666666667</v>
      </c>
      <c r="I10">
        <v>4895</v>
      </c>
      <c r="J10">
        <v>0</v>
      </c>
      <c r="K10">
        <f t="shared" si="0"/>
        <v>5528.7633104258366</v>
      </c>
      <c r="L10">
        <f t="shared" si="1"/>
        <v>756.76331042583661</v>
      </c>
      <c r="M10">
        <f t="shared" si="2"/>
        <v>756.76331042583661</v>
      </c>
      <c r="N10" s="8">
        <f t="shared" si="3"/>
        <v>0.15858409690398922</v>
      </c>
      <c r="O10" s="8">
        <v>0.34744341994970662</v>
      </c>
      <c r="P10">
        <f t="shared" si="4"/>
        <v>13621.739587665059</v>
      </c>
      <c r="Q10">
        <v>29844</v>
      </c>
    </row>
    <row r="11" spans="1:28" x14ac:dyDescent="0.35">
      <c r="A11" s="1">
        <v>41284</v>
      </c>
      <c r="B11">
        <v>4979</v>
      </c>
      <c r="C11">
        <v>1491</v>
      </c>
      <c r="D11">
        <v>1658</v>
      </c>
      <c r="E11">
        <v>0</v>
      </c>
      <c r="F11">
        <v>0</v>
      </c>
      <c r="G11">
        <v>1</v>
      </c>
      <c r="H11">
        <v>4588.666666666667</v>
      </c>
      <c r="I11">
        <v>4230</v>
      </c>
      <c r="J11">
        <v>0</v>
      </c>
      <c r="K11">
        <f t="shared" si="0"/>
        <v>5163.7685740344705</v>
      </c>
      <c r="L11">
        <f t="shared" si="1"/>
        <v>184.76857403447048</v>
      </c>
      <c r="M11">
        <f t="shared" si="2"/>
        <v>184.76857403447048</v>
      </c>
      <c r="N11" s="8">
        <f t="shared" si="3"/>
        <v>3.7109575021986439E-2</v>
      </c>
      <c r="O11" s="8">
        <v>0.29945772243422375</v>
      </c>
      <c r="P11">
        <f t="shared" si="4"/>
        <v>3325.8343326204686</v>
      </c>
      <c r="Q11">
        <v>26838</v>
      </c>
    </row>
    <row r="12" spans="1:28" x14ac:dyDescent="0.35">
      <c r="A12" s="1">
        <v>41285</v>
      </c>
      <c r="B12">
        <v>5192</v>
      </c>
      <c r="C12">
        <v>1062</v>
      </c>
      <c r="D12">
        <v>1491</v>
      </c>
      <c r="E12">
        <v>1</v>
      </c>
      <c r="F12">
        <v>0</v>
      </c>
      <c r="G12">
        <v>0</v>
      </c>
      <c r="H12">
        <v>4746.333333333333</v>
      </c>
      <c r="I12">
        <v>5071</v>
      </c>
      <c r="J12">
        <v>0</v>
      </c>
      <c r="K12">
        <f t="shared" si="0"/>
        <v>5664.9130117039267</v>
      </c>
      <c r="L12">
        <f t="shared" si="1"/>
        <v>472.91301170392671</v>
      </c>
      <c r="M12">
        <f t="shared" si="2"/>
        <v>472.91301170392671</v>
      </c>
      <c r="N12" s="8">
        <f t="shared" si="3"/>
        <v>9.1084940620941204E-2</v>
      </c>
      <c r="O12" s="8">
        <v>0.20454545454545456</v>
      </c>
      <c r="P12">
        <f t="shared" si="4"/>
        <v>8512.4342106706808</v>
      </c>
      <c r="Q12">
        <v>19116</v>
      </c>
    </row>
    <row r="13" spans="1:28" x14ac:dyDescent="0.35">
      <c r="A13" s="1">
        <v>41286</v>
      </c>
      <c r="B13">
        <v>6065</v>
      </c>
      <c r="C13">
        <v>868</v>
      </c>
      <c r="D13">
        <v>1062</v>
      </c>
      <c r="E13">
        <v>1</v>
      </c>
      <c r="F13">
        <v>0</v>
      </c>
      <c r="G13">
        <v>0</v>
      </c>
      <c r="H13">
        <v>4981</v>
      </c>
      <c r="I13">
        <v>6145</v>
      </c>
      <c r="J13">
        <v>0</v>
      </c>
      <c r="K13">
        <f t="shared" si="0"/>
        <v>6113.2740240358917</v>
      </c>
      <c r="L13">
        <f t="shared" si="1"/>
        <v>48.274024035891671</v>
      </c>
      <c r="M13">
        <f t="shared" si="2"/>
        <v>48.274024035891671</v>
      </c>
      <c r="N13" s="8">
        <f t="shared" si="3"/>
        <v>7.9594433694792528E-3</v>
      </c>
      <c r="O13" s="8">
        <v>0.14311624072547402</v>
      </c>
      <c r="P13">
        <f t="shared" si="4"/>
        <v>868.93243264605007</v>
      </c>
      <c r="Q13">
        <v>15624</v>
      </c>
    </row>
    <row r="14" spans="1:28" x14ac:dyDescent="0.35">
      <c r="A14" s="1">
        <v>41287</v>
      </c>
      <c r="B14">
        <v>4711</v>
      </c>
      <c r="C14">
        <v>1426</v>
      </c>
      <c r="D14">
        <v>868</v>
      </c>
      <c r="E14">
        <v>0</v>
      </c>
      <c r="F14">
        <v>0</v>
      </c>
      <c r="G14">
        <v>0</v>
      </c>
      <c r="H14">
        <v>5412</v>
      </c>
      <c r="I14">
        <v>5558</v>
      </c>
      <c r="J14">
        <v>0</v>
      </c>
      <c r="K14">
        <f t="shared" si="0"/>
        <v>5292.6068352101229</v>
      </c>
      <c r="L14">
        <f t="shared" si="1"/>
        <v>581.60683521012288</v>
      </c>
      <c r="M14">
        <f t="shared" si="2"/>
        <v>581.60683521012288</v>
      </c>
      <c r="N14" s="8">
        <f t="shared" si="3"/>
        <v>0.12345719278499742</v>
      </c>
      <c r="O14" s="8">
        <v>0.30269581829760134</v>
      </c>
      <c r="P14">
        <f t="shared" si="4"/>
        <v>10468.923033782212</v>
      </c>
      <c r="Q14">
        <v>25668</v>
      </c>
    </row>
    <row r="15" spans="1:28" x14ac:dyDescent="0.35">
      <c r="A15" s="1">
        <v>41288</v>
      </c>
      <c r="B15">
        <v>4096</v>
      </c>
      <c r="C15">
        <v>1558</v>
      </c>
      <c r="D15">
        <v>1426</v>
      </c>
      <c r="E15">
        <v>0</v>
      </c>
      <c r="F15">
        <v>0</v>
      </c>
      <c r="G15">
        <v>0</v>
      </c>
      <c r="H15">
        <v>5322.666666666667</v>
      </c>
      <c r="I15">
        <v>4506</v>
      </c>
      <c r="J15">
        <v>0</v>
      </c>
      <c r="K15">
        <f t="shared" si="0"/>
        <v>4947.6405912134851</v>
      </c>
      <c r="L15">
        <f t="shared" si="1"/>
        <v>851.6405912134851</v>
      </c>
      <c r="M15">
        <f t="shared" si="2"/>
        <v>851.6405912134851</v>
      </c>
      <c r="N15" s="8">
        <f t="shared" si="3"/>
        <v>0.20792006621422976</v>
      </c>
      <c r="O15" s="8">
        <v>0.38037109375</v>
      </c>
      <c r="P15">
        <f t="shared" si="4"/>
        <v>15329.530641842732</v>
      </c>
      <c r="Q15">
        <v>28044</v>
      </c>
    </row>
    <row r="16" spans="1:28" x14ac:dyDescent="0.35">
      <c r="A16" s="1">
        <v>41289</v>
      </c>
      <c r="B16">
        <v>4032</v>
      </c>
      <c r="C16">
        <v>2114</v>
      </c>
      <c r="D16">
        <v>1558</v>
      </c>
      <c r="E16">
        <v>0</v>
      </c>
      <c r="F16">
        <v>0</v>
      </c>
      <c r="G16">
        <v>0</v>
      </c>
      <c r="H16">
        <v>4957.333333333333</v>
      </c>
      <c r="I16">
        <v>4488</v>
      </c>
      <c r="J16">
        <v>0</v>
      </c>
      <c r="K16">
        <f t="shared" si="0"/>
        <v>4697.8392912822274</v>
      </c>
      <c r="L16">
        <f t="shared" si="1"/>
        <v>665.83929128222735</v>
      </c>
      <c r="M16">
        <f t="shared" si="2"/>
        <v>665.83929128222735</v>
      </c>
      <c r="N16" s="8">
        <f t="shared" si="3"/>
        <v>0.16513871311563177</v>
      </c>
      <c r="O16" s="8">
        <v>0.52430555555555558</v>
      </c>
      <c r="P16">
        <f t="shared" si="4"/>
        <v>11985.107243080092</v>
      </c>
      <c r="Q16">
        <v>38052</v>
      </c>
    </row>
    <row r="17" spans="1:17" x14ac:dyDescent="0.35">
      <c r="A17" s="1">
        <v>41290</v>
      </c>
      <c r="B17">
        <v>4776</v>
      </c>
      <c r="C17">
        <v>1578</v>
      </c>
      <c r="D17">
        <v>2114</v>
      </c>
      <c r="E17">
        <v>0</v>
      </c>
      <c r="F17">
        <v>1</v>
      </c>
      <c r="G17">
        <v>0</v>
      </c>
      <c r="H17">
        <v>4279.666666666667</v>
      </c>
      <c r="I17">
        <v>4772</v>
      </c>
      <c r="J17">
        <v>0</v>
      </c>
      <c r="K17">
        <f t="shared" si="0"/>
        <v>5112.6273463706693</v>
      </c>
      <c r="L17">
        <f t="shared" si="1"/>
        <v>336.62734637066933</v>
      </c>
      <c r="M17">
        <f t="shared" si="2"/>
        <v>336.62734637066933</v>
      </c>
      <c r="N17" s="8">
        <f t="shared" si="3"/>
        <v>7.0483112724176997E-2</v>
      </c>
      <c r="O17" s="8">
        <v>0.33040201005025127</v>
      </c>
      <c r="P17">
        <f t="shared" si="4"/>
        <v>6059.2922346720479</v>
      </c>
      <c r="Q17">
        <v>28404</v>
      </c>
    </row>
    <row r="18" spans="1:17" x14ac:dyDescent="0.35">
      <c r="A18" s="1">
        <v>41291</v>
      </c>
      <c r="B18">
        <v>2591</v>
      </c>
      <c r="C18">
        <v>3806</v>
      </c>
      <c r="D18">
        <v>1578</v>
      </c>
      <c r="E18">
        <v>0</v>
      </c>
      <c r="F18">
        <v>0</v>
      </c>
      <c r="G18">
        <v>1</v>
      </c>
      <c r="H18">
        <v>4301.333333333333</v>
      </c>
      <c r="I18">
        <v>4979</v>
      </c>
      <c r="J18">
        <v>0</v>
      </c>
      <c r="K18">
        <f t="shared" si="0"/>
        <v>5174.1048116382035</v>
      </c>
      <c r="L18">
        <f t="shared" si="1"/>
        <v>2583.1048116382035</v>
      </c>
      <c r="M18">
        <f t="shared" si="2"/>
        <v>2583.1048116382035</v>
      </c>
      <c r="N18" s="8">
        <f t="shared" si="3"/>
        <v>0.99695284123435102</v>
      </c>
      <c r="O18" s="8">
        <v>1.4689309147047471</v>
      </c>
      <c r="P18">
        <f t="shared" si="4"/>
        <v>46495.886609487665</v>
      </c>
      <c r="Q18">
        <v>68508</v>
      </c>
    </row>
    <row r="19" spans="1:17" x14ac:dyDescent="0.35">
      <c r="A19" s="1">
        <v>41292</v>
      </c>
      <c r="B19">
        <v>3065</v>
      </c>
      <c r="C19">
        <v>471</v>
      </c>
      <c r="D19">
        <v>3806</v>
      </c>
      <c r="E19">
        <v>1</v>
      </c>
      <c r="F19">
        <v>0</v>
      </c>
      <c r="G19">
        <v>0</v>
      </c>
      <c r="H19">
        <v>3799.6666666666665</v>
      </c>
      <c r="I19">
        <v>5192</v>
      </c>
      <c r="J19">
        <v>0</v>
      </c>
      <c r="K19">
        <f t="shared" si="0"/>
        <v>5063.0462234588058</v>
      </c>
      <c r="L19">
        <f t="shared" si="1"/>
        <v>1998.0462234588058</v>
      </c>
      <c r="M19">
        <f t="shared" si="2"/>
        <v>1998.0462234588058</v>
      </c>
      <c r="N19" s="8">
        <f t="shared" si="3"/>
        <v>0.65189110063908839</v>
      </c>
      <c r="O19" s="8">
        <v>0.1536704730831974</v>
      </c>
      <c r="P19">
        <f t="shared" si="4"/>
        <v>35964.832022258503</v>
      </c>
      <c r="Q19">
        <v>8478</v>
      </c>
    </row>
    <row r="20" spans="1:17" x14ac:dyDescent="0.35">
      <c r="A20" s="1">
        <v>41293</v>
      </c>
      <c r="B20">
        <v>6468</v>
      </c>
      <c r="C20">
        <v>485</v>
      </c>
      <c r="D20">
        <v>471</v>
      </c>
      <c r="E20">
        <v>1</v>
      </c>
      <c r="F20">
        <v>0</v>
      </c>
      <c r="G20">
        <v>0</v>
      </c>
      <c r="H20">
        <v>3477.3333333333335</v>
      </c>
      <c r="I20">
        <v>6065</v>
      </c>
      <c r="J20">
        <v>0</v>
      </c>
      <c r="K20">
        <f t="shared" si="0"/>
        <v>5083.5202024344908</v>
      </c>
      <c r="L20">
        <f t="shared" si="1"/>
        <v>-1384.4797975655092</v>
      </c>
      <c r="M20">
        <f t="shared" si="2"/>
        <v>1384.4797975655092</v>
      </c>
      <c r="N20" s="8">
        <f t="shared" si="3"/>
        <v>0.2140506798957188</v>
      </c>
      <c r="O20" s="8">
        <v>7.4984539270253558E-2</v>
      </c>
      <c r="P20">
        <f t="shared" si="4"/>
        <v>99682.545424716664</v>
      </c>
      <c r="Q20">
        <v>8730</v>
      </c>
    </row>
    <row r="21" spans="1:17" x14ac:dyDescent="0.35">
      <c r="A21" s="1">
        <v>41294</v>
      </c>
      <c r="B21">
        <v>6335</v>
      </c>
      <c r="C21">
        <v>889</v>
      </c>
      <c r="D21">
        <v>485</v>
      </c>
      <c r="E21">
        <v>0</v>
      </c>
      <c r="F21">
        <v>0</v>
      </c>
      <c r="G21">
        <v>0</v>
      </c>
      <c r="H21">
        <v>4041.3333333333335</v>
      </c>
      <c r="I21">
        <v>4711</v>
      </c>
      <c r="J21">
        <v>0</v>
      </c>
      <c r="K21">
        <f t="shared" si="0"/>
        <v>4144.1722463903789</v>
      </c>
      <c r="L21">
        <f t="shared" si="1"/>
        <v>-2190.8277536096211</v>
      </c>
      <c r="M21">
        <f t="shared" si="2"/>
        <v>2190.8277536096211</v>
      </c>
      <c r="N21" s="8">
        <f t="shared" si="3"/>
        <v>0.34582916394784863</v>
      </c>
      <c r="O21" s="8">
        <v>0.14033149171270717</v>
      </c>
      <c r="P21">
        <f t="shared" si="4"/>
        <v>157739.59825989272</v>
      </c>
      <c r="Q21">
        <v>16002</v>
      </c>
    </row>
    <row r="22" spans="1:17" x14ac:dyDescent="0.35">
      <c r="A22" s="1">
        <v>41295</v>
      </c>
      <c r="B22">
        <v>4824</v>
      </c>
      <c r="C22">
        <v>905</v>
      </c>
      <c r="D22">
        <v>889</v>
      </c>
      <c r="E22">
        <v>0</v>
      </c>
      <c r="F22">
        <v>0</v>
      </c>
      <c r="G22">
        <v>0</v>
      </c>
      <c r="H22">
        <v>5289.333333333333</v>
      </c>
      <c r="I22">
        <v>4096</v>
      </c>
      <c r="J22">
        <v>0</v>
      </c>
      <c r="K22">
        <f t="shared" si="0"/>
        <v>4814.1897181013119</v>
      </c>
      <c r="L22">
        <f t="shared" si="1"/>
        <v>-9.8102818986881175</v>
      </c>
      <c r="M22">
        <f t="shared" si="2"/>
        <v>9.8102818986881175</v>
      </c>
      <c r="N22" s="8">
        <f t="shared" si="3"/>
        <v>2.0336405262620476E-3</v>
      </c>
      <c r="O22" s="8">
        <v>0.18760364842454394</v>
      </c>
      <c r="P22">
        <f t="shared" si="4"/>
        <v>706.34029670554446</v>
      </c>
      <c r="Q22">
        <v>16290</v>
      </c>
    </row>
    <row r="23" spans="1:17" x14ac:dyDescent="0.35">
      <c r="A23" s="1">
        <v>41296</v>
      </c>
      <c r="B23">
        <v>5042</v>
      </c>
      <c r="C23">
        <v>1249</v>
      </c>
      <c r="D23">
        <v>905</v>
      </c>
      <c r="E23">
        <v>0</v>
      </c>
      <c r="F23">
        <v>0</v>
      </c>
      <c r="G23">
        <v>0</v>
      </c>
      <c r="H23">
        <v>5875.666666666667</v>
      </c>
      <c r="I23">
        <v>4032</v>
      </c>
      <c r="J23">
        <v>0</v>
      </c>
      <c r="K23">
        <f t="shared" si="0"/>
        <v>5189.9311342889205</v>
      </c>
      <c r="L23">
        <f t="shared" si="1"/>
        <v>147.93113428892048</v>
      </c>
      <c r="M23">
        <f t="shared" si="2"/>
        <v>147.93113428892048</v>
      </c>
      <c r="N23" s="8">
        <f t="shared" si="3"/>
        <v>2.9339772766545116E-2</v>
      </c>
      <c r="O23" s="8">
        <v>0.24771915906386355</v>
      </c>
      <c r="P23">
        <f t="shared" si="4"/>
        <v>2662.7604172005686</v>
      </c>
      <c r="Q23">
        <v>22482</v>
      </c>
    </row>
    <row r="24" spans="1:17" x14ac:dyDescent="0.35">
      <c r="A24" s="1">
        <v>41297</v>
      </c>
      <c r="B24">
        <v>5238</v>
      </c>
      <c r="C24">
        <v>1191</v>
      </c>
      <c r="D24">
        <v>1249</v>
      </c>
      <c r="E24">
        <v>0</v>
      </c>
      <c r="F24">
        <v>1</v>
      </c>
      <c r="G24">
        <v>0</v>
      </c>
      <c r="H24">
        <v>5400.333333333333</v>
      </c>
      <c r="I24">
        <v>4776</v>
      </c>
      <c r="J24">
        <v>0</v>
      </c>
      <c r="K24">
        <f t="shared" si="0"/>
        <v>5865.0188087930019</v>
      </c>
      <c r="L24">
        <f t="shared" si="1"/>
        <v>627.01880879300188</v>
      </c>
      <c r="M24">
        <f t="shared" si="2"/>
        <v>627.01880879300188</v>
      </c>
      <c r="N24" s="8">
        <f t="shared" si="3"/>
        <v>0.11970576723806832</v>
      </c>
      <c r="O24" s="8">
        <v>0.22737686139747995</v>
      </c>
      <c r="P24">
        <f t="shared" si="4"/>
        <v>11286.338558274034</v>
      </c>
      <c r="Q24">
        <v>21438</v>
      </c>
    </row>
    <row r="25" spans="1:17" x14ac:dyDescent="0.35">
      <c r="A25" s="1">
        <v>41298</v>
      </c>
      <c r="B25">
        <v>5660</v>
      </c>
      <c r="C25">
        <v>825</v>
      </c>
      <c r="D25">
        <v>1191</v>
      </c>
      <c r="E25">
        <v>0</v>
      </c>
      <c r="F25">
        <v>0</v>
      </c>
      <c r="G25">
        <v>1</v>
      </c>
      <c r="H25">
        <v>5034.666666666667</v>
      </c>
      <c r="I25">
        <v>2591</v>
      </c>
      <c r="J25">
        <v>0</v>
      </c>
      <c r="K25">
        <f t="shared" si="0"/>
        <v>5018.6276412817151</v>
      </c>
      <c r="L25">
        <f t="shared" si="1"/>
        <v>-641.37235871828489</v>
      </c>
      <c r="M25">
        <f t="shared" si="2"/>
        <v>641.37235871828489</v>
      </c>
      <c r="N25" s="8">
        <f t="shared" si="3"/>
        <v>0.11331667115164044</v>
      </c>
      <c r="O25" s="8">
        <v>0.14575971731448764</v>
      </c>
      <c r="P25">
        <f t="shared" si="4"/>
        <v>46178.809827716512</v>
      </c>
      <c r="Q25">
        <v>14850</v>
      </c>
    </row>
    <row r="26" spans="1:17" x14ac:dyDescent="0.35">
      <c r="A26" s="1">
        <v>41299</v>
      </c>
      <c r="B26">
        <v>4786</v>
      </c>
      <c r="C26">
        <v>1202</v>
      </c>
      <c r="D26">
        <v>825</v>
      </c>
      <c r="E26">
        <v>1</v>
      </c>
      <c r="F26">
        <v>0</v>
      </c>
      <c r="G26">
        <v>0</v>
      </c>
      <c r="H26">
        <v>5313.333333333333</v>
      </c>
      <c r="I26">
        <v>3065</v>
      </c>
      <c r="J26">
        <v>0</v>
      </c>
      <c r="K26">
        <f t="shared" si="0"/>
        <v>5501.4403593553079</v>
      </c>
      <c r="L26">
        <f t="shared" si="1"/>
        <v>715.44035935530792</v>
      </c>
      <c r="M26">
        <f t="shared" si="2"/>
        <v>715.44035935530792</v>
      </c>
      <c r="N26" s="8">
        <f t="shared" si="3"/>
        <v>0.14948607592045715</v>
      </c>
      <c r="O26" s="8">
        <v>0.25114918512327622</v>
      </c>
      <c r="P26">
        <f t="shared" si="4"/>
        <v>12877.926468395543</v>
      </c>
      <c r="Q26">
        <v>21636</v>
      </c>
    </row>
    <row r="27" spans="1:17" x14ac:dyDescent="0.35">
      <c r="A27" s="1">
        <v>41300</v>
      </c>
      <c r="B27">
        <v>6425</v>
      </c>
      <c r="C27">
        <v>939</v>
      </c>
      <c r="D27">
        <v>1202</v>
      </c>
      <c r="E27">
        <v>1</v>
      </c>
      <c r="F27">
        <v>0</v>
      </c>
      <c r="G27">
        <v>0</v>
      </c>
      <c r="H27">
        <v>5228</v>
      </c>
      <c r="I27">
        <v>6468</v>
      </c>
      <c r="J27">
        <v>0</v>
      </c>
      <c r="K27">
        <f t="shared" si="0"/>
        <v>6366.3937395767343</v>
      </c>
      <c r="L27">
        <f t="shared" si="1"/>
        <v>-58.606260423265667</v>
      </c>
      <c r="M27">
        <f t="shared" si="2"/>
        <v>58.606260423265667</v>
      </c>
      <c r="N27" s="8">
        <f t="shared" si="3"/>
        <v>9.1215969530374572E-3</v>
      </c>
      <c r="O27" s="8">
        <v>0.14614785992217899</v>
      </c>
      <c r="P27">
        <f t="shared" si="4"/>
        <v>4219.650750475128</v>
      </c>
      <c r="Q27">
        <v>16902</v>
      </c>
    </row>
    <row r="28" spans="1:17" x14ac:dyDescent="0.35">
      <c r="A28" s="1">
        <v>41301</v>
      </c>
      <c r="B28">
        <v>6093</v>
      </c>
      <c r="C28">
        <v>1083</v>
      </c>
      <c r="D28">
        <v>939</v>
      </c>
      <c r="E28">
        <v>0</v>
      </c>
      <c r="F28">
        <v>0</v>
      </c>
      <c r="G28">
        <v>0</v>
      </c>
      <c r="H28">
        <v>5623.666666666667</v>
      </c>
      <c r="I28">
        <v>6335</v>
      </c>
      <c r="J28">
        <v>0</v>
      </c>
      <c r="K28">
        <f t="shared" si="0"/>
        <v>5645.0658572141301</v>
      </c>
      <c r="L28">
        <f t="shared" si="1"/>
        <v>-447.93414278586988</v>
      </c>
      <c r="M28">
        <f t="shared" si="2"/>
        <v>447.93414278586988</v>
      </c>
      <c r="N28" s="8">
        <f t="shared" si="3"/>
        <v>7.3516189526648595E-2</v>
      </c>
      <c r="O28" s="8">
        <v>0.1777449532250123</v>
      </c>
      <c r="P28">
        <f t="shared" si="4"/>
        <v>32251.258280582631</v>
      </c>
      <c r="Q28">
        <v>19494</v>
      </c>
    </row>
    <row r="29" spans="1:17" x14ac:dyDescent="0.35">
      <c r="A29" s="1">
        <v>41302</v>
      </c>
      <c r="B29">
        <v>4438</v>
      </c>
      <c r="C29">
        <v>1461</v>
      </c>
      <c r="D29">
        <v>1083</v>
      </c>
      <c r="E29">
        <v>0</v>
      </c>
      <c r="F29">
        <v>0</v>
      </c>
      <c r="G29">
        <v>0</v>
      </c>
      <c r="H29">
        <v>5768</v>
      </c>
      <c r="I29">
        <v>4824</v>
      </c>
      <c r="J29">
        <v>0</v>
      </c>
      <c r="K29">
        <f t="shared" si="0"/>
        <v>5332.3702766634124</v>
      </c>
      <c r="L29">
        <f t="shared" si="1"/>
        <v>894.37027666341237</v>
      </c>
      <c r="M29">
        <f t="shared" si="2"/>
        <v>894.37027666341237</v>
      </c>
      <c r="N29" s="8">
        <f t="shared" si="3"/>
        <v>0.20152552425944398</v>
      </c>
      <c r="O29" s="8">
        <v>0.32920234339792698</v>
      </c>
      <c r="P29">
        <f t="shared" si="4"/>
        <v>16098.664979941423</v>
      </c>
      <c r="Q29">
        <v>26298</v>
      </c>
    </row>
    <row r="30" spans="1:17" x14ac:dyDescent="0.35">
      <c r="A30" s="1">
        <v>41303</v>
      </c>
      <c r="B30">
        <v>4741</v>
      </c>
      <c r="C30">
        <v>1356</v>
      </c>
      <c r="D30">
        <v>1461</v>
      </c>
      <c r="E30">
        <v>0</v>
      </c>
      <c r="F30">
        <v>0</v>
      </c>
      <c r="G30">
        <v>0</v>
      </c>
      <c r="H30">
        <v>5652</v>
      </c>
      <c r="I30">
        <v>5042</v>
      </c>
      <c r="J30">
        <v>1</v>
      </c>
      <c r="K30">
        <f t="shared" si="0"/>
        <v>5587.5678560529977</v>
      </c>
      <c r="L30">
        <f t="shared" si="1"/>
        <v>846.56785605299774</v>
      </c>
      <c r="M30">
        <f t="shared" si="2"/>
        <v>846.56785605299774</v>
      </c>
      <c r="N30" s="8">
        <f t="shared" si="3"/>
        <v>0.17856314196435302</v>
      </c>
      <c r="O30" s="8">
        <v>0.286015608521409</v>
      </c>
      <c r="P30">
        <f t="shared" si="4"/>
        <v>15238.221408953959</v>
      </c>
      <c r="Q30">
        <v>24408</v>
      </c>
    </row>
    <row r="31" spans="1:17" x14ac:dyDescent="0.35">
      <c r="A31" s="1">
        <v>41304</v>
      </c>
      <c r="B31">
        <v>5080</v>
      </c>
      <c r="C31">
        <v>1083</v>
      </c>
      <c r="D31">
        <v>1356</v>
      </c>
      <c r="E31">
        <v>0</v>
      </c>
      <c r="F31">
        <v>1</v>
      </c>
      <c r="G31">
        <v>0</v>
      </c>
      <c r="H31">
        <v>5090.666666666667</v>
      </c>
      <c r="I31">
        <v>5238</v>
      </c>
      <c r="J31">
        <v>1</v>
      </c>
      <c r="K31">
        <f t="shared" si="0"/>
        <v>6056.5004085311639</v>
      </c>
      <c r="L31">
        <f t="shared" si="1"/>
        <v>976.50040853116388</v>
      </c>
      <c r="M31">
        <f t="shared" si="2"/>
        <v>976.50040853116388</v>
      </c>
      <c r="N31" s="8">
        <f t="shared" si="3"/>
        <v>0.19222448986833934</v>
      </c>
      <c r="O31" s="8">
        <v>0.21318897637795275</v>
      </c>
      <c r="P31">
        <f t="shared" si="4"/>
        <v>17577.007353560948</v>
      </c>
      <c r="Q31">
        <v>19494</v>
      </c>
    </row>
    <row r="32" spans="1:17" x14ac:dyDescent="0.35">
      <c r="A32" s="1">
        <v>41305</v>
      </c>
      <c r="B32">
        <v>4340</v>
      </c>
      <c r="C32">
        <v>1862</v>
      </c>
      <c r="D32">
        <v>1083</v>
      </c>
      <c r="E32">
        <v>0</v>
      </c>
      <c r="F32">
        <v>0</v>
      </c>
      <c r="G32">
        <v>1</v>
      </c>
      <c r="H32">
        <v>4753</v>
      </c>
      <c r="I32">
        <v>5660</v>
      </c>
      <c r="J32">
        <v>1</v>
      </c>
      <c r="K32">
        <f t="shared" si="0"/>
        <v>5935.3385360336652</v>
      </c>
      <c r="L32">
        <f t="shared" si="1"/>
        <v>1595.3385360336652</v>
      </c>
      <c r="M32">
        <f t="shared" si="2"/>
        <v>1595.3385360336652</v>
      </c>
      <c r="N32" s="8">
        <f t="shared" si="3"/>
        <v>0.3675895244317201</v>
      </c>
      <c r="O32" s="8">
        <v>0.42903225806451611</v>
      </c>
      <c r="P32">
        <f t="shared" si="4"/>
        <v>28716.093648605973</v>
      </c>
      <c r="Q32">
        <v>33516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375C8-79E7-4578-A662-48ED48CB6FB0}">
  <dimension ref="A1:AC360"/>
  <sheetViews>
    <sheetView topLeftCell="L1" workbookViewId="0">
      <selection activeCell="U5" sqref="U5:U13"/>
    </sheetView>
  </sheetViews>
  <sheetFormatPr defaultRowHeight="14.5" x14ac:dyDescent="0.35"/>
  <cols>
    <col min="1" max="1" width="10.453125" bestFit="1" customWidth="1"/>
    <col min="10" max="10" width="9.81640625" bestFit="1" customWidth="1"/>
    <col min="22" max="22" width="11.81640625" bestFit="1" customWidth="1"/>
  </cols>
  <sheetData>
    <row r="1" spans="1:28" ht="15" thickBot="1" x14ac:dyDescent="0.4">
      <c r="A1" s="1" t="s">
        <v>2</v>
      </c>
      <c r="B1" t="s">
        <v>133</v>
      </c>
      <c r="C1" t="s">
        <v>53</v>
      </c>
      <c r="D1" t="s">
        <v>54</v>
      </c>
      <c r="E1" t="s">
        <v>18</v>
      </c>
      <c r="F1" t="s">
        <v>19</v>
      </c>
      <c r="G1" t="s">
        <v>106</v>
      </c>
      <c r="H1" t="s">
        <v>21</v>
      </c>
      <c r="I1" t="s">
        <v>104</v>
      </c>
      <c r="J1" t="s">
        <v>99</v>
      </c>
      <c r="K1" t="s">
        <v>46</v>
      </c>
      <c r="L1" t="s">
        <v>100</v>
      </c>
      <c r="M1" s="8" t="s">
        <v>101</v>
      </c>
      <c r="N1" t="s">
        <v>4</v>
      </c>
      <c r="O1" t="s">
        <v>102</v>
      </c>
      <c r="P1" t="s">
        <v>108</v>
      </c>
      <c r="Q1" t="s">
        <v>127</v>
      </c>
      <c r="R1" t="s">
        <v>128</v>
      </c>
      <c r="U1" s="2" t="s">
        <v>32</v>
      </c>
      <c r="V1" s="2" t="s">
        <v>53</v>
      </c>
      <c r="W1" s="2" t="s">
        <v>54</v>
      </c>
      <c r="X1" s="2" t="s">
        <v>18</v>
      </c>
      <c r="Y1" s="2" t="s">
        <v>19</v>
      </c>
      <c r="Z1" s="2" t="s">
        <v>106</v>
      </c>
      <c r="AA1" s="2" t="s">
        <v>21</v>
      </c>
      <c r="AB1" s="3" t="s">
        <v>104</v>
      </c>
    </row>
    <row r="2" spans="1:28" ht="15" thickBot="1" x14ac:dyDescent="0.4">
      <c r="A2" s="1">
        <v>40916</v>
      </c>
      <c r="B2">
        <v>5214</v>
      </c>
      <c r="C2">
        <v>5281</v>
      </c>
      <c r="D2">
        <v>1</v>
      </c>
      <c r="E2">
        <v>0</v>
      </c>
      <c r="F2">
        <v>0</v>
      </c>
      <c r="G2">
        <v>4638</v>
      </c>
      <c r="H2">
        <v>5549</v>
      </c>
      <c r="I2">
        <v>0</v>
      </c>
      <c r="J2">
        <f>U2+SUMPRODUCT(C2:I2,V2:AB2)</f>
        <v>5757.9557889057969</v>
      </c>
      <c r="K2">
        <f>J2-B2</f>
        <v>543.95578890579691</v>
      </c>
      <c r="L2">
        <f>ABS(K2)</f>
        <v>543.95578890579691</v>
      </c>
      <c r="M2" s="8">
        <f>L2/B2</f>
        <v>0.10432600477671594</v>
      </c>
      <c r="N2">
        <v>1141</v>
      </c>
      <c r="O2">
        <f>IF(K2&lt;0,K2*-72,K2*18)</f>
        <v>9791.2042003043443</v>
      </c>
      <c r="P2">
        <f>N2*18</f>
        <v>20538</v>
      </c>
      <c r="Q2">
        <f>IF(K2&lt;0,K2*2,K2)</f>
        <v>543.95578890579691</v>
      </c>
      <c r="R2">
        <f>Q2^2</f>
        <v>295887.90028412791</v>
      </c>
      <c r="U2" s="2">
        <v>204.4446749255597</v>
      </c>
      <c r="V2" s="2">
        <v>0.11016405840138686</v>
      </c>
      <c r="W2" s="2">
        <v>872.74033715285486</v>
      </c>
      <c r="X2" s="2">
        <v>751.28570790205652</v>
      </c>
      <c r="Y2" s="2">
        <v>714.99800749248277</v>
      </c>
      <c r="Z2" s="2">
        <v>0.55147086698119252</v>
      </c>
      <c r="AA2" s="2">
        <v>0.27775680363144484</v>
      </c>
      <c r="AB2" s="3">
        <v>257.21461197781986</v>
      </c>
    </row>
    <row r="3" spans="1:28" x14ac:dyDescent="0.35">
      <c r="A3" s="1">
        <v>40917</v>
      </c>
      <c r="B3">
        <v>4097</v>
      </c>
      <c r="C3">
        <v>5214</v>
      </c>
      <c r="D3">
        <v>0</v>
      </c>
      <c r="E3">
        <v>0</v>
      </c>
      <c r="F3">
        <v>0</v>
      </c>
      <c r="G3">
        <v>4905</v>
      </c>
      <c r="H3">
        <v>4285</v>
      </c>
      <c r="I3">
        <v>0</v>
      </c>
      <c r="J3">
        <f>$U$2+SUMPRODUCT(C3:I3,$V$2:$AB$2)</f>
        <v>4673.9925815338802</v>
      </c>
      <c r="K3">
        <f>J3-B3</f>
        <v>576.99258153388018</v>
      </c>
      <c r="L3">
        <f t="shared" ref="L3:L66" si="0">ABS(K3)</f>
        <v>576.99258153388018</v>
      </c>
      <c r="M3" s="8">
        <f>L3/B3</f>
        <v>0.14083294643248234</v>
      </c>
      <c r="N3">
        <v>1054</v>
      </c>
      <c r="O3">
        <f t="shared" ref="O3:O66" si="1">IF(K3&lt;0,K3*-72,K3*18)</f>
        <v>10385.866467609843</v>
      </c>
      <c r="P3">
        <f t="shared" ref="P3:P66" si="2">N3*18</f>
        <v>18972</v>
      </c>
      <c r="Q3">
        <f t="shared" ref="Q3:Q66" si="3">IF(K3&lt;0,K3*2,K3)</f>
        <v>576.99258153388018</v>
      </c>
      <c r="R3">
        <f t="shared" ref="R3:R66" si="4">Q3^2</f>
        <v>332920.43914513139</v>
      </c>
    </row>
    <row r="4" spans="1:28" x14ac:dyDescent="0.35">
      <c r="A4" s="1">
        <v>40918</v>
      </c>
      <c r="B4">
        <v>3757</v>
      </c>
      <c r="C4">
        <v>4097</v>
      </c>
      <c r="D4">
        <v>0</v>
      </c>
      <c r="E4">
        <v>0</v>
      </c>
      <c r="F4">
        <v>0</v>
      </c>
      <c r="G4">
        <v>4864</v>
      </c>
      <c r="H4">
        <v>3950</v>
      </c>
      <c r="I4">
        <v>0</v>
      </c>
      <c r="J4">
        <f>$U$2+SUMPRODUCT(C4:I4,$V$2:$AB$2)</f>
        <v>4435.2804935367685</v>
      </c>
      <c r="K4">
        <f>J4-B4</f>
        <v>678.28049353676852</v>
      </c>
      <c r="L4">
        <f t="shared" si="0"/>
        <v>678.28049353676852</v>
      </c>
      <c r="M4" s="8">
        <f>L4/B4</f>
        <v>0.18053779439360354</v>
      </c>
      <c r="N4">
        <v>1583</v>
      </c>
      <c r="O4">
        <f t="shared" si="1"/>
        <v>12209.048883661833</v>
      </c>
      <c r="P4">
        <f t="shared" si="2"/>
        <v>28494</v>
      </c>
      <c r="Q4">
        <f t="shared" si="3"/>
        <v>678.28049353676852</v>
      </c>
      <c r="R4">
        <f t="shared" si="4"/>
        <v>460064.42791248229</v>
      </c>
    </row>
    <row r="5" spans="1:28" x14ac:dyDescent="0.35">
      <c r="A5" s="1">
        <v>40919</v>
      </c>
      <c r="B5">
        <v>4307</v>
      </c>
      <c r="C5">
        <v>3757</v>
      </c>
      <c r="D5">
        <v>0</v>
      </c>
      <c r="E5">
        <v>0</v>
      </c>
      <c r="F5">
        <v>0</v>
      </c>
      <c r="G5">
        <v>4356</v>
      </c>
      <c r="H5">
        <v>3996</v>
      </c>
      <c r="I5">
        <v>0</v>
      </c>
      <c r="J5">
        <f>$U$2+SUMPRODUCT(C5:I5,$V$2:$AB$2)</f>
        <v>4130.4543262208981</v>
      </c>
      <c r="K5">
        <f>J5-B5</f>
        <v>-176.54567377910189</v>
      </c>
      <c r="L5">
        <f t="shared" si="0"/>
        <v>176.54567377910189</v>
      </c>
      <c r="M5" s="8">
        <f>L5/B5</f>
        <v>4.0990404870931481E-2</v>
      </c>
      <c r="N5">
        <v>1321</v>
      </c>
      <c r="O5">
        <f t="shared" si="1"/>
        <v>12711.288512095336</v>
      </c>
      <c r="P5">
        <f t="shared" si="2"/>
        <v>23778</v>
      </c>
      <c r="Q5">
        <f t="shared" si="3"/>
        <v>-353.09134755820378</v>
      </c>
      <c r="R5">
        <f t="shared" si="4"/>
        <v>124673.49972046826</v>
      </c>
      <c r="U5" s="21" t="s">
        <v>47</v>
      </c>
      <c r="V5" s="22">
        <f>AVERAGE(M2:M360)</f>
        <v>0.14697846129021372</v>
      </c>
    </row>
    <row r="6" spans="1:28" x14ac:dyDescent="0.35">
      <c r="A6" s="1">
        <v>40920</v>
      </c>
      <c r="B6">
        <v>4380</v>
      </c>
      <c r="C6">
        <v>4307</v>
      </c>
      <c r="D6">
        <v>0</v>
      </c>
      <c r="E6">
        <v>1</v>
      </c>
      <c r="F6">
        <v>0</v>
      </c>
      <c r="G6">
        <v>4053.6666666666665</v>
      </c>
      <c r="H6">
        <v>4413</v>
      </c>
      <c r="I6">
        <v>0</v>
      </c>
      <c r="J6">
        <f>$U$2+SUMPRODUCT(C6:I6,$V$2:$AB$2)</f>
        <v>4891.4268279073831</v>
      </c>
      <c r="K6">
        <f>J6-B6</f>
        <v>511.42682790738309</v>
      </c>
      <c r="L6">
        <f t="shared" si="0"/>
        <v>511.42682790738309</v>
      </c>
      <c r="M6" s="8">
        <f>L6/B6</f>
        <v>0.11676411596058975</v>
      </c>
      <c r="N6">
        <v>1155</v>
      </c>
      <c r="O6">
        <f t="shared" si="1"/>
        <v>9205.6829023328955</v>
      </c>
      <c r="P6">
        <f t="shared" si="2"/>
        <v>20790</v>
      </c>
      <c r="Q6">
        <f t="shared" si="3"/>
        <v>511.42682790738309</v>
      </c>
      <c r="R6">
        <f t="shared" si="4"/>
        <v>261557.40030340804</v>
      </c>
      <c r="U6" s="21" t="s">
        <v>48</v>
      </c>
      <c r="V6" s="22">
        <f>MEDIAN(M2:M360)</f>
        <v>0.11377053607396569</v>
      </c>
    </row>
    <row r="7" spans="1:28" x14ac:dyDescent="0.35">
      <c r="A7" s="1">
        <v>40921</v>
      </c>
      <c r="B7">
        <v>4075</v>
      </c>
      <c r="C7">
        <v>4380</v>
      </c>
      <c r="D7">
        <v>0</v>
      </c>
      <c r="E7">
        <v>0</v>
      </c>
      <c r="F7">
        <v>1</v>
      </c>
      <c r="G7">
        <v>4148</v>
      </c>
      <c r="H7">
        <v>4220</v>
      </c>
      <c r="I7">
        <v>0</v>
      </c>
      <c r="J7">
        <f>$U$2+SUMPRODUCT(C7:I7,$V$2:$AB$2)</f>
        <v>4861.5961257788003</v>
      </c>
      <c r="K7">
        <f>J7-B7</f>
        <v>786.59612577880034</v>
      </c>
      <c r="L7">
        <f t="shared" si="0"/>
        <v>786.59612577880034</v>
      </c>
      <c r="M7" s="8">
        <f>L7/B7</f>
        <v>0.19302972411749703</v>
      </c>
      <c r="N7">
        <v>1876</v>
      </c>
      <c r="O7">
        <f t="shared" si="1"/>
        <v>14158.730264018406</v>
      </c>
      <c r="P7">
        <f t="shared" si="2"/>
        <v>33768</v>
      </c>
      <c r="Q7">
        <f t="shared" si="3"/>
        <v>786.59612577880034</v>
      </c>
      <c r="R7">
        <f t="shared" si="4"/>
        <v>618733.46509021823</v>
      </c>
      <c r="U7" s="21" t="s">
        <v>107</v>
      </c>
      <c r="V7" s="20">
        <f>SUM(O2:O360)</f>
        <v>6656693.4636822017</v>
      </c>
    </row>
    <row r="8" spans="1:28" x14ac:dyDescent="0.35">
      <c r="A8" s="1">
        <v>40922</v>
      </c>
      <c r="B8">
        <v>4984</v>
      </c>
      <c r="C8">
        <v>4075</v>
      </c>
      <c r="D8">
        <v>1</v>
      </c>
      <c r="E8">
        <v>0</v>
      </c>
      <c r="F8">
        <v>0</v>
      </c>
      <c r="G8">
        <v>4254</v>
      </c>
      <c r="H8">
        <v>5281</v>
      </c>
      <c r="I8">
        <v>0</v>
      </c>
      <c r="J8">
        <f>$U$2+SUMPRODUCT(C8:I8,$V$2:$AB$2)</f>
        <v>5338.8942981797181</v>
      </c>
      <c r="K8">
        <f>J8-B8</f>
        <v>354.89429817971813</v>
      </c>
      <c r="L8">
        <f t="shared" si="0"/>
        <v>354.89429817971813</v>
      </c>
      <c r="M8" s="8">
        <f>L8/B8</f>
        <v>7.1206721143603158E-2</v>
      </c>
      <c r="N8">
        <v>1360</v>
      </c>
      <c r="O8">
        <f t="shared" si="1"/>
        <v>6388.0973672349264</v>
      </c>
      <c r="P8">
        <f t="shared" si="2"/>
        <v>24480</v>
      </c>
      <c r="Q8">
        <f t="shared" si="3"/>
        <v>354.89429817971813</v>
      </c>
      <c r="R8">
        <f t="shared" si="4"/>
        <v>125949.96288047469</v>
      </c>
      <c r="U8" s="21" t="s">
        <v>109</v>
      </c>
      <c r="V8" s="20">
        <f>SUM(P2:P360)</f>
        <v>7528536</v>
      </c>
    </row>
    <row r="9" spans="1:28" x14ac:dyDescent="0.35">
      <c r="A9" s="1">
        <v>40923</v>
      </c>
      <c r="B9">
        <v>4625</v>
      </c>
      <c r="C9">
        <v>4984</v>
      </c>
      <c r="D9">
        <v>1</v>
      </c>
      <c r="E9">
        <v>0</v>
      </c>
      <c r="F9">
        <v>0</v>
      </c>
      <c r="G9">
        <v>4479.666666666667</v>
      </c>
      <c r="H9">
        <v>5214</v>
      </c>
      <c r="I9">
        <v>0</v>
      </c>
      <c r="J9">
        <f>$U$2+SUMPRODUCT(C9:I9,$V$2:$AB$2)</f>
        <v>5544.872313738696</v>
      </c>
      <c r="K9">
        <f>J9-B9</f>
        <v>919.87231373869599</v>
      </c>
      <c r="L9">
        <f t="shared" si="0"/>
        <v>919.87231373869599</v>
      </c>
      <c r="M9" s="8">
        <f>L9/B9</f>
        <v>0.19889131107863697</v>
      </c>
      <c r="N9">
        <v>1708</v>
      </c>
      <c r="O9">
        <f t="shared" si="1"/>
        <v>16557.701647296526</v>
      </c>
      <c r="P9">
        <f t="shared" si="2"/>
        <v>30744</v>
      </c>
      <c r="Q9">
        <f t="shared" si="3"/>
        <v>919.87231373869599</v>
      </c>
      <c r="R9">
        <f t="shared" si="4"/>
        <v>846165.07358298195</v>
      </c>
      <c r="U9" s="21" t="s">
        <v>120</v>
      </c>
      <c r="V9" s="20">
        <f>COUNTIF(K2:K360,"&gt;0")</f>
        <v>266</v>
      </c>
    </row>
    <row r="10" spans="1:28" x14ac:dyDescent="0.35">
      <c r="A10" s="1">
        <v>40924</v>
      </c>
      <c r="B10">
        <v>3706</v>
      </c>
      <c r="C10">
        <v>4625</v>
      </c>
      <c r="D10">
        <v>0</v>
      </c>
      <c r="E10">
        <v>0</v>
      </c>
      <c r="F10">
        <v>0</v>
      </c>
      <c r="G10">
        <v>4561.333333333333</v>
      </c>
      <c r="H10">
        <v>4097</v>
      </c>
      <c r="I10">
        <v>0</v>
      </c>
      <c r="J10">
        <f>$U$2+SUMPRODUCT(C10:I10,$V$2:$AB$2)</f>
        <v>4367.365517433549</v>
      </c>
      <c r="K10">
        <f>J10-B10</f>
        <v>661.36551743354903</v>
      </c>
      <c r="L10">
        <f t="shared" si="0"/>
        <v>661.36551743354903</v>
      </c>
      <c r="M10" s="8">
        <f>L10/B10</f>
        <v>0.17845804571871263</v>
      </c>
      <c r="N10">
        <v>1589</v>
      </c>
      <c r="O10">
        <f t="shared" si="1"/>
        <v>11904.579313803883</v>
      </c>
      <c r="P10">
        <f t="shared" si="2"/>
        <v>28602</v>
      </c>
      <c r="Q10">
        <f t="shared" si="3"/>
        <v>661.36551743354903</v>
      </c>
      <c r="R10">
        <f t="shared" si="4"/>
        <v>437404.34765014605</v>
      </c>
      <c r="U10" s="21" t="s">
        <v>119</v>
      </c>
      <c r="V10" s="20"/>
    </row>
    <row r="11" spans="1:28" x14ac:dyDescent="0.35">
      <c r="A11" s="1">
        <v>40925</v>
      </c>
      <c r="B11">
        <v>3782</v>
      </c>
      <c r="C11">
        <v>3706</v>
      </c>
      <c r="D11">
        <v>0</v>
      </c>
      <c r="E11">
        <v>0</v>
      </c>
      <c r="F11">
        <v>0</v>
      </c>
      <c r="G11">
        <v>4438.333333333333</v>
      </c>
      <c r="H11">
        <v>3757</v>
      </c>
      <c r="I11">
        <v>0</v>
      </c>
      <c r="J11">
        <f>$U$2+SUMPRODUCT(C11:I11,$V$2:$AB$2)</f>
        <v>4103.8565178892968</v>
      </c>
      <c r="K11">
        <f>J11-B11</f>
        <v>321.85651788929681</v>
      </c>
      <c r="L11">
        <f t="shared" si="0"/>
        <v>321.85651788929681</v>
      </c>
      <c r="M11" s="8">
        <f>L11/B11</f>
        <v>8.510219933614406E-2</v>
      </c>
      <c r="N11">
        <v>1485</v>
      </c>
      <c r="O11">
        <f t="shared" si="1"/>
        <v>5793.4173220073426</v>
      </c>
      <c r="P11">
        <f t="shared" si="2"/>
        <v>26730</v>
      </c>
      <c r="Q11">
        <f t="shared" si="3"/>
        <v>321.85651788929681</v>
      </c>
      <c r="R11">
        <f t="shared" si="4"/>
        <v>103591.61810782323</v>
      </c>
      <c r="U11" s="21" t="s">
        <v>129</v>
      </c>
      <c r="V11" s="20"/>
    </row>
    <row r="12" spans="1:28" x14ac:dyDescent="0.35">
      <c r="A12" s="1">
        <v>40926</v>
      </c>
      <c r="B12">
        <v>4263</v>
      </c>
      <c r="C12">
        <v>3782</v>
      </c>
      <c r="D12">
        <v>0</v>
      </c>
      <c r="E12">
        <v>0</v>
      </c>
      <c r="F12">
        <v>0</v>
      </c>
      <c r="G12">
        <v>4037.6666666666665</v>
      </c>
      <c r="H12">
        <v>4307</v>
      </c>
      <c r="I12">
        <v>0</v>
      </c>
      <c r="J12">
        <f>$U$2+SUMPRODUCT(C12:I12,$V$2:$AB$2)</f>
        <v>4044.0392342879659</v>
      </c>
      <c r="K12">
        <f>J12-B12</f>
        <v>-218.96076571203412</v>
      </c>
      <c r="L12">
        <f t="shared" si="0"/>
        <v>218.96076571203412</v>
      </c>
      <c r="M12" s="8">
        <f>L12/B12</f>
        <v>5.1363069601696953E-2</v>
      </c>
      <c r="N12">
        <v>1395</v>
      </c>
      <c r="O12">
        <f t="shared" si="1"/>
        <v>15765.175131266456</v>
      </c>
      <c r="P12">
        <f t="shared" si="2"/>
        <v>25110</v>
      </c>
      <c r="Q12">
        <f t="shared" si="3"/>
        <v>-437.92153142406823</v>
      </c>
      <c r="R12">
        <f t="shared" si="4"/>
        <v>191775.26768480119</v>
      </c>
      <c r="U12" s="21" t="s">
        <v>130</v>
      </c>
      <c r="V12" s="20"/>
    </row>
    <row r="13" spans="1:28" x14ac:dyDescent="0.35">
      <c r="A13" s="1">
        <v>40927</v>
      </c>
      <c r="B13">
        <v>3901</v>
      </c>
      <c r="C13">
        <v>4263</v>
      </c>
      <c r="D13">
        <v>0</v>
      </c>
      <c r="E13">
        <v>1</v>
      </c>
      <c r="F13">
        <v>0</v>
      </c>
      <c r="G13">
        <v>3917</v>
      </c>
      <c r="H13">
        <v>4380</v>
      </c>
      <c r="I13">
        <v>0</v>
      </c>
      <c r="J13">
        <f>$U$2+SUMPRODUCT(C13:I13,$V$2:$AB$2)</f>
        <v>4802.0459496637877</v>
      </c>
      <c r="K13">
        <f>J13-B13</f>
        <v>901.04594966378772</v>
      </c>
      <c r="L13">
        <f t="shared" si="0"/>
        <v>901.04594966378772</v>
      </c>
      <c r="M13" s="8">
        <f>L13/B13</f>
        <v>0.23097819781178869</v>
      </c>
      <c r="N13">
        <v>1336</v>
      </c>
      <c r="O13">
        <f t="shared" si="1"/>
        <v>16218.827093948179</v>
      </c>
      <c r="P13">
        <f t="shared" si="2"/>
        <v>24048</v>
      </c>
      <c r="Q13">
        <f t="shared" si="3"/>
        <v>901.04594966378772</v>
      </c>
      <c r="R13">
        <f t="shared" si="4"/>
        <v>811883.80340551713</v>
      </c>
      <c r="U13" s="21" t="s">
        <v>103</v>
      </c>
      <c r="V13" s="20">
        <f t="array" ref="V13">SUM(R2:R360)</f>
        <v>398642509.82498872</v>
      </c>
    </row>
    <row r="14" spans="1:28" x14ac:dyDescent="0.35">
      <c r="A14" s="1">
        <v>40928</v>
      </c>
      <c r="B14">
        <v>4376</v>
      </c>
      <c r="C14">
        <v>3901</v>
      </c>
      <c r="D14">
        <v>0</v>
      </c>
      <c r="E14">
        <v>0</v>
      </c>
      <c r="F14">
        <v>1</v>
      </c>
      <c r="G14">
        <v>3982</v>
      </c>
      <c r="H14">
        <v>4075</v>
      </c>
      <c r="I14">
        <v>0</v>
      </c>
      <c r="J14">
        <f>$U$2+SUMPRODUCT(C14:I14,$V$2:$AB$2)</f>
        <v>4677.0086413590989</v>
      </c>
      <c r="K14">
        <f>J14-B14</f>
        <v>301.00864135909887</v>
      </c>
      <c r="L14">
        <f t="shared" si="0"/>
        <v>301.00864135909887</v>
      </c>
      <c r="M14" s="8">
        <f>L14/B14</f>
        <v>6.8786252595772132E-2</v>
      </c>
      <c r="N14">
        <v>1306</v>
      </c>
      <c r="O14">
        <f t="shared" si="1"/>
        <v>5418.1555444637797</v>
      </c>
      <c r="P14">
        <f t="shared" si="2"/>
        <v>23508</v>
      </c>
      <c r="Q14">
        <f t="shared" si="3"/>
        <v>301.00864135909887</v>
      </c>
      <c r="R14">
        <f t="shared" si="4"/>
        <v>90606.202172850608</v>
      </c>
    </row>
    <row r="15" spans="1:28" x14ac:dyDescent="0.35">
      <c r="A15" s="1">
        <v>40929</v>
      </c>
      <c r="B15">
        <v>5661</v>
      </c>
      <c r="C15">
        <v>4376</v>
      </c>
      <c r="D15">
        <v>1</v>
      </c>
      <c r="E15">
        <v>0</v>
      </c>
      <c r="F15">
        <v>0</v>
      </c>
      <c r="G15">
        <v>4180</v>
      </c>
      <c r="H15">
        <v>4984</v>
      </c>
      <c r="I15">
        <v>0</v>
      </c>
      <c r="J15">
        <f>$U$2+SUMPRODUCT(C15:I15,$V$2:$AB$2)</f>
        <v>5248.7510649233891</v>
      </c>
      <c r="K15">
        <f>J15-B15</f>
        <v>-412.24893507661091</v>
      </c>
      <c r="L15">
        <f t="shared" si="0"/>
        <v>412.24893507661091</v>
      </c>
      <c r="M15" s="8">
        <f>L15/B15</f>
        <v>7.2822634707050152E-2</v>
      </c>
      <c r="N15">
        <v>633</v>
      </c>
      <c r="O15">
        <f t="shared" si="1"/>
        <v>29681.923325515985</v>
      </c>
      <c r="P15">
        <f t="shared" si="2"/>
        <v>11394</v>
      </c>
      <c r="Q15">
        <f t="shared" si="3"/>
        <v>-824.49787015322181</v>
      </c>
      <c r="R15">
        <f t="shared" si="4"/>
        <v>679796.73788719904</v>
      </c>
    </row>
    <row r="16" spans="1:28" x14ac:dyDescent="0.35">
      <c r="A16" s="1">
        <v>40930</v>
      </c>
      <c r="B16">
        <v>5299</v>
      </c>
      <c r="C16">
        <v>5661</v>
      </c>
      <c r="D16">
        <v>1</v>
      </c>
      <c r="E16">
        <v>0</v>
      </c>
      <c r="F16">
        <v>0</v>
      </c>
      <c r="G16">
        <v>4646</v>
      </c>
      <c r="H16">
        <v>4625</v>
      </c>
      <c r="I16">
        <v>0</v>
      </c>
      <c r="J16">
        <f>$U$2+SUMPRODUCT(C16:I16,$V$2:$AB$2)</f>
        <v>5547.5826114787178</v>
      </c>
      <c r="K16">
        <f>J16-B16</f>
        <v>248.58261147871781</v>
      </c>
      <c r="L16">
        <f t="shared" si="0"/>
        <v>248.58261147871781</v>
      </c>
      <c r="M16" s="8">
        <f>L16/B16</f>
        <v>4.691123069989013E-2</v>
      </c>
      <c r="N16">
        <v>1060</v>
      </c>
      <c r="O16">
        <f t="shared" si="1"/>
        <v>4474.4870066169206</v>
      </c>
      <c r="P16">
        <f t="shared" si="2"/>
        <v>19080</v>
      </c>
      <c r="Q16">
        <f t="shared" si="3"/>
        <v>248.58261147871781</v>
      </c>
      <c r="R16">
        <f t="shared" si="4"/>
        <v>61793.314729579164</v>
      </c>
    </row>
    <row r="17" spans="1:26" x14ac:dyDescent="0.35">
      <c r="A17" s="1">
        <v>40931</v>
      </c>
      <c r="B17">
        <v>3587</v>
      </c>
      <c r="C17">
        <v>5299</v>
      </c>
      <c r="D17">
        <v>0</v>
      </c>
      <c r="E17">
        <v>0</v>
      </c>
      <c r="F17">
        <v>0</v>
      </c>
      <c r="G17">
        <v>5112</v>
      </c>
      <c r="H17">
        <v>3706</v>
      </c>
      <c r="I17">
        <v>0</v>
      </c>
      <c r="J17">
        <f>$U$2+SUMPRODUCT(C17:I17,$V$2:$AB$2)</f>
        <v>4636.689806660499</v>
      </c>
      <c r="K17">
        <f>J17-B17</f>
        <v>1049.689806660499</v>
      </c>
      <c r="L17">
        <f t="shared" si="0"/>
        <v>1049.689806660499</v>
      </c>
      <c r="M17" s="8">
        <f>L17/B17</f>
        <v>0.29263724746598802</v>
      </c>
      <c r="N17">
        <v>1593</v>
      </c>
      <c r="O17">
        <f t="shared" si="1"/>
        <v>18894.416519888982</v>
      </c>
      <c r="P17">
        <f t="shared" si="2"/>
        <v>28674</v>
      </c>
      <c r="Q17">
        <f t="shared" si="3"/>
        <v>1049.689806660499</v>
      </c>
      <c r="R17">
        <f t="shared" si="4"/>
        <v>1101848.6902069559</v>
      </c>
    </row>
    <row r="18" spans="1:26" x14ac:dyDescent="0.35">
      <c r="A18" s="1">
        <v>40932</v>
      </c>
      <c r="B18">
        <v>3742</v>
      </c>
      <c r="C18">
        <v>3587</v>
      </c>
      <c r="D18">
        <v>0</v>
      </c>
      <c r="E18">
        <v>0</v>
      </c>
      <c r="F18">
        <v>0</v>
      </c>
      <c r="G18">
        <v>4849</v>
      </c>
      <c r="H18">
        <v>3782</v>
      </c>
      <c r="I18">
        <v>0</v>
      </c>
      <c r="J18">
        <f>$U$2+SUMPRODUCT(C18:I18,$V$2:$AB$2)</f>
        <v>4324.1616177372607</v>
      </c>
      <c r="K18">
        <f>J18-B18</f>
        <v>582.16161773726071</v>
      </c>
      <c r="L18">
        <f t="shared" si="0"/>
        <v>582.16161773726071</v>
      </c>
      <c r="M18" s="8">
        <f>L18/B18</f>
        <v>0.15557499137820971</v>
      </c>
      <c r="N18">
        <v>1361</v>
      </c>
      <c r="O18">
        <f t="shared" si="1"/>
        <v>10478.909119270693</v>
      </c>
      <c r="P18">
        <f t="shared" si="2"/>
        <v>24498</v>
      </c>
      <c r="Q18">
        <f t="shared" si="3"/>
        <v>582.16161773726071</v>
      </c>
      <c r="R18">
        <f t="shared" si="4"/>
        <v>338912.14916646446</v>
      </c>
    </row>
    <row r="19" spans="1:26" x14ac:dyDescent="0.35">
      <c r="A19" s="1">
        <v>40933</v>
      </c>
      <c r="B19">
        <v>3516</v>
      </c>
      <c r="C19">
        <v>3742</v>
      </c>
      <c r="D19">
        <v>0</v>
      </c>
      <c r="E19">
        <v>0</v>
      </c>
      <c r="F19">
        <v>0</v>
      </c>
      <c r="G19">
        <v>4209.333333333333</v>
      </c>
      <c r="H19">
        <v>4263</v>
      </c>
      <c r="I19">
        <v>0</v>
      </c>
      <c r="J19">
        <f>$U$2+SUMPRODUCT(C19:I19,$V$2:$AB$2)</f>
        <v>4122.0805380905649</v>
      </c>
      <c r="K19">
        <f>J19-B19</f>
        <v>606.08053809056491</v>
      </c>
      <c r="L19">
        <f t="shared" si="0"/>
        <v>606.08053809056491</v>
      </c>
      <c r="M19" s="8">
        <f>L19/B19</f>
        <v>0.1723778549745634</v>
      </c>
      <c r="N19">
        <v>1881</v>
      </c>
      <c r="O19">
        <f t="shared" si="1"/>
        <v>10909.449685630168</v>
      </c>
      <c r="P19">
        <f t="shared" si="2"/>
        <v>33858</v>
      </c>
      <c r="Q19">
        <f t="shared" si="3"/>
        <v>606.08053809056491</v>
      </c>
      <c r="R19">
        <f t="shared" si="4"/>
        <v>367333.6186521487</v>
      </c>
    </row>
    <row r="20" spans="1:26" x14ac:dyDescent="0.35">
      <c r="A20" s="1">
        <v>40934</v>
      </c>
      <c r="B20">
        <v>3657</v>
      </c>
      <c r="C20">
        <v>3516</v>
      </c>
      <c r="D20">
        <v>0</v>
      </c>
      <c r="E20">
        <v>1</v>
      </c>
      <c r="F20">
        <v>0</v>
      </c>
      <c r="G20">
        <v>3615</v>
      </c>
      <c r="H20">
        <v>3901</v>
      </c>
      <c r="I20">
        <v>0</v>
      </c>
      <c r="J20">
        <f>$U$2+SUMPRODUCT(C20:I20,$V$2:$AB$2)</f>
        <v>4420.1636872701702</v>
      </c>
      <c r="K20">
        <f>J20-B20</f>
        <v>763.16368727017016</v>
      </c>
      <c r="L20">
        <f t="shared" si="0"/>
        <v>763.16368727017016</v>
      </c>
      <c r="M20" s="8">
        <f>L20/B20</f>
        <v>0.20868572252397324</v>
      </c>
      <c r="N20">
        <v>1534</v>
      </c>
      <c r="O20">
        <f t="shared" si="1"/>
        <v>13736.946370863063</v>
      </c>
      <c r="P20">
        <f t="shared" si="2"/>
        <v>27612</v>
      </c>
      <c r="Q20">
        <f t="shared" si="3"/>
        <v>763.16368727017016</v>
      </c>
      <c r="R20">
        <f t="shared" si="4"/>
        <v>582418.81356780208</v>
      </c>
      <c r="U20" t="s">
        <v>22</v>
      </c>
    </row>
    <row r="21" spans="1:26" ht="15" thickBot="1" x14ac:dyDescent="0.4">
      <c r="A21" s="1">
        <v>40935</v>
      </c>
      <c r="B21">
        <v>4107</v>
      </c>
      <c r="C21">
        <v>3657</v>
      </c>
      <c r="D21">
        <v>0</v>
      </c>
      <c r="E21">
        <v>0</v>
      </c>
      <c r="F21">
        <v>1</v>
      </c>
      <c r="G21">
        <v>3638.3333333333335</v>
      </c>
      <c r="H21">
        <v>4376</v>
      </c>
      <c r="I21">
        <v>0</v>
      </c>
      <c r="J21">
        <f>$U$2+SUMPRODUCT(C21:I21,$V$2:$AB$2)</f>
        <v>4544.2112543830217</v>
      </c>
      <c r="K21">
        <f>J21-B21</f>
        <v>437.2112543830217</v>
      </c>
      <c r="L21">
        <f t="shared" si="0"/>
        <v>437.2112543830217</v>
      </c>
      <c r="M21" s="8">
        <f>L21/B21</f>
        <v>0.10645513863721005</v>
      </c>
      <c r="N21">
        <v>1444</v>
      </c>
      <c r="O21">
        <f t="shared" si="1"/>
        <v>7869.8025788943905</v>
      </c>
      <c r="P21">
        <f t="shared" si="2"/>
        <v>25992</v>
      </c>
      <c r="Q21">
        <f t="shared" si="3"/>
        <v>437.2112543830217</v>
      </c>
      <c r="R21">
        <f t="shared" si="4"/>
        <v>191153.68095917531</v>
      </c>
    </row>
    <row r="22" spans="1:26" x14ac:dyDescent="0.35">
      <c r="A22" s="1">
        <v>40936</v>
      </c>
      <c r="B22">
        <v>5166</v>
      </c>
      <c r="C22">
        <v>4107</v>
      </c>
      <c r="D22">
        <v>1</v>
      </c>
      <c r="E22">
        <v>0</v>
      </c>
      <c r="F22">
        <v>0</v>
      </c>
      <c r="G22">
        <v>3760</v>
      </c>
      <c r="H22">
        <v>5661</v>
      </c>
      <c r="I22">
        <v>0</v>
      </c>
      <c r="J22">
        <f>$U$2+SUMPRODUCT(C22:I22,$V$2:$AB$2)</f>
        <v>5175.5405251398033</v>
      </c>
      <c r="K22">
        <f>J22-B22</f>
        <v>9.5405251398033215</v>
      </c>
      <c r="L22">
        <f t="shared" si="0"/>
        <v>9.5405251398033215</v>
      </c>
      <c r="M22" s="8">
        <f>L22/B22</f>
        <v>1.8467915485488428E-3</v>
      </c>
      <c r="N22">
        <v>1173</v>
      </c>
      <c r="O22">
        <f t="shared" si="1"/>
        <v>171.72945251645979</v>
      </c>
      <c r="P22">
        <f t="shared" si="2"/>
        <v>21114</v>
      </c>
      <c r="Q22">
        <f t="shared" si="3"/>
        <v>9.5405251398033215</v>
      </c>
      <c r="R22">
        <f t="shared" si="4"/>
        <v>91.021619943219193</v>
      </c>
      <c r="U22" s="5" t="s">
        <v>23</v>
      </c>
      <c r="V22" s="5"/>
    </row>
    <row r="23" spans="1:26" x14ac:dyDescent="0.35">
      <c r="A23" s="1">
        <v>40937</v>
      </c>
      <c r="B23">
        <v>5031</v>
      </c>
      <c r="C23">
        <v>5166</v>
      </c>
      <c r="D23">
        <v>1</v>
      </c>
      <c r="E23">
        <v>0</v>
      </c>
      <c r="F23">
        <v>0</v>
      </c>
      <c r="G23">
        <v>4310</v>
      </c>
      <c r="H23">
        <v>5299</v>
      </c>
      <c r="I23">
        <v>1</v>
      </c>
      <c r="J23">
        <f>$U$2+SUMPRODUCT(C23:I23,$V$2:$AB$2)</f>
        <v>5752.1798888897647</v>
      </c>
      <c r="K23">
        <f>J23-B23</f>
        <v>721.1798888897647</v>
      </c>
      <c r="L23">
        <f t="shared" si="0"/>
        <v>721.1798888897647</v>
      </c>
      <c r="M23" s="8">
        <f>L23/B23</f>
        <v>0.14334722498305799</v>
      </c>
      <c r="N23">
        <v>1311</v>
      </c>
      <c r="O23">
        <f t="shared" si="1"/>
        <v>12981.238000015765</v>
      </c>
      <c r="P23">
        <f t="shared" si="2"/>
        <v>23598</v>
      </c>
      <c r="Q23">
        <f t="shared" si="3"/>
        <v>721.1798888897647</v>
      </c>
      <c r="R23">
        <f t="shared" si="4"/>
        <v>520100.43213905336</v>
      </c>
      <c r="U23" s="2" t="s">
        <v>24</v>
      </c>
      <c r="V23" s="2">
        <v>0.75730734548681644</v>
      </c>
    </row>
    <row r="24" spans="1:26" x14ac:dyDescent="0.35">
      <c r="A24" s="1">
        <v>40938</v>
      </c>
      <c r="B24">
        <v>3241</v>
      </c>
      <c r="C24">
        <v>5031</v>
      </c>
      <c r="D24">
        <v>0</v>
      </c>
      <c r="E24">
        <v>0</v>
      </c>
      <c r="F24">
        <v>0</v>
      </c>
      <c r="G24">
        <v>4768</v>
      </c>
      <c r="H24">
        <v>3587</v>
      </c>
      <c r="I24">
        <v>1</v>
      </c>
      <c r="J24">
        <f>$U$2+SUMPRODUCT(C24:I24,$V$2:$AB$2)</f>
        <v>4641.6214131130755</v>
      </c>
      <c r="K24">
        <f>J24-B24</f>
        <v>1400.6214131130755</v>
      </c>
      <c r="L24">
        <f t="shared" si="0"/>
        <v>1400.6214131130755</v>
      </c>
      <c r="M24" s="8">
        <f>L24/B24</f>
        <v>0.43215717775781409</v>
      </c>
      <c r="N24">
        <v>1942</v>
      </c>
      <c r="O24">
        <f t="shared" si="1"/>
        <v>25211.185436035361</v>
      </c>
      <c r="P24">
        <f t="shared" si="2"/>
        <v>34956</v>
      </c>
      <c r="Q24">
        <f t="shared" si="3"/>
        <v>1400.6214131130755</v>
      </c>
      <c r="R24">
        <f t="shared" si="4"/>
        <v>1961740.3428708685</v>
      </c>
      <c r="U24" s="2" t="s">
        <v>25</v>
      </c>
      <c r="V24" s="2">
        <v>0.57351441552828841</v>
      </c>
    </row>
    <row r="25" spans="1:26" x14ac:dyDescent="0.35">
      <c r="A25" s="1">
        <v>40939</v>
      </c>
      <c r="B25">
        <v>3794</v>
      </c>
      <c r="C25">
        <v>3241</v>
      </c>
      <c r="D25">
        <v>0</v>
      </c>
      <c r="E25">
        <v>0</v>
      </c>
      <c r="F25">
        <v>0</v>
      </c>
      <c r="G25">
        <v>4479.333333333333</v>
      </c>
      <c r="H25">
        <v>3742</v>
      </c>
      <c r="I25">
        <v>1</v>
      </c>
      <c r="J25">
        <f>$U$2+SUMPRODUCT(C25:I25,$V$2:$AB$2)</f>
        <v>4328.2887962022287</v>
      </c>
      <c r="K25">
        <f>J25-B25</f>
        <v>534.2887962022287</v>
      </c>
      <c r="L25">
        <f t="shared" si="0"/>
        <v>534.2887962022287</v>
      </c>
      <c r="M25" s="8">
        <f>L25/B25</f>
        <v>0.14082466953142558</v>
      </c>
      <c r="N25">
        <v>1287</v>
      </c>
      <c r="O25">
        <f t="shared" si="1"/>
        <v>9617.1983316401165</v>
      </c>
      <c r="P25">
        <f t="shared" si="2"/>
        <v>23166</v>
      </c>
      <c r="Q25">
        <f t="shared" si="3"/>
        <v>534.2887962022287</v>
      </c>
      <c r="R25">
        <f t="shared" si="4"/>
        <v>285464.5177472267</v>
      </c>
      <c r="U25" s="2" t="s">
        <v>26</v>
      </c>
      <c r="V25" s="2">
        <v>0.56624477488388425</v>
      </c>
    </row>
    <row r="26" spans="1:26" x14ac:dyDescent="0.35">
      <c r="A26" s="1">
        <v>40940</v>
      </c>
      <c r="B26">
        <v>3987</v>
      </c>
      <c r="C26">
        <v>3794</v>
      </c>
      <c r="D26">
        <v>0</v>
      </c>
      <c r="E26">
        <v>0</v>
      </c>
      <c r="F26">
        <v>0</v>
      </c>
      <c r="G26">
        <v>4022</v>
      </c>
      <c r="H26">
        <v>3516</v>
      </c>
      <c r="I26">
        <v>0</v>
      </c>
      <c r="J26">
        <f>$U$2+SUMPRODUCT(C26:I26,$V$2:$AB$2)</f>
        <v>3817.0158610669378</v>
      </c>
      <c r="K26">
        <f>J26-B26</f>
        <v>-169.98413893306224</v>
      </c>
      <c r="L26">
        <f t="shared" si="0"/>
        <v>169.98413893306224</v>
      </c>
      <c r="M26" s="8">
        <f>L26/B26</f>
        <v>4.2634597174081322E-2</v>
      </c>
      <c r="N26">
        <v>949</v>
      </c>
      <c r="O26">
        <f t="shared" si="1"/>
        <v>12238.858003180481</v>
      </c>
      <c r="P26">
        <f t="shared" si="2"/>
        <v>17082</v>
      </c>
      <c r="Q26">
        <f t="shared" si="3"/>
        <v>-339.96827786612448</v>
      </c>
      <c r="R26">
        <f t="shared" si="4"/>
        <v>115578.42995525843</v>
      </c>
      <c r="U26" s="2" t="s">
        <v>6</v>
      </c>
      <c r="V26" s="2">
        <v>779.14827801917977</v>
      </c>
    </row>
    <row r="27" spans="1:26" ht="15" thickBot="1" x14ac:dyDescent="0.4">
      <c r="A27" s="1">
        <v>40941</v>
      </c>
      <c r="B27">
        <v>3841</v>
      </c>
      <c r="C27">
        <v>3987</v>
      </c>
      <c r="D27">
        <v>0</v>
      </c>
      <c r="E27">
        <v>1</v>
      </c>
      <c r="F27">
        <v>0</v>
      </c>
      <c r="G27">
        <v>3674</v>
      </c>
      <c r="H27">
        <v>3657</v>
      </c>
      <c r="I27">
        <v>0</v>
      </c>
      <c r="J27">
        <f>$U$2+SUMPRODUCT(C27:I27,$V$2:$AB$2)</f>
        <v>4436.8150798430406</v>
      </c>
      <c r="K27">
        <f>J27-B27</f>
        <v>595.81507984304062</v>
      </c>
      <c r="L27">
        <f t="shared" si="0"/>
        <v>595.81507984304062</v>
      </c>
      <c r="M27" s="8">
        <f>L27/B27</f>
        <v>0.15511978126608711</v>
      </c>
      <c r="N27">
        <v>1223</v>
      </c>
      <c r="O27">
        <f t="shared" si="1"/>
        <v>10724.671437174731</v>
      </c>
      <c r="P27">
        <f t="shared" si="2"/>
        <v>22014</v>
      </c>
      <c r="Q27">
        <f t="shared" si="3"/>
        <v>595.81507984304062</v>
      </c>
      <c r="R27">
        <f t="shared" si="4"/>
        <v>354995.60936836887</v>
      </c>
      <c r="U27" s="3" t="s">
        <v>27</v>
      </c>
      <c r="V27" s="3">
        <v>359</v>
      </c>
    </row>
    <row r="28" spans="1:26" x14ac:dyDescent="0.35">
      <c r="A28" s="1">
        <v>40942</v>
      </c>
      <c r="B28">
        <v>4489</v>
      </c>
      <c r="C28">
        <v>3841</v>
      </c>
      <c r="D28">
        <v>0</v>
      </c>
      <c r="E28">
        <v>0</v>
      </c>
      <c r="F28">
        <v>1</v>
      </c>
      <c r="G28">
        <v>3874</v>
      </c>
      <c r="H28">
        <v>4107</v>
      </c>
      <c r="I28">
        <v>0</v>
      </c>
      <c r="J28">
        <f>$U$2+SUMPRODUCT(C28:I28,$V$2:$AB$2)</f>
        <v>4619.7281619372525</v>
      </c>
      <c r="K28">
        <f>J28-B28</f>
        <v>130.72816193725248</v>
      </c>
      <c r="L28">
        <f t="shared" si="0"/>
        <v>130.72816193725248</v>
      </c>
      <c r="M28" s="8">
        <f>L28/B28</f>
        <v>2.9121889493707392E-2</v>
      </c>
      <c r="N28">
        <v>988</v>
      </c>
      <c r="O28">
        <f t="shared" si="1"/>
        <v>2353.1069148705446</v>
      </c>
      <c r="P28">
        <f t="shared" si="2"/>
        <v>17784</v>
      </c>
      <c r="Q28">
        <f t="shared" si="3"/>
        <v>130.72816193725248</v>
      </c>
      <c r="R28">
        <f t="shared" si="4"/>
        <v>17089.852323492509</v>
      </c>
    </row>
    <row r="29" spans="1:26" ht="15" thickBot="1" x14ac:dyDescent="0.4">
      <c r="A29" s="1">
        <v>40943</v>
      </c>
      <c r="B29">
        <v>5628</v>
      </c>
      <c r="C29">
        <v>4489</v>
      </c>
      <c r="D29">
        <v>1</v>
      </c>
      <c r="E29">
        <v>0</v>
      </c>
      <c r="F29">
        <v>0</v>
      </c>
      <c r="G29">
        <v>4105.666666666667</v>
      </c>
      <c r="H29">
        <v>5166</v>
      </c>
      <c r="I29">
        <v>0</v>
      </c>
      <c r="J29">
        <f>$U$2+SUMPRODUCT(C29:I29,$V$2:$AB$2)</f>
        <v>5270.7586740047336</v>
      </c>
      <c r="K29">
        <f>J29-B29</f>
        <v>-357.24132599526638</v>
      </c>
      <c r="L29">
        <f t="shared" si="0"/>
        <v>357.24132599526638</v>
      </c>
      <c r="M29" s="8">
        <f>L29/B29</f>
        <v>6.3475715350971282E-2</v>
      </c>
      <c r="N29">
        <v>946</v>
      </c>
      <c r="O29">
        <f t="shared" si="1"/>
        <v>25721.375471659179</v>
      </c>
      <c r="P29">
        <f t="shared" si="2"/>
        <v>17028</v>
      </c>
      <c r="Q29">
        <f t="shared" si="3"/>
        <v>-714.48265199053276</v>
      </c>
      <c r="R29">
        <f t="shared" si="4"/>
        <v>510485.45999542472</v>
      </c>
      <c r="U29" t="s">
        <v>28</v>
      </c>
    </row>
    <row r="30" spans="1:26" x14ac:dyDescent="0.35">
      <c r="A30" s="1">
        <v>40944</v>
      </c>
      <c r="B30">
        <v>4295</v>
      </c>
      <c r="C30">
        <v>5628</v>
      </c>
      <c r="D30">
        <v>1</v>
      </c>
      <c r="E30">
        <v>0</v>
      </c>
      <c r="F30">
        <v>0</v>
      </c>
      <c r="G30">
        <v>4652.666666666667</v>
      </c>
      <c r="H30">
        <v>5031</v>
      </c>
      <c r="I30">
        <v>0</v>
      </c>
      <c r="J30">
        <f>$U$2+SUMPRODUCT(C30:I30,$V$2:$AB$2)</f>
        <v>5660.3929322723807</v>
      </c>
      <c r="K30">
        <f>J30-B30</f>
        <v>1365.3929322723807</v>
      </c>
      <c r="L30">
        <f t="shared" si="0"/>
        <v>1365.3929322723807</v>
      </c>
      <c r="M30" s="8">
        <f>L30/B30</f>
        <v>0.3179028945919396</v>
      </c>
      <c r="N30">
        <v>1698</v>
      </c>
      <c r="O30">
        <f t="shared" si="1"/>
        <v>24577.072780902854</v>
      </c>
      <c r="P30">
        <f t="shared" si="2"/>
        <v>30564</v>
      </c>
      <c r="Q30">
        <f t="shared" si="3"/>
        <v>1365.3929322723807</v>
      </c>
      <c r="R30">
        <f t="shared" si="4"/>
        <v>1864297.85949937</v>
      </c>
      <c r="U30" s="4"/>
      <c r="V30" s="4" t="s">
        <v>33</v>
      </c>
      <c r="W30" s="4" t="s">
        <v>34</v>
      </c>
      <c r="X30" s="4" t="s">
        <v>35</v>
      </c>
      <c r="Y30" s="4" t="s">
        <v>36</v>
      </c>
      <c r="Z30" s="4" t="s">
        <v>37</v>
      </c>
    </row>
    <row r="31" spans="1:26" x14ac:dyDescent="0.35">
      <c r="A31" s="1">
        <v>40945</v>
      </c>
      <c r="B31">
        <v>3259</v>
      </c>
      <c r="C31">
        <v>4295</v>
      </c>
      <c r="D31">
        <v>0</v>
      </c>
      <c r="E31">
        <v>0</v>
      </c>
      <c r="F31">
        <v>0</v>
      </c>
      <c r="G31">
        <v>4804</v>
      </c>
      <c r="H31">
        <v>3241</v>
      </c>
      <c r="I31">
        <v>0</v>
      </c>
      <c r="J31">
        <f>$U$2+SUMPRODUCT(C31:I31,$V$2:$AB$2)</f>
        <v>4227.075151306678</v>
      </c>
      <c r="K31">
        <f>J31-B31</f>
        <v>968.07515130667798</v>
      </c>
      <c r="L31">
        <f t="shared" si="0"/>
        <v>968.07515130667798</v>
      </c>
      <c r="M31" s="8">
        <f>L31/B31</f>
        <v>0.29704668650097515</v>
      </c>
      <c r="N31">
        <v>1738</v>
      </c>
      <c r="O31">
        <f t="shared" si="1"/>
        <v>17425.352723520205</v>
      </c>
      <c r="P31">
        <f t="shared" si="2"/>
        <v>31284</v>
      </c>
      <c r="Q31">
        <f t="shared" si="3"/>
        <v>968.07515130667798</v>
      </c>
      <c r="R31">
        <f t="shared" si="4"/>
        <v>937169.49857744749</v>
      </c>
      <c r="U31" s="2" t="s">
        <v>29</v>
      </c>
      <c r="V31" s="2">
        <v>6</v>
      </c>
      <c r="W31" s="2">
        <v>287357724.60424626</v>
      </c>
      <c r="X31" s="2">
        <v>47892954.10070771</v>
      </c>
      <c r="Y31" s="2">
        <v>78.891714677774701</v>
      </c>
      <c r="Z31" s="2">
        <v>3.8130083405515205E-62</v>
      </c>
    </row>
    <row r="32" spans="1:26" x14ac:dyDescent="0.35">
      <c r="A32" s="1">
        <v>40946</v>
      </c>
      <c r="B32">
        <v>3582</v>
      </c>
      <c r="C32">
        <v>3259</v>
      </c>
      <c r="D32">
        <v>0</v>
      </c>
      <c r="E32">
        <v>0</v>
      </c>
      <c r="F32">
        <v>0</v>
      </c>
      <c r="G32">
        <v>4394</v>
      </c>
      <c r="H32">
        <v>3794</v>
      </c>
      <c r="I32">
        <v>0</v>
      </c>
      <c r="J32">
        <f>$U$2+SUMPRODUCT(C32:I32,$V$2:$AB$2)</f>
        <v>4040.4416437487412</v>
      </c>
      <c r="K32">
        <f>J32-B32</f>
        <v>458.44164374874117</v>
      </c>
      <c r="L32">
        <f t="shared" si="0"/>
        <v>458.44164374874117</v>
      </c>
      <c r="M32" s="8">
        <f>L32/B32</f>
        <v>0.12798482516715276</v>
      </c>
      <c r="N32">
        <v>1186</v>
      </c>
      <c r="O32">
        <f t="shared" si="1"/>
        <v>8251.949587477342</v>
      </c>
      <c r="P32">
        <f t="shared" si="2"/>
        <v>21348</v>
      </c>
      <c r="Q32">
        <f t="shared" si="3"/>
        <v>458.44164374874117</v>
      </c>
      <c r="R32">
        <f t="shared" si="4"/>
        <v>210168.74072304773</v>
      </c>
      <c r="U32" s="2" t="s">
        <v>30</v>
      </c>
      <c r="V32" s="2">
        <v>352</v>
      </c>
      <c r="W32" s="2">
        <v>213689357.77736905</v>
      </c>
      <c r="X32" s="2">
        <v>607072.03914025298</v>
      </c>
      <c r="Y32" s="2"/>
      <c r="Z32" s="2"/>
    </row>
    <row r="33" spans="1:29" ht="15" thickBot="1" x14ac:dyDescent="0.4">
      <c r="A33" s="1">
        <v>40947</v>
      </c>
      <c r="B33">
        <v>3878</v>
      </c>
      <c r="C33">
        <v>3582</v>
      </c>
      <c r="D33">
        <v>0</v>
      </c>
      <c r="E33">
        <v>0</v>
      </c>
      <c r="F33">
        <v>0</v>
      </c>
      <c r="G33">
        <v>3712</v>
      </c>
      <c r="H33">
        <v>3987</v>
      </c>
      <c r="I33">
        <v>0</v>
      </c>
      <c r="J33">
        <f>$U$2+SUMPRODUCT(C33:I33,$V$2:$AB$2)</f>
        <v>3753.5285664320845</v>
      </c>
      <c r="K33">
        <f>J33-B33</f>
        <v>-124.47143356791548</v>
      </c>
      <c r="L33">
        <f t="shared" si="0"/>
        <v>124.47143356791548</v>
      </c>
      <c r="M33" s="8">
        <f>L33/B33</f>
        <v>3.2096811131489295E-2</v>
      </c>
      <c r="N33">
        <v>1060</v>
      </c>
      <c r="O33">
        <f t="shared" si="1"/>
        <v>8961.9432168899148</v>
      </c>
      <c r="P33">
        <f t="shared" si="2"/>
        <v>19080</v>
      </c>
      <c r="Q33">
        <f t="shared" si="3"/>
        <v>-248.94286713583097</v>
      </c>
      <c r="R33">
        <f t="shared" si="4"/>
        <v>61972.551097807991</v>
      </c>
      <c r="U33" s="3" t="s">
        <v>31</v>
      </c>
      <c r="V33" s="3">
        <v>358</v>
      </c>
      <c r="W33" s="3">
        <v>501047082.38161528</v>
      </c>
      <c r="X33" s="3"/>
      <c r="Y33" s="3"/>
      <c r="Z33" s="3"/>
    </row>
    <row r="34" spans="1:29" ht="15" thickBot="1" x14ac:dyDescent="0.4">
      <c r="A34" s="1">
        <v>40948</v>
      </c>
      <c r="B34">
        <v>4423</v>
      </c>
      <c r="C34">
        <v>3878</v>
      </c>
      <c r="D34">
        <v>0</v>
      </c>
      <c r="E34">
        <v>1</v>
      </c>
      <c r="F34">
        <v>0</v>
      </c>
      <c r="G34">
        <v>3573</v>
      </c>
      <c r="H34">
        <v>3841</v>
      </c>
      <c r="I34">
        <v>0</v>
      </c>
      <c r="J34">
        <f>$U$2+SUMPRODUCT(C34:I34,$V$2:$AB$2)</f>
        <v>4420.2158917803745</v>
      </c>
      <c r="K34">
        <f>J34-B34</f>
        <v>-2.7841082196255229</v>
      </c>
      <c r="L34">
        <f t="shared" si="0"/>
        <v>2.7841082196255229</v>
      </c>
      <c r="M34" s="8">
        <f>L34/B34</f>
        <v>6.2946150115883405E-4</v>
      </c>
      <c r="N34">
        <v>570</v>
      </c>
      <c r="O34">
        <f t="shared" si="1"/>
        <v>200.45579181303765</v>
      </c>
      <c r="P34">
        <f t="shared" si="2"/>
        <v>10260</v>
      </c>
      <c r="Q34">
        <f t="shared" si="3"/>
        <v>-5.5682164392510458</v>
      </c>
      <c r="R34">
        <f t="shared" si="4"/>
        <v>31.005034314345597</v>
      </c>
    </row>
    <row r="35" spans="1:29" x14ac:dyDescent="0.35">
      <c r="A35" s="1">
        <v>40949</v>
      </c>
      <c r="B35">
        <v>4431</v>
      </c>
      <c r="C35">
        <v>4423</v>
      </c>
      <c r="D35">
        <v>0</v>
      </c>
      <c r="E35">
        <v>0</v>
      </c>
      <c r="F35">
        <v>1</v>
      </c>
      <c r="G35">
        <v>3961</v>
      </c>
      <c r="H35">
        <v>4489</v>
      </c>
      <c r="I35">
        <v>0</v>
      </c>
      <c r="J35">
        <f>$U$2+SUMPRODUCT(C35:I35,$V$2:$AB$2)</f>
        <v>4837.9247083414357</v>
      </c>
      <c r="K35">
        <f>J35-B35</f>
        <v>406.92470834143569</v>
      </c>
      <c r="L35">
        <f t="shared" si="0"/>
        <v>406.92470834143569</v>
      </c>
      <c r="M35" s="8">
        <f>L35/B35</f>
        <v>9.1835862861980519E-2</v>
      </c>
      <c r="N35">
        <v>929</v>
      </c>
      <c r="O35">
        <f t="shared" si="1"/>
        <v>7324.6447501458424</v>
      </c>
      <c r="P35">
        <f t="shared" si="2"/>
        <v>16722</v>
      </c>
      <c r="Q35">
        <f t="shared" si="3"/>
        <v>406.92470834143569</v>
      </c>
      <c r="R35">
        <f t="shared" si="4"/>
        <v>165587.7182587625</v>
      </c>
      <c r="U35" s="4"/>
      <c r="V35" s="4" t="s">
        <v>38</v>
      </c>
      <c r="W35" s="4" t="s">
        <v>6</v>
      </c>
      <c r="X35" s="4" t="s">
        <v>39</v>
      </c>
      <c r="Y35" s="4" t="s">
        <v>40</v>
      </c>
      <c r="Z35" s="4" t="s">
        <v>41</v>
      </c>
      <c r="AA35" s="4" t="s">
        <v>42</v>
      </c>
      <c r="AB35" s="4" t="s">
        <v>43</v>
      </c>
      <c r="AC35" s="4" t="s">
        <v>44</v>
      </c>
    </row>
    <row r="36" spans="1:29" x14ac:dyDescent="0.35">
      <c r="A36" s="1">
        <v>40950</v>
      </c>
      <c r="B36">
        <v>5229</v>
      </c>
      <c r="C36">
        <v>4431</v>
      </c>
      <c r="D36">
        <v>1</v>
      </c>
      <c r="E36">
        <v>0</v>
      </c>
      <c r="F36">
        <v>0</v>
      </c>
      <c r="G36">
        <v>4244</v>
      </c>
      <c r="H36">
        <v>5628</v>
      </c>
      <c r="I36">
        <v>0</v>
      </c>
      <c r="J36">
        <f>$U$2+SUMPRODUCT(C36:I36,$V$2:$AB$2)</f>
        <v>5468.9796051609128</v>
      </c>
      <c r="K36">
        <f>J36-B36</f>
        <v>239.9796051609128</v>
      </c>
      <c r="L36">
        <f t="shared" si="0"/>
        <v>239.9796051609128</v>
      </c>
      <c r="M36" s="8">
        <f>L36/B36</f>
        <v>4.589397689059338E-2</v>
      </c>
      <c r="N36">
        <v>1130</v>
      </c>
      <c r="O36">
        <f t="shared" si="1"/>
        <v>4319.6328928964303</v>
      </c>
      <c r="P36">
        <f t="shared" si="2"/>
        <v>20340</v>
      </c>
      <c r="Q36">
        <f t="shared" si="3"/>
        <v>239.9796051609128</v>
      </c>
      <c r="R36">
        <f t="shared" si="4"/>
        <v>57590.210893187606</v>
      </c>
      <c r="U36" s="2" t="s">
        <v>32</v>
      </c>
      <c r="V36" s="2">
        <v>381.69446510055769</v>
      </c>
      <c r="W36" s="2">
        <v>231.39447263391293</v>
      </c>
      <c r="X36" s="2">
        <v>1.649540115439287</v>
      </c>
      <c r="Y36" s="2">
        <v>9.9929087896575355E-2</v>
      </c>
      <c r="Z36" s="2">
        <v>-73.395113675685593</v>
      </c>
      <c r="AA36" s="2">
        <v>836.78404387680098</v>
      </c>
      <c r="AB36" s="2">
        <v>-73.395113675685593</v>
      </c>
      <c r="AC36" s="2">
        <v>836.78404387680098</v>
      </c>
    </row>
    <row r="37" spans="1:29" x14ac:dyDescent="0.35">
      <c r="A37" s="1">
        <v>40951</v>
      </c>
      <c r="B37">
        <v>5357</v>
      </c>
      <c r="C37">
        <v>5229</v>
      </c>
      <c r="D37">
        <v>1</v>
      </c>
      <c r="E37">
        <v>0</v>
      </c>
      <c r="F37">
        <v>0</v>
      </c>
      <c r="G37">
        <v>4694.333333333333</v>
      </c>
      <c r="H37">
        <v>4295</v>
      </c>
      <c r="I37">
        <v>0</v>
      </c>
      <c r="J37">
        <f>$U$2+SUMPRODUCT(C37:I37,$V$2:$AB$2)</f>
        <v>5434.9864182883657</v>
      </c>
      <c r="K37">
        <f>J37-B37</f>
        <v>77.986418288365712</v>
      </c>
      <c r="L37">
        <f t="shared" si="0"/>
        <v>77.986418288365712</v>
      </c>
      <c r="M37" s="8">
        <f>L37/B37</f>
        <v>1.4557852956573775E-2</v>
      </c>
      <c r="N37">
        <v>831</v>
      </c>
      <c r="O37">
        <f t="shared" si="1"/>
        <v>1403.7555291905828</v>
      </c>
      <c r="P37">
        <f t="shared" si="2"/>
        <v>14958</v>
      </c>
      <c r="Q37">
        <f t="shared" si="3"/>
        <v>77.986418288365712</v>
      </c>
      <c r="R37">
        <f t="shared" si="4"/>
        <v>6081.8814374479416</v>
      </c>
      <c r="U37" s="2" t="s">
        <v>53</v>
      </c>
      <c r="V37" s="2">
        <v>3.9490106890987357E-2</v>
      </c>
      <c r="W37" s="2">
        <v>6.882110726722801E-2</v>
      </c>
      <c r="X37" s="2">
        <v>0.57380807224809338</v>
      </c>
      <c r="Y37" s="2">
        <v>0.56646413190007827</v>
      </c>
      <c r="Z37" s="2">
        <v>-9.5862169940223591E-2</v>
      </c>
      <c r="AA37" s="2">
        <v>0.17484238372219832</v>
      </c>
      <c r="AB37" s="2">
        <v>-9.5862169940223591E-2</v>
      </c>
      <c r="AC37" s="2">
        <v>0.17484238372219832</v>
      </c>
    </row>
    <row r="38" spans="1:29" x14ac:dyDescent="0.35">
      <c r="A38" s="1">
        <v>40952</v>
      </c>
      <c r="B38">
        <v>4260</v>
      </c>
      <c r="C38">
        <v>5357</v>
      </c>
      <c r="D38">
        <v>0</v>
      </c>
      <c r="E38">
        <v>0</v>
      </c>
      <c r="F38">
        <v>0</v>
      </c>
      <c r="G38">
        <v>5005.666666666667</v>
      </c>
      <c r="H38">
        <v>3259</v>
      </c>
      <c r="I38">
        <v>0</v>
      </c>
      <c r="J38">
        <f>$U$2+SUMPRODUCT(C38:I38,$V$2:$AB$2)</f>
        <v>4460.2822953021905</v>
      </c>
      <c r="K38">
        <f>J38-B38</f>
        <v>200.28229530219051</v>
      </c>
      <c r="L38">
        <f t="shared" si="0"/>
        <v>200.28229530219051</v>
      </c>
      <c r="M38" s="8">
        <f>L38/B38</f>
        <v>4.7014623310373357E-2</v>
      </c>
      <c r="N38">
        <v>1527</v>
      </c>
      <c r="O38">
        <f t="shared" si="1"/>
        <v>3605.0813154394291</v>
      </c>
      <c r="P38">
        <f t="shared" si="2"/>
        <v>27486</v>
      </c>
      <c r="Q38">
        <f t="shared" si="3"/>
        <v>200.28229530219051</v>
      </c>
      <c r="R38">
        <f t="shared" si="4"/>
        <v>40112.997811513844</v>
      </c>
      <c r="U38" s="2" t="s">
        <v>54</v>
      </c>
      <c r="V38" s="2">
        <v>1272.3853196941945</v>
      </c>
      <c r="W38" s="2">
        <v>109.66542009643776</v>
      </c>
      <c r="X38" s="2">
        <v>11.60242963164945</v>
      </c>
      <c r="Y38" s="2">
        <v>1.4154679569729431E-26</v>
      </c>
      <c r="Z38" s="2">
        <v>1056.7034614807274</v>
      </c>
      <c r="AA38" s="2">
        <v>1488.0671779076617</v>
      </c>
      <c r="AB38" s="2">
        <v>1056.7034614807274</v>
      </c>
      <c r="AC38" s="2">
        <v>1488.0671779076617</v>
      </c>
    </row>
    <row r="39" spans="1:29" x14ac:dyDescent="0.35">
      <c r="A39" s="1">
        <v>40953</v>
      </c>
      <c r="B39">
        <v>6659</v>
      </c>
      <c r="C39">
        <v>4260</v>
      </c>
      <c r="D39">
        <v>0</v>
      </c>
      <c r="E39">
        <v>0</v>
      </c>
      <c r="F39">
        <v>0</v>
      </c>
      <c r="G39">
        <v>4948.666666666667</v>
      </c>
      <c r="H39">
        <v>3582</v>
      </c>
      <c r="I39">
        <v>0</v>
      </c>
      <c r="J39">
        <f>$U$2+SUMPRODUCT(C39:I39,$V$2:$AB$2)</f>
        <v>4397.7139313908983</v>
      </c>
      <c r="K39">
        <f>J39-B39</f>
        <v>-2261.2860686091017</v>
      </c>
      <c r="L39">
        <f t="shared" si="0"/>
        <v>2261.2860686091017</v>
      </c>
      <c r="M39" s="8">
        <f>L39/B39</f>
        <v>0.33958343123728812</v>
      </c>
      <c r="N39">
        <v>61</v>
      </c>
      <c r="O39">
        <f t="shared" si="1"/>
        <v>162812.59693985531</v>
      </c>
      <c r="P39">
        <f t="shared" si="2"/>
        <v>1098</v>
      </c>
      <c r="Q39">
        <f t="shared" si="3"/>
        <v>-4522.5721372182034</v>
      </c>
      <c r="R39">
        <f t="shared" si="4"/>
        <v>20453658.736342426</v>
      </c>
      <c r="U39" s="2" t="s">
        <v>18</v>
      </c>
      <c r="V39" s="2">
        <v>998.34857590919796</v>
      </c>
      <c r="W39" s="2">
        <v>131.8914959188659</v>
      </c>
      <c r="X39" s="2">
        <v>7.569468895275401</v>
      </c>
      <c r="Y39" s="2">
        <v>3.3176123246323005E-13</v>
      </c>
      <c r="Z39" s="2">
        <v>738.95411138866348</v>
      </c>
      <c r="AA39" s="2">
        <v>1257.7430404297324</v>
      </c>
      <c r="AB39" s="2">
        <v>738.95411138866348</v>
      </c>
      <c r="AC39" s="2">
        <v>1257.7430404297324</v>
      </c>
    </row>
    <row r="40" spans="1:29" x14ac:dyDescent="0.35">
      <c r="A40" s="1">
        <v>40954</v>
      </c>
      <c r="B40">
        <v>3800</v>
      </c>
      <c r="C40">
        <v>6659</v>
      </c>
      <c r="D40">
        <v>0</v>
      </c>
      <c r="E40">
        <v>0</v>
      </c>
      <c r="F40">
        <v>0</v>
      </c>
      <c r="G40">
        <v>5425.333333333333</v>
      </c>
      <c r="H40">
        <v>3878</v>
      </c>
      <c r="I40">
        <v>0</v>
      </c>
      <c r="J40">
        <f>$U$2+SUMPRODUCT(C40:I40,$V$2:$AB$2)</f>
        <v>5007.0813012984336</v>
      </c>
      <c r="K40">
        <f>J40-B40</f>
        <v>1207.0813012984336</v>
      </c>
      <c r="L40">
        <f t="shared" si="0"/>
        <v>1207.0813012984336</v>
      </c>
      <c r="M40" s="8">
        <f>L40/B40</f>
        <v>0.31765297402590359</v>
      </c>
      <c r="N40">
        <v>1530</v>
      </c>
      <c r="O40">
        <f t="shared" si="1"/>
        <v>21727.463423371802</v>
      </c>
      <c r="P40">
        <f t="shared" si="2"/>
        <v>27540</v>
      </c>
      <c r="Q40">
        <f t="shared" si="3"/>
        <v>1207.0813012984336</v>
      </c>
      <c r="R40">
        <f t="shared" si="4"/>
        <v>1457045.2679443199</v>
      </c>
      <c r="U40" s="2" t="s">
        <v>19</v>
      </c>
      <c r="V40" s="2">
        <v>1074.2639136659693</v>
      </c>
      <c r="W40" s="2">
        <v>134.01269158492181</v>
      </c>
      <c r="X40" s="2">
        <v>8.0161356432814017</v>
      </c>
      <c r="Y40" s="2">
        <v>1.6263360038900778E-14</v>
      </c>
      <c r="Z40" s="2">
        <v>810.69763799031443</v>
      </c>
      <c r="AA40" s="2">
        <v>1337.8301893416242</v>
      </c>
      <c r="AB40" s="2">
        <v>810.69763799031443</v>
      </c>
      <c r="AC40" s="2">
        <v>1337.8301893416242</v>
      </c>
    </row>
    <row r="41" spans="1:29" x14ac:dyDescent="0.35">
      <c r="A41" s="1">
        <v>40955</v>
      </c>
      <c r="B41">
        <v>3960</v>
      </c>
      <c r="C41">
        <v>3800</v>
      </c>
      <c r="D41">
        <v>0</v>
      </c>
      <c r="E41">
        <v>1</v>
      </c>
      <c r="F41">
        <v>0</v>
      </c>
      <c r="G41">
        <v>4906.333333333333</v>
      </c>
      <c r="H41">
        <v>4423</v>
      </c>
      <c r="I41">
        <v>0</v>
      </c>
      <c r="J41">
        <f>$U$2+SUMPRODUCT(C41:I41,$V$2:$AB$2)</f>
        <v>5308.5720442468237</v>
      </c>
      <c r="K41">
        <f>J41-B41</f>
        <v>1348.5720442468237</v>
      </c>
      <c r="L41">
        <f t="shared" si="0"/>
        <v>1348.5720442468237</v>
      </c>
      <c r="M41" s="8">
        <f>L41/B41</f>
        <v>0.34054849602192516</v>
      </c>
      <c r="N41">
        <v>1001</v>
      </c>
      <c r="O41">
        <f t="shared" si="1"/>
        <v>24274.296796442824</v>
      </c>
      <c r="P41">
        <f t="shared" si="2"/>
        <v>18018</v>
      </c>
      <c r="Q41">
        <f t="shared" si="3"/>
        <v>1348.5720442468237</v>
      </c>
      <c r="R41">
        <f t="shared" si="4"/>
        <v>1818646.558524057</v>
      </c>
      <c r="U41" s="2" t="s">
        <v>106</v>
      </c>
      <c r="V41" s="2">
        <v>0.7405594767379351</v>
      </c>
      <c r="W41" s="2">
        <v>8.2599631716604727E-2</v>
      </c>
      <c r="X41" s="2">
        <v>8.9656510731035493</v>
      </c>
      <c r="Y41" s="2">
        <v>1.8498964391013371E-17</v>
      </c>
      <c r="Z41" s="2">
        <v>0.57810861446321848</v>
      </c>
      <c r="AA41" s="2">
        <v>0.90301033901265171</v>
      </c>
      <c r="AB41" s="2">
        <v>0.57810861446321848</v>
      </c>
      <c r="AC41" s="2">
        <v>0.90301033901265171</v>
      </c>
    </row>
    <row r="42" spans="1:29" ht="15" thickBot="1" x14ac:dyDescent="0.4">
      <c r="A42" s="1">
        <v>40956</v>
      </c>
      <c r="B42">
        <v>4609</v>
      </c>
      <c r="C42">
        <v>3960</v>
      </c>
      <c r="D42">
        <v>0</v>
      </c>
      <c r="E42">
        <v>0</v>
      </c>
      <c r="F42">
        <v>1</v>
      </c>
      <c r="G42">
        <v>4806.333333333333</v>
      </c>
      <c r="H42">
        <v>4431</v>
      </c>
      <c r="I42">
        <v>0</v>
      </c>
      <c r="J42">
        <f>$U$2+SUMPRODUCT(C42:I42,$V$2:$AB$2)</f>
        <v>5236.9855609124043</v>
      </c>
      <c r="K42">
        <f>J42-B42</f>
        <v>627.98556091240425</v>
      </c>
      <c r="L42">
        <f t="shared" si="0"/>
        <v>627.98556091240425</v>
      </c>
      <c r="M42" s="8">
        <f>L42/B42</f>
        <v>0.13625202015890742</v>
      </c>
      <c r="N42">
        <v>992</v>
      </c>
      <c r="O42">
        <f t="shared" si="1"/>
        <v>11303.740096423277</v>
      </c>
      <c r="P42">
        <f t="shared" si="2"/>
        <v>17856</v>
      </c>
      <c r="Q42">
        <f t="shared" si="3"/>
        <v>627.98556091240425</v>
      </c>
      <c r="R42">
        <f t="shared" si="4"/>
        <v>394365.86471446697</v>
      </c>
      <c r="U42" s="3" t="s">
        <v>104</v>
      </c>
      <c r="V42" s="3">
        <v>300.66855140882632</v>
      </c>
      <c r="W42" s="3">
        <v>137.71720233153212</v>
      </c>
      <c r="X42" s="3">
        <v>2.1832316247974228</v>
      </c>
      <c r="Y42" s="3">
        <v>2.9678757986607265E-2</v>
      </c>
      <c r="Z42" s="3">
        <v>29.816517278974572</v>
      </c>
      <c r="AA42" s="3">
        <v>571.52058553867801</v>
      </c>
      <c r="AB42" s="3">
        <v>29.816517278974572</v>
      </c>
      <c r="AC42" s="3">
        <v>571.52058553867801</v>
      </c>
    </row>
    <row r="43" spans="1:29" x14ac:dyDescent="0.35">
      <c r="A43" s="1">
        <v>40957</v>
      </c>
      <c r="B43">
        <v>4848</v>
      </c>
      <c r="C43">
        <v>4609</v>
      </c>
      <c r="D43">
        <v>1</v>
      </c>
      <c r="E43">
        <v>0</v>
      </c>
      <c r="F43">
        <v>0</v>
      </c>
      <c r="G43">
        <v>4123</v>
      </c>
      <c r="H43">
        <v>5229</v>
      </c>
      <c r="I43">
        <v>0</v>
      </c>
      <c r="J43">
        <f>$U$2+SUMPRODUCT(C43:I43,$V$2:$AB$2)</f>
        <v>5311.0358680026884</v>
      </c>
      <c r="K43">
        <f>J43-B43</f>
        <v>463.0358680026884</v>
      </c>
      <c r="L43">
        <f t="shared" si="0"/>
        <v>463.0358680026884</v>
      </c>
      <c r="M43" s="8">
        <f>L43/B43</f>
        <v>9.5510698845439029E-2</v>
      </c>
      <c r="N43">
        <v>1877</v>
      </c>
      <c r="O43">
        <f t="shared" si="1"/>
        <v>8334.6456240483913</v>
      </c>
      <c r="P43">
        <f t="shared" si="2"/>
        <v>33786</v>
      </c>
      <c r="Q43">
        <f t="shared" si="3"/>
        <v>463.0358680026884</v>
      </c>
      <c r="R43">
        <f t="shared" si="4"/>
        <v>214402.21505700308</v>
      </c>
    </row>
    <row r="44" spans="1:29" x14ac:dyDescent="0.35">
      <c r="A44" s="1">
        <v>40958</v>
      </c>
      <c r="B44">
        <v>4972</v>
      </c>
      <c r="C44">
        <v>4848</v>
      </c>
      <c r="D44">
        <v>1</v>
      </c>
      <c r="E44">
        <v>0</v>
      </c>
      <c r="F44">
        <v>0</v>
      </c>
      <c r="G44">
        <v>4472.333333333333</v>
      </c>
      <c r="H44">
        <v>5357</v>
      </c>
      <c r="I44">
        <v>0</v>
      </c>
      <c r="J44">
        <f>$U$2+SUMPRODUCT(C44:I44,$V$2:$AB$2)</f>
        <v>5565.5651050242077</v>
      </c>
      <c r="K44">
        <f>J44-B44</f>
        <v>593.5651050242077</v>
      </c>
      <c r="L44">
        <f t="shared" si="0"/>
        <v>593.5651050242077</v>
      </c>
      <c r="M44" s="8">
        <f>L44/B44</f>
        <v>0.11938155772811901</v>
      </c>
      <c r="N44">
        <v>1273</v>
      </c>
      <c r="O44">
        <f t="shared" si="1"/>
        <v>10684.171890435739</v>
      </c>
      <c r="P44">
        <f t="shared" si="2"/>
        <v>22914</v>
      </c>
      <c r="Q44">
        <f t="shared" si="3"/>
        <v>593.5651050242077</v>
      </c>
      <c r="R44">
        <f t="shared" si="4"/>
        <v>352319.53390239872</v>
      </c>
      <c r="U44" t="s">
        <v>22</v>
      </c>
    </row>
    <row r="45" spans="1:29" ht="15" thickBot="1" x14ac:dyDescent="0.4">
      <c r="A45" s="1">
        <v>40959</v>
      </c>
      <c r="B45">
        <v>3215</v>
      </c>
      <c r="C45">
        <v>4972</v>
      </c>
      <c r="D45">
        <v>0</v>
      </c>
      <c r="E45">
        <v>0</v>
      </c>
      <c r="F45">
        <v>0</v>
      </c>
      <c r="G45">
        <v>4809.666666666667</v>
      </c>
      <c r="H45">
        <v>4260</v>
      </c>
      <c r="I45">
        <v>0</v>
      </c>
      <c r="J45">
        <f>$U$2+SUMPRODUCT(C45:I45,$V$2:$AB$2)</f>
        <v>4587.8154033244191</v>
      </c>
      <c r="K45">
        <f>J45-B45</f>
        <v>1372.8154033244191</v>
      </c>
      <c r="L45">
        <f t="shared" si="0"/>
        <v>1372.8154033244191</v>
      </c>
      <c r="M45" s="8">
        <f>L45/B45</f>
        <v>0.42700323587073691</v>
      </c>
      <c r="N45">
        <v>1478</v>
      </c>
      <c r="O45">
        <f t="shared" si="1"/>
        <v>24710.677259839544</v>
      </c>
      <c r="P45">
        <f t="shared" si="2"/>
        <v>26604</v>
      </c>
      <c r="Q45">
        <f t="shared" si="3"/>
        <v>1372.8154033244191</v>
      </c>
      <c r="R45">
        <f t="shared" si="4"/>
        <v>1884622.1316047874</v>
      </c>
    </row>
    <row r="46" spans="1:29" x14ac:dyDescent="0.35">
      <c r="A46" s="1">
        <v>40960</v>
      </c>
      <c r="B46">
        <v>3789</v>
      </c>
      <c r="C46">
        <v>3215</v>
      </c>
      <c r="D46">
        <v>0</v>
      </c>
      <c r="E46">
        <v>0</v>
      </c>
      <c r="F46">
        <v>0</v>
      </c>
      <c r="G46">
        <v>4345</v>
      </c>
      <c r="H46">
        <v>6659</v>
      </c>
      <c r="I46">
        <v>0</v>
      </c>
      <c r="J46">
        <f>$U$2+SUMPRODUCT(C46:I46,$V$2:$AB$2)</f>
        <v>4804.345595101091</v>
      </c>
      <c r="K46">
        <f>J46-B46</f>
        <v>1015.345595101091</v>
      </c>
      <c r="L46">
        <f t="shared" si="0"/>
        <v>1015.345595101091</v>
      </c>
      <c r="M46" s="8">
        <f>L46/B46</f>
        <v>0.26797191741913196</v>
      </c>
      <c r="N46">
        <v>796</v>
      </c>
      <c r="O46">
        <f t="shared" si="1"/>
        <v>18276.220711819638</v>
      </c>
      <c r="P46">
        <f t="shared" si="2"/>
        <v>14328</v>
      </c>
      <c r="Q46">
        <f t="shared" si="3"/>
        <v>1015.345595101091</v>
      </c>
      <c r="R46">
        <f t="shared" si="4"/>
        <v>1030926.6774911886</v>
      </c>
      <c r="U46" s="5" t="s">
        <v>23</v>
      </c>
      <c r="V46" s="5"/>
    </row>
    <row r="47" spans="1:29" x14ac:dyDescent="0.35">
      <c r="A47" s="1">
        <v>40961</v>
      </c>
      <c r="B47">
        <v>3695</v>
      </c>
      <c r="C47">
        <v>3789</v>
      </c>
      <c r="D47">
        <v>0</v>
      </c>
      <c r="E47">
        <v>0</v>
      </c>
      <c r="F47">
        <v>0</v>
      </c>
      <c r="G47">
        <v>3992</v>
      </c>
      <c r="H47">
        <v>3800</v>
      </c>
      <c r="I47">
        <v>0</v>
      </c>
      <c r="J47">
        <f>$U$2+SUMPRODUCT(C47:I47,$V$2:$AB$2)</f>
        <v>3878.8038469968255</v>
      </c>
      <c r="K47">
        <f>J47-B47</f>
        <v>183.80384699682554</v>
      </c>
      <c r="L47">
        <f t="shared" si="0"/>
        <v>183.80384699682554</v>
      </c>
      <c r="M47" s="8">
        <f>L47/B47</f>
        <v>4.9743936940954137E-2</v>
      </c>
      <c r="N47">
        <v>1311</v>
      </c>
      <c r="O47">
        <f t="shared" si="1"/>
        <v>3308.4692459428597</v>
      </c>
      <c r="P47">
        <f t="shared" si="2"/>
        <v>23598</v>
      </c>
      <c r="Q47">
        <f t="shared" si="3"/>
        <v>183.80384699682554</v>
      </c>
      <c r="R47">
        <f t="shared" si="4"/>
        <v>33783.854170832456</v>
      </c>
      <c r="U47" s="2" t="s">
        <v>24</v>
      </c>
      <c r="V47" s="2">
        <v>0.74940153142141863</v>
      </c>
    </row>
    <row r="48" spans="1:29" x14ac:dyDescent="0.35">
      <c r="A48" s="1">
        <v>40962</v>
      </c>
      <c r="B48">
        <v>3844</v>
      </c>
      <c r="C48">
        <v>3695</v>
      </c>
      <c r="D48">
        <v>0</v>
      </c>
      <c r="E48">
        <v>1</v>
      </c>
      <c r="F48">
        <v>0</v>
      </c>
      <c r="G48">
        <v>3566.3333333333335</v>
      </c>
      <c r="H48">
        <v>3960</v>
      </c>
      <c r="I48">
        <v>0</v>
      </c>
      <c r="J48">
        <f>$U$2+SUMPRODUCT(C48:I48,$V$2:$AB$2)</f>
        <v>4429.4324562785214</v>
      </c>
      <c r="K48">
        <f>J48-B48</f>
        <v>585.43245627852139</v>
      </c>
      <c r="L48">
        <f t="shared" si="0"/>
        <v>585.43245627852139</v>
      </c>
      <c r="M48" s="8">
        <f>L48/B48</f>
        <v>0.15229772535861638</v>
      </c>
      <c r="N48">
        <v>1322</v>
      </c>
      <c r="O48">
        <f t="shared" si="1"/>
        <v>10537.784213013385</v>
      </c>
      <c r="P48">
        <f t="shared" si="2"/>
        <v>23796</v>
      </c>
      <c r="Q48">
        <f t="shared" si="3"/>
        <v>585.43245627852139</v>
      </c>
      <c r="R48">
        <f t="shared" si="4"/>
        <v>342731.16086430283</v>
      </c>
      <c r="U48" s="2" t="s">
        <v>25</v>
      </c>
      <c r="V48" s="2">
        <v>0.56160265529676745</v>
      </c>
    </row>
    <row r="49" spans="1:29" x14ac:dyDescent="0.35">
      <c r="A49" s="1">
        <v>40963</v>
      </c>
      <c r="B49">
        <v>4438</v>
      </c>
      <c r="C49">
        <v>3844</v>
      </c>
      <c r="D49">
        <v>0</v>
      </c>
      <c r="E49">
        <v>0</v>
      </c>
      <c r="F49">
        <v>1</v>
      </c>
      <c r="G49">
        <v>3776</v>
      </c>
      <c r="H49">
        <v>4609</v>
      </c>
      <c r="I49">
        <v>0</v>
      </c>
      <c r="J49">
        <f>$U$2+SUMPRODUCT(C49:I49,$V$2:$AB$2)</f>
        <v>4705.4484245712856</v>
      </c>
      <c r="K49">
        <f>J49-B49</f>
        <v>267.44842457128561</v>
      </c>
      <c r="L49">
        <f t="shared" si="0"/>
        <v>267.44842457128561</v>
      </c>
      <c r="M49" s="8">
        <f>L49/B49</f>
        <v>6.0263277280596127E-2</v>
      </c>
      <c r="N49">
        <v>1086</v>
      </c>
      <c r="O49">
        <f t="shared" si="1"/>
        <v>4814.071642283141</v>
      </c>
      <c r="P49">
        <f t="shared" si="2"/>
        <v>19548</v>
      </c>
      <c r="Q49">
        <f t="shared" si="3"/>
        <v>267.44842457128561</v>
      </c>
      <c r="R49">
        <f t="shared" si="4"/>
        <v>71528.659805662654</v>
      </c>
      <c r="U49" s="2" t="s">
        <v>26</v>
      </c>
      <c r="V49" s="2">
        <v>0.55539306117915788</v>
      </c>
    </row>
    <row r="50" spans="1:29" x14ac:dyDescent="0.35">
      <c r="A50" s="1">
        <v>40964</v>
      </c>
      <c r="B50">
        <v>4395</v>
      </c>
      <c r="C50">
        <v>4438</v>
      </c>
      <c r="D50">
        <v>1</v>
      </c>
      <c r="E50">
        <v>0</v>
      </c>
      <c r="F50">
        <v>0</v>
      </c>
      <c r="G50">
        <v>3992.3333333333335</v>
      </c>
      <c r="H50">
        <v>4848</v>
      </c>
      <c r="I50">
        <v>0</v>
      </c>
      <c r="J50">
        <f>$U$2+SUMPRODUCT(C50:I50,$V$2:$AB$2)</f>
        <v>5114.3136118802613</v>
      </c>
      <c r="K50">
        <f>J50-B50</f>
        <v>719.31361188026131</v>
      </c>
      <c r="L50">
        <f t="shared" si="0"/>
        <v>719.31361188026131</v>
      </c>
      <c r="M50" s="8">
        <f>L50/B50</f>
        <v>0.16366635082599801</v>
      </c>
      <c r="N50">
        <v>1755</v>
      </c>
      <c r="O50">
        <f t="shared" si="1"/>
        <v>12947.645013844703</v>
      </c>
      <c r="P50">
        <f t="shared" si="2"/>
        <v>31590</v>
      </c>
      <c r="Q50">
        <f t="shared" si="3"/>
        <v>719.31361188026131</v>
      </c>
      <c r="R50">
        <f t="shared" si="4"/>
        <v>517412.07223622722</v>
      </c>
      <c r="U50" s="2" t="s">
        <v>6</v>
      </c>
      <c r="V50" s="2">
        <v>788.8344586036153</v>
      </c>
    </row>
    <row r="51" spans="1:29" ht="15" thickBot="1" x14ac:dyDescent="0.4">
      <c r="A51" s="1">
        <v>40965</v>
      </c>
      <c r="B51">
        <v>4973</v>
      </c>
      <c r="C51">
        <v>4395</v>
      </c>
      <c r="D51">
        <v>1</v>
      </c>
      <c r="E51">
        <v>0</v>
      </c>
      <c r="F51">
        <v>0</v>
      </c>
      <c r="G51">
        <v>4225.666666666667</v>
      </c>
      <c r="H51">
        <v>4972</v>
      </c>
      <c r="I51">
        <v>0</v>
      </c>
      <c r="J51">
        <f>$U$2+SUMPRODUCT(C51:I51,$V$2:$AB$2)</f>
        <v>5272.6949366482459</v>
      </c>
      <c r="K51">
        <f>J51-B51</f>
        <v>299.69493664824586</v>
      </c>
      <c r="L51">
        <f t="shared" si="0"/>
        <v>299.69493664824586</v>
      </c>
      <c r="M51" s="8">
        <f>L51/B51</f>
        <v>6.0264415171575679E-2</v>
      </c>
      <c r="N51">
        <v>1259</v>
      </c>
      <c r="O51">
        <f t="shared" si="1"/>
        <v>5394.5088596684254</v>
      </c>
      <c r="P51">
        <f t="shared" si="2"/>
        <v>22662</v>
      </c>
      <c r="Q51">
        <f t="shared" si="3"/>
        <v>299.69493664824586</v>
      </c>
      <c r="R51">
        <f t="shared" si="4"/>
        <v>89817.055052596101</v>
      </c>
      <c r="U51" s="3" t="s">
        <v>27</v>
      </c>
      <c r="V51" s="3">
        <v>359</v>
      </c>
    </row>
    <row r="52" spans="1:29" x14ac:dyDescent="0.35">
      <c r="A52" s="1">
        <v>40966</v>
      </c>
      <c r="B52">
        <v>3390</v>
      </c>
      <c r="C52">
        <v>4973</v>
      </c>
      <c r="D52">
        <v>0</v>
      </c>
      <c r="E52">
        <v>0</v>
      </c>
      <c r="F52">
        <v>0</v>
      </c>
      <c r="G52">
        <v>4602</v>
      </c>
      <c r="H52">
        <v>3215</v>
      </c>
      <c r="I52">
        <v>1</v>
      </c>
      <c r="J52">
        <f>$U$2+SUMPRODUCT(C52:I52,$V$2:$AB$2)</f>
        <v>4440.3622028560194</v>
      </c>
      <c r="K52">
        <f>J52-B52</f>
        <v>1050.3622028560194</v>
      </c>
      <c r="L52">
        <f t="shared" si="0"/>
        <v>1050.3622028560194</v>
      </c>
      <c r="M52" s="8">
        <f>L52/B52</f>
        <v>0.30984135777463701</v>
      </c>
      <c r="N52">
        <v>1213</v>
      </c>
      <c r="O52">
        <f t="shared" si="1"/>
        <v>18906.519651408351</v>
      </c>
      <c r="P52">
        <f t="shared" si="2"/>
        <v>21834</v>
      </c>
      <c r="Q52">
        <f t="shared" si="3"/>
        <v>1050.3622028560194</v>
      </c>
      <c r="R52">
        <f t="shared" si="4"/>
        <v>1103260.7571885497</v>
      </c>
    </row>
    <row r="53" spans="1:29" ht="15" thickBot="1" x14ac:dyDescent="0.4">
      <c r="A53" s="1">
        <v>40967</v>
      </c>
      <c r="B53">
        <v>3795</v>
      </c>
      <c r="C53">
        <v>3390</v>
      </c>
      <c r="D53">
        <v>0</v>
      </c>
      <c r="E53">
        <v>0</v>
      </c>
      <c r="F53">
        <v>0</v>
      </c>
      <c r="G53">
        <v>4252.666666666667</v>
      </c>
      <c r="H53">
        <v>3789</v>
      </c>
      <c r="I53">
        <v>1</v>
      </c>
      <c r="J53">
        <f>$U$2+SUMPRODUCT(C53:I53,$V$2:$AB$2)</f>
        <v>4232.75774749231</v>
      </c>
      <c r="K53">
        <f>J53-B53</f>
        <v>437.75774749231005</v>
      </c>
      <c r="L53">
        <f t="shared" si="0"/>
        <v>437.75774749231005</v>
      </c>
      <c r="M53" s="8">
        <f>L53/B53</f>
        <v>0.11535118510996312</v>
      </c>
      <c r="N53">
        <v>1158</v>
      </c>
      <c r="O53">
        <f t="shared" si="1"/>
        <v>7879.6394548615808</v>
      </c>
      <c r="P53">
        <f t="shared" si="2"/>
        <v>20844</v>
      </c>
      <c r="Q53">
        <f t="shared" si="3"/>
        <v>437.75774749231005</v>
      </c>
      <c r="R53">
        <f t="shared" si="4"/>
        <v>191631.84548954107</v>
      </c>
      <c r="U53" t="s">
        <v>28</v>
      </c>
    </row>
    <row r="54" spans="1:29" x14ac:dyDescent="0.35">
      <c r="A54" s="1">
        <v>40968</v>
      </c>
      <c r="B54">
        <v>3842</v>
      </c>
      <c r="C54">
        <v>3795</v>
      </c>
      <c r="D54">
        <v>0</v>
      </c>
      <c r="E54">
        <v>0</v>
      </c>
      <c r="F54">
        <v>0</v>
      </c>
      <c r="G54">
        <v>4052.6666666666665</v>
      </c>
      <c r="H54">
        <v>3695</v>
      </c>
      <c r="I54">
        <v>1</v>
      </c>
      <c r="J54">
        <f>$U$2+SUMPRODUCT(C54:I54,$V$2:$AB$2)</f>
        <v>4140.9708782072776</v>
      </c>
      <c r="K54">
        <f>J54-B54</f>
        <v>298.97087820727756</v>
      </c>
      <c r="L54">
        <f t="shared" si="0"/>
        <v>298.97087820727756</v>
      </c>
      <c r="M54" s="8">
        <f>L54/B54</f>
        <v>7.7816470121623516E-2</v>
      </c>
      <c r="N54">
        <v>1024</v>
      </c>
      <c r="O54">
        <f t="shared" si="1"/>
        <v>5381.4758077309962</v>
      </c>
      <c r="P54">
        <f t="shared" si="2"/>
        <v>18432</v>
      </c>
      <c r="Q54">
        <f t="shared" si="3"/>
        <v>298.97087820727756</v>
      </c>
      <c r="R54">
        <f t="shared" si="4"/>
        <v>89383.586016030793</v>
      </c>
      <c r="U54" s="4"/>
      <c r="V54" s="4" t="s">
        <v>33</v>
      </c>
      <c r="W54" s="4" t="s">
        <v>34</v>
      </c>
      <c r="X54" s="4" t="s">
        <v>35</v>
      </c>
      <c r="Y54" s="4" t="s">
        <v>36</v>
      </c>
      <c r="Z54" s="4" t="s">
        <v>37</v>
      </c>
    </row>
    <row r="55" spans="1:29" x14ac:dyDescent="0.35">
      <c r="A55" s="1">
        <v>40969</v>
      </c>
      <c r="B55">
        <v>4135</v>
      </c>
      <c r="C55">
        <v>3842</v>
      </c>
      <c r="D55">
        <v>0</v>
      </c>
      <c r="E55">
        <v>1</v>
      </c>
      <c r="F55">
        <v>0</v>
      </c>
      <c r="G55">
        <v>3675.6666666666665</v>
      </c>
      <c r="H55">
        <v>3844</v>
      </c>
      <c r="I55">
        <v>0</v>
      </c>
      <c r="J55">
        <f>$U$2+SUMPRODUCT(C55:I55,$V$2:$AB$2)</f>
        <v>4473.7009317655547</v>
      </c>
      <c r="K55">
        <f>J55-B55</f>
        <v>338.70093176555474</v>
      </c>
      <c r="L55">
        <f t="shared" si="0"/>
        <v>338.70093176555474</v>
      </c>
      <c r="M55" s="8">
        <f>L55/B55</f>
        <v>8.1910745287921347E-2</v>
      </c>
      <c r="N55">
        <v>995</v>
      </c>
      <c r="O55">
        <f t="shared" si="1"/>
        <v>6096.6167717799854</v>
      </c>
      <c r="P55">
        <f t="shared" si="2"/>
        <v>17910</v>
      </c>
      <c r="Q55">
        <f t="shared" si="3"/>
        <v>338.70093176555474</v>
      </c>
      <c r="R55">
        <f t="shared" si="4"/>
        <v>114718.32117885497</v>
      </c>
      <c r="U55" s="2" t="s">
        <v>29</v>
      </c>
      <c r="V55" s="2">
        <v>5</v>
      </c>
      <c r="W55" s="2">
        <v>281389371.89421332</v>
      </c>
      <c r="X55" s="2">
        <v>56277874.378842667</v>
      </c>
      <c r="Y55" s="2">
        <v>90.441121377666562</v>
      </c>
      <c r="Z55" s="2">
        <v>4.6533917759395004E-61</v>
      </c>
    </row>
    <row r="56" spans="1:29" x14ac:dyDescent="0.35">
      <c r="A56" s="1">
        <v>40970</v>
      </c>
      <c r="B56">
        <v>4592</v>
      </c>
      <c r="C56">
        <v>4135</v>
      </c>
      <c r="D56">
        <v>0</v>
      </c>
      <c r="E56">
        <v>0</v>
      </c>
      <c r="F56">
        <v>1</v>
      </c>
      <c r="G56">
        <v>3924</v>
      </c>
      <c r="H56">
        <v>4438</v>
      </c>
      <c r="I56">
        <v>0</v>
      </c>
      <c r="J56">
        <f>$U$2+SUMPRODUCT(C56:I56,$V$2:$AB$2)</f>
        <v>4771.6274404583291</v>
      </c>
      <c r="K56">
        <f>J56-B56</f>
        <v>179.62744045832915</v>
      </c>
      <c r="L56">
        <f t="shared" si="0"/>
        <v>179.62744045832915</v>
      </c>
      <c r="M56" s="8">
        <f>L56/B56</f>
        <v>3.9117473967406176E-2</v>
      </c>
      <c r="N56">
        <v>674</v>
      </c>
      <c r="O56">
        <f t="shared" si="1"/>
        <v>3233.2939282499246</v>
      </c>
      <c r="P56">
        <f t="shared" si="2"/>
        <v>12132</v>
      </c>
      <c r="Q56">
        <f t="shared" si="3"/>
        <v>179.62744045832915</v>
      </c>
      <c r="R56">
        <f t="shared" si="4"/>
        <v>32266.017365610584</v>
      </c>
      <c r="U56" s="2" t="s">
        <v>30</v>
      </c>
      <c r="V56" s="2">
        <v>353</v>
      </c>
      <c r="W56" s="2">
        <v>219657710.48740193</v>
      </c>
      <c r="X56" s="2">
        <v>622259.80308045878</v>
      </c>
      <c r="Y56" s="2"/>
      <c r="Z56" s="2"/>
    </row>
    <row r="57" spans="1:29" ht="15" thickBot="1" x14ac:dyDescent="0.4">
      <c r="A57" s="1">
        <v>40971</v>
      </c>
      <c r="B57">
        <v>5335</v>
      </c>
      <c r="C57">
        <v>4592</v>
      </c>
      <c r="D57">
        <v>1</v>
      </c>
      <c r="E57">
        <v>0</v>
      </c>
      <c r="F57">
        <v>0</v>
      </c>
      <c r="G57">
        <v>4189.666666666667</v>
      </c>
      <c r="H57">
        <v>4395</v>
      </c>
      <c r="I57">
        <v>0</v>
      </c>
      <c r="J57">
        <f>$U$2+SUMPRODUCT(C57:I57,$V$2:$AB$2)</f>
        <v>5114.2786292466526</v>
      </c>
      <c r="K57">
        <f>J57-B57</f>
        <v>-220.7213707533474</v>
      </c>
      <c r="L57">
        <f t="shared" si="0"/>
        <v>220.7213707533474</v>
      </c>
      <c r="M57" s="8">
        <f>L57/B57</f>
        <v>4.1372328163701483E-2</v>
      </c>
      <c r="N57">
        <v>1162</v>
      </c>
      <c r="O57">
        <f t="shared" si="1"/>
        <v>15891.938694241013</v>
      </c>
      <c r="P57">
        <f t="shared" si="2"/>
        <v>20916</v>
      </c>
      <c r="Q57">
        <f t="shared" si="3"/>
        <v>-441.4427415066948</v>
      </c>
      <c r="R57">
        <f t="shared" si="4"/>
        <v>194871.69402894657</v>
      </c>
      <c r="U57" s="3" t="s">
        <v>31</v>
      </c>
      <c r="V57" s="3">
        <v>358</v>
      </c>
      <c r="W57" s="3">
        <v>501047082.38161528</v>
      </c>
      <c r="X57" s="3"/>
      <c r="Y57" s="3"/>
      <c r="Z57" s="3"/>
    </row>
    <row r="58" spans="1:29" ht="15" thickBot="1" x14ac:dyDescent="0.4">
      <c r="A58" s="1">
        <v>40972</v>
      </c>
      <c r="B58">
        <v>5604</v>
      </c>
      <c r="C58">
        <v>5335</v>
      </c>
      <c r="D58">
        <v>1</v>
      </c>
      <c r="E58">
        <v>0</v>
      </c>
      <c r="F58">
        <v>0</v>
      </c>
      <c r="G58">
        <v>4687.333333333333</v>
      </c>
      <c r="H58">
        <v>4973</v>
      </c>
      <c r="I58">
        <v>0</v>
      </c>
      <c r="J58">
        <f>$U$2+SUMPRODUCT(C58:I58,$V$2:$AB$2)</f>
        <v>5631.1226252721654</v>
      </c>
      <c r="K58">
        <f>J58-B58</f>
        <v>27.122625272165351</v>
      </c>
      <c r="L58">
        <f t="shared" si="0"/>
        <v>27.122625272165351</v>
      </c>
      <c r="M58" s="8">
        <f>L58/B58</f>
        <v>4.8398688922493488E-3</v>
      </c>
      <c r="N58">
        <v>622</v>
      </c>
      <c r="O58">
        <f t="shared" si="1"/>
        <v>488.20725489897632</v>
      </c>
      <c r="P58">
        <f t="shared" si="2"/>
        <v>11196</v>
      </c>
      <c r="Q58">
        <f t="shared" si="3"/>
        <v>27.122625272165351</v>
      </c>
      <c r="R58">
        <f t="shared" si="4"/>
        <v>735.63680165430253</v>
      </c>
    </row>
    <row r="59" spans="1:29" x14ac:dyDescent="0.35">
      <c r="A59" s="1">
        <v>40973</v>
      </c>
      <c r="B59">
        <v>3487</v>
      </c>
      <c r="C59">
        <v>5604</v>
      </c>
      <c r="D59">
        <v>0</v>
      </c>
      <c r="E59">
        <v>0</v>
      </c>
      <c r="F59">
        <v>0</v>
      </c>
      <c r="G59">
        <v>5177</v>
      </c>
      <c r="H59">
        <v>3390</v>
      </c>
      <c r="I59">
        <v>0</v>
      </c>
      <c r="J59">
        <f>$U$2+SUMPRODUCT(C59:I59,$V$2:$AB$2)</f>
        <v>4618.3643008791632</v>
      </c>
      <c r="K59">
        <f>J59-B59</f>
        <v>1131.3643008791632</v>
      </c>
      <c r="L59">
        <f t="shared" si="0"/>
        <v>1131.3643008791632</v>
      </c>
      <c r="M59" s="8">
        <f>L59/B59</f>
        <v>0.32445205072531208</v>
      </c>
      <c r="N59">
        <v>1251</v>
      </c>
      <c r="O59">
        <f t="shared" si="1"/>
        <v>20364.557415824936</v>
      </c>
      <c r="P59">
        <f t="shared" si="2"/>
        <v>22518</v>
      </c>
      <c r="Q59">
        <f t="shared" si="3"/>
        <v>1131.3643008791632</v>
      </c>
      <c r="R59">
        <f t="shared" si="4"/>
        <v>1279985.1813037978</v>
      </c>
      <c r="U59" s="4"/>
      <c r="V59" s="4" t="s">
        <v>38</v>
      </c>
      <c r="W59" s="4" t="s">
        <v>6</v>
      </c>
      <c r="X59" s="4" t="s">
        <v>39</v>
      </c>
      <c r="Y59" s="4" t="s">
        <v>40</v>
      </c>
      <c r="Z59" s="4" t="s">
        <v>41</v>
      </c>
      <c r="AA59" s="4" t="s">
        <v>42</v>
      </c>
      <c r="AB59" s="4" t="s">
        <v>43</v>
      </c>
      <c r="AC59" s="4" t="s">
        <v>44</v>
      </c>
    </row>
    <row r="60" spans="1:29" x14ac:dyDescent="0.35">
      <c r="A60" s="1">
        <v>40974</v>
      </c>
      <c r="B60">
        <v>3854</v>
      </c>
      <c r="C60">
        <v>3487</v>
      </c>
      <c r="D60">
        <v>0</v>
      </c>
      <c r="E60">
        <v>0</v>
      </c>
      <c r="F60">
        <v>0</v>
      </c>
      <c r="G60">
        <v>4808.666666666667</v>
      </c>
      <c r="H60">
        <v>3795</v>
      </c>
      <c r="I60">
        <v>0</v>
      </c>
      <c r="J60">
        <f>$U$2+SUMPRODUCT(C60:I60,$V$2:$AB$2)</f>
        <v>4294.5133920427561</v>
      </c>
      <c r="K60">
        <f>J60-B60</f>
        <v>440.5133920427561</v>
      </c>
      <c r="L60">
        <f t="shared" si="0"/>
        <v>440.5133920427561</v>
      </c>
      <c r="M60" s="8">
        <f>L60/B60</f>
        <v>0.11430030930014429</v>
      </c>
      <c r="N60">
        <v>1095</v>
      </c>
      <c r="O60">
        <f t="shared" si="1"/>
        <v>7929.2410567696097</v>
      </c>
      <c r="P60">
        <f t="shared" si="2"/>
        <v>19710</v>
      </c>
      <c r="Q60">
        <f t="shared" si="3"/>
        <v>440.5133920427561</v>
      </c>
      <c r="R60">
        <f t="shared" si="4"/>
        <v>194052.04856901494</v>
      </c>
      <c r="U60" s="2" t="s">
        <v>32</v>
      </c>
      <c r="V60" s="2">
        <v>636.23038295658193</v>
      </c>
      <c r="W60" s="2">
        <v>224.99522031831907</v>
      </c>
      <c r="X60" s="2">
        <v>2.8277506609093961</v>
      </c>
      <c r="Y60" s="2">
        <v>4.9550184315800593E-3</v>
      </c>
      <c r="Z60" s="2">
        <v>193.73070623524183</v>
      </c>
      <c r="AA60" s="2">
        <v>1078.7300596779221</v>
      </c>
      <c r="AB60" s="2">
        <v>193.73070623524183</v>
      </c>
      <c r="AC60" s="2">
        <v>1078.7300596779221</v>
      </c>
    </row>
    <row r="61" spans="1:29" x14ac:dyDescent="0.35">
      <c r="A61" s="1">
        <v>40975</v>
      </c>
      <c r="B61">
        <v>4368</v>
      </c>
      <c r="C61">
        <v>3854</v>
      </c>
      <c r="D61">
        <v>0</v>
      </c>
      <c r="E61">
        <v>0</v>
      </c>
      <c r="F61">
        <v>0</v>
      </c>
      <c r="G61">
        <v>4315</v>
      </c>
      <c r="H61">
        <v>3842</v>
      </c>
      <c r="I61">
        <v>0</v>
      </c>
      <c r="J61">
        <f>$U$2+SUMPRODUCT(C61:I61,$V$2:$AB$2)</f>
        <v>4075.7553865803616</v>
      </c>
      <c r="K61">
        <f>J61-B61</f>
        <v>-292.24461341963843</v>
      </c>
      <c r="L61">
        <f t="shared" si="0"/>
        <v>292.24461341963843</v>
      </c>
      <c r="M61" s="8">
        <f>L61/B61</f>
        <v>6.6905818090576566E-2</v>
      </c>
      <c r="N61">
        <v>616</v>
      </c>
      <c r="O61">
        <f t="shared" si="1"/>
        <v>21041.612166213967</v>
      </c>
      <c r="P61">
        <f t="shared" si="2"/>
        <v>11088</v>
      </c>
      <c r="Q61">
        <f t="shared" si="3"/>
        <v>-584.48922683927685</v>
      </c>
      <c r="R61">
        <f t="shared" si="4"/>
        <v>341627.65629117563</v>
      </c>
      <c r="U61" s="2" t="s">
        <v>53</v>
      </c>
      <c r="V61" s="2">
        <v>0.19615848889308016</v>
      </c>
      <c r="W61" s="2">
        <v>6.6344420012672919E-2</v>
      </c>
      <c r="X61" s="2">
        <v>2.9566689837006717</v>
      </c>
      <c r="Y61" s="2">
        <v>3.3190759544325238E-3</v>
      </c>
      <c r="Z61" s="2">
        <v>6.5678453066815523E-2</v>
      </c>
      <c r="AA61" s="2">
        <v>0.32663852471934479</v>
      </c>
      <c r="AB61" s="2">
        <v>6.5678453066815523E-2</v>
      </c>
      <c r="AC61" s="2">
        <v>0.32663852471934479</v>
      </c>
    </row>
    <row r="62" spans="1:29" x14ac:dyDescent="0.35">
      <c r="A62" s="1">
        <v>40976</v>
      </c>
      <c r="B62">
        <v>4263</v>
      </c>
      <c r="C62">
        <v>4368</v>
      </c>
      <c r="D62">
        <v>0</v>
      </c>
      <c r="E62">
        <v>1</v>
      </c>
      <c r="F62">
        <v>0</v>
      </c>
      <c r="G62">
        <v>3903</v>
      </c>
      <c r="H62">
        <v>4135</v>
      </c>
      <c r="I62">
        <v>0</v>
      </c>
      <c r="J62">
        <f>$U$2+SUMPRODUCT(C62:I62,$V$2:$AB$2)</f>
        <v>4737.8421667684925</v>
      </c>
      <c r="K62">
        <f>J62-B62</f>
        <v>474.84216676849246</v>
      </c>
      <c r="L62">
        <f t="shared" si="0"/>
        <v>474.84216676849246</v>
      </c>
      <c r="M62" s="8">
        <f>L62/B62</f>
        <v>0.11138685591566795</v>
      </c>
      <c r="N62">
        <v>856</v>
      </c>
      <c r="O62">
        <f t="shared" si="1"/>
        <v>8547.1590018328643</v>
      </c>
      <c r="P62">
        <f t="shared" si="2"/>
        <v>15408</v>
      </c>
      <c r="Q62">
        <f t="shared" si="3"/>
        <v>474.84216676849246</v>
      </c>
      <c r="R62">
        <f t="shared" si="4"/>
        <v>225475.08334139679</v>
      </c>
      <c r="U62" s="2" t="s">
        <v>54</v>
      </c>
      <c r="V62" s="2">
        <v>433.53667613313479</v>
      </c>
      <c r="W62" s="2">
        <v>104.85893201904334</v>
      </c>
      <c r="X62" s="2">
        <v>4.1344754117312634</v>
      </c>
      <c r="Y62" s="2">
        <v>4.4493770020444674E-5</v>
      </c>
      <c r="Z62" s="2">
        <v>227.30987960774311</v>
      </c>
      <c r="AA62" s="2">
        <v>639.76347265852644</v>
      </c>
      <c r="AB62" s="2">
        <v>227.30987960774311</v>
      </c>
      <c r="AC62" s="2">
        <v>639.76347265852644</v>
      </c>
    </row>
    <row r="63" spans="1:29" x14ac:dyDescent="0.35">
      <c r="A63" s="1">
        <v>40977</v>
      </c>
      <c r="B63">
        <v>4953</v>
      </c>
      <c r="C63">
        <v>4263</v>
      </c>
      <c r="D63">
        <v>0</v>
      </c>
      <c r="E63">
        <v>0</v>
      </c>
      <c r="F63">
        <v>1</v>
      </c>
      <c r="G63">
        <v>4161.666666666667</v>
      </c>
      <c r="H63">
        <v>4592</v>
      </c>
      <c r="I63">
        <v>0</v>
      </c>
      <c r="J63">
        <f>$U$2+SUMPRODUCT(C63:I63,$V$2:$AB$2)</f>
        <v>4959.5692304121458</v>
      </c>
      <c r="K63">
        <f>J63-B63</f>
        <v>6.569230412145771</v>
      </c>
      <c r="L63">
        <f t="shared" si="0"/>
        <v>6.569230412145771</v>
      </c>
      <c r="M63" s="8">
        <f>L63/B63</f>
        <v>1.3263134286585446E-3</v>
      </c>
      <c r="N63">
        <v>336</v>
      </c>
      <c r="O63">
        <f t="shared" si="1"/>
        <v>118.24614741862388</v>
      </c>
      <c r="P63">
        <f t="shared" si="2"/>
        <v>6048</v>
      </c>
      <c r="Q63">
        <f t="shared" si="3"/>
        <v>6.569230412145771</v>
      </c>
      <c r="R63">
        <f t="shared" si="4"/>
        <v>43.154788207860896</v>
      </c>
      <c r="U63" s="2" t="s">
        <v>106</v>
      </c>
      <c r="V63" s="2">
        <v>0.24280344444339069</v>
      </c>
      <c r="W63" s="2">
        <v>8.0035297026647509E-2</v>
      </c>
      <c r="X63" s="2">
        <v>3.0337045461648007</v>
      </c>
      <c r="Y63" s="2">
        <v>2.5946758678240807E-3</v>
      </c>
      <c r="Z63" s="2">
        <v>8.5397464838656734E-2</v>
      </c>
      <c r="AA63" s="2">
        <v>0.40020942404812465</v>
      </c>
      <c r="AB63" s="2">
        <v>8.5397464838656734E-2</v>
      </c>
      <c r="AC63" s="2">
        <v>0.40020942404812465</v>
      </c>
    </row>
    <row r="64" spans="1:29" x14ac:dyDescent="0.35">
      <c r="A64" s="1">
        <v>40978</v>
      </c>
      <c r="B64">
        <v>5715</v>
      </c>
      <c r="C64">
        <v>4953</v>
      </c>
      <c r="D64">
        <v>1</v>
      </c>
      <c r="E64">
        <v>0</v>
      </c>
      <c r="F64">
        <v>0</v>
      </c>
      <c r="G64">
        <v>4528</v>
      </c>
      <c r="H64">
        <v>5335</v>
      </c>
      <c r="I64">
        <v>0</v>
      </c>
      <c r="J64">
        <f>$U$2+SUMPRODUCT(C64:I64,$V$2:$AB$2)</f>
        <v>5601.7202264050811</v>
      </c>
      <c r="K64">
        <f>J64-B64</f>
        <v>-113.27977359491888</v>
      </c>
      <c r="L64">
        <f t="shared" si="0"/>
        <v>113.27977359491888</v>
      </c>
      <c r="M64" s="8">
        <f>L64/B64</f>
        <v>1.9821482693774081E-2</v>
      </c>
      <c r="N64">
        <v>704</v>
      </c>
      <c r="O64">
        <f t="shared" si="1"/>
        <v>8156.1436988341593</v>
      </c>
      <c r="P64">
        <f t="shared" si="2"/>
        <v>12672</v>
      </c>
      <c r="Q64">
        <f t="shared" si="3"/>
        <v>-226.55954718983776</v>
      </c>
      <c r="R64">
        <f t="shared" si="4"/>
        <v>51329.228422864318</v>
      </c>
      <c r="U64" s="2" t="s">
        <v>104</v>
      </c>
      <c r="V64" s="2">
        <v>208.0337552190951</v>
      </c>
      <c r="W64" s="2">
        <v>139.31296658190348</v>
      </c>
      <c r="X64" s="2">
        <v>1.493283506361843</v>
      </c>
      <c r="Y64" s="2">
        <v>0.13625623637400344</v>
      </c>
      <c r="Z64" s="2">
        <v>-65.954032558652443</v>
      </c>
      <c r="AA64" s="2">
        <v>482.02154299684264</v>
      </c>
      <c r="AB64" s="2">
        <v>-65.954032558652443</v>
      </c>
      <c r="AC64" s="2">
        <v>482.02154299684264</v>
      </c>
    </row>
    <row r="65" spans="1:29" ht="15" thickBot="1" x14ac:dyDescent="0.4">
      <c r="A65" s="1">
        <v>40979</v>
      </c>
      <c r="B65">
        <v>5598</v>
      </c>
      <c r="C65">
        <v>5715</v>
      </c>
      <c r="D65">
        <v>1</v>
      </c>
      <c r="E65">
        <v>0</v>
      </c>
      <c r="F65">
        <v>0</v>
      </c>
      <c r="G65">
        <v>4977</v>
      </c>
      <c r="H65">
        <v>5604</v>
      </c>
      <c r="I65">
        <v>0</v>
      </c>
      <c r="J65">
        <f>$U$2+SUMPRODUCT(C65:I65,$V$2:$AB$2)</f>
        <v>6007.9922383583516</v>
      </c>
      <c r="K65">
        <f>J65-B65</f>
        <v>409.99223835835164</v>
      </c>
      <c r="L65">
        <f t="shared" si="0"/>
        <v>409.99223835835164</v>
      </c>
      <c r="M65" s="8">
        <f>L65/B65</f>
        <v>7.3239056512745912E-2</v>
      </c>
      <c r="N65">
        <v>551</v>
      </c>
      <c r="O65">
        <f t="shared" si="1"/>
        <v>7379.8602904503296</v>
      </c>
      <c r="P65">
        <f t="shared" si="2"/>
        <v>9918</v>
      </c>
      <c r="Q65">
        <f t="shared" si="3"/>
        <v>409.99223835835164</v>
      </c>
      <c r="R65">
        <f t="shared" si="4"/>
        <v>168093.63551409144</v>
      </c>
      <c r="U65" s="3" t="s">
        <v>21</v>
      </c>
      <c r="V65" s="3">
        <v>0.40172378762360006</v>
      </c>
      <c r="W65" s="3">
        <v>4.4772762146997831E-2</v>
      </c>
      <c r="X65" s="3">
        <v>8.972504003765982</v>
      </c>
      <c r="Y65" s="3">
        <v>1.7407991128365134E-17</v>
      </c>
      <c r="Z65" s="3">
        <v>0.3136688825107784</v>
      </c>
      <c r="AA65" s="3">
        <v>0.48977869273642172</v>
      </c>
      <c r="AB65" s="3">
        <v>0.3136688825107784</v>
      </c>
      <c r="AC65" s="3">
        <v>0.48977869273642172</v>
      </c>
    </row>
    <row r="66" spans="1:29" x14ac:dyDescent="0.35">
      <c r="A66" s="1">
        <v>40980</v>
      </c>
      <c r="B66">
        <v>3941</v>
      </c>
      <c r="C66">
        <v>5598</v>
      </c>
      <c r="D66">
        <v>0</v>
      </c>
      <c r="E66">
        <v>0</v>
      </c>
      <c r="F66">
        <v>0</v>
      </c>
      <c r="G66">
        <v>5422</v>
      </c>
      <c r="H66">
        <v>3487</v>
      </c>
      <c r="I66">
        <v>0</v>
      </c>
      <c r="J66">
        <f>$U$2+SUMPRODUCT(C66:I66,$V$2:$AB$2)</f>
        <v>4779.7560888913968</v>
      </c>
      <c r="K66">
        <f>J66-B66</f>
        <v>838.75608889139676</v>
      </c>
      <c r="L66">
        <f t="shared" si="0"/>
        <v>838.75608889139676</v>
      </c>
      <c r="M66" s="8">
        <f>L66/B66</f>
        <v>0.21282823874432802</v>
      </c>
      <c r="N66">
        <v>1038</v>
      </c>
      <c r="O66">
        <f t="shared" si="1"/>
        <v>15097.609600045142</v>
      </c>
      <c r="P66">
        <f t="shared" si="2"/>
        <v>18684</v>
      </c>
      <c r="Q66">
        <f t="shared" si="3"/>
        <v>838.75608889139676</v>
      </c>
      <c r="R66">
        <f t="shared" si="4"/>
        <v>703511.7766523927</v>
      </c>
    </row>
    <row r="67" spans="1:29" x14ac:dyDescent="0.35">
      <c r="A67" s="1">
        <v>40981</v>
      </c>
      <c r="B67">
        <v>4048</v>
      </c>
      <c r="C67">
        <v>3941</v>
      </c>
      <c r="D67">
        <v>0</v>
      </c>
      <c r="E67">
        <v>0</v>
      </c>
      <c r="F67">
        <v>0</v>
      </c>
      <c r="G67">
        <v>5084.666666666667</v>
      </c>
      <c r="H67">
        <v>3854</v>
      </c>
      <c r="I67">
        <v>0</v>
      </c>
      <c r="J67">
        <f>$U$2+SUMPRODUCT(C67:I67,$V$2:$AB$2)</f>
        <v>4513.1214852580506</v>
      </c>
      <c r="K67">
        <f>J67-B67</f>
        <v>465.1214852580506</v>
      </c>
      <c r="L67">
        <f t="shared" ref="L67:L130" si="5">ABS(K67)</f>
        <v>465.1214852580506</v>
      </c>
      <c r="M67" s="8">
        <f>L67/B67</f>
        <v>0.11490155268232476</v>
      </c>
      <c r="N67">
        <v>1060</v>
      </c>
      <c r="O67">
        <f t="shared" ref="O67:O130" si="6">IF(K67&lt;0,K67*-72,K67*18)</f>
        <v>8372.1867346449108</v>
      </c>
      <c r="P67">
        <f t="shared" ref="P67:P130" si="7">N67*18</f>
        <v>19080</v>
      </c>
      <c r="Q67">
        <f t="shared" ref="Q67:Q130" si="8">IF(K67&lt;0,K67*2,K67)</f>
        <v>465.1214852580506</v>
      </c>
      <c r="R67">
        <f t="shared" ref="R67:R130" si="9">Q67^2</f>
        <v>216337.99604865498</v>
      </c>
    </row>
    <row r="68" spans="1:29" x14ac:dyDescent="0.35">
      <c r="A68" s="1">
        <v>40982</v>
      </c>
      <c r="B68">
        <v>3883</v>
      </c>
      <c r="C68">
        <v>4048</v>
      </c>
      <c r="D68">
        <v>0</v>
      </c>
      <c r="E68">
        <v>0</v>
      </c>
      <c r="F68">
        <v>0</v>
      </c>
      <c r="G68">
        <v>4529</v>
      </c>
      <c r="H68">
        <v>4368</v>
      </c>
      <c r="I68">
        <v>0</v>
      </c>
      <c r="J68">
        <f>$U$2+SUMPRODUCT(C68:I68,$V$2:$AB$2)</f>
        <v>4361.2420581543456</v>
      </c>
      <c r="K68">
        <f>J68-B68</f>
        <v>478.24205815434561</v>
      </c>
      <c r="L68">
        <f t="shared" si="5"/>
        <v>478.24205815434561</v>
      </c>
      <c r="M68" s="8">
        <f>L68/B68</f>
        <v>0.12316303326148484</v>
      </c>
      <c r="N68">
        <v>1181</v>
      </c>
      <c r="O68">
        <f t="shared" si="6"/>
        <v>8608.357046778221</v>
      </c>
      <c r="P68">
        <f t="shared" si="7"/>
        <v>21258</v>
      </c>
      <c r="Q68">
        <f t="shared" si="8"/>
        <v>478.24205815434561</v>
      </c>
      <c r="R68">
        <f t="shared" si="9"/>
        <v>228715.4661877045</v>
      </c>
    </row>
    <row r="69" spans="1:29" x14ac:dyDescent="0.35">
      <c r="A69" s="1">
        <v>40983</v>
      </c>
      <c r="B69">
        <v>4491</v>
      </c>
      <c r="C69">
        <v>3883</v>
      </c>
      <c r="D69">
        <v>0</v>
      </c>
      <c r="E69">
        <v>1</v>
      </c>
      <c r="F69">
        <v>0</v>
      </c>
      <c r="G69">
        <v>3957.3333333333335</v>
      </c>
      <c r="H69">
        <v>4263</v>
      </c>
      <c r="I69">
        <v>0</v>
      </c>
      <c r="J69">
        <f>$U$2+SUMPRODUCT(C69:I69,$V$2:$AB$2)</f>
        <v>4749.9287197479562</v>
      </c>
      <c r="K69">
        <f>J69-B69</f>
        <v>258.92871974795617</v>
      </c>
      <c r="L69">
        <f t="shared" si="5"/>
        <v>258.92871974795617</v>
      </c>
      <c r="M69" s="8">
        <f>L69/B69</f>
        <v>5.765502555064711E-2</v>
      </c>
      <c r="N69">
        <v>844</v>
      </c>
      <c r="O69">
        <f t="shared" si="6"/>
        <v>4660.716955463211</v>
      </c>
      <c r="P69">
        <f t="shared" si="7"/>
        <v>15192</v>
      </c>
      <c r="Q69">
        <f t="shared" si="8"/>
        <v>258.92871974795617</v>
      </c>
      <c r="R69">
        <f t="shared" si="9"/>
        <v>67044.081910315625</v>
      </c>
    </row>
    <row r="70" spans="1:29" x14ac:dyDescent="0.35">
      <c r="A70" s="1">
        <v>40984</v>
      </c>
      <c r="B70">
        <v>4594</v>
      </c>
      <c r="C70">
        <v>4491</v>
      </c>
      <c r="D70">
        <v>0</v>
      </c>
      <c r="E70">
        <v>0</v>
      </c>
      <c r="F70">
        <v>1</v>
      </c>
      <c r="G70">
        <v>4140.666666666667</v>
      </c>
      <c r="H70">
        <v>4953</v>
      </c>
      <c r="I70">
        <v>0</v>
      </c>
      <c r="J70">
        <f>$U$2+SUMPRODUCT(C70:I70,$V$2:$AB$2)</f>
        <v>5073.3759536320076</v>
      </c>
      <c r="K70">
        <f>J70-B70</f>
        <v>479.37595363200762</v>
      </c>
      <c r="L70">
        <f t="shared" si="5"/>
        <v>479.37595363200762</v>
      </c>
      <c r="M70" s="8">
        <f>L70/B70</f>
        <v>0.10434827027253105</v>
      </c>
      <c r="N70">
        <v>1082</v>
      </c>
      <c r="O70">
        <f t="shared" si="6"/>
        <v>8628.7671653761372</v>
      </c>
      <c r="P70">
        <f t="shared" si="7"/>
        <v>19476</v>
      </c>
      <c r="Q70">
        <f t="shared" si="8"/>
        <v>479.37595363200762</v>
      </c>
      <c r="R70">
        <f t="shared" si="9"/>
        <v>229801.30492059671</v>
      </c>
    </row>
    <row r="71" spans="1:29" x14ac:dyDescent="0.35">
      <c r="A71" s="1">
        <v>40985</v>
      </c>
      <c r="B71">
        <v>4131</v>
      </c>
      <c r="C71">
        <v>4594</v>
      </c>
      <c r="D71">
        <v>1</v>
      </c>
      <c r="E71">
        <v>0</v>
      </c>
      <c r="F71">
        <v>0</v>
      </c>
      <c r="G71">
        <v>4322.666666666667</v>
      </c>
      <c r="H71">
        <v>5715</v>
      </c>
      <c r="I71">
        <v>0</v>
      </c>
      <c r="J71">
        <f>$U$2+SUMPRODUCT(C71:I71,$V$2:$AB$2)</f>
        <v>5554.483563465461</v>
      </c>
      <c r="K71">
        <f>J71-B71</f>
        <v>1423.483563465461</v>
      </c>
      <c r="L71">
        <f t="shared" si="5"/>
        <v>1423.483563465461</v>
      </c>
      <c r="M71" s="8">
        <f>L71/B71</f>
        <v>0.34458570889989371</v>
      </c>
      <c r="N71">
        <v>796</v>
      </c>
      <c r="O71">
        <f t="shared" si="6"/>
        <v>25622.704142378298</v>
      </c>
      <c r="P71">
        <f t="shared" si="7"/>
        <v>14328</v>
      </c>
      <c r="Q71">
        <f t="shared" si="8"/>
        <v>1423.483563465461</v>
      </c>
      <c r="R71">
        <f t="shared" si="9"/>
        <v>2026305.4554563269</v>
      </c>
    </row>
    <row r="72" spans="1:29" x14ac:dyDescent="0.35">
      <c r="A72" s="1">
        <v>40986</v>
      </c>
      <c r="B72">
        <v>5677</v>
      </c>
      <c r="C72">
        <v>4131</v>
      </c>
      <c r="D72">
        <v>1</v>
      </c>
      <c r="E72">
        <v>0</v>
      </c>
      <c r="F72">
        <v>0</v>
      </c>
      <c r="G72">
        <v>4405.333333333333</v>
      </c>
      <c r="H72">
        <v>5598</v>
      </c>
      <c r="I72">
        <v>0</v>
      </c>
      <c r="J72">
        <f>$U$2+SUMPRODUCT(C72:I72,$V$2:$AB$2)</f>
        <v>5516.5683167378511</v>
      </c>
      <c r="K72">
        <f>J72-B72</f>
        <v>-160.43168326214891</v>
      </c>
      <c r="L72">
        <f t="shared" si="5"/>
        <v>160.43168326214891</v>
      </c>
      <c r="M72" s="8">
        <f>L72/B72</f>
        <v>2.8259940683838101E-2</v>
      </c>
      <c r="N72">
        <v>1262</v>
      </c>
      <c r="O72">
        <f t="shared" si="6"/>
        <v>11551.081194874721</v>
      </c>
      <c r="P72">
        <f t="shared" si="7"/>
        <v>22716</v>
      </c>
      <c r="Q72">
        <f t="shared" si="8"/>
        <v>-320.86336652429782</v>
      </c>
      <c r="R72">
        <f t="shared" si="9"/>
        <v>102953.29997730588</v>
      </c>
    </row>
    <row r="73" spans="1:29" x14ac:dyDescent="0.35">
      <c r="A73" s="1">
        <v>40987</v>
      </c>
      <c r="B73">
        <v>3805</v>
      </c>
      <c r="C73">
        <v>5677</v>
      </c>
      <c r="D73">
        <v>0</v>
      </c>
      <c r="E73">
        <v>0</v>
      </c>
      <c r="F73">
        <v>0</v>
      </c>
      <c r="G73">
        <v>4800.666666666667</v>
      </c>
      <c r="H73">
        <v>3941</v>
      </c>
      <c r="I73">
        <v>0</v>
      </c>
      <c r="J73">
        <f>$U$2+SUMPRODUCT(C73:I73,$V$2:$AB$2)</f>
        <v>4571.9134063361353</v>
      </c>
      <c r="K73">
        <f>J73-B73</f>
        <v>766.91340633613527</v>
      </c>
      <c r="L73">
        <f t="shared" si="5"/>
        <v>766.91340633613527</v>
      </c>
      <c r="M73" s="8">
        <f>L73/B73</f>
        <v>0.20155411467441137</v>
      </c>
      <c r="N73">
        <v>940</v>
      </c>
      <c r="O73">
        <f t="shared" si="6"/>
        <v>13804.441314050435</v>
      </c>
      <c r="P73">
        <f t="shared" si="7"/>
        <v>16920</v>
      </c>
      <c r="Q73">
        <f t="shared" si="8"/>
        <v>766.91340633613527</v>
      </c>
      <c r="R73">
        <f t="shared" si="9"/>
        <v>588156.17281809414</v>
      </c>
    </row>
    <row r="74" spans="1:29" x14ac:dyDescent="0.35">
      <c r="A74" s="1">
        <v>40988</v>
      </c>
      <c r="B74">
        <v>4395</v>
      </c>
      <c r="C74">
        <v>3805</v>
      </c>
      <c r="D74">
        <v>0</v>
      </c>
      <c r="E74">
        <v>0</v>
      </c>
      <c r="F74">
        <v>0</v>
      </c>
      <c r="G74">
        <v>4537.666666666667</v>
      </c>
      <c r="H74">
        <v>4048</v>
      </c>
      <c r="I74">
        <v>0</v>
      </c>
      <c r="J74">
        <f>$U$2+SUMPRODUCT(C74:I74,$V$2:$AB$2)</f>
        <v>4250.3694289812502</v>
      </c>
      <c r="K74">
        <f>J74-B74</f>
        <v>-144.63057101874983</v>
      </c>
      <c r="L74">
        <f t="shared" si="5"/>
        <v>144.63057101874983</v>
      </c>
      <c r="M74" s="8">
        <f>L74/B74</f>
        <v>3.2907979753981763E-2</v>
      </c>
      <c r="N74">
        <v>675</v>
      </c>
      <c r="O74">
        <f t="shared" si="6"/>
        <v>10413.401113349988</v>
      </c>
      <c r="P74">
        <f t="shared" si="7"/>
        <v>12150</v>
      </c>
      <c r="Q74">
        <f t="shared" si="8"/>
        <v>-289.26114203749967</v>
      </c>
      <c r="R74">
        <f t="shared" si="9"/>
        <v>83672.008292838553</v>
      </c>
    </row>
    <row r="75" spans="1:29" x14ac:dyDescent="0.35">
      <c r="A75" s="1">
        <v>40989</v>
      </c>
      <c r="B75">
        <v>5026</v>
      </c>
      <c r="C75">
        <v>4395</v>
      </c>
      <c r="D75">
        <v>0</v>
      </c>
      <c r="E75">
        <v>0</v>
      </c>
      <c r="F75">
        <v>0</v>
      </c>
      <c r="G75">
        <v>4625.666666666667</v>
      </c>
      <c r="H75">
        <v>3883</v>
      </c>
      <c r="I75">
        <v>0</v>
      </c>
      <c r="J75">
        <f>$U$2+SUMPRODUCT(C75:I75,$V$2:$AB$2)</f>
        <v>4318.0657871332251</v>
      </c>
      <c r="K75">
        <f>J75-B75</f>
        <v>-707.93421286677494</v>
      </c>
      <c r="L75">
        <f t="shared" si="5"/>
        <v>707.93421286677494</v>
      </c>
      <c r="M75" s="8">
        <f>L75/B75</f>
        <v>0.14085439969494129</v>
      </c>
      <c r="N75">
        <v>707</v>
      </c>
      <c r="O75">
        <f t="shared" si="6"/>
        <v>50971.263326407796</v>
      </c>
      <c r="P75">
        <f t="shared" si="7"/>
        <v>12726</v>
      </c>
      <c r="Q75">
        <f t="shared" si="8"/>
        <v>-1415.8684257335499</v>
      </c>
      <c r="R75">
        <f t="shared" si="9"/>
        <v>2004683.3989892008</v>
      </c>
    </row>
    <row r="76" spans="1:29" x14ac:dyDescent="0.35">
      <c r="A76" s="1">
        <v>40990</v>
      </c>
      <c r="B76">
        <v>4975</v>
      </c>
      <c r="C76">
        <v>5026</v>
      </c>
      <c r="D76">
        <v>0</v>
      </c>
      <c r="E76">
        <v>1</v>
      </c>
      <c r="F76">
        <v>0</v>
      </c>
      <c r="G76">
        <v>4408.666666666667</v>
      </c>
      <c r="H76">
        <v>4491</v>
      </c>
      <c r="I76">
        <v>0</v>
      </c>
      <c r="J76">
        <f>$U$2+SUMPRODUCT(C76:I76,$V$2:$AB$2)</f>
        <v>5188.0719743595564</v>
      </c>
      <c r="K76">
        <f>J76-B76</f>
        <v>213.07197435955641</v>
      </c>
      <c r="L76">
        <f t="shared" si="5"/>
        <v>213.07197435955641</v>
      </c>
      <c r="M76" s="8">
        <f>L76/B76</f>
        <v>4.2828537559709834E-2</v>
      </c>
      <c r="N76">
        <v>449</v>
      </c>
      <c r="O76">
        <f t="shared" si="6"/>
        <v>3835.2955384720153</v>
      </c>
      <c r="P76">
        <f t="shared" si="7"/>
        <v>8082</v>
      </c>
      <c r="Q76">
        <f t="shared" si="8"/>
        <v>213.07197435955641</v>
      </c>
      <c r="R76">
        <f t="shared" si="9"/>
        <v>45399.666257479461</v>
      </c>
    </row>
    <row r="77" spans="1:29" x14ac:dyDescent="0.35">
      <c r="A77" s="1">
        <v>40991</v>
      </c>
      <c r="B77">
        <v>5295</v>
      </c>
      <c r="C77">
        <v>4975</v>
      </c>
      <c r="D77">
        <v>0</v>
      </c>
      <c r="E77">
        <v>0</v>
      </c>
      <c r="F77">
        <v>1</v>
      </c>
      <c r="G77">
        <v>4798.666666666667</v>
      </c>
      <c r="H77">
        <v>4594</v>
      </c>
      <c r="I77">
        <v>0</v>
      </c>
      <c r="J77">
        <f>$U$2+SUMPRODUCT(C77:I77,$V$2:$AB$2)</f>
        <v>5389.8484958682157</v>
      </c>
      <c r="K77">
        <f>J77-B77</f>
        <v>94.84849586821565</v>
      </c>
      <c r="L77">
        <f t="shared" si="5"/>
        <v>94.84849586821565</v>
      </c>
      <c r="M77" s="8">
        <f>L77/B77</f>
        <v>1.7912841523742333E-2</v>
      </c>
      <c r="N77">
        <v>942</v>
      </c>
      <c r="O77">
        <f t="shared" si="6"/>
        <v>1707.2729256278817</v>
      </c>
      <c r="P77">
        <f t="shared" si="7"/>
        <v>16956</v>
      </c>
      <c r="Q77">
        <f t="shared" si="8"/>
        <v>94.84849586821565</v>
      </c>
      <c r="R77">
        <f t="shared" si="9"/>
        <v>8996.2371684629215</v>
      </c>
    </row>
    <row r="78" spans="1:29" x14ac:dyDescent="0.35">
      <c r="A78" s="1">
        <v>40992</v>
      </c>
      <c r="B78">
        <v>5167</v>
      </c>
      <c r="C78">
        <v>5295</v>
      </c>
      <c r="D78">
        <v>1</v>
      </c>
      <c r="E78">
        <v>0</v>
      </c>
      <c r="F78">
        <v>0</v>
      </c>
      <c r="G78">
        <v>5098.666666666667</v>
      </c>
      <c r="H78">
        <v>4131</v>
      </c>
      <c r="I78">
        <v>0</v>
      </c>
      <c r="J78">
        <f>$U$2+SUMPRODUCT(C78:I78,$V$2:$AB$2)</f>
        <v>5619.6831842300298</v>
      </c>
      <c r="K78">
        <f>J78-B78</f>
        <v>452.68318423002984</v>
      </c>
      <c r="L78">
        <f t="shared" si="5"/>
        <v>452.68318423002984</v>
      </c>
      <c r="M78" s="8">
        <f>L78/B78</f>
        <v>8.7610447886593737E-2</v>
      </c>
      <c r="N78">
        <v>779</v>
      </c>
      <c r="O78">
        <f t="shared" si="6"/>
        <v>8148.2973161405371</v>
      </c>
      <c r="P78">
        <f t="shared" si="7"/>
        <v>14022</v>
      </c>
      <c r="Q78">
        <f t="shared" si="8"/>
        <v>452.68318423002984</v>
      </c>
      <c r="R78">
        <f t="shared" si="9"/>
        <v>204922.06528463913</v>
      </c>
    </row>
    <row r="79" spans="1:29" x14ac:dyDescent="0.35">
      <c r="A79" s="1">
        <v>40993</v>
      </c>
      <c r="B79">
        <v>5166</v>
      </c>
      <c r="C79">
        <v>5167</v>
      </c>
      <c r="D79">
        <v>1</v>
      </c>
      <c r="E79">
        <v>0</v>
      </c>
      <c r="F79">
        <v>0</v>
      </c>
      <c r="G79">
        <v>5145.666666666667</v>
      </c>
      <c r="H79">
        <v>5677</v>
      </c>
      <c r="I79">
        <v>0</v>
      </c>
      <c r="J79">
        <f>$U$2+SUMPRODUCT(C79:I79,$V$2:$AB$2)</f>
        <v>6060.9133339169821</v>
      </c>
      <c r="K79">
        <f>J79-B79</f>
        <v>894.91333391698208</v>
      </c>
      <c r="L79">
        <f t="shared" si="5"/>
        <v>894.91333391698208</v>
      </c>
      <c r="M79" s="8">
        <f>L79/B79</f>
        <v>0.17323138480777819</v>
      </c>
      <c r="N79">
        <v>1077</v>
      </c>
      <c r="O79">
        <f t="shared" si="6"/>
        <v>16108.440010505677</v>
      </c>
      <c r="P79">
        <f t="shared" si="7"/>
        <v>19386</v>
      </c>
      <c r="Q79">
        <f t="shared" si="8"/>
        <v>894.91333391698208</v>
      </c>
      <c r="R79">
        <f t="shared" si="9"/>
        <v>800869.87522240786</v>
      </c>
    </row>
    <row r="80" spans="1:29" x14ac:dyDescent="0.35">
      <c r="A80" s="1">
        <v>40994</v>
      </c>
      <c r="B80">
        <v>2709</v>
      </c>
      <c r="C80">
        <v>5166</v>
      </c>
      <c r="D80">
        <v>0</v>
      </c>
      <c r="E80">
        <v>0</v>
      </c>
      <c r="F80">
        <v>0</v>
      </c>
      <c r="G80">
        <v>5209.333333333333</v>
      </c>
      <c r="H80">
        <v>3805</v>
      </c>
      <c r="I80">
        <v>0</v>
      </c>
      <c r="J80">
        <f>$U$2+SUMPRODUCT(C80:I80,$V$2:$AB$2)</f>
        <v>4703.2124081721304</v>
      </c>
      <c r="K80">
        <f>J80-B80</f>
        <v>1994.2124081721304</v>
      </c>
      <c r="L80">
        <f t="shared" si="5"/>
        <v>1994.2124081721304</v>
      </c>
      <c r="M80" s="8">
        <f>L80/B80</f>
        <v>0.73614337695538223</v>
      </c>
      <c r="N80">
        <v>1196</v>
      </c>
      <c r="O80">
        <f t="shared" si="6"/>
        <v>35895.823347098347</v>
      </c>
      <c r="P80">
        <f t="shared" si="7"/>
        <v>21528</v>
      </c>
      <c r="Q80">
        <f t="shared" si="8"/>
        <v>1994.2124081721304</v>
      </c>
      <c r="R80">
        <f t="shared" si="9"/>
        <v>3976883.1289076875</v>
      </c>
    </row>
    <row r="81" spans="1:18" x14ac:dyDescent="0.35">
      <c r="A81" s="1">
        <v>40995</v>
      </c>
      <c r="B81">
        <v>4628.5</v>
      </c>
      <c r="C81">
        <v>2709</v>
      </c>
      <c r="D81">
        <v>0</v>
      </c>
      <c r="E81">
        <v>0</v>
      </c>
      <c r="F81">
        <v>0</v>
      </c>
      <c r="G81">
        <v>4347.333333333333</v>
      </c>
      <c r="H81">
        <v>4395</v>
      </c>
      <c r="I81">
        <v>0</v>
      </c>
      <c r="J81">
        <f>$U$2+SUMPRODUCT(C81:I81,$V$2:$AB$2)</f>
        <v>4121.0479434846875</v>
      </c>
      <c r="K81">
        <f>J81-B81</f>
        <v>-507.45205651531251</v>
      </c>
      <c r="L81">
        <f t="shared" si="5"/>
        <v>507.45205651531251</v>
      </c>
      <c r="M81" s="8">
        <f>L81/B81</f>
        <v>0.10963639548780653</v>
      </c>
      <c r="N81">
        <v>1683</v>
      </c>
      <c r="O81">
        <f t="shared" si="6"/>
        <v>36536.5480691025</v>
      </c>
      <c r="P81">
        <f t="shared" si="7"/>
        <v>30294</v>
      </c>
      <c r="Q81">
        <f t="shared" si="8"/>
        <v>-1014.904113030625</v>
      </c>
      <c r="R81">
        <f t="shared" si="9"/>
        <v>1030030.3586464797</v>
      </c>
    </row>
    <row r="82" spans="1:18" x14ac:dyDescent="0.35">
      <c r="A82" s="1">
        <v>40996</v>
      </c>
      <c r="B82">
        <v>2723</v>
      </c>
      <c r="C82">
        <v>4628.5</v>
      </c>
      <c r="D82">
        <v>0</v>
      </c>
      <c r="E82">
        <v>0</v>
      </c>
      <c r="F82">
        <v>0</v>
      </c>
      <c r="G82">
        <v>4167.833333333333</v>
      </c>
      <c r="H82">
        <v>5026</v>
      </c>
      <c r="I82">
        <v>0</v>
      </c>
      <c r="J82">
        <f>$U$2+SUMPRODUCT(C82:I82,$V$2:$AB$2)</f>
        <v>4408.7833760544672</v>
      </c>
      <c r="K82">
        <f>J82-B82</f>
        <v>1685.7833760544672</v>
      </c>
      <c r="L82">
        <f t="shared" si="5"/>
        <v>1685.7833760544672</v>
      </c>
      <c r="M82" s="8">
        <f>L82/B82</f>
        <v>0.61909047963807096</v>
      </c>
      <c r="N82">
        <v>1188</v>
      </c>
      <c r="O82">
        <f t="shared" si="6"/>
        <v>30344.10076898041</v>
      </c>
      <c r="P82">
        <f t="shared" si="7"/>
        <v>21384</v>
      </c>
      <c r="Q82">
        <f t="shared" si="8"/>
        <v>1685.7833760544672</v>
      </c>
      <c r="R82">
        <f t="shared" si="9"/>
        <v>2841865.5909815971</v>
      </c>
    </row>
    <row r="83" spans="1:18" x14ac:dyDescent="0.35">
      <c r="A83" s="1">
        <v>40997</v>
      </c>
      <c r="B83">
        <v>3348</v>
      </c>
      <c r="C83">
        <v>2723</v>
      </c>
      <c r="D83">
        <v>0</v>
      </c>
      <c r="E83">
        <v>1</v>
      </c>
      <c r="F83">
        <v>0</v>
      </c>
      <c r="G83">
        <v>3353.5</v>
      </c>
      <c r="H83">
        <v>4975</v>
      </c>
      <c r="I83">
        <v>1</v>
      </c>
      <c r="J83">
        <f>$U$2+SUMPRODUCT(C83:I83,$V$2:$AB$2)</f>
        <v>4744.1193763202791</v>
      </c>
      <c r="K83">
        <f>J83-B83</f>
        <v>1396.1193763202791</v>
      </c>
      <c r="L83">
        <f t="shared" si="5"/>
        <v>1396.1193763202791</v>
      </c>
      <c r="M83" s="8">
        <f>L83/B83</f>
        <v>0.41700100845886473</v>
      </c>
      <c r="N83">
        <v>303</v>
      </c>
      <c r="O83">
        <f t="shared" si="6"/>
        <v>25130.148773765024</v>
      </c>
      <c r="P83">
        <f t="shared" si="7"/>
        <v>5454</v>
      </c>
      <c r="Q83">
        <f t="shared" si="8"/>
        <v>1396.1193763202791</v>
      </c>
      <c r="R83">
        <f t="shared" si="9"/>
        <v>1949149.3129369251</v>
      </c>
    </row>
    <row r="84" spans="1:18" x14ac:dyDescent="0.35">
      <c r="A84" s="1">
        <v>40998</v>
      </c>
      <c r="B84">
        <v>4623</v>
      </c>
      <c r="C84">
        <v>3348</v>
      </c>
      <c r="D84">
        <v>0</v>
      </c>
      <c r="E84">
        <v>0</v>
      </c>
      <c r="F84">
        <v>1</v>
      </c>
      <c r="G84">
        <v>3566.5</v>
      </c>
      <c r="H84">
        <v>5295</v>
      </c>
      <c r="I84">
        <v>1</v>
      </c>
      <c r="J84">
        <f>$U$2+SUMPRODUCT(C84:I84,$V$2:$AB$2)</f>
        <v>4983.0296842406287</v>
      </c>
      <c r="K84">
        <f>J84-B84</f>
        <v>360.02968424062874</v>
      </c>
      <c r="L84">
        <f t="shared" si="5"/>
        <v>360.02968424062874</v>
      </c>
      <c r="M84" s="8">
        <f>L84/B84</f>
        <v>7.787793299602612E-2</v>
      </c>
      <c r="N84">
        <v>1091</v>
      </c>
      <c r="O84">
        <f t="shared" si="6"/>
        <v>6480.5343163313173</v>
      </c>
      <c r="P84">
        <f t="shared" si="7"/>
        <v>19638</v>
      </c>
      <c r="Q84">
        <f t="shared" si="8"/>
        <v>360.02968424062874</v>
      </c>
      <c r="R84">
        <f t="shared" si="9"/>
        <v>129621.37353440684</v>
      </c>
    </row>
    <row r="85" spans="1:18" x14ac:dyDescent="0.35">
      <c r="A85" s="1">
        <v>40999</v>
      </c>
      <c r="B85">
        <v>4037</v>
      </c>
      <c r="C85">
        <v>4623</v>
      </c>
      <c r="D85">
        <v>1</v>
      </c>
      <c r="E85">
        <v>0</v>
      </c>
      <c r="F85">
        <v>0</v>
      </c>
      <c r="G85">
        <v>3564.6666666666665</v>
      </c>
      <c r="H85">
        <v>5167</v>
      </c>
      <c r="I85">
        <v>1</v>
      </c>
      <c r="J85">
        <f>$U$2+SUMPRODUCT(C85:I85,$V$2:$AB$2)</f>
        <v>5244.6672875751456</v>
      </c>
      <c r="K85">
        <f>J85-B85</f>
        <v>1207.6672875751456</v>
      </c>
      <c r="L85">
        <f t="shared" si="5"/>
        <v>1207.6672875751456</v>
      </c>
      <c r="M85" s="8">
        <f>L85/B85</f>
        <v>0.2991496872863873</v>
      </c>
      <c r="N85">
        <v>1018</v>
      </c>
      <c r="O85">
        <f t="shared" si="6"/>
        <v>21738.011176352622</v>
      </c>
      <c r="P85">
        <f t="shared" si="7"/>
        <v>18324</v>
      </c>
      <c r="Q85">
        <f t="shared" si="8"/>
        <v>1207.6672875751456</v>
      </c>
      <c r="R85">
        <f t="shared" si="9"/>
        <v>1458460.2774791094</v>
      </c>
    </row>
    <row r="86" spans="1:18" x14ac:dyDescent="0.35">
      <c r="A86" s="1">
        <v>41000</v>
      </c>
      <c r="B86">
        <v>4088</v>
      </c>
      <c r="C86">
        <v>4037</v>
      </c>
      <c r="D86">
        <v>1</v>
      </c>
      <c r="E86">
        <v>0</v>
      </c>
      <c r="F86">
        <v>0</v>
      </c>
      <c r="G86">
        <v>4002.6666666666665</v>
      </c>
      <c r="H86">
        <v>5166</v>
      </c>
      <c r="I86">
        <v>0</v>
      </c>
      <c r="J86">
        <f>$U$2+SUMPRODUCT(C86:I86,$V$2:$AB$2)</f>
        <v>5164.1630203082432</v>
      </c>
      <c r="K86">
        <f>J86-B86</f>
        <v>1076.1630203082432</v>
      </c>
      <c r="L86">
        <f t="shared" si="5"/>
        <v>1076.1630203082432</v>
      </c>
      <c r="M86" s="8">
        <f>L86/B86</f>
        <v>0.26324927111258395</v>
      </c>
      <c r="N86">
        <v>589</v>
      </c>
      <c r="O86">
        <f t="shared" si="6"/>
        <v>19370.934365548375</v>
      </c>
      <c r="P86">
        <f t="shared" si="7"/>
        <v>10602</v>
      </c>
      <c r="Q86">
        <f t="shared" si="8"/>
        <v>1076.1630203082432</v>
      </c>
      <c r="R86">
        <f t="shared" si="9"/>
        <v>1158126.8462789601</v>
      </c>
    </row>
    <row r="87" spans="1:18" x14ac:dyDescent="0.35">
      <c r="A87" s="1">
        <v>41001</v>
      </c>
      <c r="B87">
        <v>4628.5</v>
      </c>
      <c r="C87">
        <v>4088</v>
      </c>
      <c r="D87">
        <v>0</v>
      </c>
      <c r="E87">
        <v>0</v>
      </c>
      <c r="F87">
        <v>0</v>
      </c>
      <c r="G87">
        <v>4249.333333333333</v>
      </c>
      <c r="H87">
        <v>2709</v>
      </c>
      <c r="I87">
        <v>0</v>
      </c>
      <c r="J87">
        <f>$U$2+SUMPRODUCT(C87:I87,$V$2:$AB$2)</f>
        <v>3750.6220641334276</v>
      </c>
      <c r="K87">
        <f>J87-B87</f>
        <v>-877.87793586657244</v>
      </c>
      <c r="L87">
        <f t="shared" si="5"/>
        <v>877.87793586657244</v>
      </c>
      <c r="M87" s="8">
        <f>L87/B87</f>
        <v>0.18966791311798042</v>
      </c>
      <c r="N87">
        <v>1122</v>
      </c>
      <c r="O87">
        <f t="shared" si="6"/>
        <v>63207.211382393216</v>
      </c>
      <c r="P87">
        <f t="shared" si="7"/>
        <v>20196</v>
      </c>
      <c r="Q87">
        <f t="shared" si="8"/>
        <v>-1755.7558717331449</v>
      </c>
      <c r="R87">
        <f t="shared" si="9"/>
        <v>3082678.6811254155</v>
      </c>
    </row>
    <row r="88" spans="1:18" x14ac:dyDescent="0.35">
      <c r="A88" s="1">
        <v>41002</v>
      </c>
      <c r="B88">
        <v>3023</v>
      </c>
      <c r="C88">
        <v>4628.5</v>
      </c>
      <c r="D88">
        <v>0</v>
      </c>
      <c r="E88">
        <v>0</v>
      </c>
      <c r="F88">
        <v>0</v>
      </c>
      <c r="G88">
        <v>4251.166666666667</v>
      </c>
      <c r="H88">
        <v>4628.5</v>
      </c>
      <c r="I88">
        <v>0</v>
      </c>
      <c r="J88">
        <f>$U$2+SUMPRODUCT(C88:I88,$V$2:$AB$2)</f>
        <v>4344.330952192734</v>
      </c>
      <c r="K88">
        <f>J88-B88</f>
        <v>1321.330952192734</v>
      </c>
      <c r="L88">
        <f t="shared" si="5"/>
        <v>1321.330952192734</v>
      </c>
      <c r="M88" s="8">
        <f>L88/B88</f>
        <v>0.4370926074074542</v>
      </c>
      <c r="N88">
        <v>926</v>
      </c>
      <c r="O88">
        <f t="shared" si="6"/>
        <v>23783.95713946921</v>
      </c>
      <c r="P88">
        <f t="shared" si="7"/>
        <v>16668</v>
      </c>
      <c r="Q88">
        <f t="shared" si="8"/>
        <v>1321.330952192734</v>
      </c>
      <c r="R88">
        <f t="shared" si="9"/>
        <v>1745915.4852225571</v>
      </c>
    </row>
    <row r="89" spans="1:18" x14ac:dyDescent="0.35">
      <c r="A89" s="1">
        <v>41003</v>
      </c>
      <c r="B89">
        <v>2706</v>
      </c>
      <c r="C89">
        <v>3023</v>
      </c>
      <c r="D89">
        <v>0</v>
      </c>
      <c r="E89">
        <v>0</v>
      </c>
      <c r="F89">
        <v>0</v>
      </c>
      <c r="G89">
        <v>3913.1666666666665</v>
      </c>
      <c r="H89">
        <v>2723</v>
      </c>
      <c r="I89">
        <v>0</v>
      </c>
      <c r="J89">
        <f>$U$2+SUMPRODUCT(C89:I89,$V$2:$AB$2)</f>
        <v>3451.7998140699465</v>
      </c>
      <c r="K89">
        <f>J89-B89</f>
        <v>745.79981406994648</v>
      </c>
      <c r="L89">
        <f t="shared" si="5"/>
        <v>745.79981406994648</v>
      </c>
      <c r="M89" s="8">
        <f>L89/B89</f>
        <v>0.27560968738726771</v>
      </c>
      <c r="N89">
        <v>1401</v>
      </c>
      <c r="O89">
        <f t="shared" si="6"/>
        <v>13424.396653259037</v>
      </c>
      <c r="P89">
        <f t="shared" si="7"/>
        <v>25218</v>
      </c>
      <c r="Q89">
        <f t="shared" si="8"/>
        <v>745.79981406994648</v>
      </c>
      <c r="R89">
        <f t="shared" si="9"/>
        <v>556217.36266676674</v>
      </c>
    </row>
    <row r="90" spans="1:18" x14ac:dyDescent="0.35">
      <c r="A90" s="1">
        <v>41004</v>
      </c>
      <c r="B90">
        <v>2830</v>
      </c>
      <c r="C90">
        <v>2706</v>
      </c>
      <c r="D90">
        <v>0</v>
      </c>
      <c r="E90">
        <v>1</v>
      </c>
      <c r="F90">
        <v>0</v>
      </c>
      <c r="G90">
        <v>3452.5</v>
      </c>
      <c r="H90">
        <v>3348</v>
      </c>
      <c r="I90">
        <v>0</v>
      </c>
      <c r="J90">
        <f>$U$2+SUMPRODUCT(C90:I90,$V$2:$AB$2)</f>
        <v>4087.717271672414</v>
      </c>
      <c r="K90">
        <f>J90-B90</f>
        <v>1257.717271672414</v>
      </c>
      <c r="L90">
        <f t="shared" si="5"/>
        <v>1257.717271672414</v>
      </c>
      <c r="M90" s="8">
        <f>L90/B90</f>
        <v>0.44442306419519928</v>
      </c>
      <c r="N90">
        <v>1240</v>
      </c>
      <c r="O90">
        <f t="shared" si="6"/>
        <v>22638.910890103452</v>
      </c>
      <c r="P90">
        <f t="shared" si="7"/>
        <v>22320</v>
      </c>
      <c r="Q90">
        <f t="shared" si="8"/>
        <v>1257.717271672414</v>
      </c>
      <c r="R90">
        <f t="shared" si="9"/>
        <v>1581852.7354631007</v>
      </c>
    </row>
    <row r="91" spans="1:18" x14ac:dyDescent="0.35">
      <c r="A91" s="1">
        <v>41005</v>
      </c>
      <c r="B91">
        <v>3316</v>
      </c>
      <c r="C91">
        <v>2830</v>
      </c>
      <c r="D91">
        <v>0</v>
      </c>
      <c r="E91">
        <v>0</v>
      </c>
      <c r="F91">
        <v>1</v>
      </c>
      <c r="G91">
        <v>2853</v>
      </c>
      <c r="H91">
        <v>4623</v>
      </c>
      <c r="I91">
        <v>0</v>
      </c>
      <c r="J91">
        <f>$U$2+SUMPRODUCT(C91:I91,$V$2:$AB$2)</f>
        <v>4088.6230543794791</v>
      </c>
      <c r="K91">
        <f>J91-B91</f>
        <v>772.62305437947907</v>
      </c>
      <c r="L91">
        <f t="shared" si="5"/>
        <v>772.62305437947907</v>
      </c>
      <c r="M91" s="8">
        <f>L91/B91</f>
        <v>0.23299850855834714</v>
      </c>
      <c r="N91">
        <v>1041</v>
      </c>
      <c r="O91">
        <f t="shared" si="6"/>
        <v>13907.214978830623</v>
      </c>
      <c r="P91">
        <f t="shared" si="7"/>
        <v>18738</v>
      </c>
      <c r="Q91">
        <f t="shared" si="8"/>
        <v>772.62305437947907</v>
      </c>
      <c r="R91">
        <f t="shared" si="9"/>
        <v>596946.38415867544</v>
      </c>
    </row>
    <row r="92" spans="1:18" x14ac:dyDescent="0.35">
      <c r="A92" s="1">
        <v>41006</v>
      </c>
      <c r="B92">
        <v>3348</v>
      </c>
      <c r="C92">
        <v>3316</v>
      </c>
      <c r="D92">
        <v>1</v>
      </c>
      <c r="E92">
        <v>0</v>
      </c>
      <c r="F92">
        <v>0</v>
      </c>
      <c r="G92">
        <v>2950.6666666666665</v>
      </c>
      <c r="H92">
        <v>4037</v>
      </c>
      <c r="I92">
        <v>0</v>
      </c>
      <c r="J92">
        <f>$U$2+SUMPRODUCT(C92:I92,$V$2:$AB$2)</f>
        <v>4190.9999508367282</v>
      </c>
      <c r="K92">
        <f>J92-B92</f>
        <v>842.9999508367282</v>
      </c>
      <c r="L92">
        <f t="shared" si="5"/>
        <v>842.9999508367282</v>
      </c>
      <c r="M92" s="8">
        <f>L92/B92</f>
        <v>0.25179210001097019</v>
      </c>
      <c r="N92">
        <v>1204</v>
      </c>
      <c r="O92">
        <f t="shared" si="6"/>
        <v>15173.999115061108</v>
      </c>
      <c r="P92">
        <f t="shared" si="7"/>
        <v>21672</v>
      </c>
      <c r="Q92">
        <f t="shared" si="8"/>
        <v>842.9999508367282</v>
      </c>
      <c r="R92">
        <f t="shared" si="9"/>
        <v>710648.91711072612</v>
      </c>
    </row>
    <row r="93" spans="1:18" x14ac:dyDescent="0.35">
      <c r="A93" s="1">
        <v>41007</v>
      </c>
      <c r="B93">
        <v>4428</v>
      </c>
      <c r="C93">
        <v>3348</v>
      </c>
      <c r="D93">
        <v>1</v>
      </c>
      <c r="E93">
        <v>0</v>
      </c>
      <c r="F93">
        <v>0</v>
      </c>
      <c r="G93">
        <v>3164.6666666666665</v>
      </c>
      <c r="H93">
        <v>4088</v>
      </c>
      <c r="I93">
        <v>0</v>
      </c>
      <c r="J93">
        <f>$U$2+SUMPRODUCT(C93:I93,$V$2:$AB$2)</f>
        <v>4326.7055632247511</v>
      </c>
      <c r="K93">
        <f>J93-B93</f>
        <v>-101.29443677524887</v>
      </c>
      <c r="L93">
        <f t="shared" si="5"/>
        <v>101.29443677524887</v>
      </c>
      <c r="M93" s="8">
        <f>L93/B93</f>
        <v>2.2875889063967675E-2</v>
      </c>
      <c r="N93">
        <v>892</v>
      </c>
      <c r="O93">
        <f t="shared" si="6"/>
        <v>7293.1994478179186</v>
      </c>
      <c r="P93">
        <f t="shared" si="7"/>
        <v>16056</v>
      </c>
      <c r="Q93">
        <f t="shared" si="8"/>
        <v>-202.58887355049774</v>
      </c>
      <c r="R93">
        <f t="shared" si="9"/>
        <v>41042.25168645956</v>
      </c>
    </row>
    <row r="94" spans="1:18" x14ac:dyDescent="0.35">
      <c r="A94" s="1">
        <v>41008</v>
      </c>
      <c r="B94">
        <v>4628.5</v>
      </c>
      <c r="C94">
        <v>4428</v>
      </c>
      <c r="D94">
        <v>0</v>
      </c>
      <c r="E94">
        <v>0</v>
      </c>
      <c r="F94">
        <v>0</v>
      </c>
      <c r="G94">
        <v>3697.3333333333335</v>
      </c>
      <c r="H94">
        <v>4628.5</v>
      </c>
      <c r="I94">
        <v>0</v>
      </c>
      <c r="J94">
        <f>$U$2+SUMPRODUCT(C94:I94,$V$2:$AB$2)</f>
        <v>4016.8201099868393</v>
      </c>
      <c r="K94">
        <f>J94-B94</f>
        <v>-611.67989001316073</v>
      </c>
      <c r="L94">
        <f t="shared" si="5"/>
        <v>611.67989001316073</v>
      </c>
      <c r="M94" s="8">
        <f>L94/B94</f>
        <v>0.13215510208775214</v>
      </c>
      <c r="N94">
        <v>1213</v>
      </c>
      <c r="O94">
        <f t="shared" si="6"/>
        <v>44040.952080947573</v>
      </c>
      <c r="P94">
        <f t="shared" si="7"/>
        <v>21834</v>
      </c>
      <c r="Q94">
        <f t="shared" si="8"/>
        <v>-1223.3597800263215</v>
      </c>
      <c r="R94">
        <f t="shared" si="9"/>
        <v>1496609.1513860496</v>
      </c>
    </row>
    <row r="95" spans="1:18" x14ac:dyDescent="0.35">
      <c r="A95" s="1">
        <v>41009</v>
      </c>
      <c r="B95">
        <v>2712</v>
      </c>
      <c r="C95">
        <v>4628.5</v>
      </c>
      <c r="D95">
        <v>0</v>
      </c>
      <c r="E95">
        <v>0</v>
      </c>
      <c r="F95">
        <v>0</v>
      </c>
      <c r="G95">
        <v>4134.833333333333</v>
      </c>
      <c r="H95">
        <v>3023</v>
      </c>
      <c r="I95">
        <v>0</v>
      </c>
      <c r="J95">
        <f>$U$2+SUMPRODUCT(C95:I95,$V$2:$AB$2)</f>
        <v>3834.2379597703043</v>
      </c>
      <c r="K95">
        <f>J95-B95</f>
        <v>1122.2379597703043</v>
      </c>
      <c r="L95">
        <f t="shared" si="5"/>
        <v>1122.2379597703043</v>
      </c>
      <c r="M95" s="8">
        <f>L95/B95</f>
        <v>0.41380455743742783</v>
      </c>
      <c r="N95">
        <v>1313</v>
      </c>
      <c r="O95">
        <f t="shared" si="6"/>
        <v>20200.283275865477</v>
      </c>
      <c r="P95">
        <f t="shared" si="7"/>
        <v>23634</v>
      </c>
      <c r="Q95">
        <f t="shared" si="8"/>
        <v>1122.2379597703043</v>
      </c>
      <c r="R95">
        <f t="shared" si="9"/>
        <v>1259418.0383494152</v>
      </c>
    </row>
    <row r="96" spans="1:18" x14ac:dyDescent="0.35">
      <c r="A96" s="1">
        <v>41010</v>
      </c>
      <c r="B96">
        <v>3136</v>
      </c>
      <c r="C96">
        <v>2712</v>
      </c>
      <c r="D96">
        <v>0</v>
      </c>
      <c r="E96">
        <v>0</v>
      </c>
      <c r="F96">
        <v>0</v>
      </c>
      <c r="G96">
        <v>3922.8333333333335</v>
      </c>
      <c r="H96">
        <v>2706</v>
      </c>
      <c r="I96">
        <v>0</v>
      </c>
      <c r="J96">
        <f>$U$2+SUMPRODUCT(C96:I96,$V$2:$AB$2)</f>
        <v>3418.1478112928653</v>
      </c>
      <c r="K96">
        <f>J96-B96</f>
        <v>282.1478112928653</v>
      </c>
      <c r="L96">
        <f t="shared" si="5"/>
        <v>282.1478112928653</v>
      </c>
      <c r="M96" s="8">
        <f>L96/B96</f>
        <v>8.9970603090837153E-2</v>
      </c>
      <c r="N96">
        <v>818</v>
      </c>
      <c r="O96">
        <f t="shared" si="6"/>
        <v>5078.6606032715754</v>
      </c>
      <c r="P96">
        <f t="shared" si="7"/>
        <v>14724</v>
      </c>
      <c r="Q96">
        <f t="shared" si="8"/>
        <v>282.1478112928653</v>
      </c>
      <c r="R96">
        <f t="shared" si="9"/>
        <v>79607.38741735433</v>
      </c>
    </row>
    <row r="97" spans="1:18" x14ac:dyDescent="0.35">
      <c r="A97" s="1">
        <v>41011</v>
      </c>
      <c r="B97">
        <v>3088</v>
      </c>
      <c r="C97">
        <v>3136</v>
      </c>
      <c r="D97">
        <v>0</v>
      </c>
      <c r="E97">
        <v>1</v>
      </c>
      <c r="F97">
        <v>0</v>
      </c>
      <c r="G97">
        <v>3492.1666666666665</v>
      </c>
      <c r="H97">
        <v>2830</v>
      </c>
      <c r="I97">
        <v>0</v>
      </c>
      <c r="J97">
        <f>$U$2+SUMPRODUCT(C97:I97,$V$2:$AB$2)</f>
        <v>4013.0848035608424</v>
      </c>
      <c r="K97">
        <f>J97-B97</f>
        <v>925.08480356084237</v>
      </c>
      <c r="L97">
        <f t="shared" si="5"/>
        <v>925.08480356084237</v>
      </c>
      <c r="M97" s="8">
        <f>L97/B97</f>
        <v>0.29957409441737126</v>
      </c>
      <c r="N97">
        <v>888</v>
      </c>
      <c r="O97">
        <f t="shared" si="6"/>
        <v>16651.526464095165</v>
      </c>
      <c r="P97">
        <f t="shared" si="7"/>
        <v>15984</v>
      </c>
      <c r="Q97">
        <f t="shared" si="8"/>
        <v>925.08480356084237</v>
      </c>
      <c r="R97">
        <f t="shared" si="9"/>
        <v>855781.89377920236</v>
      </c>
    </row>
    <row r="98" spans="1:18" x14ac:dyDescent="0.35">
      <c r="A98" s="1">
        <v>41012</v>
      </c>
      <c r="B98">
        <v>3198</v>
      </c>
      <c r="C98">
        <v>3088</v>
      </c>
      <c r="D98">
        <v>0</v>
      </c>
      <c r="E98">
        <v>0</v>
      </c>
      <c r="F98">
        <v>1</v>
      </c>
      <c r="G98">
        <v>2978.6666666666665</v>
      </c>
      <c r="H98">
        <v>3316</v>
      </c>
      <c r="I98">
        <v>0</v>
      </c>
      <c r="J98">
        <f>$U$2+SUMPRODUCT(C98:I98,$V$2:$AB$2)</f>
        <v>3823.3187447180417</v>
      </c>
      <c r="K98">
        <f>J98-B98</f>
        <v>625.31874471804167</v>
      </c>
      <c r="L98">
        <f t="shared" si="5"/>
        <v>625.31874471804167</v>
      </c>
      <c r="M98" s="8">
        <f>L98/B98</f>
        <v>0.19553431667230822</v>
      </c>
      <c r="N98">
        <v>1039</v>
      </c>
      <c r="O98">
        <f t="shared" si="6"/>
        <v>11255.73740492475</v>
      </c>
      <c r="P98">
        <f t="shared" si="7"/>
        <v>18702</v>
      </c>
      <c r="Q98">
        <f t="shared" si="8"/>
        <v>625.31874471804167</v>
      </c>
      <c r="R98">
        <f t="shared" si="9"/>
        <v>391023.53249574738</v>
      </c>
    </row>
    <row r="99" spans="1:18" x14ac:dyDescent="0.35">
      <c r="A99" s="1">
        <v>41013</v>
      </c>
      <c r="B99">
        <v>3595</v>
      </c>
      <c r="C99">
        <v>3198</v>
      </c>
      <c r="D99">
        <v>1</v>
      </c>
      <c r="E99">
        <v>0</v>
      </c>
      <c r="F99">
        <v>0</v>
      </c>
      <c r="G99">
        <v>3140.6666666666665</v>
      </c>
      <c r="H99">
        <v>3348</v>
      </c>
      <c r="I99">
        <v>0</v>
      </c>
      <c r="J99">
        <f>$U$2+SUMPRODUCT(C99:I99,$V$2:$AB$2)</f>
        <v>4091.4056189697262</v>
      </c>
      <c r="K99">
        <f>J99-B99</f>
        <v>496.40561896972622</v>
      </c>
      <c r="L99">
        <f t="shared" si="5"/>
        <v>496.40561896972622</v>
      </c>
      <c r="M99" s="8">
        <f>L99/B99</f>
        <v>0.13808223058963176</v>
      </c>
      <c r="N99">
        <v>922</v>
      </c>
      <c r="O99">
        <f t="shared" si="6"/>
        <v>8935.301141455071</v>
      </c>
      <c r="P99">
        <f t="shared" si="7"/>
        <v>16596</v>
      </c>
      <c r="Q99">
        <f t="shared" si="8"/>
        <v>496.40561896972622</v>
      </c>
      <c r="R99">
        <f t="shared" si="9"/>
        <v>246418.53854471701</v>
      </c>
    </row>
    <row r="100" spans="1:18" x14ac:dyDescent="0.35">
      <c r="A100" s="1">
        <v>41014</v>
      </c>
      <c r="B100">
        <v>3953</v>
      </c>
      <c r="C100">
        <v>3595</v>
      </c>
      <c r="D100">
        <v>1</v>
      </c>
      <c r="E100">
        <v>0</v>
      </c>
      <c r="F100">
        <v>0</v>
      </c>
      <c r="G100">
        <v>3293.6666666666665</v>
      </c>
      <c r="H100">
        <v>4428</v>
      </c>
      <c r="I100">
        <v>0</v>
      </c>
      <c r="J100">
        <f>$U$2+SUMPRODUCT(C100:I100,$V$2:$AB$2)</f>
        <v>4519.4931407251588</v>
      </c>
      <c r="K100">
        <f>J100-B100</f>
        <v>566.49314072515881</v>
      </c>
      <c r="L100">
        <f t="shared" si="5"/>
        <v>566.49314072515881</v>
      </c>
      <c r="M100" s="8">
        <f>L100/B100</f>
        <v>0.14330714412475559</v>
      </c>
      <c r="N100">
        <v>743</v>
      </c>
      <c r="O100">
        <f t="shared" si="6"/>
        <v>10196.876533052859</v>
      </c>
      <c r="P100">
        <f t="shared" si="7"/>
        <v>13374</v>
      </c>
      <c r="Q100">
        <f t="shared" si="8"/>
        <v>566.49314072515881</v>
      </c>
      <c r="R100">
        <f t="shared" si="9"/>
        <v>320914.4784886546</v>
      </c>
    </row>
    <row r="101" spans="1:18" x14ac:dyDescent="0.35">
      <c r="A101" s="1">
        <v>41015</v>
      </c>
      <c r="B101">
        <v>4628.5</v>
      </c>
      <c r="C101">
        <v>3953</v>
      </c>
      <c r="D101">
        <v>0</v>
      </c>
      <c r="E101">
        <v>0</v>
      </c>
      <c r="F101">
        <v>0</v>
      </c>
      <c r="G101">
        <v>3582</v>
      </c>
      <c r="H101">
        <v>4628.5</v>
      </c>
      <c r="I101">
        <v>0</v>
      </c>
      <c r="J101">
        <f>$U$2+SUMPRODUCT(C101:I101,$V$2:$AB$2)</f>
        <v>3900.8892089210162</v>
      </c>
      <c r="K101">
        <f>J101-B101</f>
        <v>-727.61079107898377</v>
      </c>
      <c r="L101">
        <f t="shared" si="5"/>
        <v>727.61079107898377</v>
      </c>
      <c r="M101" s="8">
        <f>L101/B101</f>
        <v>0.15720228823138896</v>
      </c>
      <c r="N101">
        <v>1235</v>
      </c>
      <c r="O101">
        <f t="shared" si="6"/>
        <v>52387.976957686828</v>
      </c>
      <c r="P101">
        <f t="shared" si="7"/>
        <v>22230</v>
      </c>
      <c r="Q101">
        <f t="shared" si="8"/>
        <v>-1455.2215821579675</v>
      </c>
      <c r="R101">
        <f t="shared" si="9"/>
        <v>2117669.8531783381</v>
      </c>
    </row>
    <row r="102" spans="1:18" x14ac:dyDescent="0.35">
      <c r="A102" s="1">
        <v>41016</v>
      </c>
      <c r="B102">
        <v>2900</v>
      </c>
      <c r="C102">
        <v>4628.5</v>
      </c>
      <c r="D102">
        <v>0</v>
      </c>
      <c r="E102">
        <v>0</v>
      </c>
      <c r="F102">
        <v>0</v>
      </c>
      <c r="G102">
        <v>4058.8333333333335</v>
      </c>
      <c r="H102">
        <v>2712</v>
      </c>
      <c r="I102">
        <v>0</v>
      </c>
      <c r="J102">
        <f>$U$2+SUMPRODUCT(C102:I102,$V$2:$AB$2)</f>
        <v>3705.9438079503543</v>
      </c>
      <c r="K102">
        <f>J102-B102</f>
        <v>805.94380795035431</v>
      </c>
      <c r="L102">
        <f t="shared" si="5"/>
        <v>805.94380795035431</v>
      </c>
      <c r="M102" s="8">
        <f>L102/B102</f>
        <v>0.27791165791391526</v>
      </c>
      <c r="N102">
        <v>845</v>
      </c>
      <c r="O102">
        <f t="shared" si="6"/>
        <v>14506.988543106378</v>
      </c>
      <c r="P102">
        <f t="shared" si="7"/>
        <v>15210</v>
      </c>
      <c r="Q102">
        <f t="shared" si="8"/>
        <v>805.94380795035431</v>
      </c>
      <c r="R102">
        <f t="shared" si="9"/>
        <v>649545.42157351761</v>
      </c>
    </row>
    <row r="103" spans="1:18" x14ac:dyDescent="0.35">
      <c r="A103" s="1">
        <v>41017</v>
      </c>
      <c r="B103">
        <v>2827</v>
      </c>
      <c r="C103">
        <v>2900</v>
      </c>
      <c r="D103">
        <v>0</v>
      </c>
      <c r="E103">
        <v>0</v>
      </c>
      <c r="F103">
        <v>0</v>
      </c>
      <c r="G103">
        <v>3827.1666666666665</v>
      </c>
      <c r="H103">
        <v>3136</v>
      </c>
      <c r="I103">
        <v>0</v>
      </c>
      <c r="J103">
        <f>$U$2+SUMPRODUCT(C103:I103,$V$2:$AB$2)</f>
        <v>3505.53670022598</v>
      </c>
      <c r="K103">
        <f>J103-B103</f>
        <v>678.53670022597998</v>
      </c>
      <c r="L103">
        <f t="shared" si="5"/>
        <v>678.53670022597998</v>
      </c>
      <c r="M103" s="8">
        <f>L103/B103</f>
        <v>0.24002005667703571</v>
      </c>
      <c r="N103">
        <v>876</v>
      </c>
      <c r="O103">
        <f t="shared" si="6"/>
        <v>12213.66060406764</v>
      </c>
      <c r="P103">
        <f t="shared" si="7"/>
        <v>15768</v>
      </c>
      <c r="Q103">
        <f t="shared" si="8"/>
        <v>678.53670022597998</v>
      </c>
      <c r="R103">
        <f t="shared" si="9"/>
        <v>460412.05355356145</v>
      </c>
    </row>
    <row r="104" spans="1:18" x14ac:dyDescent="0.35">
      <c r="A104" s="1">
        <v>41018</v>
      </c>
      <c r="B104">
        <v>3146</v>
      </c>
      <c r="C104">
        <v>2827</v>
      </c>
      <c r="D104">
        <v>0</v>
      </c>
      <c r="E104">
        <v>1</v>
      </c>
      <c r="F104">
        <v>0</v>
      </c>
      <c r="G104">
        <v>3451.8333333333335</v>
      </c>
      <c r="H104">
        <v>3088</v>
      </c>
      <c r="I104">
        <v>0</v>
      </c>
      <c r="J104">
        <f>$U$2+SUMPRODUCT(C104:I104,$V$2:$AB$2)</f>
        <v>4028.4627065501518</v>
      </c>
      <c r="K104">
        <f>J104-B104</f>
        <v>882.46270655015178</v>
      </c>
      <c r="L104">
        <f t="shared" si="5"/>
        <v>882.46270655015178</v>
      </c>
      <c r="M104" s="8">
        <f>L104/B104</f>
        <v>0.28050308536241314</v>
      </c>
      <c r="N104">
        <v>605</v>
      </c>
      <c r="O104">
        <f t="shared" si="6"/>
        <v>15884.328717902732</v>
      </c>
      <c r="P104">
        <f t="shared" si="7"/>
        <v>10890</v>
      </c>
      <c r="Q104">
        <f t="shared" si="8"/>
        <v>882.46270655015178</v>
      </c>
      <c r="R104">
        <f t="shared" si="9"/>
        <v>778740.42845181935</v>
      </c>
    </row>
    <row r="105" spans="1:18" x14ac:dyDescent="0.35">
      <c r="A105" s="1">
        <v>41019</v>
      </c>
      <c r="B105">
        <v>3377</v>
      </c>
      <c r="C105">
        <v>3146</v>
      </c>
      <c r="D105">
        <v>0</v>
      </c>
      <c r="E105">
        <v>0</v>
      </c>
      <c r="F105">
        <v>1</v>
      </c>
      <c r="G105">
        <v>2957.6666666666665</v>
      </c>
      <c r="H105">
        <v>3198</v>
      </c>
      <c r="I105">
        <v>0</v>
      </c>
      <c r="J105">
        <f>$U$2+SUMPRODUCT(C105:I105,$V$2:$AB$2)</f>
        <v>3785.3520690702067</v>
      </c>
      <c r="K105">
        <f>J105-B105</f>
        <v>408.35206907020665</v>
      </c>
      <c r="L105">
        <f t="shared" si="5"/>
        <v>408.35206907020665</v>
      </c>
      <c r="M105" s="8">
        <f>L105/B105</f>
        <v>0.12092154843654328</v>
      </c>
      <c r="N105">
        <v>838</v>
      </c>
      <c r="O105">
        <f t="shared" si="6"/>
        <v>7350.3372432637198</v>
      </c>
      <c r="P105">
        <f t="shared" si="7"/>
        <v>15084</v>
      </c>
      <c r="Q105">
        <f t="shared" si="8"/>
        <v>408.35206907020665</v>
      </c>
      <c r="R105">
        <f t="shared" si="9"/>
        <v>166751.41231391882</v>
      </c>
    </row>
    <row r="106" spans="1:18" x14ac:dyDescent="0.35">
      <c r="A106" s="1">
        <v>41020</v>
      </c>
      <c r="B106">
        <v>3394</v>
      </c>
      <c r="C106">
        <v>3377</v>
      </c>
      <c r="D106">
        <v>1</v>
      </c>
      <c r="E106">
        <v>0</v>
      </c>
      <c r="F106">
        <v>0</v>
      </c>
      <c r="G106">
        <v>3116.6666666666665</v>
      </c>
      <c r="H106">
        <v>3595</v>
      </c>
      <c r="I106">
        <v>0</v>
      </c>
      <c r="J106">
        <f>$U$2+SUMPRODUCT(C106:I106,$V$2:$AB$2)</f>
        <v>4166.4956151129918</v>
      </c>
      <c r="K106">
        <f>J106-B106</f>
        <v>772.4956151129918</v>
      </c>
      <c r="L106">
        <f t="shared" si="5"/>
        <v>772.4956151129918</v>
      </c>
      <c r="M106" s="8">
        <f>L106/B106</f>
        <v>0.22760625076988561</v>
      </c>
      <c r="N106">
        <v>970</v>
      </c>
      <c r="O106">
        <f t="shared" si="6"/>
        <v>13904.921072033852</v>
      </c>
      <c r="P106">
        <f t="shared" si="7"/>
        <v>17460</v>
      </c>
      <c r="Q106">
        <f t="shared" si="8"/>
        <v>772.4956151129918</v>
      </c>
      <c r="R106">
        <f t="shared" si="9"/>
        <v>596749.47536879953</v>
      </c>
    </row>
    <row r="107" spans="1:18" x14ac:dyDescent="0.35">
      <c r="A107" s="1">
        <v>41021</v>
      </c>
      <c r="B107">
        <v>3905</v>
      </c>
      <c r="C107">
        <v>3394</v>
      </c>
      <c r="D107">
        <v>1</v>
      </c>
      <c r="E107">
        <v>0</v>
      </c>
      <c r="F107">
        <v>0</v>
      </c>
      <c r="G107">
        <v>3305.6666666666665</v>
      </c>
      <c r="H107">
        <v>3953</v>
      </c>
      <c r="I107">
        <v>0</v>
      </c>
      <c r="J107">
        <f>$U$2+SUMPRODUCT(C107:I107,$V$2:$AB$2)</f>
        <v>4372.0333336653175</v>
      </c>
      <c r="K107">
        <f>J107-B107</f>
        <v>467.03333366531751</v>
      </c>
      <c r="L107">
        <f t="shared" si="5"/>
        <v>467.03333366531751</v>
      </c>
      <c r="M107" s="8">
        <f>L107/B107</f>
        <v>0.11959880503593279</v>
      </c>
      <c r="N107">
        <v>980</v>
      </c>
      <c r="O107">
        <f t="shared" si="6"/>
        <v>8406.6000059757152</v>
      </c>
      <c r="P107">
        <f t="shared" si="7"/>
        <v>17640</v>
      </c>
      <c r="Q107">
        <f t="shared" si="8"/>
        <v>467.03333366531751</v>
      </c>
      <c r="R107">
        <f t="shared" si="9"/>
        <v>218120.13475453979</v>
      </c>
    </row>
    <row r="108" spans="1:18" x14ac:dyDescent="0.35">
      <c r="A108" s="1">
        <v>41022</v>
      </c>
      <c r="B108">
        <v>4628.5</v>
      </c>
      <c r="C108">
        <v>3905</v>
      </c>
      <c r="D108">
        <v>0</v>
      </c>
      <c r="E108">
        <v>0</v>
      </c>
      <c r="F108">
        <v>0</v>
      </c>
      <c r="G108">
        <v>3558.6666666666665</v>
      </c>
      <c r="H108">
        <v>4628.5</v>
      </c>
      <c r="I108">
        <v>0</v>
      </c>
      <c r="J108">
        <f>$U$2+SUMPRODUCT(C108:I108,$V$2:$AB$2)</f>
        <v>3882.7336805548553</v>
      </c>
      <c r="K108">
        <f>J108-B108</f>
        <v>-745.76631944514475</v>
      </c>
      <c r="L108">
        <f t="shared" si="5"/>
        <v>745.76631944514475</v>
      </c>
      <c r="M108" s="8">
        <f>L108/B108</f>
        <v>0.16112483946097975</v>
      </c>
      <c r="N108">
        <v>1058</v>
      </c>
      <c r="O108">
        <f t="shared" si="6"/>
        <v>53695.175000050425</v>
      </c>
      <c r="P108">
        <f t="shared" si="7"/>
        <v>19044</v>
      </c>
      <c r="Q108">
        <f t="shared" si="8"/>
        <v>-1491.5326388902895</v>
      </c>
      <c r="R108">
        <f t="shared" si="9"/>
        <v>2224669.6128750308</v>
      </c>
    </row>
    <row r="109" spans="1:18" x14ac:dyDescent="0.35">
      <c r="A109" s="1">
        <v>41023</v>
      </c>
      <c r="B109">
        <v>2751</v>
      </c>
      <c r="C109">
        <v>4628.5</v>
      </c>
      <c r="D109">
        <v>0</v>
      </c>
      <c r="E109">
        <v>0</v>
      </c>
      <c r="F109">
        <v>0</v>
      </c>
      <c r="G109">
        <v>3975.8333333333335</v>
      </c>
      <c r="H109">
        <v>2900</v>
      </c>
      <c r="I109">
        <v>0</v>
      </c>
      <c r="J109">
        <f>$U$2+SUMPRODUCT(C109:I109,$V$2:$AB$2)</f>
        <v>3712.390005073627</v>
      </c>
      <c r="K109">
        <f>J109-B109</f>
        <v>961.39000507362698</v>
      </c>
      <c r="L109">
        <f t="shared" si="5"/>
        <v>961.39000507362698</v>
      </c>
      <c r="M109" s="8">
        <f>L109/B109</f>
        <v>0.34946928574104941</v>
      </c>
      <c r="N109">
        <v>819</v>
      </c>
      <c r="O109">
        <f t="shared" si="6"/>
        <v>17305.020091325285</v>
      </c>
      <c r="P109">
        <f t="shared" si="7"/>
        <v>14742</v>
      </c>
      <c r="Q109">
        <f t="shared" si="8"/>
        <v>961.39000507362698</v>
      </c>
      <c r="R109">
        <f t="shared" si="9"/>
        <v>924270.74185546848</v>
      </c>
    </row>
    <row r="110" spans="1:18" x14ac:dyDescent="0.35">
      <c r="A110" s="1">
        <v>41024</v>
      </c>
      <c r="B110">
        <v>3050</v>
      </c>
      <c r="C110">
        <v>2751</v>
      </c>
      <c r="D110">
        <v>0</v>
      </c>
      <c r="E110">
        <v>0</v>
      </c>
      <c r="F110">
        <v>0</v>
      </c>
      <c r="G110">
        <v>3761.5</v>
      </c>
      <c r="H110">
        <v>2827</v>
      </c>
      <c r="I110">
        <v>0</v>
      </c>
      <c r="J110">
        <f>$U$2+SUMPRODUCT(C110:I110,$V$2:$AB$2)</f>
        <v>3367.0821496036251</v>
      </c>
      <c r="K110">
        <f>J110-B110</f>
        <v>317.08214960362511</v>
      </c>
      <c r="L110">
        <f t="shared" si="5"/>
        <v>317.08214960362511</v>
      </c>
      <c r="M110" s="8">
        <f>L110/B110</f>
        <v>0.10396136052577873</v>
      </c>
      <c r="N110">
        <v>798</v>
      </c>
      <c r="O110">
        <f t="shared" si="6"/>
        <v>5707.478692865252</v>
      </c>
      <c r="P110">
        <f t="shared" si="7"/>
        <v>14364</v>
      </c>
      <c r="Q110">
        <f t="shared" si="8"/>
        <v>317.08214960362511</v>
      </c>
      <c r="R110">
        <f t="shared" si="9"/>
        <v>100541.08959725569</v>
      </c>
    </row>
    <row r="111" spans="1:18" x14ac:dyDescent="0.35">
      <c r="A111" s="1">
        <v>41025</v>
      </c>
      <c r="B111">
        <v>3207</v>
      </c>
      <c r="C111">
        <v>3050</v>
      </c>
      <c r="D111">
        <v>0</v>
      </c>
      <c r="E111">
        <v>1</v>
      </c>
      <c r="F111">
        <v>0</v>
      </c>
      <c r="G111">
        <v>3476.5</v>
      </c>
      <c r="H111">
        <v>3146</v>
      </c>
      <c r="I111">
        <v>0</v>
      </c>
      <c r="J111">
        <f>$U$2+SUMPRODUCT(C111:I111,$V$2:$AB$2)</f>
        <v>4082.7421342364873</v>
      </c>
      <c r="K111">
        <f>J111-B111</f>
        <v>875.74213423648735</v>
      </c>
      <c r="L111">
        <f t="shared" si="5"/>
        <v>875.74213423648735</v>
      </c>
      <c r="M111" s="8">
        <f>L111/B111</f>
        <v>0.27307207179185761</v>
      </c>
      <c r="N111">
        <v>772</v>
      </c>
      <c r="O111">
        <f t="shared" si="6"/>
        <v>15763.358416256771</v>
      </c>
      <c r="P111">
        <f t="shared" si="7"/>
        <v>13896</v>
      </c>
      <c r="Q111">
        <f t="shared" si="8"/>
        <v>875.74213423648735</v>
      </c>
      <c r="R111">
        <f t="shared" si="9"/>
        <v>766924.28567707783</v>
      </c>
    </row>
    <row r="112" spans="1:18" x14ac:dyDescent="0.35">
      <c r="A112" s="1">
        <v>41026</v>
      </c>
      <c r="B112">
        <v>3271</v>
      </c>
      <c r="C112">
        <v>3207</v>
      </c>
      <c r="D112">
        <v>0</v>
      </c>
      <c r="E112">
        <v>0</v>
      </c>
      <c r="F112">
        <v>1</v>
      </c>
      <c r="G112">
        <v>3002.6666666666665</v>
      </c>
      <c r="H112">
        <v>3377</v>
      </c>
      <c r="I112">
        <v>0</v>
      </c>
      <c r="J112">
        <f>$U$2+SUMPRODUCT(C112:I112,$V$2:$AB$2)</f>
        <v>3866.6067334968734</v>
      </c>
      <c r="K112">
        <f>J112-B112</f>
        <v>595.6067334968734</v>
      </c>
      <c r="L112">
        <f t="shared" si="5"/>
        <v>595.6067334968734</v>
      </c>
      <c r="M112" s="8">
        <f>L112/B112</f>
        <v>0.18208704784373997</v>
      </c>
      <c r="N112">
        <v>1055</v>
      </c>
      <c r="O112">
        <f t="shared" si="6"/>
        <v>10720.921202943722</v>
      </c>
      <c r="P112">
        <f t="shared" si="7"/>
        <v>18990</v>
      </c>
      <c r="Q112">
        <f t="shared" si="8"/>
        <v>595.6067334968734</v>
      </c>
      <c r="R112">
        <f t="shared" si="9"/>
        <v>354747.38098681555</v>
      </c>
    </row>
    <row r="113" spans="1:18" x14ac:dyDescent="0.35">
      <c r="A113" s="1">
        <v>41027</v>
      </c>
      <c r="B113">
        <v>3536</v>
      </c>
      <c r="C113">
        <v>3271</v>
      </c>
      <c r="D113">
        <v>1</v>
      </c>
      <c r="E113">
        <v>0</v>
      </c>
      <c r="F113">
        <v>0</v>
      </c>
      <c r="G113">
        <v>3176</v>
      </c>
      <c r="H113">
        <v>3394</v>
      </c>
      <c r="I113">
        <v>1</v>
      </c>
      <c r="J113">
        <f>$U$2+SUMPRODUCT(C113:I113,$V$2:$AB$2)</f>
        <v>4388.9243241445611</v>
      </c>
      <c r="K113">
        <f>J113-B113</f>
        <v>852.92432414456107</v>
      </c>
      <c r="L113">
        <f t="shared" si="5"/>
        <v>852.92432414456107</v>
      </c>
      <c r="M113" s="8">
        <f>L113/B113</f>
        <v>0.24121163013138039</v>
      </c>
      <c r="N113">
        <v>945</v>
      </c>
      <c r="O113">
        <f t="shared" si="6"/>
        <v>15352.637834602099</v>
      </c>
      <c r="P113">
        <f t="shared" si="7"/>
        <v>17010</v>
      </c>
      <c r="Q113">
        <f t="shared" si="8"/>
        <v>852.92432414456107</v>
      </c>
      <c r="R113">
        <f t="shared" si="9"/>
        <v>727479.90271745634</v>
      </c>
    </row>
    <row r="114" spans="1:18" x14ac:dyDescent="0.35">
      <c r="A114" s="1">
        <v>41028</v>
      </c>
      <c r="B114">
        <v>3774</v>
      </c>
      <c r="C114">
        <v>3536</v>
      </c>
      <c r="D114">
        <v>1</v>
      </c>
      <c r="E114">
        <v>0</v>
      </c>
      <c r="F114">
        <v>0</v>
      </c>
      <c r="G114">
        <v>3338</v>
      </c>
      <c r="H114">
        <v>3905</v>
      </c>
      <c r="I114">
        <v>1</v>
      </c>
      <c r="J114">
        <f>$U$2+SUMPRODUCT(C114:I114,$V$2:$AB$2)</f>
        <v>4649.3898067275504</v>
      </c>
      <c r="K114">
        <f>J114-B114</f>
        <v>875.38980672755042</v>
      </c>
      <c r="L114">
        <f t="shared" si="5"/>
        <v>875.38980672755042</v>
      </c>
      <c r="M114" s="8">
        <f>L114/B114</f>
        <v>0.23195278397656344</v>
      </c>
      <c r="N114">
        <v>1056</v>
      </c>
      <c r="O114">
        <f t="shared" si="6"/>
        <v>15757.016521095908</v>
      </c>
      <c r="P114">
        <f t="shared" si="7"/>
        <v>19008</v>
      </c>
      <c r="Q114">
        <f t="shared" si="8"/>
        <v>875.38980672755042</v>
      </c>
      <c r="R114">
        <f t="shared" si="9"/>
        <v>766307.31372249813</v>
      </c>
    </row>
    <row r="115" spans="1:18" x14ac:dyDescent="0.35">
      <c r="A115" s="1">
        <v>41029</v>
      </c>
      <c r="B115">
        <v>2954</v>
      </c>
      <c r="C115">
        <v>3774</v>
      </c>
      <c r="D115">
        <v>0</v>
      </c>
      <c r="E115">
        <v>0</v>
      </c>
      <c r="F115">
        <v>0</v>
      </c>
      <c r="G115">
        <v>3527</v>
      </c>
      <c r="H115">
        <v>4628.5</v>
      </c>
      <c r="I115">
        <v>1</v>
      </c>
      <c r="J115">
        <f>$U$2+SUMPRODUCT(C115:I115,$V$2:$AB$2)</f>
        <v>4108.0535567610223</v>
      </c>
      <c r="K115">
        <f>J115-B115</f>
        <v>1154.0535567610223</v>
      </c>
      <c r="L115">
        <f t="shared" si="5"/>
        <v>1154.0535567610223</v>
      </c>
      <c r="M115" s="8">
        <f>L115/B115</f>
        <v>0.39067486687915448</v>
      </c>
      <c r="N115">
        <v>698</v>
      </c>
      <c r="O115">
        <f t="shared" si="6"/>
        <v>20772.964021698401</v>
      </c>
      <c r="P115">
        <f t="shared" si="7"/>
        <v>12564</v>
      </c>
      <c r="Q115">
        <f t="shared" si="8"/>
        <v>1154.0535567610223</v>
      </c>
      <c r="R115">
        <f t="shared" si="9"/>
        <v>1331839.6118727659</v>
      </c>
    </row>
    <row r="116" spans="1:18" x14ac:dyDescent="0.35">
      <c r="A116" s="1">
        <v>41030</v>
      </c>
      <c r="B116">
        <v>4732</v>
      </c>
      <c r="C116">
        <v>2954</v>
      </c>
      <c r="D116">
        <v>0</v>
      </c>
      <c r="E116">
        <v>0</v>
      </c>
      <c r="F116">
        <v>0</v>
      </c>
      <c r="G116">
        <v>3421.3333333333335</v>
      </c>
      <c r="H116">
        <v>2751</v>
      </c>
      <c r="I116">
        <v>0</v>
      </c>
      <c r="J116">
        <f>$U$2+SUMPRODUCT(C116:I116,$V$2:$AB$2)</f>
        <v>3180.7439297983478</v>
      </c>
      <c r="K116">
        <f>J116-B116</f>
        <v>-1551.2560702016522</v>
      </c>
      <c r="L116">
        <f t="shared" si="5"/>
        <v>1551.2560702016522</v>
      </c>
      <c r="M116" s="8">
        <f>L116/B116</f>
        <v>0.3278225000426146</v>
      </c>
      <c r="N116">
        <v>701</v>
      </c>
      <c r="O116">
        <f t="shared" si="6"/>
        <v>111690.43705451896</v>
      </c>
      <c r="P116">
        <f t="shared" si="7"/>
        <v>12618</v>
      </c>
      <c r="Q116">
        <f t="shared" si="8"/>
        <v>-3102.5121404033043</v>
      </c>
      <c r="R116">
        <f t="shared" si="9"/>
        <v>9625581.5813498925</v>
      </c>
    </row>
    <row r="117" spans="1:18" x14ac:dyDescent="0.35">
      <c r="A117" s="1">
        <v>41031</v>
      </c>
      <c r="B117">
        <v>4151</v>
      </c>
      <c r="C117">
        <v>4732</v>
      </c>
      <c r="D117">
        <v>0</v>
      </c>
      <c r="E117">
        <v>0</v>
      </c>
      <c r="F117">
        <v>0</v>
      </c>
      <c r="G117">
        <v>3820</v>
      </c>
      <c r="H117">
        <v>3050</v>
      </c>
      <c r="I117">
        <v>0</v>
      </c>
      <c r="J117">
        <f>$U$2+SUMPRODUCT(C117:I117,$V$2:$AB$2)</f>
        <v>3679.5179622249848</v>
      </c>
      <c r="K117">
        <f>J117-B117</f>
        <v>-471.48203777501521</v>
      </c>
      <c r="L117">
        <f t="shared" si="5"/>
        <v>471.48203777501521</v>
      </c>
      <c r="M117" s="8">
        <f>L117/B117</f>
        <v>0.11358276024452306</v>
      </c>
      <c r="N117">
        <v>1152</v>
      </c>
      <c r="O117">
        <f t="shared" si="6"/>
        <v>33946.706719801092</v>
      </c>
      <c r="P117">
        <f t="shared" si="7"/>
        <v>20736</v>
      </c>
      <c r="Q117">
        <f t="shared" si="8"/>
        <v>-942.96407555003043</v>
      </c>
      <c r="R117">
        <f t="shared" si="9"/>
        <v>889181.24777792348</v>
      </c>
    </row>
    <row r="118" spans="1:18" x14ac:dyDescent="0.35">
      <c r="A118" s="1">
        <v>41032</v>
      </c>
      <c r="B118">
        <v>4833</v>
      </c>
      <c r="C118">
        <v>4151</v>
      </c>
      <c r="D118">
        <v>0</v>
      </c>
      <c r="E118">
        <v>1</v>
      </c>
      <c r="F118">
        <v>0</v>
      </c>
      <c r="G118">
        <v>3945.6666666666665</v>
      </c>
      <c r="H118">
        <v>3207</v>
      </c>
      <c r="I118">
        <v>0</v>
      </c>
      <c r="J118">
        <f>$U$2+SUMPRODUCT(C118:I118,$V$2:$AB$2)</f>
        <v>4479.7076759832753</v>
      </c>
      <c r="K118">
        <f>J118-B118</f>
        <v>-353.29232401672471</v>
      </c>
      <c r="L118">
        <f t="shared" si="5"/>
        <v>353.29232401672471</v>
      </c>
      <c r="M118" s="8">
        <f>L118/B118</f>
        <v>7.3100004969320231E-2</v>
      </c>
      <c r="N118">
        <v>369</v>
      </c>
      <c r="O118">
        <f t="shared" si="6"/>
        <v>25437.047329204179</v>
      </c>
      <c r="P118">
        <f t="shared" si="7"/>
        <v>6642</v>
      </c>
      <c r="Q118">
        <f t="shared" si="8"/>
        <v>-706.58464803344941</v>
      </c>
      <c r="R118">
        <f t="shared" si="9"/>
        <v>499261.86483655358</v>
      </c>
    </row>
    <row r="119" spans="1:18" x14ac:dyDescent="0.35">
      <c r="A119" s="1">
        <v>41033</v>
      </c>
      <c r="B119">
        <v>4881</v>
      </c>
      <c r="C119">
        <v>4833</v>
      </c>
      <c r="D119">
        <v>0</v>
      </c>
      <c r="E119">
        <v>0</v>
      </c>
      <c r="F119">
        <v>1</v>
      </c>
      <c r="G119">
        <v>4572</v>
      </c>
      <c r="H119">
        <v>3271</v>
      </c>
      <c r="I119">
        <v>0</v>
      </c>
      <c r="J119">
        <f>$U$2+SUMPRODUCT(C119:I119,$V$2:$AB$2)</f>
        <v>4881.7328851884131</v>
      </c>
      <c r="K119">
        <f>J119-B119</f>
        <v>0.73288518841309269</v>
      </c>
      <c r="L119">
        <f t="shared" si="5"/>
        <v>0.73288518841309269</v>
      </c>
      <c r="M119" s="8">
        <f>L119/B119</f>
        <v>1.5015062249807266E-4</v>
      </c>
      <c r="N119">
        <v>1188</v>
      </c>
      <c r="O119">
        <f t="shared" si="6"/>
        <v>13.191933391435668</v>
      </c>
      <c r="P119">
        <f t="shared" si="7"/>
        <v>21384</v>
      </c>
      <c r="Q119">
        <f t="shared" si="8"/>
        <v>0.73288518841309269</v>
      </c>
      <c r="R119">
        <f t="shared" si="9"/>
        <v>0.53712069939529439</v>
      </c>
    </row>
    <row r="120" spans="1:18" x14ac:dyDescent="0.35">
      <c r="A120" s="1">
        <v>41034</v>
      </c>
      <c r="B120">
        <v>4563</v>
      </c>
      <c r="C120">
        <v>4881</v>
      </c>
      <c r="D120">
        <v>1</v>
      </c>
      <c r="E120">
        <v>0</v>
      </c>
      <c r="F120">
        <v>0</v>
      </c>
      <c r="G120">
        <v>4621.666666666667</v>
      </c>
      <c r="H120">
        <v>3536</v>
      </c>
      <c r="I120">
        <v>0</v>
      </c>
      <c r="J120">
        <f>$U$2+SUMPRODUCT(C120:I120,$V$2:$AB$2)</f>
        <v>5145.7583623411174</v>
      </c>
      <c r="K120">
        <f>J120-B120</f>
        <v>582.75836234111739</v>
      </c>
      <c r="L120">
        <f t="shared" si="5"/>
        <v>582.75836234111739</v>
      </c>
      <c r="M120" s="8">
        <f>L120/B120</f>
        <v>0.12771386419923678</v>
      </c>
      <c r="N120">
        <v>1440</v>
      </c>
      <c r="O120">
        <f t="shared" si="6"/>
        <v>10489.650522140113</v>
      </c>
      <c r="P120">
        <f t="shared" si="7"/>
        <v>25920</v>
      </c>
      <c r="Q120">
        <f t="shared" si="8"/>
        <v>582.75836234111739</v>
      </c>
      <c r="R120">
        <f t="shared" si="9"/>
        <v>339607.30887850106</v>
      </c>
    </row>
    <row r="121" spans="1:18" x14ac:dyDescent="0.35">
      <c r="A121" s="1">
        <v>41035</v>
      </c>
      <c r="B121">
        <v>5394</v>
      </c>
      <c r="C121">
        <v>4563</v>
      </c>
      <c r="D121">
        <v>1</v>
      </c>
      <c r="E121">
        <v>0</v>
      </c>
      <c r="F121">
        <v>0</v>
      </c>
      <c r="G121">
        <v>4759</v>
      </c>
      <c r="H121">
        <v>3774</v>
      </c>
      <c r="I121">
        <v>0</v>
      </c>
      <c r="J121">
        <f>$U$2+SUMPRODUCT(C121:I121,$V$2:$AB$2)</f>
        <v>5252.5676434325105</v>
      </c>
      <c r="K121">
        <f>J121-B121</f>
        <v>-141.43235656748948</v>
      </c>
      <c r="L121">
        <f t="shared" si="5"/>
        <v>141.43235656748948</v>
      </c>
      <c r="M121" s="8">
        <f>L121/B121</f>
        <v>2.6220310820817477E-2</v>
      </c>
      <c r="N121">
        <v>1295</v>
      </c>
      <c r="O121">
        <f t="shared" si="6"/>
        <v>10183.129672859242</v>
      </c>
      <c r="P121">
        <f t="shared" si="7"/>
        <v>23310</v>
      </c>
      <c r="Q121">
        <f t="shared" si="8"/>
        <v>-282.86471313497896</v>
      </c>
      <c r="R121">
        <f t="shared" si="9"/>
        <v>80012.445936933931</v>
      </c>
    </row>
    <row r="122" spans="1:18" x14ac:dyDescent="0.35">
      <c r="A122" s="1">
        <v>41036</v>
      </c>
      <c r="B122">
        <v>4018</v>
      </c>
      <c r="C122">
        <v>5394</v>
      </c>
      <c r="D122">
        <v>0</v>
      </c>
      <c r="E122">
        <v>0</v>
      </c>
      <c r="F122">
        <v>0</v>
      </c>
      <c r="G122">
        <v>4946</v>
      </c>
      <c r="H122">
        <v>2954</v>
      </c>
      <c r="I122">
        <v>0</v>
      </c>
      <c r="J122">
        <f>$U$2+SUMPRODUCT(C122:I122,$V$2:$AB$2)</f>
        <v>4346.7381119589063</v>
      </c>
      <c r="K122">
        <f>J122-B122</f>
        <v>328.7381119589063</v>
      </c>
      <c r="L122">
        <f t="shared" si="5"/>
        <v>328.7381119589063</v>
      </c>
      <c r="M122" s="8">
        <f>L122/B122</f>
        <v>8.1816354394949303E-2</v>
      </c>
      <c r="N122">
        <v>913</v>
      </c>
      <c r="O122">
        <f t="shared" si="6"/>
        <v>5917.2860152603134</v>
      </c>
      <c r="P122">
        <f t="shared" si="7"/>
        <v>16434</v>
      </c>
      <c r="Q122">
        <f t="shared" si="8"/>
        <v>328.7381119589063</v>
      </c>
      <c r="R122">
        <f t="shared" si="9"/>
        <v>108068.74625430642</v>
      </c>
    </row>
    <row r="123" spans="1:18" x14ac:dyDescent="0.35">
      <c r="A123" s="1">
        <v>41037</v>
      </c>
      <c r="B123">
        <v>4112</v>
      </c>
      <c r="C123">
        <v>4018</v>
      </c>
      <c r="D123">
        <v>0</v>
      </c>
      <c r="E123">
        <v>0</v>
      </c>
      <c r="F123">
        <v>0</v>
      </c>
      <c r="G123">
        <v>4658.333333333333</v>
      </c>
      <c r="H123">
        <v>4732</v>
      </c>
      <c r="I123">
        <v>0</v>
      </c>
      <c r="J123">
        <f>$U$2+SUMPRODUCT(C123:I123,$V$2:$AB$2)</f>
        <v>4530.3641783870507</v>
      </c>
      <c r="K123">
        <f>J123-B123</f>
        <v>418.36417838705074</v>
      </c>
      <c r="L123">
        <f t="shared" si="5"/>
        <v>418.36417838705074</v>
      </c>
      <c r="M123" s="8">
        <f>L123/B123</f>
        <v>0.10174226128089756</v>
      </c>
      <c r="N123">
        <v>955</v>
      </c>
      <c r="O123">
        <f t="shared" si="6"/>
        <v>7530.5552109669134</v>
      </c>
      <c r="P123">
        <f t="shared" si="7"/>
        <v>17190</v>
      </c>
      <c r="Q123">
        <f t="shared" si="8"/>
        <v>418.36417838705074</v>
      </c>
      <c r="R123">
        <f t="shared" si="9"/>
        <v>175028.58575747203</v>
      </c>
    </row>
    <row r="124" spans="1:18" x14ac:dyDescent="0.35">
      <c r="A124" s="1">
        <v>41038</v>
      </c>
      <c r="B124">
        <v>4315</v>
      </c>
      <c r="C124">
        <v>4112</v>
      </c>
      <c r="D124">
        <v>0</v>
      </c>
      <c r="E124">
        <v>0</v>
      </c>
      <c r="F124">
        <v>0</v>
      </c>
      <c r="G124">
        <v>4508</v>
      </c>
      <c r="H124">
        <v>4151</v>
      </c>
      <c r="I124">
        <v>0</v>
      </c>
      <c r="J124">
        <f>$U$2+SUMPRODUCT(C124:I124,$V$2:$AB$2)</f>
        <v>4296.4384432974057</v>
      </c>
      <c r="K124">
        <f>J124-B124</f>
        <v>-18.561556702594316</v>
      </c>
      <c r="L124">
        <f t="shared" si="5"/>
        <v>18.561556702594316</v>
      </c>
      <c r="M124" s="8">
        <f>L124/B124</f>
        <v>4.3016353887819969E-3</v>
      </c>
      <c r="N124">
        <v>902</v>
      </c>
      <c r="O124">
        <f t="shared" si="6"/>
        <v>1336.4320825867908</v>
      </c>
      <c r="P124">
        <f t="shared" si="7"/>
        <v>16236</v>
      </c>
      <c r="Q124">
        <f t="shared" si="8"/>
        <v>-37.123113405188633</v>
      </c>
      <c r="R124">
        <f t="shared" si="9"/>
        <v>1378.125548894496</v>
      </c>
    </row>
    <row r="125" spans="1:18" x14ac:dyDescent="0.35">
      <c r="A125" s="1">
        <v>41039</v>
      </c>
      <c r="B125">
        <v>4869</v>
      </c>
      <c r="C125">
        <v>4315</v>
      </c>
      <c r="D125">
        <v>0</v>
      </c>
      <c r="E125">
        <v>1</v>
      </c>
      <c r="F125">
        <v>0</v>
      </c>
      <c r="G125">
        <v>4148.333333333333</v>
      </c>
      <c r="H125">
        <v>4833</v>
      </c>
      <c r="I125">
        <v>0</v>
      </c>
      <c r="J125">
        <f>$U$2+SUMPRODUCT(C125:I125,$V$2:$AB$2)</f>
        <v>5061.1719066406868</v>
      </c>
      <c r="K125">
        <f>J125-B125</f>
        <v>192.17190664068676</v>
      </c>
      <c r="L125">
        <f t="shared" si="5"/>
        <v>192.17190664068676</v>
      </c>
      <c r="M125" s="8">
        <f>L125/B125</f>
        <v>3.9468454845078403E-2</v>
      </c>
      <c r="N125">
        <v>777</v>
      </c>
      <c r="O125">
        <f t="shared" si="6"/>
        <v>3459.0943195323616</v>
      </c>
      <c r="P125">
        <f t="shared" si="7"/>
        <v>13986</v>
      </c>
      <c r="Q125">
        <f t="shared" si="8"/>
        <v>192.17190664068676</v>
      </c>
      <c r="R125">
        <f t="shared" si="9"/>
        <v>36930.041701916824</v>
      </c>
    </row>
    <row r="126" spans="1:18" x14ac:dyDescent="0.35">
      <c r="A126" s="1">
        <v>41040</v>
      </c>
      <c r="B126">
        <v>4844</v>
      </c>
      <c r="C126">
        <v>4869</v>
      </c>
      <c r="D126">
        <v>0</v>
      </c>
      <c r="E126">
        <v>0</v>
      </c>
      <c r="F126">
        <v>1</v>
      </c>
      <c r="G126">
        <v>4432</v>
      </c>
      <c r="H126">
        <v>4881</v>
      </c>
      <c r="I126">
        <v>0</v>
      </c>
      <c r="J126">
        <f>$U$2+SUMPRODUCT(C126:I126,$V$2:$AB$2)</f>
        <v>5255.6813237601227</v>
      </c>
      <c r="K126">
        <f>J126-B126</f>
        <v>411.68132376012272</v>
      </c>
      <c r="L126">
        <f t="shared" si="5"/>
        <v>411.68132376012272</v>
      </c>
      <c r="M126" s="8">
        <f>L126/B126</f>
        <v>8.4987886820834579E-2</v>
      </c>
      <c r="N126">
        <v>1476</v>
      </c>
      <c r="O126">
        <f t="shared" si="6"/>
        <v>7410.263827682209</v>
      </c>
      <c r="P126">
        <f t="shared" si="7"/>
        <v>26568</v>
      </c>
      <c r="Q126">
        <f t="shared" si="8"/>
        <v>411.68132376012272</v>
      </c>
      <c r="R126">
        <f t="shared" si="9"/>
        <v>169481.51233288698</v>
      </c>
    </row>
    <row r="127" spans="1:18" x14ac:dyDescent="0.35">
      <c r="A127" s="1">
        <v>41041</v>
      </c>
      <c r="B127">
        <v>5278</v>
      </c>
      <c r="C127">
        <v>4844</v>
      </c>
      <c r="D127">
        <v>1</v>
      </c>
      <c r="E127">
        <v>0</v>
      </c>
      <c r="F127">
        <v>0</v>
      </c>
      <c r="G127">
        <v>4676</v>
      </c>
      <c r="H127">
        <v>4563</v>
      </c>
      <c r="I127">
        <v>0</v>
      </c>
      <c r="J127">
        <f>$U$2+SUMPRODUCT(C127:I127,$V$2:$AB$2)</f>
        <v>5456.9017799490712</v>
      </c>
      <c r="K127">
        <f>J127-B127</f>
        <v>178.90177994907117</v>
      </c>
      <c r="L127">
        <f t="shared" si="5"/>
        <v>178.90177994907117</v>
      </c>
      <c r="M127" s="8">
        <f>L127/B127</f>
        <v>3.3895752169206358E-2</v>
      </c>
      <c r="N127">
        <v>891</v>
      </c>
      <c r="O127">
        <f t="shared" si="6"/>
        <v>3220.2320390832811</v>
      </c>
      <c r="P127">
        <f t="shared" si="7"/>
        <v>16038</v>
      </c>
      <c r="Q127">
        <f t="shared" si="8"/>
        <v>178.90177994907117</v>
      </c>
      <c r="R127">
        <f t="shared" si="9"/>
        <v>32005.846868945882</v>
      </c>
    </row>
    <row r="128" spans="1:18" x14ac:dyDescent="0.35">
      <c r="A128" s="1">
        <v>41042</v>
      </c>
      <c r="B128">
        <v>7177</v>
      </c>
      <c r="C128">
        <v>5278</v>
      </c>
      <c r="D128">
        <v>1</v>
      </c>
      <c r="E128">
        <v>0</v>
      </c>
      <c r="F128">
        <v>0</v>
      </c>
      <c r="G128">
        <v>4997</v>
      </c>
      <c r="H128">
        <v>5394</v>
      </c>
      <c r="I128">
        <v>0</v>
      </c>
      <c r="J128">
        <f>$U$2+SUMPRODUCT(C128:I128,$V$2:$AB$2)</f>
        <v>5912.5510334139663</v>
      </c>
      <c r="K128">
        <f>J128-B128</f>
        <v>-1264.4489665860337</v>
      </c>
      <c r="L128">
        <f t="shared" si="5"/>
        <v>1264.4489665860337</v>
      </c>
      <c r="M128" s="8">
        <f>L128/B128</f>
        <v>0.17618071152097448</v>
      </c>
      <c r="N128">
        <v>545</v>
      </c>
      <c r="O128">
        <f t="shared" si="6"/>
        <v>91040.325594194437</v>
      </c>
      <c r="P128">
        <f t="shared" si="7"/>
        <v>9810</v>
      </c>
      <c r="Q128">
        <f t="shared" si="8"/>
        <v>-2528.8979331720675</v>
      </c>
      <c r="R128">
        <f t="shared" si="9"/>
        <v>6395324.7564019552</v>
      </c>
    </row>
    <row r="129" spans="1:18" x14ac:dyDescent="0.35">
      <c r="A129" s="1">
        <v>41043</v>
      </c>
      <c r="B129">
        <v>3609</v>
      </c>
      <c r="C129">
        <v>7177</v>
      </c>
      <c r="D129">
        <v>0</v>
      </c>
      <c r="E129">
        <v>0</v>
      </c>
      <c r="F129">
        <v>0</v>
      </c>
      <c r="G129">
        <v>5766.333333333333</v>
      </c>
      <c r="H129">
        <v>4018</v>
      </c>
      <c r="I129">
        <v>0</v>
      </c>
      <c r="J129">
        <f>$U$2+SUMPRODUCT(C129:I129,$V$2:$AB$2)</f>
        <v>5291.0838016993412</v>
      </c>
      <c r="K129">
        <f>J129-B129</f>
        <v>1682.0838016993412</v>
      </c>
      <c r="L129">
        <f t="shared" si="5"/>
        <v>1682.0838016993412</v>
      </c>
      <c r="M129" s="8">
        <f>L129/B129</f>
        <v>0.46608029972273241</v>
      </c>
      <c r="N129">
        <v>1371</v>
      </c>
      <c r="O129">
        <f t="shared" si="6"/>
        <v>30277.508430588139</v>
      </c>
      <c r="P129">
        <f t="shared" si="7"/>
        <v>24678</v>
      </c>
      <c r="Q129">
        <f t="shared" si="8"/>
        <v>1682.0838016993412</v>
      </c>
      <c r="R129">
        <f t="shared" si="9"/>
        <v>2829405.9159393087</v>
      </c>
    </row>
    <row r="130" spans="1:18" x14ac:dyDescent="0.35">
      <c r="A130" s="1">
        <v>41044</v>
      </c>
      <c r="B130">
        <v>4596</v>
      </c>
      <c r="C130">
        <v>3609</v>
      </c>
      <c r="D130">
        <v>0</v>
      </c>
      <c r="E130">
        <v>0</v>
      </c>
      <c r="F130">
        <v>0</v>
      </c>
      <c r="G130">
        <v>5354.666666666667</v>
      </c>
      <c r="H130">
        <v>4112</v>
      </c>
      <c r="I130">
        <v>0</v>
      </c>
      <c r="J130">
        <f>$U$2+SUMPRODUCT(C130:I130,$V$2:$AB$2)</f>
        <v>4697.1054072906245</v>
      </c>
      <c r="K130">
        <f>J130-B130</f>
        <v>101.1054072906245</v>
      </c>
      <c r="L130">
        <f t="shared" si="5"/>
        <v>101.1054072906245</v>
      </c>
      <c r="M130" s="8">
        <f>L130/B130</f>
        <v>2.1998565554966164E-2</v>
      </c>
      <c r="N130">
        <v>729</v>
      </c>
      <c r="O130">
        <f t="shared" si="6"/>
        <v>1819.897331231241</v>
      </c>
      <c r="P130">
        <f t="shared" si="7"/>
        <v>13122</v>
      </c>
      <c r="Q130">
        <f t="shared" si="8"/>
        <v>101.1054072906245</v>
      </c>
      <c r="R130">
        <f t="shared" si="9"/>
        <v>10222.303383403065</v>
      </c>
    </row>
    <row r="131" spans="1:18" x14ac:dyDescent="0.35">
      <c r="A131" s="1">
        <v>41045</v>
      </c>
      <c r="B131">
        <v>4910</v>
      </c>
      <c r="C131">
        <v>4596</v>
      </c>
      <c r="D131">
        <v>0</v>
      </c>
      <c r="E131">
        <v>0</v>
      </c>
      <c r="F131">
        <v>0</v>
      </c>
      <c r="G131">
        <v>5127.333333333333</v>
      </c>
      <c r="H131">
        <v>4315</v>
      </c>
      <c r="I131">
        <v>0</v>
      </c>
      <c r="J131">
        <f>$U$2+SUMPRODUCT(C131:I131,$V$2:$AB$2)</f>
        <v>4736.8542536429186</v>
      </c>
      <c r="K131">
        <f>J131-B131</f>
        <v>-173.14574635708141</v>
      </c>
      <c r="L131">
        <f t="shared" ref="L131:L194" si="10">ABS(K131)</f>
        <v>173.14574635708141</v>
      </c>
      <c r="M131" s="8">
        <f>L131/B131</f>
        <v>3.5263899461727373E-2</v>
      </c>
      <c r="N131">
        <v>683</v>
      </c>
      <c r="O131">
        <f t="shared" ref="O131:O194" si="11">IF(K131&lt;0,K131*-72,K131*18)</f>
        <v>12466.493737709861</v>
      </c>
      <c r="P131">
        <f t="shared" ref="P131:P194" si="12">N131*18</f>
        <v>12294</v>
      </c>
      <c r="Q131">
        <f t="shared" ref="Q131:Q194" si="13">IF(K131&lt;0,K131*2,K131)</f>
        <v>-346.29149271416281</v>
      </c>
      <c r="R131">
        <f t="shared" ref="R131:R194" si="14">Q131^2</f>
        <v>119917.79792620307</v>
      </c>
    </row>
    <row r="132" spans="1:18" x14ac:dyDescent="0.35">
      <c r="A132" s="1">
        <v>41046</v>
      </c>
      <c r="B132">
        <v>5297</v>
      </c>
      <c r="C132">
        <v>4910</v>
      </c>
      <c r="D132">
        <v>0</v>
      </c>
      <c r="E132">
        <v>1</v>
      </c>
      <c r="F132">
        <v>0</v>
      </c>
      <c r="G132">
        <v>4371.666666666667</v>
      </c>
      <c r="H132">
        <v>4869</v>
      </c>
      <c r="I132">
        <v>0</v>
      </c>
      <c r="J132">
        <f>$U$2+SUMPRODUCT(C132:I132,$V$2:$AB$2)</f>
        <v>5259.8805932793775</v>
      </c>
      <c r="K132">
        <f>J132-B132</f>
        <v>-37.119406720622464</v>
      </c>
      <c r="L132">
        <f t="shared" si="10"/>
        <v>37.119406720622464</v>
      </c>
      <c r="M132" s="8">
        <f>L132/B132</f>
        <v>7.0076282274159837E-3</v>
      </c>
      <c r="N132">
        <v>768</v>
      </c>
      <c r="O132">
        <f t="shared" si="11"/>
        <v>2672.5972838848174</v>
      </c>
      <c r="P132">
        <f t="shared" si="12"/>
        <v>13824</v>
      </c>
      <c r="Q132">
        <f t="shared" si="13"/>
        <v>-74.238813441244929</v>
      </c>
      <c r="R132">
        <f t="shared" si="14"/>
        <v>5511.4014211639687</v>
      </c>
    </row>
    <row r="133" spans="1:18" x14ac:dyDescent="0.35">
      <c r="A133" s="1">
        <v>41047</v>
      </c>
      <c r="B133">
        <v>5306</v>
      </c>
      <c r="C133">
        <v>5297</v>
      </c>
      <c r="D133">
        <v>0</v>
      </c>
      <c r="E133">
        <v>0</v>
      </c>
      <c r="F133">
        <v>1</v>
      </c>
      <c r="G133">
        <v>4934.333333333333</v>
      </c>
      <c r="H133">
        <v>4844</v>
      </c>
      <c r="I133">
        <v>0</v>
      </c>
      <c r="J133">
        <f>$U$2+SUMPRODUCT(C133:I133,$V$2:$AB$2)</f>
        <v>5569.5767378684377</v>
      </c>
      <c r="K133">
        <f>J133-B133</f>
        <v>263.5767378684377</v>
      </c>
      <c r="L133">
        <f t="shared" si="10"/>
        <v>263.5767378684377</v>
      </c>
      <c r="M133" s="8">
        <f>L133/B133</f>
        <v>4.9675223872679551E-2</v>
      </c>
      <c r="N133">
        <v>890</v>
      </c>
      <c r="O133">
        <f t="shared" si="11"/>
        <v>4744.3812816318787</v>
      </c>
      <c r="P133">
        <f t="shared" si="12"/>
        <v>16020</v>
      </c>
      <c r="Q133">
        <f t="shared" si="13"/>
        <v>263.5767378684377</v>
      </c>
      <c r="R133">
        <f t="shared" si="14"/>
        <v>69472.696745367124</v>
      </c>
    </row>
    <row r="134" spans="1:18" x14ac:dyDescent="0.35">
      <c r="A134" s="1">
        <v>41048</v>
      </c>
      <c r="B134">
        <v>5362</v>
      </c>
      <c r="C134">
        <v>5306</v>
      </c>
      <c r="D134">
        <v>1</v>
      </c>
      <c r="E134">
        <v>0</v>
      </c>
      <c r="F134">
        <v>0</v>
      </c>
      <c r="G134">
        <v>5171</v>
      </c>
      <c r="H134">
        <v>5278</v>
      </c>
      <c r="I134">
        <v>0</v>
      </c>
      <c r="J134">
        <f>$U$2+SUMPRODUCT(C134:I134,$V$2:$AB$2)</f>
        <v>5979.3717686826849</v>
      </c>
      <c r="K134">
        <f>J134-B134</f>
        <v>617.37176868268489</v>
      </c>
      <c r="L134">
        <f t="shared" si="10"/>
        <v>617.37176868268489</v>
      </c>
      <c r="M134" s="8">
        <f>L134/B134</f>
        <v>0.11513833806092594</v>
      </c>
      <c r="N134">
        <v>931</v>
      </c>
      <c r="O134">
        <f t="shared" si="11"/>
        <v>11112.691836288328</v>
      </c>
      <c r="P134">
        <f t="shared" si="12"/>
        <v>16758</v>
      </c>
      <c r="Q134">
        <f t="shared" si="13"/>
        <v>617.37176868268489</v>
      </c>
      <c r="R134">
        <f t="shared" si="14"/>
        <v>381147.90076638659</v>
      </c>
    </row>
    <row r="135" spans="1:18" x14ac:dyDescent="0.35">
      <c r="A135" s="1">
        <v>41049</v>
      </c>
      <c r="B135">
        <v>5483</v>
      </c>
      <c r="C135">
        <v>5362</v>
      </c>
      <c r="D135">
        <v>1</v>
      </c>
      <c r="E135">
        <v>0</v>
      </c>
      <c r="F135">
        <v>0</v>
      </c>
      <c r="G135">
        <v>5321.666666666667</v>
      </c>
      <c r="H135">
        <v>7177</v>
      </c>
      <c r="I135">
        <v>0</v>
      </c>
      <c r="J135">
        <f>$U$2+SUMPRODUCT(C135:I135,$V$2:$AB$2)</f>
        <v>6596.0894033411096</v>
      </c>
      <c r="K135">
        <f>J135-B135</f>
        <v>1113.0894033411096</v>
      </c>
      <c r="L135">
        <f t="shared" si="10"/>
        <v>1113.0894033411096</v>
      </c>
      <c r="M135" s="8">
        <f>L135/B135</f>
        <v>0.20300736883842962</v>
      </c>
      <c r="N135">
        <v>741</v>
      </c>
      <c r="O135">
        <f t="shared" si="11"/>
        <v>20035.609260139972</v>
      </c>
      <c r="P135">
        <f t="shared" si="12"/>
        <v>13338</v>
      </c>
      <c r="Q135">
        <f t="shared" si="13"/>
        <v>1113.0894033411096</v>
      </c>
      <c r="R135">
        <f t="shared" si="14"/>
        <v>1238968.0198302674</v>
      </c>
    </row>
    <row r="136" spans="1:18" x14ac:dyDescent="0.35">
      <c r="A136" s="1">
        <v>41050</v>
      </c>
      <c r="B136">
        <v>3884</v>
      </c>
      <c r="C136">
        <v>5483</v>
      </c>
      <c r="D136">
        <v>0</v>
      </c>
      <c r="E136">
        <v>0</v>
      </c>
      <c r="F136">
        <v>0</v>
      </c>
      <c r="G136">
        <v>5383.666666666667</v>
      </c>
      <c r="H136">
        <v>3609</v>
      </c>
      <c r="I136">
        <v>0</v>
      </c>
      <c r="J136">
        <f>$U$2+SUMPRODUCT(C136:I136,$V$2:$AB$2)</f>
        <v>4779.8338356506611</v>
      </c>
      <c r="K136">
        <f>J136-B136</f>
        <v>895.83383565066106</v>
      </c>
      <c r="L136">
        <f t="shared" si="10"/>
        <v>895.83383565066106</v>
      </c>
      <c r="M136" s="8">
        <f>L136/B136</f>
        <v>0.23064722854033498</v>
      </c>
      <c r="N136">
        <v>1133</v>
      </c>
      <c r="O136">
        <f t="shared" si="11"/>
        <v>16125.009041711899</v>
      </c>
      <c r="P136">
        <f t="shared" si="12"/>
        <v>20394</v>
      </c>
      <c r="Q136">
        <f t="shared" si="13"/>
        <v>895.83383565066106</v>
      </c>
      <c r="R136">
        <f t="shared" si="14"/>
        <v>802518.26109657565</v>
      </c>
    </row>
    <row r="137" spans="1:18" x14ac:dyDescent="0.35">
      <c r="A137" s="1">
        <v>41051</v>
      </c>
      <c r="B137">
        <v>4569</v>
      </c>
      <c r="C137">
        <v>3884</v>
      </c>
      <c r="D137">
        <v>0</v>
      </c>
      <c r="E137">
        <v>0</v>
      </c>
      <c r="F137">
        <v>0</v>
      </c>
      <c r="G137">
        <v>4909.666666666667</v>
      </c>
      <c r="H137">
        <v>4596</v>
      </c>
      <c r="I137">
        <v>0</v>
      </c>
      <c r="J137">
        <f>$U$2+SUMPRODUCT(C137:I137,$V$2:$AB$2)</f>
        <v>4616.4302805019943</v>
      </c>
      <c r="K137">
        <f>J137-B137</f>
        <v>47.430280501994275</v>
      </c>
      <c r="L137">
        <f t="shared" si="10"/>
        <v>47.430280501994275</v>
      </c>
      <c r="M137" s="8">
        <f>L137/B137</f>
        <v>1.0380888706936807E-2</v>
      </c>
      <c r="N137">
        <v>876</v>
      </c>
      <c r="O137">
        <f t="shared" si="11"/>
        <v>853.74504903589695</v>
      </c>
      <c r="P137">
        <f t="shared" si="12"/>
        <v>15768</v>
      </c>
      <c r="Q137">
        <f t="shared" si="13"/>
        <v>47.430280501994275</v>
      </c>
      <c r="R137">
        <f t="shared" si="14"/>
        <v>2249.6315084978582</v>
      </c>
    </row>
    <row r="138" spans="1:18" x14ac:dyDescent="0.35">
      <c r="A138" s="1">
        <v>41052</v>
      </c>
      <c r="B138">
        <v>4568</v>
      </c>
      <c r="C138">
        <v>4569</v>
      </c>
      <c r="D138">
        <v>0</v>
      </c>
      <c r="E138">
        <v>0</v>
      </c>
      <c r="F138">
        <v>0</v>
      </c>
      <c r="G138">
        <v>4645.333333333333</v>
      </c>
      <c r="H138">
        <v>4910</v>
      </c>
      <c r="I138">
        <v>0</v>
      </c>
      <c r="J138">
        <f>$U$2+SUMPRODUCT(C138:I138,$V$2:$AB$2)</f>
        <v>4633.3361643418566</v>
      </c>
      <c r="K138">
        <f>J138-B138</f>
        <v>65.336164341856602</v>
      </c>
      <c r="L138">
        <f t="shared" si="10"/>
        <v>65.336164341856602</v>
      </c>
      <c r="M138" s="8">
        <f>L138/B138</f>
        <v>1.4303013209688398E-2</v>
      </c>
      <c r="N138">
        <v>914</v>
      </c>
      <c r="O138">
        <f t="shared" si="11"/>
        <v>1176.0509581534188</v>
      </c>
      <c r="P138">
        <f t="shared" si="12"/>
        <v>16452</v>
      </c>
      <c r="Q138">
        <f t="shared" si="13"/>
        <v>65.336164341856602</v>
      </c>
      <c r="R138">
        <f t="shared" si="14"/>
        <v>4268.8143709060942</v>
      </c>
    </row>
    <row r="139" spans="1:18" x14ac:dyDescent="0.35">
      <c r="A139" s="1">
        <v>41053</v>
      </c>
      <c r="B139">
        <v>5522</v>
      </c>
      <c r="C139">
        <v>4568</v>
      </c>
      <c r="D139">
        <v>0</v>
      </c>
      <c r="E139">
        <v>1</v>
      </c>
      <c r="F139">
        <v>0</v>
      </c>
      <c r="G139">
        <v>4340.333333333333</v>
      </c>
      <c r="H139">
        <v>5297</v>
      </c>
      <c r="I139">
        <v>0</v>
      </c>
      <c r="J139">
        <f>$U$2+SUMPRODUCT(C139:I139,$V$2:$AB$2)</f>
        <v>5323.8049767616167</v>
      </c>
      <c r="K139">
        <f>J139-B139</f>
        <v>-198.19502323838333</v>
      </c>
      <c r="L139">
        <f t="shared" si="10"/>
        <v>198.19502323838333</v>
      </c>
      <c r="M139" s="8">
        <f>L139/B139</f>
        <v>3.5891891205791983E-2</v>
      </c>
      <c r="N139">
        <v>227</v>
      </c>
      <c r="O139">
        <f t="shared" si="11"/>
        <v>14270.0416731636</v>
      </c>
      <c r="P139">
        <f t="shared" si="12"/>
        <v>4086</v>
      </c>
      <c r="Q139">
        <f t="shared" si="13"/>
        <v>-396.39004647676666</v>
      </c>
      <c r="R139">
        <f t="shared" si="14"/>
        <v>157125.06894585324</v>
      </c>
    </row>
    <row r="140" spans="1:18" x14ac:dyDescent="0.35">
      <c r="A140" s="1">
        <v>41054</v>
      </c>
      <c r="B140">
        <v>5481</v>
      </c>
      <c r="C140">
        <v>5522</v>
      </c>
      <c r="D140">
        <v>0</v>
      </c>
      <c r="E140">
        <v>0</v>
      </c>
      <c r="F140">
        <v>1</v>
      </c>
      <c r="G140">
        <v>4886.333333333333</v>
      </c>
      <c r="H140">
        <v>5306</v>
      </c>
      <c r="I140">
        <v>0</v>
      </c>
      <c r="J140">
        <f>$U$2+SUMPRODUCT(C140:I140,$V$2:$AB$2)</f>
        <v>5696.2166926713808</v>
      </c>
      <c r="K140">
        <f>J140-B140</f>
        <v>215.21669267138077</v>
      </c>
      <c r="L140">
        <f t="shared" si="10"/>
        <v>215.21669267138077</v>
      </c>
      <c r="M140" s="8">
        <f>L140/B140</f>
        <v>3.9265953780583979E-2</v>
      </c>
      <c r="N140">
        <v>959</v>
      </c>
      <c r="O140">
        <f t="shared" si="11"/>
        <v>3873.9004680848539</v>
      </c>
      <c r="P140">
        <f t="shared" si="12"/>
        <v>17262</v>
      </c>
      <c r="Q140">
        <f t="shared" si="13"/>
        <v>215.21669267138077</v>
      </c>
      <c r="R140">
        <f t="shared" si="14"/>
        <v>46318.22480440756</v>
      </c>
    </row>
    <row r="141" spans="1:18" x14ac:dyDescent="0.35">
      <c r="A141" s="1">
        <v>41055</v>
      </c>
      <c r="B141">
        <v>5617</v>
      </c>
      <c r="C141">
        <v>5481</v>
      </c>
      <c r="D141">
        <v>1</v>
      </c>
      <c r="E141">
        <v>0</v>
      </c>
      <c r="F141">
        <v>0</v>
      </c>
      <c r="G141">
        <v>5190.333333333333</v>
      </c>
      <c r="H141">
        <v>5362</v>
      </c>
      <c r="I141">
        <v>0</v>
      </c>
      <c r="J141">
        <f>$U$2+SUMPRODUCT(C141:I141,$V$2:$AB$2)</f>
        <v>6032.6438205029399</v>
      </c>
      <c r="K141">
        <f>J141-B141</f>
        <v>415.64382050293989</v>
      </c>
      <c r="L141">
        <f t="shared" si="10"/>
        <v>415.64382050293989</v>
      </c>
      <c r="M141" s="8">
        <f>L141/B141</f>
        <v>7.3997475610279487E-2</v>
      </c>
      <c r="N141">
        <v>1070</v>
      </c>
      <c r="O141">
        <f t="shared" si="11"/>
        <v>7481.588769052918</v>
      </c>
      <c r="P141">
        <f t="shared" si="12"/>
        <v>19260</v>
      </c>
      <c r="Q141">
        <f t="shared" si="13"/>
        <v>415.64382050293989</v>
      </c>
      <c r="R141">
        <f t="shared" si="14"/>
        <v>172759.78552228012</v>
      </c>
    </row>
    <row r="142" spans="1:18" x14ac:dyDescent="0.35">
      <c r="A142" s="1">
        <v>41056</v>
      </c>
      <c r="B142">
        <v>4964</v>
      </c>
      <c r="C142">
        <v>5617</v>
      </c>
      <c r="D142">
        <v>1</v>
      </c>
      <c r="E142">
        <v>0</v>
      </c>
      <c r="F142">
        <v>0</v>
      </c>
      <c r="G142">
        <v>5540</v>
      </c>
      <c r="H142">
        <v>5483</v>
      </c>
      <c r="I142">
        <v>0</v>
      </c>
      <c r="J142">
        <f>$U$2+SUMPRODUCT(C142:I142,$V$2:$AB$2)</f>
        <v>6274.0656855060233</v>
      </c>
      <c r="K142">
        <f>J142-B142</f>
        <v>1310.0656855060233</v>
      </c>
      <c r="L142">
        <f t="shared" si="10"/>
        <v>1310.0656855060233</v>
      </c>
      <c r="M142" s="8">
        <f>L142/B142</f>
        <v>0.2639133129544769</v>
      </c>
      <c r="N142">
        <v>1623</v>
      </c>
      <c r="O142">
        <f t="shared" si="11"/>
        <v>23581.182339108418</v>
      </c>
      <c r="P142">
        <f t="shared" si="12"/>
        <v>29214</v>
      </c>
      <c r="Q142">
        <f t="shared" si="13"/>
        <v>1310.0656855060233</v>
      </c>
      <c r="R142">
        <f t="shared" si="14"/>
        <v>1716272.1003403668</v>
      </c>
    </row>
    <row r="143" spans="1:18" x14ac:dyDescent="0.35">
      <c r="A143" s="1">
        <v>41057</v>
      </c>
      <c r="B143">
        <v>3782</v>
      </c>
      <c r="C143">
        <v>4964</v>
      </c>
      <c r="D143">
        <v>0</v>
      </c>
      <c r="E143">
        <v>0</v>
      </c>
      <c r="F143">
        <v>0</v>
      </c>
      <c r="G143">
        <v>5354</v>
      </c>
      <c r="H143">
        <v>3884</v>
      </c>
      <c r="I143">
        <v>0</v>
      </c>
      <c r="J143">
        <f>$U$2+SUMPRODUCT(C143:I143,$V$2:$AB$2)</f>
        <v>4782.6815079518801</v>
      </c>
      <c r="K143">
        <f>J143-B143</f>
        <v>1000.6815079518801</v>
      </c>
      <c r="L143">
        <f t="shared" si="10"/>
        <v>1000.6815079518801</v>
      </c>
      <c r="M143" s="8">
        <f>L143/B143</f>
        <v>0.26459056265253306</v>
      </c>
      <c r="N143">
        <v>1334</v>
      </c>
      <c r="O143">
        <f t="shared" si="11"/>
        <v>18012.267143133842</v>
      </c>
      <c r="P143">
        <f t="shared" si="12"/>
        <v>24012</v>
      </c>
      <c r="Q143">
        <f t="shared" si="13"/>
        <v>1000.6815079518801</v>
      </c>
      <c r="R143">
        <f t="shared" si="14"/>
        <v>1001363.4803568487</v>
      </c>
    </row>
    <row r="144" spans="1:18" x14ac:dyDescent="0.35">
      <c r="A144" s="1">
        <v>41058</v>
      </c>
      <c r="B144">
        <v>4148</v>
      </c>
      <c r="C144">
        <v>3782</v>
      </c>
      <c r="D144">
        <v>0</v>
      </c>
      <c r="E144">
        <v>0</v>
      </c>
      <c r="F144">
        <v>0</v>
      </c>
      <c r="G144">
        <v>4787.666666666667</v>
      </c>
      <c r="H144">
        <v>4569</v>
      </c>
      <c r="I144">
        <v>1</v>
      </c>
      <c r="J144">
        <f>$U$2+SUMPRODUCT(C144:I144,$V$2:$AB$2)</f>
        <v>4787.6292790531188</v>
      </c>
      <c r="K144">
        <f>J144-B144</f>
        <v>639.62927905311881</v>
      </c>
      <c r="L144">
        <f t="shared" si="10"/>
        <v>639.62927905311881</v>
      </c>
      <c r="M144" s="8">
        <f>L144/B144</f>
        <v>0.15420185126642208</v>
      </c>
      <c r="N144">
        <v>1221</v>
      </c>
      <c r="O144">
        <f t="shared" si="11"/>
        <v>11513.327022956139</v>
      </c>
      <c r="P144">
        <f t="shared" si="12"/>
        <v>21978</v>
      </c>
      <c r="Q144">
        <f t="shared" si="13"/>
        <v>639.62927905311881</v>
      </c>
      <c r="R144">
        <f t="shared" si="14"/>
        <v>409125.61462201254</v>
      </c>
    </row>
    <row r="145" spans="1:18" x14ac:dyDescent="0.35">
      <c r="A145" s="1">
        <v>41059</v>
      </c>
      <c r="B145">
        <v>4465</v>
      </c>
      <c r="C145">
        <v>4148</v>
      </c>
      <c r="D145">
        <v>0</v>
      </c>
      <c r="E145">
        <v>0</v>
      </c>
      <c r="F145">
        <v>0</v>
      </c>
      <c r="G145">
        <v>4298</v>
      </c>
      <c r="H145">
        <v>4568</v>
      </c>
      <c r="I145">
        <v>1</v>
      </c>
      <c r="J145">
        <f>$U$2+SUMPRODUCT(C145:I145,$V$2:$AB$2)</f>
        <v>4557.6346664259372</v>
      </c>
      <c r="K145">
        <f>J145-B145</f>
        <v>92.634666425937212</v>
      </c>
      <c r="L145">
        <f t="shared" si="10"/>
        <v>92.634666425937212</v>
      </c>
      <c r="M145" s="8">
        <f>L145/B145</f>
        <v>2.0746845784084481E-2</v>
      </c>
      <c r="N145">
        <v>731</v>
      </c>
      <c r="O145">
        <f t="shared" si="11"/>
        <v>1667.4239956668698</v>
      </c>
      <c r="P145">
        <f t="shared" si="12"/>
        <v>13158</v>
      </c>
      <c r="Q145">
        <f t="shared" si="13"/>
        <v>92.634666425937212</v>
      </c>
      <c r="R145">
        <f t="shared" si="14"/>
        <v>8581.1814238446586</v>
      </c>
    </row>
    <row r="146" spans="1:18" x14ac:dyDescent="0.35">
      <c r="A146" s="1">
        <v>41060</v>
      </c>
      <c r="B146">
        <v>4885</v>
      </c>
      <c r="C146">
        <v>4465</v>
      </c>
      <c r="D146">
        <v>0</v>
      </c>
      <c r="E146">
        <v>1</v>
      </c>
      <c r="F146">
        <v>0</v>
      </c>
      <c r="G146">
        <v>4131.666666666667</v>
      </c>
      <c r="H146">
        <v>5522</v>
      </c>
      <c r="I146">
        <v>1</v>
      </c>
      <c r="J146">
        <f>$U$2+SUMPRODUCT(C146:I146,$V$2:$AB$2)</f>
        <v>5517.0943839644278</v>
      </c>
      <c r="K146">
        <f>J146-B146</f>
        <v>632.09438396442783</v>
      </c>
      <c r="L146">
        <f t="shared" si="10"/>
        <v>632.09438396442783</v>
      </c>
      <c r="M146" s="8">
        <f>L146/B146</f>
        <v>0.12939496089343455</v>
      </c>
      <c r="N146">
        <v>546</v>
      </c>
      <c r="O146">
        <f t="shared" si="11"/>
        <v>11377.698911359701</v>
      </c>
      <c r="P146">
        <f t="shared" si="12"/>
        <v>9828</v>
      </c>
      <c r="Q146">
        <f t="shared" si="13"/>
        <v>632.09438396442783</v>
      </c>
      <c r="R146">
        <f t="shared" si="14"/>
        <v>399543.31023936952</v>
      </c>
    </row>
    <row r="147" spans="1:18" x14ac:dyDescent="0.35">
      <c r="A147" s="1">
        <v>41061</v>
      </c>
      <c r="B147">
        <v>6633</v>
      </c>
      <c r="C147">
        <v>4885</v>
      </c>
      <c r="D147">
        <v>0</v>
      </c>
      <c r="E147">
        <v>0</v>
      </c>
      <c r="F147">
        <v>1</v>
      </c>
      <c r="G147">
        <v>4499.333333333333</v>
      </c>
      <c r="H147">
        <v>5481</v>
      </c>
      <c r="I147">
        <v>0</v>
      </c>
      <c r="J147">
        <f>$U$2+SUMPRODUCT(C147:I147,$V$2:$AB$2)</f>
        <v>5461.2304025834783</v>
      </c>
      <c r="K147">
        <f>J147-B147</f>
        <v>-1171.7695974165217</v>
      </c>
      <c r="L147">
        <f t="shared" si="10"/>
        <v>1171.7695974165217</v>
      </c>
      <c r="M147" s="8">
        <f>L147/B147</f>
        <v>0.17665756029195262</v>
      </c>
      <c r="N147">
        <v>2869</v>
      </c>
      <c r="O147">
        <f t="shared" si="11"/>
        <v>84367.411013989564</v>
      </c>
      <c r="P147">
        <f t="shared" si="12"/>
        <v>51642</v>
      </c>
      <c r="Q147">
        <f t="shared" si="13"/>
        <v>-2343.5391948330434</v>
      </c>
      <c r="R147">
        <f t="shared" si="14"/>
        <v>5492175.9577187095</v>
      </c>
    </row>
    <row r="148" spans="1:18" x14ac:dyDescent="0.35">
      <c r="A148" s="1">
        <v>41062</v>
      </c>
      <c r="B148">
        <v>5081</v>
      </c>
      <c r="C148">
        <v>6633</v>
      </c>
      <c r="D148">
        <v>1</v>
      </c>
      <c r="E148">
        <v>0</v>
      </c>
      <c r="F148">
        <v>0</v>
      </c>
      <c r="G148">
        <v>5327.666666666667</v>
      </c>
      <c r="H148">
        <v>5617</v>
      </c>
      <c r="I148">
        <v>0</v>
      </c>
      <c r="J148">
        <f>$U$2+SUMPRODUCT(C148:I148,$V$2:$AB$2)</f>
        <v>6306.1161331061057</v>
      </c>
      <c r="K148">
        <f>J148-B148</f>
        <v>1225.1161331061057</v>
      </c>
      <c r="L148">
        <f t="shared" si="10"/>
        <v>1225.1161331061057</v>
      </c>
      <c r="M148" s="8">
        <f>L148/B148</f>
        <v>0.24111712912932606</v>
      </c>
      <c r="N148">
        <v>1212</v>
      </c>
      <c r="O148">
        <f t="shared" si="11"/>
        <v>22052.090395909901</v>
      </c>
      <c r="P148">
        <f t="shared" si="12"/>
        <v>21816</v>
      </c>
      <c r="Q148">
        <f t="shared" si="13"/>
        <v>1225.1161331061057</v>
      </c>
      <c r="R148">
        <f t="shared" si="14"/>
        <v>1500909.5395968573</v>
      </c>
    </row>
    <row r="149" spans="1:18" x14ac:dyDescent="0.35">
      <c r="A149" s="1">
        <v>41063</v>
      </c>
      <c r="B149">
        <v>4951</v>
      </c>
      <c r="C149">
        <v>5081</v>
      </c>
      <c r="D149">
        <v>1</v>
      </c>
      <c r="E149">
        <v>0</v>
      </c>
      <c r="F149">
        <v>0</v>
      </c>
      <c r="G149">
        <v>5533</v>
      </c>
      <c r="H149">
        <v>4964</v>
      </c>
      <c r="I149">
        <v>0</v>
      </c>
      <c r="J149">
        <f>$U$2+SUMPRODUCT(C149:I149,$V$2:$AB$2)</f>
        <v>6067.0016730492925</v>
      </c>
      <c r="K149">
        <f>J149-B149</f>
        <v>1116.0016730492925</v>
      </c>
      <c r="L149">
        <f t="shared" si="10"/>
        <v>1116.0016730492925</v>
      </c>
      <c r="M149" s="8">
        <f>L149/B149</f>
        <v>0.22540934620264441</v>
      </c>
      <c r="N149">
        <v>1540</v>
      </c>
      <c r="O149">
        <f t="shared" si="11"/>
        <v>20088.030114887268</v>
      </c>
      <c r="P149">
        <f t="shared" si="12"/>
        <v>27720</v>
      </c>
      <c r="Q149">
        <f t="shared" si="13"/>
        <v>1116.0016730492925</v>
      </c>
      <c r="R149">
        <f t="shared" si="14"/>
        <v>1245459.73424882</v>
      </c>
    </row>
    <row r="150" spans="1:18" x14ac:dyDescent="0.35">
      <c r="A150" s="1">
        <v>41064</v>
      </c>
      <c r="B150">
        <v>4124</v>
      </c>
      <c r="C150">
        <v>4951</v>
      </c>
      <c r="D150">
        <v>0</v>
      </c>
      <c r="E150">
        <v>0</v>
      </c>
      <c r="F150">
        <v>0</v>
      </c>
      <c r="G150">
        <v>5555</v>
      </c>
      <c r="H150">
        <v>3782</v>
      </c>
      <c r="I150">
        <v>0</v>
      </c>
      <c r="J150">
        <f>$U$2+SUMPRODUCT(C150:I150,$V$2:$AB$2)</f>
        <v>4863.7638254854746</v>
      </c>
      <c r="K150">
        <f>J150-B150</f>
        <v>739.76382548547463</v>
      </c>
      <c r="L150">
        <f t="shared" si="10"/>
        <v>739.76382548547463</v>
      </c>
      <c r="M150" s="8">
        <f>L150/B150</f>
        <v>0.17938017106825282</v>
      </c>
      <c r="N150">
        <v>1023</v>
      </c>
      <c r="O150">
        <f t="shared" si="11"/>
        <v>13315.748858738543</v>
      </c>
      <c r="P150">
        <f t="shared" si="12"/>
        <v>18414</v>
      </c>
      <c r="Q150">
        <f t="shared" si="13"/>
        <v>739.76382548547463</v>
      </c>
      <c r="R150">
        <f t="shared" si="14"/>
        <v>547250.51749690378</v>
      </c>
    </row>
    <row r="151" spans="1:18" x14ac:dyDescent="0.35">
      <c r="A151" s="1">
        <v>41065</v>
      </c>
      <c r="B151">
        <v>4156</v>
      </c>
      <c r="C151">
        <v>4124</v>
      </c>
      <c r="D151">
        <v>0</v>
      </c>
      <c r="E151">
        <v>0</v>
      </c>
      <c r="F151">
        <v>0</v>
      </c>
      <c r="G151">
        <v>4718.666666666667</v>
      </c>
      <c r="H151">
        <v>4148</v>
      </c>
      <c r="I151">
        <v>0</v>
      </c>
      <c r="J151">
        <f>$U$2+SUMPRODUCT(C151:I151,$V$2:$AB$2)</f>
        <v>4413.1036708980328</v>
      </c>
      <c r="K151">
        <f>J151-B151</f>
        <v>257.10367089803276</v>
      </c>
      <c r="L151">
        <f t="shared" si="10"/>
        <v>257.10367089803276</v>
      </c>
      <c r="M151" s="8">
        <f>L151/B151</f>
        <v>6.1863250937928958E-2</v>
      </c>
      <c r="N151">
        <v>1406</v>
      </c>
      <c r="O151">
        <f t="shared" si="11"/>
        <v>4627.8660761645897</v>
      </c>
      <c r="P151">
        <f t="shared" si="12"/>
        <v>25308</v>
      </c>
      <c r="Q151">
        <f t="shared" si="13"/>
        <v>257.10367089803276</v>
      </c>
      <c r="R151">
        <f t="shared" si="14"/>
        <v>66102.297589243943</v>
      </c>
    </row>
    <row r="152" spans="1:18" x14ac:dyDescent="0.35">
      <c r="A152" s="1">
        <v>41066</v>
      </c>
      <c r="B152">
        <v>4261</v>
      </c>
      <c r="C152">
        <v>4156</v>
      </c>
      <c r="D152">
        <v>0</v>
      </c>
      <c r="E152">
        <v>0</v>
      </c>
      <c r="F152">
        <v>0</v>
      </c>
      <c r="G152">
        <v>4410.333333333333</v>
      </c>
      <c r="H152">
        <v>4465</v>
      </c>
      <c r="I152">
        <v>0</v>
      </c>
      <c r="J152">
        <f>$U$2+SUMPRODUCT(C152:I152,$V$2:$AB$2)</f>
        <v>4334.6409768655103</v>
      </c>
      <c r="K152">
        <f>J152-B152</f>
        <v>73.640976865510311</v>
      </c>
      <c r="L152">
        <f t="shared" si="10"/>
        <v>73.640976865510311</v>
      </c>
      <c r="M152" s="8">
        <f>L152/B152</f>
        <v>1.7282557349333563E-2</v>
      </c>
      <c r="N152">
        <v>1465</v>
      </c>
      <c r="O152">
        <f t="shared" si="11"/>
        <v>1325.5375835791856</v>
      </c>
      <c r="P152">
        <f t="shared" si="12"/>
        <v>26370</v>
      </c>
      <c r="Q152">
        <f t="shared" si="13"/>
        <v>73.640976865510311</v>
      </c>
      <c r="R152">
        <f t="shared" si="14"/>
        <v>5422.9934737066251</v>
      </c>
    </row>
    <row r="153" spans="1:18" x14ac:dyDescent="0.35">
      <c r="A153" s="1">
        <v>41067</v>
      </c>
      <c r="B153">
        <v>3967</v>
      </c>
      <c r="C153">
        <v>4261</v>
      </c>
      <c r="D153">
        <v>0</v>
      </c>
      <c r="E153">
        <v>1</v>
      </c>
      <c r="F153">
        <v>0</v>
      </c>
      <c r="G153">
        <v>4180.333333333333</v>
      </c>
      <c r="H153">
        <v>4885</v>
      </c>
      <c r="I153">
        <v>0</v>
      </c>
      <c r="J153">
        <f>$U$2+SUMPRODUCT(C153:I153,$V$2:$AB$2)</f>
        <v>5087.3134690192446</v>
      </c>
      <c r="K153">
        <f>J153-B153</f>
        <v>1120.3134690192446</v>
      </c>
      <c r="L153">
        <f t="shared" si="10"/>
        <v>1120.3134690192446</v>
      </c>
      <c r="M153" s="8">
        <f>L153/B153</f>
        <v>0.28240823519517133</v>
      </c>
      <c r="N153">
        <v>1760</v>
      </c>
      <c r="O153">
        <f t="shared" si="11"/>
        <v>20165.642442346405</v>
      </c>
      <c r="P153">
        <f t="shared" si="12"/>
        <v>31680</v>
      </c>
      <c r="Q153">
        <f t="shared" si="13"/>
        <v>1120.3134690192446</v>
      </c>
      <c r="R153">
        <f t="shared" si="14"/>
        <v>1255102.2688659339</v>
      </c>
    </row>
    <row r="154" spans="1:18" x14ac:dyDescent="0.35">
      <c r="A154" s="1">
        <v>41068</v>
      </c>
      <c r="B154">
        <v>4510</v>
      </c>
      <c r="C154">
        <v>3967</v>
      </c>
      <c r="D154">
        <v>0</v>
      </c>
      <c r="E154">
        <v>0</v>
      </c>
      <c r="F154">
        <v>1</v>
      </c>
      <c r="G154">
        <v>4128</v>
      </c>
      <c r="H154">
        <v>6633</v>
      </c>
      <c r="I154">
        <v>0</v>
      </c>
      <c r="J154">
        <f>$U$2+SUMPRODUCT(C154:I154,$V$2:$AB$2)</f>
        <v>5475.29611948208</v>
      </c>
      <c r="K154">
        <f>J154-B154</f>
        <v>965.29611948208003</v>
      </c>
      <c r="L154">
        <f t="shared" si="10"/>
        <v>965.29611948208003</v>
      </c>
      <c r="M154" s="8">
        <f>L154/B154</f>
        <v>0.21403461629314413</v>
      </c>
      <c r="N154">
        <v>1099</v>
      </c>
      <c r="O154">
        <f t="shared" si="11"/>
        <v>17375.330150677441</v>
      </c>
      <c r="P154">
        <f t="shared" si="12"/>
        <v>19782</v>
      </c>
      <c r="Q154">
        <f t="shared" si="13"/>
        <v>965.29611948208003</v>
      </c>
      <c r="R154">
        <f t="shared" si="14"/>
        <v>931796.59828716214</v>
      </c>
    </row>
    <row r="155" spans="1:18" x14ac:dyDescent="0.35">
      <c r="A155" s="1">
        <v>41069</v>
      </c>
      <c r="B155">
        <v>4355</v>
      </c>
      <c r="C155">
        <v>4510</v>
      </c>
      <c r="D155">
        <v>1</v>
      </c>
      <c r="E155">
        <v>0</v>
      </c>
      <c r="F155">
        <v>0</v>
      </c>
      <c r="G155">
        <v>4246</v>
      </c>
      <c r="H155">
        <v>5081</v>
      </c>
      <c r="I155">
        <v>0</v>
      </c>
      <c r="J155">
        <f>$U$2+SUMPRODUCT(C155:I155,$V$2:$AB$2)</f>
        <v>5326.852535922184</v>
      </c>
      <c r="K155">
        <f>J155-B155</f>
        <v>971.85253592218396</v>
      </c>
      <c r="L155">
        <f t="shared" si="10"/>
        <v>971.85253592218396</v>
      </c>
      <c r="M155" s="8">
        <f>L155/B155</f>
        <v>0.22315787277202848</v>
      </c>
      <c r="N155">
        <v>1772</v>
      </c>
      <c r="O155">
        <f t="shared" si="11"/>
        <v>17493.345646599311</v>
      </c>
      <c r="P155">
        <f t="shared" si="12"/>
        <v>31896</v>
      </c>
      <c r="Q155">
        <f t="shared" si="13"/>
        <v>971.85253592218396</v>
      </c>
      <c r="R155">
        <f t="shared" si="14"/>
        <v>944497.35157837986</v>
      </c>
    </row>
    <row r="156" spans="1:18" x14ac:dyDescent="0.35">
      <c r="A156" s="1">
        <v>41070</v>
      </c>
      <c r="B156">
        <v>4852</v>
      </c>
      <c r="C156">
        <v>4355</v>
      </c>
      <c r="D156">
        <v>1</v>
      </c>
      <c r="E156">
        <v>0</v>
      </c>
      <c r="F156">
        <v>0</v>
      </c>
      <c r="G156">
        <v>4277.333333333333</v>
      </c>
      <c r="H156">
        <v>4951</v>
      </c>
      <c r="I156">
        <v>0</v>
      </c>
      <c r="J156">
        <f>$U$2+SUMPRODUCT(C156:I156,$V$2:$AB$2)</f>
        <v>5290.9481428966246</v>
      </c>
      <c r="K156">
        <f>J156-B156</f>
        <v>438.94814289662463</v>
      </c>
      <c r="L156">
        <f t="shared" si="10"/>
        <v>438.94814289662463</v>
      </c>
      <c r="M156" s="8">
        <f>L156/B156</f>
        <v>9.0467465559897903E-2</v>
      </c>
      <c r="N156">
        <v>1224</v>
      </c>
      <c r="O156">
        <f t="shared" si="11"/>
        <v>7901.0665721392434</v>
      </c>
      <c r="P156">
        <f t="shared" si="12"/>
        <v>22032</v>
      </c>
      <c r="Q156">
        <f t="shared" si="13"/>
        <v>438.94814289662463</v>
      </c>
      <c r="R156">
        <f t="shared" si="14"/>
        <v>192675.47215239561</v>
      </c>
    </row>
    <row r="157" spans="1:18" x14ac:dyDescent="0.35">
      <c r="A157" s="1">
        <v>41071</v>
      </c>
      <c r="B157">
        <v>3423</v>
      </c>
      <c r="C157">
        <v>4852</v>
      </c>
      <c r="D157">
        <v>0</v>
      </c>
      <c r="E157">
        <v>0</v>
      </c>
      <c r="F157">
        <v>0</v>
      </c>
      <c r="G157">
        <v>4572.333333333333</v>
      </c>
      <c r="H157">
        <v>4124</v>
      </c>
      <c r="I157">
        <v>0</v>
      </c>
      <c r="J157">
        <f>$U$2+SUMPRODUCT(C157:I157,$V$2:$AB$2)</f>
        <v>4405.9383719255065</v>
      </c>
      <c r="K157">
        <f>J157-B157</f>
        <v>982.93837192550654</v>
      </c>
      <c r="L157">
        <f t="shared" si="10"/>
        <v>982.93837192550654</v>
      </c>
      <c r="M157" s="8">
        <f>L157/B157</f>
        <v>0.28715698858472294</v>
      </c>
      <c r="N157">
        <v>1556</v>
      </c>
      <c r="O157">
        <f t="shared" si="11"/>
        <v>17692.890694659116</v>
      </c>
      <c r="P157">
        <f t="shared" si="12"/>
        <v>28008</v>
      </c>
      <c r="Q157">
        <f t="shared" si="13"/>
        <v>982.93837192550654</v>
      </c>
      <c r="R157">
        <f t="shared" si="14"/>
        <v>966167.84300356545</v>
      </c>
    </row>
    <row r="158" spans="1:18" x14ac:dyDescent="0.35">
      <c r="A158" s="1">
        <v>41072</v>
      </c>
      <c r="B158">
        <v>3820</v>
      </c>
      <c r="C158">
        <v>3423</v>
      </c>
      <c r="D158">
        <v>0</v>
      </c>
      <c r="E158">
        <v>0</v>
      </c>
      <c r="F158">
        <v>0</v>
      </c>
      <c r="G158">
        <v>4210</v>
      </c>
      <c r="H158">
        <v>4156</v>
      </c>
      <c r="I158">
        <v>0</v>
      </c>
      <c r="J158">
        <f>$U$2+SUMPRODUCT(C158:I158,$V$2:$AB$2)</f>
        <v>4057.5858727166124</v>
      </c>
      <c r="K158">
        <f>J158-B158</f>
        <v>237.58587271661236</v>
      </c>
      <c r="L158">
        <f t="shared" si="10"/>
        <v>237.58587271661236</v>
      </c>
      <c r="M158" s="8">
        <f>L158/B158</f>
        <v>6.2195254637856641E-2</v>
      </c>
      <c r="N158">
        <v>1367</v>
      </c>
      <c r="O158">
        <f t="shared" si="11"/>
        <v>4276.5457088990224</v>
      </c>
      <c r="P158">
        <f t="shared" si="12"/>
        <v>24606</v>
      </c>
      <c r="Q158">
        <f t="shared" si="13"/>
        <v>237.58587271661236</v>
      </c>
      <c r="R158">
        <f t="shared" si="14"/>
        <v>56447.046914514329</v>
      </c>
    </row>
    <row r="159" spans="1:18" x14ac:dyDescent="0.35">
      <c r="A159" s="1">
        <v>41073</v>
      </c>
      <c r="B159">
        <v>3285</v>
      </c>
      <c r="C159">
        <v>3820</v>
      </c>
      <c r="D159">
        <v>0</v>
      </c>
      <c r="E159">
        <v>0</v>
      </c>
      <c r="F159">
        <v>0</v>
      </c>
      <c r="G159">
        <v>4031.6666666666665</v>
      </c>
      <c r="H159">
        <v>4261</v>
      </c>
      <c r="I159">
        <v>0</v>
      </c>
      <c r="J159">
        <f>$U$2+SUMPRODUCT(C159:I159,$V$2:$AB$2)</f>
        <v>4032.1398303382853</v>
      </c>
      <c r="K159">
        <f>J159-B159</f>
        <v>747.13983033828526</v>
      </c>
      <c r="L159">
        <f t="shared" si="10"/>
        <v>747.13983033828526</v>
      </c>
      <c r="M159" s="8">
        <f>L159/B159</f>
        <v>0.22743982658699705</v>
      </c>
      <c r="N159">
        <v>1013</v>
      </c>
      <c r="O159">
        <f t="shared" si="11"/>
        <v>13448.516946089134</v>
      </c>
      <c r="P159">
        <f t="shared" si="12"/>
        <v>18234</v>
      </c>
      <c r="Q159">
        <f t="shared" si="13"/>
        <v>747.13983033828526</v>
      </c>
      <c r="R159">
        <f t="shared" si="14"/>
        <v>558217.92607792164</v>
      </c>
    </row>
    <row r="160" spans="1:18" x14ac:dyDescent="0.35">
      <c r="A160" s="1">
        <v>41074</v>
      </c>
      <c r="B160">
        <v>3967</v>
      </c>
      <c r="C160">
        <v>3285</v>
      </c>
      <c r="D160">
        <v>0</v>
      </c>
      <c r="E160">
        <v>1</v>
      </c>
      <c r="F160">
        <v>0</v>
      </c>
      <c r="G160">
        <v>3509.3333333333335</v>
      </c>
      <c r="H160">
        <v>3967</v>
      </c>
      <c r="I160">
        <v>0</v>
      </c>
      <c r="J160">
        <f>$U$2+SUMPRODUCT(C160:I160,$V$2:$AB$2)</f>
        <v>4354.7756505414454</v>
      </c>
      <c r="K160">
        <f>J160-B160</f>
        <v>387.77565054144543</v>
      </c>
      <c r="L160">
        <f t="shared" si="10"/>
        <v>387.77565054144543</v>
      </c>
      <c r="M160" s="8">
        <f>L160/B160</f>
        <v>9.7750353048007416E-2</v>
      </c>
      <c r="N160">
        <v>1306</v>
      </c>
      <c r="O160">
        <f t="shared" si="11"/>
        <v>6979.9617097460177</v>
      </c>
      <c r="P160">
        <f t="shared" si="12"/>
        <v>23508</v>
      </c>
      <c r="Q160">
        <f t="shared" si="13"/>
        <v>387.77565054144543</v>
      </c>
      <c r="R160">
        <f t="shared" si="14"/>
        <v>150369.9551528412</v>
      </c>
    </row>
    <row r="161" spans="1:18" x14ac:dyDescent="0.35">
      <c r="A161" s="1">
        <v>41075</v>
      </c>
      <c r="B161">
        <v>3700</v>
      </c>
      <c r="C161">
        <v>3967</v>
      </c>
      <c r="D161">
        <v>0</v>
      </c>
      <c r="E161">
        <v>0</v>
      </c>
      <c r="F161">
        <v>1</v>
      </c>
      <c r="G161">
        <v>3690.6666666666665</v>
      </c>
      <c r="H161">
        <v>4510</v>
      </c>
      <c r="I161">
        <v>0</v>
      </c>
      <c r="J161">
        <f>$U$2+SUMPRODUCT(C161:I161,$V$2:$AB$2)</f>
        <v>4644.4418328794145</v>
      </c>
      <c r="K161">
        <f>J161-B161</f>
        <v>944.44183287941451</v>
      </c>
      <c r="L161">
        <f t="shared" si="10"/>
        <v>944.44183287941451</v>
      </c>
      <c r="M161" s="8">
        <f>L161/B161</f>
        <v>0.25525454942686876</v>
      </c>
      <c r="N161">
        <v>1626</v>
      </c>
      <c r="O161">
        <f t="shared" si="11"/>
        <v>16999.952991829461</v>
      </c>
      <c r="P161">
        <f t="shared" si="12"/>
        <v>29268</v>
      </c>
      <c r="Q161">
        <f t="shared" si="13"/>
        <v>944.44183287941451</v>
      </c>
      <c r="R161">
        <f t="shared" si="14"/>
        <v>891970.37569262797</v>
      </c>
    </row>
    <row r="162" spans="1:18" x14ac:dyDescent="0.35">
      <c r="A162" s="1">
        <v>41076</v>
      </c>
      <c r="B162">
        <v>4320</v>
      </c>
      <c r="C162">
        <v>3700</v>
      </c>
      <c r="D162">
        <v>1</v>
      </c>
      <c r="E162">
        <v>0</v>
      </c>
      <c r="F162">
        <v>0</v>
      </c>
      <c r="G162">
        <v>3650.6666666666665</v>
      </c>
      <c r="H162">
        <v>4355</v>
      </c>
      <c r="I162">
        <v>0</v>
      </c>
      <c r="J162">
        <f>$U$2+SUMPRODUCT(C162:I162,$V$2:$AB$2)</f>
        <v>4707.6592197044947</v>
      </c>
      <c r="K162">
        <f>J162-B162</f>
        <v>387.65921970449472</v>
      </c>
      <c r="L162">
        <f t="shared" si="10"/>
        <v>387.65921970449472</v>
      </c>
      <c r="M162" s="8">
        <f>L162/B162</f>
        <v>8.9735930487151561E-2</v>
      </c>
      <c r="N162">
        <v>1457</v>
      </c>
      <c r="O162">
        <f t="shared" si="11"/>
        <v>6977.8659546809049</v>
      </c>
      <c r="P162">
        <f t="shared" si="12"/>
        <v>26226</v>
      </c>
      <c r="Q162">
        <f t="shared" si="13"/>
        <v>387.65921970449472</v>
      </c>
      <c r="R162">
        <f t="shared" si="14"/>
        <v>150279.67062189771</v>
      </c>
    </row>
    <row r="163" spans="1:18" x14ac:dyDescent="0.35">
      <c r="A163" s="1">
        <v>41077</v>
      </c>
      <c r="B163">
        <v>6134</v>
      </c>
      <c r="C163">
        <v>4320</v>
      </c>
      <c r="D163">
        <v>1</v>
      </c>
      <c r="E163">
        <v>0</v>
      </c>
      <c r="F163">
        <v>0</v>
      </c>
      <c r="G163">
        <v>3995.6666666666665</v>
      </c>
      <c r="H163">
        <v>4852</v>
      </c>
      <c r="I163">
        <v>0</v>
      </c>
      <c r="J163">
        <f>$U$2+SUMPRODUCT(C163:I163,$V$2:$AB$2)</f>
        <v>5104.263516426694</v>
      </c>
      <c r="K163">
        <f>J163-B163</f>
        <v>-1029.736483573306</v>
      </c>
      <c r="L163">
        <f t="shared" si="10"/>
        <v>1029.736483573306</v>
      </c>
      <c r="M163" s="8">
        <f>L163/B163</f>
        <v>0.16787357084664264</v>
      </c>
      <c r="N163">
        <v>748</v>
      </c>
      <c r="O163">
        <f t="shared" si="11"/>
        <v>74141.026817278034</v>
      </c>
      <c r="P163">
        <f t="shared" si="12"/>
        <v>13464</v>
      </c>
      <c r="Q163">
        <f t="shared" si="13"/>
        <v>-2059.4729671466121</v>
      </c>
      <c r="R163">
        <f t="shared" si="14"/>
        <v>4241428.9024076704</v>
      </c>
    </row>
    <row r="164" spans="1:18" x14ac:dyDescent="0.35">
      <c r="A164" s="1">
        <v>41078</v>
      </c>
      <c r="B164">
        <v>3468</v>
      </c>
      <c r="C164">
        <v>6134</v>
      </c>
      <c r="D164">
        <v>0</v>
      </c>
      <c r="E164">
        <v>0</v>
      </c>
      <c r="F164">
        <v>0</v>
      </c>
      <c r="G164">
        <v>4718</v>
      </c>
      <c r="H164">
        <v>3423</v>
      </c>
      <c r="I164">
        <v>0</v>
      </c>
      <c r="J164">
        <f>$U$2+SUMPRODUCT(C164:I164,$V$2:$AB$2)</f>
        <v>4432.7920984073689</v>
      </c>
      <c r="K164">
        <f>J164-B164</f>
        <v>964.79209840736894</v>
      </c>
      <c r="L164">
        <f t="shared" si="10"/>
        <v>964.79209840736894</v>
      </c>
      <c r="M164" s="8">
        <f>L164/B164</f>
        <v>0.27819841361227476</v>
      </c>
      <c r="N164">
        <v>1249</v>
      </c>
      <c r="O164">
        <f t="shared" si="11"/>
        <v>17366.257771332639</v>
      </c>
      <c r="P164">
        <f t="shared" si="12"/>
        <v>22482</v>
      </c>
      <c r="Q164">
        <f t="shared" si="13"/>
        <v>964.79209840736894</v>
      </c>
      <c r="R164">
        <f t="shared" si="14"/>
        <v>930823.79314929422</v>
      </c>
    </row>
    <row r="165" spans="1:18" x14ac:dyDescent="0.35">
      <c r="A165" s="1">
        <v>41079</v>
      </c>
      <c r="B165">
        <v>3583</v>
      </c>
      <c r="C165">
        <v>3468</v>
      </c>
      <c r="D165">
        <v>0</v>
      </c>
      <c r="E165">
        <v>0</v>
      </c>
      <c r="F165">
        <v>0</v>
      </c>
      <c r="G165">
        <v>4640.666666666667</v>
      </c>
      <c r="H165">
        <v>3820</v>
      </c>
      <c r="I165">
        <v>0</v>
      </c>
      <c r="J165">
        <f>$U$2+SUMPRODUCT(C165:I165,$V$2:$AB$2)</f>
        <v>4206.7170893710763</v>
      </c>
      <c r="K165">
        <f>J165-B165</f>
        <v>623.71708937107633</v>
      </c>
      <c r="L165">
        <f t="shared" si="10"/>
        <v>623.71708937107633</v>
      </c>
      <c r="M165" s="8">
        <f>L165/B165</f>
        <v>0.17407677626879048</v>
      </c>
      <c r="N165">
        <v>1678</v>
      </c>
      <c r="O165">
        <f t="shared" si="11"/>
        <v>11226.907608679374</v>
      </c>
      <c r="P165">
        <f t="shared" si="12"/>
        <v>30204</v>
      </c>
      <c r="Q165">
        <f t="shared" si="13"/>
        <v>623.71708937107633</v>
      </c>
      <c r="R165">
        <f t="shared" si="14"/>
        <v>389023.00757352723</v>
      </c>
    </row>
    <row r="166" spans="1:18" x14ac:dyDescent="0.35">
      <c r="A166" s="1">
        <v>41080</v>
      </c>
      <c r="B166">
        <v>3633</v>
      </c>
      <c r="C166">
        <v>3583</v>
      </c>
      <c r="D166">
        <v>0</v>
      </c>
      <c r="E166">
        <v>0</v>
      </c>
      <c r="F166">
        <v>0</v>
      </c>
      <c r="G166">
        <v>4395</v>
      </c>
      <c r="H166">
        <v>3285</v>
      </c>
      <c r="I166">
        <v>0</v>
      </c>
      <c r="J166">
        <f>$U$2+SUMPRODUCT(C166:I166,$V$2:$AB$2)</f>
        <v>3935.3080564893662</v>
      </c>
      <c r="K166">
        <f>J166-B166</f>
        <v>302.30805648936621</v>
      </c>
      <c r="L166">
        <f t="shared" si="10"/>
        <v>302.30805648936621</v>
      </c>
      <c r="M166" s="8">
        <f>L166/B166</f>
        <v>8.3211686344444313E-2</v>
      </c>
      <c r="N166">
        <v>1398</v>
      </c>
      <c r="O166">
        <f t="shared" si="11"/>
        <v>5441.5450168085918</v>
      </c>
      <c r="P166">
        <f t="shared" si="12"/>
        <v>25164</v>
      </c>
      <c r="Q166">
        <f t="shared" si="13"/>
        <v>302.30805648936621</v>
      </c>
      <c r="R166">
        <f t="shared" si="14"/>
        <v>91390.161018377825</v>
      </c>
    </row>
    <row r="167" spans="1:18" x14ac:dyDescent="0.35">
      <c r="A167" s="1">
        <v>41081</v>
      </c>
      <c r="B167">
        <v>3800</v>
      </c>
      <c r="C167">
        <v>3633</v>
      </c>
      <c r="D167">
        <v>0</v>
      </c>
      <c r="E167">
        <v>1</v>
      </c>
      <c r="F167">
        <v>0</v>
      </c>
      <c r="G167">
        <v>3561.3333333333335</v>
      </c>
      <c r="H167">
        <v>3967</v>
      </c>
      <c r="I167">
        <v>0</v>
      </c>
      <c r="J167">
        <f>$U$2+SUMPRODUCT(C167:I167,$V$2:$AB$2)</f>
        <v>4421.7892279481503</v>
      </c>
      <c r="K167">
        <f>J167-B167</f>
        <v>621.78922794815026</v>
      </c>
      <c r="L167">
        <f t="shared" si="10"/>
        <v>621.78922794815026</v>
      </c>
      <c r="M167" s="8">
        <f>L167/B167</f>
        <v>0.16362874419688164</v>
      </c>
      <c r="N167">
        <v>1141</v>
      </c>
      <c r="O167">
        <f t="shared" si="11"/>
        <v>11192.206103066705</v>
      </c>
      <c r="P167">
        <f t="shared" si="12"/>
        <v>20538</v>
      </c>
      <c r="Q167">
        <f t="shared" si="13"/>
        <v>621.78922794815026</v>
      </c>
      <c r="R167">
        <f t="shared" si="14"/>
        <v>386621.84399235673</v>
      </c>
    </row>
    <row r="168" spans="1:18" x14ac:dyDescent="0.35">
      <c r="A168" s="1">
        <v>41082</v>
      </c>
      <c r="B168">
        <v>3843</v>
      </c>
      <c r="C168">
        <v>3800</v>
      </c>
      <c r="D168">
        <v>0</v>
      </c>
      <c r="E168">
        <v>0</v>
      </c>
      <c r="F168">
        <v>1</v>
      </c>
      <c r="G168">
        <v>3672</v>
      </c>
      <c r="H168">
        <v>3700</v>
      </c>
      <c r="I168">
        <v>0</v>
      </c>
      <c r="J168">
        <f>$U$2+SUMPRODUCT(C168:I168,$V$2:$AB$2)</f>
        <v>4390.7673013345966</v>
      </c>
      <c r="K168">
        <f>J168-B168</f>
        <v>547.7673013345966</v>
      </c>
      <c r="L168">
        <f t="shared" si="10"/>
        <v>547.7673013345966</v>
      </c>
      <c r="M168" s="8">
        <f>L168/B168</f>
        <v>0.14253637817710033</v>
      </c>
      <c r="N168">
        <v>1124</v>
      </c>
      <c r="O168">
        <f t="shared" si="11"/>
        <v>9859.8114240227387</v>
      </c>
      <c r="P168">
        <f t="shared" si="12"/>
        <v>20232</v>
      </c>
      <c r="Q168">
        <f t="shared" si="13"/>
        <v>547.7673013345966</v>
      </c>
      <c r="R168">
        <f t="shared" si="14"/>
        <v>300049.01641138672</v>
      </c>
    </row>
    <row r="169" spans="1:18" x14ac:dyDescent="0.35">
      <c r="A169" s="1">
        <v>41083</v>
      </c>
      <c r="B169">
        <v>4580</v>
      </c>
      <c r="C169">
        <v>3843</v>
      </c>
      <c r="D169">
        <v>1</v>
      </c>
      <c r="E169">
        <v>0</v>
      </c>
      <c r="F169">
        <v>0</v>
      </c>
      <c r="G169">
        <v>3758.6666666666665</v>
      </c>
      <c r="H169">
        <v>4320</v>
      </c>
      <c r="I169">
        <v>0</v>
      </c>
      <c r="J169">
        <f>$U$2+SUMPRODUCT(C169:I169,$V$2:$AB$2)</f>
        <v>4773.2500455627614</v>
      </c>
      <c r="K169">
        <f>J169-B169</f>
        <v>193.25004556276144</v>
      </c>
      <c r="L169">
        <f t="shared" si="10"/>
        <v>193.25004556276144</v>
      </c>
      <c r="M169" s="8">
        <f>L169/B169</f>
        <v>4.219433309230599E-2</v>
      </c>
      <c r="N169">
        <v>922</v>
      </c>
      <c r="O169">
        <f t="shared" si="11"/>
        <v>3478.500820129706</v>
      </c>
      <c r="P169">
        <f t="shared" si="12"/>
        <v>16596</v>
      </c>
      <c r="Q169">
        <f t="shared" si="13"/>
        <v>193.25004556276144</v>
      </c>
      <c r="R169">
        <f t="shared" si="14"/>
        <v>37345.580110009374</v>
      </c>
    </row>
    <row r="170" spans="1:18" x14ac:dyDescent="0.35">
      <c r="A170" s="1">
        <v>41084</v>
      </c>
      <c r="B170">
        <v>4592</v>
      </c>
      <c r="C170">
        <v>4580</v>
      </c>
      <c r="D170">
        <v>1</v>
      </c>
      <c r="E170">
        <v>0</v>
      </c>
      <c r="F170">
        <v>0</v>
      </c>
      <c r="G170">
        <v>4074.3333333333335</v>
      </c>
      <c r="H170">
        <v>6134</v>
      </c>
      <c r="I170">
        <v>0</v>
      </c>
      <c r="J170">
        <f>$U$2+SUMPRODUCT(C170:I170,$V$2:$AB$2)</f>
        <v>5532.3727687357541</v>
      </c>
      <c r="K170">
        <f>J170-B170</f>
        <v>940.37276873575411</v>
      </c>
      <c r="L170">
        <f t="shared" si="10"/>
        <v>940.37276873575411</v>
      </c>
      <c r="M170" s="8">
        <f>L170/B170</f>
        <v>0.20478501061318688</v>
      </c>
      <c r="N170">
        <v>790</v>
      </c>
      <c r="O170">
        <f t="shared" si="11"/>
        <v>16926.709837243572</v>
      </c>
      <c r="P170">
        <f t="shared" si="12"/>
        <v>14220</v>
      </c>
      <c r="Q170">
        <f t="shared" si="13"/>
        <v>940.37276873575411</v>
      </c>
      <c r="R170">
        <f t="shared" si="14"/>
        <v>884300.94417974807</v>
      </c>
    </row>
    <row r="171" spans="1:18" x14ac:dyDescent="0.35">
      <c r="A171" s="1">
        <v>41085</v>
      </c>
      <c r="B171">
        <v>3615</v>
      </c>
      <c r="C171">
        <v>4592</v>
      </c>
      <c r="D171">
        <v>0</v>
      </c>
      <c r="E171">
        <v>0</v>
      </c>
      <c r="F171">
        <v>0</v>
      </c>
      <c r="G171">
        <v>4338.333333333333</v>
      </c>
      <c r="H171">
        <v>3468</v>
      </c>
      <c r="I171">
        <v>0</v>
      </c>
      <c r="J171">
        <f>$U$2+SUMPRODUCT(C171:I171,$V$2:$AB$2)</f>
        <v>4066.043070685319</v>
      </c>
      <c r="K171">
        <f>J171-B171</f>
        <v>451.04307068531898</v>
      </c>
      <c r="L171">
        <f t="shared" si="10"/>
        <v>451.04307068531898</v>
      </c>
      <c r="M171" s="8">
        <f>L171/B171</f>
        <v>0.12476986740949349</v>
      </c>
      <c r="N171">
        <v>1081</v>
      </c>
      <c r="O171">
        <f t="shared" si="11"/>
        <v>8118.7752723357416</v>
      </c>
      <c r="P171">
        <f t="shared" si="12"/>
        <v>19458</v>
      </c>
      <c r="Q171">
        <f t="shared" si="13"/>
        <v>451.04307068531898</v>
      </c>
      <c r="R171">
        <f t="shared" si="14"/>
        <v>203439.85161324166</v>
      </c>
    </row>
    <row r="172" spans="1:18" x14ac:dyDescent="0.35">
      <c r="A172" s="1">
        <v>41086</v>
      </c>
      <c r="B172">
        <v>3596</v>
      </c>
      <c r="C172">
        <v>3615</v>
      </c>
      <c r="D172">
        <v>0</v>
      </c>
      <c r="E172">
        <v>0</v>
      </c>
      <c r="F172">
        <v>0</v>
      </c>
      <c r="G172">
        <v>4262.333333333333</v>
      </c>
      <c r="H172">
        <v>3583</v>
      </c>
      <c r="I172">
        <v>0</v>
      </c>
      <c r="J172">
        <f>$U$2+SUMPRODUCT(C172:I172,$V$2:$AB$2)</f>
        <v>3948.44303215421</v>
      </c>
      <c r="K172">
        <f>J172-B172</f>
        <v>352.44303215420996</v>
      </c>
      <c r="L172">
        <f t="shared" si="10"/>
        <v>352.44303215420996</v>
      </c>
      <c r="M172" s="8">
        <f>L172/B172</f>
        <v>9.800974197836762E-2</v>
      </c>
      <c r="N172">
        <v>1278</v>
      </c>
      <c r="O172">
        <f t="shared" si="11"/>
        <v>6343.9745787757793</v>
      </c>
      <c r="P172">
        <f t="shared" si="12"/>
        <v>23004</v>
      </c>
      <c r="Q172">
        <f t="shared" si="13"/>
        <v>352.44303215420996</v>
      </c>
      <c r="R172">
        <f t="shared" si="14"/>
        <v>124216.09091405348</v>
      </c>
    </row>
    <row r="173" spans="1:18" x14ac:dyDescent="0.35">
      <c r="A173" s="1">
        <v>41087</v>
      </c>
      <c r="B173">
        <v>3909</v>
      </c>
      <c r="C173">
        <v>3596</v>
      </c>
      <c r="D173">
        <v>0</v>
      </c>
      <c r="E173">
        <v>0</v>
      </c>
      <c r="F173">
        <v>0</v>
      </c>
      <c r="G173">
        <v>3934.3333333333335</v>
      </c>
      <c r="H173">
        <v>3633</v>
      </c>
      <c r="I173">
        <v>0</v>
      </c>
      <c r="J173">
        <f>$U$2+SUMPRODUCT(C173:I173,$V$2:$AB$2)</f>
        <v>3779.3553108563251</v>
      </c>
      <c r="K173">
        <f>J173-B173</f>
        <v>-129.6446891436749</v>
      </c>
      <c r="L173">
        <f t="shared" si="10"/>
        <v>129.6446891436749</v>
      </c>
      <c r="M173" s="8">
        <f>L173/B173</f>
        <v>3.3165691773772037E-2</v>
      </c>
      <c r="N173">
        <v>879</v>
      </c>
      <c r="O173">
        <f t="shared" si="11"/>
        <v>9334.4176183445925</v>
      </c>
      <c r="P173">
        <f t="shared" si="12"/>
        <v>15822</v>
      </c>
      <c r="Q173">
        <f t="shared" si="13"/>
        <v>-259.28937828734979</v>
      </c>
      <c r="R173">
        <f t="shared" si="14"/>
        <v>67230.981692640387</v>
      </c>
    </row>
    <row r="174" spans="1:18" x14ac:dyDescent="0.35">
      <c r="A174" s="1">
        <v>41088</v>
      </c>
      <c r="B174">
        <v>4080</v>
      </c>
      <c r="C174">
        <v>3909</v>
      </c>
      <c r="D174">
        <v>0</v>
      </c>
      <c r="E174">
        <v>1</v>
      </c>
      <c r="F174">
        <v>0</v>
      </c>
      <c r="G174">
        <v>3706.6666666666665</v>
      </c>
      <c r="H174">
        <v>3800</v>
      </c>
      <c r="I174">
        <v>1</v>
      </c>
      <c r="J174">
        <f>$U$2+SUMPRODUCT(C174:I174,$V$2:$AB$2)</f>
        <v>4743.1708331729005</v>
      </c>
      <c r="K174">
        <f>J174-B174</f>
        <v>663.17083317290053</v>
      </c>
      <c r="L174">
        <f t="shared" si="10"/>
        <v>663.17083317290053</v>
      </c>
      <c r="M174" s="8">
        <f>L174/B174</f>
        <v>0.16254187087571093</v>
      </c>
      <c r="N174">
        <v>755</v>
      </c>
      <c r="O174">
        <f t="shared" si="11"/>
        <v>11937.07499711221</v>
      </c>
      <c r="P174">
        <f t="shared" si="12"/>
        <v>13590</v>
      </c>
      <c r="Q174">
        <f t="shared" si="13"/>
        <v>663.17083317290053</v>
      </c>
      <c r="R174">
        <f t="shared" si="14"/>
        <v>439795.55397123907</v>
      </c>
    </row>
    <row r="175" spans="1:18" x14ac:dyDescent="0.35">
      <c r="A175" s="1">
        <v>41089</v>
      </c>
      <c r="B175">
        <v>4686</v>
      </c>
      <c r="C175">
        <v>4080</v>
      </c>
      <c r="D175">
        <v>0</v>
      </c>
      <c r="E175">
        <v>0</v>
      </c>
      <c r="F175">
        <v>1</v>
      </c>
      <c r="G175">
        <v>3861.6666666666665</v>
      </c>
      <c r="H175">
        <v>3843</v>
      </c>
      <c r="I175">
        <v>1</v>
      </c>
      <c r="J175">
        <f>$U$2+SUMPRODUCT(C175:I175,$V$2:$AB$2)</f>
        <v>4823.1427136882012</v>
      </c>
      <c r="K175">
        <f>J175-B175</f>
        <v>137.14271368820118</v>
      </c>
      <c r="L175">
        <f t="shared" si="10"/>
        <v>137.14271368820118</v>
      </c>
      <c r="M175" s="8">
        <f>L175/B175</f>
        <v>2.9266477526291333E-2</v>
      </c>
      <c r="N175">
        <v>923</v>
      </c>
      <c r="O175">
        <f t="shared" si="11"/>
        <v>2468.5688463876213</v>
      </c>
      <c r="P175">
        <f t="shared" si="12"/>
        <v>16614</v>
      </c>
      <c r="Q175">
        <f t="shared" si="13"/>
        <v>137.14271368820118</v>
      </c>
      <c r="R175">
        <f t="shared" si="14"/>
        <v>18808.123917763925</v>
      </c>
    </row>
    <row r="176" spans="1:18" x14ac:dyDescent="0.35">
      <c r="A176" s="1">
        <v>41090</v>
      </c>
      <c r="B176">
        <v>4815</v>
      </c>
      <c r="C176">
        <v>4686</v>
      </c>
      <c r="D176">
        <v>1</v>
      </c>
      <c r="E176">
        <v>0</v>
      </c>
      <c r="F176">
        <v>0</v>
      </c>
      <c r="G176">
        <v>4225</v>
      </c>
      <c r="H176">
        <v>4580</v>
      </c>
      <c r="I176">
        <v>1</v>
      </c>
      <c r="J176">
        <f>$U$2+SUMPRODUCT(C176:I176,$V$2:$AB$2)</f>
        <v>5452.7189753526891</v>
      </c>
      <c r="K176">
        <f>J176-B176</f>
        <v>637.71897535268909</v>
      </c>
      <c r="L176">
        <f t="shared" si="10"/>
        <v>637.71897535268909</v>
      </c>
      <c r="M176" s="8">
        <f>L176/B176</f>
        <v>0.13244423164126462</v>
      </c>
      <c r="N176">
        <v>828</v>
      </c>
      <c r="O176">
        <f t="shared" si="11"/>
        <v>11478.941556348404</v>
      </c>
      <c r="P176">
        <f t="shared" si="12"/>
        <v>14904</v>
      </c>
      <c r="Q176">
        <f t="shared" si="13"/>
        <v>637.71897535268909</v>
      </c>
      <c r="R176">
        <f t="shared" si="14"/>
        <v>406685.49152488366</v>
      </c>
    </row>
    <row r="177" spans="1:18" x14ac:dyDescent="0.35">
      <c r="A177" s="1">
        <v>41091</v>
      </c>
      <c r="B177">
        <v>4948</v>
      </c>
      <c r="C177">
        <v>4815</v>
      </c>
      <c r="D177">
        <v>1</v>
      </c>
      <c r="E177">
        <v>0</v>
      </c>
      <c r="F177">
        <v>0</v>
      </c>
      <c r="G177">
        <v>4527</v>
      </c>
      <c r="H177">
        <v>4592</v>
      </c>
      <c r="I177">
        <v>0</v>
      </c>
      <c r="J177">
        <f>$U$2+SUMPRODUCT(C177:I177,$V$2:$AB$2)</f>
        <v>5379.5928103805454</v>
      </c>
      <c r="K177">
        <f>J177-B177</f>
        <v>431.59281038054542</v>
      </c>
      <c r="L177">
        <f t="shared" si="10"/>
        <v>431.59281038054542</v>
      </c>
      <c r="M177" s="8">
        <f>L177/B177</f>
        <v>8.722570945443521E-2</v>
      </c>
      <c r="N177">
        <v>687</v>
      </c>
      <c r="O177">
        <f t="shared" si="11"/>
        <v>7768.6705868498175</v>
      </c>
      <c r="P177">
        <f t="shared" si="12"/>
        <v>12366</v>
      </c>
      <c r="Q177">
        <f t="shared" si="13"/>
        <v>431.59281038054542</v>
      </c>
      <c r="R177">
        <f t="shared" si="14"/>
        <v>186272.35397217743</v>
      </c>
    </row>
    <row r="178" spans="1:18" x14ac:dyDescent="0.35">
      <c r="A178" s="1">
        <v>41092</v>
      </c>
      <c r="B178">
        <v>3637</v>
      </c>
      <c r="C178">
        <v>4948</v>
      </c>
      <c r="D178">
        <v>0</v>
      </c>
      <c r="E178">
        <v>0</v>
      </c>
      <c r="F178">
        <v>0</v>
      </c>
      <c r="G178">
        <v>4816.333333333333</v>
      </c>
      <c r="H178">
        <v>3615</v>
      </c>
      <c r="I178">
        <v>0</v>
      </c>
      <c r="J178">
        <f>$U$2+SUMPRODUCT(C178:I178,$V$2:$AB$2)</f>
        <v>4409.6948000270449</v>
      </c>
      <c r="K178">
        <f>J178-B178</f>
        <v>772.69480002704495</v>
      </c>
      <c r="L178">
        <f t="shared" si="10"/>
        <v>772.69480002704495</v>
      </c>
      <c r="M178" s="8">
        <f>L178/B178</f>
        <v>0.21245389057658645</v>
      </c>
      <c r="N178">
        <v>1215</v>
      </c>
      <c r="O178">
        <f t="shared" si="11"/>
        <v>13908.506400486809</v>
      </c>
      <c r="P178">
        <f t="shared" si="12"/>
        <v>21870</v>
      </c>
      <c r="Q178">
        <f t="shared" si="13"/>
        <v>772.69480002704495</v>
      </c>
      <c r="R178">
        <f t="shared" si="14"/>
        <v>597057.25398883503</v>
      </c>
    </row>
    <row r="179" spans="1:18" x14ac:dyDescent="0.35">
      <c r="A179" s="1">
        <v>41093</v>
      </c>
      <c r="B179">
        <v>4048</v>
      </c>
      <c r="C179">
        <v>3637</v>
      </c>
      <c r="D179">
        <v>0</v>
      </c>
      <c r="E179">
        <v>0</v>
      </c>
      <c r="F179">
        <v>0</v>
      </c>
      <c r="G179">
        <v>4466.666666666667</v>
      </c>
      <c r="H179">
        <v>3596</v>
      </c>
      <c r="I179">
        <v>0</v>
      </c>
      <c r="J179">
        <f>$U$2+SUMPRODUCT(C179:I179,$V$2:$AB$2)</f>
        <v>4067.1613603727396</v>
      </c>
      <c r="K179">
        <f>J179-B179</f>
        <v>19.161360372739637</v>
      </c>
      <c r="L179">
        <f t="shared" si="10"/>
        <v>19.161360372739637</v>
      </c>
      <c r="M179" s="8">
        <f>L179/B179</f>
        <v>4.7335376414870643E-3</v>
      </c>
      <c r="N179">
        <v>918</v>
      </c>
      <c r="O179">
        <f t="shared" si="11"/>
        <v>344.90448670931346</v>
      </c>
      <c r="P179">
        <f t="shared" si="12"/>
        <v>16524</v>
      </c>
      <c r="Q179">
        <f t="shared" si="13"/>
        <v>19.161360372739637</v>
      </c>
      <c r="R179">
        <f t="shared" si="14"/>
        <v>367.15773133399688</v>
      </c>
    </row>
    <row r="180" spans="1:18" x14ac:dyDescent="0.35">
      <c r="A180" s="1">
        <v>41094</v>
      </c>
      <c r="B180">
        <v>3795</v>
      </c>
      <c r="C180">
        <v>4048</v>
      </c>
      <c r="D180">
        <v>0</v>
      </c>
      <c r="E180">
        <v>0</v>
      </c>
      <c r="F180">
        <v>0</v>
      </c>
      <c r="G180">
        <v>4211</v>
      </c>
      <c r="H180">
        <v>3909</v>
      </c>
      <c r="I180">
        <v>0</v>
      </c>
      <c r="J180">
        <f>$U$2+SUMPRODUCT(C180:I180,$V$2:$AB$2)</f>
        <v>4058.3839495874936</v>
      </c>
      <c r="K180">
        <f>J180-B180</f>
        <v>263.38394958749359</v>
      </c>
      <c r="L180">
        <f t="shared" si="10"/>
        <v>263.38394958749359</v>
      </c>
      <c r="M180" s="8">
        <f>L180/B180</f>
        <v>6.9402885266796735E-2</v>
      </c>
      <c r="N180">
        <v>1364</v>
      </c>
      <c r="O180">
        <f t="shared" si="11"/>
        <v>4740.9110925748846</v>
      </c>
      <c r="P180">
        <f t="shared" si="12"/>
        <v>24552</v>
      </c>
      <c r="Q180">
        <f t="shared" si="13"/>
        <v>263.38394958749359</v>
      </c>
      <c r="R180">
        <f t="shared" si="14"/>
        <v>69371.104900307371</v>
      </c>
    </row>
    <row r="181" spans="1:18" x14ac:dyDescent="0.35">
      <c r="A181" s="1">
        <v>41095</v>
      </c>
      <c r="B181">
        <v>3891</v>
      </c>
      <c r="C181">
        <v>3795</v>
      </c>
      <c r="D181">
        <v>0</v>
      </c>
      <c r="E181">
        <v>1</v>
      </c>
      <c r="F181">
        <v>0</v>
      </c>
      <c r="G181">
        <v>3826.6666666666665</v>
      </c>
      <c r="H181">
        <v>4080</v>
      </c>
      <c r="I181">
        <v>0</v>
      </c>
      <c r="J181">
        <f>$U$2+SUMPRODUCT(C181:I181,$V$2:$AB$2)</f>
        <v>4617.3459275918703</v>
      </c>
      <c r="K181">
        <f>J181-B181</f>
        <v>726.34592759187035</v>
      </c>
      <c r="L181">
        <f t="shared" si="10"/>
        <v>726.34592759187035</v>
      </c>
      <c r="M181" s="8">
        <f>L181/B181</f>
        <v>0.18667333014440254</v>
      </c>
      <c r="N181">
        <v>1221</v>
      </c>
      <c r="O181">
        <f t="shared" si="11"/>
        <v>13074.226696653666</v>
      </c>
      <c r="P181">
        <f t="shared" si="12"/>
        <v>21978</v>
      </c>
      <c r="Q181">
        <f t="shared" si="13"/>
        <v>726.34592759187035</v>
      </c>
      <c r="R181">
        <f t="shared" si="14"/>
        <v>527578.40652929456</v>
      </c>
    </row>
    <row r="182" spans="1:18" x14ac:dyDescent="0.35">
      <c r="A182" s="1">
        <v>41096</v>
      </c>
      <c r="B182">
        <v>3962</v>
      </c>
      <c r="C182">
        <v>3891</v>
      </c>
      <c r="D182">
        <v>0</v>
      </c>
      <c r="E182">
        <v>0</v>
      </c>
      <c r="F182">
        <v>1</v>
      </c>
      <c r="G182">
        <v>3911.3333333333335</v>
      </c>
      <c r="H182">
        <v>4686</v>
      </c>
      <c r="I182">
        <v>0</v>
      </c>
      <c r="J182">
        <f>$U$2+SUMPRODUCT(C182:I182,$V$2:$AB$2)</f>
        <v>4806.6457998605601</v>
      </c>
      <c r="K182">
        <f>J182-B182</f>
        <v>844.64579986056015</v>
      </c>
      <c r="L182">
        <f t="shared" si="10"/>
        <v>844.64579986056015</v>
      </c>
      <c r="M182" s="8">
        <f>L182/B182</f>
        <v>0.21318672384163556</v>
      </c>
      <c r="N182">
        <v>1257</v>
      </c>
      <c r="O182">
        <f t="shared" si="11"/>
        <v>15203.624397490083</v>
      </c>
      <c r="P182">
        <f t="shared" si="12"/>
        <v>22626</v>
      </c>
      <c r="Q182">
        <f t="shared" si="13"/>
        <v>844.64579986056015</v>
      </c>
      <c r="R182">
        <f t="shared" si="14"/>
        <v>713426.52722208539</v>
      </c>
    </row>
    <row r="183" spans="1:18" x14ac:dyDescent="0.35">
      <c r="A183" s="1">
        <v>41097</v>
      </c>
      <c r="B183">
        <v>4371</v>
      </c>
      <c r="C183">
        <v>3962</v>
      </c>
      <c r="D183">
        <v>1</v>
      </c>
      <c r="E183">
        <v>0</v>
      </c>
      <c r="F183">
        <v>0</v>
      </c>
      <c r="G183">
        <v>3882.6666666666665</v>
      </c>
      <c r="H183">
        <v>4815</v>
      </c>
      <c r="I183">
        <v>0</v>
      </c>
      <c r="J183">
        <f>$U$2+SUMPRODUCT(C183:I183,$V$2:$AB$2)</f>
        <v>4992.2315738157595</v>
      </c>
      <c r="K183">
        <f>J183-B183</f>
        <v>621.23157381575948</v>
      </c>
      <c r="L183">
        <f t="shared" si="10"/>
        <v>621.23157381575948</v>
      </c>
      <c r="M183" s="8">
        <f>L183/B183</f>
        <v>0.14212573182698685</v>
      </c>
      <c r="N183">
        <v>1250</v>
      </c>
      <c r="O183">
        <f t="shared" si="11"/>
        <v>11182.168328683671</v>
      </c>
      <c r="P183">
        <f t="shared" si="12"/>
        <v>22500</v>
      </c>
      <c r="Q183">
        <f t="shared" si="13"/>
        <v>621.23157381575948</v>
      </c>
      <c r="R183">
        <f t="shared" si="14"/>
        <v>385928.66830560542</v>
      </c>
    </row>
    <row r="184" spans="1:18" x14ac:dyDescent="0.35">
      <c r="A184" s="1">
        <v>41098</v>
      </c>
      <c r="B184">
        <v>5165</v>
      </c>
      <c r="C184">
        <v>4371</v>
      </c>
      <c r="D184">
        <v>1</v>
      </c>
      <c r="E184">
        <v>0</v>
      </c>
      <c r="F184">
        <v>0</v>
      </c>
      <c r="G184">
        <v>4074.6666666666665</v>
      </c>
      <c r="H184">
        <v>4948</v>
      </c>
      <c r="I184">
        <v>0</v>
      </c>
      <c r="J184">
        <f>$U$2+SUMPRODUCT(C184:I184,$V$2:$AB$2)</f>
        <v>5180.112735045298</v>
      </c>
      <c r="K184">
        <f>J184-B184</f>
        <v>15.112735045297995</v>
      </c>
      <c r="L184">
        <f t="shared" si="10"/>
        <v>15.112735045297995</v>
      </c>
      <c r="M184" s="8">
        <f>L184/B184</f>
        <v>2.9259893601738616E-3</v>
      </c>
      <c r="N184">
        <v>790</v>
      </c>
      <c r="O184">
        <f t="shared" si="11"/>
        <v>272.02923081536392</v>
      </c>
      <c r="P184">
        <f t="shared" si="12"/>
        <v>14220</v>
      </c>
      <c r="Q184">
        <f t="shared" si="13"/>
        <v>15.112735045297995</v>
      </c>
      <c r="R184">
        <f t="shared" si="14"/>
        <v>228.39476054937819</v>
      </c>
    </row>
    <row r="185" spans="1:18" x14ac:dyDescent="0.35">
      <c r="A185" s="1">
        <v>41099</v>
      </c>
      <c r="B185">
        <v>3698</v>
      </c>
      <c r="C185">
        <v>5165</v>
      </c>
      <c r="D185">
        <v>0</v>
      </c>
      <c r="E185">
        <v>0</v>
      </c>
      <c r="F185">
        <v>0</v>
      </c>
      <c r="G185">
        <v>4499.333333333333</v>
      </c>
      <c r="H185">
        <v>3637</v>
      </c>
      <c r="I185">
        <v>0</v>
      </c>
      <c r="J185">
        <f>$U$2+SUMPRODUCT(C185:I185,$V$2:$AB$2)</f>
        <v>4264.8947855469996</v>
      </c>
      <c r="K185">
        <f>J185-B185</f>
        <v>566.89478554699963</v>
      </c>
      <c r="L185">
        <f t="shared" si="10"/>
        <v>566.89478554699963</v>
      </c>
      <c r="M185" s="8">
        <f>L185/B185</f>
        <v>0.15329767051027574</v>
      </c>
      <c r="N185">
        <v>1162</v>
      </c>
      <c r="O185">
        <f t="shared" si="11"/>
        <v>10204.106139845993</v>
      </c>
      <c r="P185">
        <f t="shared" si="12"/>
        <v>20916</v>
      </c>
      <c r="Q185">
        <f t="shared" si="13"/>
        <v>566.89478554699963</v>
      </c>
      <c r="R185">
        <f t="shared" si="14"/>
        <v>321369.69788037869</v>
      </c>
    </row>
    <row r="186" spans="1:18" x14ac:dyDescent="0.35">
      <c r="A186" s="1">
        <v>41100</v>
      </c>
      <c r="B186">
        <v>4292</v>
      </c>
      <c r="C186">
        <v>3698</v>
      </c>
      <c r="D186">
        <v>0</v>
      </c>
      <c r="E186">
        <v>0</v>
      </c>
      <c r="F186">
        <v>0</v>
      </c>
      <c r="G186">
        <v>4411.333333333333</v>
      </c>
      <c r="H186">
        <v>4048</v>
      </c>
      <c r="I186">
        <v>0</v>
      </c>
      <c r="J186">
        <f>$U$2+SUMPRODUCT(C186:I186,$V$2:$AB$2)</f>
        <v>4168.9127218703443</v>
      </c>
      <c r="K186">
        <f>J186-B186</f>
        <v>-123.08727812965572</v>
      </c>
      <c r="L186">
        <f t="shared" si="10"/>
        <v>123.08727812965572</v>
      </c>
      <c r="M186" s="8">
        <f>L186/B186</f>
        <v>2.8678303385287911E-2</v>
      </c>
      <c r="N186">
        <v>637</v>
      </c>
      <c r="O186">
        <f t="shared" si="11"/>
        <v>8862.2840253352115</v>
      </c>
      <c r="P186">
        <f t="shared" si="12"/>
        <v>11466</v>
      </c>
      <c r="Q186">
        <f t="shared" si="13"/>
        <v>-246.17455625931143</v>
      </c>
      <c r="R186">
        <f t="shared" si="14"/>
        <v>60601.912149468888</v>
      </c>
    </row>
    <row r="187" spans="1:18" x14ac:dyDescent="0.35">
      <c r="A187" s="1">
        <v>41101</v>
      </c>
      <c r="B187">
        <v>4362</v>
      </c>
      <c r="C187">
        <v>4292</v>
      </c>
      <c r="D187">
        <v>0</v>
      </c>
      <c r="E187">
        <v>0</v>
      </c>
      <c r="F187">
        <v>0</v>
      </c>
      <c r="G187">
        <v>4385</v>
      </c>
      <c r="H187">
        <v>3795</v>
      </c>
      <c r="I187">
        <v>0</v>
      </c>
      <c r="J187">
        <f>$U$2+SUMPRODUCT(C187:I187,$V$2:$AB$2)</f>
        <v>4149.5556350781744</v>
      </c>
      <c r="K187">
        <f>J187-B187</f>
        <v>-212.44436492182558</v>
      </c>
      <c r="L187">
        <f t="shared" si="10"/>
        <v>212.44436492182558</v>
      </c>
      <c r="M187" s="8">
        <f>L187/B187</f>
        <v>4.8703430747782113E-2</v>
      </c>
      <c r="N187">
        <v>630</v>
      </c>
      <c r="O187">
        <f t="shared" si="11"/>
        <v>15295.994274371442</v>
      </c>
      <c r="P187">
        <f t="shared" si="12"/>
        <v>11340</v>
      </c>
      <c r="Q187">
        <f t="shared" si="13"/>
        <v>-424.88872984365116</v>
      </c>
      <c r="R187">
        <f t="shared" si="14"/>
        <v>180530.43274815119</v>
      </c>
    </row>
    <row r="188" spans="1:18" x14ac:dyDescent="0.35">
      <c r="A188" s="1">
        <v>41102</v>
      </c>
      <c r="B188">
        <v>4619</v>
      </c>
      <c r="C188">
        <v>4362</v>
      </c>
      <c r="D188">
        <v>0</v>
      </c>
      <c r="E188">
        <v>1</v>
      </c>
      <c r="F188">
        <v>0</v>
      </c>
      <c r="G188">
        <v>4117.333333333333</v>
      </c>
      <c r="H188">
        <v>3891</v>
      </c>
      <c r="I188">
        <v>0</v>
      </c>
      <c r="J188">
        <f>$U$2+SUMPRODUCT(C188:I188,$V$2:$AB$2)</f>
        <v>4787.6071114883134</v>
      </c>
      <c r="K188">
        <f>J188-B188</f>
        <v>168.60711148831342</v>
      </c>
      <c r="L188">
        <f t="shared" si="10"/>
        <v>168.60711148831342</v>
      </c>
      <c r="M188" s="8">
        <f>L188/B188</f>
        <v>3.6502946847437413E-2</v>
      </c>
      <c r="N188">
        <v>616</v>
      </c>
      <c r="O188">
        <f t="shared" si="11"/>
        <v>3034.9280067896416</v>
      </c>
      <c r="P188">
        <f t="shared" si="12"/>
        <v>11088</v>
      </c>
      <c r="Q188">
        <f t="shared" si="13"/>
        <v>168.60711148831342</v>
      </c>
      <c r="R188">
        <f t="shared" si="14"/>
        <v>28428.358044432553</v>
      </c>
    </row>
    <row r="189" spans="1:18" x14ac:dyDescent="0.35">
      <c r="A189" s="1">
        <v>41103</v>
      </c>
      <c r="B189">
        <v>4451</v>
      </c>
      <c r="C189">
        <v>4619</v>
      </c>
      <c r="D189">
        <v>0</v>
      </c>
      <c r="E189">
        <v>0</v>
      </c>
      <c r="F189">
        <v>1</v>
      </c>
      <c r="G189">
        <v>4424.333333333333</v>
      </c>
      <c r="H189">
        <v>3962</v>
      </c>
      <c r="I189">
        <v>0</v>
      </c>
      <c r="J189">
        <f>$U$2+SUMPRODUCT(C189:I189,$V$2:$AB$2)</f>
        <v>4968.6538633089558</v>
      </c>
      <c r="K189">
        <f>J189-B189</f>
        <v>517.65386330895581</v>
      </c>
      <c r="L189">
        <f t="shared" si="10"/>
        <v>517.65386330895581</v>
      </c>
      <c r="M189" s="8">
        <f>L189/B189</f>
        <v>0.11630057589506983</v>
      </c>
      <c r="N189">
        <v>924</v>
      </c>
      <c r="O189">
        <f t="shared" si="11"/>
        <v>9317.7695395612045</v>
      </c>
      <c r="P189">
        <f t="shared" si="12"/>
        <v>16632</v>
      </c>
      <c r="Q189">
        <f t="shared" si="13"/>
        <v>517.65386330895581</v>
      </c>
      <c r="R189">
        <f t="shared" si="14"/>
        <v>267965.52219868707</v>
      </c>
    </row>
    <row r="190" spans="1:18" x14ac:dyDescent="0.35">
      <c r="A190" s="1">
        <v>41104</v>
      </c>
      <c r="B190">
        <v>5277</v>
      </c>
      <c r="C190">
        <v>4451</v>
      </c>
      <c r="D190">
        <v>1</v>
      </c>
      <c r="E190">
        <v>0</v>
      </c>
      <c r="F190">
        <v>0</v>
      </c>
      <c r="G190">
        <v>4477.333333333333</v>
      </c>
      <c r="H190">
        <v>4371</v>
      </c>
      <c r="I190">
        <v>0</v>
      </c>
      <c r="J190">
        <f>$U$2+SUMPRODUCT(C190:I190,$V$2:$AB$2)</f>
        <v>5250.7191197931588</v>
      </c>
      <c r="K190">
        <f>J190-B190</f>
        <v>-26.280880206841175</v>
      </c>
      <c r="L190">
        <f t="shared" si="10"/>
        <v>26.280880206841175</v>
      </c>
      <c r="M190" s="8">
        <f>L190/B190</f>
        <v>4.9802691314840206E-3</v>
      </c>
      <c r="N190">
        <v>667</v>
      </c>
      <c r="O190">
        <f t="shared" si="11"/>
        <v>1892.2233748925646</v>
      </c>
      <c r="P190">
        <f t="shared" si="12"/>
        <v>12006</v>
      </c>
      <c r="Q190">
        <f t="shared" si="13"/>
        <v>-52.56176041368235</v>
      </c>
      <c r="R190">
        <f t="shared" si="14"/>
        <v>2762.7386577853449</v>
      </c>
    </row>
    <row r="191" spans="1:18" x14ac:dyDescent="0.35">
      <c r="A191" s="1">
        <v>41105</v>
      </c>
      <c r="B191">
        <v>5596</v>
      </c>
      <c r="C191">
        <v>5277</v>
      </c>
      <c r="D191">
        <v>1</v>
      </c>
      <c r="E191">
        <v>0</v>
      </c>
      <c r="F191">
        <v>0</v>
      </c>
      <c r="G191">
        <v>4782.333333333333</v>
      </c>
      <c r="H191">
        <v>5165</v>
      </c>
      <c r="I191">
        <v>0</v>
      </c>
      <c r="J191">
        <f>$U$2+SUMPRODUCT(C191:I191,$V$2:$AB$2)</f>
        <v>5730.4521485453351</v>
      </c>
      <c r="K191">
        <f>J191-B191</f>
        <v>134.45214854533515</v>
      </c>
      <c r="L191">
        <f t="shared" si="10"/>
        <v>134.45214854533515</v>
      </c>
      <c r="M191" s="8">
        <f>L191/B191</f>
        <v>2.4026474007386552E-2</v>
      </c>
      <c r="N191">
        <v>719</v>
      </c>
      <c r="O191">
        <f t="shared" si="11"/>
        <v>2420.1386738160327</v>
      </c>
      <c r="P191">
        <f t="shared" si="12"/>
        <v>12942</v>
      </c>
      <c r="Q191">
        <f t="shared" si="13"/>
        <v>134.45214854533515</v>
      </c>
      <c r="R191">
        <f t="shared" si="14"/>
        <v>18077.38024845687</v>
      </c>
    </row>
    <row r="192" spans="1:18" x14ac:dyDescent="0.35">
      <c r="A192" s="1">
        <v>41106</v>
      </c>
      <c r="B192">
        <v>4242</v>
      </c>
      <c r="C192">
        <v>5596</v>
      </c>
      <c r="D192">
        <v>0</v>
      </c>
      <c r="E192">
        <v>0</v>
      </c>
      <c r="F192">
        <v>0</v>
      </c>
      <c r="G192">
        <v>5108</v>
      </c>
      <c r="H192">
        <v>3698</v>
      </c>
      <c r="I192">
        <v>0</v>
      </c>
      <c r="J192">
        <f>$U$2+SUMPRODUCT(C192:I192,$V$2:$AB$2)</f>
        <v>4664.9805941087352</v>
      </c>
      <c r="K192">
        <f>J192-B192</f>
        <v>422.9805941087352</v>
      </c>
      <c r="L192">
        <f t="shared" si="10"/>
        <v>422.9805941087352</v>
      </c>
      <c r="M192" s="8">
        <f>L192/B192</f>
        <v>9.9712539865331254E-2</v>
      </c>
      <c r="N192">
        <v>624</v>
      </c>
      <c r="O192">
        <f t="shared" si="11"/>
        <v>7613.6506939572337</v>
      </c>
      <c r="P192">
        <f t="shared" si="12"/>
        <v>11232</v>
      </c>
      <c r="Q192">
        <f t="shared" si="13"/>
        <v>422.9805941087352</v>
      </c>
      <c r="R192">
        <f t="shared" si="14"/>
        <v>178912.58299257859</v>
      </c>
    </row>
    <row r="193" spans="1:18" x14ac:dyDescent="0.35">
      <c r="A193" s="1">
        <v>41107</v>
      </c>
      <c r="B193">
        <v>4394</v>
      </c>
      <c r="C193">
        <v>4242</v>
      </c>
      <c r="D193">
        <v>0</v>
      </c>
      <c r="E193">
        <v>0</v>
      </c>
      <c r="F193">
        <v>0</v>
      </c>
      <c r="G193">
        <v>5038.333333333333</v>
      </c>
      <c r="H193">
        <v>4292</v>
      </c>
      <c r="I193">
        <v>0</v>
      </c>
      <c r="J193">
        <f>$U$2+SUMPRODUCT(C193:I193,$V$2:$AB$2)</f>
        <v>4642.386863323979</v>
      </c>
      <c r="K193">
        <f>J193-B193</f>
        <v>248.38686332397901</v>
      </c>
      <c r="L193">
        <f t="shared" si="10"/>
        <v>248.38686332397901</v>
      </c>
      <c r="M193" s="8">
        <f>L193/B193</f>
        <v>5.6528644361397137E-2</v>
      </c>
      <c r="N193">
        <v>756</v>
      </c>
      <c r="O193">
        <f t="shared" si="11"/>
        <v>4470.9635398316223</v>
      </c>
      <c r="P193">
        <f t="shared" si="12"/>
        <v>13608</v>
      </c>
      <c r="Q193">
        <f t="shared" si="13"/>
        <v>248.38686332397901</v>
      </c>
      <c r="R193">
        <f t="shared" si="14"/>
        <v>61696.033871925029</v>
      </c>
    </row>
    <row r="194" spans="1:18" x14ac:dyDescent="0.35">
      <c r="A194" s="1">
        <v>41108</v>
      </c>
      <c r="B194">
        <v>4551</v>
      </c>
      <c r="C194">
        <v>4394</v>
      </c>
      <c r="D194">
        <v>0</v>
      </c>
      <c r="E194">
        <v>0</v>
      </c>
      <c r="F194">
        <v>0</v>
      </c>
      <c r="G194">
        <v>4744</v>
      </c>
      <c r="H194">
        <v>4362</v>
      </c>
      <c r="I194">
        <v>0</v>
      </c>
      <c r="J194">
        <f>$U$2+SUMPRODUCT(C194:I194,$V$2:$AB$2)</f>
        <v>4516.2585179403932</v>
      </c>
      <c r="K194">
        <f>J194-B194</f>
        <v>-34.741482059606824</v>
      </c>
      <c r="L194">
        <f t="shared" si="10"/>
        <v>34.741482059606824</v>
      </c>
      <c r="M194" s="8">
        <f>L194/B194</f>
        <v>7.6338128014956765E-3</v>
      </c>
      <c r="N194">
        <v>700</v>
      </c>
      <c r="O194">
        <f t="shared" si="11"/>
        <v>2501.3867082916913</v>
      </c>
      <c r="P194">
        <f t="shared" si="12"/>
        <v>12600</v>
      </c>
      <c r="Q194">
        <f t="shared" si="13"/>
        <v>-69.482964119213648</v>
      </c>
      <c r="R194">
        <f t="shared" si="14"/>
        <v>4827.8823027919316</v>
      </c>
    </row>
    <row r="195" spans="1:18" x14ac:dyDescent="0.35">
      <c r="A195" s="1">
        <v>41109</v>
      </c>
      <c r="B195">
        <v>4973</v>
      </c>
      <c r="C195">
        <v>4551</v>
      </c>
      <c r="D195">
        <v>0</v>
      </c>
      <c r="E195">
        <v>1</v>
      </c>
      <c r="F195">
        <v>0</v>
      </c>
      <c r="G195">
        <v>4395.666666666667</v>
      </c>
      <c r="H195">
        <v>4619</v>
      </c>
      <c r="I195">
        <v>0</v>
      </c>
      <c r="J195">
        <f>$U$2+SUMPRODUCT(C195:I195,$V$2:$AB$2)</f>
        <v>5164.127796212967</v>
      </c>
      <c r="K195">
        <f>J195-B195</f>
        <v>191.12779621296704</v>
      </c>
      <c r="L195">
        <f t="shared" ref="L195:L258" si="15">ABS(K195)</f>
        <v>191.12779621296704</v>
      </c>
      <c r="M195" s="8">
        <f>L195/B195</f>
        <v>3.8433097971640268E-2</v>
      </c>
      <c r="N195">
        <v>467</v>
      </c>
      <c r="O195">
        <f t="shared" ref="O195:O258" si="16">IF(K195&lt;0,K195*-72,K195*18)</f>
        <v>3440.3003318334067</v>
      </c>
      <c r="P195">
        <f t="shared" ref="P195:P258" si="17">N195*18</f>
        <v>8406</v>
      </c>
      <c r="Q195">
        <f t="shared" ref="Q195:Q258" si="18">IF(K195&lt;0,K195*2,K195)</f>
        <v>191.12779621296704</v>
      </c>
      <c r="R195">
        <f t="shared" ref="R195:R258" si="19">Q195^2</f>
        <v>36529.83448522546</v>
      </c>
    </row>
    <row r="196" spans="1:18" x14ac:dyDescent="0.35">
      <c r="A196" s="1">
        <v>41110</v>
      </c>
      <c r="B196">
        <v>4931</v>
      </c>
      <c r="C196">
        <v>4973</v>
      </c>
      <c r="D196">
        <v>0</v>
      </c>
      <c r="E196">
        <v>0</v>
      </c>
      <c r="F196">
        <v>1</v>
      </c>
      <c r="G196">
        <v>4639.333333333333</v>
      </c>
      <c r="H196">
        <v>4451</v>
      </c>
      <c r="I196">
        <v>0</v>
      </c>
      <c r="J196">
        <f>$U$2+SUMPRODUCT(C196:I196,$V$2:$AB$2)</f>
        <v>5262.0412533597782</v>
      </c>
      <c r="K196">
        <f>J196-B196</f>
        <v>331.04125335977824</v>
      </c>
      <c r="L196">
        <f t="shared" si="15"/>
        <v>331.04125335977824</v>
      </c>
      <c r="M196" s="8">
        <f>L196/B196</f>
        <v>6.71347096653373E-2</v>
      </c>
      <c r="N196">
        <v>1209</v>
      </c>
      <c r="O196">
        <f t="shared" si="16"/>
        <v>5958.7425604760083</v>
      </c>
      <c r="P196">
        <f t="shared" si="17"/>
        <v>21762</v>
      </c>
      <c r="Q196">
        <f t="shared" si="18"/>
        <v>331.04125335977824</v>
      </c>
      <c r="R196">
        <f t="shared" si="19"/>
        <v>109588.31142601289</v>
      </c>
    </row>
    <row r="197" spans="1:18" x14ac:dyDescent="0.35">
      <c r="A197" s="1">
        <v>41111</v>
      </c>
      <c r="B197">
        <v>4628.5</v>
      </c>
      <c r="C197">
        <v>4931</v>
      </c>
      <c r="D197">
        <v>1</v>
      </c>
      <c r="E197">
        <v>0</v>
      </c>
      <c r="F197">
        <v>0</v>
      </c>
      <c r="G197">
        <v>4818.333333333333</v>
      </c>
      <c r="H197">
        <v>5277</v>
      </c>
      <c r="I197">
        <v>0</v>
      </c>
      <c r="J197">
        <f>$U$2+SUMPRODUCT(C197:I197,$V$2:$AB$2)</f>
        <v>5743.2970975564995</v>
      </c>
      <c r="K197">
        <f>J197-B197</f>
        <v>1114.7970975564995</v>
      </c>
      <c r="L197">
        <f t="shared" si="15"/>
        <v>1114.7970975564995</v>
      </c>
      <c r="M197" s="8">
        <f>L197/B197</f>
        <v>0.24085494167797331</v>
      </c>
      <c r="N197">
        <v>2035</v>
      </c>
      <c r="O197">
        <f t="shared" si="16"/>
        <v>20066.347756016992</v>
      </c>
      <c r="P197">
        <f t="shared" si="17"/>
        <v>36630</v>
      </c>
      <c r="Q197">
        <f t="shared" si="18"/>
        <v>1114.7970975564995</v>
      </c>
      <c r="R197">
        <f t="shared" si="19"/>
        <v>1242772.5687203954</v>
      </c>
    </row>
    <row r="198" spans="1:18" x14ac:dyDescent="0.35">
      <c r="A198" s="1">
        <v>41112</v>
      </c>
      <c r="B198">
        <v>2695</v>
      </c>
      <c r="C198">
        <v>4628.5</v>
      </c>
      <c r="D198">
        <v>1</v>
      </c>
      <c r="E198">
        <v>0</v>
      </c>
      <c r="F198">
        <v>0</v>
      </c>
      <c r="G198">
        <v>4844.166666666667</v>
      </c>
      <c r="H198">
        <v>5596</v>
      </c>
      <c r="I198">
        <v>0</v>
      </c>
      <c r="J198">
        <f>$U$2+SUMPRODUCT(C198:I198,$V$2:$AB$2)</f>
        <v>5812.8232209788594</v>
      </c>
      <c r="K198">
        <f>J198-B198</f>
        <v>3117.8232209788594</v>
      </c>
      <c r="L198">
        <f t="shared" si="15"/>
        <v>3117.8232209788594</v>
      </c>
      <c r="M198" s="8">
        <f>L198/B198</f>
        <v>1.1568917332018032</v>
      </c>
      <c r="N198">
        <v>1331</v>
      </c>
      <c r="O198">
        <f t="shared" si="16"/>
        <v>56120.817977619467</v>
      </c>
      <c r="P198">
        <f t="shared" si="17"/>
        <v>23958</v>
      </c>
      <c r="Q198">
        <f t="shared" si="18"/>
        <v>3117.8232209788594</v>
      </c>
      <c r="R198">
        <f t="shared" si="19"/>
        <v>9720821.6372749899</v>
      </c>
    </row>
    <row r="199" spans="1:18" x14ac:dyDescent="0.35">
      <c r="A199" s="1">
        <v>41113</v>
      </c>
      <c r="B199">
        <v>4628.5</v>
      </c>
      <c r="C199">
        <v>2695</v>
      </c>
      <c r="D199">
        <v>0</v>
      </c>
      <c r="E199">
        <v>0</v>
      </c>
      <c r="F199">
        <v>0</v>
      </c>
      <c r="G199">
        <v>4084.8333333333335</v>
      </c>
      <c r="H199">
        <v>4242</v>
      </c>
      <c r="I199">
        <v>0</v>
      </c>
      <c r="J199">
        <f>$U$2+SUMPRODUCT(C199:I199,$V$2:$AB$2)</f>
        <v>3932.2477531288946</v>
      </c>
      <c r="K199">
        <f>J199-B199</f>
        <v>-696.2522468711054</v>
      </c>
      <c r="L199">
        <f t="shared" si="15"/>
        <v>696.2522468711054</v>
      </c>
      <c r="M199" s="8">
        <f>L199/B199</f>
        <v>0.15042718955841103</v>
      </c>
      <c r="N199">
        <v>985</v>
      </c>
      <c r="O199">
        <f t="shared" si="16"/>
        <v>50130.161774719585</v>
      </c>
      <c r="P199">
        <f t="shared" si="17"/>
        <v>17730</v>
      </c>
      <c r="Q199">
        <f t="shared" si="18"/>
        <v>-1392.5044937422108</v>
      </c>
      <c r="R199">
        <f t="shared" si="19"/>
        <v>1939068.7650922509</v>
      </c>
    </row>
    <row r="200" spans="1:18" x14ac:dyDescent="0.35">
      <c r="A200" s="1">
        <v>41114</v>
      </c>
      <c r="B200">
        <v>2758</v>
      </c>
      <c r="C200">
        <v>4628.5</v>
      </c>
      <c r="D200">
        <v>0</v>
      </c>
      <c r="E200">
        <v>0</v>
      </c>
      <c r="F200">
        <v>0</v>
      </c>
      <c r="G200">
        <v>3984</v>
      </c>
      <c r="H200">
        <v>4394</v>
      </c>
      <c r="I200">
        <v>0</v>
      </c>
      <c r="J200">
        <f>$U$2+SUMPRODUCT(C200:I200,$V$2:$AB$2)</f>
        <v>4131.8623484460186</v>
      </c>
      <c r="K200">
        <f>J200-B200</f>
        <v>1373.8623484460186</v>
      </c>
      <c r="L200">
        <f t="shared" si="15"/>
        <v>1373.8623484460186</v>
      </c>
      <c r="M200" s="8">
        <f>L200/B200</f>
        <v>0.49813718217767172</v>
      </c>
      <c r="N200">
        <v>745</v>
      </c>
      <c r="O200">
        <f t="shared" si="16"/>
        <v>24729.522272028335</v>
      </c>
      <c r="P200">
        <f t="shared" si="17"/>
        <v>13410</v>
      </c>
      <c r="Q200">
        <f t="shared" si="18"/>
        <v>1373.8623484460186</v>
      </c>
      <c r="R200">
        <f t="shared" si="19"/>
        <v>1887497.7524776093</v>
      </c>
    </row>
    <row r="201" spans="1:18" x14ac:dyDescent="0.35">
      <c r="A201" s="1">
        <v>41115</v>
      </c>
      <c r="B201">
        <v>3261</v>
      </c>
      <c r="C201">
        <v>2758</v>
      </c>
      <c r="D201">
        <v>0</v>
      </c>
      <c r="E201">
        <v>0</v>
      </c>
      <c r="F201">
        <v>0</v>
      </c>
      <c r="G201">
        <v>3360.5</v>
      </c>
      <c r="H201">
        <v>4551</v>
      </c>
      <c r="I201">
        <v>0</v>
      </c>
      <c r="J201">
        <f>$U$2+SUMPRODUCT(C201:I201,$V$2:$AB$2)</f>
        <v>3625.5662098135876</v>
      </c>
      <c r="K201">
        <f>J201-B201</f>
        <v>364.56620981358765</v>
      </c>
      <c r="L201">
        <f t="shared" si="15"/>
        <v>364.56620981358765</v>
      </c>
      <c r="M201" s="8">
        <f>L201/B201</f>
        <v>0.11179583250953316</v>
      </c>
      <c r="N201">
        <v>478</v>
      </c>
      <c r="O201">
        <f t="shared" si="16"/>
        <v>6562.1917766445777</v>
      </c>
      <c r="P201">
        <f t="shared" si="17"/>
        <v>8604</v>
      </c>
      <c r="Q201">
        <f t="shared" si="18"/>
        <v>364.56620981358765</v>
      </c>
      <c r="R201">
        <f t="shared" si="19"/>
        <v>132908.52133784481</v>
      </c>
    </row>
    <row r="202" spans="1:18" x14ac:dyDescent="0.35">
      <c r="A202" s="1">
        <v>41116</v>
      </c>
      <c r="B202">
        <v>3045</v>
      </c>
      <c r="C202">
        <v>3261</v>
      </c>
      <c r="D202">
        <v>0</v>
      </c>
      <c r="E202">
        <v>1</v>
      </c>
      <c r="F202">
        <v>0</v>
      </c>
      <c r="G202">
        <v>3549.1666666666665</v>
      </c>
      <c r="H202">
        <v>4973</v>
      </c>
      <c r="I202">
        <v>0</v>
      </c>
      <c r="J202">
        <f>$U$2+SUMPRODUCT(C202:I202,$V$2:$AB$2)</f>
        <v>4653.5219804611288</v>
      </c>
      <c r="K202">
        <f>J202-B202</f>
        <v>1608.5219804611288</v>
      </c>
      <c r="L202">
        <f t="shared" si="15"/>
        <v>1608.5219804611288</v>
      </c>
      <c r="M202" s="8">
        <f>L202/B202</f>
        <v>0.52825023988871223</v>
      </c>
      <c r="N202">
        <v>988</v>
      </c>
      <c r="O202">
        <f t="shared" si="16"/>
        <v>28953.39564830032</v>
      </c>
      <c r="P202">
        <f t="shared" si="17"/>
        <v>17784</v>
      </c>
      <c r="Q202">
        <f t="shared" si="18"/>
        <v>1608.5219804611288</v>
      </c>
      <c r="R202">
        <f t="shared" si="19"/>
        <v>2587342.9616265921</v>
      </c>
    </row>
    <row r="203" spans="1:18" x14ac:dyDescent="0.35">
      <c r="A203" s="1">
        <v>41117</v>
      </c>
      <c r="B203">
        <v>3783</v>
      </c>
      <c r="C203">
        <v>3045</v>
      </c>
      <c r="D203">
        <v>0</v>
      </c>
      <c r="E203">
        <v>0</v>
      </c>
      <c r="F203">
        <v>1</v>
      </c>
      <c r="G203">
        <v>3021.3333333333335</v>
      </c>
      <c r="H203">
        <v>4931</v>
      </c>
      <c r="I203">
        <v>0</v>
      </c>
      <c r="J203">
        <f>$U$2+SUMPRODUCT(C203:I203,$V$2:$AB$2)</f>
        <v>4290.6883517294291</v>
      </c>
      <c r="K203">
        <f>J203-B203</f>
        <v>507.68835172942909</v>
      </c>
      <c r="L203">
        <f t="shared" si="15"/>
        <v>507.68835172942909</v>
      </c>
      <c r="M203" s="8">
        <f>L203/B203</f>
        <v>0.13420257777674574</v>
      </c>
      <c r="N203">
        <v>656</v>
      </c>
      <c r="O203">
        <f t="shared" si="16"/>
        <v>9138.3903311297236</v>
      </c>
      <c r="P203">
        <f t="shared" si="17"/>
        <v>11808</v>
      </c>
      <c r="Q203">
        <f t="shared" si="18"/>
        <v>507.68835172942909</v>
      </c>
      <c r="R203">
        <f t="shared" si="19"/>
        <v>257747.4624817445</v>
      </c>
    </row>
    <row r="204" spans="1:18" x14ac:dyDescent="0.35">
      <c r="A204" s="1">
        <v>41118</v>
      </c>
      <c r="B204">
        <v>3997</v>
      </c>
      <c r="C204">
        <v>3783</v>
      </c>
      <c r="D204">
        <v>1</v>
      </c>
      <c r="E204">
        <v>0</v>
      </c>
      <c r="F204">
        <v>0</v>
      </c>
      <c r="G204">
        <v>3363</v>
      </c>
      <c r="H204">
        <v>4628.5</v>
      </c>
      <c r="I204">
        <v>0</v>
      </c>
      <c r="J204">
        <f>$U$2+SUMPRODUCT(C204:I204,$V$2:$AB$2)</f>
        <v>4634.1295362767532</v>
      </c>
      <c r="K204">
        <f>J204-B204</f>
        <v>637.12953627675324</v>
      </c>
      <c r="L204">
        <f t="shared" si="15"/>
        <v>637.12953627675324</v>
      </c>
      <c r="M204" s="8">
        <f>L204/B204</f>
        <v>0.15940193552082893</v>
      </c>
      <c r="N204">
        <v>1210</v>
      </c>
      <c r="O204">
        <f t="shared" si="16"/>
        <v>11468.331652981558</v>
      </c>
      <c r="P204">
        <f t="shared" si="17"/>
        <v>21780</v>
      </c>
      <c r="Q204">
        <f t="shared" si="18"/>
        <v>637.12953627675324</v>
      </c>
      <c r="R204">
        <f t="shared" si="19"/>
        <v>405934.04599623062</v>
      </c>
    </row>
    <row r="205" spans="1:18" x14ac:dyDescent="0.35">
      <c r="A205" s="1">
        <v>41119</v>
      </c>
      <c r="B205">
        <v>4547</v>
      </c>
      <c r="C205">
        <v>3997</v>
      </c>
      <c r="D205">
        <v>1</v>
      </c>
      <c r="E205">
        <v>0</v>
      </c>
      <c r="F205">
        <v>0</v>
      </c>
      <c r="G205">
        <v>3608.3333333333335</v>
      </c>
      <c r="H205">
        <v>2695</v>
      </c>
      <c r="I205">
        <v>1</v>
      </c>
      <c r="J205">
        <f>$U$2+SUMPRODUCT(C205:I205,$V$2:$AB$2)</f>
        <v>4513.1706629637911</v>
      </c>
      <c r="K205">
        <f>J205-B205</f>
        <v>-33.829337036208926</v>
      </c>
      <c r="L205">
        <f t="shared" si="15"/>
        <v>33.829337036208926</v>
      </c>
      <c r="M205" s="8">
        <f>L205/B205</f>
        <v>7.4399245736109362E-3</v>
      </c>
      <c r="N205">
        <v>663</v>
      </c>
      <c r="O205">
        <f t="shared" si="16"/>
        <v>2435.7122666070427</v>
      </c>
      <c r="P205">
        <f t="shared" si="17"/>
        <v>11934</v>
      </c>
      <c r="Q205">
        <f t="shared" si="18"/>
        <v>-67.658674072417853</v>
      </c>
      <c r="R205">
        <f t="shared" si="19"/>
        <v>4577.6961772376681</v>
      </c>
    </row>
    <row r="206" spans="1:18" x14ac:dyDescent="0.35">
      <c r="A206" s="1">
        <v>41120</v>
      </c>
      <c r="B206">
        <v>3646</v>
      </c>
      <c r="C206">
        <v>4547</v>
      </c>
      <c r="D206">
        <v>0</v>
      </c>
      <c r="E206">
        <v>0</v>
      </c>
      <c r="F206">
        <v>0</v>
      </c>
      <c r="G206">
        <v>4109</v>
      </c>
      <c r="H206">
        <v>4628.5</v>
      </c>
      <c r="I206">
        <v>1</v>
      </c>
      <c r="J206">
        <f>$U$2+SUMPRODUCT(C206:I206,$V$2:$AB$2)</f>
        <v>4514.1664184883475</v>
      </c>
      <c r="K206">
        <f>J206-B206</f>
        <v>868.16641848834752</v>
      </c>
      <c r="L206">
        <f t="shared" si="15"/>
        <v>868.16641848834752</v>
      </c>
      <c r="M206" s="8">
        <f>L206/B206</f>
        <v>0.23811476096773107</v>
      </c>
      <c r="N206">
        <v>944</v>
      </c>
      <c r="O206">
        <f t="shared" si="16"/>
        <v>15626.995532790255</v>
      </c>
      <c r="P206">
        <f t="shared" si="17"/>
        <v>16992</v>
      </c>
      <c r="Q206">
        <f t="shared" si="18"/>
        <v>868.16641848834752</v>
      </c>
      <c r="R206">
        <f t="shared" si="19"/>
        <v>753712.93019088451</v>
      </c>
    </row>
    <row r="207" spans="1:18" x14ac:dyDescent="0.35">
      <c r="A207" s="1">
        <v>41121</v>
      </c>
      <c r="B207">
        <v>4104</v>
      </c>
      <c r="C207">
        <v>3646</v>
      </c>
      <c r="D207">
        <v>0</v>
      </c>
      <c r="E207">
        <v>0</v>
      </c>
      <c r="F207">
        <v>0</v>
      </c>
      <c r="G207">
        <v>4063.3333333333335</v>
      </c>
      <c r="H207">
        <v>2758</v>
      </c>
      <c r="I207">
        <v>1</v>
      </c>
      <c r="J207">
        <f>$U$2+SUMPRODUCT(C207:I207,$V$2:$AB$2)</f>
        <v>3870.1806644172734</v>
      </c>
      <c r="K207">
        <f>J207-B207</f>
        <v>-233.81933558272658</v>
      </c>
      <c r="L207">
        <f t="shared" si="15"/>
        <v>233.81933558272658</v>
      </c>
      <c r="M207" s="8">
        <f>L207/B207</f>
        <v>5.6973522315479183E-2</v>
      </c>
      <c r="N207">
        <v>1034</v>
      </c>
      <c r="O207">
        <f t="shared" si="16"/>
        <v>16834.992161956314</v>
      </c>
      <c r="P207">
        <f t="shared" si="17"/>
        <v>18612</v>
      </c>
      <c r="Q207">
        <f t="shared" si="18"/>
        <v>-467.63867116545316</v>
      </c>
      <c r="R207">
        <f t="shared" si="19"/>
        <v>218685.92676939085</v>
      </c>
    </row>
    <row r="208" spans="1:18" x14ac:dyDescent="0.35">
      <c r="A208" s="1">
        <v>41122</v>
      </c>
      <c r="B208">
        <v>3818</v>
      </c>
      <c r="C208">
        <v>4104</v>
      </c>
      <c r="D208">
        <v>0</v>
      </c>
      <c r="E208">
        <v>0</v>
      </c>
      <c r="F208">
        <v>0</v>
      </c>
      <c r="G208">
        <v>4099</v>
      </c>
      <c r="H208">
        <v>3261</v>
      </c>
      <c r="I208">
        <v>0</v>
      </c>
      <c r="J208">
        <f>$U$2+SUMPRODUCT(C208:I208,$V$2:$AB$2)</f>
        <v>3822.8019910029011</v>
      </c>
      <c r="K208">
        <f>J208-B208</f>
        <v>4.8019910029011044</v>
      </c>
      <c r="L208">
        <f t="shared" si="15"/>
        <v>4.8019910029011044</v>
      </c>
      <c r="M208" s="8">
        <f>L208/B208</f>
        <v>1.2577242019122851E-3</v>
      </c>
      <c r="N208">
        <v>1417</v>
      </c>
      <c r="O208">
        <f t="shared" si="16"/>
        <v>86.435838052219879</v>
      </c>
      <c r="P208">
        <f t="shared" si="17"/>
        <v>25506</v>
      </c>
      <c r="Q208">
        <f t="shared" si="18"/>
        <v>4.8019910029011044</v>
      </c>
      <c r="R208">
        <f t="shared" si="19"/>
        <v>23.059117591943153</v>
      </c>
    </row>
    <row r="209" spans="1:18" x14ac:dyDescent="0.35">
      <c r="A209" s="1">
        <v>41123</v>
      </c>
      <c r="B209">
        <v>3859</v>
      </c>
      <c r="C209">
        <v>3818</v>
      </c>
      <c r="D209">
        <v>0</v>
      </c>
      <c r="E209">
        <v>1</v>
      </c>
      <c r="F209">
        <v>0</v>
      </c>
      <c r="G209">
        <v>3856</v>
      </c>
      <c r="H209">
        <v>3045</v>
      </c>
      <c r="I209">
        <v>0</v>
      </c>
      <c r="J209">
        <f>$U$2+SUMPRODUCT(C209:I209,$V$2:$AB$2)</f>
        <v>4348.5778879413383</v>
      </c>
      <c r="K209">
        <f>J209-B209</f>
        <v>489.5778879413383</v>
      </c>
      <c r="L209">
        <f t="shared" si="15"/>
        <v>489.5778879413383</v>
      </c>
      <c r="M209" s="8">
        <f>L209/B209</f>
        <v>0.12686651669897339</v>
      </c>
      <c r="N209">
        <v>1345</v>
      </c>
      <c r="O209">
        <f t="shared" si="16"/>
        <v>8812.4019829440895</v>
      </c>
      <c r="P209">
        <f t="shared" si="17"/>
        <v>24210</v>
      </c>
      <c r="Q209">
        <f t="shared" si="18"/>
        <v>489.5778879413383</v>
      </c>
      <c r="R209">
        <f t="shared" si="19"/>
        <v>239686.50836110162</v>
      </c>
    </row>
    <row r="210" spans="1:18" x14ac:dyDescent="0.35">
      <c r="A210" s="1">
        <v>41124</v>
      </c>
      <c r="B210">
        <v>4182</v>
      </c>
      <c r="C210">
        <v>3859</v>
      </c>
      <c r="D210">
        <v>0</v>
      </c>
      <c r="E210">
        <v>0</v>
      </c>
      <c r="F210">
        <v>1</v>
      </c>
      <c r="G210">
        <v>3927</v>
      </c>
      <c r="H210">
        <v>3783</v>
      </c>
      <c r="I210">
        <v>0</v>
      </c>
      <c r="J210">
        <f>$U$2+SUMPRODUCT(C210:I210,$V$2:$AB$2)</f>
        <v>4560.9458665618931</v>
      </c>
      <c r="K210">
        <f>J210-B210</f>
        <v>378.94586656189313</v>
      </c>
      <c r="L210">
        <f t="shared" si="15"/>
        <v>378.94586656189313</v>
      </c>
      <c r="M210" s="8">
        <f>L210/B210</f>
        <v>9.0613550110447902E-2</v>
      </c>
      <c r="N210">
        <v>1129</v>
      </c>
      <c r="O210">
        <f t="shared" si="16"/>
        <v>6821.0255981140763</v>
      </c>
      <c r="P210">
        <f t="shared" si="17"/>
        <v>20322</v>
      </c>
      <c r="Q210">
        <f t="shared" si="18"/>
        <v>378.94586656189313</v>
      </c>
      <c r="R210">
        <f t="shared" si="19"/>
        <v>143599.96978434411</v>
      </c>
    </row>
    <row r="211" spans="1:18" x14ac:dyDescent="0.35">
      <c r="A211" s="1">
        <v>41125</v>
      </c>
      <c r="B211">
        <v>5052</v>
      </c>
      <c r="C211">
        <v>4182</v>
      </c>
      <c r="D211">
        <v>1</v>
      </c>
      <c r="E211">
        <v>0</v>
      </c>
      <c r="F211">
        <v>0</v>
      </c>
      <c r="G211">
        <v>3953</v>
      </c>
      <c r="H211">
        <v>3997</v>
      </c>
      <c r="I211">
        <v>0</v>
      </c>
      <c r="J211">
        <f>$U$2+SUMPRODUCT(C211:I211,$V$2:$AB$2)</f>
        <v>4828.0493856045532</v>
      </c>
      <c r="K211">
        <f>J211-B211</f>
        <v>-223.95061439544679</v>
      </c>
      <c r="L211">
        <f t="shared" si="15"/>
        <v>223.95061439544679</v>
      </c>
      <c r="M211" s="8">
        <f>L211/B211</f>
        <v>4.4329100236628421E-2</v>
      </c>
      <c r="N211">
        <v>346</v>
      </c>
      <c r="O211">
        <f t="shared" si="16"/>
        <v>16124.444236472169</v>
      </c>
      <c r="P211">
        <f t="shared" si="17"/>
        <v>6228</v>
      </c>
      <c r="Q211">
        <f t="shared" si="18"/>
        <v>-447.90122879089358</v>
      </c>
      <c r="R211">
        <f t="shared" si="19"/>
        <v>200615.51075239241</v>
      </c>
    </row>
    <row r="212" spans="1:18" x14ac:dyDescent="0.35">
      <c r="A212" s="1">
        <v>41126</v>
      </c>
      <c r="B212">
        <v>4950</v>
      </c>
      <c r="C212">
        <v>5052</v>
      </c>
      <c r="D212">
        <v>1</v>
      </c>
      <c r="E212">
        <v>0</v>
      </c>
      <c r="F212">
        <v>0</v>
      </c>
      <c r="G212">
        <v>4364.333333333333</v>
      </c>
      <c r="H212">
        <v>4547</v>
      </c>
      <c r="I212">
        <v>0</v>
      </c>
      <c r="J212">
        <f>$U$2+SUMPRODUCT(C212:I212,$V$2:$AB$2)</f>
        <v>5303.4967083626516</v>
      </c>
      <c r="K212">
        <f>J212-B212</f>
        <v>353.49670836265159</v>
      </c>
      <c r="L212">
        <f t="shared" si="15"/>
        <v>353.49670836265159</v>
      </c>
      <c r="M212" s="8">
        <f>L212/B212</f>
        <v>7.1413476436899312E-2</v>
      </c>
      <c r="N212">
        <v>782</v>
      </c>
      <c r="O212">
        <f t="shared" si="16"/>
        <v>6362.9407505277286</v>
      </c>
      <c r="P212">
        <f t="shared" si="17"/>
        <v>14076</v>
      </c>
      <c r="Q212">
        <f t="shared" si="18"/>
        <v>353.49670836265159</v>
      </c>
      <c r="R212">
        <f t="shared" si="19"/>
        <v>124959.92282322954</v>
      </c>
    </row>
    <row r="213" spans="1:18" x14ac:dyDescent="0.35">
      <c r="A213" s="1">
        <v>41127</v>
      </c>
      <c r="B213">
        <v>3960</v>
      </c>
      <c r="C213">
        <v>4950</v>
      </c>
      <c r="D213">
        <v>0</v>
      </c>
      <c r="E213">
        <v>0</v>
      </c>
      <c r="F213">
        <v>0</v>
      </c>
      <c r="G213">
        <v>4728</v>
      </c>
      <c r="H213">
        <v>3646</v>
      </c>
      <c r="I213">
        <v>0</v>
      </c>
      <c r="J213">
        <f>$U$2+SUMPRODUCT(C213:I213,$V$2:$AB$2)</f>
        <v>4369.8123291397505</v>
      </c>
      <c r="K213">
        <f>J213-B213</f>
        <v>409.81232913975055</v>
      </c>
      <c r="L213">
        <f t="shared" si="15"/>
        <v>409.81232913975055</v>
      </c>
      <c r="M213" s="8">
        <f>L213/B213</f>
        <v>0.10348796190397741</v>
      </c>
      <c r="N213">
        <v>974</v>
      </c>
      <c r="O213">
        <f t="shared" si="16"/>
        <v>7376.6219245155098</v>
      </c>
      <c r="P213">
        <f t="shared" si="17"/>
        <v>17532</v>
      </c>
      <c r="Q213">
        <f t="shared" si="18"/>
        <v>409.81232913975055</v>
      </c>
      <c r="R213">
        <f t="shared" si="19"/>
        <v>167946.14511494723</v>
      </c>
    </row>
    <row r="214" spans="1:18" x14ac:dyDescent="0.35">
      <c r="A214" s="1">
        <v>41128</v>
      </c>
      <c r="B214">
        <v>3968</v>
      </c>
      <c r="C214">
        <v>3960</v>
      </c>
      <c r="D214">
        <v>0</v>
      </c>
      <c r="E214">
        <v>0</v>
      </c>
      <c r="F214">
        <v>0</v>
      </c>
      <c r="G214">
        <v>4654</v>
      </c>
      <c r="H214">
        <v>4104</v>
      </c>
      <c r="I214">
        <v>0</v>
      </c>
      <c r="J214">
        <f>$U$2+SUMPRODUCT(C214:I214,$V$2:$AB$2)</f>
        <v>4347.1536832289712</v>
      </c>
      <c r="K214">
        <f>J214-B214</f>
        <v>379.1536832289712</v>
      </c>
      <c r="L214">
        <f t="shared" si="15"/>
        <v>379.1536832289712</v>
      </c>
      <c r="M214" s="8">
        <f>L214/B214</f>
        <v>9.5552843555688313E-2</v>
      </c>
      <c r="N214">
        <v>1453</v>
      </c>
      <c r="O214">
        <f t="shared" si="16"/>
        <v>6824.7662981214817</v>
      </c>
      <c r="P214">
        <f t="shared" si="17"/>
        <v>26154</v>
      </c>
      <c r="Q214">
        <f t="shared" si="18"/>
        <v>379.1536832289712</v>
      </c>
      <c r="R214">
        <f t="shared" si="19"/>
        <v>143757.51550609505</v>
      </c>
    </row>
    <row r="215" spans="1:18" x14ac:dyDescent="0.35">
      <c r="A215" s="1">
        <v>41129</v>
      </c>
      <c r="B215">
        <v>4133</v>
      </c>
      <c r="C215">
        <v>3968</v>
      </c>
      <c r="D215">
        <v>0</v>
      </c>
      <c r="E215">
        <v>0</v>
      </c>
      <c r="F215">
        <v>0</v>
      </c>
      <c r="G215">
        <v>4292.666666666667</v>
      </c>
      <c r="H215">
        <v>3818</v>
      </c>
      <c r="I215">
        <v>0</v>
      </c>
      <c r="J215">
        <f>$U$2+SUMPRODUCT(C215:I215,$V$2:$AB$2)</f>
        <v>4069.3317432550516</v>
      </c>
      <c r="K215">
        <f>J215-B215</f>
        <v>-63.668256744948394</v>
      </c>
      <c r="L215">
        <f t="shared" si="15"/>
        <v>63.668256744948394</v>
      </c>
      <c r="M215" s="8">
        <f>L215/B215</f>
        <v>1.5404852829651197E-2</v>
      </c>
      <c r="N215">
        <v>1286</v>
      </c>
      <c r="O215">
        <f t="shared" si="16"/>
        <v>4584.1144856362844</v>
      </c>
      <c r="P215">
        <f t="shared" si="17"/>
        <v>23148</v>
      </c>
      <c r="Q215">
        <f t="shared" si="18"/>
        <v>-127.33651348989679</v>
      </c>
      <c r="R215">
        <f t="shared" si="19"/>
        <v>16214.587667762667</v>
      </c>
    </row>
    <row r="216" spans="1:18" x14ac:dyDescent="0.35">
      <c r="A216" s="1">
        <v>41130</v>
      </c>
      <c r="B216">
        <v>4408</v>
      </c>
      <c r="C216">
        <v>4133</v>
      </c>
      <c r="D216">
        <v>0</v>
      </c>
      <c r="E216">
        <v>1</v>
      </c>
      <c r="F216">
        <v>0</v>
      </c>
      <c r="G216">
        <v>4020.3333333333335</v>
      </c>
      <c r="H216">
        <v>3859</v>
      </c>
      <c r="I216">
        <v>0</v>
      </c>
      <c r="J216">
        <f>$U$2+SUMPRODUCT(C216:I216,$V$2:$AB$2)</f>
        <v>4699.9986503010141</v>
      </c>
      <c r="K216">
        <f>J216-B216</f>
        <v>291.9986503010141</v>
      </c>
      <c r="L216">
        <f t="shared" si="15"/>
        <v>291.9986503010141</v>
      </c>
      <c r="M216" s="8">
        <f>L216/B216</f>
        <v>6.6242887999322611E-2</v>
      </c>
      <c r="N216">
        <v>1232</v>
      </c>
      <c r="O216">
        <f t="shared" si="16"/>
        <v>5255.9757054182537</v>
      </c>
      <c r="P216">
        <f t="shared" si="17"/>
        <v>22176</v>
      </c>
      <c r="Q216">
        <f t="shared" si="18"/>
        <v>291.9986503010141</v>
      </c>
      <c r="R216">
        <f t="shared" si="19"/>
        <v>85263.21177761392</v>
      </c>
    </row>
    <row r="217" spans="1:18" x14ac:dyDescent="0.35">
      <c r="A217" s="1">
        <v>41131</v>
      </c>
      <c r="B217">
        <v>5050</v>
      </c>
      <c r="C217">
        <v>4408</v>
      </c>
      <c r="D217">
        <v>0</v>
      </c>
      <c r="E217">
        <v>0</v>
      </c>
      <c r="F217">
        <v>1</v>
      </c>
      <c r="G217">
        <v>4169.666666666667</v>
      </c>
      <c r="H217">
        <v>4182</v>
      </c>
      <c r="I217">
        <v>0</v>
      </c>
      <c r="J217">
        <f>$U$2+SUMPRODUCT(C217:I217,$V$2:$AB$2)</f>
        <v>4866.0744963273037</v>
      </c>
      <c r="K217">
        <f>J217-B217</f>
        <v>-183.92550367269632</v>
      </c>
      <c r="L217">
        <f t="shared" si="15"/>
        <v>183.92550367269632</v>
      </c>
      <c r="M217" s="8">
        <f>L217/B217</f>
        <v>3.6420891816375513E-2</v>
      </c>
      <c r="N217">
        <v>1233</v>
      </c>
      <c r="O217">
        <f t="shared" si="16"/>
        <v>13242.636264434135</v>
      </c>
      <c r="P217">
        <f t="shared" si="17"/>
        <v>22194</v>
      </c>
      <c r="Q217">
        <f t="shared" si="18"/>
        <v>-367.85100734539265</v>
      </c>
      <c r="R217">
        <f t="shared" si="19"/>
        <v>135314.3636050201</v>
      </c>
    </row>
    <row r="218" spans="1:18" x14ac:dyDescent="0.35">
      <c r="A218" s="1">
        <v>41132</v>
      </c>
      <c r="B218">
        <v>5490</v>
      </c>
      <c r="C218">
        <v>5050</v>
      </c>
      <c r="D218">
        <v>1</v>
      </c>
      <c r="E218">
        <v>0</v>
      </c>
      <c r="F218">
        <v>0</v>
      </c>
      <c r="G218">
        <v>4530.333333333333</v>
      </c>
      <c r="H218">
        <v>5052</v>
      </c>
      <c r="I218">
        <v>0</v>
      </c>
      <c r="J218">
        <f>$U$2+SUMPRODUCT(C218:I218,$V$2:$AB$2)</f>
        <v>5535.0877299986059</v>
      </c>
      <c r="K218">
        <f>J218-B218</f>
        <v>45.087729998605937</v>
      </c>
      <c r="L218">
        <f t="shared" si="15"/>
        <v>45.087729998605937</v>
      </c>
      <c r="M218" s="8">
        <f>L218/B218</f>
        <v>8.2127012747916089E-3</v>
      </c>
      <c r="N218">
        <v>1154</v>
      </c>
      <c r="O218">
        <f t="shared" si="16"/>
        <v>811.57913997490687</v>
      </c>
      <c r="P218">
        <f t="shared" si="17"/>
        <v>20772</v>
      </c>
      <c r="Q218">
        <f t="shared" si="18"/>
        <v>45.087729998605937</v>
      </c>
      <c r="R218">
        <f t="shared" si="19"/>
        <v>2032.9033964271898</v>
      </c>
    </row>
    <row r="219" spans="1:18" x14ac:dyDescent="0.35">
      <c r="A219" s="1">
        <v>41133</v>
      </c>
      <c r="B219">
        <v>5736</v>
      </c>
      <c r="C219">
        <v>5490</v>
      </c>
      <c r="D219">
        <v>1</v>
      </c>
      <c r="E219">
        <v>0</v>
      </c>
      <c r="F219">
        <v>0</v>
      </c>
      <c r="G219">
        <v>4982.666666666667</v>
      </c>
      <c r="H219">
        <v>4950</v>
      </c>
      <c r="I219">
        <v>0</v>
      </c>
      <c r="J219">
        <f>$U$2+SUMPRODUCT(C219:I219,$V$2:$AB$2)</f>
        <v>5804.6773772226361</v>
      </c>
      <c r="K219">
        <f>J219-B219</f>
        <v>68.677377222636096</v>
      </c>
      <c r="L219">
        <f t="shared" si="15"/>
        <v>68.677377222636096</v>
      </c>
      <c r="M219" s="8">
        <f>L219/B219</f>
        <v>1.1973043448855665E-2</v>
      </c>
      <c r="N219">
        <v>1053</v>
      </c>
      <c r="O219">
        <f t="shared" si="16"/>
        <v>1236.1927900074497</v>
      </c>
      <c r="P219">
        <f t="shared" si="17"/>
        <v>18954</v>
      </c>
      <c r="Q219">
        <f t="shared" si="18"/>
        <v>68.677377222636096</v>
      </c>
      <c r="R219">
        <f t="shared" si="19"/>
        <v>4716.5821421802557</v>
      </c>
    </row>
    <row r="220" spans="1:18" x14ac:dyDescent="0.35">
      <c r="A220" s="1">
        <v>41134</v>
      </c>
      <c r="B220">
        <v>5580</v>
      </c>
      <c r="C220">
        <v>5736</v>
      </c>
      <c r="D220">
        <v>0</v>
      </c>
      <c r="E220">
        <v>0</v>
      </c>
      <c r="F220">
        <v>0</v>
      </c>
      <c r="G220">
        <v>5425.333333333333</v>
      </c>
      <c r="H220">
        <v>3960</v>
      </c>
      <c r="I220">
        <v>0</v>
      </c>
      <c r="J220">
        <f>$U$2+SUMPRODUCT(C220:I220,$V$2:$AB$2)</f>
        <v>4928.1759332917327</v>
      </c>
      <c r="K220">
        <f>J220-B220</f>
        <v>-651.82406670826731</v>
      </c>
      <c r="L220">
        <f t="shared" si="15"/>
        <v>651.82406670826731</v>
      </c>
      <c r="M220" s="8">
        <f>L220/B220</f>
        <v>0.11681434887244933</v>
      </c>
      <c r="N220">
        <v>374</v>
      </c>
      <c r="O220">
        <f t="shared" si="16"/>
        <v>46931.332802995246</v>
      </c>
      <c r="P220">
        <f t="shared" si="17"/>
        <v>6732</v>
      </c>
      <c r="Q220">
        <f t="shared" si="18"/>
        <v>-1303.6481334165346</v>
      </c>
      <c r="R220">
        <f t="shared" si="19"/>
        <v>1699498.4557604149</v>
      </c>
    </row>
    <row r="221" spans="1:18" x14ac:dyDescent="0.35">
      <c r="A221" s="1">
        <v>41135</v>
      </c>
      <c r="B221">
        <v>5663</v>
      </c>
      <c r="C221">
        <v>5580</v>
      </c>
      <c r="D221">
        <v>0</v>
      </c>
      <c r="E221">
        <v>0</v>
      </c>
      <c r="F221">
        <v>0</v>
      </c>
      <c r="G221">
        <v>5602</v>
      </c>
      <c r="H221">
        <v>3968</v>
      </c>
      <c r="I221">
        <v>0</v>
      </c>
      <c r="J221">
        <f>$U$2+SUMPRODUCT(C221:I221,$V$2:$AB$2)</f>
        <v>5010.6389144435116</v>
      </c>
      <c r="K221">
        <f>J221-B221</f>
        <v>-652.36108555648843</v>
      </c>
      <c r="L221">
        <f t="shared" si="15"/>
        <v>652.36108555648843</v>
      </c>
      <c r="M221" s="8">
        <f>L221/B221</f>
        <v>0.11519708379948586</v>
      </c>
      <c r="N221">
        <v>806</v>
      </c>
      <c r="O221">
        <f t="shared" si="16"/>
        <v>46969.998160067167</v>
      </c>
      <c r="P221">
        <f t="shared" si="17"/>
        <v>14508</v>
      </c>
      <c r="Q221">
        <f t="shared" si="18"/>
        <v>-1304.7221711129769</v>
      </c>
      <c r="R221">
        <f t="shared" si="19"/>
        <v>1702299.9437937601</v>
      </c>
    </row>
    <row r="222" spans="1:18" x14ac:dyDescent="0.35">
      <c r="A222" s="1">
        <v>41136</v>
      </c>
      <c r="B222">
        <v>3655</v>
      </c>
      <c r="C222">
        <v>5663</v>
      </c>
      <c r="D222">
        <v>0</v>
      </c>
      <c r="E222">
        <v>0</v>
      </c>
      <c r="F222">
        <v>0</v>
      </c>
      <c r="G222">
        <v>5659.666666666667</v>
      </c>
      <c r="H222">
        <v>4133</v>
      </c>
      <c r="I222">
        <v>0</v>
      </c>
      <c r="J222">
        <f>$U$2+SUMPRODUCT(C222:I222,$V$2:$AB$2)</f>
        <v>5097.413890552597</v>
      </c>
      <c r="K222">
        <f>J222-B222</f>
        <v>1442.413890552597</v>
      </c>
      <c r="L222">
        <f t="shared" si="15"/>
        <v>1442.413890552597</v>
      </c>
      <c r="M222" s="8">
        <f>L222/B222</f>
        <v>0.39464128332492393</v>
      </c>
      <c r="N222">
        <v>2392</v>
      </c>
      <c r="O222">
        <f t="shared" si="16"/>
        <v>25963.450029946747</v>
      </c>
      <c r="P222">
        <f t="shared" si="17"/>
        <v>43056</v>
      </c>
      <c r="Q222">
        <f t="shared" si="18"/>
        <v>1442.413890552597</v>
      </c>
      <c r="R222">
        <f t="shared" si="19"/>
        <v>2080557.8316590793</v>
      </c>
    </row>
    <row r="223" spans="1:18" x14ac:dyDescent="0.35">
      <c r="A223" s="1">
        <v>41137</v>
      </c>
      <c r="B223">
        <v>6616</v>
      </c>
      <c r="C223">
        <v>3655</v>
      </c>
      <c r="D223">
        <v>0</v>
      </c>
      <c r="E223">
        <v>1</v>
      </c>
      <c r="F223">
        <v>0</v>
      </c>
      <c r="G223">
        <v>4966</v>
      </c>
      <c r="H223">
        <v>4408</v>
      </c>
      <c r="I223">
        <v>0</v>
      </c>
      <c r="J223">
        <f>$U$2+SUMPRODUCT(C223:I223,$V$2:$AB$2)</f>
        <v>5321.3363321206962</v>
      </c>
      <c r="K223">
        <f>J223-B223</f>
        <v>-1294.6636678793038</v>
      </c>
      <c r="L223">
        <f t="shared" si="15"/>
        <v>1294.6636678793038</v>
      </c>
      <c r="M223" s="8">
        <f>L223/B223</f>
        <v>0.19568676963109188</v>
      </c>
      <c r="N223">
        <v>1441</v>
      </c>
      <c r="O223">
        <f t="shared" si="16"/>
        <v>93215.784087309876</v>
      </c>
      <c r="P223">
        <f t="shared" si="17"/>
        <v>25938</v>
      </c>
      <c r="Q223">
        <f t="shared" si="18"/>
        <v>-2589.3273357586077</v>
      </c>
      <c r="R223">
        <f t="shared" si="19"/>
        <v>6704616.0517067695</v>
      </c>
    </row>
    <row r="224" spans="1:18" x14ac:dyDescent="0.35">
      <c r="A224" s="1">
        <v>41138</v>
      </c>
      <c r="B224">
        <v>6646</v>
      </c>
      <c r="C224">
        <v>6616</v>
      </c>
      <c r="D224">
        <v>0</v>
      </c>
      <c r="E224">
        <v>0</v>
      </c>
      <c r="F224">
        <v>1</v>
      </c>
      <c r="G224">
        <v>5311.333333333333</v>
      </c>
      <c r="H224">
        <v>5050</v>
      </c>
      <c r="I224">
        <v>0</v>
      </c>
      <c r="J224">
        <f>$U$2+SUMPRODUCT(C224:I224,$V$2:$AB$2)</f>
        <v>5980.0055492998545</v>
      </c>
      <c r="K224">
        <f>J224-B224</f>
        <v>-665.99445070014553</v>
      </c>
      <c r="L224">
        <f t="shared" si="15"/>
        <v>665.99445070014553</v>
      </c>
      <c r="M224" s="8">
        <f>L224/B224</f>
        <v>0.10020981804094878</v>
      </c>
      <c r="N224">
        <v>564</v>
      </c>
      <c r="O224">
        <f t="shared" si="16"/>
        <v>47951.600450410479</v>
      </c>
      <c r="P224">
        <f t="shared" si="17"/>
        <v>10152</v>
      </c>
      <c r="Q224">
        <f t="shared" si="18"/>
        <v>-1331.9889014002911</v>
      </c>
      <c r="R224">
        <f t="shared" si="19"/>
        <v>1774194.4334535543</v>
      </c>
    </row>
    <row r="225" spans="1:18" x14ac:dyDescent="0.35">
      <c r="A225" s="1">
        <v>41139</v>
      </c>
      <c r="B225">
        <v>7997</v>
      </c>
      <c r="C225">
        <v>6646</v>
      </c>
      <c r="D225">
        <v>1</v>
      </c>
      <c r="E225">
        <v>0</v>
      </c>
      <c r="F225">
        <v>0</v>
      </c>
      <c r="G225">
        <v>5639</v>
      </c>
      <c r="H225">
        <v>5490</v>
      </c>
      <c r="I225">
        <v>0</v>
      </c>
      <c r="J225">
        <f>$U$2+SUMPRODUCT(C225:I225,$V$2:$AB$2)</f>
        <v>6443.9644150576078</v>
      </c>
      <c r="K225">
        <f>J225-B225</f>
        <v>-1553.0355849423922</v>
      </c>
      <c r="L225">
        <f t="shared" si="15"/>
        <v>1553.0355849423922</v>
      </c>
      <c r="M225" s="8">
        <f>L225/B225</f>
        <v>0.19420227397053799</v>
      </c>
      <c r="N225">
        <v>302</v>
      </c>
      <c r="O225">
        <f t="shared" si="16"/>
        <v>111818.56211585224</v>
      </c>
      <c r="P225">
        <f t="shared" si="17"/>
        <v>5436</v>
      </c>
      <c r="Q225">
        <f t="shared" si="18"/>
        <v>-3106.0711698847845</v>
      </c>
      <c r="R225">
        <f t="shared" si="19"/>
        <v>9647678.1123894341</v>
      </c>
    </row>
    <row r="226" spans="1:18" x14ac:dyDescent="0.35">
      <c r="A226" s="1">
        <v>41140</v>
      </c>
      <c r="B226">
        <v>4628.5</v>
      </c>
      <c r="C226">
        <v>7997</v>
      </c>
      <c r="D226">
        <v>1</v>
      </c>
      <c r="E226">
        <v>0</v>
      </c>
      <c r="F226">
        <v>0</v>
      </c>
      <c r="G226">
        <v>7086.333333333333</v>
      </c>
      <c r="H226">
        <v>5736</v>
      </c>
      <c r="I226">
        <v>0</v>
      </c>
      <c r="J226">
        <f>$U$2+SUMPRODUCT(C226:I226,$V$2:$AB$2)</f>
        <v>7459.28639979533</v>
      </c>
      <c r="K226">
        <f>J226-B226</f>
        <v>2830.78639979533</v>
      </c>
      <c r="L226">
        <f t="shared" si="15"/>
        <v>2830.78639979533</v>
      </c>
      <c r="M226" s="8">
        <f>L226/B226</f>
        <v>0.61159909253436961</v>
      </c>
      <c r="N226">
        <v>3550</v>
      </c>
      <c r="O226">
        <f t="shared" si="16"/>
        <v>50954.155196315944</v>
      </c>
      <c r="P226">
        <f t="shared" si="17"/>
        <v>63900</v>
      </c>
      <c r="Q226">
        <f t="shared" si="18"/>
        <v>2830.78639979533</v>
      </c>
      <c r="R226">
        <f t="shared" si="19"/>
        <v>8013351.6412662063</v>
      </c>
    </row>
    <row r="227" spans="1:18" x14ac:dyDescent="0.35">
      <c r="A227" s="1">
        <v>41141</v>
      </c>
      <c r="B227">
        <v>4628.5</v>
      </c>
      <c r="C227">
        <v>4628.5</v>
      </c>
      <c r="D227">
        <v>0</v>
      </c>
      <c r="E227">
        <v>0</v>
      </c>
      <c r="F227">
        <v>0</v>
      </c>
      <c r="G227">
        <v>6423.833333333333</v>
      </c>
      <c r="H227">
        <v>5580</v>
      </c>
      <c r="I227">
        <v>0</v>
      </c>
      <c r="J227">
        <f>$U$2+SUMPRODUCT(C227:I227,$V$2:$AB$2)</f>
        <v>5806.7789211758582</v>
      </c>
      <c r="K227">
        <f>J227-B227</f>
        <v>1178.2789211758582</v>
      </c>
      <c r="L227">
        <f t="shared" si="15"/>
        <v>1178.2789211758582</v>
      </c>
      <c r="M227" s="8">
        <f>L227/B227</f>
        <v>0.25457036214234807</v>
      </c>
      <c r="N227">
        <v>564</v>
      </c>
      <c r="O227">
        <f t="shared" si="16"/>
        <v>21209.020581165445</v>
      </c>
      <c r="P227">
        <f t="shared" si="17"/>
        <v>10152</v>
      </c>
      <c r="Q227">
        <f t="shared" si="18"/>
        <v>1178.2789211758582</v>
      </c>
      <c r="R227">
        <f t="shared" si="19"/>
        <v>1388341.2160873441</v>
      </c>
    </row>
    <row r="228" spans="1:18" x14ac:dyDescent="0.35">
      <c r="A228" s="1">
        <v>41142</v>
      </c>
      <c r="B228">
        <v>4628.5</v>
      </c>
      <c r="C228">
        <v>4628.5</v>
      </c>
      <c r="D228">
        <v>0</v>
      </c>
      <c r="E228">
        <v>0</v>
      </c>
      <c r="F228">
        <v>0</v>
      </c>
      <c r="G228">
        <v>5751.333333333333</v>
      </c>
      <c r="H228">
        <v>5663</v>
      </c>
      <c r="I228">
        <v>0</v>
      </c>
      <c r="J228">
        <f>$U$2+SUMPRODUCT(C228:I228,$V$2:$AB$2)</f>
        <v>5458.9685778324156</v>
      </c>
      <c r="K228">
        <f>J228-B228</f>
        <v>830.46857783241558</v>
      </c>
      <c r="L228">
        <f t="shared" si="15"/>
        <v>830.46857783241558</v>
      </c>
      <c r="M228" s="8">
        <f>L228/B228</f>
        <v>0.17942499250997421</v>
      </c>
      <c r="N228">
        <v>1221</v>
      </c>
      <c r="O228">
        <f t="shared" si="16"/>
        <v>14948.43440098348</v>
      </c>
      <c r="P228">
        <f t="shared" si="17"/>
        <v>21978</v>
      </c>
      <c r="Q228">
        <f t="shared" si="18"/>
        <v>830.46857783241558</v>
      </c>
      <c r="R228">
        <f t="shared" si="19"/>
        <v>689678.05876699486</v>
      </c>
    </row>
    <row r="229" spans="1:18" x14ac:dyDescent="0.35">
      <c r="A229" s="1">
        <v>41143</v>
      </c>
      <c r="B229">
        <v>4628.5</v>
      </c>
      <c r="C229">
        <v>4628.5</v>
      </c>
      <c r="D229">
        <v>0</v>
      </c>
      <c r="E229">
        <v>0</v>
      </c>
      <c r="F229">
        <v>0</v>
      </c>
      <c r="G229">
        <v>4628.5</v>
      </c>
      <c r="H229">
        <v>3655</v>
      </c>
      <c r="I229">
        <v>0</v>
      </c>
      <c r="J229">
        <f>$U$2+SUMPRODUCT(C229:I229,$V$2:$AB$2)</f>
        <v>4282.0230443317596</v>
      </c>
      <c r="K229">
        <f>J229-B229</f>
        <v>-346.47695566824041</v>
      </c>
      <c r="L229">
        <f t="shared" si="15"/>
        <v>346.47695566824041</v>
      </c>
      <c r="M229" s="8">
        <f>L229/B229</f>
        <v>7.4857287602514935E-2</v>
      </c>
      <c r="N229">
        <v>242</v>
      </c>
      <c r="O229">
        <f t="shared" si="16"/>
        <v>24946.340808113309</v>
      </c>
      <c r="P229">
        <f t="shared" si="17"/>
        <v>4356</v>
      </c>
      <c r="Q229">
        <f t="shared" si="18"/>
        <v>-692.95391133648081</v>
      </c>
      <c r="R229">
        <f t="shared" si="19"/>
        <v>480185.12323652732</v>
      </c>
    </row>
    <row r="230" spans="1:18" x14ac:dyDescent="0.35">
      <c r="A230" s="1">
        <v>41144</v>
      </c>
      <c r="B230">
        <v>8932</v>
      </c>
      <c r="C230">
        <v>4628.5</v>
      </c>
      <c r="D230">
        <v>0</v>
      </c>
      <c r="E230">
        <v>1</v>
      </c>
      <c r="F230">
        <v>0</v>
      </c>
      <c r="G230">
        <v>4628.5</v>
      </c>
      <c r="H230">
        <v>6616</v>
      </c>
      <c r="I230">
        <v>0</v>
      </c>
      <c r="J230">
        <f>$U$2+SUMPRODUCT(C230:I230,$V$2:$AB$2)</f>
        <v>5855.7466477865237</v>
      </c>
      <c r="K230">
        <f>J230-B230</f>
        <v>-3076.2533522134763</v>
      </c>
      <c r="L230">
        <f t="shared" si="15"/>
        <v>3076.2533522134763</v>
      </c>
      <c r="M230" s="8">
        <f>L230/B230</f>
        <v>0.34440812272878152</v>
      </c>
      <c r="N230">
        <v>256</v>
      </c>
      <c r="O230">
        <f t="shared" si="16"/>
        <v>221490.24135937029</v>
      </c>
      <c r="P230">
        <f t="shared" si="17"/>
        <v>4608</v>
      </c>
      <c r="Q230">
        <f t="shared" si="18"/>
        <v>-6152.5067044269526</v>
      </c>
      <c r="R230">
        <f t="shared" si="19"/>
        <v>37853338.7480186</v>
      </c>
    </row>
    <row r="231" spans="1:18" x14ac:dyDescent="0.35">
      <c r="A231" s="1">
        <v>41145</v>
      </c>
      <c r="B231">
        <v>4628.5</v>
      </c>
      <c r="C231">
        <v>8932</v>
      </c>
      <c r="D231">
        <v>0</v>
      </c>
      <c r="E231">
        <v>0</v>
      </c>
      <c r="F231">
        <v>1</v>
      </c>
      <c r="G231">
        <v>6063</v>
      </c>
      <c r="H231">
        <v>6646</v>
      </c>
      <c r="I231">
        <v>0</v>
      </c>
      <c r="J231">
        <f>$U$2+SUMPRODUCT(C231:I231,$V$2:$AB$2)</f>
        <v>7092.9676355007823</v>
      </c>
      <c r="K231">
        <f>J231-B231</f>
        <v>2464.4676355007823</v>
      </c>
      <c r="L231">
        <f t="shared" si="15"/>
        <v>2464.4676355007823</v>
      </c>
      <c r="M231" s="8">
        <f>L231/B231</f>
        <v>0.53245492827066698</v>
      </c>
      <c r="N231">
        <v>1510</v>
      </c>
      <c r="O231">
        <f t="shared" si="16"/>
        <v>44360.417439014083</v>
      </c>
      <c r="P231">
        <f t="shared" si="17"/>
        <v>27180</v>
      </c>
      <c r="Q231">
        <f t="shared" si="18"/>
        <v>2464.4676355007823</v>
      </c>
      <c r="R231">
        <f t="shared" si="19"/>
        <v>6073600.7264308166</v>
      </c>
    </row>
    <row r="232" spans="1:18" x14ac:dyDescent="0.35">
      <c r="A232" s="1">
        <v>41146</v>
      </c>
      <c r="B232">
        <v>8831</v>
      </c>
      <c r="C232">
        <v>4628.5</v>
      </c>
      <c r="D232">
        <v>1</v>
      </c>
      <c r="E232">
        <v>0</v>
      </c>
      <c r="F232">
        <v>0</v>
      </c>
      <c r="G232">
        <v>6063</v>
      </c>
      <c r="H232">
        <v>7997</v>
      </c>
      <c r="I232">
        <v>0</v>
      </c>
      <c r="J232">
        <f>$U$2+SUMPRODUCT(C232:I232,$V$2:$AB$2)</f>
        <v>7151.8683815368686</v>
      </c>
      <c r="K232">
        <f>J232-B232</f>
        <v>-1679.1316184631314</v>
      </c>
      <c r="L232">
        <f t="shared" si="15"/>
        <v>1679.1316184631314</v>
      </c>
      <c r="M232" s="8">
        <f>L232/B232</f>
        <v>0.19014059771975217</v>
      </c>
      <c r="N232">
        <v>1237</v>
      </c>
      <c r="O232">
        <f t="shared" si="16"/>
        <v>120897.47652934547</v>
      </c>
      <c r="P232">
        <f t="shared" si="17"/>
        <v>22266</v>
      </c>
      <c r="Q232">
        <f t="shared" si="18"/>
        <v>-3358.2632369262628</v>
      </c>
      <c r="R232">
        <f t="shared" si="19"/>
        <v>11277931.968490461</v>
      </c>
    </row>
    <row r="233" spans="1:18" x14ac:dyDescent="0.35">
      <c r="A233" s="1">
        <v>41147</v>
      </c>
      <c r="B233">
        <v>8547</v>
      </c>
      <c r="C233">
        <v>8831</v>
      </c>
      <c r="D233">
        <v>1</v>
      </c>
      <c r="E233">
        <v>0</v>
      </c>
      <c r="F233">
        <v>0</v>
      </c>
      <c r="G233">
        <v>7463.833333333333</v>
      </c>
      <c r="H233">
        <v>4628.5</v>
      </c>
      <c r="I233">
        <v>0</v>
      </c>
      <c r="J233">
        <f>$U$2+SUMPRODUCT(C233:I233,$V$2:$AB$2)</f>
        <v>7451.7278167656614</v>
      </c>
      <c r="K233">
        <f>J233-B233</f>
        <v>-1095.2721832343386</v>
      </c>
      <c r="L233">
        <f t="shared" si="15"/>
        <v>1095.2721832343386</v>
      </c>
      <c r="M233" s="8">
        <f>L233/B233</f>
        <v>0.12814697358539121</v>
      </c>
      <c r="N233">
        <v>942</v>
      </c>
      <c r="O233">
        <f t="shared" si="16"/>
        <v>78859.597192872374</v>
      </c>
      <c r="P233">
        <f t="shared" si="17"/>
        <v>16956</v>
      </c>
      <c r="Q233">
        <f t="shared" si="18"/>
        <v>-2190.5443664686773</v>
      </c>
      <c r="R233">
        <f t="shared" si="19"/>
        <v>4798484.6214676583</v>
      </c>
    </row>
    <row r="234" spans="1:18" x14ac:dyDescent="0.35">
      <c r="A234" s="1">
        <v>41148</v>
      </c>
      <c r="B234">
        <v>6839</v>
      </c>
      <c r="C234">
        <v>8547</v>
      </c>
      <c r="D234">
        <v>0</v>
      </c>
      <c r="E234">
        <v>0</v>
      </c>
      <c r="F234">
        <v>0</v>
      </c>
      <c r="G234">
        <v>7335.5</v>
      </c>
      <c r="H234">
        <v>4628.5</v>
      </c>
      <c r="I234">
        <v>0</v>
      </c>
      <c r="J234">
        <f>$U$2+SUMPRODUCT(C234:I234,$V$2:$AB$2)</f>
        <v>6476.9287924308928</v>
      </c>
      <c r="K234">
        <f>J234-B234</f>
        <v>-362.07120756910717</v>
      </c>
      <c r="L234">
        <f t="shared" si="15"/>
        <v>362.07120756910717</v>
      </c>
      <c r="M234" s="8">
        <f>L234/B234</f>
        <v>5.2942127148575401E-2</v>
      </c>
      <c r="N234">
        <v>489</v>
      </c>
      <c r="O234">
        <f t="shared" si="16"/>
        <v>26069.126944975716</v>
      </c>
      <c r="P234">
        <f t="shared" si="17"/>
        <v>8802</v>
      </c>
      <c r="Q234">
        <f t="shared" si="18"/>
        <v>-724.14241513821435</v>
      </c>
      <c r="R234">
        <f t="shared" si="19"/>
        <v>524382.23740220594</v>
      </c>
    </row>
    <row r="235" spans="1:18" x14ac:dyDescent="0.35">
      <c r="A235" s="1">
        <v>41149</v>
      </c>
      <c r="B235">
        <v>6209</v>
      </c>
      <c r="C235">
        <v>6839</v>
      </c>
      <c r="D235">
        <v>0</v>
      </c>
      <c r="E235">
        <v>0</v>
      </c>
      <c r="F235">
        <v>0</v>
      </c>
      <c r="G235">
        <v>8072.333333333333</v>
      </c>
      <c r="H235">
        <v>4628.5</v>
      </c>
      <c r="I235">
        <v>0</v>
      </c>
      <c r="J235">
        <f>$U$2+SUMPRODUCT(C235:I235,$V$2:$AB$2)</f>
        <v>6695.1106978352991</v>
      </c>
      <c r="K235">
        <f>J235-B235</f>
        <v>486.11069783529911</v>
      </c>
      <c r="L235">
        <f t="shared" si="15"/>
        <v>486.11069783529911</v>
      </c>
      <c r="M235" s="8">
        <f>L235/B235</f>
        <v>7.8291302598695295E-2</v>
      </c>
      <c r="N235">
        <v>1543</v>
      </c>
      <c r="O235">
        <f t="shared" si="16"/>
        <v>8749.9925610353839</v>
      </c>
      <c r="P235">
        <f t="shared" si="17"/>
        <v>27774</v>
      </c>
      <c r="Q235">
        <f t="shared" si="18"/>
        <v>486.11069783529911</v>
      </c>
      <c r="R235">
        <f t="shared" si="19"/>
        <v>236303.61054992146</v>
      </c>
    </row>
    <row r="236" spans="1:18" x14ac:dyDescent="0.35">
      <c r="A236" s="1">
        <v>41150</v>
      </c>
      <c r="B236">
        <v>6414</v>
      </c>
      <c r="C236">
        <v>6209</v>
      </c>
      <c r="D236">
        <v>0</v>
      </c>
      <c r="E236">
        <v>0</v>
      </c>
      <c r="F236">
        <v>0</v>
      </c>
      <c r="G236">
        <v>7198.333333333333</v>
      </c>
      <c r="H236">
        <v>4628.5</v>
      </c>
      <c r="I236">
        <v>1</v>
      </c>
      <c r="J236">
        <f>$U$2+SUMPRODUCT(C236:I236,$V$2:$AB$2)</f>
        <v>6400.9364152786829</v>
      </c>
      <c r="K236">
        <f>J236-B236</f>
        <v>-13.063584721317056</v>
      </c>
      <c r="L236">
        <f t="shared" si="15"/>
        <v>13.063584721317056</v>
      </c>
      <c r="M236" s="8">
        <f>L236/B236</f>
        <v>2.0367297663419172E-3</v>
      </c>
      <c r="N236">
        <v>1461</v>
      </c>
      <c r="O236">
        <f t="shared" si="16"/>
        <v>940.57809993482806</v>
      </c>
      <c r="P236">
        <f t="shared" si="17"/>
        <v>26298</v>
      </c>
      <c r="Q236">
        <f t="shared" si="18"/>
        <v>-26.127169442634113</v>
      </c>
      <c r="R236">
        <f t="shared" si="19"/>
        <v>682.62898308411377</v>
      </c>
    </row>
    <row r="237" spans="1:18" x14ac:dyDescent="0.35">
      <c r="A237" s="1">
        <v>41151</v>
      </c>
      <c r="B237">
        <v>7412</v>
      </c>
      <c r="C237">
        <v>6414</v>
      </c>
      <c r="D237">
        <v>0</v>
      </c>
      <c r="E237">
        <v>1</v>
      </c>
      <c r="F237">
        <v>0</v>
      </c>
      <c r="G237">
        <v>6487.333333333333</v>
      </c>
      <c r="H237">
        <v>8932</v>
      </c>
      <c r="I237">
        <v>1</v>
      </c>
      <c r="J237">
        <f>$U$2+SUMPRODUCT(C237:I237,$V$2:$AB$2)</f>
        <v>7978.0363731573188</v>
      </c>
      <c r="K237">
        <f>J237-B237</f>
        <v>566.03637315731885</v>
      </c>
      <c r="L237">
        <f t="shared" si="15"/>
        <v>566.03637315731885</v>
      </c>
      <c r="M237" s="8">
        <f>L237/B237</f>
        <v>7.6367562487495794E-2</v>
      </c>
      <c r="N237">
        <v>188</v>
      </c>
      <c r="O237">
        <f t="shared" si="16"/>
        <v>10188.654716831739</v>
      </c>
      <c r="P237">
        <f t="shared" si="17"/>
        <v>3384</v>
      </c>
      <c r="Q237">
        <f t="shared" si="18"/>
        <v>566.03637315731885</v>
      </c>
      <c r="R237">
        <f t="shared" si="19"/>
        <v>320397.17573709151</v>
      </c>
    </row>
    <row r="238" spans="1:18" x14ac:dyDescent="0.35">
      <c r="A238" s="1">
        <v>41152</v>
      </c>
      <c r="B238">
        <v>8691</v>
      </c>
      <c r="C238">
        <v>7412</v>
      </c>
      <c r="D238">
        <v>0</v>
      </c>
      <c r="E238">
        <v>0</v>
      </c>
      <c r="F238">
        <v>1</v>
      </c>
      <c r="G238">
        <v>6678.333333333333</v>
      </c>
      <c r="H238">
        <v>4628.5</v>
      </c>
      <c r="I238">
        <v>1</v>
      </c>
      <c r="J238">
        <f>$U$2+SUMPRODUCT(C238:I238,$V$2:$AB$2)</f>
        <v>6961.6969341978147</v>
      </c>
      <c r="K238">
        <f>J238-B238</f>
        <v>-1729.3030658021853</v>
      </c>
      <c r="L238">
        <f t="shared" si="15"/>
        <v>1729.3030658021853</v>
      </c>
      <c r="M238" s="8">
        <f>L238/B238</f>
        <v>0.19897630489036766</v>
      </c>
      <c r="N238">
        <v>387</v>
      </c>
      <c r="O238">
        <f t="shared" si="16"/>
        <v>124509.82073775734</v>
      </c>
      <c r="P238">
        <f t="shared" si="17"/>
        <v>6966</v>
      </c>
      <c r="Q238">
        <f t="shared" si="18"/>
        <v>-3458.6061316043706</v>
      </c>
      <c r="R238">
        <f t="shared" si="19"/>
        <v>11961956.373571349</v>
      </c>
    </row>
    <row r="239" spans="1:18" x14ac:dyDescent="0.35">
      <c r="A239" s="1">
        <v>41153</v>
      </c>
      <c r="B239">
        <v>8447</v>
      </c>
      <c r="C239">
        <v>8691</v>
      </c>
      <c r="D239">
        <v>1</v>
      </c>
      <c r="E239">
        <v>0</v>
      </c>
      <c r="F239">
        <v>0</v>
      </c>
      <c r="G239">
        <v>7505.666666666667</v>
      </c>
      <c r="H239">
        <v>8831</v>
      </c>
      <c r="I239">
        <v>0</v>
      </c>
      <c r="J239">
        <f>$U$2+SUMPRODUCT(C239:I239,$V$2:$AB$2)</f>
        <v>8626.6476804526628</v>
      </c>
      <c r="K239">
        <f>J239-B239</f>
        <v>179.64768045266283</v>
      </c>
      <c r="L239">
        <f t="shared" si="15"/>
        <v>179.64768045266283</v>
      </c>
      <c r="M239" s="8">
        <f>L239/B239</f>
        <v>2.1267631165225859E-2</v>
      </c>
      <c r="N239">
        <v>1113</v>
      </c>
      <c r="O239">
        <f t="shared" si="16"/>
        <v>3233.6582481479309</v>
      </c>
      <c r="P239">
        <f t="shared" si="17"/>
        <v>20034</v>
      </c>
      <c r="Q239">
        <f t="shared" si="18"/>
        <v>179.64768045266283</v>
      </c>
      <c r="R239">
        <f t="shared" si="19"/>
        <v>32273.289092022053</v>
      </c>
    </row>
    <row r="240" spans="1:18" x14ac:dyDescent="0.35">
      <c r="A240" s="1">
        <v>41154</v>
      </c>
      <c r="B240">
        <v>7848</v>
      </c>
      <c r="C240">
        <v>8447</v>
      </c>
      <c r="D240">
        <v>1</v>
      </c>
      <c r="E240">
        <v>0</v>
      </c>
      <c r="F240">
        <v>0</v>
      </c>
      <c r="G240">
        <v>8183.333333333333</v>
      </c>
      <c r="H240">
        <v>8547</v>
      </c>
      <c r="I240">
        <v>0</v>
      </c>
      <c r="J240">
        <f>$U$2+SUMPRODUCT(C240:I240,$V$2:$AB$2)</f>
        <v>8894.5981421623146</v>
      </c>
      <c r="K240">
        <f>J240-B240</f>
        <v>1046.5981421623146</v>
      </c>
      <c r="L240">
        <f t="shared" si="15"/>
        <v>1046.5981421623146</v>
      </c>
      <c r="M240" s="8">
        <f>L240/B240</f>
        <v>0.13335858080559565</v>
      </c>
      <c r="N240">
        <v>1581</v>
      </c>
      <c r="O240">
        <f t="shared" si="16"/>
        <v>18838.766558921663</v>
      </c>
      <c r="P240">
        <f t="shared" si="17"/>
        <v>28458</v>
      </c>
      <c r="Q240">
        <f t="shared" si="18"/>
        <v>1046.5981421623146</v>
      </c>
      <c r="R240">
        <f t="shared" si="19"/>
        <v>1095367.6711776084</v>
      </c>
    </row>
    <row r="241" spans="1:18" x14ac:dyDescent="0.35">
      <c r="A241" s="1">
        <v>41155</v>
      </c>
      <c r="B241">
        <v>5397</v>
      </c>
      <c r="C241">
        <v>7848</v>
      </c>
      <c r="D241">
        <v>0</v>
      </c>
      <c r="E241">
        <v>0</v>
      </c>
      <c r="F241">
        <v>0</v>
      </c>
      <c r="G241">
        <v>8328.6666666666661</v>
      </c>
      <c r="H241">
        <v>6839</v>
      </c>
      <c r="I241">
        <v>0</v>
      </c>
      <c r="J241">
        <f>$U$2+SUMPRODUCT(C241:I241,$V$2:$AB$2)</f>
        <v>7561.6080127591194</v>
      </c>
      <c r="K241">
        <f>J241-B241</f>
        <v>2164.6080127591194</v>
      </c>
      <c r="L241">
        <f t="shared" si="15"/>
        <v>2164.6080127591194</v>
      </c>
      <c r="M241" s="8">
        <f>L241/B241</f>
        <v>0.40107615578267919</v>
      </c>
      <c r="N241">
        <v>2340</v>
      </c>
      <c r="O241">
        <f t="shared" si="16"/>
        <v>38962.94422966415</v>
      </c>
      <c r="P241">
        <f t="shared" si="17"/>
        <v>42120</v>
      </c>
      <c r="Q241">
        <f t="shared" si="18"/>
        <v>2164.6080127591194</v>
      </c>
      <c r="R241">
        <f t="shared" si="19"/>
        <v>4685527.848900984</v>
      </c>
    </row>
    <row r="242" spans="1:18" x14ac:dyDescent="0.35">
      <c r="A242" s="1">
        <v>41156</v>
      </c>
      <c r="B242">
        <v>5752</v>
      </c>
      <c r="C242">
        <v>5397</v>
      </c>
      <c r="D242">
        <v>0</v>
      </c>
      <c r="E242">
        <v>0</v>
      </c>
      <c r="F242">
        <v>0</v>
      </c>
      <c r="G242">
        <v>7230.666666666667</v>
      </c>
      <c r="H242">
        <v>6209</v>
      </c>
      <c r="I242">
        <v>0</v>
      </c>
      <c r="J242">
        <f>$U$2+SUMPRODUCT(C242:I242,$V$2:$AB$2)</f>
        <v>6511.0941073841614</v>
      </c>
      <c r="K242">
        <f>J242-B242</f>
        <v>759.09410738416136</v>
      </c>
      <c r="L242">
        <f t="shared" si="15"/>
        <v>759.09410738416136</v>
      </c>
      <c r="M242" s="8">
        <f>L242/B242</f>
        <v>0.13197046373159968</v>
      </c>
      <c r="N242">
        <v>1289</v>
      </c>
      <c r="O242">
        <f t="shared" si="16"/>
        <v>13663.693932914905</v>
      </c>
      <c r="P242">
        <f t="shared" si="17"/>
        <v>23202</v>
      </c>
      <c r="Q242">
        <f t="shared" si="18"/>
        <v>759.09410738416136</v>
      </c>
      <c r="R242">
        <f t="shared" si="19"/>
        <v>576223.86386535666</v>
      </c>
    </row>
    <row r="243" spans="1:18" x14ac:dyDescent="0.35">
      <c r="A243" s="1">
        <v>41157</v>
      </c>
      <c r="B243">
        <v>5373</v>
      </c>
      <c r="C243">
        <v>5752</v>
      </c>
      <c r="D243">
        <v>0</v>
      </c>
      <c r="E243">
        <v>0</v>
      </c>
      <c r="F243">
        <v>0</v>
      </c>
      <c r="G243">
        <v>6332.333333333333</v>
      </c>
      <c r="H243">
        <v>6414</v>
      </c>
      <c r="I243">
        <v>0</v>
      </c>
      <c r="J243">
        <f>$U$2+SUMPRODUCT(C243:I243,$V$2:$AB$2)</f>
        <v>6111.7378306896617</v>
      </c>
      <c r="K243">
        <f>J243-B243</f>
        <v>738.73783068966168</v>
      </c>
      <c r="L243">
        <f t="shared" si="15"/>
        <v>738.73783068966168</v>
      </c>
      <c r="M243" s="8">
        <f>L243/B243</f>
        <v>0.13749075575835878</v>
      </c>
      <c r="N243">
        <v>2262</v>
      </c>
      <c r="O243">
        <f t="shared" si="16"/>
        <v>13297.28095241391</v>
      </c>
      <c r="P243">
        <f t="shared" si="17"/>
        <v>40716</v>
      </c>
      <c r="Q243">
        <f t="shared" si="18"/>
        <v>738.73783068966168</v>
      </c>
      <c r="R243">
        <f t="shared" si="19"/>
        <v>545733.58249206725</v>
      </c>
    </row>
    <row r="244" spans="1:18" x14ac:dyDescent="0.35">
      <c r="A244" s="1">
        <v>41158</v>
      </c>
      <c r="B244">
        <v>5436</v>
      </c>
      <c r="C244">
        <v>5373</v>
      </c>
      <c r="D244">
        <v>0</v>
      </c>
      <c r="E244">
        <v>1</v>
      </c>
      <c r="F244">
        <v>0</v>
      </c>
      <c r="G244">
        <v>5507.333333333333</v>
      </c>
      <c r="H244">
        <v>7412</v>
      </c>
      <c r="I244">
        <v>0</v>
      </c>
      <c r="J244">
        <f>$U$2+SUMPRODUCT(C244:I244,$V$2:$AB$2)</f>
        <v>6643.5091852222913</v>
      </c>
      <c r="K244">
        <f>J244-B244</f>
        <v>1207.5091852222913</v>
      </c>
      <c r="L244">
        <f t="shared" si="15"/>
        <v>1207.5091852222913</v>
      </c>
      <c r="M244" s="8">
        <f>L244/B244</f>
        <v>0.22213193252801533</v>
      </c>
      <c r="N244">
        <v>2233</v>
      </c>
      <c r="O244">
        <f t="shared" si="16"/>
        <v>21735.165334001242</v>
      </c>
      <c r="P244">
        <f t="shared" si="17"/>
        <v>40194</v>
      </c>
      <c r="Q244">
        <f t="shared" si="18"/>
        <v>1207.5091852222913</v>
      </c>
      <c r="R244">
        <f t="shared" si="19"/>
        <v>1458078.4323962019</v>
      </c>
    </row>
    <row r="245" spans="1:18" x14ac:dyDescent="0.35">
      <c r="A245" s="1">
        <v>41159</v>
      </c>
      <c r="B245">
        <v>7263</v>
      </c>
      <c r="C245">
        <v>5436</v>
      </c>
      <c r="D245">
        <v>0</v>
      </c>
      <c r="E245">
        <v>0</v>
      </c>
      <c r="F245">
        <v>1</v>
      </c>
      <c r="G245">
        <v>5520.333333333333</v>
      </c>
      <c r="H245">
        <v>8691</v>
      </c>
      <c r="I245">
        <v>0</v>
      </c>
      <c r="J245">
        <f>$U$2+SUMPRODUCT(C245:I245,$V$2:$AB$2)</f>
        <v>6976.5818936073783</v>
      </c>
      <c r="K245">
        <f>J245-B245</f>
        <v>-286.41810639262167</v>
      </c>
      <c r="L245">
        <f t="shared" si="15"/>
        <v>286.41810639262167</v>
      </c>
      <c r="M245" s="8">
        <f>L245/B245</f>
        <v>3.9435234254801277E-2</v>
      </c>
      <c r="N245">
        <v>603</v>
      </c>
      <c r="O245">
        <f t="shared" si="16"/>
        <v>20622.10366026876</v>
      </c>
      <c r="P245">
        <f t="shared" si="17"/>
        <v>10854</v>
      </c>
      <c r="Q245">
        <f t="shared" si="18"/>
        <v>-572.83621278524333</v>
      </c>
      <c r="R245">
        <f t="shared" si="19"/>
        <v>328141.32667814055</v>
      </c>
    </row>
    <row r="246" spans="1:18" x14ac:dyDescent="0.35">
      <c r="A246" s="1">
        <v>41160</v>
      </c>
      <c r="B246">
        <v>7986</v>
      </c>
      <c r="C246">
        <v>7263</v>
      </c>
      <c r="D246">
        <v>1</v>
      </c>
      <c r="E246">
        <v>0</v>
      </c>
      <c r="F246">
        <v>0</v>
      </c>
      <c r="G246">
        <v>6024</v>
      </c>
      <c r="H246">
        <v>8447</v>
      </c>
      <c r="I246">
        <v>0</v>
      </c>
      <c r="J246">
        <f>$U$2+SUMPRODUCT(C246:I246,$V$2:$AB$2)</f>
        <v>7545.5787912172045</v>
      </c>
      <c r="K246">
        <f>J246-B246</f>
        <v>-440.42120878279547</v>
      </c>
      <c r="L246">
        <f t="shared" si="15"/>
        <v>440.42120878279547</v>
      </c>
      <c r="M246" s="8">
        <f>L246/B246</f>
        <v>5.51491621315797E-2</v>
      </c>
      <c r="N246">
        <v>980</v>
      </c>
      <c r="O246">
        <f t="shared" si="16"/>
        <v>31710.327032361274</v>
      </c>
      <c r="P246">
        <f t="shared" si="17"/>
        <v>17640</v>
      </c>
      <c r="Q246">
        <f t="shared" si="18"/>
        <v>-880.84241756559095</v>
      </c>
      <c r="R246">
        <f t="shared" si="19"/>
        <v>775883.36458279483</v>
      </c>
    </row>
    <row r="247" spans="1:18" x14ac:dyDescent="0.35">
      <c r="A247" s="1">
        <v>41161</v>
      </c>
      <c r="B247">
        <v>7444</v>
      </c>
      <c r="C247">
        <v>7986</v>
      </c>
      <c r="D247">
        <v>1</v>
      </c>
      <c r="E247">
        <v>0</v>
      </c>
      <c r="F247">
        <v>0</v>
      </c>
      <c r="G247">
        <v>6895</v>
      </c>
      <c r="H247">
        <v>7848</v>
      </c>
      <c r="I247">
        <v>0</v>
      </c>
      <c r="J247">
        <f>$U$2+SUMPRODUCT(C247:I247,$V$2:$AB$2)</f>
        <v>7939.1822052067919</v>
      </c>
      <c r="K247">
        <f>J247-B247</f>
        <v>495.18220520679188</v>
      </c>
      <c r="L247">
        <f t="shared" si="15"/>
        <v>495.18220520679188</v>
      </c>
      <c r="M247" s="8">
        <f>L247/B247</f>
        <v>6.652098404175065E-2</v>
      </c>
      <c r="N247">
        <v>1321</v>
      </c>
      <c r="O247">
        <f t="shared" si="16"/>
        <v>8913.2796937222538</v>
      </c>
      <c r="P247">
        <f t="shared" si="17"/>
        <v>23778</v>
      </c>
      <c r="Q247">
        <f t="shared" si="18"/>
        <v>495.18220520679188</v>
      </c>
      <c r="R247">
        <f t="shared" si="19"/>
        <v>245205.41635346133</v>
      </c>
    </row>
    <row r="248" spans="1:18" x14ac:dyDescent="0.35">
      <c r="A248" s="1">
        <v>41162</v>
      </c>
      <c r="B248">
        <v>5029</v>
      </c>
      <c r="C248">
        <v>7444</v>
      </c>
      <c r="D248">
        <v>0</v>
      </c>
      <c r="E248">
        <v>0</v>
      </c>
      <c r="F248">
        <v>0</v>
      </c>
      <c r="G248">
        <v>7564.333333333333</v>
      </c>
      <c r="H248">
        <v>5397</v>
      </c>
      <c r="I248">
        <v>0</v>
      </c>
      <c r="J248">
        <f>$U$2+SUMPRODUCT(C248:I248,$V$2:$AB$2)</f>
        <v>6695.0688563324584</v>
      </c>
      <c r="K248">
        <f>J248-B248</f>
        <v>1666.0688563324584</v>
      </c>
      <c r="L248">
        <f t="shared" si="15"/>
        <v>1666.0688563324584</v>
      </c>
      <c r="M248" s="8">
        <f>L248/B248</f>
        <v>0.33129227606531286</v>
      </c>
      <c r="N248">
        <v>1989</v>
      </c>
      <c r="O248">
        <f t="shared" si="16"/>
        <v>29989.239413984251</v>
      </c>
      <c r="P248">
        <f t="shared" si="17"/>
        <v>35802</v>
      </c>
      <c r="Q248">
        <f t="shared" si="18"/>
        <v>1666.0688563324584</v>
      </c>
      <c r="R248">
        <f t="shared" si="19"/>
        <v>2775785.434040946</v>
      </c>
    </row>
    <row r="249" spans="1:18" x14ac:dyDescent="0.35">
      <c r="A249" s="1">
        <v>41163</v>
      </c>
      <c r="B249">
        <v>5327</v>
      </c>
      <c r="C249">
        <v>5029</v>
      </c>
      <c r="D249">
        <v>0</v>
      </c>
      <c r="E249">
        <v>0</v>
      </c>
      <c r="F249">
        <v>0</v>
      </c>
      <c r="G249">
        <v>6819.666666666667</v>
      </c>
      <c r="H249">
        <v>5752</v>
      </c>
      <c r="I249">
        <v>0</v>
      </c>
      <c r="J249">
        <f>$U$2+SUMPRODUCT(C249:I249,$V$2:$AB$2)</f>
        <v>6116.9643483036107</v>
      </c>
      <c r="K249">
        <f>J249-B249</f>
        <v>789.96434830361068</v>
      </c>
      <c r="L249">
        <f t="shared" si="15"/>
        <v>789.96434830361068</v>
      </c>
      <c r="M249" s="8">
        <f>L249/B249</f>
        <v>0.14829441492465004</v>
      </c>
      <c r="N249">
        <v>1892</v>
      </c>
      <c r="O249">
        <f t="shared" si="16"/>
        <v>14219.358269464992</v>
      </c>
      <c r="P249">
        <f t="shared" si="17"/>
        <v>34056</v>
      </c>
      <c r="Q249">
        <f t="shared" si="18"/>
        <v>789.96434830361068</v>
      </c>
      <c r="R249">
        <f t="shared" si="19"/>
        <v>624043.67159074836</v>
      </c>
    </row>
    <row r="250" spans="1:18" x14ac:dyDescent="0.35">
      <c r="A250" s="1">
        <v>41164</v>
      </c>
      <c r="B250">
        <v>5012</v>
      </c>
      <c r="C250">
        <v>5327</v>
      </c>
      <c r="D250">
        <v>0</v>
      </c>
      <c r="E250">
        <v>0</v>
      </c>
      <c r="F250">
        <v>0</v>
      </c>
      <c r="G250">
        <v>5933.333333333333</v>
      </c>
      <c r="H250">
        <v>5373</v>
      </c>
      <c r="I250">
        <v>0</v>
      </c>
      <c r="J250">
        <f>$U$2+SUMPRODUCT(C250:I250,$V$2:$AB$2)</f>
        <v>5555.7363973632428</v>
      </c>
      <c r="K250">
        <f>J250-B250</f>
        <v>543.73639736324276</v>
      </c>
      <c r="L250">
        <f t="shared" si="15"/>
        <v>543.73639736324276</v>
      </c>
      <c r="M250" s="8">
        <f>L250/B250</f>
        <v>0.1084869108865209</v>
      </c>
      <c r="N250">
        <v>2102</v>
      </c>
      <c r="O250">
        <f t="shared" si="16"/>
        <v>9787.2551525383697</v>
      </c>
      <c r="P250">
        <f t="shared" si="17"/>
        <v>37836</v>
      </c>
      <c r="Q250">
        <f t="shared" si="18"/>
        <v>543.73639736324276</v>
      </c>
      <c r="R250">
        <f t="shared" si="19"/>
        <v>295649.26981755823</v>
      </c>
    </row>
    <row r="251" spans="1:18" x14ac:dyDescent="0.35">
      <c r="A251" s="1">
        <v>41165</v>
      </c>
      <c r="B251">
        <v>6084</v>
      </c>
      <c r="C251">
        <v>5012</v>
      </c>
      <c r="D251">
        <v>0</v>
      </c>
      <c r="E251">
        <v>1</v>
      </c>
      <c r="F251">
        <v>0</v>
      </c>
      <c r="G251">
        <v>5122.666666666667</v>
      </c>
      <c r="H251">
        <v>5436</v>
      </c>
      <c r="I251">
        <v>0</v>
      </c>
      <c r="J251">
        <f>$U$2+SUMPRODUCT(C251:I251,$V$2:$AB$2)</f>
        <v>5842.7600559982238</v>
      </c>
      <c r="K251">
        <f>J251-B251</f>
        <v>-241.23994400177617</v>
      </c>
      <c r="L251">
        <f t="shared" si="15"/>
        <v>241.23994400177617</v>
      </c>
      <c r="M251" s="8">
        <f>L251/B251</f>
        <v>3.9651535831981617E-2</v>
      </c>
      <c r="N251">
        <v>1186</v>
      </c>
      <c r="O251">
        <f t="shared" si="16"/>
        <v>17369.275968127884</v>
      </c>
      <c r="P251">
        <f t="shared" si="17"/>
        <v>21348</v>
      </c>
      <c r="Q251">
        <f t="shared" si="18"/>
        <v>-482.47988800355233</v>
      </c>
      <c r="R251">
        <f t="shared" si="19"/>
        <v>232786.8423279204</v>
      </c>
    </row>
    <row r="252" spans="1:18" x14ac:dyDescent="0.35">
      <c r="A252" s="1">
        <v>41166</v>
      </c>
      <c r="B252">
        <v>6172</v>
      </c>
      <c r="C252">
        <v>6084</v>
      </c>
      <c r="D252">
        <v>0</v>
      </c>
      <c r="E252">
        <v>0</v>
      </c>
      <c r="F252">
        <v>1</v>
      </c>
      <c r="G252">
        <v>5474.333333333333</v>
      </c>
      <c r="H252">
        <v>7263</v>
      </c>
      <c r="I252">
        <v>0</v>
      </c>
      <c r="J252">
        <f>$U$2+SUMPRODUCT(C252:I252,$V$2:$AB$2)</f>
        <v>6625.9638279846386</v>
      </c>
      <c r="K252">
        <f>J252-B252</f>
        <v>453.96382798463856</v>
      </c>
      <c r="L252">
        <f t="shared" si="15"/>
        <v>453.96382798463856</v>
      </c>
      <c r="M252" s="8">
        <f>L252/B252</f>
        <v>7.3552143224990041E-2</v>
      </c>
      <c r="N252">
        <v>1219</v>
      </c>
      <c r="O252">
        <f t="shared" si="16"/>
        <v>8171.348903723494</v>
      </c>
      <c r="P252">
        <f t="shared" si="17"/>
        <v>21942</v>
      </c>
      <c r="Q252">
        <f t="shared" si="18"/>
        <v>453.96382798463856</v>
      </c>
      <c r="R252">
        <f t="shared" si="19"/>
        <v>206083.15711846651</v>
      </c>
    </row>
    <row r="253" spans="1:18" x14ac:dyDescent="0.35">
      <c r="A253" s="1">
        <v>41167</v>
      </c>
      <c r="B253">
        <v>7222</v>
      </c>
      <c r="C253">
        <v>6172</v>
      </c>
      <c r="D253">
        <v>1</v>
      </c>
      <c r="E253">
        <v>0</v>
      </c>
      <c r="F253">
        <v>0</v>
      </c>
      <c r="G253">
        <v>5756</v>
      </c>
      <c r="H253">
        <v>7986</v>
      </c>
      <c r="I253">
        <v>0</v>
      </c>
      <c r="J253">
        <f>$U$2+SUMPRODUCT(C253:I253,$V$2:$AB$2)</f>
        <v>7149.5497246762361</v>
      </c>
      <c r="K253">
        <f>J253-B253</f>
        <v>-72.45027532376389</v>
      </c>
      <c r="L253">
        <f t="shared" si="15"/>
        <v>72.45027532376389</v>
      </c>
      <c r="M253" s="8">
        <f>L253/B253</f>
        <v>1.0031885256682898E-2</v>
      </c>
      <c r="N253">
        <v>1451</v>
      </c>
      <c r="O253">
        <f t="shared" si="16"/>
        <v>5216.4198233110001</v>
      </c>
      <c r="P253">
        <f t="shared" si="17"/>
        <v>26118</v>
      </c>
      <c r="Q253">
        <f t="shared" si="18"/>
        <v>-144.90055064752778</v>
      </c>
      <c r="R253">
        <f t="shared" si="19"/>
        <v>20996.169577956764</v>
      </c>
    </row>
    <row r="254" spans="1:18" x14ac:dyDescent="0.35">
      <c r="A254" s="1">
        <v>41168</v>
      </c>
      <c r="B254">
        <v>6819</v>
      </c>
      <c r="C254">
        <v>7222</v>
      </c>
      <c r="D254">
        <v>1</v>
      </c>
      <c r="E254">
        <v>0</v>
      </c>
      <c r="F254">
        <v>0</v>
      </c>
      <c r="G254">
        <v>6492.666666666667</v>
      </c>
      <c r="H254">
        <v>7444</v>
      </c>
      <c r="I254">
        <v>0</v>
      </c>
      <c r="J254">
        <f>$U$2+SUMPRODUCT(C254:I254,$V$2:$AB$2)</f>
        <v>7520.9280037722619</v>
      </c>
      <c r="K254">
        <f>J254-B254</f>
        <v>701.92800377226195</v>
      </c>
      <c r="L254">
        <f t="shared" si="15"/>
        <v>701.92800377226195</v>
      </c>
      <c r="M254" s="8">
        <f>L254/B254</f>
        <v>0.10293708810269277</v>
      </c>
      <c r="N254">
        <v>1712</v>
      </c>
      <c r="O254">
        <f t="shared" si="16"/>
        <v>12634.704067900715</v>
      </c>
      <c r="P254">
        <f t="shared" si="17"/>
        <v>30816</v>
      </c>
      <c r="Q254">
        <f t="shared" si="18"/>
        <v>701.92800377226195</v>
      </c>
      <c r="R254">
        <f t="shared" si="19"/>
        <v>492702.92247971258</v>
      </c>
    </row>
    <row r="255" spans="1:18" x14ac:dyDescent="0.35">
      <c r="A255" s="1">
        <v>41169</v>
      </c>
      <c r="B255">
        <v>5059</v>
      </c>
      <c r="C255">
        <v>6819</v>
      </c>
      <c r="D255">
        <v>0</v>
      </c>
      <c r="E255">
        <v>0</v>
      </c>
      <c r="F255">
        <v>0</v>
      </c>
      <c r="G255">
        <v>6737.666666666667</v>
      </c>
      <c r="H255">
        <v>5029</v>
      </c>
      <c r="I255">
        <v>0</v>
      </c>
      <c r="J255">
        <f>$U$2+SUMPRODUCT(C255:I255,$V$2:$AB$2)</f>
        <v>6068.1192327241015</v>
      </c>
      <c r="K255">
        <f>J255-B255</f>
        <v>1009.1192327241015</v>
      </c>
      <c r="L255">
        <f t="shared" si="15"/>
        <v>1009.1192327241015</v>
      </c>
      <c r="M255" s="8">
        <f>L255/B255</f>
        <v>0.19947009937222801</v>
      </c>
      <c r="N255">
        <v>1575</v>
      </c>
      <c r="O255">
        <f t="shared" si="16"/>
        <v>18164.146189033825</v>
      </c>
      <c r="P255">
        <f t="shared" si="17"/>
        <v>28350</v>
      </c>
      <c r="Q255">
        <f t="shared" si="18"/>
        <v>1009.1192327241015</v>
      </c>
      <c r="R255">
        <f t="shared" si="19"/>
        <v>1018321.6258536793</v>
      </c>
    </row>
    <row r="256" spans="1:18" x14ac:dyDescent="0.35">
      <c r="A256" s="1">
        <v>41170</v>
      </c>
      <c r="B256">
        <v>4676</v>
      </c>
      <c r="C256">
        <v>5059</v>
      </c>
      <c r="D256">
        <v>0</v>
      </c>
      <c r="E256">
        <v>0</v>
      </c>
      <c r="F256">
        <v>0</v>
      </c>
      <c r="G256">
        <v>6366.666666666667</v>
      </c>
      <c r="H256">
        <v>5327</v>
      </c>
      <c r="I256">
        <v>0</v>
      </c>
      <c r="J256">
        <f>$U$2+SUMPRODUCT(C256:I256,$V$2:$AB$2)</f>
        <v>5752.4063257698081</v>
      </c>
      <c r="K256">
        <f>J256-B256</f>
        <v>1076.4063257698081</v>
      </c>
      <c r="L256">
        <f t="shared" si="15"/>
        <v>1076.4063257698081</v>
      </c>
      <c r="M256" s="8">
        <f>L256/B256</f>
        <v>0.23019810217489481</v>
      </c>
      <c r="N256">
        <v>2240</v>
      </c>
      <c r="O256">
        <f t="shared" si="16"/>
        <v>19375.313863856543</v>
      </c>
      <c r="P256">
        <f t="shared" si="17"/>
        <v>40320</v>
      </c>
      <c r="Q256">
        <f t="shared" si="18"/>
        <v>1076.4063257698081</v>
      </c>
      <c r="R256">
        <f t="shared" si="19"/>
        <v>1158650.5781572582</v>
      </c>
    </row>
    <row r="257" spans="1:18" x14ac:dyDescent="0.35">
      <c r="A257" s="1">
        <v>41171</v>
      </c>
      <c r="B257">
        <v>3000</v>
      </c>
      <c r="C257">
        <v>4676</v>
      </c>
      <c r="D257">
        <v>0</v>
      </c>
      <c r="E257">
        <v>0</v>
      </c>
      <c r="F257">
        <v>0</v>
      </c>
      <c r="G257">
        <v>5518</v>
      </c>
      <c r="H257">
        <v>5012</v>
      </c>
      <c r="I257">
        <v>0</v>
      </c>
      <c r="J257">
        <f>$U$2+SUMPRODUCT(C257:I257,$V$2:$AB$2)</f>
        <v>5154.7051558134663</v>
      </c>
      <c r="K257">
        <f>J257-B257</f>
        <v>2154.7051558134663</v>
      </c>
      <c r="L257">
        <f t="shared" si="15"/>
        <v>2154.7051558134663</v>
      </c>
      <c r="M257" s="8">
        <f>L257/B257</f>
        <v>0.71823505193782211</v>
      </c>
      <c r="N257">
        <v>272</v>
      </c>
      <c r="O257">
        <f t="shared" si="16"/>
        <v>38784.692804642393</v>
      </c>
      <c r="P257">
        <f t="shared" si="17"/>
        <v>4896</v>
      </c>
      <c r="Q257">
        <f t="shared" si="18"/>
        <v>2154.7051558134663</v>
      </c>
      <c r="R257">
        <f t="shared" si="19"/>
        <v>4642754.3084891336</v>
      </c>
    </row>
    <row r="258" spans="1:18" x14ac:dyDescent="0.35">
      <c r="A258" s="1">
        <v>41172</v>
      </c>
      <c r="B258">
        <v>5739</v>
      </c>
      <c r="C258">
        <v>3000</v>
      </c>
      <c r="D258">
        <v>0</v>
      </c>
      <c r="E258">
        <v>1</v>
      </c>
      <c r="F258">
        <v>0</v>
      </c>
      <c r="G258">
        <v>4245</v>
      </c>
      <c r="H258">
        <v>6084</v>
      </c>
      <c r="I258">
        <v>0</v>
      </c>
      <c r="J258">
        <f>$U$2+SUMPRODUCT(C258:I258,$V$2:$AB$2)</f>
        <v>5317.0887816606491</v>
      </c>
      <c r="K258">
        <f>J258-B258</f>
        <v>-421.91121833935085</v>
      </c>
      <c r="L258">
        <f t="shared" si="15"/>
        <v>421.91121833935085</v>
      </c>
      <c r="M258" s="8">
        <f>L258/B258</f>
        <v>7.3516504328167073E-2</v>
      </c>
      <c r="N258">
        <v>1134</v>
      </c>
      <c r="O258">
        <f t="shared" si="16"/>
        <v>30377.607720433261</v>
      </c>
      <c r="P258">
        <f t="shared" si="17"/>
        <v>20412</v>
      </c>
      <c r="Q258">
        <f t="shared" si="18"/>
        <v>-843.82243667870171</v>
      </c>
      <c r="R258">
        <f t="shared" si="19"/>
        <v>712036.3046423815</v>
      </c>
    </row>
    <row r="259" spans="1:18" x14ac:dyDescent="0.35">
      <c r="A259" s="1">
        <v>41173</v>
      </c>
      <c r="B259">
        <v>4628.5</v>
      </c>
      <c r="C259">
        <v>5739</v>
      </c>
      <c r="D259">
        <v>0</v>
      </c>
      <c r="E259">
        <v>0</v>
      </c>
      <c r="F259">
        <v>1</v>
      </c>
      <c r="G259">
        <v>4471.666666666667</v>
      </c>
      <c r="H259">
        <v>6172</v>
      </c>
      <c r="I259">
        <v>0</v>
      </c>
      <c r="J259">
        <f>$U$2+SUMPRODUCT(C259:I259,$V$2:$AB$2)</f>
        <v>5731.9830991144445</v>
      </c>
      <c r="K259">
        <f>J259-B259</f>
        <v>1103.4830991144445</v>
      </c>
      <c r="L259">
        <f t="shared" ref="L259:L322" si="20">ABS(K259)</f>
        <v>1103.4830991144445</v>
      </c>
      <c r="M259" s="8">
        <f>L259/B259</f>
        <v>0.23841052157598455</v>
      </c>
      <c r="N259">
        <v>4162</v>
      </c>
      <c r="O259">
        <f t="shared" ref="O259:O322" si="21">IF(K259&lt;0,K259*-72,K259*18)</f>
        <v>19862.695784060001</v>
      </c>
      <c r="P259">
        <f t="shared" ref="P259:P322" si="22">N259*18</f>
        <v>74916</v>
      </c>
      <c r="Q259">
        <f t="shared" ref="Q259:Q322" si="23">IF(K259&lt;0,K259*2,K259)</f>
        <v>1103.4830991144445</v>
      </c>
      <c r="R259">
        <f t="shared" ref="R259:R322" si="24">Q259^2</f>
        <v>1217674.9500312188</v>
      </c>
    </row>
    <row r="260" spans="1:18" x14ac:dyDescent="0.35">
      <c r="A260" s="1">
        <v>41174</v>
      </c>
      <c r="B260">
        <v>6288</v>
      </c>
      <c r="C260">
        <v>4628.5</v>
      </c>
      <c r="D260">
        <v>1</v>
      </c>
      <c r="E260">
        <v>0</v>
      </c>
      <c r="F260">
        <v>0</v>
      </c>
      <c r="G260">
        <v>4455.833333333333</v>
      </c>
      <c r="H260">
        <v>7222</v>
      </c>
      <c r="I260">
        <v>0</v>
      </c>
      <c r="J260">
        <f>$U$2+SUMPRODUCT(C260:I260,$V$2:$AB$2)</f>
        <v>6050.301263672558</v>
      </c>
      <c r="K260">
        <f>J260-B260</f>
        <v>-237.69873632744202</v>
      </c>
      <c r="L260">
        <f t="shared" si="20"/>
        <v>237.69873632744202</v>
      </c>
      <c r="M260" s="8">
        <f>L260/B260</f>
        <v>3.7801961884135184E-2</v>
      </c>
      <c r="N260">
        <v>836</v>
      </c>
      <c r="O260">
        <f t="shared" si="21"/>
        <v>17114.309015575825</v>
      </c>
      <c r="P260">
        <f t="shared" si="22"/>
        <v>15048</v>
      </c>
      <c r="Q260">
        <f t="shared" si="23"/>
        <v>-475.39747265488404</v>
      </c>
      <c r="R260">
        <f t="shared" si="24"/>
        <v>226002.75700665123</v>
      </c>
    </row>
    <row r="261" spans="1:18" x14ac:dyDescent="0.35">
      <c r="A261" s="1">
        <v>41175</v>
      </c>
      <c r="B261">
        <v>6844</v>
      </c>
      <c r="C261">
        <v>6288</v>
      </c>
      <c r="D261">
        <v>1</v>
      </c>
      <c r="E261">
        <v>0</v>
      </c>
      <c r="F261">
        <v>0</v>
      </c>
      <c r="G261">
        <v>5551.833333333333</v>
      </c>
      <c r="H261">
        <v>6819</v>
      </c>
      <c r="I261">
        <v>0</v>
      </c>
      <c r="J261">
        <f>$U$2+SUMPRODUCT(C261:I261,$V$2:$AB$2)</f>
        <v>6725.5945969375744</v>
      </c>
      <c r="K261">
        <f>J261-B261</f>
        <v>-118.40540306242565</v>
      </c>
      <c r="L261">
        <f t="shared" si="20"/>
        <v>118.40540306242565</v>
      </c>
      <c r="M261" s="8">
        <f>L261/B261</f>
        <v>1.7300614123674115E-2</v>
      </c>
      <c r="N261">
        <v>1051</v>
      </c>
      <c r="O261">
        <f t="shared" si="21"/>
        <v>8525.1890204946467</v>
      </c>
      <c r="P261">
        <f t="shared" si="22"/>
        <v>18918</v>
      </c>
      <c r="Q261">
        <f t="shared" si="23"/>
        <v>-236.8108061248513</v>
      </c>
      <c r="R261">
        <f t="shared" si="24"/>
        <v>56079.357897501912</v>
      </c>
    </row>
    <row r="262" spans="1:18" x14ac:dyDescent="0.35">
      <c r="A262" s="1">
        <v>41176</v>
      </c>
      <c r="B262">
        <v>4615</v>
      </c>
      <c r="C262">
        <v>6844</v>
      </c>
      <c r="D262">
        <v>0</v>
      </c>
      <c r="E262">
        <v>0</v>
      </c>
      <c r="F262">
        <v>0</v>
      </c>
      <c r="G262">
        <v>5920.166666666667</v>
      </c>
      <c r="H262">
        <v>5059</v>
      </c>
      <c r="I262">
        <v>0</v>
      </c>
      <c r="J262">
        <f>$U$2+SUMPRODUCT(C262:I262,$V$2:$AB$2)</f>
        <v>5628.3786045359539</v>
      </c>
      <c r="K262">
        <f>J262-B262</f>
        <v>1013.3786045359539</v>
      </c>
      <c r="L262">
        <f t="shared" si="20"/>
        <v>1013.3786045359539</v>
      </c>
      <c r="M262" s="8">
        <f>L262/B262</f>
        <v>0.21958366295470289</v>
      </c>
      <c r="N262">
        <v>1840</v>
      </c>
      <c r="O262">
        <f t="shared" si="21"/>
        <v>18240.814881647169</v>
      </c>
      <c r="P262">
        <f t="shared" si="22"/>
        <v>33120</v>
      </c>
      <c r="Q262">
        <f t="shared" si="23"/>
        <v>1013.3786045359539</v>
      </c>
      <c r="R262">
        <f t="shared" si="24"/>
        <v>1026936.1961312372</v>
      </c>
    </row>
    <row r="263" spans="1:18" x14ac:dyDescent="0.35">
      <c r="A263" s="1">
        <v>41177</v>
      </c>
      <c r="B263">
        <v>5412</v>
      </c>
      <c r="C263">
        <v>4615</v>
      </c>
      <c r="D263">
        <v>0</v>
      </c>
      <c r="E263">
        <v>0</v>
      </c>
      <c r="F263">
        <v>0</v>
      </c>
      <c r="G263">
        <v>5915.666666666667</v>
      </c>
      <c r="H263">
        <v>4676</v>
      </c>
      <c r="I263">
        <v>0</v>
      </c>
      <c r="J263">
        <f>$U$2+SUMPRODUCT(C263:I263,$V$2:$AB$2)</f>
        <v>5273.9604436670033</v>
      </c>
      <c r="K263">
        <f>J263-B263</f>
        <v>-138.03955633299665</v>
      </c>
      <c r="L263">
        <f t="shared" si="20"/>
        <v>138.03955633299665</v>
      </c>
      <c r="M263" s="8">
        <f>L263/B263</f>
        <v>2.5506200357168635E-2</v>
      </c>
      <c r="N263">
        <v>2027</v>
      </c>
      <c r="O263">
        <f t="shared" si="21"/>
        <v>9938.8480559757591</v>
      </c>
      <c r="P263">
        <f t="shared" si="22"/>
        <v>36486</v>
      </c>
      <c r="Q263">
        <f t="shared" si="23"/>
        <v>-276.07911266599331</v>
      </c>
      <c r="R263">
        <f t="shared" si="24"/>
        <v>76219.676450442232</v>
      </c>
    </row>
    <row r="264" spans="1:18" x14ac:dyDescent="0.35">
      <c r="A264" s="1">
        <v>41178</v>
      </c>
      <c r="B264">
        <v>5273</v>
      </c>
      <c r="C264">
        <v>5412</v>
      </c>
      <c r="D264">
        <v>0</v>
      </c>
      <c r="E264">
        <v>0</v>
      </c>
      <c r="F264">
        <v>0</v>
      </c>
      <c r="G264">
        <v>5623.666666666667</v>
      </c>
      <c r="H264">
        <v>3000</v>
      </c>
      <c r="I264">
        <v>0</v>
      </c>
      <c r="J264">
        <f>$U$2+SUMPRODUCT(C264:I264,$V$2:$AB$2)</f>
        <v>4735.2113021680998</v>
      </c>
      <c r="K264">
        <f>J264-B264</f>
        <v>-537.78869783190021</v>
      </c>
      <c r="L264">
        <f t="shared" si="20"/>
        <v>537.78869783190021</v>
      </c>
      <c r="M264" s="8">
        <f>L264/B264</f>
        <v>0.10198913290952023</v>
      </c>
      <c r="N264">
        <v>1856</v>
      </c>
      <c r="O264">
        <f t="shared" si="21"/>
        <v>38720.786243896815</v>
      </c>
      <c r="P264">
        <f t="shared" si="22"/>
        <v>33408</v>
      </c>
      <c r="Q264">
        <f t="shared" si="23"/>
        <v>-1075.5773956638004</v>
      </c>
      <c r="R264">
        <f t="shared" si="24"/>
        <v>1156866.7340629236</v>
      </c>
    </row>
    <row r="265" spans="1:18" x14ac:dyDescent="0.35">
      <c r="A265" s="1">
        <v>41179</v>
      </c>
      <c r="B265">
        <v>4996</v>
      </c>
      <c r="C265">
        <v>5273</v>
      </c>
      <c r="D265">
        <v>0</v>
      </c>
      <c r="E265">
        <v>1</v>
      </c>
      <c r="F265">
        <v>0</v>
      </c>
      <c r="G265">
        <v>5100</v>
      </c>
      <c r="H265">
        <v>5739</v>
      </c>
      <c r="I265">
        <v>0</v>
      </c>
      <c r="J265">
        <f>$U$2+SUMPRODUCT(C265:I265,$V$2:$AB$2)</f>
        <v>5943.1731804230731</v>
      </c>
      <c r="K265">
        <f>J265-B265</f>
        <v>947.17318042307306</v>
      </c>
      <c r="L265">
        <f t="shared" si="20"/>
        <v>947.17318042307306</v>
      </c>
      <c r="M265" s="8">
        <f>L265/B265</f>
        <v>0.18958630512871757</v>
      </c>
      <c r="N265">
        <v>1961</v>
      </c>
      <c r="O265">
        <f t="shared" si="21"/>
        <v>17049.117247615315</v>
      </c>
      <c r="P265">
        <f t="shared" si="22"/>
        <v>35298</v>
      </c>
      <c r="Q265">
        <f t="shared" si="23"/>
        <v>947.17318042307306</v>
      </c>
      <c r="R265">
        <f t="shared" si="24"/>
        <v>897137.03371275926</v>
      </c>
    </row>
    <row r="266" spans="1:18" x14ac:dyDescent="0.35">
      <c r="A266" s="1">
        <v>41180</v>
      </c>
      <c r="B266">
        <v>5590</v>
      </c>
      <c r="C266">
        <v>4996</v>
      </c>
      <c r="D266">
        <v>0</v>
      </c>
      <c r="E266">
        <v>0</v>
      </c>
      <c r="F266">
        <v>1</v>
      </c>
      <c r="G266">
        <v>5227</v>
      </c>
      <c r="H266">
        <v>4628.5</v>
      </c>
      <c r="I266">
        <v>1</v>
      </c>
      <c r="J266">
        <f>$U$2+SUMPRODUCT(C266:I266,$V$2:$AB$2)</f>
        <v>5895.1725174880266</v>
      </c>
      <c r="K266">
        <f>J266-B266</f>
        <v>305.17251748802664</v>
      </c>
      <c r="L266">
        <f t="shared" si="20"/>
        <v>305.17251748802664</v>
      </c>
      <c r="M266" s="8">
        <f>L266/B266</f>
        <v>5.4592579157070956E-2</v>
      </c>
      <c r="N266">
        <v>835</v>
      </c>
      <c r="O266">
        <f t="shared" si="21"/>
        <v>5493.1053147844796</v>
      </c>
      <c r="P266">
        <f t="shared" si="22"/>
        <v>15030</v>
      </c>
      <c r="Q266">
        <f t="shared" si="23"/>
        <v>305.17251748802664</v>
      </c>
      <c r="R266">
        <f t="shared" si="24"/>
        <v>93130.265429979932</v>
      </c>
    </row>
    <row r="267" spans="1:18" x14ac:dyDescent="0.35">
      <c r="A267" s="1">
        <v>41181</v>
      </c>
      <c r="B267">
        <v>6648</v>
      </c>
      <c r="C267">
        <v>5590</v>
      </c>
      <c r="D267">
        <v>1</v>
      </c>
      <c r="E267">
        <v>0</v>
      </c>
      <c r="F267">
        <v>0</v>
      </c>
      <c r="G267">
        <v>5286.333333333333</v>
      </c>
      <c r="H267">
        <v>6288</v>
      </c>
      <c r="I267">
        <v>1</v>
      </c>
      <c r="J267">
        <f>$U$2+SUMPRODUCT(C267:I267,$V$2:$AB$2)</f>
        <v>6612.0103182394223</v>
      </c>
      <c r="K267">
        <f>J267-B267</f>
        <v>-35.989681760577696</v>
      </c>
      <c r="L267">
        <f t="shared" si="20"/>
        <v>35.989681760577696</v>
      </c>
      <c r="M267" s="8">
        <f>L267/B267</f>
        <v>5.4136103731314226E-3</v>
      </c>
      <c r="N267">
        <v>1478</v>
      </c>
      <c r="O267">
        <f t="shared" si="21"/>
        <v>2591.2570867615941</v>
      </c>
      <c r="P267">
        <f t="shared" si="22"/>
        <v>26604</v>
      </c>
      <c r="Q267">
        <f t="shared" si="23"/>
        <v>-71.979363521155392</v>
      </c>
      <c r="R267">
        <f t="shared" si="24"/>
        <v>5181.0287729106358</v>
      </c>
    </row>
    <row r="268" spans="1:18" x14ac:dyDescent="0.35">
      <c r="A268" s="1">
        <v>41182</v>
      </c>
      <c r="B268">
        <v>6569</v>
      </c>
      <c r="C268">
        <v>6648</v>
      </c>
      <c r="D268">
        <v>1</v>
      </c>
      <c r="E268">
        <v>0</v>
      </c>
      <c r="F268">
        <v>0</v>
      </c>
      <c r="G268">
        <v>5744.666666666667</v>
      </c>
      <c r="H268">
        <v>6844</v>
      </c>
      <c r="I268">
        <v>1</v>
      </c>
      <c r="J268">
        <f>$U$2+SUMPRODUCT(C268:I268,$V$2:$AB$2)</f>
        <v>7135.754155546887</v>
      </c>
      <c r="K268">
        <f>J268-B268</f>
        <v>566.75415554688698</v>
      </c>
      <c r="L268">
        <f t="shared" si="20"/>
        <v>566.75415554688698</v>
      </c>
      <c r="M268" s="8">
        <f>L268/B268</f>
        <v>8.6277082592005935E-2</v>
      </c>
      <c r="N268">
        <v>1075</v>
      </c>
      <c r="O268">
        <f t="shared" si="21"/>
        <v>10201.574799843966</v>
      </c>
      <c r="P268">
        <f t="shared" si="22"/>
        <v>19350</v>
      </c>
      <c r="Q268">
        <f t="shared" si="23"/>
        <v>566.75415554688698</v>
      </c>
      <c r="R268">
        <f t="shared" si="24"/>
        <v>321210.27282966499</v>
      </c>
    </row>
    <row r="269" spans="1:18" x14ac:dyDescent="0.35">
      <c r="A269" s="1">
        <v>41183</v>
      </c>
      <c r="B269">
        <v>4396</v>
      </c>
      <c r="C269">
        <v>6569</v>
      </c>
      <c r="D269">
        <v>0</v>
      </c>
      <c r="E269">
        <v>0</v>
      </c>
      <c r="F269">
        <v>0</v>
      </c>
      <c r="G269">
        <v>6269</v>
      </c>
      <c r="H269">
        <v>4615</v>
      </c>
      <c r="I269">
        <v>0</v>
      </c>
      <c r="J269">
        <f>$U$2+SUMPRODUCT(C269:I269,$V$2:$AB$2)</f>
        <v>5667.1308884284836</v>
      </c>
      <c r="K269">
        <f>J269-B269</f>
        <v>1271.1308884284836</v>
      </c>
      <c r="L269">
        <f t="shared" si="20"/>
        <v>1271.1308884284836</v>
      </c>
      <c r="M269" s="8">
        <f>L269/B269</f>
        <v>0.2891562530547051</v>
      </c>
      <c r="N269">
        <v>1808</v>
      </c>
      <c r="O269">
        <f t="shared" si="21"/>
        <v>22880.355991712706</v>
      </c>
      <c r="P269">
        <f t="shared" si="22"/>
        <v>32544</v>
      </c>
      <c r="Q269">
        <f t="shared" si="23"/>
        <v>1271.1308884284836</v>
      </c>
      <c r="R269">
        <f t="shared" si="24"/>
        <v>1615773.7355169859</v>
      </c>
    </row>
    <row r="270" spans="1:18" x14ac:dyDescent="0.35">
      <c r="A270" s="1">
        <v>41184</v>
      </c>
      <c r="B270">
        <v>5205</v>
      </c>
      <c r="C270">
        <v>4396</v>
      </c>
      <c r="D270">
        <v>0</v>
      </c>
      <c r="E270">
        <v>0</v>
      </c>
      <c r="F270">
        <v>0</v>
      </c>
      <c r="G270">
        <v>5871</v>
      </c>
      <c r="H270">
        <v>5412</v>
      </c>
      <c r="I270">
        <v>0</v>
      </c>
      <c r="J270">
        <f>$U$2+SUMPRODUCT(C270:I270,$V$2:$AB$2)</f>
        <v>5429.6311569580166</v>
      </c>
      <c r="K270">
        <f>J270-B270</f>
        <v>224.63115695801662</v>
      </c>
      <c r="L270">
        <f t="shared" si="20"/>
        <v>224.63115695801662</v>
      </c>
      <c r="M270" s="8">
        <f>L270/B270</f>
        <v>4.3156802489532492E-2</v>
      </c>
      <c r="N270">
        <v>1511</v>
      </c>
      <c r="O270">
        <f t="shared" si="21"/>
        <v>4043.3608252442991</v>
      </c>
      <c r="P270">
        <f t="shared" si="22"/>
        <v>27198</v>
      </c>
      <c r="Q270">
        <f t="shared" si="23"/>
        <v>224.63115695801662</v>
      </c>
      <c r="R270">
        <f t="shared" si="24"/>
        <v>50459.156676297098</v>
      </c>
    </row>
    <row r="271" spans="1:18" x14ac:dyDescent="0.35">
      <c r="A271" s="1">
        <v>41185</v>
      </c>
      <c r="B271">
        <v>5350</v>
      </c>
      <c r="C271">
        <v>5205</v>
      </c>
      <c r="D271">
        <v>0</v>
      </c>
      <c r="E271">
        <v>0</v>
      </c>
      <c r="F271">
        <v>0</v>
      </c>
      <c r="G271">
        <v>5390</v>
      </c>
      <c r="H271">
        <v>5273</v>
      </c>
      <c r="I271">
        <v>0</v>
      </c>
      <c r="J271">
        <f>$U$2+SUMPRODUCT(C271:I271,$V$2:$AB$2)</f>
        <v>5214.8881974820142</v>
      </c>
      <c r="K271">
        <f>J271-B271</f>
        <v>-135.11180251798578</v>
      </c>
      <c r="L271">
        <f t="shared" si="20"/>
        <v>135.11180251798578</v>
      </c>
      <c r="M271" s="8">
        <f>L271/B271</f>
        <v>2.5254542526726313E-2</v>
      </c>
      <c r="N271">
        <v>1355</v>
      </c>
      <c r="O271">
        <f t="shared" si="21"/>
        <v>9728.0497812949761</v>
      </c>
      <c r="P271">
        <f t="shared" si="22"/>
        <v>24390</v>
      </c>
      <c r="Q271">
        <f t="shared" si="23"/>
        <v>-270.22360503597156</v>
      </c>
      <c r="R271">
        <f t="shared" si="24"/>
        <v>73020.79671863676</v>
      </c>
    </row>
    <row r="272" spans="1:18" x14ac:dyDescent="0.35">
      <c r="A272" s="1">
        <v>41186</v>
      </c>
      <c r="B272">
        <v>4939</v>
      </c>
      <c r="C272">
        <v>5350</v>
      </c>
      <c r="D272">
        <v>0</v>
      </c>
      <c r="E272">
        <v>1</v>
      </c>
      <c r="F272">
        <v>0</v>
      </c>
      <c r="G272">
        <v>4983.666666666667</v>
      </c>
      <c r="H272">
        <v>4996</v>
      </c>
      <c r="I272">
        <v>0</v>
      </c>
      <c r="J272">
        <f>$U$2+SUMPRODUCT(C272:I272,$V$2:$AB$2)</f>
        <v>5681.1280636296706</v>
      </c>
      <c r="K272">
        <f>J272-B272</f>
        <v>742.12806362967058</v>
      </c>
      <c r="L272">
        <f t="shared" si="20"/>
        <v>742.12806362967058</v>
      </c>
      <c r="M272" s="8">
        <f>L272/B272</f>
        <v>0.15025876971647512</v>
      </c>
      <c r="N272">
        <v>1835</v>
      </c>
      <c r="O272">
        <f t="shared" si="21"/>
        <v>13358.30514533407</v>
      </c>
      <c r="P272">
        <f t="shared" si="22"/>
        <v>33030</v>
      </c>
      <c r="Q272">
        <f t="shared" si="23"/>
        <v>742.12806362967058</v>
      </c>
      <c r="R272">
        <f t="shared" si="24"/>
        <v>550754.06282672437</v>
      </c>
    </row>
    <row r="273" spans="1:18" x14ac:dyDescent="0.35">
      <c r="A273" s="1">
        <v>41187</v>
      </c>
      <c r="B273">
        <v>6693</v>
      </c>
      <c r="C273">
        <v>4939</v>
      </c>
      <c r="D273">
        <v>0</v>
      </c>
      <c r="E273">
        <v>0</v>
      </c>
      <c r="F273">
        <v>1</v>
      </c>
      <c r="G273">
        <v>5164.666666666667</v>
      </c>
      <c r="H273">
        <v>5590</v>
      </c>
      <c r="I273">
        <v>0</v>
      </c>
      <c r="J273">
        <f>$U$2+SUMPRODUCT(C273:I273,$V$2:$AB$2)</f>
        <v>5864.3667034978016</v>
      </c>
      <c r="K273">
        <f>J273-B273</f>
        <v>-828.63329650219839</v>
      </c>
      <c r="L273">
        <f t="shared" si="20"/>
        <v>828.63329650219839</v>
      </c>
      <c r="M273" s="8">
        <f>L273/B273</f>
        <v>0.12380596092965761</v>
      </c>
      <c r="N273">
        <v>671</v>
      </c>
      <c r="O273">
        <f t="shared" si="21"/>
        <v>59661.597348158284</v>
      </c>
      <c r="P273">
        <f t="shared" si="22"/>
        <v>12078</v>
      </c>
      <c r="Q273">
        <f t="shared" si="23"/>
        <v>-1657.2665930043968</v>
      </c>
      <c r="R273">
        <f t="shared" si="24"/>
        <v>2746532.5602884009</v>
      </c>
    </row>
    <row r="274" spans="1:18" x14ac:dyDescent="0.35">
      <c r="A274" s="1">
        <v>41188</v>
      </c>
      <c r="B274">
        <v>7112</v>
      </c>
      <c r="C274">
        <v>6693</v>
      </c>
      <c r="D274">
        <v>1</v>
      </c>
      <c r="E274">
        <v>0</v>
      </c>
      <c r="F274">
        <v>0</v>
      </c>
      <c r="G274">
        <v>5660.666666666667</v>
      </c>
      <c r="H274">
        <v>6648</v>
      </c>
      <c r="I274">
        <v>0</v>
      </c>
      <c r="J274">
        <f>$U$2+SUMPRODUCT(C274:I274,$V$2:$AB$2)</f>
        <v>6782.7330398589465</v>
      </c>
      <c r="K274">
        <f>J274-B274</f>
        <v>-329.26696014105346</v>
      </c>
      <c r="L274">
        <f t="shared" si="20"/>
        <v>329.26696014105346</v>
      </c>
      <c r="M274" s="8">
        <f>L274/B274</f>
        <v>4.6297379097448459E-2</v>
      </c>
      <c r="N274">
        <v>885</v>
      </c>
      <c r="O274">
        <f t="shared" si="21"/>
        <v>23707.221130155849</v>
      </c>
      <c r="P274">
        <f t="shared" si="22"/>
        <v>15930</v>
      </c>
      <c r="Q274">
        <f t="shared" si="23"/>
        <v>-658.53392028210692</v>
      </c>
      <c r="R274">
        <f t="shared" si="24"/>
        <v>433666.92416212033</v>
      </c>
    </row>
    <row r="275" spans="1:18" x14ac:dyDescent="0.35">
      <c r="A275" s="1">
        <v>41189</v>
      </c>
      <c r="B275">
        <v>6933</v>
      </c>
      <c r="C275">
        <v>7112</v>
      </c>
      <c r="D275">
        <v>1</v>
      </c>
      <c r="E275">
        <v>0</v>
      </c>
      <c r="F275">
        <v>0</v>
      </c>
      <c r="G275">
        <v>6248</v>
      </c>
      <c r="H275">
        <v>6569</v>
      </c>
      <c r="I275">
        <v>0</v>
      </c>
      <c r="J275">
        <f>$U$2+SUMPRODUCT(C275:I275,$V$2:$AB$2)</f>
        <v>7130.8462153825294</v>
      </c>
      <c r="K275">
        <f>J275-B275</f>
        <v>197.84621538252941</v>
      </c>
      <c r="L275">
        <f t="shared" si="20"/>
        <v>197.84621538252941</v>
      </c>
      <c r="M275" s="8">
        <f>L275/B275</f>
        <v>2.8536883799585952E-2</v>
      </c>
      <c r="N275">
        <v>735</v>
      </c>
      <c r="O275">
        <f t="shared" si="21"/>
        <v>3561.2318768855293</v>
      </c>
      <c r="P275">
        <f t="shared" si="22"/>
        <v>13230</v>
      </c>
      <c r="Q275">
        <f t="shared" si="23"/>
        <v>197.84621538252941</v>
      </c>
      <c r="R275">
        <f t="shared" si="24"/>
        <v>39143.124941190217</v>
      </c>
    </row>
    <row r="276" spans="1:18" x14ac:dyDescent="0.35">
      <c r="A276" s="1">
        <v>41190</v>
      </c>
      <c r="B276">
        <v>4621</v>
      </c>
      <c r="C276">
        <v>6933</v>
      </c>
      <c r="D276">
        <v>0</v>
      </c>
      <c r="E276">
        <v>0</v>
      </c>
      <c r="F276">
        <v>0</v>
      </c>
      <c r="G276">
        <v>6912.666666666667</v>
      </c>
      <c r="H276">
        <v>4396</v>
      </c>
      <c r="I276">
        <v>0</v>
      </c>
      <c r="J276">
        <f>$U$2+SUMPRODUCT(C276:I276,$V$2:$AB$2)</f>
        <v>6001.3652804048625</v>
      </c>
      <c r="K276">
        <f>J276-B276</f>
        <v>1380.3652804048625</v>
      </c>
      <c r="L276">
        <f t="shared" si="20"/>
        <v>1380.3652804048625</v>
      </c>
      <c r="M276" s="8">
        <f>L276/B276</f>
        <v>0.29871570664463587</v>
      </c>
      <c r="N276">
        <v>1495</v>
      </c>
      <c r="O276">
        <f t="shared" si="21"/>
        <v>24846.575047287522</v>
      </c>
      <c r="P276">
        <f t="shared" si="22"/>
        <v>26910</v>
      </c>
      <c r="Q276">
        <f t="shared" si="23"/>
        <v>1380.3652804048625</v>
      </c>
      <c r="R276">
        <f t="shared" si="24"/>
        <v>1905408.3073471945</v>
      </c>
    </row>
    <row r="277" spans="1:18" x14ac:dyDescent="0.35">
      <c r="A277" s="1">
        <v>41191</v>
      </c>
      <c r="B277">
        <v>5251</v>
      </c>
      <c r="C277">
        <v>4621</v>
      </c>
      <c r="D277">
        <v>0</v>
      </c>
      <c r="E277">
        <v>0</v>
      </c>
      <c r="F277">
        <v>0</v>
      </c>
      <c r="G277">
        <v>6222</v>
      </c>
      <c r="H277">
        <v>5205</v>
      </c>
      <c r="I277">
        <v>0</v>
      </c>
      <c r="J277">
        <f>$U$2+SUMPRODUCT(C277:I277,$V$2:$AB$2)</f>
        <v>5590.4886860570177</v>
      </c>
      <c r="K277">
        <f>J277-B277</f>
        <v>339.48868605701773</v>
      </c>
      <c r="L277">
        <f t="shared" si="20"/>
        <v>339.48868605701773</v>
      </c>
      <c r="M277" s="8">
        <f>L277/B277</f>
        <v>6.4652196925731806E-2</v>
      </c>
      <c r="N277">
        <v>1300</v>
      </c>
      <c r="O277">
        <f t="shared" si="21"/>
        <v>6110.7963490263191</v>
      </c>
      <c r="P277">
        <f t="shared" si="22"/>
        <v>23400</v>
      </c>
      <c r="Q277">
        <f t="shared" si="23"/>
        <v>339.48868605701773</v>
      </c>
      <c r="R277">
        <f t="shared" si="24"/>
        <v>115252.56796072035</v>
      </c>
    </row>
    <row r="278" spans="1:18" x14ac:dyDescent="0.35">
      <c r="A278" s="1">
        <v>41192</v>
      </c>
      <c r="B278">
        <v>5459</v>
      </c>
      <c r="C278">
        <v>5251</v>
      </c>
      <c r="D278">
        <v>0</v>
      </c>
      <c r="E278">
        <v>0</v>
      </c>
      <c r="F278">
        <v>0</v>
      </c>
      <c r="G278">
        <v>5601.666666666667</v>
      </c>
      <c r="H278">
        <v>5350</v>
      </c>
      <c r="I278">
        <v>0</v>
      </c>
      <c r="J278">
        <f>$U$2+SUMPRODUCT(C278:I278,$V$2:$AB$2)</f>
        <v>5358.0710182257853</v>
      </c>
      <c r="K278">
        <f>J278-B278</f>
        <v>-100.92898177421466</v>
      </c>
      <c r="L278">
        <f t="shared" si="20"/>
        <v>100.92898177421466</v>
      </c>
      <c r="M278" s="8">
        <f>L278/B278</f>
        <v>1.8488547678002318E-2</v>
      </c>
      <c r="N278">
        <v>877</v>
      </c>
      <c r="O278">
        <f t="shared" si="21"/>
        <v>7266.8866877434557</v>
      </c>
      <c r="P278">
        <f t="shared" si="22"/>
        <v>15786</v>
      </c>
      <c r="Q278">
        <f t="shared" si="23"/>
        <v>-201.85796354842932</v>
      </c>
      <c r="R278">
        <f t="shared" si="24"/>
        <v>40746.63744791902</v>
      </c>
    </row>
    <row r="279" spans="1:18" x14ac:dyDescent="0.35">
      <c r="A279" s="1">
        <v>41193</v>
      </c>
      <c r="B279">
        <v>5194</v>
      </c>
      <c r="C279">
        <v>5459</v>
      </c>
      <c r="D279">
        <v>0</v>
      </c>
      <c r="E279">
        <v>1</v>
      </c>
      <c r="F279">
        <v>0</v>
      </c>
      <c r="G279">
        <v>5110.333333333333</v>
      </c>
      <c r="H279">
        <v>4939</v>
      </c>
      <c r="I279">
        <v>0</v>
      </c>
      <c r="J279">
        <f>$U$2+SUMPRODUCT(C279:I279,$V$2:$AB$2)</f>
        <v>5747.1567846727139</v>
      </c>
      <c r="K279">
        <f>J279-B279</f>
        <v>553.15678467271391</v>
      </c>
      <c r="L279">
        <f t="shared" si="20"/>
        <v>553.15678467271391</v>
      </c>
      <c r="M279" s="8">
        <f>L279/B279</f>
        <v>0.1064991884237031</v>
      </c>
      <c r="N279">
        <v>1324</v>
      </c>
      <c r="O279">
        <f t="shared" si="21"/>
        <v>9956.8221241088504</v>
      </c>
      <c r="P279">
        <f t="shared" si="22"/>
        <v>23832</v>
      </c>
      <c r="Q279">
        <f t="shared" si="23"/>
        <v>553.15678467271391</v>
      </c>
      <c r="R279">
        <f t="shared" si="24"/>
        <v>305982.42842945521</v>
      </c>
    </row>
    <row r="280" spans="1:18" x14ac:dyDescent="0.35">
      <c r="A280" s="1">
        <v>41194</v>
      </c>
      <c r="B280">
        <v>6255</v>
      </c>
      <c r="C280">
        <v>5194</v>
      </c>
      <c r="D280">
        <v>0</v>
      </c>
      <c r="E280">
        <v>0</v>
      </c>
      <c r="F280">
        <v>1</v>
      </c>
      <c r="G280">
        <v>5301.333333333333</v>
      </c>
      <c r="H280">
        <v>6693</v>
      </c>
      <c r="I280">
        <v>0</v>
      </c>
      <c r="J280">
        <f>$U$2+SUMPRODUCT(C280:I280,$V$2:$AB$2)</f>
        <v>6274.1919779497339</v>
      </c>
      <c r="K280">
        <f>J280-B280</f>
        <v>19.191977949733882</v>
      </c>
      <c r="L280">
        <f t="shared" si="20"/>
        <v>19.191977949733882</v>
      </c>
      <c r="M280" s="8">
        <f>L280/B280</f>
        <v>3.0682618624674474E-3</v>
      </c>
      <c r="N280">
        <v>1152</v>
      </c>
      <c r="O280">
        <f t="shared" si="21"/>
        <v>345.45560309520988</v>
      </c>
      <c r="P280">
        <f t="shared" si="22"/>
        <v>20736</v>
      </c>
      <c r="Q280">
        <f t="shared" si="23"/>
        <v>19.191977949733882</v>
      </c>
      <c r="R280">
        <f t="shared" si="24"/>
        <v>368.33201762307158</v>
      </c>
    </row>
    <row r="281" spans="1:18" x14ac:dyDescent="0.35">
      <c r="A281" s="1">
        <v>41195</v>
      </c>
      <c r="B281">
        <v>6800</v>
      </c>
      <c r="C281">
        <v>6255</v>
      </c>
      <c r="D281">
        <v>1</v>
      </c>
      <c r="E281">
        <v>0</v>
      </c>
      <c r="F281">
        <v>0</v>
      </c>
      <c r="G281">
        <v>5636</v>
      </c>
      <c r="H281">
        <v>7112</v>
      </c>
      <c r="I281">
        <v>0</v>
      </c>
      <c r="J281">
        <f>$U$2+SUMPRODUCT(C281:I281,$V$2:$AB$2)</f>
        <v>6849.7573911119262</v>
      </c>
      <c r="K281">
        <f>J281-B281</f>
        <v>49.757391111926154</v>
      </c>
      <c r="L281">
        <f t="shared" si="20"/>
        <v>49.757391111926154</v>
      </c>
      <c r="M281" s="8">
        <f>L281/B281</f>
        <v>7.3172633988126696E-3</v>
      </c>
      <c r="N281">
        <v>1105</v>
      </c>
      <c r="O281">
        <f t="shared" si="21"/>
        <v>895.63304001467077</v>
      </c>
      <c r="P281">
        <f t="shared" si="22"/>
        <v>19890</v>
      </c>
      <c r="Q281">
        <f t="shared" si="23"/>
        <v>49.757391111926154</v>
      </c>
      <c r="R281">
        <f t="shared" si="24"/>
        <v>2475.7979702651878</v>
      </c>
    </row>
    <row r="282" spans="1:18" x14ac:dyDescent="0.35">
      <c r="A282" s="1">
        <v>41196</v>
      </c>
      <c r="B282">
        <v>6959</v>
      </c>
      <c r="C282">
        <v>6800</v>
      </c>
      <c r="D282">
        <v>1</v>
      </c>
      <c r="E282">
        <v>0</v>
      </c>
      <c r="F282">
        <v>0</v>
      </c>
      <c r="G282">
        <v>6083</v>
      </c>
      <c r="H282">
        <v>6933</v>
      </c>
      <c r="I282">
        <v>0</v>
      </c>
      <c r="J282">
        <f>$U$2+SUMPRODUCT(C282:I282,$V$2:$AB$2)</f>
        <v>7106.585812631246</v>
      </c>
      <c r="K282">
        <f>J282-B282</f>
        <v>147.58581263124597</v>
      </c>
      <c r="L282">
        <f t="shared" si="20"/>
        <v>147.58581263124597</v>
      </c>
      <c r="M282" s="8">
        <f>L282/B282</f>
        <v>2.1207905249496475E-2</v>
      </c>
      <c r="N282">
        <v>715</v>
      </c>
      <c r="O282">
        <f t="shared" si="21"/>
        <v>2656.5446273624275</v>
      </c>
      <c r="P282">
        <f t="shared" si="22"/>
        <v>12870</v>
      </c>
      <c r="Q282">
        <f t="shared" si="23"/>
        <v>147.58581263124597</v>
      </c>
      <c r="R282">
        <f t="shared" si="24"/>
        <v>21781.572090025242</v>
      </c>
    </row>
    <row r="283" spans="1:18" x14ac:dyDescent="0.35">
      <c r="A283" s="1">
        <v>41197</v>
      </c>
      <c r="B283">
        <v>4404</v>
      </c>
      <c r="C283">
        <v>6959</v>
      </c>
      <c r="D283">
        <v>0</v>
      </c>
      <c r="E283">
        <v>0</v>
      </c>
      <c r="F283">
        <v>0</v>
      </c>
      <c r="G283">
        <v>6671.333333333333</v>
      </c>
      <c r="H283">
        <v>4621</v>
      </c>
      <c r="I283">
        <v>0</v>
      </c>
      <c r="J283">
        <f>$U$2+SUMPRODUCT(C283:I283,$V$2:$AB$2)</f>
        <v>5933.6365241755793</v>
      </c>
      <c r="K283">
        <f>J283-B283</f>
        <v>1529.6365241755793</v>
      </c>
      <c r="L283">
        <f t="shared" si="20"/>
        <v>1529.6365241755793</v>
      </c>
      <c r="M283" s="8">
        <f>L283/B283</f>
        <v>0.34732891102987723</v>
      </c>
      <c r="N283">
        <v>1726</v>
      </c>
      <c r="O283">
        <f t="shared" si="21"/>
        <v>27533.457435160428</v>
      </c>
      <c r="P283">
        <f t="shared" si="22"/>
        <v>31068</v>
      </c>
      <c r="Q283">
        <f t="shared" si="23"/>
        <v>1529.6365241755793</v>
      </c>
      <c r="R283">
        <f t="shared" si="24"/>
        <v>2339787.8960919478</v>
      </c>
    </row>
    <row r="284" spans="1:18" x14ac:dyDescent="0.35">
      <c r="A284" s="1">
        <v>41198</v>
      </c>
      <c r="B284">
        <v>4921</v>
      </c>
      <c r="C284">
        <v>4404</v>
      </c>
      <c r="D284">
        <v>0</v>
      </c>
      <c r="E284">
        <v>0</v>
      </c>
      <c r="F284">
        <v>0</v>
      </c>
      <c r="G284">
        <v>6054.333333333333</v>
      </c>
      <c r="H284">
        <v>5251</v>
      </c>
      <c r="I284">
        <v>0</v>
      </c>
      <c r="J284">
        <f>$U$2+SUMPRODUCT(C284:I284,$V$2:$AB$2)</f>
        <v>5486.8966163204504</v>
      </c>
      <c r="K284">
        <f>J284-B284</f>
        <v>565.89661632045045</v>
      </c>
      <c r="L284">
        <f t="shared" si="20"/>
        <v>565.89661632045045</v>
      </c>
      <c r="M284" s="8">
        <f>L284/B284</f>
        <v>0.11499626423906735</v>
      </c>
      <c r="N284">
        <v>1601</v>
      </c>
      <c r="O284">
        <f t="shared" si="21"/>
        <v>10186.139093768108</v>
      </c>
      <c r="P284">
        <f t="shared" si="22"/>
        <v>28818</v>
      </c>
      <c r="Q284">
        <f t="shared" si="23"/>
        <v>565.89661632045045</v>
      </c>
      <c r="R284">
        <f t="shared" si="24"/>
        <v>320238.98036293511</v>
      </c>
    </row>
    <row r="285" spans="1:18" x14ac:dyDescent="0.35">
      <c r="A285" s="1">
        <v>41199</v>
      </c>
      <c r="B285">
        <v>5289</v>
      </c>
      <c r="C285">
        <v>4921</v>
      </c>
      <c r="D285">
        <v>0</v>
      </c>
      <c r="E285">
        <v>0</v>
      </c>
      <c r="F285">
        <v>0</v>
      </c>
      <c r="G285">
        <v>5428</v>
      </c>
      <c r="H285">
        <v>5459</v>
      </c>
      <c r="I285">
        <v>0</v>
      </c>
      <c r="J285">
        <f>$U$2+SUMPRODUCT(C285:I285,$V$2:$AB$2)</f>
        <v>5256.2202633167553</v>
      </c>
      <c r="K285">
        <f>J285-B285</f>
        <v>-32.779736683244664</v>
      </c>
      <c r="L285">
        <f t="shared" si="20"/>
        <v>32.779736683244664</v>
      </c>
      <c r="M285" s="8">
        <f>L285/B285</f>
        <v>6.1977191686981778E-3</v>
      </c>
      <c r="N285">
        <v>1185</v>
      </c>
      <c r="O285">
        <f t="shared" si="21"/>
        <v>2360.1410411936158</v>
      </c>
      <c r="P285">
        <f t="shared" si="22"/>
        <v>21330</v>
      </c>
      <c r="Q285">
        <f t="shared" si="23"/>
        <v>-65.559473366489328</v>
      </c>
      <c r="R285">
        <f t="shared" si="24"/>
        <v>4298.0445480914232</v>
      </c>
    </row>
    <row r="286" spans="1:18" x14ac:dyDescent="0.35">
      <c r="A286" s="1">
        <v>41200</v>
      </c>
      <c r="B286">
        <v>5067</v>
      </c>
      <c r="C286">
        <v>5289</v>
      </c>
      <c r="D286">
        <v>0</v>
      </c>
      <c r="E286">
        <v>1</v>
      </c>
      <c r="F286">
        <v>0</v>
      </c>
      <c r="G286">
        <v>4871.333333333333</v>
      </c>
      <c r="H286">
        <v>5194</v>
      </c>
      <c r="I286">
        <v>0</v>
      </c>
      <c r="J286">
        <f>$U$2+SUMPRODUCT(C286:I286,$V$2:$AB$2)</f>
        <v>5667.4553424619917</v>
      </c>
      <c r="K286">
        <f>J286-B286</f>
        <v>600.45534246199168</v>
      </c>
      <c r="L286">
        <f t="shared" si="20"/>
        <v>600.45534246199168</v>
      </c>
      <c r="M286" s="8">
        <f>L286/B286</f>
        <v>0.11850312659601178</v>
      </c>
      <c r="N286">
        <v>1309</v>
      </c>
      <c r="O286">
        <f t="shared" si="21"/>
        <v>10808.19616431585</v>
      </c>
      <c r="P286">
        <f t="shared" si="22"/>
        <v>23562</v>
      </c>
      <c r="Q286">
        <f t="shared" si="23"/>
        <v>600.45534246199168</v>
      </c>
      <c r="R286">
        <f t="shared" si="24"/>
        <v>360546.61829114769</v>
      </c>
    </row>
    <row r="287" spans="1:18" x14ac:dyDescent="0.35">
      <c r="A287" s="1">
        <v>41201</v>
      </c>
      <c r="B287">
        <v>6009</v>
      </c>
      <c r="C287">
        <v>5067</v>
      </c>
      <c r="D287">
        <v>0</v>
      </c>
      <c r="E287">
        <v>0</v>
      </c>
      <c r="F287">
        <v>1</v>
      </c>
      <c r="G287">
        <v>5092.333333333333</v>
      </c>
      <c r="H287">
        <v>6255</v>
      </c>
      <c r="I287">
        <v>0</v>
      </c>
      <c r="J287">
        <f>$U$2+SUMPRODUCT(C287:I287,$V$2:$AB$2)</f>
        <v>6023.2862513431164</v>
      </c>
      <c r="K287">
        <f>J287-B287</f>
        <v>14.286251343116419</v>
      </c>
      <c r="L287">
        <f t="shared" si="20"/>
        <v>14.286251343116419</v>
      </c>
      <c r="M287" s="8">
        <f>L287/B287</f>
        <v>2.3774756770038974E-3</v>
      </c>
      <c r="N287">
        <v>1299</v>
      </c>
      <c r="O287">
        <f t="shared" si="21"/>
        <v>257.15252417609554</v>
      </c>
      <c r="P287">
        <f t="shared" si="22"/>
        <v>23382</v>
      </c>
      <c r="Q287">
        <f t="shared" si="23"/>
        <v>14.286251343116419</v>
      </c>
      <c r="R287">
        <f t="shared" si="24"/>
        <v>204.09697743869569</v>
      </c>
    </row>
    <row r="288" spans="1:18" x14ac:dyDescent="0.35">
      <c r="A288" s="1">
        <v>41202</v>
      </c>
      <c r="B288">
        <v>6801</v>
      </c>
      <c r="C288">
        <v>6009</v>
      </c>
      <c r="D288">
        <v>1</v>
      </c>
      <c r="E288">
        <v>0</v>
      </c>
      <c r="F288">
        <v>0</v>
      </c>
      <c r="G288">
        <v>5455</v>
      </c>
      <c r="H288">
        <v>6800</v>
      </c>
      <c r="I288">
        <v>0</v>
      </c>
      <c r="J288">
        <f>$U$2+SUMPRODUCT(C288:I288,$V$2:$AB$2)</f>
        <v>6636.180683088578</v>
      </c>
      <c r="K288">
        <f>J288-B288</f>
        <v>-164.81931691142199</v>
      </c>
      <c r="L288">
        <f t="shared" si="20"/>
        <v>164.81931691142199</v>
      </c>
      <c r="M288" s="8">
        <f>L288/B288</f>
        <v>2.4234570932424936E-2</v>
      </c>
      <c r="N288">
        <v>1091</v>
      </c>
      <c r="O288">
        <f t="shared" si="21"/>
        <v>11866.990817622383</v>
      </c>
      <c r="P288">
        <f t="shared" si="22"/>
        <v>19638</v>
      </c>
      <c r="Q288">
        <f t="shared" si="23"/>
        <v>-329.63863382284399</v>
      </c>
      <c r="R288">
        <f t="shared" si="24"/>
        <v>108661.62890859102</v>
      </c>
    </row>
    <row r="289" spans="1:18" x14ac:dyDescent="0.35">
      <c r="A289" s="1">
        <v>41203</v>
      </c>
      <c r="B289">
        <v>4628.5</v>
      </c>
      <c r="C289">
        <v>6801</v>
      </c>
      <c r="D289">
        <v>1</v>
      </c>
      <c r="E289">
        <v>0</v>
      </c>
      <c r="F289">
        <v>0</v>
      </c>
      <c r="G289">
        <v>5959</v>
      </c>
      <c r="H289">
        <v>6959</v>
      </c>
      <c r="I289">
        <v>0</v>
      </c>
      <c r="J289">
        <f>$U$2+SUMPRODUCT(C289:I289,$V$2:$AB$2)</f>
        <v>7045.5352660783983</v>
      </c>
      <c r="K289">
        <f>J289-B289</f>
        <v>2417.0352660783983</v>
      </c>
      <c r="L289">
        <f t="shared" si="20"/>
        <v>2417.0352660783983</v>
      </c>
      <c r="M289" s="8">
        <f>L289/B289</f>
        <v>0.52220703598971552</v>
      </c>
      <c r="N289">
        <v>339</v>
      </c>
      <c r="O289">
        <f t="shared" si="21"/>
        <v>43506.634789411168</v>
      </c>
      <c r="P289">
        <f t="shared" si="22"/>
        <v>6102</v>
      </c>
      <c r="Q289">
        <f t="shared" si="23"/>
        <v>2417.0352660783983</v>
      </c>
      <c r="R289">
        <f t="shared" si="24"/>
        <v>5842059.4774666736</v>
      </c>
    </row>
    <row r="290" spans="1:18" x14ac:dyDescent="0.35">
      <c r="A290" s="1">
        <v>41204</v>
      </c>
      <c r="B290">
        <v>3390</v>
      </c>
      <c r="C290">
        <v>4628.5</v>
      </c>
      <c r="D290">
        <v>0</v>
      </c>
      <c r="E290">
        <v>0</v>
      </c>
      <c r="F290">
        <v>0</v>
      </c>
      <c r="G290">
        <v>5812.833333333333</v>
      </c>
      <c r="H290">
        <v>4404</v>
      </c>
      <c r="I290">
        <v>0</v>
      </c>
      <c r="J290">
        <f>$U$2+SUMPRODUCT(C290:I290,$V$2:$AB$2)</f>
        <v>5143.1882203797695</v>
      </c>
      <c r="K290">
        <f>J290-B290</f>
        <v>1753.1882203797695</v>
      </c>
      <c r="L290">
        <f t="shared" si="20"/>
        <v>1753.1882203797695</v>
      </c>
      <c r="M290" s="8">
        <f>L290/B290</f>
        <v>0.51716466677869311</v>
      </c>
      <c r="N290">
        <v>1549</v>
      </c>
      <c r="O290">
        <f t="shared" si="21"/>
        <v>31557.38796683585</v>
      </c>
      <c r="P290">
        <f t="shared" si="22"/>
        <v>27882</v>
      </c>
      <c r="Q290">
        <f t="shared" si="23"/>
        <v>1753.1882203797695</v>
      </c>
      <c r="R290">
        <f t="shared" si="24"/>
        <v>3073668.9360783831</v>
      </c>
    </row>
    <row r="291" spans="1:18" x14ac:dyDescent="0.35">
      <c r="A291" s="1">
        <v>41205</v>
      </c>
      <c r="B291">
        <v>5303</v>
      </c>
      <c r="C291">
        <v>3390</v>
      </c>
      <c r="D291">
        <v>0</v>
      </c>
      <c r="E291">
        <v>0</v>
      </c>
      <c r="F291">
        <v>0</v>
      </c>
      <c r="G291">
        <v>4939.833333333333</v>
      </c>
      <c r="H291">
        <v>4921</v>
      </c>
      <c r="I291">
        <v>0</v>
      </c>
      <c r="J291">
        <f>$U$2+SUMPRODUCT(C291:I291,$V$2:$AB$2)</f>
        <v>4668.9162346525281</v>
      </c>
      <c r="K291">
        <f>J291-B291</f>
        <v>-634.08376534747185</v>
      </c>
      <c r="L291">
        <f t="shared" si="20"/>
        <v>634.08376534747185</v>
      </c>
      <c r="M291" s="8">
        <f>L291/B291</f>
        <v>0.11957076472703598</v>
      </c>
      <c r="N291">
        <v>1031</v>
      </c>
      <c r="O291">
        <f t="shared" si="21"/>
        <v>45654.031105017973</v>
      </c>
      <c r="P291">
        <f t="shared" si="22"/>
        <v>18558</v>
      </c>
      <c r="Q291">
        <f t="shared" si="23"/>
        <v>-1268.1675306949437</v>
      </c>
      <c r="R291">
        <f t="shared" si="24"/>
        <v>1608248.885908911</v>
      </c>
    </row>
    <row r="292" spans="1:18" x14ac:dyDescent="0.35">
      <c r="A292" s="1">
        <v>41206</v>
      </c>
      <c r="B292">
        <v>5852</v>
      </c>
      <c r="C292">
        <v>5303</v>
      </c>
      <c r="D292">
        <v>0</v>
      </c>
      <c r="E292">
        <v>0</v>
      </c>
      <c r="F292">
        <v>0</v>
      </c>
      <c r="G292">
        <v>4440.5</v>
      </c>
      <c r="H292">
        <v>5289</v>
      </c>
      <c r="I292">
        <v>0</v>
      </c>
      <c r="J292">
        <f>$U$2+SUMPRODUCT(C292:I292,$V$2:$AB$2)</f>
        <v>4706.5067958648115</v>
      </c>
      <c r="K292">
        <f>J292-B292</f>
        <v>-1145.4932041351885</v>
      </c>
      <c r="L292">
        <f t="shared" si="20"/>
        <v>1145.4932041351885</v>
      </c>
      <c r="M292" s="8">
        <f>L292/B292</f>
        <v>0.19574388313998436</v>
      </c>
      <c r="N292">
        <v>507</v>
      </c>
      <c r="O292">
        <f t="shared" si="21"/>
        <v>82475.510697733582</v>
      </c>
      <c r="P292">
        <f t="shared" si="22"/>
        <v>9126</v>
      </c>
      <c r="Q292">
        <f t="shared" si="23"/>
        <v>-2290.9864082703771</v>
      </c>
      <c r="R292">
        <f t="shared" si="24"/>
        <v>5248618.7228796026</v>
      </c>
    </row>
    <row r="293" spans="1:18" x14ac:dyDescent="0.35">
      <c r="A293" s="1">
        <v>41207</v>
      </c>
      <c r="B293">
        <v>6591</v>
      </c>
      <c r="C293">
        <v>5852</v>
      </c>
      <c r="D293">
        <v>0</v>
      </c>
      <c r="E293">
        <v>1</v>
      </c>
      <c r="F293">
        <v>0</v>
      </c>
      <c r="G293">
        <v>4848.333333333333</v>
      </c>
      <c r="H293">
        <v>5067</v>
      </c>
      <c r="I293">
        <v>0</v>
      </c>
      <c r="J293">
        <f>$U$2+SUMPRODUCT(C293:I293,$V$2:$AB$2)</f>
        <v>5681.5187633402111</v>
      </c>
      <c r="K293">
        <f>J293-B293</f>
        <v>-909.48123665978892</v>
      </c>
      <c r="L293">
        <f t="shared" si="20"/>
        <v>909.48123665978892</v>
      </c>
      <c r="M293" s="8">
        <f>L293/B293</f>
        <v>0.13798835330902579</v>
      </c>
      <c r="N293">
        <v>370</v>
      </c>
      <c r="O293">
        <f t="shared" si="21"/>
        <v>65482.649039504802</v>
      </c>
      <c r="P293">
        <f t="shared" si="22"/>
        <v>6660</v>
      </c>
      <c r="Q293">
        <f t="shared" si="23"/>
        <v>-1818.9624733195778</v>
      </c>
      <c r="R293">
        <f t="shared" si="24"/>
        <v>3308624.479344876</v>
      </c>
    </row>
    <row r="294" spans="1:18" x14ac:dyDescent="0.35">
      <c r="A294" s="1">
        <v>41208</v>
      </c>
      <c r="B294">
        <v>4628.5</v>
      </c>
      <c r="C294">
        <v>6591</v>
      </c>
      <c r="D294">
        <v>0</v>
      </c>
      <c r="E294">
        <v>0</v>
      </c>
      <c r="F294">
        <v>1</v>
      </c>
      <c r="G294">
        <v>5915.333333333333</v>
      </c>
      <c r="H294">
        <v>6009</v>
      </c>
      <c r="I294">
        <v>0</v>
      </c>
      <c r="J294">
        <f>$U$2+SUMPRODUCT(C294:I294,$V$2:$AB$2)</f>
        <v>6576.7086261790155</v>
      </c>
      <c r="K294">
        <f>J294-B294</f>
        <v>1948.2086261790155</v>
      </c>
      <c r="L294">
        <f t="shared" si="20"/>
        <v>1948.2086261790155</v>
      </c>
      <c r="M294" s="8">
        <f>L294/B294</f>
        <v>0.42091576670174258</v>
      </c>
      <c r="N294">
        <v>3343</v>
      </c>
      <c r="O294">
        <f t="shared" si="21"/>
        <v>35067.755271222282</v>
      </c>
      <c r="P294">
        <f t="shared" si="22"/>
        <v>60174</v>
      </c>
      <c r="Q294">
        <f t="shared" si="23"/>
        <v>1948.2086261790155</v>
      </c>
      <c r="R294">
        <f t="shared" si="24"/>
        <v>3795516.8511183271</v>
      </c>
    </row>
    <row r="295" spans="1:18" x14ac:dyDescent="0.35">
      <c r="A295" s="1">
        <v>41209</v>
      </c>
      <c r="B295">
        <v>4628.5</v>
      </c>
      <c r="C295">
        <v>4628.5</v>
      </c>
      <c r="D295">
        <v>1</v>
      </c>
      <c r="E295">
        <v>0</v>
      </c>
      <c r="F295">
        <v>0</v>
      </c>
      <c r="G295">
        <v>5690.5</v>
      </c>
      <c r="H295">
        <v>6801</v>
      </c>
      <c r="I295">
        <v>0</v>
      </c>
      <c r="J295">
        <f>$U$2+SUMPRODUCT(C295:I295,$V$2:$AB$2)</f>
        <v>6614.2483464431662</v>
      </c>
      <c r="K295">
        <f>J295-B295</f>
        <v>1985.7483464431662</v>
      </c>
      <c r="L295">
        <f t="shared" si="20"/>
        <v>1985.7483464431662</v>
      </c>
      <c r="M295" s="8">
        <f>L295/B295</f>
        <v>0.42902632525508611</v>
      </c>
      <c r="N295">
        <v>1717</v>
      </c>
      <c r="O295">
        <f t="shared" si="21"/>
        <v>35743.470235976987</v>
      </c>
      <c r="P295">
        <f t="shared" si="22"/>
        <v>30906</v>
      </c>
      <c r="Q295">
        <f t="shared" si="23"/>
        <v>1985.7483464431662</v>
      </c>
      <c r="R295">
        <f t="shared" si="24"/>
        <v>3943196.4954017685</v>
      </c>
    </row>
    <row r="296" spans="1:18" x14ac:dyDescent="0.35">
      <c r="A296" s="1">
        <v>41210</v>
      </c>
      <c r="B296">
        <v>4628.5</v>
      </c>
      <c r="C296">
        <v>4628.5</v>
      </c>
      <c r="D296">
        <v>1</v>
      </c>
      <c r="E296">
        <v>0</v>
      </c>
      <c r="F296">
        <v>0</v>
      </c>
      <c r="G296">
        <v>5282.666666666667</v>
      </c>
      <c r="H296">
        <v>4628.5</v>
      </c>
      <c r="I296">
        <v>0</v>
      </c>
      <c r="J296">
        <f>$U$2+SUMPRODUCT(C296:I296,$V$2:$AB$2)</f>
        <v>5785.9134886366892</v>
      </c>
      <c r="K296">
        <f>J296-B296</f>
        <v>1157.4134886366892</v>
      </c>
      <c r="L296">
        <f t="shared" si="20"/>
        <v>1157.4134886366892</v>
      </c>
      <c r="M296" s="8">
        <f>L296/B296</f>
        <v>0.25006232875374079</v>
      </c>
      <c r="N296">
        <v>1525</v>
      </c>
      <c r="O296">
        <f t="shared" si="21"/>
        <v>20833.442795460403</v>
      </c>
      <c r="P296">
        <f t="shared" si="22"/>
        <v>27450</v>
      </c>
      <c r="Q296">
        <f t="shared" si="23"/>
        <v>1157.4134886366892</v>
      </c>
      <c r="R296">
        <f t="shared" si="24"/>
        <v>1339605.9836781514</v>
      </c>
    </row>
    <row r="297" spans="1:18" x14ac:dyDescent="0.35">
      <c r="A297" s="1">
        <v>41211</v>
      </c>
      <c r="B297">
        <v>4628.5</v>
      </c>
      <c r="C297">
        <v>4628.5</v>
      </c>
      <c r="D297">
        <v>0</v>
      </c>
      <c r="E297">
        <v>0</v>
      </c>
      <c r="F297">
        <v>0</v>
      </c>
      <c r="G297">
        <v>4628.5</v>
      </c>
      <c r="H297">
        <v>3390</v>
      </c>
      <c r="I297">
        <v>1</v>
      </c>
      <c r="J297">
        <f>$U$2+SUMPRODUCT(C297:I297,$V$2:$AB$2)</f>
        <v>4465.6321033472459</v>
      </c>
      <c r="K297">
        <f>J297-B297</f>
        <v>-162.8678966527541</v>
      </c>
      <c r="L297">
        <f t="shared" si="20"/>
        <v>162.8678966527541</v>
      </c>
      <c r="M297" s="8">
        <f>L297/B297</f>
        <v>3.5188051561575909E-2</v>
      </c>
      <c r="N297">
        <v>1934</v>
      </c>
      <c r="O297">
        <f t="shared" si="21"/>
        <v>11726.488558998295</v>
      </c>
      <c r="P297">
        <f t="shared" si="22"/>
        <v>34812</v>
      </c>
      <c r="Q297">
        <f t="shared" si="23"/>
        <v>-325.7357933055082</v>
      </c>
      <c r="R297">
        <f t="shared" si="24"/>
        <v>106103.80704036876</v>
      </c>
    </row>
    <row r="298" spans="1:18" x14ac:dyDescent="0.35">
      <c r="A298" s="1">
        <v>41212</v>
      </c>
      <c r="B298">
        <v>5800</v>
      </c>
      <c r="C298">
        <v>4628.5</v>
      </c>
      <c r="D298">
        <v>0</v>
      </c>
      <c r="E298">
        <v>0</v>
      </c>
      <c r="F298">
        <v>0</v>
      </c>
      <c r="G298">
        <v>4628.5</v>
      </c>
      <c r="H298">
        <v>5303</v>
      </c>
      <c r="I298">
        <v>1</v>
      </c>
      <c r="J298">
        <f>$U$2+SUMPRODUCT(C298:I298,$V$2:$AB$2)</f>
        <v>4996.9808686941997</v>
      </c>
      <c r="K298">
        <f>J298-B298</f>
        <v>-803.01913130580033</v>
      </c>
      <c r="L298">
        <f t="shared" si="20"/>
        <v>803.01913130580033</v>
      </c>
      <c r="M298" s="8">
        <f>L298/B298</f>
        <v>0.13845157436306901</v>
      </c>
      <c r="N298">
        <v>796</v>
      </c>
      <c r="O298">
        <f t="shared" si="21"/>
        <v>57817.377454017624</v>
      </c>
      <c r="P298">
        <f t="shared" si="22"/>
        <v>14328</v>
      </c>
      <c r="Q298">
        <f t="shared" si="23"/>
        <v>-1606.0382626116007</v>
      </c>
      <c r="R298">
        <f t="shared" si="24"/>
        <v>2579358.9009724888</v>
      </c>
    </row>
    <row r="299" spans="1:18" x14ac:dyDescent="0.35">
      <c r="A299" s="1">
        <v>41213</v>
      </c>
      <c r="B299">
        <v>6353</v>
      </c>
      <c r="C299">
        <v>5800</v>
      </c>
      <c r="D299">
        <v>0</v>
      </c>
      <c r="E299">
        <v>0</v>
      </c>
      <c r="F299">
        <v>0</v>
      </c>
      <c r="G299">
        <v>5019</v>
      </c>
      <c r="H299">
        <v>5852</v>
      </c>
      <c r="I299">
        <v>1</v>
      </c>
      <c r="J299">
        <f>$U$2+SUMPRODUCT(C299:I299,$V$2:$AB$2)</f>
        <v>5493.875921861244</v>
      </c>
      <c r="K299">
        <f>J299-B299</f>
        <v>-859.12407813875598</v>
      </c>
      <c r="L299">
        <f t="shared" si="20"/>
        <v>859.12407813875598</v>
      </c>
      <c r="M299" s="8">
        <f>L299/B299</f>
        <v>0.13523124163997419</v>
      </c>
      <c r="N299">
        <v>1172</v>
      </c>
      <c r="O299">
        <f t="shared" si="21"/>
        <v>61856.93362599043</v>
      </c>
      <c r="P299">
        <f t="shared" si="22"/>
        <v>21096</v>
      </c>
      <c r="Q299">
        <f t="shared" si="23"/>
        <v>-1718.248156277512</v>
      </c>
      <c r="R299">
        <f t="shared" si="24"/>
        <v>2952376.7265510689</v>
      </c>
    </row>
    <row r="300" spans="1:18" x14ac:dyDescent="0.35">
      <c r="A300" s="1">
        <v>41214</v>
      </c>
      <c r="B300">
        <v>6383</v>
      </c>
      <c r="C300">
        <v>6353</v>
      </c>
      <c r="D300">
        <v>0</v>
      </c>
      <c r="E300">
        <v>1</v>
      </c>
      <c r="F300">
        <v>0</v>
      </c>
      <c r="G300">
        <v>5593.833333333333</v>
      </c>
      <c r="H300">
        <v>6591</v>
      </c>
      <c r="I300">
        <v>0</v>
      </c>
      <c r="J300">
        <f>$U$2+SUMPRODUCT(C300:I300,$V$2:$AB$2)</f>
        <v>6571.133856668107</v>
      </c>
      <c r="K300">
        <f>J300-B300</f>
        <v>188.133856668107</v>
      </c>
      <c r="L300">
        <f t="shared" si="20"/>
        <v>188.133856668107</v>
      </c>
      <c r="M300" s="8">
        <f>L300/B300</f>
        <v>2.9474205963983549E-2</v>
      </c>
      <c r="N300">
        <v>938</v>
      </c>
      <c r="O300">
        <f t="shared" si="21"/>
        <v>3386.409420025926</v>
      </c>
      <c r="P300">
        <f t="shared" si="22"/>
        <v>16884</v>
      </c>
      <c r="Q300">
        <f t="shared" si="23"/>
        <v>188.133856668107</v>
      </c>
      <c r="R300">
        <f t="shared" si="24"/>
        <v>35394.34802481583</v>
      </c>
    </row>
    <row r="301" spans="1:18" x14ac:dyDescent="0.35">
      <c r="A301" s="1">
        <v>41215</v>
      </c>
      <c r="B301">
        <v>6562</v>
      </c>
      <c r="C301">
        <v>6383</v>
      </c>
      <c r="D301">
        <v>0</v>
      </c>
      <c r="E301">
        <v>0</v>
      </c>
      <c r="F301">
        <v>1</v>
      </c>
      <c r="G301">
        <v>6178.666666666667</v>
      </c>
      <c r="H301">
        <v>4628.5</v>
      </c>
      <c r="I301">
        <v>0</v>
      </c>
      <c r="J301">
        <f>$U$2+SUMPRODUCT(C301:I301,$V$2:$AB$2)</f>
        <v>6315.5718962566989</v>
      </c>
      <c r="K301">
        <f>J301-B301</f>
        <v>-246.42810374330111</v>
      </c>
      <c r="L301">
        <f t="shared" si="20"/>
        <v>246.42810374330111</v>
      </c>
      <c r="M301" s="8">
        <f>L301/B301</f>
        <v>3.7553810384532323E-2</v>
      </c>
      <c r="N301">
        <v>1139</v>
      </c>
      <c r="O301">
        <f t="shared" si="21"/>
        <v>17742.82346951768</v>
      </c>
      <c r="P301">
        <f t="shared" si="22"/>
        <v>20502</v>
      </c>
      <c r="Q301">
        <f t="shared" si="23"/>
        <v>-492.85620748660222</v>
      </c>
      <c r="R301">
        <f t="shared" si="24"/>
        <v>242907.24125807668</v>
      </c>
    </row>
    <row r="302" spans="1:18" x14ac:dyDescent="0.35">
      <c r="A302" s="1">
        <v>41216</v>
      </c>
      <c r="B302">
        <v>7628</v>
      </c>
      <c r="C302">
        <v>6562</v>
      </c>
      <c r="D302">
        <v>1</v>
      </c>
      <c r="E302">
        <v>0</v>
      </c>
      <c r="F302">
        <v>0</v>
      </c>
      <c r="G302">
        <v>6432.666666666667</v>
      </c>
      <c r="H302">
        <v>4628.5</v>
      </c>
      <c r="I302">
        <v>0</v>
      </c>
      <c r="J302">
        <f>$U$2+SUMPRODUCT(C302:I302,$V$2:$AB$2)</f>
        <v>6633.1071925841416</v>
      </c>
      <c r="K302">
        <f>J302-B302</f>
        <v>-994.89280741585844</v>
      </c>
      <c r="L302">
        <f t="shared" si="20"/>
        <v>994.89280741585844</v>
      </c>
      <c r="M302" s="8">
        <f>L302/B302</f>
        <v>0.13042642991817757</v>
      </c>
      <c r="N302">
        <v>800</v>
      </c>
      <c r="O302">
        <f t="shared" si="21"/>
        <v>71632.282133941801</v>
      </c>
      <c r="P302">
        <f t="shared" si="22"/>
        <v>14400</v>
      </c>
      <c r="Q302">
        <f t="shared" si="23"/>
        <v>-1989.7856148317169</v>
      </c>
      <c r="R302">
        <f t="shared" si="24"/>
        <v>3959246.7929912335</v>
      </c>
    </row>
    <row r="303" spans="1:18" x14ac:dyDescent="0.35">
      <c r="A303" s="1">
        <v>41217</v>
      </c>
      <c r="B303">
        <v>7951</v>
      </c>
      <c r="C303">
        <v>7628</v>
      </c>
      <c r="D303">
        <v>1</v>
      </c>
      <c r="E303">
        <v>0</v>
      </c>
      <c r="F303">
        <v>0</v>
      </c>
      <c r="G303">
        <v>6857.666666666667</v>
      </c>
      <c r="H303">
        <v>4628.5</v>
      </c>
      <c r="I303">
        <v>0</v>
      </c>
      <c r="J303">
        <f>$U$2+SUMPRODUCT(C303:I303,$V$2:$AB$2)</f>
        <v>6984.917197307027</v>
      </c>
      <c r="K303">
        <f>J303-B303</f>
        <v>-966.08280269297302</v>
      </c>
      <c r="L303">
        <f t="shared" si="20"/>
        <v>966.08280269297302</v>
      </c>
      <c r="M303" s="8">
        <f>L303/B303</f>
        <v>0.12150456580215986</v>
      </c>
      <c r="N303">
        <v>385</v>
      </c>
      <c r="O303">
        <f t="shared" si="21"/>
        <v>69557.961793894065</v>
      </c>
      <c r="P303">
        <f t="shared" si="22"/>
        <v>6930</v>
      </c>
      <c r="Q303">
        <f t="shared" si="23"/>
        <v>-1932.165605385946</v>
      </c>
      <c r="R303">
        <f t="shared" si="24"/>
        <v>3733263.9266364393</v>
      </c>
    </row>
    <row r="304" spans="1:18" x14ac:dyDescent="0.35">
      <c r="A304" s="1">
        <v>41218</v>
      </c>
      <c r="B304">
        <v>4925</v>
      </c>
      <c r="C304">
        <v>7951</v>
      </c>
      <c r="D304">
        <v>0</v>
      </c>
      <c r="E304">
        <v>0</v>
      </c>
      <c r="F304">
        <v>0</v>
      </c>
      <c r="G304">
        <v>7380.333333333333</v>
      </c>
      <c r="H304">
        <v>4628.5</v>
      </c>
      <c r="I304">
        <v>0</v>
      </c>
      <c r="J304">
        <f>$U$2+SUMPRODUCT(C304:I304,$V$2:$AB$2)</f>
        <v>6435.9952908266559</v>
      </c>
      <c r="K304">
        <f>J304-B304</f>
        <v>1510.9952908266559</v>
      </c>
      <c r="L304">
        <f t="shared" si="20"/>
        <v>1510.9952908266559</v>
      </c>
      <c r="M304" s="8">
        <f>L304/B304</f>
        <v>0.30680107427952408</v>
      </c>
      <c r="N304">
        <v>1585</v>
      </c>
      <c r="O304">
        <f t="shared" si="21"/>
        <v>27197.915234879809</v>
      </c>
      <c r="P304">
        <f t="shared" si="22"/>
        <v>28530</v>
      </c>
      <c r="Q304">
        <f t="shared" si="23"/>
        <v>1510.9952908266559</v>
      </c>
      <c r="R304">
        <f t="shared" si="24"/>
        <v>2283106.7689003306</v>
      </c>
    </row>
    <row r="305" spans="1:18" x14ac:dyDescent="0.35">
      <c r="A305" s="1">
        <v>41219</v>
      </c>
      <c r="B305">
        <v>5084</v>
      </c>
      <c r="C305">
        <v>4925</v>
      </c>
      <c r="D305">
        <v>0</v>
      </c>
      <c r="E305">
        <v>0</v>
      </c>
      <c r="F305">
        <v>0</v>
      </c>
      <c r="G305">
        <v>6834.666666666667</v>
      </c>
      <c r="H305">
        <v>5800</v>
      </c>
      <c r="I305">
        <v>0</v>
      </c>
      <c r="J305">
        <f>$U$2+SUMPRODUCT(C305:I305,$V$2:$AB$2)</f>
        <v>6127.1116758088929</v>
      </c>
      <c r="K305">
        <f>J305-B305</f>
        <v>1043.1116758088929</v>
      </c>
      <c r="L305">
        <f t="shared" si="20"/>
        <v>1043.1116758088929</v>
      </c>
      <c r="M305" s="8">
        <f>L305/B305</f>
        <v>0.2051753886327484</v>
      </c>
      <c r="N305">
        <v>1921</v>
      </c>
      <c r="O305">
        <f t="shared" si="21"/>
        <v>18776.010164560073</v>
      </c>
      <c r="P305">
        <f t="shared" si="22"/>
        <v>34578</v>
      </c>
      <c r="Q305">
        <f t="shared" si="23"/>
        <v>1043.1116758088929</v>
      </c>
      <c r="R305">
        <f t="shared" si="24"/>
        <v>1088081.9682088369</v>
      </c>
    </row>
    <row r="306" spans="1:18" x14ac:dyDescent="0.35">
      <c r="A306" s="1">
        <v>41220</v>
      </c>
      <c r="B306">
        <v>5097</v>
      </c>
      <c r="C306">
        <v>5084</v>
      </c>
      <c r="D306">
        <v>0</v>
      </c>
      <c r="E306">
        <v>0</v>
      </c>
      <c r="F306">
        <v>0</v>
      </c>
      <c r="G306">
        <v>5986.666666666667</v>
      </c>
      <c r="H306">
        <v>6353</v>
      </c>
      <c r="I306">
        <v>0</v>
      </c>
      <c r="J306">
        <f>$U$2+SUMPRODUCT(C306:I306,$V$2:$AB$2)</f>
        <v>5830.5799783028515</v>
      </c>
      <c r="K306">
        <f>J306-B306</f>
        <v>733.57997830285149</v>
      </c>
      <c r="L306">
        <f t="shared" si="20"/>
        <v>733.57997830285149</v>
      </c>
      <c r="M306" s="8">
        <f>L306/B306</f>
        <v>0.14392387253342193</v>
      </c>
      <c r="N306">
        <v>2653</v>
      </c>
      <c r="O306">
        <f t="shared" si="21"/>
        <v>13204.439609451327</v>
      </c>
      <c r="P306">
        <f t="shared" si="22"/>
        <v>47754</v>
      </c>
      <c r="Q306">
        <f t="shared" si="23"/>
        <v>733.57997830285149</v>
      </c>
      <c r="R306">
        <f t="shared" si="24"/>
        <v>538139.58456681203</v>
      </c>
    </row>
    <row r="307" spans="1:18" x14ac:dyDescent="0.35">
      <c r="A307" s="1">
        <v>41221</v>
      </c>
      <c r="B307">
        <v>5462</v>
      </c>
      <c r="C307">
        <v>5097</v>
      </c>
      <c r="D307">
        <v>0</v>
      </c>
      <c r="E307">
        <v>1</v>
      </c>
      <c r="F307">
        <v>0</v>
      </c>
      <c r="G307">
        <v>5035.333333333333</v>
      </c>
      <c r="H307">
        <v>6383</v>
      </c>
      <c r="I307">
        <v>0</v>
      </c>
      <c r="J307">
        <f>$U$2+SUMPRODUCT(C307:I307,$V$2:$AB$2)</f>
        <v>6066.9979049516287</v>
      </c>
      <c r="K307">
        <f>J307-B307</f>
        <v>604.9979049516287</v>
      </c>
      <c r="L307">
        <f t="shared" si="20"/>
        <v>604.9979049516287</v>
      </c>
      <c r="M307" s="8">
        <f>L307/B307</f>
        <v>0.11076490387250618</v>
      </c>
      <c r="N307">
        <v>1188</v>
      </c>
      <c r="O307">
        <f t="shared" si="21"/>
        <v>10889.962289129317</v>
      </c>
      <c r="P307">
        <f t="shared" si="22"/>
        <v>21384</v>
      </c>
      <c r="Q307">
        <f t="shared" si="23"/>
        <v>604.9979049516287</v>
      </c>
      <c r="R307">
        <f t="shared" si="24"/>
        <v>366022.46499585995</v>
      </c>
    </row>
    <row r="308" spans="1:18" x14ac:dyDescent="0.35">
      <c r="A308" s="1">
        <v>41222</v>
      </c>
      <c r="B308">
        <v>6114</v>
      </c>
      <c r="C308">
        <v>5462</v>
      </c>
      <c r="D308">
        <v>0</v>
      </c>
      <c r="E308">
        <v>0</v>
      </c>
      <c r="F308">
        <v>1</v>
      </c>
      <c r="G308">
        <v>5214.333333333333</v>
      </c>
      <c r="H308">
        <v>6562</v>
      </c>
      <c r="I308">
        <v>0</v>
      </c>
      <c r="J308">
        <f>$U$2+SUMPRODUCT(C308:I308,$V$2:$AB$2)</f>
        <v>6219.3518388982229</v>
      </c>
      <c r="K308">
        <f>J308-B308</f>
        <v>105.35183889822292</v>
      </c>
      <c r="L308">
        <f t="shared" si="20"/>
        <v>105.35183889822292</v>
      </c>
      <c r="M308" s="8">
        <f>L308/B308</f>
        <v>1.7231246139715887E-2</v>
      </c>
      <c r="N308">
        <v>578</v>
      </c>
      <c r="O308">
        <f t="shared" si="21"/>
        <v>1896.3331001680126</v>
      </c>
      <c r="P308">
        <f t="shared" si="22"/>
        <v>10404</v>
      </c>
      <c r="Q308">
        <f t="shared" si="23"/>
        <v>105.35183889822292</v>
      </c>
      <c r="R308">
        <f t="shared" si="24"/>
        <v>11099.009959237117</v>
      </c>
    </row>
    <row r="309" spans="1:18" x14ac:dyDescent="0.35">
      <c r="A309" s="1">
        <v>41223</v>
      </c>
      <c r="B309">
        <v>6373</v>
      </c>
      <c r="C309">
        <v>6114</v>
      </c>
      <c r="D309">
        <v>1</v>
      </c>
      <c r="E309">
        <v>0</v>
      </c>
      <c r="F309">
        <v>0</v>
      </c>
      <c r="G309">
        <v>5557.666666666667</v>
      </c>
      <c r="H309">
        <v>7628</v>
      </c>
      <c r="I309">
        <v>0</v>
      </c>
      <c r="J309">
        <f>$U$2+SUMPRODUCT(C309:I309,$V$2:$AB$2)</f>
        <v>6934.3482183042961</v>
      </c>
      <c r="K309">
        <f>J309-B309</f>
        <v>561.3482183042961</v>
      </c>
      <c r="L309">
        <f t="shared" si="20"/>
        <v>561.3482183042961</v>
      </c>
      <c r="M309" s="8">
        <f>L309/B309</f>
        <v>8.8082256128086636E-2</v>
      </c>
      <c r="N309">
        <v>1160</v>
      </c>
      <c r="O309">
        <f t="shared" si="21"/>
        <v>10104.26792947733</v>
      </c>
      <c r="P309">
        <f t="shared" si="22"/>
        <v>20880</v>
      </c>
      <c r="Q309">
        <f t="shared" si="23"/>
        <v>561.3482183042961</v>
      </c>
      <c r="R309">
        <f t="shared" si="24"/>
        <v>315111.82219340769</v>
      </c>
    </row>
    <row r="310" spans="1:18" x14ac:dyDescent="0.35">
      <c r="A310" s="1">
        <v>41224</v>
      </c>
      <c r="B310">
        <v>6479</v>
      </c>
      <c r="C310">
        <v>6373</v>
      </c>
      <c r="D310">
        <v>1</v>
      </c>
      <c r="E310">
        <v>0</v>
      </c>
      <c r="F310">
        <v>0</v>
      </c>
      <c r="G310">
        <v>5983</v>
      </c>
      <c r="H310">
        <v>7951</v>
      </c>
      <c r="I310">
        <v>0</v>
      </c>
      <c r="J310">
        <f>$U$2+SUMPRODUCT(C310:I310,$V$2:$AB$2)</f>
        <v>7287.1550990925452</v>
      </c>
      <c r="K310">
        <f>J310-B310</f>
        <v>808.15509909254524</v>
      </c>
      <c r="L310">
        <f t="shared" si="20"/>
        <v>808.15509909254524</v>
      </c>
      <c r="M310" s="8">
        <f>L310/B310</f>
        <v>0.1247345422275884</v>
      </c>
      <c r="N310">
        <v>1046</v>
      </c>
      <c r="O310">
        <f t="shared" si="21"/>
        <v>14546.791783665814</v>
      </c>
      <c r="P310">
        <f t="shared" si="22"/>
        <v>18828</v>
      </c>
      <c r="Q310">
        <f t="shared" si="23"/>
        <v>808.15509909254524</v>
      </c>
      <c r="R310">
        <f t="shared" si="24"/>
        <v>653114.66418928164</v>
      </c>
    </row>
    <row r="311" spans="1:18" x14ac:dyDescent="0.35">
      <c r="A311" s="1">
        <v>41225</v>
      </c>
      <c r="B311">
        <v>4343</v>
      </c>
      <c r="C311">
        <v>6479</v>
      </c>
      <c r="D311">
        <v>0</v>
      </c>
      <c r="E311">
        <v>0</v>
      </c>
      <c r="F311">
        <v>0</v>
      </c>
      <c r="G311">
        <v>6322</v>
      </c>
      <c r="H311">
        <v>4925</v>
      </c>
      <c r="I311">
        <v>0</v>
      </c>
      <c r="J311">
        <f>$U$2+SUMPRODUCT(C311:I311,$V$2:$AB$2)</f>
        <v>5772.54868824811</v>
      </c>
      <c r="K311">
        <f>J311-B311</f>
        <v>1429.54868824811</v>
      </c>
      <c r="L311">
        <f t="shared" si="20"/>
        <v>1429.54868824811</v>
      </c>
      <c r="M311" s="8">
        <f>L311/B311</f>
        <v>0.32916156763714255</v>
      </c>
      <c r="N311">
        <v>1677</v>
      </c>
      <c r="O311">
        <f t="shared" si="21"/>
        <v>25731.876388465978</v>
      </c>
      <c r="P311">
        <f t="shared" si="22"/>
        <v>30186</v>
      </c>
      <c r="Q311">
        <f t="shared" si="23"/>
        <v>1429.54868824811</v>
      </c>
      <c r="R311">
        <f t="shared" si="24"/>
        <v>2043609.4520718921</v>
      </c>
    </row>
    <row r="312" spans="1:18" x14ac:dyDescent="0.35">
      <c r="A312" s="1">
        <v>41226</v>
      </c>
      <c r="B312">
        <v>5596</v>
      </c>
      <c r="C312">
        <v>4343</v>
      </c>
      <c r="D312">
        <v>0</v>
      </c>
      <c r="E312">
        <v>0</v>
      </c>
      <c r="F312">
        <v>0</v>
      </c>
      <c r="G312">
        <v>5731.666666666667</v>
      </c>
      <c r="H312">
        <v>5084</v>
      </c>
      <c r="I312">
        <v>0</v>
      </c>
      <c r="J312">
        <f>$U$2+SUMPRODUCT(C312:I312,$V$2:$AB$2)</f>
        <v>5255.8499561389172</v>
      </c>
      <c r="K312">
        <f>J312-B312</f>
        <v>-340.15004386108285</v>
      </c>
      <c r="L312">
        <f t="shared" si="20"/>
        <v>340.15004386108285</v>
      </c>
      <c r="M312" s="8">
        <f>L312/B312</f>
        <v>6.0784496758592363E-2</v>
      </c>
      <c r="N312">
        <v>1166</v>
      </c>
      <c r="O312">
        <f t="shared" si="21"/>
        <v>24490.803157997965</v>
      </c>
      <c r="P312">
        <f t="shared" si="22"/>
        <v>20988</v>
      </c>
      <c r="Q312">
        <f t="shared" si="23"/>
        <v>-680.3000877221657</v>
      </c>
      <c r="R312">
        <f t="shared" si="24"/>
        <v>462808.20935478632</v>
      </c>
    </row>
    <row r="313" spans="1:18" x14ac:dyDescent="0.35">
      <c r="A313" s="1">
        <v>41227</v>
      </c>
      <c r="B313">
        <v>4999</v>
      </c>
      <c r="C313">
        <v>5596</v>
      </c>
      <c r="D313">
        <v>0</v>
      </c>
      <c r="E313">
        <v>0</v>
      </c>
      <c r="F313">
        <v>0</v>
      </c>
      <c r="G313">
        <v>5472.666666666667</v>
      </c>
      <c r="H313">
        <v>5097</v>
      </c>
      <c r="I313">
        <v>0</v>
      </c>
      <c r="J313">
        <f>$U$2+SUMPRODUCT(C313:I313,$V$2:$AB$2)</f>
        <v>5254.6654052149343</v>
      </c>
      <c r="K313">
        <f>J313-B313</f>
        <v>255.66540521493425</v>
      </c>
      <c r="L313">
        <f t="shared" si="20"/>
        <v>255.66540521493425</v>
      </c>
      <c r="M313" s="8">
        <f>L313/B313</f>
        <v>5.1143309704927836E-2</v>
      </c>
      <c r="N313">
        <v>1322</v>
      </c>
      <c r="O313">
        <f t="shared" si="21"/>
        <v>4601.9772938688166</v>
      </c>
      <c r="P313">
        <f t="shared" si="22"/>
        <v>23796</v>
      </c>
      <c r="Q313">
        <f t="shared" si="23"/>
        <v>255.66540521493425</v>
      </c>
      <c r="R313">
        <f t="shared" si="24"/>
        <v>65364.799423716533</v>
      </c>
    </row>
    <row r="314" spans="1:18" x14ac:dyDescent="0.35">
      <c r="A314" s="1">
        <v>41228</v>
      </c>
      <c r="B314">
        <v>5279</v>
      </c>
      <c r="C314">
        <v>4999</v>
      </c>
      <c r="D314">
        <v>0</v>
      </c>
      <c r="E314">
        <v>1</v>
      </c>
      <c r="F314">
        <v>0</v>
      </c>
      <c r="G314">
        <v>4979.333333333333</v>
      </c>
      <c r="H314">
        <v>5462</v>
      </c>
      <c r="I314">
        <v>0</v>
      </c>
      <c r="J314">
        <f>$U$2+SUMPRODUCT(C314:I314,$V$2:$AB$2)</f>
        <v>5769.5054425327844</v>
      </c>
      <c r="K314">
        <f>J314-B314</f>
        <v>490.5054425327844</v>
      </c>
      <c r="L314">
        <f t="shared" si="20"/>
        <v>490.5054425327844</v>
      </c>
      <c r="M314" s="8">
        <f>L314/B314</f>
        <v>9.2916355850120175E-2</v>
      </c>
      <c r="N314">
        <v>1503</v>
      </c>
      <c r="O314">
        <f t="shared" si="21"/>
        <v>8829.0979655901192</v>
      </c>
      <c r="P314">
        <f t="shared" si="22"/>
        <v>27054</v>
      </c>
      <c r="Q314">
        <f t="shared" si="23"/>
        <v>490.5054425327844</v>
      </c>
      <c r="R314">
        <f t="shared" si="24"/>
        <v>240595.58915428267</v>
      </c>
    </row>
    <row r="315" spans="1:18" x14ac:dyDescent="0.35">
      <c r="A315" s="1">
        <v>41229</v>
      </c>
      <c r="B315">
        <v>5432</v>
      </c>
      <c r="C315">
        <v>5279</v>
      </c>
      <c r="D315">
        <v>0</v>
      </c>
      <c r="E315">
        <v>0</v>
      </c>
      <c r="F315">
        <v>1</v>
      </c>
      <c r="G315">
        <v>5291.333333333333</v>
      </c>
      <c r="H315">
        <v>6114</v>
      </c>
      <c r="I315">
        <v>0</v>
      </c>
      <c r="J315">
        <f>$U$2+SUMPRODUCT(C315:I315,$V$2:$AB$2)</f>
        <v>6117.2200249414336</v>
      </c>
      <c r="K315">
        <f>J315-B315</f>
        <v>685.22002494143362</v>
      </c>
      <c r="L315">
        <f t="shared" si="20"/>
        <v>685.22002494143362</v>
      </c>
      <c r="M315" s="8">
        <f>L315/B315</f>
        <v>0.12614507086550691</v>
      </c>
      <c r="N315">
        <v>1383</v>
      </c>
      <c r="O315">
        <f t="shared" si="21"/>
        <v>12333.960448945805</v>
      </c>
      <c r="P315">
        <f t="shared" si="22"/>
        <v>24894</v>
      </c>
      <c r="Q315">
        <f t="shared" si="23"/>
        <v>685.22002494143362</v>
      </c>
      <c r="R315">
        <f t="shared" si="24"/>
        <v>469526.4825807389</v>
      </c>
    </row>
    <row r="316" spans="1:18" x14ac:dyDescent="0.35">
      <c r="A316" s="1">
        <v>41230</v>
      </c>
      <c r="B316">
        <v>6584</v>
      </c>
      <c r="C316">
        <v>5432</v>
      </c>
      <c r="D316">
        <v>1</v>
      </c>
      <c r="E316">
        <v>0</v>
      </c>
      <c r="F316">
        <v>0</v>
      </c>
      <c r="G316">
        <v>5236.666666666667</v>
      </c>
      <c r="H316">
        <v>6373</v>
      </c>
      <c r="I316">
        <v>0</v>
      </c>
      <c r="J316">
        <f>$U$2+SUMPRODUCT(C316:I316,$V$2:$AB$2)</f>
        <v>6333.6093936161242</v>
      </c>
      <c r="K316">
        <f>J316-B316</f>
        <v>-250.39060638387582</v>
      </c>
      <c r="L316">
        <f t="shared" si="20"/>
        <v>250.39060638387582</v>
      </c>
      <c r="M316" s="8">
        <f>L316/B316</f>
        <v>3.803016500362634E-2</v>
      </c>
      <c r="N316">
        <v>1212</v>
      </c>
      <c r="O316">
        <f t="shared" si="21"/>
        <v>18028.123659639059</v>
      </c>
      <c r="P316">
        <f t="shared" si="22"/>
        <v>21816</v>
      </c>
      <c r="Q316">
        <f t="shared" si="23"/>
        <v>-500.78121276775164</v>
      </c>
      <c r="R316">
        <f t="shared" si="24"/>
        <v>250781.82306114014</v>
      </c>
    </row>
    <row r="317" spans="1:18" x14ac:dyDescent="0.35">
      <c r="A317" s="1">
        <v>41231</v>
      </c>
      <c r="B317">
        <v>6661</v>
      </c>
      <c r="C317">
        <v>6584</v>
      </c>
      <c r="D317">
        <v>1</v>
      </c>
      <c r="E317">
        <v>0</v>
      </c>
      <c r="F317">
        <v>0</v>
      </c>
      <c r="G317">
        <v>5765</v>
      </c>
      <c r="H317">
        <v>6479</v>
      </c>
      <c r="I317">
        <v>0</v>
      </c>
      <c r="J317">
        <f>$U$2+SUMPRODUCT(C317:I317,$V$2:$AB$2)</f>
        <v>6781.3210514678512</v>
      </c>
      <c r="K317">
        <f>J317-B317</f>
        <v>120.32105146785125</v>
      </c>
      <c r="L317">
        <f t="shared" si="20"/>
        <v>120.32105146785125</v>
      </c>
      <c r="M317" s="8">
        <f>L317/B317</f>
        <v>1.8063511705127044E-2</v>
      </c>
      <c r="N317">
        <v>1206</v>
      </c>
      <c r="O317">
        <f t="shared" si="21"/>
        <v>2165.7789264213225</v>
      </c>
      <c r="P317">
        <f t="shared" si="22"/>
        <v>21708</v>
      </c>
      <c r="Q317">
        <f t="shared" si="23"/>
        <v>120.32105146785125</v>
      </c>
      <c r="R317">
        <f t="shared" si="24"/>
        <v>14477.155426329309</v>
      </c>
    </row>
    <row r="318" spans="1:18" x14ac:dyDescent="0.35">
      <c r="A318" s="1">
        <v>41232</v>
      </c>
      <c r="B318">
        <v>4297</v>
      </c>
      <c r="C318">
        <v>6661</v>
      </c>
      <c r="D318">
        <v>0</v>
      </c>
      <c r="E318">
        <v>0</v>
      </c>
      <c r="F318">
        <v>0</v>
      </c>
      <c r="G318">
        <v>6225.666666666667</v>
      </c>
      <c r="H318">
        <v>4343</v>
      </c>
      <c r="I318">
        <v>0</v>
      </c>
      <c r="J318">
        <f>$U$2+SUMPRODUCT(C318:I318,$V$2:$AB$2)</f>
        <v>5577.8190603111398</v>
      </c>
      <c r="K318">
        <f>J318-B318</f>
        <v>1280.8190603111398</v>
      </c>
      <c r="L318">
        <f t="shared" si="20"/>
        <v>1280.8190603111398</v>
      </c>
      <c r="M318" s="8">
        <f>L318/B318</f>
        <v>0.29807285555297647</v>
      </c>
      <c r="N318">
        <v>1480</v>
      </c>
      <c r="O318">
        <f t="shared" si="21"/>
        <v>23054.743085600516</v>
      </c>
      <c r="P318">
        <f t="shared" si="22"/>
        <v>26640</v>
      </c>
      <c r="Q318">
        <f t="shared" si="23"/>
        <v>1280.8190603111398</v>
      </c>
      <c r="R318">
        <f t="shared" si="24"/>
        <v>1640497.465256311</v>
      </c>
    </row>
    <row r="319" spans="1:18" x14ac:dyDescent="0.35">
      <c r="A319" s="1">
        <v>41233</v>
      </c>
      <c r="B319">
        <v>5112</v>
      </c>
      <c r="C319">
        <v>4297</v>
      </c>
      <c r="D319">
        <v>0</v>
      </c>
      <c r="E319">
        <v>0</v>
      </c>
      <c r="F319">
        <v>0</v>
      </c>
      <c r="G319">
        <v>5847.333333333333</v>
      </c>
      <c r="H319">
        <v>5596</v>
      </c>
      <c r="I319">
        <v>0</v>
      </c>
      <c r="J319">
        <f>$U$2+SUMPRODUCT(C319:I319,$V$2:$AB$2)</f>
        <v>5456.7806898592435</v>
      </c>
      <c r="K319">
        <f>J319-B319</f>
        <v>344.78068985924347</v>
      </c>
      <c r="L319">
        <f t="shared" si="20"/>
        <v>344.78068985924347</v>
      </c>
      <c r="M319" s="8">
        <f>L319/B319</f>
        <v>6.7445361866049186E-2</v>
      </c>
      <c r="N319">
        <v>1683</v>
      </c>
      <c r="O319">
        <f t="shared" si="21"/>
        <v>6206.0524174663824</v>
      </c>
      <c r="P319">
        <f t="shared" si="22"/>
        <v>30294</v>
      </c>
      <c r="Q319">
        <f t="shared" si="23"/>
        <v>344.78068985924347</v>
      </c>
      <c r="R319">
        <f t="shared" si="24"/>
        <v>118873.72409981584</v>
      </c>
    </row>
    <row r="320" spans="1:18" x14ac:dyDescent="0.35">
      <c r="A320" s="1">
        <v>41234</v>
      </c>
      <c r="B320">
        <v>4905</v>
      </c>
      <c r="C320">
        <v>5112</v>
      </c>
      <c r="D320">
        <v>0</v>
      </c>
      <c r="E320">
        <v>0</v>
      </c>
      <c r="F320">
        <v>0</v>
      </c>
      <c r="G320">
        <v>5356.666666666667</v>
      </c>
      <c r="H320">
        <v>4999</v>
      </c>
      <c r="I320">
        <v>0</v>
      </c>
      <c r="J320">
        <f>$U$2+SUMPRODUCT(C320:I320,$V$2:$AB$2)</f>
        <v>5110.1552136229629</v>
      </c>
      <c r="K320">
        <f>J320-B320</f>
        <v>205.15521362296295</v>
      </c>
      <c r="L320">
        <f t="shared" si="20"/>
        <v>205.15521362296295</v>
      </c>
      <c r="M320" s="8">
        <f>L320/B320</f>
        <v>4.1825731625476648E-2</v>
      </c>
      <c r="N320">
        <v>1760</v>
      </c>
      <c r="O320">
        <f t="shared" si="21"/>
        <v>3692.793845213333</v>
      </c>
      <c r="P320">
        <f t="shared" si="22"/>
        <v>31680</v>
      </c>
      <c r="Q320">
        <f t="shared" si="23"/>
        <v>205.15521362296295</v>
      </c>
      <c r="R320">
        <f t="shared" si="24"/>
        <v>42088.661676683565</v>
      </c>
    </row>
    <row r="321" spans="1:18" x14ac:dyDescent="0.35">
      <c r="A321" s="1">
        <v>41235</v>
      </c>
      <c r="B321">
        <v>5279</v>
      </c>
      <c r="C321">
        <v>4905</v>
      </c>
      <c r="D321">
        <v>0</v>
      </c>
      <c r="E321">
        <v>1</v>
      </c>
      <c r="F321">
        <v>0</v>
      </c>
      <c r="G321">
        <v>4771.333333333333</v>
      </c>
      <c r="H321">
        <v>5279</v>
      </c>
      <c r="I321">
        <v>0</v>
      </c>
      <c r="J321">
        <f>$U$2+SUMPRODUCT(C321:I321,$V$2:$AB$2)</f>
        <v>5593.6145856464118</v>
      </c>
      <c r="K321">
        <f>J321-B321</f>
        <v>314.6145856464118</v>
      </c>
      <c r="L321">
        <f t="shared" si="20"/>
        <v>314.6145856464118</v>
      </c>
      <c r="M321" s="8">
        <f>L321/B321</f>
        <v>5.9597383149538129E-2</v>
      </c>
      <c r="N321">
        <v>921</v>
      </c>
      <c r="O321">
        <f t="shared" si="21"/>
        <v>5663.0625416354123</v>
      </c>
      <c r="P321">
        <f t="shared" si="22"/>
        <v>16578</v>
      </c>
      <c r="Q321">
        <f t="shared" si="23"/>
        <v>314.6145856464118</v>
      </c>
      <c r="R321">
        <f t="shared" si="24"/>
        <v>98982.337501463378</v>
      </c>
    </row>
    <row r="322" spans="1:18" x14ac:dyDescent="0.35">
      <c r="A322" s="1">
        <v>41236</v>
      </c>
      <c r="B322">
        <v>4632</v>
      </c>
      <c r="C322">
        <v>5279</v>
      </c>
      <c r="D322">
        <v>0</v>
      </c>
      <c r="E322">
        <v>0</v>
      </c>
      <c r="F322">
        <v>1</v>
      </c>
      <c r="G322">
        <v>5098.666666666667</v>
      </c>
      <c r="H322">
        <v>5432</v>
      </c>
      <c r="I322">
        <v>0</v>
      </c>
      <c r="J322">
        <f>$U$2+SUMPRODUCT(C322:I322,$V$2:$AB$2)</f>
        <v>5821.5398311597446</v>
      </c>
      <c r="K322">
        <f>J322-B322</f>
        <v>1189.5398311597446</v>
      </c>
      <c r="L322">
        <f t="shared" si="20"/>
        <v>1189.5398311597446</v>
      </c>
      <c r="M322" s="8">
        <f>L322/B322</f>
        <v>0.25680911726246647</v>
      </c>
      <c r="N322">
        <v>716</v>
      </c>
      <c r="O322">
        <f t="shared" si="21"/>
        <v>21411.716960875405</v>
      </c>
      <c r="P322">
        <f t="shared" si="22"/>
        <v>12888</v>
      </c>
      <c r="Q322">
        <f t="shared" si="23"/>
        <v>1189.5398311597446</v>
      </c>
      <c r="R322">
        <f t="shared" si="24"/>
        <v>1415005.0099155537</v>
      </c>
    </row>
    <row r="323" spans="1:18" x14ac:dyDescent="0.35">
      <c r="A323" s="1">
        <v>41237</v>
      </c>
      <c r="B323">
        <v>4628.5</v>
      </c>
      <c r="C323">
        <v>4632</v>
      </c>
      <c r="D323">
        <v>1</v>
      </c>
      <c r="E323">
        <v>0</v>
      </c>
      <c r="F323">
        <v>0</v>
      </c>
      <c r="G323">
        <v>4938.666666666667</v>
      </c>
      <c r="H323">
        <v>6584</v>
      </c>
      <c r="I323">
        <v>0</v>
      </c>
      <c r="J323">
        <f>$U$2+SUMPRODUCT(C323:I323,$V$2:$AB$2)</f>
        <v>6139.7465141008543</v>
      </c>
      <c r="K323">
        <f>J323-B323</f>
        <v>1511.2465141008543</v>
      </c>
      <c r="L323">
        <f t="shared" ref="L323:L360" si="25">ABS(K323)</f>
        <v>1511.2465141008543</v>
      </c>
      <c r="M323" s="8">
        <f>L323/B323</f>
        <v>0.32650891522109848</v>
      </c>
      <c r="N323">
        <v>1149</v>
      </c>
      <c r="O323">
        <f t="shared" ref="O323:O360" si="26">IF(K323&lt;0,K323*-72,K323*18)</f>
        <v>27202.437253815377</v>
      </c>
      <c r="P323">
        <f t="shared" ref="P323:P360" si="27">N323*18</f>
        <v>20682</v>
      </c>
      <c r="Q323">
        <f t="shared" ref="Q323:Q360" si="28">IF(K323&lt;0,K323*2,K323)</f>
        <v>1511.2465141008543</v>
      </c>
      <c r="R323">
        <f t="shared" ref="R323:R360" si="29">Q323^2</f>
        <v>2283866.0263819834</v>
      </c>
    </row>
    <row r="324" spans="1:18" x14ac:dyDescent="0.35">
      <c r="A324" s="1">
        <v>41238</v>
      </c>
      <c r="B324">
        <v>4628.5</v>
      </c>
      <c r="C324">
        <v>4628.5</v>
      </c>
      <c r="D324">
        <v>1</v>
      </c>
      <c r="E324">
        <v>0</v>
      </c>
      <c r="F324">
        <v>0</v>
      </c>
      <c r="G324">
        <v>4846.5</v>
      </c>
      <c r="H324">
        <v>6661</v>
      </c>
      <c r="I324">
        <v>0</v>
      </c>
      <c r="J324">
        <f>$U$2+SUMPRODUCT(C324:I324,$V$2:$AB$2)</f>
        <v>6109.9209822026369</v>
      </c>
      <c r="K324">
        <f>J324-B324</f>
        <v>1481.4209822026369</v>
      </c>
      <c r="L324">
        <f t="shared" si="25"/>
        <v>1481.4209822026369</v>
      </c>
      <c r="M324" s="8">
        <f>L324/B324</f>
        <v>0.32006502802260706</v>
      </c>
      <c r="N324">
        <v>0</v>
      </c>
      <c r="O324">
        <f t="shared" si="26"/>
        <v>26665.577679647464</v>
      </c>
      <c r="P324">
        <f t="shared" si="27"/>
        <v>0</v>
      </c>
      <c r="Q324">
        <f t="shared" si="28"/>
        <v>1481.4209822026369</v>
      </c>
      <c r="R324">
        <f t="shared" si="29"/>
        <v>2194608.1265102252</v>
      </c>
    </row>
    <row r="325" spans="1:18" x14ac:dyDescent="0.35">
      <c r="A325" s="1">
        <v>41239</v>
      </c>
      <c r="B325">
        <v>4480</v>
      </c>
      <c r="C325">
        <v>4628.5</v>
      </c>
      <c r="D325">
        <v>0</v>
      </c>
      <c r="E325">
        <v>0</v>
      </c>
      <c r="F325">
        <v>0</v>
      </c>
      <c r="G325">
        <v>4629.666666666667</v>
      </c>
      <c r="H325">
        <v>4297</v>
      </c>
      <c r="I325">
        <v>0</v>
      </c>
      <c r="J325">
        <f>$U$2+SUMPRODUCT(C325:I325,$V$2:$AB$2)</f>
        <v>4460.9862949412918</v>
      </c>
      <c r="K325">
        <f>J325-B325</f>
        <v>-19.013705058708183</v>
      </c>
      <c r="L325">
        <f t="shared" si="25"/>
        <v>19.013705058708183</v>
      </c>
      <c r="M325" s="8">
        <f>L325/B325</f>
        <v>4.2441305934616484E-3</v>
      </c>
      <c r="N325">
        <v>1541</v>
      </c>
      <c r="O325">
        <f t="shared" si="26"/>
        <v>1368.9867642269892</v>
      </c>
      <c r="P325">
        <f t="shared" si="27"/>
        <v>27738</v>
      </c>
      <c r="Q325">
        <f t="shared" si="28"/>
        <v>-38.027410117416366</v>
      </c>
      <c r="R325">
        <f t="shared" si="29"/>
        <v>1446.0839202381806</v>
      </c>
    </row>
    <row r="326" spans="1:18" x14ac:dyDescent="0.35">
      <c r="A326" s="1">
        <v>41240</v>
      </c>
      <c r="B326">
        <v>4565</v>
      </c>
      <c r="C326">
        <v>4480</v>
      </c>
      <c r="D326">
        <v>0</v>
      </c>
      <c r="E326">
        <v>0</v>
      </c>
      <c r="F326">
        <v>0</v>
      </c>
      <c r="G326">
        <v>4579</v>
      </c>
      <c r="H326">
        <v>5112</v>
      </c>
      <c r="I326">
        <v>0</v>
      </c>
      <c r="J326">
        <f>$U$2+SUMPRODUCT(C326:I326,$V$2:$AB$2)</f>
        <v>4643.0575366345993</v>
      </c>
      <c r="K326">
        <f>J326-B326</f>
        <v>78.057536634599273</v>
      </c>
      <c r="L326">
        <f t="shared" si="25"/>
        <v>78.057536634599273</v>
      </c>
      <c r="M326" s="8">
        <f>L326/B326</f>
        <v>1.7099131792902358E-2</v>
      </c>
      <c r="N326">
        <v>1815</v>
      </c>
      <c r="O326">
        <f t="shared" si="26"/>
        <v>1405.0356594227869</v>
      </c>
      <c r="P326">
        <f t="shared" si="27"/>
        <v>32670</v>
      </c>
      <c r="Q326">
        <f t="shared" si="28"/>
        <v>78.057536634599273</v>
      </c>
      <c r="R326">
        <f t="shared" si="29"/>
        <v>6092.9790254618074</v>
      </c>
    </row>
    <row r="327" spans="1:18" x14ac:dyDescent="0.35">
      <c r="A327" s="1">
        <v>41241</v>
      </c>
      <c r="B327">
        <v>4465</v>
      </c>
      <c r="C327">
        <v>4565</v>
      </c>
      <c r="D327">
        <v>0</v>
      </c>
      <c r="E327">
        <v>0</v>
      </c>
      <c r="F327">
        <v>0</v>
      </c>
      <c r="G327">
        <v>4557.833333333333</v>
      </c>
      <c r="H327">
        <v>4905</v>
      </c>
      <c r="I327">
        <v>1</v>
      </c>
      <c r="J327">
        <f>$U$2+SUMPRODUCT(C327:I327,$V$2:$AB$2)</f>
        <v>4840.4676352070592</v>
      </c>
      <c r="K327">
        <f>J327-B327</f>
        <v>375.46763520705917</v>
      </c>
      <c r="L327">
        <f t="shared" si="25"/>
        <v>375.46763520705917</v>
      </c>
      <c r="M327" s="8">
        <f>L327/B327</f>
        <v>8.40912956790726E-2</v>
      </c>
      <c r="N327">
        <v>1875</v>
      </c>
      <c r="O327">
        <f t="shared" si="26"/>
        <v>6758.4174337270651</v>
      </c>
      <c r="P327">
        <f t="shared" si="27"/>
        <v>33750</v>
      </c>
      <c r="Q327">
        <f t="shared" si="28"/>
        <v>375.46763520705917</v>
      </c>
      <c r="R327">
        <f t="shared" si="29"/>
        <v>140975.94508798126</v>
      </c>
    </row>
    <row r="328" spans="1:18" x14ac:dyDescent="0.35">
      <c r="A328" s="1">
        <v>41242</v>
      </c>
      <c r="B328">
        <v>4849</v>
      </c>
      <c r="C328">
        <v>4465</v>
      </c>
      <c r="D328">
        <v>0</v>
      </c>
      <c r="E328">
        <v>1</v>
      </c>
      <c r="F328">
        <v>0</v>
      </c>
      <c r="G328">
        <v>4503.333333333333</v>
      </c>
      <c r="H328">
        <v>5279</v>
      </c>
      <c r="I328">
        <v>1</v>
      </c>
      <c r="J328">
        <f>$U$2+SUMPRODUCT(C328:I328,$V$2:$AB$2)</f>
        <v>5654.5628195766622</v>
      </c>
      <c r="K328">
        <f>J328-B328</f>
        <v>805.56281957666215</v>
      </c>
      <c r="L328">
        <f t="shared" si="25"/>
        <v>805.56281957666215</v>
      </c>
      <c r="M328" s="8">
        <f>L328/B328</f>
        <v>0.16612968025915903</v>
      </c>
      <c r="N328">
        <v>1360</v>
      </c>
      <c r="O328">
        <f t="shared" si="26"/>
        <v>14500.130752379919</v>
      </c>
      <c r="P328">
        <f t="shared" si="27"/>
        <v>24480</v>
      </c>
      <c r="Q328">
        <f t="shared" si="28"/>
        <v>805.56281957666215</v>
      </c>
      <c r="R328">
        <f t="shared" si="29"/>
        <v>648931.45628430194</v>
      </c>
    </row>
    <row r="329" spans="1:18" x14ac:dyDescent="0.35">
      <c r="A329" s="1">
        <v>41243</v>
      </c>
      <c r="B329">
        <v>6084</v>
      </c>
      <c r="C329">
        <v>4849</v>
      </c>
      <c r="D329">
        <v>0</v>
      </c>
      <c r="E329">
        <v>0</v>
      </c>
      <c r="F329">
        <v>1</v>
      </c>
      <c r="G329">
        <v>4626.333333333333</v>
      </c>
      <c r="H329">
        <v>4632</v>
      </c>
      <c r="I329">
        <v>1</v>
      </c>
      <c r="J329">
        <f>$U$2+SUMPRODUCT(C329:I329,$V$2:$AB$2)</f>
        <v>5548.7003822823626</v>
      </c>
      <c r="K329">
        <f>J329-B329</f>
        <v>-535.29961771763737</v>
      </c>
      <c r="L329">
        <f t="shared" si="25"/>
        <v>535.29961771763737</v>
      </c>
      <c r="M329" s="8">
        <f>L329/B329</f>
        <v>8.798481553544335E-2</v>
      </c>
      <c r="N329">
        <v>757</v>
      </c>
      <c r="O329">
        <f t="shared" si="26"/>
        <v>38541.572475669891</v>
      </c>
      <c r="P329">
        <f t="shared" si="27"/>
        <v>13626</v>
      </c>
      <c r="Q329">
        <f t="shared" si="28"/>
        <v>-1070.5992354352747</v>
      </c>
      <c r="R329">
        <f t="shared" si="29"/>
        <v>1146182.7229145949</v>
      </c>
    </row>
    <row r="330" spans="1:18" x14ac:dyDescent="0.35">
      <c r="A330" s="1">
        <v>41244</v>
      </c>
      <c r="B330">
        <v>6609</v>
      </c>
      <c r="C330">
        <v>6084</v>
      </c>
      <c r="D330">
        <v>1</v>
      </c>
      <c r="E330">
        <v>0</v>
      </c>
      <c r="F330">
        <v>0</v>
      </c>
      <c r="G330">
        <v>5132.666666666667</v>
      </c>
      <c r="H330">
        <v>4628.5</v>
      </c>
      <c r="I330">
        <v>0</v>
      </c>
      <c r="J330">
        <f>$U$2+SUMPRODUCT(C330:I330,$V$2:$AB$2)</f>
        <v>5863.5366455927287</v>
      </c>
      <c r="K330">
        <f>J330-B330</f>
        <v>-745.46335440727125</v>
      </c>
      <c r="L330">
        <f t="shared" si="25"/>
        <v>745.46335440727125</v>
      </c>
      <c r="M330" s="8">
        <f>L330/B330</f>
        <v>0.11279518148090048</v>
      </c>
      <c r="N330">
        <v>800</v>
      </c>
      <c r="O330">
        <f t="shared" si="26"/>
        <v>53673.36151732353</v>
      </c>
      <c r="P330">
        <f t="shared" si="27"/>
        <v>14400</v>
      </c>
      <c r="Q330">
        <f t="shared" si="28"/>
        <v>-1490.9267088145425</v>
      </c>
      <c r="R330">
        <f t="shared" si="29"/>
        <v>2222862.4510565638</v>
      </c>
    </row>
    <row r="331" spans="1:18" x14ac:dyDescent="0.35">
      <c r="A331" s="1">
        <v>41245</v>
      </c>
      <c r="B331">
        <v>6482</v>
      </c>
      <c r="C331">
        <v>6609</v>
      </c>
      <c r="D331">
        <v>1</v>
      </c>
      <c r="E331">
        <v>0</v>
      </c>
      <c r="F331">
        <v>0</v>
      </c>
      <c r="G331">
        <v>5847.333333333333</v>
      </c>
      <c r="H331">
        <v>4628.5</v>
      </c>
      <c r="I331">
        <v>0</v>
      </c>
      <c r="J331">
        <f>$U$2+SUMPRODUCT(C331:I331,$V$2:$AB$2)</f>
        <v>6315.4906225226814</v>
      </c>
      <c r="K331">
        <f>J331-B331</f>
        <v>-166.50937747731859</v>
      </c>
      <c r="L331">
        <f t="shared" si="25"/>
        <v>166.50937747731859</v>
      </c>
      <c r="M331" s="8">
        <f>L331/B331</f>
        <v>2.5687963202301541E-2</v>
      </c>
      <c r="N331">
        <v>1117</v>
      </c>
      <c r="O331">
        <f t="shared" si="26"/>
        <v>11988.675178366939</v>
      </c>
      <c r="P331">
        <f t="shared" si="27"/>
        <v>20106</v>
      </c>
      <c r="Q331">
        <f t="shared" si="28"/>
        <v>-333.01875495463719</v>
      </c>
      <c r="R331">
        <f t="shared" si="29"/>
        <v>110901.49115153668</v>
      </c>
    </row>
    <row r="332" spans="1:18" x14ac:dyDescent="0.35">
      <c r="A332" s="1">
        <v>41246</v>
      </c>
      <c r="B332">
        <v>4308</v>
      </c>
      <c r="C332">
        <v>6482</v>
      </c>
      <c r="D332">
        <v>0</v>
      </c>
      <c r="E332">
        <v>0</v>
      </c>
      <c r="F332">
        <v>0</v>
      </c>
      <c r="G332">
        <v>6391.666666666667</v>
      </c>
      <c r="H332">
        <v>4480</v>
      </c>
      <c r="I332">
        <v>0</v>
      </c>
      <c r="J332">
        <f>$U$2+SUMPRODUCT(C332:I332,$V$2:$AB$2)</f>
        <v>5687.6965398736784</v>
      </c>
      <c r="K332">
        <f>J332-B332</f>
        <v>1379.6965398736784</v>
      </c>
      <c r="L332">
        <f t="shared" si="25"/>
        <v>1379.6965398736784</v>
      </c>
      <c r="M332" s="8">
        <f>L332/B332</f>
        <v>0.3202638207691918</v>
      </c>
      <c r="N332">
        <v>1852</v>
      </c>
      <c r="O332">
        <f t="shared" si="26"/>
        <v>24834.537717726213</v>
      </c>
      <c r="P332">
        <f t="shared" si="27"/>
        <v>33336</v>
      </c>
      <c r="Q332">
        <f t="shared" si="28"/>
        <v>1379.6965398736784</v>
      </c>
      <c r="R332">
        <f t="shared" si="29"/>
        <v>1903562.5421394005</v>
      </c>
    </row>
    <row r="333" spans="1:18" x14ac:dyDescent="0.35">
      <c r="A333" s="1">
        <v>41247</v>
      </c>
      <c r="B333">
        <v>4580</v>
      </c>
      <c r="C333">
        <v>4308</v>
      </c>
      <c r="D333">
        <v>0</v>
      </c>
      <c r="E333">
        <v>0</v>
      </c>
      <c r="F333">
        <v>0</v>
      </c>
      <c r="G333">
        <v>5799.666666666667</v>
      </c>
      <c r="H333">
        <v>4565</v>
      </c>
      <c r="I333">
        <v>0</v>
      </c>
      <c r="J333">
        <f>$U$2+SUMPRODUCT(C333:I333,$V$2:$AB$2)</f>
        <v>5145.3384519648689</v>
      </c>
      <c r="K333">
        <f>J333-B333</f>
        <v>565.33845196486891</v>
      </c>
      <c r="L333">
        <f t="shared" si="25"/>
        <v>565.33845196486891</v>
      </c>
      <c r="M333" s="8">
        <f>L333/B333</f>
        <v>0.12343634322377051</v>
      </c>
      <c r="N333">
        <v>1941</v>
      </c>
      <c r="O333">
        <f t="shared" si="26"/>
        <v>10176.09213536764</v>
      </c>
      <c r="P333">
        <f t="shared" si="27"/>
        <v>34938</v>
      </c>
      <c r="Q333">
        <f t="shared" si="28"/>
        <v>565.33845196486891</v>
      </c>
      <c r="R333">
        <f t="shared" si="29"/>
        <v>319607.56527003436</v>
      </c>
    </row>
    <row r="334" spans="1:18" x14ac:dyDescent="0.35">
      <c r="A334" s="1">
        <v>41248</v>
      </c>
      <c r="B334">
        <v>4827</v>
      </c>
      <c r="C334">
        <v>4580</v>
      </c>
      <c r="D334">
        <v>0</v>
      </c>
      <c r="E334">
        <v>0</v>
      </c>
      <c r="F334">
        <v>0</v>
      </c>
      <c r="G334">
        <v>5123.333333333333</v>
      </c>
      <c r="H334">
        <v>4465</v>
      </c>
      <c r="I334">
        <v>0</v>
      </c>
      <c r="J334">
        <f>$U$2+SUMPRODUCT(C334:I334,$V$2:$AB$2)</f>
        <v>4774.5492657852883</v>
      </c>
      <c r="K334">
        <f>J334-B334</f>
        <v>-52.450734214711701</v>
      </c>
      <c r="L334">
        <f t="shared" si="25"/>
        <v>52.450734214711701</v>
      </c>
      <c r="M334" s="8">
        <f>L334/B334</f>
        <v>1.0866114401224716E-2</v>
      </c>
      <c r="N334">
        <v>1585</v>
      </c>
      <c r="O334">
        <f t="shared" si="26"/>
        <v>3776.4528634592425</v>
      </c>
      <c r="P334">
        <f t="shared" si="27"/>
        <v>28530</v>
      </c>
      <c r="Q334">
        <f t="shared" si="28"/>
        <v>-104.9014684294234</v>
      </c>
      <c r="R334">
        <f t="shared" si="29"/>
        <v>11004.318078649316</v>
      </c>
    </row>
    <row r="335" spans="1:18" x14ac:dyDescent="0.35">
      <c r="A335" s="1">
        <v>41249</v>
      </c>
      <c r="B335">
        <v>5214</v>
      </c>
      <c r="C335">
        <v>4827</v>
      </c>
      <c r="D335">
        <v>0</v>
      </c>
      <c r="E335">
        <v>1</v>
      </c>
      <c r="F335">
        <v>0</v>
      </c>
      <c r="G335">
        <v>4571.666666666667</v>
      </c>
      <c r="H335">
        <v>4849</v>
      </c>
      <c r="I335">
        <v>0</v>
      </c>
      <c r="J335">
        <f>$U$2+SUMPRODUCT(C335:I335,$V$2:$AB$2)</f>
        <v>5355.4760137556723</v>
      </c>
      <c r="K335">
        <f>J335-B335</f>
        <v>141.47601375567228</v>
      </c>
      <c r="L335">
        <f t="shared" si="25"/>
        <v>141.47601375567228</v>
      </c>
      <c r="M335" s="8">
        <f>L335/B335</f>
        <v>2.7133872987278918E-2</v>
      </c>
      <c r="N335">
        <v>1523</v>
      </c>
      <c r="O335">
        <f t="shared" si="26"/>
        <v>2546.5682476021011</v>
      </c>
      <c r="P335">
        <f t="shared" si="27"/>
        <v>27414</v>
      </c>
      <c r="Q335">
        <f t="shared" si="28"/>
        <v>141.47601375567228</v>
      </c>
      <c r="R335">
        <f t="shared" si="29"/>
        <v>20015.462468195172</v>
      </c>
    </row>
    <row r="336" spans="1:18" x14ac:dyDescent="0.35">
      <c r="A336" s="1">
        <v>41250</v>
      </c>
      <c r="B336">
        <v>5733</v>
      </c>
      <c r="C336">
        <v>5214</v>
      </c>
      <c r="D336">
        <v>0</v>
      </c>
      <c r="E336">
        <v>0</v>
      </c>
      <c r="F336">
        <v>1</v>
      </c>
      <c r="G336">
        <v>4873.666666666667</v>
      </c>
      <c r="H336">
        <v>6084</v>
      </c>
      <c r="I336">
        <v>0</v>
      </c>
      <c r="J336">
        <f>$U$2+SUMPRODUCT(C336:I336,$V$2:$AB$2)</f>
        <v>5871.3956582605888</v>
      </c>
      <c r="K336">
        <f>J336-B336</f>
        <v>138.39565826058879</v>
      </c>
      <c r="L336">
        <f t="shared" si="25"/>
        <v>138.39565826058879</v>
      </c>
      <c r="M336" s="8">
        <f>L336/B336</f>
        <v>2.4140181102492376E-2</v>
      </c>
      <c r="N336">
        <v>1531</v>
      </c>
      <c r="O336">
        <f t="shared" si="26"/>
        <v>2491.1218486905982</v>
      </c>
      <c r="P336">
        <f t="shared" si="27"/>
        <v>27558</v>
      </c>
      <c r="Q336">
        <f t="shared" si="28"/>
        <v>138.39565826058879</v>
      </c>
      <c r="R336">
        <f t="shared" si="29"/>
        <v>19153.358225381678</v>
      </c>
    </row>
    <row r="337" spans="1:18" x14ac:dyDescent="0.35">
      <c r="A337" s="1">
        <v>41251</v>
      </c>
      <c r="B337">
        <v>6245</v>
      </c>
      <c r="C337">
        <v>5733</v>
      </c>
      <c r="D337">
        <v>1</v>
      </c>
      <c r="E337">
        <v>0</v>
      </c>
      <c r="F337">
        <v>0</v>
      </c>
      <c r="G337">
        <v>5258</v>
      </c>
      <c r="H337">
        <v>6609</v>
      </c>
      <c r="I337">
        <v>0</v>
      </c>
      <c r="J337">
        <f>$U$2+SUMPRODUCT(C337:I337,$V$2:$AB$2)</f>
        <v>6444.0840926808951</v>
      </c>
      <c r="K337">
        <f>J337-B337</f>
        <v>199.08409268089508</v>
      </c>
      <c r="L337">
        <f t="shared" si="25"/>
        <v>199.08409268089508</v>
      </c>
      <c r="M337" s="8">
        <f>L337/B337</f>
        <v>3.1878957995339484E-2</v>
      </c>
      <c r="N337">
        <v>1202</v>
      </c>
      <c r="O337">
        <f t="shared" si="26"/>
        <v>3583.5136682561115</v>
      </c>
      <c r="P337">
        <f t="shared" si="27"/>
        <v>21636</v>
      </c>
      <c r="Q337">
        <f t="shared" si="28"/>
        <v>199.08409268089508</v>
      </c>
      <c r="R337">
        <f t="shared" si="29"/>
        <v>39634.475958575225</v>
      </c>
    </row>
    <row r="338" spans="1:18" x14ac:dyDescent="0.35">
      <c r="A338" s="1">
        <v>41252</v>
      </c>
      <c r="B338">
        <v>6423</v>
      </c>
      <c r="C338">
        <v>6245</v>
      </c>
      <c r="D338">
        <v>1</v>
      </c>
      <c r="E338">
        <v>0</v>
      </c>
      <c r="F338">
        <v>0</v>
      </c>
      <c r="G338">
        <v>5730.666666666667</v>
      </c>
      <c r="H338">
        <v>6482</v>
      </c>
      <c r="I338">
        <v>0</v>
      </c>
      <c r="J338">
        <f>$U$2+SUMPRODUCT(C338:I338,$V$2:$AB$2)</f>
        <v>6725.8748729809877</v>
      </c>
      <c r="K338">
        <f>J338-B338</f>
        <v>302.87487298098767</v>
      </c>
      <c r="L338">
        <f t="shared" si="25"/>
        <v>302.87487298098767</v>
      </c>
      <c r="M338" s="8">
        <f>L338/B338</f>
        <v>4.7154736568735429E-2</v>
      </c>
      <c r="N338">
        <v>989</v>
      </c>
      <c r="O338">
        <f t="shared" si="26"/>
        <v>5451.7477136577781</v>
      </c>
      <c r="P338">
        <f t="shared" si="27"/>
        <v>17802</v>
      </c>
      <c r="Q338">
        <f t="shared" si="28"/>
        <v>302.87487298098767</v>
      </c>
      <c r="R338">
        <f t="shared" si="29"/>
        <v>91733.18868324942</v>
      </c>
    </row>
    <row r="339" spans="1:18" x14ac:dyDescent="0.35">
      <c r="A339" s="1">
        <v>41253</v>
      </c>
      <c r="B339">
        <v>4249</v>
      </c>
      <c r="C339">
        <v>6423</v>
      </c>
      <c r="D339">
        <v>0</v>
      </c>
      <c r="E339">
        <v>0</v>
      </c>
      <c r="F339">
        <v>0</v>
      </c>
      <c r="G339">
        <v>6133.666666666667</v>
      </c>
      <c r="H339">
        <v>4308</v>
      </c>
      <c r="I339">
        <v>0</v>
      </c>
      <c r="J339">
        <f>$U$2+SUMPRODUCT(C339:I339,$V$2:$AB$2)</f>
        <v>5491.1432065222398</v>
      </c>
      <c r="K339">
        <f>J339-B339</f>
        <v>1242.1432065222398</v>
      </c>
      <c r="L339">
        <f t="shared" si="25"/>
        <v>1242.1432065222398</v>
      </c>
      <c r="M339" s="8">
        <f>L339/B339</f>
        <v>0.29233777512879261</v>
      </c>
      <c r="N339">
        <v>1642</v>
      </c>
      <c r="O339">
        <f t="shared" si="26"/>
        <v>22358.577717400316</v>
      </c>
      <c r="P339">
        <f t="shared" si="27"/>
        <v>29556</v>
      </c>
      <c r="Q339">
        <f t="shared" si="28"/>
        <v>1242.1432065222398</v>
      </c>
      <c r="R339">
        <f t="shared" si="29"/>
        <v>1542919.7455093516</v>
      </c>
    </row>
    <row r="340" spans="1:18" x14ac:dyDescent="0.35">
      <c r="A340" s="1">
        <v>41254</v>
      </c>
      <c r="B340">
        <v>5191</v>
      </c>
      <c r="C340">
        <v>4249</v>
      </c>
      <c r="D340">
        <v>0</v>
      </c>
      <c r="E340">
        <v>0</v>
      </c>
      <c r="F340">
        <v>0</v>
      </c>
      <c r="G340">
        <v>5639</v>
      </c>
      <c r="H340">
        <v>4580</v>
      </c>
      <c r="I340">
        <v>0</v>
      </c>
      <c r="J340">
        <f>$U$2+SUMPRODUCT(C340:I340,$V$2:$AB$2)</f>
        <v>5054.4021386120148</v>
      </c>
      <c r="K340">
        <f>J340-B340</f>
        <v>-136.59786138798518</v>
      </c>
      <c r="L340">
        <f t="shared" si="25"/>
        <v>136.59786138798518</v>
      </c>
      <c r="M340" s="8">
        <f>L340/B340</f>
        <v>2.6314363588515733E-2</v>
      </c>
      <c r="N340">
        <v>1239</v>
      </c>
      <c r="O340">
        <f t="shared" si="26"/>
        <v>9835.0460199349327</v>
      </c>
      <c r="P340">
        <f t="shared" si="27"/>
        <v>22302</v>
      </c>
      <c r="Q340">
        <f t="shared" si="28"/>
        <v>-273.19572277597035</v>
      </c>
      <c r="R340">
        <f t="shared" si="29"/>
        <v>74635.902943084846</v>
      </c>
    </row>
    <row r="341" spans="1:18" x14ac:dyDescent="0.35">
      <c r="A341" s="1">
        <v>41255</v>
      </c>
      <c r="B341">
        <v>5345</v>
      </c>
      <c r="C341">
        <v>5191</v>
      </c>
      <c r="D341">
        <v>0</v>
      </c>
      <c r="E341">
        <v>0</v>
      </c>
      <c r="F341">
        <v>0</v>
      </c>
      <c r="G341">
        <v>5287.666666666667</v>
      </c>
      <c r="H341">
        <v>4827</v>
      </c>
      <c r="I341">
        <v>0</v>
      </c>
      <c r="J341">
        <f>$U$2+SUMPRODUCT(C341:I341,$V$2:$AB$2)</f>
        <v>5033.0325141903622</v>
      </c>
      <c r="K341">
        <f>J341-B341</f>
        <v>-311.96748580963776</v>
      </c>
      <c r="L341">
        <f t="shared" si="25"/>
        <v>311.96748580963776</v>
      </c>
      <c r="M341" s="8">
        <f>L341/B341</f>
        <v>5.8366227466723625E-2</v>
      </c>
      <c r="N341">
        <v>1072</v>
      </c>
      <c r="O341">
        <f t="shared" si="26"/>
        <v>22461.658978293919</v>
      </c>
      <c r="P341">
        <f t="shared" si="27"/>
        <v>19296</v>
      </c>
      <c r="Q341">
        <f t="shared" si="28"/>
        <v>-623.93497161927553</v>
      </c>
      <c r="R341">
        <f t="shared" si="29"/>
        <v>389294.84880954615</v>
      </c>
    </row>
    <row r="342" spans="1:18" x14ac:dyDescent="0.35">
      <c r="A342" s="1">
        <v>41256</v>
      </c>
      <c r="B342">
        <v>5545</v>
      </c>
      <c r="C342">
        <v>5345</v>
      </c>
      <c r="D342">
        <v>0</v>
      </c>
      <c r="E342">
        <v>1</v>
      </c>
      <c r="F342">
        <v>0</v>
      </c>
      <c r="G342">
        <v>4928.333333333333</v>
      </c>
      <c r="H342">
        <v>5214</v>
      </c>
      <c r="I342">
        <v>0</v>
      </c>
      <c r="J342">
        <f>$U$2+SUMPRODUCT(C342:I342,$V$2:$AB$2)</f>
        <v>5710.6135052230247</v>
      </c>
      <c r="K342">
        <f>J342-B342</f>
        <v>165.61350522302473</v>
      </c>
      <c r="L342">
        <f t="shared" si="25"/>
        <v>165.61350522302473</v>
      </c>
      <c r="M342" s="8">
        <f>L342/B342</f>
        <v>2.9867178579445399E-2</v>
      </c>
      <c r="N342">
        <v>1200</v>
      </c>
      <c r="O342">
        <f t="shared" si="26"/>
        <v>2981.0430940144452</v>
      </c>
      <c r="P342">
        <f t="shared" si="27"/>
        <v>21600</v>
      </c>
      <c r="Q342">
        <f t="shared" si="28"/>
        <v>165.61350522302473</v>
      </c>
      <c r="R342">
        <f t="shared" si="29"/>
        <v>27427.833112256842</v>
      </c>
    </row>
    <row r="343" spans="1:18" x14ac:dyDescent="0.35">
      <c r="A343" s="1">
        <v>41257</v>
      </c>
      <c r="B343">
        <v>5341</v>
      </c>
      <c r="C343">
        <v>5545</v>
      </c>
      <c r="D343">
        <v>0</v>
      </c>
      <c r="E343">
        <v>0</v>
      </c>
      <c r="F343">
        <v>1</v>
      </c>
      <c r="G343">
        <v>5360.333333333333</v>
      </c>
      <c r="H343">
        <v>5733</v>
      </c>
      <c r="I343">
        <v>0</v>
      </c>
      <c r="J343">
        <f>$U$2+SUMPRODUCT(C343:I343,$V$2:$AB$2)</f>
        <v>6078.7498121143244</v>
      </c>
      <c r="K343">
        <f>J343-B343</f>
        <v>737.74981211432441</v>
      </c>
      <c r="L343">
        <f t="shared" si="25"/>
        <v>737.74981211432441</v>
      </c>
      <c r="M343" s="8">
        <f>L343/B343</f>
        <v>0.13812952857411054</v>
      </c>
      <c r="N343">
        <v>1611</v>
      </c>
      <c r="O343">
        <f t="shared" si="26"/>
        <v>13279.496618057839</v>
      </c>
      <c r="P343">
        <f t="shared" si="27"/>
        <v>28998</v>
      </c>
      <c r="Q343">
        <f t="shared" si="28"/>
        <v>737.74981211432441</v>
      </c>
      <c r="R343">
        <f t="shared" si="29"/>
        <v>544274.78527472098</v>
      </c>
    </row>
    <row r="344" spans="1:18" x14ac:dyDescent="0.35">
      <c r="A344" s="1">
        <v>41258</v>
      </c>
      <c r="B344">
        <v>4501</v>
      </c>
      <c r="C344">
        <v>5341</v>
      </c>
      <c r="D344">
        <v>1</v>
      </c>
      <c r="E344">
        <v>0</v>
      </c>
      <c r="F344">
        <v>0</v>
      </c>
      <c r="G344">
        <v>5410.333333333333</v>
      </c>
      <c r="H344">
        <v>6245</v>
      </c>
      <c r="I344">
        <v>0</v>
      </c>
      <c r="J344">
        <f>$U$2+SUMPRODUCT(C344:I344,$V$2:$AB$2)</f>
        <v>6383.8037006691729</v>
      </c>
      <c r="K344">
        <f>J344-B344</f>
        <v>1882.8037006691729</v>
      </c>
      <c r="L344">
        <f t="shared" si="25"/>
        <v>1882.8037006691729</v>
      </c>
      <c r="M344" s="8">
        <f>L344/B344</f>
        <v>0.41830786506757894</v>
      </c>
      <c r="N344">
        <v>1776</v>
      </c>
      <c r="O344">
        <f t="shared" si="26"/>
        <v>33890.466612045115</v>
      </c>
      <c r="P344">
        <f t="shared" si="27"/>
        <v>31968</v>
      </c>
      <c r="Q344">
        <f t="shared" si="28"/>
        <v>1882.8037006691729</v>
      </c>
      <c r="R344">
        <f t="shared" si="29"/>
        <v>3544949.7752535325</v>
      </c>
    </row>
    <row r="345" spans="1:18" x14ac:dyDescent="0.35">
      <c r="A345" s="1">
        <v>41259</v>
      </c>
      <c r="B345">
        <v>6753</v>
      </c>
      <c r="C345">
        <v>4501</v>
      </c>
      <c r="D345">
        <v>1</v>
      </c>
      <c r="E345">
        <v>0</v>
      </c>
      <c r="F345">
        <v>0</v>
      </c>
      <c r="G345">
        <v>5129</v>
      </c>
      <c r="H345">
        <v>6423</v>
      </c>
      <c r="I345">
        <v>0</v>
      </c>
      <c r="J345">
        <f>$U$2+SUMPRODUCT(C345:I345,$V$2:$AB$2)</f>
        <v>6185.5594654143633</v>
      </c>
      <c r="K345">
        <f>J345-B345</f>
        <v>-567.44053458563667</v>
      </c>
      <c r="L345">
        <f t="shared" si="25"/>
        <v>567.44053458563667</v>
      </c>
      <c r="M345" s="8">
        <f>L345/B345</f>
        <v>8.4027918641438867E-2</v>
      </c>
      <c r="N345">
        <v>800</v>
      </c>
      <c r="O345">
        <f t="shared" si="26"/>
        <v>40855.71849016584</v>
      </c>
      <c r="P345">
        <f t="shared" si="27"/>
        <v>14400</v>
      </c>
      <c r="Q345">
        <f t="shared" si="28"/>
        <v>-1134.8810691712733</v>
      </c>
      <c r="R345">
        <f t="shared" si="29"/>
        <v>1287955.0411633325</v>
      </c>
    </row>
    <row r="346" spans="1:18" x14ac:dyDescent="0.35">
      <c r="A346" s="1">
        <v>41260</v>
      </c>
      <c r="B346">
        <v>5214</v>
      </c>
      <c r="C346">
        <v>6753</v>
      </c>
      <c r="D346">
        <v>0</v>
      </c>
      <c r="E346">
        <v>0</v>
      </c>
      <c r="F346">
        <v>0</v>
      </c>
      <c r="G346">
        <v>5531.666666666667</v>
      </c>
      <c r="H346">
        <v>4249</v>
      </c>
      <c r="I346">
        <v>0</v>
      </c>
      <c r="J346">
        <f>$U$2+SUMPRODUCT(C346:I346,$V$2:$AB$2)</f>
        <v>5179.1242324577643</v>
      </c>
      <c r="K346">
        <f>J346-B346</f>
        <v>-34.875767542235735</v>
      </c>
      <c r="L346">
        <f t="shared" si="25"/>
        <v>34.875767542235735</v>
      </c>
      <c r="M346" s="8">
        <f>L346/B346</f>
        <v>6.6888698776823427E-3</v>
      </c>
      <c r="N346">
        <v>511</v>
      </c>
      <c r="O346">
        <f t="shared" si="26"/>
        <v>2511.0552630409729</v>
      </c>
      <c r="P346">
        <f t="shared" si="27"/>
        <v>9198</v>
      </c>
      <c r="Q346">
        <f t="shared" si="28"/>
        <v>-69.75153508447147</v>
      </c>
      <c r="R346">
        <f t="shared" si="29"/>
        <v>4865.2766466402545</v>
      </c>
    </row>
    <row r="347" spans="1:18" x14ac:dyDescent="0.35">
      <c r="A347" s="1">
        <v>41261</v>
      </c>
      <c r="B347">
        <v>6300</v>
      </c>
      <c r="C347">
        <v>5214</v>
      </c>
      <c r="D347">
        <v>0</v>
      </c>
      <c r="E347">
        <v>0</v>
      </c>
      <c r="F347">
        <v>0</v>
      </c>
      <c r="G347">
        <v>5489.333333333333</v>
      </c>
      <c r="H347">
        <v>5191</v>
      </c>
      <c r="I347">
        <v>0</v>
      </c>
      <c r="J347">
        <f>$U$2+SUMPRODUCT(C347:I347,$V$2:$AB$2)</f>
        <v>5247.8830555633131</v>
      </c>
      <c r="K347">
        <f>J347-B347</f>
        <v>-1052.1169444366869</v>
      </c>
      <c r="L347">
        <f t="shared" si="25"/>
        <v>1052.1169444366869</v>
      </c>
      <c r="M347" s="8">
        <f>L347/B347</f>
        <v>0.16700268959312492</v>
      </c>
      <c r="N347">
        <v>684</v>
      </c>
      <c r="O347">
        <f t="shared" si="26"/>
        <v>75752.419999441452</v>
      </c>
      <c r="P347">
        <f t="shared" si="27"/>
        <v>12312</v>
      </c>
      <c r="Q347">
        <f t="shared" si="28"/>
        <v>-2104.2338888733739</v>
      </c>
      <c r="R347">
        <f t="shared" si="29"/>
        <v>4427800.2590831621</v>
      </c>
    </row>
    <row r="348" spans="1:18" x14ac:dyDescent="0.35">
      <c r="A348" s="1">
        <v>41262</v>
      </c>
      <c r="B348">
        <v>6478</v>
      </c>
      <c r="C348">
        <v>6300</v>
      </c>
      <c r="D348">
        <v>0</v>
      </c>
      <c r="E348">
        <v>0</v>
      </c>
      <c r="F348">
        <v>0</v>
      </c>
      <c r="G348">
        <v>6089</v>
      </c>
      <c r="H348">
        <v>5345</v>
      </c>
      <c r="I348">
        <v>0</v>
      </c>
      <c r="J348">
        <f>$U$2+SUMPRODUCT(C348:I348,$V$2:$AB$2)</f>
        <v>5740.9944673128502</v>
      </c>
      <c r="K348">
        <f>J348-B348</f>
        <v>-737.00553268714975</v>
      </c>
      <c r="L348">
        <f t="shared" si="25"/>
        <v>737.00553268714975</v>
      </c>
      <c r="M348" s="8">
        <f>L348/B348</f>
        <v>0.11377053607396569</v>
      </c>
      <c r="N348">
        <v>686</v>
      </c>
      <c r="O348">
        <f t="shared" si="26"/>
        <v>53064.398353474782</v>
      </c>
      <c r="P348">
        <f t="shared" si="27"/>
        <v>12348</v>
      </c>
      <c r="Q348">
        <f t="shared" si="28"/>
        <v>-1474.0110653742995</v>
      </c>
      <c r="R348">
        <f t="shared" si="29"/>
        <v>2172708.6208458776</v>
      </c>
    </row>
    <row r="349" spans="1:18" x14ac:dyDescent="0.35">
      <c r="A349" s="1">
        <v>41263</v>
      </c>
      <c r="B349">
        <v>6525</v>
      </c>
      <c r="C349">
        <v>6478</v>
      </c>
      <c r="D349">
        <v>0</v>
      </c>
      <c r="E349">
        <v>1</v>
      </c>
      <c r="F349">
        <v>0</v>
      </c>
      <c r="G349">
        <v>5997.333333333333</v>
      </c>
      <c r="H349">
        <v>5545</v>
      </c>
      <c r="I349">
        <v>0</v>
      </c>
      <c r="J349">
        <f>$U$2+SUMPRODUCT(C349:I349,$V$2:$AB$2)</f>
        <v>6516.8892421967003</v>
      </c>
      <c r="K349">
        <f>J349-B349</f>
        <v>-8.110757803299748</v>
      </c>
      <c r="L349">
        <f t="shared" si="25"/>
        <v>8.110757803299748</v>
      </c>
      <c r="M349" s="8">
        <f>L349/B349</f>
        <v>1.2430280158313789E-3</v>
      </c>
      <c r="N349">
        <v>1589</v>
      </c>
      <c r="O349">
        <f t="shared" si="26"/>
        <v>583.97456183758186</v>
      </c>
      <c r="P349">
        <f t="shared" si="27"/>
        <v>28602</v>
      </c>
      <c r="Q349">
        <f t="shared" si="28"/>
        <v>-16.221515606599496</v>
      </c>
      <c r="R349">
        <f t="shared" si="29"/>
        <v>263.13756857515102</v>
      </c>
    </row>
    <row r="350" spans="1:18" x14ac:dyDescent="0.35">
      <c r="A350" s="1">
        <v>41264</v>
      </c>
      <c r="B350">
        <v>6350</v>
      </c>
      <c r="C350">
        <v>6525</v>
      </c>
      <c r="D350">
        <v>0</v>
      </c>
      <c r="E350">
        <v>0</v>
      </c>
      <c r="F350">
        <v>1</v>
      </c>
      <c r="G350">
        <v>6434.333333333333</v>
      </c>
      <c r="H350">
        <v>5341</v>
      </c>
      <c r="I350">
        <v>0</v>
      </c>
      <c r="J350">
        <f>$U$2+SUMPRODUCT(C350:I350,$V$2:$AB$2)</f>
        <v>6670.1096334619588</v>
      </c>
      <c r="K350">
        <f>J350-B350</f>
        <v>320.10963346195877</v>
      </c>
      <c r="L350">
        <f t="shared" si="25"/>
        <v>320.10963346195877</v>
      </c>
      <c r="M350" s="8">
        <f>L350/B350</f>
        <v>5.0410965899521064E-2</v>
      </c>
      <c r="N350">
        <v>1587</v>
      </c>
      <c r="O350">
        <f t="shared" si="26"/>
        <v>5761.9734023152578</v>
      </c>
      <c r="P350">
        <f t="shared" si="27"/>
        <v>28566</v>
      </c>
      <c r="Q350">
        <f t="shared" si="28"/>
        <v>320.10963346195877</v>
      </c>
      <c r="R350">
        <f t="shared" si="29"/>
        <v>102470.17743514958</v>
      </c>
    </row>
    <row r="351" spans="1:18" x14ac:dyDescent="0.35">
      <c r="A351" s="1">
        <v>41265</v>
      </c>
      <c r="B351">
        <v>6531</v>
      </c>
      <c r="C351">
        <v>6350</v>
      </c>
      <c r="D351">
        <v>1</v>
      </c>
      <c r="E351">
        <v>0</v>
      </c>
      <c r="F351">
        <v>0</v>
      </c>
      <c r="G351">
        <v>6451</v>
      </c>
      <c r="H351">
        <v>4501</v>
      </c>
      <c r="I351">
        <v>0</v>
      </c>
      <c r="J351">
        <f>$U$2+SUMPRODUCT(C351:I351,$V$2:$AB$2)</f>
        <v>6584.4487189680267</v>
      </c>
      <c r="K351">
        <f>J351-B351</f>
        <v>53.448718968026697</v>
      </c>
      <c r="L351">
        <f t="shared" si="25"/>
        <v>53.448718968026697</v>
      </c>
      <c r="M351" s="8">
        <f>L351/B351</f>
        <v>8.1838491759342671E-3</v>
      </c>
      <c r="N351">
        <v>1151</v>
      </c>
      <c r="O351">
        <f t="shared" si="26"/>
        <v>962.07694142448054</v>
      </c>
      <c r="P351">
        <f t="shared" si="27"/>
        <v>20718</v>
      </c>
      <c r="Q351">
        <f t="shared" si="28"/>
        <v>53.448718968026697</v>
      </c>
      <c r="R351">
        <f t="shared" si="29"/>
        <v>2856.7655593230966</v>
      </c>
    </row>
    <row r="352" spans="1:18" x14ac:dyDescent="0.35">
      <c r="A352" s="1">
        <v>41266</v>
      </c>
      <c r="B352">
        <v>5977</v>
      </c>
      <c r="C352">
        <v>6531</v>
      </c>
      <c r="D352">
        <v>1</v>
      </c>
      <c r="E352">
        <v>0</v>
      </c>
      <c r="F352">
        <v>0</v>
      </c>
      <c r="G352">
        <v>6468.666666666667</v>
      </c>
      <c r="H352">
        <v>6753</v>
      </c>
      <c r="I352">
        <v>0</v>
      </c>
      <c r="J352">
        <f>$U$2+SUMPRODUCT(C352:I352,$V$2:$AB$2)</f>
        <v>7239.6393873000261</v>
      </c>
      <c r="K352">
        <f>J352-B352</f>
        <v>1262.6393873000261</v>
      </c>
      <c r="L352">
        <f t="shared" si="25"/>
        <v>1262.6393873000261</v>
      </c>
      <c r="M352" s="8">
        <f>L352/B352</f>
        <v>0.21124968835536659</v>
      </c>
      <c r="N352">
        <v>1746</v>
      </c>
      <c r="O352">
        <f t="shared" si="26"/>
        <v>22727.508971400472</v>
      </c>
      <c r="P352">
        <f t="shared" si="27"/>
        <v>31428</v>
      </c>
      <c r="Q352">
        <f t="shared" si="28"/>
        <v>1262.6393873000261</v>
      </c>
      <c r="R352">
        <f t="shared" si="29"/>
        <v>1594258.2223613854</v>
      </c>
    </row>
    <row r="353" spans="1:18" x14ac:dyDescent="0.35">
      <c r="A353" s="1">
        <v>41267</v>
      </c>
      <c r="B353">
        <v>5544</v>
      </c>
      <c r="C353">
        <v>5977</v>
      </c>
      <c r="D353">
        <v>0</v>
      </c>
      <c r="E353">
        <v>0</v>
      </c>
      <c r="F353">
        <v>0</v>
      </c>
      <c r="G353">
        <v>6286</v>
      </c>
      <c r="H353">
        <v>5214</v>
      </c>
      <c r="I353">
        <v>0</v>
      </c>
      <c r="J353">
        <f>$U$2+SUMPRODUCT(C353:I353,$V$2:$AB$2)</f>
        <v>5777.6650959687786</v>
      </c>
      <c r="K353">
        <f>J353-B353</f>
        <v>233.66509596877859</v>
      </c>
      <c r="L353">
        <f t="shared" si="25"/>
        <v>233.66509596877859</v>
      </c>
      <c r="M353" s="8">
        <f>L353/B353</f>
        <v>4.2147383832752273E-2</v>
      </c>
      <c r="N353">
        <v>1088</v>
      </c>
      <c r="O353">
        <f t="shared" si="26"/>
        <v>4205.9717274380146</v>
      </c>
      <c r="P353">
        <f t="shared" si="27"/>
        <v>19584</v>
      </c>
      <c r="Q353">
        <f t="shared" si="28"/>
        <v>233.66509596877859</v>
      </c>
      <c r="R353">
        <f t="shared" si="29"/>
        <v>54599.377074098506</v>
      </c>
    </row>
    <row r="354" spans="1:18" x14ac:dyDescent="0.35">
      <c r="A354" s="1">
        <v>41268</v>
      </c>
      <c r="B354">
        <v>5099</v>
      </c>
      <c r="C354">
        <v>5544</v>
      </c>
      <c r="D354">
        <v>0</v>
      </c>
      <c r="E354">
        <v>0</v>
      </c>
      <c r="F354">
        <v>0</v>
      </c>
      <c r="G354">
        <v>6017.333333333333</v>
      </c>
      <c r="H354">
        <v>6300</v>
      </c>
      <c r="I354">
        <v>0</v>
      </c>
      <c r="J354">
        <f>$U$2+SUMPRODUCT(C354:I354,$V$2:$AB$2)</f>
        <v>5883.4461078291124</v>
      </c>
      <c r="K354">
        <f>J354-B354</f>
        <v>784.44610782911241</v>
      </c>
      <c r="L354">
        <f t="shared" si="25"/>
        <v>784.44610782911241</v>
      </c>
      <c r="M354" s="8">
        <f>L354/B354</f>
        <v>0.15384312763857863</v>
      </c>
      <c r="N354">
        <v>2482</v>
      </c>
      <c r="O354">
        <f t="shared" si="26"/>
        <v>14120.029940924023</v>
      </c>
      <c r="P354">
        <f t="shared" si="27"/>
        <v>44676</v>
      </c>
      <c r="Q354">
        <f t="shared" si="28"/>
        <v>784.44610782911241</v>
      </c>
      <c r="R354">
        <f t="shared" si="29"/>
        <v>615355.69608824339</v>
      </c>
    </row>
    <row r="355" spans="1:18" x14ac:dyDescent="0.35">
      <c r="A355" s="1">
        <v>41269</v>
      </c>
      <c r="B355">
        <v>3944</v>
      </c>
      <c r="C355">
        <v>5099</v>
      </c>
      <c r="D355">
        <v>0</v>
      </c>
      <c r="E355">
        <v>0</v>
      </c>
      <c r="F355">
        <v>0</v>
      </c>
      <c r="G355">
        <v>5540</v>
      </c>
      <c r="H355">
        <v>6478</v>
      </c>
      <c r="I355">
        <v>0</v>
      </c>
      <c r="J355">
        <f>$U$2+SUMPRODUCT(C355:I355,$V$2:$AB$2)</f>
        <v>5620.6283857145372</v>
      </c>
      <c r="K355">
        <f>J355-B355</f>
        <v>1676.6283857145372</v>
      </c>
      <c r="L355">
        <f t="shared" si="25"/>
        <v>1676.6283857145372</v>
      </c>
      <c r="M355" s="8">
        <f>L355/B355</f>
        <v>0.42510861706758041</v>
      </c>
      <c r="N355">
        <v>995</v>
      </c>
      <c r="O355">
        <f t="shared" si="26"/>
        <v>30179.31094286167</v>
      </c>
      <c r="P355">
        <f t="shared" si="27"/>
        <v>17910</v>
      </c>
      <c r="Q355">
        <f t="shared" si="28"/>
        <v>1676.6283857145372</v>
      </c>
      <c r="R355">
        <f t="shared" si="29"/>
        <v>2811082.7437837352</v>
      </c>
    </row>
    <row r="356" spans="1:18" x14ac:dyDescent="0.35">
      <c r="A356" s="1">
        <v>41270</v>
      </c>
      <c r="B356">
        <v>5461</v>
      </c>
      <c r="C356">
        <v>3944</v>
      </c>
      <c r="D356">
        <v>0</v>
      </c>
      <c r="E356">
        <v>1</v>
      </c>
      <c r="F356">
        <v>0</v>
      </c>
      <c r="G356">
        <v>4862.333333333333</v>
      </c>
      <c r="H356">
        <v>6525</v>
      </c>
      <c r="I356">
        <v>0</v>
      </c>
      <c r="J356">
        <f>$U$2+SUMPRODUCT(C356:I356,$V$2:$AB$2)</f>
        <v>5884.0157517427479</v>
      </c>
      <c r="K356">
        <f>J356-B356</f>
        <v>423.01575174274785</v>
      </c>
      <c r="L356">
        <f t="shared" si="25"/>
        <v>423.01575174274785</v>
      </c>
      <c r="M356" s="8">
        <f>L356/B356</f>
        <v>7.7461225369483216E-2</v>
      </c>
      <c r="N356">
        <v>1115</v>
      </c>
      <c r="O356">
        <f t="shared" si="26"/>
        <v>7614.2835313694613</v>
      </c>
      <c r="P356">
        <f t="shared" si="27"/>
        <v>20070</v>
      </c>
      <c r="Q356">
        <f t="shared" si="28"/>
        <v>423.01575174274785</v>
      </c>
      <c r="R356">
        <f t="shared" si="29"/>
        <v>178942.32622248208</v>
      </c>
    </row>
    <row r="357" spans="1:18" x14ac:dyDescent="0.35">
      <c r="A357" s="1">
        <v>41271</v>
      </c>
      <c r="B357">
        <v>5391</v>
      </c>
      <c r="C357">
        <v>5461</v>
      </c>
      <c r="D357">
        <v>0</v>
      </c>
      <c r="E357">
        <v>0</v>
      </c>
      <c r="F357">
        <v>1</v>
      </c>
      <c r="G357">
        <v>4834.666666666667</v>
      </c>
      <c r="H357">
        <v>6350</v>
      </c>
      <c r="I357">
        <v>0</v>
      </c>
      <c r="J357">
        <f>$U$2+SUMPRODUCT(C357:I357,$V$2:$AB$2)</f>
        <v>5950.9821266394292</v>
      </c>
      <c r="K357">
        <f>J357-B357</f>
        <v>559.98212663942923</v>
      </c>
      <c r="L357">
        <f t="shared" si="25"/>
        <v>559.98212663942923</v>
      </c>
      <c r="M357" s="8">
        <f>L357/B357</f>
        <v>0.10387351634936547</v>
      </c>
      <c r="N357">
        <v>1619</v>
      </c>
      <c r="O357">
        <f t="shared" si="26"/>
        <v>10079.678279509726</v>
      </c>
      <c r="P357">
        <f t="shared" si="27"/>
        <v>29142</v>
      </c>
      <c r="Q357">
        <f t="shared" si="28"/>
        <v>559.98212663942923</v>
      </c>
      <c r="R357">
        <f t="shared" si="29"/>
        <v>313579.98215561773</v>
      </c>
    </row>
    <row r="358" spans="1:18" x14ac:dyDescent="0.35">
      <c r="A358" s="1">
        <v>41272</v>
      </c>
      <c r="B358">
        <v>6368</v>
      </c>
      <c r="C358">
        <v>5391</v>
      </c>
      <c r="D358">
        <v>1</v>
      </c>
      <c r="E358">
        <v>0</v>
      </c>
      <c r="F358">
        <v>0</v>
      </c>
      <c r="G358">
        <v>4932</v>
      </c>
      <c r="H358">
        <v>6531</v>
      </c>
      <c r="I358">
        <v>1</v>
      </c>
      <c r="J358">
        <f>$U$2+SUMPRODUCT(C358:I358,$V$2:$AB$2)</f>
        <v>6462.1780633663184</v>
      </c>
      <c r="K358">
        <f>J358-B358</f>
        <v>94.178063366318383</v>
      </c>
      <c r="L358">
        <f t="shared" si="25"/>
        <v>94.178063366318383</v>
      </c>
      <c r="M358" s="8">
        <f>L358/B358</f>
        <v>1.4789268744710801E-2</v>
      </c>
      <c r="N358">
        <v>843</v>
      </c>
      <c r="O358">
        <f t="shared" si="26"/>
        <v>1695.2051405937309</v>
      </c>
      <c r="P358">
        <f t="shared" si="27"/>
        <v>15174</v>
      </c>
      <c r="Q358">
        <f t="shared" si="28"/>
        <v>94.178063366318383</v>
      </c>
      <c r="R358">
        <f t="shared" si="29"/>
        <v>8869.5076194302801</v>
      </c>
    </row>
    <row r="359" spans="1:18" x14ac:dyDescent="0.35">
      <c r="A359" s="1">
        <v>41273</v>
      </c>
      <c r="B359">
        <v>6498</v>
      </c>
      <c r="C359">
        <v>6368</v>
      </c>
      <c r="D359">
        <v>1</v>
      </c>
      <c r="E359">
        <v>0</v>
      </c>
      <c r="F359">
        <v>0</v>
      </c>
      <c r="G359">
        <v>5740</v>
      </c>
      <c r="H359">
        <v>5977</v>
      </c>
      <c r="I359">
        <v>1</v>
      </c>
      <c r="J359">
        <f>$U$2+SUMPRODUCT(C359:I359,$V$2:$AB$2)</f>
        <v>6861.5195397334564</v>
      </c>
      <c r="K359">
        <f>J359-B359</f>
        <v>363.51953973345644</v>
      </c>
      <c r="L359">
        <f t="shared" si="25"/>
        <v>363.51953973345644</v>
      </c>
      <c r="M359" s="8">
        <f>L359/B359</f>
        <v>5.5943296357872645E-2</v>
      </c>
      <c r="N359">
        <v>915</v>
      </c>
      <c r="O359">
        <f t="shared" si="26"/>
        <v>6543.3517152022159</v>
      </c>
      <c r="P359">
        <f t="shared" si="27"/>
        <v>16470</v>
      </c>
      <c r="Q359">
        <f t="shared" si="28"/>
        <v>363.51953973345644</v>
      </c>
      <c r="R359">
        <f t="shared" si="29"/>
        <v>132146.45576802403</v>
      </c>
    </row>
    <row r="360" spans="1:18" x14ac:dyDescent="0.35">
      <c r="A360" s="1">
        <v>41274</v>
      </c>
      <c r="B360">
        <v>5484</v>
      </c>
      <c r="C360">
        <v>6498</v>
      </c>
      <c r="D360">
        <v>0</v>
      </c>
      <c r="E360">
        <v>0</v>
      </c>
      <c r="F360">
        <v>0</v>
      </c>
      <c r="G360">
        <v>6085.666666666667</v>
      </c>
      <c r="H360">
        <v>5544</v>
      </c>
      <c r="I360">
        <v>1</v>
      </c>
      <c r="J360">
        <f>$U$2+SUMPRODUCT(C360:I360,$V$2:$AB$2)</f>
        <v>6073.4569305535324</v>
      </c>
      <c r="K360">
        <f>J360-B360</f>
        <v>589.4569305535324</v>
      </c>
      <c r="L360">
        <f t="shared" si="25"/>
        <v>589.4569305535324</v>
      </c>
      <c r="M360" s="8">
        <f>L360/B360</f>
        <v>0.10748667588503509</v>
      </c>
      <c r="N360">
        <v>457</v>
      </c>
      <c r="O360">
        <f t="shared" si="26"/>
        <v>10610.224749963583</v>
      </c>
      <c r="P360">
        <f t="shared" si="27"/>
        <v>8226</v>
      </c>
      <c r="Q360">
        <f t="shared" si="28"/>
        <v>589.4569305535324</v>
      </c>
      <c r="R360">
        <f t="shared" si="29"/>
        <v>347459.47297759191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AF35C-1922-488A-8029-CBE454AB1F64}">
  <dimension ref="A1:AA32"/>
  <sheetViews>
    <sheetView topLeftCell="E4" zoomScale="90" zoomScaleNormal="90" workbookViewId="0">
      <selection activeCell="Q18" sqref="Q18"/>
    </sheetView>
  </sheetViews>
  <sheetFormatPr defaultRowHeight="14.5" x14ac:dyDescent="0.35"/>
  <cols>
    <col min="1" max="1" width="10.453125" bestFit="1" customWidth="1"/>
  </cols>
  <sheetData>
    <row r="1" spans="1:27" ht="15" thickBot="1" x14ac:dyDescent="0.4">
      <c r="A1" s="1" t="s">
        <v>2</v>
      </c>
      <c r="B1" t="s">
        <v>3</v>
      </c>
      <c r="C1" t="s">
        <v>4</v>
      </c>
      <c r="D1" t="s">
        <v>53</v>
      </c>
      <c r="E1" t="s">
        <v>54</v>
      </c>
      <c r="F1" t="s">
        <v>18</v>
      </c>
      <c r="G1" t="s">
        <v>19</v>
      </c>
      <c r="H1" t="s">
        <v>55</v>
      </c>
      <c r="I1" t="s">
        <v>21</v>
      </c>
      <c r="J1" t="s">
        <v>110</v>
      </c>
      <c r="K1" t="s">
        <v>112</v>
      </c>
      <c r="L1" t="s">
        <v>113</v>
      </c>
      <c r="M1" t="s">
        <v>114</v>
      </c>
      <c r="N1" s="8" t="s">
        <v>116</v>
      </c>
      <c r="O1" s="8" t="s">
        <v>117</v>
      </c>
      <c r="P1" t="s">
        <v>121</v>
      </c>
      <c r="Q1" t="s">
        <v>122</v>
      </c>
      <c r="T1" s="2" t="s">
        <v>32</v>
      </c>
      <c r="U1" s="2" t="s">
        <v>53</v>
      </c>
      <c r="V1" s="2" t="s">
        <v>54</v>
      </c>
      <c r="W1" s="2" t="s">
        <v>18</v>
      </c>
      <c r="X1" s="2" t="s">
        <v>19</v>
      </c>
      <c r="Y1" s="2" t="s">
        <v>106</v>
      </c>
      <c r="Z1" s="2" t="s">
        <v>21</v>
      </c>
      <c r="AA1" s="3" t="s">
        <v>104</v>
      </c>
    </row>
    <row r="2" spans="1:27" ht="15" thickBot="1" x14ac:dyDescent="0.4">
      <c r="A2" s="1">
        <v>41275</v>
      </c>
      <c r="B2">
        <v>5264</v>
      </c>
      <c r="C2">
        <v>1616</v>
      </c>
      <c r="D2">
        <v>457</v>
      </c>
      <c r="E2">
        <v>0</v>
      </c>
      <c r="F2">
        <v>0</v>
      </c>
      <c r="G2">
        <v>0</v>
      </c>
      <c r="H2">
        <v>6116.666666666667</v>
      </c>
      <c r="I2">
        <v>5099</v>
      </c>
      <c r="J2">
        <v>0</v>
      </c>
      <c r="K2">
        <f>$T$2+SUMPRODUCT(D2:J2,$U$2:$AA$2)</f>
        <v>5044.2350610333588</v>
      </c>
      <c r="L2">
        <f>K2-B2</f>
        <v>-219.76493896664124</v>
      </c>
      <c r="M2">
        <f>ABS(L2)</f>
        <v>219.76493896664124</v>
      </c>
      <c r="N2" s="8">
        <f>M2/B2</f>
        <v>4.1748658618282912E-2</v>
      </c>
      <c r="O2" s="8">
        <v>0.30699088145896658</v>
      </c>
      <c r="P2">
        <f>IF(L2&lt;0,L2*-72,L2*18)</f>
        <v>15823.075605598169</v>
      </c>
      <c r="Q2">
        <v>29088</v>
      </c>
      <c r="T2" s="2">
        <v>204.4446749255597</v>
      </c>
      <c r="U2" s="2">
        <v>0.11016405840138686</v>
      </c>
      <c r="V2" s="2">
        <v>872.74033715285486</v>
      </c>
      <c r="W2" s="2">
        <v>751.28570790205652</v>
      </c>
      <c r="X2" s="2">
        <v>714.99800749248277</v>
      </c>
      <c r="Y2" s="2">
        <v>0.55147086698119252</v>
      </c>
      <c r="Z2" s="2">
        <v>0.27775680363144484</v>
      </c>
      <c r="AA2" s="3">
        <v>257.21461197781986</v>
      </c>
    </row>
    <row r="3" spans="1:27" x14ac:dyDescent="0.35">
      <c r="A3" s="1">
        <v>41276</v>
      </c>
      <c r="B3">
        <v>4895</v>
      </c>
      <c r="C3">
        <v>2038</v>
      </c>
      <c r="D3">
        <v>1616</v>
      </c>
      <c r="E3">
        <v>0</v>
      </c>
      <c r="F3">
        <v>1</v>
      </c>
      <c r="G3">
        <v>0</v>
      </c>
      <c r="H3">
        <v>5748.666666666667</v>
      </c>
      <c r="I3">
        <v>3944</v>
      </c>
      <c r="J3">
        <v>0</v>
      </c>
      <c r="K3">
        <f t="shared" ref="K3:K32" si="0">$T$2+SUMPRODUCT(D3:J3,$U$2:$AA$2)</f>
        <v>5399.450525379224</v>
      </c>
      <c r="L3">
        <f>K3-B3</f>
        <v>504.45052537922402</v>
      </c>
      <c r="M3">
        <f t="shared" ref="M3:M32" si="1">ABS(L3)</f>
        <v>504.45052537922402</v>
      </c>
      <c r="N3" s="8">
        <f>M3/B3</f>
        <v>0.10305424420413156</v>
      </c>
      <c r="O3" s="8">
        <v>0.4163432073544433</v>
      </c>
      <c r="P3">
        <f t="shared" ref="P3:P32" si="2">IF(L3&lt;0,L3*-72,L3*18)</f>
        <v>9080.1094568260323</v>
      </c>
      <c r="Q3">
        <v>36684</v>
      </c>
    </row>
    <row r="4" spans="1:27" x14ac:dyDescent="0.35">
      <c r="A4" s="1">
        <v>41277</v>
      </c>
      <c r="B4">
        <v>4230</v>
      </c>
      <c r="C4">
        <v>2421</v>
      </c>
      <c r="D4">
        <v>2038</v>
      </c>
      <c r="E4">
        <v>0</v>
      </c>
      <c r="F4">
        <v>0</v>
      </c>
      <c r="G4">
        <v>1</v>
      </c>
      <c r="H4">
        <v>5214.333333333333</v>
      </c>
      <c r="I4">
        <v>5461</v>
      </c>
      <c r="J4">
        <v>0</v>
      </c>
      <c r="K4">
        <f t="shared" si="0"/>
        <v>5536.3398621336537</v>
      </c>
      <c r="L4">
        <f>K4-B4</f>
        <v>1306.3398621336537</v>
      </c>
      <c r="M4">
        <f t="shared" si="1"/>
        <v>1306.3398621336537</v>
      </c>
      <c r="N4" s="8">
        <f>M4/B4</f>
        <v>0.30882739057533182</v>
      </c>
      <c r="O4" s="8">
        <v>0.57234042553191489</v>
      </c>
      <c r="P4">
        <f t="shared" si="2"/>
        <v>23514.117518405765</v>
      </c>
      <c r="Q4">
        <v>43578</v>
      </c>
    </row>
    <row r="5" spans="1:27" x14ac:dyDescent="0.35">
      <c r="A5" s="1">
        <v>41278</v>
      </c>
      <c r="B5">
        <v>5071</v>
      </c>
      <c r="C5">
        <v>1702</v>
      </c>
      <c r="D5">
        <v>2421</v>
      </c>
      <c r="E5">
        <v>1</v>
      </c>
      <c r="F5">
        <v>0</v>
      </c>
      <c r="G5">
        <v>0</v>
      </c>
      <c r="H5">
        <v>4796.333333333333</v>
      </c>
      <c r="I5">
        <v>5391</v>
      </c>
      <c r="J5">
        <v>0</v>
      </c>
      <c r="K5">
        <f t="shared" si="0"/>
        <v>5486.3172275094175</v>
      </c>
      <c r="L5">
        <f>K5-B5</f>
        <v>415.31722750941753</v>
      </c>
      <c r="M5">
        <f t="shared" si="1"/>
        <v>415.31722750941753</v>
      </c>
      <c r="N5" s="8">
        <f>M5/B5</f>
        <v>8.1900458984306354E-2</v>
      </c>
      <c r="O5" s="8">
        <v>0.33563399723920329</v>
      </c>
      <c r="P5">
        <f t="shared" si="2"/>
        <v>7475.7100951695156</v>
      </c>
      <c r="Q5">
        <v>30636</v>
      </c>
      <c r="T5" s="48" t="s">
        <v>115</v>
      </c>
      <c r="U5" s="22">
        <f>AVERAGE(N2:N32)</f>
        <v>0.15320626342306645</v>
      </c>
      <c r="V5" s="20"/>
    </row>
    <row r="6" spans="1:27" x14ac:dyDescent="0.35">
      <c r="A6" s="1">
        <v>41279</v>
      </c>
      <c r="B6">
        <v>6145</v>
      </c>
      <c r="C6">
        <v>1125</v>
      </c>
      <c r="D6">
        <v>1702</v>
      </c>
      <c r="E6">
        <v>1</v>
      </c>
      <c r="F6">
        <v>0</v>
      </c>
      <c r="G6">
        <v>0</v>
      </c>
      <c r="H6">
        <v>4732</v>
      </c>
      <c r="I6">
        <v>6368</v>
      </c>
      <c r="J6">
        <v>0</v>
      </c>
      <c r="K6">
        <f t="shared" si="0"/>
        <v>5642.9997075576184</v>
      </c>
      <c r="L6">
        <f>K6-B6</f>
        <v>-502.00029244238158</v>
      </c>
      <c r="M6">
        <f t="shared" si="1"/>
        <v>502.00029244238158</v>
      </c>
      <c r="N6" s="8">
        <f>M6/B6</f>
        <v>8.1692480462551925E-2</v>
      </c>
      <c r="O6" s="8">
        <v>0.18307567127746135</v>
      </c>
      <c r="P6">
        <f t="shared" si="2"/>
        <v>36144.021055851474</v>
      </c>
      <c r="Q6">
        <v>20250</v>
      </c>
      <c r="T6" s="21" t="s">
        <v>118</v>
      </c>
      <c r="U6" s="20"/>
      <c r="V6" s="20"/>
    </row>
    <row r="7" spans="1:27" x14ac:dyDescent="0.35">
      <c r="A7" s="1">
        <v>41280</v>
      </c>
      <c r="B7">
        <v>5558</v>
      </c>
      <c r="C7">
        <v>1753</v>
      </c>
      <c r="D7">
        <v>1125</v>
      </c>
      <c r="E7">
        <v>0</v>
      </c>
      <c r="F7">
        <v>0</v>
      </c>
      <c r="G7">
        <v>0</v>
      </c>
      <c r="H7">
        <v>5148.666666666667</v>
      </c>
      <c r="I7">
        <v>6498</v>
      </c>
      <c r="J7">
        <v>0</v>
      </c>
      <c r="K7">
        <f t="shared" si="0"/>
        <v>4972.5826210880814</v>
      </c>
      <c r="L7">
        <f>K7-B7</f>
        <v>-585.4173789119186</v>
      </c>
      <c r="M7">
        <f t="shared" si="1"/>
        <v>585.4173789119186</v>
      </c>
      <c r="N7" s="8">
        <f>M7/B7</f>
        <v>0.10532878353938802</v>
      </c>
      <c r="O7" s="8">
        <v>0.31540122346167687</v>
      </c>
      <c r="P7">
        <f t="shared" si="2"/>
        <v>42150.051281658139</v>
      </c>
      <c r="Q7">
        <v>31554</v>
      </c>
      <c r="T7" s="21" t="s">
        <v>119</v>
      </c>
      <c r="U7" s="20"/>
      <c r="V7" s="20"/>
    </row>
    <row r="8" spans="1:27" x14ac:dyDescent="0.35">
      <c r="A8" s="1">
        <v>41281</v>
      </c>
      <c r="B8">
        <v>4506</v>
      </c>
      <c r="C8">
        <v>1492</v>
      </c>
      <c r="D8">
        <v>1753</v>
      </c>
      <c r="E8">
        <v>0</v>
      </c>
      <c r="F8">
        <v>0</v>
      </c>
      <c r="G8">
        <v>0</v>
      </c>
      <c r="H8">
        <v>5591.333333333333</v>
      </c>
      <c r="I8">
        <v>5484</v>
      </c>
      <c r="J8">
        <v>0</v>
      </c>
      <c r="K8">
        <f t="shared" si="0"/>
        <v>5004.2380213322085</v>
      </c>
      <c r="L8">
        <f>K8-B8</f>
        <v>498.23802133220852</v>
      </c>
      <c r="M8">
        <f t="shared" si="1"/>
        <v>498.23802133220852</v>
      </c>
      <c r="N8" s="8">
        <f>M8/B8</f>
        <v>0.11057213078832856</v>
      </c>
      <c r="O8" s="8">
        <v>0.33111407012871724</v>
      </c>
      <c r="P8">
        <f t="shared" si="2"/>
        <v>8968.2843839797533</v>
      </c>
      <c r="Q8">
        <v>26856</v>
      </c>
      <c r="T8" s="48" t="s">
        <v>123</v>
      </c>
      <c r="U8" s="20">
        <f>SUM(P2:P32)</f>
        <v>899292.15243978379</v>
      </c>
      <c r="V8" s="20">
        <f>SUM(Q2:Q32)</f>
        <v>804240</v>
      </c>
    </row>
    <row r="9" spans="1:27" x14ac:dyDescent="0.35">
      <c r="A9" s="1">
        <v>41282</v>
      </c>
      <c r="B9">
        <v>4488</v>
      </c>
      <c r="C9">
        <v>1971</v>
      </c>
      <c r="D9">
        <v>1492</v>
      </c>
      <c r="E9">
        <v>0</v>
      </c>
      <c r="F9">
        <v>0</v>
      </c>
      <c r="G9">
        <v>0</v>
      </c>
      <c r="H9">
        <v>5403</v>
      </c>
      <c r="I9">
        <v>5264</v>
      </c>
      <c r="J9">
        <v>0</v>
      </c>
      <c r="K9">
        <f t="shared" si="0"/>
        <v>4810.5183586757375</v>
      </c>
      <c r="L9">
        <f>K9-B9</f>
        <v>322.51835867573755</v>
      </c>
      <c r="M9">
        <f t="shared" si="1"/>
        <v>322.51835867573755</v>
      </c>
      <c r="N9" s="8">
        <f>M9/B9</f>
        <v>7.1862379384076996E-2</v>
      </c>
      <c r="O9" s="8">
        <v>0.43917112299465239</v>
      </c>
      <c r="P9">
        <f t="shared" si="2"/>
        <v>5805.3304561632758</v>
      </c>
      <c r="Q9">
        <v>35478</v>
      </c>
      <c r="T9" s="48" t="s">
        <v>126</v>
      </c>
      <c r="U9" s="20"/>
      <c r="V9" s="20"/>
    </row>
    <row r="10" spans="1:27" x14ac:dyDescent="0.35">
      <c r="A10" s="1">
        <v>41283</v>
      </c>
      <c r="B10">
        <v>4772</v>
      </c>
      <c r="C10">
        <v>1658</v>
      </c>
      <c r="D10">
        <v>1971</v>
      </c>
      <c r="E10">
        <v>0</v>
      </c>
      <c r="F10">
        <v>1</v>
      </c>
      <c r="G10">
        <v>0</v>
      </c>
      <c r="H10">
        <v>4850.666666666667</v>
      </c>
      <c r="I10">
        <v>4895</v>
      </c>
      <c r="J10">
        <v>0</v>
      </c>
      <c r="K10">
        <f t="shared" si="0"/>
        <v>5207.4846478161098</v>
      </c>
      <c r="L10">
        <f>K10-B10</f>
        <v>435.48464781610983</v>
      </c>
      <c r="M10">
        <f t="shared" si="1"/>
        <v>435.48464781610983</v>
      </c>
      <c r="N10" s="8">
        <f>M10/B10</f>
        <v>9.1258308427516727E-2</v>
      </c>
      <c r="O10" s="8">
        <v>0.34744341994970662</v>
      </c>
      <c r="P10">
        <f t="shared" si="2"/>
        <v>7838.7236606899769</v>
      </c>
      <c r="Q10">
        <v>29844</v>
      </c>
      <c r="T10" s="20"/>
      <c r="U10" s="20"/>
      <c r="V10" s="20"/>
    </row>
    <row r="11" spans="1:27" x14ac:dyDescent="0.35">
      <c r="A11" s="1">
        <v>41284</v>
      </c>
      <c r="B11">
        <v>4979</v>
      </c>
      <c r="C11">
        <v>1491</v>
      </c>
      <c r="D11">
        <v>1658</v>
      </c>
      <c r="E11">
        <v>0</v>
      </c>
      <c r="F11">
        <v>0</v>
      </c>
      <c r="G11">
        <v>1</v>
      </c>
      <c r="H11">
        <v>4588.666666666667</v>
      </c>
      <c r="I11">
        <v>4230</v>
      </c>
      <c r="J11">
        <v>0</v>
      </c>
      <c r="K11">
        <f t="shared" si="0"/>
        <v>4807.5219555629183</v>
      </c>
      <c r="L11">
        <f>K11-B11</f>
        <v>-171.47804443708173</v>
      </c>
      <c r="M11">
        <f t="shared" si="1"/>
        <v>171.47804443708173</v>
      </c>
      <c r="N11" s="8">
        <f>M11/B11</f>
        <v>3.4440257970894103E-2</v>
      </c>
      <c r="O11" s="8">
        <v>0.29945772243422375</v>
      </c>
      <c r="P11">
        <f t="shared" si="2"/>
        <v>12346.419199469885</v>
      </c>
      <c r="Q11">
        <v>26838</v>
      </c>
    </row>
    <row r="12" spans="1:27" x14ac:dyDescent="0.35">
      <c r="A12" s="1">
        <v>41285</v>
      </c>
      <c r="B12">
        <v>5192</v>
      </c>
      <c r="C12">
        <v>1062</v>
      </c>
      <c r="D12">
        <v>1491</v>
      </c>
      <c r="E12">
        <v>1</v>
      </c>
      <c r="F12">
        <v>0</v>
      </c>
      <c r="G12">
        <v>0</v>
      </c>
      <c r="H12">
        <v>4746.333333333333</v>
      </c>
      <c r="I12">
        <v>5071</v>
      </c>
      <c r="J12">
        <v>0</v>
      </c>
      <c r="K12">
        <f t="shared" si="0"/>
        <v>5267.4089326850053</v>
      </c>
      <c r="L12">
        <f>K12-B12</f>
        <v>75.408932685005311</v>
      </c>
      <c r="M12">
        <f t="shared" si="1"/>
        <v>75.408932685005311</v>
      </c>
      <c r="N12" s="8">
        <f>M12/B12</f>
        <v>1.4524062535632765E-2</v>
      </c>
      <c r="O12" s="8">
        <v>0.20454545454545456</v>
      </c>
      <c r="P12">
        <f t="shared" si="2"/>
        <v>1357.3607883300956</v>
      </c>
      <c r="Q12">
        <v>19116</v>
      </c>
    </row>
    <row r="13" spans="1:27" x14ac:dyDescent="0.35">
      <c r="A13" s="1">
        <v>41286</v>
      </c>
      <c r="B13">
        <v>6065</v>
      </c>
      <c r="C13">
        <v>868</v>
      </c>
      <c r="D13">
        <v>1062</v>
      </c>
      <c r="E13">
        <v>1</v>
      </c>
      <c r="F13">
        <v>0</v>
      </c>
      <c r="G13">
        <v>0</v>
      </c>
      <c r="H13">
        <v>4981</v>
      </c>
      <c r="I13">
        <v>6145</v>
      </c>
      <c r="J13">
        <v>0</v>
      </c>
      <c r="K13">
        <f t="shared" si="0"/>
        <v>5647.8711888492353</v>
      </c>
      <c r="L13">
        <f>K13-B13</f>
        <v>-417.1288111507647</v>
      </c>
      <c r="M13">
        <f t="shared" si="1"/>
        <v>417.1288111507647</v>
      </c>
      <c r="N13" s="8">
        <f>M13/B13</f>
        <v>6.8776390956432759E-2</v>
      </c>
      <c r="O13" s="8">
        <v>0.14311624072547402</v>
      </c>
      <c r="P13">
        <f t="shared" si="2"/>
        <v>30033.274402855059</v>
      </c>
      <c r="Q13">
        <v>15624</v>
      </c>
    </row>
    <row r="14" spans="1:27" x14ac:dyDescent="0.35">
      <c r="A14" s="1">
        <v>41287</v>
      </c>
      <c r="B14">
        <v>4711</v>
      </c>
      <c r="C14">
        <v>1426</v>
      </c>
      <c r="D14">
        <v>868</v>
      </c>
      <c r="E14">
        <v>0</v>
      </c>
      <c r="F14">
        <v>0</v>
      </c>
      <c r="G14">
        <v>0</v>
      </c>
      <c r="H14">
        <v>5412</v>
      </c>
      <c r="I14">
        <v>5558</v>
      </c>
      <c r="J14">
        <v>0</v>
      </c>
      <c r="K14">
        <f t="shared" si="0"/>
        <v>4828.3997243037475</v>
      </c>
      <c r="L14">
        <f>K14-B14</f>
        <v>117.39972430374746</v>
      </c>
      <c r="M14">
        <f t="shared" si="1"/>
        <v>117.39972430374746</v>
      </c>
      <c r="N14" s="8">
        <f>M14/B14</f>
        <v>2.4920340544204514E-2</v>
      </c>
      <c r="O14" s="8">
        <v>0.30269581829760134</v>
      </c>
      <c r="P14">
        <f t="shared" si="2"/>
        <v>2113.1950374674543</v>
      </c>
      <c r="Q14">
        <v>25668</v>
      </c>
    </row>
    <row r="15" spans="1:27" x14ac:dyDescent="0.35">
      <c r="A15" s="1">
        <v>41288</v>
      </c>
      <c r="B15">
        <v>4096</v>
      </c>
      <c r="C15">
        <v>1558</v>
      </c>
      <c r="D15">
        <v>1426</v>
      </c>
      <c r="E15">
        <v>0</v>
      </c>
      <c r="F15">
        <v>0</v>
      </c>
      <c r="G15">
        <v>0</v>
      </c>
      <c r="H15">
        <v>5322.666666666667</v>
      </c>
      <c r="I15">
        <v>4506</v>
      </c>
      <c r="J15">
        <v>0</v>
      </c>
      <c r="K15">
        <f t="shared" si="0"/>
        <v>4548.4063806877884</v>
      </c>
      <c r="L15">
        <f>K15-B15</f>
        <v>452.40638068778844</v>
      </c>
      <c r="M15">
        <f t="shared" si="1"/>
        <v>452.40638068778844</v>
      </c>
      <c r="N15" s="8">
        <f>M15/B15</f>
        <v>0.1104507765351046</v>
      </c>
      <c r="O15" s="8">
        <v>0.38037109375</v>
      </c>
      <c r="P15">
        <f t="shared" si="2"/>
        <v>8143.314852380192</v>
      </c>
      <c r="Q15">
        <v>28044</v>
      </c>
    </row>
    <row r="16" spans="1:27" x14ac:dyDescent="0.35">
      <c r="A16" s="1">
        <v>41289</v>
      </c>
      <c r="B16">
        <v>4032</v>
      </c>
      <c r="C16">
        <v>2114</v>
      </c>
      <c r="D16">
        <v>1558</v>
      </c>
      <c r="E16">
        <v>0</v>
      </c>
      <c r="F16">
        <v>0</v>
      </c>
      <c r="G16">
        <v>0</v>
      </c>
      <c r="H16">
        <v>4957.333333333333</v>
      </c>
      <c r="I16">
        <v>4488</v>
      </c>
      <c r="J16">
        <v>0</v>
      </c>
      <c r="K16">
        <f t="shared" si="0"/>
        <v>4356.4777238609431</v>
      </c>
      <c r="L16">
        <f>K16-B16</f>
        <v>324.47772386094312</v>
      </c>
      <c r="M16">
        <f t="shared" si="1"/>
        <v>324.47772386094312</v>
      </c>
      <c r="N16" s="8">
        <f>M16/B16</f>
        <v>8.0475625957575181E-2</v>
      </c>
      <c r="O16" s="8">
        <v>0.52430555555555558</v>
      </c>
      <c r="P16">
        <f t="shared" si="2"/>
        <v>5840.5990294969761</v>
      </c>
      <c r="Q16">
        <v>38052</v>
      </c>
    </row>
    <row r="17" spans="1:17" x14ac:dyDescent="0.35">
      <c r="A17" s="1">
        <v>41290</v>
      </c>
      <c r="B17">
        <v>4776</v>
      </c>
      <c r="C17">
        <v>1578</v>
      </c>
      <c r="D17">
        <v>2114</v>
      </c>
      <c r="E17">
        <v>0</v>
      </c>
      <c r="F17">
        <v>1</v>
      </c>
      <c r="G17">
        <v>0</v>
      </c>
      <c r="H17">
        <v>4279.666666666667</v>
      </c>
      <c r="I17">
        <v>4772</v>
      </c>
      <c r="J17">
        <v>0</v>
      </c>
      <c r="K17">
        <f t="shared" si="0"/>
        <v>4874.1841562745794</v>
      </c>
      <c r="L17">
        <f>K17-B17</f>
        <v>98.184156274579436</v>
      </c>
      <c r="M17">
        <f t="shared" si="1"/>
        <v>98.184156274579436</v>
      </c>
      <c r="N17" s="8">
        <f>M17/B17</f>
        <v>2.0557821665531707E-2</v>
      </c>
      <c r="O17" s="8">
        <v>0.33040201005025127</v>
      </c>
      <c r="P17">
        <f t="shared" si="2"/>
        <v>1767.3148129424299</v>
      </c>
      <c r="Q17">
        <v>28404</v>
      </c>
    </row>
    <row r="18" spans="1:17" x14ac:dyDescent="0.35">
      <c r="A18" s="1">
        <v>41291</v>
      </c>
      <c r="B18">
        <v>2591</v>
      </c>
      <c r="C18">
        <v>3806</v>
      </c>
      <c r="D18">
        <v>1578</v>
      </c>
      <c r="E18">
        <v>0</v>
      </c>
      <c r="F18">
        <v>0</v>
      </c>
      <c r="G18">
        <v>1</v>
      </c>
      <c r="H18">
        <v>4301.333333333333</v>
      </c>
      <c r="I18">
        <v>4979</v>
      </c>
      <c r="J18">
        <v>0</v>
      </c>
      <c r="K18">
        <f t="shared" si="0"/>
        <v>4848.2927143648303</v>
      </c>
      <c r="L18">
        <f>K18-B18</f>
        <v>2257.2927143648303</v>
      </c>
      <c r="M18">
        <f t="shared" si="1"/>
        <v>2257.2927143648303</v>
      </c>
      <c r="N18" s="8">
        <f>M18/B18</f>
        <v>0.87120521588762267</v>
      </c>
      <c r="O18" s="8">
        <v>1.4689309147047471</v>
      </c>
      <c r="P18">
        <f t="shared" si="2"/>
        <v>40631.268858566946</v>
      </c>
      <c r="Q18">
        <v>68508</v>
      </c>
    </row>
    <row r="19" spans="1:17" x14ac:dyDescent="0.35">
      <c r="A19" s="1">
        <v>41292</v>
      </c>
      <c r="B19">
        <v>3065</v>
      </c>
      <c r="C19">
        <v>471</v>
      </c>
      <c r="D19">
        <v>3806</v>
      </c>
      <c r="E19">
        <v>1</v>
      </c>
      <c r="F19">
        <v>0</v>
      </c>
      <c r="G19">
        <v>0</v>
      </c>
      <c r="H19">
        <v>3799.6666666666665</v>
      </c>
      <c r="I19">
        <v>5192</v>
      </c>
      <c r="J19">
        <v>0</v>
      </c>
      <c r="K19">
        <f t="shared" si="0"/>
        <v>5033.9882137147588</v>
      </c>
      <c r="L19">
        <f>K19-B19</f>
        <v>1968.9882137147588</v>
      </c>
      <c r="M19">
        <f t="shared" si="1"/>
        <v>1968.9882137147588</v>
      </c>
      <c r="N19" s="8">
        <f>M19/B19</f>
        <v>0.64241051018426065</v>
      </c>
      <c r="O19" s="8">
        <v>0.1536704730831974</v>
      </c>
      <c r="P19">
        <f t="shared" si="2"/>
        <v>35441.787846865656</v>
      </c>
      <c r="Q19">
        <v>8478</v>
      </c>
    </row>
    <row r="20" spans="1:17" x14ac:dyDescent="0.35">
      <c r="A20" s="1">
        <v>41293</v>
      </c>
      <c r="B20">
        <v>6468</v>
      </c>
      <c r="C20">
        <v>485</v>
      </c>
      <c r="D20">
        <v>471</v>
      </c>
      <c r="E20">
        <v>1</v>
      </c>
      <c r="F20">
        <v>0</v>
      </c>
      <c r="G20">
        <v>0</v>
      </c>
      <c r="H20">
        <v>3477.3333333333335</v>
      </c>
      <c r="I20">
        <v>6065</v>
      </c>
      <c r="J20">
        <v>0</v>
      </c>
      <c r="K20">
        <f t="shared" si="0"/>
        <v>4731.3153257261138</v>
      </c>
      <c r="L20">
        <f>K20-B20</f>
        <v>-1736.6846742738862</v>
      </c>
      <c r="M20">
        <f t="shared" si="1"/>
        <v>1736.6846742738862</v>
      </c>
      <c r="N20" s="8">
        <f>M20/B20</f>
        <v>0.26850412403739737</v>
      </c>
      <c r="O20" s="8">
        <v>7.4984539270253558E-2</v>
      </c>
      <c r="P20">
        <f t="shared" si="2"/>
        <v>125041.2965477198</v>
      </c>
      <c r="Q20">
        <v>8730</v>
      </c>
    </row>
    <row r="21" spans="1:17" x14ac:dyDescent="0.35">
      <c r="A21" s="1">
        <v>41294</v>
      </c>
      <c r="B21">
        <v>6335</v>
      </c>
      <c r="C21">
        <v>889</v>
      </c>
      <c r="D21">
        <v>485</v>
      </c>
      <c r="E21">
        <v>0</v>
      </c>
      <c r="F21">
        <v>0</v>
      </c>
      <c r="G21">
        <v>0</v>
      </c>
      <c r="H21">
        <v>4041.3333333333335</v>
      </c>
      <c r="I21">
        <v>4711</v>
      </c>
      <c r="J21">
        <v>0</v>
      </c>
      <c r="K21">
        <f t="shared" si="0"/>
        <v>3795.0641422512958</v>
      </c>
      <c r="L21">
        <f>K21-B21</f>
        <v>-2539.9358577487042</v>
      </c>
      <c r="M21">
        <f t="shared" si="1"/>
        <v>2539.9358577487042</v>
      </c>
      <c r="N21" s="8">
        <f>M21/B21</f>
        <v>0.40093699411976386</v>
      </c>
      <c r="O21" s="8">
        <v>0.14033149171270717</v>
      </c>
      <c r="P21">
        <f t="shared" si="2"/>
        <v>182875.3817579067</v>
      </c>
      <c r="Q21">
        <v>16002</v>
      </c>
    </row>
    <row r="22" spans="1:17" x14ac:dyDescent="0.35">
      <c r="A22" s="1">
        <v>41295</v>
      </c>
      <c r="B22">
        <v>4824</v>
      </c>
      <c r="C22">
        <v>905</v>
      </c>
      <c r="D22">
        <v>889</v>
      </c>
      <c r="E22">
        <v>0</v>
      </c>
      <c r="F22">
        <v>0</v>
      </c>
      <c r="G22">
        <v>0</v>
      </c>
      <c r="H22">
        <v>5289.333333333333</v>
      </c>
      <c r="I22">
        <v>4096</v>
      </c>
      <c r="J22">
        <v>0</v>
      </c>
      <c r="K22">
        <f t="shared" si="0"/>
        <v>4356.9856296046446</v>
      </c>
      <c r="L22">
        <f>K22-B22</f>
        <v>-467.0143703953554</v>
      </c>
      <c r="M22">
        <f t="shared" si="1"/>
        <v>467.0143703953554</v>
      </c>
      <c r="N22" s="8">
        <f>M22/B22</f>
        <v>9.6810607461723749E-2</v>
      </c>
      <c r="O22" s="8">
        <v>0.18760364842454394</v>
      </c>
      <c r="P22">
        <f t="shared" si="2"/>
        <v>33625.034668465589</v>
      </c>
      <c r="Q22">
        <v>16290</v>
      </c>
    </row>
    <row r="23" spans="1:17" x14ac:dyDescent="0.35">
      <c r="A23" s="1">
        <v>41296</v>
      </c>
      <c r="B23">
        <v>5042</v>
      </c>
      <c r="C23">
        <v>1249</v>
      </c>
      <c r="D23">
        <v>905</v>
      </c>
      <c r="E23">
        <v>0</v>
      </c>
      <c r="F23">
        <v>0</v>
      </c>
      <c r="G23">
        <v>0</v>
      </c>
      <c r="H23">
        <v>5875.666666666667</v>
      </c>
      <c r="I23">
        <v>4032</v>
      </c>
      <c r="J23">
        <v>0</v>
      </c>
      <c r="K23">
        <f t="shared" si="0"/>
        <v>4664.317570779961</v>
      </c>
      <c r="L23">
        <f>K23-B23</f>
        <v>-377.68242922003901</v>
      </c>
      <c r="M23">
        <f t="shared" si="1"/>
        <v>377.68242922003901</v>
      </c>
      <c r="N23" s="8">
        <f>M23/B23</f>
        <v>7.4907264819523797E-2</v>
      </c>
      <c r="O23" s="8">
        <v>0.24771915906386355</v>
      </c>
      <c r="P23">
        <f t="shared" si="2"/>
        <v>27193.134903842809</v>
      </c>
      <c r="Q23">
        <v>22482</v>
      </c>
    </row>
    <row r="24" spans="1:17" x14ac:dyDescent="0.35">
      <c r="A24" s="1">
        <v>41297</v>
      </c>
      <c r="B24">
        <v>5238</v>
      </c>
      <c r="C24">
        <v>1191</v>
      </c>
      <c r="D24">
        <v>1249</v>
      </c>
      <c r="E24">
        <v>0</v>
      </c>
      <c r="F24">
        <v>1</v>
      </c>
      <c r="G24">
        <v>0</v>
      </c>
      <c r="H24">
        <v>5400.333333333333</v>
      </c>
      <c r="I24">
        <v>4776</v>
      </c>
      <c r="J24">
        <v>0</v>
      </c>
      <c r="K24">
        <f t="shared" si="0"/>
        <v>5398.0182912354958</v>
      </c>
      <c r="L24">
        <f>K24-B24</f>
        <v>160.01829123549578</v>
      </c>
      <c r="M24">
        <f t="shared" si="1"/>
        <v>160.01829123549578</v>
      </c>
      <c r="N24" s="8">
        <f>M24/B24</f>
        <v>3.0549501954084724E-2</v>
      </c>
      <c r="O24" s="8">
        <v>0.22737686139747995</v>
      </c>
      <c r="P24">
        <f t="shared" si="2"/>
        <v>2880.3292422389241</v>
      </c>
      <c r="Q24">
        <v>21438</v>
      </c>
    </row>
    <row r="25" spans="1:17" x14ac:dyDescent="0.35">
      <c r="A25" s="1">
        <v>41298</v>
      </c>
      <c r="B25">
        <v>5660</v>
      </c>
      <c r="C25">
        <v>825</v>
      </c>
      <c r="D25">
        <v>1191</v>
      </c>
      <c r="E25">
        <v>0</v>
      </c>
      <c r="F25">
        <v>0</v>
      </c>
      <c r="G25">
        <v>1</v>
      </c>
      <c r="H25">
        <v>5034.666666666667</v>
      </c>
      <c r="I25">
        <v>2591</v>
      </c>
      <c r="J25">
        <v>0</v>
      </c>
      <c r="K25">
        <f t="shared" si="0"/>
        <v>4546.7879458111447</v>
      </c>
      <c r="L25">
        <f>K25-B25</f>
        <v>-1113.2120541888553</v>
      </c>
      <c r="M25">
        <f t="shared" si="1"/>
        <v>1113.2120541888553</v>
      </c>
      <c r="N25" s="8">
        <f>M25/B25</f>
        <v>0.19668057494502744</v>
      </c>
      <c r="O25" s="8">
        <v>0.14575971731448764</v>
      </c>
      <c r="P25">
        <f t="shared" si="2"/>
        <v>80151.267901597574</v>
      </c>
      <c r="Q25">
        <v>14850</v>
      </c>
    </row>
    <row r="26" spans="1:17" x14ac:dyDescent="0.35">
      <c r="A26" s="1">
        <v>41299</v>
      </c>
      <c r="B26">
        <v>4786</v>
      </c>
      <c r="C26">
        <v>1202</v>
      </c>
      <c r="D26">
        <v>825</v>
      </c>
      <c r="E26">
        <v>1</v>
      </c>
      <c r="F26">
        <v>0</v>
      </c>
      <c r="G26">
        <v>0</v>
      </c>
      <c r="H26">
        <v>5313.333333333333</v>
      </c>
      <c r="I26">
        <v>3065</v>
      </c>
      <c r="J26">
        <v>0</v>
      </c>
      <c r="K26">
        <f t="shared" si="0"/>
        <v>4949.5435032833402</v>
      </c>
      <c r="L26">
        <f>K26-B26</f>
        <v>163.54350328334021</v>
      </c>
      <c r="M26">
        <f t="shared" si="1"/>
        <v>163.54350328334021</v>
      </c>
      <c r="N26" s="8">
        <f>M26/B26</f>
        <v>3.4171229269398293E-2</v>
      </c>
      <c r="O26" s="8">
        <v>0.25114918512327622</v>
      </c>
      <c r="P26">
        <f t="shared" si="2"/>
        <v>2943.7830591001239</v>
      </c>
      <c r="Q26">
        <v>21636</v>
      </c>
    </row>
    <row r="27" spans="1:17" x14ac:dyDescent="0.35">
      <c r="A27" s="1">
        <v>41300</v>
      </c>
      <c r="B27">
        <v>6425</v>
      </c>
      <c r="C27">
        <v>939</v>
      </c>
      <c r="D27">
        <v>1202</v>
      </c>
      <c r="E27">
        <v>1</v>
      </c>
      <c r="F27">
        <v>0</v>
      </c>
      <c r="G27">
        <v>0</v>
      </c>
      <c r="H27">
        <v>5228</v>
      </c>
      <c r="I27">
        <v>6468</v>
      </c>
      <c r="J27">
        <v>0</v>
      </c>
      <c r="K27">
        <f t="shared" si="0"/>
        <v>5889.2229087427413</v>
      </c>
      <c r="L27">
        <f>K27-B27</f>
        <v>-535.77709125725869</v>
      </c>
      <c r="M27">
        <f t="shared" si="1"/>
        <v>535.77709125725869</v>
      </c>
      <c r="N27" s="8">
        <f>M27/B27</f>
        <v>8.3389430545876844E-2</v>
      </c>
      <c r="O27" s="8">
        <v>0.14614785992217899</v>
      </c>
      <c r="P27">
        <f t="shared" si="2"/>
        <v>38575.950570522626</v>
      </c>
      <c r="Q27">
        <v>16902</v>
      </c>
    </row>
    <row r="28" spans="1:17" x14ac:dyDescent="0.35">
      <c r="A28" s="1">
        <v>41301</v>
      </c>
      <c r="B28">
        <v>6093</v>
      </c>
      <c r="C28">
        <v>1083</v>
      </c>
      <c r="D28">
        <v>939</v>
      </c>
      <c r="E28">
        <v>0</v>
      </c>
      <c r="F28">
        <v>0</v>
      </c>
      <c r="G28">
        <v>0</v>
      </c>
      <c r="H28">
        <v>5623.666666666667</v>
      </c>
      <c r="I28">
        <v>6335</v>
      </c>
      <c r="J28">
        <v>0</v>
      </c>
      <c r="K28">
        <f t="shared" si="0"/>
        <v>5168.7664090495646</v>
      </c>
      <c r="L28">
        <f>K28-B28</f>
        <v>-924.23359095043543</v>
      </c>
      <c r="M28">
        <f t="shared" si="1"/>
        <v>924.23359095043543</v>
      </c>
      <c r="N28" s="8">
        <f>M28/B28</f>
        <v>0.15168777136885531</v>
      </c>
      <c r="O28" s="8">
        <v>0.1777449532250123</v>
      </c>
      <c r="P28">
        <f t="shared" si="2"/>
        <v>66544.818548431358</v>
      </c>
      <c r="Q28">
        <v>19494</v>
      </c>
    </row>
    <row r="29" spans="1:17" x14ac:dyDescent="0.35">
      <c r="A29" s="1">
        <v>41302</v>
      </c>
      <c r="B29">
        <v>4438</v>
      </c>
      <c r="C29">
        <v>1461</v>
      </c>
      <c r="D29">
        <v>1083</v>
      </c>
      <c r="E29">
        <v>0</v>
      </c>
      <c r="F29">
        <v>0</v>
      </c>
      <c r="G29">
        <v>0</v>
      </c>
      <c r="H29">
        <v>5768</v>
      </c>
      <c r="I29">
        <v>4824</v>
      </c>
      <c r="J29">
        <v>0</v>
      </c>
      <c r="K29">
        <f t="shared" si="0"/>
        <v>4844.5351316398692</v>
      </c>
      <c r="L29">
        <f>K29-B29</f>
        <v>406.53513163986918</v>
      </c>
      <c r="M29">
        <f t="shared" si="1"/>
        <v>406.53513163986918</v>
      </c>
      <c r="N29" s="8">
        <f>M29/B29</f>
        <v>9.1603229301457673E-2</v>
      </c>
      <c r="O29" s="8">
        <v>0.32920234339792698</v>
      </c>
      <c r="P29">
        <f t="shared" si="2"/>
        <v>7317.6323695176452</v>
      </c>
      <c r="Q29">
        <v>26298</v>
      </c>
    </row>
    <row r="30" spans="1:17" x14ac:dyDescent="0.35">
      <c r="A30" s="1">
        <v>41303</v>
      </c>
      <c r="B30">
        <v>4741</v>
      </c>
      <c r="C30">
        <v>1356</v>
      </c>
      <c r="D30">
        <v>1461</v>
      </c>
      <c r="E30">
        <v>0</v>
      </c>
      <c r="F30">
        <v>0</v>
      </c>
      <c r="G30">
        <v>0</v>
      </c>
      <c r="H30">
        <v>5652</v>
      </c>
      <c r="I30">
        <v>5042</v>
      </c>
      <c r="J30">
        <v>1</v>
      </c>
      <c r="K30">
        <f t="shared" si="0"/>
        <v>5139.9721203152512</v>
      </c>
      <c r="L30">
        <f>K30-B30</f>
        <v>398.97212031525123</v>
      </c>
      <c r="M30">
        <f t="shared" si="1"/>
        <v>398.97212031525123</v>
      </c>
      <c r="N30" s="8">
        <f>M30/B30</f>
        <v>8.4153579480120491E-2</v>
      </c>
      <c r="O30" s="8">
        <v>0.286015608521409</v>
      </c>
      <c r="P30">
        <f t="shared" si="2"/>
        <v>7181.4981656745222</v>
      </c>
      <c r="Q30">
        <v>24408</v>
      </c>
    </row>
    <row r="31" spans="1:17" x14ac:dyDescent="0.35">
      <c r="A31" s="1">
        <v>41304</v>
      </c>
      <c r="B31">
        <v>5080</v>
      </c>
      <c r="C31">
        <v>1083</v>
      </c>
      <c r="D31">
        <v>1356</v>
      </c>
      <c r="E31">
        <v>0</v>
      </c>
      <c r="F31">
        <v>1</v>
      </c>
      <c r="G31">
        <v>0</v>
      </c>
      <c r="H31">
        <v>5090.666666666667</v>
      </c>
      <c r="I31">
        <v>5238</v>
      </c>
      <c r="J31">
        <v>1</v>
      </c>
      <c r="K31">
        <f t="shared" si="0"/>
        <v>5624.5719555981486</v>
      </c>
      <c r="L31">
        <f>K31-B31</f>
        <v>544.57195559814863</v>
      </c>
      <c r="M31">
        <f t="shared" si="1"/>
        <v>544.57195559814863</v>
      </c>
      <c r="N31" s="8">
        <f>M31/B31</f>
        <v>0.10719920385790327</v>
      </c>
      <c r="O31" s="8">
        <v>0.21318897637795275</v>
      </c>
      <c r="P31">
        <f t="shared" si="2"/>
        <v>9802.2952007666754</v>
      </c>
      <c r="Q31">
        <v>19494</v>
      </c>
    </row>
    <row r="32" spans="1:17" x14ac:dyDescent="0.35">
      <c r="A32" s="1">
        <v>41305</v>
      </c>
      <c r="B32">
        <v>4340</v>
      </c>
      <c r="C32">
        <v>1862</v>
      </c>
      <c r="D32">
        <v>1083</v>
      </c>
      <c r="E32">
        <v>0</v>
      </c>
      <c r="F32">
        <v>0</v>
      </c>
      <c r="G32">
        <v>1</v>
      </c>
      <c r="H32">
        <v>4753</v>
      </c>
      <c r="I32">
        <v>5660</v>
      </c>
      <c r="J32">
        <v>1</v>
      </c>
      <c r="K32">
        <f t="shared" si="0"/>
        <v>5489.2095089601498</v>
      </c>
      <c r="L32">
        <f>K32-B32</f>
        <v>1149.2095089601498</v>
      </c>
      <c r="M32">
        <f t="shared" si="1"/>
        <v>1149.2095089601498</v>
      </c>
      <c r="N32" s="8">
        <f>M32/B32</f>
        <v>0.26479481773275343</v>
      </c>
      <c r="O32" s="8">
        <v>0.42903225806451611</v>
      </c>
      <c r="P32">
        <f t="shared" si="2"/>
        <v>20685.771161282697</v>
      </c>
      <c r="Q32">
        <v>33516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38AA3-CE01-48B0-90D7-0869D076B1FF}">
  <dimension ref="A1:AF360"/>
  <sheetViews>
    <sheetView topLeftCell="O1" zoomScaleNormal="100" workbookViewId="0">
      <selection activeCell="U4" sqref="U4:U12"/>
    </sheetView>
  </sheetViews>
  <sheetFormatPr defaultRowHeight="14.5" x14ac:dyDescent="0.35"/>
  <cols>
    <col min="1" max="1" width="10.453125" bestFit="1" customWidth="1"/>
    <col min="22" max="22" width="11.81640625" bestFit="1" customWidth="1"/>
  </cols>
  <sheetData>
    <row r="1" spans="1:29" ht="15" thickBot="1" x14ac:dyDescent="0.4">
      <c r="A1" s="1" t="s">
        <v>2</v>
      </c>
      <c r="B1" t="s">
        <v>133</v>
      </c>
      <c r="C1" t="s">
        <v>53</v>
      </c>
      <c r="D1" t="s">
        <v>54</v>
      </c>
      <c r="E1" t="s">
        <v>18</v>
      </c>
      <c r="F1" t="s">
        <v>19</v>
      </c>
      <c r="G1" t="s">
        <v>106</v>
      </c>
      <c r="H1" t="s">
        <v>21</v>
      </c>
      <c r="I1" t="s">
        <v>104</v>
      </c>
      <c r="J1" t="s">
        <v>136</v>
      </c>
      <c r="K1" t="s">
        <v>99</v>
      </c>
      <c r="L1" t="s">
        <v>46</v>
      </c>
      <c r="M1" t="s">
        <v>100</v>
      </c>
      <c r="N1" s="8" t="s">
        <v>101</v>
      </c>
      <c r="O1" t="s">
        <v>4</v>
      </c>
      <c r="P1" t="s">
        <v>102</v>
      </c>
      <c r="Q1" t="s">
        <v>108</v>
      </c>
      <c r="R1" t="s">
        <v>127</v>
      </c>
      <c r="S1" t="s">
        <v>128</v>
      </c>
      <c r="U1" s="2" t="s">
        <v>32</v>
      </c>
      <c r="V1" s="2" t="s">
        <v>53</v>
      </c>
      <c r="W1" s="2" t="s">
        <v>54</v>
      </c>
      <c r="X1" s="2" t="s">
        <v>18</v>
      </c>
      <c r="Y1" s="2" t="s">
        <v>19</v>
      </c>
      <c r="Z1" s="2" t="s">
        <v>106</v>
      </c>
      <c r="AA1" s="2" t="s">
        <v>21</v>
      </c>
      <c r="AB1" s="2" t="s">
        <v>104</v>
      </c>
      <c r="AC1" s="3" t="s">
        <v>136</v>
      </c>
    </row>
    <row r="2" spans="1:29" ht="15" thickBot="1" x14ac:dyDescent="0.4">
      <c r="A2" s="1">
        <v>40916</v>
      </c>
      <c r="B2">
        <v>5214</v>
      </c>
      <c r="C2">
        <v>5281</v>
      </c>
      <c r="D2">
        <v>1</v>
      </c>
      <c r="E2">
        <v>0</v>
      </c>
      <c r="F2">
        <v>0</v>
      </c>
      <c r="G2">
        <v>4638</v>
      </c>
      <c r="H2">
        <v>5549</v>
      </c>
      <c r="I2">
        <v>0</v>
      </c>
      <c r="J2">
        <f>IF(B2&lt;C2,1,0)</f>
        <v>1</v>
      </c>
      <c r="K2">
        <f>$U$2+SUMPRODUCT(C2:J2,$V$2:$AC$2)</f>
        <v>5757.9619271317961</v>
      </c>
      <c r="L2">
        <f>K2-B2</f>
        <v>543.96192713179607</v>
      </c>
      <c r="M2">
        <f>ABS(L2)</f>
        <v>543.96192713179607</v>
      </c>
      <c r="N2" s="8">
        <f>M2/B2</f>
        <v>0.10432718203525049</v>
      </c>
      <c r="O2">
        <v>1141</v>
      </c>
      <c r="P2">
        <f>IF(L2&lt;0,L2*-72,L2*18)</f>
        <v>9791.3146883723293</v>
      </c>
      <c r="Q2">
        <f>O2*18</f>
        <v>20538</v>
      </c>
      <c r="R2">
        <f>IF(L2&lt;0,L2*2,L2)</f>
        <v>543.96192713179607</v>
      </c>
      <c r="S2">
        <f>R2^2</f>
        <v>295894.57816893741</v>
      </c>
      <c r="U2" s="2">
        <v>204.41583936437294</v>
      </c>
      <c r="V2" s="2">
        <v>0.11016441206930144</v>
      </c>
      <c r="W2" s="2">
        <v>872.75637532359099</v>
      </c>
      <c r="X2" s="2">
        <v>751.2984207882688</v>
      </c>
      <c r="Y2" s="2">
        <v>715.0135430927545</v>
      </c>
      <c r="Z2" s="2">
        <v>0.55147465263637441</v>
      </c>
      <c r="AA2" s="2">
        <v>0.27775671533219437</v>
      </c>
      <c r="AB2" s="2">
        <v>257.20915425844584</v>
      </c>
      <c r="AC2" s="3">
        <v>0</v>
      </c>
    </row>
    <row r="3" spans="1:29" ht="15" thickBot="1" x14ac:dyDescent="0.4">
      <c r="A3" s="1">
        <v>40917</v>
      </c>
      <c r="B3">
        <v>4097</v>
      </c>
      <c r="C3">
        <v>5214</v>
      </c>
      <c r="D3">
        <v>0</v>
      </c>
      <c r="E3">
        <v>0</v>
      </c>
      <c r="F3">
        <v>0</v>
      </c>
      <c r="G3">
        <v>4905</v>
      </c>
      <c r="H3">
        <v>4285</v>
      </c>
      <c r="I3">
        <v>0</v>
      </c>
      <c r="J3">
        <f t="shared" ref="J3:J66" si="0">IF(B3&lt;C3,1,0)</f>
        <v>1</v>
      </c>
      <c r="K3">
        <f t="shared" ref="K3:K66" si="1">$U$2+SUMPRODUCT(C3:J3,$V$2:$AC$2)</f>
        <v>4673.9837802735801</v>
      </c>
      <c r="L3">
        <f t="shared" ref="L3:L66" si="2">K3-B3</f>
        <v>576.98378027358012</v>
      </c>
      <c r="M3">
        <f t="shared" ref="M3:M66" si="3">ABS(L3)</f>
        <v>576.98378027358012</v>
      </c>
      <c r="N3" s="8">
        <f t="shared" ref="N3:N66" si="4">M3/B3</f>
        <v>0.14083079821175987</v>
      </c>
      <c r="O3">
        <v>1054</v>
      </c>
      <c r="P3">
        <f t="shared" ref="P3:P66" si="5">IF(L3&lt;0,L3*-72,L3*18)</f>
        <v>10385.708044924442</v>
      </c>
      <c r="Q3">
        <f t="shared" ref="Q3:Q66" si="6">O3*18</f>
        <v>18972</v>
      </c>
      <c r="R3">
        <f t="shared" ref="R3:R66" si="7">IF(L3&lt;0,L3*2,L3)</f>
        <v>576.98378027358012</v>
      </c>
      <c r="S3">
        <f t="shared" ref="S3:S66" si="8">R3^2</f>
        <v>332910.28269879101</v>
      </c>
      <c r="U3" s="2">
        <v>224.51303350190909</v>
      </c>
      <c r="V3" s="2">
        <v>0.19273884132218988</v>
      </c>
      <c r="W3" s="2">
        <v>650.01543445447021</v>
      </c>
      <c r="X3" s="2">
        <v>318.30829485341269</v>
      </c>
      <c r="Y3" s="2">
        <v>490.40650401755568</v>
      </c>
      <c r="Z3" s="2">
        <v>0.74119970793943246</v>
      </c>
      <c r="AA3" s="2">
        <v>1.4592351194840959E-3</v>
      </c>
      <c r="AB3" s="3">
        <v>0.72236436034563212</v>
      </c>
    </row>
    <row r="4" spans="1:29" x14ac:dyDescent="0.35">
      <c r="A4" s="1">
        <v>40918</v>
      </c>
      <c r="B4">
        <v>3757</v>
      </c>
      <c r="C4">
        <v>4097</v>
      </c>
      <c r="D4">
        <v>0</v>
      </c>
      <c r="E4">
        <v>0</v>
      </c>
      <c r="F4">
        <v>0</v>
      </c>
      <c r="G4">
        <v>4864</v>
      </c>
      <c r="H4">
        <v>3950</v>
      </c>
      <c r="I4">
        <v>0</v>
      </c>
      <c r="J4">
        <f t="shared" si="0"/>
        <v>1</v>
      </c>
      <c r="K4">
        <f t="shared" si="1"/>
        <v>4435.2711715977939</v>
      </c>
      <c r="L4">
        <f t="shared" si="2"/>
        <v>678.27117159779391</v>
      </c>
      <c r="M4">
        <f t="shared" si="3"/>
        <v>678.27117159779391</v>
      </c>
      <c r="N4" s="8">
        <f t="shared" si="4"/>
        <v>0.18053531317481872</v>
      </c>
      <c r="O4">
        <v>1583</v>
      </c>
      <c r="P4">
        <f t="shared" si="5"/>
        <v>12208.88108876029</v>
      </c>
      <c r="Q4">
        <f t="shared" si="6"/>
        <v>28494</v>
      </c>
      <c r="R4">
        <f t="shared" si="7"/>
        <v>678.27117159779391</v>
      </c>
      <c r="S4">
        <f t="shared" si="8"/>
        <v>460051.782220644</v>
      </c>
      <c r="U4" s="21" t="s">
        <v>47</v>
      </c>
      <c r="V4" s="22">
        <f>AVERAGE(N2:N360)</f>
        <v>0.14697826624868379</v>
      </c>
    </row>
    <row r="5" spans="1:29" x14ac:dyDescent="0.35">
      <c r="A5" s="1">
        <v>40919</v>
      </c>
      <c r="B5">
        <v>4307</v>
      </c>
      <c r="C5">
        <v>3757</v>
      </c>
      <c r="D5">
        <v>0</v>
      </c>
      <c r="E5">
        <v>0</v>
      </c>
      <c r="F5">
        <v>0</v>
      </c>
      <c r="G5">
        <v>4356</v>
      </c>
      <c r="H5">
        <v>3996</v>
      </c>
      <c r="I5">
        <v>0</v>
      </c>
      <c r="J5">
        <f t="shared" si="0"/>
        <v>0</v>
      </c>
      <c r="K5">
        <f t="shared" si="1"/>
        <v>4130.4429568602345</v>
      </c>
      <c r="L5">
        <f t="shared" si="2"/>
        <v>-176.55704313976548</v>
      </c>
      <c r="M5">
        <f t="shared" si="3"/>
        <v>176.55704313976548</v>
      </c>
      <c r="N5" s="8">
        <f t="shared" si="4"/>
        <v>4.0993044611043764E-2</v>
      </c>
      <c r="O5">
        <v>1321</v>
      </c>
      <c r="P5">
        <f t="shared" si="5"/>
        <v>12712.107106063115</v>
      </c>
      <c r="Q5">
        <f t="shared" si="6"/>
        <v>23778</v>
      </c>
      <c r="R5">
        <f t="shared" si="7"/>
        <v>-353.11408627953097</v>
      </c>
      <c r="S5">
        <f t="shared" si="8"/>
        <v>124689.55792902804</v>
      </c>
      <c r="U5" s="21" t="s">
        <v>48</v>
      </c>
      <c r="V5" s="22">
        <f>MEDIAN(N2:N360)</f>
        <v>0.11377115795701841</v>
      </c>
    </row>
    <row r="6" spans="1:29" x14ac:dyDescent="0.35">
      <c r="A6" s="1">
        <v>40920</v>
      </c>
      <c r="B6">
        <v>4380</v>
      </c>
      <c r="C6">
        <v>4307</v>
      </c>
      <c r="D6">
        <v>0</v>
      </c>
      <c r="E6">
        <v>1</v>
      </c>
      <c r="F6">
        <v>0</v>
      </c>
      <c r="G6">
        <v>4053.6666666666665</v>
      </c>
      <c r="H6">
        <v>4413</v>
      </c>
      <c r="I6">
        <v>0</v>
      </c>
      <c r="J6">
        <f t="shared" si="0"/>
        <v>0</v>
      </c>
      <c r="K6">
        <f t="shared" si="1"/>
        <v>4891.4271845997464</v>
      </c>
      <c r="L6">
        <f t="shared" si="2"/>
        <v>511.4271845997464</v>
      </c>
      <c r="M6">
        <f t="shared" si="3"/>
        <v>511.4271845997464</v>
      </c>
      <c r="N6" s="8">
        <f t="shared" si="4"/>
        <v>0.11676419739720237</v>
      </c>
      <c r="O6">
        <v>1155</v>
      </c>
      <c r="P6">
        <f t="shared" si="5"/>
        <v>9205.6893227954351</v>
      </c>
      <c r="Q6">
        <f t="shared" si="6"/>
        <v>20790</v>
      </c>
      <c r="R6">
        <f t="shared" si="7"/>
        <v>511.4271845997464</v>
      </c>
      <c r="S6">
        <f t="shared" si="8"/>
        <v>261557.76514762308</v>
      </c>
      <c r="U6" s="21" t="s">
        <v>107</v>
      </c>
      <c r="V6" s="20">
        <f>SUM(P2:P360)</f>
        <v>6656702.1746694017</v>
      </c>
    </row>
    <row r="7" spans="1:29" x14ac:dyDescent="0.35">
      <c r="A7" s="1">
        <v>40921</v>
      </c>
      <c r="B7">
        <v>4075</v>
      </c>
      <c r="C7">
        <v>4380</v>
      </c>
      <c r="D7">
        <v>0</v>
      </c>
      <c r="E7">
        <v>0</v>
      </c>
      <c r="F7">
        <v>1</v>
      </c>
      <c r="G7">
        <v>4148</v>
      </c>
      <c r="H7">
        <v>4220</v>
      </c>
      <c r="I7">
        <v>0</v>
      </c>
      <c r="J7">
        <f t="shared" si="0"/>
        <v>1</v>
      </c>
      <c r="K7">
        <f t="shared" si="1"/>
        <v>4861.599705158209</v>
      </c>
      <c r="L7">
        <f t="shared" si="2"/>
        <v>786.59970515820896</v>
      </c>
      <c r="M7">
        <f t="shared" si="3"/>
        <v>786.59970515820896</v>
      </c>
      <c r="N7" s="8">
        <f t="shared" si="4"/>
        <v>0.19303060249281201</v>
      </c>
      <c r="O7">
        <v>1876</v>
      </c>
      <c r="P7">
        <f t="shared" si="5"/>
        <v>14158.794692847761</v>
      </c>
      <c r="Q7">
        <f t="shared" si="6"/>
        <v>33768</v>
      </c>
      <c r="R7">
        <f t="shared" si="7"/>
        <v>786.59970515820896</v>
      </c>
      <c r="S7">
        <f t="shared" si="8"/>
        <v>618739.09615498129</v>
      </c>
      <c r="U7" s="21" t="s">
        <v>109</v>
      </c>
      <c r="V7" s="20">
        <f>SUM(Q2:Q360)</f>
        <v>7528536</v>
      </c>
    </row>
    <row r="8" spans="1:29" x14ac:dyDescent="0.35">
      <c r="A8" s="1">
        <v>40922</v>
      </c>
      <c r="B8">
        <v>4984</v>
      </c>
      <c r="C8">
        <v>4075</v>
      </c>
      <c r="D8">
        <v>1</v>
      </c>
      <c r="E8">
        <v>0</v>
      </c>
      <c r="F8">
        <v>0</v>
      </c>
      <c r="G8">
        <v>4254</v>
      </c>
      <c r="H8">
        <v>5281</v>
      </c>
      <c r="I8">
        <v>0</v>
      </c>
      <c r="J8">
        <f t="shared" si="0"/>
        <v>0</v>
      </c>
      <c r="K8">
        <f t="shared" si="1"/>
        <v>5338.8985798548229</v>
      </c>
      <c r="L8">
        <f t="shared" si="2"/>
        <v>354.89857985482286</v>
      </c>
      <c r="M8">
        <f t="shared" si="3"/>
        <v>354.89857985482286</v>
      </c>
      <c r="N8" s="8">
        <f t="shared" si="4"/>
        <v>7.120758022769319E-2</v>
      </c>
      <c r="O8">
        <v>1360</v>
      </c>
      <c r="P8">
        <f t="shared" si="5"/>
        <v>6388.1744373868114</v>
      </c>
      <c r="Q8">
        <f t="shared" si="6"/>
        <v>24480</v>
      </c>
      <c r="R8">
        <f t="shared" si="7"/>
        <v>354.89857985482286</v>
      </c>
      <c r="S8">
        <f t="shared" si="8"/>
        <v>125953.00198297008</v>
      </c>
      <c r="U8" s="21" t="s">
        <v>120</v>
      </c>
      <c r="V8" s="20">
        <f>COUNTIF(L2:L360,"&gt;0")</f>
        <v>266</v>
      </c>
    </row>
    <row r="9" spans="1:29" x14ac:dyDescent="0.35">
      <c r="A9" s="1">
        <v>40923</v>
      </c>
      <c r="B9">
        <v>4625</v>
      </c>
      <c r="C9">
        <v>4984</v>
      </c>
      <c r="D9">
        <v>1</v>
      </c>
      <c r="E9">
        <v>0</v>
      </c>
      <c r="F9">
        <v>0</v>
      </c>
      <c r="G9">
        <v>4479.666666666667</v>
      </c>
      <c r="H9">
        <v>5214</v>
      </c>
      <c r="I9">
        <v>0</v>
      </c>
      <c r="J9">
        <f t="shared" si="0"/>
        <v>1</v>
      </c>
      <c r="K9">
        <f t="shared" si="1"/>
        <v>5544.8777771101695</v>
      </c>
      <c r="L9">
        <f t="shared" si="2"/>
        <v>919.87777711016952</v>
      </c>
      <c r="M9">
        <f t="shared" si="3"/>
        <v>919.87777711016952</v>
      </c>
      <c r="N9" s="8">
        <f t="shared" si="4"/>
        <v>0.19889249234814477</v>
      </c>
      <c r="O9">
        <v>1708</v>
      </c>
      <c r="P9">
        <f t="shared" si="5"/>
        <v>16557.799987983053</v>
      </c>
      <c r="Q9">
        <f t="shared" si="6"/>
        <v>30744</v>
      </c>
      <c r="R9">
        <f t="shared" si="7"/>
        <v>919.87777711016952</v>
      </c>
      <c r="S9">
        <f t="shared" si="8"/>
        <v>846175.12482114672</v>
      </c>
      <c r="U9" s="21" t="s">
        <v>119</v>
      </c>
      <c r="V9" s="20">
        <f>COUNTIF(L2:L360,"&lt;0")</f>
        <v>93</v>
      </c>
    </row>
    <row r="10" spans="1:29" x14ac:dyDescent="0.35">
      <c r="A10" s="1">
        <v>40924</v>
      </c>
      <c r="B10">
        <v>3706</v>
      </c>
      <c r="C10">
        <v>4625</v>
      </c>
      <c r="D10">
        <v>0</v>
      </c>
      <c r="E10">
        <v>0</v>
      </c>
      <c r="F10">
        <v>0</v>
      </c>
      <c r="G10">
        <v>4561.333333333333</v>
      </c>
      <c r="H10">
        <v>4097</v>
      </c>
      <c r="I10">
        <v>0</v>
      </c>
      <c r="J10">
        <f t="shared" si="0"/>
        <v>1</v>
      </c>
      <c r="K10">
        <f t="shared" si="1"/>
        <v>4367.3552234596082</v>
      </c>
      <c r="L10">
        <f t="shared" si="2"/>
        <v>661.35522345960817</v>
      </c>
      <c r="M10">
        <f t="shared" si="3"/>
        <v>661.35522345960817</v>
      </c>
      <c r="N10" s="8">
        <f t="shared" si="4"/>
        <v>0.17845526806789211</v>
      </c>
      <c r="O10">
        <v>1589</v>
      </c>
      <c r="P10">
        <f t="shared" si="5"/>
        <v>11904.394022272947</v>
      </c>
      <c r="Q10">
        <f t="shared" si="6"/>
        <v>28602</v>
      </c>
      <c r="R10">
        <f t="shared" si="7"/>
        <v>661.35522345960817</v>
      </c>
      <c r="S10">
        <f t="shared" si="8"/>
        <v>437390.73159730824</v>
      </c>
      <c r="U10" s="21" t="s">
        <v>129</v>
      </c>
      <c r="V10" s="20">
        <f>SUMIF(L2:L360,"&gt;0")</f>
        <v>184909.07480985569</v>
      </c>
    </row>
    <row r="11" spans="1:29" x14ac:dyDescent="0.35">
      <c r="A11" s="1">
        <v>40925</v>
      </c>
      <c r="B11">
        <v>3782</v>
      </c>
      <c r="C11">
        <v>3706</v>
      </c>
      <c r="D11">
        <v>0</v>
      </c>
      <c r="E11">
        <v>0</v>
      </c>
      <c r="F11">
        <v>0</v>
      </c>
      <c r="G11">
        <v>4438.333333333333</v>
      </c>
      <c r="H11">
        <v>3757</v>
      </c>
      <c r="I11">
        <v>0</v>
      </c>
      <c r="J11">
        <f t="shared" si="0"/>
        <v>0</v>
      </c>
      <c r="K11">
        <f t="shared" si="1"/>
        <v>4103.8454632806997</v>
      </c>
      <c r="L11">
        <f t="shared" si="2"/>
        <v>321.84546328069973</v>
      </c>
      <c r="M11">
        <f t="shared" si="3"/>
        <v>321.84546328069973</v>
      </c>
      <c r="N11" s="8">
        <f t="shared" si="4"/>
        <v>8.5099276383051231E-2</v>
      </c>
      <c r="O11">
        <v>1485</v>
      </c>
      <c r="P11">
        <f t="shared" si="5"/>
        <v>5793.2183390525952</v>
      </c>
      <c r="Q11">
        <f t="shared" si="6"/>
        <v>26730</v>
      </c>
      <c r="R11">
        <f t="shared" si="7"/>
        <v>321.84546328069973</v>
      </c>
      <c r="S11">
        <f t="shared" si="8"/>
        <v>103584.50223436824</v>
      </c>
      <c r="U11" s="21" t="s">
        <v>130</v>
      </c>
      <c r="V11" s="20">
        <f>SUMIF(L2:L360,"&lt;0")</f>
        <v>-46226.928167944381</v>
      </c>
    </row>
    <row r="12" spans="1:29" x14ac:dyDescent="0.35">
      <c r="A12" s="1">
        <v>40926</v>
      </c>
      <c r="B12">
        <v>4263</v>
      </c>
      <c r="C12">
        <v>3782</v>
      </c>
      <c r="D12">
        <v>0</v>
      </c>
      <c r="E12">
        <v>0</v>
      </c>
      <c r="F12">
        <v>0</v>
      </c>
      <c r="G12">
        <v>4037.6666666666665</v>
      </c>
      <c r="H12">
        <v>4307</v>
      </c>
      <c r="I12">
        <v>0</v>
      </c>
      <c r="J12">
        <f t="shared" si="0"/>
        <v>0</v>
      </c>
      <c r="K12">
        <f t="shared" si="1"/>
        <v>4044.0266412076999</v>
      </c>
      <c r="L12">
        <f t="shared" si="2"/>
        <v>-218.97335879230013</v>
      </c>
      <c r="M12">
        <f t="shared" si="3"/>
        <v>218.97335879230013</v>
      </c>
      <c r="N12" s="8">
        <f t="shared" si="4"/>
        <v>5.1366023643513989E-2</v>
      </c>
      <c r="O12">
        <v>1395</v>
      </c>
      <c r="P12">
        <f t="shared" si="5"/>
        <v>15766.08183304561</v>
      </c>
      <c r="Q12">
        <f t="shared" si="6"/>
        <v>25110</v>
      </c>
      <c r="R12">
        <f t="shared" si="7"/>
        <v>-437.94671758460026</v>
      </c>
      <c r="S12">
        <f t="shared" si="8"/>
        <v>191797.32744312563</v>
      </c>
      <c r="U12" s="21" t="s">
        <v>103</v>
      </c>
      <c r="V12" s="20">
        <f>SUM(S2:S360)</f>
        <v>398642509.74065161</v>
      </c>
    </row>
    <row r="13" spans="1:29" x14ac:dyDescent="0.35">
      <c r="A13" s="1">
        <v>40927</v>
      </c>
      <c r="B13">
        <v>3901</v>
      </c>
      <c r="C13">
        <v>4263</v>
      </c>
      <c r="D13">
        <v>0</v>
      </c>
      <c r="E13">
        <v>1</v>
      </c>
      <c r="F13">
        <v>0</v>
      </c>
      <c r="G13">
        <v>3917</v>
      </c>
      <c r="H13">
        <v>4380</v>
      </c>
      <c r="I13">
        <v>0</v>
      </c>
      <c r="J13">
        <f t="shared" si="0"/>
        <v>1</v>
      </c>
      <c r="K13">
        <f t="shared" si="1"/>
        <v>4802.0457763357635</v>
      </c>
      <c r="L13">
        <f t="shared" si="2"/>
        <v>901.04577633576355</v>
      </c>
      <c r="M13">
        <f t="shared" si="3"/>
        <v>901.04577633576355</v>
      </c>
      <c r="N13" s="8">
        <f t="shared" si="4"/>
        <v>0.23097815338009833</v>
      </c>
      <c r="O13">
        <v>1336</v>
      </c>
      <c r="P13">
        <f t="shared" si="5"/>
        <v>16218.823974043744</v>
      </c>
      <c r="Q13">
        <f t="shared" si="6"/>
        <v>24048</v>
      </c>
      <c r="R13">
        <f t="shared" si="7"/>
        <v>901.04577633576355</v>
      </c>
      <c r="S13">
        <f t="shared" si="8"/>
        <v>811883.49105251883</v>
      </c>
    </row>
    <row r="14" spans="1:29" x14ac:dyDescent="0.35">
      <c r="A14" s="1">
        <v>40928</v>
      </c>
      <c r="B14">
        <v>4376</v>
      </c>
      <c r="C14">
        <v>3901</v>
      </c>
      <c r="D14">
        <v>0</v>
      </c>
      <c r="E14">
        <v>0</v>
      </c>
      <c r="F14">
        <v>1</v>
      </c>
      <c r="G14">
        <v>3982</v>
      </c>
      <c r="H14">
        <v>4075</v>
      </c>
      <c r="I14">
        <v>0</v>
      </c>
      <c r="J14">
        <f t="shared" si="0"/>
        <v>0</v>
      </c>
      <c r="K14">
        <f t="shared" si="1"/>
        <v>4677.0114357162065</v>
      </c>
      <c r="L14">
        <f t="shared" si="2"/>
        <v>301.01143571620651</v>
      </c>
      <c r="M14">
        <f t="shared" si="3"/>
        <v>301.01143571620651</v>
      </c>
      <c r="N14" s="8">
        <f t="shared" si="4"/>
        <v>6.8786891160010633E-2</v>
      </c>
      <c r="O14">
        <v>1306</v>
      </c>
      <c r="P14">
        <f t="shared" si="5"/>
        <v>5418.2058428917171</v>
      </c>
      <c r="Q14">
        <f t="shared" si="6"/>
        <v>23508</v>
      </c>
      <c r="R14">
        <f t="shared" si="7"/>
        <v>301.01143571620651</v>
      </c>
      <c r="S14">
        <f t="shared" si="8"/>
        <v>90607.884431931918</v>
      </c>
    </row>
    <row r="15" spans="1:29" x14ac:dyDescent="0.35">
      <c r="A15" s="1">
        <v>40929</v>
      </c>
      <c r="B15">
        <v>5661</v>
      </c>
      <c r="C15">
        <v>4376</v>
      </c>
      <c r="D15">
        <v>1</v>
      </c>
      <c r="E15">
        <v>0</v>
      </c>
      <c r="F15">
        <v>0</v>
      </c>
      <c r="G15">
        <v>4180</v>
      </c>
      <c r="H15">
        <v>4984</v>
      </c>
      <c r="I15">
        <v>0</v>
      </c>
      <c r="J15">
        <f t="shared" si="0"/>
        <v>0</v>
      </c>
      <c r="K15">
        <f t="shared" si="1"/>
        <v>5248.7551991389291</v>
      </c>
      <c r="L15">
        <f t="shared" si="2"/>
        <v>-412.24480086107087</v>
      </c>
      <c r="M15">
        <f t="shared" si="3"/>
        <v>412.24480086107087</v>
      </c>
      <c r="N15" s="8">
        <f t="shared" si="4"/>
        <v>7.2821904409304167E-2</v>
      </c>
      <c r="O15">
        <v>633</v>
      </c>
      <c r="P15">
        <f t="shared" si="5"/>
        <v>29681.625661997103</v>
      </c>
      <c r="Q15">
        <f t="shared" si="6"/>
        <v>11394</v>
      </c>
      <c r="R15">
        <f t="shared" si="7"/>
        <v>-824.48960172214174</v>
      </c>
      <c r="S15">
        <f t="shared" si="8"/>
        <v>679783.10334793595</v>
      </c>
    </row>
    <row r="16" spans="1:29" x14ac:dyDescent="0.35">
      <c r="A16" s="1">
        <v>40930</v>
      </c>
      <c r="B16">
        <v>5299</v>
      </c>
      <c r="C16">
        <v>5661</v>
      </c>
      <c r="D16">
        <v>1</v>
      </c>
      <c r="E16">
        <v>0</v>
      </c>
      <c r="F16">
        <v>0</v>
      </c>
      <c r="G16">
        <v>4646</v>
      </c>
      <c r="H16">
        <v>4625</v>
      </c>
      <c r="I16">
        <v>0</v>
      </c>
      <c r="J16">
        <f t="shared" si="0"/>
        <v>1</v>
      </c>
      <c r="K16">
        <f t="shared" si="1"/>
        <v>5547.5889959722745</v>
      </c>
      <c r="L16">
        <f t="shared" si="2"/>
        <v>248.58899597227446</v>
      </c>
      <c r="M16">
        <f t="shared" si="3"/>
        <v>248.58899597227446</v>
      </c>
      <c r="N16" s="8">
        <f t="shared" si="4"/>
        <v>4.6912435548645867E-2</v>
      </c>
      <c r="O16">
        <v>1060</v>
      </c>
      <c r="P16">
        <f t="shared" si="5"/>
        <v>4474.6019275009403</v>
      </c>
      <c r="Q16">
        <f t="shared" si="6"/>
        <v>19080</v>
      </c>
      <c r="R16">
        <f t="shared" si="7"/>
        <v>248.58899597227446</v>
      </c>
      <c r="S16">
        <f t="shared" si="8"/>
        <v>61796.488918503484</v>
      </c>
      <c r="X16" t="s">
        <v>22</v>
      </c>
    </row>
    <row r="17" spans="1:32" ht="15" thickBot="1" x14ac:dyDescent="0.4">
      <c r="A17" s="1">
        <v>40931</v>
      </c>
      <c r="B17">
        <v>3587</v>
      </c>
      <c r="C17">
        <v>5299</v>
      </c>
      <c r="D17">
        <v>0</v>
      </c>
      <c r="E17">
        <v>0</v>
      </c>
      <c r="F17">
        <v>0</v>
      </c>
      <c r="G17">
        <v>5112</v>
      </c>
      <c r="H17">
        <v>3706</v>
      </c>
      <c r="I17">
        <v>0</v>
      </c>
      <c r="J17">
        <f t="shared" si="0"/>
        <v>1</v>
      </c>
      <c r="K17">
        <f t="shared" si="1"/>
        <v>4636.6818702178598</v>
      </c>
      <c r="L17">
        <f t="shared" si="2"/>
        <v>1049.6818702178598</v>
      </c>
      <c r="M17">
        <f t="shared" si="3"/>
        <v>1049.6818702178598</v>
      </c>
      <c r="N17" s="8">
        <f t="shared" si="4"/>
        <v>0.29263503490879839</v>
      </c>
      <c r="O17">
        <v>1593</v>
      </c>
      <c r="P17">
        <f t="shared" si="5"/>
        <v>18894.273663921478</v>
      </c>
      <c r="Q17">
        <f t="shared" si="6"/>
        <v>28674</v>
      </c>
      <c r="R17">
        <f t="shared" si="7"/>
        <v>1049.6818702178598</v>
      </c>
      <c r="S17">
        <f t="shared" si="8"/>
        <v>1101832.0286640639</v>
      </c>
    </row>
    <row r="18" spans="1:32" x14ac:dyDescent="0.35">
      <c r="A18" s="1">
        <v>40932</v>
      </c>
      <c r="B18">
        <v>3742</v>
      </c>
      <c r="C18">
        <v>3587</v>
      </c>
      <c r="D18">
        <v>0</v>
      </c>
      <c r="E18">
        <v>0</v>
      </c>
      <c r="F18">
        <v>0</v>
      </c>
      <c r="G18">
        <v>4849</v>
      </c>
      <c r="H18">
        <v>3782</v>
      </c>
      <c r="I18">
        <v>0</v>
      </c>
      <c r="J18">
        <f t="shared" si="0"/>
        <v>0</v>
      </c>
      <c r="K18">
        <f t="shared" si="1"/>
        <v>4324.1520734770957</v>
      </c>
      <c r="L18">
        <f t="shared" si="2"/>
        <v>582.15207347709566</v>
      </c>
      <c r="M18">
        <f t="shared" si="3"/>
        <v>582.15207347709566</v>
      </c>
      <c r="N18" s="8">
        <f t="shared" si="4"/>
        <v>0.15557244080093416</v>
      </c>
      <c r="O18">
        <v>1361</v>
      </c>
      <c r="P18">
        <f t="shared" si="5"/>
        <v>10478.737322587722</v>
      </c>
      <c r="Q18">
        <f t="shared" si="6"/>
        <v>24498</v>
      </c>
      <c r="R18">
        <f t="shared" si="7"/>
        <v>582.15207347709566</v>
      </c>
      <c r="S18">
        <f t="shared" si="8"/>
        <v>338901.03665368177</v>
      </c>
      <c r="X18" s="5" t="s">
        <v>23</v>
      </c>
      <c r="Y18" s="5"/>
    </row>
    <row r="19" spans="1:32" x14ac:dyDescent="0.35">
      <c r="A19" s="1">
        <v>40933</v>
      </c>
      <c r="B19">
        <v>3516</v>
      </c>
      <c r="C19">
        <v>3742</v>
      </c>
      <c r="D19">
        <v>0</v>
      </c>
      <c r="E19">
        <v>0</v>
      </c>
      <c r="F19">
        <v>0</v>
      </c>
      <c r="G19">
        <v>4209.333333333333</v>
      </c>
      <c r="H19">
        <v>4263</v>
      </c>
      <c r="I19">
        <v>0</v>
      </c>
      <c r="J19">
        <f t="shared" si="0"/>
        <v>1</v>
      </c>
      <c r="K19">
        <f t="shared" si="1"/>
        <v>4122.0685846195556</v>
      </c>
      <c r="L19">
        <f t="shared" si="2"/>
        <v>606.06858461955562</v>
      </c>
      <c r="M19">
        <f t="shared" si="3"/>
        <v>606.06858461955562</v>
      </c>
      <c r="N19" s="8">
        <f t="shared" si="4"/>
        <v>0.17237445523878145</v>
      </c>
      <c r="O19">
        <v>1881</v>
      </c>
      <c r="P19">
        <f t="shared" si="5"/>
        <v>10909.234523152001</v>
      </c>
      <c r="Q19">
        <f t="shared" si="6"/>
        <v>33858</v>
      </c>
      <c r="R19">
        <f t="shared" si="7"/>
        <v>606.06858461955562</v>
      </c>
      <c r="S19">
        <f t="shared" si="8"/>
        <v>367319.12926275143</v>
      </c>
      <c r="X19" s="2" t="s">
        <v>24</v>
      </c>
      <c r="Y19" s="2">
        <v>0.85235588476979252</v>
      </c>
    </row>
    <row r="20" spans="1:32" x14ac:dyDescent="0.35">
      <c r="A20" s="1">
        <v>40934</v>
      </c>
      <c r="B20">
        <v>3657</v>
      </c>
      <c r="C20">
        <v>3516</v>
      </c>
      <c r="D20">
        <v>0</v>
      </c>
      <c r="E20">
        <v>1</v>
      </c>
      <c r="F20">
        <v>0</v>
      </c>
      <c r="G20">
        <v>3615</v>
      </c>
      <c r="H20">
        <v>3901</v>
      </c>
      <c r="I20">
        <v>0</v>
      </c>
      <c r="J20">
        <f t="shared" si="0"/>
        <v>0</v>
      </c>
      <c r="K20">
        <f t="shared" si="1"/>
        <v>4420.1621487796892</v>
      </c>
      <c r="L20">
        <f t="shared" si="2"/>
        <v>763.16214877968923</v>
      </c>
      <c r="M20">
        <f t="shared" si="3"/>
        <v>763.16214877968923</v>
      </c>
      <c r="N20" s="8">
        <f t="shared" si="4"/>
        <v>0.20868530182654887</v>
      </c>
      <c r="O20">
        <v>1534</v>
      </c>
      <c r="P20">
        <f t="shared" si="5"/>
        <v>13736.918678034406</v>
      </c>
      <c r="Q20">
        <f t="shared" si="6"/>
        <v>27612</v>
      </c>
      <c r="R20">
        <f t="shared" si="7"/>
        <v>763.16214877968923</v>
      </c>
      <c r="S20">
        <f t="shared" si="8"/>
        <v>582416.46533003252</v>
      </c>
      <c r="X20" s="2" t="s">
        <v>25</v>
      </c>
      <c r="Y20" s="2">
        <v>0.72651055430169587</v>
      </c>
    </row>
    <row r="21" spans="1:32" x14ac:dyDescent="0.35">
      <c r="A21" s="1">
        <v>40935</v>
      </c>
      <c r="B21">
        <v>4107</v>
      </c>
      <c r="C21">
        <v>3657</v>
      </c>
      <c r="D21">
        <v>0</v>
      </c>
      <c r="E21">
        <v>0</v>
      </c>
      <c r="F21">
        <v>1</v>
      </c>
      <c r="G21">
        <v>3638.3333333333335</v>
      </c>
      <c r="H21">
        <v>4376</v>
      </c>
      <c r="I21">
        <v>0</v>
      </c>
      <c r="J21">
        <f t="shared" si="0"/>
        <v>0</v>
      </c>
      <c r="K21">
        <f t="shared" si="1"/>
        <v>4544.2126348635875</v>
      </c>
      <c r="L21">
        <f t="shared" si="2"/>
        <v>437.21263486358748</v>
      </c>
      <c r="M21">
        <f t="shared" si="3"/>
        <v>437.21263486358748</v>
      </c>
      <c r="N21" s="8">
        <f t="shared" si="4"/>
        <v>0.1064554747659088</v>
      </c>
      <c r="O21">
        <v>1444</v>
      </c>
      <c r="P21">
        <f t="shared" si="5"/>
        <v>7869.8274275445747</v>
      </c>
      <c r="Q21">
        <f t="shared" si="6"/>
        <v>25992</v>
      </c>
      <c r="R21">
        <f t="shared" si="7"/>
        <v>437.21263486358748</v>
      </c>
      <c r="S21">
        <f t="shared" si="8"/>
        <v>191154.88808436066</v>
      </c>
      <c r="X21" s="2" t="s">
        <v>26</v>
      </c>
      <c r="Y21" s="2">
        <v>0.72025936697144888</v>
      </c>
    </row>
    <row r="22" spans="1:32" x14ac:dyDescent="0.35">
      <c r="A22" s="1">
        <v>40936</v>
      </c>
      <c r="B22">
        <v>5166</v>
      </c>
      <c r="C22">
        <v>4107</v>
      </c>
      <c r="D22">
        <v>1</v>
      </c>
      <c r="E22">
        <v>0</v>
      </c>
      <c r="F22">
        <v>0</v>
      </c>
      <c r="G22">
        <v>3760</v>
      </c>
      <c r="H22">
        <v>5661</v>
      </c>
      <c r="I22">
        <v>0</v>
      </c>
      <c r="J22">
        <f t="shared" si="0"/>
        <v>0</v>
      </c>
      <c r="K22">
        <f t="shared" si="1"/>
        <v>5175.5429144649052</v>
      </c>
      <c r="L22">
        <f t="shared" si="2"/>
        <v>9.5429144649051523</v>
      </c>
      <c r="M22">
        <f t="shared" si="3"/>
        <v>9.5429144649051523</v>
      </c>
      <c r="N22" s="8">
        <f t="shared" si="4"/>
        <v>1.8472540582472226E-3</v>
      </c>
      <c r="O22">
        <v>1173</v>
      </c>
      <c r="P22">
        <f t="shared" si="5"/>
        <v>171.77246036829274</v>
      </c>
      <c r="Q22">
        <f t="shared" si="6"/>
        <v>21114</v>
      </c>
      <c r="R22">
        <f t="shared" si="7"/>
        <v>9.5429144649051523</v>
      </c>
      <c r="S22">
        <f t="shared" si="8"/>
        <v>91.067216484495987</v>
      </c>
      <c r="X22" s="2" t="s">
        <v>6</v>
      </c>
      <c r="Y22" s="2">
        <v>625.71351004684573</v>
      </c>
    </row>
    <row r="23" spans="1:32" ht="15" thickBot="1" x14ac:dyDescent="0.4">
      <c r="A23" s="1">
        <v>40937</v>
      </c>
      <c r="B23">
        <v>5031</v>
      </c>
      <c r="C23">
        <v>5166</v>
      </c>
      <c r="D23">
        <v>1</v>
      </c>
      <c r="E23">
        <v>0</v>
      </c>
      <c r="F23">
        <v>0</v>
      </c>
      <c r="G23">
        <v>4310</v>
      </c>
      <c r="H23">
        <v>5299</v>
      </c>
      <c r="I23">
        <v>1</v>
      </c>
      <c r="J23">
        <f t="shared" si="0"/>
        <v>1</v>
      </c>
      <c r="K23">
        <f t="shared" si="1"/>
        <v>5752.1793091044929</v>
      </c>
      <c r="L23">
        <f t="shared" si="2"/>
        <v>721.17930910449286</v>
      </c>
      <c r="M23">
        <f t="shared" si="3"/>
        <v>721.17930910449286</v>
      </c>
      <c r="N23" s="8">
        <f t="shared" si="4"/>
        <v>0.14334710974050743</v>
      </c>
      <c r="O23">
        <v>1311</v>
      </c>
      <c r="P23">
        <f t="shared" si="5"/>
        <v>12981.227563880871</v>
      </c>
      <c r="Q23">
        <f t="shared" si="6"/>
        <v>23598</v>
      </c>
      <c r="R23">
        <f t="shared" si="7"/>
        <v>721.17930910449286</v>
      </c>
      <c r="S23">
        <f t="shared" si="8"/>
        <v>520099.59588043368</v>
      </c>
      <c r="X23" s="3" t="s">
        <v>27</v>
      </c>
      <c r="Y23" s="3">
        <v>359</v>
      </c>
    </row>
    <row r="24" spans="1:32" x14ac:dyDescent="0.35">
      <c r="A24" s="1">
        <v>40938</v>
      </c>
      <c r="B24">
        <v>3241</v>
      </c>
      <c r="C24">
        <v>5031</v>
      </c>
      <c r="D24">
        <v>0</v>
      </c>
      <c r="E24">
        <v>0</v>
      </c>
      <c r="F24">
        <v>0</v>
      </c>
      <c r="G24">
        <v>4768</v>
      </c>
      <c r="H24">
        <v>3587</v>
      </c>
      <c r="I24">
        <v>1</v>
      </c>
      <c r="J24">
        <f t="shared" si="0"/>
        <v>1</v>
      </c>
      <c r="K24">
        <f t="shared" si="1"/>
        <v>4641.6066324102885</v>
      </c>
      <c r="L24">
        <f t="shared" si="2"/>
        <v>1400.6066324102885</v>
      </c>
      <c r="M24">
        <f t="shared" si="3"/>
        <v>1400.6066324102885</v>
      </c>
      <c r="N24" s="8">
        <f t="shared" si="4"/>
        <v>0.43215261722008286</v>
      </c>
      <c r="O24">
        <v>1942</v>
      </c>
      <c r="P24">
        <f t="shared" si="5"/>
        <v>25210.919383385193</v>
      </c>
      <c r="Q24">
        <f t="shared" si="6"/>
        <v>34956</v>
      </c>
      <c r="R24">
        <f t="shared" si="7"/>
        <v>1400.6066324102885</v>
      </c>
      <c r="S24">
        <f t="shared" si="8"/>
        <v>1961698.9387516892</v>
      </c>
    </row>
    <row r="25" spans="1:32" ht="15" thickBot="1" x14ac:dyDescent="0.4">
      <c r="A25" s="1">
        <v>40939</v>
      </c>
      <c r="B25">
        <v>3794</v>
      </c>
      <c r="C25">
        <v>3241</v>
      </c>
      <c r="D25">
        <v>0</v>
      </c>
      <c r="E25">
        <v>0</v>
      </c>
      <c r="F25">
        <v>0</v>
      </c>
      <c r="G25">
        <v>4479.333333333333</v>
      </c>
      <c r="H25">
        <v>3742</v>
      </c>
      <c r="I25">
        <v>1</v>
      </c>
      <c r="J25">
        <f t="shared" si="0"/>
        <v>0</v>
      </c>
      <c r="K25">
        <f t="shared" si="1"/>
        <v>4328.2722759550288</v>
      </c>
      <c r="L25">
        <f t="shared" si="2"/>
        <v>534.27227595502882</v>
      </c>
      <c r="M25">
        <f t="shared" si="3"/>
        <v>534.27227595502882</v>
      </c>
      <c r="N25" s="8">
        <f t="shared" si="4"/>
        <v>0.14082031522272767</v>
      </c>
      <c r="O25">
        <v>1287</v>
      </c>
      <c r="P25">
        <f t="shared" si="5"/>
        <v>9616.9009671905187</v>
      </c>
      <c r="Q25">
        <f t="shared" si="6"/>
        <v>23166</v>
      </c>
      <c r="R25">
        <f t="shared" si="7"/>
        <v>534.27227595502882</v>
      </c>
      <c r="S25">
        <f t="shared" si="8"/>
        <v>285446.86485416646</v>
      </c>
      <c r="X25" t="s">
        <v>28</v>
      </c>
    </row>
    <row r="26" spans="1:32" x14ac:dyDescent="0.35">
      <c r="A26" s="1">
        <v>40940</v>
      </c>
      <c r="B26">
        <v>3987</v>
      </c>
      <c r="C26">
        <v>3794</v>
      </c>
      <c r="D26">
        <v>0</v>
      </c>
      <c r="E26">
        <v>0</v>
      </c>
      <c r="F26">
        <v>0</v>
      </c>
      <c r="G26">
        <v>4022</v>
      </c>
      <c r="H26">
        <v>3516</v>
      </c>
      <c r="I26">
        <v>0</v>
      </c>
      <c r="J26">
        <f t="shared" si="0"/>
        <v>0</v>
      </c>
      <c r="K26">
        <f t="shared" si="1"/>
        <v>3817.0032827667956</v>
      </c>
      <c r="L26">
        <f t="shared" si="2"/>
        <v>-169.99671723320444</v>
      </c>
      <c r="M26">
        <f t="shared" si="3"/>
        <v>169.99671723320444</v>
      </c>
      <c r="N26" s="8">
        <f t="shared" si="4"/>
        <v>4.2637752002308613E-2</v>
      </c>
      <c r="O26">
        <v>949</v>
      </c>
      <c r="P26">
        <f t="shared" si="5"/>
        <v>12239.763640790719</v>
      </c>
      <c r="Q26">
        <f t="shared" si="6"/>
        <v>17082</v>
      </c>
      <c r="R26">
        <f t="shared" si="7"/>
        <v>-339.99343446640887</v>
      </c>
      <c r="S26">
        <f t="shared" si="8"/>
        <v>115595.53548026427</v>
      </c>
      <c r="X26" s="4"/>
      <c r="Y26" s="4" t="s">
        <v>33</v>
      </c>
      <c r="Z26" s="4" t="s">
        <v>34</v>
      </c>
      <c r="AA26" s="4" t="s">
        <v>35</v>
      </c>
      <c r="AB26" s="4" t="s">
        <v>36</v>
      </c>
      <c r="AC26" s="4" t="s">
        <v>37</v>
      </c>
    </row>
    <row r="27" spans="1:32" x14ac:dyDescent="0.35">
      <c r="A27" s="1">
        <v>40941</v>
      </c>
      <c r="B27">
        <v>3841</v>
      </c>
      <c r="C27">
        <v>3987</v>
      </c>
      <c r="D27">
        <v>0</v>
      </c>
      <c r="E27">
        <v>1</v>
      </c>
      <c r="F27">
        <v>0</v>
      </c>
      <c r="G27">
        <v>3674</v>
      </c>
      <c r="H27">
        <v>3657</v>
      </c>
      <c r="I27">
        <v>0</v>
      </c>
      <c r="J27">
        <f t="shared" si="0"/>
        <v>1</v>
      </c>
      <c r="K27">
        <f t="shared" si="1"/>
        <v>4436.8139528288211</v>
      </c>
      <c r="L27">
        <f t="shared" si="2"/>
        <v>595.81395282882113</v>
      </c>
      <c r="M27">
        <f t="shared" si="3"/>
        <v>595.81395282882113</v>
      </c>
      <c r="N27" s="8">
        <f t="shared" si="4"/>
        <v>0.15511948784921142</v>
      </c>
      <c r="O27">
        <v>1223</v>
      </c>
      <c r="P27">
        <f t="shared" si="5"/>
        <v>10724.65115091878</v>
      </c>
      <c r="Q27">
        <f t="shared" si="6"/>
        <v>22014</v>
      </c>
      <c r="R27">
        <f t="shared" si="7"/>
        <v>595.81395282882113</v>
      </c>
      <c r="S27">
        <f t="shared" si="8"/>
        <v>354994.26638550468</v>
      </c>
      <c r="X27" s="2" t="s">
        <v>29</v>
      </c>
      <c r="Y27" s="2">
        <v>8</v>
      </c>
      <c r="Z27" s="2">
        <v>364015993.55231482</v>
      </c>
      <c r="AA27" s="2">
        <v>45501999.194039352</v>
      </c>
      <c r="AB27" s="2">
        <v>116.21961011893008</v>
      </c>
      <c r="AC27" s="2">
        <v>1.0396089439827347E-93</v>
      </c>
    </row>
    <row r="28" spans="1:32" x14ac:dyDescent="0.35">
      <c r="A28" s="1">
        <v>40942</v>
      </c>
      <c r="B28">
        <v>4489</v>
      </c>
      <c r="C28">
        <v>3841</v>
      </c>
      <c r="D28">
        <v>0</v>
      </c>
      <c r="E28">
        <v>0</v>
      </c>
      <c r="F28">
        <v>1</v>
      </c>
      <c r="G28">
        <v>3874</v>
      </c>
      <c r="H28">
        <v>4107</v>
      </c>
      <c r="I28">
        <v>0</v>
      </c>
      <c r="J28">
        <f t="shared" si="0"/>
        <v>0</v>
      </c>
      <c r="K28">
        <f t="shared" si="1"/>
        <v>4619.7305233979514</v>
      </c>
      <c r="L28">
        <f t="shared" si="2"/>
        <v>130.7305233979514</v>
      </c>
      <c r="M28">
        <f t="shared" si="3"/>
        <v>130.7305233979514</v>
      </c>
      <c r="N28" s="8">
        <f t="shared" si="4"/>
        <v>2.912241554866371E-2</v>
      </c>
      <c r="O28">
        <v>988</v>
      </c>
      <c r="P28">
        <f t="shared" si="5"/>
        <v>2353.1494211631252</v>
      </c>
      <c r="Q28">
        <f t="shared" si="6"/>
        <v>17784</v>
      </c>
      <c r="R28">
        <f t="shared" si="7"/>
        <v>130.7305233979514</v>
      </c>
      <c r="S28">
        <f t="shared" si="8"/>
        <v>17090.46974790232</v>
      </c>
      <c r="X28" s="2" t="s">
        <v>30</v>
      </c>
      <c r="Y28" s="2">
        <v>350</v>
      </c>
      <c r="Z28" s="2">
        <v>137031088.82930046</v>
      </c>
      <c r="AA28" s="2">
        <v>391517.39665514417</v>
      </c>
      <c r="AB28" s="2"/>
      <c r="AC28" s="2"/>
    </row>
    <row r="29" spans="1:32" ht="15" thickBot="1" x14ac:dyDescent="0.4">
      <c r="A29" s="1">
        <v>40943</v>
      </c>
      <c r="B29">
        <v>5628</v>
      </c>
      <c r="C29">
        <v>4489</v>
      </c>
      <c r="D29">
        <v>1</v>
      </c>
      <c r="E29">
        <v>0</v>
      </c>
      <c r="F29">
        <v>0</v>
      </c>
      <c r="G29">
        <v>4105.666666666667</v>
      </c>
      <c r="H29">
        <v>5166</v>
      </c>
      <c r="I29">
        <v>0</v>
      </c>
      <c r="J29">
        <f t="shared" si="0"/>
        <v>0</v>
      </c>
      <c r="K29">
        <f t="shared" si="1"/>
        <v>5270.7625507139155</v>
      </c>
      <c r="L29">
        <f t="shared" si="2"/>
        <v>-357.23744928608448</v>
      </c>
      <c r="M29">
        <f t="shared" si="3"/>
        <v>357.23744928608448</v>
      </c>
      <c r="N29" s="8">
        <f t="shared" si="4"/>
        <v>6.3475026525601372E-2</v>
      </c>
      <c r="O29">
        <v>946</v>
      </c>
      <c r="P29">
        <f t="shared" si="5"/>
        <v>25721.096348598083</v>
      </c>
      <c r="Q29">
        <f t="shared" si="6"/>
        <v>17028</v>
      </c>
      <c r="R29">
        <f t="shared" si="7"/>
        <v>-714.47489857216897</v>
      </c>
      <c r="S29">
        <f t="shared" si="8"/>
        <v>510474.38068971114</v>
      </c>
      <c r="X29" s="3" t="s">
        <v>31</v>
      </c>
      <c r="Y29" s="3">
        <v>358</v>
      </c>
      <c r="Z29" s="3">
        <v>501047082.38161528</v>
      </c>
      <c r="AA29" s="3"/>
      <c r="AB29" s="3"/>
      <c r="AC29" s="3"/>
    </row>
    <row r="30" spans="1:32" ht="15" thickBot="1" x14ac:dyDescent="0.4">
      <c r="A30" s="1">
        <v>40944</v>
      </c>
      <c r="B30">
        <v>4295</v>
      </c>
      <c r="C30">
        <v>5628</v>
      </c>
      <c r="D30">
        <v>1</v>
      </c>
      <c r="E30">
        <v>0</v>
      </c>
      <c r="F30">
        <v>0</v>
      </c>
      <c r="G30">
        <v>4652.666666666667</v>
      </c>
      <c r="H30">
        <v>5031</v>
      </c>
      <c r="I30">
        <v>0</v>
      </c>
      <c r="J30">
        <f t="shared" si="0"/>
        <v>1</v>
      </c>
      <c r="K30">
        <f t="shared" si="1"/>
        <v>5660.3992944830998</v>
      </c>
      <c r="L30">
        <f t="shared" si="2"/>
        <v>1365.3992944830998</v>
      </c>
      <c r="M30">
        <f t="shared" si="3"/>
        <v>1365.3992944830998</v>
      </c>
      <c r="N30" s="8">
        <f t="shared" si="4"/>
        <v>0.31790437589827703</v>
      </c>
      <c r="O30">
        <v>1698</v>
      </c>
      <c r="P30">
        <f t="shared" si="5"/>
        <v>24577.187300695798</v>
      </c>
      <c r="Q30">
        <f t="shared" si="6"/>
        <v>30564</v>
      </c>
      <c r="R30">
        <f t="shared" si="7"/>
        <v>1365.3992944830998</v>
      </c>
      <c r="S30">
        <f t="shared" si="8"/>
        <v>1864315.2333749465</v>
      </c>
    </row>
    <row r="31" spans="1:32" x14ac:dyDescent="0.35">
      <c r="A31" s="1">
        <v>40945</v>
      </c>
      <c r="B31">
        <v>3259</v>
      </c>
      <c r="C31">
        <v>4295</v>
      </c>
      <c r="D31">
        <v>0</v>
      </c>
      <c r="E31">
        <v>0</v>
      </c>
      <c r="F31">
        <v>0</v>
      </c>
      <c r="G31">
        <v>4804</v>
      </c>
      <c r="H31">
        <v>3241</v>
      </c>
      <c r="I31">
        <v>0</v>
      </c>
      <c r="J31">
        <f t="shared" si="0"/>
        <v>1</v>
      </c>
      <c r="K31">
        <f t="shared" si="1"/>
        <v>4227.0657348588074</v>
      </c>
      <c r="L31">
        <f t="shared" si="2"/>
        <v>968.06573485880745</v>
      </c>
      <c r="M31">
        <f t="shared" si="3"/>
        <v>968.06573485880745</v>
      </c>
      <c r="N31" s="8">
        <f t="shared" si="4"/>
        <v>0.29704379713372431</v>
      </c>
      <c r="O31">
        <v>1738</v>
      </c>
      <c r="P31">
        <f t="shared" si="5"/>
        <v>17425.183227458532</v>
      </c>
      <c r="Q31">
        <f t="shared" si="6"/>
        <v>31284</v>
      </c>
      <c r="R31">
        <f t="shared" si="7"/>
        <v>968.06573485880745</v>
      </c>
      <c r="S31">
        <f t="shared" si="8"/>
        <v>937151.26700772287</v>
      </c>
      <c r="X31" s="4"/>
      <c r="Y31" s="4" t="s">
        <v>38</v>
      </c>
      <c r="Z31" s="4" t="s">
        <v>6</v>
      </c>
      <c r="AA31" s="4" t="s">
        <v>39</v>
      </c>
      <c r="AB31" s="4" t="s">
        <v>40</v>
      </c>
      <c r="AC31" s="4" t="s">
        <v>41</v>
      </c>
      <c r="AD31" s="4" t="s">
        <v>42</v>
      </c>
      <c r="AE31" s="4" t="s">
        <v>43</v>
      </c>
      <c r="AF31" s="4" t="s">
        <v>44</v>
      </c>
    </row>
    <row r="32" spans="1:32" x14ac:dyDescent="0.35">
      <c r="A32" s="1">
        <v>40946</v>
      </c>
      <c r="B32">
        <v>3582</v>
      </c>
      <c r="C32">
        <v>3259</v>
      </c>
      <c r="D32">
        <v>0</v>
      </c>
      <c r="E32">
        <v>0</v>
      </c>
      <c r="F32">
        <v>0</v>
      </c>
      <c r="G32">
        <v>4394</v>
      </c>
      <c r="H32">
        <v>3794</v>
      </c>
      <c r="I32">
        <v>0</v>
      </c>
      <c r="J32">
        <f t="shared" si="0"/>
        <v>0</v>
      </c>
      <c r="K32">
        <f t="shared" si="1"/>
        <v>4040.430259952801</v>
      </c>
      <c r="L32">
        <f t="shared" si="2"/>
        <v>458.43025995280095</v>
      </c>
      <c r="M32">
        <f t="shared" si="3"/>
        <v>458.43025995280095</v>
      </c>
      <c r="N32" s="8">
        <f t="shared" si="4"/>
        <v>0.12798164711133472</v>
      </c>
      <c r="O32">
        <v>1186</v>
      </c>
      <c r="P32">
        <f t="shared" si="5"/>
        <v>8251.7446791504171</v>
      </c>
      <c r="Q32">
        <f t="shared" si="6"/>
        <v>21348</v>
      </c>
      <c r="R32">
        <f t="shared" si="7"/>
        <v>458.43025995280095</v>
      </c>
      <c r="S32">
        <f t="shared" si="8"/>
        <v>210158.30324039265</v>
      </c>
      <c r="X32" s="2" t="s">
        <v>32</v>
      </c>
      <c r="Y32" s="2">
        <v>331.33194355262793</v>
      </c>
      <c r="Z32" s="2">
        <v>188.98338067435986</v>
      </c>
      <c r="AA32" s="2">
        <v>1.7532332333685523</v>
      </c>
      <c r="AB32" s="2">
        <v>8.0437391898779839E-2</v>
      </c>
      <c r="AC32" s="2">
        <v>-40.353955680561114</v>
      </c>
      <c r="AD32" s="2">
        <v>703.01784278581704</v>
      </c>
      <c r="AE32" s="2">
        <v>-40.353955680561114</v>
      </c>
      <c r="AF32" s="2">
        <v>703.01784278581704</v>
      </c>
    </row>
    <row r="33" spans="1:32" x14ac:dyDescent="0.35">
      <c r="A33" s="1">
        <v>40947</v>
      </c>
      <c r="B33">
        <v>3878</v>
      </c>
      <c r="C33">
        <v>3582</v>
      </c>
      <c r="D33">
        <v>0</v>
      </c>
      <c r="E33">
        <v>0</v>
      </c>
      <c r="F33">
        <v>0</v>
      </c>
      <c r="G33">
        <v>3712</v>
      </c>
      <c r="H33">
        <v>3987</v>
      </c>
      <c r="I33">
        <v>0</v>
      </c>
      <c r="J33">
        <f t="shared" si="0"/>
        <v>0</v>
      </c>
      <c r="K33">
        <f t="shared" si="1"/>
        <v>3753.5146980122909</v>
      </c>
      <c r="L33">
        <f t="shared" si="2"/>
        <v>-124.48530198770914</v>
      </c>
      <c r="M33">
        <f t="shared" si="3"/>
        <v>124.48530198770914</v>
      </c>
      <c r="N33" s="8">
        <f t="shared" si="4"/>
        <v>3.2100387309878582E-2</v>
      </c>
      <c r="O33">
        <v>1060</v>
      </c>
      <c r="P33">
        <f t="shared" si="5"/>
        <v>8962.9417431150578</v>
      </c>
      <c r="Q33">
        <f t="shared" si="6"/>
        <v>19080</v>
      </c>
      <c r="R33">
        <f t="shared" si="7"/>
        <v>-248.97060397541827</v>
      </c>
      <c r="S33">
        <f t="shared" si="8"/>
        <v>61986.361643884564</v>
      </c>
      <c r="X33" s="2" t="s">
        <v>53</v>
      </c>
      <c r="Y33" s="2">
        <v>0.39395651993135311</v>
      </c>
      <c r="Z33" s="2">
        <v>6.1614779251661145E-2</v>
      </c>
      <c r="AA33" s="2">
        <v>6.3938640163306593</v>
      </c>
      <c r="AB33" s="2">
        <v>5.1746154522718272E-10</v>
      </c>
      <c r="AC33" s="2">
        <v>0.27277472844001682</v>
      </c>
      <c r="AD33" s="2">
        <v>0.5151383114226894</v>
      </c>
      <c r="AE33" s="2">
        <v>0.27277472844001682</v>
      </c>
      <c r="AF33" s="2">
        <v>0.5151383114226894</v>
      </c>
    </row>
    <row r="34" spans="1:32" x14ac:dyDescent="0.35">
      <c r="A34" s="1">
        <v>40948</v>
      </c>
      <c r="B34">
        <v>4423</v>
      </c>
      <c r="C34">
        <v>3878</v>
      </c>
      <c r="D34">
        <v>0</v>
      </c>
      <c r="E34">
        <v>1</v>
      </c>
      <c r="F34">
        <v>0</v>
      </c>
      <c r="G34">
        <v>3573</v>
      </c>
      <c r="H34">
        <v>3841</v>
      </c>
      <c r="I34">
        <v>0</v>
      </c>
      <c r="J34">
        <f t="shared" si="0"/>
        <v>0</v>
      </c>
      <c r="K34">
        <f t="shared" si="1"/>
        <v>4420.2143276181168</v>
      </c>
      <c r="L34">
        <f t="shared" si="2"/>
        <v>-2.7856723818831597</v>
      </c>
      <c r="M34">
        <f t="shared" si="3"/>
        <v>2.7856723818831597</v>
      </c>
      <c r="N34" s="8">
        <f t="shared" si="4"/>
        <v>6.2981514399347951E-4</v>
      </c>
      <c r="O34">
        <v>570</v>
      </c>
      <c r="P34">
        <f t="shared" si="5"/>
        <v>200.5684114955875</v>
      </c>
      <c r="Q34">
        <f t="shared" si="6"/>
        <v>10260</v>
      </c>
      <c r="R34">
        <f t="shared" si="7"/>
        <v>-5.5713447637663194</v>
      </c>
      <c r="S34">
        <f t="shared" si="8"/>
        <v>31.039882476746385</v>
      </c>
      <c r="X34" s="2" t="s">
        <v>54</v>
      </c>
      <c r="Y34" s="2">
        <v>608.08544529224673</v>
      </c>
      <c r="Z34" s="2">
        <v>105.58264737115638</v>
      </c>
      <c r="AA34" s="2">
        <v>5.7593312957444054</v>
      </c>
      <c r="AB34" s="2">
        <v>1.8499835472033688E-8</v>
      </c>
      <c r="AC34" s="2">
        <v>400.42918953296294</v>
      </c>
      <c r="AD34" s="2">
        <v>815.74170105153053</v>
      </c>
      <c r="AE34" s="2">
        <v>400.42918953296294</v>
      </c>
      <c r="AF34" s="2">
        <v>815.74170105153053</v>
      </c>
    </row>
    <row r="35" spans="1:32" x14ac:dyDescent="0.35">
      <c r="A35" s="1">
        <v>40949</v>
      </c>
      <c r="B35">
        <v>4431</v>
      </c>
      <c r="C35">
        <v>4423</v>
      </c>
      <c r="D35">
        <v>0</v>
      </c>
      <c r="E35">
        <v>0</v>
      </c>
      <c r="F35">
        <v>1</v>
      </c>
      <c r="G35">
        <v>3961</v>
      </c>
      <c r="H35">
        <v>4489</v>
      </c>
      <c r="I35">
        <v>0</v>
      </c>
      <c r="J35">
        <f t="shared" si="0"/>
        <v>0</v>
      </c>
      <c r="K35">
        <f t="shared" si="1"/>
        <v>4837.9275712585468</v>
      </c>
      <c r="L35">
        <f t="shared" si="2"/>
        <v>406.92757125854678</v>
      </c>
      <c r="M35">
        <f t="shared" si="3"/>
        <v>406.92757125854678</v>
      </c>
      <c r="N35" s="8">
        <f t="shared" si="4"/>
        <v>9.1836508972815797E-2</v>
      </c>
      <c r="O35">
        <v>929</v>
      </c>
      <c r="P35">
        <f t="shared" si="5"/>
        <v>7324.696282653842</v>
      </c>
      <c r="Q35">
        <f t="shared" si="6"/>
        <v>16722</v>
      </c>
      <c r="R35">
        <f t="shared" si="7"/>
        <v>406.92757125854678</v>
      </c>
      <c r="S35">
        <f t="shared" si="8"/>
        <v>165590.04825037965</v>
      </c>
      <c r="X35" s="2" t="s">
        <v>18</v>
      </c>
      <c r="Y35" s="2">
        <v>485.69320052105542</v>
      </c>
      <c r="Z35" s="2">
        <v>114.41609998819182</v>
      </c>
      <c r="AA35" s="2">
        <v>4.2449725219718273</v>
      </c>
      <c r="AB35" s="2">
        <v>2.8040049696743044E-5</v>
      </c>
      <c r="AC35" s="2">
        <v>260.66361930013204</v>
      </c>
      <c r="AD35" s="2">
        <v>710.72278174197879</v>
      </c>
      <c r="AE35" s="2">
        <v>260.66361930013204</v>
      </c>
      <c r="AF35" s="2">
        <v>710.72278174197879</v>
      </c>
    </row>
    <row r="36" spans="1:32" x14ac:dyDescent="0.35">
      <c r="A36" s="1">
        <v>40950</v>
      </c>
      <c r="B36">
        <v>5229</v>
      </c>
      <c r="C36">
        <v>4431</v>
      </c>
      <c r="D36">
        <v>1</v>
      </c>
      <c r="E36">
        <v>0</v>
      </c>
      <c r="F36">
        <v>0</v>
      </c>
      <c r="G36">
        <v>4244</v>
      </c>
      <c r="H36">
        <v>5628</v>
      </c>
      <c r="I36">
        <v>0</v>
      </c>
      <c r="J36">
        <f t="shared" si="0"/>
        <v>0</v>
      </c>
      <c r="K36">
        <f t="shared" si="1"/>
        <v>5468.9839442454013</v>
      </c>
      <c r="L36">
        <f t="shared" si="2"/>
        <v>239.98394424540129</v>
      </c>
      <c r="M36">
        <f t="shared" si="3"/>
        <v>239.98394424540129</v>
      </c>
      <c r="N36" s="8">
        <f t="shared" si="4"/>
        <v>4.5894806702123023E-2</v>
      </c>
      <c r="O36">
        <v>1130</v>
      </c>
      <c r="P36">
        <f t="shared" si="5"/>
        <v>4319.7109964172232</v>
      </c>
      <c r="Q36">
        <f t="shared" si="6"/>
        <v>20340</v>
      </c>
      <c r="R36">
        <f t="shared" si="7"/>
        <v>239.98394424540129</v>
      </c>
      <c r="S36">
        <f t="shared" si="8"/>
        <v>57592.293495579877</v>
      </c>
      <c r="X36" s="2" t="s">
        <v>19</v>
      </c>
      <c r="Y36" s="2">
        <v>476.02042510496653</v>
      </c>
      <c r="Z36" s="2">
        <v>118.50378969534297</v>
      </c>
      <c r="AA36" s="2">
        <v>4.0169215375200231</v>
      </c>
      <c r="AB36" s="2">
        <v>7.2198877049566763E-5</v>
      </c>
      <c r="AC36" s="2">
        <v>242.95131882545229</v>
      </c>
      <c r="AD36" s="2">
        <v>709.08953138448078</v>
      </c>
      <c r="AE36" s="2">
        <v>242.95131882545229</v>
      </c>
      <c r="AF36" s="2">
        <v>709.08953138448078</v>
      </c>
    </row>
    <row r="37" spans="1:32" x14ac:dyDescent="0.35">
      <c r="A37" s="1">
        <v>40951</v>
      </c>
      <c r="B37">
        <v>5357</v>
      </c>
      <c r="C37">
        <v>5229</v>
      </c>
      <c r="D37">
        <v>1</v>
      </c>
      <c r="E37">
        <v>0</v>
      </c>
      <c r="F37">
        <v>0</v>
      </c>
      <c r="G37">
        <v>4694.333333333333</v>
      </c>
      <c r="H37">
        <v>4295</v>
      </c>
      <c r="I37">
        <v>0</v>
      </c>
      <c r="J37">
        <f t="shared" si="0"/>
        <v>0</v>
      </c>
      <c r="K37">
        <f t="shared" si="1"/>
        <v>5434.9928621094696</v>
      </c>
      <c r="L37">
        <f t="shared" si="2"/>
        <v>77.99286210946957</v>
      </c>
      <c r="M37">
        <f t="shared" si="3"/>
        <v>77.99286210946957</v>
      </c>
      <c r="N37" s="8">
        <f t="shared" si="4"/>
        <v>1.4559055835256593E-2</v>
      </c>
      <c r="O37">
        <v>831</v>
      </c>
      <c r="P37">
        <f t="shared" si="5"/>
        <v>1403.8715179704523</v>
      </c>
      <c r="Q37">
        <f t="shared" si="6"/>
        <v>14958</v>
      </c>
      <c r="R37">
        <f t="shared" si="7"/>
        <v>77.99286210946957</v>
      </c>
      <c r="S37">
        <f t="shared" si="8"/>
        <v>6082.8865400267341</v>
      </c>
      <c r="X37" s="2" t="s">
        <v>106</v>
      </c>
      <c r="Y37" s="2">
        <v>0.3461786812167299</v>
      </c>
      <c r="Z37" s="2">
        <v>7.4639068500642475E-2</v>
      </c>
      <c r="AA37" s="2">
        <v>4.6380359263694464</v>
      </c>
      <c r="AB37" s="2">
        <v>4.9758423395993209E-6</v>
      </c>
      <c r="AC37" s="2">
        <v>0.19938117344332387</v>
      </c>
      <c r="AD37" s="2">
        <v>0.49297618899013596</v>
      </c>
      <c r="AE37" s="2">
        <v>0.19938117344332387</v>
      </c>
      <c r="AF37" s="2">
        <v>0.49297618899013596</v>
      </c>
    </row>
    <row r="38" spans="1:32" x14ac:dyDescent="0.35">
      <c r="A38" s="1">
        <v>40952</v>
      </c>
      <c r="B38">
        <v>4260</v>
      </c>
      <c r="C38">
        <v>5357</v>
      </c>
      <c r="D38">
        <v>0</v>
      </c>
      <c r="E38">
        <v>0</v>
      </c>
      <c r="F38">
        <v>0</v>
      </c>
      <c r="G38">
        <v>5005.666666666667</v>
      </c>
      <c r="H38">
        <v>3259</v>
      </c>
      <c r="I38">
        <v>0</v>
      </c>
      <c r="J38">
        <f t="shared" si="0"/>
        <v>1</v>
      </c>
      <c r="K38">
        <f t="shared" si="1"/>
        <v>4460.2740163007202</v>
      </c>
      <c r="L38">
        <f t="shared" si="2"/>
        <v>200.27401630072018</v>
      </c>
      <c r="M38">
        <f t="shared" si="3"/>
        <v>200.27401630072018</v>
      </c>
      <c r="N38" s="8">
        <f t="shared" si="4"/>
        <v>4.7012679882798163E-2</v>
      </c>
      <c r="O38">
        <v>1527</v>
      </c>
      <c r="P38">
        <f t="shared" si="5"/>
        <v>3604.9322934129632</v>
      </c>
      <c r="Q38">
        <f t="shared" si="6"/>
        <v>27486</v>
      </c>
      <c r="R38">
        <f t="shared" si="7"/>
        <v>200.27401630072018</v>
      </c>
      <c r="S38">
        <f t="shared" si="8"/>
        <v>40109.681605221129</v>
      </c>
      <c r="X38" s="2" t="s">
        <v>21</v>
      </c>
      <c r="Y38" s="2">
        <v>0.20131084920711345</v>
      </c>
      <c r="Z38" s="2">
        <v>3.9624024544791428E-2</v>
      </c>
      <c r="AA38" s="2">
        <v>5.0805250481194681</v>
      </c>
      <c r="AB38" s="2">
        <v>6.1362405172253556E-7</v>
      </c>
      <c r="AC38" s="2">
        <v>0.12337970445980752</v>
      </c>
      <c r="AD38" s="2">
        <v>0.2792419939544194</v>
      </c>
      <c r="AE38" s="2">
        <v>0.12337970445980752</v>
      </c>
      <c r="AF38" s="2">
        <v>0.2792419939544194</v>
      </c>
    </row>
    <row r="39" spans="1:32" x14ac:dyDescent="0.35">
      <c r="A39" s="1">
        <v>40953</v>
      </c>
      <c r="B39">
        <v>6659</v>
      </c>
      <c r="C39">
        <v>4260</v>
      </c>
      <c r="D39">
        <v>0</v>
      </c>
      <c r="E39">
        <v>0</v>
      </c>
      <c r="F39">
        <v>0</v>
      </c>
      <c r="G39">
        <v>4948.666666666667</v>
      </c>
      <c r="H39">
        <v>3582</v>
      </c>
      <c r="I39">
        <v>0</v>
      </c>
      <c r="J39">
        <f t="shared" si="0"/>
        <v>0</v>
      </c>
      <c r="K39">
        <f t="shared" si="1"/>
        <v>4397.7050201127222</v>
      </c>
      <c r="L39">
        <f t="shared" si="2"/>
        <v>-2261.2949798872778</v>
      </c>
      <c r="M39">
        <f t="shared" si="3"/>
        <v>2261.2949798872778</v>
      </c>
      <c r="N39" s="8">
        <f t="shared" si="4"/>
        <v>0.33958476946797983</v>
      </c>
      <c r="O39">
        <v>61</v>
      </c>
      <c r="P39">
        <f t="shared" si="5"/>
        <v>162813.23855188402</v>
      </c>
      <c r="Q39">
        <f t="shared" si="6"/>
        <v>1098</v>
      </c>
      <c r="R39">
        <f t="shared" si="7"/>
        <v>-4522.5899597745556</v>
      </c>
      <c r="S39">
        <f t="shared" si="8"/>
        <v>20453819.944253616</v>
      </c>
      <c r="X39" s="2" t="s">
        <v>104</v>
      </c>
      <c r="Y39" s="2">
        <v>130.94742065560612</v>
      </c>
      <c r="Z39" s="2">
        <v>111.26227382675232</v>
      </c>
      <c r="AA39" s="2">
        <v>1.1769256204444083</v>
      </c>
      <c r="AB39" s="2">
        <v>0.24002495824150941</v>
      </c>
      <c r="AC39" s="2">
        <v>-87.87932564588229</v>
      </c>
      <c r="AD39" s="2">
        <v>349.77416695709451</v>
      </c>
      <c r="AE39" s="2">
        <v>-87.87932564588229</v>
      </c>
      <c r="AF39" s="2">
        <v>349.77416695709451</v>
      </c>
    </row>
    <row r="40" spans="1:32" ht="15" thickBot="1" x14ac:dyDescent="0.4">
      <c r="A40" s="1">
        <v>40954</v>
      </c>
      <c r="B40">
        <v>3800</v>
      </c>
      <c r="C40">
        <v>6659</v>
      </c>
      <c r="D40">
        <v>0</v>
      </c>
      <c r="E40">
        <v>0</v>
      </c>
      <c r="F40">
        <v>0</v>
      </c>
      <c r="G40">
        <v>5425.333333333333</v>
      </c>
      <c r="H40">
        <v>3878</v>
      </c>
      <c r="I40">
        <v>0</v>
      </c>
      <c r="J40">
        <f t="shared" si="0"/>
        <v>1</v>
      </c>
      <c r="K40">
        <f t="shared" si="1"/>
        <v>5007.075016828644</v>
      </c>
      <c r="L40">
        <f t="shared" si="2"/>
        <v>1207.075016828644</v>
      </c>
      <c r="M40">
        <f t="shared" si="3"/>
        <v>1207.075016828644</v>
      </c>
      <c r="N40" s="8">
        <f t="shared" si="4"/>
        <v>0.31765132021806425</v>
      </c>
      <c r="O40">
        <v>1530</v>
      </c>
      <c r="P40">
        <f t="shared" si="5"/>
        <v>21727.350302915591</v>
      </c>
      <c r="Q40">
        <f t="shared" si="6"/>
        <v>27540</v>
      </c>
      <c r="R40">
        <f t="shared" si="7"/>
        <v>1207.075016828644</v>
      </c>
      <c r="S40">
        <f t="shared" si="8"/>
        <v>1457030.0962518712</v>
      </c>
      <c r="X40" s="3" t="s">
        <v>136</v>
      </c>
      <c r="Y40" s="3">
        <v>-993.96293900876015</v>
      </c>
      <c r="Z40" s="3">
        <v>81.605860643282782</v>
      </c>
      <c r="AA40" s="3">
        <v>-12.180043579879531</v>
      </c>
      <c r="AB40" s="3">
        <v>1.0782035354108132E-28</v>
      </c>
      <c r="AC40" s="3">
        <v>-1154.4624897505366</v>
      </c>
      <c r="AD40" s="3">
        <v>-833.46338826698366</v>
      </c>
      <c r="AE40" s="3">
        <v>-1154.4624897505366</v>
      </c>
      <c r="AF40" s="3">
        <v>-833.46338826698366</v>
      </c>
    </row>
    <row r="41" spans="1:32" x14ac:dyDescent="0.35">
      <c r="A41" s="1">
        <v>40955</v>
      </c>
      <c r="B41">
        <v>3960</v>
      </c>
      <c r="C41">
        <v>3800</v>
      </c>
      <c r="D41">
        <v>0</v>
      </c>
      <c r="E41">
        <v>1</v>
      </c>
      <c r="F41">
        <v>0</v>
      </c>
      <c r="G41">
        <v>4906.333333333333</v>
      </c>
      <c r="H41">
        <v>4423</v>
      </c>
      <c r="I41">
        <v>0</v>
      </c>
      <c r="J41">
        <f t="shared" si="0"/>
        <v>0</v>
      </c>
      <c r="K41">
        <f t="shared" si="1"/>
        <v>5308.5754486485475</v>
      </c>
      <c r="L41">
        <f t="shared" si="2"/>
        <v>1348.5754486485475</v>
      </c>
      <c r="M41">
        <f t="shared" si="3"/>
        <v>1348.5754486485475</v>
      </c>
      <c r="N41" s="8">
        <f t="shared" si="4"/>
        <v>0.3405493557193302</v>
      </c>
      <c r="O41">
        <v>1001</v>
      </c>
      <c r="P41">
        <f t="shared" si="5"/>
        <v>24274.358075673856</v>
      </c>
      <c r="Q41">
        <f t="shared" si="6"/>
        <v>18018</v>
      </c>
      <c r="R41">
        <f t="shared" si="7"/>
        <v>1348.5754486485475</v>
      </c>
      <c r="S41">
        <f t="shared" si="8"/>
        <v>1818655.7406976314</v>
      </c>
    </row>
    <row r="42" spans="1:32" x14ac:dyDescent="0.35">
      <c r="A42" s="1">
        <v>40956</v>
      </c>
      <c r="B42">
        <v>4609</v>
      </c>
      <c r="C42">
        <v>3960</v>
      </c>
      <c r="D42">
        <v>0</v>
      </c>
      <c r="E42">
        <v>0</v>
      </c>
      <c r="F42">
        <v>1</v>
      </c>
      <c r="G42">
        <v>4806.333333333333</v>
      </c>
      <c r="H42">
        <v>4431</v>
      </c>
      <c r="I42">
        <v>0</v>
      </c>
      <c r="J42">
        <f t="shared" si="0"/>
        <v>0</v>
      </c>
      <c r="K42">
        <f t="shared" si="1"/>
        <v>5236.9914653431415</v>
      </c>
      <c r="L42">
        <f t="shared" si="2"/>
        <v>627.9914653431415</v>
      </c>
      <c r="M42">
        <f t="shared" si="3"/>
        <v>627.9914653431415</v>
      </c>
      <c r="N42" s="8">
        <f t="shared" si="4"/>
        <v>0.13625330122437437</v>
      </c>
      <c r="O42">
        <v>992</v>
      </c>
      <c r="P42">
        <f t="shared" si="5"/>
        <v>11303.846376176547</v>
      </c>
      <c r="Q42">
        <f t="shared" si="6"/>
        <v>17856</v>
      </c>
      <c r="R42">
        <f t="shared" si="7"/>
        <v>627.9914653431415</v>
      </c>
      <c r="S42">
        <f t="shared" si="8"/>
        <v>394373.28054382611</v>
      </c>
    </row>
    <row r="43" spans="1:32" x14ac:dyDescent="0.35">
      <c r="A43" s="1">
        <v>40957</v>
      </c>
      <c r="B43">
        <v>4848</v>
      </c>
      <c r="C43">
        <v>4609</v>
      </c>
      <c r="D43">
        <v>1</v>
      </c>
      <c r="E43">
        <v>0</v>
      </c>
      <c r="F43">
        <v>0</v>
      </c>
      <c r="G43">
        <v>4123</v>
      </c>
      <c r="H43">
        <v>5229</v>
      </c>
      <c r="I43">
        <v>0</v>
      </c>
      <c r="J43">
        <f t="shared" si="0"/>
        <v>0</v>
      </c>
      <c r="K43">
        <f t="shared" si="1"/>
        <v>5311.0398472071902</v>
      </c>
      <c r="L43">
        <f t="shared" si="2"/>
        <v>463.03984720719018</v>
      </c>
      <c r="M43">
        <f t="shared" si="3"/>
        <v>463.03984720719018</v>
      </c>
      <c r="N43" s="8">
        <f t="shared" si="4"/>
        <v>9.5511519638446812E-2</v>
      </c>
      <c r="O43">
        <v>1877</v>
      </c>
      <c r="P43">
        <f t="shared" si="5"/>
        <v>8334.7172497294232</v>
      </c>
      <c r="Q43">
        <f t="shared" si="6"/>
        <v>33786</v>
      </c>
      <c r="R43">
        <f t="shared" si="7"/>
        <v>463.03984720719018</v>
      </c>
      <c r="S43">
        <f t="shared" si="8"/>
        <v>214405.90010165802</v>
      </c>
    </row>
    <row r="44" spans="1:32" x14ac:dyDescent="0.35">
      <c r="A44" s="1">
        <v>40958</v>
      </c>
      <c r="B44">
        <v>4972</v>
      </c>
      <c r="C44">
        <v>4848</v>
      </c>
      <c r="D44">
        <v>1</v>
      </c>
      <c r="E44">
        <v>0</v>
      </c>
      <c r="F44">
        <v>0</v>
      </c>
      <c r="G44">
        <v>4472.333333333333</v>
      </c>
      <c r="H44">
        <v>5357</v>
      </c>
      <c r="I44">
        <v>0</v>
      </c>
      <c r="J44">
        <f t="shared" si="0"/>
        <v>0</v>
      </c>
      <c r="K44">
        <f t="shared" si="1"/>
        <v>5565.5704799085806</v>
      </c>
      <c r="L44">
        <f t="shared" si="2"/>
        <v>593.57047990858064</v>
      </c>
      <c r="M44">
        <f t="shared" si="3"/>
        <v>593.57047990858064</v>
      </c>
      <c r="N44" s="8">
        <f t="shared" si="4"/>
        <v>0.11938263875876522</v>
      </c>
      <c r="O44">
        <v>1273</v>
      </c>
      <c r="P44">
        <f t="shared" si="5"/>
        <v>10684.268638354451</v>
      </c>
      <c r="Q44">
        <f t="shared" si="6"/>
        <v>22914</v>
      </c>
      <c r="R44">
        <f t="shared" si="7"/>
        <v>593.57047990858064</v>
      </c>
      <c r="S44">
        <f t="shared" si="8"/>
        <v>352325.91461890272</v>
      </c>
    </row>
    <row r="45" spans="1:32" x14ac:dyDescent="0.35">
      <c r="A45" s="1">
        <v>40959</v>
      </c>
      <c r="B45">
        <v>3215</v>
      </c>
      <c r="C45">
        <v>4972</v>
      </c>
      <c r="D45">
        <v>0</v>
      </c>
      <c r="E45">
        <v>0</v>
      </c>
      <c r="F45">
        <v>0</v>
      </c>
      <c r="G45">
        <v>4809.666666666667</v>
      </c>
      <c r="H45">
        <v>4260</v>
      </c>
      <c r="I45">
        <v>0</v>
      </c>
      <c r="J45">
        <f t="shared" si="0"/>
        <v>1</v>
      </c>
      <c r="K45">
        <f t="shared" si="1"/>
        <v>4587.8061577848375</v>
      </c>
      <c r="L45">
        <f t="shared" si="2"/>
        <v>1372.8061577848375</v>
      </c>
      <c r="M45">
        <f t="shared" si="3"/>
        <v>1372.8061577848375</v>
      </c>
      <c r="N45" s="8">
        <f t="shared" si="4"/>
        <v>0.42700036011970061</v>
      </c>
      <c r="O45">
        <v>1478</v>
      </c>
      <c r="P45">
        <f t="shared" si="5"/>
        <v>24710.510840127077</v>
      </c>
      <c r="Q45">
        <f t="shared" si="6"/>
        <v>26604</v>
      </c>
      <c r="R45">
        <f t="shared" si="7"/>
        <v>1372.8061577848375</v>
      </c>
      <c r="S45">
        <f t="shared" si="8"/>
        <v>1884596.7468519681</v>
      </c>
    </row>
    <row r="46" spans="1:32" x14ac:dyDescent="0.35">
      <c r="A46" s="1">
        <v>40960</v>
      </c>
      <c r="B46">
        <v>3789</v>
      </c>
      <c r="C46">
        <v>3215</v>
      </c>
      <c r="D46">
        <v>0</v>
      </c>
      <c r="E46">
        <v>0</v>
      </c>
      <c r="F46">
        <v>0</v>
      </c>
      <c r="G46">
        <v>4345</v>
      </c>
      <c r="H46">
        <v>6659</v>
      </c>
      <c r="I46">
        <v>0</v>
      </c>
      <c r="J46">
        <f t="shared" si="0"/>
        <v>0</v>
      </c>
      <c r="K46">
        <f t="shared" si="1"/>
        <v>4804.3337572693063</v>
      </c>
      <c r="L46">
        <f t="shared" si="2"/>
        <v>1015.3337572693063</v>
      </c>
      <c r="M46">
        <f t="shared" si="3"/>
        <v>1015.3337572693063</v>
      </c>
      <c r="N46" s="8">
        <f t="shared" si="4"/>
        <v>0.2679687931563226</v>
      </c>
      <c r="O46">
        <v>796</v>
      </c>
      <c r="P46">
        <f t="shared" si="5"/>
        <v>18276.007630847511</v>
      </c>
      <c r="Q46">
        <f t="shared" si="6"/>
        <v>14328</v>
      </c>
      <c r="R46">
        <f t="shared" si="7"/>
        <v>1015.3337572693063</v>
      </c>
      <c r="S46">
        <f t="shared" si="8"/>
        <v>1030902.6386506065</v>
      </c>
    </row>
    <row r="47" spans="1:32" x14ac:dyDescent="0.35">
      <c r="A47" s="1">
        <v>40961</v>
      </c>
      <c r="B47">
        <v>3695</v>
      </c>
      <c r="C47">
        <v>3789</v>
      </c>
      <c r="D47">
        <v>0</v>
      </c>
      <c r="E47">
        <v>0</v>
      </c>
      <c r="F47">
        <v>0</v>
      </c>
      <c r="G47">
        <v>3992</v>
      </c>
      <c r="H47">
        <v>3800</v>
      </c>
      <c r="I47">
        <v>0</v>
      </c>
      <c r="J47">
        <f t="shared" si="0"/>
        <v>1</v>
      </c>
      <c r="K47">
        <f t="shared" si="1"/>
        <v>3878.7911282817013</v>
      </c>
      <c r="L47">
        <f t="shared" si="2"/>
        <v>183.79112828170128</v>
      </c>
      <c r="M47">
        <f t="shared" si="3"/>
        <v>183.79112828170128</v>
      </c>
      <c r="N47" s="8">
        <f t="shared" si="4"/>
        <v>4.9740494798836611E-2</v>
      </c>
      <c r="O47">
        <v>1311</v>
      </c>
      <c r="P47">
        <f t="shared" si="5"/>
        <v>3308.240309070623</v>
      </c>
      <c r="Q47">
        <f t="shared" si="6"/>
        <v>23598</v>
      </c>
      <c r="R47">
        <f t="shared" si="7"/>
        <v>183.79112828170128</v>
      </c>
      <c r="S47">
        <f t="shared" si="8"/>
        <v>33779.178835060775</v>
      </c>
    </row>
    <row r="48" spans="1:32" x14ac:dyDescent="0.35">
      <c r="A48" s="1">
        <v>40962</v>
      </c>
      <c r="B48">
        <v>3844</v>
      </c>
      <c r="C48">
        <v>3695</v>
      </c>
      <c r="D48">
        <v>0</v>
      </c>
      <c r="E48">
        <v>1</v>
      </c>
      <c r="F48">
        <v>0</v>
      </c>
      <c r="G48">
        <v>3566.3333333333335</v>
      </c>
      <c r="H48">
        <v>3960</v>
      </c>
      <c r="I48">
        <v>0</v>
      </c>
      <c r="J48">
        <f t="shared" si="0"/>
        <v>0</v>
      </c>
      <c r="K48">
        <f t="shared" si="1"/>
        <v>4429.4307916497237</v>
      </c>
      <c r="L48">
        <f t="shared" si="2"/>
        <v>585.43079164972369</v>
      </c>
      <c r="M48">
        <f t="shared" si="3"/>
        <v>585.43079164972369</v>
      </c>
      <c r="N48" s="8">
        <f t="shared" si="4"/>
        <v>0.15229729231262323</v>
      </c>
      <c r="O48">
        <v>1322</v>
      </c>
      <c r="P48">
        <f t="shared" si="5"/>
        <v>10537.754249695026</v>
      </c>
      <c r="Q48">
        <f t="shared" si="6"/>
        <v>23796</v>
      </c>
      <c r="R48">
        <f t="shared" si="7"/>
        <v>585.43079164972369</v>
      </c>
      <c r="S48">
        <f t="shared" si="8"/>
        <v>342729.2118116222</v>
      </c>
    </row>
    <row r="49" spans="1:19" x14ac:dyDescent="0.35">
      <c r="A49" s="1">
        <v>40963</v>
      </c>
      <c r="B49">
        <v>4438</v>
      </c>
      <c r="C49">
        <v>3844</v>
      </c>
      <c r="D49">
        <v>0</v>
      </c>
      <c r="E49">
        <v>0</v>
      </c>
      <c r="F49">
        <v>1</v>
      </c>
      <c r="G49">
        <v>3776</v>
      </c>
      <c r="H49">
        <v>4609</v>
      </c>
      <c r="I49">
        <v>0</v>
      </c>
      <c r="J49">
        <f t="shared" si="0"/>
        <v>0</v>
      </c>
      <c r="K49">
        <f t="shared" si="1"/>
        <v>4705.4503717725556</v>
      </c>
      <c r="L49">
        <f t="shared" si="2"/>
        <v>267.45037177255563</v>
      </c>
      <c r="M49">
        <f t="shared" si="3"/>
        <v>267.45037177255563</v>
      </c>
      <c r="N49" s="8">
        <f t="shared" si="4"/>
        <v>6.0263716037078779E-2</v>
      </c>
      <c r="O49">
        <v>1086</v>
      </c>
      <c r="P49">
        <f t="shared" si="5"/>
        <v>4814.1066919060013</v>
      </c>
      <c r="Q49">
        <f t="shared" si="6"/>
        <v>19548</v>
      </c>
      <c r="R49">
        <f t="shared" si="7"/>
        <v>267.45037177255563</v>
      </c>
      <c r="S49">
        <f t="shared" si="8"/>
        <v>71529.701361278218</v>
      </c>
    </row>
    <row r="50" spans="1:19" x14ac:dyDescent="0.35">
      <c r="A50" s="1">
        <v>40964</v>
      </c>
      <c r="B50">
        <v>4395</v>
      </c>
      <c r="C50">
        <v>4438</v>
      </c>
      <c r="D50">
        <v>1</v>
      </c>
      <c r="E50">
        <v>0</v>
      </c>
      <c r="F50">
        <v>0</v>
      </c>
      <c r="G50">
        <v>3992.3333333333335</v>
      </c>
      <c r="H50">
        <v>4848</v>
      </c>
      <c r="I50">
        <v>0</v>
      </c>
      <c r="J50">
        <f t="shared" si="0"/>
        <v>1</v>
      </c>
      <c r="K50">
        <f t="shared" si="1"/>
        <v>5114.317069590621</v>
      </c>
      <c r="L50">
        <f t="shared" si="2"/>
        <v>719.31706959062103</v>
      </c>
      <c r="M50">
        <f t="shared" si="3"/>
        <v>719.31706959062103</v>
      </c>
      <c r="N50" s="8">
        <f t="shared" si="4"/>
        <v>0.16366713756328125</v>
      </c>
      <c r="O50">
        <v>1755</v>
      </c>
      <c r="P50">
        <f t="shared" si="5"/>
        <v>12947.707252631179</v>
      </c>
      <c r="Q50">
        <f t="shared" si="6"/>
        <v>31590</v>
      </c>
      <c r="R50">
        <f t="shared" si="7"/>
        <v>719.31706959062103</v>
      </c>
      <c r="S50">
        <f t="shared" si="8"/>
        <v>517417.04660443834</v>
      </c>
    </row>
    <row r="51" spans="1:19" x14ac:dyDescent="0.35">
      <c r="A51" s="1">
        <v>40965</v>
      </c>
      <c r="B51">
        <v>4973</v>
      </c>
      <c r="C51">
        <v>4395</v>
      </c>
      <c r="D51">
        <v>1</v>
      </c>
      <c r="E51">
        <v>0</v>
      </c>
      <c r="F51">
        <v>0</v>
      </c>
      <c r="G51">
        <v>4225.666666666667</v>
      </c>
      <c r="H51">
        <v>4972</v>
      </c>
      <c r="I51">
        <v>0</v>
      </c>
      <c r="J51">
        <f t="shared" si="0"/>
        <v>0</v>
      </c>
      <c r="K51">
        <f t="shared" si="1"/>
        <v>5272.6992515213205</v>
      </c>
      <c r="L51">
        <f t="shared" si="2"/>
        <v>299.69925152132055</v>
      </c>
      <c r="M51">
        <f t="shared" si="3"/>
        <v>299.69925152132055</v>
      </c>
      <c r="N51" s="8">
        <f t="shared" si="4"/>
        <v>6.0265282831554502E-2</v>
      </c>
      <c r="O51">
        <v>1259</v>
      </c>
      <c r="P51">
        <f t="shared" si="5"/>
        <v>5394.5865273837699</v>
      </c>
      <c r="Q51">
        <f t="shared" si="6"/>
        <v>22662</v>
      </c>
      <c r="R51">
        <f t="shared" si="7"/>
        <v>299.69925152132055</v>
      </c>
      <c r="S51">
        <f t="shared" si="8"/>
        <v>89819.641362439754</v>
      </c>
    </row>
    <row r="52" spans="1:19" x14ac:dyDescent="0.35">
      <c r="A52" s="1">
        <v>40966</v>
      </c>
      <c r="B52">
        <v>3390</v>
      </c>
      <c r="C52">
        <v>4973</v>
      </c>
      <c r="D52">
        <v>0</v>
      </c>
      <c r="E52">
        <v>0</v>
      </c>
      <c r="F52">
        <v>0</v>
      </c>
      <c r="G52">
        <v>4602</v>
      </c>
      <c r="H52">
        <v>3215</v>
      </c>
      <c r="I52">
        <v>1</v>
      </c>
      <c r="J52">
        <f t="shared" si="0"/>
        <v>1</v>
      </c>
      <c r="K52">
        <f t="shared" si="1"/>
        <v>4440.3468060690548</v>
      </c>
      <c r="L52">
        <f t="shared" si="2"/>
        <v>1050.3468060690548</v>
      </c>
      <c r="M52">
        <f t="shared" si="3"/>
        <v>1050.3468060690548</v>
      </c>
      <c r="N52" s="8">
        <f t="shared" si="4"/>
        <v>0.30983681594957369</v>
      </c>
      <c r="O52">
        <v>1213</v>
      </c>
      <c r="P52">
        <f t="shared" si="5"/>
        <v>18906.242509242984</v>
      </c>
      <c r="Q52">
        <f t="shared" si="6"/>
        <v>21834</v>
      </c>
      <c r="R52">
        <f t="shared" si="7"/>
        <v>1050.3468060690548</v>
      </c>
      <c r="S52">
        <f t="shared" si="8"/>
        <v>1103228.4130194646</v>
      </c>
    </row>
    <row r="53" spans="1:19" x14ac:dyDescent="0.35">
      <c r="A53" s="1">
        <v>40967</v>
      </c>
      <c r="B53">
        <v>3795</v>
      </c>
      <c r="C53">
        <v>3390</v>
      </c>
      <c r="D53">
        <v>0</v>
      </c>
      <c r="E53">
        <v>0</v>
      </c>
      <c r="F53">
        <v>0</v>
      </c>
      <c r="G53">
        <v>4252.666666666667</v>
      </c>
      <c r="H53">
        <v>3789</v>
      </c>
      <c r="I53">
        <v>1</v>
      </c>
      <c r="J53">
        <f t="shared" si="0"/>
        <v>0</v>
      </c>
      <c r="K53">
        <f t="shared" si="1"/>
        <v>4232.7404177097233</v>
      </c>
      <c r="L53">
        <f t="shared" si="2"/>
        <v>437.74041770972326</v>
      </c>
      <c r="M53">
        <f t="shared" si="3"/>
        <v>437.74041770972326</v>
      </c>
      <c r="N53" s="8">
        <f t="shared" si="4"/>
        <v>0.11534661863233814</v>
      </c>
      <c r="O53">
        <v>1158</v>
      </c>
      <c r="P53">
        <f t="shared" si="5"/>
        <v>7879.3275187750187</v>
      </c>
      <c r="Q53">
        <f t="shared" si="6"/>
        <v>20844</v>
      </c>
      <c r="R53">
        <f t="shared" si="7"/>
        <v>437.74041770972326</v>
      </c>
      <c r="S53">
        <f t="shared" si="8"/>
        <v>191616.673296683</v>
      </c>
    </row>
    <row r="54" spans="1:19" x14ac:dyDescent="0.35">
      <c r="A54" s="1">
        <v>40968</v>
      </c>
      <c r="B54">
        <v>3842</v>
      </c>
      <c r="C54">
        <v>3795</v>
      </c>
      <c r="D54">
        <v>0</v>
      </c>
      <c r="E54">
        <v>0</v>
      </c>
      <c r="F54">
        <v>0</v>
      </c>
      <c r="G54">
        <v>4052.6666666666665</v>
      </c>
      <c r="H54">
        <v>3695</v>
      </c>
      <c r="I54">
        <v>1</v>
      </c>
      <c r="J54">
        <f t="shared" si="0"/>
        <v>0</v>
      </c>
      <c r="K54">
        <f t="shared" si="1"/>
        <v>4140.9529428292899</v>
      </c>
      <c r="L54">
        <f t="shared" si="2"/>
        <v>298.9529428292899</v>
      </c>
      <c r="M54">
        <f t="shared" si="3"/>
        <v>298.9529428292899</v>
      </c>
      <c r="N54" s="8">
        <f t="shared" si="4"/>
        <v>7.7811801881647547E-2</v>
      </c>
      <c r="O54">
        <v>1024</v>
      </c>
      <c r="P54">
        <f t="shared" si="5"/>
        <v>5381.1529709272181</v>
      </c>
      <c r="Q54">
        <f t="shared" si="6"/>
        <v>18432</v>
      </c>
      <c r="R54">
        <f t="shared" si="7"/>
        <v>298.9529428292899</v>
      </c>
      <c r="S54">
        <f t="shared" si="8"/>
        <v>89372.862026292671</v>
      </c>
    </row>
    <row r="55" spans="1:19" x14ac:dyDescent="0.35">
      <c r="A55" s="1">
        <v>40969</v>
      </c>
      <c r="B55">
        <v>4135</v>
      </c>
      <c r="C55">
        <v>3842</v>
      </c>
      <c r="D55">
        <v>0</v>
      </c>
      <c r="E55">
        <v>1</v>
      </c>
      <c r="F55">
        <v>0</v>
      </c>
      <c r="G55">
        <v>3675.6666666666665</v>
      </c>
      <c r="H55">
        <v>3844</v>
      </c>
      <c r="I55">
        <v>0</v>
      </c>
      <c r="J55">
        <f t="shared" si="0"/>
        <v>0</v>
      </c>
      <c r="K55">
        <f t="shared" si="1"/>
        <v>4473.6997432669532</v>
      </c>
      <c r="L55">
        <f t="shared" si="2"/>
        <v>338.69974326695319</v>
      </c>
      <c r="M55">
        <f t="shared" si="3"/>
        <v>338.69974326695319</v>
      </c>
      <c r="N55" s="8">
        <f t="shared" si="4"/>
        <v>8.1910457863833899E-2</v>
      </c>
      <c r="O55">
        <v>995</v>
      </c>
      <c r="P55">
        <f t="shared" si="5"/>
        <v>6096.5953788051575</v>
      </c>
      <c r="Q55">
        <f t="shared" si="6"/>
        <v>17910</v>
      </c>
      <c r="R55">
        <f t="shared" si="7"/>
        <v>338.69974326695319</v>
      </c>
      <c r="S55">
        <f t="shared" si="8"/>
        <v>114717.5160891</v>
      </c>
    </row>
    <row r="56" spans="1:19" x14ac:dyDescent="0.35">
      <c r="A56" s="1">
        <v>40970</v>
      </c>
      <c r="B56">
        <v>4592</v>
      </c>
      <c r="C56">
        <v>4135</v>
      </c>
      <c r="D56">
        <v>0</v>
      </c>
      <c r="E56">
        <v>0</v>
      </c>
      <c r="F56">
        <v>1</v>
      </c>
      <c r="G56">
        <v>3924</v>
      </c>
      <c r="H56">
        <v>4438</v>
      </c>
      <c r="I56">
        <v>0</v>
      </c>
      <c r="J56">
        <f t="shared" si="0"/>
        <v>0</v>
      </c>
      <c r="K56">
        <f t="shared" si="1"/>
        <v>4771.6300659531007</v>
      </c>
      <c r="L56">
        <f t="shared" si="2"/>
        <v>179.63006595310071</v>
      </c>
      <c r="M56">
        <f t="shared" si="3"/>
        <v>179.63006595310071</v>
      </c>
      <c r="N56" s="8">
        <f t="shared" si="4"/>
        <v>3.9118045721494056E-2</v>
      </c>
      <c r="O56">
        <v>674</v>
      </c>
      <c r="P56">
        <f t="shared" si="5"/>
        <v>3233.3411871558128</v>
      </c>
      <c r="Q56">
        <f t="shared" si="6"/>
        <v>12132</v>
      </c>
      <c r="R56">
        <f t="shared" si="7"/>
        <v>179.63006595310071</v>
      </c>
      <c r="S56">
        <f t="shared" si="8"/>
        <v>32266.960594315311</v>
      </c>
    </row>
    <row r="57" spans="1:19" x14ac:dyDescent="0.35">
      <c r="A57" s="1">
        <v>40971</v>
      </c>
      <c r="B57">
        <v>5335</v>
      </c>
      <c r="C57">
        <v>4592</v>
      </c>
      <c r="D57">
        <v>1</v>
      </c>
      <c r="E57">
        <v>0</v>
      </c>
      <c r="F57">
        <v>0</v>
      </c>
      <c r="G57">
        <v>4189.666666666667</v>
      </c>
      <c r="H57">
        <v>4395</v>
      </c>
      <c r="I57">
        <v>0</v>
      </c>
      <c r="J57">
        <f t="shared" si="0"/>
        <v>0</v>
      </c>
      <c r="K57">
        <f t="shared" si="1"/>
        <v>5114.2829284573872</v>
      </c>
      <c r="L57">
        <f t="shared" si="2"/>
        <v>-220.71707154261276</v>
      </c>
      <c r="M57">
        <f t="shared" si="3"/>
        <v>220.71707154261276</v>
      </c>
      <c r="N57" s="8">
        <f t="shared" si="4"/>
        <v>4.1371522313516915E-2</v>
      </c>
      <c r="O57">
        <v>1162</v>
      </c>
      <c r="P57">
        <f t="shared" si="5"/>
        <v>15891.629151068119</v>
      </c>
      <c r="Q57">
        <f t="shared" si="6"/>
        <v>20916</v>
      </c>
      <c r="R57">
        <f t="shared" si="7"/>
        <v>-441.43414308522551</v>
      </c>
      <c r="S57">
        <f t="shared" si="8"/>
        <v>194864.10268138736</v>
      </c>
    </row>
    <row r="58" spans="1:19" x14ac:dyDescent="0.35">
      <c r="A58" s="1">
        <v>40972</v>
      </c>
      <c r="B58">
        <v>5604</v>
      </c>
      <c r="C58">
        <v>5335</v>
      </c>
      <c r="D58">
        <v>1</v>
      </c>
      <c r="E58">
        <v>0</v>
      </c>
      <c r="F58">
        <v>0</v>
      </c>
      <c r="G58">
        <v>4687.333333333333</v>
      </c>
      <c r="H58">
        <v>4973</v>
      </c>
      <c r="I58">
        <v>0</v>
      </c>
      <c r="J58">
        <f t="shared" si="0"/>
        <v>0</v>
      </c>
      <c r="K58">
        <f t="shared" si="1"/>
        <v>5631.1290202155888</v>
      </c>
      <c r="L58">
        <f t="shared" si="2"/>
        <v>27.129020215588753</v>
      </c>
      <c r="M58">
        <f t="shared" si="3"/>
        <v>27.129020215588753</v>
      </c>
      <c r="N58" s="8">
        <f t="shared" si="4"/>
        <v>4.8410100313327539E-3</v>
      </c>
      <c r="O58">
        <v>622</v>
      </c>
      <c r="P58">
        <f t="shared" si="5"/>
        <v>488.32236388059755</v>
      </c>
      <c r="Q58">
        <f t="shared" si="6"/>
        <v>11196</v>
      </c>
      <c r="R58">
        <f t="shared" si="7"/>
        <v>27.129020215588753</v>
      </c>
      <c r="S58">
        <f t="shared" si="8"/>
        <v>735.98373785782326</v>
      </c>
    </row>
    <row r="59" spans="1:19" x14ac:dyDescent="0.35">
      <c r="A59" s="1">
        <v>40973</v>
      </c>
      <c r="B59">
        <v>3487</v>
      </c>
      <c r="C59">
        <v>5604</v>
      </c>
      <c r="D59">
        <v>0</v>
      </c>
      <c r="E59">
        <v>0</v>
      </c>
      <c r="F59">
        <v>0</v>
      </c>
      <c r="G59">
        <v>5177</v>
      </c>
      <c r="H59">
        <v>3390</v>
      </c>
      <c r="I59">
        <v>0</v>
      </c>
      <c r="J59">
        <f t="shared" si="0"/>
        <v>1</v>
      </c>
      <c r="K59">
        <f t="shared" si="1"/>
        <v>4618.3567462753872</v>
      </c>
      <c r="L59">
        <f t="shared" si="2"/>
        <v>1131.3567462753872</v>
      </c>
      <c r="M59">
        <f t="shared" si="3"/>
        <v>1131.3567462753872</v>
      </c>
      <c r="N59" s="8">
        <f t="shared" si="4"/>
        <v>0.32444988422007087</v>
      </c>
      <c r="O59">
        <v>1251</v>
      </c>
      <c r="P59">
        <f t="shared" si="5"/>
        <v>20364.42143295697</v>
      </c>
      <c r="Q59">
        <f t="shared" si="6"/>
        <v>22518</v>
      </c>
      <c r="R59">
        <f t="shared" si="7"/>
        <v>1131.3567462753872</v>
      </c>
      <c r="S59">
        <f t="shared" si="8"/>
        <v>1279968.0873428308</v>
      </c>
    </row>
    <row r="60" spans="1:19" x14ac:dyDescent="0.35">
      <c r="A60" s="1">
        <v>40974</v>
      </c>
      <c r="B60">
        <v>3854</v>
      </c>
      <c r="C60">
        <v>3487</v>
      </c>
      <c r="D60">
        <v>0</v>
      </c>
      <c r="E60">
        <v>0</v>
      </c>
      <c r="F60">
        <v>0</v>
      </c>
      <c r="G60">
        <v>4808.666666666667</v>
      </c>
      <c r="H60">
        <v>3795</v>
      </c>
      <c r="I60">
        <v>0</v>
      </c>
      <c r="J60">
        <f t="shared" si="0"/>
        <v>0</v>
      </c>
      <c r="K60">
        <f t="shared" si="1"/>
        <v>4294.503658579818</v>
      </c>
      <c r="L60">
        <f t="shared" si="2"/>
        <v>440.50365857981797</v>
      </c>
      <c r="M60">
        <f t="shared" si="3"/>
        <v>440.50365857981797</v>
      </c>
      <c r="N60" s="8">
        <f t="shared" si="4"/>
        <v>0.11429778375189879</v>
      </c>
      <c r="O60">
        <v>1095</v>
      </c>
      <c r="P60">
        <f t="shared" si="5"/>
        <v>7929.0658544367234</v>
      </c>
      <c r="Q60">
        <f t="shared" si="6"/>
        <v>19710</v>
      </c>
      <c r="R60">
        <f t="shared" si="7"/>
        <v>440.50365857981797</v>
      </c>
      <c r="S60">
        <f t="shared" si="8"/>
        <v>194043.47322220483</v>
      </c>
    </row>
    <row r="61" spans="1:19" x14ac:dyDescent="0.35">
      <c r="A61" s="1">
        <v>40975</v>
      </c>
      <c r="B61">
        <v>4368</v>
      </c>
      <c r="C61">
        <v>3854</v>
      </c>
      <c r="D61">
        <v>0</v>
      </c>
      <c r="E61">
        <v>0</v>
      </c>
      <c r="F61">
        <v>0</v>
      </c>
      <c r="G61">
        <v>4315</v>
      </c>
      <c r="H61">
        <v>3842</v>
      </c>
      <c r="I61">
        <v>0</v>
      </c>
      <c r="J61">
        <f t="shared" si="0"/>
        <v>0</v>
      </c>
      <c r="K61">
        <f t="shared" si="1"/>
        <v>4075.7439099117073</v>
      </c>
      <c r="L61">
        <f t="shared" si="2"/>
        <v>-292.25609008829269</v>
      </c>
      <c r="M61">
        <f t="shared" si="3"/>
        <v>292.25609008829269</v>
      </c>
      <c r="N61" s="8">
        <f t="shared" si="4"/>
        <v>6.6908445533034044E-2</v>
      </c>
      <c r="O61">
        <v>616</v>
      </c>
      <c r="P61">
        <f t="shared" si="5"/>
        <v>21042.438486357074</v>
      </c>
      <c r="Q61">
        <f t="shared" si="6"/>
        <v>11088</v>
      </c>
      <c r="R61">
        <f t="shared" si="7"/>
        <v>-584.51218017658539</v>
      </c>
      <c r="S61">
        <f t="shared" si="8"/>
        <v>341654.48877478502</v>
      </c>
    </row>
    <row r="62" spans="1:19" x14ac:dyDescent="0.35">
      <c r="A62" s="1">
        <v>40976</v>
      </c>
      <c r="B62">
        <v>4263</v>
      </c>
      <c r="C62">
        <v>4368</v>
      </c>
      <c r="D62">
        <v>0</v>
      </c>
      <c r="E62">
        <v>1</v>
      </c>
      <c r="F62">
        <v>0</v>
      </c>
      <c r="G62">
        <v>3903</v>
      </c>
      <c r="H62">
        <v>4135</v>
      </c>
      <c r="I62">
        <v>0</v>
      </c>
      <c r="J62">
        <f t="shared" si="0"/>
        <v>1</v>
      </c>
      <c r="K62">
        <f t="shared" si="1"/>
        <v>4737.8419992097433</v>
      </c>
      <c r="L62">
        <f t="shared" si="2"/>
        <v>474.84199920974334</v>
      </c>
      <c r="M62">
        <f t="shared" si="3"/>
        <v>474.84199920974334</v>
      </c>
      <c r="N62" s="8">
        <f t="shared" si="4"/>
        <v>0.11138681661030808</v>
      </c>
      <c r="O62">
        <v>856</v>
      </c>
      <c r="P62">
        <f t="shared" si="5"/>
        <v>8547.15598577538</v>
      </c>
      <c r="Q62">
        <f t="shared" si="6"/>
        <v>15408</v>
      </c>
      <c r="R62">
        <f t="shared" si="7"/>
        <v>474.84199920974334</v>
      </c>
      <c r="S62">
        <f t="shared" si="8"/>
        <v>225474.9242135059</v>
      </c>
    </row>
    <row r="63" spans="1:19" x14ac:dyDescent="0.35">
      <c r="A63" s="1">
        <v>40977</v>
      </c>
      <c r="B63">
        <v>4953</v>
      </c>
      <c r="C63">
        <v>4263</v>
      </c>
      <c r="D63">
        <v>0</v>
      </c>
      <c r="E63">
        <v>0</v>
      </c>
      <c r="F63">
        <v>1</v>
      </c>
      <c r="G63">
        <v>4161.666666666667</v>
      </c>
      <c r="H63">
        <v>4592</v>
      </c>
      <c r="I63">
        <v>0</v>
      </c>
      <c r="J63">
        <f t="shared" si="0"/>
        <v>0</v>
      </c>
      <c r="K63">
        <f t="shared" si="1"/>
        <v>4959.5727873023743</v>
      </c>
      <c r="L63">
        <f t="shared" si="2"/>
        <v>6.5727873023743086</v>
      </c>
      <c r="M63">
        <f t="shared" si="3"/>
        <v>6.5727873023743086</v>
      </c>
      <c r="N63" s="8">
        <f t="shared" si="4"/>
        <v>1.3270315571117118E-3</v>
      </c>
      <c r="O63">
        <v>336</v>
      </c>
      <c r="P63">
        <f t="shared" si="5"/>
        <v>118.31017144273756</v>
      </c>
      <c r="Q63">
        <f t="shared" si="6"/>
        <v>6048</v>
      </c>
      <c r="R63">
        <f t="shared" si="7"/>
        <v>6.5727873023743086</v>
      </c>
      <c r="S63">
        <f t="shared" si="8"/>
        <v>43.201532922252945</v>
      </c>
    </row>
    <row r="64" spans="1:19" x14ac:dyDescent="0.35">
      <c r="A64" s="1">
        <v>40978</v>
      </c>
      <c r="B64">
        <v>5715</v>
      </c>
      <c r="C64">
        <v>4953</v>
      </c>
      <c r="D64">
        <v>1</v>
      </c>
      <c r="E64">
        <v>0</v>
      </c>
      <c r="F64">
        <v>0</v>
      </c>
      <c r="G64">
        <v>4528</v>
      </c>
      <c r="H64">
        <v>5335</v>
      </c>
      <c r="I64">
        <v>0</v>
      </c>
      <c r="J64">
        <f t="shared" si="0"/>
        <v>0</v>
      </c>
      <c r="K64">
        <f t="shared" si="1"/>
        <v>5601.7258511019745</v>
      </c>
      <c r="L64">
        <f t="shared" si="2"/>
        <v>-113.27414889802549</v>
      </c>
      <c r="M64">
        <f t="shared" si="3"/>
        <v>113.27414889802549</v>
      </c>
      <c r="N64" s="8">
        <f t="shared" si="4"/>
        <v>1.9820498494842603E-2</v>
      </c>
      <c r="O64">
        <v>704</v>
      </c>
      <c r="P64">
        <f t="shared" si="5"/>
        <v>8155.7387206578351</v>
      </c>
      <c r="Q64">
        <f t="shared" si="6"/>
        <v>12672</v>
      </c>
      <c r="R64">
        <f t="shared" si="7"/>
        <v>-226.54829779605097</v>
      </c>
      <c r="S64">
        <f t="shared" si="8"/>
        <v>51324.131234288194</v>
      </c>
    </row>
    <row r="65" spans="1:19" x14ac:dyDescent="0.35">
      <c r="A65" s="1">
        <v>40979</v>
      </c>
      <c r="B65">
        <v>5598</v>
      </c>
      <c r="C65">
        <v>5715</v>
      </c>
      <c r="D65">
        <v>1</v>
      </c>
      <c r="E65">
        <v>0</v>
      </c>
      <c r="F65">
        <v>0</v>
      </c>
      <c r="G65">
        <v>4977</v>
      </c>
      <c r="H65">
        <v>5604</v>
      </c>
      <c r="I65">
        <v>0</v>
      </c>
      <c r="J65">
        <f t="shared" si="0"/>
        <v>1</v>
      </c>
      <c r="K65">
        <f t="shared" si="1"/>
        <v>6007.9998085568741</v>
      </c>
      <c r="L65">
        <f t="shared" si="2"/>
        <v>409.99980855687409</v>
      </c>
      <c r="M65">
        <f t="shared" si="3"/>
        <v>409.99980855687409</v>
      </c>
      <c r="N65" s="8">
        <f t="shared" si="4"/>
        <v>7.3240408816876407E-2</v>
      </c>
      <c r="O65">
        <v>551</v>
      </c>
      <c r="P65">
        <f t="shared" si="5"/>
        <v>7379.9965540237336</v>
      </c>
      <c r="Q65">
        <f t="shared" si="6"/>
        <v>9918</v>
      </c>
      <c r="R65">
        <f t="shared" si="7"/>
        <v>409.99980855687409</v>
      </c>
      <c r="S65">
        <f t="shared" si="8"/>
        <v>168099.8430166734</v>
      </c>
    </row>
    <row r="66" spans="1:19" x14ac:dyDescent="0.35">
      <c r="A66" s="1">
        <v>40980</v>
      </c>
      <c r="B66">
        <v>3941</v>
      </c>
      <c r="C66">
        <v>5598</v>
      </c>
      <c r="D66">
        <v>0</v>
      </c>
      <c r="E66">
        <v>0</v>
      </c>
      <c r="F66">
        <v>0</v>
      </c>
      <c r="G66">
        <v>5422</v>
      </c>
      <c r="H66">
        <v>3487</v>
      </c>
      <c r="I66">
        <v>0</v>
      </c>
      <c r="J66">
        <f t="shared" si="0"/>
        <v>1</v>
      </c>
      <c r="K66">
        <f t="shared" si="1"/>
        <v>4779.7494510861061</v>
      </c>
      <c r="L66">
        <f t="shared" si="2"/>
        <v>838.74945108610609</v>
      </c>
      <c r="M66">
        <f t="shared" si="3"/>
        <v>838.74945108610609</v>
      </c>
      <c r="N66" s="8">
        <f t="shared" si="4"/>
        <v>0.21282655444965901</v>
      </c>
      <c r="O66">
        <v>1038</v>
      </c>
      <c r="P66">
        <f t="shared" si="5"/>
        <v>15097.49011954991</v>
      </c>
      <c r="Q66">
        <f t="shared" si="6"/>
        <v>18684</v>
      </c>
      <c r="R66">
        <f t="shared" si="7"/>
        <v>838.74945108610609</v>
      </c>
      <c r="S66">
        <f t="shared" si="8"/>
        <v>703500.64169724425</v>
      </c>
    </row>
    <row r="67" spans="1:19" x14ac:dyDescent="0.35">
      <c r="A67" s="1">
        <v>40981</v>
      </c>
      <c r="B67">
        <v>4048</v>
      </c>
      <c r="C67">
        <v>3941</v>
      </c>
      <c r="D67">
        <v>0</v>
      </c>
      <c r="E67">
        <v>0</v>
      </c>
      <c r="F67">
        <v>0</v>
      </c>
      <c r="G67">
        <v>5084.666666666667</v>
      </c>
      <c r="H67">
        <v>3854</v>
      </c>
      <c r="I67">
        <v>0</v>
      </c>
      <c r="J67">
        <f t="shared" ref="J67:J130" si="9">IF(B67&lt;C67,1,0)</f>
        <v>0</v>
      </c>
      <c r="K67">
        <f t="shared" ref="K67:K130" si="10">$U$2+SUMPRODUCT(C67:J67,$V$2:$AC$2)</f>
        <v>4513.1129519915185</v>
      </c>
      <c r="L67">
        <f t="shared" ref="L67:L130" si="11">K67-B67</f>
        <v>465.11295199151846</v>
      </c>
      <c r="M67">
        <f t="shared" ref="M67:M130" si="12">ABS(L67)</f>
        <v>465.11295199151846</v>
      </c>
      <c r="N67" s="8">
        <f t="shared" ref="N67:N130" si="13">M67/B67</f>
        <v>0.11489944466193638</v>
      </c>
      <c r="O67">
        <v>1060</v>
      </c>
      <c r="P67">
        <f t="shared" ref="P67:P130" si="14">IF(L67&lt;0,L67*-72,L67*18)</f>
        <v>8372.0331358473322</v>
      </c>
      <c r="Q67">
        <f t="shared" ref="Q67:Q130" si="15">O67*18</f>
        <v>19080</v>
      </c>
      <c r="R67">
        <f t="shared" ref="R67:R130" si="16">IF(L67&lt;0,L67*2,L67)</f>
        <v>465.11295199151846</v>
      </c>
      <c r="S67">
        <f t="shared" ref="S67:S130" si="17">R67^2</f>
        <v>216330.05811026457</v>
      </c>
    </row>
    <row r="68" spans="1:19" x14ac:dyDescent="0.35">
      <c r="A68" s="1">
        <v>40982</v>
      </c>
      <c r="B68">
        <v>3883</v>
      </c>
      <c r="C68">
        <v>4048</v>
      </c>
      <c r="D68">
        <v>0</v>
      </c>
      <c r="E68">
        <v>0</v>
      </c>
      <c r="F68">
        <v>0</v>
      </c>
      <c r="G68">
        <v>4529</v>
      </c>
      <c r="H68">
        <v>4368</v>
      </c>
      <c r="I68">
        <v>0</v>
      </c>
      <c r="J68">
        <f t="shared" si="9"/>
        <v>1</v>
      </c>
      <c r="K68">
        <f t="shared" si="10"/>
        <v>4361.2314137820695</v>
      </c>
      <c r="L68">
        <f t="shared" si="11"/>
        <v>478.23141378206947</v>
      </c>
      <c r="M68">
        <f t="shared" si="12"/>
        <v>478.23141378206947</v>
      </c>
      <c r="N68" s="8">
        <f t="shared" si="13"/>
        <v>0.12316029198611111</v>
      </c>
      <c r="O68">
        <v>1181</v>
      </c>
      <c r="P68">
        <f t="shared" si="14"/>
        <v>8608.1654480772504</v>
      </c>
      <c r="Q68">
        <f t="shared" si="15"/>
        <v>21258</v>
      </c>
      <c r="R68">
        <f t="shared" si="16"/>
        <v>478.23141378206947</v>
      </c>
      <c r="S68">
        <f t="shared" si="17"/>
        <v>228705.28512799693</v>
      </c>
    </row>
    <row r="69" spans="1:19" x14ac:dyDescent="0.35">
      <c r="A69" s="1">
        <v>40983</v>
      </c>
      <c r="B69">
        <v>4491</v>
      </c>
      <c r="C69">
        <v>3883</v>
      </c>
      <c r="D69">
        <v>0</v>
      </c>
      <c r="E69">
        <v>1</v>
      </c>
      <c r="F69">
        <v>0</v>
      </c>
      <c r="G69">
        <v>3957.3333333333335</v>
      </c>
      <c r="H69">
        <v>4263</v>
      </c>
      <c r="I69">
        <v>0</v>
      </c>
      <c r="J69">
        <f t="shared" si="9"/>
        <v>0</v>
      </c>
      <c r="K69">
        <f t="shared" si="10"/>
        <v>4749.92857504523</v>
      </c>
      <c r="L69">
        <f t="shared" si="11"/>
        <v>258.92857504522999</v>
      </c>
      <c r="M69">
        <f t="shared" si="12"/>
        <v>258.92857504522999</v>
      </c>
      <c r="N69" s="8">
        <f t="shared" si="13"/>
        <v>5.7654993330044528E-2</v>
      </c>
      <c r="O69">
        <v>844</v>
      </c>
      <c r="P69">
        <f t="shared" si="14"/>
        <v>4660.7143508141398</v>
      </c>
      <c r="Q69">
        <f t="shared" si="15"/>
        <v>15192</v>
      </c>
      <c r="R69">
        <f t="shared" si="16"/>
        <v>258.92857504522999</v>
      </c>
      <c r="S69">
        <f t="shared" si="17"/>
        <v>67044.0069749533</v>
      </c>
    </row>
    <row r="70" spans="1:19" x14ac:dyDescent="0.35">
      <c r="A70" s="1">
        <v>40984</v>
      </c>
      <c r="B70">
        <v>4594</v>
      </c>
      <c r="C70">
        <v>4491</v>
      </c>
      <c r="D70">
        <v>0</v>
      </c>
      <c r="E70">
        <v>0</v>
      </c>
      <c r="F70">
        <v>1</v>
      </c>
      <c r="G70">
        <v>4140.666666666667</v>
      </c>
      <c r="H70">
        <v>4953</v>
      </c>
      <c r="I70">
        <v>0</v>
      </c>
      <c r="J70">
        <f t="shared" si="9"/>
        <v>0</v>
      </c>
      <c r="K70">
        <f t="shared" si="10"/>
        <v>5073.3794797837336</v>
      </c>
      <c r="L70">
        <f t="shared" si="11"/>
        <v>479.37947978373359</v>
      </c>
      <c r="M70">
        <f t="shared" si="12"/>
        <v>479.37947978373359</v>
      </c>
      <c r="N70" s="8">
        <f t="shared" si="13"/>
        <v>0.10434903782841393</v>
      </c>
      <c r="O70">
        <v>1082</v>
      </c>
      <c r="P70">
        <f t="shared" si="14"/>
        <v>8628.8306361072046</v>
      </c>
      <c r="Q70">
        <f t="shared" si="15"/>
        <v>19476</v>
      </c>
      <c r="R70">
        <f t="shared" si="16"/>
        <v>479.37947978373359</v>
      </c>
      <c r="S70">
        <f t="shared" si="17"/>
        <v>229804.68563772304</v>
      </c>
    </row>
    <row r="71" spans="1:19" x14ac:dyDescent="0.35">
      <c r="A71" s="1">
        <v>40985</v>
      </c>
      <c r="B71">
        <v>4131</v>
      </c>
      <c r="C71">
        <v>4594</v>
      </c>
      <c r="D71">
        <v>1</v>
      </c>
      <c r="E71">
        <v>0</v>
      </c>
      <c r="F71">
        <v>0</v>
      </c>
      <c r="G71">
        <v>4322.666666666667</v>
      </c>
      <c r="H71">
        <v>5715</v>
      </c>
      <c r="I71">
        <v>0</v>
      </c>
      <c r="J71">
        <f t="shared" si="9"/>
        <v>1</v>
      </c>
      <c r="K71">
        <f t="shared" si="10"/>
        <v>5554.48825032066</v>
      </c>
      <c r="L71">
        <f t="shared" si="11"/>
        <v>1423.48825032066</v>
      </c>
      <c r="M71">
        <f t="shared" si="12"/>
        <v>1423.48825032066</v>
      </c>
      <c r="N71" s="8">
        <f t="shared" si="13"/>
        <v>0.3445868434569499</v>
      </c>
      <c r="O71">
        <v>796</v>
      </c>
      <c r="P71">
        <f t="shared" si="14"/>
        <v>25622.788505771881</v>
      </c>
      <c r="Q71">
        <f t="shared" si="15"/>
        <v>14328</v>
      </c>
      <c r="R71">
        <f t="shared" si="16"/>
        <v>1423.48825032066</v>
      </c>
      <c r="S71">
        <f t="shared" si="17"/>
        <v>2026318.7988009739</v>
      </c>
    </row>
    <row r="72" spans="1:19" x14ac:dyDescent="0.35">
      <c r="A72" s="1">
        <v>40986</v>
      </c>
      <c r="B72">
        <v>5677</v>
      </c>
      <c r="C72">
        <v>4131</v>
      </c>
      <c r="D72">
        <v>1</v>
      </c>
      <c r="E72">
        <v>0</v>
      </c>
      <c r="F72">
        <v>0</v>
      </c>
      <c r="G72">
        <v>4405.333333333333</v>
      </c>
      <c r="H72">
        <v>5598</v>
      </c>
      <c r="I72">
        <v>0</v>
      </c>
      <c r="J72">
        <f t="shared" si="9"/>
        <v>0</v>
      </c>
      <c r="K72">
        <f t="shared" si="10"/>
        <v>5516.573163123313</v>
      </c>
      <c r="L72">
        <f t="shared" si="11"/>
        <v>-160.42683687668705</v>
      </c>
      <c r="M72">
        <f t="shared" si="12"/>
        <v>160.42683687668705</v>
      </c>
      <c r="N72" s="8">
        <f t="shared" si="13"/>
        <v>2.8259086996069587E-2</v>
      </c>
      <c r="O72">
        <v>1262</v>
      </c>
      <c r="P72">
        <f t="shared" si="14"/>
        <v>11550.732255121467</v>
      </c>
      <c r="Q72">
        <f t="shared" si="15"/>
        <v>22716</v>
      </c>
      <c r="R72">
        <f t="shared" si="16"/>
        <v>-320.8536737533741</v>
      </c>
      <c r="S72">
        <f t="shared" si="17"/>
        <v>102947.07996103662</v>
      </c>
    </row>
    <row r="73" spans="1:19" x14ac:dyDescent="0.35">
      <c r="A73" s="1">
        <v>40987</v>
      </c>
      <c r="B73">
        <v>3805</v>
      </c>
      <c r="C73">
        <v>5677</v>
      </c>
      <c r="D73">
        <v>0</v>
      </c>
      <c r="E73">
        <v>0</v>
      </c>
      <c r="F73">
        <v>0</v>
      </c>
      <c r="G73">
        <v>4800.666666666667</v>
      </c>
      <c r="H73">
        <v>3941</v>
      </c>
      <c r="I73">
        <v>0</v>
      </c>
      <c r="J73">
        <f t="shared" si="9"/>
        <v>1</v>
      </c>
      <c r="K73">
        <f t="shared" si="10"/>
        <v>4571.904404228997</v>
      </c>
      <c r="L73">
        <f t="shared" si="11"/>
        <v>766.90440422899701</v>
      </c>
      <c r="M73">
        <f t="shared" si="12"/>
        <v>766.90440422899701</v>
      </c>
      <c r="N73" s="8">
        <f t="shared" si="13"/>
        <v>0.20155174881182575</v>
      </c>
      <c r="O73">
        <v>940</v>
      </c>
      <c r="P73">
        <f t="shared" si="14"/>
        <v>13804.279276121946</v>
      </c>
      <c r="Q73">
        <f t="shared" si="15"/>
        <v>16920</v>
      </c>
      <c r="R73">
        <f t="shared" si="16"/>
        <v>766.90440422899701</v>
      </c>
      <c r="S73">
        <f t="shared" si="17"/>
        <v>588142.36522583279</v>
      </c>
    </row>
    <row r="74" spans="1:19" x14ac:dyDescent="0.35">
      <c r="A74" s="1">
        <v>40988</v>
      </c>
      <c r="B74">
        <v>4395</v>
      </c>
      <c r="C74">
        <v>3805</v>
      </c>
      <c r="D74">
        <v>0</v>
      </c>
      <c r="E74">
        <v>0</v>
      </c>
      <c r="F74">
        <v>0</v>
      </c>
      <c r="G74">
        <v>4537.666666666667</v>
      </c>
      <c r="H74">
        <v>4048</v>
      </c>
      <c r="I74">
        <v>0</v>
      </c>
      <c r="J74">
        <f t="shared" si="9"/>
        <v>0</v>
      </c>
      <c r="K74">
        <f t="shared" si="10"/>
        <v>4250.3587597324431</v>
      </c>
      <c r="L74">
        <f t="shared" si="11"/>
        <v>-144.6412402675569</v>
      </c>
      <c r="M74">
        <f t="shared" si="12"/>
        <v>144.6412402675569</v>
      </c>
      <c r="N74" s="8">
        <f t="shared" si="13"/>
        <v>3.2910407341878702E-2</v>
      </c>
      <c r="O74">
        <v>675</v>
      </c>
      <c r="P74">
        <f t="shared" si="14"/>
        <v>10414.169299264096</v>
      </c>
      <c r="Q74">
        <f t="shared" si="15"/>
        <v>12150</v>
      </c>
      <c r="R74">
        <f t="shared" si="16"/>
        <v>-289.28248053511379</v>
      </c>
      <c r="S74">
        <f t="shared" si="17"/>
        <v>83684.353544548489</v>
      </c>
    </row>
    <row r="75" spans="1:19" x14ac:dyDescent="0.35">
      <c r="A75" s="1">
        <v>40989</v>
      </c>
      <c r="B75">
        <v>5026</v>
      </c>
      <c r="C75">
        <v>4395</v>
      </c>
      <c r="D75">
        <v>0</v>
      </c>
      <c r="E75">
        <v>0</v>
      </c>
      <c r="F75">
        <v>0</v>
      </c>
      <c r="G75">
        <v>4625.666666666667</v>
      </c>
      <c r="H75">
        <v>3883</v>
      </c>
      <c r="I75">
        <v>0</v>
      </c>
      <c r="J75">
        <f t="shared" si="9"/>
        <v>0</v>
      </c>
      <c r="K75">
        <f t="shared" si="10"/>
        <v>4318.0556742555191</v>
      </c>
      <c r="L75">
        <f t="shared" si="11"/>
        <v>-707.94432574448092</v>
      </c>
      <c r="M75">
        <f t="shared" si="12"/>
        <v>707.94432574448092</v>
      </c>
      <c r="N75" s="8">
        <f t="shared" si="13"/>
        <v>0.14085641180749719</v>
      </c>
      <c r="O75">
        <v>707</v>
      </c>
      <c r="P75">
        <f t="shared" si="14"/>
        <v>50971.991453602626</v>
      </c>
      <c r="Q75">
        <f t="shared" si="15"/>
        <v>12726</v>
      </c>
      <c r="R75">
        <f t="shared" si="16"/>
        <v>-1415.8886514889618</v>
      </c>
      <c r="S75">
        <f t="shared" si="17"/>
        <v>2004740.6734152308</v>
      </c>
    </row>
    <row r="76" spans="1:19" x14ac:dyDescent="0.35">
      <c r="A76" s="1">
        <v>40990</v>
      </c>
      <c r="B76">
        <v>4975</v>
      </c>
      <c r="C76">
        <v>5026</v>
      </c>
      <c r="D76">
        <v>0</v>
      </c>
      <c r="E76">
        <v>1</v>
      </c>
      <c r="F76">
        <v>0</v>
      </c>
      <c r="G76">
        <v>4408.666666666667</v>
      </c>
      <c r="H76">
        <v>4491</v>
      </c>
      <c r="I76">
        <v>0</v>
      </c>
      <c r="J76">
        <f t="shared" si="9"/>
        <v>1</v>
      </c>
      <c r="K76">
        <f t="shared" si="10"/>
        <v>5188.0739223593982</v>
      </c>
      <c r="L76">
        <f t="shared" si="11"/>
        <v>213.07392235939824</v>
      </c>
      <c r="M76">
        <f t="shared" si="12"/>
        <v>213.07392235939824</v>
      </c>
      <c r="N76" s="8">
        <f t="shared" si="13"/>
        <v>4.2828929117466982E-2</v>
      </c>
      <c r="O76">
        <v>449</v>
      </c>
      <c r="P76">
        <f t="shared" si="14"/>
        <v>3835.3306024691683</v>
      </c>
      <c r="Q76">
        <f t="shared" si="15"/>
        <v>8082</v>
      </c>
      <c r="R76">
        <f t="shared" si="16"/>
        <v>213.07392235939824</v>
      </c>
      <c r="S76">
        <f t="shared" si="17"/>
        <v>45400.496389618871</v>
      </c>
    </row>
    <row r="77" spans="1:19" x14ac:dyDescent="0.35">
      <c r="A77" s="1">
        <v>40991</v>
      </c>
      <c r="B77">
        <v>5295</v>
      </c>
      <c r="C77">
        <v>4975</v>
      </c>
      <c r="D77">
        <v>0</v>
      </c>
      <c r="E77">
        <v>0</v>
      </c>
      <c r="F77">
        <v>1</v>
      </c>
      <c r="G77">
        <v>4798.666666666667</v>
      </c>
      <c r="H77">
        <v>4594</v>
      </c>
      <c r="I77">
        <v>0</v>
      </c>
      <c r="J77">
        <f t="shared" si="9"/>
        <v>0</v>
      </c>
      <c r="K77">
        <f t="shared" si="10"/>
        <v>5389.8547158557512</v>
      </c>
      <c r="L77">
        <f t="shared" si="11"/>
        <v>94.854715855751238</v>
      </c>
      <c r="M77">
        <f t="shared" si="12"/>
        <v>94.854715855751238</v>
      </c>
      <c r="N77" s="8">
        <f t="shared" si="13"/>
        <v>1.7914016214495041E-2</v>
      </c>
      <c r="O77">
        <v>942</v>
      </c>
      <c r="P77">
        <f t="shared" si="14"/>
        <v>1707.3848854035223</v>
      </c>
      <c r="Q77">
        <f t="shared" si="15"/>
        <v>16956</v>
      </c>
      <c r="R77">
        <f t="shared" si="16"/>
        <v>94.854715855751238</v>
      </c>
      <c r="S77">
        <f t="shared" si="17"/>
        <v>8997.4171200753044</v>
      </c>
    </row>
    <row r="78" spans="1:19" x14ac:dyDescent="0.35">
      <c r="A78" s="1">
        <v>40992</v>
      </c>
      <c r="B78">
        <v>5167</v>
      </c>
      <c r="C78">
        <v>5295</v>
      </c>
      <c r="D78">
        <v>1</v>
      </c>
      <c r="E78">
        <v>0</v>
      </c>
      <c r="F78">
        <v>0</v>
      </c>
      <c r="G78">
        <v>5098.666666666667</v>
      </c>
      <c r="H78">
        <v>4131</v>
      </c>
      <c r="I78">
        <v>0</v>
      </c>
      <c r="J78">
        <f t="shared" si="9"/>
        <v>1</v>
      </c>
      <c r="K78">
        <f t="shared" si="10"/>
        <v>5619.6911965408708</v>
      </c>
      <c r="L78">
        <f t="shared" si="11"/>
        <v>452.69119654087081</v>
      </c>
      <c r="M78">
        <f t="shared" si="12"/>
        <v>452.69119654087081</v>
      </c>
      <c r="N78" s="8">
        <f t="shared" si="13"/>
        <v>8.7611998556390708E-2</v>
      </c>
      <c r="O78">
        <v>779</v>
      </c>
      <c r="P78">
        <f t="shared" si="14"/>
        <v>8148.4415377356745</v>
      </c>
      <c r="Q78">
        <f t="shared" si="15"/>
        <v>14022</v>
      </c>
      <c r="R78">
        <f t="shared" si="16"/>
        <v>452.69119654087081</v>
      </c>
      <c r="S78">
        <f t="shared" si="17"/>
        <v>204929.31942560532</v>
      </c>
    </row>
    <row r="79" spans="1:19" x14ac:dyDescent="0.35">
      <c r="A79" s="1">
        <v>40993</v>
      </c>
      <c r="B79">
        <v>5166</v>
      </c>
      <c r="C79">
        <v>5167</v>
      </c>
      <c r="D79">
        <v>1</v>
      </c>
      <c r="E79">
        <v>0</v>
      </c>
      <c r="F79">
        <v>0</v>
      </c>
      <c r="G79">
        <v>5145.666666666667</v>
      </c>
      <c r="H79">
        <v>5677</v>
      </c>
      <c r="I79">
        <v>0</v>
      </c>
      <c r="J79">
        <f t="shared" si="9"/>
        <v>1</v>
      </c>
      <c r="K79">
        <f t="shared" si="10"/>
        <v>6060.9213423734827</v>
      </c>
      <c r="L79">
        <f t="shared" si="11"/>
        <v>894.92134237348273</v>
      </c>
      <c r="M79">
        <f t="shared" si="12"/>
        <v>894.92134237348273</v>
      </c>
      <c r="N79" s="8">
        <f t="shared" si="13"/>
        <v>0.17323293503164591</v>
      </c>
      <c r="O79">
        <v>1077</v>
      </c>
      <c r="P79">
        <f t="shared" si="14"/>
        <v>16108.584162722689</v>
      </c>
      <c r="Q79">
        <f t="shared" si="15"/>
        <v>19386</v>
      </c>
      <c r="R79">
        <f t="shared" si="16"/>
        <v>894.92134237348273</v>
      </c>
      <c r="S79">
        <f t="shared" si="17"/>
        <v>800884.2090355563</v>
      </c>
    </row>
    <row r="80" spans="1:19" x14ac:dyDescent="0.35">
      <c r="A80" s="1">
        <v>40994</v>
      </c>
      <c r="B80">
        <v>2709</v>
      </c>
      <c r="C80">
        <v>5166</v>
      </c>
      <c r="D80">
        <v>0</v>
      </c>
      <c r="E80">
        <v>0</v>
      </c>
      <c r="F80">
        <v>0</v>
      </c>
      <c r="G80">
        <v>5209.333333333333</v>
      </c>
      <c r="H80">
        <v>3805</v>
      </c>
      <c r="I80">
        <v>0</v>
      </c>
      <c r="J80">
        <f t="shared" si="9"/>
        <v>1</v>
      </c>
      <c r="K80">
        <f t="shared" si="10"/>
        <v>4703.2047844204699</v>
      </c>
      <c r="L80">
        <f t="shared" si="11"/>
        <v>1994.2047844204699</v>
      </c>
      <c r="M80">
        <f t="shared" si="12"/>
        <v>1994.2047844204699</v>
      </c>
      <c r="N80" s="8">
        <f t="shared" si="13"/>
        <v>0.73614056272442596</v>
      </c>
      <c r="O80">
        <v>1196</v>
      </c>
      <c r="P80">
        <f t="shared" si="14"/>
        <v>35895.686119568461</v>
      </c>
      <c r="Q80">
        <f t="shared" si="15"/>
        <v>21528</v>
      </c>
      <c r="R80">
        <f t="shared" si="16"/>
        <v>1994.2047844204699</v>
      </c>
      <c r="S80">
        <f t="shared" si="17"/>
        <v>3976852.7222054927</v>
      </c>
    </row>
    <row r="81" spans="1:19" x14ac:dyDescent="0.35">
      <c r="A81" s="1">
        <v>40995</v>
      </c>
      <c r="B81">
        <v>4628.5</v>
      </c>
      <c r="C81">
        <v>2709</v>
      </c>
      <c r="D81">
        <v>0</v>
      </c>
      <c r="E81">
        <v>0</v>
      </c>
      <c r="F81">
        <v>0</v>
      </c>
      <c r="G81">
        <v>4347.333333333333</v>
      </c>
      <c r="H81">
        <v>4395</v>
      </c>
      <c r="I81">
        <v>0</v>
      </c>
      <c r="J81">
        <f t="shared" si="9"/>
        <v>0</v>
      </c>
      <c r="K81">
        <f t="shared" si="10"/>
        <v>4121.0361354396364</v>
      </c>
      <c r="L81">
        <f t="shared" si="11"/>
        <v>-507.46386456036362</v>
      </c>
      <c r="M81">
        <f t="shared" si="12"/>
        <v>507.46386456036362</v>
      </c>
      <c r="N81" s="8">
        <f t="shared" si="13"/>
        <v>0.10963894664802065</v>
      </c>
      <c r="O81">
        <v>1683</v>
      </c>
      <c r="P81">
        <f t="shared" si="14"/>
        <v>36537.39824834618</v>
      </c>
      <c r="Q81">
        <f t="shared" si="15"/>
        <v>30294</v>
      </c>
      <c r="R81">
        <f t="shared" si="16"/>
        <v>-1014.9277291207272</v>
      </c>
      <c r="S81">
        <f t="shared" si="17"/>
        <v>1030078.2953381563</v>
      </c>
    </row>
    <row r="82" spans="1:19" x14ac:dyDescent="0.35">
      <c r="A82" s="1">
        <v>40996</v>
      </c>
      <c r="B82">
        <v>2723</v>
      </c>
      <c r="C82">
        <v>4628.5</v>
      </c>
      <c r="D82">
        <v>0</v>
      </c>
      <c r="E82">
        <v>0</v>
      </c>
      <c r="F82">
        <v>0</v>
      </c>
      <c r="G82">
        <v>4167.833333333333</v>
      </c>
      <c r="H82">
        <v>5026</v>
      </c>
      <c r="I82">
        <v>0</v>
      </c>
      <c r="J82">
        <f t="shared" si="9"/>
        <v>1</v>
      </c>
      <c r="K82">
        <f t="shared" si="10"/>
        <v>4408.7715116330464</v>
      </c>
      <c r="L82">
        <f t="shared" si="11"/>
        <v>1685.7715116330464</v>
      </c>
      <c r="M82">
        <f t="shared" si="12"/>
        <v>1685.7715116330464</v>
      </c>
      <c r="N82" s="8">
        <f t="shared" si="13"/>
        <v>0.61908612252407136</v>
      </c>
      <c r="O82">
        <v>1188</v>
      </c>
      <c r="P82">
        <f t="shared" si="14"/>
        <v>30343.887209394838</v>
      </c>
      <c r="Q82">
        <f t="shared" si="15"/>
        <v>21384</v>
      </c>
      <c r="R82">
        <f t="shared" si="16"/>
        <v>1685.7715116330464</v>
      </c>
      <c r="S82">
        <f t="shared" si="17"/>
        <v>2841825.5894335662</v>
      </c>
    </row>
    <row r="83" spans="1:19" x14ac:dyDescent="0.35">
      <c r="A83" s="1">
        <v>40997</v>
      </c>
      <c r="B83">
        <v>3348</v>
      </c>
      <c r="C83">
        <v>2723</v>
      </c>
      <c r="D83">
        <v>0</v>
      </c>
      <c r="E83">
        <v>1</v>
      </c>
      <c r="F83">
        <v>0</v>
      </c>
      <c r="G83">
        <v>3353.5</v>
      </c>
      <c r="H83">
        <v>4975</v>
      </c>
      <c r="I83">
        <v>1</v>
      </c>
      <c r="J83">
        <f t="shared" si="9"/>
        <v>0</v>
      </c>
      <c r="K83">
        <f t="shared" si="10"/>
        <v>4744.1110148695434</v>
      </c>
      <c r="L83">
        <f t="shared" si="11"/>
        <v>1396.1110148695434</v>
      </c>
      <c r="M83">
        <f t="shared" si="12"/>
        <v>1396.1110148695434</v>
      </c>
      <c r="N83" s="8">
        <f t="shared" si="13"/>
        <v>0.41699851101240842</v>
      </c>
      <c r="O83">
        <v>303</v>
      </c>
      <c r="P83">
        <f t="shared" si="14"/>
        <v>25129.998267651783</v>
      </c>
      <c r="Q83">
        <f t="shared" si="15"/>
        <v>5454</v>
      </c>
      <c r="R83">
        <f t="shared" si="16"/>
        <v>1396.1110148695434</v>
      </c>
      <c r="S83">
        <f t="shared" si="17"/>
        <v>1949125.9658400663</v>
      </c>
    </row>
    <row r="84" spans="1:19" x14ac:dyDescent="0.35">
      <c r="A84" s="1">
        <v>40998</v>
      </c>
      <c r="B84">
        <v>4623</v>
      </c>
      <c r="C84">
        <v>3348</v>
      </c>
      <c r="D84">
        <v>0</v>
      </c>
      <c r="E84">
        <v>0</v>
      </c>
      <c r="F84">
        <v>1</v>
      </c>
      <c r="G84">
        <v>3566.5</v>
      </c>
      <c r="H84">
        <v>5295</v>
      </c>
      <c r="I84">
        <v>1</v>
      </c>
      <c r="J84">
        <f t="shared" si="9"/>
        <v>0</v>
      </c>
      <c r="K84">
        <f t="shared" si="10"/>
        <v>4983.0251446351931</v>
      </c>
      <c r="L84">
        <f t="shared" si="11"/>
        <v>360.0251446351931</v>
      </c>
      <c r="M84">
        <f t="shared" si="12"/>
        <v>360.0251446351931</v>
      </c>
      <c r="N84" s="8">
        <f t="shared" si="13"/>
        <v>7.7876951035083949E-2</v>
      </c>
      <c r="O84">
        <v>1091</v>
      </c>
      <c r="P84">
        <f t="shared" si="14"/>
        <v>6480.4526034334758</v>
      </c>
      <c r="Q84">
        <f t="shared" si="15"/>
        <v>19638</v>
      </c>
      <c r="R84">
        <f t="shared" si="16"/>
        <v>360.0251446351931</v>
      </c>
      <c r="S84">
        <f t="shared" si="17"/>
        <v>129618.10476959171</v>
      </c>
    </row>
    <row r="85" spans="1:19" x14ac:dyDescent="0.35">
      <c r="A85" s="1">
        <v>40999</v>
      </c>
      <c r="B85">
        <v>4037</v>
      </c>
      <c r="C85">
        <v>4623</v>
      </c>
      <c r="D85">
        <v>1</v>
      </c>
      <c r="E85">
        <v>0</v>
      </c>
      <c r="F85">
        <v>0</v>
      </c>
      <c r="G85">
        <v>3564.6666666666665</v>
      </c>
      <c r="H85">
        <v>5167</v>
      </c>
      <c r="I85">
        <v>1</v>
      </c>
      <c r="J85">
        <f t="shared" si="9"/>
        <v>1</v>
      </c>
      <c r="K85">
        <f t="shared" si="10"/>
        <v>5244.6637058287006</v>
      </c>
      <c r="L85">
        <f t="shared" si="11"/>
        <v>1207.6637058287006</v>
      </c>
      <c r="M85">
        <f t="shared" si="12"/>
        <v>1207.6637058287006</v>
      </c>
      <c r="N85" s="8">
        <f t="shared" si="13"/>
        <v>0.29914880005665112</v>
      </c>
      <c r="O85">
        <v>1018</v>
      </c>
      <c r="P85">
        <f t="shared" si="14"/>
        <v>21737.946704916612</v>
      </c>
      <c r="Q85">
        <f t="shared" si="15"/>
        <v>18324</v>
      </c>
      <c r="R85">
        <f t="shared" si="16"/>
        <v>1207.6637058287006</v>
      </c>
      <c r="S85">
        <f t="shared" si="17"/>
        <v>1458451.6263759104</v>
      </c>
    </row>
    <row r="86" spans="1:19" x14ac:dyDescent="0.35">
      <c r="A86" s="1">
        <v>41000</v>
      </c>
      <c r="B86">
        <v>4088</v>
      </c>
      <c r="C86">
        <v>4037</v>
      </c>
      <c r="D86">
        <v>1</v>
      </c>
      <c r="E86">
        <v>0</v>
      </c>
      <c r="F86">
        <v>0</v>
      </c>
      <c r="G86">
        <v>4002.6666666666665</v>
      </c>
      <c r="H86">
        <v>5166</v>
      </c>
      <c r="I86">
        <v>0</v>
      </c>
      <c r="J86">
        <f t="shared" si="9"/>
        <v>0</v>
      </c>
      <c r="K86">
        <f t="shared" si="10"/>
        <v>5164.1663472370446</v>
      </c>
      <c r="L86">
        <f t="shared" si="11"/>
        <v>1076.1663472370446</v>
      </c>
      <c r="M86">
        <f t="shared" si="12"/>
        <v>1076.1663472370446</v>
      </c>
      <c r="N86" s="8">
        <f t="shared" si="13"/>
        <v>0.26325008494056867</v>
      </c>
      <c r="O86">
        <v>589</v>
      </c>
      <c r="P86">
        <f t="shared" si="14"/>
        <v>19370.994250266805</v>
      </c>
      <c r="Q86">
        <f t="shared" si="15"/>
        <v>10602</v>
      </c>
      <c r="R86">
        <f t="shared" si="16"/>
        <v>1076.1663472370446</v>
      </c>
      <c r="S86">
        <f t="shared" si="17"/>
        <v>1158134.0069255233</v>
      </c>
    </row>
    <row r="87" spans="1:19" x14ac:dyDescent="0.35">
      <c r="A87" s="1">
        <v>41001</v>
      </c>
      <c r="B87">
        <v>4628.5</v>
      </c>
      <c r="C87">
        <v>4088</v>
      </c>
      <c r="D87">
        <v>0</v>
      </c>
      <c r="E87">
        <v>0</v>
      </c>
      <c r="F87">
        <v>0</v>
      </c>
      <c r="G87">
        <v>4249.333333333333</v>
      </c>
      <c r="H87">
        <v>2709</v>
      </c>
      <c r="I87">
        <v>0</v>
      </c>
      <c r="J87">
        <f t="shared" si="9"/>
        <v>0</v>
      </c>
      <c r="K87">
        <f t="shared" si="10"/>
        <v>3750.6105216747587</v>
      </c>
      <c r="L87">
        <f t="shared" si="11"/>
        <v>-877.88947832524127</v>
      </c>
      <c r="M87">
        <f t="shared" si="12"/>
        <v>877.88947832524127</v>
      </c>
      <c r="N87" s="8">
        <f t="shared" si="13"/>
        <v>0.18967040689753512</v>
      </c>
      <c r="O87">
        <v>1122</v>
      </c>
      <c r="P87">
        <f t="shared" si="14"/>
        <v>63208.042439417375</v>
      </c>
      <c r="Q87">
        <f t="shared" si="15"/>
        <v>20196</v>
      </c>
      <c r="R87">
        <f t="shared" si="16"/>
        <v>-1755.7789566504825</v>
      </c>
      <c r="S87">
        <f t="shared" si="17"/>
        <v>3082759.744616657</v>
      </c>
    </row>
    <row r="88" spans="1:19" x14ac:dyDescent="0.35">
      <c r="A88" s="1">
        <v>41002</v>
      </c>
      <c r="B88">
        <v>3023</v>
      </c>
      <c r="C88">
        <v>4628.5</v>
      </c>
      <c r="D88">
        <v>0</v>
      </c>
      <c r="E88">
        <v>0</v>
      </c>
      <c r="F88">
        <v>0</v>
      </c>
      <c r="G88">
        <v>4251.166666666667</v>
      </c>
      <c r="H88">
        <v>4628.5</v>
      </c>
      <c r="I88">
        <v>0</v>
      </c>
      <c r="J88">
        <f t="shared" si="9"/>
        <v>1</v>
      </c>
      <c r="K88">
        <f t="shared" si="10"/>
        <v>4344.3194383415303</v>
      </c>
      <c r="L88">
        <f t="shared" si="11"/>
        <v>1321.3194383415303</v>
      </c>
      <c r="M88">
        <f t="shared" si="12"/>
        <v>1321.3194383415303</v>
      </c>
      <c r="N88" s="8">
        <f t="shared" si="13"/>
        <v>0.43708879865746947</v>
      </c>
      <c r="O88">
        <v>926</v>
      </c>
      <c r="P88">
        <f t="shared" si="14"/>
        <v>23783.749890147545</v>
      </c>
      <c r="Q88">
        <f t="shared" si="15"/>
        <v>16668</v>
      </c>
      <c r="R88">
        <f t="shared" si="16"/>
        <v>1321.3194383415303</v>
      </c>
      <c r="S88">
        <f t="shared" si="17"/>
        <v>1745885.058139177</v>
      </c>
    </row>
    <row r="89" spans="1:19" x14ac:dyDescent="0.35">
      <c r="A89" s="1">
        <v>41003</v>
      </c>
      <c r="B89">
        <v>2706</v>
      </c>
      <c r="C89">
        <v>3023</v>
      </c>
      <c r="D89">
        <v>0</v>
      </c>
      <c r="E89">
        <v>0</v>
      </c>
      <c r="F89">
        <v>0</v>
      </c>
      <c r="G89">
        <v>3913.1666666666665</v>
      </c>
      <c r="H89">
        <v>2723</v>
      </c>
      <c r="I89">
        <v>0</v>
      </c>
      <c r="J89">
        <f t="shared" si="9"/>
        <v>1</v>
      </c>
      <c r="K89">
        <f t="shared" si="10"/>
        <v>3451.7866211076753</v>
      </c>
      <c r="L89">
        <f t="shared" si="11"/>
        <v>745.78662110767527</v>
      </c>
      <c r="M89">
        <f t="shared" si="12"/>
        <v>745.78662110767527</v>
      </c>
      <c r="N89" s="8">
        <f t="shared" si="13"/>
        <v>0.27560481193927394</v>
      </c>
      <c r="O89">
        <v>1401</v>
      </c>
      <c r="P89">
        <f t="shared" si="14"/>
        <v>13424.159179938155</v>
      </c>
      <c r="Q89">
        <f t="shared" si="15"/>
        <v>25218</v>
      </c>
      <c r="R89">
        <f t="shared" si="16"/>
        <v>745.78662110767527</v>
      </c>
      <c r="S89">
        <f t="shared" si="17"/>
        <v>556197.68422320322</v>
      </c>
    </row>
    <row r="90" spans="1:19" x14ac:dyDescent="0.35">
      <c r="A90" s="1">
        <v>41004</v>
      </c>
      <c r="B90">
        <v>2830</v>
      </c>
      <c r="C90">
        <v>2706</v>
      </c>
      <c r="D90">
        <v>0</v>
      </c>
      <c r="E90">
        <v>1</v>
      </c>
      <c r="F90">
        <v>0</v>
      </c>
      <c r="G90">
        <v>3452.5</v>
      </c>
      <c r="H90">
        <v>3348</v>
      </c>
      <c r="I90">
        <v>0</v>
      </c>
      <c r="J90">
        <f t="shared" si="9"/>
        <v>0</v>
      </c>
      <c r="K90">
        <f t="shared" si="10"/>
        <v>4087.7148803714404</v>
      </c>
      <c r="L90">
        <f t="shared" si="11"/>
        <v>1257.7148803714404</v>
      </c>
      <c r="M90">
        <f t="shared" si="12"/>
        <v>1257.7148803714404</v>
      </c>
      <c r="N90" s="8">
        <f t="shared" si="13"/>
        <v>0.44442221921252312</v>
      </c>
      <c r="O90">
        <v>1240</v>
      </c>
      <c r="P90">
        <f t="shared" si="14"/>
        <v>22638.867846685927</v>
      </c>
      <c r="Q90">
        <f t="shared" si="15"/>
        <v>22320</v>
      </c>
      <c r="R90">
        <f t="shared" si="16"/>
        <v>1257.7148803714404</v>
      </c>
      <c r="S90">
        <f t="shared" si="17"/>
        <v>1581846.7203077464</v>
      </c>
    </row>
    <row r="91" spans="1:19" x14ac:dyDescent="0.35">
      <c r="A91" s="1">
        <v>41005</v>
      </c>
      <c r="B91">
        <v>3316</v>
      </c>
      <c r="C91">
        <v>2830</v>
      </c>
      <c r="D91">
        <v>0</v>
      </c>
      <c r="E91">
        <v>0</v>
      </c>
      <c r="F91">
        <v>1</v>
      </c>
      <c r="G91">
        <v>2853</v>
      </c>
      <c r="H91">
        <v>4623</v>
      </c>
      <c r="I91">
        <v>0</v>
      </c>
      <c r="J91">
        <f t="shared" si="9"/>
        <v>0</v>
      </c>
      <c r="K91">
        <f t="shared" si="10"/>
        <v>4088.6211475655609</v>
      </c>
      <c r="L91">
        <f t="shared" si="11"/>
        <v>772.62114756556093</v>
      </c>
      <c r="M91">
        <f t="shared" si="12"/>
        <v>772.62114756556093</v>
      </c>
      <c r="N91" s="8">
        <f t="shared" si="13"/>
        <v>0.23299793352399303</v>
      </c>
      <c r="O91">
        <v>1041</v>
      </c>
      <c r="P91">
        <f t="shared" si="14"/>
        <v>13907.180656180097</v>
      </c>
      <c r="Q91">
        <f t="shared" si="15"/>
        <v>18738</v>
      </c>
      <c r="R91">
        <f t="shared" si="16"/>
        <v>772.62114756556093</v>
      </c>
      <c r="S91">
        <f t="shared" si="17"/>
        <v>596943.43766552431</v>
      </c>
    </row>
    <row r="92" spans="1:19" x14ac:dyDescent="0.35">
      <c r="A92" s="1">
        <v>41006</v>
      </c>
      <c r="B92">
        <v>3348</v>
      </c>
      <c r="C92">
        <v>3316</v>
      </c>
      <c r="D92">
        <v>1</v>
      </c>
      <c r="E92">
        <v>0</v>
      </c>
      <c r="F92">
        <v>0</v>
      </c>
      <c r="G92">
        <v>2950.6666666666665</v>
      </c>
      <c r="H92">
        <v>4037</v>
      </c>
      <c r="I92">
        <v>0</v>
      </c>
      <c r="J92">
        <f t="shared" si="9"/>
        <v>0</v>
      </c>
      <c r="K92">
        <f t="shared" si="10"/>
        <v>4190.9991399515648</v>
      </c>
      <c r="L92">
        <f t="shared" si="11"/>
        <v>842.99913995156476</v>
      </c>
      <c r="M92">
        <f t="shared" si="12"/>
        <v>842.99913995156476</v>
      </c>
      <c r="N92" s="8">
        <f t="shared" si="13"/>
        <v>0.25179185781110058</v>
      </c>
      <c r="O92">
        <v>1204</v>
      </c>
      <c r="P92">
        <f t="shared" si="14"/>
        <v>15173.984519128166</v>
      </c>
      <c r="Q92">
        <f t="shared" si="15"/>
        <v>21672</v>
      </c>
      <c r="R92">
        <f t="shared" si="16"/>
        <v>842.99913995156476</v>
      </c>
      <c r="S92">
        <f t="shared" si="17"/>
        <v>710647.54995907785</v>
      </c>
    </row>
    <row r="93" spans="1:19" x14ac:dyDescent="0.35">
      <c r="A93" s="1">
        <v>41007</v>
      </c>
      <c r="B93">
        <v>4428</v>
      </c>
      <c r="C93">
        <v>3348</v>
      </c>
      <c r="D93">
        <v>1</v>
      </c>
      <c r="E93">
        <v>0</v>
      </c>
      <c r="F93">
        <v>0</v>
      </c>
      <c r="G93">
        <v>3164.6666666666665</v>
      </c>
      <c r="H93">
        <v>4088</v>
      </c>
      <c r="I93">
        <v>0</v>
      </c>
      <c r="J93">
        <f t="shared" si="9"/>
        <v>0</v>
      </c>
      <c r="K93">
        <f t="shared" si="10"/>
        <v>4326.7055692839085</v>
      </c>
      <c r="L93">
        <f t="shared" si="11"/>
        <v>-101.29443071609148</v>
      </c>
      <c r="M93">
        <f t="shared" si="12"/>
        <v>101.29443071609148</v>
      </c>
      <c r="N93" s="8">
        <f t="shared" si="13"/>
        <v>2.2875887695594281E-2</v>
      </c>
      <c r="O93">
        <v>892</v>
      </c>
      <c r="P93">
        <f t="shared" si="14"/>
        <v>7293.1990115585868</v>
      </c>
      <c r="Q93">
        <f t="shared" si="15"/>
        <v>16056</v>
      </c>
      <c r="R93">
        <f t="shared" si="16"/>
        <v>-202.58886143218297</v>
      </c>
      <c r="S93">
        <f t="shared" si="17"/>
        <v>41042.246776388231</v>
      </c>
    </row>
    <row r="94" spans="1:19" x14ac:dyDescent="0.35">
      <c r="A94" s="1">
        <v>41008</v>
      </c>
      <c r="B94">
        <v>4628.5</v>
      </c>
      <c r="C94">
        <v>4428</v>
      </c>
      <c r="D94">
        <v>0</v>
      </c>
      <c r="E94">
        <v>0</v>
      </c>
      <c r="F94">
        <v>0</v>
      </c>
      <c r="G94">
        <v>3697.3333333333335</v>
      </c>
      <c r="H94">
        <v>4628.5</v>
      </c>
      <c r="I94">
        <v>0</v>
      </c>
      <c r="J94">
        <f t="shared" si="9"/>
        <v>0</v>
      </c>
      <c r="K94">
        <f t="shared" si="10"/>
        <v>4016.8064286031899</v>
      </c>
      <c r="L94">
        <f t="shared" si="11"/>
        <v>-611.69357139681006</v>
      </c>
      <c r="M94">
        <f t="shared" si="12"/>
        <v>611.69357139681006</v>
      </c>
      <c r="N94" s="8">
        <f t="shared" si="13"/>
        <v>0.13215805798786001</v>
      </c>
      <c r="O94">
        <v>1213</v>
      </c>
      <c r="P94">
        <f t="shared" si="14"/>
        <v>44041.937140570328</v>
      </c>
      <c r="Q94">
        <f t="shared" si="15"/>
        <v>21834</v>
      </c>
      <c r="R94">
        <f t="shared" si="16"/>
        <v>-1223.3871427936201</v>
      </c>
      <c r="S94">
        <f t="shared" si="17"/>
        <v>1496676.1011527374</v>
      </c>
    </row>
    <row r="95" spans="1:19" x14ac:dyDescent="0.35">
      <c r="A95" s="1">
        <v>41009</v>
      </c>
      <c r="B95">
        <v>2712</v>
      </c>
      <c r="C95">
        <v>4628.5</v>
      </c>
      <c r="D95">
        <v>0</v>
      </c>
      <c r="E95">
        <v>0</v>
      </c>
      <c r="F95">
        <v>0</v>
      </c>
      <c r="G95">
        <v>4134.833333333333</v>
      </c>
      <c r="H95">
        <v>3023</v>
      </c>
      <c r="I95">
        <v>0</v>
      </c>
      <c r="J95">
        <f t="shared" si="9"/>
        <v>1</v>
      </c>
      <c r="K95">
        <f t="shared" si="10"/>
        <v>3834.2261472856603</v>
      </c>
      <c r="L95">
        <f t="shared" si="11"/>
        <v>1122.2261472856603</v>
      </c>
      <c r="M95">
        <f t="shared" si="12"/>
        <v>1122.2261472856603</v>
      </c>
      <c r="N95" s="8">
        <f t="shared" si="13"/>
        <v>0.41380020180149718</v>
      </c>
      <c r="O95">
        <v>1313</v>
      </c>
      <c r="P95">
        <f t="shared" si="14"/>
        <v>20200.070651141887</v>
      </c>
      <c r="Q95">
        <f t="shared" si="15"/>
        <v>23634</v>
      </c>
      <c r="R95">
        <f t="shared" si="16"/>
        <v>1122.2261472856603</v>
      </c>
      <c r="S95">
        <f t="shared" si="17"/>
        <v>1259391.5256516165</v>
      </c>
    </row>
    <row r="96" spans="1:19" x14ac:dyDescent="0.35">
      <c r="A96" s="1">
        <v>41010</v>
      </c>
      <c r="B96">
        <v>3136</v>
      </c>
      <c r="C96">
        <v>2712</v>
      </c>
      <c r="D96">
        <v>0</v>
      </c>
      <c r="E96">
        <v>0</v>
      </c>
      <c r="F96">
        <v>0</v>
      </c>
      <c r="G96">
        <v>3922.8333333333335</v>
      </c>
      <c r="H96">
        <v>2706</v>
      </c>
      <c r="I96">
        <v>0</v>
      </c>
      <c r="J96">
        <f t="shared" si="9"/>
        <v>0</v>
      </c>
      <c r="K96">
        <f t="shared" si="10"/>
        <v>3418.1345464356273</v>
      </c>
      <c r="L96">
        <f t="shared" si="11"/>
        <v>282.13454643562727</v>
      </c>
      <c r="M96">
        <f t="shared" si="12"/>
        <v>282.13454643562727</v>
      </c>
      <c r="N96" s="8">
        <f t="shared" si="13"/>
        <v>8.9966373225646448E-2</v>
      </c>
      <c r="O96">
        <v>818</v>
      </c>
      <c r="P96">
        <f t="shared" si="14"/>
        <v>5078.4218358412909</v>
      </c>
      <c r="Q96">
        <f t="shared" si="15"/>
        <v>14724</v>
      </c>
      <c r="R96">
        <f t="shared" si="16"/>
        <v>282.13454643562727</v>
      </c>
      <c r="S96">
        <f t="shared" si="17"/>
        <v>79599.902292437124</v>
      </c>
    </row>
    <row r="97" spans="1:19" x14ac:dyDescent="0.35">
      <c r="A97" s="1">
        <v>41011</v>
      </c>
      <c r="B97">
        <v>3088</v>
      </c>
      <c r="C97">
        <v>3136</v>
      </c>
      <c r="D97">
        <v>0</v>
      </c>
      <c r="E97">
        <v>1</v>
      </c>
      <c r="F97">
        <v>0</v>
      </c>
      <c r="G97">
        <v>3492.1666666666665</v>
      </c>
      <c r="H97">
        <v>2830</v>
      </c>
      <c r="I97">
        <v>0</v>
      </c>
      <c r="J97">
        <f t="shared" si="9"/>
        <v>1</v>
      </c>
      <c r="K97">
        <f t="shared" si="10"/>
        <v>4013.0827602404065</v>
      </c>
      <c r="L97">
        <f t="shared" si="11"/>
        <v>925.08276024040651</v>
      </c>
      <c r="M97">
        <f t="shared" si="12"/>
        <v>925.08276024040651</v>
      </c>
      <c r="N97" s="8">
        <f t="shared" si="13"/>
        <v>0.29957343272033887</v>
      </c>
      <c r="O97">
        <v>888</v>
      </c>
      <c r="P97">
        <f t="shared" si="14"/>
        <v>16651.489684327316</v>
      </c>
      <c r="Q97">
        <f t="shared" si="15"/>
        <v>15984</v>
      </c>
      <c r="R97">
        <f t="shared" si="16"/>
        <v>925.08276024040651</v>
      </c>
      <c r="S97">
        <f t="shared" si="17"/>
        <v>855778.11329400947</v>
      </c>
    </row>
    <row r="98" spans="1:19" x14ac:dyDescent="0.35">
      <c r="A98" s="1">
        <v>41012</v>
      </c>
      <c r="B98">
        <v>3198</v>
      </c>
      <c r="C98">
        <v>3088</v>
      </c>
      <c r="D98">
        <v>0</v>
      </c>
      <c r="E98">
        <v>0</v>
      </c>
      <c r="F98">
        <v>1</v>
      </c>
      <c r="G98">
        <v>2978.6666666666665</v>
      </c>
      <c r="H98">
        <v>3316</v>
      </c>
      <c r="I98">
        <v>0</v>
      </c>
      <c r="J98">
        <f t="shared" si="9"/>
        <v>0</v>
      </c>
      <c r="K98">
        <f t="shared" si="10"/>
        <v>3823.3175202882339</v>
      </c>
      <c r="L98">
        <f t="shared" si="11"/>
        <v>625.31752028823394</v>
      </c>
      <c r="M98">
        <f t="shared" si="12"/>
        <v>625.31752028823394</v>
      </c>
      <c r="N98" s="8">
        <f t="shared" si="13"/>
        <v>0.1955339337986973</v>
      </c>
      <c r="O98">
        <v>1039</v>
      </c>
      <c r="P98">
        <f t="shared" si="14"/>
        <v>11255.715365188211</v>
      </c>
      <c r="Q98">
        <f t="shared" si="15"/>
        <v>18702</v>
      </c>
      <c r="R98">
        <f t="shared" si="16"/>
        <v>625.31752028823394</v>
      </c>
      <c r="S98">
        <f t="shared" si="17"/>
        <v>391022.00117942586</v>
      </c>
    </row>
    <row r="99" spans="1:19" x14ac:dyDescent="0.35">
      <c r="A99" s="1">
        <v>41013</v>
      </c>
      <c r="B99">
        <v>3595</v>
      </c>
      <c r="C99">
        <v>3198</v>
      </c>
      <c r="D99">
        <v>1</v>
      </c>
      <c r="E99">
        <v>0</v>
      </c>
      <c r="F99">
        <v>0</v>
      </c>
      <c r="G99">
        <v>3140.6666666666665</v>
      </c>
      <c r="H99">
        <v>3348</v>
      </c>
      <c r="I99">
        <v>0</v>
      </c>
      <c r="J99">
        <f t="shared" si="9"/>
        <v>0</v>
      </c>
      <c r="K99">
        <f t="shared" si="10"/>
        <v>4091.4055464644166</v>
      </c>
      <c r="L99">
        <f t="shared" si="11"/>
        <v>496.4055464644166</v>
      </c>
      <c r="M99">
        <f t="shared" si="12"/>
        <v>496.4055464644166</v>
      </c>
      <c r="N99" s="8">
        <f t="shared" si="13"/>
        <v>0.13808221042125635</v>
      </c>
      <c r="O99">
        <v>922</v>
      </c>
      <c r="P99">
        <f t="shared" si="14"/>
        <v>8935.2998363594997</v>
      </c>
      <c r="Q99">
        <f t="shared" si="15"/>
        <v>16596</v>
      </c>
      <c r="R99">
        <f t="shared" si="16"/>
        <v>496.4055464644166</v>
      </c>
      <c r="S99">
        <f t="shared" si="17"/>
        <v>246418.46656063606</v>
      </c>
    </row>
    <row r="100" spans="1:19" x14ac:dyDescent="0.35">
      <c r="A100" s="1">
        <v>41014</v>
      </c>
      <c r="B100">
        <v>3953</v>
      </c>
      <c r="C100">
        <v>3595</v>
      </c>
      <c r="D100">
        <v>1</v>
      </c>
      <c r="E100">
        <v>0</v>
      </c>
      <c r="F100">
        <v>0</v>
      </c>
      <c r="G100">
        <v>3293.6666666666665</v>
      </c>
      <c r="H100">
        <v>4428</v>
      </c>
      <c r="I100">
        <v>0</v>
      </c>
      <c r="J100">
        <f t="shared" si="9"/>
        <v>0</v>
      </c>
      <c r="K100">
        <f t="shared" si="10"/>
        <v>4519.4936924680642</v>
      </c>
      <c r="L100">
        <f t="shared" si="11"/>
        <v>566.49369246806418</v>
      </c>
      <c r="M100">
        <f t="shared" si="12"/>
        <v>566.49369246806418</v>
      </c>
      <c r="N100" s="8">
        <f t="shared" si="13"/>
        <v>0.14330728370049689</v>
      </c>
      <c r="O100">
        <v>743</v>
      </c>
      <c r="P100">
        <f t="shared" si="14"/>
        <v>10196.886464425155</v>
      </c>
      <c r="Q100">
        <f t="shared" si="15"/>
        <v>13374</v>
      </c>
      <c r="R100">
        <f t="shared" si="16"/>
        <v>566.49369246806418</v>
      </c>
      <c r="S100">
        <f t="shared" si="17"/>
        <v>320915.10360610165</v>
      </c>
    </row>
    <row r="101" spans="1:19" x14ac:dyDescent="0.35">
      <c r="A101" s="1">
        <v>41015</v>
      </c>
      <c r="B101">
        <v>4628.5</v>
      </c>
      <c r="C101">
        <v>3953</v>
      </c>
      <c r="D101">
        <v>0</v>
      </c>
      <c r="E101">
        <v>0</v>
      </c>
      <c r="F101">
        <v>0</v>
      </c>
      <c r="G101">
        <v>3582</v>
      </c>
      <c r="H101">
        <v>4628.5</v>
      </c>
      <c r="I101">
        <v>0</v>
      </c>
      <c r="J101">
        <f t="shared" si="9"/>
        <v>0</v>
      </c>
      <c r="K101">
        <f t="shared" si="10"/>
        <v>3900.8749229328764</v>
      </c>
      <c r="L101">
        <f t="shared" si="11"/>
        <v>-727.62507706712358</v>
      </c>
      <c r="M101">
        <f t="shared" si="12"/>
        <v>727.62507706712358</v>
      </c>
      <c r="N101" s="8">
        <f t="shared" si="13"/>
        <v>0.15720537475793964</v>
      </c>
      <c r="O101">
        <v>1235</v>
      </c>
      <c r="P101">
        <f t="shared" si="14"/>
        <v>52389.005548832894</v>
      </c>
      <c r="Q101">
        <f t="shared" si="15"/>
        <v>22230</v>
      </c>
      <c r="R101">
        <f t="shared" si="16"/>
        <v>-1455.2501541342472</v>
      </c>
      <c r="S101">
        <f t="shared" si="17"/>
        <v>2117753.0111077502</v>
      </c>
    </row>
    <row r="102" spans="1:19" x14ac:dyDescent="0.35">
      <c r="A102" s="1">
        <v>41016</v>
      </c>
      <c r="B102">
        <v>2900</v>
      </c>
      <c r="C102">
        <v>4628.5</v>
      </c>
      <c r="D102">
        <v>0</v>
      </c>
      <c r="E102">
        <v>0</v>
      </c>
      <c r="F102">
        <v>0</v>
      </c>
      <c r="G102">
        <v>4058.8333333333335</v>
      </c>
      <c r="H102">
        <v>2712</v>
      </c>
      <c r="I102">
        <v>0</v>
      </c>
      <c r="J102">
        <f t="shared" si="9"/>
        <v>1</v>
      </c>
      <c r="K102">
        <f t="shared" si="10"/>
        <v>3705.9317352169837</v>
      </c>
      <c r="L102">
        <f t="shared" si="11"/>
        <v>805.93173521698372</v>
      </c>
      <c r="M102">
        <f t="shared" si="12"/>
        <v>805.93173521698372</v>
      </c>
      <c r="N102" s="8">
        <f t="shared" si="13"/>
        <v>0.27790749490240818</v>
      </c>
      <c r="O102">
        <v>845</v>
      </c>
      <c r="P102">
        <f t="shared" si="14"/>
        <v>14506.771233905707</v>
      </c>
      <c r="Q102">
        <f t="shared" si="15"/>
        <v>15210</v>
      </c>
      <c r="R102">
        <f t="shared" si="16"/>
        <v>805.93173521698372</v>
      </c>
      <c r="S102">
        <f t="shared" si="17"/>
        <v>649525.96182985837</v>
      </c>
    </row>
    <row r="103" spans="1:19" x14ac:dyDescent="0.35">
      <c r="A103" s="1">
        <v>41017</v>
      </c>
      <c r="B103">
        <v>2827</v>
      </c>
      <c r="C103">
        <v>2900</v>
      </c>
      <c r="D103">
        <v>0</v>
      </c>
      <c r="E103">
        <v>0</v>
      </c>
      <c r="F103">
        <v>0</v>
      </c>
      <c r="G103">
        <v>3827.1666666666665</v>
      </c>
      <c r="H103">
        <v>3136</v>
      </c>
      <c r="I103">
        <v>0</v>
      </c>
      <c r="J103">
        <f t="shared" si="9"/>
        <v>1</v>
      </c>
      <c r="K103">
        <f t="shared" si="10"/>
        <v>3505.5231017286192</v>
      </c>
      <c r="L103">
        <f t="shared" si="11"/>
        <v>678.52310172861917</v>
      </c>
      <c r="M103">
        <f t="shared" si="12"/>
        <v>678.52310172861917</v>
      </c>
      <c r="N103" s="8">
        <f t="shared" si="13"/>
        <v>0.24001524645511821</v>
      </c>
      <c r="O103">
        <v>876</v>
      </c>
      <c r="P103">
        <f t="shared" si="14"/>
        <v>12213.415831115144</v>
      </c>
      <c r="Q103">
        <f t="shared" si="15"/>
        <v>15768</v>
      </c>
      <c r="R103">
        <f t="shared" si="16"/>
        <v>678.52310172861917</v>
      </c>
      <c r="S103">
        <f t="shared" si="17"/>
        <v>460393.59957942605</v>
      </c>
    </row>
    <row r="104" spans="1:19" x14ac:dyDescent="0.35">
      <c r="A104" s="1">
        <v>41018</v>
      </c>
      <c r="B104">
        <v>3146</v>
      </c>
      <c r="C104">
        <v>2827</v>
      </c>
      <c r="D104">
        <v>0</v>
      </c>
      <c r="E104">
        <v>1</v>
      </c>
      <c r="F104">
        <v>0</v>
      </c>
      <c r="G104">
        <v>3451.8333333333335</v>
      </c>
      <c r="H104">
        <v>3088</v>
      </c>
      <c r="I104">
        <v>0</v>
      </c>
      <c r="J104">
        <f t="shared" si="9"/>
        <v>0</v>
      </c>
      <c r="K104">
        <f t="shared" si="10"/>
        <v>4028.4603784770316</v>
      </c>
      <c r="L104">
        <f t="shared" si="11"/>
        <v>882.46037847703155</v>
      </c>
      <c r="M104">
        <f t="shared" si="12"/>
        <v>882.46037847703155</v>
      </c>
      <c r="N104" s="8">
        <f t="shared" si="13"/>
        <v>0.28050234535188545</v>
      </c>
      <c r="O104">
        <v>605</v>
      </c>
      <c r="P104">
        <f t="shared" si="14"/>
        <v>15884.286812586568</v>
      </c>
      <c r="Q104">
        <f t="shared" si="15"/>
        <v>10890</v>
      </c>
      <c r="R104">
        <f t="shared" si="16"/>
        <v>882.46037847703155</v>
      </c>
      <c r="S104">
        <f t="shared" si="17"/>
        <v>778736.31958182575</v>
      </c>
    </row>
    <row r="105" spans="1:19" x14ac:dyDescent="0.35">
      <c r="A105" s="1">
        <v>41019</v>
      </c>
      <c r="B105">
        <v>3377</v>
      </c>
      <c r="C105">
        <v>3146</v>
      </c>
      <c r="D105">
        <v>0</v>
      </c>
      <c r="E105">
        <v>0</v>
      </c>
      <c r="F105">
        <v>1</v>
      </c>
      <c r="G105">
        <v>2957.6666666666665</v>
      </c>
      <c r="H105">
        <v>3198</v>
      </c>
      <c r="I105">
        <v>0</v>
      </c>
      <c r="J105">
        <f t="shared" si="9"/>
        <v>0</v>
      </c>
      <c r="K105">
        <f t="shared" si="10"/>
        <v>3785.3507960736906</v>
      </c>
      <c r="L105">
        <f t="shared" si="11"/>
        <v>408.35079607369062</v>
      </c>
      <c r="M105">
        <f t="shared" si="12"/>
        <v>408.35079607369062</v>
      </c>
      <c r="N105" s="8">
        <f t="shared" si="13"/>
        <v>0.12092117147577454</v>
      </c>
      <c r="O105">
        <v>838</v>
      </c>
      <c r="P105">
        <f t="shared" si="14"/>
        <v>7350.3143293264311</v>
      </c>
      <c r="Q105">
        <f t="shared" si="15"/>
        <v>15084</v>
      </c>
      <c r="R105">
        <f t="shared" si="16"/>
        <v>408.35079607369062</v>
      </c>
      <c r="S105">
        <f t="shared" si="17"/>
        <v>166750.37265401686</v>
      </c>
    </row>
    <row r="106" spans="1:19" x14ac:dyDescent="0.35">
      <c r="A106" s="1">
        <v>41020</v>
      </c>
      <c r="B106">
        <v>3394</v>
      </c>
      <c r="C106">
        <v>3377</v>
      </c>
      <c r="D106">
        <v>1</v>
      </c>
      <c r="E106">
        <v>0</v>
      </c>
      <c r="F106">
        <v>0</v>
      </c>
      <c r="G106">
        <v>3116.6666666666665</v>
      </c>
      <c r="H106">
        <v>3595</v>
      </c>
      <c r="I106">
        <v>0</v>
      </c>
      <c r="J106">
        <f t="shared" si="9"/>
        <v>0</v>
      </c>
      <c r="K106">
        <f t="shared" si="10"/>
        <v>4166.4954932486007</v>
      </c>
      <c r="L106">
        <f t="shared" si="11"/>
        <v>772.49549324860072</v>
      </c>
      <c r="M106">
        <f t="shared" si="12"/>
        <v>772.49549324860072</v>
      </c>
      <c r="N106" s="8">
        <f t="shared" si="13"/>
        <v>0.22760621486405444</v>
      </c>
      <c r="O106">
        <v>970</v>
      </c>
      <c r="P106">
        <f t="shared" si="14"/>
        <v>13904.918878474813</v>
      </c>
      <c r="Q106">
        <f t="shared" si="15"/>
        <v>17460</v>
      </c>
      <c r="R106">
        <f t="shared" si="16"/>
        <v>772.49549324860072</v>
      </c>
      <c r="S106">
        <f t="shared" si="17"/>
        <v>596749.28708939895</v>
      </c>
    </row>
    <row r="107" spans="1:19" x14ac:dyDescent="0.35">
      <c r="A107" s="1">
        <v>41021</v>
      </c>
      <c r="B107">
        <v>3905</v>
      </c>
      <c r="C107">
        <v>3394</v>
      </c>
      <c r="D107">
        <v>1</v>
      </c>
      <c r="E107">
        <v>0</v>
      </c>
      <c r="F107">
        <v>0</v>
      </c>
      <c r="G107">
        <v>3305.6666666666665</v>
      </c>
      <c r="H107">
        <v>3953</v>
      </c>
      <c r="I107">
        <v>0</v>
      </c>
      <c r="J107">
        <f t="shared" si="9"/>
        <v>0</v>
      </c>
      <c r="K107">
        <f t="shared" si="10"/>
        <v>4372.0339016909793</v>
      </c>
      <c r="L107">
        <f t="shared" si="11"/>
        <v>467.03390169097929</v>
      </c>
      <c r="M107">
        <f t="shared" si="12"/>
        <v>467.03390169097929</v>
      </c>
      <c r="N107" s="8">
        <f t="shared" si="13"/>
        <v>0.11959895049704976</v>
      </c>
      <c r="O107">
        <v>980</v>
      </c>
      <c r="P107">
        <f t="shared" si="14"/>
        <v>8406.6102304376273</v>
      </c>
      <c r="Q107">
        <f t="shared" si="15"/>
        <v>17640</v>
      </c>
      <c r="R107">
        <f t="shared" si="16"/>
        <v>467.03390169097929</v>
      </c>
      <c r="S107">
        <f t="shared" si="17"/>
        <v>218120.66532869931</v>
      </c>
    </row>
    <row r="108" spans="1:19" x14ac:dyDescent="0.35">
      <c r="A108" s="1">
        <v>41022</v>
      </c>
      <c r="B108">
        <v>4628.5</v>
      </c>
      <c r="C108">
        <v>3905</v>
      </c>
      <c r="D108">
        <v>0</v>
      </c>
      <c r="E108">
        <v>0</v>
      </c>
      <c r="F108">
        <v>0</v>
      </c>
      <c r="G108">
        <v>3558.6666666666665</v>
      </c>
      <c r="H108">
        <v>4628.5</v>
      </c>
      <c r="I108">
        <v>0</v>
      </c>
      <c r="J108">
        <f t="shared" si="9"/>
        <v>0</v>
      </c>
      <c r="K108">
        <f t="shared" si="10"/>
        <v>3882.7192892587009</v>
      </c>
      <c r="L108">
        <f t="shared" si="11"/>
        <v>-745.78071074129912</v>
      </c>
      <c r="M108">
        <f t="shared" si="12"/>
        <v>745.78071074129912</v>
      </c>
      <c r="N108" s="8">
        <f t="shared" si="13"/>
        <v>0.16112794873961309</v>
      </c>
      <c r="O108">
        <v>1058</v>
      </c>
      <c r="P108">
        <f t="shared" si="14"/>
        <v>53696.211173373536</v>
      </c>
      <c r="Q108">
        <f t="shared" si="15"/>
        <v>19044</v>
      </c>
      <c r="R108">
        <f t="shared" si="16"/>
        <v>-1491.5614214825982</v>
      </c>
      <c r="S108">
        <f t="shared" si="17"/>
        <v>2224755.4740551892</v>
      </c>
    </row>
    <row r="109" spans="1:19" x14ac:dyDescent="0.35">
      <c r="A109" s="1">
        <v>41023</v>
      </c>
      <c r="B109">
        <v>2751</v>
      </c>
      <c r="C109">
        <v>4628.5</v>
      </c>
      <c r="D109">
        <v>0</v>
      </c>
      <c r="E109">
        <v>0</v>
      </c>
      <c r="F109">
        <v>0</v>
      </c>
      <c r="G109">
        <v>3975.8333333333335</v>
      </c>
      <c r="H109">
        <v>2900</v>
      </c>
      <c r="I109">
        <v>0</v>
      </c>
      <c r="J109">
        <f t="shared" si="9"/>
        <v>1</v>
      </c>
      <c r="K109">
        <f t="shared" si="10"/>
        <v>3712.3776015306171</v>
      </c>
      <c r="L109">
        <f t="shared" si="11"/>
        <v>961.37760153061708</v>
      </c>
      <c r="M109">
        <f t="shared" si="12"/>
        <v>961.37760153061708</v>
      </c>
      <c r="N109" s="8">
        <f t="shared" si="13"/>
        <v>0.34946477700131484</v>
      </c>
      <c r="O109">
        <v>819</v>
      </c>
      <c r="P109">
        <f t="shared" si="14"/>
        <v>17304.796827551108</v>
      </c>
      <c r="Q109">
        <f t="shared" si="15"/>
        <v>14742</v>
      </c>
      <c r="R109">
        <f t="shared" si="16"/>
        <v>961.37760153061708</v>
      </c>
      <c r="S109">
        <f t="shared" si="17"/>
        <v>924246.89272476197</v>
      </c>
    </row>
    <row r="110" spans="1:19" x14ac:dyDescent="0.35">
      <c r="A110" s="1">
        <v>41024</v>
      </c>
      <c r="B110">
        <v>3050</v>
      </c>
      <c r="C110">
        <v>2751</v>
      </c>
      <c r="D110">
        <v>0</v>
      </c>
      <c r="E110">
        <v>0</v>
      </c>
      <c r="F110">
        <v>0</v>
      </c>
      <c r="G110">
        <v>3761.5</v>
      </c>
      <c r="H110">
        <v>2827</v>
      </c>
      <c r="I110">
        <v>0</v>
      </c>
      <c r="J110">
        <f t="shared" si="9"/>
        <v>0</v>
      </c>
      <c r="K110">
        <f t="shared" si="10"/>
        <v>3367.0682771028569</v>
      </c>
      <c r="L110">
        <f t="shared" si="11"/>
        <v>317.06827710285688</v>
      </c>
      <c r="M110">
        <f t="shared" si="12"/>
        <v>317.06827710285688</v>
      </c>
      <c r="N110" s="8">
        <f t="shared" si="13"/>
        <v>0.10395681216487111</v>
      </c>
      <c r="O110">
        <v>798</v>
      </c>
      <c r="P110">
        <f t="shared" si="14"/>
        <v>5707.2289878514239</v>
      </c>
      <c r="Q110">
        <f t="shared" si="15"/>
        <v>14364</v>
      </c>
      <c r="R110">
        <f t="shared" si="16"/>
        <v>317.06827710285688</v>
      </c>
      <c r="S110">
        <f t="shared" si="17"/>
        <v>100532.29234497403</v>
      </c>
    </row>
    <row r="111" spans="1:19" x14ac:dyDescent="0.35">
      <c r="A111" s="1">
        <v>41025</v>
      </c>
      <c r="B111">
        <v>3207</v>
      </c>
      <c r="C111">
        <v>3050</v>
      </c>
      <c r="D111">
        <v>0</v>
      </c>
      <c r="E111">
        <v>1</v>
      </c>
      <c r="F111">
        <v>0</v>
      </c>
      <c r="G111">
        <v>3476.5</v>
      </c>
      <c r="H111">
        <v>3146</v>
      </c>
      <c r="I111">
        <v>0</v>
      </c>
      <c r="J111">
        <f t="shared" si="9"/>
        <v>0</v>
      </c>
      <c r="K111">
        <f t="shared" si="10"/>
        <v>4082.7399732894501</v>
      </c>
      <c r="L111">
        <f t="shared" si="11"/>
        <v>875.73997328945006</v>
      </c>
      <c r="M111">
        <f t="shared" si="12"/>
        <v>875.73997328945006</v>
      </c>
      <c r="N111" s="8">
        <f t="shared" si="13"/>
        <v>0.27307139796989399</v>
      </c>
      <c r="O111">
        <v>772</v>
      </c>
      <c r="P111">
        <f t="shared" si="14"/>
        <v>15763.319519210101</v>
      </c>
      <c r="Q111">
        <f t="shared" si="15"/>
        <v>13896</v>
      </c>
      <c r="R111">
        <f t="shared" si="16"/>
        <v>875.73997328945006</v>
      </c>
      <c r="S111">
        <f t="shared" si="17"/>
        <v>766920.50081700669</v>
      </c>
    </row>
    <row r="112" spans="1:19" x14ac:dyDescent="0.35">
      <c r="A112" s="1">
        <v>41026</v>
      </c>
      <c r="B112">
        <v>3271</v>
      </c>
      <c r="C112">
        <v>3207</v>
      </c>
      <c r="D112">
        <v>0</v>
      </c>
      <c r="E112">
        <v>0</v>
      </c>
      <c r="F112">
        <v>1</v>
      </c>
      <c r="G112">
        <v>3002.6666666666665</v>
      </c>
      <c r="H112">
        <v>3377</v>
      </c>
      <c r="I112">
        <v>0</v>
      </c>
      <c r="J112">
        <f t="shared" si="9"/>
        <v>0</v>
      </c>
      <c r="K112">
        <f t="shared" si="10"/>
        <v>3866.6056366230177</v>
      </c>
      <c r="L112">
        <f t="shared" si="11"/>
        <v>595.60563662301774</v>
      </c>
      <c r="M112">
        <f t="shared" si="12"/>
        <v>595.60563662301774</v>
      </c>
      <c r="N112" s="8">
        <f t="shared" si="13"/>
        <v>0.18208671251085837</v>
      </c>
      <c r="O112">
        <v>1055</v>
      </c>
      <c r="P112">
        <f t="shared" si="14"/>
        <v>10720.901459214319</v>
      </c>
      <c r="Q112">
        <f t="shared" si="15"/>
        <v>18990</v>
      </c>
      <c r="R112">
        <f t="shared" si="16"/>
        <v>595.60563662301774</v>
      </c>
      <c r="S112">
        <f t="shared" si="17"/>
        <v>354746.07437711023</v>
      </c>
    </row>
    <row r="113" spans="1:19" x14ac:dyDescent="0.35">
      <c r="A113" s="1">
        <v>41027</v>
      </c>
      <c r="B113">
        <v>3536</v>
      </c>
      <c r="C113">
        <v>3271</v>
      </c>
      <c r="D113">
        <v>1</v>
      </c>
      <c r="E113">
        <v>0</v>
      </c>
      <c r="F113">
        <v>0</v>
      </c>
      <c r="G113">
        <v>3176</v>
      </c>
      <c r="H113">
        <v>3394</v>
      </c>
      <c r="I113">
        <v>1</v>
      </c>
      <c r="J113">
        <f t="shared" si="9"/>
        <v>0</v>
      </c>
      <c r="K113">
        <f t="shared" si="10"/>
        <v>4388.9189494356879</v>
      </c>
      <c r="L113">
        <f t="shared" si="11"/>
        <v>852.91894943568786</v>
      </c>
      <c r="M113">
        <f t="shared" si="12"/>
        <v>852.91894943568786</v>
      </c>
      <c r="N113" s="8">
        <f t="shared" si="13"/>
        <v>0.24121011013452712</v>
      </c>
      <c r="O113">
        <v>945</v>
      </c>
      <c r="P113">
        <f t="shared" si="14"/>
        <v>15352.541089842382</v>
      </c>
      <c r="Q113">
        <f t="shared" si="15"/>
        <v>17010</v>
      </c>
      <c r="R113">
        <f t="shared" si="16"/>
        <v>852.91894943568786</v>
      </c>
      <c r="S113">
        <f t="shared" si="17"/>
        <v>727470.73430647748</v>
      </c>
    </row>
    <row r="114" spans="1:19" x14ac:dyDescent="0.35">
      <c r="A114" s="1">
        <v>41028</v>
      </c>
      <c r="B114">
        <v>3774</v>
      </c>
      <c r="C114">
        <v>3536</v>
      </c>
      <c r="D114">
        <v>1</v>
      </c>
      <c r="E114">
        <v>0</v>
      </c>
      <c r="F114">
        <v>0</v>
      </c>
      <c r="G114">
        <v>3338</v>
      </c>
      <c r="H114">
        <v>3905</v>
      </c>
      <c r="I114">
        <v>1</v>
      </c>
      <c r="J114">
        <f t="shared" si="9"/>
        <v>0</v>
      </c>
      <c r="K114">
        <f t="shared" si="10"/>
        <v>4649.3850938958967</v>
      </c>
      <c r="L114">
        <f t="shared" si="11"/>
        <v>875.38509389589672</v>
      </c>
      <c r="M114">
        <f t="shared" si="12"/>
        <v>875.38509389589672</v>
      </c>
      <c r="N114" s="8">
        <f t="shared" si="13"/>
        <v>0.23195153521353915</v>
      </c>
      <c r="O114">
        <v>1056</v>
      </c>
      <c r="P114">
        <f t="shared" si="14"/>
        <v>15756.931690126141</v>
      </c>
      <c r="Q114">
        <f t="shared" si="15"/>
        <v>19008</v>
      </c>
      <c r="R114">
        <f t="shared" si="16"/>
        <v>875.38509389589672</v>
      </c>
      <c r="S114">
        <f t="shared" si="17"/>
        <v>766299.06261512788</v>
      </c>
    </row>
    <row r="115" spans="1:19" x14ac:dyDescent="0.35">
      <c r="A115" s="1">
        <v>41029</v>
      </c>
      <c r="B115">
        <v>2954</v>
      </c>
      <c r="C115">
        <v>3774</v>
      </c>
      <c r="D115">
        <v>0</v>
      </c>
      <c r="E115">
        <v>0</v>
      </c>
      <c r="F115">
        <v>0</v>
      </c>
      <c r="G115">
        <v>3527</v>
      </c>
      <c r="H115">
        <v>4628.5</v>
      </c>
      <c r="I115">
        <v>1</v>
      </c>
      <c r="J115">
        <f t="shared" si="9"/>
        <v>1</v>
      </c>
      <c r="K115">
        <f t="shared" si="10"/>
        <v>4108.0335415359168</v>
      </c>
      <c r="L115">
        <f t="shared" si="11"/>
        <v>1154.0335415359168</v>
      </c>
      <c r="M115">
        <f t="shared" si="12"/>
        <v>1154.0335415359168</v>
      </c>
      <c r="N115" s="8">
        <f t="shared" si="13"/>
        <v>0.39066809124438617</v>
      </c>
      <c r="O115">
        <v>698</v>
      </c>
      <c r="P115">
        <f t="shared" si="14"/>
        <v>20772.603747646503</v>
      </c>
      <c r="Q115">
        <f t="shared" si="15"/>
        <v>12564</v>
      </c>
      <c r="R115">
        <f t="shared" si="16"/>
        <v>1154.0335415359168</v>
      </c>
      <c r="S115">
        <f t="shared" si="17"/>
        <v>1331793.4149899306</v>
      </c>
    </row>
    <row r="116" spans="1:19" x14ac:dyDescent="0.35">
      <c r="A116" s="1">
        <v>41030</v>
      </c>
      <c r="B116">
        <v>4732</v>
      </c>
      <c r="C116">
        <v>2954</v>
      </c>
      <c r="D116">
        <v>0</v>
      </c>
      <c r="E116">
        <v>0</v>
      </c>
      <c r="F116">
        <v>0</v>
      </c>
      <c r="G116">
        <v>3421.3333333333335</v>
      </c>
      <c r="H116">
        <v>2751</v>
      </c>
      <c r="I116">
        <v>0</v>
      </c>
      <c r="J116">
        <f t="shared" si="9"/>
        <v>0</v>
      </c>
      <c r="K116">
        <f t="shared" si="10"/>
        <v>3180.7288480492052</v>
      </c>
      <c r="L116">
        <f t="shared" si="11"/>
        <v>-1551.2711519507948</v>
      </c>
      <c r="M116">
        <f t="shared" si="12"/>
        <v>1551.2711519507948</v>
      </c>
      <c r="N116" s="8">
        <f t="shared" si="13"/>
        <v>0.3278256872254427</v>
      </c>
      <c r="O116">
        <v>701</v>
      </c>
      <c r="P116">
        <f t="shared" si="14"/>
        <v>111691.52294045722</v>
      </c>
      <c r="Q116">
        <f t="shared" si="15"/>
        <v>12618</v>
      </c>
      <c r="R116">
        <f t="shared" si="16"/>
        <v>-3102.5423039015895</v>
      </c>
      <c r="S116">
        <f t="shared" si="17"/>
        <v>9625768.7474989835</v>
      </c>
    </row>
    <row r="117" spans="1:19" x14ac:dyDescent="0.35">
      <c r="A117" s="1">
        <v>41031</v>
      </c>
      <c r="B117">
        <v>4151</v>
      </c>
      <c r="C117">
        <v>4732</v>
      </c>
      <c r="D117">
        <v>0</v>
      </c>
      <c r="E117">
        <v>0</v>
      </c>
      <c r="F117">
        <v>0</v>
      </c>
      <c r="G117">
        <v>3820</v>
      </c>
      <c r="H117">
        <v>3050</v>
      </c>
      <c r="I117">
        <v>0</v>
      </c>
      <c r="J117">
        <f t="shared" si="9"/>
        <v>1</v>
      </c>
      <c r="K117">
        <f t="shared" si="10"/>
        <v>3679.5049921104505</v>
      </c>
      <c r="L117">
        <f t="shared" si="11"/>
        <v>-471.49500788954947</v>
      </c>
      <c r="M117">
        <f t="shared" si="12"/>
        <v>471.49500788954947</v>
      </c>
      <c r="N117" s="8">
        <f t="shared" si="13"/>
        <v>0.11358588482041664</v>
      </c>
      <c r="O117">
        <v>1152</v>
      </c>
      <c r="P117">
        <f t="shared" si="14"/>
        <v>33947.640568047558</v>
      </c>
      <c r="Q117">
        <f t="shared" si="15"/>
        <v>20736</v>
      </c>
      <c r="R117">
        <f t="shared" si="16"/>
        <v>-942.99001577909894</v>
      </c>
      <c r="S117">
        <f t="shared" si="17"/>
        <v>889230.16985906532</v>
      </c>
    </row>
    <row r="118" spans="1:19" x14ac:dyDescent="0.35">
      <c r="A118" s="1">
        <v>41032</v>
      </c>
      <c r="B118">
        <v>4833</v>
      </c>
      <c r="C118">
        <v>4151</v>
      </c>
      <c r="D118">
        <v>0</v>
      </c>
      <c r="E118">
        <v>1</v>
      </c>
      <c r="F118">
        <v>0</v>
      </c>
      <c r="G118">
        <v>3945.6666666666665</v>
      </c>
      <c r="H118">
        <v>3207</v>
      </c>
      <c r="I118">
        <v>0</v>
      </c>
      <c r="J118">
        <f t="shared" si="9"/>
        <v>0</v>
      </c>
      <c r="K118">
        <f t="shared" si="10"/>
        <v>4479.7076751415807</v>
      </c>
      <c r="L118">
        <f t="shared" si="11"/>
        <v>-353.29232485841931</v>
      </c>
      <c r="M118">
        <f t="shared" si="12"/>
        <v>353.29232485841931</v>
      </c>
      <c r="N118" s="8">
        <f t="shared" si="13"/>
        <v>7.3100005143475963E-2</v>
      </c>
      <c r="O118">
        <v>369</v>
      </c>
      <c r="P118">
        <f t="shared" si="14"/>
        <v>25437.04738980619</v>
      </c>
      <c r="Q118">
        <f t="shared" si="15"/>
        <v>6642</v>
      </c>
      <c r="R118">
        <f t="shared" si="16"/>
        <v>-706.58464971683861</v>
      </c>
      <c r="S118">
        <f t="shared" si="17"/>
        <v>499261.8672154675</v>
      </c>
    </row>
    <row r="119" spans="1:19" x14ac:dyDescent="0.35">
      <c r="A119" s="1">
        <v>41033</v>
      </c>
      <c r="B119">
        <v>4881</v>
      </c>
      <c r="C119">
        <v>4833</v>
      </c>
      <c r="D119">
        <v>0</v>
      </c>
      <c r="E119">
        <v>0</v>
      </c>
      <c r="F119">
        <v>1</v>
      </c>
      <c r="G119">
        <v>4572</v>
      </c>
      <c r="H119">
        <v>3271</v>
      </c>
      <c r="I119">
        <v>0</v>
      </c>
      <c r="J119">
        <f t="shared" si="9"/>
        <v>0</v>
      </c>
      <c r="K119">
        <f t="shared" si="10"/>
        <v>4881.738313693173</v>
      </c>
      <c r="L119">
        <f t="shared" si="11"/>
        <v>0.73831369317304052</v>
      </c>
      <c r="M119">
        <f t="shared" si="12"/>
        <v>0.73831369317304052</v>
      </c>
      <c r="N119" s="8">
        <f t="shared" si="13"/>
        <v>1.5126279311064136E-4</v>
      </c>
      <c r="O119">
        <v>1188</v>
      </c>
      <c r="P119">
        <f t="shared" si="14"/>
        <v>13.289646477114729</v>
      </c>
      <c r="Q119">
        <f t="shared" si="15"/>
        <v>21384</v>
      </c>
      <c r="R119">
        <f t="shared" si="16"/>
        <v>0.73831369317304052</v>
      </c>
      <c r="S119">
        <f t="shared" si="17"/>
        <v>0.54510710952681463</v>
      </c>
    </row>
    <row r="120" spans="1:19" x14ac:dyDescent="0.35">
      <c r="A120" s="1">
        <v>41034</v>
      </c>
      <c r="B120">
        <v>4563</v>
      </c>
      <c r="C120">
        <v>4881</v>
      </c>
      <c r="D120">
        <v>1</v>
      </c>
      <c r="E120">
        <v>0</v>
      </c>
      <c r="F120">
        <v>0</v>
      </c>
      <c r="G120">
        <v>4621.666666666667</v>
      </c>
      <c r="H120">
        <v>3536</v>
      </c>
      <c r="I120">
        <v>0</v>
      </c>
      <c r="J120">
        <f t="shared" si="9"/>
        <v>1</v>
      </c>
      <c r="K120">
        <f t="shared" si="10"/>
        <v>5145.7644750139743</v>
      </c>
      <c r="L120">
        <f t="shared" si="11"/>
        <v>582.76447501397433</v>
      </c>
      <c r="M120">
        <f t="shared" si="12"/>
        <v>582.76447501397433</v>
      </c>
      <c r="N120" s="8">
        <f t="shared" si="13"/>
        <v>0.12771520381634327</v>
      </c>
      <c r="O120">
        <v>1440</v>
      </c>
      <c r="P120">
        <f t="shared" si="14"/>
        <v>10489.760550251538</v>
      </c>
      <c r="Q120">
        <f t="shared" si="15"/>
        <v>25920</v>
      </c>
      <c r="R120">
        <f t="shared" si="16"/>
        <v>582.76447501397433</v>
      </c>
      <c r="S120">
        <f t="shared" si="17"/>
        <v>339614.43333831313</v>
      </c>
    </row>
    <row r="121" spans="1:19" x14ac:dyDescent="0.35">
      <c r="A121" s="1">
        <v>41035</v>
      </c>
      <c r="B121">
        <v>5394</v>
      </c>
      <c r="C121">
        <v>4563</v>
      </c>
      <c r="D121">
        <v>1</v>
      </c>
      <c r="E121">
        <v>0</v>
      </c>
      <c r="F121">
        <v>0</v>
      </c>
      <c r="G121">
        <v>4759</v>
      </c>
      <c r="H121">
        <v>3774</v>
      </c>
      <c r="I121">
        <v>0</v>
      </c>
      <c r="J121">
        <f t="shared" si="9"/>
        <v>0</v>
      </c>
      <c r="K121">
        <f t="shared" si="10"/>
        <v>5252.5741425203933</v>
      </c>
      <c r="L121">
        <f t="shared" si="11"/>
        <v>-141.42585747960675</v>
      </c>
      <c r="M121">
        <f t="shared" si="12"/>
        <v>141.42585747960675</v>
      </c>
      <c r="N121" s="8">
        <f t="shared" si="13"/>
        <v>2.6219105947276E-2</v>
      </c>
      <c r="O121">
        <v>1295</v>
      </c>
      <c r="P121">
        <f t="shared" si="14"/>
        <v>10182.661738531686</v>
      </c>
      <c r="Q121">
        <f t="shared" si="15"/>
        <v>23310</v>
      </c>
      <c r="R121">
        <f t="shared" si="16"/>
        <v>-282.8517149592135</v>
      </c>
      <c r="S121">
        <f t="shared" si="17"/>
        <v>80005.092655368164</v>
      </c>
    </row>
    <row r="122" spans="1:19" x14ac:dyDescent="0.35">
      <c r="A122" s="1">
        <v>41036</v>
      </c>
      <c r="B122">
        <v>4018</v>
      </c>
      <c r="C122">
        <v>5394</v>
      </c>
      <c r="D122">
        <v>0</v>
      </c>
      <c r="E122">
        <v>0</v>
      </c>
      <c r="F122">
        <v>0</v>
      </c>
      <c r="G122">
        <v>4946</v>
      </c>
      <c r="H122">
        <v>2954</v>
      </c>
      <c r="I122">
        <v>0</v>
      </c>
      <c r="J122">
        <f t="shared" si="9"/>
        <v>1</v>
      </c>
      <c r="K122">
        <f t="shared" si="10"/>
        <v>4346.729647096995</v>
      </c>
      <c r="L122">
        <f t="shared" si="11"/>
        <v>328.729647096995</v>
      </c>
      <c r="M122">
        <f t="shared" si="12"/>
        <v>328.729647096995</v>
      </c>
      <c r="N122" s="8">
        <f t="shared" si="13"/>
        <v>8.1814247659779737E-2</v>
      </c>
      <c r="O122">
        <v>913</v>
      </c>
      <c r="P122">
        <f t="shared" si="14"/>
        <v>5917.1336477459099</v>
      </c>
      <c r="Q122">
        <f t="shared" si="15"/>
        <v>16434</v>
      </c>
      <c r="R122">
        <f t="shared" si="16"/>
        <v>328.729647096995</v>
      </c>
      <c r="S122">
        <f t="shared" si="17"/>
        <v>108063.18088051488</v>
      </c>
    </row>
    <row r="123" spans="1:19" x14ac:dyDescent="0.35">
      <c r="A123" s="1">
        <v>41037</v>
      </c>
      <c r="B123">
        <v>4112</v>
      </c>
      <c r="C123">
        <v>4018</v>
      </c>
      <c r="D123">
        <v>0</v>
      </c>
      <c r="E123">
        <v>0</v>
      </c>
      <c r="F123">
        <v>0</v>
      </c>
      <c r="G123">
        <v>4658.333333333333</v>
      </c>
      <c r="H123">
        <v>4732</v>
      </c>
      <c r="I123">
        <v>0</v>
      </c>
      <c r="J123">
        <f t="shared" si="9"/>
        <v>0</v>
      </c>
      <c r="K123">
        <f t="shared" si="10"/>
        <v>4530.3539808752139</v>
      </c>
      <c r="L123">
        <f t="shared" si="11"/>
        <v>418.35398087521389</v>
      </c>
      <c r="M123">
        <f t="shared" si="12"/>
        <v>418.35398087521389</v>
      </c>
      <c r="N123" s="8">
        <f t="shared" si="13"/>
        <v>0.10173978134124852</v>
      </c>
      <c r="O123">
        <v>955</v>
      </c>
      <c r="P123">
        <f t="shared" si="14"/>
        <v>7530.3716557538501</v>
      </c>
      <c r="Q123">
        <f t="shared" si="15"/>
        <v>17190</v>
      </c>
      <c r="R123">
        <f t="shared" si="16"/>
        <v>418.35398087521389</v>
      </c>
      <c r="S123">
        <f t="shared" si="17"/>
        <v>175020.05331413884</v>
      </c>
    </row>
    <row r="124" spans="1:19" x14ac:dyDescent="0.35">
      <c r="A124" s="1">
        <v>41038</v>
      </c>
      <c r="B124">
        <v>4315</v>
      </c>
      <c r="C124">
        <v>4112</v>
      </c>
      <c r="D124">
        <v>0</v>
      </c>
      <c r="E124">
        <v>0</v>
      </c>
      <c r="F124">
        <v>0</v>
      </c>
      <c r="G124">
        <v>4508</v>
      </c>
      <c r="H124">
        <v>4151</v>
      </c>
      <c r="I124">
        <v>0</v>
      </c>
      <c r="J124">
        <f t="shared" si="9"/>
        <v>0</v>
      </c>
      <c r="K124">
        <f t="shared" si="10"/>
        <v>4296.4277612220558</v>
      </c>
      <c r="L124">
        <f t="shared" si="11"/>
        <v>-18.572238777944222</v>
      </c>
      <c r="M124">
        <f t="shared" si="12"/>
        <v>18.572238777944222</v>
      </c>
      <c r="N124" s="8">
        <f t="shared" si="13"/>
        <v>4.3041109566498773E-3</v>
      </c>
      <c r="O124">
        <v>902</v>
      </c>
      <c r="P124">
        <f t="shared" si="14"/>
        <v>1337.2011920119839</v>
      </c>
      <c r="Q124">
        <f t="shared" si="15"/>
        <v>16236</v>
      </c>
      <c r="R124">
        <f t="shared" si="16"/>
        <v>-37.144477555888443</v>
      </c>
      <c r="S124">
        <f t="shared" si="17"/>
        <v>1379.7122128999004</v>
      </c>
    </row>
    <row r="125" spans="1:19" x14ac:dyDescent="0.35">
      <c r="A125" s="1">
        <v>41039</v>
      </c>
      <c r="B125">
        <v>4869</v>
      </c>
      <c r="C125">
        <v>4315</v>
      </c>
      <c r="D125">
        <v>0</v>
      </c>
      <c r="E125">
        <v>1</v>
      </c>
      <c r="F125">
        <v>0</v>
      </c>
      <c r="G125">
        <v>4148.333333333333</v>
      </c>
      <c r="H125">
        <v>4833</v>
      </c>
      <c r="I125">
        <v>0</v>
      </c>
      <c r="J125">
        <f t="shared" si="9"/>
        <v>0</v>
      </c>
      <c r="K125">
        <f t="shared" si="10"/>
        <v>5061.1725874520662</v>
      </c>
      <c r="L125">
        <f t="shared" si="11"/>
        <v>192.17258745206618</v>
      </c>
      <c r="M125">
        <f t="shared" si="12"/>
        <v>192.17258745206618</v>
      </c>
      <c r="N125" s="8">
        <f t="shared" si="13"/>
        <v>3.9468594670787879E-2</v>
      </c>
      <c r="O125">
        <v>777</v>
      </c>
      <c r="P125">
        <f t="shared" si="14"/>
        <v>3459.1065741371913</v>
      </c>
      <c r="Q125">
        <f t="shared" si="15"/>
        <v>13986</v>
      </c>
      <c r="R125">
        <f t="shared" si="16"/>
        <v>192.17258745206618</v>
      </c>
      <c r="S125">
        <f t="shared" si="17"/>
        <v>36930.303368022025</v>
      </c>
    </row>
    <row r="126" spans="1:19" x14ac:dyDescent="0.35">
      <c r="A126" s="1">
        <v>41040</v>
      </c>
      <c r="B126">
        <v>4844</v>
      </c>
      <c r="C126">
        <v>4869</v>
      </c>
      <c r="D126">
        <v>0</v>
      </c>
      <c r="E126">
        <v>0</v>
      </c>
      <c r="F126">
        <v>1</v>
      </c>
      <c r="G126">
        <v>4432</v>
      </c>
      <c r="H126">
        <v>4881</v>
      </c>
      <c r="I126">
        <v>0</v>
      </c>
      <c r="J126">
        <f t="shared" si="9"/>
        <v>1</v>
      </c>
      <c r="K126">
        <f t="shared" si="10"/>
        <v>5255.686092843408</v>
      </c>
      <c r="L126">
        <f t="shared" si="11"/>
        <v>411.68609284340801</v>
      </c>
      <c r="M126">
        <f t="shared" si="12"/>
        <v>411.68609284340801</v>
      </c>
      <c r="N126" s="8">
        <f t="shared" si="13"/>
        <v>8.4988871354956239E-2</v>
      </c>
      <c r="O126">
        <v>1476</v>
      </c>
      <c r="P126">
        <f t="shared" si="14"/>
        <v>7410.3496711813441</v>
      </c>
      <c r="Q126">
        <f t="shared" si="15"/>
        <v>26568</v>
      </c>
      <c r="R126">
        <f t="shared" si="16"/>
        <v>411.68609284340801</v>
      </c>
      <c r="S126">
        <f t="shared" si="17"/>
        <v>169485.43904067116</v>
      </c>
    </row>
    <row r="127" spans="1:19" x14ac:dyDescent="0.35">
      <c r="A127" s="1">
        <v>41041</v>
      </c>
      <c r="B127">
        <v>5278</v>
      </c>
      <c r="C127">
        <v>4844</v>
      </c>
      <c r="D127">
        <v>1</v>
      </c>
      <c r="E127">
        <v>0</v>
      </c>
      <c r="F127">
        <v>0</v>
      </c>
      <c r="G127">
        <v>4676</v>
      </c>
      <c r="H127">
        <v>4563</v>
      </c>
      <c r="I127">
        <v>0</v>
      </c>
      <c r="J127">
        <f t="shared" si="9"/>
        <v>0</v>
      </c>
      <c r="K127">
        <f t="shared" si="10"/>
        <v>5456.90799454015</v>
      </c>
      <c r="L127">
        <f t="shared" si="11"/>
        <v>178.90799454014996</v>
      </c>
      <c r="M127">
        <f t="shared" si="12"/>
        <v>178.90799454014996</v>
      </c>
      <c r="N127" s="8">
        <f t="shared" si="13"/>
        <v>3.3896929621096999E-2</v>
      </c>
      <c r="O127">
        <v>891</v>
      </c>
      <c r="P127">
        <f t="shared" si="14"/>
        <v>3220.3439017226992</v>
      </c>
      <c r="Q127">
        <f t="shared" si="15"/>
        <v>16038</v>
      </c>
      <c r="R127">
        <f t="shared" si="16"/>
        <v>178.90799454014996</v>
      </c>
      <c r="S127">
        <f t="shared" si="17"/>
        <v>32008.070510378326</v>
      </c>
    </row>
    <row r="128" spans="1:19" x14ac:dyDescent="0.35">
      <c r="A128" s="1">
        <v>41042</v>
      </c>
      <c r="B128">
        <v>7177</v>
      </c>
      <c r="C128">
        <v>5278</v>
      </c>
      <c r="D128">
        <v>1</v>
      </c>
      <c r="E128">
        <v>0</v>
      </c>
      <c r="F128">
        <v>0</v>
      </c>
      <c r="G128">
        <v>4997</v>
      </c>
      <c r="H128">
        <v>5394</v>
      </c>
      <c r="I128">
        <v>0</v>
      </c>
      <c r="J128">
        <f t="shared" si="9"/>
        <v>0</v>
      </c>
      <c r="K128">
        <f t="shared" si="10"/>
        <v>5912.5585433155557</v>
      </c>
      <c r="L128">
        <f t="shared" si="11"/>
        <v>-1264.4414566844443</v>
      </c>
      <c r="M128">
        <f t="shared" si="12"/>
        <v>1264.4414566844443</v>
      </c>
      <c r="N128" s="8">
        <f t="shared" si="13"/>
        <v>0.17617966513646988</v>
      </c>
      <c r="O128">
        <v>545</v>
      </c>
      <c r="P128">
        <f t="shared" si="14"/>
        <v>91039.784881279993</v>
      </c>
      <c r="Q128">
        <f t="shared" si="15"/>
        <v>9810</v>
      </c>
      <c r="R128">
        <f t="shared" si="16"/>
        <v>-2528.8829133688887</v>
      </c>
      <c r="S128">
        <f t="shared" si="17"/>
        <v>6395248.7895291178</v>
      </c>
    </row>
    <row r="129" spans="1:19" x14ac:dyDescent="0.35">
      <c r="A129" s="1">
        <v>41043</v>
      </c>
      <c r="B129">
        <v>3609</v>
      </c>
      <c r="C129">
        <v>7177</v>
      </c>
      <c r="D129">
        <v>0</v>
      </c>
      <c r="E129">
        <v>0</v>
      </c>
      <c r="F129">
        <v>0</v>
      </c>
      <c r="G129">
        <v>5766.333333333333</v>
      </c>
      <c r="H129">
        <v>4018</v>
      </c>
      <c r="I129">
        <v>0</v>
      </c>
      <c r="J129">
        <f t="shared" si="9"/>
        <v>1</v>
      </c>
      <c r="K129">
        <f t="shared" si="10"/>
        <v>5291.0789789760538</v>
      </c>
      <c r="L129">
        <f t="shared" si="11"/>
        <v>1682.0789789760538</v>
      </c>
      <c r="M129">
        <f t="shared" si="12"/>
        <v>1682.0789789760538</v>
      </c>
      <c r="N129" s="8">
        <f t="shared" si="13"/>
        <v>0.46607896341813626</v>
      </c>
      <c r="O129">
        <v>1371</v>
      </c>
      <c r="P129">
        <f t="shared" si="14"/>
        <v>30277.421621568967</v>
      </c>
      <c r="Q129">
        <f t="shared" si="15"/>
        <v>24678</v>
      </c>
      <c r="R129">
        <f t="shared" si="16"/>
        <v>1682.0789789760538</v>
      </c>
      <c r="S129">
        <f t="shared" si="17"/>
        <v>2829389.6915131235</v>
      </c>
    </row>
    <row r="130" spans="1:19" x14ac:dyDescent="0.35">
      <c r="A130" s="1">
        <v>41044</v>
      </c>
      <c r="B130">
        <v>4596</v>
      </c>
      <c r="C130">
        <v>3609</v>
      </c>
      <c r="D130">
        <v>0</v>
      </c>
      <c r="E130">
        <v>0</v>
      </c>
      <c r="F130">
        <v>0</v>
      </c>
      <c r="G130">
        <v>5354.666666666667</v>
      </c>
      <c r="H130">
        <v>4112</v>
      </c>
      <c r="I130">
        <v>0</v>
      </c>
      <c r="J130">
        <f t="shared" si="9"/>
        <v>0</v>
      </c>
      <c r="K130">
        <f t="shared" si="10"/>
        <v>4697.0977559520379</v>
      </c>
      <c r="L130">
        <f t="shared" si="11"/>
        <v>101.09775595203791</v>
      </c>
      <c r="M130">
        <f t="shared" si="12"/>
        <v>101.09775595203791</v>
      </c>
      <c r="N130" s="8">
        <f t="shared" si="13"/>
        <v>2.1996900772854204E-2</v>
      </c>
      <c r="O130">
        <v>729</v>
      </c>
      <c r="P130">
        <f t="shared" si="14"/>
        <v>1819.7596071366825</v>
      </c>
      <c r="Q130">
        <f t="shared" si="15"/>
        <v>13122</v>
      </c>
      <c r="R130">
        <f t="shared" si="16"/>
        <v>101.09775595203791</v>
      </c>
      <c r="S130">
        <f t="shared" si="17"/>
        <v>10220.756258537818</v>
      </c>
    </row>
    <row r="131" spans="1:19" x14ac:dyDescent="0.35">
      <c r="A131" s="1">
        <v>41045</v>
      </c>
      <c r="B131">
        <v>4910</v>
      </c>
      <c r="C131">
        <v>4596</v>
      </c>
      <c r="D131">
        <v>0</v>
      </c>
      <c r="E131">
        <v>0</v>
      </c>
      <c r="F131">
        <v>0</v>
      </c>
      <c r="G131">
        <v>5127.333333333333</v>
      </c>
      <c r="H131">
        <v>4315</v>
      </c>
      <c r="I131">
        <v>0</v>
      </c>
      <c r="J131">
        <f t="shared" ref="J131:J194" si="18">IF(B131&lt;C131,1,0)</f>
        <v>0</v>
      </c>
      <c r="K131">
        <f t="shared" ref="K131:K194" si="19">$U$2+SUMPRODUCT(C131:J131,$V$2:$AC$2)</f>
        <v>4736.8460728442051</v>
      </c>
      <c r="L131">
        <f t="shared" ref="L131:L194" si="20">K131-B131</f>
        <v>-173.15392715579492</v>
      </c>
      <c r="M131">
        <f t="shared" ref="M131:M194" si="21">ABS(L131)</f>
        <v>173.15392715579492</v>
      </c>
      <c r="N131" s="8">
        <f t="shared" ref="N131:N194" si="22">M131/B131</f>
        <v>3.5265565612178189E-2</v>
      </c>
      <c r="O131">
        <v>683</v>
      </c>
      <c r="P131">
        <f t="shared" ref="P131:P194" si="23">IF(L131&lt;0,L131*-72,L131*18)</f>
        <v>12467.082755217234</v>
      </c>
      <c r="Q131">
        <f t="shared" ref="Q131:Q194" si="24">O131*18</f>
        <v>12294</v>
      </c>
      <c r="R131">
        <f t="shared" ref="R131:R194" si="25">IF(L131&lt;0,L131*2,L131)</f>
        <v>-346.30785431158984</v>
      </c>
      <c r="S131">
        <f t="shared" ref="S131:S194" si="26">R131^2</f>
        <v>119929.12995789733</v>
      </c>
    </row>
    <row r="132" spans="1:19" x14ac:dyDescent="0.35">
      <c r="A132" s="1">
        <v>41046</v>
      </c>
      <c r="B132">
        <v>5297</v>
      </c>
      <c r="C132">
        <v>4910</v>
      </c>
      <c r="D132">
        <v>0</v>
      </c>
      <c r="E132">
        <v>1</v>
      </c>
      <c r="F132">
        <v>0</v>
      </c>
      <c r="G132">
        <v>4371.666666666667</v>
      </c>
      <c r="H132">
        <v>4869</v>
      </c>
      <c r="I132">
        <v>0</v>
      </c>
      <c r="J132">
        <f t="shared" si="18"/>
        <v>0</v>
      </c>
      <c r="K132">
        <f t="shared" si="19"/>
        <v>5259.8823268073829</v>
      </c>
      <c r="L132">
        <f t="shared" si="20"/>
        <v>-37.117673192617076</v>
      </c>
      <c r="M132">
        <f t="shared" si="21"/>
        <v>37.117673192617076</v>
      </c>
      <c r="N132" s="8">
        <f t="shared" si="22"/>
        <v>7.0073009614153442E-3</v>
      </c>
      <c r="O132">
        <v>768</v>
      </c>
      <c r="P132">
        <f t="shared" si="23"/>
        <v>2672.4724698684295</v>
      </c>
      <c r="Q132">
        <f t="shared" si="24"/>
        <v>13824</v>
      </c>
      <c r="R132">
        <f t="shared" si="25"/>
        <v>-74.235346385234152</v>
      </c>
      <c r="S132">
        <f t="shared" si="26"/>
        <v>5510.8866529356974</v>
      </c>
    </row>
    <row r="133" spans="1:19" x14ac:dyDescent="0.35">
      <c r="A133" s="1">
        <v>41047</v>
      </c>
      <c r="B133">
        <v>5306</v>
      </c>
      <c r="C133">
        <v>5297</v>
      </c>
      <c r="D133">
        <v>0</v>
      </c>
      <c r="E133">
        <v>0</v>
      </c>
      <c r="F133">
        <v>1</v>
      </c>
      <c r="G133">
        <v>4934.333333333333</v>
      </c>
      <c r="H133">
        <v>4844</v>
      </c>
      <c r="I133">
        <v>0</v>
      </c>
      <c r="J133">
        <f t="shared" si="18"/>
        <v>0</v>
      </c>
      <c r="K133">
        <f t="shared" si="19"/>
        <v>5569.58356324945</v>
      </c>
      <c r="L133">
        <f t="shared" si="20"/>
        <v>263.58356324944998</v>
      </c>
      <c r="M133">
        <f t="shared" si="21"/>
        <v>263.58356324944998</v>
      </c>
      <c r="N133" s="8">
        <f t="shared" si="22"/>
        <v>4.9676510224170745E-2</v>
      </c>
      <c r="O133">
        <v>890</v>
      </c>
      <c r="P133">
        <f t="shared" si="23"/>
        <v>4744.5041384900996</v>
      </c>
      <c r="Q133">
        <f t="shared" si="24"/>
        <v>16020</v>
      </c>
      <c r="R133">
        <f t="shared" si="25"/>
        <v>263.58356324944998</v>
      </c>
      <c r="S133">
        <f t="shared" si="26"/>
        <v>69476.294815276793</v>
      </c>
    </row>
    <row r="134" spans="1:19" x14ac:dyDescent="0.35">
      <c r="A134" s="1">
        <v>41048</v>
      </c>
      <c r="B134">
        <v>5362</v>
      </c>
      <c r="C134">
        <v>5306</v>
      </c>
      <c r="D134">
        <v>1</v>
      </c>
      <c r="E134">
        <v>0</v>
      </c>
      <c r="F134">
        <v>0</v>
      </c>
      <c r="G134">
        <v>5171</v>
      </c>
      <c r="H134">
        <v>5278</v>
      </c>
      <c r="I134">
        <v>0</v>
      </c>
      <c r="J134">
        <f t="shared" si="18"/>
        <v>0</v>
      </c>
      <c r="K134">
        <f t="shared" si="19"/>
        <v>5979.3799574336917</v>
      </c>
      <c r="L134">
        <f t="shared" si="20"/>
        <v>617.37995743369174</v>
      </c>
      <c r="M134">
        <f t="shared" si="21"/>
        <v>617.37995743369174</v>
      </c>
      <c r="N134" s="8">
        <f t="shared" si="22"/>
        <v>0.11513986524313535</v>
      </c>
      <c r="O134">
        <v>931</v>
      </c>
      <c r="P134">
        <f t="shared" si="23"/>
        <v>11112.839233806451</v>
      </c>
      <c r="Q134">
        <f t="shared" si="24"/>
        <v>16758</v>
      </c>
      <c r="R134">
        <f t="shared" si="25"/>
        <v>617.37995743369174</v>
      </c>
      <c r="S134">
        <f t="shared" si="26"/>
        <v>381158.01184082701</v>
      </c>
    </row>
    <row r="135" spans="1:19" x14ac:dyDescent="0.35">
      <c r="A135" s="1">
        <v>41049</v>
      </c>
      <c r="B135">
        <v>5483</v>
      </c>
      <c r="C135">
        <v>5362</v>
      </c>
      <c r="D135">
        <v>1</v>
      </c>
      <c r="E135">
        <v>0</v>
      </c>
      <c r="F135">
        <v>0</v>
      </c>
      <c r="G135">
        <v>5321.666666666667</v>
      </c>
      <c r="H135">
        <v>7177</v>
      </c>
      <c r="I135">
        <v>0</v>
      </c>
      <c r="J135">
        <f t="shared" si="18"/>
        <v>0</v>
      </c>
      <c r="K135">
        <f t="shared" si="19"/>
        <v>6596.09801458929</v>
      </c>
      <c r="L135">
        <f t="shared" si="20"/>
        <v>1113.09801458929</v>
      </c>
      <c r="M135">
        <f t="shared" si="21"/>
        <v>1113.09801458929</v>
      </c>
      <c r="N135" s="8">
        <f t="shared" si="22"/>
        <v>0.20300893937430056</v>
      </c>
      <c r="O135">
        <v>741</v>
      </c>
      <c r="P135">
        <f t="shared" si="23"/>
        <v>20035.764262607219</v>
      </c>
      <c r="Q135">
        <f t="shared" si="24"/>
        <v>13338</v>
      </c>
      <c r="R135">
        <f t="shared" si="25"/>
        <v>1113.09801458929</v>
      </c>
      <c r="S135">
        <f t="shared" si="26"/>
        <v>1238987.1900826192</v>
      </c>
    </row>
    <row r="136" spans="1:19" x14ac:dyDescent="0.35">
      <c r="A136" s="1">
        <v>41050</v>
      </c>
      <c r="B136">
        <v>3884</v>
      </c>
      <c r="C136">
        <v>5483</v>
      </c>
      <c r="D136">
        <v>0</v>
      </c>
      <c r="E136">
        <v>0</v>
      </c>
      <c r="F136">
        <v>0</v>
      </c>
      <c r="G136">
        <v>5383.666666666667</v>
      </c>
      <c r="H136">
        <v>3609</v>
      </c>
      <c r="I136">
        <v>0</v>
      </c>
      <c r="J136">
        <f t="shared" si="18"/>
        <v>1</v>
      </c>
      <c r="K136">
        <f t="shared" si="19"/>
        <v>4779.8270012842704</v>
      </c>
      <c r="L136">
        <f t="shared" si="20"/>
        <v>895.82700128427041</v>
      </c>
      <c r="M136">
        <f t="shared" si="21"/>
        <v>895.82700128427041</v>
      </c>
      <c r="N136" s="8">
        <f t="shared" si="22"/>
        <v>0.23064546891974005</v>
      </c>
      <c r="O136">
        <v>1133</v>
      </c>
      <c r="P136">
        <f t="shared" si="23"/>
        <v>16124.886023116867</v>
      </c>
      <c r="Q136">
        <f t="shared" si="24"/>
        <v>20394</v>
      </c>
      <c r="R136">
        <f t="shared" si="25"/>
        <v>895.82700128427041</v>
      </c>
      <c r="S136">
        <f t="shared" si="26"/>
        <v>802506.01622996817</v>
      </c>
    </row>
    <row r="137" spans="1:19" x14ac:dyDescent="0.35">
      <c r="A137" s="1">
        <v>41051</v>
      </c>
      <c r="B137">
        <v>4569</v>
      </c>
      <c r="C137">
        <v>3884</v>
      </c>
      <c r="D137">
        <v>0</v>
      </c>
      <c r="E137">
        <v>0</v>
      </c>
      <c r="F137">
        <v>0</v>
      </c>
      <c r="G137">
        <v>4909.666666666667</v>
      </c>
      <c r="H137">
        <v>4596</v>
      </c>
      <c r="I137">
        <v>0</v>
      </c>
      <c r="J137">
        <f t="shared" si="18"/>
        <v>0</v>
      </c>
      <c r="K137">
        <f t="shared" si="19"/>
        <v>4616.4209990686913</v>
      </c>
      <c r="L137">
        <f t="shared" si="20"/>
        <v>47.420999068691344</v>
      </c>
      <c r="M137">
        <f t="shared" si="21"/>
        <v>47.420999068691344</v>
      </c>
      <c r="N137" s="8">
        <f t="shared" si="22"/>
        <v>1.0378857314224414E-2</v>
      </c>
      <c r="O137">
        <v>876</v>
      </c>
      <c r="P137">
        <f t="shared" si="23"/>
        <v>853.5779832364442</v>
      </c>
      <c r="Q137">
        <f t="shared" si="24"/>
        <v>15768</v>
      </c>
      <c r="R137">
        <f t="shared" si="25"/>
        <v>47.420999068691344</v>
      </c>
      <c r="S137">
        <f t="shared" si="26"/>
        <v>2248.7511526728254</v>
      </c>
    </row>
    <row r="138" spans="1:19" x14ac:dyDescent="0.35">
      <c r="A138" s="1">
        <v>41052</v>
      </c>
      <c r="B138">
        <v>4568</v>
      </c>
      <c r="C138">
        <v>4569</v>
      </c>
      <c r="D138">
        <v>0</v>
      </c>
      <c r="E138">
        <v>0</v>
      </c>
      <c r="F138">
        <v>0</v>
      </c>
      <c r="G138">
        <v>4645.333333333333</v>
      </c>
      <c r="H138">
        <v>4910</v>
      </c>
      <c r="I138">
        <v>0</v>
      </c>
      <c r="J138">
        <f t="shared" si="18"/>
        <v>1</v>
      </c>
      <c r="K138">
        <f t="shared" si="19"/>
        <v>4633.3260967702563</v>
      </c>
      <c r="L138">
        <f t="shared" si="20"/>
        <v>65.326096770256299</v>
      </c>
      <c r="M138">
        <f t="shared" si="21"/>
        <v>65.326096770256299</v>
      </c>
      <c r="N138" s="8">
        <f t="shared" si="22"/>
        <v>1.4300809275450153E-2</v>
      </c>
      <c r="O138">
        <v>914</v>
      </c>
      <c r="P138">
        <f t="shared" si="23"/>
        <v>1175.8697418646134</v>
      </c>
      <c r="Q138">
        <f t="shared" si="24"/>
        <v>16452</v>
      </c>
      <c r="R138">
        <f t="shared" si="25"/>
        <v>65.326096770256299</v>
      </c>
      <c r="S138">
        <f t="shared" si="26"/>
        <v>4267.4989192368903</v>
      </c>
    </row>
    <row r="139" spans="1:19" x14ac:dyDescent="0.35">
      <c r="A139" s="1">
        <v>41053</v>
      </c>
      <c r="B139">
        <v>5522</v>
      </c>
      <c r="C139">
        <v>4568</v>
      </c>
      <c r="D139">
        <v>0</v>
      </c>
      <c r="E139">
        <v>1</v>
      </c>
      <c r="F139">
        <v>0</v>
      </c>
      <c r="G139">
        <v>4340.333333333333</v>
      </c>
      <c r="H139">
        <v>5297</v>
      </c>
      <c r="I139">
        <v>0</v>
      </c>
      <c r="J139">
        <f t="shared" si="18"/>
        <v>0</v>
      </c>
      <c r="K139">
        <f t="shared" si="19"/>
        <v>5323.8064329259205</v>
      </c>
      <c r="L139">
        <f t="shared" si="20"/>
        <v>-198.19356707407951</v>
      </c>
      <c r="M139">
        <f t="shared" si="21"/>
        <v>198.19356707407951</v>
      </c>
      <c r="N139" s="8">
        <f t="shared" si="22"/>
        <v>3.5891627503455183E-2</v>
      </c>
      <c r="O139">
        <v>227</v>
      </c>
      <c r="P139">
        <f t="shared" si="23"/>
        <v>14269.936829333725</v>
      </c>
      <c r="Q139">
        <f t="shared" si="24"/>
        <v>4086</v>
      </c>
      <c r="R139">
        <f t="shared" si="25"/>
        <v>-396.38713414815902</v>
      </c>
      <c r="S139">
        <f t="shared" si="26"/>
        <v>157122.76011819061</v>
      </c>
    </row>
    <row r="140" spans="1:19" x14ac:dyDescent="0.35">
      <c r="A140" s="1">
        <v>41054</v>
      </c>
      <c r="B140">
        <v>5481</v>
      </c>
      <c r="C140">
        <v>5522</v>
      </c>
      <c r="D140">
        <v>0</v>
      </c>
      <c r="E140">
        <v>0</v>
      </c>
      <c r="F140">
        <v>1</v>
      </c>
      <c r="G140">
        <v>4886.333333333333</v>
      </c>
      <c r="H140">
        <v>5306</v>
      </c>
      <c r="I140">
        <v>0</v>
      </c>
      <c r="J140">
        <f t="shared" si="18"/>
        <v>1</v>
      </c>
      <c r="K140">
        <f t="shared" si="19"/>
        <v>5696.223375121971</v>
      </c>
      <c r="L140">
        <f t="shared" si="20"/>
        <v>215.223375121971</v>
      </c>
      <c r="M140">
        <f t="shared" si="21"/>
        <v>215.223375121971</v>
      </c>
      <c r="N140" s="8">
        <f t="shared" si="22"/>
        <v>3.9267172983391899E-2</v>
      </c>
      <c r="O140">
        <v>959</v>
      </c>
      <c r="P140">
        <f t="shared" si="23"/>
        <v>3874.0207521954781</v>
      </c>
      <c r="Q140">
        <f t="shared" si="24"/>
        <v>17262</v>
      </c>
      <c r="R140">
        <f t="shared" si="25"/>
        <v>215.223375121971</v>
      </c>
      <c r="S140">
        <f t="shared" si="26"/>
        <v>46321.101198892648</v>
      </c>
    </row>
    <row r="141" spans="1:19" x14ac:dyDescent="0.35">
      <c r="A141" s="1">
        <v>41055</v>
      </c>
      <c r="B141">
        <v>5617</v>
      </c>
      <c r="C141">
        <v>5481</v>
      </c>
      <c r="D141">
        <v>1</v>
      </c>
      <c r="E141">
        <v>0</v>
      </c>
      <c r="F141">
        <v>0</v>
      </c>
      <c r="G141">
        <v>5190.333333333333</v>
      </c>
      <c r="H141">
        <v>5362</v>
      </c>
      <c r="I141">
        <v>0</v>
      </c>
      <c r="J141">
        <f t="shared" si="18"/>
        <v>0</v>
      </c>
      <c r="K141">
        <f t="shared" si="19"/>
        <v>6032.6521369180273</v>
      </c>
      <c r="L141">
        <f t="shared" si="20"/>
        <v>415.65213691802728</v>
      </c>
      <c r="M141">
        <f t="shared" si="21"/>
        <v>415.65213691802728</v>
      </c>
      <c r="N141" s="8">
        <f t="shared" si="22"/>
        <v>7.3998956189785872E-2</v>
      </c>
      <c r="O141">
        <v>1070</v>
      </c>
      <c r="P141">
        <f t="shared" si="23"/>
        <v>7481.7384645244911</v>
      </c>
      <c r="Q141">
        <f t="shared" si="24"/>
        <v>19260</v>
      </c>
      <c r="R141">
        <f t="shared" si="25"/>
        <v>415.65213691802728</v>
      </c>
      <c r="S141">
        <f t="shared" si="26"/>
        <v>172766.6989245225</v>
      </c>
    </row>
    <row r="142" spans="1:19" x14ac:dyDescent="0.35">
      <c r="A142" s="1">
        <v>41056</v>
      </c>
      <c r="B142">
        <v>4964</v>
      </c>
      <c r="C142">
        <v>5617</v>
      </c>
      <c r="D142">
        <v>1</v>
      </c>
      <c r="E142">
        <v>0</v>
      </c>
      <c r="F142">
        <v>0</v>
      </c>
      <c r="G142">
        <v>5540</v>
      </c>
      <c r="H142">
        <v>5483</v>
      </c>
      <c r="I142">
        <v>0</v>
      </c>
      <c r="J142">
        <f t="shared" si="18"/>
        <v>1</v>
      </c>
      <c r="K142">
        <f t="shared" si="19"/>
        <v>6274.0753630531663</v>
      </c>
      <c r="L142">
        <f t="shared" si="20"/>
        <v>1310.0753630531663</v>
      </c>
      <c r="M142">
        <f t="shared" si="21"/>
        <v>1310.0753630531663</v>
      </c>
      <c r="N142" s="8">
        <f t="shared" si="22"/>
        <v>0.26391526250063785</v>
      </c>
      <c r="O142">
        <v>1623</v>
      </c>
      <c r="P142">
        <f t="shared" si="23"/>
        <v>23581.356534956991</v>
      </c>
      <c r="Q142">
        <f t="shared" si="24"/>
        <v>29214</v>
      </c>
      <c r="R142">
        <f t="shared" si="25"/>
        <v>1310.0753630531663</v>
      </c>
      <c r="S142">
        <f t="shared" si="26"/>
        <v>1716297.4568788854</v>
      </c>
    </row>
    <row r="143" spans="1:19" x14ac:dyDescent="0.35">
      <c r="A143" s="1">
        <v>41057</v>
      </c>
      <c r="B143">
        <v>3782</v>
      </c>
      <c r="C143">
        <v>4964</v>
      </c>
      <c r="D143">
        <v>0</v>
      </c>
      <c r="E143">
        <v>0</v>
      </c>
      <c r="F143">
        <v>0</v>
      </c>
      <c r="G143">
        <v>5354</v>
      </c>
      <c r="H143">
        <v>3884</v>
      </c>
      <c r="I143">
        <v>0</v>
      </c>
      <c r="J143">
        <f t="shared" si="18"/>
        <v>1</v>
      </c>
      <c r="K143">
        <f t="shared" si="19"/>
        <v>4782.6743534417774</v>
      </c>
      <c r="L143">
        <f t="shared" si="20"/>
        <v>1000.6743534417774</v>
      </c>
      <c r="M143">
        <f t="shared" si="21"/>
        <v>1000.6743534417774</v>
      </c>
      <c r="N143" s="8">
        <f t="shared" si="22"/>
        <v>0.26458867092590621</v>
      </c>
      <c r="O143">
        <v>1334</v>
      </c>
      <c r="P143">
        <f t="shared" si="23"/>
        <v>18012.138361951991</v>
      </c>
      <c r="Q143">
        <f t="shared" si="24"/>
        <v>24012</v>
      </c>
      <c r="R143">
        <f t="shared" si="25"/>
        <v>1000.6743534417774</v>
      </c>
      <c r="S143">
        <f t="shared" si="26"/>
        <v>1001349.1616361192</v>
      </c>
    </row>
    <row r="144" spans="1:19" x14ac:dyDescent="0.35">
      <c r="A144" s="1">
        <v>41058</v>
      </c>
      <c r="B144">
        <v>4148</v>
      </c>
      <c r="C144">
        <v>3782</v>
      </c>
      <c r="D144">
        <v>0</v>
      </c>
      <c r="E144">
        <v>0</v>
      </c>
      <c r="F144">
        <v>0</v>
      </c>
      <c r="G144">
        <v>4787.666666666667</v>
      </c>
      <c r="H144">
        <v>4569</v>
      </c>
      <c r="I144">
        <v>1</v>
      </c>
      <c r="J144">
        <f t="shared" si="18"/>
        <v>0</v>
      </c>
      <c r="K144">
        <f t="shared" si="19"/>
        <v>4787.6140443604618</v>
      </c>
      <c r="L144">
        <f t="shared" si="20"/>
        <v>639.61404436046178</v>
      </c>
      <c r="M144">
        <f t="shared" si="21"/>
        <v>639.61404436046178</v>
      </c>
      <c r="N144" s="8">
        <f t="shared" si="22"/>
        <v>0.15419817848612868</v>
      </c>
      <c r="O144">
        <v>1221</v>
      </c>
      <c r="P144">
        <f t="shared" si="23"/>
        <v>11513.052798488312</v>
      </c>
      <c r="Q144">
        <f t="shared" si="24"/>
        <v>21978</v>
      </c>
      <c r="R144">
        <f t="shared" si="25"/>
        <v>639.61404436046178</v>
      </c>
      <c r="S144">
        <f t="shared" si="26"/>
        <v>409106.12574314675</v>
      </c>
    </row>
    <row r="145" spans="1:19" x14ac:dyDescent="0.35">
      <c r="A145" s="1">
        <v>41059</v>
      </c>
      <c r="B145">
        <v>4465</v>
      </c>
      <c r="C145">
        <v>4148</v>
      </c>
      <c r="D145">
        <v>0</v>
      </c>
      <c r="E145">
        <v>0</v>
      </c>
      <c r="F145">
        <v>0</v>
      </c>
      <c r="G145">
        <v>4298</v>
      </c>
      <c r="H145">
        <v>4568</v>
      </c>
      <c r="I145">
        <v>1</v>
      </c>
      <c r="J145">
        <f t="shared" si="18"/>
        <v>0</v>
      </c>
      <c r="K145">
        <f t="shared" si="19"/>
        <v>4557.6177075548821</v>
      </c>
      <c r="L145">
        <f t="shared" si="20"/>
        <v>92.617707554882145</v>
      </c>
      <c r="M145">
        <f t="shared" si="21"/>
        <v>92.617707554882145</v>
      </c>
      <c r="N145" s="8">
        <f t="shared" si="22"/>
        <v>2.0743047604676851E-2</v>
      </c>
      <c r="O145">
        <v>731</v>
      </c>
      <c r="P145">
        <f t="shared" si="23"/>
        <v>1667.1187359878786</v>
      </c>
      <c r="Q145">
        <f t="shared" si="24"/>
        <v>13158</v>
      </c>
      <c r="R145">
        <f t="shared" si="25"/>
        <v>92.617707554882145</v>
      </c>
      <c r="S145">
        <f t="shared" si="26"/>
        <v>8578.0397527216737</v>
      </c>
    </row>
    <row r="146" spans="1:19" x14ac:dyDescent="0.35">
      <c r="A146" s="1">
        <v>41060</v>
      </c>
      <c r="B146">
        <v>4885</v>
      </c>
      <c r="C146">
        <v>4465</v>
      </c>
      <c r="D146">
        <v>0</v>
      </c>
      <c r="E146">
        <v>1</v>
      </c>
      <c r="F146">
        <v>0</v>
      </c>
      <c r="G146">
        <v>4131.666666666667</v>
      </c>
      <c r="H146">
        <v>5522</v>
      </c>
      <c r="I146">
        <v>1</v>
      </c>
      <c r="J146">
        <f t="shared" si="18"/>
        <v>0</v>
      </c>
      <c r="K146">
        <f t="shared" si="19"/>
        <v>5517.0895361741832</v>
      </c>
      <c r="L146">
        <f t="shared" si="20"/>
        <v>632.08953617418319</v>
      </c>
      <c r="M146">
        <f t="shared" si="21"/>
        <v>632.08953617418319</v>
      </c>
      <c r="N146" s="8">
        <f t="shared" si="22"/>
        <v>0.12939396851057997</v>
      </c>
      <c r="O146">
        <v>546</v>
      </c>
      <c r="P146">
        <f t="shared" si="23"/>
        <v>11377.611651135298</v>
      </c>
      <c r="Q146">
        <f t="shared" si="24"/>
        <v>9828</v>
      </c>
      <c r="R146">
        <f t="shared" si="25"/>
        <v>632.08953617418319</v>
      </c>
      <c r="S146">
        <f t="shared" si="26"/>
        <v>399537.18174089404</v>
      </c>
    </row>
    <row r="147" spans="1:19" x14ac:dyDescent="0.35">
      <c r="A147" s="1">
        <v>41061</v>
      </c>
      <c r="B147">
        <v>6633</v>
      </c>
      <c r="C147">
        <v>4885</v>
      </c>
      <c r="D147">
        <v>0</v>
      </c>
      <c r="E147">
        <v>0</v>
      </c>
      <c r="F147">
        <v>1</v>
      </c>
      <c r="G147">
        <v>4499.333333333333</v>
      </c>
      <c r="H147">
        <v>5481</v>
      </c>
      <c r="I147">
        <v>0</v>
      </c>
      <c r="J147">
        <f t="shared" si="18"/>
        <v>0</v>
      </c>
      <c r="K147">
        <f t="shared" si="19"/>
        <v>5461.2353792466829</v>
      </c>
      <c r="L147">
        <f t="shared" si="20"/>
        <v>-1171.7646207533171</v>
      </c>
      <c r="M147">
        <f t="shared" si="21"/>
        <v>1171.7646207533171</v>
      </c>
      <c r="N147" s="8">
        <f t="shared" si="22"/>
        <v>0.17665681000351532</v>
      </c>
      <c r="O147">
        <v>2869</v>
      </c>
      <c r="P147">
        <f t="shared" si="23"/>
        <v>84367.052694238839</v>
      </c>
      <c r="Q147">
        <f t="shared" si="24"/>
        <v>51642</v>
      </c>
      <c r="R147">
        <f t="shared" si="25"/>
        <v>-2343.5292415066342</v>
      </c>
      <c r="S147">
        <f t="shared" si="26"/>
        <v>5492129.3057966605</v>
      </c>
    </row>
    <row r="148" spans="1:19" x14ac:dyDescent="0.35">
      <c r="A148" s="1">
        <v>41062</v>
      </c>
      <c r="B148">
        <v>5081</v>
      </c>
      <c r="C148">
        <v>6633</v>
      </c>
      <c r="D148">
        <v>1</v>
      </c>
      <c r="E148">
        <v>0</v>
      </c>
      <c r="F148">
        <v>0</v>
      </c>
      <c r="G148">
        <v>5327.666666666667</v>
      </c>
      <c r="H148">
        <v>5617</v>
      </c>
      <c r="I148">
        <v>0</v>
      </c>
      <c r="J148">
        <f t="shared" si="18"/>
        <v>1</v>
      </c>
      <c r="K148">
        <f t="shared" si="19"/>
        <v>6306.1253543269677</v>
      </c>
      <c r="L148">
        <f t="shared" si="20"/>
        <v>1225.1253543269677</v>
      </c>
      <c r="M148">
        <f t="shared" si="21"/>
        <v>1225.1253543269677</v>
      </c>
      <c r="N148" s="8">
        <f t="shared" si="22"/>
        <v>0.24111894397303044</v>
      </c>
      <c r="O148">
        <v>1212</v>
      </c>
      <c r="P148">
        <f t="shared" si="23"/>
        <v>22052.256377885416</v>
      </c>
      <c r="Q148">
        <f t="shared" si="24"/>
        <v>21816</v>
      </c>
      <c r="R148">
        <f t="shared" si="25"/>
        <v>1225.1253543269677</v>
      </c>
      <c r="S148">
        <f t="shared" si="26"/>
        <v>1500932.1338147782</v>
      </c>
    </row>
    <row r="149" spans="1:19" x14ac:dyDescent="0.35">
      <c r="A149" s="1">
        <v>41063</v>
      </c>
      <c r="B149">
        <v>4951</v>
      </c>
      <c r="C149">
        <v>5081</v>
      </c>
      <c r="D149">
        <v>1</v>
      </c>
      <c r="E149">
        <v>0</v>
      </c>
      <c r="F149">
        <v>0</v>
      </c>
      <c r="G149">
        <v>5533</v>
      </c>
      <c r="H149">
        <v>4964</v>
      </c>
      <c r="I149">
        <v>0</v>
      </c>
      <c r="J149">
        <f t="shared" si="18"/>
        <v>1</v>
      </c>
      <c r="K149">
        <f t="shared" si="19"/>
        <v>6067.0111803581567</v>
      </c>
      <c r="L149">
        <f t="shared" si="20"/>
        <v>1116.0111803581567</v>
      </c>
      <c r="M149">
        <f t="shared" si="21"/>
        <v>1116.0111803581567</v>
      </c>
      <c r="N149" s="8">
        <f t="shared" si="22"/>
        <v>0.22541126648316637</v>
      </c>
      <c r="O149">
        <v>1540</v>
      </c>
      <c r="P149">
        <f t="shared" si="23"/>
        <v>20088.201246446821</v>
      </c>
      <c r="Q149">
        <f t="shared" si="24"/>
        <v>27720</v>
      </c>
      <c r="R149">
        <f t="shared" si="25"/>
        <v>1116.0111803581567</v>
      </c>
      <c r="S149">
        <f t="shared" si="26"/>
        <v>1245480.9546844063</v>
      </c>
    </row>
    <row r="150" spans="1:19" x14ac:dyDescent="0.35">
      <c r="A150" s="1">
        <v>41064</v>
      </c>
      <c r="B150">
        <v>4124</v>
      </c>
      <c r="C150">
        <v>4951</v>
      </c>
      <c r="D150">
        <v>0</v>
      </c>
      <c r="E150">
        <v>0</v>
      </c>
      <c r="F150">
        <v>0</v>
      </c>
      <c r="G150">
        <v>5555</v>
      </c>
      <c r="H150">
        <v>3782</v>
      </c>
      <c r="I150">
        <v>0</v>
      </c>
      <c r="J150">
        <f t="shared" si="18"/>
        <v>1</v>
      </c>
      <c r="K150">
        <f t="shared" si="19"/>
        <v>4863.7574363009035</v>
      </c>
      <c r="L150">
        <f t="shared" si="20"/>
        <v>739.75743630090346</v>
      </c>
      <c r="M150">
        <f t="shared" si="21"/>
        <v>739.75743630090346</v>
      </c>
      <c r="N150" s="8">
        <f t="shared" si="22"/>
        <v>0.17937862179944314</v>
      </c>
      <c r="O150">
        <v>1023</v>
      </c>
      <c r="P150">
        <f t="shared" si="23"/>
        <v>13315.633853416262</v>
      </c>
      <c r="Q150">
        <f t="shared" si="24"/>
        <v>18414</v>
      </c>
      <c r="R150">
        <f t="shared" si="25"/>
        <v>739.75743630090346</v>
      </c>
      <c r="S150">
        <f t="shared" si="26"/>
        <v>547241.0645624852</v>
      </c>
    </row>
    <row r="151" spans="1:19" x14ac:dyDescent="0.35">
      <c r="A151" s="1">
        <v>41065</v>
      </c>
      <c r="B151">
        <v>4156</v>
      </c>
      <c r="C151">
        <v>4124</v>
      </c>
      <c r="D151">
        <v>0</v>
      </c>
      <c r="E151">
        <v>0</v>
      </c>
      <c r="F151">
        <v>0</v>
      </c>
      <c r="G151">
        <v>4718.666666666667</v>
      </c>
      <c r="H151">
        <v>4148</v>
      </c>
      <c r="I151">
        <v>0</v>
      </c>
      <c r="J151">
        <f t="shared" si="18"/>
        <v>0</v>
      </c>
      <c r="K151">
        <f t="shared" si="19"/>
        <v>4413.0937908429523</v>
      </c>
      <c r="L151">
        <f t="shared" si="20"/>
        <v>257.09379084295233</v>
      </c>
      <c r="M151">
        <f t="shared" si="21"/>
        <v>257.09379084295233</v>
      </c>
      <c r="N151" s="8">
        <f t="shared" si="22"/>
        <v>6.1860873638823949E-2</v>
      </c>
      <c r="O151">
        <v>1406</v>
      </c>
      <c r="P151">
        <f t="shared" si="23"/>
        <v>4627.6882351731419</v>
      </c>
      <c r="Q151">
        <f t="shared" si="24"/>
        <v>25308</v>
      </c>
      <c r="R151">
        <f t="shared" si="25"/>
        <v>257.09379084295233</v>
      </c>
      <c r="S151">
        <f t="shared" si="26"/>
        <v>66097.217289999724</v>
      </c>
    </row>
    <row r="152" spans="1:19" x14ac:dyDescent="0.35">
      <c r="A152" s="1">
        <v>41066</v>
      </c>
      <c r="B152">
        <v>4261</v>
      </c>
      <c r="C152">
        <v>4156</v>
      </c>
      <c r="D152">
        <v>0</v>
      </c>
      <c r="E152">
        <v>0</v>
      </c>
      <c r="F152">
        <v>0</v>
      </c>
      <c r="G152">
        <v>4410.333333333333</v>
      </c>
      <c r="H152">
        <v>4465</v>
      </c>
      <c r="I152">
        <v>0</v>
      </c>
      <c r="J152">
        <f t="shared" si="18"/>
        <v>0</v>
      </c>
      <c r="K152">
        <f t="shared" si="19"/>
        <v>4334.6299128932606</v>
      </c>
      <c r="L152">
        <f t="shared" si="20"/>
        <v>73.629912893260553</v>
      </c>
      <c r="M152">
        <f t="shared" si="21"/>
        <v>73.629912893260553</v>
      </c>
      <c r="N152" s="8">
        <f t="shared" si="22"/>
        <v>1.7279960782271897E-2</v>
      </c>
      <c r="O152">
        <v>1465</v>
      </c>
      <c r="P152">
        <f t="shared" si="23"/>
        <v>1325.3384320786899</v>
      </c>
      <c r="Q152">
        <f t="shared" si="24"/>
        <v>26370</v>
      </c>
      <c r="R152">
        <f t="shared" si="25"/>
        <v>73.629912893260553</v>
      </c>
      <c r="S152">
        <f t="shared" si="26"/>
        <v>5421.3640726691365</v>
      </c>
    </row>
    <row r="153" spans="1:19" x14ac:dyDescent="0.35">
      <c r="A153" s="1">
        <v>41067</v>
      </c>
      <c r="B153">
        <v>3967</v>
      </c>
      <c r="C153">
        <v>4261</v>
      </c>
      <c r="D153">
        <v>0</v>
      </c>
      <c r="E153">
        <v>1</v>
      </c>
      <c r="F153">
        <v>0</v>
      </c>
      <c r="G153">
        <v>4180.333333333333</v>
      </c>
      <c r="H153">
        <v>4885</v>
      </c>
      <c r="I153">
        <v>0</v>
      </c>
      <c r="J153">
        <f t="shared" si="18"/>
        <v>1</v>
      </c>
      <c r="K153">
        <f t="shared" si="19"/>
        <v>5087.3142472819618</v>
      </c>
      <c r="L153">
        <f t="shared" si="20"/>
        <v>1120.3142472819618</v>
      </c>
      <c r="M153">
        <f t="shared" si="21"/>
        <v>1120.3142472819618</v>
      </c>
      <c r="N153" s="8">
        <f t="shared" si="22"/>
        <v>0.28240843137937027</v>
      </c>
      <c r="O153">
        <v>1760</v>
      </c>
      <c r="P153">
        <f t="shared" si="23"/>
        <v>20165.656451075312</v>
      </c>
      <c r="Q153">
        <f t="shared" si="24"/>
        <v>31680</v>
      </c>
      <c r="R153">
        <f t="shared" si="25"/>
        <v>1120.3142472819618</v>
      </c>
      <c r="S153">
        <f t="shared" si="26"/>
        <v>1255104.0126629486</v>
      </c>
    </row>
    <row r="154" spans="1:19" x14ac:dyDescent="0.35">
      <c r="A154" s="1">
        <v>41068</v>
      </c>
      <c r="B154">
        <v>4510</v>
      </c>
      <c r="C154">
        <v>3967</v>
      </c>
      <c r="D154">
        <v>0</v>
      </c>
      <c r="E154">
        <v>0</v>
      </c>
      <c r="F154">
        <v>1</v>
      </c>
      <c r="G154">
        <v>4128</v>
      </c>
      <c r="H154">
        <v>6633</v>
      </c>
      <c r="I154">
        <v>0</v>
      </c>
      <c r="J154">
        <f t="shared" si="18"/>
        <v>0</v>
      </c>
      <c r="K154">
        <f t="shared" si="19"/>
        <v>5475.2992640174443</v>
      </c>
      <c r="L154">
        <f t="shared" si="20"/>
        <v>965.29926401744433</v>
      </c>
      <c r="M154">
        <f t="shared" si="21"/>
        <v>965.29926401744433</v>
      </c>
      <c r="N154" s="8">
        <f t="shared" si="22"/>
        <v>0.21403531352936681</v>
      </c>
      <c r="O154">
        <v>1099</v>
      </c>
      <c r="P154">
        <f t="shared" si="23"/>
        <v>17375.386752314</v>
      </c>
      <c r="Q154">
        <f t="shared" si="24"/>
        <v>19782</v>
      </c>
      <c r="R154">
        <f t="shared" si="25"/>
        <v>965.29926401744433</v>
      </c>
      <c r="S154">
        <f t="shared" si="26"/>
        <v>931802.66911261971</v>
      </c>
    </row>
    <row r="155" spans="1:19" x14ac:dyDescent="0.35">
      <c r="A155" s="1">
        <v>41069</v>
      </c>
      <c r="B155">
        <v>4355</v>
      </c>
      <c r="C155">
        <v>4510</v>
      </c>
      <c r="D155">
        <v>1</v>
      </c>
      <c r="E155">
        <v>0</v>
      </c>
      <c r="F155">
        <v>0</v>
      </c>
      <c r="G155">
        <v>4246</v>
      </c>
      <c r="H155">
        <v>5081</v>
      </c>
      <c r="I155">
        <v>0</v>
      </c>
      <c r="J155">
        <f t="shared" si="18"/>
        <v>1</v>
      </c>
      <c r="K155">
        <f t="shared" si="19"/>
        <v>5326.8569588174387</v>
      </c>
      <c r="L155">
        <f t="shared" si="20"/>
        <v>971.85695881743868</v>
      </c>
      <c r="M155">
        <f t="shared" si="21"/>
        <v>971.85695881743868</v>
      </c>
      <c r="N155" s="8">
        <f t="shared" si="22"/>
        <v>0.22315888836221323</v>
      </c>
      <c r="O155">
        <v>1772</v>
      </c>
      <c r="P155">
        <f t="shared" si="23"/>
        <v>17493.425258713898</v>
      </c>
      <c r="Q155">
        <f t="shared" si="24"/>
        <v>31896</v>
      </c>
      <c r="R155">
        <f t="shared" si="25"/>
        <v>971.85695881743868</v>
      </c>
      <c r="S155">
        <f t="shared" si="26"/>
        <v>944505.94840188068</v>
      </c>
    </row>
    <row r="156" spans="1:19" x14ac:dyDescent="0.35">
      <c r="A156" s="1">
        <v>41070</v>
      </c>
      <c r="B156">
        <v>4852</v>
      </c>
      <c r="C156">
        <v>4355</v>
      </c>
      <c r="D156">
        <v>1</v>
      </c>
      <c r="E156">
        <v>0</v>
      </c>
      <c r="F156">
        <v>0</v>
      </c>
      <c r="G156">
        <v>4277.333333333333</v>
      </c>
      <c r="H156">
        <v>4951</v>
      </c>
      <c r="I156">
        <v>0</v>
      </c>
      <c r="J156">
        <f t="shared" si="18"/>
        <v>0</v>
      </c>
      <c r="K156">
        <f t="shared" si="19"/>
        <v>5290.9526410694516</v>
      </c>
      <c r="L156">
        <f t="shared" si="20"/>
        <v>438.9526410694516</v>
      </c>
      <c r="M156">
        <f t="shared" si="21"/>
        <v>438.9526410694516</v>
      </c>
      <c r="N156" s="8">
        <f t="shared" si="22"/>
        <v>9.0468392635913358E-2</v>
      </c>
      <c r="O156">
        <v>1224</v>
      </c>
      <c r="P156">
        <f t="shared" si="23"/>
        <v>7901.1475392501288</v>
      </c>
      <c r="Q156">
        <f t="shared" si="24"/>
        <v>22032</v>
      </c>
      <c r="R156">
        <f t="shared" si="25"/>
        <v>438.9526410694516</v>
      </c>
      <c r="S156">
        <f t="shared" si="26"/>
        <v>192679.42110184682</v>
      </c>
    </row>
    <row r="157" spans="1:19" x14ac:dyDescent="0.35">
      <c r="A157" s="1">
        <v>41071</v>
      </c>
      <c r="B157">
        <v>3423</v>
      </c>
      <c r="C157">
        <v>4852</v>
      </c>
      <c r="D157">
        <v>0</v>
      </c>
      <c r="E157">
        <v>0</v>
      </c>
      <c r="F157">
        <v>0</v>
      </c>
      <c r="G157">
        <v>4572.333333333333</v>
      </c>
      <c r="H157">
        <v>4124</v>
      </c>
      <c r="I157">
        <v>0</v>
      </c>
      <c r="J157">
        <f t="shared" si="18"/>
        <v>1</v>
      </c>
      <c r="K157">
        <f t="shared" si="19"/>
        <v>4405.9281974923088</v>
      </c>
      <c r="L157">
        <f t="shared" si="20"/>
        <v>982.92819749230875</v>
      </c>
      <c r="M157">
        <f t="shared" si="21"/>
        <v>982.92819749230875</v>
      </c>
      <c r="N157" s="8">
        <f t="shared" si="22"/>
        <v>0.28715401621160058</v>
      </c>
      <c r="O157">
        <v>1556</v>
      </c>
      <c r="P157">
        <f t="shared" si="23"/>
        <v>17692.707554861558</v>
      </c>
      <c r="Q157">
        <f t="shared" si="24"/>
        <v>28008</v>
      </c>
      <c r="R157">
        <f t="shared" si="25"/>
        <v>982.92819749230875</v>
      </c>
      <c r="S157">
        <f t="shared" si="26"/>
        <v>966147.84142547916</v>
      </c>
    </row>
    <row r="158" spans="1:19" x14ac:dyDescent="0.35">
      <c r="A158" s="1">
        <v>41072</v>
      </c>
      <c r="B158">
        <v>3820</v>
      </c>
      <c r="C158">
        <v>3423</v>
      </c>
      <c r="D158">
        <v>0</v>
      </c>
      <c r="E158">
        <v>0</v>
      </c>
      <c r="F158">
        <v>0</v>
      </c>
      <c r="G158">
        <v>4210</v>
      </c>
      <c r="H158">
        <v>4156</v>
      </c>
      <c r="I158">
        <v>0</v>
      </c>
      <c r="J158">
        <f t="shared" si="18"/>
        <v>0</v>
      </c>
      <c r="K158">
        <f t="shared" si="19"/>
        <v>4057.5738183973281</v>
      </c>
      <c r="L158">
        <f t="shared" si="20"/>
        <v>237.57381839732807</v>
      </c>
      <c r="M158">
        <f t="shared" si="21"/>
        <v>237.57381839732807</v>
      </c>
      <c r="N158" s="8">
        <f t="shared" si="22"/>
        <v>6.2192099056892165E-2</v>
      </c>
      <c r="O158">
        <v>1367</v>
      </c>
      <c r="P158">
        <f t="shared" si="23"/>
        <v>4276.3287311519052</v>
      </c>
      <c r="Q158">
        <f t="shared" si="24"/>
        <v>24606</v>
      </c>
      <c r="R158">
        <f t="shared" si="25"/>
        <v>237.57381839732807</v>
      </c>
      <c r="S158">
        <f t="shared" si="26"/>
        <v>56441.31918788662</v>
      </c>
    </row>
    <row r="159" spans="1:19" x14ac:dyDescent="0.35">
      <c r="A159" s="1">
        <v>41073</v>
      </c>
      <c r="B159">
        <v>3285</v>
      </c>
      <c r="C159">
        <v>3820</v>
      </c>
      <c r="D159">
        <v>0</v>
      </c>
      <c r="E159">
        <v>0</v>
      </c>
      <c r="F159">
        <v>0</v>
      </c>
      <c r="G159">
        <v>4031.6666666666665</v>
      </c>
      <c r="H159">
        <v>4261</v>
      </c>
      <c r="I159">
        <v>0</v>
      </c>
      <c r="J159">
        <f t="shared" si="18"/>
        <v>1</v>
      </c>
      <c r="K159">
        <f t="shared" si="19"/>
        <v>4032.1272320452345</v>
      </c>
      <c r="L159">
        <f t="shared" si="20"/>
        <v>747.12723204523445</v>
      </c>
      <c r="M159">
        <f t="shared" si="21"/>
        <v>747.12723204523445</v>
      </c>
      <c r="N159" s="8">
        <f t="shared" si="22"/>
        <v>0.2274359914901779</v>
      </c>
      <c r="O159">
        <v>1013</v>
      </c>
      <c r="P159">
        <f t="shared" si="23"/>
        <v>13448.29017681422</v>
      </c>
      <c r="Q159">
        <f t="shared" si="24"/>
        <v>18234</v>
      </c>
      <c r="R159">
        <f t="shared" si="25"/>
        <v>747.12723204523445</v>
      </c>
      <c r="S159">
        <f t="shared" si="26"/>
        <v>558199.10086357361</v>
      </c>
    </row>
    <row r="160" spans="1:19" x14ac:dyDescent="0.35">
      <c r="A160" s="1">
        <v>41074</v>
      </c>
      <c r="B160">
        <v>3967</v>
      </c>
      <c r="C160">
        <v>3285</v>
      </c>
      <c r="D160">
        <v>0</v>
      </c>
      <c r="E160">
        <v>1</v>
      </c>
      <c r="F160">
        <v>0</v>
      </c>
      <c r="G160">
        <v>3509.3333333333335</v>
      </c>
      <c r="H160">
        <v>3967</v>
      </c>
      <c r="I160">
        <v>0</v>
      </c>
      <c r="J160">
        <f t="shared" si="18"/>
        <v>0</v>
      </c>
      <c r="K160">
        <f t="shared" si="19"/>
        <v>4354.7736245083624</v>
      </c>
      <c r="L160">
        <f t="shared" si="20"/>
        <v>387.77362450836245</v>
      </c>
      <c r="M160">
        <f t="shared" si="21"/>
        <v>387.77362450836245</v>
      </c>
      <c r="N160" s="8">
        <f t="shared" si="22"/>
        <v>9.7749842326282435E-2</v>
      </c>
      <c r="O160">
        <v>1306</v>
      </c>
      <c r="P160">
        <f t="shared" si="23"/>
        <v>6979.925241150524</v>
      </c>
      <c r="Q160">
        <f t="shared" si="24"/>
        <v>23508</v>
      </c>
      <c r="R160">
        <f t="shared" si="25"/>
        <v>387.77362450836245</v>
      </c>
      <c r="S160">
        <f t="shared" si="26"/>
        <v>150368.38386435248</v>
      </c>
    </row>
    <row r="161" spans="1:19" x14ac:dyDescent="0.35">
      <c r="A161" s="1">
        <v>41075</v>
      </c>
      <c r="B161">
        <v>3700</v>
      </c>
      <c r="C161">
        <v>3967</v>
      </c>
      <c r="D161">
        <v>0</v>
      </c>
      <c r="E161">
        <v>0</v>
      </c>
      <c r="F161">
        <v>1</v>
      </c>
      <c r="G161">
        <v>3690.6666666666665</v>
      </c>
      <c r="H161">
        <v>4510</v>
      </c>
      <c r="I161">
        <v>0</v>
      </c>
      <c r="J161">
        <f t="shared" si="18"/>
        <v>1</v>
      </c>
      <c r="K161">
        <f t="shared" si="19"/>
        <v>4644.4435092808881</v>
      </c>
      <c r="L161">
        <f t="shared" si="20"/>
        <v>944.44350928088807</v>
      </c>
      <c r="M161">
        <f t="shared" si="21"/>
        <v>944.44350928088807</v>
      </c>
      <c r="N161" s="8">
        <f t="shared" si="22"/>
        <v>0.25525500250834815</v>
      </c>
      <c r="O161">
        <v>1626</v>
      </c>
      <c r="P161">
        <f t="shared" si="23"/>
        <v>16999.983167055987</v>
      </c>
      <c r="Q161">
        <f t="shared" si="24"/>
        <v>29268</v>
      </c>
      <c r="R161">
        <f t="shared" si="25"/>
        <v>944.44350928088807</v>
      </c>
      <c r="S161">
        <f t="shared" si="26"/>
        <v>891973.54222279892</v>
      </c>
    </row>
    <row r="162" spans="1:19" x14ac:dyDescent="0.35">
      <c r="A162" s="1">
        <v>41076</v>
      </c>
      <c r="B162">
        <v>4320</v>
      </c>
      <c r="C162">
        <v>3700</v>
      </c>
      <c r="D162">
        <v>1</v>
      </c>
      <c r="E162">
        <v>0</v>
      </c>
      <c r="F162">
        <v>0</v>
      </c>
      <c r="G162">
        <v>3650.6666666666665</v>
      </c>
      <c r="H162">
        <v>4355</v>
      </c>
      <c r="I162">
        <v>0</v>
      </c>
      <c r="J162">
        <f t="shared" si="18"/>
        <v>0</v>
      </c>
      <c r="K162">
        <f t="shared" si="19"/>
        <v>4707.661166507276</v>
      </c>
      <c r="L162">
        <f t="shared" si="20"/>
        <v>387.66116650727599</v>
      </c>
      <c r="M162">
        <f t="shared" si="21"/>
        <v>387.66116650727599</v>
      </c>
      <c r="N162" s="8">
        <f t="shared" si="22"/>
        <v>8.973638113594351E-2</v>
      </c>
      <c r="O162">
        <v>1457</v>
      </c>
      <c r="P162">
        <f t="shared" si="23"/>
        <v>6977.9009971309679</v>
      </c>
      <c r="Q162">
        <f t="shared" si="24"/>
        <v>26226</v>
      </c>
      <c r="R162">
        <f t="shared" si="25"/>
        <v>387.66116650727599</v>
      </c>
      <c r="S162">
        <f t="shared" si="26"/>
        <v>150281.18001778197</v>
      </c>
    </row>
    <row r="163" spans="1:19" x14ac:dyDescent="0.35">
      <c r="A163" s="1">
        <v>41077</v>
      </c>
      <c r="B163">
        <v>6134</v>
      </c>
      <c r="C163">
        <v>4320</v>
      </c>
      <c r="D163">
        <v>1</v>
      </c>
      <c r="E163">
        <v>0</v>
      </c>
      <c r="F163">
        <v>0</v>
      </c>
      <c r="G163">
        <v>3995.6666666666665</v>
      </c>
      <c r="H163">
        <v>4852</v>
      </c>
      <c r="I163">
        <v>0</v>
      </c>
      <c r="J163">
        <f t="shared" si="18"/>
        <v>0</v>
      </c>
      <c r="K163">
        <f t="shared" si="19"/>
        <v>5104.2669446698928</v>
      </c>
      <c r="L163">
        <f t="shared" si="20"/>
        <v>-1029.7330553301072</v>
      </c>
      <c r="M163">
        <f t="shared" si="21"/>
        <v>1029.7330553301072</v>
      </c>
      <c r="N163" s="8">
        <f t="shared" si="22"/>
        <v>0.16787301195469631</v>
      </c>
      <c r="O163">
        <v>748</v>
      </c>
      <c r="P163">
        <f t="shared" si="23"/>
        <v>74140.779983767716</v>
      </c>
      <c r="Q163">
        <f t="shared" si="24"/>
        <v>13464</v>
      </c>
      <c r="R163">
        <f t="shared" si="25"/>
        <v>-2059.4661106602143</v>
      </c>
      <c r="S163">
        <f t="shared" si="26"/>
        <v>4241400.6609579101</v>
      </c>
    </row>
    <row r="164" spans="1:19" x14ac:dyDescent="0.35">
      <c r="A164" s="1">
        <v>41078</v>
      </c>
      <c r="B164">
        <v>3468</v>
      </c>
      <c r="C164">
        <v>6134</v>
      </c>
      <c r="D164">
        <v>0</v>
      </c>
      <c r="E164">
        <v>0</v>
      </c>
      <c r="F164">
        <v>0</v>
      </c>
      <c r="G164">
        <v>4718</v>
      </c>
      <c r="H164">
        <v>3423</v>
      </c>
      <c r="I164">
        <v>0</v>
      </c>
      <c r="J164">
        <f t="shared" si="18"/>
        <v>1</v>
      </c>
      <c r="K164">
        <f t="shared" si="19"/>
        <v>4432.7829907179839</v>
      </c>
      <c r="L164">
        <f t="shared" si="20"/>
        <v>964.78299071798392</v>
      </c>
      <c r="M164">
        <f t="shared" si="21"/>
        <v>964.78299071798392</v>
      </c>
      <c r="N164" s="8">
        <f t="shared" si="22"/>
        <v>0.27819578740426293</v>
      </c>
      <c r="O164">
        <v>1249</v>
      </c>
      <c r="P164">
        <f t="shared" si="23"/>
        <v>17366.093832923711</v>
      </c>
      <c r="Q164">
        <f t="shared" si="24"/>
        <v>22482</v>
      </c>
      <c r="R164">
        <f t="shared" si="25"/>
        <v>964.78299071798392</v>
      </c>
      <c r="S164">
        <f t="shared" si="26"/>
        <v>930806.21917873749</v>
      </c>
    </row>
    <row r="165" spans="1:19" x14ac:dyDescent="0.35">
      <c r="A165" s="1">
        <v>41079</v>
      </c>
      <c r="B165">
        <v>3583</v>
      </c>
      <c r="C165">
        <v>3468</v>
      </c>
      <c r="D165">
        <v>0</v>
      </c>
      <c r="E165">
        <v>0</v>
      </c>
      <c r="F165">
        <v>0</v>
      </c>
      <c r="G165">
        <v>4640.666666666667</v>
      </c>
      <c r="H165">
        <v>3820</v>
      </c>
      <c r="I165">
        <v>0</v>
      </c>
      <c r="J165">
        <f t="shared" si="18"/>
        <v>0</v>
      </c>
      <c r="K165">
        <f t="shared" si="19"/>
        <v>4206.7067109908949</v>
      </c>
      <c r="L165">
        <f t="shared" si="20"/>
        <v>623.70671099089486</v>
      </c>
      <c r="M165">
        <f t="shared" si="21"/>
        <v>623.70671099089486</v>
      </c>
      <c r="N165" s="8">
        <f t="shared" si="22"/>
        <v>0.17407387970719923</v>
      </c>
      <c r="O165">
        <v>1678</v>
      </c>
      <c r="P165">
        <f t="shared" si="23"/>
        <v>11226.720797836108</v>
      </c>
      <c r="Q165">
        <f t="shared" si="24"/>
        <v>30204</v>
      </c>
      <c r="R165">
        <f t="shared" si="25"/>
        <v>623.70671099089486</v>
      </c>
      <c r="S165">
        <f t="shared" si="26"/>
        <v>389010.06133507966</v>
      </c>
    </row>
    <row r="166" spans="1:19" x14ac:dyDescent="0.35">
      <c r="A166" s="1">
        <v>41080</v>
      </c>
      <c r="B166">
        <v>3633</v>
      </c>
      <c r="C166">
        <v>3583</v>
      </c>
      <c r="D166">
        <v>0</v>
      </c>
      <c r="E166">
        <v>0</v>
      </c>
      <c r="F166">
        <v>0</v>
      </c>
      <c r="G166">
        <v>4395</v>
      </c>
      <c r="H166">
        <v>3285</v>
      </c>
      <c r="I166">
        <v>0</v>
      </c>
      <c r="J166">
        <f t="shared" si="18"/>
        <v>0</v>
      </c>
      <c r="K166">
        <f t="shared" si="19"/>
        <v>3935.2968360118043</v>
      </c>
      <c r="L166">
        <f t="shared" si="20"/>
        <v>302.29683601180432</v>
      </c>
      <c r="M166">
        <f t="shared" si="21"/>
        <v>302.29683601180432</v>
      </c>
      <c r="N166" s="8">
        <f t="shared" si="22"/>
        <v>8.3208597856263236E-2</v>
      </c>
      <c r="O166">
        <v>1398</v>
      </c>
      <c r="P166">
        <f t="shared" si="23"/>
        <v>5441.3430482124777</v>
      </c>
      <c r="Q166">
        <f t="shared" si="24"/>
        <v>25164</v>
      </c>
      <c r="R166">
        <f t="shared" si="25"/>
        <v>302.29683601180432</v>
      </c>
      <c r="S166">
        <f t="shared" si="26"/>
        <v>91383.377062747706</v>
      </c>
    </row>
    <row r="167" spans="1:19" x14ac:dyDescent="0.35">
      <c r="A167" s="1">
        <v>41081</v>
      </c>
      <c r="B167">
        <v>3800</v>
      </c>
      <c r="C167">
        <v>3633</v>
      </c>
      <c r="D167">
        <v>0</v>
      </c>
      <c r="E167">
        <v>1</v>
      </c>
      <c r="F167">
        <v>0</v>
      </c>
      <c r="G167">
        <v>3561.3333333333335</v>
      </c>
      <c r="H167">
        <v>3967</v>
      </c>
      <c r="I167">
        <v>0</v>
      </c>
      <c r="J167">
        <f t="shared" si="18"/>
        <v>0</v>
      </c>
      <c r="K167">
        <f t="shared" si="19"/>
        <v>4421.7875218455702</v>
      </c>
      <c r="L167">
        <f t="shared" si="20"/>
        <v>621.78752184557015</v>
      </c>
      <c r="M167">
        <f t="shared" si="21"/>
        <v>621.78752184557015</v>
      </c>
      <c r="N167" s="8">
        <f t="shared" si="22"/>
        <v>0.16362829522251846</v>
      </c>
      <c r="O167">
        <v>1141</v>
      </c>
      <c r="P167">
        <f t="shared" si="23"/>
        <v>11192.175393220263</v>
      </c>
      <c r="Q167">
        <f t="shared" si="24"/>
        <v>20538</v>
      </c>
      <c r="R167">
        <f t="shared" si="25"/>
        <v>621.78752184557015</v>
      </c>
      <c r="S167">
        <f t="shared" si="26"/>
        <v>386619.72232285538</v>
      </c>
    </row>
    <row r="168" spans="1:19" x14ac:dyDescent="0.35">
      <c r="A168" s="1">
        <v>41082</v>
      </c>
      <c r="B168">
        <v>3843</v>
      </c>
      <c r="C168">
        <v>3800</v>
      </c>
      <c r="D168">
        <v>0</v>
      </c>
      <c r="E168">
        <v>0</v>
      </c>
      <c r="F168">
        <v>1</v>
      </c>
      <c r="G168">
        <v>3672</v>
      </c>
      <c r="H168">
        <v>3700</v>
      </c>
      <c r="I168">
        <v>0</v>
      </c>
      <c r="J168">
        <f t="shared" si="18"/>
        <v>0</v>
      </c>
      <c r="K168">
        <f t="shared" si="19"/>
        <v>4390.7689195303583</v>
      </c>
      <c r="L168">
        <f t="shared" si="20"/>
        <v>547.76891953035829</v>
      </c>
      <c r="M168">
        <f t="shared" si="21"/>
        <v>547.76891953035829</v>
      </c>
      <c r="N168" s="8">
        <f t="shared" si="22"/>
        <v>0.14253679925328083</v>
      </c>
      <c r="O168">
        <v>1124</v>
      </c>
      <c r="P168">
        <f t="shared" si="23"/>
        <v>9859.8405515464492</v>
      </c>
      <c r="Q168">
        <f t="shared" si="24"/>
        <v>20232</v>
      </c>
      <c r="R168">
        <f t="shared" si="25"/>
        <v>547.76891953035829</v>
      </c>
      <c r="S168">
        <f t="shared" si="26"/>
        <v>300050.78920345614</v>
      </c>
    </row>
    <row r="169" spans="1:19" x14ac:dyDescent="0.35">
      <c r="A169" s="1">
        <v>41083</v>
      </c>
      <c r="B169">
        <v>4580</v>
      </c>
      <c r="C169">
        <v>3843</v>
      </c>
      <c r="D169">
        <v>1</v>
      </c>
      <c r="E169">
        <v>0</v>
      </c>
      <c r="F169">
        <v>0</v>
      </c>
      <c r="G169">
        <v>3758.6666666666665</v>
      </c>
      <c r="H169">
        <v>4320</v>
      </c>
      <c r="I169">
        <v>0</v>
      </c>
      <c r="J169">
        <f t="shared" si="18"/>
        <v>0</v>
      </c>
      <c r="K169">
        <f t="shared" si="19"/>
        <v>4773.252454881288</v>
      </c>
      <c r="L169">
        <f t="shared" si="20"/>
        <v>193.25245488128803</v>
      </c>
      <c r="M169">
        <f t="shared" si="21"/>
        <v>193.25245488128803</v>
      </c>
      <c r="N169" s="8">
        <f t="shared" si="22"/>
        <v>4.2194859144386032E-2</v>
      </c>
      <c r="O169">
        <v>922</v>
      </c>
      <c r="P169">
        <f t="shared" si="23"/>
        <v>3478.5441878631846</v>
      </c>
      <c r="Q169">
        <f t="shared" si="24"/>
        <v>16596</v>
      </c>
      <c r="R169">
        <f t="shared" si="25"/>
        <v>193.25245488128803</v>
      </c>
      <c r="S169">
        <f t="shared" si="26"/>
        <v>37346.511317644268</v>
      </c>
    </row>
    <row r="170" spans="1:19" x14ac:dyDescent="0.35">
      <c r="A170" s="1">
        <v>41084</v>
      </c>
      <c r="B170">
        <v>4592</v>
      </c>
      <c r="C170">
        <v>4580</v>
      </c>
      <c r="D170">
        <v>1</v>
      </c>
      <c r="E170">
        <v>0</v>
      </c>
      <c r="F170">
        <v>0</v>
      </c>
      <c r="G170">
        <v>4074.3333333333335</v>
      </c>
      <c r="H170">
        <v>6134</v>
      </c>
      <c r="I170">
        <v>0</v>
      </c>
      <c r="J170">
        <f t="shared" si="18"/>
        <v>0</v>
      </c>
      <c r="K170">
        <f t="shared" si="19"/>
        <v>5532.3764735378463</v>
      </c>
      <c r="L170">
        <f t="shared" si="20"/>
        <v>940.37647353784632</v>
      </c>
      <c r="M170">
        <f t="shared" si="21"/>
        <v>940.37647353784632</v>
      </c>
      <c r="N170" s="8">
        <f t="shared" si="22"/>
        <v>0.20478581740806759</v>
      </c>
      <c r="O170">
        <v>790</v>
      </c>
      <c r="P170">
        <f t="shared" si="23"/>
        <v>16926.776523681234</v>
      </c>
      <c r="Q170">
        <f t="shared" si="24"/>
        <v>14220</v>
      </c>
      <c r="R170">
        <f t="shared" si="25"/>
        <v>940.37647353784632</v>
      </c>
      <c r="S170">
        <f t="shared" si="26"/>
        <v>884307.91198347579</v>
      </c>
    </row>
    <row r="171" spans="1:19" x14ac:dyDescent="0.35">
      <c r="A171" s="1">
        <v>41085</v>
      </c>
      <c r="B171">
        <v>3615</v>
      </c>
      <c r="C171">
        <v>4592</v>
      </c>
      <c r="D171">
        <v>0</v>
      </c>
      <c r="E171">
        <v>0</v>
      </c>
      <c r="F171">
        <v>0</v>
      </c>
      <c r="G171">
        <v>4338.333333333333</v>
      </c>
      <c r="H171">
        <v>3468</v>
      </c>
      <c r="I171">
        <v>0</v>
      </c>
      <c r="J171">
        <f t="shared" si="18"/>
        <v>1</v>
      </c>
      <c r="K171">
        <f t="shared" si="19"/>
        <v>4066.0319763794596</v>
      </c>
      <c r="L171">
        <f t="shared" si="20"/>
        <v>451.03197637945959</v>
      </c>
      <c r="M171">
        <f t="shared" si="21"/>
        <v>451.03197637945959</v>
      </c>
      <c r="N171" s="8">
        <f t="shared" si="22"/>
        <v>0.12476679844521704</v>
      </c>
      <c r="O171">
        <v>1081</v>
      </c>
      <c r="P171">
        <f t="shared" si="23"/>
        <v>8118.5755748302727</v>
      </c>
      <c r="Q171">
        <f t="shared" si="24"/>
        <v>19458</v>
      </c>
      <c r="R171">
        <f t="shared" si="25"/>
        <v>451.03197637945959</v>
      </c>
      <c r="S171">
        <f t="shared" si="26"/>
        <v>203429.84371676139</v>
      </c>
    </row>
    <row r="172" spans="1:19" x14ac:dyDescent="0.35">
      <c r="A172" s="1">
        <v>41086</v>
      </c>
      <c r="B172">
        <v>3596</v>
      </c>
      <c r="C172">
        <v>3615</v>
      </c>
      <c r="D172">
        <v>0</v>
      </c>
      <c r="E172">
        <v>0</v>
      </c>
      <c r="F172">
        <v>0</v>
      </c>
      <c r="G172">
        <v>4262.333333333333</v>
      </c>
      <c r="H172">
        <v>3583</v>
      </c>
      <c r="I172">
        <v>0</v>
      </c>
      <c r="J172">
        <f t="shared" si="18"/>
        <v>1</v>
      </c>
      <c r="K172">
        <f t="shared" si="19"/>
        <v>3948.4312944505896</v>
      </c>
      <c r="L172">
        <f t="shared" si="20"/>
        <v>352.43129445058958</v>
      </c>
      <c r="M172">
        <f t="shared" si="21"/>
        <v>352.43129445058958</v>
      </c>
      <c r="N172" s="8">
        <f t="shared" si="22"/>
        <v>9.8006477878361947E-2</v>
      </c>
      <c r="O172">
        <v>1278</v>
      </c>
      <c r="P172">
        <f t="shared" si="23"/>
        <v>6343.7633001106124</v>
      </c>
      <c r="Q172">
        <f t="shared" si="24"/>
        <v>23004</v>
      </c>
      <c r="R172">
        <f t="shared" si="25"/>
        <v>352.43129445058958</v>
      </c>
      <c r="S172">
        <f t="shared" si="26"/>
        <v>124207.81730811817</v>
      </c>
    </row>
    <row r="173" spans="1:19" x14ac:dyDescent="0.35">
      <c r="A173" s="1">
        <v>41087</v>
      </c>
      <c r="B173">
        <v>3909</v>
      </c>
      <c r="C173">
        <v>3596</v>
      </c>
      <c r="D173">
        <v>0</v>
      </c>
      <c r="E173">
        <v>0</v>
      </c>
      <c r="F173">
        <v>0</v>
      </c>
      <c r="G173">
        <v>3934.3333333333335</v>
      </c>
      <c r="H173">
        <v>3633</v>
      </c>
      <c r="I173">
        <v>0</v>
      </c>
      <c r="J173">
        <f t="shared" si="18"/>
        <v>0</v>
      </c>
      <c r="K173">
        <f t="shared" si="19"/>
        <v>3779.3423203231523</v>
      </c>
      <c r="L173">
        <f t="shared" si="20"/>
        <v>-129.65767967684769</v>
      </c>
      <c r="M173">
        <f t="shared" si="21"/>
        <v>129.65767967684769</v>
      </c>
      <c r="N173" s="8">
        <f t="shared" si="22"/>
        <v>3.3169015010705474E-2</v>
      </c>
      <c r="O173">
        <v>879</v>
      </c>
      <c r="P173">
        <f t="shared" si="23"/>
        <v>9335.3529367330339</v>
      </c>
      <c r="Q173">
        <f t="shared" si="24"/>
        <v>15822</v>
      </c>
      <c r="R173">
        <f t="shared" si="25"/>
        <v>-259.31535935369538</v>
      </c>
      <c r="S173">
        <f t="shared" si="26"/>
        <v>67244.455596736167</v>
      </c>
    </row>
    <row r="174" spans="1:19" x14ac:dyDescent="0.35">
      <c r="A174" s="1">
        <v>41088</v>
      </c>
      <c r="B174">
        <v>4080</v>
      </c>
      <c r="C174">
        <v>3909</v>
      </c>
      <c r="D174">
        <v>0</v>
      </c>
      <c r="E174">
        <v>1</v>
      </c>
      <c r="F174">
        <v>0</v>
      </c>
      <c r="G174">
        <v>3706.6666666666665</v>
      </c>
      <c r="H174">
        <v>3800</v>
      </c>
      <c r="I174">
        <v>1</v>
      </c>
      <c r="J174">
        <f t="shared" si="18"/>
        <v>0</v>
      </c>
      <c r="K174">
        <f t="shared" si="19"/>
        <v>4743.1643318911529</v>
      </c>
      <c r="L174">
        <f t="shared" si="20"/>
        <v>663.16433189115287</v>
      </c>
      <c r="M174">
        <f t="shared" si="21"/>
        <v>663.16433189115287</v>
      </c>
      <c r="N174" s="8">
        <f t="shared" si="22"/>
        <v>0.16254027742430219</v>
      </c>
      <c r="O174">
        <v>755</v>
      </c>
      <c r="P174">
        <f t="shared" si="23"/>
        <v>11936.957974040752</v>
      </c>
      <c r="Q174">
        <f t="shared" si="24"/>
        <v>13590</v>
      </c>
      <c r="R174">
        <f t="shared" si="25"/>
        <v>663.16433189115287</v>
      </c>
      <c r="S174">
        <f t="shared" si="26"/>
        <v>439786.93109263916</v>
      </c>
    </row>
    <row r="175" spans="1:19" x14ac:dyDescent="0.35">
      <c r="A175" s="1">
        <v>41089</v>
      </c>
      <c r="B175">
        <v>4686</v>
      </c>
      <c r="C175">
        <v>4080</v>
      </c>
      <c r="D175">
        <v>0</v>
      </c>
      <c r="E175">
        <v>0</v>
      </c>
      <c r="F175">
        <v>1</v>
      </c>
      <c r="G175">
        <v>3861.6666666666665</v>
      </c>
      <c r="H175">
        <v>3843</v>
      </c>
      <c r="I175">
        <v>1</v>
      </c>
      <c r="J175">
        <f t="shared" si="18"/>
        <v>0</v>
      </c>
      <c r="K175">
        <f t="shared" si="19"/>
        <v>4823.1396785774123</v>
      </c>
      <c r="L175">
        <f t="shared" si="20"/>
        <v>137.13967857741227</v>
      </c>
      <c r="M175">
        <f t="shared" si="21"/>
        <v>137.13967857741227</v>
      </c>
      <c r="N175" s="8">
        <f t="shared" si="22"/>
        <v>2.9265829828726476E-2</v>
      </c>
      <c r="O175">
        <v>923</v>
      </c>
      <c r="P175">
        <f t="shared" si="23"/>
        <v>2468.5142143934208</v>
      </c>
      <c r="Q175">
        <f t="shared" si="24"/>
        <v>16614</v>
      </c>
      <c r="R175">
        <f t="shared" si="25"/>
        <v>137.13967857741227</v>
      </c>
      <c r="S175">
        <f t="shared" si="26"/>
        <v>18807.291440315948</v>
      </c>
    </row>
    <row r="176" spans="1:19" x14ac:dyDescent="0.35">
      <c r="A176" s="1">
        <v>41090</v>
      </c>
      <c r="B176">
        <v>4815</v>
      </c>
      <c r="C176">
        <v>4686</v>
      </c>
      <c r="D176">
        <v>1</v>
      </c>
      <c r="E176">
        <v>0</v>
      </c>
      <c r="F176">
        <v>0</v>
      </c>
      <c r="G176">
        <v>4225</v>
      </c>
      <c r="H176">
        <v>4580</v>
      </c>
      <c r="I176">
        <v>1</v>
      </c>
      <c r="J176">
        <f t="shared" si="18"/>
        <v>0</v>
      </c>
      <c r="K176">
        <f t="shared" si="19"/>
        <v>5452.7179675132884</v>
      </c>
      <c r="L176">
        <f t="shared" si="20"/>
        <v>637.71796751328839</v>
      </c>
      <c r="M176">
        <f t="shared" si="21"/>
        <v>637.71796751328839</v>
      </c>
      <c r="N176" s="8">
        <f t="shared" si="22"/>
        <v>0.13244402232882418</v>
      </c>
      <c r="O176">
        <v>828</v>
      </c>
      <c r="P176">
        <f t="shared" si="23"/>
        <v>11478.923415239191</v>
      </c>
      <c r="Q176">
        <f t="shared" si="24"/>
        <v>14904</v>
      </c>
      <c r="R176">
        <f t="shared" si="25"/>
        <v>637.71796751328839</v>
      </c>
      <c r="S176">
        <f t="shared" si="26"/>
        <v>406684.20608927956</v>
      </c>
    </row>
    <row r="177" spans="1:19" x14ac:dyDescent="0.35">
      <c r="A177" s="1">
        <v>41091</v>
      </c>
      <c r="B177">
        <v>4948</v>
      </c>
      <c r="C177">
        <v>4815</v>
      </c>
      <c r="D177">
        <v>1</v>
      </c>
      <c r="E177">
        <v>0</v>
      </c>
      <c r="F177">
        <v>0</v>
      </c>
      <c r="G177">
        <v>4527</v>
      </c>
      <c r="H177">
        <v>4592</v>
      </c>
      <c r="I177">
        <v>0</v>
      </c>
      <c r="J177">
        <f t="shared" si="18"/>
        <v>0</v>
      </c>
      <c r="K177">
        <f t="shared" si="19"/>
        <v>5379.5984480919542</v>
      </c>
      <c r="L177">
        <f t="shared" si="20"/>
        <v>431.5984480919542</v>
      </c>
      <c r="M177">
        <f t="shared" si="21"/>
        <v>431.5984480919542</v>
      </c>
      <c r="N177" s="8">
        <f t="shared" si="22"/>
        <v>8.7226848846393326E-2</v>
      </c>
      <c r="O177">
        <v>687</v>
      </c>
      <c r="P177">
        <f t="shared" si="23"/>
        <v>7768.7720656551755</v>
      </c>
      <c r="Q177">
        <f t="shared" si="24"/>
        <v>12366</v>
      </c>
      <c r="R177">
        <f t="shared" si="25"/>
        <v>431.5984480919542</v>
      </c>
      <c r="S177">
        <f t="shared" si="26"/>
        <v>186277.22039538328</v>
      </c>
    </row>
    <row r="178" spans="1:19" x14ac:dyDescent="0.35">
      <c r="A178" s="1">
        <v>41092</v>
      </c>
      <c r="B178">
        <v>3637</v>
      </c>
      <c r="C178">
        <v>4948</v>
      </c>
      <c r="D178">
        <v>0</v>
      </c>
      <c r="E178">
        <v>0</v>
      </c>
      <c r="F178">
        <v>0</v>
      </c>
      <c r="G178">
        <v>4816.333333333333</v>
      </c>
      <c r="H178">
        <v>3615</v>
      </c>
      <c r="I178">
        <v>0</v>
      </c>
      <c r="J178">
        <f t="shared" si="18"/>
        <v>1</v>
      </c>
      <c r="K178">
        <f t="shared" si="19"/>
        <v>4409.6856281901501</v>
      </c>
      <c r="L178">
        <f t="shared" si="20"/>
        <v>772.68562819015006</v>
      </c>
      <c r="M178">
        <f t="shared" si="21"/>
        <v>772.68562819015006</v>
      </c>
      <c r="N178" s="8">
        <f t="shared" si="22"/>
        <v>0.21245136876275778</v>
      </c>
      <c r="O178">
        <v>1215</v>
      </c>
      <c r="P178">
        <f t="shared" si="23"/>
        <v>13908.341307422701</v>
      </c>
      <c r="Q178">
        <f t="shared" si="24"/>
        <v>21870</v>
      </c>
      <c r="R178">
        <f t="shared" si="25"/>
        <v>772.68562819015006</v>
      </c>
      <c r="S178">
        <f t="shared" si="26"/>
        <v>597043.0800116068</v>
      </c>
    </row>
    <row r="179" spans="1:19" x14ac:dyDescent="0.35">
      <c r="A179" s="1">
        <v>41093</v>
      </c>
      <c r="B179">
        <v>4048</v>
      </c>
      <c r="C179">
        <v>3637</v>
      </c>
      <c r="D179">
        <v>0</v>
      </c>
      <c r="E179">
        <v>0</v>
      </c>
      <c r="F179">
        <v>0</v>
      </c>
      <c r="G179">
        <v>4466.666666666667</v>
      </c>
      <c r="H179">
        <v>3596</v>
      </c>
      <c r="I179">
        <v>0</v>
      </c>
      <c r="J179">
        <f t="shared" si="18"/>
        <v>0</v>
      </c>
      <c r="K179">
        <f t="shared" si="19"/>
        <v>4067.1504028374661</v>
      </c>
      <c r="L179">
        <f t="shared" si="20"/>
        <v>19.150402837466117</v>
      </c>
      <c r="M179">
        <f t="shared" si="21"/>
        <v>19.150402837466117</v>
      </c>
      <c r="N179" s="8">
        <f t="shared" si="22"/>
        <v>4.7308307404807601E-3</v>
      </c>
      <c r="O179">
        <v>918</v>
      </c>
      <c r="P179">
        <f t="shared" si="23"/>
        <v>344.70725107439011</v>
      </c>
      <c r="Q179">
        <f t="shared" si="24"/>
        <v>16524</v>
      </c>
      <c r="R179">
        <f t="shared" si="25"/>
        <v>19.150402837466117</v>
      </c>
      <c r="S179">
        <f t="shared" si="26"/>
        <v>366.7379288372303</v>
      </c>
    </row>
    <row r="180" spans="1:19" x14ac:dyDescent="0.35">
      <c r="A180" s="1">
        <v>41094</v>
      </c>
      <c r="B180">
        <v>3795</v>
      </c>
      <c r="C180">
        <v>4048</v>
      </c>
      <c r="D180">
        <v>0</v>
      </c>
      <c r="E180">
        <v>0</v>
      </c>
      <c r="F180">
        <v>0</v>
      </c>
      <c r="G180">
        <v>4211</v>
      </c>
      <c r="H180">
        <v>3909</v>
      </c>
      <c r="I180">
        <v>0</v>
      </c>
      <c r="J180">
        <f t="shared" si="18"/>
        <v>1</v>
      </c>
      <c r="K180">
        <f t="shared" si="19"/>
        <v>4058.3721419062258</v>
      </c>
      <c r="L180">
        <f t="shared" si="20"/>
        <v>263.37214190622581</v>
      </c>
      <c r="M180">
        <f t="shared" si="21"/>
        <v>263.37214190622581</v>
      </c>
      <c r="N180" s="8">
        <f t="shared" si="22"/>
        <v>6.9399773888333544E-2</v>
      </c>
      <c r="O180">
        <v>1364</v>
      </c>
      <c r="P180">
        <f t="shared" si="23"/>
        <v>4740.6985543120645</v>
      </c>
      <c r="Q180">
        <f t="shared" si="24"/>
        <v>24552</v>
      </c>
      <c r="R180">
        <f t="shared" si="25"/>
        <v>263.37214190622581</v>
      </c>
      <c r="S180">
        <f t="shared" si="26"/>
        <v>69364.88513227315</v>
      </c>
    </row>
    <row r="181" spans="1:19" x14ac:dyDescent="0.35">
      <c r="A181" s="1">
        <v>41095</v>
      </c>
      <c r="B181">
        <v>3891</v>
      </c>
      <c r="C181">
        <v>3795</v>
      </c>
      <c r="D181">
        <v>0</v>
      </c>
      <c r="E181">
        <v>1</v>
      </c>
      <c r="F181">
        <v>0</v>
      </c>
      <c r="G181">
        <v>3826.6666666666665</v>
      </c>
      <c r="H181">
        <v>4080</v>
      </c>
      <c r="I181">
        <v>0</v>
      </c>
      <c r="J181">
        <f t="shared" si="18"/>
        <v>0</v>
      </c>
      <c r="K181">
        <f t="shared" si="19"/>
        <v>4617.3452732661863</v>
      </c>
      <c r="L181">
        <f t="shared" si="20"/>
        <v>726.34527326618627</v>
      </c>
      <c r="M181">
        <f t="shared" si="21"/>
        <v>726.34527326618627</v>
      </c>
      <c r="N181" s="8">
        <f t="shared" si="22"/>
        <v>0.18667316198051562</v>
      </c>
      <c r="O181">
        <v>1221</v>
      </c>
      <c r="P181">
        <f t="shared" si="23"/>
        <v>13074.214918791353</v>
      </c>
      <c r="Q181">
        <f t="shared" si="24"/>
        <v>21978</v>
      </c>
      <c r="R181">
        <f t="shared" si="25"/>
        <v>726.34527326618627</v>
      </c>
      <c r="S181">
        <f t="shared" si="26"/>
        <v>527577.45599613083</v>
      </c>
    </row>
    <row r="182" spans="1:19" x14ac:dyDescent="0.35">
      <c r="A182" s="1">
        <v>41096</v>
      </c>
      <c r="B182">
        <v>3962</v>
      </c>
      <c r="C182">
        <v>3891</v>
      </c>
      <c r="D182">
        <v>0</v>
      </c>
      <c r="E182">
        <v>0</v>
      </c>
      <c r="F182">
        <v>1</v>
      </c>
      <c r="G182">
        <v>3911.3333333333335</v>
      </c>
      <c r="H182">
        <v>4686</v>
      </c>
      <c r="I182">
        <v>0</v>
      </c>
      <c r="J182">
        <f t="shared" si="18"/>
        <v>0</v>
      </c>
      <c r="K182">
        <f t="shared" si="19"/>
        <v>4806.6482692105146</v>
      </c>
      <c r="L182">
        <f t="shared" si="20"/>
        <v>844.64826921051463</v>
      </c>
      <c r="M182">
        <f t="shared" si="21"/>
        <v>844.64826921051463</v>
      </c>
      <c r="N182" s="8">
        <f t="shared" si="22"/>
        <v>0.21318734710007942</v>
      </c>
      <c r="O182">
        <v>1257</v>
      </c>
      <c r="P182">
        <f t="shared" si="23"/>
        <v>15203.668845789263</v>
      </c>
      <c r="Q182">
        <f t="shared" si="24"/>
        <v>22626</v>
      </c>
      <c r="R182">
        <f t="shared" si="25"/>
        <v>844.64826921051463</v>
      </c>
      <c r="S182">
        <f t="shared" si="26"/>
        <v>713430.69868031796</v>
      </c>
    </row>
    <row r="183" spans="1:19" x14ac:dyDescent="0.35">
      <c r="A183" s="1">
        <v>41097</v>
      </c>
      <c r="B183">
        <v>4371</v>
      </c>
      <c r="C183">
        <v>3962</v>
      </c>
      <c r="D183">
        <v>1</v>
      </c>
      <c r="E183">
        <v>0</v>
      </c>
      <c r="F183">
        <v>0</v>
      </c>
      <c r="G183">
        <v>3882.6666666666665</v>
      </c>
      <c r="H183">
        <v>4815</v>
      </c>
      <c r="I183">
        <v>0</v>
      </c>
      <c r="J183">
        <f t="shared" si="18"/>
        <v>0</v>
      </c>
      <c r="K183">
        <f t="shared" si="19"/>
        <v>4992.2344509338809</v>
      </c>
      <c r="L183">
        <f t="shared" si="20"/>
        <v>621.23445093388091</v>
      </c>
      <c r="M183">
        <f t="shared" si="21"/>
        <v>621.23445093388091</v>
      </c>
      <c r="N183" s="8">
        <f t="shared" si="22"/>
        <v>0.14212639005579522</v>
      </c>
      <c r="O183">
        <v>1250</v>
      </c>
      <c r="P183">
        <f t="shared" si="23"/>
        <v>11182.220116809856</v>
      </c>
      <c r="Q183">
        <f t="shared" si="24"/>
        <v>22500</v>
      </c>
      <c r="R183">
        <f t="shared" si="25"/>
        <v>621.23445093388091</v>
      </c>
      <c r="S183">
        <f t="shared" si="26"/>
        <v>385932.24302712048</v>
      </c>
    </row>
    <row r="184" spans="1:19" x14ac:dyDescent="0.35">
      <c r="A184" s="1">
        <v>41098</v>
      </c>
      <c r="B184">
        <v>5165</v>
      </c>
      <c r="C184">
        <v>4371</v>
      </c>
      <c r="D184">
        <v>1</v>
      </c>
      <c r="E184">
        <v>0</v>
      </c>
      <c r="F184">
        <v>0</v>
      </c>
      <c r="G184">
        <v>4074.6666666666665</v>
      </c>
      <c r="H184">
        <v>4948</v>
      </c>
      <c r="I184">
        <v>0</v>
      </c>
      <c r="J184">
        <f t="shared" si="18"/>
        <v>0</v>
      </c>
      <c r="K184">
        <f t="shared" si="19"/>
        <v>5180.1164719155922</v>
      </c>
      <c r="L184">
        <f t="shared" si="20"/>
        <v>15.116471915592228</v>
      </c>
      <c r="M184">
        <f t="shared" si="21"/>
        <v>15.116471915592228</v>
      </c>
      <c r="N184" s="8">
        <f t="shared" si="22"/>
        <v>2.926712858778747E-3</v>
      </c>
      <c r="O184">
        <v>790</v>
      </c>
      <c r="P184">
        <f t="shared" si="23"/>
        <v>272.09649448066011</v>
      </c>
      <c r="Q184">
        <f t="shared" si="24"/>
        <v>14220</v>
      </c>
      <c r="R184">
        <f t="shared" si="25"/>
        <v>15.116471915592228</v>
      </c>
      <c r="S184">
        <f t="shared" si="26"/>
        <v>228.50772317488858</v>
      </c>
    </row>
    <row r="185" spans="1:19" x14ac:dyDescent="0.35">
      <c r="A185" s="1">
        <v>41099</v>
      </c>
      <c r="B185">
        <v>3698</v>
      </c>
      <c r="C185">
        <v>5165</v>
      </c>
      <c r="D185">
        <v>0</v>
      </c>
      <c r="E185">
        <v>0</v>
      </c>
      <c r="F185">
        <v>0</v>
      </c>
      <c r="G185">
        <v>4499.333333333333</v>
      </c>
      <c r="H185">
        <v>3637</v>
      </c>
      <c r="I185">
        <v>0</v>
      </c>
      <c r="J185">
        <f t="shared" si="18"/>
        <v>1</v>
      </c>
      <c r="K185">
        <f t="shared" si="19"/>
        <v>4264.8844884607661</v>
      </c>
      <c r="L185">
        <f t="shared" si="20"/>
        <v>566.88448846076608</v>
      </c>
      <c r="M185">
        <f t="shared" si="21"/>
        <v>566.88448846076608</v>
      </c>
      <c r="N185" s="8">
        <f t="shared" si="22"/>
        <v>0.15329488600886049</v>
      </c>
      <c r="O185">
        <v>1162</v>
      </c>
      <c r="P185">
        <f t="shared" si="23"/>
        <v>10203.920792293789</v>
      </c>
      <c r="Q185">
        <f t="shared" si="24"/>
        <v>20916</v>
      </c>
      <c r="R185">
        <f t="shared" si="25"/>
        <v>566.88448846076608</v>
      </c>
      <c r="S185">
        <f t="shared" si="26"/>
        <v>321358.02325742441</v>
      </c>
    </row>
    <row r="186" spans="1:19" x14ac:dyDescent="0.35">
      <c r="A186" s="1">
        <v>41100</v>
      </c>
      <c r="B186">
        <v>4292</v>
      </c>
      <c r="C186">
        <v>3698</v>
      </c>
      <c r="D186">
        <v>0</v>
      </c>
      <c r="E186">
        <v>0</v>
      </c>
      <c r="F186">
        <v>0</v>
      </c>
      <c r="G186">
        <v>4411.333333333333</v>
      </c>
      <c r="H186">
        <v>4048</v>
      </c>
      <c r="I186">
        <v>0</v>
      </c>
      <c r="J186">
        <f t="shared" si="18"/>
        <v>0</v>
      </c>
      <c r="K186">
        <f t="shared" si="19"/>
        <v>4168.9015365246323</v>
      </c>
      <c r="L186">
        <f t="shared" si="20"/>
        <v>-123.09846347536768</v>
      </c>
      <c r="M186">
        <f t="shared" si="21"/>
        <v>123.09846347536768</v>
      </c>
      <c r="N186" s="8">
        <f t="shared" si="22"/>
        <v>2.8680909477019498E-2</v>
      </c>
      <c r="O186">
        <v>637</v>
      </c>
      <c r="P186">
        <f t="shared" si="23"/>
        <v>8863.089370226473</v>
      </c>
      <c r="Q186">
        <f t="shared" si="24"/>
        <v>11466</v>
      </c>
      <c r="R186">
        <f t="shared" si="25"/>
        <v>-246.19692695073536</v>
      </c>
      <c r="S186">
        <f t="shared" si="26"/>
        <v>60612.926839985725</v>
      </c>
    </row>
    <row r="187" spans="1:19" x14ac:dyDescent="0.35">
      <c r="A187" s="1">
        <v>41101</v>
      </c>
      <c r="B187">
        <v>4362</v>
      </c>
      <c r="C187">
        <v>4292</v>
      </c>
      <c r="D187">
        <v>0</v>
      </c>
      <c r="E187">
        <v>0</v>
      </c>
      <c r="F187">
        <v>0</v>
      </c>
      <c r="G187">
        <v>4385</v>
      </c>
      <c r="H187">
        <v>3795</v>
      </c>
      <c r="I187">
        <v>0</v>
      </c>
      <c r="J187">
        <f t="shared" si="18"/>
        <v>0</v>
      </c>
      <c r="K187">
        <f t="shared" si="19"/>
        <v>4149.5445824619937</v>
      </c>
      <c r="L187">
        <f t="shared" si="20"/>
        <v>-212.45541753800626</v>
      </c>
      <c r="M187">
        <f t="shared" si="21"/>
        <v>212.45541753800626</v>
      </c>
      <c r="N187" s="8">
        <f t="shared" si="22"/>
        <v>4.8705964589180709E-2</v>
      </c>
      <c r="O187">
        <v>630</v>
      </c>
      <c r="P187">
        <f t="shared" si="23"/>
        <v>15296.790062736451</v>
      </c>
      <c r="Q187">
        <f t="shared" si="24"/>
        <v>11340</v>
      </c>
      <c r="R187">
        <f t="shared" si="25"/>
        <v>-424.91083507601252</v>
      </c>
      <c r="S187">
        <f t="shared" si="26"/>
        <v>180549.2177649943</v>
      </c>
    </row>
    <row r="188" spans="1:19" x14ac:dyDescent="0.35">
      <c r="A188" s="1">
        <v>41102</v>
      </c>
      <c r="B188">
        <v>4619</v>
      </c>
      <c r="C188">
        <v>4362</v>
      </c>
      <c r="D188">
        <v>0</v>
      </c>
      <c r="E188">
        <v>1</v>
      </c>
      <c r="F188">
        <v>0</v>
      </c>
      <c r="G188">
        <v>4117.333333333333</v>
      </c>
      <c r="H188">
        <v>3891</v>
      </c>
      <c r="I188">
        <v>0</v>
      </c>
      <c r="J188">
        <f t="shared" si="18"/>
        <v>0</v>
      </c>
      <c r="K188">
        <f t="shared" si="19"/>
        <v>4787.6077747446679</v>
      </c>
      <c r="L188">
        <f t="shared" si="20"/>
        <v>168.60777474466795</v>
      </c>
      <c r="M188">
        <f t="shared" si="21"/>
        <v>168.60777474466795</v>
      </c>
      <c r="N188" s="8">
        <f t="shared" si="22"/>
        <v>3.6503090440499666E-2</v>
      </c>
      <c r="O188">
        <v>616</v>
      </c>
      <c r="P188">
        <f t="shared" si="23"/>
        <v>3034.9399454040231</v>
      </c>
      <c r="Q188">
        <f t="shared" si="24"/>
        <v>11088</v>
      </c>
      <c r="R188">
        <f t="shared" si="25"/>
        <v>168.60777474466795</v>
      </c>
      <c r="S188">
        <f t="shared" si="26"/>
        <v>28428.581704348686</v>
      </c>
    </row>
    <row r="189" spans="1:19" x14ac:dyDescent="0.35">
      <c r="A189" s="1">
        <v>41103</v>
      </c>
      <c r="B189">
        <v>4451</v>
      </c>
      <c r="C189">
        <v>4619</v>
      </c>
      <c r="D189">
        <v>0</v>
      </c>
      <c r="E189">
        <v>0</v>
      </c>
      <c r="F189">
        <v>1</v>
      </c>
      <c r="G189">
        <v>4424.333333333333</v>
      </c>
      <c r="H189">
        <v>3962</v>
      </c>
      <c r="I189">
        <v>0</v>
      </c>
      <c r="J189">
        <f t="shared" si="18"/>
        <v>1</v>
      </c>
      <c r="K189">
        <f t="shared" si="19"/>
        <v>4968.6585960989178</v>
      </c>
      <c r="L189">
        <f t="shared" si="20"/>
        <v>517.65859609891777</v>
      </c>
      <c r="M189">
        <f t="shared" si="21"/>
        <v>517.65859609891777</v>
      </c>
      <c r="N189" s="8">
        <f t="shared" si="22"/>
        <v>0.11630163920442996</v>
      </c>
      <c r="O189">
        <v>924</v>
      </c>
      <c r="P189">
        <f t="shared" si="23"/>
        <v>9317.8547297805198</v>
      </c>
      <c r="Q189">
        <f t="shared" si="24"/>
        <v>16632</v>
      </c>
      <c r="R189">
        <f t="shared" si="25"/>
        <v>517.65859609891777</v>
      </c>
      <c r="S189">
        <f t="shared" si="26"/>
        <v>267970.42211510247</v>
      </c>
    </row>
    <row r="190" spans="1:19" x14ac:dyDescent="0.35">
      <c r="A190" s="1">
        <v>41104</v>
      </c>
      <c r="B190">
        <v>5277</v>
      </c>
      <c r="C190">
        <v>4451</v>
      </c>
      <c r="D190">
        <v>1</v>
      </c>
      <c r="E190">
        <v>0</v>
      </c>
      <c r="F190">
        <v>0</v>
      </c>
      <c r="G190">
        <v>4477.333333333333</v>
      </c>
      <c r="H190">
        <v>4371</v>
      </c>
      <c r="I190">
        <v>0</v>
      </c>
      <c r="J190">
        <f t="shared" si="18"/>
        <v>0</v>
      </c>
      <c r="K190">
        <f t="shared" si="19"/>
        <v>5250.7244602627061</v>
      </c>
      <c r="L190">
        <f t="shared" si="20"/>
        <v>-26.275539737293911</v>
      </c>
      <c r="M190">
        <f t="shared" si="21"/>
        <v>26.275539737293911</v>
      </c>
      <c r="N190" s="8">
        <f t="shared" si="22"/>
        <v>4.9792571039025792E-3</v>
      </c>
      <c r="O190">
        <v>667</v>
      </c>
      <c r="P190">
        <f t="shared" si="23"/>
        <v>1891.8388610851616</v>
      </c>
      <c r="Q190">
        <f t="shared" si="24"/>
        <v>12006</v>
      </c>
      <c r="R190">
        <f t="shared" si="25"/>
        <v>-52.551079474587823</v>
      </c>
      <c r="S190">
        <f t="shared" si="26"/>
        <v>2761.6159539444457</v>
      </c>
    </row>
    <row r="191" spans="1:19" x14ac:dyDescent="0.35">
      <c r="A191" s="1">
        <v>41105</v>
      </c>
      <c r="B191">
        <v>5596</v>
      </c>
      <c r="C191">
        <v>5277</v>
      </c>
      <c r="D191">
        <v>1</v>
      </c>
      <c r="E191">
        <v>0</v>
      </c>
      <c r="F191">
        <v>0</v>
      </c>
      <c r="G191">
        <v>4782.333333333333</v>
      </c>
      <c r="H191">
        <v>5165</v>
      </c>
      <c r="I191">
        <v>0</v>
      </c>
      <c r="J191">
        <f t="shared" si="18"/>
        <v>0</v>
      </c>
      <c r="K191">
        <f t="shared" si="19"/>
        <v>5730.4588656598053</v>
      </c>
      <c r="L191">
        <f t="shared" si="20"/>
        <v>134.45886565980527</v>
      </c>
      <c r="M191">
        <f t="shared" si="21"/>
        <v>134.45886565980527</v>
      </c>
      <c r="N191" s="8">
        <f t="shared" si="22"/>
        <v>2.4027674349500584E-2</v>
      </c>
      <c r="O191">
        <v>719</v>
      </c>
      <c r="P191">
        <f t="shared" si="23"/>
        <v>2420.2595818764948</v>
      </c>
      <c r="Q191">
        <f t="shared" si="24"/>
        <v>12942</v>
      </c>
      <c r="R191">
        <f t="shared" si="25"/>
        <v>134.45886565980527</v>
      </c>
      <c r="S191">
        <f t="shared" si="26"/>
        <v>18079.186554521562</v>
      </c>
    </row>
    <row r="192" spans="1:19" x14ac:dyDescent="0.35">
      <c r="A192" s="1">
        <v>41106</v>
      </c>
      <c r="B192">
        <v>4242</v>
      </c>
      <c r="C192">
        <v>5596</v>
      </c>
      <c r="D192">
        <v>0</v>
      </c>
      <c r="E192">
        <v>0</v>
      </c>
      <c r="F192">
        <v>0</v>
      </c>
      <c r="G192">
        <v>5108</v>
      </c>
      <c r="H192">
        <v>3698</v>
      </c>
      <c r="I192">
        <v>0</v>
      </c>
      <c r="J192">
        <f t="shared" si="18"/>
        <v>1</v>
      </c>
      <c r="K192">
        <f t="shared" si="19"/>
        <v>4664.9727482692388</v>
      </c>
      <c r="L192">
        <f t="shared" si="20"/>
        <v>422.97274826923876</v>
      </c>
      <c r="M192">
        <f t="shared" si="21"/>
        <v>422.97274826923876</v>
      </c>
      <c r="N192" s="8">
        <f t="shared" si="22"/>
        <v>9.9710690303922392E-2</v>
      </c>
      <c r="O192">
        <v>624</v>
      </c>
      <c r="P192">
        <f t="shared" si="23"/>
        <v>7613.5094688462978</v>
      </c>
      <c r="Q192">
        <f t="shared" si="24"/>
        <v>11232</v>
      </c>
      <c r="R192">
        <f t="shared" si="25"/>
        <v>422.97274826923876</v>
      </c>
      <c r="S192">
        <f t="shared" si="26"/>
        <v>178905.94577843283</v>
      </c>
    </row>
    <row r="193" spans="1:19" x14ac:dyDescent="0.35">
      <c r="A193" s="1">
        <v>41107</v>
      </c>
      <c r="B193">
        <v>4394</v>
      </c>
      <c r="C193">
        <v>4242</v>
      </c>
      <c r="D193">
        <v>0</v>
      </c>
      <c r="E193">
        <v>0</v>
      </c>
      <c r="F193">
        <v>0</v>
      </c>
      <c r="G193">
        <v>5038.333333333333</v>
      </c>
      <c r="H193">
        <v>4292</v>
      </c>
      <c r="I193">
        <v>0</v>
      </c>
      <c r="J193">
        <f t="shared" si="18"/>
        <v>0</v>
      </c>
      <c r="K193">
        <f t="shared" si="19"/>
        <v>4642.378222434394</v>
      </c>
      <c r="L193">
        <f t="shared" si="20"/>
        <v>248.37822243439405</v>
      </c>
      <c r="M193">
        <f t="shared" si="21"/>
        <v>248.37822243439405</v>
      </c>
      <c r="N193" s="8">
        <f t="shared" si="22"/>
        <v>5.6526677841236696E-2</v>
      </c>
      <c r="O193">
        <v>756</v>
      </c>
      <c r="P193">
        <f t="shared" si="23"/>
        <v>4470.8080038190928</v>
      </c>
      <c r="Q193">
        <f t="shared" si="24"/>
        <v>13608</v>
      </c>
      <c r="R193">
        <f t="shared" si="25"/>
        <v>248.37822243439405</v>
      </c>
      <c r="S193">
        <f t="shared" si="26"/>
        <v>61691.741379669329</v>
      </c>
    </row>
    <row r="194" spans="1:19" x14ac:dyDescent="0.35">
      <c r="A194" s="1">
        <v>41108</v>
      </c>
      <c r="B194">
        <v>4551</v>
      </c>
      <c r="C194">
        <v>4394</v>
      </c>
      <c r="D194">
        <v>0</v>
      </c>
      <c r="E194">
        <v>0</v>
      </c>
      <c r="F194">
        <v>0</v>
      </c>
      <c r="G194">
        <v>4744</v>
      </c>
      <c r="H194">
        <v>4362</v>
      </c>
      <c r="I194">
        <v>0</v>
      </c>
      <c r="J194">
        <f t="shared" si="18"/>
        <v>0</v>
      </c>
      <c r="K194">
        <f t="shared" si="19"/>
        <v>4516.2488103828755</v>
      </c>
      <c r="L194">
        <f t="shared" si="20"/>
        <v>-34.75118961712451</v>
      </c>
      <c r="M194">
        <f t="shared" si="21"/>
        <v>34.75118961712451</v>
      </c>
      <c r="N194" s="8">
        <f t="shared" si="22"/>
        <v>7.635945861815977E-3</v>
      </c>
      <c r="O194">
        <v>700</v>
      </c>
      <c r="P194">
        <f t="shared" si="23"/>
        <v>2502.0856524329647</v>
      </c>
      <c r="Q194">
        <f t="shared" si="24"/>
        <v>12600</v>
      </c>
      <c r="R194">
        <f t="shared" si="25"/>
        <v>-69.50237923424902</v>
      </c>
      <c r="S194">
        <f t="shared" si="26"/>
        <v>4830.5807192213697</v>
      </c>
    </row>
    <row r="195" spans="1:19" x14ac:dyDescent="0.35">
      <c r="A195" s="1">
        <v>41109</v>
      </c>
      <c r="B195">
        <v>4973</v>
      </c>
      <c r="C195">
        <v>4551</v>
      </c>
      <c r="D195">
        <v>0</v>
      </c>
      <c r="E195">
        <v>1</v>
      </c>
      <c r="F195">
        <v>0</v>
      </c>
      <c r="G195">
        <v>4395.666666666667</v>
      </c>
      <c r="H195">
        <v>4619</v>
      </c>
      <c r="I195">
        <v>0</v>
      </c>
      <c r="J195">
        <f t="shared" ref="J195:J258" si="27">IF(B195&lt;C195,1,0)</f>
        <v>0</v>
      </c>
      <c r="K195">
        <f t="shared" ref="K195:K258" si="28">$U$2+SUMPRODUCT(C195:J195,$V$2:$AC$2)</f>
        <v>5164.129515704728</v>
      </c>
      <c r="L195">
        <f t="shared" ref="L195:L258" si="29">K195-B195</f>
        <v>191.12951570472796</v>
      </c>
      <c r="M195">
        <f t="shared" ref="M195:M258" si="30">ABS(L195)</f>
        <v>191.12951570472796</v>
      </c>
      <c r="N195" s="8">
        <f t="shared" ref="N195:N258" si="31">M195/B195</f>
        <v>3.8433443737126073E-2</v>
      </c>
      <c r="O195">
        <v>467</v>
      </c>
      <c r="P195">
        <f t="shared" ref="P195:P258" si="32">IF(L195&lt;0,L195*-72,L195*18)</f>
        <v>3440.3312826851034</v>
      </c>
      <c r="Q195">
        <f t="shared" ref="Q195:Q258" si="33">O195*18</f>
        <v>8406</v>
      </c>
      <c r="R195">
        <f t="shared" ref="R195:R258" si="34">IF(L195&lt;0,L195*2,L195)</f>
        <v>191.12951570472796</v>
      </c>
      <c r="S195">
        <f t="shared" ref="S195:S258" si="35">R195^2</f>
        <v>36530.491773523856</v>
      </c>
    </row>
    <row r="196" spans="1:19" x14ac:dyDescent="0.35">
      <c r="A196" s="1">
        <v>41110</v>
      </c>
      <c r="B196">
        <v>4931</v>
      </c>
      <c r="C196">
        <v>4973</v>
      </c>
      <c r="D196">
        <v>0</v>
      </c>
      <c r="E196">
        <v>0</v>
      </c>
      <c r="F196">
        <v>1</v>
      </c>
      <c r="G196">
        <v>4639.333333333333</v>
      </c>
      <c r="H196">
        <v>4451</v>
      </c>
      <c r="I196">
        <v>0</v>
      </c>
      <c r="J196">
        <f t="shared" si="27"/>
        <v>1</v>
      </c>
      <c r="K196">
        <f t="shared" si="28"/>
        <v>5262.0468820857132</v>
      </c>
      <c r="L196">
        <f t="shared" si="29"/>
        <v>331.04688208571315</v>
      </c>
      <c r="M196">
        <f t="shared" si="30"/>
        <v>331.04688208571315</v>
      </c>
      <c r="N196" s="8">
        <f t="shared" si="31"/>
        <v>6.7135851163194718E-2</v>
      </c>
      <c r="O196">
        <v>1209</v>
      </c>
      <c r="P196">
        <f t="shared" si="32"/>
        <v>5958.8438775428367</v>
      </c>
      <c r="Q196">
        <f t="shared" si="33"/>
        <v>21762</v>
      </c>
      <c r="R196">
        <f t="shared" si="34"/>
        <v>331.04688208571315</v>
      </c>
      <c r="S196">
        <f t="shared" si="35"/>
        <v>109592.03813867207</v>
      </c>
    </row>
    <row r="197" spans="1:19" x14ac:dyDescent="0.35">
      <c r="A197" s="1">
        <v>41111</v>
      </c>
      <c r="B197">
        <v>4628.5</v>
      </c>
      <c r="C197">
        <v>4931</v>
      </c>
      <c r="D197">
        <v>1</v>
      </c>
      <c r="E197">
        <v>0</v>
      </c>
      <c r="F197">
        <v>0</v>
      </c>
      <c r="G197">
        <v>4818.333333333333</v>
      </c>
      <c r="H197">
        <v>5277</v>
      </c>
      <c r="I197">
        <v>0</v>
      </c>
      <c r="J197">
        <f t="shared" si="27"/>
        <v>1</v>
      </c>
      <c r="K197">
        <f t="shared" si="28"/>
        <v>5743.3038186959429</v>
      </c>
      <c r="L197">
        <f t="shared" si="29"/>
        <v>1114.8038186959429</v>
      </c>
      <c r="M197">
        <f t="shared" si="30"/>
        <v>1114.8038186959429</v>
      </c>
      <c r="N197" s="8">
        <f t="shared" si="31"/>
        <v>0.24085639379841048</v>
      </c>
      <c r="O197">
        <v>2035</v>
      </c>
      <c r="P197">
        <f t="shared" si="32"/>
        <v>20066.468736526971</v>
      </c>
      <c r="Q197">
        <f t="shared" si="33"/>
        <v>36630</v>
      </c>
      <c r="R197">
        <f t="shared" si="34"/>
        <v>1114.8038186959429</v>
      </c>
      <c r="S197">
        <f t="shared" si="35"/>
        <v>1242787.5541790568</v>
      </c>
    </row>
    <row r="198" spans="1:19" x14ac:dyDescent="0.35">
      <c r="A198" s="1">
        <v>41112</v>
      </c>
      <c r="B198">
        <v>2695</v>
      </c>
      <c r="C198">
        <v>4628.5</v>
      </c>
      <c r="D198">
        <v>1</v>
      </c>
      <c r="E198">
        <v>0</v>
      </c>
      <c r="F198">
        <v>0</v>
      </c>
      <c r="G198">
        <v>4844.166666666667</v>
      </c>
      <c r="H198">
        <v>5596</v>
      </c>
      <c r="I198">
        <v>0</v>
      </c>
      <c r="J198">
        <f t="shared" si="27"/>
        <v>1</v>
      </c>
      <c r="K198">
        <f t="shared" si="28"/>
        <v>5812.8299047623896</v>
      </c>
      <c r="L198">
        <f t="shared" si="29"/>
        <v>3117.8299047623896</v>
      </c>
      <c r="M198">
        <f t="shared" si="30"/>
        <v>3117.8299047623896</v>
      </c>
      <c r="N198" s="8">
        <f t="shared" si="31"/>
        <v>1.1568942132699034</v>
      </c>
      <c r="O198">
        <v>1331</v>
      </c>
      <c r="P198">
        <f t="shared" si="32"/>
        <v>56120.938285723008</v>
      </c>
      <c r="Q198">
        <f t="shared" si="33"/>
        <v>23958</v>
      </c>
      <c r="R198">
        <f t="shared" si="34"/>
        <v>3117.8299047623896</v>
      </c>
      <c r="S198">
        <f t="shared" si="35"/>
        <v>9720863.3150306512</v>
      </c>
    </row>
    <row r="199" spans="1:19" x14ac:dyDescent="0.35">
      <c r="A199" s="1">
        <v>41113</v>
      </c>
      <c r="B199">
        <v>4628.5</v>
      </c>
      <c r="C199">
        <v>2695</v>
      </c>
      <c r="D199">
        <v>0</v>
      </c>
      <c r="E199">
        <v>0</v>
      </c>
      <c r="F199">
        <v>0</v>
      </c>
      <c r="G199">
        <v>4084.8333333333335</v>
      </c>
      <c r="H199">
        <v>4242</v>
      </c>
      <c r="I199">
        <v>0</v>
      </c>
      <c r="J199">
        <f t="shared" si="27"/>
        <v>0</v>
      </c>
      <c r="K199">
        <f t="shared" si="28"/>
        <v>3932.2349599077925</v>
      </c>
      <c r="L199">
        <f t="shared" si="29"/>
        <v>-696.26504009220753</v>
      </c>
      <c r="M199">
        <f t="shared" si="30"/>
        <v>696.26504009220753</v>
      </c>
      <c r="N199" s="8">
        <f t="shared" si="31"/>
        <v>0.15042995356858757</v>
      </c>
      <c r="O199">
        <v>985</v>
      </c>
      <c r="P199">
        <f t="shared" si="32"/>
        <v>50131.082886638942</v>
      </c>
      <c r="Q199">
        <f t="shared" si="33"/>
        <v>17730</v>
      </c>
      <c r="R199">
        <f t="shared" si="34"/>
        <v>-1392.5300801844151</v>
      </c>
      <c r="S199">
        <f t="shared" si="35"/>
        <v>1939140.0242184135</v>
      </c>
    </row>
    <row r="200" spans="1:19" x14ac:dyDescent="0.35">
      <c r="A200" s="1">
        <v>41114</v>
      </c>
      <c r="B200">
        <v>2758</v>
      </c>
      <c r="C200">
        <v>4628.5</v>
      </c>
      <c r="D200">
        <v>0</v>
      </c>
      <c r="E200">
        <v>0</v>
      </c>
      <c r="F200">
        <v>0</v>
      </c>
      <c r="G200">
        <v>3984</v>
      </c>
      <c r="H200">
        <v>4394</v>
      </c>
      <c r="I200">
        <v>0</v>
      </c>
      <c r="J200">
        <f t="shared" si="27"/>
        <v>1</v>
      </c>
      <c r="K200">
        <f t="shared" si="28"/>
        <v>4131.8498439001123</v>
      </c>
      <c r="L200">
        <f t="shared" si="29"/>
        <v>1373.8498439001123</v>
      </c>
      <c r="M200">
        <f t="shared" si="30"/>
        <v>1373.8498439001123</v>
      </c>
      <c r="N200" s="8">
        <f t="shared" si="31"/>
        <v>0.49813264825964915</v>
      </c>
      <c r="O200">
        <v>745</v>
      </c>
      <c r="P200">
        <f t="shared" si="32"/>
        <v>24729.297190202022</v>
      </c>
      <c r="Q200">
        <f t="shared" si="33"/>
        <v>13410</v>
      </c>
      <c r="R200">
        <f t="shared" si="34"/>
        <v>1373.8498439001123</v>
      </c>
      <c r="S200">
        <f t="shared" si="35"/>
        <v>1887463.3935843629</v>
      </c>
    </row>
    <row r="201" spans="1:19" x14ac:dyDescent="0.35">
      <c r="A201" s="1">
        <v>41115</v>
      </c>
      <c r="B201">
        <v>3261</v>
      </c>
      <c r="C201">
        <v>2758</v>
      </c>
      <c r="D201">
        <v>0</v>
      </c>
      <c r="E201">
        <v>0</v>
      </c>
      <c r="F201">
        <v>0</v>
      </c>
      <c r="G201">
        <v>3360.5</v>
      </c>
      <c r="H201">
        <v>4551</v>
      </c>
      <c r="I201">
        <v>0</v>
      </c>
      <c r="J201">
        <f t="shared" si="27"/>
        <v>0</v>
      </c>
      <c r="K201">
        <f t="shared" si="28"/>
        <v>3625.5506695128588</v>
      </c>
      <c r="L201">
        <f t="shared" si="29"/>
        <v>364.5506695128588</v>
      </c>
      <c r="M201">
        <f t="shared" si="30"/>
        <v>364.5506695128588</v>
      </c>
      <c r="N201" s="8">
        <f t="shared" si="31"/>
        <v>0.11179106700792972</v>
      </c>
      <c r="O201">
        <v>478</v>
      </c>
      <c r="P201">
        <f t="shared" si="32"/>
        <v>6561.9120512314585</v>
      </c>
      <c r="Q201">
        <f t="shared" si="33"/>
        <v>8604</v>
      </c>
      <c r="R201">
        <f t="shared" si="34"/>
        <v>364.5506695128588</v>
      </c>
      <c r="S201">
        <f t="shared" si="35"/>
        <v>132897.19064227361</v>
      </c>
    </row>
    <row r="202" spans="1:19" x14ac:dyDescent="0.35">
      <c r="A202" s="1">
        <v>41116</v>
      </c>
      <c r="B202">
        <v>3045</v>
      </c>
      <c r="C202">
        <v>3261</v>
      </c>
      <c r="D202">
        <v>0</v>
      </c>
      <c r="E202">
        <v>1</v>
      </c>
      <c r="F202">
        <v>0</v>
      </c>
      <c r="G202">
        <v>3549.1666666666665</v>
      </c>
      <c r="H202">
        <v>4973</v>
      </c>
      <c r="I202">
        <v>0</v>
      </c>
      <c r="J202">
        <f t="shared" si="27"/>
        <v>1</v>
      </c>
      <c r="K202">
        <f t="shared" si="28"/>
        <v>4653.5200079062352</v>
      </c>
      <c r="L202">
        <f t="shared" si="29"/>
        <v>1608.5200079062352</v>
      </c>
      <c r="M202">
        <f t="shared" si="30"/>
        <v>1608.5200079062352</v>
      </c>
      <c r="N202" s="8">
        <f t="shared" si="31"/>
        <v>0.52824959208743349</v>
      </c>
      <c r="O202">
        <v>988</v>
      </c>
      <c r="P202">
        <f t="shared" si="32"/>
        <v>28953.360142312231</v>
      </c>
      <c r="Q202">
        <f t="shared" si="33"/>
        <v>17784</v>
      </c>
      <c r="R202">
        <f t="shared" si="34"/>
        <v>1608.5200079062352</v>
      </c>
      <c r="S202">
        <f t="shared" si="35"/>
        <v>2587336.6158346748</v>
      </c>
    </row>
    <row r="203" spans="1:19" x14ac:dyDescent="0.35">
      <c r="A203" s="1">
        <v>41117</v>
      </c>
      <c r="B203">
        <v>3783</v>
      </c>
      <c r="C203">
        <v>3045</v>
      </c>
      <c r="D203">
        <v>0</v>
      </c>
      <c r="E203">
        <v>0</v>
      </c>
      <c r="F203">
        <v>1</v>
      </c>
      <c r="G203">
        <v>3021.3333333333335</v>
      </c>
      <c r="H203">
        <v>4931</v>
      </c>
      <c r="I203">
        <v>0</v>
      </c>
      <c r="J203">
        <f t="shared" si="27"/>
        <v>0</v>
      </c>
      <c r="K203">
        <f t="shared" si="28"/>
        <v>4290.6871310099004</v>
      </c>
      <c r="L203">
        <f t="shared" si="29"/>
        <v>507.68713100990044</v>
      </c>
      <c r="M203">
        <f t="shared" si="30"/>
        <v>507.68713100990044</v>
      </c>
      <c r="N203" s="8">
        <f t="shared" si="31"/>
        <v>0.13420225509117115</v>
      </c>
      <c r="O203">
        <v>656</v>
      </c>
      <c r="P203">
        <f t="shared" si="32"/>
        <v>9138.3683581782079</v>
      </c>
      <c r="Q203">
        <f t="shared" si="33"/>
        <v>11808</v>
      </c>
      <c r="R203">
        <f t="shared" si="34"/>
        <v>507.68713100990044</v>
      </c>
      <c r="S203">
        <f t="shared" si="35"/>
        <v>257746.22299306383</v>
      </c>
    </row>
    <row r="204" spans="1:19" x14ac:dyDescent="0.35">
      <c r="A204" s="1">
        <v>41118</v>
      </c>
      <c r="B204">
        <v>3997</v>
      </c>
      <c r="C204">
        <v>3783</v>
      </c>
      <c r="D204">
        <v>1</v>
      </c>
      <c r="E204">
        <v>0</v>
      </c>
      <c r="F204">
        <v>0</v>
      </c>
      <c r="G204">
        <v>3363</v>
      </c>
      <c r="H204">
        <v>4628.5</v>
      </c>
      <c r="I204">
        <v>0</v>
      </c>
      <c r="J204">
        <f t="shared" si="27"/>
        <v>0</v>
      </c>
      <c r="K204">
        <f t="shared" si="28"/>
        <v>4634.1303992773201</v>
      </c>
      <c r="L204">
        <f t="shared" si="29"/>
        <v>637.13039927732007</v>
      </c>
      <c r="M204">
        <f t="shared" si="30"/>
        <v>637.13039927732007</v>
      </c>
      <c r="N204" s="8">
        <f t="shared" si="31"/>
        <v>0.1594021514329047</v>
      </c>
      <c r="O204">
        <v>1210</v>
      </c>
      <c r="P204">
        <f t="shared" si="32"/>
        <v>11468.347186991761</v>
      </c>
      <c r="Q204">
        <f t="shared" si="33"/>
        <v>21780</v>
      </c>
      <c r="R204">
        <f t="shared" si="34"/>
        <v>637.13039927732007</v>
      </c>
      <c r="S204">
        <f t="shared" si="35"/>
        <v>405935.14568327728</v>
      </c>
    </row>
    <row r="205" spans="1:19" x14ac:dyDescent="0.35">
      <c r="A205" s="1">
        <v>41119</v>
      </c>
      <c r="B205">
        <v>4547</v>
      </c>
      <c r="C205">
        <v>3997</v>
      </c>
      <c r="D205">
        <v>1</v>
      </c>
      <c r="E205">
        <v>0</v>
      </c>
      <c r="F205">
        <v>0</v>
      </c>
      <c r="G205">
        <v>3608.3333333333335</v>
      </c>
      <c r="H205">
        <v>2695</v>
      </c>
      <c r="I205">
        <v>1</v>
      </c>
      <c r="J205">
        <f t="shared" si="27"/>
        <v>0</v>
      </c>
      <c r="K205">
        <f t="shared" si="28"/>
        <v>4513.1672434039228</v>
      </c>
      <c r="L205">
        <f t="shared" si="29"/>
        <v>-33.832756596077161</v>
      </c>
      <c r="M205">
        <f t="shared" si="30"/>
        <v>33.832756596077161</v>
      </c>
      <c r="N205" s="8">
        <f t="shared" si="31"/>
        <v>7.4406766210858063E-3</v>
      </c>
      <c r="O205">
        <v>663</v>
      </c>
      <c r="P205">
        <f t="shared" si="32"/>
        <v>2435.9584749175556</v>
      </c>
      <c r="Q205">
        <f t="shared" si="33"/>
        <v>11934</v>
      </c>
      <c r="R205">
        <f t="shared" si="34"/>
        <v>-67.665513192154322</v>
      </c>
      <c r="S205">
        <f t="shared" si="35"/>
        <v>4578.6216755576106</v>
      </c>
    </row>
    <row r="206" spans="1:19" x14ac:dyDescent="0.35">
      <c r="A206" s="1">
        <v>41120</v>
      </c>
      <c r="B206">
        <v>3646</v>
      </c>
      <c r="C206">
        <v>4547</v>
      </c>
      <c r="D206">
        <v>0</v>
      </c>
      <c r="E206">
        <v>0</v>
      </c>
      <c r="F206">
        <v>0</v>
      </c>
      <c r="G206">
        <v>4109</v>
      </c>
      <c r="H206">
        <v>4628.5</v>
      </c>
      <c r="I206">
        <v>1</v>
      </c>
      <c r="J206">
        <f t="shared" si="27"/>
        <v>1</v>
      </c>
      <c r="K206">
        <f t="shared" si="28"/>
        <v>4514.1488798998562</v>
      </c>
      <c r="L206">
        <f t="shared" si="29"/>
        <v>868.14887989985618</v>
      </c>
      <c r="M206">
        <f t="shared" si="30"/>
        <v>868.14887989985618</v>
      </c>
      <c r="N206" s="8">
        <f t="shared" si="31"/>
        <v>0.23810995060336154</v>
      </c>
      <c r="O206">
        <v>944</v>
      </c>
      <c r="P206">
        <f t="shared" si="32"/>
        <v>15626.679838197411</v>
      </c>
      <c r="Q206">
        <f t="shared" si="33"/>
        <v>16992</v>
      </c>
      <c r="R206">
        <f t="shared" si="34"/>
        <v>868.14887989985618</v>
      </c>
      <c r="S206">
        <f t="shared" si="35"/>
        <v>753682.47767137492</v>
      </c>
    </row>
    <row r="207" spans="1:19" x14ac:dyDescent="0.35">
      <c r="A207" s="1">
        <v>41121</v>
      </c>
      <c r="B207">
        <v>4104</v>
      </c>
      <c r="C207">
        <v>3646</v>
      </c>
      <c r="D207">
        <v>0</v>
      </c>
      <c r="E207">
        <v>0</v>
      </c>
      <c r="F207">
        <v>0</v>
      </c>
      <c r="G207">
        <v>4063.3333333333335</v>
      </c>
      <c r="H207">
        <v>2758</v>
      </c>
      <c r="I207">
        <v>1</v>
      </c>
      <c r="J207">
        <f t="shared" si="27"/>
        <v>0</v>
      </c>
      <c r="K207">
        <f t="shared" si="28"/>
        <v>3870.1627994594851</v>
      </c>
      <c r="L207">
        <f t="shared" si="29"/>
        <v>-233.83720054051491</v>
      </c>
      <c r="M207">
        <f t="shared" si="30"/>
        <v>233.83720054051491</v>
      </c>
      <c r="N207" s="8">
        <f t="shared" si="31"/>
        <v>5.6977875375369129E-2</v>
      </c>
      <c r="O207">
        <v>1034</v>
      </c>
      <c r="P207">
        <f t="shared" si="32"/>
        <v>16836.278438917074</v>
      </c>
      <c r="Q207">
        <f t="shared" si="33"/>
        <v>18612</v>
      </c>
      <c r="R207">
        <f t="shared" si="34"/>
        <v>-467.67440108102983</v>
      </c>
      <c r="S207">
        <f t="shared" si="35"/>
        <v>218719.34542649996</v>
      </c>
    </row>
    <row r="208" spans="1:19" x14ac:dyDescent="0.35">
      <c r="A208" s="1">
        <v>41122</v>
      </c>
      <c r="B208">
        <v>3818</v>
      </c>
      <c r="C208">
        <v>4104</v>
      </c>
      <c r="D208">
        <v>0</v>
      </c>
      <c r="E208">
        <v>0</v>
      </c>
      <c r="F208">
        <v>0</v>
      </c>
      <c r="G208">
        <v>4099</v>
      </c>
      <c r="H208">
        <v>3261</v>
      </c>
      <c r="I208">
        <v>0</v>
      </c>
      <c r="J208">
        <f t="shared" si="27"/>
        <v>1</v>
      </c>
      <c r="K208">
        <f t="shared" si="28"/>
        <v>3822.7898363515706</v>
      </c>
      <c r="L208">
        <f t="shared" si="29"/>
        <v>4.7898363515705569</v>
      </c>
      <c r="M208">
        <f t="shared" si="30"/>
        <v>4.7898363515705569</v>
      </c>
      <c r="N208" s="8">
        <f t="shared" si="31"/>
        <v>1.2545406892536816E-3</v>
      </c>
      <c r="O208">
        <v>1417</v>
      </c>
      <c r="P208">
        <f t="shared" si="32"/>
        <v>86.217054328270024</v>
      </c>
      <c r="Q208">
        <f t="shared" si="33"/>
        <v>25506</v>
      </c>
      <c r="R208">
        <f t="shared" si="34"/>
        <v>4.7898363515705569</v>
      </c>
      <c r="S208">
        <f t="shared" si="35"/>
        <v>22.942532274826743</v>
      </c>
    </row>
    <row r="209" spans="1:19" x14ac:dyDescent="0.35">
      <c r="A209" s="1">
        <v>41123</v>
      </c>
      <c r="B209">
        <v>3859</v>
      </c>
      <c r="C209">
        <v>3818</v>
      </c>
      <c r="D209">
        <v>0</v>
      </c>
      <c r="E209">
        <v>1</v>
      </c>
      <c r="F209">
        <v>0</v>
      </c>
      <c r="G209">
        <v>3856</v>
      </c>
      <c r="H209">
        <v>3045</v>
      </c>
      <c r="I209">
        <v>0</v>
      </c>
      <c r="J209">
        <f t="shared" si="27"/>
        <v>0</v>
      </c>
      <c r="K209">
        <f t="shared" si="28"/>
        <v>4348.5774441856256</v>
      </c>
      <c r="L209">
        <f t="shared" si="29"/>
        <v>489.57744418562561</v>
      </c>
      <c r="M209">
        <f t="shared" si="30"/>
        <v>489.57744418562561</v>
      </c>
      <c r="N209" s="8">
        <f t="shared" si="31"/>
        <v>0.12686640170656274</v>
      </c>
      <c r="O209">
        <v>1345</v>
      </c>
      <c r="P209">
        <f t="shared" si="32"/>
        <v>8812.393995341261</v>
      </c>
      <c r="Q209">
        <f t="shared" si="33"/>
        <v>24210</v>
      </c>
      <c r="R209">
        <f t="shared" si="34"/>
        <v>489.57744418562561</v>
      </c>
      <c r="S209">
        <f t="shared" si="35"/>
        <v>239686.07385532936</v>
      </c>
    </row>
    <row r="210" spans="1:19" x14ac:dyDescent="0.35">
      <c r="A210" s="1">
        <v>41124</v>
      </c>
      <c r="B210">
        <v>4182</v>
      </c>
      <c r="C210">
        <v>3859</v>
      </c>
      <c r="D210">
        <v>0</v>
      </c>
      <c r="E210">
        <v>0</v>
      </c>
      <c r="F210">
        <v>1</v>
      </c>
      <c r="G210">
        <v>3927</v>
      </c>
      <c r="H210">
        <v>3783</v>
      </c>
      <c r="I210">
        <v>0</v>
      </c>
      <c r="J210">
        <f t="shared" si="27"/>
        <v>0</v>
      </c>
      <c r="K210">
        <f t="shared" si="28"/>
        <v>4560.9484636372954</v>
      </c>
      <c r="L210">
        <f t="shared" si="29"/>
        <v>378.94846363729539</v>
      </c>
      <c r="M210">
        <f t="shared" si="30"/>
        <v>378.94846363729539</v>
      </c>
      <c r="N210" s="8">
        <f t="shared" si="31"/>
        <v>9.0614171123217457E-2</v>
      </c>
      <c r="O210">
        <v>1129</v>
      </c>
      <c r="P210">
        <f t="shared" si="32"/>
        <v>6821.072345471317</v>
      </c>
      <c r="Q210">
        <f t="shared" si="33"/>
        <v>20322</v>
      </c>
      <c r="R210">
        <f t="shared" si="34"/>
        <v>378.94846363729539</v>
      </c>
      <c r="S210">
        <f t="shared" si="35"/>
        <v>143601.93809306659</v>
      </c>
    </row>
    <row r="211" spans="1:19" x14ac:dyDescent="0.35">
      <c r="A211" s="1">
        <v>41125</v>
      </c>
      <c r="B211">
        <v>5052</v>
      </c>
      <c r="C211">
        <v>4182</v>
      </c>
      <c r="D211">
        <v>1</v>
      </c>
      <c r="E211">
        <v>0</v>
      </c>
      <c r="F211">
        <v>0</v>
      </c>
      <c r="G211">
        <v>3953</v>
      </c>
      <c r="H211">
        <v>3997</v>
      </c>
      <c r="I211">
        <v>0</v>
      </c>
      <c r="J211">
        <f t="shared" si="27"/>
        <v>0</v>
      </c>
      <c r="K211">
        <f t="shared" si="28"/>
        <v>4828.0526790161521</v>
      </c>
      <c r="L211">
        <f t="shared" si="29"/>
        <v>-223.94732098384793</v>
      </c>
      <c r="M211">
        <f t="shared" si="30"/>
        <v>223.94732098384793</v>
      </c>
      <c r="N211" s="8">
        <f t="shared" si="31"/>
        <v>4.4328448334095001E-2</v>
      </c>
      <c r="O211">
        <v>346</v>
      </c>
      <c r="P211">
        <f t="shared" si="32"/>
        <v>16124.207110837051</v>
      </c>
      <c r="Q211">
        <f t="shared" si="33"/>
        <v>6228</v>
      </c>
      <c r="R211">
        <f t="shared" si="34"/>
        <v>-447.89464196769586</v>
      </c>
      <c r="S211">
        <f t="shared" si="35"/>
        <v>200609.61030337046</v>
      </c>
    </row>
    <row r="212" spans="1:19" x14ac:dyDescent="0.35">
      <c r="A212" s="1">
        <v>41126</v>
      </c>
      <c r="B212">
        <v>4950</v>
      </c>
      <c r="C212">
        <v>5052</v>
      </c>
      <c r="D212">
        <v>1</v>
      </c>
      <c r="E212">
        <v>0</v>
      </c>
      <c r="F212">
        <v>0</v>
      </c>
      <c r="G212">
        <v>4364.333333333333</v>
      </c>
      <c r="H212">
        <v>4547</v>
      </c>
      <c r="I212">
        <v>0</v>
      </c>
      <c r="J212">
        <f t="shared" si="27"/>
        <v>1</v>
      </c>
      <c r="K212">
        <f t="shared" si="28"/>
        <v>5303.5018180669122</v>
      </c>
      <c r="L212">
        <f t="shared" si="29"/>
        <v>353.50181806691216</v>
      </c>
      <c r="M212">
        <f t="shared" si="30"/>
        <v>353.50181806691216</v>
      </c>
      <c r="N212" s="8">
        <f t="shared" si="31"/>
        <v>7.1414508700386292E-2</v>
      </c>
      <c r="O212">
        <v>782</v>
      </c>
      <c r="P212">
        <f t="shared" si="32"/>
        <v>6363.032725204419</v>
      </c>
      <c r="Q212">
        <f t="shared" si="33"/>
        <v>14076</v>
      </c>
      <c r="R212">
        <f t="shared" si="34"/>
        <v>353.50181806691216</v>
      </c>
      <c r="S212">
        <f t="shared" si="35"/>
        <v>124963.53537661227</v>
      </c>
    </row>
    <row r="213" spans="1:19" x14ac:dyDescent="0.35">
      <c r="A213" s="1">
        <v>41127</v>
      </c>
      <c r="B213">
        <v>3960</v>
      </c>
      <c r="C213">
        <v>4950</v>
      </c>
      <c r="D213">
        <v>0</v>
      </c>
      <c r="E213">
        <v>0</v>
      </c>
      <c r="F213">
        <v>0</v>
      </c>
      <c r="G213">
        <v>4728</v>
      </c>
      <c r="H213">
        <v>3646</v>
      </c>
      <c r="I213">
        <v>0</v>
      </c>
      <c r="J213">
        <f t="shared" si="27"/>
        <v>1</v>
      </c>
      <c r="K213">
        <f t="shared" si="28"/>
        <v>4369.802820873374</v>
      </c>
      <c r="L213">
        <f t="shared" si="29"/>
        <v>409.802820873374</v>
      </c>
      <c r="M213">
        <f t="shared" si="30"/>
        <v>409.802820873374</v>
      </c>
      <c r="N213" s="8">
        <f t="shared" si="31"/>
        <v>0.10348556082660959</v>
      </c>
      <c r="O213">
        <v>974</v>
      </c>
      <c r="P213">
        <f t="shared" si="32"/>
        <v>7376.4507757207321</v>
      </c>
      <c r="Q213">
        <f t="shared" si="33"/>
        <v>17532</v>
      </c>
      <c r="R213">
        <f t="shared" si="34"/>
        <v>409.802820873374</v>
      </c>
      <c r="S213">
        <f t="shared" si="35"/>
        <v>167938.35199577466</v>
      </c>
    </row>
    <row r="214" spans="1:19" x14ac:dyDescent="0.35">
      <c r="A214" s="1">
        <v>41128</v>
      </c>
      <c r="B214">
        <v>3968</v>
      </c>
      <c r="C214">
        <v>3960</v>
      </c>
      <c r="D214">
        <v>0</v>
      </c>
      <c r="E214">
        <v>0</v>
      </c>
      <c r="F214">
        <v>0</v>
      </c>
      <c r="G214">
        <v>4654</v>
      </c>
      <c r="H214">
        <v>4104</v>
      </c>
      <c r="I214">
        <v>0</v>
      </c>
      <c r="J214">
        <f t="shared" si="27"/>
        <v>0</v>
      </c>
      <c r="K214">
        <f t="shared" si="28"/>
        <v>4347.1435042518187</v>
      </c>
      <c r="L214">
        <f t="shared" si="29"/>
        <v>379.14350425181874</v>
      </c>
      <c r="M214">
        <f t="shared" si="30"/>
        <v>379.14350425181874</v>
      </c>
      <c r="N214" s="8">
        <f t="shared" si="31"/>
        <v>9.5550278289268833E-2</v>
      </c>
      <c r="O214">
        <v>1453</v>
      </c>
      <c r="P214">
        <f t="shared" si="32"/>
        <v>6824.5830765327373</v>
      </c>
      <c r="Q214">
        <f t="shared" si="33"/>
        <v>26154</v>
      </c>
      <c r="R214">
        <f t="shared" si="34"/>
        <v>379.14350425181874</v>
      </c>
      <c r="S214">
        <f t="shared" si="35"/>
        <v>143749.79681634888</v>
      </c>
    </row>
    <row r="215" spans="1:19" x14ac:dyDescent="0.35">
      <c r="A215" s="1">
        <v>41129</v>
      </c>
      <c r="B215">
        <v>4133</v>
      </c>
      <c r="C215">
        <v>3968</v>
      </c>
      <c r="D215">
        <v>0</v>
      </c>
      <c r="E215">
        <v>0</v>
      </c>
      <c r="F215">
        <v>0</v>
      </c>
      <c r="G215">
        <v>4292.666666666667</v>
      </c>
      <c r="H215">
        <v>3818</v>
      </c>
      <c r="I215">
        <v>0</v>
      </c>
      <c r="J215">
        <f t="shared" si="27"/>
        <v>0</v>
      </c>
      <c r="K215">
        <f t="shared" si="28"/>
        <v>4069.3202244774229</v>
      </c>
      <c r="L215">
        <f t="shared" si="29"/>
        <v>-63.679775522577074</v>
      </c>
      <c r="M215">
        <f t="shared" si="30"/>
        <v>63.679775522577074</v>
      </c>
      <c r="N215" s="8">
        <f t="shared" si="31"/>
        <v>1.5407639855450538E-2</v>
      </c>
      <c r="O215">
        <v>1286</v>
      </c>
      <c r="P215">
        <f t="shared" si="32"/>
        <v>4584.9438376255493</v>
      </c>
      <c r="Q215">
        <f t="shared" si="33"/>
        <v>23148</v>
      </c>
      <c r="R215">
        <f t="shared" si="34"/>
        <v>-127.35955104515415</v>
      </c>
      <c r="S215">
        <f t="shared" si="35"/>
        <v>16220.455242423226</v>
      </c>
    </row>
    <row r="216" spans="1:19" x14ac:dyDescent="0.35">
      <c r="A216" s="1">
        <v>41130</v>
      </c>
      <c r="B216">
        <v>4408</v>
      </c>
      <c r="C216">
        <v>4133</v>
      </c>
      <c r="D216">
        <v>0</v>
      </c>
      <c r="E216">
        <v>1</v>
      </c>
      <c r="F216">
        <v>0</v>
      </c>
      <c r="G216">
        <v>4020.3333333333335</v>
      </c>
      <c r="H216">
        <v>3859</v>
      </c>
      <c r="I216">
        <v>0</v>
      </c>
      <c r="J216">
        <f t="shared" si="27"/>
        <v>0</v>
      </c>
      <c r="K216">
        <f t="shared" si="28"/>
        <v>4699.9988681844397</v>
      </c>
      <c r="L216">
        <f t="shared" si="29"/>
        <v>291.99886818443974</v>
      </c>
      <c r="M216">
        <f t="shared" si="30"/>
        <v>291.99886818443974</v>
      </c>
      <c r="N216" s="8">
        <f t="shared" si="31"/>
        <v>6.6242937428411919E-2</v>
      </c>
      <c r="O216">
        <v>1232</v>
      </c>
      <c r="P216">
        <f t="shared" si="32"/>
        <v>5255.9796273199154</v>
      </c>
      <c r="Q216">
        <f t="shared" si="33"/>
        <v>22176</v>
      </c>
      <c r="R216">
        <f t="shared" si="34"/>
        <v>291.99886818443974</v>
      </c>
      <c r="S216">
        <f t="shared" si="35"/>
        <v>85263.339020993822</v>
      </c>
    </row>
    <row r="217" spans="1:19" x14ac:dyDescent="0.35">
      <c r="A217" s="1">
        <v>41131</v>
      </c>
      <c r="B217">
        <v>5050</v>
      </c>
      <c r="C217">
        <v>4408</v>
      </c>
      <c r="D217">
        <v>0</v>
      </c>
      <c r="E217">
        <v>0</v>
      </c>
      <c r="F217">
        <v>1</v>
      </c>
      <c r="G217">
        <v>4169.666666666667</v>
      </c>
      <c r="H217">
        <v>4182</v>
      </c>
      <c r="I217">
        <v>0</v>
      </c>
      <c r="J217">
        <f t="shared" si="27"/>
        <v>0</v>
      </c>
      <c r="K217">
        <f t="shared" si="28"/>
        <v>4866.0781709873145</v>
      </c>
      <c r="L217">
        <f t="shared" si="29"/>
        <v>-183.92182901268552</v>
      </c>
      <c r="M217">
        <f t="shared" si="30"/>
        <v>183.92182901268552</v>
      </c>
      <c r="N217" s="8">
        <f t="shared" si="31"/>
        <v>3.6420164160927825E-2</v>
      </c>
      <c r="O217">
        <v>1233</v>
      </c>
      <c r="P217">
        <f t="shared" si="32"/>
        <v>13242.371688913358</v>
      </c>
      <c r="Q217">
        <f t="shared" si="33"/>
        <v>22194</v>
      </c>
      <c r="R217">
        <f t="shared" si="34"/>
        <v>-367.84365802537104</v>
      </c>
      <c r="S217">
        <f t="shared" si="35"/>
        <v>135308.95674948613</v>
      </c>
    </row>
    <row r="218" spans="1:19" x14ac:dyDescent="0.35">
      <c r="A218" s="1">
        <v>41132</v>
      </c>
      <c r="B218">
        <v>5490</v>
      </c>
      <c r="C218">
        <v>5050</v>
      </c>
      <c r="D218">
        <v>1</v>
      </c>
      <c r="E218">
        <v>0</v>
      </c>
      <c r="F218">
        <v>0</v>
      </c>
      <c r="G218">
        <v>4530.333333333333</v>
      </c>
      <c r="H218">
        <v>5052</v>
      </c>
      <c r="I218">
        <v>0</v>
      </c>
      <c r="J218">
        <f t="shared" si="27"/>
        <v>0</v>
      </c>
      <c r="K218">
        <f t="shared" si="28"/>
        <v>5535.0934228231699</v>
      </c>
      <c r="L218">
        <f t="shared" si="29"/>
        <v>45.093422823169931</v>
      </c>
      <c r="M218">
        <f t="shared" si="30"/>
        <v>45.093422823169931</v>
      </c>
      <c r="N218" s="8">
        <f t="shared" si="31"/>
        <v>8.2137382191566355E-3</v>
      </c>
      <c r="O218">
        <v>1154</v>
      </c>
      <c r="P218">
        <f t="shared" si="32"/>
        <v>811.68161081705875</v>
      </c>
      <c r="Q218">
        <f t="shared" si="33"/>
        <v>20772</v>
      </c>
      <c r="R218">
        <f t="shared" si="34"/>
        <v>45.093422823169931</v>
      </c>
      <c r="S218">
        <f t="shared" si="35"/>
        <v>2033.4167819091829</v>
      </c>
    </row>
    <row r="219" spans="1:19" x14ac:dyDescent="0.35">
      <c r="A219" s="1">
        <v>41133</v>
      </c>
      <c r="B219">
        <v>5736</v>
      </c>
      <c r="C219">
        <v>5490</v>
      </c>
      <c r="D219">
        <v>1</v>
      </c>
      <c r="E219">
        <v>0</v>
      </c>
      <c r="F219">
        <v>0</v>
      </c>
      <c r="G219">
        <v>4982.666666666667</v>
      </c>
      <c r="H219">
        <v>4950</v>
      </c>
      <c r="I219">
        <v>0</v>
      </c>
      <c r="J219">
        <f t="shared" si="27"/>
        <v>0</v>
      </c>
      <c r="K219">
        <f t="shared" si="28"/>
        <v>5804.6849470456327</v>
      </c>
      <c r="L219">
        <f t="shared" si="29"/>
        <v>68.684947045632725</v>
      </c>
      <c r="M219">
        <f t="shared" si="30"/>
        <v>68.684947045632725</v>
      </c>
      <c r="N219" s="8">
        <f t="shared" si="31"/>
        <v>1.1974363153004311E-2</v>
      </c>
      <c r="O219">
        <v>1053</v>
      </c>
      <c r="P219">
        <f t="shared" si="32"/>
        <v>1236.3290468213891</v>
      </c>
      <c r="Q219">
        <f t="shared" si="33"/>
        <v>18954</v>
      </c>
      <c r="R219">
        <f t="shared" si="34"/>
        <v>68.684947045632725</v>
      </c>
      <c r="S219">
        <f t="shared" si="35"/>
        <v>4717.6219506613716</v>
      </c>
    </row>
    <row r="220" spans="1:19" x14ac:dyDescent="0.35">
      <c r="A220" s="1">
        <v>41134</v>
      </c>
      <c r="B220">
        <v>5580</v>
      </c>
      <c r="C220">
        <v>5736</v>
      </c>
      <c r="D220">
        <v>0</v>
      </c>
      <c r="E220">
        <v>0</v>
      </c>
      <c r="F220">
        <v>0</v>
      </c>
      <c r="G220">
        <v>5425.333333333333</v>
      </c>
      <c r="H220">
        <v>3960</v>
      </c>
      <c r="I220">
        <v>0</v>
      </c>
      <c r="J220">
        <f t="shared" si="27"/>
        <v>1</v>
      </c>
      <c r="K220">
        <f t="shared" si="28"/>
        <v>4928.1693151459194</v>
      </c>
      <c r="L220">
        <f t="shared" si="29"/>
        <v>-651.83068485408057</v>
      </c>
      <c r="M220">
        <f t="shared" si="30"/>
        <v>651.83068485408057</v>
      </c>
      <c r="N220" s="8">
        <f t="shared" si="31"/>
        <v>0.11681553492008613</v>
      </c>
      <c r="O220">
        <v>374</v>
      </c>
      <c r="P220">
        <f t="shared" si="32"/>
        <v>46931.809309493801</v>
      </c>
      <c r="Q220">
        <f t="shared" si="33"/>
        <v>6732</v>
      </c>
      <c r="R220">
        <f t="shared" si="34"/>
        <v>-1303.6613697081611</v>
      </c>
      <c r="S220">
        <f t="shared" si="35"/>
        <v>1699532.9668693589</v>
      </c>
    </row>
    <row r="221" spans="1:19" x14ac:dyDescent="0.35">
      <c r="A221" s="1">
        <v>41135</v>
      </c>
      <c r="B221">
        <v>5663</v>
      </c>
      <c r="C221">
        <v>5580</v>
      </c>
      <c r="D221">
        <v>0</v>
      </c>
      <c r="E221">
        <v>0</v>
      </c>
      <c r="F221">
        <v>0</v>
      </c>
      <c r="G221">
        <v>5602</v>
      </c>
      <c r="H221">
        <v>3968</v>
      </c>
      <c r="I221">
        <v>0</v>
      </c>
      <c r="J221">
        <f t="shared" si="27"/>
        <v>0</v>
      </c>
      <c r="K221">
        <f t="shared" si="28"/>
        <v>5010.6329092181923</v>
      </c>
      <c r="L221">
        <f t="shared" si="29"/>
        <v>-652.36709078180775</v>
      </c>
      <c r="M221">
        <f t="shared" si="30"/>
        <v>652.36709078180775</v>
      </c>
      <c r="N221" s="8">
        <f t="shared" si="31"/>
        <v>0.11519814423129221</v>
      </c>
      <c r="O221">
        <v>806</v>
      </c>
      <c r="P221">
        <f t="shared" si="32"/>
        <v>46970.430536290158</v>
      </c>
      <c r="Q221">
        <f t="shared" si="33"/>
        <v>14508</v>
      </c>
      <c r="R221">
        <f t="shared" si="34"/>
        <v>-1304.7341815636155</v>
      </c>
      <c r="S221">
        <f t="shared" si="35"/>
        <v>1702331.2845404777</v>
      </c>
    </row>
    <row r="222" spans="1:19" x14ac:dyDescent="0.35">
      <c r="A222" s="1">
        <v>41136</v>
      </c>
      <c r="B222">
        <v>3655</v>
      </c>
      <c r="C222">
        <v>5663</v>
      </c>
      <c r="D222">
        <v>0</v>
      </c>
      <c r="E222">
        <v>0</v>
      </c>
      <c r="F222">
        <v>0</v>
      </c>
      <c r="G222">
        <v>5659.666666666667</v>
      </c>
      <c r="H222">
        <v>4133</v>
      </c>
      <c r="I222">
        <v>0</v>
      </c>
      <c r="J222">
        <f t="shared" si="27"/>
        <v>1</v>
      </c>
      <c r="K222">
        <f t="shared" si="28"/>
        <v>5097.4081184184533</v>
      </c>
      <c r="L222">
        <f t="shared" si="29"/>
        <v>1442.4081184184533</v>
      </c>
      <c r="M222">
        <f t="shared" si="30"/>
        <v>1442.4081184184533</v>
      </c>
      <c r="N222" s="8">
        <f t="shared" si="31"/>
        <v>0.39463970408165616</v>
      </c>
      <c r="O222">
        <v>2392</v>
      </c>
      <c r="P222">
        <f t="shared" si="32"/>
        <v>25963.346131532162</v>
      </c>
      <c r="Q222">
        <f t="shared" si="33"/>
        <v>43056</v>
      </c>
      <c r="R222">
        <f t="shared" si="34"/>
        <v>1442.4081184184533</v>
      </c>
      <c r="S222">
        <f t="shared" si="35"/>
        <v>2080541.1800794629</v>
      </c>
    </row>
    <row r="223" spans="1:19" x14ac:dyDescent="0.35">
      <c r="A223" s="1">
        <v>41137</v>
      </c>
      <c r="B223">
        <v>6616</v>
      </c>
      <c r="C223">
        <v>3655</v>
      </c>
      <c r="D223">
        <v>0</v>
      </c>
      <c r="E223">
        <v>1</v>
      </c>
      <c r="F223">
        <v>0</v>
      </c>
      <c r="G223">
        <v>4966</v>
      </c>
      <c r="H223">
        <v>4408</v>
      </c>
      <c r="I223">
        <v>0</v>
      </c>
      <c r="J223">
        <f t="shared" si="27"/>
        <v>0</v>
      </c>
      <c r="K223">
        <f t="shared" si="28"/>
        <v>5321.3399124424868</v>
      </c>
      <c r="L223">
        <f t="shared" si="29"/>
        <v>-1294.6600875575132</v>
      </c>
      <c r="M223">
        <f t="shared" si="30"/>
        <v>1294.6600875575132</v>
      </c>
      <c r="N223" s="8">
        <f t="shared" si="31"/>
        <v>0.19568622846999897</v>
      </c>
      <c r="O223">
        <v>1441</v>
      </c>
      <c r="P223">
        <f t="shared" si="32"/>
        <v>93215.526304140949</v>
      </c>
      <c r="Q223">
        <f t="shared" si="33"/>
        <v>25938</v>
      </c>
      <c r="R223">
        <f t="shared" si="34"/>
        <v>-2589.3201751150264</v>
      </c>
      <c r="S223">
        <f t="shared" si="35"/>
        <v>6704578.9692577105</v>
      </c>
    </row>
    <row r="224" spans="1:19" x14ac:dyDescent="0.35">
      <c r="A224" s="1">
        <v>41138</v>
      </c>
      <c r="B224">
        <v>6646</v>
      </c>
      <c r="C224">
        <v>6616</v>
      </c>
      <c r="D224">
        <v>0</v>
      </c>
      <c r="E224">
        <v>0</v>
      </c>
      <c r="F224">
        <v>1</v>
      </c>
      <c r="G224">
        <v>5311.333333333333</v>
      </c>
      <c r="H224">
        <v>5050</v>
      </c>
      <c r="I224">
        <v>0</v>
      </c>
      <c r="J224">
        <f t="shared" si="27"/>
        <v>0</v>
      </c>
      <c r="K224">
        <f t="shared" si="28"/>
        <v>5980.0142501712035</v>
      </c>
      <c r="L224">
        <f t="shared" si="29"/>
        <v>-665.98574982879654</v>
      </c>
      <c r="M224">
        <f t="shared" si="30"/>
        <v>665.98574982879654</v>
      </c>
      <c r="N224" s="8">
        <f t="shared" si="31"/>
        <v>0.10020850885175994</v>
      </c>
      <c r="O224">
        <v>564</v>
      </c>
      <c r="P224">
        <f t="shared" si="32"/>
        <v>47950.973987673351</v>
      </c>
      <c r="Q224">
        <f t="shared" si="33"/>
        <v>10152</v>
      </c>
      <c r="R224">
        <f t="shared" si="34"/>
        <v>-1331.9714996575931</v>
      </c>
      <c r="S224">
        <f t="shared" si="35"/>
        <v>1774148.0759000976</v>
      </c>
    </row>
    <row r="225" spans="1:19" x14ac:dyDescent="0.35">
      <c r="A225" s="1">
        <v>41139</v>
      </c>
      <c r="B225">
        <v>7997</v>
      </c>
      <c r="C225">
        <v>6646</v>
      </c>
      <c r="D225">
        <v>1</v>
      </c>
      <c r="E225">
        <v>0</v>
      </c>
      <c r="F225">
        <v>0</v>
      </c>
      <c r="G225">
        <v>5639</v>
      </c>
      <c r="H225">
        <v>5490</v>
      </c>
      <c r="I225">
        <v>0</v>
      </c>
      <c r="J225">
        <f t="shared" si="27"/>
        <v>0</v>
      </c>
      <c r="K225">
        <f t="shared" si="28"/>
        <v>6443.9748306908032</v>
      </c>
      <c r="L225">
        <f t="shared" si="29"/>
        <v>-1553.0251693091968</v>
      </c>
      <c r="M225">
        <f t="shared" si="30"/>
        <v>1553.0251693091968</v>
      </c>
      <c r="N225" s="8">
        <f t="shared" si="31"/>
        <v>0.19420097152797258</v>
      </c>
      <c r="O225">
        <v>302</v>
      </c>
      <c r="P225">
        <f t="shared" si="32"/>
        <v>111817.81219026216</v>
      </c>
      <c r="Q225">
        <f t="shared" si="33"/>
        <v>5436</v>
      </c>
      <c r="R225">
        <f t="shared" si="34"/>
        <v>-3106.0503386183937</v>
      </c>
      <c r="S225">
        <f t="shared" si="35"/>
        <v>9647548.706031438</v>
      </c>
    </row>
    <row r="226" spans="1:19" x14ac:dyDescent="0.35">
      <c r="A226" s="1">
        <v>41140</v>
      </c>
      <c r="B226">
        <v>4628.5</v>
      </c>
      <c r="C226">
        <v>7997</v>
      </c>
      <c r="D226">
        <v>1</v>
      </c>
      <c r="E226">
        <v>0</v>
      </c>
      <c r="F226">
        <v>0</v>
      </c>
      <c r="G226">
        <v>7086.333333333333</v>
      </c>
      <c r="H226">
        <v>5736</v>
      </c>
      <c r="I226">
        <v>0</v>
      </c>
      <c r="J226">
        <f t="shared" si="27"/>
        <v>1</v>
      </c>
      <c r="K226">
        <f t="shared" si="28"/>
        <v>7459.3027506171957</v>
      </c>
      <c r="L226">
        <f t="shared" si="29"/>
        <v>2830.8027506171957</v>
      </c>
      <c r="M226">
        <f t="shared" si="30"/>
        <v>2830.8027506171957</v>
      </c>
      <c r="N226" s="8">
        <f t="shared" si="31"/>
        <v>0.61160262517385666</v>
      </c>
      <c r="O226">
        <v>3550</v>
      </c>
      <c r="P226">
        <f t="shared" si="32"/>
        <v>50954.449511109524</v>
      </c>
      <c r="Q226">
        <f t="shared" si="33"/>
        <v>63900</v>
      </c>
      <c r="R226">
        <f t="shared" si="34"/>
        <v>2830.8027506171957</v>
      </c>
      <c r="S226">
        <f t="shared" si="35"/>
        <v>8013444.212901881</v>
      </c>
    </row>
    <row r="227" spans="1:19" x14ac:dyDescent="0.35">
      <c r="A227" s="1">
        <v>41141</v>
      </c>
      <c r="B227">
        <v>4628.5</v>
      </c>
      <c r="C227">
        <v>4628.5</v>
      </c>
      <c r="D227">
        <v>0</v>
      </c>
      <c r="E227">
        <v>0</v>
      </c>
      <c r="F227">
        <v>0</v>
      </c>
      <c r="G227">
        <v>6423.833333333333</v>
      </c>
      <c r="H227">
        <v>5580</v>
      </c>
      <c r="I227">
        <v>0</v>
      </c>
      <c r="J227">
        <f t="shared" si="27"/>
        <v>0</v>
      </c>
      <c r="K227">
        <f t="shared" si="28"/>
        <v>5806.7755482747425</v>
      </c>
      <c r="L227">
        <f t="shared" si="29"/>
        <v>1178.2755482747425</v>
      </c>
      <c r="M227">
        <f t="shared" si="30"/>
        <v>1178.2755482747425</v>
      </c>
      <c r="N227" s="8">
        <f t="shared" si="31"/>
        <v>0.25456963341789834</v>
      </c>
      <c r="O227">
        <v>564</v>
      </c>
      <c r="P227">
        <f t="shared" si="32"/>
        <v>21208.959868945363</v>
      </c>
      <c r="Q227">
        <f t="shared" si="33"/>
        <v>10152</v>
      </c>
      <c r="R227">
        <f t="shared" si="34"/>
        <v>1178.2755482747425</v>
      </c>
      <c r="S227">
        <f t="shared" si="35"/>
        <v>1388333.267662145</v>
      </c>
    </row>
    <row r="228" spans="1:19" x14ac:dyDescent="0.35">
      <c r="A228" s="1">
        <v>41142</v>
      </c>
      <c r="B228">
        <v>4628.5</v>
      </c>
      <c r="C228">
        <v>4628.5</v>
      </c>
      <c r="D228">
        <v>0</v>
      </c>
      <c r="E228">
        <v>0</v>
      </c>
      <c r="F228">
        <v>0</v>
      </c>
      <c r="G228">
        <v>5751.333333333333</v>
      </c>
      <c r="H228">
        <v>5663</v>
      </c>
      <c r="I228">
        <v>0</v>
      </c>
      <c r="J228">
        <f t="shared" si="27"/>
        <v>0</v>
      </c>
      <c r="K228">
        <f t="shared" si="28"/>
        <v>5458.9626517493525</v>
      </c>
      <c r="L228">
        <f t="shared" si="29"/>
        <v>830.46265174935252</v>
      </c>
      <c r="M228">
        <f t="shared" si="30"/>
        <v>830.46265174935252</v>
      </c>
      <c r="N228" s="8">
        <f t="shared" si="31"/>
        <v>0.17942371216362807</v>
      </c>
      <c r="O228">
        <v>1221</v>
      </c>
      <c r="P228">
        <f t="shared" si="32"/>
        <v>14948.327731488345</v>
      </c>
      <c r="Q228">
        <f t="shared" si="33"/>
        <v>21978</v>
      </c>
      <c r="R228">
        <f t="shared" si="34"/>
        <v>830.46265174935252</v>
      </c>
      <c r="S228">
        <f t="shared" si="35"/>
        <v>689668.21595056634</v>
      </c>
    </row>
    <row r="229" spans="1:19" x14ac:dyDescent="0.35">
      <c r="A229" s="1">
        <v>41143</v>
      </c>
      <c r="B229">
        <v>4628.5</v>
      </c>
      <c r="C229">
        <v>4628.5</v>
      </c>
      <c r="D229">
        <v>0</v>
      </c>
      <c r="E229">
        <v>0</v>
      </c>
      <c r="F229">
        <v>0</v>
      </c>
      <c r="G229">
        <v>4628.5</v>
      </c>
      <c r="H229">
        <v>3655</v>
      </c>
      <c r="I229">
        <v>0</v>
      </c>
      <c r="J229">
        <f t="shared" si="27"/>
        <v>0</v>
      </c>
      <c r="K229">
        <f t="shared" si="28"/>
        <v>4282.0130448937643</v>
      </c>
      <c r="L229">
        <f t="shared" si="29"/>
        <v>-346.48695510623565</v>
      </c>
      <c r="M229">
        <f t="shared" si="30"/>
        <v>346.48695510623565</v>
      </c>
      <c r="N229" s="8">
        <f t="shared" si="31"/>
        <v>7.4859448008260915E-2</v>
      </c>
      <c r="O229">
        <v>242</v>
      </c>
      <c r="P229">
        <f t="shared" si="32"/>
        <v>24947.060767648967</v>
      </c>
      <c r="Q229">
        <f t="shared" si="33"/>
        <v>4356</v>
      </c>
      <c r="R229">
        <f t="shared" si="34"/>
        <v>-692.97391021247131</v>
      </c>
      <c r="S229">
        <f t="shared" si="35"/>
        <v>480212.84023516224</v>
      </c>
    </row>
    <row r="230" spans="1:19" x14ac:dyDescent="0.35">
      <c r="A230" s="1">
        <v>41144</v>
      </c>
      <c r="B230">
        <v>8932</v>
      </c>
      <c r="C230">
        <v>4628.5</v>
      </c>
      <c r="D230">
        <v>0</v>
      </c>
      <c r="E230">
        <v>1</v>
      </c>
      <c r="F230">
        <v>0</v>
      </c>
      <c r="G230">
        <v>4628.5</v>
      </c>
      <c r="H230">
        <v>6616</v>
      </c>
      <c r="I230">
        <v>0</v>
      </c>
      <c r="J230">
        <f t="shared" si="27"/>
        <v>0</v>
      </c>
      <c r="K230">
        <f t="shared" si="28"/>
        <v>5855.7490997806608</v>
      </c>
      <c r="L230">
        <f t="shared" si="29"/>
        <v>-3076.2509002193392</v>
      </c>
      <c r="M230">
        <f t="shared" si="30"/>
        <v>3076.2509002193392</v>
      </c>
      <c r="N230" s="8">
        <f t="shared" si="31"/>
        <v>0.34440784821085302</v>
      </c>
      <c r="O230">
        <v>256</v>
      </c>
      <c r="P230">
        <f t="shared" si="32"/>
        <v>221490.06481579243</v>
      </c>
      <c r="Q230">
        <f t="shared" si="33"/>
        <v>4608</v>
      </c>
      <c r="R230">
        <f t="shared" si="34"/>
        <v>-6152.5018004386784</v>
      </c>
      <c r="S230">
        <f t="shared" si="35"/>
        <v>37853278.404401176</v>
      </c>
    </row>
    <row r="231" spans="1:19" x14ac:dyDescent="0.35">
      <c r="A231" s="1">
        <v>41145</v>
      </c>
      <c r="B231">
        <v>4628.5</v>
      </c>
      <c r="C231">
        <v>8932</v>
      </c>
      <c r="D231">
        <v>0</v>
      </c>
      <c r="E231">
        <v>0</v>
      </c>
      <c r="F231">
        <v>1</v>
      </c>
      <c r="G231">
        <v>6063</v>
      </c>
      <c r="H231">
        <v>6646</v>
      </c>
      <c r="I231">
        <v>0</v>
      </c>
      <c r="J231">
        <f t="shared" si="27"/>
        <v>1</v>
      </c>
      <c r="K231">
        <f t="shared" si="28"/>
        <v>7092.9798600922304</v>
      </c>
      <c r="L231">
        <f t="shared" si="29"/>
        <v>2464.4798600922304</v>
      </c>
      <c r="M231">
        <f t="shared" si="30"/>
        <v>2464.4798600922304</v>
      </c>
      <c r="N231" s="8">
        <f t="shared" si="31"/>
        <v>0.53245756942686195</v>
      </c>
      <c r="O231">
        <v>1510</v>
      </c>
      <c r="P231">
        <f t="shared" si="32"/>
        <v>44360.637481660146</v>
      </c>
      <c r="Q231">
        <f t="shared" si="33"/>
        <v>27180</v>
      </c>
      <c r="R231">
        <f t="shared" si="34"/>
        <v>2464.4798600922304</v>
      </c>
      <c r="S231">
        <f t="shared" si="35"/>
        <v>6073660.9808002198</v>
      </c>
    </row>
    <row r="232" spans="1:19" x14ac:dyDescent="0.35">
      <c r="A232" s="1">
        <v>41146</v>
      </c>
      <c r="B232">
        <v>8831</v>
      </c>
      <c r="C232">
        <v>4628.5</v>
      </c>
      <c r="D232">
        <v>1</v>
      </c>
      <c r="E232">
        <v>0</v>
      </c>
      <c r="F232">
        <v>0</v>
      </c>
      <c r="G232">
        <v>6063</v>
      </c>
      <c r="H232">
        <v>7997</v>
      </c>
      <c r="I232">
        <v>0</v>
      </c>
      <c r="J232">
        <f t="shared" si="27"/>
        <v>0</v>
      </c>
      <c r="K232">
        <f t="shared" si="28"/>
        <v>7151.8794673966222</v>
      </c>
      <c r="L232">
        <f t="shared" si="29"/>
        <v>-1679.1205326033778</v>
      </c>
      <c r="M232">
        <f t="shared" si="30"/>
        <v>1679.1205326033778</v>
      </c>
      <c r="N232" s="8">
        <f t="shared" si="31"/>
        <v>0.19013934238516339</v>
      </c>
      <c r="O232">
        <v>1237</v>
      </c>
      <c r="P232">
        <f t="shared" si="32"/>
        <v>120896.6783474432</v>
      </c>
      <c r="Q232">
        <f t="shared" si="33"/>
        <v>22266</v>
      </c>
      <c r="R232">
        <f t="shared" si="34"/>
        <v>-3358.2410652067556</v>
      </c>
      <c r="S232">
        <f t="shared" si="35"/>
        <v>11277783.052041005</v>
      </c>
    </row>
    <row r="233" spans="1:19" x14ac:dyDescent="0.35">
      <c r="A233" s="1">
        <v>41147</v>
      </c>
      <c r="B233">
        <v>8547</v>
      </c>
      <c r="C233">
        <v>8831</v>
      </c>
      <c r="D233">
        <v>1</v>
      </c>
      <c r="E233">
        <v>0</v>
      </c>
      <c r="F233">
        <v>0</v>
      </c>
      <c r="G233">
        <v>7463.833333333333</v>
      </c>
      <c r="H233">
        <v>4628.5</v>
      </c>
      <c r="I233">
        <v>0</v>
      </c>
      <c r="J233">
        <f t="shared" si="27"/>
        <v>1</v>
      </c>
      <c r="K233">
        <f t="shared" si="28"/>
        <v>7451.7459894228186</v>
      </c>
      <c r="L233">
        <f t="shared" si="29"/>
        <v>-1095.2540105771814</v>
      </c>
      <c r="M233">
        <f t="shared" si="30"/>
        <v>1095.2540105771814</v>
      </c>
      <c r="N233" s="8">
        <f t="shared" si="31"/>
        <v>0.12814484738237761</v>
      </c>
      <c r="O233">
        <v>942</v>
      </c>
      <c r="P233">
        <f t="shared" si="32"/>
        <v>78858.288761557051</v>
      </c>
      <c r="Q233">
        <f t="shared" si="33"/>
        <v>16956</v>
      </c>
      <c r="R233">
        <f t="shared" si="34"/>
        <v>-2190.5080211543627</v>
      </c>
      <c r="S233">
        <f t="shared" si="35"/>
        <v>4798325.3907416016</v>
      </c>
    </row>
    <row r="234" spans="1:19" x14ac:dyDescent="0.35">
      <c r="A234" s="1">
        <v>41148</v>
      </c>
      <c r="B234">
        <v>6839</v>
      </c>
      <c r="C234">
        <v>8547</v>
      </c>
      <c r="D234">
        <v>0</v>
      </c>
      <c r="E234">
        <v>0</v>
      </c>
      <c r="F234">
        <v>0</v>
      </c>
      <c r="G234">
        <v>7335.5</v>
      </c>
      <c r="H234">
        <v>4628.5</v>
      </c>
      <c r="I234">
        <v>0</v>
      </c>
      <c r="J234">
        <f t="shared" si="27"/>
        <v>1</v>
      </c>
      <c r="K234">
        <f t="shared" si="28"/>
        <v>6476.9303406498775</v>
      </c>
      <c r="L234">
        <f t="shared" si="29"/>
        <v>-362.06965935012249</v>
      </c>
      <c r="M234">
        <f t="shared" si="30"/>
        <v>362.06965935012249</v>
      </c>
      <c r="N234" s="8">
        <f t="shared" si="31"/>
        <v>5.2941900767674001E-2</v>
      </c>
      <c r="O234">
        <v>489</v>
      </c>
      <c r="P234">
        <f t="shared" si="32"/>
        <v>26069.015473208819</v>
      </c>
      <c r="Q234">
        <f t="shared" si="33"/>
        <v>8802</v>
      </c>
      <c r="R234">
        <f t="shared" si="34"/>
        <v>-724.13931870024498</v>
      </c>
      <c r="S234">
        <f t="shared" si="35"/>
        <v>524377.75288765493</v>
      </c>
    </row>
    <row r="235" spans="1:19" x14ac:dyDescent="0.35">
      <c r="A235" s="1">
        <v>41149</v>
      </c>
      <c r="B235">
        <v>6209</v>
      </c>
      <c r="C235">
        <v>6839</v>
      </c>
      <c r="D235">
        <v>0</v>
      </c>
      <c r="E235">
        <v>0</v>
      </c>
      <c r="F235">
        <v>0</v>
      </c>
      <c r="G235">
        <v>8072.333333333333</v>
      </c>
      <c r="H235">
        <v>4628.5</v>
      </c>
      <c r="I235">
        <v>0</v>
      </c>
      <c r="J235">
        <f t="shared" si="27"/>
        <v>1</v>
      </c>
      <c r="K235">
        <f t="shared" si="28"/>
        <v>6695.1144313864143</v>
      </c>
      <c r="L235">
        <f t="shared" si="29"/>
        <v>486.11443138641425</v>
      </c>
      <c r="M235">
        <f t="shared" si="30"/>
        <v>486.11443138641425</v>
      </c>
      <c r="N235" s="8">
        <f t="shared" si="31"/>
        <v>7.8291903911485633E-2</v>
      </c>
      <c r="O235">
        <v>1543</v>
      </c>
      <c r="P235">
        <f t="shared" si="32"/>
        <v>8750.0597649554566</v>
      </c>
      <c r="Q235">
        <f t="shared" si="33"/>
        <v>27774</v>
      </c>
      <c r="R235">
        <f t="shared" si="34"/>
        <v>486.11443138641425</v>
      </c>
      <c r="S235">
        <f t="shared" si="35"/>
        <v>236307.24040213684</v>
      </c>
    </row>
    <row r="236" spans="1:19" x14ac:dyDescent="0.35">
      <c r="A236" s="1">
        <v>41150</v>
      </c>
      <c r="B236">
        <v>6414</v>
      </c>
      <c r="C236">
        <v>6209</v>
      </c>
      <c r="D236">
        <v>0</v>
      </c>
      <c r="E236">
        <v>0</v>
      </c>
      <c r="F236">
        <v>0</v>
      </c>
      <c r="G236">
        <v>7198.333333333333</v>
      </c>
      <c r="H236">
        <v>4628.5</v>
      </c>
      <c r="I236">
        <v>1</v>
      </c>
      <c r="J236">
        <f t="shared" si="27"/>
        <v>0</v>
      </c>
      <c r="K236">
        <f t="shared" si="28"/>
        <v>6400.9311596370071</v>
      </c>
      <c r="L236">
        <f t="shared" si="29"/>
        <v>-13.068840362992887</v>
      </c>
      <c r="M236">
        <f t="shared" si="30"/>
        <v>13.068840362992887</v>
      </c>
      <c r="N236" s="8">
        <f t="shared" si="31"/>
        <v>2.0375491679128291E-3</v>
      </c>
      <c r="O236">
        <v>1461</v>
      </c>
      <c r="P236">
        <f t="shared" si="32"/>
        <v>940.95650613548787</v>
      </c>
      <c r="Q236">
        <f t="shared" si="33"/>
        <v>26298</v>
      </c>
      <c r="R236">
        <f t="shared" si="34"/>
        <v>-26.137680725985774</v>
      </c>
      <c r="S236">
        <f t="shared" si="35"/>
        <v>683.1783537335682</v>
      </c>
    </row>
    <row r="237" spans="1:19" x14ac:dyDescent="0.35">
      <c r="A237" s="1">
        <v>41151</v>
      </c>
      <c r="B237">
        <v>7412</v>
      </c>
      <c r="C237">
        <v>6414</v>
      </c>
      <c r="D237">
        <v>0</v>
      </c>
      <c r="E237">
        <v>1</v>
      </c>
      <c r="F237">
        <v>0</v>
      </c>
      <c r="G237">
        <v>6487.333333333333</v>
      </c>
      <c r="H237">
        <v>8932</v>
      </c>
      <c r="I237">
        <v>1</v>
      </c>
      <c r="J237">
        <f t="shared" si="27"/>
        <v>0</v>
      </c>
      <c r="K237">
        <f t="shared" si="28"/>
        <v>7978.0408313071202</v>
      </c>
      <c r="L237">
        <f t="shared" si="29"/>
        <v>566.04083130712024</v>
      </c>
      <c r="M237">
        <f t="shared" si="30"/>
        <v>566.04083130712024</v>
      </c>
      <c r="N237" s="8">
        <f t="shared" si="31"/>
        <v>7.636816396480306E-2</v>
      </c>
      <c r="O237">
        <v>188</v>
      </c>
      <c r="P237">
        <f t="shared" si="32"/>
        <v>10188.734963528164</v>
      </c>
      <c r="Q237">
        <f t="shared" si="33"/>
        <v>3384</v>
      </c>
      <c r="R237">
        <f t="shared" si="34"/>
        <v>566.04083130712024</v>
      </c>
      <c r="S237">
        <f t="shared" si="35"/>
        <v>320402.22270685574</v>
      </c>
    </row>
    <row r="238" spans="1:19" x14ac:dyDescent="0.35">
      <c r="A238" s="1">
        <v>41152</v>
      </c>
      <c r="B238">
        <v>8691</v>
      </c>
      <c r="C238">
        <v>7412</v>
      </c>
      <c r="D238">
        <v>0</v>
      </c>
      <c r="E238">
        <v>0</v>
      </c>
      <c r="F238">
        <v>1</v>
      </c>
      <c r="G238">
        <v>6678.333333333333</v>
      </c>
      <c r="H238">
        <v>4628.5</v>
      </c>
      <c r="I238">
        <v>1</v>
      </c>
      <c r="J238">
        <f t="shared" si="27"/>
        <v>0</v>
      </c>
      <c r="K238">
        <f t="shared" si="28"/>
        <v>6961.7056710782172</v>
      </c>
      <c r="L238">
        <f t="shared" si="29"/>
        <v>-1729.2943289217828</v>
      </c>
      <c r="M238">
        <f t="shared" si="30"/>
        <v>1729.2943289217828</v>
      </c>
      <c r="N238" s="8">
        <f t="shared" si="31"/>
        <v>0.19897529961129706</v>
      </c>
      <c r="O238">
        <v>387</v>
      </c>
      <c r="P238">
        <f t="shared" si="32"/>
        <v>124509.19168236837</v>
      </c>
      <c r="Q238">
        <f t="shared" si="33"/>
        <v>6966</v>
      </c>
      <c r="R238">
        <f t="shared" si="34"/>
        <v>-3458.5886578435657</v>
      </c>
      <c r="S238">
        <f t="shared" si="35"/>
        <v>11961835.504164157</v>
      </c>
    </row>
    <row r="239" spans="1:19" x14ac:dyDescent="0.35">
      <c r="A239" s="1">
        <v>41153</v>
      </c>
      <c r="B239">
        <v>8447</v>
      </c>
      <c r="C239">
        <v>8691</v>
      </c>
      <c r="D239">
        <v>1</v>
      </c>
      <c r="E239">
        <v>0</v>
      </c>
      <c r="F239">
        <v>0</v>
      </c>
      <c r="G239">
        <v>7505.666666666667</v>
      </c>
      <c r="H239">
        <v>8831</v>
      </c>
      <c r="I239">
        <v>0</v>
      </c>
      <c r="J239">
        <f t="shared" si="27"/>
        <v>1</v>
      </c>
      <c r="K239">
        <f t="shared" si="28"/>
        <v>8626.6655908852863</v>
      </c>
      <c r="L239">
        <f t="shared" si="29"/>
        <v>179.66559088528629</v>
      </c>
      <c r="M239">
        <f t="shared" si="30"/>
        <v>179.66559088528629</v>
      </c>
      <c r="N239" s="8">
        <f t="shared" si="31"/>
        <v>2.1269751495831216E-2</v>
      </c>
      <c r="O239">
        <v>1113</v>
      </c>
      <c r="P239">
        <f t="shared" si="32"/>
        <v>3233.9806359351533</v>
      </c>
      <c r="Q239">
        <f t="shared" si="33"/>
        <v>20034</v>
      </c>
      <c r="R239">
        <f t="shared" si="34"/>
        <v>179.66559088528629</v>
      </c>
      <c r="S239">
        <f t="shared" si="35"/>
        <v>32279.724548159069</v>
      </c>
    </row>
    <row r="240" spans="1:19" x14ac:dyDescent="0.35">
      <c r="A240" s="1">
        <v>41154</v>
      </c>
      <c r="B240">
        <v>7848</v>
      </c>
      <c r="C240">
        <v>8447</v>
      </c>
      <c r="D240">
        <v>1</v>
      </c>
      <c r="E240">
        <v>0</v>
      </c>
      <c r="F240">
        <v>0</v>
      </c>
      <c r="G240">
        <v>8183.333333333333</v>
      </c>
      <c r="H240">
        <v>8547</v>
      </c>
      <c r="I240">
        <v>0</v>
      </c>
      <c r="J240">
        <f t="shared" si="27"/>
        <v>1</v>
      </c>
      <c r="K240">
        <f t="shared" si="28"/>
        <v>8894.6185567892826</v>
      </c>
      <c r="L240">
        <f t="shared" si="29"/>
        <v>1046.6185567892826</v>
      </c>
      <c r="M240">
        <f t="shared" si="30"/>
        <v>1046.6185567892826</v>
      </c>
      <c r="N240" s="8">
        <f t="shared" si="31"/>
        <v>0.13336118205775771</v>
      </c>
      <c r="O240">
        <v>1581</v>
      </c>
      <c r="P240">
        <f t="shared" si="32"/>
        <v>18839.134022207087</v>
      </c>
      <c r="Q240">
        <f t="shared" si="33"/>
        <v>28458</v>
      </c>
      <c r="R240">
        <f t="shared" si="34"/>
        <v>1046.6185567892826</v>
      </c>
      <c r="S240">
        <f t="shared" si="35"/>
        <v>1095410.4034156809</v>
      </c>
    </row>
    <row r="241" spans="1:19" x14ac:dyDescent="0.35">
      <c r="A241" s="1">
        <v>41155</v>
      </c>
      <c r="B241">
        <v>5397</v>
      </c>
      <c r="C241">
        <v>7848</v>
      </c>
      <c r="D241">
        <v>0</v>
      </c>
      <c r="E241">
        <v>0</v>
      </c>
      <c r="F241">
        <v>0</v>
      </c>
      <c r="G241">
        <v>8328.6666666666661</v>
      </c>
      <c r="H241">
        <v>6839</v>
      </c>
      <c r="I241">
        <v>0</v>
      </c>
      <c r="J241">
        <f t="shared" si="27"/>
        <v>1</v>
      </c>
      <c r="K241">
        <f t="shared" si="28"/>
        <v>7561.6128783652775</v>
      </c>
      <c r="L241">
        <f t="shared" si="29"/>
        <v>2164.6128783652775</v>
      </c>
      <c r="M241">
        <f t="shared" si="30"/>
        <v>2164.6128783652775</v>
      </c>
      <c r="N241" s="8">
        <f t="shared" si="31"/>
        <v>0.40107705732171162</v>
      </c>
      <c r="O241">
        <v>2340</v>
      </c>
      <c r="P241">
        <f t="shared" si="32"/>
        <v>38963.031810574998</v>
      </c>
      <c r="Q241">
        <f t="shared" si="33"/>
        <v>42120</v>
      </c>
      <c r="R241">
        <f t="shared" si="34"/>
        <v>2164.6128783652775</v>
      </c>
      <c r="S241">
        <f t="shared" si="35"/>
        <v>4685548.9131848114</v>
      </c>
    </row>
    <row r="242" spans="1:19" x14ac:dyDescent="0.35">
      <c r="A242" s="1">
        <v>41156</v>
      </c>
      <c r="B242">
        <v>5752</v>
      </c>
      <c r="C242">
        <v>5397</v>
      </c>
      <c r="D242">
        <v>0</v>
      </c>
      <c r="E242">
        <v>0</v>
      </c>
      <c r="F242">
        <v>0</v>
      </c>
      <c r="G242">
        <v>7230.666666666667</v>
      </c>
      <c r="H242">
        <v>6209</v>
      </c>
      <c r="I242">
        <v>0</v>
      </c>
      <c r="J242">
        <f t="shared" si="27"/>
        <v>0</v>
      </c>
      <c r="K242">
        <f t="shared" si="28"/>
        <v>6511.0940051293983</v>
      </c>
      <c r="L242">
        <f t="shared" si="29"/>
        <v>759.09400512939828</v>
      </c>
      <c r="M242">
        <f t="shared" si="30"/>
        <v>759.09400512939828</v>
      </c>
      <c r="N242" s="8">
        <f t="shared" si="31"/>
        <v>0.13197044595434601</v>
      </c>
      <c r="O242">
        <v>1289</v>
      </c>
      <c r="P242">
        <f t="shared" si="32"/>
        <v>13663.692092329169</v>
      </c>
      <c r="Q242">
        <f t="shared" si="33"/>
        <v>23202</v>
      </c>
      <c r="R242">
        <f t="shared" si="34"/>
        <v>759.09400512939828</v>
      </c>
      <c r="S242">
        <f t="shared" si="35"/>
        <v>576223.70862339099</v>
      </c>
    </row>
    <row r="243" spans="1:19" x14ac:dyDescent="0.35">
      <c r="A243" s="1">
        <v>41157</v>
      </c>
      <c r="B243">
        <v>5373</v>
      </c>
      <c r="C243">
        <v>5752</v>
      </c>
      <c r="D243">
        <v>0</v>
      </c>
      <c r="E243">
        <v>0</v>
      </c>
      <c r="F243">
        <v>0</v>
      </c>
      <c r="G243">
        <v>6332.333333333333</v>
      </c>
      <c r="H243">
        <v>6414</v>
      </c>
      <c r="I243">
        <v>0</v>
      </c>
      <c r="J243">
        <f t="shared" si="27"/>
        <v>1</v>
      </c>
      <c r="K243">
        <f t="shared" si="28"/>
        <v>6111.7344351054244</v>
      </c>
      <c r="L243">
        <f t="shared" si="29"/>
        <v>738.73443510542438</v>
      </c>
      <c r="M243">
        <f t="shared" si="30"/>
        <v>738.73443510542438</v>
      </c>
      <c r="N243" s="8">
        <f t="shared" si="31"/>
        <v>0.13749012378660419</v>
      </c>
      <c r="O243">
        <v>2262</v>
      </c>
      <c r="P243">
        <f t="shared" si="32"/>
        <v>13297.219831897639</v>
      </c>
      <c r="Q243">
        <f t="shared" si="33"/>
        <v>40716</v>
      </c>
      <c r="R243">
        <f t="shared" si="34"/>
        <v>738.73443510542438</v>
      </c>
      <c r="S243">
        <f t="shared" si="35"/>
        <v>545728.56561053044</v>
      </c>
    </row>
    <row r="244" spans="1:19" x14ac:dyDescent="0.35">
      <c r="A244" s="1">
        <v>41158</v>
      </c>
      <c r="B244">
        <v>5436</v>
      </c>
      <c r="C244">
        <v>5373</v>
      </c>
      <c r="D244">
        <v>0</v>
      </c>
      <c r="E244">
        <v>1</v>
      </c>
      <c r="F244">
        <v>0</v>
      </c>
      <c r="G244">
        <v>5507.333333333333</v>
      </c>
      <c r="H244">
        <v>7412</v>
      </c>
      <c r="I244">
        <v>0</v>
      </c>
      <c r="J244">
        <f t="shared" si="27"/>
        <v>0</v>
      </c>
      <c r="K244">
        <f t="shared" si="28"/>
        <v>6643.5151571959477</v>
      </c>
      <c r="L244">
        <f t="shared" si="29"/>
        <v>1207.5151571959477</v>
      </c>
      <c r="M244">
        <f t="shared" si="30"/>
        <v>1207.5151571959477</v>
      </c>
      <c r="N244" s="8">
        <f t="shared" si="31"/>
        <v>0.22213303112508237</v>
      </c>
      <c r="O244">
        <v>2233</v>
      </c>
      <c r="P244">
        <f t="shared" si="32"/>
        <v>21735.272829527057</v>
      </c>
      <c r="Q244">
        <f t="shared" si="33"/>
        <v>40194</v>
      </c>
      <c r="R244">
        <f t="shared" si="34"/>
        <v>1207.5151571959477</v>
      </c>
      <c r="S244">
        <f t="shared" si="35"/>
        <v>1458092.8548579544</v>
      </c>
    </row>
    <row r="245" spans="1:19" x14ac:dyDescent="0.35">
      <c r="A245" s="1">
        <v>41159</v>
      </c>
      <c r="B245">
        <v>7263</v>
      </c>
      <c r="C245">
        <v>5436</v>
      </c>
      <c r="D245">
        <v>0</v>
      </c>
      <c r="E245">
        <v>0</v>
      </c>
      <c r="F245">
        <v>1</v>
      </c>
      <c r="G245">
        <v>5520.333333333333</v>
      </c>
      <c r="H245">
        <v>8691</v>
      </c>
      <c r="I245">
        <v>0</v>
      </c>
      <c r="J245">
        <f t="shared" si="27"/>
        <v>0</v>
      </c>
      <c r="K245">
        <f t="shared" si="28"/>
        <v>6976.5906468549501</v>
      </c>
      <c r="L245">
        <f t="shared" si="29"/>
        <v>-286.40935314504986</v>
      </c>
      <c r="M245">
        <f t="shared" si="30"/>
        <v>286.40935314504986</v>
      </c>
      <c r="N245" s="8">
        <f t="shared" si="31"/>
        <v>3.9434029071327259E-2</v>
      </c>
      <c r="O245">
        <v>603</v>
      </c>
      <c r="P245">
        <f t="shared" si="32"/>
        <v>20621.47342644359</v>
      </c>
      <c r="Q245">
        <f t="shared" si="33"/>
        <v>10854</v>
      </c>
      <c r="R245">
        <f t="shared" si="34"/>
        <v>-572.81870629009973</v>
      </c>
      <c r="S245">
        <f t="shared" si="35"/>
        <v>328121.27027586353</v>
      </c>
    </row>
    <row r="246" spans="1:19" x14ac:dyDescent="0.35">
      <c r="A246" s="1">
        <v>41160</v>
      </c>
      <c r="B246">
        <v>7986</v>
      </c>
      <c r="C246">
        <v>7263</v>
      </c>
      <c r="D246">
        <v>1</v>
      </c>
      <c r="E246">
        <v>0</v>
      </c>
      <c r="F246">
        <v>0</v>
      </c>
      <c r="G246">
        <v>6024</v>
      </c>
      <c r="H246">
        <v>8447</v>
      </c>
      <c r="I246">
        <v>0</v>
      </c>
      <c r="J246">
        <f t="shared" si="27"/>
        <v>0</v>
      </c>
      <c r="K246">
        <f t="shared" si="28"/>
        <v>7545.5906214398656</v>
      </c>
      <c r="L246">
        <f t="shared" si="29"/>
        <v>-440.40937856013443</v>
      </c>
      <c r="M246">
        <f t="shared" si="30"/>
        <v>440.40937856013443</v>
      </c>
      <c r="N246" s="8">
        <f t="shared" si="31"/>
        <v>5.5147680761349162E-2</v>
      </c>
      <c r="O246">
        <v>980</v>
      </c>
      <c r="P246">
        <f t="shared" si="32"/>
        <v>31709.475256329679</v>
      </c>
      <c r="Q246">
        <f t="shared" si="33"/>
        <v>17640</v>
      </c>
      <c r="R246">
        <f t="shared" si="34"/>
        <v>-880.81875712026886</v>
      </c>
      <c r="S246">
        <f t="shared" si="35"/>
        <v>775841.6828948952</v>
      </c>
    </row>
    <row r="247" spans="1:19" x14ac:dyDescent="0.35">
      <c r="A247" s="1">
        <v>41161</v>
      </c>
      <c r="B247">
        <v>7444</v>
      </c>
      <c r="C247">
        <v>7986</v>
      </c>
      <c r="D247">
        <v>1</v>
      </c>
      <c r="E247">
        <v>0</v>
      </c>
      <c r="F247">
        <v>0</v>
      </c>
      <c r="G247">
        <v>6895</v>
      </c>
      <c r="H247">
        <v>7848</v>
      </c>
      <c r="I247">
        <v>0</v>
      </c>
      <c r="J247">
        <f t="shared" si="27"/>
        <v>1</v>
      </c>
      <c r="K247">
        <f t="shared" si="28"/>
        <v>7939.1976413282682</v>
      </c>
      <c r="L247">
        <f t="shared" si="29"/>
        <v>495.19764132826822</v>
      </c>
      <c r="M247">
        <f t="shared" si="30"/>
        <v>495.19764132826822</v>
      </c>
      <c r="N247" s="8">
        <f t="shared" si="31"/>
        <v>6.6523057674404654E-2</v>
      </c>
      <c r="O247">
        <v>1321</v>
      </c>
      <c r="P247">
        <f t="shared" si="32"/>
        <v>8913.5575439088279</v>
      </c>
      <c r="Q247">
        <f t="shared" si="33"/>
        <v>23778</v>
      </c>
      <c r="R247">
        <f t="shared" si="34"/>
        <v>495.19764132826822</v>
      </c>
      <c r="S247">
        <f t="shared" si="35"/>
        <v>245220.70397708018</v>
      </c>
    </row>
    <row r="248" spans="1:19" x14ac:dyDescent="0.35">
      <c r="A248" s="1">
        <v>41162</v>
      </c>
      <c r="B248">
        <v>5029</v>
      </c>
      <c r="C248">
        <v>7444</v>
      </c>
      <c r="D248">
        <v>0</v>
      </c>
      <c r="E248">
        <v>0</v>
      </c>
      <c r="F248">
        <v>0</v>
      </c>
      <c r="G248">
        <v>7564.333333333333</v>
      </c>
      <c r="H248">
        <v>5397</v>
      </c>
      <c r="I248">
        <v>0</v>
      </c>
      <c r="J248">
        <f t="shared" si="27"/>
        <v>1</v>
      </c>
      <c r="K248">
        <f t="shared" si="28"/>
        <v>6695.0708128818533</v>
      </c>
      <c r="L248">
        <f t="shared" si="29"/>
        <v>1666.0708128818533</v>
      </c>
      <c r="M248">
        <f t="shared" si="30"/>
        <v>1666.0708128818533</v>
      </c>
      <c r="N248" s="8">
        <f t="shared" si="31"/>
        <v>0.33129266511868227</v>
      </c>
      <c r="O248">
        <v>1989</v>
      </c>
      <c r="P248">
        <f t="shared" si="32"/>
        <v>29989.274631873359</v>
      </c>
      <c r="Q248">
        <f t="shared" si="33"/>
        <v>35802</v>
      </c>
      <c r="R248">
        <f t="shared" si="34"/>
        <v>1666.0708128818533</v>
      </c>
      <c r="S248">
        <f t="shared" si="35"/>
        <v>2775791.9535367992</v>
      </c>
    </row>
    <row r="249" spans="1:19" x14ac:dyDescent="0.35">
      <c r="A249" s="1">
        <v>41163</v>
      </c>
      <c r="B249">
        <v>5327</v>
      </c>
      <c r="C249">
        <v>5029</v>
      </c>
      <c r="D249">
        <v>0</v>
      </c>
      <c r="E249">
        <v>0</v>
      </c>
      <c r="F249">
        <v>0</v>
      </c>
      <c r="G249">
        <v>6819.666666666667</v>
      </c>
      <c r="H249">
        <v>5752</v>
      </c>
      <c r="I249">
        <v>0</v>
      </c>
      <c r="J249">
        <f t="shared" si="27"/>
        <v>0</v>
      </c>
      <c r="K249">
        <f t="shared" si="28"/>
        <v>6116.9626003475341</v>
      </c>
      <c r="L249">
        <f t="shared" si="29"/>
        <v>789.96260034753413</v>
      </c>
      <c r="M249">
        <f t="shared" si="30"/>
        <v>789.96260034753413</v>
      </c>
      <c r="N249" s="8">
        <f t="shared" si="31"/>
        <v>0.14829408679322961</v>
      </c>
      <c r="O249">
        <v>1892</v>
      </c>
      <c r="P249">
        <f t="shared" si="32"/>
        <v>14219.326806255614</v>
      </c>
      <c r="Q249">
        <f t="shared" si="33"/>
        <v>34056</v>
      </c>
      <c r="R249">
        <f t="shared" si="34"/>
        <v>789.96260034753413</v>
      </c>
      <c r="S249">
        <f t="shared" si="35"/>
        <v>624040.90994783794</v>
      </c>
    </row>
    <row r="250" spans="1:19" x14ac:dyDescent="0.35">
      <c r="A250" s="1">
        <v>41164</v>
      </c>
      <c r="B250">
        <v>5012</v>
      </c>
      <c r="C250">
        <v>5327</v>
      </c>
      <c r="D250">
        <v>0</v>
      </c>
      <c r="E250">
        <v>0</v>
      </c>
      <c r="F250">
        <v>0</v>
      </c>
      <c r="G250">
        <v>5933.333333333333</v>
      </c>
      <c r="H250">
        <v>5373</v>
      </c>
      <c r="I250">
        <v>0</v>
      </c>
      <c r="J250">
        <f t="shared" si="27"/>
        <v>1</v>
      </c>
      <c r="K250">
        <f t="shared" si="28"/>
        <v>5555.7314329132432</v>
      </c>
      <c r="L250">
        <f t="shared" si="29"/>
        <v>543.73143291324322</v>
      </c>
      <c r="M250">
        <f t="shared" si="30"/>
        <v>543.73143291324322</v>
      </c>
      <c r="N250" s="8">
        <f t="shared" si="31"/>
        <v>0.10848592037375164</v>
      </c>
      <c r="O250">
        <v>2102</v>
      </c>
      <c r="P250">
        <f t="shared" si="32"/>
        <v>9787.165792438378</v>
      </c>
      <c r="Q250">
        <f t="shared" si="33"/>
        <v>37836</v>
      </c>
      <c r="R250">
        <f t="shared" si="34"/>
        <v>543.73143291324322</v>
      </c>
      <c r="S250">
        <f t="shared" si="35"/>
        <v>295643.87113788869</v>
      </c>
    </row>
    <row r="251" spans="1:19" x14ac:dyDescent="0.35">
      <c r="A251" s="1">
        <v>41165</v>
      </c>
      <c r="B251">
        <v>6084</v>
      </c>
      <c r="C251">
        <v>5012</v>
      </c>
      <c r="D251">
        <v>0</v>
      </c>
      <c r="E251">
        <v>1</v>
      </c>
      <c r="F251">
        <v>0</v>
      </c>
      <c r="G251">
        <v>5122.666666666667</v>
      </c>
      <c r="H251">
        <v>5436</v>
      </c>
      <c r="I251">
        <v>0</v>
      </c>
      <c r="J251">
        <f t="shared" si="27"/>
        <v>0</v>
      </c>
      <c r="K251">
        <f t="shared" si="28"/>
        <v>5842.7646185617232</v>
      </c>
      <c r="L251">
        <f t="shared" si="29"/>
        <v>-241.23538143827682</v>
      </c>
      <c r="M251">
        <f t="shared" si="30"/>
        <v>241.23538143827682</v>
      </c>
      <c r="N251" s="8">
        <f t="shared" si="31"/>
        <v>3.9650785903727288E-2</v>
      </c>
      <c r="O251">
        <v>1186</v>
      </c>
      <c r="P251">
        <f t="shared" si="32"/>
        <v>17368.947463555931</v>
      </c>
      <c r="Q251">
        <f t="shared" si="33"/>
        <v>21348</v>
      </c>
      <c r="R251">
        <f t="shared" si="34"/>
        <v>-482.47076287655364</v>
      </c>
      <c r="S251">
        <f t="shared" si="35"/>
        <v>232778.03703068366</v>
      </c>
    </row>
    <row r="252" spans="1:19" x14ac:dyDescent="0.35">
      <c r="A252" s="1">
        <v>41166</v>
      </c>
      <c r="B252">
        <v>6172</v>
      </c>
      <c r="C252">
        <v>6084</v>
      </c>
      <c r="D252">
        <v>0</v>
      </c>
      <c r="E252">
        <v>0</v>
      </c>
      <c r="F252">
        <v>1</v>
      </c>
      <c r="G252">
        <v>5474.333333333333</v>
      </c>
      <c r="H252">
        <v>7263</v>
      </c>
      <c r="I252">
        <v>0</v>
      </c>
      <c r="J252">
        <f t="shared" si="27"/>
        <v>0</v>
      </c>
      <c r="K252">
        <f t="shared" si="28"/>
        <v>6625.9727623602103</v>
      </c>
      <c r="L252">
        <f t="shared" si="29"/>
        <v>453.97276236021025</v>
      </c>
      <c r="M252">
        <f t="shared" si="30"/>
        <v>453.97276236021025</v>
      </c>
      <c r="N252" s="8">
        <f t="shared" si="31"/>
        <v>7.3553590790701603E-2</v>
      </c>
      <c r="O252">
        <v>1219</v>
      </c>
      <c r="P252">
        <f t="shared" si="32"/>
        <v>8171.5097224837846</v>
      </c>
      <c r="Q252">
        <f t="shared" si="33"/>
        <v>21942</v>
      </c>
      <c r="R252">
        <f t="shared" si="34"/>
        <v>453.97276236021025</v>
      </c>
      <c r="S252">
        <f t="shared" si="35"/>
        <v>206091.26896495992</v>
      </c>
    </row>
    <row r="253" spans="1:19" x14ac:dyDescent="0.35">
      <c r="A253" s="1">
        <v>41167</v>
      </c>
      <c r="B253">
        <v>7222</v>
      </c>
      <c r="C253">
        <v>6172</v>
      </c>
      <c r="D253">
        <v>1</v>
      </c>
      <c r="E253">
        <v>0</v>
      </c>
      <c r="F253">
        <v>0</v>
      </c>
      <c r="G253">
        <v>5756</v>
      </c>
      <c r="H253">
        <v>7986</v>
      </c>
      <c r="I253">
        <v>0</v>
      </c>
      <c r="J253">
        <f t="shared" si="27"/>
        <v>0</v>
      </c>
      <c r="K253">
        <f t="shared" si="28"/>
        <v>7149.5601951975677</v>
      </c>
      <c r="L253">
        <f t="shared" si="29"/>
        <v>-72.439804802432263</v>
      </c>
      <c r="M253">
        <f t="shared" si="30"/>
        <v>72.439804802432263</v>
      </c>
      <c r="N253" s="8">
        <f t="shared" si="31"/>
        <v>1.0030435447581316E-2</v>
      </c>
      <c r="O253">
        <v>1451</v>
      </c>
      <c r="P253">
        <f t="shared" si="32"/>
        <v>5215.665945775123</v>
      </c>
      <c r="Q253">
        <f t="shared" si="33"/>
        <v>26118</v>
      </c>
      <c r="R253">
        <f t="shared" si="34"/>
        <v>-144.87960960486453</v>
      </c>
      <c r="S253">
        <f t="shared" si="35"/>
        <v>20990.101279257953</v>
      </c>
    </row>
    <row r="254" spans="1:19" x14ac:dyDescent="0.35">
      <c r="A254" s="1">
        <v>41168</v>
      </c>
      <c r="B254">
        <v>6819</v>
      </c>
      <c r="C254">
        <v>7222</v>
      </c>
      <c r="D254">
        <v>1</v>
      </c>
      <c r="E254">
        <v>0</v>
      </c>
      <c r="F254">
        <v>0</v>
      </c>
      <c r="G254">
        <v>6492.666666666667</v>
      </c>
      <c r="H254">
        <v>7444</v>
      </c>
      <c r="I254">
        <v>0</v>
      </c>
      <c r="J254">
        <f t="shared" si="27"/>
        <v>1</v>
      </c>
      <c r="K254">
        <f t="shared" si="28"/>
        <v>7520.941682269081</v>
      </c>
      <c r="L254">
        <f t="shared" si="29"/>
        <v>701.94168226908096</v>
      </c>
      <c r="M254">
        <f t="shared" si="30"/>
        <v>701.94168226908096</v>
      </c>
      <c r="N254" s="8">
        <f t="shared" si="31"/>
        <v>0.10293909404151357</v>
      </c>
      <c r="O254">
        <v>1712</v>
      </c>
      <c r="P254">
        <f t="shared" si="32"/>
        <v>12634.950280843457</v>
      </c>
      <c r="Q254">
        <f t="shared" si="33"/>
        <v>30816</v>
      </c>
      <c r="R254">
        <f t="shared" si="34"/>
        <v>701.94168226908096</v>
      </c>
      <c r="S254">
        <f t="shared" si="35"/>
        <v>492722.12530674739</v>
      </c>
    </row>
    <row r="255" spans="1:19" x14ac:dyDescent="0.35">
      <c r="A255" s="1">
        <v>41169</v>
      </c>
      <c r="B255">
        <v>5059</v>
      </c>
      <c r="C255">
        <v>6819</v>
      </c>
      <c r="D255">
        <v>0</v>
      </c>
      <c r="E255">
        <v>0</v>
      </c>
      <c r="F255">
        <v>0</v>
      </c>
      <c r="G255">
        <v>6737.666666666667</v>
      </c>
      <c r="H255">
        <v>5029</v>
      </c>
      <c r="I255">
        <v>0</v>
      </c>
      <c r="J255">
        <f t="shared" si="27"/>
        <v>1</v>
      </c>
      <c r="K255">
        <f t="shared" si="28"/>
        <v>6068.1178712502233</v>
      </c>
      <c r="L255">
        <f t="shared" si="29"/>
        <v>1009.1178712502233</v>
      </c>
      <c r="M255">
        <f t="shared" si="30"/>
        <v>1009.1178712502233</v>
      </c>
      <c r="N255" s="8">
        <f t="shared" si="31"/>
        <v>0.19946983025305856</v>
      </c>
      <c r="O255">
        <v>1575</v>
      </c>
      <c r="P255">
        <f t="shared" si="32"/>
        <v>18164.121682504017</v>
      </c>
      <c r="Q255">
        <f t="shared" si="33"/>
        <v>28350</v>
      </c>
      <c r="R255">
        <f t="shared" si="34"/>
        <v>1009.1178712502233</v>
      </c>
      <c r="S255">
        <f t="shared" si="35"/>
        <v>1018318.8780765822</v>
      </c>
    </row>
    <row r="256" spans="1:19" x14ac:dyDescent="0.35">
      <c r="A256" s="1">
        <v>41170</v>
      </c>
      <c r="B256">
        <v>4676</v>
      </c>
      <c r="C256">
        <v>5059</v>
      </c>
      <c r="D256">
        <v>0</v>
      </c>
      <c r="E256">
        <v>0</v>
      </c>
      <c r="F256">
        <v>0</v>
      </c>
      <c r="G256">
        <v>6366.666666666667</v>
      </c>
      <c r="H256">
        <v>5327</v>
      </c>
      <c r="I256">
        <v>0</v>
      </c>
      <c r="J256">
        <f t="shared" si="27"/>
        <v>1</v>
      </c>
      <c r="K256">
        <f t="shared" si="28"/>
        <v>5752.402911049152</v>
      </c>
      <c r="L256">
        <f t="shared" si="29"/>
        <v>1076.402911049152</v>
      </c>
      <c r="M256">
        <f t="shared" si="30"/>
        <v>1076.402911049152</v>
      </c>
      <c r="N256" s="8">
        <f t="shared" si="31"/>
        <v>0.23019737190957057</v>
      </c>
      <c r="O256">
        <v>2240</v>
      </c>
      <c r="P256">
        <f t="shared" si="32"/>
        <v>19375.252398884735</v>
      </c>
      <c r="Q256">
        <f t="shared" si="33"/>
        <v>40320</v>
      </c>
      <c r="R256">
        <f t="shared" si="34"/>
        <v>1076.402911049152</v>
      </c>
      <c r="S256">
        <f t="shared" si="35"/>
        <v>1158643.2269150885</v>
      </c>
    </row>
    <row r="257" spans="1:19" x14ac:dyDescent="0.35">
      <c r="A257" s="1">
        <v>41171</v>
      </c>
      <c r="B257">
        <v>3000</v>
      </c>
      <c r="C257">
        <v>4676</v>
      </c>
      <c r="D257">
        <v>0</v>
      </c>
      <c r="E257">
        <v>0</v>
      </c>
      <c r="F257">
        <v>0</v>
      </c>
      <c r="G257">
        <v>5518</v>
      </c>
      <c r="H257">
        <v>5012</v>
      </c>
      <c r="I257">
        <v>0</v>
      </c>
      <c r="J257">
        <f t="shared" si="27"/>
        <v>1</v>
      </c>
      <c r="K257">
        <f t="shared" si="28"/>
        <v>5154.6984206928983</v>
      </c>
      <c r="L257">
        <f t="shared" si="29"/>
        <v>2154.6984206928983</v>
      </c>
      <c r="M257">
        <f t="shared" si="30"/>
        <v>2154.6984206928983</v>
      </c>
      <c r="N257" s="8">
        <f t="shared" si="31"/>
        <v>0.7182328068976328</v>
      </c>
      <c r="O257">
        <v>272</v>
      </c>
      <c r="P257">
        <f t="shared" si="32"/>
        <v>38784.571572472167</v>
      </c>
      <c r="Q257">
        <f t="shared" si="33"/>
        <v>4896</v>
      </c>
      <c r="R257">
        <f t="shared" si="34"/>
        <v>2154.6984206928983</v>
      </c>
      <c r="S257">
        <f t="shared" si="35"/>
        <v>4642725.2841364704</v>
      </c>
    </row>
    <row r="258" spans="1:19" x14ac:dyDescent="0.35">
      <c r="A258" s="1">
        <v>41172</v>
      </c>
      <c r="B258">
        <v>5739</v>
      </c>
      <c r="C258">
        <v>3000</v>
      </c>
      <c r="D258">
        <v>0</v>
      </c>
      <c r="E258">
        <v>1</v>
      </c>
      <c r="F258">
        <v>0</v>
      </c>
      <c r="G258">
        <v>4245</v>
      </c>
      <c r="H258">
        <v>6084</v>
      </c>
      <c r="I258">
        <v>0</v>
      </c>
      <c r="J258">
        <f t="shared" si="27"/>
        <v>0</v>
      </c>
      <c r="K258">
        <f t="shared" si="28"/>
        <v>5317.0892528830254</v>
      </c>
      <c r="L258">
        <f t="shared" si="29"/>
        <v>-421.91074711697456</v>
      </c>
      <c r="M258">
        <f t="shared" si="30"/>
        <v>421.91074711697456</v>
      </c>
      <c r="N258" s="8">
        <f t="shared" si="31"/>
        <v>7.3516422219371769E-2</v>
      </c>
      <c r="O258">
        <v>1134</v>
      </c>
      <c r="P258">
        <f t="shared" si="32"/>
        <v>30377.573792422168</v>
      </c>
      <c r="Q258">
        <f t="shared" si="33"/>
        <v>20412</v>
      </c>
      <c r="R258">
        <f t="shared" si="34"/>
        <v>-843.82149423394912</v>
      </c>
      <c r="S258">
        <f t="shared" si="35"/>
        <v>712034.71413121466</v>
      </c>
    </row>
    <row r="259" spans="1:19" x14ac:dyDescent="0.35">
      <c r="A259" s="1">
        <v>41173</v>
      </c>
      <c r="B259">
        <v>4628.5</v>
      </c>
      <c r="C259">
        <v>5739</v>
      </c>
      <c r="D259">
        <v>0</v>
      </c>
      <c r="E259">
        <v>0</v>
      </c>
      <c r="F259">
        <v>1</v>
      </c>
      <c r="G259">
        <v>4471.666666666667</v>
      </c>
      <c r="H259">
        <v>6172</v>
      </c>
      <c r="I259">
        <v>0</v>
      </c>
      <c r="J259">
        <f t="shared" ref="J259:J322" si="36">IF(B259&lt;C259,1,0)</f>
        <v>1</v>
      </c>
      <c r="K259">
        <f t="shared" ref="K259:K322" si="37">$U$2+SUMPRODUCT(C259:J259,$V$2:$AC$2)</f>
        <v>5731.9882120588072</v>
      </c>
      <c r="L259">
        <f t="shared" ref="L259:L322" si="38">K259-B259</f>
        <v>1103.4882120588072</v>
      </c>
      <c r="M259">
        <f t="shared" ref="M259:M322" si="39">ABS(L259)</f>
        <v>1103.4882120588072</v>
      </c>
      <c r="N259" s="8">
        <f t="shared" ref="N259:N322" si="40">M259/B259</f>
        <v>0.23841162624150528</v>
      </c>
      <c r="O259">
        <v>4162</v>
      </c>
      <c r="P259">
        <f t="shared" ref="P259:P322" si="41">IF(L259&lt;0,L259*-72,L259*18)</f>
        <v>19862.787817058532</v>
      </c>
      <c r="Q259">
        <f t="shared" ref="Q259:Q322" si="42">O259*18</f>
        <v>74916</v>
      </c>
      <c r="R259">
        <f t="shared" ref="R259:R322" si="43">IF(L259&lt;0,L259*2,L259)</f>
        <v>1103.4882120588072</v>
      </c>
      <c r="S259">
        <f t="shared" ref="S259:S322" si="44">R259^2</f>
        <v>1217686.2341527431</v>
      </c>
    </row>
    <row r="260" spans="1:19" x14ac:dyDescent="0.35">
      <c r="A260" s="1">
        <v>41174</v>
      </c>
      <c r="B260">
        <v>6288</v>
      </c>
      <c r="C260">
        <v>4628.5</v>
      </c>
      <c r="D260">
        <v>1</v>
      </c>
      <c r="E260">
        <v>0</v>
      </c>
      <c r="F260">
        <v>0</v>
      </c>
      <c r="G260">
        <v>4455.833333333333</v>
      </c>
      <c r="H260">
        <v>7222</v>
      </c>
      <c r="I260">
        <v>0</v>
      </c>
      <c r="J260">
        <f t="shared" si="36"/>
        <v>0</v>
      </c>
      <c r="K260">
        <f t="shared" si="37"/>
        <v>6050.3063337854119</v>
      </c>
      <c r="L260">
        <f t="shared" si="38"/>
        <v>-237.69366621458812</v>
      </c>
      <c r="M260">
        <f t="shared" si="39"/>
        <v>237.69366621458812</v>
      </c>
      <c r="N260" s="8">
        <f t="shared" si="40"/>
        <v>3.7801155568477754E-2</v>
      </c>
      <c r="O260">
        <v>836</v>
      </c>
      <c r="P260">
        <f t="shared" si="41"/>
        <v>17113.943967450345</v>
      </c>
      <c r="Q260">
        <f t="shared" si="42"/>
        <v>15048</v>
      </c>
      <c r="R260">
        <f t="shared" si="43"/>
        <v>-475.38733242917624</v>
      </c>
      <c r="S260">
        <f t="shared" si="44"/>
        <v>225993.11583412811</v>
      </c>
    </row>
    <row r="261" spans="1:19" x14ac:dyDescent="0.35">
      <c r="A261" s="1">
        <v>41175</v>
      </c>
      <c r="B261">
        <v>6844</v>
      </c>
      <c r="C261">
        <v>6288</v>
      </c>
      <c r="D261">
        <v>1</v>
      </c>
      <c r="E261">
        <v>0</v>
      </c>
      <c r="F261">
        <v>0</v>
      </c>
      <c r="G261">
        <v>5551.833333333333</v>
      </c>
      <c r="H261">
        <v>6819</v>
      </c>
      <c r="I261">
        <v>0</v>
      </c>
      <c r="J261">
        <f t="shared" si="36"/>
        <v>0</v>
      </c>
      <c r="K261">
        <f t="shared" si="37"/>
        <v>6725.6044386250087</v>
      </c>
      <c r="L261">
        <f t="shared" si="38"/>
        <v>-118.3955613749913</v>
      </c>
      <c r="M261">
        <f t="shared" si="39"/>
        <v>118.3955613749913</v>
      </c>
      <c r="N261" s="8">
        <f t="shared" si="40"/>
        <v>1.7299176121418951E-2</v>
      </c>
      <c r="O261">
        <v>1051</v>
      </c>
      <c r="P261">
        <f t="shared" si="41"/>
        <v>8524.4804189993738</v>
      </c>
      <c r="Q261">
        <f t="shared" si="42"/>
        <v>18918</v>
      </c>
      <c r="R261">
        <f t="shared" si="43"/>
        <v>-236.79112274998261</v>
      </c>
      <c r="S261">
        <f t="shared" si="44"/>
        <v>56070.035813197326</v>
      </c>
    </row>
    <row r="262" spans="1:19" x14ac:dyDescent="0.35">
      <c r="A262" s="1">
        <v>41176</v>
      </c>
      <c r="B262">
        <v>4615</v>
      </c>
      <c r="C262">
        <v>6844</v>
      </c>
      <c r="D262">
        <v>0</v>
      </c>
      <c r="E262">
        <v>0</v>
      </c>
      <c r="F262">
        <v>0</v>
      </c>
      <c r="G262">
        <v>5920.166666666667</v>
      </c>
      <c r="H262">
        <v>5059</v>
      </c>
      <c r="I262">
        <v>0</v>
      </c>
      <c r="J262">
        <f t="shared" si="36"/>
        <v>1</v>
      </c>
      <c r="K262">
        <f t="shared" si="37"/>
        <v>5628.3741544816858</v>
      </c>
      <c r="L262">
        <f t="shared" si="38"/>
        <v>1013.3741544816858</v>
      </c>
      <c r="M262">
        <f t="shared" si="39"/>
        <v>1013.3741544816858</v>
      </c>
      <c r="N262" s="8">
        <f t="shared" si="40"/>
        <v>0.21958269869592326</v>
      </c>
      <c r="O262">
        <v>1840</v>
      </c>
      <c r="P262">
        <f t="shared" si="41"/>
        <v>18240.734780670344</v>
      </c>
      <c r="Q262">
        <f t="shared" si="42"/>
        <v>33120</v>
      </c>
      <c r="R262">
        <f t="shared" si="43"/>
        <v>1013.3741544816858</v>
      </c>
      <c r="S262">
        <f t="shared" si="44"/>
        <v>1026927.1769714715</v>
      </c>
    </row>
    <row r="263" spans="1:19" x14ac:dyDescent="0.35">
      <c r="A263" s="1">
        <v>41177</v>
      </c>
      <c r="B263">
        <v>5412</v>
      </c>
      <c r="C263">
        <v>4615</v>
      </c>
      <c r="D263">
        <v>0</v>
      </c>
      <c r="E263">
        <v>0</v>
      </c>
      <c r="F263">
        <v>0</v>
      </c>
      <c r="G263">
        <v>5915.666666666667</v>
      </c>
      <c r="H263">
        <v>4676</v>
      </c>
      <c r="I263">
        <v>0</v>
      </c>
      <c r="J263">
        <f t="shared" si="36"/>
        <v>0</v>
      </c>
      <c r="K263">
        <f t="shared" si="37"/>
        <v>5273.9552220701189</v>
      </c>
      <c r="L263">
        <f t="shared" si="38"/>
        <v>-138.04477792988109</v>
      </c>
      <c r="M263">
        <f t="shared" si="39"/>
        <v>138.04477792988109</v>
      </c>
      <c r="N263" s="8">
        <f t="shared" si="40"/>
        <v>2.5507165175513876E-2</v>
      </c>
      <c r="O263">
        <v>2027</v>
      </c>
      <c r="P263">
        <f t="shared" si="41"/>
        <v>9939.2240109514387</v>
      </c>
      <c r="Q263">
        <f t="shared" si="42"/>
        <v>36486</v>
      </c>
      <c r="R263">
        <f t="shared" si="43"/>
        <v>-276.08955585976219</v>
      </c>
      <c r="S263">
        <f t="shared" si="44"/>
        <v>76225.442854840745</v>
      </c>
    </row>
    <row r="264" spans="1:19" x14ac:dyDescent="0.35">
      <c r="A264" s="1">
        <v>41178</v>
      </c>
      <c r="B264">
        <v>5273</v>
      </c>
      <c r="C264">
        <v>5412</v>
      </c>
      <c r="D264">
        <v>0</v>
      </c>
      <c r="E264">
        <v>0</v>
      </c>
      <c r="F264">
        <v>0</v>
      </c>
      <c r="G264">
        <v>5623.666666666667</v>
      </c>
      <c r="H264">
        <v>3000</v>
      </c>
      <c r="I264">
        <v>0</v>
      </c>
      <c r="J264">
        <f t="shared" si="36"/>
        <v>1</v>
      </c>
      <c r="K264">
        <f t="shared" si="37"/>
        <v>4735.2054050227734</v>
      </c>
      <c r="L264">
        <f t="shared" si="38"/>
        <v>-537.79459497722655</v>
      </c>
      <c r="M264">
        <f t="shared" si="39"/>
        <v>537.79459497722655</v>
      </c>
      <c r="N264" s="8">
        <f t="shared" si="40"/>
        <v>0.10199025127578733</v>
      </c>
      <c r="O264">
        <v>1856</v>
      </c>
      <c r="P264">
        <f t="shared" si="41"/>
        <v>38721.210838360312</v>
      </c>
      <c r="Q264">
        <f t="shared" si="42"/>
        <v>33408</v>
      </c>
      <c r="R264">
        <f t="shared" si="43"/>
        <v>-1075.5891899544531</v>
      </c>
      <c r="S264">
        <f t="shared" si="44"/>
        <v>1156892.1055468766</v>
      </c>
    </row>
    <row r="265" spans="1:19" x14ac:dyDescent="0.35">
      <c r="A265" s="1">
        <v>41179</v>
      </c>
      <c r="B265">
        <v>4996</v>
      </c>
      <c r="C265">
        <v>5273</v>
      </c>
      <c r="D265">
        <v>0</v>
      </c>
      <c r="E265">
        <v>1</v>
      </c>
      <c r="F265">
        <v>0</v>
      </c>
      <c r="G265">
        <v>5100</v>
      </c>
      <c r="H265">
        <v>5739</v>
      </c>
      <c r="I265">
        <v>0</v>
      </c>
      <c r="J265">
        <f t="shared" si="36"/>
        <v>1</v>
      </c>
      <c r="K265">
        <f t="shared" si="37"/>
        <v>5943.1777227310413</v>
      </c>
      <c r="L265">
        <f t="shared" si="38"/>
        <v>947.17772273104129</v>
      </c>
      <c r="M265">
        <f t="shared" si="39"/>
        <v>947.17772273104129</v>
      </c>
      <c r="N265" s="8">
        <f t="shared" si="40"/>
        <v>0.1895872143176624</v>
      </c>
      <c r="O265">
        <v>1961</v>
      </c>
      <c r="P265">
        <f t="shared" si="41"/>
        <v>17049.199009158743</v>
      </c>
      <c r="Q265">
        <f t="shared" si="42"/>
        <v>35298</v>
      </c>
      <c r="R265">
        <f t="shared" si="43"/>
        <v>947.17772273104129</v>
      </c>
      <c r="S265">
        <f t="shared" si="44"/>
        <v>897145.63843796134</v>
      </c>
    </row>
    <row r="266" spans="1:19" x14ac:dyDescent="0.35">
      <c r="A266" s="1">
        <v>41180</v>
      </c>
      <c r="B266">
        <v>5590</v>
      </c>
      <c r="C266">
        <v>4996</v>
      </c>
      <c r="D266">
        <v>0</v>
      </c>
      <c r="E266">
        <v>0</v>
      </c>
      <c r="F266">
        <v>1</v>
      </c>
      <c r="G266">
        <v>5227</v>
      </c>
      <c r="H266">
        <v>4628.5</v>
      </c>
      <c r="I266">
        <v>1</v>
      </c>
      <c r="J266">
        <f t="shared" si="36"/>
        <v>0</v>
      </c>
      <c r="K266">
        <f t="shared" si="37"/>
        <v>5895.1749056591934</v>
      </c>
      <c r="L266">
        <f t="shared" si="38"/>
        <v>305.17490565919343</v>
      </c>
      <c r="M266">
        <f t="shared" si="39"/>
        <v>305.17490565919343</v>
      </c>
      <c r="N266" s="8">
        <f t="shared" si="40"/>
        <v>5.4593006379104372E-2</v>
      </c>
      <c r="O266">
        <v>835</v>
      </c>
      <c r="P266">
        <f t="shared" si="41"/>
        <v>5493.1483018654817</v>
      </c>
      <c r="Q266">
        <f t="shared" si="42"/>
        <v>15030</v>
      </c>
      <c r="R266">
        <f t="shared" si="43"/>
        <v>305.17490565919343</v>
      </c>
      <c r="S266">
        <f t="shared" si="44"/>
        <v>93131.723044097613</v>
      </c>
    </row>
    <row r="267" spans="1:19" x14ac:dyDescent="0.35">
      <c r="A267" s="1">
        <v>41181</v>
      </c>
      <c r="B267">
        <v>6648</v>
      </c>
      <c r="C267">
        <v>5590</v>
      </c>
      <c r="D267">
        <v>1</v>
      </c>
      <c r="E267">
        <v>0</v>
      </c>
      <c r="F267">
        <v>0</v>
      </c>
      <c r="G267">
        <v>5286.333333333333</v>
      </c>
      <c r="H267">
        <v>6288</v>
      </c>
      <c r="I267">
        <v>1</v>
      </c>
      <c r="J267">
        <f t="shared" si="36"/>
        <v>0</v>
      </c>
      <c r="K267">
        <f t="shared" si="37"/>
        <v>6612.0134971427296</v>
      </c>
      <c r="L267">
        <f t="shared" si="38"/>
        <v>-35.986502857270352</v>
      </c>
      <c r="M267">
        <f t="shared" si="39"/>
        <v>35.986502857270352</v>
      </c>
      <c r="N267" s="8">
        <f t="shared" si="40"/>
        <v>5.4131321987470442E-3</v>
      </c>
      <c r="O267">
        <v>1478</v>
      </c>
      <c r="P267">
        <f t="shared" si="41"/>
        <v>2591.0282057234654</v>
      </c>
      <c r="Q267">
        <f t="shared" si="42"/>
        <v>26604</v>
      </c>
      <c r="R267">
        <f t="shared" si="43"/>
        <v>-71.973005714540705</v>
      </c>
      <c r="S267">
        <f t="shared" si="44"/>
        <v>5180.1135515853093</v>
      </c>
    </row>
    <row r="268" spans="1:19" x14ac:dyDescent="0.35">
      <c r="A268" s="1">
        <v>41182</v>
      </c>
      <c r="B268">
        <v>6569</v>
      </c>
      <c r="C268">
        <v>6648</v>
      </c>
      <c r="D268">
        <v>1</v>
      </c>
      <c r="E268">
        <v>0</v>
      </c>
      <c r="F268">
        <v>0</v>
      </c>
      <c r="G268">
        <v>5744.666666666667</v>
      </c>
      <c r="H268">
        <v>6844</v>
      </c>
      <c r="I268">
        <v>1</v>
      </c>
      <c r="J268">
        <f t="shared" si="36"/>
        <v>1</v>
      </c>
      <c r="K268">
        <f t="shared" si="37"/>
        <v>7135.7593946284223</v>
      </c>
      <c r="L268">
        <f t="shared" si="38"/>
        <v>566.75939462842234</v>
      </c>
      <c r="M268">
        <f t="shared" si="39"/>
        <v>566.75939462842234</v>
      </c>
      <c r="N268" s="8">
        <f t="shared" si="40"/>
        <v>8.6277880138289284E-2</v>
      </c>
      <c r="O268">
        <v>1075</v>
      </c>
      <c r="P268">
        <f t="shared" si="41"/>
        <v>10201.669103311602</v>
      </c>
      <c r="Q268">
        <f t="shared" si="42"/>
        <v>19350</v>
      </c>
      <c r="R268">
        <f t="shared" si="43"/>
        <v>566.75939462842234</v>
      </c>
      <c r="S268">
        <f t="shared" si="44"/>
        <v>321216.21139957575</v>
      </c>
    </row>
    <row r="269" spans="1:19" x14ac:dyDescent="0.35">
      <c r="A269" s="1">
        <v>41183</v>
      </c>
      <c r="B269">
        <v>4396</v>
      </c>
      <c r="C269">
        <v>6569</v>
      </c>
      <c r="D269">
        <v>0</v>
      </c>
      <c r="E269">
        <v>0</v>
      </c>
      <c r="F269">
        <v>0</v>
      </c>
      <c r="G269">
        <v>6269</v>
      </c>
      <c r="H269">
        <v>4615</v>
      </c>
      <c r="I269">
        <v>0</v>
      </c>
      <c r="J269">
        <f t="shared" si="36"/>
        <v>1</v>
      </c>
      <c r="K269">
        <f t="shared" si="37"/>
        <v>5667.1277008831221</v>
      </c>
      <c r="L269">
        <f t="shared" si="38"/>
        <v>1271.1277008831221</v>
      </c>
      <c r="M269">
        <f t="shared" si="39"/>
        <v>1271.1277008831221</v>
      </c>
      <c r="N269" s="8">
        <f t="shared" si="40"/>
        <v>0.28915552795339444</v>
      </c>
      <c r="O269">
        <v>1808</v>
      </c>
      <c r="P269">
        <f t="shared" si="41"/>
        <v>22880.298615896198</v>
      </c>
      <c r="Q269">
        <f t="shared" si="42"/>
        <v>32544</v>
      </c>
      <c r="R269">
        <f t="shared" si="43"/>
        <v>1271.1277008831221</v>
      </c>
      <c r="S269">
        <f t="shared" si="44"/>
        <v>1615765.631952412</v>
      </c>
    </row>
    <row r="270" spans="1:19" x14ac:dyDescent="0.35">
      <c r="A270" s="1">
        <v>41184</v>
      </c>
      <c r="B270">
        <v>5205</v>
      </c>
      <c r="C270">
        <v>4396</v>
      </c>
      <c r="D270">
        <v>0</v>
      </c>
      <c r="E270">
        <v>0</v>
      </c>
      <c r="F270">
        <v>0</v>
      </c>
      <c r="G270">
        <v>5871</v>
      </c>
      <c r="H270">
        <v>5412</v>
      </c>
      <c r="I270">
        <v>0</v>
      </c>
      <c r="J270">
        <f t="shared" si="36"/>
        <v>0</v>
      </c>
      <c r="K270">
        <f t="shared" si="37"/>
        <v>5429.6256238270125</v>
      </c>
      <c r="L270">
        <f t="shared" si="38"/>
        <v>224.62562382701253</v>
      </c>
      <c r="M270">
        <f t="shared" si="39"/>
        <v>224.62562382701253</v>
      </c>
      <c r="N270" s="8">
        <f t="shared" si="40"/>
        <v>4.3155739448033151E-2</v>
      </c>
      <c r="O270">
        <v>1511</v>
      </c>
      <c r="P270">
        <f t="shared" si="41"/>
        <v>4043.2612288862256</v>
      </c>
      <c r="Q270">
        <f t="shared" si="42"/>
        <v>27198</v>
      </c>
      <c r="R270">
        <f t="shared" si="43"/>
        <v>224.62562382701253</v>
      </c>
      <c r="S270">
        <f t="shared" si="44"/>
        <v>50456.670879674537</v>
      </c>
    </row>
    <row r="271" spans="1:19" x14ac:dyDescent="0.35">
      <c r="A271" s="1">
        <v>41185</v>
      </c>
      <c r="B271">
        <v>5350</v>
      </c>
      <c r="C271">
        <v>5205</v>
      </c>
      <c r="D271">
        <v>0</v>
      </c>
      <c r="E271">
        <v>0</v>
      </c>
      <c r="F271">
        <v>0</v>
      </c>
      <c r="G271">
        <v>5390</v>
      </c>
      <c r="H271">
        <v>5273</v>
      </c>
      <c r="I271">
        <v>0</v>
      </c>
      <c r="J271">
        <f t="shared" si="36"/>
        <v>0</v>
      </c>
      <c r="K271">
        <f t="shared" si="37"/>
        <v>5214.8811418418063</v>
      </c>
      <c r="L271">
        <f t="shared" si="38"/>
        <v>-135.11885815819369</v>
      </c>
      <c r="M271">
        <f t="shared" si="39"/>
        <v>135.11885815819369</v>
      </c>
      <c r="N271" s="8">
        <f t="shared" si="40"/>
        <v>2.5255861337980128E-2</v>
      </c>
      <c r="O271">
        <v>1355</v>
      </c>
      <c r="P271">
        <f t="shared" si="41"/>
        <v>9728.5577873899456</v>
      </c>
      <c r="Q271">
        <f t="shared" si="42"/>
        <v>24390</v>
      </c>
      <c r="R271">
        <f t="shared" si="43"/>
        <v>-270.23771631638738</v>
      </c>
      <c r="S271">
        <f t="shared" si="44"/>
        <v>73028.423319896261</v>
      </c>
    </row>
    <row r="272" spans="1:19" x14ac:dyDescent="0.35">
      <c r="A272" s="1">
        <v>41186</v>
      </c>
      <c r="B272">
        <v>4939</v>
      </c>
      <c r="C272">
        <v>5350</v>
      </c>
      <c r="D272">
        <v>0</v>
      </c>
      <c r="E272">
        <v>1</v>
      </c>
      <c r="F272">
        <v>0</v>
      </c>
      <c r="G272">
        <v>4983.666666666667</v>
      </c>
      <c r="H272">
        <v>4996</v>
      </c>
      <c r="I272">
        <v>0</v>
      </c>
      <c r="J272">
        <f t="shared" si="36"/>
        <v>1</v>
      </c>
      <c r="K272">
        <f t="shared" si="37"/>
        <v>5681.132258378525</v>
      </c>
      <c r="L272">
        <f t="shared" si="38"/>
        <v>742.13225837852497</v>
      </c>
      <c r="M272">
        <f t="shared" si="39"/>
        <v>742.13225837852497</v>
      </c>
      <c r="N272" s="8">
        <f t="shared" si="40"/>
        <v>0.15025961902784471</v>
      </c>
      <c r="O272">
        <v>1835</v>
      </c>
      <c r="P272">
        <f t="shared" si="41"/>
        <v>13358.380650813449</v>
      </c>
      <c r="Q272">
        <f t="shared" si="42"/>
        <v>33030</v>
      </c>
      <c r="R272">
        <f t="shared" si="43"/>
        <v>742.13225837852497</v>
      </c>
      <c r="S272">
        <f t="shared" si="44"/>
        <v>550760.28892600979</v>
      </c>
    </row>
    <row r="273" spans="1:19" x14ac:dyDescent="0.35">
      <c r="A273" s="1">
        <v>41187</v>
      </c>
      <c r="B273">
        <v>6693</v>
      </c>
      <c r="C273">
        <v>4939</v>
      </c>
      <c r="D273">
        <v>0</v>
      </c>
      <c r="E273">
        <v>0</v>
      </c>
      <c r="F273">
        <v>1</v>
      </c>
      <c r="G273">
        <v>5164.666666666667</v>
      </c>
      <c r="H273">
        <v>5590</v>
      </c>
      <c r="I273">
        <v>0</v>
      </c>
      <c r="J273">
        <f t="shared" si="36"/>
        <v>0</v>
      </c>
      <c r="K273">
        <f t="shared" si="37"/>
        <v>5864.374208357036</v>
      </c>
      <c r="L273">
        <f t="shared" si="38"/>
        <v>-828.62579164296403</v>
      </c>
      <c r="M273">
        <f t="shared" si="39"/>
        <v>828.62579164296403</v>
      </c>
      <c r="N273" s="8">
        <f t="shared" si="40"/>
        <v>0.12380483962990647</v>
      </c>
      <c r="O273">
        <v>671</v>
      </c>
      <c r="P273">
        <f t="shared" si="41"/>
        <v>59661.05699829341</v>
      </c>
      <c r="Q273">
        <f t="shared" si="42"/>
        <v>12078</v>
      </c>
      <c r="R273">
        <f t="shared" si="43"/>
        <v>-1657.2515832859281</v>
      </c>
      <c r="S273">
        <f t="shared" si="44"/>
        <v>2746482.8103037155</v>
      </c>
    </row>
    <row r="274" spans="1:19" x14ac:dyDescent="0.35">
      <c r="A274" s="1">
        <v>41188</v>
      </c>
      <c r="B274">
        <v>7112</v>
      </c>
      <c r="C274">
        <v>6693</v>
      </c>
      <c r="D274">
        <v>1</v>
      </c>
      <c r="E274">
        <v>0</v>
      </c>
      <c r="F274">
        <v>0</v>
      </c>
      <c r="G274">
        <v>5660.666666666667</v>
      </c>
      <c r="H274">
        <v>6648</v>
      </c>
      <c r="I274">
        <v>0</v>
      </c>
      <c r="J274">
        <f t="shared" si="36"/>
        <v>0</v>
      </c>
      <c r="K274">
        <f t="shared" si="37"/>
        <v>6782.7434518865302</v>
      </c>
      <c r="L274">
        <f t="shared" si="38"/>
        <v>-329.25654811346976</v>
      </c>
      <c r="M274">
        <f t="shared" si="39"/>
        <v>329.25654811346976</v>
      </c>
      <c r="N274" s="8">
        <f t="shared" si="40"/>
        <v>4.629591508907055E-2</v>
      </c>
      <c r="O274">
        <v>885</v>
      </c>
      <c r="P274">
        <f t="shared" si="41"/>
        <v>23706.471464169823</v>
      </c>
      <c r="Q274">
        <f t="shared" si="42"/>
        <v>15930</v>
      </c>
      <c r="R274">
        <f t="shared" si="43"/>
        <v>-658.51309622693952</v>
      </c>
      <c r="S274">
        <f t="shared" si="44"/>
        <v>433639.49790239049</v>
      </c>
    </row>
    <row r="275" spans="1:19" x14ac:dyDescent="0.35">
      <c r="A275" s="1">
        <v>41189</v>
      </c>
      <c r="B275">
        <v>6933</v>
      </c>
      <c r="C275">
        <v>7112</v>
      </c>
      <c r="D275">
        <v>1</v>
      </c>
      <c r="E275">
        <v>0</v>
      </c>
      <c r="F275">
        <v>0</v>
      </c>
      <c r="G275">
        <v>6248</v>
      </c>
      <c r="H275">
        <v>6569</v>
      </c>
      <c r="I275">
        <v>0</v>
      </c>
      <c r="J275">
        <f t="shared" si="36"/>
        <v>1</v>
      </c>
      <c r="K275">
        <f t="shared" si="37"/>
        <v>7130.8590060140878</v>
      </c>
      <c r="L275">
        <f t="shared" si="38"/>
        <v>197.85900601408775</v>
      </c>
      <c r="M275">
        <f t="shared" si="39"/>
        <v>197.85900601408775</v>
      </c>
      <c r="N275" s="8">
        <f t="shared" si="40"/>
        <v>2.8538728690911258E-2</v>
      </c>
      <c r="O275">
        <v>735</v>
      </c>
      <c r="P275">
        <f t="shared" si="41"/>
        <v>3561.4621082535796</v>
      </c>
      <c r="Q275">
        <f t="shared" si="42"/>
        <v>13230</v>
      </c>
      <c r="R275">
        <f t="shared" si="43"/>
        <v>197.85900601408775</v>
      </c>
      <c r="S275">
        <f t="shared" si="44"/>
        <v>39148.186260882816</v>
      </c>
    </row>
    <row r="276" spans="1:19" x14ac:dyDescent="0.35">
      <c r="A276" s="1">
        <v>41190</v>
      </c>
      <c r="B276">
        <v>4621</v>
      </c>
      <c r="C276">
        <v>6933</v>
      </c>
      <c r="D276">
        <v>0</v>
      </c>
      <c r="E276">
        <v>0</v>
      </c>
      <c r="F276">
        <v>0</v>
      </c>
      <c r="G276">
        <v>6912.666666666667</v>
      </c>
      <c r="H276">
        <v>4396</v>
      </c>
      <c r="I276">
        <v>0</v>
      </c>
      <c r="J276">
        <f t="shared" si="36"/>
        <v>1</v>
      </c>
      <c r="K276">
        <f t="shared" si="37"/>
        <v>6001.3646776322103</v>
      </c>
      <c r="L276">
        <f t="shared" si="38"/>
        <v>1380.3646776322103</v>
      </c>
      <c r="M276">
        <f t="shared" si="39"/>
        <v>1380.3646776322103</v>
      </c>
      <c r="N276" s="8">
        <f t="shared" si="40"/>
        <v>0.29871557620259909</v>
      </c>
      <c r="O276">
        <v>1495</v>
      </c>
      <c r="P276">
        <f t="shared" si="41"/>
        <v>24846.564197379783</v>
      </c>
      <c r="Q276">
        <f t="shared" si="42"/>
        <v>26910</v>
      </c>
      <c r="R276">
        <f t="shared" si="43"/>
        <v>1380.3646776322103</v>
      </c>
      <c r="S276">
        <f t="shared" si="44"/>
        <v>1905406.6432546757</v>
      </c>
    </row>
    <row r="277" spans="1:19" x14ac:dyDescent="0.35">
      <c r="A277" s="1">
        <v>41191</v>
      </c>
      <c r="B277">
        <v>5251</v>
      </c>
      <c r="C277">
        <v>4621</v>
      </c>
      <c r="D277">
        <v>0</v>
      </c>
      <c r="E277">
        <v>0</v>
      </c>
      <c r="F277">
        <v>0</v>
      </c>
      <c r="G277">
        <v>6222</v>
      </c>
      <c r="H277">
        <v>5205</v>
      </c>
      <c r="I277">
        <v>0</v>
      </c>
      <c r="J277">
        <f t="shared" si="36"/>
        <v>0</v>
      </c>
      <c r="K277">
        <f t="shared" si="37"/>
        <v>5590.4845795442079</v>
      </c>
      <c r="L277">
        <f t="shared" si="38"/>
        <v>339.48457954420792</v>
      </c>
      <c r="M277">
        <f t="shared" si="39"/>
        <v>339.48457954420792</v>
      </c>
      <c r="N277" s="8">
        <f t="shared" si="40"/>
        <v>6.4651414881776406E-2</v>
      </c>
      <c r="O277">
        <v>1300</v>
      </c>
      <c r="P277">
        <f t="shared" si="41"/>
        <v>6110.7224317957425</v>
      </c>
      <c r="Q277">
        <f t="shared" si="42"/>
        <v>23400</v>
      </c>
      <c r="R277">
        <f t="shared" si="43"/>
        <v>339.48457954420792</v>
      </c>
      <c r="S277">
        <f t="shared" si="44"/>
        <v>115249.77974830763</v>
      </c>
    </row>
    <row r="278" spans="1:19" x14ac:dyDescent="0.35">
      <c r="A278" s="1">
        <v>41192</v>
      </c>
      <c r="B278">
        <v>5459</v>
      </c>
      <c r="C278">
        <v>5251</v>
      </c>
      <c r="D278">
        <v>0</v>
      </c>
      <c r="E278">
        <v>0</v>
      </c>
      <c r="F278">
        <v>0</v>
      </c>
      <c r="G278">
        <v>5601.666666666667</v>
      </c>
      <c r="H278">
        <v>5350</v>
      </c>
      <c r="I278">
        <v>0</v>
      </c>
      <c r="J278">
        <f t="shared" si="36"/>
        <v>0</v>
      </c>
      <c r="K278">
        <f t="shared" si="37"/>
        <v>5358.0647733522719</v>
      </c>
      <c r="L278">
        <f t="shared" si="38"/>
        <v>-100.93522664772809</v>
      </c>
      <c r="M278">
        <f t="shared" si="39"/>
        <v>100.93522664772809</v>
      </c>
      <c r="N278" s="8">
        <f t="shared" si="40"/>
        <v>1.8489691637246397E-2</v>
      </c>
      <c r="O278">
        <v>877</v>
      </c>
      <c r="P278">
        <f t="shared" si="41"/>
        <v>7267.3363186364222</v>
      </c>
      <c r="Q278">
        <f t="shared" si="42"/>
        <v>15786</v>
      </c>
      <c r="R278">
        <f t="shared" si="43"/>
        <v>-201.87045329545617</v>
      </c>
      <c r="S278">
        <f t="shared" si="44"/>
        <v>40751.679913712949</v>
      </c>
    </row>
    <row r="279" spans="1:19" x14ac:dyDescent="0.35">
      <c r="A279" s="1">
        <v>41193</v>
      </c>
      <c r="B279">
        <v>5194</v>
      </c>
      <c r="C279">
        <v>5459</v>
      </c>
      <c r="D279">
        <v>0</v>
      </c>
      <c r="E279">
        <v>1</v>
      </c>
      <c r="F279">
        <v>0</v>
      </c>
      <c r="G279">
        <v>5110.333333333333</v>
      </c>
      <c r="H279">
        <v>4939</v>
      </c>
      <c r="I279">
        <v>0</v>
      </c>
      <c r="J279">
        <f t="shared" si="36"/>
        <v>1</v>
      </c>
      <c r="K279">
        <f t="shared" si="37"/>
        <v>5747.161502520752</v>
      </c>
      <c r="L279">
        <f t="shared" si="38"/>
        <v>553.16150252075204</v>
      </c>
      <c r="M279">
        <f t="shared" si="39"/>
        <v>553.16150252075204</v>
      </c>
      <c r="N279" s="8">
        <f t="shared" si="40"/>
        <v>0.10650009675024105</v>
      </c>
      <c r="O279">
        <v>1324</v>
      </c>
      <c r="P279">
        <f t="shared" si="41"/>
        <v>9956.9070453735367</v>
      </c>
      <c r="Q279">
        <f t="shared" si="42"/>
        <v>23832</v>
      </c>
      <c r="R279">
        <f t="shared" si="43"/>
        <v>553.16150252075204</v>
      </c>
      <c r="S279">
        <f t="shared" si="44"/>
        <v>305987.64787101594</v>
      </c>
    </row>
    <row r="280" spans="1:19" x14ac:dyDescent="0.35">
      <c r="A280" s="1">
        <v>41194</v>
      </c>
      <c r="B280">
        <v>6255</v>
      </c>
      <c r="C280">
        <v>5194</v>
      </c>
      <c r="D280">
        <v>0</v>
      </c>
      <c r="E280">
        <v>0</v>
      </c>
      <c r="F280">
        <v>1</v>
      </c>
      <c r="G280">
        <v>5301.333333333333</v>
      </c>
      <c r="H280">
        <v>6693</v>
      </c>
      <c r="I280">
        <v>0</v>
      </c>
      <c r="J280">
        <f t="shared" si="36"/>
        <v>0</v>
      </c>
      <c r="K280">
        <f t="shared" si="37"/>
        <v>6274.1999929730891</v>
      </c>
      <c r="L280">
        <f t="shared" si="38"/>
        <v>19.199992973089138</v>
      </c>
      <c r="M280">
        <f t="shared" si="39"/>
        <v>19.199992973089138</v>
      </c>
      <c r="N280" s="8">
        <f t="shared" si="40"/>
        <v>3.0695432411013811E-3</v>
      </c>
      <c r="O280">
        <v>1152</v>
      </c>
      <c r="P280">
        <f t="shared" si="41"/>
        <v>345.59987351560449</v>
      </c>
      <c r="Q280">
        <f t="shared" si="42"/>
        <v>20736</v>
      </c>
      <c r="R280">
        <f t="shared" si="43"/>
        <v>19.199992973089138</v>
      </c>
      <c r="S280">
        <f t="shared" si="44"/>
        <v>368.63973016667228</v>
      </c>
    </row>
    <row r="281" spans="1:19" x14ac:dyDescent="0.35">
      <c r="A281" s="1">
        <v>41195</v>
      </c>
      <c r="B281">
        <v>6800</v>
      </c>
      <c r="C281">
        <v>6255</v>
      </c>
      <c r="D281">
        <v>1</v>
      </c>
      <c r="E281">
        <v>0</v>
      </c>
      <c r="F281">
        <v>0</v>
      </c>
      <c r="G281">
        <v>5636</v>
      </c>
      <c r="H281">
        <v>7112</v>
      </c>
      <c r="I281">
        <v>0</v>
      </c>
      <c r="J281">
        <f t="shared" si="36"/>
        <v>0</v>
      </c>
      <c r="K281">
        <f t="shared" si="37"/>
        <v>6849.7675138826171</v>
      </c>
      <c r="L281">
        <f t="shared" si="38"/>
        <v>49.767513882617095</v>
      </c>
      <c r="M281">
        <f t="shared" si="39"/>
        <v>49.767513882617095</v>
      </c>
      <c r="N281" s="8">
        <f t="shared" si="40"/>
        <v>7.3187520415613373E-3</v>
      </c>
      <c r="O281">
        <v>1105</v>
      </c>
      <c r="P281">
        <f t="shared" si="41"/>
        <v>895.81524988710771</v>
      </c>
      <c r="Q281">
        <f t="shared" si="42"/>
        <v>19890</v>
      </c>
      <c r="R281">
        <f t="shared" si="43"/>
        <v>49.767513882617095</v>
      </c>
      <c r="S281">
        <f t="shared" si="44"/>
        <v>2476.8054380564854</v>
      </c>
    </row>
    <row r="282" spans="1:19" x14ac:dyDescent="0.35">
      <c r="A282" s="1">
        <v>41196</v>
      </c>
      <c r="B282">
        <v>6959</v>
      </c>
      <c r="C282">
        <v>6800</v>
      </c>
      <c r="D282">
        <v>1</v>
      </c>
      <c r="E282">
        <v>0</v>
      </c>
      <c r="F282">
        <v>0</v>
      </c>
      <c r="G282">
        <v>6083</v>
      </c>
      <c r="H282">
        <v>6933</v>
      </c>
      <c r="I282">
        <v>0</v>
      </c>
      <c r="J282">
        <f t="shared" si="36"/>
        <v>0</v>
      </c>
      <c r="K282">
        <f t="shared" si="37"/>
        <v>7106.5978361443831</v>
      </c>
      <c r="L282">
        <f t="shared" si="38"/>
        <v>147.59783614438311</v>
      </c>
      <c r="M282">
        <f t="shared" si="39"/>
        <v>147.59783614438311</v>
      </c>
      <c r="N282" s="8">
        <f t="shared" si="40"/>
        <v>2.1209633013993836E-2</v>
      </c>
      <c r="O282">
        <v>715</v>
      </c>
      <c r="P282">
        <f t="shared" si="41"/>
        <v>2656.761050598896</v>
      </c>
      <c r="Q282">
        <f t="shared" si="42"/>
        <v>12870</v>
      </c>
      <c r="R282">
        <f t="shared" si="43"/>
        <v>147.59783614438311</v>
      </c>
      <c r="S282">
        <f t="shared" si="44"/>
        <v>21785.121234504164</v>
      </c>
    </row>
    <row r="283" spans="1:19" x14ac:dyDescent="0.35">
      <c r="A283" s="1">
        <v>41197</v>
      </c>
      <c r="B283">
        <v>4404</v>
      </c>
      <c r="C283">
        <v>6959</v>
      </c>
      <c r="D283">
        <v>0</v>
      </c>
      <c r="E283">
        <v>0</v>
      </c>
      <c r="F283">
        <v>0</v>
      </c>
      <c r="G283">
        <v>6671.333333333333</v>
      </c>
      <c r="H283">
        <v>4621</v>
      </c>
      <c r="I283">
        <v>0</v>
      </c>
      <c r="J283">
        <f t="shared" si="36"/>
        <v>1</v>
      </c>
      <c r="K283">
        <f t="shared" si="37"/>
        <v>5933.634997126178</v>
      </c>
      <c r="L283">
        <f t="shared" si="38"/>
        <v>1529.634997126178</v>
      </c>
      <c r="M283">
        <f t="shared" si="39"/>
        <v>1529.634997126178</v>
      </c>
      <c r="N283" s="8">
        <f t="shared" si="40"/>
        <v>0.34732856428841463</v>
      </c>
      <c r="O283">
        <v>1726</v>
      </c>
      <c r="P283">
        <f t="shared" si="41"/>
        <v>27533.429948271201</v>
      </c>
      <c r="Q283">
        <f t="shared" si="42"/>
        <v>31068</v>
      </c>
      <c r="R283">
        <f t="shared" si="43"/>
        <v>1529.634997126178</v>
      </c>
      <c r="S283">
        <f t="shared" si="44"/>
        <v>2339783.2244332023</v>
      </c>
    </row>
    <row r="284" spans="1:19" x14ac:dyDescent="0.35">
      <c r="A284" s="1">
        <v>41198</v>
      </c>
      <c r="B284">
        <v>4921</v>
      </c>
      <c r="C284">
        <v>4404</v>
      </c>
      <c r="D284">
        <v>0</v>
      </c>
      <c r="E284">
        <v>0</v>
      </c>
      <c r="F284">
        <v>0</v>
      </c>
      <c r="G284">
        <v>6054.333333333333</v>
      </c>
      <c r="H284">
        <v>5251</v>
      </c>
      <c r="I284">
        <v>0</v>
      </c>
      <c r="J284">
        <f t="shared" si="36"/>
        <v>0</v>
      </c>
      <c r="K284">
        <f t="shared" si="37"/>
        <v>5486.8917942717517</v>
      </c>
      <c r="L284">
        <f t="shared" si="38"/>
        <v>565.89179427175168</v>
      </c>
      <c r="M284">
        <f t="shared" si="39"/>
        <v>565.89179427175168</v>
      </c>
      <c r="N284" s="8">
        <f t="shared" si="40"/>
        <v>0.11499528434703346</v>
      </c>
      <c r="O284">
        <v>1601</v>
      </c>
      <c r="P284">
        <f t="shared" si="41"/>
        <v>10186.05229689153</v>
      </c>
      <c r="Q284">
        <f t="shared" si="42"/>
        <v>28818</v>
      </c>
      <c r="R284">
        <f t="shared" si="43"/>
        <v>565.89179427175168</v>
      </c>
      <c r="S284">
        <f t="shared" si="44"/>
        <v>320233.52282410255</v>
      </c>
    </row>
    <row r="285" spans="1:19" x14ac:dyDescent="0.35">
      <c r="A285" s="1">
        <v>41199</v>
      </c>
      <c r="B285">
        <v>5289</v>
      </c>
      <c r="C285">
        <v>4921</v>
      </c>
      <c r="D285">
        <v>0</v>
      </c>
      <c r="E285">
        <v>0</v>
      </c>
      <c r="F285">
        <v>0</v>
      </c>
      <c r="G285">
        <v>5428</v>
      </c>
      <c r="H285">
        <v>5459</v>
      </c>
      <c r="I285">
        <v>0</v>
      </c>
      <c r="J285">
        <f t="shared" si="36"/>
        <v>0</v>
      </c>
      <c r="K285">
        <f t="shared" si="37"/>
        <v>5256.2132346660946</v>
      </c>
      <c r="L285">
        <f t="shared" si="38"/>
        <v>-32.78676533390535</v>
      </c>
      <c r="M285">
        <f t="shared" si="39"/>
        <v>32.78676533390535</v>
      </c>
      <c r="N285" s="8">
        <f t="shared" si="40"/>
        <v>6.1990480873332105E-3</v>
      </c>
      <c r="O285">
        <v>1185</v>
      </c>
      <c r="P285">
        <f t="shared" si="41"/>
        <v>2360.6471040411852</v>
      </c>
      <c r="Q285">
        <f t="shared" si="42"/>
        <v>21330</v>
      </c>
      <c r="R285">
        <f t="shared" si="43"/>
        <v>-65.573530667810701</v>
      </c>
      <c r="S285">
        <f t="shared" si="44"/>
        <v>4299.8879242423109</v>
      </c>
    </row>
    <row r="286" spans="1:19" x14ac:dyDescent="0.35">
      <c r="A286" s="1">
        <v>41200</v>
      </c>
      <c r="B286">
        <v>5067</v>
      </c>
      <c r="C286">
        <v>5289</v>
      </c>
      <c r="D286">
        <v>0</v>
      </c>
      <c r="E286">
        <v>1</v>
      </c>
      <c r="F286">
        <v>0</v>
      </c>
      <c r="G286">
        <v>4871.333333333333</v>
      </c>
      <c r="H286">
        <v>5194</v>
      </c>
      <c r="I286">
        <v>0</v>
      </c>
      <c r="J286">
        <f t="shared" si="36"/>
        <v>1</v>
      </c>
      <c r="K286">
        <f t="shared" si="37"/>
        <v>5667.4590728985868</v>
      </c>
      <c r="L286">
        <f t="shared" si="38"/>
        <v>600.45907289858678</v>
      </c>
      <c r="M286">
        <f t="shared" si="39"/>
        <v>600.45907289858678</v>
      </c>
      <c r="N286" s="8">
        <f t="shared" si="40"/>
        <v>0.11850386281795673</v>
      </c>
      <c r="O286">
        <v>1309</v>
      </c>
      <c r="P286">
        <f t="shared" si="41"/>
        <v>10808.263312174562</v>
      </c>
      <c r="Q286">
        <f t="shared" si="42"/>
        <v>23562</v>
      </c>
      <c r="R286">
        <f t="shared" si="43"/>
        <v>600.45907289858678</v>
      </c>
      <c r="S286">
        <f t="shared" si="44"/>
        <v>360551.09822623036</v>
      </c>
    </row>
    <row r="287" spans="1:19" x14ac:dyDescent="0.35">
      <c r="A287" s="1">
        <v>41201</v>
      </c>
      <c r="B287">
        <v>6009</v>
      </c>
      <c r="C287">
        <v>5067</v>
      </c>
      <c r="D287">
        <v>0</v>
      </c>
      <c r="E287">
        <v>0</v>
      </c>
      <c r="F287">
        <v>1</v>
      </c>
      <c r="G287">
        <v>5092.333333333333</v>
      </c>
      <c r="H287">
        <v>6255</v>
      </c>
      <c r="I287">
        <v>0</v>
      </c>
      <c r="J287">
        <f t="shared" si="36"/>
        <v>0</v>
      </c>
      <c r="K287">
        <f t="shared" si="37"/>
        <v>6023.2934689237845</v>
      </c>
      <c r="L287">
        <f t="shared" si="38"/>
        <v>14.29346892378453</v>
      </c>
      <c r="M287">
        <f t="shared" si="39"/>
        <v>14.29346892378453</v>
      </c>
      <c r="N287" s="8">
        <f t="shared" si="40"/>
        <v>2.3786768054226211E-3</v>
      </c>
      <c r="O287">
        <v>1299</v>
      </c>
      <c r="P287">
        <f t="shared" si="41"/>
        <v>257.28244062812155</v>
      </c>
      <c r="Q287">
        <f t="shared" si="42"/>
        <v>23382</v>
      </c>
      <c r="R287">
        <f t="shared" si="43"/>
        <v>14.29346892378453</v>
      </c>
      <c r="S287">
        <f t="shared" si="44"/>
        <v>204.30325387519412</v>
      </c>
    </row>
    <row r="288" spans="1:19" x14ac:dyDescent="0.35">
      <c r="A288" s="1">
        <v>41202</v>
      </c>
      <c r="B288">
        <v>6801</v>
      </c>
      <c r="C288">
        <v>6009</v>
      </c>
      <c r="D288">
        <v>1</v>
      </c>
      <c r="E288">
        <v>0</v>
      </c>
      <c r="F288">
        <v>0</v>
      </c>
      <c r="G288">
        <v>5455</v>
      </c>
      <c r="H288">
        <v>6800</v>
      </c>
      <c r="I288">
        <v>0</v>
      </c>
      <c r="J288">
        <f t="shared" si="36"/>
        <v>0</v>
      </c>
      <c r="K288">
        <f t="shared" si="37"/>
        <v>6636.1900612027412</v>
      </c>
      <c r="L288">
        <f t="shared" si="38"/>
        <v>-164.80993879725884</v>
      </c>
      <c r="M288">
        <f t="shared" si="39"/>
        <v>164.80993879725884</v>
      </c>
      <c r="N288" s="8">
        <f t="shared" si="40"/>
        <v>2.4233192000773243E-2</v>
      </c>
      <c r="O288">
        <v>1091</v>
      </c>
      <c r="P288">
        <f t="shared" si="41"/>
        <v>11866.315593402636</v>
      </c>
      <c r="Q288">
        <f t="shared" si="42"/>
        <v>19638</v>
      </c>
      <c r="R288">
        <f t="shared" si="43"/>
        <v>-329.61987759451767</v>
      </c>
      <c r="S288">
        <f t="shared" si="44"/>
        <v>108649.26370542482</v>
      </c>
    </row>
    <row r="289" spans="1:19" x14ac:dyDescent="0.35">
      <c r="A289" s="1">
        <v>41203</v>
      </c>
      <c r="B289">
        <v>4628.5</v>
      </c>
      <c r="C289">
        <v>6801</v>
      </c>
      <c r="D289">
        <v>1</v>
      </c>
      <c r="E289">
        <v>0</v>
      </c>
      <c r="F289">
        <v>0</v>
      </c>
      <c r="G289">
        <v>5959</v>
      </c>
      <c r="H289">
        <v>6959</v>
      </c>
      <c r="I289">
        <v>0</v>
      </c>
      <c r="J289">
        <f t="shared" si="36"/>
        <v>1</v>
      </c>
      <c r="K289">
        <f t="shared" si="37"/>
        <v>7045.5468182281784</v>
      </c>
      <c r="L289">
        <f t="shared" si="38"/>
        <v>2417.0468182281784</v>
      </c>
      <c r="M289">
        <f t="shared" si="39"/>
        <v>2417.0468182281784</v>
      </c>
      <c r="N289" s="8">
        <f t="shared" si="40"/>
        <v>0.52220953186306107</v>
      </c>
      <c r="O289">
        <v>339</v>
      </c>
      <c r="P289">
        <f t="shared" si="41"/>
        <v>43506.842728107207</v>
      </c>
      <c r="Q289">
        <f t="shared" si="42"/>
        <v>6102</v>
      </c>
      <c r="R289">
        <f t="shared" si="43"/>
        <v>2417.0468182281784</v>
      </c>
      <c r="S289">
        <f t="shared" si="44"/>
        <v>5842115.3215069612</v>
      </c>
    </row>
    <row r="290" spans="1:19" x14ac:dyDescent="0.35">
      <c r="A290" s="1">
        <v>41204</v>
      </c>
      <c r="B290">
        <v>3390</v>
      </c>
      <c r="C290">
        <v>4628.5</v>
      </c>
      <c r="D290">
        <v>0</v>
      </c>
      <c r="E290">
        <v>0</v>
      </c>
      <c r="F290">
        <v>0</v>
      </c>
      <c r="G290">
        <v>5812.833333333333</v>
      </c>
      <c r="H290">
        <v>4404</v>
      </c>
      <c r="I290">
        <v>0</v>
      </c>
      <c r="J290">
        <f t="shared" si="36"/>
        <v>1</v>
      </c>
      <c r="K290">
        <f t="shared" si="37"/>
        <v>5143.1826382832569</v>
      </c>
      <c r="L290">
        <f t="shared" si="38"/>
        <v>1753.1826382832569</v>
      </c>
      <c r="M290">
        <f t="shared" si="39"/>
        <v>1753.1826382832569</v>
      </c>
      <c r="N290" s="8">
        <f t="shared" si="40"/>
        <v>0.51716302014255366</v>
      </c>
      <c r="O290">
        <v>1549</v>
      </c>
      <c r="P290">
        <f t="shared" si="41"/>
        <v>31557.287489098624</v>
      </c>
      <c r="Q290">
        <f t="shared" si="42"/>
        <v>27882</v>
      </c>
      <c r="R290">
        <f t="shared" si="43"/>
        <v>1753.1826382832569</v>
      </c>
      <c r="S290">
        <f t="shared" si="44"/>
        <v>3073649.3631778411</v>
      </c>
    </row>
    <row r="291" spans="1:19" x14ac:dyDescent="0.35">
      <c r="A291" s="1">
        <v>41205</v>
      </c>
      <c r="B291">
        <v>5303</v>
      </c>
      <c r="C291">
        <v>3390</v>
      </c>
      <c r="D291">
        <v>0</v>
      </c>
      <c r="E291">
        <v>0</v>
      </c>
      <c r="F291">
        <v>0</v>
      </c>
      <c r="G291">
        <v>4939.833333333333</v>
      </c>
      <c r="H291">
        <v>4921</v>
      </c>
      <c r="I291">
        <v>0</v>
      </c>
      <c r="J291">
        <f t="shared" si="36"/>
        <v>0</v>
      </c>
      <c r="K291">
        <f t="shared" si="37"/>
        <v>4668.906864010617</v>
      </c>
      <c r="L291">
        <f t="shared" si="38"/>
        <v>-634.09313598938297</v>
      </c>
      <c r="M291">
        <f t="shared" si="39"/>
        <v>634.09313598938297</v>
      </c>
      <c r="N291" s="8">
        <f t="shared" si="40"/>
        <v>0.1195725317724652</v>
      </c>
      <c r="O291">
        <v>1031</v>
      </c>
      <c r="P291">
        <f t="shared" si="41"/>
        <v>45654.705791235574</v>
      </c>
      <c r="Q291">
        <f t="shared" si="42"/>
        <v>18558</v>
      </c>
      <c r="R291">
        <f t="shared" si="43"/>
        <v>-1268.1862719787659</v>
      </c>
      <c r="S291">
        <f t="shared" si="44"/>
        <v>1608296.4204354004</v>
      </c>
    </row>
    <row r="292" spans="1:19" x14ac:dyDescent="0.35">
      <c r="A292" s="1">
        <v>41206</v>
      </c>
      <c r="B292">
        <v>5852</v>
      </c>
      <c r="C292">
        <v>5303</v>
      </c>
      <c r="D292">
        <v>0</v>
      </c>
      <c r="E292">
        <v>0</v>
      </c>
      <c r="F292">
        <v>0</v>
      </c>
      <c r="G292">
        <v>4440.5</v>
      </c>
      <c r="H292">
        <v>5289</v>
      </c>
      <c r="I292">
        <v>0</v>
      </c>
      <c r="J292">
        <f t="shared" si="36"/>
        <v>0</v>
      </c>
      <c r="K292">
        <f t="shared" si="37"/>
        <v>4706.4961789916752</v>
      </c>
      <c r="L292">
        <f t="shared" si="38"/>
        <v>-1145.5038210083248</v>
      </c>
      <c r="M292">
        <f t="shared" si="39"/>
        <v>1145.5038210083248</v>
      </c>
      <c r="N292" s="8">
        <f t="shared" si="40"/>
        <v>0.19574569736984362</v>
      </c>
      <c r="O292">
        <v>507</v>
      </c>
      <c r="P292">
        <f t="shared" si="41"/>
        <v>82476.275112599396</v>
      </c>
      <c r="Q292">
        <f t="shared" si="42"/>
        <v>9126</v>
      </c>
      <c r="R292">
        <f t="shared" si="43"/>
        <v>-2291.0076420166497</v>
      </c>
      <c r="S292">
        <f t="shared" si="44"/>
        <v>5248716.0157786896</v>
      </c>
    </row>
    <row r="293" spans="1:19" x14ac:dyDescent="0.35">
      <c r="A293" s="1">
        <v>41207</v>
      </c>
      <c r="B293">
        <v>6591</v>
      </c>
      <c r="C293">
        <v>5852</v>
      </c>
      <c r="D293">
        <v>0</v>
      </c>
      <c r="E293">
        <v>1</v>
      </c>
      <c r="F293">
        <v>0</v>
      </c>
      <c r="G293">
        <v>4848.333333333333</v>
      </c>
      <c r="H293">
        <v>5067</v>
      </c>
      <c r="I293">
        <v>0</v>
      </c>
      <c r="J293">
        <f t="shared" si="36"/>
        <v>0</v>
      </c>
      <c r="K293">
        <f t="shared" si="37"/>
        <v>5681.5226170357773</v>
      </c>
      <c r="L293">
        <f t="shared" si="38"/>
        <v>-909.47738296422267</v>
      </c>
      <c r="M293">
        <f t="shared" si="39"/>
        <v>909.47738296422267</v>
      </c>
      <c r="N293" s="8">
        <f t="shared" si="40"/>
        <v>0.13798776861845283</v>
      </c>
      <c r="O293">
        <v>370</v>
      </c>
      <c r="P293">
        <f t="shared" si="41"/>
        <v>65482.371573424032</v>
      </c>
      <c r="Q293">
        <f t="shared" si="42"/>
        <v>6660</v>
      </c>
      <c r="R293">
        <f t="shared" si="43"/>
        <v>-1818.9547659284453</v>
      </c>
      <c r="S293">
        <f t="shared" si="44"/>
        <v>3308596.4404938053</v>
      </c>
    </row>
    <row r="294" spans="1:19" x14ac:dyDescent="0.35">
      <c r="A294" s="1">
        <v>41208</v>
      </c>
      <c r="B294">
        <v>4628.5</v>
      </c>
      <c r="C294">
        <v>6591</v>
      </c>
      <c r="D294">
        <v>0</v>
      </c>
      <c r="E294">
        <v>0</v>
      </c>
      <c r="F294">
        <v>1</v>
      </c>
      <c r="G294">
        <v>5915.333333333333</v>
      </c>
      <c r="H294">
        <v>6009</v>
      </c>
      <c r="I294">
        <v>0</v>
      </c>
      <c r="J294">
        <f t="shared" si="36"/>
        <v>1</v>
      </c>
      <c r="K294">
        <f t="shared" si="37"/>
        <v>6576.719520065416</v>
      </c>
      <c r="L294">
        <f t="shared" si="38"/>
        <v>1948.219520065416</v>
      </c>
      <c r="M294">
        <f t="shared" si="39"/>
        <v>1948.219520065416</v>
      </c>
      <c r="N294" s="8">
        <f t="shared" si="40"/>
        <v>0.42091812035549658</v>
      </c>
      <c r="O294">
        <v>3343</v>
      </c>
      <c r="P294">
        <f t="shared" si="41"/>
        <v>35067.951361177489</v>
      </c>
      <c r="Q294">
        <f t="shared" si="42"/>
        <v>60174</v>
      </c>
      <c r="R294">
        <f t="shared" si="43"/>
        <v>1948.219520065416</v>
      </c>
      <c r="S294">
        <f t="shared" si="44"/>
        <v>3795559.2983639198</v>
      </c>
    </row>
    <row r="295" spans="1:19" x14ac:dyDescent="0.35">
      <c r="A295" s="1">
        <v>41209</v>
      </c>
      <c r="B295">
        <v>4628.5</v>
      </c>
      <c r="C295">
        <v>4628.5</v>
      </c>
      <c r="D295">
        <v>1</v>
      </c>
      <c r="E295">
        <v>0</v>
      </c>
      <c r="F295">
        <v>0</v>
      </c>
      <c r="G295">
        <v>5690.5</v>
      </c>
      <c r="H295">
        <v>6801</v>
      </c>
      <c r="I295">
        <v>0</v>
      </c>
      <c r="J295">
        <f t="shared" si="36"/>
        <v>0</v>
      </c>
      <c r="K295">
        <f t="shared" si="37"/>
        <v>6614.2581277522686</v>
      </c>
      <c r="L295">
        <f t="shared" si="38"/>
        <v>1985.7581277522686</v>
      </c>
      <c r="M295">
        <f t="shared" si="39"/>
        <v>1985.7581277522686</v>
      </c>
      <c r="N295" s="8">
        <f t="shared" si="40"/>
        <v>0.42902843853349221</v>
      </c>
      <c r="O295">
        <v>1717</v>
      </c>
      <c r="P295">
        <f t="shared" si="41"/>
        <v>35743.646299540836</v>
      </c>
      <c r="Q295">
        <f t="shared" si="42"/>
        <v>30906</v>
      </c>
      <c r="R295">
        <f t="shared" si="43"/>
        <v>1985.7581277522686</v>
      </c>
      <c r="S295">
        <f t="shared" si="44"/>
        <v>3943235.3419341953</v>
      </c>
    </row>
    <row r="296" spans="1:19" x14ac:dyDescent="0.35">
      <c r="A296" s="1">
        <v>41210</v>
      </c>
      <c r="B296">
        <v>4628.5</v>
      </c>
      <c r="C296">
        <v>4628.5</v>
      </c>
      <c r="D296">
        <v>1</v>
      </c>
      <c r="E296">
        <v>0</v>
      </c>
      <c r="F296">
        <v>0</v>
      </c>
      <c r="G296">
        <v>5282.666666666667</v>
      </c>
      <c r="H296">
        <v>4628.5</v>
      </c>
      <c r="I296">
        <v>0</v>
      </c>
      <c r="J296">
        <f t="shared" si="36"/>
        <v>0</v>
      </c>
      <c r="K296">
        <f t="shared" si="37"/>
        <v>5785.9219178595422</v>
      </c>
      <c r="L296">
        <f t="shared" si="38"/>
        <v>1157.4219178595422</v>
      </c>
      <c r="M296">
        <f t="shared" si="39"/>
        <v>1157.4219178595422</v>
      </c>
      <c r="N296" s="8">
        <f t="shared" si="40"/>
        <v>0.25006414991023923</v>
      </c>
      <c r="O296">
        <v>1525</v>
      </c>
      <c r="P296">
        <f t="shared" si="41"/>
        <v>20833.594521471758</v>
      </c>
      <c r="Q296">
        <f t="shared" si="42"/>
        <v>27450</v>
      </c>
      <c r="R296">
        <f t="shared" si="43"/>
        <v>1157.4219178595422</v>
      </c>
      <c r="S296">
        <f t="shared" si="44"/>
        <v>1339625.4959416608</v>
      </c>
    </row>
    <row r="297" spans="1:19" x14ac:dyDescent="0.35">
      <c r="A297" s="1">
        <v>41211</v>
      </c>
      <c r="B297">
        <v>4628.5</v>
      </c>
      <c r="C297">
        <v>4628.5</v>
      </c>
      <c r="D297">
        <v>0</v>
      </c>
      <c r="E297">
        <v>0</v>
      </c>
      <c r="F297">
        <v>0</v>
      </c>
      <c r="G297">
        <v>4628.5</v>
      </c>
      <c r="H297">
        <v>3390</v>
      </c>
      <c r="I297">
        <v>1</v>
      </c>
      <c r="J297">
        <f t="shared" si="36"/>
        <v>0</v>
      </c>
      <c r="K297">
        <f t="shared" si="37"/>
        <v>4465.6166695891789</v>
      </c>
      <c r="L297">
        <f t="shared" si="38"/>
        <v>-162.88333041082115</v>
      </c>
      <c r="M297">
        <f t="shared" si="39"/>
        <v>162.88333041082115</v>
      </c>
      <c r="N297" s="8">
        <f t="shared" si="40"/>
        <v>3.5191386066937703E-2</v>
      </c>
      <c r="O297">
        <v>1934</v>
      </c>
      <c r="P297">
        <f t="shared" si="41"/>
        <v>11727.599789579122</v>
      </c>
      <c r="Q297">
        <f t="shared" si="42"/>
        <v>34812</v>
      </c>
      <c r="R297">
        <f t="shared" si="43"/>
        <v>-325.76666082164229</v>
      </c>
      <c r="S297">
        <f t="shared" si="44"/>
        <v>106123.91730288292</v>
      </c>
    </row>
    <row r="298" spans="1:19" x14ac:dyDescent="0.35">
      <c r="A298" s="1">
        <v>41212</v>
      </c>
      <c r="B298">
        <v>5800</v>
      </c>
      <c r="C298">
        <v>4628.5</v>
      </c>
      <c r="D298">
        <v>0</v>
      </c>
      <c r="E298">
        <v>0</v>
      </c>
      <c r="F298">
        <v>0</v>
      </c>
      <c r="G298">
        <v>4628.5</v>
      </c>
      <c r="H298">
        <v>5303</v>
      </c>
      <c r="I298">
        <v>1</v>
      </c>
      <c r="J298">
        <f t="shared" si="36"/>
        <v>0</v>
      </c>
      <c r="K298">
        <f t="shared" si="37"/>
        <v>4996.9652660196662</v>
      </c>
      <c r="L298">
        <f t="shared" si="38"/>
        <v>-803.03473398033384</v>
      </c>
      <c r="M298">
        <f t="shared" si="39"/>
        <v>803.03473398033384</v>
      </c>
      <c r="N298" s="8">
        <f t="shared" si="40"/>
        <v>0.1384542644793679</v>
      </c>
      <c r="O298">
        <v>796</v>
      </c>
      <c r="P298">
        <f t="shared" si="41"/>
        <v>57818.500846584036</v>
      </c>
      <c r="Q298">
        <f t="shared" si="42"/>
        <v>14328</v>
      </c>
      <c r="R298">
        <f t="shared" si="43"/>
        <v>-1606.0694679606677</v>
      </c>
      <c r="S298">
        <f t="shared" si="44"/>
        <v>2579459.1359154619</v>
      </c>
    </row>
    <row r="299" spans="1:19" x14ac:dyDescent="0.35">
      <c r="A299" s="1">
        <v>41213</v>
      </c>
      <c r="B299">
        <v>6353</v>
      </c>
      <c r="C299">
        <v>5800</v>
      </c>
      <c r="D299">
        <v>0</v>
      </c>
      <c r="E299">
        <v>0</v>
      </c>
      <c r="F299">
        <v>0</v>
      </c>
      <c r="G299">
        <v>5019</v>
      </c>
      <c r="H299">
        <v>5852</v>
      </c>
      <c r="I299">
        <v>1</v>
      </c>
      <c r="J299">
        <f t="shared" si="36"/>
        <v>0</v>
      </c>
      <c r="K299">
        <f t="shared" si="37"/>
        <v>5493.8621633307312</v>
      </c>
      <c r="L299">
        <f t="shared" si="38"/>
        <v>-859.13783666926884</v>
      </c>
      <c r="M299">
        <f t="shared" si="39"/>
        <v>859.13783666926884</v>
      </c>
      <c r="N299" s="8">
        <f t="shared" si="40"/>
        <v>0.13523340731453939</v>
      </c>
      <c r="O299">
        <v>1172</v>
      </c>
      <c r="P299">
        <f t="shared" si="41"/>
        <v>61857.924240187356</v>
      </c>
      <c r="Q299">
        <f t="shared" si="42"/>
        <v>21096</v>
      </c>
      <c r="R299">
        <f t="shared" si="43"/>
        <v>-1718.2756733385377</v>
      </c>
      <c r="S299">
        <f t="shared" si="44"/>
        <v>2952471.289587005</v>
      </c>
    </row>
    <row r="300" spans="1:19" x14ac:dyDescent="0.35">
      <c r="A300" s="1">
        <v>41214</v>
      </c>
      <c r="B300">
        <v>6383</v>
      </c>
      <c r="C300">
        <v>6353</v>
      </c>
      <c r="D300">
        <v>0</v>
      </c>
      <c r="E300">
        <v>1</v>
      </c>
      <c r="F300">
        <v>0</v>
      </c>
      <c r="G300">
        <v>5593.833333333333</v>
      </c>
      <c r="H300">
        <v>6591</v>
      </c>
      <c r="I300">
        <v>0</v>
      </c>
      <c r="J300">
        <f t="shared" si="36"/>
        <v>0</v>
      </c>
      <c r="K300">
        <f t="shared" si="37"/>
        <v>6571.1405751891798</v>
      </c>
      <c r="L300">
        <f t="shared" si="38"/>
        <v>188.1405751891798</v>
      </c>
      <c r="M300">
        <f t="shared" si="39"/>
        <v>188.1405751891798</v>
      </c>
      <c r="N300" s="8">
        <f t="shared" si="40"/>
        <v>2.9475258528776405E-2</v>
      </c>
      <c r="O300">
        <v>938</v>
      </c>
      <c r="P300">
        <f t="shared" si="41"/>
        <v>3386.5303534052364</v>
      </c>
      <c r="Q300">
        <f t="shared" si="42"/>
        <v>16884</v>
      </c>
      <c r="R300">
        <f t="shared" si="43"/>
        <v>188.1405751891798</v>
      </c>
      <c r="S300">
        <f t="shared" si="44"/>
        <v>35396.876032515414</v>
      </c>
    </row>
    <row r="301" spans="1:19" x14ac:dyDescent="0.35">
      <c r="A301" s="1">
        <v>41215</v>
      </c>
      <c r="B301">
        <v>6562</v>
      </c>
      <c r="C301">
        <v>6383</v>
      </c>
      <c r="D301">
        <v>0</v>
      </c>
      <c r="E301">
        <v>0</v>
      </c>
      <c r="F301">
        <v>1</v>
      </c>
      <c r="G301">
        <v>6178.666666666667</v>
      </c>
      <c r="H301">
        <v>4628.5</v>
      </c>
      <c r="I301">
        <v>0</v>
      </c>
      <c r="J301">
        <f t="shared" si="36"/>
        <v>0</v>
      </c>
      <c r="K301">
        <f t="shared" si="37"/>
        <v>6315.5838353664867</v>
      </c>
      <c r="L301">
        <f t="shared" si="38"/>
        <v>-246.41616463351329</v>
      </c>
      <c r="M301">
        <f t="shared" si="39"/>
        <v>246.41616463351329</v>
      </c>
      <c r="N301" s="8">
        <f t="shared" si="40"/>
        <v>3.7551990952988917E-2</v>
      </c>
      <c r="O301">
        <v>1139</v>
      </c>
      <c r="P301">
        <f t="shared" si="41"/>
        <v>17741.963853612957</v>
      </c>
      <c r="Q301">
        <f t="shared" si="42"/>
        <v>20502</v>
      </c>
      <c r="R301">
        <f t="shared" si="43"/>
        <v>-492.83232926702658</v>
      </c>
      <c r="S301">
        <f t="shared" si="44"/>
        <v>242883.70477076291</v>
      </c>
    </row>
    <row r="302" spans="1:19" x14ac:dyDescent="0.35">
      <c r="A302" s="1">
        <v>41216</v>
      </c>
      <c r="B302">
        <v>7628</v>
      </c>
      <c r="C302">
        <v>6562</v>
      </c>
      <c r="D302">
        <v>1</v>
      </c>
      <c r="E302">
        <v>0</v>
      </c>
      <c r="F302">
        <v>0</v>
      </c>
      <c r="G302">
        <v>6432.666666666667</v>
      </c>
      <c r="H302">
        <v>4628.5</v>
      </c>
      <c r="I302">
        <v>0</v>
      </c>
      <c r="J302">
        <f t="shared" si="36"/>
        <v>0</v>
      </c>
      <c r="K302">
        <f t="shared" si="37"/>
        <v>6633.1206591273667</v>
      </c>
      <c r="L302">
        <f t="shared" si="38"/>
        <v>-994.87934087263329</v>
      </c>
      <c r="M302">
        <f t="shared" si="39"/>
        <v>994.87934087263329</v>
      </c>
      <c r="N302" s="8">
        <f t="shared" si="40"/>
        <v>0.13042466450873536</v>
      </c>
      <c r="O302">
        <v>800</v>
      </c>
      <c r="P302">
        <f t="shared" si="41"/>
        <v>71631.312542829604</v>
      </c>
      <c r="Q302">
        <f t="shared" si="42"/>
        <v>14400</v>
      </c>
      <c r="R302">
        <f t="shared" si="43"/>
        <v>-1989.7586817452666</v>
      </c>
      <c r="S302">
        <f t="shared" si="44"/>
        <v>3959139.611580661</v>
      </c>
    </row>
    <row r="303" spans="1:19" x14ac:dyDescent="0.35">
      <c r="A303" s="1">
        <v>41217</v>
      </c>
      <c r="B303">
        <v>7951</v>
      </c>
      <c r="C303">
        <v>7628</v>
      </c>
      <c r="D303">
        <v>1</v>
      </c>
      <c r="E303">
        <v>0</v>
      </c>
      <c r="F303">
        <v>0</v>
      </c>
      <c r="G303">
        <v>6857.666666666667</v>
      </c>
      <c r="H303">
        <v>4628.5</v>
      </c>
      <c r="I303">
        <v>0</v>
      </c>
      <c r="J303">
        <f t="shared" si="36"/>
        <v>0</v>
      </c>
      <c r="K303">
        <f t="shared" si="37"/>
        <v>6984.9326497637003</v>
      </c>
      <c r="L303">
        <f t="shared" si="38"/>
        <v>-966.06735023629972</v>
      </c>
      <c r="M303">
        <f t="shared" si="39"/>
        <v>966.06735023629972</v>
      </c>
      <c r="N303" s="8">
        <f t="shared" si="40"/>
        <v>0.1215026223413784</v>
      </c>
      <c r="O303">
        <v>385</v>
      </c>
      <c r="P303">
        <f t="shared" si="41"/>
        <v>69556.849217013572</v>
      </c>
      <c r="Q303">
        <f t="shared" si="42"/>
        <v>6930</v>
      </c>
      <c r="R303">
        <f t="shared" si="43"/>
        <v>-1932.1347004725994</v>
      </c>
      <c r="S303">
        <f t="shared" si="44"/>
        <v>3733144.5007703416</v>
      </c>
    </row>
    <row r="304" spans="1:19" x14ac:dyDescent="0.35">
      <c r="A304" s="1">
        <v>41218</v>
      </c>
      <c r="B304">
        <v>4925</v>
      </c>
      <c r="C304">
        <v>7951</v>
      </c>
      <c r="D304">
        <v>0</v>
      </c>
      <c r="E304">
        <v>0</v>
      </c>
      <c r="F304">
        <v>0</v>
      </c>
      <c r="G304">
        <v>7380.333333333333</v>
      </c>
      <c r="H304">
        <v>4628.5</v>
      </c>
      <c r="I304">
        <v>0</v>
      </c>
      <c r="J304">
        <f t="shared" si="36"/>
        <v>1</v>
      </c>
      <c r="K304">
        <f t="shared" si="37"/>
        <v>6435.9967979831044</v>
      </c>
      <c r="L304">
        <f t="shared" si="38"/>
        <v>1510.9967979831044</v>
      </c>
      <c r="M304">
        <f t="shared" si="39"/>
        <v>1510.9967979831044</v>
      </c>
      <c r="N304" s="8">
        <f t="shared" si="40"/>
        <v>0.30680138030113796</v>
      </c>
      <c r="O304">
        <v>1585</v>
      </c>
      <c r="P304">
        <f t="shared" si="41"/>
        <v>27197.942363695882</v>
      </c>
      <c r="Q304">
        <f t="shared" si="42"/>
        <v>28530</v>
      </c>
      <c r="R304">
        <f t="shared" si="43"/>
        <v>1510.9967979831044</v>
      </c>
      <c r="S304">
        <f t="shared" si="44"/>
        <v>2283111.3235151945</v>
      </c>
    </row>
    <row r="305" spans="1:19" x14ac:dyDescent="0.35">
      <c r="A305" s="1">
        <v>41219</v>
      </c>
      <c r="B305">
        <v>5084</v>
      </c>
      <c r="C305">
        <v>4925</v>
      </c>
      <c r="D305">
        <v>0</v>
      </c>
      <c r="E305">
        <v>0</v>
      </c>
      <c r="F305">
        <v>0</v>
      </c>
      <c r="G305">
        <v>6834.666666666667</v>
      </c>
      <c r="H305">
        <v>5800</v>
      </c>
      <c r="I305">
        <v>0</v>
      </c>
      <c r="J305">
        <f t="shared" si="36"/>
        <v>0</v>
      </c>
      <c r="K305">
        <f t="shared" si="37"/>
        <v>6127.1099436178165</v>
      </c>
      <c r="L305">
        <f t="shared" si="38"/>
        <v>1043.1099436178165</v>
      </c>
      <c r="M305">
        <f t="shared" si="39"/>
        <v>1043.1099436178165</v>
      </c>
      <c r="N305" s="8">
        <f t="shared" si="40"/>
        <v>0.20517504791853197</v>
      </c>
      <c r="O305">
        <v>1921</v>
      </c>
      <c r="P305">
        <f t="shared" si="41"/>
        <v>18775.978985120695</v>
      </c>
      <c r="Q305">
        <f t="shared" si="42"/>
        <v>34578</v>
      </c>
      <c r="R305">
        <f t="shared" si="43"/>
        <v>1043.1099436178165</v>
      </c>
      <c r="S305">
        <f t="shared" si="44"/>
        <v>1088078.3544743643</v>
      </c>
    </row>
    <row r="306" spans="1:19" x14ac:dyDescent="0.35">
      <c r="A306" s="1">
        <v>41220</v>
      </c>
      <c r="B306">
        <v>5097</v>
      </c>
      <c r="C306">
        <v>5084</v>
      </c>
      <c r="D306">
        <v>0</v>
      </c>
      <c r="E306">
        <v>0</v>
      </c>
      <c r="F306">
        <v>0</v>
      </c>
      <c r="G306">
        <v>5986.666666666667</v>
      </c>
      <c r="H306">
        <v>6353</v>
      </c>
      <c r="I306">
        <v>0</v>
      </c>
      <c r="J306">
        <f t="shared" si="36"/>
        <v>0</v>
      </c>
      <c r="K306">
        <f t="shared" si="37"/>
        <v>5830.5750432798941</v>
      </c>
      <c r="L306">
        <f t="shared" si="38"/>
        <v>733.57504327989409</v>
      </c>
      <c r="M306">
        <f t="shared" si="39"/>
        <v>733.57504327989409</v>
      </c>
      <c r="N306" s="8">
        <f t="shared" si="40"/>
        <v>0.14392290431231983</v>
      </c>
      <c r="O306">
        <v>2653</v>
      </c>
      <c r="P306">
        <f t="shared" si="41"/>
        <v>13204.350779038094</v>
      </c>
      <c r="Q306">
        <f t="shared" si="42"/>
        <v>47754</v>
      </c>
      <c r="R306">
        <f t="shared" si="43"/>
        <v>733.57504327989409</v>
      </c>
      <c r="S306">
        <f t="shared" si="44"/>
        <v>538132.34412309853</v>
      </c>
    </row>
    <row r="307" spans="1:19" x14ac:dyDescent="0.35">
      <c r="A307" s="1">
        <v>41221</v>
      </c>
      <c r="B307">
        <v>5462</v>
      </c>
      <c r="C307">
        <v>5097</v>
      </c>
      <c r="D307">
        <v>0</v>
      </c>
      <c r="E307">
        <v>1</v>
      </c>
      <c r="F307">
        <v>0</v>
      </c>
      <c r="G307">
        <v>5035.333333333333</v>
      </c>
      <c r="H307">
        <v>6383</v>
      </c>
      <c r="I307">
        <v>0</v>
      </c>
      <c r="J307">
        <f t="shared" si="36"/>
        <v>0</v>
      </c>
      <c r="K307">
        <f t="shared" si="37"/>
        <v>6067.0020833436256</v>
      </c>
      <c r="L307">
        <f t="shared" si="38"/>
        <v>605.0020833436256</v>
      </c>
      <c r="M307">
        <f t="shared" si="39"/>
        <v>605.0020833436256</v>
      </c>
      <c r="N307" s="8">
        <f t="shared" si="40"/>
        <v>0.11076566886554845</v>
      </c>
      <c r="O307">
        <v>1188</v>
      </c>
      <c r="P307">
        <f t="shared" si="41"/>
        <v>10890.037500185261</v>
      </c>
      <c r="Q307">
        <f t="shared" si="42"/>
        <v>21384</v>
      </c>
      <c r="R307">
        <f t="shared" si="43"/>
        <v>605.0020833436256</v>
      </c>
      <c r="S307">
        <f t="shared" si="44"/>
        <v>366027.52085012727</v>
      </c>
    </row>
    <row r="308" spans="1:19" x14ac:dyDescent="0.35">
      <c r="A308" s="1">
        <v>41222</v>
      </c>
      <c r="B308">
        <v>6114</v>
      </c>
      <c r="C308">
        <v>5462</v>
      </c>
      <c r="D308">
        <v>0</v>
      </c>
      <c r="E308">
        <v>0</v>
      </c>
      <c r="F308">
        <v>1</v>
      </c>
      <c r="G308">
        <v>5214.333333333333</v>
      </c>
      <c r="H308">
        <v>6562</v>
      </c>
      <c r="I308">
        <v>0</v>
      </c>
      <c r="J308">
        <f t="shared" si="36"/>
        <v>0</v>
      </c>
      <c r="K308">
        <f t="shared" si="37"/>
        <v>6219.3596309197801</v>
      </c>
      <c r="L308">
        <f t="shared" si="38"/>
        <v>105.3596309197801</v>
      </c>
      <c r="M308">
        <f t="shared" si="39"/>
        <v>105.3596309197801</v>
      </c>
      <c r="N308" s="8">
        <f t="shared" si="40"/>
        <v>1.7232520595318958E-2</v>
      </c>
      <c r="O308">
        <v>578</v>
      </c>
      <c r="P308">
        <f t="shared" si="41"/>
        <v>1896.4733565560418</v>
      </c>
      <c r="Q308">
        <f t="shared" si="42"/>
        <v>10404</v>
      </c>
      <c r="R308">
        <f t="shared" si="43"/>
        <v>105.3596309197801</v>
      </c>
      <c r="S308">
        <f t="shared" si="44"/>
        <v>11100.651827552283</v>
      </c>
    </row>
    <row r="309" spans="1:19" x14ac:dyDescent="0.35">
      <c r="A309" s="1">
        <v>41223</v>
      </c>
      <c r="B309">
        <v>6373</v>
      </c>
      <c r="C309">
        <v>6114</v>
      </c>
      <c r="D309">
        <v>1</v>
      </c>
      <c r="E309">
        <v>0</v>
      </c>
      <c r="F309">
        <v>0</v>
      </c>
      <c r="G309">
        <v>5557.666666666667</v>
      </c>
      <c r="H309">
        <v>7628</v>
      </c>
      <c r="I309">
        <v>0</v>
      </c>
      <c r="J309">
        <f t="shared" si="36"/>
        <v>0</v>
      </c>
      <c r="K309">
        <f t="shared" si="37"/>
        <v>6934.3579491024093</v>
      </c>
      <c r="L309">
        <f t="shared" si="38"/>
        <v>561.35794910240929</v>
      </c>
      <c r="M309">
        <f t="shared" si="39"/>
        <v>561.35794910240929</v>
      </c>
      <c r="N309" s="8">
        <f t="shared" si="40"/>
        <v>8.8083783006811439E-2</v>
      </c>
      <c r="O309">
        <v>1160</v>
      </c>
      <c r="P309">
        <f t="shared" si="41"/>
        <v>10104.443083843367</v>
      </c>
      <c r="Q309">
        <f t="shared" si="42"/>
        <v>20880</v>
      </c>
      <c r="R309">
        <f t="shared" si="43"/>
        <v>561.35794910240929</v>
      </c>
      <c r="S309">
        <f t="shared" si="44"/>
        <v>315122.74702046317</v>
      </c>
    </row>
    <row r="310" spans="1:19" x14ac:dyDescent="0.35">
      <c r="A310" s="1">
        <v>41224</v>
      </c>
      <c r="B310">
        <v>6479</v>
      </c>
      <c r="C310">
        <v>6373</v>
      </c>
      <c r="D310">
        <v>1</v>
      </c>
      <c r="E310">
        <v>0</v>
      </c>
      <c r="F310">
        <v>0</v>
      </c>
      <c r="G310">
        <v>5983</v>
      </c>
      <c r="H310">
        <v>7951</v>
      </c>
      <c r="I310">
        <v>0</v>
      </c>
      <c r="J310">
        <f t="shared" si="36"/>
        <v>0</v>
      </c>
      <c r="K310">
        <f t="shared" si="37"/>
        <v>7287.1665031353268</v>
      </c>
      <c r="L310">
        <f t="shared" si="38"/>
        <v>808.16650313532682</v>
      </c>
      <c r="M310">
        <f t="shared" si="39"/>
        <v>808.16650313532682</v>
      </c>
      <c r="N310" s="8">
        <f t="shared" si="40"/>
        <v>0.12473630238236252</v>
      </c>
      <c r="O310">
        <v>1046</v>
      </c>
      <c r="P310">
        <f t="shared" si="41"/>
        <v>14546.997056435883</v>
      </c>
      <c r="Q310">
        <f t="shared" si="42"/>
        <v>18828</v>
      </c>
      <c r="R310">
        <f t="shared" si="43"/>
        <v>808.16650313532682</v>
      </c>
      <c r="S310">
        <f t="shared" si="44"/>
        <v>653133.09678998217</v>
      </c>
    </row>
    <row r="311" spans="1:19" x14ac:dyDescent="0.35">
      <c r="A311" s="1">
        <v>41225</v>
      </c>
      <c r="B311">
        <v>4343</v>
      </c>
      <c r="C311">
        <v>6479</v>
      </c>
      <c r="D311">
        <v>0</v>
      </c>
      <c r="E311">
        <v>0</v>
      </c>
      <c r="F311">
        <v>0</v>
      </c>
      <c r="G311">
        <v>6322</v>
      </c>
      <c r="H311">
        <v>4925</v>
      </c>
      <c r="I311">
        <v>0</v>
      </c>
      <c r="J311">
        <f t="shared" si="36"/>
        <v>1</v>
      </c>
      <c r="K311">
        <f t="shared" si="37"/>
        <v>5772.5456421395929</v>
      </c>
      <c r="L311">
        <f t="shared" si="38"/>
        <v>1429.5456421395929</v>
      </c>
      <c r="M311">
        <f t="shared" si="39"/>
        <v>1429.5456421395929</v>
      </c>
      <c r="N311" s="8">
        <f t="shared" si="40"/>
        <v>0.32916086625364793</v>
      </c>
      <c r="O311">
        <v>1677</v>
      </c>
      <c r="P311">
        <f t="shared" si="41"/>
        <v>25731.821558512675</v>
      </c>
      <c r="Q311">
        <f t="shared" si="42"/>
        <v>30186</v>
      </c>
      <c r="R311">
        <f t="shared" si="43"/>
        <v>1429.5456421395929</v>
      </c>
      <c r="S311">
        <f t="shared" si="44"/>
        <v>2043600.742960301</v>
      </c>
    </row>
    <row r="312" spans="1:19" x14ac:dyDescent="0.35">
      <c r="A312" s="1">
        <v>41226</v>
      </c>
      <c r="B312">
        <v>5596</v>
      </c>
      <c r="C312">
        <v>4343</v>
      </c>
      <c r="D312">
        <v>0</v>
      </c>
      <c r="E312">
        <v>0</v>
      </c>
      <c r="F312">
        <v>0</v>
      </c>
      <c r="G312">
        <v>5731.666666666667</v>
      </c>
      <c r="H312">
        <v>5084</v>
      </c>
      <c r="I312">
        <v>0</v>
      </c>
      <c r="J312">
        <f t="shared" si="36"/>
        <v>0</v>
      </c>
      <c r="K312">
        <f t="shared" si="37"/>
        <v>5255.8439057577116</v>
      </c>
      <c r="L312">
        <f t="shared" si="38"/>
        <v>-340.15609424228842</v>
      </c>
      <c r="M312">
        <f t="shared" si="39"/>
        <v>340.15609424228842</v>
      </c>
      <c r="N312" s="8">
        <f t="shared" si="40"/>
        <v>6.0785577956091567E-2</v>
      </c>
      <c r="O312">
        <v>1166</v>
      </c>
      <c r="P312">
        <f t="shared" si="41"/>
        <v>24491.238785444766</v>
      </c>
      <c r="Q312">
        <f t="shared" si="42"/>
        <v>20988</v>
      </c>
      <c r="R312">
        <f t="shared" si="43"/>
        <v>-680.31218848457684</v>
      </c>
      <c r="S312">
        <f t="shared" si="44"/>
        <v>462824.67380067438</v>
      </c>
    </row>
    <row r="313" spans="1:19" x14ac:dyDescent="0.35">
      <c r="A313" s="1">
        <v>41227</v>
      </c>
      <c r="B313">
        <v>4999</v>
      </c>
      <c r="C313">
        <v>5596</v>
      </c>
      <c r="D313">
        <v>0</v>
      </c>
      <c r="E313">
        <v>0</v>
      </c>
      <c r="F313">
        <v>0</v>
      </c>
      <c r="G313">
        <v>5472.666666666667</v>
      </c>
      <c r="H313">
        <v>5097</v>
      </c>
      <c r="I313">
        <v>0</v>
      </c>
      <c r="J313">
        <f t="shared" si="36"/>
        <v>1</v>
      </c>
      <c r="K313">
        <f t="shared" si="37"/>
        <v>5254.6588163470433</v>
      </c>
      <c r="L313">
        <f t="shared" si="38"/>
        <v>255.65881634704328</v>
      </c>
      <c r="M313">
        <f t="shared" si="39"/>
        <v>255.65881634704328</v>
      </c>
      <c r="N313" s="8">
        <f t="shared" si="40"/>
        <v>5.1141991667742207E-2</v>
      </c>
      <c r="O313">
        <v>1322</v>
      </c>
      <c r="P313">
        <f t="shared" si="41"/>
        <v>4601.8586942467791</v>
      </c>
      <c r="Q313">
        <f t="shared" si="42"/>
        <v>23796</v>
      </c>
      <c r="R313">
        <f t="shared" si="43"/>
        <v>255.65881634704328</v>
      </c>
      <c r="S313">
        <f t="shared" si="44"/>
        <v>65361.430375971206</v>
      </c>
    </row>
    <row r="314" spans="1:19" x14ac:dyDescent="0.35">
      <c r="A314" s="1">
        <v>41228</v>
      </c>
      <c r="B314">
        <v>5279</v>
      </c>
      <c r="C314">
        <v>4999</v>
      </c>
      <c r="D314">
        <v>0</v>
      </c>
      <c r="E314">
        <v>1</v>
      </c>
      <c r="F314">
        <v>0</v>
      </c>
      <c r="G314">
        <v>4979.333333333333</v>
      </c>
      <c r="H314">
        <v>5462</v>
      </c>
      <c r="I314">
        <v>0</v>
      </c>
      <c r="J314">
        <f t="shared" si="36"/>
        <v>0</v>
      </c>
      <c r="K314">
        <f t="shared" si="37"/>
        <v>5769.5094555922451</v>
      </c>
      <c r="L314">
        <f t="shared" si="38"/>
        <v>490.5094555922451</v>
      </c>
      <c r="M314">
        <f t="shared" si="39"/>
        <v>490.5094555922451</v>
      </c>
      <c r="N314" s="8">
        <f t="shared" si="40"/>
        <v>9.2917116043236422E-2</v>
      </c>
      <c r="O314">
        <v>1503</v>
      </c>
      <c r="P314">
        <f t="shared" si="41"/>
        <v>8829.1702006604119</v>
      </c>
      <c r="Q314">
        <f t="shared" si="42"/>
        <v>27054</v>
      </c>
      <c r="R314">
        <f t="shared" si="43"/>
        <v>490.5094555922451</v>
      </c>
      <c r="S314">
        <f t="shared" si="44"/>
        <v>240599.52602540067</v>
      </c>
    </row>
    <row r="315" spans="1:19" x14ac:dyDescent="0.35">
      <c r="A315" s="1">
        <v>41229</v>
      </c>
      <c r="B315">
        <v>5432</v>
      </c>
      <c r="C315">
        <v>5279</v>
      </c>
      <c r="D315">
        <v>0</v>
      </c>
      <c r="E315">
        <v>0</v>
      </c>
      <c r="F315">
        <v>1</v>
      </c>
      <c r="G315">
        <v>5291.333333333333</v>
      </c>
      <c r="H315">
        <v>6114</v>
      </c>
      <c r="I315">
        <v>0</v>
      </c>
      <c r="J315">
        <f t="shared" si="36"/>
        <v>0</v>
      </c>
      <c r="K315">
        <f t="shared" si="37"/>
        <v>6117.2280832952747</v>
      </c>
      <c r="L315">
        <f t="shared" si="38"/>
        <v>685.2280832952747</v>
      </c>
      <c r="M315">
        <f t="shared" si="39"/>
        <v>685.2280832952747</v>
      </c>
      <c r="N315" s="8">
        <f t="shared" si="40"/>
        <v>0.12614655436216396</v>
      </c>
      <c r="O315">
        <v>1383</v>
      </c>
      <c r="P315">
        <f t="shared" si="41"/>
        <v>12334.105499314945</v>
      </c>
      <c r="Q315">
        <f t="shared" si="42"/>
        <v>24894</v>
      </c>
      <c r="R315">
        <f t="shared" si="43"/>
        <v>685.2280832952747</v>
      </c>
      <c r="S315">
        <f t="shared" si="44"/>
        <v>469537.52613651589</v>
      </c>
    </row>
    <row r="316" spans="1:19" x14ac:dyDescent="0.35">
      <c r="A316" s="1">
        <v>41230</v>
      </c>
      <c r="B316">
        <v>6584</v>
      </c>
      <c r="C316">
        <v>5432</v>
      </c>
      <c r="D316">
        <v>1</v>
      </c>
      <c r="E316">
        <v>0</v>
      </c>
      <c r="F316">
        <v>0</v>
      </c>
      <c r="G316">
        <v>5236.666666666667</v>
      </c>
      <c r="H316">
        <v>6373</v>
      </c>
      <c r="I316">
        <v>0</v>
      </c>
      <c r="J316">
        <f t="shared" si="36"/>
        <v>0</v>
      </c>
      <c r="K316">
        <f t="shared" si="37"/>
        <v>6333.6177788329651</v>
      </c>
      <c r="L316">
        <f t="shared" si="38"/>
        <v>-250.38222116703491</v>
      </c>
      <c r="M316">
        <f t="shared" si="39"/>
        <v>250.38222116703491</v>
      </c>
      <c r="N316" s="8">
        <f t="shared" si="40"/>
        <v>3.8028891428772013E-2</v>
      </c>
      <c r="O316">
        <v>1212</v>
      </c>
      <c r="P316">
        <f t="shared" si="41"/>
        <v>18027.519924026514</v>
      </c>
      <c r="Q316">
        <f t="shared" si="42"/>
        <v>21816</v>
      </c>
      <c r="R316">
        <f t="shared" si="43"/>
        <v>-500.76444233406983</v>
      </c>
      <c r="S316">
        <f t="shared" si="44"/>
        <v>250765.02670615196</v>
      </c>
    </row>
    <row r="317" spans="1:19" x14ac:dyDescent="0.35">
      <c r="A317" s="1">
        <v>41231</v>
      </c>
      <c r="B317">
        <v>6661</v>
      </c>
      <c r="C317">
        <v>6584</v>
      </c>
      <c r="D317">
        <v>1</v>
      </c>
      <c r="E317">
        <v>0</v>
      </c>
      <c r="F317">
        <v>0</v>
      </c>
      <c r="G317">
        <v>5765</v>
      </c>
      <c r="H317">
        <v>6479</v>
      </c>
      <c r="I317">
        <v>0</v>
      </c>
      <c r="J317">
        <f t="shared" si="36"/>
        <v>0</v>
      </c>
      <c r="K317">
        <f t="shared" si="37"/>
        <v>6781.3318348382309</v>
      </c>
      <c r="L317">
        <f t="shared" si="38"/>
        <v>120.33183483823086</v>
      </c>
      <c r="M317">
        <f t="shared" si="39"/>
        <v>120.33183483823086</v>
      </c>
      <c r="N317" s="8">
        <f t="shared" si="40"/>
        <v>1.8065130586733352E-2</v>
      </c>
      <c r="O317">
        <v>1206</v>
      </c>
      <c r="P317">
        <f t="shared" si="41"/>
        <v>2165.9730270881555</v>
      </c>
      <c r="Q317">
        <f t="shared" si="42"/>
        <v>21708</v>
      </c>
      <c r="R317">
        <f t="shared" si="43"/>
        <v>120.33183483823086</v>
      </c>
      <c r="S317">
        <f t="shared" si="44"/>
        <v>14479.750475535271</v>
      </c>
    </row>
    <row r="318" spans="1:19" x14ac:dyDescent="0.35">
      <c r="A318" s="1">
        <v>41232</v>
      </c>
      <c r="B318">
        <v>4297</v>
      </c>
      <c r="C318">
        <v>6661</v>
      </c>
      <c r="D318">
        <v>0</v>
      </c>
      <c r="E318">
        <v>0</v>
      </c>
      <c r="F318">
        <v>0</v>
      </c>
      <c r="G318">
        <v>6225.666666666667</v>
      </c>
      <c r="H318">
        <v>4343</v>
      </c>
      <c r="I318">
        <v>0</v>
      </c>
      <c r="J318">
        <f t="shared" si="36"/>
        <v>1</v>
      </c>
      <c r="K318">
        <f t="shared" si="37"/>
        <v>5577.8157652755654</v>
      </c>
      <c r="L318">
        <f t="shared" si="38"/>
        <v>1280.8157652755654</v>
      </c>
      <c r="M318">
        <f t="shared" si="39"/>
        <v>1280.8157652755654</v>
      </c>
      <c r="N318" s="8">
        <f t="shared" si="40"/>
        <v>0.29807208873064123</v>
      </c>
      <c r="O318">
        <v>1480</v>
      </c>
      <c r="P318">
        <f t="shared" si="41"/>
        <v>23054.683774960176</v>
      </c>
      <c r="Q318">
        <f t="shared" si="42"/>
        <v>26640</v>
      </c>
      <c r="R318">
        <f t="shared" si="43"/>
        <v>1280.8157652755654</v>
      </c>
      <c r="S318">
        <f t="shared" si="44"/>
        <v>1640489.0245784321</v>
      </c>
    </row>
    <row r="319" spans="1:19" x14ac:dyDescent="0.35">
      <c r="A319" s="1">
        <v>41233</v>
      </c>
      <c r="B319">
        <v>5112</v>
      </c>
      <c r="C319">
        <v>4297</v>
      </c>
      <c r="D319">
        <v>0</v>
      </c>
      <c r="E319">
        <v>0</v>
      </c>
      <c r="F319">
        <v>0</v>
      </c>
      <c r="G319">
        <v>5847.333333333333</v>
      </c>
      <c r="H319">
        <v>5596</v>
      </c>
      <c r="I319">
        <v>0</v>
      </c>
      <c r="J319">
        <f t="shared" si="36"/>
        <v>0</v>
      </c>
      <c r="K319">
        <f t="shared" si="37"/>
        <v>5456.7750158742147</v>
      </c>
      <c r="L319">
        <f t="shared" si="38"/>
        <v>344.77501587421466</v>
      </c>
      <c r="M319">
        <f t="shared" si="39"/>
        <v>344.77501587421466</v>
      </c>
      <c r="N319" s="8">
        <f t="shared" si="40"/>
        <v>6.7444251931575633E-2</v>
      </c>
      <c r="O319">
        <v>1683</v>
      </c>
      <c r="P319">
        <f t="shared" si="41"/>
        <v>6205.9502857358639</v>
      </c>
      <c r="Q319">
        <f t="shared" si="42"/>
        <v>30294</v>
      </c>
      <c r="R319">
        <f t="shared" si="43"/>
        <v>344.77501587421466</v>
      </c>
      <c r="S319">
        <f t="shared" si="44"/>
        <v>118869.81157106497</v>
      </c>
    </row>
    <row r="320" spans="1:19" x14ac:dyDescent="0.35">
      <c r="A320" s="1">
        <v>41234</v>
      </c>
      <c r="B320">
        <v>4905</v>
      </c>
      <c r="C320">
        <v>5112</v>
      </c>
      <c r="D320">
        <v>0</v>
      </c>
      <c r="E320">
        <v>0</v>
      </c>
      <c r="F320">
        <v>0</v>
      </c>
      <c r="G320">
        <v>5356.666666666667</v>
      </c>
      <c r="H320">
        <v>4999</v>
      </c>
      <c r="I320">
        <v>0</v>
      </c>
      <c r="J320">
        <f t="shared" si="36"/>
        <v>1</v>
      </c>
      <c r="K320">
        <f t="shared" si="37"/>
        <v>5110.1480230971274</v>
      </c>
      <c r="L320">
        <f t="shared" si="38"/>
        <v>205.14802309712741</v>
      </c>
      <c r="M320">
        <f t="shared" si="39"/>
        <v>205.14802309712741</v>
      </c>
      <c r="N320" s="8">
        <f t="shared" si="40"/>
        <v>4.1824265667100388E-2</v>
      </c>
      <c r="O320">
        <v>1760</v>
      </c>
      <c r="P320">
        <f t="shared" si="41"/>
        <v>3692.6644157482933</v>
      </c>
      <c r="Q320">
        <f t="shared" si="42"/>
        <v>31680</v>
      </c>
      <c r="R320">
        <f t="shared" si="43"/>
        <v>205.14802309712741</v>
      </c>
      <c r="S320">
        <f t="shared" si="44"/>
        <v>42085.711380659523</v>
      </c>
    </row>
    <row r="321" spans="1:19" x14ac:dyDescent="0.35">
      <c r="A321" s="1">
        <v>41235</v>
      </c>
      <c r="B321">
        <v>5279</v>
      </c>
      <c r="C321">
        <v>4905</v>
      </c>
      <c r="D321">
        <v>0</v>
      </c>
      <c r="E321">
        <v>1</v>
      </c>
      <c r="F321">
        <v>0</v>
      </c>
      <c r="G321">
        <v>4771.333333333333</v>
      </c>
      <c r="H321">
        <v>5279</v>
      </c>
      <c r="I321">
        <v>0</v>
      </c>
      <c r="J321">
        <f t="shared" si="36"/>
        <v>0</v>
      </c>
      <c r="K321">
        <f t="shared" si="37"/>
        <v>5593.6177942035738</v>
      </c>
      <c r="L321">
        <f t="shared" si="38"/>
        <v>314.61779420357379</v>
      </c>
      <c r="M321">
        <f t="shared" si="39"/>
        <v>314.61779420357379</v>
      </c>
      <c r="N321" s="8">
        <f t="shared" si="40"/>
        <v>5.9597990945931767E-2</v>
      </c>
      <c r="O321">
        <v>921</v>
      </c>
      <c r="P321">
        <f t="shared" si="41"/>
        <v>5663.1202956643283</v>
      </c>
      <c r="Q321">
        <f t="shared" si="42"/>
        <v>16578</v>
      </c>
      <c r="R321">
        <f t="shared" si="43"/>
        <v>314.61779420357379</v>
      </c>
      <c r="S321">
        <f t="shared" si="44"/>
        <v>98984.356429522319</v>
      </c>
    </row>
    <row r="322" spans="1:19" x14ac:dyDescent="0.35">
      <c r="A322" s="1">
        <v>41236</v>
      </c>
      <c r="B322">
        <v>4632</v>
      </c>
      <c r="C322">
        <v>5279</v>
      </c>
      <c r="D322">
        <v>0</v>
      </c>
      <c r="E322">
        <v>0</v>
      </c>
      <c r="F322">
        <v>1</v>
      </c>
      <c r="G322">
        <v>5098.666666666667</v>
      </c>
      <c r="H322">
        <v>5432</v>
      </c>
      <c r="I322">
        <v>0</v>
      </c>
      <c r="J322">
        <f t="shared" si="36"/>
        <v>1</v>
      </c>
      <c r="K322">
        <f t="shared" si="37"/>
        <v>5821.5472203641102</v>
      </c>
      <c r="L322">
        <f t="shared" si="38"/>
        <v>1189.5472203641102</v>
      </c>
      <c r="M322">
        <f t="shared" si="39"/>
        <v>1189.5472203641102</v>
      </c>
      <c r="N322" s="8">
        <f t="shared" si="40"/>
        <v>0.25681071251384074</v>
      </c>
      <c r="O322">
        <v>716</v>
      </c>
      <c r="P322">
        <f t="shared" si="41"/>
        <v>21411.849966553986</v>
      </c>
      <c r="Q322">
        <f t="shared" si="42"/>
        <v>12888</v>
      </c>
      <c r="R322">
        <f t="shared" si="43"/>
        <v>1189.5472203641102</v>
      </c>
      <c r="S322">
        <f t="shared" si="44"/>
        <v>1415022.589475981</v>
      </c>
    </row>
    <row r="323" spans="1:19" x14ac:dyDescent="0.35">
      <c r="A323" s="1">
        <v>41237</v>
      </c>
      <c r="B323">
        <v>4628.5</v>
      </c>
      <c r="C323">
        <v>4632</v>
      </c>
      <c r="D323">
        <v>1</v>
      </c>
      <c r="E323">
        <v>0</v>
      </c>
      <c r="F323">
        <v>0</v>
      </c>
      <c r="G323">
        <v>4938.666666666667</v>
      </c>
      <c r="H323">
        <v>6584</v>
      </c>
      <c r="I323">
        <v>0</v>
      </c>
      <c r="J323">
        <f t="shared" ref="J323:J360" si="45">IF(B323&lt;C323,1,0)</f>
        <v>1</v>
      </c>
      <c r="K323">
        <f t="shared" ref="K323:K360" si="46">$U$2+SUMPRODUCT(C323:J323,$V$2:$AC$2)</f>
        <v>6139.7534696269768</v>
      </c>
      <c r="L323">
        <f t="shared" ref="L323:L360" si="47">K323-B323</f>
        <v>1511.2534696269768</v>
      </c>
      <c r="M323">
        <f t="shared" ref="M323:M360" si="48">ABS(L323)</f>
        <v>1511.2534696269768</v>
      </c>
      <c r="N323" s="8">
        <f t="shared" ref="N323:N360" si="49">M323/B323</f>
        <v>0.32651041798141445</v>
      </c>
      <c r="O323">
        <v>1149</v>
      </c>
      <c r="P323">
        <f t="shared" ref="P323:P360" si="50">IF(L323&lt;0,L323*-72,L323*18)</f>
        <v>27202.56245328558</v>
      </c>
      <c r="Q323">
        <f t="shared" ref="Q323:Q360" si="51">O323*18</f>
        <v>20682</v>
      </c>
      <c r="R323">
        <f t="shared" ref="R323:R360" si="52">IF(L323&lt;0,L323*2,L323)</f>
        <v>1511.2534696269768</v>
      </c>
      <c r="S323">
        <f t="shared" ref="S323:S360" si="53">R323^2</f>
        <v>2283887.0494595757</v>
      </c>
    </row>
    <row r="324" spans="1:19" x14ac:dyDescent="0.35">
      <c r="A324" s="1">
        <v>41238</v>
      </c>
      <c r="B324">
        <v>4628.5</v>
      </c>
      <c r="C324">
        <v>4628.5</v>
      </c>
      <c r="D324">
        <v>1</v>
      </c>
      <c r="E324">
        <v>0</v>
      </c>
      <c r="F324">
        <v>0</v>
      </c>
      <c r="G324">
        <v>4846.5</v>
      </c>
      <c r="H324">
        <v>6661</v>
      </c>
      <c r="I324">
        <v>0</v>
      </c>
      <c r="J324">
        <f t="shared" si="45"/>
        <v>0</v>
      </c>
      <c r="K324">
        <f t="shared" si="46"/>
        <v>6109.9275807806607</v>
      </c>
      <c r="L324">
        <f t="shared" si="47"/>
        <v>1481.4275807806607</v>
      </c>
      <c r="M324">
        <f t="shared" si="48"/>
        <v>1481.4275807806607</v>
      </c>
      <c r="N324" s="8">
        <f t="shared" si="49"/>
        <v>0.32006645366331654</v>
      </c>
      <c r="O324">
        <v>0</v>
      </c>
      <c r="P324">
        <f t="shared" si="50"/>
        <v>26665.696454051893</v>
      </c>
      <c r="Q324">
        <f t="shared" si="51"/>
        <v>0</v>
      </c>
      <c r="R324">
        <f t="shared" si="52"/>
        <v>1481.4275807806607</v>
      </c>
      <c r="S324">
        <f t="shared" si="53"/>
        <v>2194627.6770976409</v>
      </c>
    </row>
    <row r="325" spans="1:19" x14ac:dyDescent="0.35">
      <c r="A325" s="1">
        <v>41239</v>
      </c>
      <c r="B325">
        <v>4480</v>
      </c>
      <c r="C325">
        <v>4628.5</v>
      </c>
      <c r="D325">
        <v>0</v>
      </c>
      <c r="E325">
        <v>0</v>
      </c>
      <c r="F325">
        <v>0</v>
      </c>
      <c r="G325">
        <v>4629.666666666667</v>
      </c>
      <c r="H325">
        <v>4297</v>
      </c>
      <c r="I325">
        <v>0</v>
      </c>
      <c r="J325">
        <f t="shared" si="45"/>
        <v>1</v>
      </c>
      <c r="K325">
        <f t="shared" si="46"/>
        <v>4460.9762432317757</v>
      </c>
      <c r="L325">
        <f t="shared" si="47"/>
        <v>-19.023756768224303</v>
      </c>
      <c r="M325">
        <f t="shared" si="48"/>
        <v>19.023756768224303</v>
      </c>
      <c r="N325" s="8">
        <f t="shared" si="49"/>
        <v>4.2463742786214963E-3</v>
      </c>
      <c r="O325">
        <v>1541</v>
      </c>
      <c r="P325">
        <f t="shared" si="50"/>
        <v>1369.7104873121498</v>
      </c>
      <c r="Q325">
        <f t="shared" si="51"/>
        <v>27738</v>
      </c>
      <c r="R325">
        <f t="shared" si="52"/>
        <v>-38.047513536448605</v>
      </c>
      <c r="S325">
        <f t="shared" si="53"/>
        <v>1447.6132863062398</v>
      </c>
    </row>
    <row r="326" spans="1:19" x14ac:dyDescent="0.35">
      <c r="A326" s="1">
        <v>41240</v>
      </c>
      <c r="B326">
        <v>4565</v>
      </c>
      <c r="C326">
        <v>4480</v>
      </c>
      <c r="D326">
        <v>0</v>
      </c>
      <c r="E326">
        <v>0</v>
      </c>
      <c r="F326">
        <v>0</v>
      </c>
      <c r="G326">
        <v>4579</v>
      </c>
      <c r="H326">
        <v>5112</v>
      </c>
      <c r="I326">
        <v>0</v>
      </c>
      <c r="J326">
        <f t="shared" si="45"/>
        <v>0</v>
      </c>
      <c r="K326">
        <f t="shared" si="46"/>
        <v>4643.0471686349802</v>
      </c>
      <c r="L326">
        <f t="shared" si="47"/>
        <v>78.047168634980153</v>
      </c>
      <c r="M326">
        <f t="shared" si="48"/>
        <v>78.047168634980153</v>
      </c>
      <c r="N326" s="8">
        <f t="shared" si="49"/>
        <v>1.7096860599119419E-2</v>
      </c>
      <c r="O326">
        <v>1815</v>
      </c>
      <c r="P326">
        <f t="shared" si="50"/>
        <v>1404.8490354296428</v>
      </c>
      <c r="Q326">
        <f t="shared" si="51"/>
        <v>32670</v>
      </c>
      <c r="R326">
        <f t="shared" si="52"/>
        <v>78.047168634980153</v>
      </c>
      <c r="S326">
        <f t="shared" si="53"/>
        <v>6091.3605319370299</v>
      </c>
    </row>
    <row r="327" spans="1:19" x14ac:dyDescent="0.35">
      <c r="A327" s="1">
        <v>41241</v>
      </c>
      <c r="B327">
        <v>4465</v>
      </c>
      <c r="C327">
        <v>4565</v>
      </c>
      <c r="D327">
        <v>0</v>
      </c>
      <c r="E327">
        <v>0</v>
      </c>
      <c r="F327">
        <v>0</v>
      </c>
      <c r="G327">
        <v>4557.833333333333</v>
      </c>
      <c r="H327">
        <v>4905</v>
      </c>
      <c r="I327">
        <v>1</v>
      </c>
      <c r="J327">
        <f t="shared" si="45"/>
        <v>1</v>
      </c>
      <c r="K327">
        <f t="shared" si="46"/>
        <v>4840.451777698082</v>
      </c>
      <c r="L327">
        <f t="shared" si="47"/>
        <v>375.45177769808197</v>
      </c>
      <c r="M327">
        <f t="shared" si="48"/>
        <v>375.45177769808197</v>
      </c>
      <c r="N327" s="8">
        <f t="shared" si="49"/>
        <v>8.4087744165303915E-2</v>
      </c>
      <c r="O327">
        <v>1875</v>
      </c>
      <c r="P327">
        <f t="shared" si="50"/>
        <v>6758.1319985654754</v>
      </c>
      <c r="Q327">
        <f t="shared" si="51"/>
        <v>33750</v>
      </c>
      <c r="R327">
        <f t="shared" si="52"/>
        <v>375.45177769808197</v>
      </c>
      <c r="S327">
        <f t="shared" si="53"/>
        <v>140964.03737664997</v>
      </c>
    </row>
    <row r="328" spans="1:19" x14ac:dyDescent="0.35">
      <c r="A328" s="1">
        <v>41242</v>
      </c>
      <c r="B328">
        <v>4849</v>
      </c>
      <c r="C328">
        <v>4465</v>
      </c>
      <c r="D328">
        <v>0</v>
      </c>
      <c r="E328">
        <v>1</v>
      </c>
      <c r="F328">
        <v>0</v>
      </c>
      <c r="G328">
        <v>4503.333333333333</v>
      </c>
      <c r="H328">
        <v>5279</v>
      </c>
      <c r="I328">
        <v>1</v>
      </c>
      <c r="J328">
        <f t="shared" si="45"/>
        <v>0</v>
      </c>
      <c r="K328">
        <f t="shared" si="46"/>
        <v>5654.5594002449789</v>
      </c>
      <c r="L328">
        <f t="shared" si="47"/>
        <v>805.55940024497886</v>
      </c>
      <c r="M328">
        <f t="shared" si="48"/>
        <v>805.55940024497886</v>
      </c>
      <c r="N328" s="8">
        <f t="shared" si="49"/>
        <v>0.16612897509692284</v>
      </c>
      <c r="O328">
        <v>1360</v>
      </c>
      <c r="P328">
        <f t="shared" si="50"/>
        <v>14500.069204409619</v>
      </c>
      <c r="Q328">
        <f t="shared" si="51"/>
        <v>24480</v>
      </c>
      <c r="R328">
        <f t="shared" si="52"/>
        <v>805.55940024497886</v>
      </c>
      <c r="S328">
        <f t="shared" si="53"/>
        <v>648925.94732305</v>
      </c>
    </row>
    <row r="329" spans="1:19" x14ac:dyDescent="0.35">
      <c r="A329" s="1">
        <v>41243</v>
      </c>
      <c r="B329">
        <v>6084</v>
      </c>
      <c r="C329">
        <v>4849</v>
      </c>
      <c r="D329">
        <v>0</v>
      </c>
      <c r="E329">
        <v>0</v>
      </c>
      <c r="F329">
        <v>1</v>
      </c>
      <c r="G329">
        <v>4626.333333333333</v>
      </c>
      <c r="H329">
        <v>4632</v>
      </c>
      <c r="I329">
        <v>1</v>
      </c>
      <c r="J329">
        <f t="shared" si="45"/>
        <v>0</v>
      </c>
      <c r="K329">
        <f t="shared" si="46"/>
        <v>5548.7004442384205</v>
      </c>
      <c r="L329">
        <f t="shared" si="47"/>
        <v>-535.29955576157954</v>
      </c>
      <c r="M329">
        <f t="shared" si="48"/>
        <v>535.29955576157954</v>
      </c>
      <c r="N329" s="8">
        <f t="shared" si="49"/>
        <v>8.7984805352001899E-2</v>
      </c>
      <c r="O329">
        <v>757</v>
      </c>
      <c r="P329">
        <f t="shared" si="50"/>
        <v>38541.568014833727</v>
      </c>
      <c r="Q329">
        <f t="shared" si="51"/>
        <v>13626</v>
      </c>
      <c r="R329">
        <f t="shared" si="52"/>
        <v>-1070.5991115231591</v>
      </c>
      <c r="S329">
        <f t="shared" si="53"/>
        <v>1146182.4575941777</v>
      </c>
    </row>
    <row r="330" spans="1:19" x14ac:dyDescent="0.35">
      <c r="A330" s="1">
        <v>41244</v>
      </c>
      <c r="B330">
        <v>6609</v>
      </c>
      <c r="C330">
        <v>6084</v>
      </c>
      <c r="D330">
        <v>1</v>
      </c>
      <c r="E330">
        <v>0</v>
      </c>
      <c r="F330">
        <v>0</v>
      </c>
      <c r="G330">
        <v>5132.666666666667</v>
      </c>
      <c r="H330">
        <v>4628.5</v>
      </c>
      <c r="I330">
        <v>0</v>
      </c>
      <c r="J330">
        <f t="shared" si="45"/>
        <v>0</v>
      </c>
      <c r="K330">
        <f t="shared" si="46"/>
        <v>5863.5450217309544</v>
      </c>
      <c r="L330">
        <f t="shared" si="47"/>
        <v>-745.45497826904557</v>
      </c>
      <c r="M330">
        <f t="shared" si="48"/>
        <v>745.45497826904557</v>
      </c>
      <c r="N330" s="8">
        <f t="shared" si="49"/>
        <v>0.11279391409729847</v>
      </c>
      <c r="O330">
        <v>800</v>
      </c>
      <c r="P330">
        <f t="shared" si="50"/>
        <v>53672.758435371281</v>
      </c>
      <c r="Q330">
        <f t="shared" si="51"/>
        <v>14400</v>
      </c>
      <c r="R330">
        <f t="shared" si="52"/>
        <v>-1490.9099565380911</v>
      </c>
      <c r="S330">
        <f t="shared" si="53"/>
        <v>2222812.4985044128</v>
      </c>
    </row>
    <row r="331" spans="1:19" x14ac:dyDescent="0.35">
      <c r="A331" s="1">
        <v>41245</v>
      </c>
      <c r="B331">
        <v>6482</v>
      </c>
      <c r="C331">
        <v>6609</v>
      </c>
      <c r="D331">
        <v>1</v>
      </c>
      <c r="E331">
        <v>0</v>
      </c>
      <c r="F331">
        <v>0</v>
      </c>
      <c r="G331">
        <v>5847.333333333333</v>
      </c>
      <c r="H331">
        <v>4628.5</v>
      </c>
      <c r="I331">
        <v>0</v>
      </c>
      <c r="J331">
        <f t="shared" si="45"/>
        <v>1</v>
      </c>
      <c r="K331">
        <f t="shared" si="46"/>
        <v>6315.5018898181324</v>
      </c>
      <c r="L331">
        <f t="shared" si="47"/>
        <v>-166.49811018186756</v>
      </c>
      <c r="M331">
        <f t="shared" si="48"/>
        <v>166.49811018186756</v>
      </c>
      <c r="N331" s="8">
        <f t="shared" si="49"/>
        <v>2.5686224958634304E-2</v>
      </c>
      <c r="O331">
        <v>1117</v>
      </c>
      <c r="P331">
        <f t="shared" si="50"/>
        <v>11987.863933094464</v>
      </c>
      <c r="Q331">
        <f t="shared" si="51"/>
        <v>20106</v>
      </c>
      <c r="R331">
        <f t="shared" si="52"/>
        <v>-332.99622036373512</v>
      </c>
      <c r="S331">
        <f t="shared" si="53"/>
        <v>110886.48277653324</v>
      </c>
    </row>
    <row r="332" spans="1:19" x14ac:dyDescent="0.35">
      <c r="A332" s="1">
        <v>41246</v>
      </c>
      <c r="B332">
        <v>4308</v>
      </c>
      <c r="C332">
        <v>6482</v>
      </c>
      <c r="D332">
        <v>0</v>
      </c>
      <c r="E332">
        <v>0</v>
      </c>
      <c r="F332">
        <v>0</v>
      </c>
      <c r="G332">
        <v>6391.666666666667</v>
      </c>
      <c r="H332">
        <v>4480</v>
      </c>
      <c r="I332">
        <v>0</v>
      </c>
      <c r="J332">
        <f t="shared" si="45"/>
        <v>1</v>
      </c>
      <c r="K332">
        <f t="shared" si="46"/>
        <v>5687.6937978533088</v>
      </c>
      <c r="L332">
        <f t="shared" si="47"/>
        <v>1379.6937978533088</v>
      </c>
      <c r="M332">
        <f t="shared" si="48"/>
        <v>1379.6937978533088</v>
      </c>
      <c r="N332" s="8">
        <f t="shared" si="49"/>
        <v>0.3202631842742128</v>
      </c>
      <c r="O332">
        <v>1852</v>
      </c>
      <c r="P332">
        <f t="shared" si="50"/>
        <v>24834.488361359559</v>
      </c>
      <c r="Q332">
        <f t="shared" si="51"/>
        <v>33336</v>
      </c>
      <c r="R332">
        <f t="shared" si="52"/>
        <v>1379.6937978533088</v>
      </c>
      <c r="S332">
        <f t="shared" si="53"/>
        <v>1903554.9758348868</v>
      </c>
    </row>
    <row r="333" spans="1:19" x14ac:dyDescent="0.35">
      <c r="A333" s="1">
        <v>41247</v>
      </c>
      <c r="B333">
        <v>4580</v>
      </c>
      <c r="C333">
        <v>4308</v>
      </c>
      <c r="D333">
        <v>0</v>
      </c>
      <c r="E333">
        <v>0</v>
      </c>
      <c r="F333">
        <v>0</v>
      </c>
      <c r="G333">
        <v>5799.666666666667</v>
      </c>
      <c r="H333">
        <v>4565</v>
      </c>
      <c r="I333">
        <v>0</v>
      </c>
      <c r="J333">
        <f t="shared" si="45"/>
        <v>0</v>
      </c>
      <c r="K333">
        <f t="shared" si="46"/>
        <v>5145.3326924571502</v>
      </c>
      <c r="L333">
        <f t="shared" si="47"/>
        <v>565.33269245715019</v>
      </c>
      <c r="M333">
        <f t="shared" si="48"/>
        <v>565.33269245715019</v>
      </c>
      <c r="N333" s="8">
        <f t="shared" si="49"/>
        <v>0.1234350856893341</v>
      </c>
      <c r="O333">
        <v>1941</v>
      </c>
      <c r="P333">
        <f t="shared" si="50"/>
        <v>10175.988464228703</v>
      </c>
      <c r="Q333">
        <f t="shared" si="51"/>
        <v>34938</v>
      </c>
      <c r="R333">
        <f t="shared" si="52"/>
        <v>565.33269245715019</v>
      </c>
      <c r="S333">
        <f t="shared" si="53"/>
        <v>319601.05316085077</v>
      </c>
    </row>
    <row r="334" spans="1:19" x14ac:dyDescent="0.35">
      <c r="A334" s="1">
        <v>41248</v>
      </c>
      <c r="B334">
        <v>4827</v>
      </c>
      <c r="C334">
        <v>4580</v>
      </c>
      <c r="D334">
        <v>0</v>
      </c>
      <c r="E334">
        <v>0</v>
      </c>
      <c r="F334">
        <v>0</v>
      </c>
      <c r="G334">
        <v>5123.333333333333</v>
      </c>
      <c r="H334">
        <v>4465</v>
      </c>
      <c r="I334">
        <v>0</v>
      </c>
      <c r="J334">
        <f t="shared" si="45"/>
        <v>0</v>
      </c>
      <c r="K334">
        <f t="shared" si="46"/>
        <v>4774.5410509403791</v>
      </c>
      <c r="L334">
        <f t="shared" si="47"/>
        <v>-52.458949059620863</v>
      </c>
      <c r="M334">
        <f t="shared" si="48"/>
        <v>52.458949059620863</v>
      </c>
      <c r="N334" s="8">
        <f t="shared" si="49"/>
        <v>1.0867816254323774E-2</v>
      </c>
      <c r="O334">
        <v>1585</v>
      </c>
      <c r="P334">
        <f t="shared" si="50"/>
        <v>3777.0443322927022</v>
      </c>
      <c r="Q334">
        <f t="shared" si="51"/>
        <v>28530</v>
      </c>
      <c r="R334">
        <f t="shared" si="52"/>
        <v>-104.91789811924173</v>
      </c>
      <c r="S334">
        <f t="shared" si="53"/>
        <v>11007.765345759586</v>
      </c>
    </row>
    <row r="335" spans="1:19" x14ac:dyDescent="0.35">
      <c r="A335" s="1">
        <v>41249</v>
      </c>
      <c r="B335">
        <v>5214</v>
      </c>
      <c r="C335">
        <v>4827</v>
      </c>
      <c r="D335">
        <v>0</v>
      </c>
      <c r="E335">
        <v>1</v>
      </c>
      <c r="F335">
        <v>0</v>
      </c>
      <c r="G335">
        <v>4571.666666666667</v>
      </c>
      <c r="H335">
        <v>4849</v>
      </c>
      <c r="I335">
        <v>0</v>
      </c>
      <c r="J335">
        <f t="shared" si="45"/>
        <v>0</v>
      </c>
      <c r="K335">
        <f t="shared" si="46"/>
        <v>5355.4784768262625</v>
      </c>
      <c r="L335">
        <f t="shared" si="47"/>
        <v>141.47847682626252</v>
      </c>
      <c r="M335">
        <f t="shared" si="48"/>
        <v>141.47847682626252</v>
      </c>
      <c r="N335" s="8">
        <f t="shared" si="49"/>
        <v>2.7134345382865847E-2</v>
      </c>
      <c r="O335">
        <v>1523</v>
      </c>
      <c r="P335">
        <f t="shared" si="50"/>
        <v>2546.6125828727254</v>
      </c>
      <c r="Q335">
        <f t="shared" si="51"/>
        <v>27414</v>
      </c>
      <c r="R335">
        <f t="shared" si="52"/>
        <v>141.47847682626252</v>
      </c>
      <c r="S335">
        <f t="shared" si="53"/>
        <v>20016.159405079303</v>
      </c>
    </row>
    <row r="336" spans="1:19" x14ac:dyDescent="0.35">
      <c r="A336" s="1">
        <v>41250</v>
      </c>
      <c r="B336">
        <v>5733</v>
      </c>
      <c r="C336">
        <v>5214</v>
      </c>
      <c r="D336">
        <v>0</v>
      </c>
      <c r="E336">
        <v>0</v>
      </c>
      <c r="F336">
        <v>1</v>
      </c>
      <c r="G336">
        <v>4873.666666666667</v>
      </c>
      <c r="H336">
        <v>6084</v>
      </c>
      <c r="I336">
        <v>0</v>
      </c>
      <c r="J336">
        <f t="shared" si="45"/>
        <v>0</v>
      </c>
      <c r="K336">
        <f t="shared" si="46"/>
        <v>5871.4021151330126</v>
      </c>
      <c r="L336">
        <f t="shared" si="47"/>
        <v>138.40211513301256</v>
      </c>
      <c r="M336">
        <f t="shared" si="48"/>
        <v>138.40211513301256</v>
      </c>
      <c r="N336" s="8">
        <f t="shared" si="49"/>
        <v>2.4141307366651415E-2</v>
      </c>
      <c r="O336">
        <v>1531</v>
      </c>
      <c r="P336">
        <f t="shared" si="50"/>
        <v>2491.238072394226</v>
      </c>
      <c r="Q336">
        <f t="shared" si="51"/>
        <v>27558</v>
      </c>
      <c r="R336">
        <f t="shared" si="52"/>
        <v>138.40211513301256</v>
      </c>
      <c r="S336">
        <f t="shared" si="53"/>
        <v>19155.145473291665</v>
      </c>
    </row>
    <row r="337" spans="1:19" x14ac:dyDescent="0.35">
      <c r="A337" s="1">
        <v>41251</v>
      </c>
      <c r="B337">
        <v>6245</v>
      </c>
      <c r="C337">
        <v>5733</v>
      </c>
      <c r="D337">
        <v>1</v>
      </c>
      <c r="E337">
        <v>0</v>
      </c>
      <c r="F337">
        <v>0</v>
      </c>
      <c r="G337">
        <v>5258</v>
      </c>
      <c r="H337">
        <v>6609</v>
      </c>
      <c r="I337">
        <v>0</v>
      </c>
      <c r="J337">
        <f t="shared" si="45"/>
        <v>0</v>
      </c>
      <c r="K337">
        <f t="shared" si="46"/>
        <v>6444.0926442737991</v>
      </c>
      <c r="L337">
        <f t="shared" si="47"/>
        <v>199.09264427379912</v>
      </c>
      <c r="M337">
        <f t="shared" si="48"/>
        <v>199.09264427379912</v>
      </c>
      <c r="N337" s="8">
        <f t="shared" si="49"/>
        <v>3.1880327345684405E-2</v>
      </c>
      <c r="O337">
        <v>1202</v>
      </c>
      <c r="P337">
        <f t="shared" si="50"/>
        <v>3583.6675969283842</v>
      </c>
      <c r="Q337">
        <f t="shared" si="51"/>
        <v>21636</v>
      </c>
      <c r="R337">
        <f t="shared" si="52"/>
        <v>199.09264427379912</v>
      </c>
      <c r="S337">
        <f t="shared" si="53"/>
        <v>39637.881003933522</v>
      </c>
    </row>
    <row r="338" spans="1:19" x14ac:dyDescent="0.35">
      <c r="A338" s="1">
        <v>41252</v>
      </c>
      <c r="B338">
        <v>6423</v>
      </c>
      <c r="C338">
        <v>6245</v>
      </c>
      <c r="D338">
        <v>1</v>
      </c>
      <c r="E338">
        <v>0</v>
      </c>
      <c r="F338">
        <v>0</v>
      </c>
      <c r="G338">
        <v>5730.666666666667</v>
      </c>
      <c r="H338">
        <v>6482</v>
      </c>
      <c r="I338">
        <v>0</v>
      </c>
      <c r="J338">
        <f t="shared" si="45"/>
        <v>0</v>
      </c>
      <c r="K338">
        <f t="shared" si="46"/>
        <v>6725.8854062188848</v>
      </c>
      <c r="L338">
        <f t="shared" si="47"/>
        <v>302.88540621888478</v>
      </c>
      <c r="M338">
        <f t="shared" si="48"/>
        <v>302.88540621888478</v>
      </c>
      <c r="N338" s="8">
        <f t="shared" si="49"/>
        <v>4.7156376493676599E-2</v>
      </c>
      <c r="O338">
        <v>989</v>
      </c>
      <c r="P338">
        <f t="shared" si="50"/>
        <v>5451.9373119399261</v>
      </c>
      <c r="Q338">
        <f t="shared" si="51"/>
        <v>17802</v>
      </c>
      <c r="R338">
        <f t="shared" si="52"/>
        <v>302.88540621888478</v>
      </c>
      <c r="S338">
        <f t="shared" si="53"/>
        <v>91739.569300378847</v>
      </c>
    </row>
    <row r="339" spans="1:19" x14ac:dyDescent="0.35">
      <c r="A339" s="1">
        <v>41253</v>
      </c>
      <c r="B339">
        <v>4249</v>
      </c>
      <c r="C339">
        <v>6423</v>
      </c>
      <c r="D339">
        <v>0</v>
      </c>
      <c r="E339">
        <v>0</v>
      </c>
      <c r="F339">
        <v>0</v>
      </c>
      <c r="G339">
        <v>6133.666666666667</v>
      </c>
      <c r="H339">
        <v>4308</v>
      </c>
      <c r="I339">
        <v>0</v>
      </c>
      <c r="J339">
        <f t="shared" si="45"/>
        <v>1</v>
      </c>
      <c r="K339">
        <f t="shared" si="46"/>
        <v>5491.1394821238982</v>
      </c>
      <c r="L339">
        <f t="shared" si="47"/>
        <v>1242.1394821238982</v>
      </c>
      <c r="M339">
        <f t="shared" si="48"/>
        <v>1242.1394821238982</v>
      </c>
      <c r="N339" s="8">
        <f t="shared" si="49"/>
        <v>0.29233689859352746</v>
      </c>
      <c r="O339">
        <v>1642</v>
      </c>
      <c r="P339">
        <f t="shared" si="50"/>
        <v>22358.510678230166</v>
      </c>
      <c r="Q339">
        <f t="shared" si="51"/>
        <v>29556</v>
      </c>
      <c r="R339">
        <f t="shared" si="52"/>
        <v>1242.1394821238982</v>
      </c>
      <c r="S339">
        <f t="shared" si="53"/>
        <v>1542910.493051026</v>
      </c>
    </row>
    <row r="340" spans="1:19" x14ac:dyDescent="0.35">
      <c r="A340" s="1">
        <v>41254</v>
      </c>
      <c r="B340">
        <v>5191</v>
      </c>
      <c r="C340">
        <v>4249</v>
      </c>
      <c r="D340">
        <v>0</v>
      </c>
      <c r="E340">
        <v>0</v>
      </c>
      <c r="F340">
        <v>0</v>
      </c>
      <c r="G340">
        <v>5639</v>
      </c>
      <c r="H340">
        <v>4580</v>
      </c>
      <c r="I340">
        <v>0</v>
      </c>
      <c r="J340">
        <f t="shared" si="45"/>
        <v>0</v>
      </c>
      <c r="K340">
        <f t="shared" si="46"/>
        <v>5054.3957486848003</v>
      </c>
      <c r="L340">
        <f t="shared" si="47"/>
        <v>-136.60425131519969</v>
      </c>
      <c r="M340">
        <f t="shared" si="48"/>
        <v>136.60425131519969</v>
      </c>
      <c r="N340" s="8">
        <f t="shared" si="49"/>
        <v>2.6315594551184682E-2</v>
      </c>
      <c r="O340">
        <v>1239</v>
      </c>
      <c r="P340">
        <f t="shared" si="50"/>
        <v>9835.5060946943777</v>
      </c>
      <c r="Q340">
        <f t="shared" si="51"/>
        <v>22302</v>
      </c>
      <c r="R340">
        <f t="shared" si="52"/>
        <v>-273.20850263039938</v>
      </c>
      <c r="S340">
        <f t="shared" si="53"/>
        <v>74642.885909544944</v>
      </c>
    </row>
    <row r="341" spans="1:19" x14ac:dyDescent="0.35">
      <c r="A341" s="1">
        <v>41255</v>
      </c>
      <c r="B341">
        <v>5345</v>
      </c>
      <c r="C341">
        <v>5191</v>
      </c>
      <c r="D341">
        <v>0</v>
      </c>
      <c r="E341">
        <v>0</v>
      </c>
      <c r="F341">
        <v>0</v>
      </c>
      <c r="G341">
        <v>5287.666666666667</v>
      </c>
      <c r="H341">
        <v>4827</v>
      </c>
      <c r="I341">
        <v>0</v>
      </c>
      <c r="J341">
        <f t="shared" si="45"/>
        <v>0</v>
      </c>
      <c r="K341">
        <f t="shared" si="46"/>
        <v>5033.0251055815552</v>
      </c>
      <c r="L341">
        <f t="shared" si="47"/>
        <v>-311.97489441844482</v>
      </c>
      <c r="M341">
        <f t="shared" si="48"/>
        <v>311.97489441844482</v>
      </c>
      <c r="N341" s="8">
        <f t="shared" si="49"/>
        <v>5.8367613548820356E-2</v>
      </c>
      <c r="O341">
        <v>1072</v>
      </c>
      <c r="P341">
        <f t="shared" si="50"/>
        <v>22462.192398128027</v>
      </c>
      <c r="Q341">
        <f t="shared" si="51"/>
        <v>19296</v>
      </c>
      <c r="R341">
        <f t="shared" si="52"/>
        <v>-623.94978883688964</v>
      </c>
      <c r="S341">
        <f t="shared" si="53"/>
        <v>389313.33898959914</v>
      </c>
    </row>
    <row r="342" spans="1:19" x14ac:dyDescent="0.35">
      <c r="A342" s="1">
        <v>41256</v>
      </c>
      <c r="B342">
        <v>5545</v>
      </c>
      <c r="C342">
        <v>5345</v>
      </c>
      <c r="D342">
        <v>0</v>
      </c>
      <c r="E342">
        <v>1</v>
      </c>
      <c r="F342">
        <v>0</v>
      </c>
      <c r="G342">
        <v>4928.333333333333</v>
      </c>
      <c r="H342">
        <v>5214</v>
      </c>
      <c r="I342">
        <v>0</v>
      </c>
      <c r="J342">
        <f t="shared" si="45"/>
        <v>0</v>
      </c>
      <c r="K342">
        <f t="shared" si="46"/>
        <v>5710.6174694813844</v>
      </c>
      <c r="L342">
        <f t="shared" si="47"/>
        <v>165.61746948138443</v>
      </c>
      <c r="M342">
        <f t="shared" si="48"/>
        <v>165.61746948138443</v>
      </c>
      <c r="N342" s="8">
        <f t="shared" si="49"/>
        <v>2.9867893504307384E-2</v>
      </c>
      <c r="O342">
        <v>1200</v>
      </c>
      <c r="P342">
        <f t="shared" si="50"/>
        <v>2981.1144506649198</v>
      </c>
      <c r="Q342">
        <f t="shared" si="51"/>
        <v>21600</v>
      </c>
      <c r="R342">
        <f t="shared" si="52"/>
        <v>165.61746948138443</v>
      </c>
      <c r="S342">
        <f t="shared" si="53"/>
        <v>27429.146197417303</v>
      </c>
    </row>
    <row r="343" spans="1:19" x14ac:dyDescent="0.35">
      <c r="A343" s="1">
        <v>41257</v>
      </c>
      <c r="B343">
        <v>5341</v>
      </c>
      <c r="C343">
        <v>5545</v>
      </c>
      <c r="D343">
        <v>0</v>
      </c>
      <c r="E343">
        <v>0</v>
      </c>
      <c r="F343">
        <v>1</v>
      </c>
      <c r="G343">
        <v>5360.333333333333</v>
      </c>
      <c r="H343">
        <v>5733</v>
      </c>
      <c r="I343">
        <v>0</v>
      </c>
      <c r="J343">
        <f t="shared" si="45"/>
        <v>1</v>
      </c>
      <c r="K343">
        <f t="shared" si="46"/>
        <v>6078.7582593960533</v>
      </c>
      <c r="L343">
        <f t="shared" si="47"/>
        <v>737.75825939605329</v>
      </c>
      <c r="M343">
        <f t="shared" si="48"/>
        <v>737.75825939605329</v>
      </c>
      <c r="N343" s="8">
        <f t="shared" si="49"/>
        <v>0.13813111016589652</v>
      </c>
      <c r="O343">
        <v>1611</v>
      </c>
      <c r="P343">
        <f t="shared" si="50"/>
        <v>13279.648669128959</v>
      </c>
      <c r="Q343">
        <f t="shared" si="51"/>
        <v>28998</v>
      </c>
      <c r="R343">
        <f t="shared" si="52"/>
        <v>737.75825939605329</v>
      </c>
      <c r="S343">
        <f t="shared" si="53"/>
        <v>544287.24930709426</v>
      </c>
    </row>
    <row r="344" spans="1:19" x14ac:dyDescent="0.35">
      <c r="A344" s="1">
        <v>41258</v>
      </c>
      <c r="B344">
        <v>4501</v>
      </c>
      <c r="C344">
        <v>5341</v>
      </c>
      <c r="D344">
        <v>1</v>
      </c>
      <c r="E344">
        <v>0</v>
      </c>
      <c r="F344">
        <v>0</v>
      </c>
      <c r="G344">
        <v>5410.333333333333</v>
      </c>
      <c r="H344">
        <v>6245</v>
      </c>
      <c r="I344">
        <v>0</v>
      </c>
      <c r="J344">
        <f t="shared" si="45"/>
        <v>1</v>
      </c>
      <c r="K344">
        <f t="shared" si="46"/>
        <v>6383.8127224466543</v>
      </c>
      <c r="L344">
        <f t="shared" si="47"/>
        <v>1882.8127224466543</v>
      </c>
      <c r="M344">
        <f t="shared" si="48"/>
        <v>1882.8127224466543</v>
      </c>
      <c r="N344" s="8">
        <f t="shared" si="49"/>
        <v>0.41830986946159837</v>
      </c>
      <c r="O344">
        <v>1776</v>
      </c>
      <c r="P344">
        <f t="shared" si="50"/>
        <v>33890.62900403978</v>
      </c>
      <c r="Q344">
        <f t="shared" si="51"/>
        <v>31968</v>
      </c>
      <c r="R344">
        <f t="shared" si="52"/>
        <v>1882.8127224466543</v>
      </c>
      <c r="S344">
        <f t="shared" si="53"/>
        <v>3544983.7478069821</v>
      </c>
    </row>
    <row r="345" spans="1:19" x14ac:dyDescent="0.35">
      <c r="A345" s="1">
        <v>41259</v>
      </c>
      <c r="B345">
        <v>6753</v>
      </c>
      <c r="C345">
        <v>4501</v>
      </c>
      <c r="D345">
        <v>1</v>
      </c>
      <c r="E345">
        <v>0</v>
      </c>
      <c r="F345">
        <v>0</v>
      </c>
      <c r="G345">
        <v>5129</v>
      </c>
      <c r="H345">
        <v>6423</v>
      </c>
      <c r="I345">
        <v>0</v>
      </c>
      <c r="J345">
        <f t="shared" si="45"/>
        <v>0</v>
      </c>
      <c r="K345">
        <f t="shared" si="46"/>
        <v>6185.5671093625388</v>
      </c>
      <c r="L345">
        <f t="shared" si="47"/>
        <v>-567.43289063746124</v>
      </c>
      <c r="M345">
        <f t="shared" si="48"/>
        <v>567.43289063746124</v>
      </c>
      <c r="N345" s="8">
        <f t="shared" si="49"/>
        <v>8.4026786707753778E-2</v>
      </c>
      <c r="O345">
        <v>800</v>
      </c>
      <c r="P345">
        <f t="shared" si="50"/>
        <v>40855.168125897209</v>
      </c>
      <c r="Q345">
        <f t="shared" si="51"/>
        <v>14400</v>
      </c>
      <c r="R345">
        <f t="shared" si="52"/>
        <v>-1134.8657812749225</v>
      </c>
      <c r="S345">
        <f t="shared" si="53"/>
        <v>1287920.3415087401</v>
      </c>
    </row>
    <row r="346" spans="1:19" x14ac:dyDescent="0.35">
      <c r="A346" s="1">
        <v>41260</v>
      </c>
      <c r="B346">
        <v>5214</v>
      </c>
      <c r="C346">
        <v>6753</v>
      </c>
      <c r="D346">
        <v>0</v>
      </c>
      <c r="E346">
        <v>0</v>
      </c>
      <c r="F346">
        <v>0</v>
      </c>
      <c r="G346">
        <v>5531.666666666667</v>
      </c>
      <c r="H346">
        <v>4249</v>
      </c>
      <c r="I346">
        <v>0</v>
      </c>
      <c r="J346">
        <f t="shared" si="45"/>
        <v>1</v>
      </c>
      <c r="K346">
        <f t="shared" si="46"/>
        <v>5179.1183510150704</v>
      </c>
      <c r="L346">
        <f t="shared" si="47"/>
        <v>-34.881648984929598</v>
      </c>
      <c r="M346">
        <f t="shared" si="48"/>
        <v>34.881648984929598</v>
      </c>
      <c r="N346" s="8">
        <f t="shared" si="49"/>
        <v>6.6899978874049859E-3</v>
      </c>
      <c r="O346">
        <v>511</v>
      </c>
      <c r="P346">
        <f t="shared" si="50"/>
        <v>2511.478726914931</v>
      </c>
      <c r="Q346">
        <f t="shared" si="51"/>
        <v>9198</v>
      </c>
      <c r="R346">
        <f t="shared" si="52"/>
        <v>-69.763297969859195</v>
      </c>
      <c r="S346">
        <f t="shared" si="53"/>
        <v>4866.9177436313603</v>
      </c>
    </row>
    <row r="347" spans="1:19" x14ac:dyDescent="0.35">
      <c r="A347" s="1">
        <v>41261</v>
      </c>
      <c r="B347">
        <v>6300</v>
      </c>
      <c r="C347">
        <v>5214</v>
      </c>
      <c r="D347">
        <v>0</v>
      </c>
      <c r="E347">
        <v>0</v>
      </c>
      <c r="F347">
        <v>0</v>
      </c>
      <c r="G347">
        <v>5489.333333333333</v>
      </c>
      <c r="H347">
        <v>5191</v>
      </c>
      <c r="I347">
        <v>0</v>
      </c>
      <c r="J347">
        <f t="shared" si="45"/>
        <v>0</v>
      </c>
      <c r="K347">
        <f t="shared" si="46"/>
        <v>5247.8763863884024</v>
      </c>
      <c r="L347">
        <f t="shared" si="47"/>
        <v>-1052.1236136115976</v>
      </c>
      <c r="M347">
        <f t="shared" si="48"/>
        <v>1052.1236136115976</v>
      </c>
      <c r="N347" s="8">
        <f t="shared" si="49"/>
        <v>0.16700374819231709</v>
      </c>
      <c r="O347">
        <v>684</v>
      </c>
      <c r="P347">
        <f t="shared" si="50"/>
        <v>75752.900180035038</v>
      </c>
      <c r="Q347">
        <f t="shared" si="51"/>
        <v>12312</v>
      </c>
      <c r="R347">
        <f t="shared" si="52"/>
        <v>-2104.2472272231953</v>
      </c>
      <c r="S347">
        <f t="shared" si="53"/>
        <v>4427856.3932765061</v>
      </c>
    </row>
    <row r="348" spans="1:19" x14ac:dyDescent="0.35">
      <c r="A348" s="1">
        <v>41262</v>
      </c>
      <c r="B348">
        <v>6478</v>
      </c>
      <c r="C348">
        <v>6300</v>
      </c>
      <c r="D348">
        <v>0</v>
      </c>
      <c r="E348">
        <v>0</v>
      </c>
      <c r="F348">
        <v>0</v>
      </c>
      <c r="G348">
        <v>6089</v>
      </c>
      <c r="H348">
        <v>5345</v>
      </c>
      <c r="I348">
        <v>0</v>
      </c>
      <c r="J348">
        <f t="shared" si="45"/>
        <v>0</v>
      </c>
      <c r="K348">
        <f t="shared" si="46"/>
        <v>5740.9904387544348</v>
      </c>
      <c r="L348">
        <f t="shared" si="47"/>
        <v>-737.00956124556524</v>
      </c>
      <c r="M348">
        <f t="shared" si="48"/>
        <v>737.00956124556524</v>
      </c>
      <c r="N348" s="8">
        <f t="shared" si="49"/>
        <v>0.11377115795701841</v>
      </c>
      <c r="O348">
        <v>686</v>
      </c>
      <c r="P348">
        <f t="shared" si="50"/>
        <v>53064.688409680697</v>
      </c>
      <c r="Q348">
        <f t="shared" si="51"/>
        <v>12348</v>
      </c>
      <c r="R348">
        <f t="shared" si="52"/>
        <v>-1474.0191224911305</v>
      </c>
      <c r="S348">
        <f t="shared" si="53"/>
        <v>2172732.3734695222</v>
      </c>
    </row>
    <row r="349" spans="1:19" x14ac:dyDescent="0.35">
      <c r="A349" s="1">
        <v>41263</v>
      </c>
      <c r="B349">
        <v>6525</v>
      </c>
      <c r="C349">
        <v>6478</v>
      </c>
      <c r="D349">
        <v>0</v>
      </c>
      <c r="E349">
        <v>1</v>
      </c>
      <c r="F349">
        <v>0</v>
      </c>
      <c r="G349">
        <v>5997.333333333333</v>
      </c>
      <c r="H349">
        <v>5545</v>
      </c>
      <c r="I349">
        <v>0</v>
      </c>
      <c r="J349">
        <f t="shared" si="45"/>
        <v>0</v>
      </c>
      <c r="K349">
        <f t="shared" si="46"/>
        <v>6516.8976247991432</v>
      </c>
      <c r="L349">
        <f t="shared" si="47"/>
        <v>-8.1023752008568408</v>
      </c>
      <c r="M349">
        <f t="shared" si="48"/>
        <v>8.1023752008568408</v>
      </c>
      <c r="N349" s="8">
        <f t="shared" si="49"/>
        <v>1.2417433258018146E-3</v>
      </c>
      <c r="O349">
        <v>1589</v>
      </c>
      <c r="P349">
        <f t="shared" si="50"/>
        <v>583.37101446169254</v>
      </c>
      <c r="Q349">
        <f t="shared" si="51"/>
        <v>28602</v>
      </c>
      <c r="R349">
        <f t="shared" si="52"/>
        <v>-16.204750401713682</v>
      </c>
      <c r="S349">
        <f t="shared" si="53"/>
        <v>262.59393558183973</v>
      </c>
    </row>
    <row r="350" spans="1:19" x14ac:dyDescent="0.35">
      <c r="A350" s="1">
        <v>41264</v>
      </c>
      <c r="B350">
        <v>6350</v>
      </c>
      <c r="C350">
        <v>6525</v>
      </c>
      <c r="D350">
        <v>0</v>
      </c>
      <c r="E350">
        <v>0</v>
      </c>
      <c r="F350">
        <v>1</v>
      </c>
      <c r="G350">
        <v>6434.333333333333</v>
      </c>
      <c r="H350">
        <v>5341</v>
      </c>
      <c r="I350">
        <v>0</v>
      </c>
      <c r="J350">
        <f t="shared" si="45"/>
        <v>1</v>
      </c>
      <c r="K350">
        <f t="shared" si="46"/>
        <v>6670.1225277452149</v>
      </c>
      <c r="L350">
        <f t="shared" si="47"/>
        <v>320.12252774521494</v>
      </c>
      <c r="M350">
        <f t="shared" si="48"/>
        <v>320.12252774521494</v>
      </c>
      <c r="N350" s="8">
        <f t="shared" si="49"/>
        <v>5.0412996495309441E-2</v>
      </c>
      <c r="O350">
        <v>1587</v>
      </c>
      <c r="P350">
        <f t="shared" si="50"/>
        <v>5762.2054994138689</v>
      </c>
      <c r="Q350">
        <f t="shared" si="51"/>
        <v>28566</v>
      </c>
      <c r="R350">
        <f t="shared" si="52"/>
        <v>320.12252774521494</v>
      </c>
      <c r="S350">
        <f t="shared" si="53"/>
        <v>102478.43276998591</v>
      </c>
    </row>
    <row r="351" spans="1:19" x14ac:dyDescent="0.35">
      <c r="A351" s="1">
        <v>41265</v>
      </c>
      <c r="B351">
        <v>6531</v>
      </c>
      <c r="C351">
        <v>6350</v>
      </c>
      <c r="D351">
        <v>1</v>
      </c>
      <c r="E351">
        <v>0</v>
      </c>
      <c r="F351">
        <v>0</v>
      </c>
      <c r="G351">
        <v>6451</v>
      </c>
      <c r="H351">
        <v>4501</v>
      </c>
      <c r="I351">
        <v>0</v>
      </c>
      <c r="J351">
        <f t="shared" si="45"/>
        <v>0</v>
      </c>
      <c r="K351">
        <f t="shared" si="46"/>
        <v>6584.4621911954864</v>
      </c>
      <c r="L351">
        <f t="shared" si="47"/>
        <v>53.462191195486412</v>
      </c>
      <c r="M351">
        <f t="shared" si="48"/>
        <v>53.462191195486412</v>
      </c>
      <c r="N351" s="8">
        <f t="shared" si="49"/>
        <v>8.185911988284552E-3</v>
      </c>
      <c r="O351">
        <v>1151</v>
      </c>
      <c r="P351">
        <f t="shared" si="50"/>
        <v>962.31944151875541</v>
      </c>
      <c r="Q351">
        <f t="shared" si="51"/>
        <v>20718</v>
      </c>
      <c r="R351">
        <f t="shared" si="52"/>
        <v>53.462191195486412</v>
      </c>
      <c r="S351">
        <f t="shared" si="53"/>
        <v>2858.2058874227446</v>
      </c>
    </row>
    <row r="352" spans="1:19" x14ac:dyDescent="0.35">
      <c r="A352" s="1">
        <v>41266</v>
      </c>
      <c r="B352">
        <v>5977</v>
      </c>
      <c r="C352">
        <v>6531</v>
      </c>
      <c r="D352">
        <v>1</v>
      </c>
      <c r="E352">
        <v>0</v>
      </c>
      <c r="F352">
        <v>0</v>
      </c>
      <c r="G352">
        <v>6468.666666666667</v>
      </c>
      <c r="H352">
        <v>6753</v>
      </c>
      <c r="I352">
        <v>0</v>
      </c>
      <c r="J352">
        <f t="shared" si="45"/>
        <v>1</v>
      </c>
      <c r="K352">
        <f t="shared" si="46"/>
        <v>7239.652791571375</v>
      </c>
      <c r="L352">
        <f t="shared" si="47"/>
        <v>1262.652791571375</v>
      </c>
      <c r="M352">
        <f t="shared" si="48"/>
        <v>1262.652791571375</v>
      </c>
      <c r="N352" s="8">
        <f t="shared" si="49"/>
        <v>0.21125193099738582</v>
      </c>
      <c r="O352">
        <v>1746</v>
      </c>
      <c r="P352">
        <f t="shared" si="50"/>
        <v>22727.750248284749</v>
      </c>
      <c r="Q352">
        <f t="shared" si="51"/>
        <v>31428</v>
      </c>
      <c r="R352">
        <f t="shared" si="52"/>
        <v>1262.652791571375</v>
      </c>
      <c r="S352">
        <f t="shared" si="53"/>
        <v>1594292.0720629862</v>
      </c>
    </row>
    <row r="353" spans="1:19" x14ac:dyDescent="0.35">
      <c r="A353" s="1">
        <v>41267</v>
      </c>
      <c r="B353">
        <v>5544</v>
      </c>
      <c r="C353">
        <v>5977</v>
      </c>
      <c r="D353">
        <v>0</v>
      </c>
      <c r="E353">
        <v>0</v>
      </c>
      <c r="F353">
        <v>0</v>
      </c>
      <c r="G353">
        <v>6286</v>
      </c>
      <c r="H353">
        <v>5214</v>
      </c>
      <c r="I353">
        <v>0</v>
      </c>
      <c r="J353">
        <f t="shared" si="45"/>
        <v>1</v>
      </c>
      <c r="K353">
        <f t="shared" si="46"/>
        <v>5777.661710516898</v>
      </c>
      <c r="L353">
        <f t="shared" si="47"/>
        <v>233.66171051689798</v>
      </c>
      <c r="M353">
        <f t="shared" si="48"/>
        <v>233.66171051689798</v>
      </c>
      <c r="N353" s="8">
        <f t="shared" si="49"/>
        <v>4.2146773181258652E-2</v>
      </c>
      <c r="O353">
        <v>1088</v>
      </c>
      <c r="P353">
        <f t="shared" si="50"/>
        <v>4205.9107893041637</v>
      </c>
      <c r="Q353">
        <f t="shared" si="51"/>
        <v>19584</v>
      </c>
      <c r="R353">
        <f t="shared" si="52"/>
        <v>233.66171051689798</v>
      </c>
      <c r="S353">
        <f t="shared" si="53"/>
        <v>54597.794961682637</v>
      </c>
    </row>
    <row r="354" spans="1:19" x14ac:dyDescent="0.35">
      <c r="A354" s="1">
        <v>41268</v>
      </c>
      <c r="B354">
        <v>5099</v>
      </c>
      <c r="C354">
        <v>5544</v>
      </c>
      <c r="D354">
        <v>0</v>
      </c>
      <c r="E354">
        <v>0</v>
      </c>
      <c r="F354">
        <v>0</v>
      </c>
      <c r="G354">
        <v>6017.333333333333</v>
      </c>
      <c r="H354">
        <v>6300</v>
      </c>
      <c r="I354">
        <v>0</v>
      </c>
      <c r="J354">
        <f t="shared" si="45"/>
        <v>1</v>
      </c>
      <c r="K354">
        <f t="shared" si="46"/>
        <v>5883.4414562666816</v>
      </c>
      <c r="L354">
        <f t="shared" si="47"/>
        <v>784.4414562666816</v>
      </c>
      <c r="M354">
        <f t="shared" si="48"/>
        <v>784.4414562666816</v>
      </c>
      <c r="N354" s="8">
        <f t="shared" si="49"/>
        <v>0.15384221538864123</v>
      </c>
      <c r="O354">
        <v>2482</v>
      </c>
      <c r="P354">
        <f t="shared" si="50"/>
        <v>14119.946212800269</v>
      </c>
      <c r="Q354">
        <f t="shared" si="51"/>
        <v>44676</v>
      </c>
      <c r="R354">
        <f t="shared" si="52"/>
        <v>784.4414562666816</v>
      </c>
      <c r="S354">
        <f t="shared" si="53"/>
        <v>615348.39830979216</v>
      </c>
    </row>
    <row r="355" spans="1:19" x14ac:dyDescent="0.35">
      <c r="A355" s="1">
        <v>41269</v>
      </c>
      <c r="B355">
        <v>3944</v>
      </c>
      <c r="C355">
        <v>5099</v>
      </c>
      <c r="D355">
        <v>0</v>
      </c>
      <c r="E355">
        <v>0</v>
      </c>
      <c r="F355">
        <v>0</v>
      </c>
      <c r="G355">
        <v>5540</v>
      </c>
      <c r="H355">
        <v>6478</v>
      </c>
      <c r="I355">
        <v>0</v>
      </c>
      <c r="J355">
        <f t="shared" si="45"/>
        <v>1</v>
      </c>
      <c r="K355">
        <f t="shared" si="46"/>
        <v>5620.62175403321</v>
      </c>
      <c r="L355">
        <f t="shared" si="47"/>
        <v>1676.62175403321</v>
      </c>
      <c r="M355">
        <f t="shared" si="48"/>
        <v>1676.62175403321</v>
      </c>
      <c r="N355" s="8">
        <f t="shared" si="49"/>
        <v>0.42510693560679769</v>
      </c>
      <c r="O355">
        <v>995</v>
      </c>
      <c r="P355">
        <f t="shared" si="50"/>
        <v>30179.191572597781</v>
      </c>
      <c r="Q355">
        <f t="shared" si="51"/>
        <v>17910</v>
      </c>
      <c r="R355">
        <f t="shared" si="52"/>
        <v>1676.62175403321</v>
      </c>
      <c r="S355">
        <f t="shared" si="53"/>
        <v>2811060.5060973978</v>
      </c>
    </row>
    <row r="356" spans="1:19" x14ac:dyDescent="0.35">
      <c r="A356" s="1">
        <v>41270</v>
      </c>
      <c r="B356">
        <v>5461</v>
      </c>
      <c r="C356">
        <v>3944</v>
      </c>
      <c r="D356">
        <v>0</v>
      </c>
      <c r="E356">
        <v>1</v>
      </c>
      <c r="F356">
        <v>0</v>
      </c>
      <c r="G356">
        <v>4862.333333333333</v>
      </c>
      <c r="H356">
        <v>6525</v>
      </c>
      <c r="I356">
        <v>0</v>
      </c>
      <c r="J356">
        <f t="shared" si="45"/>
        <v>0</v>
      </c>
      <c r="K356">
        <f t="shared" si="46"/>
        <v>5884.018854898799</v>
      </c>
      <c r="L356">
        <f t="shared" si="47"/>
        <v>423.01885489879896</v>
      </c>
      <c r="M356">
        <f t="shared" si="48"/>
        <v>423.01885489879896</v>
      </c>
      <c r="N356" s="8">
        <f t="shared" si="49"/>
        <v>7.746179360900915E-2</v>
      </c>
      <c r="O356">
        <v>1115</v>
      </c>
      <c r="P356">
        <f t="shared" si="50"/>
        <v>7614.3393881783813</v>
      </c>
      <c r="Q356">
        <f t="shared" si="51"/>
        <v>20070</v>
      </c>
      <c r="R356">
        <f t="shared" si="52"/>
        <v>423.01885489879896</v>
      </c>
      <c r="S356">
        <f t="shared" si="53"/>
        <v>178944.95159989112</v>
      </c>
    </row>
    <row r="357" spans="1:19" x14ac:dyDescent="0.35">
      <c r="A357" s="1">
        <v>41271</v>
      </c>
      <c r="B357">
        <v>5391</v>
      </c>
      <c r="C357">
        <v>5461</v>
      </c>
      <c r="D357">
        <v>0</v>
      </c>
      <c r="E357">
        <v>0</v>
      </c>
      <c r="F357">
        <v>1</v>
      </c>
      <c r="G357">
        <v>4834.666666666667</v>
      </c>
      <c r="H357">
        <v>6350</v>
      </c>
      <c r="I357">
        <v>0</v>
      </c>
      <c r="J357">
        <f t="shared" si="45"/>
        <v>1</v>
      </c>
      <c r="K357">
        <f t="shared" si="46"/>
        <v>5950.9884997396757</v>
      </c>
      <c r="L357">
        <f t="shared" si="47"/>
        <v>559.98849973967572</v>
      </c>
      <c r="M357">
        <f t="shared" si="48"/>
        <v>559.98849973967572</v>
      </c>
      <c r="N357" s="8">
        <f t="shared" si="49"/>
        <v>0.10387469852340488</v>
      </c>
      <c r="O357">
        <v>1619</v>
      </c>
      <c r="P357">
        <f t="shared" si="50"/>
        <v>10079.792995314163</v>
      </c>
      <c r="Q357">
        <f t="shared" si="51"/>
        <v>29142</v>
      </c>
      <c r="R357">
        <f t="shared" si="52"/>
        <v>559.98849973967572</v>
      </c>
      <c r="S357">
        <f t="shared" si="53"/>
        <v>313587.11984069279</v>
      </c>
    </row>
    <row r="358" spans="1:19" x14ac:dyDescent="0.35">
      <c r="A358" s="1">
        <v>41272</v>
      </c>
      <c r="B358">
        <v>6368</v>
      </c>
      <c r="C358">
        <v>5391</v>
      </c>
      <c r="D358">
        <v>1</v>
      </c>
      <c r="E358">
        <v>0</v>
      </c>
      <c r="F358">
        <v>0</v>
      </c>
      <c r="G358">
        <v>4932</v>
      </c>
      <c r="H358">
        <v>6531</v>
      </c>
      <c r="I358">
        <v>1</v>
      </c>
      <c r="J358">
        <f t="shared" si="45"/>
        <v>0</v>
      </c>
      <c r="K358">
        <f t="shared" si="46"/>
        <v>6462.1798090491739</v>
      </c>
      <c r="L358">
        <f t="shared" si="47"/>
        <v>94.179809049173855</v>
      </c>
      <c r="M358">
        <f t="shared" si="48"/>
        <v>94.179809049173855</v>
      </c>
      <c r="N358" s="8">
        <f t="shared" si="49"/>
        <v>1.478954287832504E-2</v>
      </c>
      <c r="O358">
        <v>843</v>
      </c>
      <c r="P358">
        <f t="shared" si="50"/>
        <v>1695.2365628851294</v>
      </c>
      <c r="Q358">
        <f t="shared" si="51"/>
        <v>15174</v>
      </c>
      <c r="R358">
        <f t="shared" si="52"/>
        <v>94.179809049173855</v>
      </c>
      <c r="S358">
        <f t="shared" si="53"/>
        <v>8869.8364325388502</v>
      </c>
    </row>
    <row r="359" spans="1:19" x14ac:dyDescent="0.35">
      <c r="A359" s="1">
        <v>41273</v>
      </c>
      <c r="B359">
        <v>6498</v>
      </c>
      <c r="C359">
        <v>6368</v>
      </c>
      <c r="D359">
        <v>1</v>
      </c>
      <c r="E359">
        <v>0</v>
      </c>
      <c r="F359">
        <v>0</v>
      </c>
      <c r="G359">
        <v>5740</v>
      </c>
      <c r="H359">
        <v>5977</v>
      </c>
      <c r="I359">
        <v>1</v>
      </c>
      <c r="J359">
        <f t="shared" si="45"/>
        <v>0</v>
      </c>
      <c r="K359">
        <f t="shared" si="46"/>
        <v>6861.5247386770361</v>
      </c>
      <c r="L359">
        <f t="shared" si="47"/>
        <v>363.52473867703611</v>
      </c>
      <c r="M359">
        <f t="shared" si="48"/>
        <v>363.52473867703611</v>
      </c>
      <c r="N359" s="8">
        <f t="shared" si="49"/>
        <v>5.5944096441526023E-2</v>
      </c>
      <c r="O359">
        <v>915</v>
      </c>
      <c r="P359">
        <f t="shared" si="50"/>
        <v>6543.44529618665</v>
      </c>
      <c r="Q359">
        <f t="shared" si="51"/>
        <v>16470</v>
      </c>
      <c r="R359">
        <f t="shared" si="52"/>
        <v>363.52473867703611</v>
      </c>
      <c r="S359">
        <f t="shared" si="53"/>
        <v>132150.2356302074</v>
      </c>
    </row>
    <row r="360" spans="1:19" x14ac:dyDescent="0.35">
      <c r="A360" s="1">
        <v>41274</v>
      </c>
      <c r="B360">
        <v>5484</v>
      </c>
      <c r="C360">
        <v>6498</v>
      </c>
      <c r="D360">
        <v>0</v>
      </c>
      <c r="E360">
        <v>0</v>
      </c>
      <c r="F360">
        <v>0</v>
      </c>
      <c r="G360">
        <v>6085.666666666667</v>
      </c>
      <c r="H360">
        <v>5544</v>
      </c>
      <c r="I360">
        <v>1</v>
      </c>
      <c r="J360">
        <f t="shared" si="45"/>
        <v>1</v>
      </c>
      <c r="K360">
        <f t="shared" si="46"/>
        <v>6073.4474841115871</v>
      </c>
      <c r="L360">
        <f t="shared" si="47"/>
        <v>589.44748411158707</v>
      </c>
      <c r="M360">
        <f t="shared" si="48"/>
        <v>589.44748411158707</v>
      </c>
      <c r="N360" s="8">
        <f t="shared" si="49"/>
        <v>0.10748495333909319</v>
      </c>
      <c r="O360">
        <v>457</v>
      </c>
      <c r="P360">
        <f t="shared" si="50"/>
        <v>10610.054714008567</v>
      </c>
      <c r="Q360">
        <f t="shared" si="51"/>
        <v>8226</v>
      </c>
      <c r="R360">
        <f t="shared" si="52"/>
        <v>589.44748411158707</v>
      </c>
      <c r="S360">
        <f t="shared" si="53"/>
        <v>347448.33652547968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1D1F4-F3A7-43D2-B8ED-DE05C0389F51}">
  <dimension ref="A1:AB360"/>
  <sheetViews>
    <sheetView zoomScale="77" zoomScaleNormal="77" workbookViewId="0">
      <selection activeCell="T5" sqref="T5:T8"/>
    </sheetView>
  </sheetViews>
  <sheetFormatPr defaultRowHeight="14.5" x14ac:dyDescent="0.35"/>
  <cols>
    <col min="1" max="1" width="11.1796875" bestFit="1" customWidth="1"/>
    <col min="21" max="21" width="10.90625" bestFit="1" customWidth="1"/>
  </cols>
  <sheetData>
    <row r="1" spans="1:28" ht="15" thickBot="1" x14ac:dyDescent="0.4">
      <c r="A1" s="1" t="s">
        <v>2</v>
      </c>
      <c r="B1" t="s">
        <v>3</v>
      </c>
      <c r="C1" t="s">
        <v>4</v>
      </c>
      <c r="D1" t="s">
        <v>53</v>
      </c>
      <c r="E1" t="s">
        <v>54</v>
      </c>
      <c r="F1" t="s">
        <v>18</v>
      </c>
      <c r="G1" t="s">
        <v>19</v>
      </c>
      <c r="H1" t="s">
        <v>55</v>
      </c>
      <c r="I1" t="s">
        <v>21</v>
      </c>
      <c r="J1" t="s">
        <v>110</v>
      </c>
      <c r="K1" t="s">
        <v>136</v>
      </c>
      <c r="L1" t="s">
        <v>112</v>
      </c>
      <c r="M1" t="s">
        <v>113</v>
      </c>
      <c r="N1" t="s">
        <v>114</v>
      </c>
      <c r="O1" s="8" t="s">
        <v>116</v>
      </c>
      <c r="P1" s="8" t="s">
        <v>117</v>
      </c>
      <c r="Q1" t="s">
        <v>121</v>
      </c>
      <c r="R1" t="s">
        <v>122</v>
      </c>
      <c r="T1" s="2" t="s">
        <v>32</v>
      </c>
      <c r="U1" s="2" t="s">
        <v>53</v>
      </c>
      <c r="V1" s="2" t="s">
        <v>54</v>
      </c>
      <c r="W1" s="2" t="s">
        <v>18</v>
      </c>
      <c r="X1" s="2" t="s">
        <v>19</v>
      </c>
      <c r="Y1" s="2" t="s">
        <v>106</v>
      </c>
      <c r="Z1" s="2" t="s">
        <v>21</v>
      </c>
      <c r="AA1" s="2" t="s">
        <v>104</v>
      </c>
      <c r="AB1" s="3" t="s">
        <v>136</v>
      </c>
    </row>
    <row r="2" spans="1:28" ht="15" thickBot="1" x14ac:dyDescent="0.4">
      <c r="A2" s="1">
        <v>41275</v>
      </c>
      <c r="B2">
        <v>5264</v>
      </c>
      <c r="C2">
        <v>1616</v>
      </c>
      <c r="D2">
        <v>457</v>
      </c>
      <c r="E2">
        <v>0</v>
      </c>
      <c r="F2">
        <v>0</v>
      </c>
      <c r="G2">
        <v>0</v>
      </c>
      <c r="H2">
        <v>6116.666666666667</v>
      </c>
      <c r="I2">
        <v>5099</v>
      </c>
      <c r="J2">
        <v>0</v>
      </c>
      <c r="K2">
        <f>IF(B2&lt;D2,1,0)</f>
        <v>0</v>
      </c>
      <c r="L2">
        <f>$T$2+SUMPRODUCT(D2:J2,$U$2:$AA$2)</f>
        <v>5044.2290924513936</v>
      </c>
      <c r="M2">
        <f>L2-B2</f>
        <v>-219.77090754860637</v>
      </c>
      <c r="N2">
        <f>ABS(M2)</f>
        <v>219.77090754860637</v>
      </c>
      <c r="O2" s="8">
        <f>N2/B2</f>
        <v>4.1749792467440421E-2</v>
      </c>
      <c r="P2" s="8">
        <f>C2/B2</f>
        <v>0.30699088145896658</v>
      </c>
      <c r="Q2">
        <f>IF(M2&lt;0,M2*-72,M2*18)</f>
        <v>15823.505343499659</v>
      </c>
      <c r="R2">
        <f>C2*18</f>
        <v>29088</v>
      </c>
      <c r="T2" s="2">
        <v>204.41583936437294</v>
      </c>
      <c r="U2" s="2">
        <v>0.11016441206930144</v>
      </c>
      <c r="V2" s="2">
        <v>872.75637532359099</v>
      </c>
      <c r="W2" s="2">
        <v>751.2984207882688</v>
      </c>
      <c r="X2" s="2">
        <v>715.0135430927545</v>
      </c>
      <c r="Y2" s="2">
        <v>0.55147465263637441</v>
      </c>
      <c r="Z2" s="2">
        <v>0.27775671533219437</v>
      </c>
      <c r="AA2" s="2">
        <v>257.20915425844584</v>
      </c>
      <c r="AB2" s="3">
        <v>0</v>
      </c>
    </row>
    <row r="3" spans="1:28" x14ac:dyDescent="0.35">
      <c r="A3" s="1">
        <v>41276</v>
      </c>
      <c r="B3">
        <v>4895</v>
      </c>
      <c r="C3">
        <v>2038</v>
      </c>
      <c r="D3">
        <v>1616</v>
      </c>
      <c r="E3">
        <v>0</v>
      </c>
      <c r="F3">
        <v>1</v>
      </c>
      <c r="G3">
        <v>0</v>
      </c>
      <c r="H3">
        <v>5748.666666666667</v>
      </c>
      <c r="I3">
        <v>3944</v>
      </c>
      <c r="J3">
        <v>0</v>
      </c>
      <c r="K3">
        <f t="shared" ref="K3:K66" si="0">IF(B3&lt;D3,1,0)</f>
        <v>0</v>
      </c>
      <c r="L3">
        <f t="shared" ref="L3:L32" si="1">$T$2+SUMPRODUCT(D3:J3,$U$2:$AA$2)</f>
        <v>5399.4563884491117</v>
      </c>
      <c r="M3">
        <f t="shared" ref="M3:M32" si="2">L3-B3</f>
        <v>504.45638844911173</v>
      </c>
      <c r="N3">
        <f t="shared" ref="N3:N32" si="3">ABS(M3)</f>
        <v>504.45638844911173</v>
      </c>
      <c r="O3" s="8">
        <f t="shared" ref="O3:O32" si="4">N3/B3</f>
        <v>0.10305544197121792</v>
      </c>
      <c r="P3" s="8">
        <f t="shared" ref="P3:P32" si="5">C3/B3</f>
        <v>0.4163432073544433</v>
      </c>
      <c r="Q3">
        <f t="shared" ref="Q3:Q32" si="6">IF(M3&lt;0,M3*-72,M3*18)</f>
        <v>9080.2149920840111</v>
      </c>
      <c r="R3">
        <f t="shared" ref="R3:R32" si="7">C3*18</f>
        <v>36684</v>
      </c>
    </row>
    <row r="4" spans="1:28" x14ac:dyDescent="0.35">
      <c r="A4" s="1">
        <v>41277</v>
      </c>
      <c r="B4">
        <v>4230</v>
      </c>
      <c r="C4">
        <v>2421</v>
      </c>
      <c r="D4">
        <v>2038</v>
      </c>
      <c r="E4">
        <v>0</v>
      </c>
      <c r="F4">
        <v>0</v>
      </c>
      <c r="G4">
        <v>1</v>
      </c>
      <c r="H4">
        <v>5214.333333333333</v>
      </c>
      <c r="I4">
        <v>5461</v>
      </c>
      <c r="J4">
        <v>0</v>
      </c>
      <c r="K4">
        <f t="shared" si="0"/>
        <v>0</v>
      </c>
      <c r="L4">
        <f t="shared" si="1"/>
        <v>5536.3465404137451</v>
      </c>
      <c r="M4">
        <f t="shared" si="2"/>
        <v>1306.3465404137451</v>
      </c>
      <c r="N4">
        <f t="shared" si="3"/>
        <v>1306.3465404137451</v>
      </c>
      <c r="O4" s="8">
        <f t="shared" si="4"/>
        <v>0.30882896936495158</v>
      </c>
      <c r="P4" s="8">
        <f t="shared" si="5"/>
        <v>0.57234042553191489</v>
      </c>
      <c r="Q4">
        <f t="shared" si="6"/>
        <v>23514.237727447413</v>
      </c>
      <c r="R4">
        <f t="shared" si="7"/>
        <v>43578</v>
      </c>
    </row>
    <row r="5" spans="1:28" x14ac:dyDescent="0.35">
      <c r="A5" s="1">
        <v>41278</v>
      </c>
      <c r="B5">
        <v>5071</v>
      </c>
      <c r="C5">
        <v>1702</v>
      </c>
      <c r="D5">
        <v>2421</v>
      </c>
      <c r="E5">
        <v>1</v>
      </c>
      <c r="F5">
        <v>0</v>
      </c>
      <c r="G5">
        <v>0</v>
      </c>
      <c r="H5">
        <v>4796.333333333333</v>
      </c>
      <c r="I5">
        <v>5391</v>
      </c>
      <c r="J5">
        <v>0</v>
      </c>
      <c r="K5">
        <f t="shared" si="0"/>
        <v>0</v>
      </c>
      <c r="L5">
        <f t="shared" si="1"/>
        <v>5486.3229675918656</v>
      </c>
      <c r="M5">
        <f t="shared" si="2"/>
        <v>415.32296759186556</v>
      </c>
      <c r="N5">
        <f t="shared" si="3"/>
        <v>415.32296759186556</v>
      </c>
      <c r="O5" s="8">
        <f t="shared" si="4"/>
        <v>8.190159092720678E-2</v>
      </c>
      <c r="P5" s="8">
        <f t="shared" si="5"/>
        <v>0.33563399723920329</v>
      </c>
      <c r="Q5">
        <f t="shared" si="6"/>
        <v>7475.8134166535801</v>
      </c>
      <c r="R5">
        <f t="shared" si="7"/>
        <v>30636</v>
      </c>
      <c r="T5" s="48" t="s">
        <v>115</v>
      </c>
      <c r="U5" s="22">
        <f>AVERAGE(O2:O360)</f>
        <v>0.15320625442417735</v>
      </c>
      <c r="V5" s="22">
        <f>AVERAGE(P2:P32)</f>
        <v>0.31971825497931794</v>
      </c>
    </row>
    <row r="6" spans="1:28" x14ac:dyDescent="0.35">
      <c r="A6" s="1">
        <v>41279</v>
      </c>
      <c r="B6">
        <v>6145</v>
      </c>
      <c r="C6">
        <v>1125</v>
      </c>
      <c r="D6">
        <v>1702</v>
      </c>
      <c r="E6">
        <v>1</v>
      </c>
      <c r="F6">
        <v>0</v>
      </c>
      <c r="G6">
        <v>0</v>
      </c>
      <c r="H6">
        <v>4732</v>
      </c>
      <c r="I6">
        <v>6368</v>
      </c>
      <c r="J6">
        <v>0</v>
      </c>
      <c r="K6">
        <f t="shared" si="0"/>
        <v>0</v>
      </c>
      <c r="L6">
        <f t="shared" si="1"/>
        <v>5643.0048635406529</v>
      </c>
      <c r="M6">
        <f t="shared" si="2"/>
        <v>-501.99513645934712</v>
      </c>
      <c r="N6">
        <f t="shared" si="3"/>
        <v>501.99513645934712</v>
      </c>
      <c r="O6" s="8">
        <f t="shared" si="4"/>
        <v>8.1691641409169582E-2</v>
      </c>
      <c r="P6" s="8">
        <f t="shared" si="5"/>
        <v>0.18307567127746135</v>
      </c>
      <c r="Q6">
        <f t="shared" si="6"/>
        <v>36143.649825072993</v>
      </c>
      <c r="R6">
        <f t="shared" si="7"/>
        <v>20250</v>
      </c>
      <c r="T6" s="21" t="s">
        <v>118</v>
      </c>
      <c r="U6" s="20">
        <f>COUNTIF(M2:M32,"&gt;0")</f>
        <v>19</v>
      </c>
      <c r="V6" s="20"/>
    </row>
    <row r="7" spans="1:28" x14ac:dyDescent="0.35">
      <c r="A7" s="1">
        <v>41280</v>
      </c>
      <c r="B7">
        <v>5558</v>
      </c>
      <c r="C7">
        <v>1753</v>
      </c>
      <c r="D7">
        <v>1125</v>
      </c>
      <c r="E7">
        <v>0</v>
      </c>
      <c r="F7">
        <v>0</v>
      </c>
      <c r="G7">
        <v>0</v>
      </c>
      <c r="H7">
        <v>5148.666666666667</v>
      </c>
      <c r="I7">
        <v>6498</v>
      </c>
      <c r="J7">
        <v>0</v>
      </c>
      <c r="K7">
        <f t="shared" si="0"/>
        <v>0</v>
      </c>
      <c r="L7">
        <f t="shared" si="1"/>
        <v>4972.5731007114155</v>
      </c>
      <c r="M7">
        <f t="shared" si="2"/>
        <v>-585.42689928858454</v>
      </c>
      <c r="N7">
        <f t="shared" si="3"/>
        <v>585.42689928858454</v>
      </c>
      <c r="O7" s="8">
        <f t="shared" si="4"/>
        <v>0.10533049645350567</v>
      </c>
      <c r="P7" s="8">
        <f t="shared" si="5"/>
        <v>0.31540122346167687</v>
      </c>
      <c r="Q7">
        <f t="shared" si="6"/>
        <v>42150.736748778087</v>
      </c>
      <c r="R7">
        <f t="shared" si="7"/>
        <v>31554</v>
      </c>
      <c r="T7" s="21" t="s">
        <v>119</v>
      </c>
      <c r="U7" s="20">
        <f>COUNTIF(M2:M32,"&lt;0")</f>
        <v>12</v>
      </c>
      <c r="V7" s="20"/>
    </row>
    <row r="8" spans="1:28" x14ac:dyDescent="0.35">
      <c r="A8" s="1">
        <v>41281</v>
      </c>
      <c r="B8">
        <v>4506</v>
      </c>
      <c r="C8">
        <v>1492</v>
      </c>
      <c r="D8">
        <v>1753</v>
      </c>
      <c r="E8">
        <v>0</v>
      </c>
      <c r="F8">
        <v>0</v>
      </c>
      <c r="G8">
        <v>0</v>
      </c>
      <c r="H8">
        <v>5591.333333333333</v>
      </c>
      <c r="I8">
        <v>5484</v>
      </c>
      <c r="J8">
        <v>0</v>
      </c>
      <c r="K8">
        <f t="shared" si="0"/>
        <v>0</v>
      </c>
      <c r="L8">
        <f t="shared" si="1"/>
        <v>5004.2304883777942</v>
      </c>
      <c r="M8">
        <f t="shared" si="2"/>
        <v>498.23048837779425</v>
      </c>
      <c r="N8">
        <f t="shared" si="3"/>
        <v>498.23048837779425</v>
      </c>
      <c r="O8" s="8">
        <f t="shared" si="4"/>
        <v>0.1105704590274732</v>
      </c>
      <c r="P8" s="8">
        <f t="shared" si="5"/>
        <v>0.33111407012871724</v>
      </c>
      <c r="Q8">
        <f t="shared" si="6"/>
        <v>8968.1487908002964</v>
      </c>
      <c r="R8">
        <f t="shared" si="7"/>
        <v>26856</v>
      </c>
      <c r="T8" s="48" t="s">
        <v>123</v>
      </c>
      <c r="U8" s="49">
        <f>SUM(Q2:Q32)</f>
        <v>899293.50937132596</v>
      </c>
      <c r="V8" s="20">
        <f>SUM(R2:R32)</f>
        <v>804240</v>
      </c>
    </row>
    <row r="9" spans="1:28" x14ac:dyDescent="0.35">
      <c r="A9" s="1">
        <v>41282</v>
      </c>
      <c r="B9">
        <v>4488</v>
      </c>
      <c r="C9">
        <v>1971</v>
      </c>
      <c r="D9">
        <v>1492</v>
      </c>
      <c r="E9">
        <v>0</v>
      </c>
      <c r="F9">
        <v>0</v>
      </c>
      <c r="G9">
        <v>0</v>
      </c>
      <c r="H9">
        <v>5403</v>
      </c>
      <c r="I9">
        <v>5264</v>
      </c>
      <c r="J9">
        <v>0</v>
      </c>
      <c r="K9">
        <f t="shared" si="0"/>
        <v>0</v>
      </c>
      <c r="L9">
        <f t="shared" si="1"/>
        <v>4810.5100398747727</v>
      </c>
      <c r="M9">
        <f t="shared" si="2"/>
        <v>322.5100398747727</v>
      </c>
      <c r="N9">
        <f t="shared" si="3"/>
        <v>322.5100398747727</v>
      </c>
      <c r="O9" s="8">
        <f t="shared" si="4"/>
        <v>7.186052581879962E-2</v>
      </c>
      <c r="P9" s="8">
        <f t="shared" si="5"/>
        <v>0.43917112299465239</v>
      </c>
      <c r="Q9">
        <f t="shared" si="6"/>
        <v>5805.1807177459086</v>
      </c>
      <c r="R9">
        <f t="shared" si="7"/>
        <v>35478</v>
      </c>
    </row>
    <row r="10" spans="1:28" x14ac:dyDescent="0.35">
      <c r="A10" s="1">
        <v>41283</v>
      </c>
      <c r="B10">
        <v>4772</v>
      </c>
      <c r="C10">
        <v>1658</v>
      </c>
      <c r="D10">
        <v>1971</v>
      </c>
      <c r="E10">
        <v>0</v>
      </c>
      <c r="F10">
        <v>1</v>
      </c>
      <c r="G10">
        <v>0</v>
      </c>
      <c r="H10">
        <v>4850.666666666667</v>
      </c>
      <c r="I10">
        <v>4895</v>
      </c>
      <c r="J10">
        <v>0</v>
      </c>
      <c r="K10">
        <f t="shared" si="0"/>
        <v>0</v>
      </c>
      <c r="L10">
        <f t="shared" si="1"/>
        <v>5207.4871529471666</v>
      </c>
      <c r="M10">
        <f t="shared" si="2"/>
        <v>435.48715294716658</v>
      </c>
      <c r="N10">
        <f t="shared" si="3"/>
        <v>435.48715294716658</v>
      </c>
      <c r="O10" s="8">
        <f t="shared" si="4"/>
        <v>9.12588333921137E-2</v>
      </c>
      <c r="P10" s="8">
        <f t="shared" si="5"/>
        <v>0.34744341994970662</v>
      </c>
      <c r="Q10">
        <f t="shared" si="6"/>
        <v>7838.7687530489984</v>
      </c>
      <c r="R10">
        <f t="shared" si="7"/>
        <v>29844</v>
      </c>
    </row>
    <row r="11" spans="1:28" x14ac:dyDescent="0.35">
      <c r="A11" s="1">
        <v>41284</v>
      </c>
      <c r="B11">
        <v>4979</v>
      </c>
      <c r="C11">
        <v>1491</v>
      </c>
      <c r="D11">
        <v>1658</v>
      </c>
      <c r="E11">
        <v>0</v>
      </c>
      <c r="F11">
        <v>0</v>
      </c>
      <c r="G11">
        <v>1</v>
      </c>
      <c r="H11">
        <v>4588.666666666667</v>
      </c>
      <c r="I11">
        <v>4230</v>
      </c>
      <c r="J11">
        <v>0</v>
      </c>
      <c r="K11">
        <f t="shared" si="0"/>
        <v>0</v>
      </c>
      <c r="L11">
        <f t="shared" si="1"/>
        <v>4807.5262395873215</v>
      </c>
      <c r="M11">
        <f t="shared" si="2"/>
        <v>-171.47376041267853</v>
      </c>
      <c r="N11">
        <f t="shared" si="3"/>
        <v>171.47376041267853</v>
      </c>
      <c r="O11" s="8">
        <f t="shared" si="4"/>
        <v>3.4439397552255176E-2</v>
      </c>
      <c r="P11" s="8">
        <f t="shared" si="5"/>
        <v>0.29945772243422375</v>
      </c>
      <c r="Q11">
        <f t="shared" si="6"/>
        <v>12346.110749712854</v>
      </c>
      <c r="R11">
        <f t="shared" si="7"/>
        <v>26838</v>
      </c>
    </row>
    <row r="12" spans="1:28" x14ac:dyDescent="0.35">
      <c r="A12" s="1">
        <v>41285</v>
      </c>
      <c r="B12">
        <v>5192</v>
      </c>
      <c r="C12">
        <v>1062</v>
      </c>
      <c r="D12">
        <v>1491</v>
      </c>
      <c r="E12">
        <v>1</v>
      </c>
      <c r="F12">
        <v>0</v>
      </c>
      <c r="G12">
        <v>0</v>
      </c>
      <c r="H12">
        <v>4746.333333333333</v>
      </c>
      <c r="I12">
        <v>5071</v>
      </c>
      <c r="J12">
        <v>0</v>
      </c>
      <c r="K12">
        <f t="shared" si="0"/>
        <v>0</v>
      </c>
      <c r="L12">
        <f t="shared" si="1"/>
        <v>5267.414182829295</v>
      </c>
      <c r="M12">
        <f t="shared" si="2"/>
        <v>75.414182829294987</v>
      </c>
      <c r="N12">
        <f t="shared" si="3"/>
        <v>75.414182829294987</v>
      </c>
      <c r="O12" s="8">
        <f t="shared" si="4"/>
        <v>1.4525073734455891E-2</v>
      </c>
      <c r="P12" s="8">
        <f t="shared" si="5"/>
        <v>0.20454545454545456</v>
      </c>
      <c r="Q12">
        <f t="shared" si="6"/>
        <v>1357.4552909273098</v>
      </c>
      <c r="R12">
        <f t="shared" si="7"/>
        <v>19116</v>
      </c>
    </row>
    <row r="13" spans="1:28" x14ac:dyDescent="0.35">
      <c r="A13" s="1">
        <v>41286</v>
      </c>
      <c r="B13">
        <v>6065</v>
      </c>
      <c r="C13">
        <v>868</v>
      </c>
      <c r="D13">
        <v>1062</v>
      </c>
      <c r="E13">
        <v>1</v>
      </c>
      <c r="F13">
        <v>0</v>
      </c>
      <c r="G13">
        <v>0</v>
      </c>
      <c r="H13">
        <v>4981</v>
      </c>
      <c r="I13">
        <v>6145</v>
      </c>
      <c r="J13">
        <v>0</v>
      </c>
      <c r="K13">
        <f t="shared" si="0"/>
        <v>0</v>
      </c>
      <c r="L13">
        <f t="shared" si="1"/>
        <v>5647.877080803677</v>
      </c>
      <c r="M13">
        <f t="shared" si="2"/>
        <v>-417.12291919632298</v>
      </c>
      <c r="N13">
        <f t="shared" si="3"/>
        <v>417.12291919632298</v>
      </c>
      <c r="O13" s="8">
        <f t="shared" si="4"/>
        <v>6.8775419488264294E-2</v>
      </c>
      <c r="P13" s="8">
        <f t="shared" si="5"/>
        <v>0.14311624072547402</v>
      </c>
      <c r="Q13">
        <f t="shared" si="6"/>
        <v>30032.850182135255</v>
      </c>
      <c r="R13">
        <f t="shared" si="7"/>
        <v>15624</v>
      </c>
    </row>
    <row r="14" spans="1:28" x14ac:dyDescent="0.35">
      <c r="A14" s="1">
        <v>41287</v>
      </c>
      <c r="B14">
        <v>4711</v>
      </c>
      <c r="C14">
        <v>1426</v>
      </c>
      <c r="D14">
        <v>868</v>
      </c>
      <c r="E14">
        <v>0</v>
      </c>
      <c r="F14">
        <v>0</v>
      </c>
      <c r="G14">
        <v>0</v>
      </c>
      <c r="H14">
        <v>5412</v>
      </c>
      <c r="I14">
        <v>5558</v>
      </c>
      <c r="J14">
        <v>0</v>
      </c>
      <c r="K14">
        <f t="shared" si="0"/>
        <v>0</v>
      </c>
      <c r="L14">
        <f t="shared" si="1"/>
        <v>4828.3911929249207</v>
      </c>
      <c r="M14">
        <f t="shared" si="2"/>
        <v>117.39119292492069</v>
      </c>
      <c r="N14">
        <f t="shared" si="3"/>
        <v>117.39119292492069</v>
      </c>
      <c r="O14" s="8">
        <f t="shared" si="4"/>
        <v>2.491852959561042E-2</v>
      </c>
      <c r="P14" s="8">
        <f t="shared" si="5"/>
        <v>0.30269581829760134</v>
      </c>
      <c r="Q14">
        <f t="shared" si="6"/>
        <v>2113.0414726485724</v>
      </c>
      <c r="R14">
        <f t="shared" si="7"/>
        <v>25668</v>
      </c>
    </row>
    <row r="15" spans="1:28" x14ac:dyDescent="0.35">
      <c r="A15" s="1">
        <v>41288</v>
      </c>
      <c r="B15">
        <v>4096</v>
      </c>
      <c r="C15">
        <v>1558</v>
      </c>
      <c r="D15">
        <v>1426</v>
      </c>
      <c r="E15">
        <v>0</v>
      </c>
      <c r="F15">
        <v>0</v>
      </c>
      <c r="G15">
        <v>0</v>
      </c>
      <c r="H15">
        <v>5322.666666666667</v>
      </c>
      <c r="I15">
        <v>4506</v>
      </c>
      <c r="J15">
        <v>0</v>
      </c>
      <c r="K15">
        <f t="shared" si="0"/>
        <v>0</v>
      </c>
      <c r="L15">
        <f t="shared" si="1"/>
        <v>4548.3978013612732</v>
      </c>
      <c r="M15">
        <f t="shared" si="2"/>
        <v>452.3978013612732</v>
      </c>
      <c r="N15">
        <f t="shared" si="3"/>
        <v>452.3978013612732</v>
      </c>
      <c r="O15" s="8">
        <f t="shared" si="4"/>
        <v>0.11044868197296709</v>
      </c>
      <c r="P15" s="8">
        <f t="shared" si="5"/>
        <v>0.38037109375</v>
      </c>
      <c r="Q15">
        <f t="shared" si="6"/>
        <v>8143.1604245029175</v>
      </c>
      <c r="R15">
        <f t="shared" si="7"/>
        <v>28044</v>
      </c>
    </row>
    <row r="16" spans="1:28" x14ac:dyDescent="0.35">
      <c r="A16" s="1">
        <v>41289</v>
      </c>
      <c r="B16">
        <v>4032</v>
      </c>
      <c r="C16">
        <v>2114</v>
      </c>
      <c r="D16">
        <v>1558</v>
      </c>
      <c r="E16">
        <v>0</v>
      </c>
      <c r="F16">
        <v>0</v>
      </c>
      <c r="G16">
        <v>0</v>
      </c>
      <c r="H16">
        <v>4957.333333333333</v>
      </c>
      <c r="I16">
        <v>4488</v>
      </c>
      <c r="J16">
        <v>0</v>
      </c>
      <c r="K16">
        <f t="shared" si="0"/>
        <v>0</v>
      </c>
      <c r="L16">
        <f t="shared" si="1"/>
        <v>4356.4678097819533</v>
      </c>
      <c r="M16">
        <f t="shared" si="2"/>
        <v>324.46780978195329</v>
      </c>
      <c r="N16">
        <f t="shared" si="3"/>
        <v>324.46780978195329</v>
      </c>
      <c r="O16" s="8">
        <f t="shared" si="4"/>
        <v>8.0473167108619362E-2</v>
      </c>
      <c r="P16" s="8">
        <f t="shared" si="5"/>
        <v>0.52430555555555558</v>
      </c>
      <c r="Q16">
        <f t="shared" si="6"/>
        <v>5840.4205760751593</v>
      </c>
      <c r="R16">
        <f t="shared" si="7"/>
        <v>38052</v>
      </c>
    </row>
    <row r="17" spans="1:18" x14ac:dyDescent="0.35">
      <c r="A17" s="1">
        <v>41290</v>
      </c>
      <c r="B17">
        <v>4776</v>
      </c>
      <c r="C17">
        <v>1578</v>
      </c>
      <c r="D17">
        <v>2114</v>
      </c>
      <c r="E17">
        <v>0</v>
      </c>
      <c r="F17">
        <v>1</v>
      </c>
      <c r="G17">
        <v>0</v>
      </c>
      <c r="H17">
        <v>4279.666666666667</v>
      </c>
      <c r="I17">
        <v>4772</v>
      </c>
      <c r="J17">
        <v>0</v>
      </c>
      <c r="K17">
        <f t="shared" si="0"/>
        <v>0</v>
      </c>
      <c r="L17">
        <f t="shared" si="1"/>
        <v>4874.1845612318475</v>
      </c>
      <c r="M17">
        <f t="shared" si="2"/>
        <v>98.18456123184751</v>
      </c>
      <c r="N17">
        <f t="shared" si="3"/>
        <v>98.18456123184751</v>
      </c>
      <c r="O17" s="8">
        <f t="shared" si="4"/>
        <v>2.055790645557946E-2</v>
      </c>
      <c r="P17" s="8">
        <f t="shared" si="5"/>
        <v>0.33040201005025127</v>
      </c>
      <c r="Q17">
        <f t="shared" si="6"/>
        <v>1767.3221021732552</v>
      </c>
      <c r="R17">
        <f t="shared" si="7"/>
        <v>28404</v>
      </c>
    </row>
    <row r="18" spans="1:18" x14ac:dyDescent="0.35">
      <c r="A18" s="1">
        <v>41291</v>
      </c>
      <c r="B18">
        <v>2591</v>
      </c>
      <c r="C18">
        <v>3806</v>
      </c>
      <c r="D18">
        <v>1578</v>
      </c>
      <c r="E18">
        <v>0</v>
      </c>
      <c r="F18">
        <v>0</v>
      </c>
      <c r="G18">
        <v>1</v>
      </c>
      <c r="H18">
        <v>4301.333333333333</v>
      </c>
      <c r="I18">
        <v>4979</v>
      </c>
      <c r="J18">
        <v>0</v>
      </c>
      <c r="K18">
        <f t="shared" si="0"/>
        <v>0</v>
      </c>
      <c r="L18">
        <f t="shared" si="1"/>
        <v>4848.2958162147397</v>
      </c>
      <c r="M18">
        <f t="shared" si="2"/>
        <v>2257.2958162147397</v>
      </c>
      <c r="N18">
        <f t="shared" si="3"/>
        <v>2257.2958162147397</v>
      </c>
      <c r="O18" s="8">
        <f t="shared" si="4"/>
        <v>0.87120641305084512</v>
      </c>
      <c r="P18" s="8">
        <f t="shared" si="5"/>
        <v>1.4689309147047471</v>
      </c>
      <c r="Q18">
        <f t="shared" si="6"/>
        <v>40631.324691865317</v>
      </c>
      <c r="R18">
        <f t="shared" si="7"/>
        <v>68508</v>
      </c>
    </row>
    <row r="19" spans="1:18" x14ac:dyDescent="0.35">
      <c r="A19" s="1">
        <v>41292</v>
      </c>
      <c r="B19">
        <v>3065</v>
      </c>
      <c r="C19">
        <v>471</v>
      </c>
      <c r="D19">
        <v>3806</v>
      </c>
      <c r="E19">
        <v>1</v>
      </c>
      <c r="F19">
        <v>0</v>
      </c>
      <c r="G19">
        <v>0</v>
      </c>
      <c r="H19">
        <v>3799.6666666666665</v>
      </c>
      <c r="I19">
        <v>5192</v>
      </c>
      <c r="J19">
        <v>0</v>
      </c>
      <c r="K19">
        <f t="shared" si="0"/>
        <v>1</v>
      </c>
      <c r="L19">
        <f t="shared" si="1"/>
        <v>5033.9906881624893</v>
      </c>
      <c r="M19">
        <f t="shared" si="2"/>
        <v>1968.9906881624893</v>
      </c>
      <c r="N19">
        <f t="shared" si="3"/>
        <v>1968.9906881624893</v>
      </c>
      <c r="O19" s="8">
        <f t="shared" si="4"/>
        <v>0.64241131750815306</v>
      </c>
      <c r="P19" s="8">
        <f t="shared" si="5"/>
        <v>0.1536704730831974</v>
      </c>
      <c r="Q19">
        <f t="shared" si="6"/>
        <v>35441.832386924805</v>
      </c>
      <c r="R19">
        <f t="shared" si="7"/>
        <v>8478</v>
      </c>
    </row>
    <row r="20" spans="1:18" x14ac:dyDescent="0.35">
      <c r="A20" s="1">
        <v>41293</v>
      </c>
      <c r="B20">
        <v>6468</v>
      </c>
      <c r="C20">
        <v>485</v>
      </c>
      <c r="D20">
        <v>471</v>
      </c>
      <c r="E20">
        <v>1</v>
      </c>
      <c r="F20">
        <v>0</v>
      </c>
      <c r="G20">
        <v>0</v>
      </c>
      <c r="H20">
        <v>3477.3333333333335</v>
      </c>
      <c r="I20">
        <v>6065</v>
      </c>
      <c r="J20">
        <v>0</v>
      </c>
      <c r="K20">
        <f t="shared" si="0"/>
        <v>0</v>
      </c>
      <c r="L20">
        <f t="shared" si="1"/>
        <v>4731.3153233632502</v>
      </c>
      <c r="M20">
        <f t="shared" si="2"/>
        <v>-1736.6846766367498</v>
      </c>
      <c r="N20">
        <f t="shared" si="3"/>
        <v>1736.6846766367498</v>
      </c>
      <c r="O20" s="8">
        <f t="shared" si="4"/>
        <v>0.26850412440271332</v>
      </c>
      <c r="P20" s="8">
        <f t="shared" si="5"/>
        <v>7.4984539270253558E-2</v>
      </c>
      <c r="Q20">
        <f t="shared" si="6"/>
        <v>125041.29671784598</v>
      </c>
      <c r="R20">
        <f t="shared" si="7"/>
        <v>8730</v>
      </c>
    </row>
    <row r="21" spans="1:18" x14ac:dyDescent="0.35">
      <c r="A21" s="1">
        <v>41294</v>
      </c>
      <c r="B21">
        <v>6335</v>
      </c>
      <c r="C21">
        <v>889</v>
      </c>
      <c r="D21">
        <v>485</v>
      </c>
      <c r="E21">
        <v>0</v>
      </c>
      <c r="F21">
        <v>0</v>
      </c>
      <c r="G21">
        <v>0</v>
      </c>
      <c r="H21">
        <v>4041.3333333333335</v>
      </c>
      <c r="I21">
        <v>4711</v>
      </c>
      <c r="J21">
        <v>0</v>
      </c>
      <c r="K21">
        <f t="shared" si="0"/>
        <v>0</v>
      </c>
      <c r="L21">
        <f t="shared" si="1"/>
        <v>3795.0503613357532</v>
      </c>
      <c r="M21">
        <f t="shared" si="2"/>
        <v>-2539.9496386642468</v>
      </c>
      <c r="N21">
        <f t="shared" si="3"/>
        <v>2539.9496386642468</v>
      </c>
      <c r="O21" s="8">
        <f t="shared" si="4"/>
        <v>0.40093916948133335</v>
      </c>
      <c r="P21" s="8">
        <f t="shared" si="5"/>
        <v>0.14033149171270717</v>
      </c>
      <c r="Q21">
        <f t="shared" si="6"/>
        <v>182876.37398382576</v>
      </c>
      <c r="R21">
        <f t="shared" si="7"/>
        <v>16002</v>
      </c>
    </row>
    <row r="22" spans="1:18" x14ac:dyDescent="0.35">
      <c r="A22" s="1">
        <v>41295</v>
      </c>
      <c r="B22">
        <v>4824</v>
      </c>
      <c r="C22">
        <v>905</v>
      </c>
      <c r="D22">
        <v>889</v>
      </c>
      <c r="E22">
        <v>0</v>
      </c>
      <c r="F22">
        <v>0</v>
      </c>
      <c r="G22">
        <v>0</v>
      </c>
      <c r="H22">
        <v>5289.333333333333</v>
      </c>
      <c r="I22">
        <v>4096</v>
      </c>
      <c r="J22">
        <v>0</v>
      </c>
      <c r="K22">
        <f t="shared" si="0"/>
        <v>0</v>
      </c>
      <c r="L22">
        <f t="shared" si="1"/>
        <v>4356.9767703726457</v>
      </c>
      <c r="M22">
        <f t="shared" si="2"/>
        <v>-467.02322962735434</v>
      </c>
      <c r="N22">
        <f t="shared" si="3"/>
        <v>467.02322962735434</v>
      </c>
      <c r="O22" s="8">
        <f t="shared" si="4"/>
        <v>9.6812443952602481E-2</v>
      </c>
      <c r="P22" s="8">
        <f t="shared" si="5"/>
        <v>0.18760364842454394</v>
      </c>
      <c r="Q22">
        <f t="shared" si="6"/>
        <v>33625.672533169512</v>
      </c>
      <c r="R22">
        <f t="shared" si="7"/>
        <v>16290</v>
      </c>
    </row>
    <row r="23" spans="1:18" x14ac:dyDescent="0.35">
      <c r="A23" s="1">
        <v>41296</v>
      </c>
      <c r="B23">
        <v>5042</v>
      </c>
      <c r="C23">
        <v>1249</v>
      </c>
      <c r="D23">
        <v>905</v>
      </c>
      <c r="E23">
        <v>0</v>
      </c>
      <c r="F23">
        <v>0</v>
      </c>
      <c r="G23">
        <v>0</v>
      </c>
      <c r="H23">
        <v>5875.666666666667</v>
      </c>
      <c r="I23">
        <v>4032</v>
      </c>
      <c r="J23">
        <v>0</v>
      </c>
      <c r="K23">
        <f t="shared" si="0"/>
        <v>0</v>
      </c>
      <c r="L23">
        <f t="shared" si="1"/>
        <v>4664.3109425136226</v>
      </c>
      <c r="M23">
        <f t="shared" si="2"/>
        <v>-377.68905748637735</v>
      </c>
      <c r="N23">
        <f t="shared" si="3"/>
        <v>377.68905748637735</v>
      </c>
      <c r="O23" s="8">
        <f t="shared" si="4"/>
        <v>7.4908579430062947E-2</v>
      </c>
      <c r="P23" s="8">
        <f t="shared" si="5"/>
        <v>0.24771915906386355</v>
      </c>
      <c r="Q23">
        <f t="shared" si="6"/>
        <v>27193.612139019169</v>
      </c>
      <c r="R23">
        <f t="shared" si="7"/>
        <v>22482</v>
      </c>
    </row>
    <row r="24" spans="1:18" x14ac:dyDescent="0.35">
      <c r="A24" s="1">
        <v>41297</v>
      </c>
      <c r="B24">
        <v>5238</v>
      </c>
      <c r="C24">
        <v>1191</v>
      </c>
      <c r="D24">
        <v>1249</v>
      </c>
      <c r="E24">
        <v>0</v>
      </c>
      <c r="F24">
        <v>1</v>
      </c>
      <c r="G24">
        <v>0</v>
      </c>
      <c r="H24">
        <v>5400.333333333333</v>
      </c>
      <c r="I24">
        <v>4776</v>
      </c>
      <c r="J24">
        <v>0</v>
      </c>
      <c r="K24">
        <f t="shared" si="0"/>
        <v>0</v>
      </c>
      <c r="L24">
        <f t="shared" si="1"/>
        <v>5398.0226323743937</v>
      </c>
      <c r="M24">
        <f t="shared" si="2"/>
        <v>160.02263237439365</v>
      </c>
      <c r="N24">
        <f t="shared" si="3"/>
        <v>160.02263237439365</v>
      </c>
      <c r="O24" s="8">
        <f t="shared" si="4"/>
        <v>3.0550330732033917E-2</v>
      </c>
      <c r="P24" s="8">
        <f t="shared" si="5"/>
        <v>0.22737686139747995</v>
      </c>
      <c r="Q24">
        <f t="shared" si="6"/>
        <v>2880.4073827390857</v>
      </c>
      <c r="R24">
        <f t="shared" si="7"/>
        <v>21438</v>
      </c>
    </row>
    <row r="25" spans="1:18" x14ac:dyDescent="0.35">
      <c r="A25" s="1">
        <v>41298</v>
      </c>
      <c r="B25">
        <v>5660</v>
      </c>
      <c r="C25">
        <v>825</v>
      </c>
      <c r="D25">
        <v>1191</v>
      </c>
      <c r="E25">
        <v>0</v>
      </c>
      <c r="F25">
        <v>0</v>
      </c>
      <c r="G25">
        <v>1</v>
      </c>
      <c r="H25">
        <v>5034.666666666667</v>
      </c>
      <c r="I25">
        <v>2591</v>
      </c>
      <c r="J25">
        <v>0</v>
      </c>
      <c r="K25">
        <f t="shared" si="0"/>
        <v>0</v>
      </c>
      <c r="L25">
        <f t="shared" si="1"/>
        <v>4546.7938977973135</v>
      </c>
      <c r="M25">
        <f t="shared" si="2"/>
        <v>-1113.2061022026865</v>
      </c>
      <c r="N25">
        <f t="shared" si="3"/>
        <v>1113.2061022026865</v>
      </c>
      <c r="O25" s="8">
        <f t="shared" si="4"/>
        <v>0.1966795233573651</v>
      </c>
      <c r="P25" s="8">
        <f t="shared" si="5"/>
        <v>0.14575971731448764</v>
      </c>
      <c r="Q25">
        <f t="shared" si="6"/>
        <v>80150.839358593425</v>
      </c>
      <c r="R25">
        <f t="shared" si="7"/>
        <v>14850</v>
      </c>
    </row>
    <row r="26" spans="1:18" x14ac:dyDescent="0.35">
      <c r="A26" s="1">
        <v>41299</v>
      </c>
      <c r="B26">
        <v>4786</v>
      </c>
      <c r="C26">
        <v>1202</v>
      </c>
      <c r="D26">
        <v>825</v>
      </c>
      <c r="E26">
        <v>1</v>
      </c>
      <c r="F26">
        <v>0</v>
      </c>
      <c r="G26">
        <v>0</v>
      </c>
      <c r="H26">
        <v>5313.333333333333</v>
      </c>
      <c r="I26">
        <v>3065</v>
      </c>
      <c r="J26">
        <v>0</v>
      </c>
      <c r="K26">
        <f t="shared" si="0"/>
        <v>0</v>
      </c>
      <c r="L26">
        <f t="shared" si="1"/>
        <v>4949.5508414795822</v>
      </c>
      <c r="M26">
        <f t="shared" si="2"/>
        <v>163.55084147958223</v>
      </c>
      <c r="N26">
        <f t="shared" si="3"/>
        <v>163.55084147958223</v>
      </c>
      <c r="O26" s="8">
        <f t="shared" si="4"/>
        <v>3.4172762532298839E-2</v>
      </c>
      <c r="P26" s="8">
        <f t="shared" si="5"/>
        <v>0.25114918512327622</v>
      </c>
      <c r="Q26">
        <f t="shared" si="6"/>
        <v>2943.9151466324802</v>
      </c>
      <c r="R26">
        <f t="shared" si="7"/>
        <v>21636</v>
      </c>
    </row>
    <row r="27" spans="1:18" x14ac:dyDescent="0.35">
      <c r="A27" s="1">
        <v>41300</v>
      </c>
      <c r="B27">
        <v>6425</v>
      </c>
      <c r="C27">
        <v>939</v>
      </c>
      <c r="D27">
        <v>1202</v>
      </c>
      <c r="E27">
        <v>1</v>
      </c>
      <c r="F27">
        <v>0</v>
      </c>
      <c r="G27">
        <v>0</v>
      </c>
      <c r="H27">
        <v>5228</v>
      </c>
      <c r="I27">
        <v>6468</v>
      </c>
      <c r="J27">
        <v>0</v>
      </c>
      <c r="K27">
        <f t="shared" si="0"/>
        <v>0</v>
      </c>
      <c r="L27">
        <f t="shared" si="1"/>
        <v>5889.2297567468622</v>
      </c>
      <c r="M27">
        <f t="shared" si="2"/>
        <v>-535.77024325313778</v>
      </c>
      <c r="N27">
        <f t="shared" si="3"/>
        <v>535.77024325313778</v>
      </c>
      <c r="O27" s="8">
        <f t="shared" si="4"/>
        <v>8.3388364708659582E-2</v>
      </c>
      <c r="P27" s="8">
        <f t="shared" si="5"/>
        <v>0.14614785992217899</v>
      </c>
      <c r="Q27">
        <f t="shared" si="6"/>
        <v>38575.45751422592</v>
      </c>
      <c r="R27">
        <f t="shared" si="7"/>
        <v>16902</v>
      </c>
    </row>
    <row r="28" spans="1:18" x14ac:dyDescent="0.35">
      <c r="A28" s="1">
        <v>41301</v>
      </c>
      <c r="B28">
        <v>6093</v>
      </c>
      <c r="C28">
        <v>1083</v>
      </c>
      <c r="D28">
        <v>939</v>
      </c>
      <c r="E28">
        <v>0</v>
      </c>
      <c r="F28">
        <v>0</v>
      </c>
      <c r="G28">
        <v>0</v>
      </c>
      <c r="H28">
        <v>5623.666666666667</v>
      </c>
      <c r="I28">
        <v>6335</v>
      </c>
      <c r="J28">
        <v>0</v>
      </c>
      <c r="K28">
        <f t="shared" si="0"/>
        <v>0</v>
      </c>
      <c r="L28">
        <f t="shared" si="1"/>
        <v>5168.7586354696559</v>
      </c>
      <c r="M28">
        <f t="shared" si="2"/>
        <v>-924.24136453034407</v>
      </c>
      <c r="N28">
        <f t="shared" si="3"/>
        <v>924.24136453034407</v>
      </c>
      <c r="O28" s="8">
        <f t="shared" si="4"/>
        <v>0.15168904719027476</v>
      </c>
      <c r="P28" s="8">
        <f t="shared" si="5"/>
        <v>0.1777449532250123</v>
      </c>
      <c r="Q28">
        <f t="shared" si="6"/>
        <v>66545.378246184773</v>
      </c>
      <c r="R28">
        <f t="shared" si="7"/>
        <v>19494</v>
      </c>
    </row>
    <row r="29" spans="1:18" x14ac:dyDescent="0.35">
      <c r="A29" s="1">
        <v>41302</v>
      </c>
      <c r="B29">
        <v>4438</v>
      </c>
      <c r="C29">
        <v>1461</v>
      </c>
      <c r="D29">
        <v>1083</v>
      </c>
      <c r="E29">
        <v>0</v>
      </c>
      <c r="F29">
        <v>0</v>
      </c>
      <c r="G29">
        <v>0</v>
      </c>
      <c r="H29">
        <v>5768</v>
      </c>
      <c r="I29">
        <v>4824</v>
      </c>
      <c r="J29">
        <v>0</v>
      </c>
      <c r="K29">
        <f t="shared" si="0"/>
        <v>0</v>
      </c>
      <c r="L29">
        <f t="shared" si="1"/>
        <v>4844.5280888045399</v>
      </c>
      <c r="M29">
        <f t="shared" si="2"/>
        <v>406.52808880453995</v>
      </c>
      <c r="N29">
        <f t="shared" si="3"/>
        <v>406.52808880453995</v>
      </c>
      <c r="O29" s="8">
        <f t="shared" si="4"/>
        <v>9.1601642362447042E-2</v>
      </c>
      <c r="P29" s="8">
        <f t="shared" si="5"/>
        <v>0.32920234339792698</v>
      </c>
      <c r="Q29">
        <f t="shared" si="6"/>
        <v>7317.5055984817191</v>
      </c>
      <c r="R29">
        <f t="shared" si="7"/>
        <v>26298</v>
      </c>
    </row>
    <row r="30" spans="1:18" x14ac:dyDescent="0.35">
      <c r="A30" s="1">
        <v>41303</v>
      </c>
      <c r="B30">
        <v>4741</v>
      </c>
      <c r="C30">
        <v>1356</v>
      </c>
      <c r="D30">
        <v>1461</v>
      </c>
      <c r="E30">
        <v>0</v>
      </c>
      <c r="F30">
        <v>0</v>
      </c>
      <c r="G30">
        <v>0</v>
      </c>
      <c r="H30">
        <v>5652</v>
      </c>
      <c r="I30">
        <v>5042</v>
      </c>
      <c r="J30">
        <v>1</v>
      </c>
      <c r="K30">
        <f t="shared" si="0"/>
        <v>0</v>
      </c>
      <c r="L30">
        <f t="shared" si="1"/>
        <v>5139.9592950617798</v>
      </c>
      <c r="M30">
        <f t="shared" si="2"/>
        <v>398.95929506177981</v>
      </c>
      <c r="N30">
        <f t="shared" si="3"/>
        <v>398.95929506177981</v>
      </c>
      <c r="O30" s="8">
        <f t="shared" si="4"/>
        <v>8.4150874301155837E-2</v>
      </c>
      <c r="P30" s="8">
        <f t="shared" si="5"/>
        <v>0.286015608521409</v>
      </c>
      <c r="Q30">
        <f t="shared" si="6"/>
        <v>7181.2673111120366</v>
      </c>
      <c r="R30">
        <f t="shared" si="7"/>
        <v>24408</v>
      </c>
    </row>
    <row r="31" spans="1:18" x14ac:dyDescent="0.35">
      <c r="A31" s="1">
        <v>41304</v>
      </c>
      <c r="B31">
        <v>5080</v>
      </c>
      <c r="C31">
        <v>1083</v>
      </c>
      <c r="D31">
        <v>1356</v>
      </c>
      <c r="E31">
        <v>0</v>
      </c>
      <c r="F31">
        <v>1</v>
      </c>
      <c r="G31">
        <v>0</v>
      </c>
      <c r="H31">
        <v>5090.666666666667</v>
      </c>
      <c r="I31">
        <v>5238</v>
      </c>
      <c r="J31">
        <v>1</v>
      </c>
      <c r="K31">
        <f t="shared" si="0"/>
        <v>0</v>
      </c>
      <c r="L31">
        <f t="shared" si="1"/>
        <v>5624.5696637746651</v>
      </c>
      <c r="M31">
        <f t="shared" si="2"/>
        <v>544.56966377466506</v>
      </c>
      <c r="N31">
        <f t="shared" si="3"/>
        <v>544.56966377466506</v>
      </c>
      <c r="O31" s="8">
        <f t="shared" si="4"/>
        <v>0.10719875271154825</v>
      </c>
      <c r="P31" s="8">
        <f t="shared" si="5"/>
        <v>0.21318897637795275</v>
      </c>
      <c r="Q31">
        <f t="shared" si="6"/>
        <v>9802.2539479439711</v>
      </c>
      <c r="R31">
        <f t="shared" si="7"/>
        <v>19494</v>
      </c>
    </row>
    <row r="32" spans="1:18" x14ac:dyDescent="0.35">
      <c r="A32" s="1">
        <v>41305</v>
      </c>
      <c r="B32">
        <v>4340</v>
      </c>
      <c r="C32">
        <v>1862</v>
      </c>
      <c r="D32">
        <v>1083</v>
      </c>
      <c r="E32">
        <v>0</v>
      </c>
      <c r="F32">
        <v>0</v>
      </c>
      <c r="G32">
        <v>1</v>
      </c>
      <c r="H32">
        <v>4753</v>
      </c>
      <c r="I32">
        <v>5660</v>
      </c>
      <c r="J32">
        <v>1</v>
      </c>
      <c r="K32">
        <f t="shared" si="0"/>
        <v>0</v>
      </c>
      <c r="L32">
        <f t="shared" si="1"/>
        <v>5489.2086277475346</v>
      </c>
      <c r="M32">
        <f t="shared" si="2"/>
        <v>1149.2086277475346</v>
      </c>
      <c r="N32">
        <f t="shared" si="3"/>
        <v>1149.2086277475346</v>
      </c>
      <c r="O32" s="8">
        <f t="shared" si="4"/>
        <v>0.26479461468837201</v>
      </c>
      <c r="P32" s="8">
        <f t="shared" si="5"/>
        <v>0.42903225806451611</v>
      </c>
      <c r="Q32">
        <f t="shared" si="6"/>
        <v>20685.755299455624</v>
      </c>
      <c r="R32">
        <f t="shared" si="7"/>
        <v>33516</v>
      </c>
    </row>
    <row r="33" spans="1:16" x14ac:dyDescent="0.35">
      <c r="A33" s="1"/>
      <c r="P33" s="8"/>
    </row>
    <row r="34" spans="1:16" x14ac:dyDescent="0.35">
      <c r="A34" s="1"/>
      <c r="P34" s="8"/>
    </row>
    <row r="35" spans="1:16" x14ac:dyDescent="0.35">
      <c r="A35" s="1"/>
      <c r="P35" s="8"/>
    </row>
    <row r="36" spans="1:16" x14ac:dyDescent="0.35">
      <c r="A36" s="1"/>
      <c r="P36" s="8"/>
    </row>
    <row r="37" spans="1:16" x14ac:dyDescent="0.35">
      <c r="A37" s="1"/>
      <c r="P37" s="8"/>
    </row>
    <row r="38" spans="1:16" x14ac:dyDescent="0.35">
      <c r="A38" s="1"/>
      <c r="P38" s="8"/>
    </row>
    <row r="39" spans="1:16" x14ac:dyDescent="0.35">
      <c r="A39" s="1"/>
      <c r="P39" s="8"/>
    </row>
    <row r="40" spans="1:16" x14ac:dyDescent="0.35">
      <c r="A40" s="1"/>
      <c r="P40" s="8"/>
    </row>
    <row r="41" spans="1:16" x14ac:dyDescent="0.35">
      <c r="A41" s="1"/>
      <c r="P41" s="8"/>
    </row>
    <row r="42" spans="1:16" x14ac:dyDescent="0.35">
      <c r="A42" s="1"/>
      <c r="P42" s="8"/>
    </row>
    <row r="43" spans="1:16" x14ac:dyDescent="0.35">
      <c r="A43" s="1"/>
      <c r="P43" s="8"/>
    </row>
    <row r="44" spans="1:16" x14ac:dyDescent="0.35">
      <c r="A44" s="1"/>
      <c r="P44" s="8"/>
    </row>
    <row r="45" spans="1:16" x14ac:dyDescent="0.35">
      <c r="A45" s="1"/>
      <c r="P45" s="8"/>
    </row>
    <row r="46" spans="1:16" x14ac:dyDescent="0.35">
      <c r="A46" s="1"/>
      <c r="P46" s="8"/>
    </row>
    <row r="47" spans="1:16" x14ac:dyDescent="0.35">
      <c r="A47" s="1"/>
      <c r="P47" s="8"/>
    </row>
    <row r="48" spans="1:16" x14ac:dyDescent="0.35">
      <c r="A48" s="1"/>
      <c r="P48" s="8"/>
    </row>
    <row r="49" spans="1:16" x14ac:dyDescent="0.35">
      <c r="A49" s="1"/>
      <c r="P49" s="8"/>
    </row>
    <row r="50" spans="1:16" x14ac:dyDescent="0.35">
      <c r="A50" s="1"/>
      <c r="P50" s="8"/>
    </row>
    <row r="51" spans="1:16" x14ac:dyDescent="0.35">
      <c r="A51" s="1"/>
      <c r="P51" s="8"/>
    </row>
    <row r="52" spans="1:16" x14ac:dyDescent="0.35">
      <c r="A52" s="1"/>
      <c r="P52" s="8"/>
    </row>
    <row r="53" spans="1:16" x14ac:dyDescent="0.35">
      <c r="A53" s="1"/>
      <c r="P53" s="8"/>
    </row>
    <row r="54" spans="1:16" x14ac:dyDescent="0.35">
      <c r="A54" s="1"/>
      <c r="P54" s="8"/>
    </row>
    <row r="55" spans="1:16" x14ac:dyDescent="0.35">
      <c r="A55" s="1"/>
      <c r="P55" s="8"/>
    </row>
    <row r="56" spans="1:16" x14ac:dyDescent="0.35">
      <c r="A56" s="1"/>
      <c r="P56" s="8"/>
    </row>
    <row r="57" spans="1:16" x14ac:dyDescent="0.35">
      <c r="A57" s="1"/>
      <c r="P57" s="8"/>
    </row>
    <row r="58" spans="1:16" x14ac:dyDescent="0.35">
      <c r="A58" s="1"/>
      <c r="P58" s="8"/>
    </row>
    <row r="59" spans="1:16" x14ac:dyDescent="0.35">
      <c r="A59" s="1"/>
      <c r="P59" s="8"/>
    </row>
    <row r="60" spans="1:16" x14ac:dyDescent="0.35">
      <c r="A60" s="1"/>
      <c r="P60" s="8"/>
    </row>
    <row r="61" spans="1:16" x14ac:dyDescent="0.35">
      <c r="A61" s="1"/>
      <c r="P61" s="8"/>
    </row>
    <row r="62" spans="1:16" x14ac:dyDescent="0.35">
      <c r="A62" s="1"/>
      <c r="P62" s="8"/>
    </row>
    <row r="63" spans="1:16" x14ac:dyDescent="0.35">
      <c r="A63" s="1"/>
      <c r="P63" s="8"/>
    </row>
    <row r="64" spans="1:16" x14ac:dyDescent="0.35">
      <c r="A64" s="1"/>
      <c r="P64" s="8"/>
    </row>
    <row r="65" spans="1:16" x14ac:dyDescent="0.35">
      <c r="A65" s="1"/>
      <c r="P65" s="8"/>
    </row>
    <row r="66" spans="1:16" x14ac:dyDescent="0.35">
      <c r="A66" s="1"/>
      <c r="P66" s="8"/>
    </row>
    <row r="67" spans="1:16" x14ac:dyDescent="0.35">
      <c r="A67" s="1"/>
      <c r="P67" s="8"/>
    </row>
    <row r="68" spans="1:16" x14ac:dyDescent="0.35">
      <c r="A68" s="1"/>
      <c r="P68" s="8"/>
    </row>
    <row r="69" spans="1:16" x14ac:dyDescent="0.35">
      <c r="A69" s="1"/>
      <c r="P69" s="8"/>
    </row>
    <row r="70" spans="1:16" x14ac:dyDescent="0.35">
      <c r="A70" s="1"/>
      <c r="P70" s="8"/>
    </row>
    <row r="71" spans="1:16" x14ac:dyDescent="0.35">
      <c r="A71" s="1"/>
      <c r="P71" s="8"/>
    </row>
    <row r="72" spans="1:16" x14ac:dyDescent="0.35">
      <c r="A72" s="1"/>
      <c r="P72" s="8"/>
    </row>
    <row r="73" spans="1:16" x14ac:dyDescent="0.35">
      <c r="A73" s="1"/>
      <c r="P73" s="8"/>
    </row>
    <row r="74" spans="1:16" x14ac:dyDescent="0.35">
      <c r="A74" s="1"/>
      <c r="P74" s="8"/>
    </row>
    <row r="75" spans="1:16" x14ac:dyDescent="0.35">
      <c r="A75" s="1"/>
      <c r="P75" s="8"/>
    </row>
    <row r="76" spans="1:16" x14ac:dyDescent="0.35">
      <c r="A76" s="1"/>
      <c r="P76" s="8"/>
    </row>
    <row r="77" spans="1:16" x14ac:dyDescent="0.35">
      <c r="A77" s="1"/>
      <c r="P77" s="8"/>
    </row>
    <row r="78" spans="1:16" x14ac:dyDescent="0.35">
      <c r="A78" s="1"/>
      <c r="P78" s="8"/>
    </row>
    <row r="79" spans="1:16" x14ac:dyDescent="0.35">
      <c r="A79" s="1"/>
      <c r="P79" s="8"/>
    </row>
    <row r="80" spans="1:16" x14ac:dyDescent="0.35">
      <c r="A80" s="1"/>
      <c r="P80" s="8"/>
    </row>
    <row r="81" spans="1:16" x14ac:dyDescent="0.35">
      <c r="A81" s="1"/>
      <c r="P81" s="8"/>
    </row>
    <row r="82" spans="1:16" x14ac:dyDescent="0.35">
      <c r="A82" s="1"/>
      <c r="P82" s="8"/>
    </row>
    <row r="83" spans="1:16" x14ac:dyDescent="0.35">
      <c r="A83" s="1"/>
      <c r="P83" s="8"/>
    </row>
    <row r="84" spans="1:16" x14ac:dyDescent="0.35">
      <c r="A84" s="1"/>
      <c r="P84" s="8"/>
    </row>
    <row r="85" spans="1:16" x14ac:dyDescent="0.35">
      <c r="A85" s="1"/>
      <c r="P85" s="8"/>
    </row>
    <row r="86" spans="1:16" x14ac:dyDescent="0.35">
      <c r="A86" s="1"/>
      <c r="P86" s="8"/>
    </row>
    <row r="87" spans="1:16" x14ac:dyDescent="0.35">
      <c r="A87" s="1"/>
      <c r="P87" s="8"/>
    </row>
    <row r="88" spans="1:16" x14ac:dyDescent="0.35">
      <c r="A88" s="1"/>
      <c r="P88" s="8"/>
    </row>
    <row r="89" spans="1:16" x14ac:dyDescent="0.35">
      <c r="A89" s="1"/>
      <c r="P89" s="8"/>
    </row>
    <row r="90" spans="1:16" x14ac:dyDescent="0.35">
      <c r="A90" s="1"/>
      <c r="P90" s="8"/>
    </row>
    <row r="91" spans="1:16" x14ac:dyDescent="0.35">
      <c r="A91" s="1"/>
      <c r="P91" s="8"/>
    </row>
    <row r="92" spans="1:16" x14ac:dyDescent="0.35">
      <c r="A92" s="1"/>
      <c r="P92" s="8"/>
    </row>
    <row r="93" spans="1:16" x14ac:dyDescent="0.35">
      <c r="A93" s="1"/>
      <c r="P93" s="8"/>
    </row>
    <row r="94" spans="1:16" x14ac:dyDescent="0.35">
      <c r="A94" s="1"/>
      <c r="P94" s="8"/>
    </row>
    <row r="95" spans="1:16" x14ac:dyDescent="0.35">
      <c r="A95" s="1"/>
      <c r="P95" s="8"/>
    </row>
    <row r="96" spans="1:16" x14ac:dyDescent="0.35">
      <c r="A96" s="1"/>
      <c r="P96" s="8"/>
    </row>
    <row r="97" spans="1:16" x14ac:dyDescent="0.35">
      <c r="A97" s="1"/>
      <c r="P97" s="8"/>
    </row>
    <row r="98" spans="1:16" x14ac:dyDescent="0.35">
      <c r="A98" s="1"/>
      <c r="P98" s="8"/>
    </row>
    <row r="99" spans="1:16" x14ac:dyDescent="0.35">
      <c r="A99" s="1"/>
      <c r="P99" s="8"/>
    </row>
    <row r="100" spans="1:16" x14ac:dyDescent="0.35">
      <c r="A100" s="1"/>
      <c r="P100" s="8"/>
    </row>
    <row r="101" spans="1:16" x14ac:dyDescent="0.35">
      <c r="A101" s="1"/>
      <c r="P101" s="8"/>
    </row>
    <row r="102" spans="1:16" x14ac:dyDescent="0.35">
      <c r="A102" s="1"/>
      <c r="P102" s="8"/>
    </row>
    <row r="103" spans="1:16" x14ac:dyDescent="0.35">
      <c r="A103" s="1"/>
      <c r="P103" s="8"/>
    </row>
    <row r="104" spans="1:16" x14ac:dyDescent="0.35">
      <c r="A104" s="1"/>
      <c r="P104" s="8"/>
    </row>
    <row r="105" spans="1:16" x14ac:dyDescent="0.35">
      <c r="A105" s="1"/>
      <c r="P105" s="8"/>
    </row>
    <row r="106" spans="1:16" x14ac:dyDescent="0.35">
      <c r="A106" s="1"/>
      <c r="P106" s="8"/>
    </row>
    <row r="107" spans="1:16" x14ac:dyDescent="0.35">
      <c r="A107" s="1"/>
      <c r="P107" s="8"/>
    </row>
    <row r="108" spans="1:16" x14ac:dyDescent="0.35">
      <c r="A108" s="1"/>
      <c r="P108" s="8"/>
    </row>
    <row r="109" spans="1:16" x14ac:dyDescent="0.35">
      <c r="A109" s="1"/>
      <c r="P109" s="8"/>
    </row>
    <row r="110" spans="1:16" x14ac:dyDescent="0.35">
      <c r="A110" s="1"/>
      <c r="P110" s="8"/>
    </row>
    <row r="111" spans="1:16" x14ac:dyDescent="0.35">
      <c r="A111" s="1"/>
      <c r="P111" s="8"/>
    </row>
    <row r="112" spans="1:16" x14ac:dyDescent="0.35">
      <c r="A112" s="1"/>
      <c r="P112" s="8"/>
    </row>
    <row r="113" spans="1:16" x14ac:dyDescent="0.35">
      <c r="A113" s="1"/>
      <c r="P113" s="8"/>
    </row>
    <row r="114" spans="1:16" x14ac:dyDescent="0.35">
      <c r="A114" s="1"/>
      <c r="P114" s="8"/>
    </row>
    <row r="115" spans="1:16" x14ac:dyDescent="0.35">
      <c r="A115" s="1"/>
      <c r="P115" s="8"/>
    </row>
    <row r="116" spans="1:16" x14ac:dyDescent="0.35">
      <c r="A116" s="1"/>
      <c r="P116" s="8"/>
    </row>
    <row r="117" spans="1:16" x14ac:dyDescent="0.35">
      <c r="A117" s="1"/>
      <c r="P117" s="8"/>
    </row>
    <row r="118" spans="1:16" x14ac:dyDescent="0.35">
      <c r="A118" s="1"/>
      <c r="P118" s="8"/>
    </row>
    <row r="119" spans="1:16" x14ac:dyDescent="0.35">
      <c r="A119" s="1"/>
      <c r="P119" s="8"/>
    </row>
    <row r="120" spans="1:16" x14ac:dyDescent="0.35">
      <c r="A120" s="1"/>
      <c r="P120" s="8"/>
    </row>
    <row r="121" spans="1:16" x14ac:dyDescent="0.35">
      <c r="A121" s="1"/>
      <c r="P121" s="8"/>
    </row>
    <row r="122" spans="1:16" x14ac:dyDescent="0.35">
      <c r="A122" s="1"/>
      <c r="P122" s="8"/>
    </row>
    <row r="123" spans="1:16" x14ac:dyDescent="0.35">
      <c r="A123" s="1"/>
      <c r="P123" s="8"/>
    </row>
    <row r="124" spans="1:16" x14ac:dyDescent="0.35">
      <c r="A124" s="1"/>
      <c r="P124" s="8"/>
    </row>
    <row r="125" spans="1:16" x14ac:dyDescent="0.35">
      <c r="A125" s="1"/>
      <c r="P125" s="8"/>
    </row>
    <row r="126" spans="1:16" x14ac:dyDescent="0.35">
      <c r="A126" s="1"/>
      <c r="P126" s="8"/>
    </row>
    <row r="127" spans="1:16" x14ac:dyDescent="0.35">
      <c r="A127" s="1"/>
      <c r="P127" s="8"/>
    </row>
    <row r="128" spans="1:16" x14ac:dyDescent="0.35">
      <c r="A128" s="1"/>
      <c r="P128" s="8"/>
    </row>
    <row r="129" spans="1:16" x14ac:dyDescent="0.35">
      <c r="A129" s="1"/>
      <c r="P129" s="8"/>
    </row>
    <row r="130" spans="1:16" x14ac:dyDescent="0.35">
      <c r="A130" s="1"/>
      <c r="P130" s="8"/>
    </row>
    <row r="131" spans="1:16" x14ac:dyDescent="0.35">
      <c r="A131" s="1"/>
      <c r="P131" s="8"/>
    </row>
    <row r="132" spans="1:16" x14ac:dyDescent="0.35">
      <c r="A132" s="1"/>
      <c r="P132" s="8"/>
    </row>
    <row r="133" spans="1:16" x14ac:dyDescent="0.35">
      <c r="A133" s="1"/>
      <c r="P133" s="8"/>
    </row>
    <row r="134" spans="1:16" x14ac:dyDescent="0.35">
      <c r="A134" s="1"/>
      <c r="P134" s="8"/>
    </row>
    <row r="135" spans="1:16" x14ac:dyDescent="0.35">
      <c r="A135" s="1"/>
      <c r="P135" s="8"/>
    </row>
    <row r="136" spans="1:16" x14ac:dyDescent="0.35">
      <c r="A136" s="1"/>
      <c r="P136" s="8"/>
    </row>
    <row r="137" spans="1:16" x14ac:dyDescent="0.35">
      <c r="A137" s="1"/>
      <c r="P137" s="8"/>
    </row>
    <row r="138" spans="1:16" x14ac:dyDescent="0.35">
      <c r="A138" s="1"/>
      <c r="P138" s="8"/>
    </row>
    <row r="139" spans="1:16" x14ac:dyDescent="0.35">
      <c r="A139" s="1"/>
      <c r="P139" s="8"/>
    </row>
    <row r="140" spans="1:16" x14ac:dyDescent="0.35">
      <c r="A140" s="1"/>
      <c r="P140" s="8"/>
    </row>
    <row r="141" spans="1:16" x14ac:dyDescent="0.35">
      <c r="A141" s="1"/>
      <c r="P141" s="8"/>
    </row>
    <row r="142" spans="1:16" x14ac:dyDescent="0.35">
      <c r="A142" s="1"/>
      <c r="P142" s="8"/>
    </row>
    <row r="143" spans="1:16" x14ac:dyDescent="0.35">
      <c r="A143" s="1"/>
      <c r="P143" s="8"/>
    </row>
    <row r="144" spans="1:16" x14ac:dyDescent="0.35">
      <c r="A144" s="1"/>
      <c r="P144" s="8"/>
    </row>
    <row r="145" spans="1:16" x14ac:dyDescent="0.35">
      <c r="A145" s="1"/>
      <c r="P145" s="8"/>
    </row>
    <row r="146" spans="1:16" x14ac:dyDescent="0.35">
      <c r="A146" s="1"/>
      <c r="P146" s="8"/>
    </row>
    <row r="147" spans="1:16" x14ac:dyDescent="0.35">
      <c r="A147" s="1"/>
      <c r="P147" s="8"/>
    </row>
    <row r="148" spans="1:16" x14ac:dyDescent="0.35">
      <c r="A148" s="1"/>
      <c r="P148" s="8"/>
    </row>
    <row r="149" spans="1:16" x14ac:dyDescent="0.35">
      <c r="A149" s="1"/>
      <c r="P149" s="8"/>
    </row>
    <row r="150" spans="1:16" x14ac:dyDescent="0.35">
      <c r="A150" s="1"/>
      <c r="P150" s="8"/>
    </row>
    <row r="151" spans="1:16" x14ac:dyDescent="0.35">
      <c r="A151" s="1"/>
      <c r="P151" s="8"/>
    </row>
    <row r="152" spans="1:16" x14ac:dyDescent="0.35">
      <c r="A152" s="1"/>
      <c r="P152" s="8"/>
    </row>
    <row r="153" spans="1:16" x14ac:dyDescent="0.35">
      <c r="A153" s="1"/>
      <c r="P153" s="8"/>
    </row>
    <row r="154" spans="1:16" x14ac:dyDescent="0.35">
      <c r="A154" s="1"/>
      <c r="P154" s="8"/>
    </row>
    <row r="155" spans="1:16" x14ac:dyDescent="0.35">
      <c r="A155" s="1"/>
      <c r="P155" s="8"/>
    </row>
    <row r="156" spans="1:16" x14ac:dyDescent="0.35">
      <c r="A156" s="1"/>
      <c r="P156" s="8"/>
    </row>
    <row r="157" spans="1:16" x14ac:dyDescent="0.35">
      <c r="A157" s="1"/>
      <c r="P157" s="8"/>
    </row>
    <row r="158" spans="1:16" x14ac:dyDescent="0.35">
      <c r="A158" s="1"/>
      <c r="P158" s="8"/>
    </row>
    <row r="159" spans="1:16" x14ac:dyDescent="0.35">
      <c r="A159" s="1"/>
      <c r="P159" s="8"/>
    </row>
    <row r="160" spans="1:16" x14ac:dyDescent="0.35">
      <c r="A160" s="1"/>
      <c r="P160" s="8"/>
    </row>
    <row r="161" spans="1:16" x14ac:dyDescent="0.35">
      <c r="A161" s="1"/>
      <c r="P161" s="8"/>
    </row>
    <row r="162" spans="1:16" x14ac:dyDescent="0.35">
      <c r="A162" s="1"/>
      <c r="P162" s="8"/>
    </row>
    <row r="163" spans="1:16" x14ac:dyDescent="0.35">
      <c r="A163" s="1"/>
      <c r="P163" s="8"/>
    </row>
    <row r="164" spans="1:16" x14ac:dyDescent="0.35">
      <c r="A164" s="1"/>
      <c r="P164" s="8"/>
    </row>
    <row r="165" spans="1:16" x14ac:dyDescent="0.35">
      <c r="A165" s="1"/>
      <c r="P165" s="8"/>
    </row>
    <row r="166" spans="1:16" x14ac:dyDescent="0.35">
      <c r="A166" s="1"/>
      <c r="P166" s="8"/>
    </row>
    <row r="167" spans="1:16" x14ac:dyDescent="0.35">
      <c r="A167" s="1"/>
      <c r="P167" s="8"/>
    </row>
    <row r="168" spans="1:16" x14ac:dyDescent="0.35">
      <c r="A168" s="1"/>
      <c r="P168" s="8"/>
    </row>
    <row r="169" spans="1:16" x14ac:dyDescent="0.35">
      <c r="A169" s="1"/>
      <c r="P169" s="8"/>
    </row>
    <row r="170" spans="1:16" x14ac:dyDescent="0.35">
      <c r="A170" s="1"/>
      <c r="P170" s="8"/>
    </row>
    <row r="171" spans="1:16" x14ac:dyDescent="0.35">
      <c r="A171" s="1"/>
      <c r="P171" s="8"/>
    </row>
    <row r="172" spans="1:16" x14ac:dyDescent="0.35">
      <c r="A172" s="1"/>
      <c r="P172" s="8"/>
    </row>
    <row r="173" spans="1:16" x14ac:dyDescent="0.35">
      <c r="A173" s="1"/>
      <c r="P173" s="8"/>
    </row>
    <row r="174" spans="1:16" x14ac:dyDescent="0.35">
      <c r="A174" s="1"/>
      <c r="P174" s="8"/>
    </row>
    <row r="175" spans="1:16" x14ac:dyDescent="0.35">
      <c r="A175" s="1"/>
      <c r="P175" s="8"/>
    </row>
    <row r="176" spans="1:16" x14ac:dyDescent="0.35">
      <c r="A176" s="1"/>
      <c r="P176" s="8"/>
    </row>
    <row r="177" spans="1:16" x14ac:dyDescent="0.35">
      <c r="A177" s="1"/>
      <c r="P177" s="8"/>
    </row>
    <row r="178" spans="1:16" x14ac:dyDescent="0.35">
      <c r="A178" s="1"/>
      <c r="P178" s="8"/>
    </row>
    <row r="179" spans="1:16" x14ac:dyDescent="0.35">
      <c r="A179" s="1"/>
      <c r="P179" s="8"/>
    </row>
    <row r="180" spans="1:16" x14ac:dyDescent="0.35">
      <c r="A180" s="1"/>
      <c r="P180" s="8"/>
    </row>
    <row r="181" spans="1:16" x14ac:dyDescent="0.35">
      <c r="A181" s="1"/>
      <c r="P181" s="8"/>
    </row>
    <row r="182" spans="1:16" x14ac:dyDescent="0.35">
      <c r="A182" s="1"/>
      <c r="P182" s="8"/>
    </row>
    <row r="183" spans="1:16" x14ac:dyDescent="0.35">
      <c r="A183" s="1"/>
      <c r="P183" s="8"/>
    </row>
    <row r="184" spans="1:16" x14ac:dyDescent="0.35">
      <c r="A184" s="1"/>
      <c r="P184" s="8"/>
    </row>
    <row r="185" spans="1:16" x14ac:dyDescent="0.35">
      <c r="A185" s="1"/>
      <c r="P185" s="8"/>
    </row>
    <row r="186" spans="1:16" x14ac:dyDescent="0.35">
      <c r="A186" s="1"/>
      <c r="P186" s="8"/>
    </row>
    <row r="187" spans="1:16" x14ac:dyDescent="0.35">
      <c r="A187" s="1"/>
      <c r="P187" s="8"/>
    </row>
    <row r="188" spans="1:16" x14ac:dyDescent="0.35">
      <c r="A188" s="1"/>
      <c r="P188" s="8"/>
    </row>
    <row r="189" spans="1:16" x14ac:dyDescent="0.35">
      <c r="A189" s="1"/>
      <c r="P189" s="8"/>
    </row>
    <row r="190" spans="1:16" x14ac:dyDescent="0.35">
      <c r="A190" s="1"/>
      <c r="P190" s="8"/>
    </row>
    <row r="191" spans="1:16" x14ac:dyDescent="0.35">
      <c r="A191" s="1"/>
      <c r="P191" s="8"/>
    </row>
    <row r="192" spans="1:16" x14ac:dyDescent="0.35">
      <c r="A192" s="1"/>
      <c r="P192" s="8"/>
    </row>
    <row r="193" spans="1:16" x14ac:dyDescent="0.35">
      <c r="A193" s="1"/>
      <c r="P193" s="8"/>
    </row>
    <row r="194" spans="1:16" x14ac:dyDescent="0.35">
      <c r="A194" s="1"/>
      <c r="P194" s="8"/>
    </row>
    <row r="195" spans="1:16" x14ac:dyDescent="0.35">
      <c r="A195" s="1"/>
      <c r="P195" s="8"/>
    </row>
    <row r="196" spans="1:16" x14ac:dyDescent="0.35">
      <c r="A196" s="1"/>
      <c r="P196" s="8"/>
    </row>
    <row r="197" spans="1:16" x14ac:dyDescent="0.35">
      <c r="A197" s="1"/>
      <c r="P197" s="8"/>
    </row>
    <row r="198" spans="1:16" x14ac:dyDescent="0.35">
      <c r="A198" s="1"/>
      <c r="P198" s="8"/>
    </row>
    <row r="199" spans="1:16" x14ac:dyDescent="0.35">
      <c r="A199" s="1"/>
      <c r="P199" s="8"/>
    </row>
    <row r="200" spans="1:16" x14ac:dyDescent="0.35">
      <c r="A200" s="1"/>
      <c r="P200" s="8"/>
    </row>
    <row r="201" spans="1:16" x14ac:dyDescent="0.35">
      <c r="A201" s="1"/>
      <c r="P201" s="8"/>
    </row>
    <row r="202" spans="1:16" x14ac:dyDescent="0.35">
      <c r="A202" s="1"/>
      <c r="P202" s="8"/>
    </row>
    <row r="203" spans="1:16" x14ac:dyDescent="0.35">
      <c r="A203" s="1"/>
      <c r="P203" s="8"/>
    </row>
    <row r="204" spans="1:16" x14ac:dyDescent="0.35">
      <c r="A204" s="1"/>
      <c r="P204" s="8"/>
    </row>
    <row r="205" spans="1:16" x14ac:dyDescent="0.35">
      <c r="A205" s="1"/>
      <c r="P205" s="8"/>
    </row>
    <row r="206" spans="1:16" x14ac:dyDescent="0.35">
      <c r="A206" s="1"/>
      <c r="P206" s="8"/>
    </row>
    <row r="207" spans="1:16" x14ac:dyDescent="0.35">
      <c r="A207" s="1"/>
      <c r="P207" s="8"/>
    </row>
    <row r="208" spans="1:16" x14ac:dyDescent="0.35">
      <c r="A208" s="1"/>
      <c r="P208" s="8"/>
    </row>
    <row r="209" spans="1:16" x14ac:dyDescent="0.35">
      <c r="A209" s="1"/>
      <c r="P209" s="8"/>
    </row>
    <row r="210" spans="1:16" x14ac:dyDescent="0.35">
      <c r="A210" s="1"/>
      <c r="P210" s="8"/>
    </row>
    <row r="211" spans="1:16" x14ac:dyDescent="0.35">
      <c r="A211" s="1"/>
      <c r="P211" s="8"/>
    </row>
    <row r="212" spans="1:16" x14ac:dyDescent="0.35">
      <c r="A212" s="1"/>
      <c r="P212" s="8"/>
    </row>
    <row r="213" spans="1:16" x14ac:dyDescent="0.35">
      <c r="A213" s="1"/>
      <c r="P213" s="8"/>
    </row>
    <row r="214" spans="1:16" x14ac:dyDescent="0.35">
      <c r="A214" s="1"/>
      <c r="P214" s="8"/>
    </row>
    <row r="215" spans="1:16" x14ac:dyDescent="0.35">
      <c r="A215" s="1"/>
      <c r="P215" s="8"/>
    </row>
    <row r="216" spans="1:16" x14ac:dyDescent="0.35">
      <c r="A216" s="1"/>
      <c r="P216" s="8"/>
    </row>
    <row r="217" spans="1:16" x14ac:dyDescent="0.35">
      <c r="A217" s="1"/>
      <c r="P217" s="8"/>
    </row>
    <row r="218" spans="1:16" x14ac:dyDescent="0.35">
      <c r="A218" s="1"/>
      <c r="P218" s="8"/>
    </row>
    <row r="219" spans="1:16" x14ac:dyDescent="0.35">
      <c r="A219" s="1"/>
      <c r="P219" s="8"/>
    </row>
    <row r="220" spans="1:16" x14ac:dyDescent="0.35">
      <c r="A220" s="1"/>
      <c r="P220" s="8"/>
    </row>
    <row r="221" spans="1:16" x14ac:dyDescent="0.35">
      <c r="A221" s="1"/>
      <c r="P221" s="8"/>
    </row>
    <row r="222" spans="1:16" x14ac:dyDescent="0.35">
      <c r="A222" s="1"/>
      <c r="P222" s="8"/>
    </row>
    <row r="223" spans="1:16" x14ac:dyDescent="0.35">
      <c r="A223" s="1"/>
      <c r="P223" s="8"/>
    </row>
    <row r="224" spans="1:16" x14ac:dyDescent="0.35">
      <c r="A224" s="1"/>
      <c r="P224" s="8"/>
    </row>
    <row r="225" spans="1:16" x14ac:dyDescent="0.35">
      <c r="A225" s="1"/>
      <c r="P225" s="8"/>
    </row>
    <row r="226" spans="1:16" x14ac:dyDescent="0.35">
      <c r="A226" s="1"/>
      <c r="P226" s="8"/>
    </row>
    <row r="227" spans="1:16" x14ac:dyDescent="0.35">
      <c r="A227" s="1"/>
      <c r="P227" s="8"/>
    </row>
    <row r="228" spans="1:16" x14ac:dyDescent="0.35">
      <c r="A228" s="1"/>
      <c r="P228" s="8"/>
    </row>
    <row r="229" spans="1:16" x14ac:dyDescent="0.35">
      <c r="A229" s="1"/>
      <c r="P229" s="8"/>
    </row>
    <row r="230" spans="1:16" x14ac:dyDescent="0.35">
      <c r="A230" s="1"/>
      <c r="P230" s="8"/>
    </row>
    <row r="231" spans="1:16" x14ac:dyDescent="0.35">
      <c r="A231" s="1"/>
      <c r="P231" s="8"/>
    </row>
    <row r="232" spans="1:16" x14ac:dyDescent="0.35">
      <c r="A232" s="1"/>
      <c r="P232" s="8"/>
    </row>
    <row r="233" spans="1:16" x14ac:dyDescent="0.35">
      <c r="A233" s="1"/>
      <c r="P233" s="8"/>
    </row>
    <row r="234" spans="1:16" x14ac:dyDescent="0.35">
      <c r="A234" s="1"/>
      <c r="P234" s="8"/>
    </row>
    <row r="235" spans="1:16" x14ac:dyDescent="0.35">
      <c r="A235" s="1"/>
      <c r="P235" s="8"/>
    </row>
    <row r="236" spans="1:16" x14ac:dyDescent="0.35">
      <c r="A236" s="1"/>
      <c r="P236" s="8"/>
    </row>
    <row r="237" spans="1:16" x14ac:dyDescent="0.35">
      <c r="A237" s="1"/>
      <c r="P237" s="8"/>
    </row>
    <row r="238" spans="1:16" x14ac:dyDescent="0.35">
      <c r="A238" s="1"/>
      <c r="P238" s="8"/>
    </row>
    <row r="239" spans="1:16" x14ac:dyDescent="0.35">
      <c r="A239" s="1"/>
      <c r="P239" s="8"/>
    </row>
    <row r="240" spans="1:16" x14ac:dyDescent="0.35">
      <c r="A240" s="1"/>
      <c r="P240" s="8"/>
    </row>
    <row r="241" spans="1:16" x14ac:dyDescent="0.35">
      <c r="A241" s="1"/>
      <c r="P241" s="8"/>
    </row>
    <row r="242" spans="1:16" x14ac:dyDescent="0.35">
      <c r="A242" s="1"/>
      <c r="P242" s="8"/>
    </row>
    <row r="243" spans="1:16" x14ac:dyDescent="0.35">
      <c r="A243" s="1"/>
      <c r="P243" s="8"/>
    </row>
    <row r="244" spans="1:16" x14ac:dyDescent="0.35">
      <c r="A244" s="1"/>
      <c r="P244" s="8"/>
    </row>
    <row r="245" spans="1:16" x14ac:dyDescent="0.35">
      <c r="A245" s="1"/>
      <c r="P245" s="8"/>
    </row>
    <row r="246" spans="1:16" x14ac:dyDescent="0.35">
      <c r="A246" s="1"/>
      <c r="P246" s="8"/>
    </row>
    <row r="247" spans="1:16" x14ac:dyDescent="0.35">
      <c r="A247" s="1"/>
      <c r="P247" s="8"/>
    </row>
    <row r="248" spans="1:16" x14ac:dyDescent="0.35">
      <c r="A248" s="1"/>
      <c r="P248" s="8"/>
    </row>
    <row r="249" spans="1:16" x14ac:dyDescent="0.35">
      <c r="A249" s="1"/>
      <c r="P249" s="8"/>
    </row>
    <row r="250" spans="1:16" x14ac:dyDescent="0.35">
      <c r="A250" s="1"/>
      <c r="P250" s="8"/>
    </row>
    <row r="251" spans="1:16" x14ac:dyDescent="0.35">
      <c r="A251" s="1"/>
      <c r="P251" s="8"/>
    </row>
    <row r="252" spans="1:16" x14ac:dyDescent="0.35">
      <c r="A252" s="1"/>
      <c r="P252" s="8"/>
    </row>
    <row r="253" spans="1:16" x14ac:dyDescent="0.35">
      <c r="A253" s="1"/>
      <c r="P253" s="8"/>
    </row>
    <row r="254" spans="1:16" x14ac:dyDescent="0.35">
      <c r="A254" s="1"/>
      <c r="P254" s="8"/>
    </row>
    <row r="255" spans="1:16" x14ac:dyDescent="0.35">
      <c r="A255" s="1"/>
      <c r="P255" s="8"/>
    </row>
    <row r="256" spans="1:16" x14ac:dyDescent="0.35">
      <c r="A256" s="1"/>
      <c r="P256" s="8"/>
    </row>
    <row r="257" spans="1:16" x14ac:dyDescent="0.35">
      <c r="A257" s="1"/>
      <c r="P257" s="8"/>
    </row>
    <row r="258" spans="1:16" x14ac:dyDescent="0.35">
      <c r="A258" s="1"/>
      <c r="P258" s="8"/>
    </row>
    <row r="259" spans="1:16" x14ac:dyDescent="0.35">
      <c r="A259" s="1"/>
      <c r="P259" s="8"/>
    </row>
    <row r="260" spans="1:16" x14ac:dyDescent="0.35">
      <c r="A260" s="1"/>
      <c r="P260" s="8"/>
    </row>
    <row r="261" spans="1:16" x14ac:dyDescent="0.35">
      <c r="A261" s="1"/>
      <c r="P261" s="8"/>
    </row>
    <row r="262" spans="1:16" x14ac:dyDescent="0.35">
      <c r="A262" s="1"/>
      <c r="P262" s="8"/>
    </row>
    <row r="263" spans="1:16" x14ac:dyDescent="0.35">
      <c r="A263" s="1"/>
      <c r="P263" s="8"/>
    </row>
    <row r="264" spans="1:16" x14ac:dyDescent="0.35">
      <c r="A264" s="1"/>
      <c r="P264" s="8"/>
    </row>
    <row r="265" spans="1:16" x14ac:dyDescent="0.35">
      <c r="A265" s="1"/>
      <c r="P265" s="8"/>
    </row>
    <row r="266" spans="1:16" x14ac:dyDescent="0.35">
      <c r="A266" s="1"/>
      <c r="P266" s="8"/>
    </row>
    <row r="267" spans="1:16" x14ac:dyDescent="0.35">
      <c r="A267" s="1"/>
      <c r="P267" s="8"/>
    </row>
    <row r="268" spans="1:16" x14ac:dyDescent="0.35">
      <c r="A268" s="1"/>
      <c r="P268" s="8"/>
    </row>
    <row r="269" spans="1:16" x14ac:dyDescent="0.35">
      <c r="A269" s="1"/>
      <c r="P269" s="8"/>
    </row>
    <row r="270" spans="1:16" x14ac:dyDescent="0.35">
      <c r="A270" s="1"/>
      <c r="P270" s="8"/>
    </row>
    <row r="271" spans="1:16" x14ac:dyDescent="0.35">
      <c r="A271" s="1"/>
      <c r="P271" s="8"/>
    </row>
    <row r="272" spans="1:16" x14ac:dyDescent="0.35">
      <c r="A272" s="1"/>
      <c r="P272" s="8"/>
    </row>
    <row r="273" spans="1:16" x14ac:dyDescent="0.35">
      <c r="A273" s="1"/>
      <c r="P273" s="8"/>
    </row>
    <row r="274" spans="1:16" x14ac:dyDescent="0.35">
      <c r="A274" s="1"/>
      <c r="P274" s="8"/>
    </row>
    <row r="275" spans="1:16" x14ac:dyDescent="0.35">
      <c r="A275" s="1"/>
      <c r="P275" s="8"/>
    </row>
    <row r="276" spans="1:16" x14ac:dyDescent="0.35">
      <c r="A276" s="1"/>
      <c r="P276" s="8"/>
    </row>
    <row r="277" spans="1:16" x14ac:dyDescent="0.35">
      <c r="A277" s="1"/>
      <c r="P277" s="8"/>
    </row>
    <row r="278" spans="1:16" x14ac:dyDescent="0.35">
      <c r="A278" s="1"/>
      <c r="P278" s="8"/>
    </row>
    <row r="279" spans="1:16" x14ac:dyDescent="0.35">
      <c r="A279" s="1"/>
      <c r="P279" s="8"/>
    </row>
    <row r="280" spans="1:16" x14ac:dyDescent="0.35">
      <c r="A280" s="1"/>
      <c r="P280" s="8"/>
    </row>
    <row r="281" spans="1:16" x14ac:dyDescent="0.35">
      <c r="A281" s="1"/>
      <c r="P281" s="8"/>
    </row>
    <row r="282" spans="1:16" x14ac:dyDescent="0.35">
      <c r="A282" s="1"/>
      <c r="P282" s="8"/>
    </row>
    <row r="283" spans="1:16" x14ac:dyDescent="0.35">
      <c r="A283" s="1"/>
      <c r="P283" s="8"/>
    </row>
    <row r="284" spans="1:16" x14ac:dyDescent="0.35">
      <c r="A284" s="1"/>
      <c r="P284" s="8"/>
    </row>
    <row r="285" spans="1:16" x14ac:dyDescent="0.35">
      <c r="A285" s="1"/>
      <c r="P285" s="8"/>
    </row>
    <row r="286" spans="1:16" x14ac:dyDescent="0.35">
      <c r="A286" s="1"/>
      <c r="P286" s="8"/>
    </row>
    <row r="287" spans="1:16" x14ac:dyDescent="0.35">
      <c r="A287" s="1"/>
      <c r="P287" s="8"/>
    </row>
    <row r="288" spans="1:16" x14ac:dyDescent="0.35">
      <c r="A288" s="1"/>
      <c r="P288" s="8"/>
    </row>
    <row r="289" spans="1:16" x14ac:dyDescent="0.35">
      <c r="A289" s="1"/>
      <c r="P289" s="8"/>
    </row>
    <row r="290" spans="1:16" x14ac:dyDescent="0.35">
      <c r="A290" s="1"/>
      <c r="P290" s="8"/>
    </row>
    <row r="291" spans="1:16" x14ac:dyDescent="0.35">
      <c r="A291" s="1"/>
      <c r="P291" s="8"/>
    </row>
    <row r="292" spans="1:16" x14ac:dyDescent="0.35">
      <c r="A292" s="1"/>
      <c r="P292" s="8"/>
    </row>
    <row r="293" spans="1:16" x14ac:dyDescent="0.35">
      <c r="A293" s="1"/>
      <c r="P293" s="8"/>
    </row>
    <row r="294" spans="1:16" x14ac:dyDescent="0.35">
      <c r="A294" s="1"/>
      <c r="P294" s="8"/>
    </row>
    <row r="295" spans="1:16" x14ac:dyDescent="0.35">
      <c r="A295" s="1"/>
      <c r="P295" s="8"/>
    </row>
    <row r="296" spans="1:16" x14ac:dyDescent="0.35">
      <c r="A296" s="1"/>
      <c r="P296" s="8"/>
    </row>
    <row r="297" spans="1:16" x14ac:dyDescent="0.35">
      <c r="A297" s="1"/>
      <c r="P297" s="8"/>
    </row>
    <row r="298" spans="1:16" x14ac:dyDescent="0.35">
      <c r="A298" s="1"/>
      <c r="P298" s="8"/>
    </row>
    <row r="299" spans="1:16" x14ac:dyDescent="0.35">
      <c r="A299" s="1"/>
      <c r="P299" s="8"/>
    </row>
    <row r="300" spans="1:16" x14ac:dyDescent="0.35">
      <c r="A300" s="1"/>
      <c r="P300" s="8"/>
    </row>
    <row r="301" spans="1:16" x14ac:dyDescent="0.35">
      <c r="A301" s="1"/>
      <c r="P301" s="8"/>
    </row>
    <row r="302" spans="1:16" x14ac:dyDescent="0.35">
      <c r="A302" s="1"/>
      <c r="P302" s="8"/>
    </row>
    <row r="303" spans="1:16" x14ac:dyDescent="0.35">
      <c r="A303" s="1"/>
      <c r="P303" s="8"/>
    </row>
    <row r="304" spans="1:16" x14ac:dyDescent="0.35">
      <c r="A304" s="1"/>
      <c r="P304" s="8"/>
    </row>
    <row r="305" spans="1:16" x14ac:dyDescent="0.35">
      <c r="A305" s="1"/>
      <c r="P305" s="8"/>
    </row>
    <row r="306" spans="1:16" x14ac:dyDescent="0.35">
      <c r="A306" s="1"/>
      <c r="P306" s="8"/>
    </row>
    <row r="307" spans="1:16" x14ac:dyDescent="0.35">
      <c r="A307" s="1"/>
      <c r="P307" s="8"/>
    </row>
    <row r="308" spans="1:16" x14ac:dyDescent="0.35">
      <c r="A308" s="1"/>
      <c r="P308" s="8"/>
    </row>
    <row r="309" spans="1:16" x14ac:dyDescent="0.35">
      <c r="A309" s="1"/>
      <c r="P309" s="8"/>
    </row>
    <row r="310" spans="1:16" x14ac:dyDescent="0.35">
      <c r="A310" s="1"/>
      <c r="P310" s="8"/>
    </row>
    <row r="311" spans="1:16" x14ac:dyDescent="0.35">
      <c r="A311" s="1"/>
      <c r="P311" s="8"/>
    </row>
    <row r="312" spans="1:16" x14ac:dyDescent="0.35">
      <c r="A312" s="1"/>
      <c r="P312" s="8"/>
    </row>
    <row r="313" spans="1:16" x14ac:dyDescent="0.35">
      <c r="A313" s="1"/>
      <c r="P313" s="8"/>
    </row>
    <row r="314" spans="1:16" x14ac:dyDescent="0.35">
      <c r="A314" s="1"/>
      <c r="P314" s="8"/>
    </row>
    <row r="315" spans="1:16" x14ac:dyDescent="0.35">
      <c r="A315" s="1"/>
      <c r="P315" s="8"/>
    </row>
    <row r="316" spans="1:16" x14ac:dyDescent="0.35">
      <c r="A316" s="1"/>
      <c r="P316" s="8"/>
    </row>
    <row r="317" spans="1:16" x14ac:dyDescent="0.35">
      <c r="A317" s="1"/>
      <c r="P317" s="8"/>
    </row>
    <row r="318" spans="1:16" x14ac:dyDescent="0.35">
      <c r="A318" s="1"/>
      <c r="P318" s="8"/>
    </row>
    <row r="319" spans="1:16" x14ac:dyDescent="0.35">
      <c r="A319" s="1"/>
      <c r="P319" s="8"/>
    </row>
    <row r="320" spans="1:16" x14ac:dyDescent="0.35">
      <c r="A320" s="1"/>
      <c r="P320" s="8"/>
    </row>
    <row r="321" spans="1:16" x14ac:dyDescent="0.35">
      <c r="A321" s="1"/>
      <c r="P321" s="8"/>
    </row>
    <row r="322" spans="1:16" x14ac:dyDescent="0.35">
      <c r="A322" s="1"/>
      <c r="P322" s="8"/>
    </row>
    <row r="323" spans="1:16" x14ac:dyDescent="0.35">
      <c r="A323" s="1"/>
      <c r="P323" s="8"/>
    </row>
    <row r="324" spans="1:16" x14ac:dyDescent="0.35">
      <c r="A324" s="1"/>
      <c r="P324" s="8"/>
    </row>
    <row r="325" spans="1:16" x14ac:dyDescent="0.35">
      <c r="A325" s="1"/>
      <c r="P325" s="8"/>
    </row>
    <row r="326" spans="1:16" x14ac:dyDescent="0.35">
      <c r="A326" s="1"/>
      <c r="P326" s="8"/>
    </row>
    <row r="327" spans="1:16" x14ac:dyDescent="0.35">
      <c r="A327" s="1"/>
      <c r="P327" s="8"/>
    </row>
    <row r="328" spans="1:16" x14ac:dyDescent="0.35">
      <c r="A328" s="1"/>
      <c r="P328" s="8"/>
    </row>
    <row r="329" spans="1:16" x14ac:dyDescent="0.35">
      <c r="A329" s="1"/>
      <c r="P329" s="8"/>
    </row>
    <row r="330" spans="1:16" x14ac:dyDescent="0.35">
      <c r="A330" s="1"/>
      <c r="P330" s="8"/>
    </row>
    <row r="331" spans="1:16" x14ac:dyDescent="0.35">
      <c r="A331" s="1"/>
      <c r="P331" s="8"/>
    </row>
    <row r="332" spans="1:16" x14ac:dyDescent="0.35">
      <c r="A332" s="1"/>
      <c r="P332" s="8"/>
    </row>
    <row r="333" spans="1:16" x14ac:dyDescent="0.35">
      <c r="A333" s="1"/>
      <c r="P333" s="8"/>
    </row>
    <row r="334" spans="1:16" x14ac:dyDescent="0.35">
      <c r="A334" s="1"/>
      <c r="P334" s="8"/>
    </row>
    <row r="335" spans="1:16" x14ac:dyDescent="0.35">
      <c r="A335" s="1"/>
      <c r="P335" s="8"/>
    </row>
    <row r="336" spans="1:16" x14ac:dyDescent="0.35">
      <c r="A336" s="1"/>
      <c r="P336" s="8"/>
    </row>
    <row r="337" spans="1:16" x14ac:dyDescent="0.35">
      <c r="A337" s="1"/>
      <c r="P337" s="8"/>
    </row>
    <row r="338" spans="1:16" x14ac:dyDescent="0.35">
      <c r="A338" s="1"/>
      <c r="P338" s="8"/>
    </row>
    <row r="339" spans="1:16" x14ac:dyDescent="0.35">
      <c r="A339" s="1"/>
      <c r="P339" s="8"/>
    </row>
    <row r="340" spans="1:16" x14ac:dyDescent="0.35">
      <c r="A340" s="1"/>
      <c r="P340" s="8"/>
    </row>
    <row r="341" spans="1:16" x14ac:dyDescent="0.35">
      <c r="A341" s="1"/>
      <c r="P341" s="8"/>
    </row>
    <row r="342" spans="1:16" x14ac:dyDescent="0.35">
      <c r="A342" s="1"/>
      <c r="P342" s="8"/>
    </row>
    <row r="343" spans="1:16" x14ac:dyDescent="0.35">
      <c r="A343" s="1"/>
      <c r="P343" s="8"/>
    </row>
    <row r="344" spans="1:16" x14ac:dyDescent="0.35">
      <c r="A344" s="1"/>
      <c r="P344" s="8"/>
    </row>
    <row r="345" spans="1:16" x14ac:dyDescent="0.35">
      <c r="A345" s="1"/>
      <c r="P345" s="8"/>
    </row>
    <row r="346" spans="1:16" x14ac:dyDescent="0.35">
      <c r="A346" s="1"/>
      <c r="P346" s="8"/>
    </row>
    <row r="347" spans="1:16" x14ac:dyDescent="0.35">
      <c r="A347" s="1"/>
      <c r="P347" s="8"/>
    </row>
    <row r="348" spans="1:16" x14ac:dyDescent="0.35">
      <c r="A348" s="1"/>
      <c r="P348" s="8"/>
    </row>
    <row r="349" spans="1:16" x14ac:dyDescent="0.35">
      <c r="A349" s="1"/>
      <c r="P349" s="8"/>
    </row>
    <row r="350" spans="1:16" x14ac:dyDescent="0.35">
      <c r="A350" s="1"/>
      <c r="P350" s="8"/>
    </row>
    <row r="351" spans="1:16" x14ac:dyDescent="0.35">
      <c r="A351" s="1"/>
      <c r="P351" s="8"/>
    </row>
    <row r="352" spans="1:16" x14ac:dyDescent="0.35">
      <c r="A352" s="1"/>
      <c r="P352" s="8"/>
    </row>
    <row r="353" spans="1:16" x14ac:dyDescent="0.35">
      <c r="A353" s="1"/>
      <c r="P353" s="8"/>
    </row>
    <row r="354" spans="1:16" x14ac:dyDescent="0.35">
      <c r="A354" s="1"/>
      <c r="P354" s="8"/>
    </row>
    <row r="355" spans="1:16" x14ac:dyDescent="0.35">
      <c r="A355" s="1"/>
      <c r="P355" s="8"/>
    </row>
    <row r="356" spans="1:16" x14ac:dyDescent="0.35">
      <c r="A356" s="1"/>
      <c r="P356" s="8"/>
    </row>
    <row r="357" spans="1:16" x14ac:dyDescent="0.35">
      <c r="A357" s="1"/>
      <c r="P357" s="8"/>
    </row>
    <row r="358" spans="1:16" x14ac:dyDescent="0.35">
      <c r="A358" s="1"/>
      <c r="P358" s="8"/>
    </row>
    <row r="359" spans="1:16" x14ac:dyDescent="0.35">
      <c r="A359" s="1"/>
      <c r="P359" s="8"/>
    </row>
    <row r="360" spans="1:16" x14ac:dyDescent="0.35">
      <c r="A360" s="1"/>
      <c r="P360" s="8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08800-4207-4673-A48E-E6EF0FA9FF74}">
  <dimension ref="A1:AC360"/>
  <sheetViews>
    <sheetView topLeftCell="M1" workbookViewId="0">
      <selection activeCell="W14" sqref="W14"/>
    </sheetView>
  </sheetViews>
  <sheetFormatPr defaultRowHeight="14.5" x14ac:dyDescent="0.35"/>
  <cols>
    <col min="1" max="1" width="10.453125" bestFit="1" customWidth="1"/>
    <col min="21" max="21" width="8.7265625" customWidth="1"/>
    <col min="27" max="27" width="11.81640625" bestFit="1" customWidth="1"/>
  </cols>
  <sheetData>
    <row r="1" spans="1:28" ht="15" thickBot="1" x14ac:dyDescent="0.4">
      <c r="A1" s="1" t="s">
        <v>2</v>
      </c>
      <c r="B1" t="s">
        <v>133</v>
      </c>
      <c r="C1" t="s">
        <v>54</v>
      </c>
      <c r="D1" t="s">
        <v>18</v>
      </c>
      <c r="E1" t="s">
        <v>19</v>
      </c>
      <c r="F1" t="s">
        <v>106</v>
      </c>
      <c r="G1" t="s">
        <v>21</v>
      </c>
      <c r="H1" t="s">
        <v>136</v>
      </c>
      <c r="I1" t="s">
        <v>104</v>
      </c>
      <c r="J1" t="s">
        <v>99</v>
      </c>
      <c r="K1" t="s">
        <v>46</v>
      </c>
      <c r="L1" t="s">
        <v>100</v>
      </c>
      <c r="M1" s="8" t="s">
        <v>101</v>
      </c>
      <c r="N1" t="s">
        <v>4</v>
      </c>
      <c r="O1" t="s">
        <v>102</v>
      </c>
      <c r="P1" t="s">
        <v>108</v>
      </c>
      <c r="Q1" t="s">
        <v>127</v>
      </c>
      <c r="R1" t="s">
        <v>128</v>
      </c>
      <c r="S1" t="s">
        <v>53</v>
      </c>
      <c r="U1" s="2" t="s">
        <v>32</v>
      </c>
      <c r="V1" s="2" t="s">
        <v>54</v>
      </c>
      <c r="W1" s="2" t="s">
        <v>18</v>
      </c>
      <c r="X1" s="2" t="s">
        <v>19</v>
      </c>
      <c r="Y1" s="2" t="s">
        <v>106</v>
      </c>
      <c r="Z1" s="2" t="s">
        <v>21</v>
      </c>
      <c r="AA1" s="2" t="s">
        <v>136</v>
      </c>
      <c r="AB1" s="3" t="s">
        <v>104</v>
      </c>
    </row>
    <row r="2" spans="1:28" ht="15" thickBot="1" x14ac:dyDescent="0.4">
      <c r="A2" s="1">
        <v>40916</v>
      </c>
      <c r="B2">
        <v>5214</v>
      </c>
      <c r="C2">
        <v>1</v>
      </c>
      <c r="D2">
        <v>0</v>
      </c>
      <c r="E2">
        <v>0</v>
      </c>
      <c r="F2">
        <v>4638</v>
      </c>
      <c r="G2">
        <v>5549</v>
      </c>
      <c r="H2">
        <v>-67</v>
      </c>
      <c r="I2">
        <v>0</v>
      </c>
      <c r="J2">
        <f>$U$2+SUMPRODUCT(C2:I2,$V$2:$AB$2)</f>
        <v>5255.6367741173253</v>
      </c>
      <c r="K2">
        <f>J2-B2</f>
        <v>41.636774117325331</v>
      </c>
      <c r="L2">
        <f>ABS(K2)</f>
        <v>41.636774117325331</v>
      </c>
      <c r="M2" s="8">
        <f>L2/B2</f>
        <v>7.9855723278337808E-3</v>
      </c>
      <c r="N2">
        <v>1141</v>
      </c>
      <c r="O2">
        <f>IF(K2&lt;0,K2*-72,K2*18)</f>
        <v>749.46193411185595</v>
      </c>
      <c r="P2">
        <f>N2*18</f>
        <v>20538</v>
      </c>
      <c r="Q2">
        <f>IF(K2&lt;0,K2*2,K2)</f>
        <v>41.636774117325331</v>
      </c>
      <c r="R2">
        <f>Q2^2</f>
        <v>1733.6209588971726</v>
      </c>
      <c r="S2">
        <v>5281</v>
      </c>
      <c r="U2" s="2">
        <v>-231.11594709951146</v>
      </c>
      <c r="V2" s="2">
        <v>725.44370860085246</v>
      </c>
      <c r="W2" s="2">
        <v>481.43363173513222</v>
      </c>
      <c r="X2" s="2">
        <v>614.2356960690264</v>
      </c>
      <c r="Y2" s="2">
        <v>0.94846642076392373</v>
      </c>
      <c r="Z2" s="2">
        <v>7.3066215090017428E-2</v>
      </c>
      <c r="AA2" s="2">
        <v>0.6436220062925373</v>
      </c>
      <c r="AB2" s="3">
        <v>134.51583101734337</v>
      </c>
    </row>
    <row r="3" spans="1:28" ht="15" thickBot="1" x14ac:dyDescent="0.4">
      <c r="A3" s="1">
        <v>40917</v>
      </c>
      <c r="B3">
        <v>4097</v>
      </c>
      <c r="C3">
        <v>0</v>
      </c>
      <c r="D3">
        <v>0</v>
      </c>
      <c r="E3">
        <v>0</v>
      </c>
      <c r="F3">
        <v>4905</v>
      </c>
      <c r="G3">
        <v>4285</v>
      </c>
      <c r="H3">
        <v>-1117</v>
      </c>
      <c r="I3">
        <v>0</v>
      </c>
      <c r="J3">
        <f t="shared" ref="J3:J66" si="0">$U$2+SUMPRODUCT(C3:I3,$V$2:$AB$2)</f>
        <v>4015.2747973794949</v>
      </c>
      <c r="K3">
        <f>J3-B3</f>
        <v>-81.725202620505115</v>
      </c>
      <c r="L3">
        <f t="shared" ref="L3:L66" si="1">ABS(K3)</f>
        <v>81.725202620505115</v>
      </c>
      <c r="M3" s="8">
        <f>L3/B3</f>
        <v>1.994757203331831E-2</v>
      </c>
      <c r="N3">
        <v>1054</v>
      </c>
      <c r="O3">
        <f t="shared" ref="O3:O66" si="2">IF(K3&lt;0,K3*-72,K3*18)</f>
        <v>5884.2145886763683</v>
      </c>
      <c r="P3">
        <f t="shared" ref="P3:P66" si="3">N3*18</f>
        <v>18972</v>
      </c>
      <c r="Q3">
        <f t="shared" ref="Q3:Q66" si="4">IF(K3&lt;0,K3*2,K3)</f>
        <v>-163.45040524101023</v>
      </c>
      <c r="R3">
        <f t="shared" ref="R3:R66" si="5">Q3^2</f>
        <v>26716.034973450463</v>
      </c>
      <c r="S3">
        <v>5214</v>
      </c>
      <c r="U3" s="2"/>
      <c r="V3" s="2"/>
      <c r="W3" s="2"/>
      <c r="X3" s="2"/>
      <c r="Y3" s="2"/>
      <c r="Z3" s="2"/>
      <c r="AA3" s="2"/>
      <c r="AB3" s="3"/>
    </row>
    <row r="4" spans="1:28" ht="15" thickBot="1" x14ac:dyDescent="0.4">
      <c r="A4" s="1">
        <v>40918</v>
      </c>
      <c r="B4">
        <v>3757</v>
      </c>
      <c r="C4">
        <v>0</v>
      </c>
      <c r="D4">
        <v>0</v>
      </c>
      <c r="E4">
        <v>0</v>
      </c>
      <c r="F4">
        <v>4864</v>
      </c>
      <c r="G4">
        <v>3950</v>
      </c>
      <c r="H4">
        <v>-340</v>
      </c>
      <c r="I4">
        <v>0</v>
      </c>
      <c r="J4">
        <f t="shared" si="0"/>
        <v>4452.0047909623199</v>
      </c>
      <c r="K4">
        <f>J4-B4</f>
        <v>695.00479096231993</v>
      </c>
      <c r="L4">
        <f t="shared" si="1"/>
        <v>695.00479096231993</v>
      </c>
      <c r="M4" s="8">
        <f>L4/B4</f>
        <v>0.18498929756782537</v>
      </c>
      <c r="N4">
        <v>1583</v>
      </c>
      <c r="O4">
        <f t="shared" si="2"/>
        <v>12510.086237321759</v>
      </c>
      <c r="P4">
        <f t="shared" si="3"/>
        <v>28494</v>
      </c>
      <c r="Q4">
        <f t="shared" si="4"/>
        <v>695.00479096231993</v>
      </c>
      <c r="R4">
        <f t="shared" si="5"/>
        <v>483031.659460578</v>
      </c>
      <c r="S4">
        <v>4097</v>
      </c>
      <c r="U4" s="2"/>
      <c r="V4" s="2"/>
      <c r="W4" s="2"/>
      <c r="X4" s="2"/>
      <c r="Y4" s="2"/>
      <c r="Z4" s="2"/>
      <c r="AA4" s="2"/>
      <c r="AB4" s="3"/>
    </row>
    <row r="5" spans="1:28" x14ac:dyDescent="0.35">
      <c r="A5" s="1">
        <v>40919</v>
      </c>
      <c r="B5">
        <v>4307</v>
      </c>
      <c r="C5">
        <v>0</v>
      </c>
      <c r="D5">
        <v>0</v>
      </c>
      <c r="E5">
        <v>0</v>
      </c>
      <c r="F5">
        <v>4356</v>
      </c>
      <c r="G5">
        <v>3996</v>
      </c>
      <c r="H5">
        <v>550</v>
      </c>
      <c r="I5">
        <v>0</v>
      </c>
      <c r="J5">
        <f t="shared" si="0"/>
        <v>4546.3684807087448</v>
      </c>
      <c r="K5">
        <f>J5-B5</f>
        <v>239.36848070874476</v>
      </c>
      <c r="L5">
        <f t="shared" si="1"/>
        <v>239.36848070874476</v>
      </c>
      <c r="M5" s="8">
        <f>L5/B5</f>
        <v>5.5576614977651442E-2</v>
      </c>
      <c r="N5">
        <v>1321</v>
      </c>
      <c r="O5">
        <f t="shared" si="2"/>
        <v>4308.6326527574056</v>
      </c>
      <c r="P5">
        <f t="shared" si="3"/>
        <v>23778</v>
      </c>
      <c r="Q5">
        <f t="shared" si="4"/>
        <v>239.36848070874476</v>
      </c>
      <c r="R5">
        <f t="shared" si="5"/>
        <v>57297.269556812709</v>
      </c>
      <c r="S5">
        <v>3757</v>
      </c>
      <c r="Z5" s="21" t="s">
        <v>47</v>
      </c>
      <c r="AA5" s="22">
        <f>AVERAGE(M2:M360)</f>
        <v>8.9995234799516821E-2</v>
      </c>
    </row>
    <row r="6" spans="1:28" x14ac:dyDescent="0.35">
      <c r="A6" s="1">
        <v>40920</v>
      </c>
      <c r="B6">
        <v>4380</v>
      </c>
      <c r="C6">
        <v>0</v>
      </c>
      <c r="D6">
        <v>1</v>
      </c>
      <c r="E6">
        <v>0</v>
      </c>
      <c r="F6">
        <v>4053.6666666666665</v>
      </c>
      <c r="G6">
        <v>4413</v>
      </c>
      <c r="H6">
        <v>73</v>
      </c>
      <c r="I6">
        <v>0</v>
      </c>
      <c r="J6">
        <f t="shared" si="0"/>
        <v>4464.5100125905819</v>
      </c>
      <c r="K6">
        <f>J6-B6</f>
        <v>84.510012590581937</v>
      </c>
      <c r="L6">
        <f t="shared" si="1"/>
        <v>84.510012590581937</v>
      </c>
      <c r="M6" s="8">
        <f>L6/B6</f>
        <v>1.929452342250729E-2</v>
      </c>
      <c r="N6">
        <v>1155</v>
      </c>
      <c r="O6">
        <f t="shared" si="2"/>
        <v>1521.1802266304749</v>
      </c>
      <c r="P6">
        <f t="shared" si="3"/>
        <v>20790</v>
      </c>
      <c r="Q6">
        <f t="shared" si="4"/>
        <v>84.510012590581937</v>
      </c>
      <c r="R6">
        <f t="shared" si="5"/>
        <v>7141.9422280603176</v>
      </c>
      <c r="S6">
        <v>4307</v>
      </c>
      <c r="Z6" s="21" t="s">
        <v>48</v>
      </c>
      <c r="AA6" s="22">
        <f>MEDIAN(M2:M360)</f>
        <v>5.9680175495758561E-2</v>
      </c>
    </row>
    <row r="7" spans="1:28" x14ac:dyDescent="0.35">
      <c r="A7" s="1">
        <v>40921</v>
      </c>
      <c r="B7">
        <v>4075</v>
      </c>
      <c r="C7">
        <v>0</v>
      </c>
      <c r="D7">
        <v>0</v>
      </c>
      <c r="E7">
        <v>1</v>
      </c>
      <c r="F7">
        <v>4148</v>
      </c>
      <c r="G7">
        <v>4220</v>
      </c>
      <c r="H7">
        <v>-305</v>
      </c>
      <c r="I7">
        <v>0</v>
      </c>
      <c r="J7">
        <f t="shared" si="0"/>
        <v>4429.3931780589201</v>
      </c>
      <c r="K7">
        <f>J7-B7</f>
        <v>354.39317805892006</v>
      </c>
      <c r="L7">
        <f t="shared" si="1"/>
        <v>354.39317805892006</v>
      </c>
      <c r="M7" s="8">
        <f>L7/B7</f>
        <v>8.69676510574037E-2</v>
      </c>
      <c r="N7">
        <v>1876</v>
      </c>
      <c r="O7">
        <f t="shared" si="2"/>
        <v>6379.077205060561</v>
      </c>
      <c r="P7">
        <f t="shared" si="3"/>
        <v>33768</v>
      </c>
      <c r="Q7">
        <f t="shared" si="4"/>
        <v>354.39317805892006</v>
      </c>
      <c r="R7">
        <f t="shared" si="5"/>
        <v>125594.52465470141</v>
      </c>
      <c r="S7">
        <v>4380</v>
      </c>
      <c r="Z7" s="21" t="s">
        <v>103</v>
      </c>
      <c r="AA7" s="20">
        <f>SUM(R2:R360)</f>
        <v>154370845.51042962</v>
      </c>
    </row>
    <row r="8" spans="1:28" x14ac:dyDescent="0.35">
      <c r="A8" s="1">
        <v>40922</v>
      </c>
      <c r="B8">
        <v>4984</v>
      </c>
      <c r="C8">
        <v>1</v>
      </c>
      <c r="D8">
        <v>0</v>
      </c>
      <c r="E8">
        <v>0</v>
      </c>
      <c r="F8">
        <v>4254</v>
      </c>
      <c r="G8">
        <v>5281</v>
      </c>
      <c r="H8">
        <v>909</v>
      </c>
      <c r="I8">
        <v>0</v>
      </c>
      <c r="J8">
        <f t="shared" si="0"/>
        <v>5500.0190010413717</v>
      </c>
      <c r="K8">
        <f>J8-B8</f>
        <v>516.01900104137167</v>
      </c>
      <c r="L8">
        <f t="shared" si="1"/>
        <v>516.01900104137167</v>
      </c>
      <c r="M8" s="8">
        <f>L8/B8</f>
        <v>0.10353511256849351</v>
      </c>
      <c r="N8">
        <v>1360</v>
      </c>
      <c r="O8">
        <f t="shared" si="2"/>
        <v>9288.34201874469</v>
      </c>
      <c r="P8">
        <f t="shared" si="3"/>
        <v>24480</v>
      </c>
      <c r="Q8">
        <f t="shared" si="4"/>
        <v>516.01900104137167</v>
      </c>
      <c r="R8">
        <f t="shared" si="5"/>
        <v>266275.60943573515</v>
      </c>
      <c r="S8">
        <v>4075</v>
      </c>
      <c r="Z8" s="21" t="s">
        <v>137</v>
      </c>
      <c r="AA8" s="20">
        <f>SUM(O2:O360)</f>
        <v>4192900.6768021737</v>
      </c>
    </row>
    <row r="9" spans="1:28" x14ac:dyDescent="0.35">
      <c r="A9" s="1">
        <v>40923</v>
      </c>
      <c r="B9">
        <v>4625</v>
      </c>
      <c r="C9">
        <v>1</v>
      </c>
      <c r="D9">
        <v>0</v>
      </c>
      <c r="E9">
        <v>0</v>
      </c>
      <c r="F9">
        <v>4479.666666666667</v>
      </c>
      <c r="G9">
        <v>5214</v>
      </c>
      <c r="H9">
        <v>-359</v>
      </c>
      <c r="I9">
        <v>0</v>
      </c>
      <c r="J9">
        <f t="shared" si="0"/>
        <v>4893.0481162704609</v>
      </c>
      <c r="K9">
        <f>J9-B9</f>
        <v>268.04811627046092</v>
      </c>
      <c r="L9">
        <f t="shared" si="1"/>
        <v>268.04811627046092</v>
      </c>
      <c r="M9" s="8">
        <f>L9/B9</f>
        <v>5.7956349463883443E-2</v>
      </c>
      <c r="N9">
        <v>1708</v>
      </c>
      <c r="O9">
        <f t="shared" si="2"/>
        <v>4824.8660928682966</v>
      </c>
      <c r="P9">
        <f t="shared" si="3"/>
        <v>30744</v>
      </c>
      <c r="Q9">
        <f t="shared" si="4"/>
        <v>268.04811627046092</v>
      </c>
      <c r="R9">
        <f t="shared" si="5"/>
        <v>71849.792636142534</v>
      </c>
      <c r="S9">
        <v>4984</v>
      </c>
    </row>
    <row r="10" spans="1:28" x14ac:dyDescent="0.35">
      <c r="A10" s="1">
        <v>40924</v>
      </c>
      <c r="B10">
        <v>3706</v>
      </c>
      <c r="C10">
        <v>0</v>
      </c>
      <c r="D10">
        <v>0</v>
      </c>
      <c r="E10">
        <v>0</v>
      </c>
      <c r="F10">
        <v>4561.333333333333</v>
      </c>
      <c r="G10">
        <v>4097</v>
      </c>
      <c r="H10">
        <v>-919</v>
      </c>
      <c r="I10">
        <v>0</v>
      </c>
      <c r="J10">
        <f t="shared" si="0"/>
        <v>3803.0192129192919</v>
      </c>
      <c r="K10">
        <f>J10-B10</f>
        <v>97.019212919291931</v>
      </c>
      <c r="L10">
        <f t="shared" si="1"/>
        <v>97.019212919291931</v>
      </c>
      <c r="M10" s="8">
        <f>L10/B10</f>
        <v>2.6178956535157023E-2</v>
      </c>
      <c r="N10">
        <v>1589</v>
      </c>
      <c r="O10">
        <f t="shared" si="2"/>
        <v>1746.3458325472548</v>
      </c>
      <c r="P10">
        <f t="shared" si="3"/>
        <v>28602</v>
      </c>
      <c r="Q10">
        <f t="shared" si="4"/>
        <v>97.019212919291931</v>
      </c>
      <c r="R10">
        <f t="shared" si="5"/>
        <v>9412.7276754789018</v>
      </c>
      <c r="S10">
        <v>4625</v>
      </c>
    </row>
    <row r="11" spans="1:28" x14ac:dyDescent="0.35">
      <c r="A11" s="1">
        <v>40925</v>
      </c>
      <c r="B11">
        <v>3782</v>
      </c>
      <c r="C11">
        <v>0</v>
      </c>
      <c r="D11">
        <v>0</v>
      </c>
      <c r="E11">
        <v>0</v>
      </c>
      <c r="F11">
        <v>4438.333333333333</v>
      </c>
      <c r="G11">
        <v>3757</v>
      </c>
      <c r="H11">
        <v>76</v>
      </c>
      <c r="I11">
        <v>0</v>
      </c>
      <c r="J11">
        <f t="shared" si="0"/>
        <v>4301.9192262957977</v>
      </c>
      <c r="K11">
        <f>J11-B11</f>
        <v>519.91922629579767</v>
      </c>
      <c r="L11">
        <f t="shared" si="1"/>
        <v>519.91922629579767</v>
      </c>
      <c r="M11" s="8">
        <f>L11/B11</f>
        <v>0.13747203233627647</v>
      </c>
      <c r="N11">
        <v>1485</v>
      </c>
      <c r="O11">
        <f t="shared" si="2"/>
        <v>9358.5460733243581</v>
      </c>
      <c r="P11">
        <f t="shared" si="3"/>
        <v>26730</v>
      </c>
      <c r="Q11">
        <f t="shared" si="4"/>
        <v>519.91922629579767</v>
      </c>
      <c r="R11">
        <f t="shared" si="5"/>
        <v>270316.00187202089</v>
      </c>
      <c r="S11">
        <v>3706</v>
      </c>
    </row>
    <row r="12" spans="1:28" x14ac:dyDescent="0.35">
      <c r="A12" s="1">
        <v>40926</v>
      </c>
      <c r="B12">
        <v>4263</v>
      </c>
      <c r="C12">
        <v>0</v>
      </c>
      <c r="D12">
        <v>0</v>
      </c>
      <c r="E12">
        <v>0</v>
      </c>
      <c r="F12">
        <v>4037.6666666666665</v>
      </c>
      <c r="G12">
        <v>4307</v>
      </c>
      <c r="H12">
        <v>481</v>
      </c>
      <c r="I12">
        <v>0</v>
      </c>
      <c r="J12">
        <f t="shared" si="0"/>
        <v>4222.7536778910398</v>
      </c>
      <c r="K12">
        <f>J12-B12</f>
        <v>-40.246322108960157</v>
      </c>
      <c r="L12">
        <f t="shared" si="1"/>
        <v>40.246322108960157</v>
      </c>
      <c r="M12" s="8">
        <f>L12/B12</f>
        <v>9.4408449704340043E-3</v>
      </c>
      <c r="N12">
        <v>1395</v>
      </c>
      <c r="O12">
        <f t="shared" si="2"/>
        <v>2897.7351918451313</v>
      </c>
      <c r="P12">
        <f t="shared" si="3"/>
        <v>25110</v>
      </c>
      <c r="Q12">
        <f t="shared" si="4"/>
        <v>-80.492644217920315</v>
      </c>
      <c r="R12">
        <f t="shared" si="5"/>
        <v>6479.0657731927004</v>
      </c>
      <c r="S12">
        <v>3782</v>
      </c>
    </row>
    <row r="13" spans="1:28" x14ac:dyDescent="0.35">
      <c r="A13" s="1">
        <v>40927</v>
      </c>
      <c r="B13">
        <v>3901</v>
      </c>
      <c r="C13">
        <v>0</v>
      </c>
      <c r="D13">
        <v>1</v>
      </c>
      <c r="E13">
        <v>0</v>
      </c>
      <c r="F13">
        <v>3917</v>
      </c>
      <c r="G13">
        <v>4380</v>
      </c>
      <c r="H13">
        <v>-362</v>
      </c>
      <c r="I13">
        <v>0</v>
      </c>
      <c r="J13">
        <f t="shared" si="0"/>
        <v>4052.4995105842872</v>
      </c>
      <c r="K13">
        <f>J13-B13</f>
        <v>151.49951058428724</v>
      </c>
      <c r="L13">
        <f t="shared" si="1"/>
        <v>151.49951058428724</v>
      </c>
      <c r="M13" s="8">
        <f>L13/B13</f>
        <v>3.8836070388179246E-2</v>
      </c>
      <c r="N13">
        <v>1336</v>
      </c>
      <c r="O13">
        <f t="shared" si="2"/>
        <v>2726.9911905171703</v>
      </c>
      <c r="P13">
        <f t="shared" si="3"/>
        <v>24048</v>
      </c>
      <c r="Q13">
        <f t="shared" si="4"/>
        <v>151.49951058428724</v>
      </c>
      <c r="R13">
        <f t="shared" si="5"/>
        <v>22952.101707278562</v>
      </c>
      <c r="S13">
        <v>4263</v>
      </c>
      <c r="U13" t="s">
        <v>22</v>
      </c>
    </row>
    <row r="14" spans="1:28" ht="15" thickBot="1" x14ac:dyDescent="0.4">
      <c r="A14" s="1">
        <v>40928</v>
      </c>
      <c r="B14">
        <v>4376</v>
      </c>
      <c r="C14">
        <v>0</v>
      </c>
      <c r="D14">
        <v>0</v>
      </c>
      <c r="E14">
        <v>1</v>
      </c>
      <c r="F14">
        <v>3982</v>
      </c>
      <c r="G14">
        <v>4075</v>
      </c>
      <c r="H14">
        <v>475</v>
      </c>
      <c r="I14">
        <v>0</v>
      </c>
      <c r="J14">
        <f t="shared" si="0"/>
        <v>4763.3783159322356</v>
      </c>
      <c r="K14">
        <f>J14-B14</f>
        <v>387.37831593223564</v>
      </c>
      <c r="L14">
        <f t="shared" si="1"/>
        <v>387.37831593223564</v>
      </c>
      <c r="M14" s="8">
        <f>L14/B14</f>
        <v>8.8523381154532829E-2</v>
      </c>
      <c r="N14">
        <v>1306</v>
      </c>
      <c r="O14">
        <f t="shared" si="2"/>
        <v>6972.8096867802415</v>
      </c>
      <c r="P14">
        <f t="shared" si="3"/>
        <v>23508</v>
      </c>
      <c r="Q14">
        <f t="shared" si="4"/>
        <v>387.37831593223564</v>
      </c>
      <c r="R14">
        <f t="shared" si="5"/>
        <v>150061.95965449497</v>
      </c>
      <c r="S14">
        <v>3901</v>
      </c>
    </row>
    <row r="15" spans="1:28" x14ac:dyDescent="0.35">
      <c r="A15" s="1">
        <v>40929</v>
      </c>
      <c r="B15">
        <v>5661</v>
      </c>
      <c r="C15">
        <v>1</v>
      </c>
      <c r="D15">
        <v>0</v>
      </c>
      <c r="E15">
        <v>0</v>
      </c>
      <c r="F15">
        <v>4180</v>
      </c>
      <c r="G15">
        <v>4984</v>
      </c>
      <c r="H15">
        <v>1285</v>
      </c>
      <c r="I15">
        <v>0</v>
      </c>
      <c r="J15">
        <f t="shared" si="0"/>
        <v>5650.1336943890992</v>
      </c>
      <c r="K15">
        <f>J15-B15</f>
        <v>-10.866305610900781</v>
      </c>
      <c r="L15">
        <f t="shared" si="1"/>
        <v>10.866305610900781</v>
      </c>
      <c r="M15" s="8">
        <f>L15/B15</f>
        <v>1.919502845946084E-3</v>
      </c>
      <c r="N15">
        <v>633</v>
      </c>
      <c r="O15">
        <f t="shared" si="2"/>
        <v>782.37400398485624</v>
      </c>
      <c r="P15">
        <f t="shared" si="3"/>
        <v>11394</v>
      </c>
      <c r="Q15">
        <f t="shared" si="4"/>
        <v>-21.732611221801562</v>
      </c>
      <c r="R15">
        <f t="shared" si="5"/>
        <v>472.30639051797522</v>
      </c>
      <c r="S15">
        <v>4376</v>
      </c>
      <c r="U15" s="5" t="s">
        <v>23</v>
      </c>
      <c r="V15" s="5"/>
    </row>
    <row r="16" spans="1:28" x14ac:dyDescent="0.35">
      <c r="A16" s="1">
        <v>40930</v>
      </c>
      <c r="B16">
        <v>5299</v>
      </c>
      <c r="C16">
        <v>1</v>
      </c>
      <c r="D16">
        <v>0</v>
      </c>
      <c r="E16">
        <v>0</v>
      </c>
      <c r="F16">
        <v>4646</v>
      </c>
      <c r="G16">
        <v>4625</v>
      </c>
      <c r="H16">
        <v>-362</v>
      </c>
      <c r="I16">
        <v>0</v>
      </c>
      <c r="J16">
        <f t="shared" si="0"/>
        <v>5005.8428308839621</v>
      </c>
      <c r="K16">
        <f>J16-B16</f>
        <v>-293.15716911603795</v>
      </c>
      <c r="L16">
        <f t="shared" si="1"/>
        <v>293.15716911603795</v>
      </c>
      <c r="M16" s="8">
        <f>L16/B16</f>
        <v>5.5323111741090385E-2</v>
      </c>
      <c r="N16">
        <v>1060</v>
      </c>
      <c r="O16">
        <f t="shared" si="2"/>
        <v>21107.316176354732</v>
      </c>
      <c r="P16">
        <f t="shared" si="3"/>
        <v>19080</v>
      </c>
      <c r="Q16">
        <f t="shared" si="4"/>
        <v>-586.3143382320759</v>
      </c>
      <c r="R16">
        <f t="shared" si="5"/>
        <v>343764.5032165171</v>
      </c>
      <c r="S16">
        <v>5661</v>
      </c>
      <c r="U16" s="2" t="s">
        <v>24</v>
      </c>
      <c r="V16" s="2">
        <v>0.8517207272488927</v>
      </c>
    </row>
    <row r="17" spans="1:29" x14ac:dyDescent="0.35">
      <c r="A17" s="1">
        <v>40931</v>
      </c>
      <c r="B17">
        <v>3587</v>
      </c>
      <c r="C17">
        <v>0</v>
      </c>
      <c r="D17">
        <v>0</v>
      </c>
      <c r="E17">
        <v>0</v>
      </c>
      <c r="F17">
        <v>5112</v>
      </c>
      <c r="G17">
        <v>3706</v>
      </c>
      <c r="H17">
        <v>-1712</v>
      </c>
      <c r="I17">
        <v>0</v>
      </c>
      <c r="J17">
        <f t="shared" si="0"/>
        <v>3786.3469141964479</v>
      </c>
      <c r="K17">
        <f>J17-B17</f>
        <v>199.34691419644787</v>
      </c>
      <c r="L17">
        <f t="shared" si="1"/>
        <v>199.34691419644787</v>
      </c>
      <c r="M17" s="8">
        <f>L17/B17</f>
        <v>5.557482971743738E-2</v>
      </c>
      <c r="N17">
        <v>1593</v>
      </c>
      <c r="O17">
        <f t="shared" si="2"/>
        <v>3588.2444555360617</v>
      </c>
      <c r="P17">
        <f t="shared" si="3"/>
        <v>28674</v>
      </c>
      <c r="Q17">
        <f t="shared" si="4"/>
        <v>199.34691419644787</v>
      </c>
      <c r="R17">
        <f t="shared" si="5"/>
        <v>39739.19219964595</v>
      </c>
      <c r="S17">
        <v>5299</v>
      </c>
      <c r="U17" s="2" t="s">
        <v>25</v>
      </c>
      <c r="V17" s="2">
        <v>0.72542819722538265</v>
      </c>
    </row>
    <row r="18" spans="1:29" x14ac:dyDescent="0.35">
      <c r="A18" s="1">
        <v>40932</v>
      </c>
      <c r="B18">
        <v>3742</v>
      </c>
      <c r="C18">
        <v>0</v>
      </c>
      <c r="D18">
        <v>0</v>
      </c>
      <c r="E18">
        <v>0</v>
      </c>
      <c r="F18">
        <v>4849</v>
      </c>
      <c r="G18">
        <v>3782</v>
      </c>
      <c r="H18">
        <v>155</v>
      </c>
      <c r="I18">
        <v>0</v>
      </c>
      <c r="J18">
        <f t="shared" si="0"/>
        <v>4744.0955636305434</v>
      </c>
      <c r="K18">
        <f>J18-B18</f>
        <v>1002.0955636305434</v>
      </c>
      <c r="L18">
        <f t="shared" si="1"/>
        <v>1002.0955636305434</v>
      </c>
      <c r="M18" s="8">
        <f>L18/B18</f>
        <v>0.26779678343948249</v>
      </c>
      <c r="N18">
        <v>1361</v>
      </c>
      <c r="O18">
        <f t="shared" si="2"/>
        <v>18037.720145349784</v>
      </c>
      <c r="P18">
        <f t="shared" si="3"/>
        <v>24498</v>
      </c>
      <c r="Q18">
        <f t="shared" si="4"/>
        <v>1002.0955636305434</v>
      </c>
      <c r="R18">
        <f t="shared" si="5"/>
        <v>1004195.5186480165</v>
      </c>
      <c r="S18">
        <v>3587</v>
      </c>
      <c r="U18" s="2" t="s">
        <v>26</v>
      </c>
      <c r="V18" s="2">
        <v>0.71995240628685753</v>
      </c>
    </row>
    <row r="19" spans="1:29" x14ac:dyDescent="0.35">
      <c r="A19" s="1">
        <v>40933</v>
      </c>
      <c r="B19">
        <v>3516</v>
      </c>
      <c r="C19">
        <v>0</v>
      </c>
      <c r="D19">
        <v>0</v>
      </c>
      <c r="E19">
        <v>0</v>
      </c>
      <c r="F19">
        <v>4209.333333333333</v>
      </c>
      <c r="G19">
        <v>4263</v>
      </c>
      <c r="H19">
        <v>-226</v>
      </c>
      <c r="I19">
        <v>0</v>
      </c>
      <c r="J19">
        <f t="shared" si="0"/>
        <v>3927.3180748760615</v>
      </c>
      <c r="K19">
        <f>J19-B19</f>
        <v>411.31807487606147</v>
      </c>
      <c r="L19">
        <f t="shared" si="1"/>
        <v>411.31807487606147</v>
      </c>
      <c r="M19" s="8">
        <f>L19/B19</f>
        <v>0.11698466293403341</v>
      </c>
      <c r="N19">
        <v>1881</v>
      </c>
      <c r="O19">
        <f t="shared" si="2"/>
        <v>7403.7253477691065</v>
      </c>
      <c r="P19">
        <f t="shared" si="3"/>
        <v>33858</v>
      </c>
      <c r="Q19">
        <f t="shared" si="4"/>
        <v>411.31807487606147</v>
      </c>
      <c r="R19">
        <f t="shared" si="5"/>
        <v>169182.5587197493</v>
      </c>
      <c r="S19">
        <v>3742</v>
      </c>
      <c r="U19" s="2" t="s">
        <v>6</v>
      </c>
      <c r="V19" s="2">
        <v>626.05671508027194</v>
      </c>
    </row>
    <row r="20" spans="1:29" ht="15" thickBot="1" x14ac:dyDescent="0.4">
      <c r="A20" s="1">
        <v>40934</v>
      </c>
      <c r="B20">
        <v>3657</v>
      </c>
      <c r="C20">
        <v>0</v>
      </c>
      <c r="D20">
        <v>1</v>
      </c>
      <c r="E20">
        <v>0</v>
      </c>
      <c r="F20">
        <v>3615</v>
      </c>
      <c r="G20">
        <v>3901</v>
      </c>
      <c r="H20">
        <v>141</v>
      </c>
      <c r="I20">
        <v>0</v>
      </c>
      <c r="J20">
        <f t="shared" si="0"/>
        <v>4054.80580365061</v>
      </c>
      <c r="K20">
        <f>J20-B20</f>
        <v>397.80580365060996</v>
      </c>
      <c r="L20">
        <f t="shared" si="1"/>
        <v>397.80580365060996</v>
      </c>
      <c r="M20" s="8">
        <f>L20/B20</f>
        <v>0.10877927362608968</v>
      </c>
      <c r="N20">
        <v>1534</v>
      </c>
      <c r="O20">
        <f t="shared" si="2"/>
        <v>7160.5044657109793</v>
      </c>
      <c r="P20">
        <f t="shared" si="3"/>
        <v>27612</v>
      </c>
      <c r="Q20">
        <f t="shared" si="4"/>
        <v>397.80580365060996</v>
      </c>
      <c r="R20">
        <f t="shared" si="5"/>
        <v>158249.45741810763</v>
      </c>
      <c r="S20">
        <v>3516</v>
      </c>
      <c r="U20" s="3" t="s">
        <v>27</v>
      </c>
      <c r="V20" s="3">
        <v>359</v>
      </c>
    </row>
    <row r="21" spans="1:29" x14ac:dyDescent="0.35">
      <c r="A21" s="1">
        <v>40935</v>
      </c>
      <c r="B21">
        <v>4107</v>
      </c>
      <c r="C21">
        <v>0</v>
      </c>
      <c r="D21">
        <v>0</v>
      </c>
      <c r="E21">
        <v>1</v>
      </c>
      <c r="F21">
        <v>3638.3333333333335</v>
      </c>
      <c r="G21">
        <v>4376</v>
      </c>
      <c r="H21">
        <v>450</v>
      </c>
      <c r="I21">
        <v>0</v>
      </c>
      <c r="J21">
        <f t="shared" si="0"/>
        <v>4443.3244032478151</v>
      </c>
      <c r="K21">
        <f>J21-B21</f>
        <v>336.3244032478151</v>
      </c>
      <c r="L21">
        <f t="shared" si="1"/>
        <v>336.3244032478151</v>
      </c>
      <c r="M21" s="8">
        <f>L21/B21</f>
        <v>8.1890529157003913E-2</v>
      </c>
      <c r="N21">
        <v>1444</v>
      </c>
      <c r="O21">
        <f t="shared" si="2"/>
        <v>6053.8392584606718</v>
      </c>
      <c r="P21">
        <f t="shared" si="3"/>
        <v>25992</v>
      </c>
      <c r="Q21">
        <f t="shared" si="4"/>
        <v>336.3244032478151</v>
      </c>
      <c r="R21">
        <f t="shared" si="5"/>
        <v>113114.10421999895</v>
      </c>
      <c r="S21">
        <v>3657</v>
      </c>
    </row>
    <row r="22" spans="1:29" ht="15" thickBot="1" x14ac:dyDescent="0.4">
      <c r="A22" s="1">
        <v>40936</v>
      </c>
      <c r="B22">
        <v>5166</v>
      </c>
      <c r="C22">
        <v>1</v>
      </c>
      <c r="D22">
        <v>0</v>
      </c>
      <c r="E22">
        <v>0</v>
      </c>
      <c r="F22">
        <v>3760</v>
      </c>
      <c r="G22">
        <v>5661</v>
      </c>
      <c r="H22">
        <v>1059</v>
      </c>
      <c r="I22">
        <v>0</v>
      </c>
      <c r="J22">
        <f t="shared" si="0"/>
        <v>5155.7850518620789</v>
      </c>
      <c r="K22">
        <f>J22-B22</f>
        <v>-10.214948137921056</v>
      </c>
      <c r="L22">
        <f t="shared" si="1"/>
        <v>10.214948137921056</v>
      </c>
      <c r="M22" s="8">
        <f>L22/B22</f>
        <v>1.9773418772592055E-3</v>
      </c>
      <c r="N22">
        <v>1173</v>
      </c>
      <c r="O22">
        <f t="shared" si="2"/>
        <v>735.476265930316</v>
      </c>
      <c r="P22">
        <f t="shared" si="3"/>
        <v>21114</v>
      </c>
      <c r="Q22">
        <f t="shared" si="4"/>
        <v>-20.429896275842111</v>
      </c>
      <c r="R22">
        <f t="shared" si="5"/>
        <v>417.38066184166735</v>
      </c>
      <c r="S22">
        <v>4107</v>
      </c>
      <c r="U22" t="s">
        <v>28</v>
      </c>
    </row>
    <row r="23" spans="1:29" x14ac:dyDescent="0.35">
      <c r="A23" s="1">
        <v>40937</v>
      </c>
      <c r="B23">
        <v>5031</v>
      </c>
      <c r="C23">
        <v>1</v>
      </c>
      <c r="D23">
        <v>0</v>
      </c>
      <c r="E23">
        <v>0</v>
      </c>
      <c r="F23">
        <v>4310</v>
      </c>
      <c r="G23">
        <v>5299</v>
      </c>
      <c r="H23">
        <v>-135</v>
      </c>
      <c r="I23">
        <v>1</v>
      </c>
      <c r="J23">
        <f t="shared" si="0"/>
        <v>5017.0227689237054</v>
      </c>
      <c r="K23">
        <f>J23-B23</f>
        <v>-13.977231076294629</v>
      </c>
      <c r="L23">
        <f t="shared" si="1"/>
        <v>13.977231076294629</v>
      </c>
      <c r="M23" s="8">
        <f>L23/B23</f>
        <v>2.7782212435489223E-3</v>
      </c>
      <c r="N23">
        <v>1311</v>
      </c>
      <c r="O23">
        <f t="shared" si="2"/>
        <v>1006.3606374932133</v>
      </c>
      <c r="P23">
        <f t="shared" si="3"/>
        <v>23598</v>
      </c>
      <c r="Q23">
        <f t="shared" si="4"/>
        <v>-27.954462152589258</v>
      </c>
      <c r="R23">
        <f t="shared" si="5"/>
        <v>781.45195424054521</v>
      </c>
      <c r="S23">
        <v>5166</v>
      </c>
      <c r="U23" s="4"/>
      <c r="V23" s="4" t="s">
        <v>33</v>
      </c>
      <c r="W23" s="4" t="s">
        <v>34</v>
      </c>
      <c r="X23" s="4" t="s">
        <v>35</v>
      </c>
      <c r="Y23" s="4" t="s">
        <v>36</v>
      </c>
      <c r="Z23" s="4" t="s">
        <v>37</v>
      </c>
    </row>
    <row r="24" spans="1:29" x14ac:dyDescent="0.35">
      <c r="A24" s="1">
        <v>40938</v>
      </c>
      <c r="B24">
        <v>3241</v>
      </c>
      <c r="C24">
        <v>0</v>
      </c>
      <c r="D24">
        <v>0</v>
      </c>
      <c r="E24">
        <v>0</v>
      </c>
      <c r="F24">
        <v>4768</v>
      </c>
      <c r="G24">
        <v>3587</v>
      </c>
      <c r="H24">
        <v>-1790</v>
      </c>
      <c r="I24">
        <v>1</v>
      </c>
      <c r="J24">
        <f t="shared" si="0"/>
        <v>3535.6929003844707</v>
      </c>
      <c r="K24">
        <f>J24-B24</f>
        <v>294.6929003844707</v>
      </c>
      <c r="L24">
        <f t="shared" si="1"/>
        <v>294.6929003844707</v>
      </c>
      <c r="M24" s="8">
        <f>L24/B24</f>
        <v>9.0926535138682721E-2</v>
      </c>
      <c r="N24">
        <v>1942</v>
      </c>
      <c r="O24">
        <f t="shared" si="2"/>
        <v>5304.4722069204727</v>
      </c>
      <c r="P24">
        <f t="shared" si="3"/>
        <v>34956</v>
      </c>
      <c r="Q24">
        <f t="shared" si="4"/>
        <v>294.6929003844707</v>
      </c>
      <c r="R24">
        <f t="shared" si="5"/>
        <v>86843.905537011568</v>
      </c>
      <c r="S24">
        <v>5031</v>
      </c>
      <c r="U24" s="2" t="s">
        <v>29</v>
      </c>
      <c r="V24" s="2">
        <v>7</v>
      </c>
      <c r="W24" s="2">
        <v>363473681.69713295</v>
      </c>
      <c r="X24" s="2">
        <v>51924811.671018995</v>
      </c>
      <c r="Y24" s="2">
        <v>132.47916243872737</v>
      </c>
      <c r="Z24" s="2">
        <v>1.7290759042264902E-94</v>
      </c>
    </row>
    <row r="25" spans="1:29" x14ac:dyDescent="0.35">
      <c r="A25" s="1">
        <v>40939</v>
      </c>
      <c r="B25">
        <v>3794</v>
      </c>
      <c r="C25">
        <v>0</v>
      </c>
      <c r="D25">
        <v>0</v>
      </c>
      <c r="E25">
        <v>0</v>
      </c>
      <c r="F25">
        <v>4479.333333333333</v>
      </c>
      <c r="G25">
        <v>3742</v>
      </c>
      <c r="H25">
        <v>553</v>
      </c>
      <c r="I25">
        <v>1</v>
      </c>
      <c r="J25">
        <f t="shared" si="0"/>
        <v>4781.2338843396528</v>
      </c>
      <c r="K25">
        <f>J25-B25</f>
        <v>987.23388433965283</v>
      </c>
      <c r="L25">
        <f t="shared" si="1"/>
        <v>987.23388433965283</v>
      </c>
      <c r="M25" s="8">
        <f>L25/B25</f>
        <v>0.26020924732199602</v>
      </c>
      <c r="N25">
        <v>1287</v>
      </c>
      <c r="O25">
        <f t="shared" si="2"/>
        <v>17770.209918113753</v>
      </c>
      <c r="P25">
        <f t="shared" si="3"/>
        <v>23166</v>
      </c>
      <c r="Q25">
        <f t="shared" si="4"/>
        <v>987.23388433965283</v>
      </c>
      <c r="R25">
        <f t="shared" si="5"/>
        <v>974630.74238835904</v>
      </c>
      <c r="S25">
        <v>3241</v>
      </c>
      <c r="U25" s="2" t="s">
        <v>30</v>
      </c>
      <c r="V25" s="2">
        <v>351</v>
      </c>
      <c r="W25" s="2">
        <v>137573400.68448237</v>
      </c>
      <c r="X25" s="2">
        <v>391947.01049710077</v>
      </c>
      <c r="Y25" s="2"/>
      <c r="Z25" s="2"/>
    </row>
    <row r="26" spans="1:29" ht="15" thickBot="1" x14ac:dyDescent="0.4">
      <c r="A26" s="1">
        <v>40940</v>
      </c>
      <c r="B26">
        <v>3987</v>
      </c>
      <c r="C26">
        <v>0</v>
      </c>
      <c r="D26">
        <v>0</v>
      </c>
      <c r="E26">
        <v>0</v>
      </c>
      <c r="F26">
        <v>4022</v>
      </c>
      <c r="G26">
        <v>3516</v>
      </c>
      <c r="H26">
        <v>193</v>
      </c>
      <c r="I26">
        <v>0</v>
      </c>
      <c r="J26">
        <f t="shared" si="0"/>
        <v>3964.7358566839503</v>
      </c>
      <c r="K26">
        <f>J26-B26</f>
        <v>-22.26414331604974</v>
      </c>
      <c r="L26">
        <f t="shared" si="1"/>
        <v>22.26414331604974</v>
      </c>
      <c r="M26" s="8">
        <f>L26/B26</f>
        <v>5.5841844284047508E-3</v>
      </c>
      <c r="N26">
        <v>949</v>
      </c>
      <c r="O26">
        <f t="shared" si="2"/>
        <v>1603.0183187555813</v>
      </c>
      <c r="P26">
        <f t="shared" si="3"/>
        <v>17082</v>
      </c>
      <c r="Q26">
        <f t="shared" si="4"/>
        <v>-44.52828663209948</v>
      </c>
      <c r="R26">
        <f t="shared" si="5"/>
        <v>1982.7683103904092</v>
      </c>
      <c r="S26">
        <v>3794</v>
      </c>
      <c r="U26" s="3" t="s">
        <v>31</v>
      </c>
      <c r="V26" s="3">
        <v>358</v>
      </c>
      <c r="W26" s="3">
        <v>501047082.38161528</v>
      </c>
      <c r="X26" s="3"/>
      <c r="Y26" s="3"/>
      <c r="Z26" s="3"/>
    </row>
    <row r="27" spans="1:29" ht="15" thickBot="1" x14ac:dyDescent="0.4">
      <c r="A27" s="1">
        <v>40941</v>
      </c>
      <c r="B27">
        <v>3841</v>
      </c>
      <c r="C27">
        <v>0</v>
      </c>
      <c r="D27">
        <v>1</v>
      </c>
      <c r="E27">
        <v>0</v>
      </c>
      <c r="F27">
        <v>3674</v>
      </c>
      <c r="G27">
        <v>3657</v>
      </c>
      <c r="H27">
        <v>-146</v>
      </c>
      <c r="I27">
        <v>0</v>
      </c>
      <c r="J27">
        <f t="shared" si="0"/>
        <v>3908.2176501877593</v>
      </c>
      <c r="K27">
        <f>J27-B27</f>
        <v>67.217650187759318</v>
      </c>
      <c r="L27">
        <f t="shared" si="1"/>
        <v>67.217650187759318</v>
      </c>
      <c r="M27" s="8">
        <f>L27/B27</f>
        <v>1.7500039101213047E-2</v>
      </c>
      <c r="N27">
        <v>1223</v>
      </c>
      <c r="O27">
        <f t="shared" si="2"/>
        <v>1209.9177033796677</v>
      </c>
      <c r="P27">
        <f t="shared" si="3"/>
        <v>22014</v>
      </c>
      <c r="Q27">
        <f t="shared" si="4"/>
        <v>67.217650187759318</v>
      </c>
      <c r="R27">
        <f t="shared" si="5"/>
        <v>4518.2124967639802</v>
      </c>
      <c r="S27">
        <v>3987</v>
      </c>
    </row>
    <row r="28" spans="1:29" x14ac:dyDescent="0.35">
      <c r="A28" s="1">
        <v>40942</v>
      </c>
      <c r="B28">
        <v>4489</v>
      </c>
      <c r="C28">
        <v>0</v>
      </c>
      <c r="D28">
        <v>0</v>
      </c>
      <c r="E28">
        <v>1</v>
      </c>
      <c r="F28">
        <v>3874</v>
      </c>
      <c r="G28">
        <v>4107</v>
      </c>
      <c r="H28">
        <v>648</v>
      </c>
      <c r="I28">
        <v>0</v>
      </c>
      <c r="J28">
        <f t="shared" si="0"/>
        <v>4774.6286684612214</v>
      </c>
      <c r="K28">
        <f>J28-B28</f>
        <v>285.62866846122142</v>
      </c>
      <c r="L28">
        <f t="shared" si="1"/>
        <v>285.62866846122142</v>
      </c>
      <c r="M28" s="8">
        <f>L28/B28</f>
        <v>6.3628573949926798E-2</v>
      </c>
      <c r="N28">
        <v>988</v>
      </c>
      <c r="O28">
        <f t="shared" si="2"/>
        <v>5141.3160323019856</v>
      </c>
      <c r="P28">
        <f t="shared" si="3"/>
        <v>17784</v>
      </c>
      <c r="Q28">
        <f t="shared" si="4"/>
        <v>285.62866846122142</v>
      </c>
      <c r="R28">
        <f t="shared" si="5"/>
        <v>81583.736246930348</v>
      </c>
      <c r="S28">
        <v>3841</v>
      </c>
      <c r="U28" s="4"/>
      <c r="V28" s="4" t="s">
        <v>38</v>
      </c>
      <c r="W28" s="4" t="s">
        <v>6</v>
      </c>
      <c r="X28" s="4" t="s">
        <v>39</v>
      </c>
      <c r="Y28" s="4" t="s">
        <v>40</v>
      </c>
      <c r="Z28" s="4" t="s">
        <v>41</v>
      </c>
      <c r="AA28" s="4" t="s">
        <v>42</v>
      </c>
      <c r="AB28" s="4" t="s">
        <v>43</v>
      </c>
      <c r="AC28" s="4" t="s">
        <v>44</v>
      </c>
    </row>
    <row r="29" spans="1:29" x14ac:dyDescent="0.35">
      <c r="A29" s="1">
        <v>40943</v>
      </c>
      <c r="B29">
        <v>5628</v>
      </c>
      <c r="C29">
        <v>1</v>
      </c>
      <c r="D29">
        <v>0</v>
      </c>
      <c r="E29">
        <v>0</v>
      </c>
      <c r="F29">
        <v>4105.666666666667</v>
      </c>
      <c r="G29">
        <v>5166</v>
      </c>
      <c r="H29">
        <v>1139</v>
      </c>
      <c r="I29">
        <v>0</v>
      </c>
      <c r="J29">
        <f t="shared" si="0"/>
        <v>5498.9602620066535</v>
      </c>
      <c r="K29">
        <f>J29-B29</f>
        <v>-129.03973799334653</v>
      </c>
      <c r="L29">
        <f t="shared" si="1"/>
        <v>129.03973799334653</v>
      </c>
      <c r="M29" s="8">
        <f>L29/B29</f>
        <v>2.2928169508412675E-2</v>
      </c>
      <c r="N29">
        <v>946</v>
      </c>
      <c r="O29">
        <f t="shared" si="2"/>
        <v>9290.8611355209505</v>
      </c>
      <c r="P29">
        <f t="shared" si="3"/>
        <v>17028</v>
      </c>
      <c r="Q29">
        <f t="shared" si="4"/>
        <v>-258.07947598669307</v>
      </c>
      <c r="R29">
        <f t="shared" si="5"/>
        <v>66605.015925566084</v>
      </c>
      <c r="S29">
        <v>4489</v>
      </c>
      <c r="U29" s="2" t="s">
        <v>32</v>
      </c>
      <c r="V29" s="2">
        <v>364.8677138792271</v>
      </c>
      <c r="W29" s="2">
        <v>186.92535208884141</v>
      </c>
      <c r="X29" s="2">
        <v>1.951943435183761</v>
      </c>
      <c r="Y29" s="2">
        <v>5.1739781842571615E-2</v>
      </c>
      <c r="Z29" s="2">
        <v>-2.7668925700789373</v>
      </c>
      <c r="AA29" s="2">
        <v>732.50232032853319</v>
      </c>
      <c r="AB29" s="2">
        <v>-2.7668925700789373</v>
      </c>
      <c r="AC29" s="2">
        <v>732.50232032853319</v>
      </c>
    </row>
    <row r="30" spans="1:29" x14ac:dyDescent="0.35">
      <c r="A30" s="1">
        <v>40944</v>
      </c>
      <c r="B30">
        <v>4295</v>
      </c>
      <c r="C30">
        <v>1</v>
      </c>
      <c r="D30">
        <v>0</v>
      </c>
      <c r="E30">
        <v>0</v>
      </c>
      <c r="F30">
        <v>4652.666666666667</v>
      </c>
      <c r="G30">
        <v>5031</v>
      </c>
      <c r="H30">
        <v>-1333</v>
      </c>
      <c r="I30">
        <v>0</v>
      </c>
      <c r="J30">
        <f t="shared" si="0"/>
        <v>4416.8738555722166</v>
      </c>
      <c r="K30">
        <f>J30-B30</f>
        <v>121.8738555722166</v>
      </c>
      <c r="L30">
        <f t="shared" si="1"/>
        <v>121.8738555722166</v>
      </c>
      <c r="M30" s="8">
        <f>L30/B30</f>
        <v>2.8375752170481165E-2</v>
      </c>
      <c r="N30">
        <v>1698</v>
      </c>
      <c r="O30">
        <f t="shared" si="2"/>
        <v>2193.7294002998988</v>
      </c>
      <c r="P30">
        <f t="shared" si="3"/>
        <v>30564</v>
      </c>
      <c r="Q30">
        <f t="shared" si="4"/>
        <v>121.8738555722166</v>
      </c>
      <c r="R30">
        <f t="shared" si="5"/>
        <v>14853.23667203751</v>
      </c>
      <c r="S30">
        <v>5628</v>
      </c>
      <c r="U30" s="2" t="s">
        <v>53</v>
      </c>
      <c r="V30" s="2">
        <v>0.40105241929876478</v>
      </c>
      <c r="W30" s="2">
        <v>6.1352716962580836E-2</v>
      </c>
      <c r="X30" s="2">
        <v>6.5368322570517554</v>
      </c>
      <c r="Y30" s="2">
        <v>2.2164441549760148E-10</v>
      </c>
      <c r="Z30" s="2">
        <v>0.28038723556053113</v>
      </c>
      <c r="AA30" s="2">
        <v>0.52171760303699843</v>
      </c>
      <c r="AB30" s="2">
        <v>0.28038723556053113</v>
      </c>
      <c r="AC30" s="2">
        <v>0.52171760303699843</v>
      </c>
    </row>
    <row r="31" spans="1:29" x14ac:dyDescent="0.35">
      <c r="A31" s="1">
        <v>40945</v>
      </c>
      <c r="B31">
        <v>3259</v>
      </c>
      <c r="C31">
        <v>0</v>
      </c>
      <c r="D31">
        <v>0</v>
      </c>
      <c r="E31">
        <v>0</v>
      </c>
      <c r="F31">
        <v>4804</v>
      </c>
      <c r="G31">
        <v>3241</v>
      </c>
      <c r="H31">
        <v>-1036</v>
      </c>
      <c r="I31">
        <v>0</v>
      </c>
      <c r="J31">
        <f t="shared" si="0"/>
        <v>3895.3319428380564</v>
      </c>
      <c r="K31">
        <f>J31-B31</f>
        <v>636.33194283805642</v>
      </c>
      <c r="L31">
        <f t="shared" si="1"/>
        <v>636.33194283805642</v>
      </c>
      <c r="M31" s="8">
        <f>L31/B31</f>
        <v>0.19525374128200565</v>
      </c>
      <c r="N31">
        <v>1738</v>
      </c>
      <c r="O31">
        <f t="shared" si="2"/>
        <v>11453.974971085016</v>
      </c>
      <c r="P31">
        <f t="shared" si="3"/>
        <v>31284</v>
      </c>
      <c r="Q31">
        <f t="shared" si="4"/>
        <v>636.33194283805642</v>
      </c>
      <c r="R31">
        <f t="shared" si="5"/>
        <v>404918.3414760555</v>
      </c>
      <c r="S31">
        <v>4295</v>
      </c>
      <c r="U31" s="2" t="s">
        <v>54</v>
      </c>
      <c r="V31" s="2">
        <v>598.30277285192972</v>
      </c>
      <c r="W31" s="2">
        <v>105.31268558170353</v>
      </c>
      <c r="X31" s="2">
        <v>5.6812032619541863</v>
      </c>
      <c r="Y31" s="2">
        <v>2.8112800144606905E-8</v>
      </c>
      <c r="Z31" s="2">
        <v>391.17951597263834</v>
      </c>
      <c r="AA31" s="2">
        <v>805.42602973122109</v>
      </c>
      <c r="AB31" s="2">
        <v>391.17951597263834</v>
      </c>
      <c r="AC31" s="2">
        <v>805.42602973122109</v>
      </c>
    </row>
    <row r="32" spans="1:29" x14ac:dyDescent="0.35">
      <c r="A32" s="1">
        <v>40946</v>
      </c>
      <c r="B32">
        <v>3582</v>
      </c>
      <c r="C32">
        <v>0</v>
      </c>
      <c r="D32">
        <v>0</v>
      </c>
      <c r="E32">
        <v>0</v>
      </c>
      <c r="F32">
        <v>4394</v>
      </c>
      <c r="G32">
        <v>3794</v>
      </c>
      <c r="H32">
        <v>323</v>
      </c>
      <c r="I32">
        <v>0</v>
      </c>
      <c r="J32">
        <f t="shared" si="0"/>
        <v>4421.5486338211849</v>
      </c>
      <c r="K32">
        <f>J32-B32</f>
        <v>839.54863382118492</v>
      </c>
      <c r="L32">
        <f t="shared" si="1"/>
        <v>839.54863382118492</v>
      </c>
      <c r="M32" s="8">
        <f>L32/B32</f>
        <v>0.23437985310474174</v>
      </c>
      <c r="N32">
        <v>1186</v>
      </c>
      <c r="O32">
        <f t="shared" si="2"/>
        <v>15111.875408781329</v>
      </c>
      <c r="P32">
        <f t="shared" si="3"/>
        <v>21348</v>
      </c>
      <c r="Q32">
        <f t="shared" si="4"/>
        <v>839.54863382118492</v>
      </c>
      <c r="R32">
        <f t="shared" si="5"/>
        <v>704841.9085510181</v>
      </c>
      <c r="S32">
        <v>3259</v>
      </c>
      <c r="U32" s="2" t="s">
        <v>18</v>
      </c>
      <c r="V32" s="2">
        <v>476.42881832977974</v>
      </c>
      <c r="W32" s="2">
        <v>114.20760682316855</v>
      </c>
      <c r="X32" s="2">
        <v>4.1716032021181428</v>
      </c>
      <c r="Y32" s="2">
        <v>3.8164693740143771E-5</v>
      </c>
      <c r="Z32" s="2">
        <v>251.81151458385807</v>
      </c>
      <c r="AA32" s="2">
        <v>701.04612207570142</v>
      </c>
      <c r="AB32" s="2">
        <v>251.81151458385807</v>
      </c>
      <c r="AC32" s="2">
        <v>701.04612207570142</v>
      </c>
    </row>
    <row r="33" spans="1:29" x14ac:dyDescent="0.35">
      <c r="A33" s="1">
        <v>40947</v>
      </c>
      <c r="B33">
        <v>3878</v>
      </c>
      <c r="C33">
        <v>0</v>
      </c>
      <c r="D33">
        <v>0</v>
      </c>
      <c r="E33">
        <v>0</v>
      </c>
      <c r="F33">
        <v>3712</v>
      </c>
      <c r="G33">
        <v>3987</v>
      </c>
      <c r="H33">
        <v>296</v>
      </c>
      <c r="I33">
        <v>0</v>
      </c>
      <c r="J33">
        <f t="shared" si="0"/>
        <v>3771.4185202026638</v>
      </c>
      <c r="K33">
        <f>J33-B33</f>
        <v>-106.58147979733621</v>
      </c>
      <c r="L33">
        <f t="shared" si="1"/>
        <v>106.58147979733621</v>
      </c>
      <c r="M33" s="8">
        <f>L33/B33</f>
        <v>2.7483620370638527E-2</v>
      </c>
      <c r="N33">
        <v>1060</v>
      </c>
      <c r="O33">
        <f t="shared" si="2"/>
        <v>7673.8665454082075</v>
      </c>
      <c r="P33">
        <f t="shared" si="3"/>
        <v>19080</v>
      </c>
      <c r="Q33">
        <f t="shared" si="4"/>
        <v>-213.16295959467243</v>
      </c>
      <c r="R33">
        <f t="shared" si="5"/>
        <v>45438.447343159947</v>
      </c>
      <c r="S33">
        <v>3582</v>
      </c>
      <c r="U33" s="2" t="s">
        <v>19</v>
      </c>
      <c r="V33" s="2">
        <v>465.8457305180296</v>
      </c>
      <c r="W33" s="2">
        <v>118.25285286921152</v>
      </c>
      <c r="X33" s="2">
        <v>3.9394037371196298</v>
      </c>
      <c r="Y33" s="2">
        <v>9.8560584491130752E-5</v>
      </c>
      <c r="Z33" s="2">
        <v>233.27245706811186</v>
      </c>
      <c r="AA33" s="2">
        <v>698.41900396794733</v>
      </c>
      <c r="AB33" s="2">
        <v>233.27245706811186</v>
      </c>
      <c r="AC33" s="2">
        <v>698.41900396794733</v>
      </c>
    </row>
    <row r="34" spans="1:29" x14ac:dyDescent="0.35">
      <c r="A34" s="1">
        <v>40948</v>
      </c>
      <c r="B34">
        <v>4423</v>
      </c>
      <c r="C34">
        <v>0</v>
      </c>
      <c r="D34">
        <v>1</v>
      </c>
      <c r="E34">
        <v>0</v>
      </c>
      <c r="F34">
        <v>3573</v>
      </c>
      <c r="G34">
        <v>3841</v>
      </c>
      <c r="H34">
        <v>545</v>
      </c>
      <c r="I34">
        <v>0</v>
      </c>
      <c r="J34">
        <f t="shared" si="0"/>
        <v>4270.6095316153105</v>
      </c>
      <c r="K34">
        <f>J34-B34</f>
        <v>-152.39046838468948</v>
      </c>
      <c r="L34">
        <f t="shared" si="1"/>
        <v>152.39046838468948</v>
      </c>
      <c r="M34" s="8">
        <f>L34/B34</f>
        <v>3.4454096401693307E-2</v>
      </c>
      <c r="N34">
        <v>570</v>
      </c>
      <c r="O34">
        <f t="shared" si="2"/>
        <v>10972.113723697643</v>
      </c>
      <c r="P34">
        <f t="shared" si="3"/>
        <v>10260</v>
      </c>
      <c r="Q34">
        <f t="shared" si="4"/>
        <v>-304.78093676937897</v>
      </c>
      <c r="R34">
        <f t="shared" si="5"/>
        <v>92891.419418020174</v>
      </c>
      <c r="S34">
        <v>3878</v>
      </c>
      <c r="U34" s="2" t="s">
        <v>106</v>
      </c>
      <c r="V34" s="2">
        <v>0.3351481293940477</v>
      </c>
      <c r="W34" s="2">
        <v>7.4088908746798715E-2</v>
      </c>
      <c r="X34" s="2">
        <v>4.5235938153634772</v>
      </c>
      <c r="Y34" s="2">
        <v>8.3305826405877571E-6</v>
      </c>
      <c r="Z34" s="2">
        <v>0.18943409700082556</v>
      </c>
      <c r="AA34" s="2">
        <v>0.48086216178726982</v>
      </c>
      <c r="AB34" s="2">
        <v>0.18943409700082556</v>
      </c>
      <c r="AC34" s="2">
        <v>0.48086216178726982</v>
      </c>
    </row>
    <row r="35" spans="1:29" x14ac:dyDescent="0.35">
      <c r="A35" s="1">
        <v>40949</v>
      </c>
      <c r="B35">
        <v>4431</v>
      </c>
      <c r="C35">
        <v>0</v>
      </c>
      <c r="D35">
        <v>0</v>
      </c>
      <c r="E35">
        <v>1</v>
      </c>
      <c r="F35">
        <v>3961</v>
      </c>
      <c r="G35">
        <v>4489</v>
      </c>
      <c r="H35">
        <v>8</v>
      </c>
      <c r="I35">
        <v>0</v>
      </c>
      <c r="J35">
        <f t="shared" si="0"/>
        <v>4473.1384572048446</v>
      </c>
      <c r="K35">
        <f>J35-B35</f>
        <v>42.138457204844599</v>
      </c>
      <c r="L35">
        <f t="shared" si="1"/>
        <v>42.138457204844599</v>
      </c>
      <c r="M35" s="8">
        <f>L35/B35</f>
        <v>9.509920380240261E-3</v>
      </c>
      <c r="N35">
        <v>929</v>
      </c>
      <c r="O35">
        <f t="shared" si="2"/>
        <v>758.49222968720278</v>
      </c>
      <c r="P35">
        <f t="shared" si="3"/>
        <v>16722</v>
      </c>
      <c r="Q35">
        <f t="shared" si="4"/>
        <v>42.138457204844599</v>
      </c>
      <c r="R35">
        <f t="shared" si="5"/>
        <v>1775.6495756045197</v>
      </c>
      <c r="S35">
        <v>4423</v>
      </c>
      <c r="U35" s="2" t="s">
        <v>21</v>
      </c>
      <c r="V35" s="2">
        <v>0.20289036806288877</v>
      </c>
      <c r="W35" s="2">
        <v>3.9623011310544645E-2</v>
      </c>
      <c r="X35" s="2">
        <v>5.1205186418755284</v>
      </c>
      <c r="Y35" s="2">
        <v>5.0338253317032972E-7</v>
      </c>
      <c r="Z35" s="2">
        <v>0.12496198645649642</v>
      </c>
      <c r="AA35" s="2">
        <v>0.28081874966928111</v>
      </c>
      <c r="AB35" s="2">
        <v>0.12496198645649642</v>
      </c>
      <c r="AC35" s="2">
        <v>0.28081874966928111</v>
      </c>
    </row>
    <row r="36" spans="1:29" ht="15" thickBot="1" x14ac:dyDescent="0.4">
      <c r="A36" s="1">
        <v>40950</v>
      </c>
      <c r="B36">
        <v>5229</v>
      </c>
      <c r="C36">
        <v>1</v>
      </c>
      <c r="D36">
        <v>0</v>
      </c>
      <c r="E36">
        <v>0</v>
      </c>
      <c r="F36">
        <v>4244</v>
      </c>
      <c r="G36">
        <v>5628</v>
      </c>
      <c r="H36">
        <v>798</v>
      </c>
      <c r="I36">
        <v>0</v>
      </c>
      <c r="J36">
        <f t="shared" si="0"/>
        <v>5444.4462707714956</v>
      </c>
      <c r="K36">
        <f>J36-B36</f>
        <v>215.44627077149562</v>
      </c>
      <c r="L36">
        <f t="shared" si="1"/>
        <v>215.44627077149562</v>
      </c>
      <c r="M36" s="8">
        <f>L36/B36</f>
        <v>4.1202193683590668E-2</v>
      </c>
      <c r="N36">
        <v>1130</v>
      </c>
      <c r="O36">
        <f t="shared" si="2"/>
        <v>3878.0328738869212</v>
      </c>
      <c r="P36">
        <f t="shared" si="3"/>
        <v>20340</v>
      </c>
      <c r="Q36">
        <f t="shared" si="4"/>
        <v>215.44627077149562</v>
      </c>
      <c r="R36">
        <f t="shared" si="5"/>
        <v>46417.095589344608</v>
      </c>
      <c r="S36">
        <v>4431</v>
      </c>
      <c r="U36" s="3" t="s">
        <v>136</v>
      </c>
      <c r="V36" s="3">
        <v>-1003.3665144940218</v>
      </c>
      <c r="W36" s="3">
        <v>81.258320656887918</v>
      </c>
      <c r="X36" s="3">
        <v>-12.347861811354955</v>
      </c>
      <c r="Y36" s="3">
        <v>2.4584624912917919E-29</v>
      </c>
      <c r="Z36" s="3">
        <v>-1163.1809559360172</v>
      </c>
      <c r="AA36" s="3">
        <v>-843.55207305202646</v>
      </c>
      <c r="AB36" s="3">
        <v>-1163.1809559360172</v>
      </c>
      <c r="AC36" s="3">
        <v>-843.55207305202646</v>
      </c>
    </row>
    <row r="37" spans="1:29" x14ac:dyDescent="0.35">
      <c r="A37" s="1">
        <v>40951</v>
      </c>
      <c r="B37">
        <v>5357</v>
      </c>
      <c r="C37">
        <v>1</v>
      </c>
      <c r="D37">
        <v>0</v>
      </c>
      <c r="E37">
        <v>0</v>
      </c>
      <c r="F37">
        <v>4694.333333333333</v>
      </c>
      <c r="G37">
        <v>4295</v>
      </c>
      <c r="H37">
        <v>128</v>
      </c>
      <c r="I37">
        <v>0</v>
      </c>
      <c r="J37">
        <f t="shared" si="0"/>
        <v>5342.9483066578559</v>
      </c>
      <c r="K37">
        <f>J37-B37</f>
        <v>-14.051693342144063</v>
      </c>
      <c r="L37">
        <f t="shared" si="1"/>
        <v>14.051693342144063</v>
      </c>
      <c r="M37" s="8">
        <f>L37/B37</f>
        <v>2.6230527052723655E-3</v>
      </c>
      <c r="N37">
        <v>831</v>
      </c>
      <c r="O37">
        <f t="shared" si="2"/>
        <v>1011.7219206343725</v>
      </c>
      <c r="P37">
        <f t="shared" si="3"/>
        <v>14958</v>
      </c>
      <c r="Q37">
        <f t="shared" si="4"/>
        <v>-28.103386684288125</v>
      </c>
      <c r="R37">
        <f t="shared" si="5"/>
        <v>789.80034312662315</v>
      </c>
      <c r="S37">
        <v>5229</v>
      </c>
    </row>
    <row r="38" spans="1:29" x14ac:dyDescent="0.35">
      <c r="A38" s="1">
        <v>40952</v>
      </c>
      <c r="B38">
        <v>4260</v>
      </c>
      <c r="C38">
        <v>0</v>
      </c>
      <c r="D38">
        <v>0</v>
      </c>
      <c r="E38">
        <v>0</v>
      </c>
      <c r="F38">
        <v>5005.666666666667</v>
      </c>
      <c r="G38">
        <v>3259</v>
      </c>
      <c r="H38">
        <v>-1097</v>
      </c>
      <c r="I38">
        <v>0</v>
      </c>
      <c r="J38">
        <f t="shared" si="0"/>
        <v>4048.6602538465568</v>
      </c>
      <c r="K38">
        <f>J38-B38</f>
        <v>-211.33974615344323</v>
      </c>
      <c r="L38">
        <f t="shared" si="1"/>
        <v>211.33974615344323</v>
      </c>
      <c r="M38" s="8">
        <f>L38/B38</f>
        <v>4.9610269050104044E-2</v>
      </c>
      <c r="N38">
        <v>1527</v>
      </c>
      <c r="O38">
        <f t="shared" si="2"/>
        <v>15216.461723047913</v>
      </c>
      <c r="P38">
        <f t="shared" si="3"/>
        <v>27486</v>
      </c>
      <c r="Q38">
        <f t="shared" si="4"/>
        <v>-422.67949230688646</v>
      </c>
      <c r="R38">
        <f t="shared" si="5"/>
        <v>178657.95321680728</v>
      </c>
      <c r="S38">
        <v>5357</v>
      </c>
      <c r="U38" t="s">
        <v>22</v>
      </c>
    </row>
    <row r="39" spans="1:29" ht="15" thickBot="1" x14ac:dyDescent="0.4">
      <c r="A39" s="1">
        <v>40953</v>
      </c>
      <c r="B39">
        <v>6659</v>
      </c>
      <c r="C39">
        <v>0</v>
      </c>
      <c r="D39">
        <v>0</v>
      </c>
      <c r="E39">
        <v>0</v>
      </c>
      <c r="F39">
        <v>4948.666666666667</v>
      </c>
      <c r="G39">
        <v>3582</v>
      </c>
      <c r="H39">
        <v>2399</v>
      </c>
      <c r="I39">
        <v>0</v>
      </c>
      <c r="J39">
        <f t="shared" si="0"/>
        <v>6268.3005893357986</v>
      </c>
      <c r="K39">
        <f>J39-B39</f>
        <v>-390.69941066420142</v>
      </c>
      <c r="L39">
        <f t="shared" si="1"/>
        <v>390.69941066420142</v>
      </c>
      <c r="M39" s="8">
        <f>L39/B39</f>
        <v>5.8672384842198742E-2</v>
      </c>
      <c r="N39">
        <v>61</v>
      </c>
      <c r="O39">
        <f t="shared" si="2"/>
        <v>28130.357567822502</v>
      </c>
      <c r="P39">
        <f t="shared" si="3"/>
        <v>1098</v>
      </c>
      <c r="Q39">
        <f t="shared" si="4"/>
        <v>-781.39882132840285</v>
      </c>
      <c r="R39">
        <f t="shared" si="5"/>
        <v>610584.11797341728</v>
      </c>
      <c r="S39">
        <v>4260</v>
      </c>
    </row>
    <row r="40" spans="1:29" x14ac:dyDescent="0.35">
      <c r="A40" s="1">
        <v>40954</v>
      </c>
      <c r="B40">
        <v>3800</v>
      </c>
      <c r="C40">
        <v>0</v>
      </c>
      <c r="D40">
        <v>0</v>
      </c>
      <c r="E40">
        <v>0</v>
      </c>
      <c r="F40">
        <v>5425.333333333333</v>
      </c>
      <c r="G40">
        <v>3878</v>
      </c>
      <c r="H40">
        <v>-2859</v>
      </c>
      <c r="I40">
        <v>0</v>
      </c>
      <c r="J40">
        <f t="shared" si="0"/>
        <v>3357.8660071470858</v>
      </c>
      <c r="K40">
        <f>J40-B40</f>
        <v>-442.13399285291416</v>
      </c>
      <c r="L40">
        <f t="shared" si="1"/>
        <v>442.13399285291416</v>
      </c>
      <c r="M40" s="8">
        <f>L40/B40</f>
        <v>0.11635105075076689</v>
      </c>
      <c r="N40">
        <v>1530</v>
      </c>
      <c r="O40">
        <f t="shared" si="2"/>
        <v>31833.64748540982</v>
      </c>
      <c r="P40">
        <f t="shared" si="3"/>
        <v>27540</v>
      </c>
      <c r="Q40">
        <f t="shared" si="4"/>
        <v>-884.26798570582832</v>
      </c>
      <c r="R40">
        <f t="shared" si="5"/>
        <v>781929.87054424302</v>
      </c>
      <c r="S40">
        <v>6659</v>
      </c>
      <c r="U40" s="5" t="s">
        <v>23</v>
      </c>
      <c r="V40" s="5"/>
    </row>
    <row r="41" spans="1:29" x14ac:dyDescent="0.35">
      <c r="A41" s="1">
        <v>40955</v>
      </c>
      <c r="B41">
        <v>3960</v>
      </c>
      <c r="C41">
        <v>0</v>
      </c>
      <c r="D41">
        <v>1</v>
      </c>
      <c r="E41">
        <v>0</v>
      </c>
      <c r="F41">
        <v>4906.333333333333</v>
      </c>
      <c r="G41">
        <v>4423</v>
      </c>
      <c r="H41">
        <v>160</v>
      </c>
      <c r="I41">
        <v>0</v>
      </c>
      <c r="J41">
        <f t="shared" si="0"/>
        <v>5329.9614907269715</v>
      </c>
      <c r="K41">
        <f>J41-B41</f>
        <v>1369.9614907269715</v>
      </c>
      <c r="L41">
        <f t="shared" si="1"/>
        <v>1369.9614907269715</v>
      </c>
      <c r="M41" s="8">
        <f>L41/B41</f>
        <v>0.34594987139569988</v>
      </c>
      <c r="N41">
        <v>1001</v>
      </c>
      <c r="O41">
        <f t="shared" si="2"/>
        <v>24659.306833085488</v>
      </c>
      <c r="P41">
        <f t="shared" si="3"/>
        <v>18018</v>
      </c>
      <c r="Q41">
        <f t="shared" si="4"/>
        <v>1369.9614907269715</v>
      </c>
      <c r="R41">
        <f t="shared" si="5"/>
        <v>1876794.486074866</v>
      </c>
      <c r="S41">
        <v>3800</v>
      </c>
      <c r="U41" s="2" t="s">
        <v>24</v>
      </c>
      <c r="V41" s="2">
        <v>0.91424751295686302</v>
      </c>
    </row>
    <row r="42" spans="1:29" x14ac:dyDescent="0.35">
      <c r="A42" s="1">
        <v>40956</v>
      </c>
      <c r="B42">
        <v>4609</v>
      </c>
      <c r="C42">
        <v>0</v>
      </c>
      <c r="D42">
        <v>0</v>
      </c>
      <c r="E42">
        <v>1</v>
      </c>
      <c r="F42">
        <v>4806.333333333333</v>
      </c>
      <c r="G42">
        <v>4431</v>
      </c>
      <c r="H42">
        <v>649</v>
      </c>
      <c r="I42">
        <v>0</v>
      </c>
      <c r="J42">
        <f t="shared" si="0"/>
        <v>5683.232603782244</v>
      </c>
      <c r="K42">
        <f>J42-B42</f>
        <v>1074.232603782244</v>
      </c>
      <c r="L42">
        <f t="shared" si="1"/>
        <v>1074.232603782244</v>
      </c>
      <c r="M42" s="8">
        <f>L42/B42</f>
        <v>0.23307281488007031</v>
      </c>
      <c r="N42">
        <v>992</v>
      </c>
      <c r="O42">
        <f t="shared" si="2"/>
        <v>19336.186868080393</v>
      </c>
      <c r="P42">
        <f t="shared" si="3"/>
        <v>17856</v>
      </c>
      <c r="Q42">
        <f t="shared" si="4"/>
        <v>1074.232603782244</v>
      </c>
      <c r="R42">
        <f t="shared" si="5"/>
        <v>1153975.6870287796</v>
      </c>
      <c r="S42">
        <v>3960</v>
      </c>
      <c r="U42" s="2" t="s">
        <v>25</v>
      </c>
      <c r="V42" s="2">
        <v>0.83584851494780932</v>
      </c>
    </row>
    <row r="43" spans="1:29" x14ac:dyDescent="0.35">
      <c r="A43" s="1">
        <v>40957</v>
      </c>
      <c r="B43">
        <v>4848</v>
      </c>
      <c r="C43">
        <v>1</v>
      </c>
      <c r="D43">
        <v>0</v>
      </c>
      <c r="E43">
        <v>0</v>
      </c>
      <c r="F43">
        <v>4123</v>
      </c>
      <c r="G43">
        <v>5229</v>
      </c>
      <c r="H43">
        <v>239</v>
      </c>
      <c r="I43">
        <v>0</v>
      </c>
      <c r="J43">
        <f t="shared" si="0"/>
        <v>4940.7437125206161</v>
      </c>
      <c r="K43">
        <f>J43-B43</f>
        <v>92.7437125206161</v>
      </c>
      <c r="L43">
        <f t="shared" si="1"/>
        <v>92.7437125206161</v>
      </c>
      <c r="M43" s="8">
        <f>L43/B43</f>
        <v>1.9130303737750844E-2</v>
      </c>
      <c r="N43">
        <v>1877</v>
      </c>
      <c r="O43">
        <f t="shared" si="2"/>
        <v>1669.3868253710898</v>
      </c>
      <c r="P43">
        <f t="shared" si="3"/>
        <v>33786</v>
      </c>
      <c r="Q43">
        <f t="shared" si="4"/>
        <v>92.7437125206161</v>
      </c>
      <c r="R43">
        <f t="shared" si="5"/>
        <v>8601.3962121066834</v>
      </c>
      <c r="S43">
        <v>4609</v>
      </c>
      <c r="U43" s="2" t="s">
        <v>26</v>
      </c>
      <c r="V43" s="2">
        <v>0.83305047827078338</v>
      </c>
    </row>
    <row r="44" spans="1:29" x14ac:dyDescent="0.35">
      <c r="A44" s="1">
        <v>40958</v>
      </c>
      <c r="B44">
        <v>4972</v>
      </c>
      <c r="C44">
        <v>1</v>
      </c>
      <c r="D44">
        <v>0</v>
      </c>
      <c r="E44">
        <v>0</v>
      </c>
      <c r="F44">
        <v>4472.333333333333</v>
      </c>
      <c r="G44">
        <v>5357</v>
      </c>
      <c r="H44">
        <v>124</v>
      </c>
      <c r="I44">
        <v>0</v>
      </c>
      <c r="J44">
        <f t="shared" si="0"/>
        <v>5207.4105936486931</v>
      </c>
      <c r="K44">
        <f>J44-B44</f>
        <v>235.41059364869307</v>
      </c>
      <c r="L44">
        <f t="shared" si="1"/>
        <v>235.41059364869307</v>
      </c>
      <c r="M44" s="8">
        <f>L44/B44</f>
        <v>4.7347263404805523E-2</v>
      </c>
      <c r="N44">
        <v>1273</v>
      </c>
      <c r="O44">
        <f t="shared" si="2"/>
        <v>4237.3906856764752</v>
      </c>
      <c r="P44">
        <f t="shared" si="3"/>
        <v>22914</v>
      </c>
      <c r="Q44">
        <f t="shared" si="4"/>
        <v>235.41059364869307</v>
      </c>
      <c r="R44">
        <f t="shared" si="5"/>
        <v>55418.147602030091</v>
      </c>
      <c r="S44">
        <v>4848</v>
      </c>
      <c r="U44" s="2" t="s">
        <v>6</v>
      </c>
      <c r="V44" s="2">
        <v>483.38185620008113</v>
      </c>
    </row>
    <row r="45" spans="1:29" ht="15" thickBot="1" x14ac:dyDescent="0.4">
      <c r="A45" s="1">
        <v>40959</v>
      </c>
      <c r="B45">
        <v>3215</v>
      </c>
      <c r="C45">
        <v>0</v>
      </c>
      <c r="D45">
        <v>0</v>
      </c>
      <c r="E45">
        <v>0</v>
      </c>
      <c r="F45">
        <v>4809.666666666667</v>
      </c>
      <c r="G45">
        <v>4260</v>
      </c>
      <c r="H45">
        <v>-1757</v>
      </c>
      <c r="I45">
        <v>0</v>
      </c>
      <c r="J45">
        <f t="shared" si="0"/>
        <v>3511.1095925288591</v>
      </c>
      <c r="K45">
        <f>J45-B45</f>
        <v>296.10959252885914</v>
      </c>
      <c r="L45">
        <f t="shared" si="1"/>
        <v>296.10959252885914</v>
      </c>
      <c r="M45" s="8">
        <f>L45/B45</f>
        <v>9.2102517116285892E-2</v>
      </c>
      <c r="N45">
        <v>1478</v>
      </c>
      <c r="O45">
        <f t="shared" si="2"/>
        <v>5329.9726655194645</v>
      </c>
      <c r="P45">
        <f t="shared" si="3"/>
        <v>26604</v>
      </c>
      <c r="Q45">
        <f t="shared" si="4"/>
        <v>296.10959252885914</v>
      </c>
      <c r="R45">
        <f t="shared" si="5"/>
        <v>87680.890787606986</v>
      </c>
      <c r="S45">
        <v>4972</v>
      </c>
      <c r="U45" s="3" t="s">
        <v>27</v>
      </c>
      <c r="V45" s="3">
        <v>359</v>
      </c>
    </row>
    <row r="46" spans="1:29" x14ac:dyDescent="0.35">
      <c r="A46" s="1">
        <v>40960</v>
      </c>
      <c r="B46">
        <v>3789</v>
      </c>
      <c r="C46">
        <v>0</v>
      </c>
      <c r="D46">
        <v>0</v>
      </c>
      <c r="E46">
        <v>0</v>
      </c>
      <c r="F46">
        <v>4345</v>
      </c>
      <c r="G46">
        <v>6659</v>
      </c>
      <c r="H46">
        <v>574</v>
      </c>
      <c r="I46">
        <v>0</v>
      </c>
      <c r="J46">
        <f t="shared" si="0"/>
        <v>4745.9576090160799</v>
      </c>
      <c r="K46">
        <f>J46-B46</f>
        <v>956.95760901607991</v>
      </c>
      <c r="L46">
        <f t="shared" si="1"/>
        <v>956.95760901607991</v>
      </c>
      <c r="M46" s="8">
        <f>L46/B46</f>
        <v>0.25256205041332275</v>
      </c>
      <c r="N46">
        <v>796</v>
      </c>
      <c r="O46">
        <f t="shared" si="2"/>
        <v>17225.23696228944</v>
      </c>
      <c r="P46">
        <f t="shared" si="3"/>
        <v>14328</v>
      </c>
      <c r="Q46">
        <f t="shared" si="4"/>
        <v>956.95760901607991</v>
      </c>
      <c r="R46">
        <f t="shared" si="5"/>
        <v>915767.86545377248</v>
      </c>
      <c r="S46">
        <v>3215</v>
      </c>
    </row>
    <row r="47" spans="1:29" ht="15" thickBot="1" x14ac:dyDescent="0.4">
      <c r="A47" s="1">
        <v>40961</v>
      </c>
      <c r="B47">
        <v>3695</v>
      </c>
      <c r="C47">
        <v>0</v>
      </c>
      <c r="D47">
        <v>0</v>
      </c>
      <c r="E47">
        <v>0</v>
      </c>
      <c r="F47">
        <v>3992</v>
      </c>
      <c r="G47">
        <v>3800</v>
      </c>
      <c r="H47">
        <v>-94</v>
      </c>
      <c r="I47">
        <v>0</v>
      </c>
      <c r="J47">
        <f t="shared" si="0"/>
        <v>3772.3131533406395</v>
      </c>
      <c r="K47">
        <f>J47-B47</f>
        <v>77.313153340639474</v>
      </c>
      <c r="L47">
        <f t="shared" si="1"/>
        <v>77.313153340639474</v>
      </c>
      <c r="M47" s="8">
        <f>L47/B47</f>
        <v>2.0923722149022862E-2</v>
      </c>
      <c r="N47">
        <v>1311</v>
      </c>
      <c r="O47">
        <f t="shared" si="2"/>
        <v>1391.6367601315105</v>
      </c>
      <c r="P47">
        <f t="shared" si="3"/>
        <v>23598</v>
      </c>
      <c r="Q47">
        <f t="shared" si="4"/>
        <v>77.313153340639474</v>
      </c>
      <c r="R47">
        <f t="shared" si="5"/>
        <v>5977.3236794732329</v>
      </c>
      <c r="S47">
        <v>3789</v>
      </c>
      <c r="U47" t="s">
        <v>28</v>
      </c>
    </row>
    <row r="48" spans="1:29" x14ac:dyDescent="0.35">
      <c r="A48" s="1">
        <v>40962</v>
      </c>
      <c r="B48">
        <v>3844</v>
      </c>
      <c r="C48">
        <v>0</v>
      </c>
      <c r="D48">
        <v>1</v>
      </c>
      <c r="E48">
        <v>0</v>
      </c>
      <c r="F48">
        <v>3566.3333333333335</v>
      </c>
      <c r="G48">
        <v>3960</v>
      </c>
      <c r="H48">
        <v>149</v>
      </c>
      <c r="I48">
        <v>0</v>
      </c>
      <c r="J48">
        <f t="shared" si="0"/>
        <v>4018.1069872474172</v>
      </c>
      <c r="K48">
        <f>J48-B48</f>
        <v>174.10698724741724</v>
      </c>
      <c r="L48">
        <f t="shared" si="1"/>
        <v>174.10698724741724</v>
      </c>
      <c r="M48" s="8">
        <f>L48/B48</f>
        <v>4.5293180865613222E-2</v>
      </c>
      <c r="N48">
        <v>1322</v>
      </c>
      <c r="O48">
        <f t="shared" si="2"/>
        <v>3133.9257704535103</v>
      </c>
      <c r="P48">
        <f t="shared" si="3"/>
        <v>23796</v>
      </c>
      <c r="Q48">
        <f t="shared" si="4"/>
        <v>174.10698724741724</v>
      </c>
      <c r="R48">
        <f t="shared" si="5"/>
        <v>30313.243008372308</v>
      </c>
      <c r="S48">
        <v>3695</v>
      </c>
      <c r="U48" s="4"/>
      <c r="V48" s="4" t="s">
        <v>33</v>
      </c>
      <c r="W48" s="4" t="s">
        <v>34</v>
      </c>
      <c r="X48" s="4" t="s">
        <v>35</v>
      </c>
      <c r="Y48" s="4" t="s">
        <v>36</v>
      </c>
      <c r="Z48" s="4" t="s">
        <v>37</v>
      </c>
    </row>
    <row r="49" spans="1:29" x14ac:dyDescent="0.35">
      <c r="A49" s="1">
        <v>40963</v>
      </c>
      <c r="B49">
        <v>4438</v>
      </c>
      <c r="C49">
        <v>0</v>
      </c>
      <c r="D49">
        <v>0</v>
      </c>
      <c r="E49">
        <v>1</v>
      </c>
      <c r="F49">
        <v>3776</v>
      </c>
      <c r="G49">
        <v>4609</v>
      </c>
      <c r="H49">
        <v>594</v>
      </c>
      <c r="I49">
        <v>0</v>
      </c>
      <c r="J49">
        <f t="shared" si="0"/>
        <v>4683.6026108617489</v>
      </c>
      <c r="K49">
        <f>J49-B49</f>
        <v>245.60261086174887</v>
      </c>
      <c r="L49">
        <f t="shared" si="1"/>
        <v>245.60261086174887</v>
      </c>
      <c r="M49" s="8">
        <f>L49/B49</f>
        <v>5.5340831649785684E-2</v>
      </c>
      <c r="N49">
        <v>1086</v>
      </c>
      <c r="O49">
        <f t="shared" si="2"/>
        <v>4420.8469955114797</v>
      </c>
      <c r="P49">
        <f t="shared" si="3"/>
        <v>19548</v>
      </c>
      <c r="Q49">
        <f t="shared" si="4"/>
        <v>245.60261086174887</v>
      </c>
      <c r="R49">
        <f t="shared" si="5"/>
        <v>60320.642462107644</v>
      </c>
      <c r="S49">
        <v>3844</v>
      </c>
      <c r="U49" s="2" t="s">
        <v>29</v>
      </c>
      <c r="V49" s="2">
        <v>6</v>
      </c>
      <c r="W49" s="2">
        <v>418799459.72760582</v>
      </c>
      <c r="X49" s="2">
        <v>69799909.954600975</v>
      </c>
      <c r="Y49" s="2">
        <v>298.72679004201967</v>
      </c>
      <c r="Z49" s="2">
        <v>8.4269376836181079E-135</v>
      </c>
    </row>
    <row r="50" spans="1:29" x14ac:dyDescent="0.35">
      <c r="A50" s="1">
        <v>40964</v>
      </c>
      <c r="B50">
        <v>4395</v>
      </c>
      <c r="C50">
        <v>1</v>
      </c>
      <c r="D50">
        <v>0</v>
      </c>
      <c r="E50">
        <v>0</v>
      </c>
      <c r="F50">
        <v>3992.3333333333335</v>
      </c>
      <c r="G50">
        <v>4848</v>
      </c>
      <c r="H50">
        <v>-43</v>
      </c>
      <c r="I50">
        <v>0</v>
      </c>
      <c r="J50">
        <f t="shared" si="0"/>
        <v>4607.4711331503377</v>
      </c>
      <c r="K50">
        <f>J50-B50</f>
        <v>212.47113315033766</v>
      </c>
      <c r="L50">
        <f t="shared" si="1"/>
        <v>212.47113315033766</v>
      </c>
      <c r="M50" s="8">
        <f>L50/B50</f>
        <v>4.8343830068336216E-2</v>
      </c>
      <c r="N50">
        <v>1755</v>
      </c>
      <c r="O50">
        <f t="shared" si="2"/>
        <v>3824.480396706078</v>
      </c>
      <c r="P50">
        <f t="shared" si="3"/>
        <v>31590</v>
      </c>
      <c r="Q50">
        <f t="shared" si="4"/>
        <v>212.47113315033766</v>
      </c>
      <c r="R50">
        <f t="shared" si="5"/>
        <v>45143.982422188514</v>
      </c>
      <c r="S50">
        <v>4438</v>
      </c>
      <c r="U50" s="2" t="s">
        <v>30</v>
      </c>
      <c r="V50" s="2">
        <v>352</v>
      </c>
      <c r="W50" s="2">
        <v>82247622.654009447</v>
      </c>
      <c r="X50" s="2">
        <v>233658.01890343594</v>
      </c>
      <c r="Y50" s="2"/>
      <c r="Z50" s="2"/>
    </row>
    <row r="51" spans="1:29" ht="15" thickBot="1" x14ac:dyDescent="0.4">
      <c r="A51" s="1">
        <v>40965</v>
      </c>
      <c r="B51">
        <v>4973</v>
      </c>
      <c r="C51">
        <v>1</v>
      </c>
      <c r="D51">
        <v>0</v>
      </c>
      <c r="E51">
        <v>0</v>
      </c>
      <c r="F51">
        <v>4225.666666666667</v>
      </c>
      <c r="G51">
        <v>4972</v>
      </c>
      <c r="H51">
        <v>578</v>
      </c>
      <c r="I51">
        <v>0</v>
      </c>
      <c r="J51">
        <f t="shared" si="0"/>
        <v>5237.5294412407475</v>
      </c>
      <c r="K51">
        <f>J51-B51</f>
        <v>264.52944124074747</v>
      </c>
      <c r="L51">
        <f t="shared" si="1"/>
        <v>264.52944124074747</v>
      </c>
      <c r="M51" s="8">
        <f>L51/B51</f>
        <v>5.319313115639402E-2</v>
      </c>
      <c r="N51">
        <v>1259</v>
      </c>
      <c r="O51">
        <f t="shared" si="2"/>
        <v>4761.5299423334545</v>
      </c>
      <c r="P51">
        <f t="shared" si="3"/>
        <v>22662</v>
      </c>
      <c r="Q51">
        <f t="shared" si="4"/>
        <v>264.52944124074747</v>
      </c>
      <c r="R51">
        <f t="shared" si="5"/>
        <v>69975.825283142069</v>
      </c>
      <c r="S51">
        <v>4395</v>
      </c>
      <c r="U51" s="3" t="s">
        <v>31</v>
      </c>
      <c r="V51" s="3">
        <v>358</v>
      </c>
      <c r="W51" s="3">
        <v>501047082.38161528</v>
      </c>
      <c r="X51" s="3"/>
      <c r="Y51" s="3"/>
      <c r="Z51" s="3"/>
    </row>
    <row r="52" spans="1:29" ht="15" thickBot="1" x14ac:dyDescent="0.4">
      <c r="A52" s="1">
        <v>40966</v>
      </c>
      <c r="B52">
        <v>3390</v>
      </c>
      <c r="C52">
        <v>0</v>
      </c>
      <c r="D52">
        <v>0</v>
      </c>
      <c r="E52">
        <v>0</v>
      </c>
      <c r="F52">
        <v>4602</v>
      </c>
      <c r="G52">
        <v>3215</v>
      </c>
      <c r="H52">
        <v>-1583</v>
      </c>
      <c r="I52">
        <v>1</v>
      </c>
      <c r="J52">
        <f t="shared" si="0"/>
        <v>3484.2965978267275</v>
      </c>
      <c r="K52">
        <f>J52-B52</f>
        <v>94.29659782672752</v>
      </c>
      <c r="L52">
        <f t="shared" si="1"/>
        <v>94.29659782672752</v>
      </c>
      <c r="M52" s="8">
        <f>L52/B52</f>
        <v>2.7816105553606939E-2</v>
      </c>
      <c r="N52">
        <v>1213</v>
      </c>
      <c r="O52">
        <f t="shared" si="2"/>
        <v>1697.3387608810954</v>
      </c>
      <c r="P52">
        <f t="shared" si="3"/>
        <v>21834</v>
      </c>
      <c r="Q52">
        <f t="shared" si="4"/>
        <v>94.29659782672752</v>
      </c>
      <c r="R52">
        <f t="shared" si="5"/>
        <v>8891.8483616955928</v>
      </c>
      <c r="S52">
        <v>4973</v>
      </c>
    </row>
    <row r="53" spans="1:29" x14ac:dyDescent="0.35">
      <c r="A53" s="1">
        <v>40967</v>
      </c>
      <c r="B53">
        <v>3795</v>
      </c>
      <c r="C53">
        <v>0</v>
      </c>
      <c r="D53">
        <v>0</v>
      </c>
      <c r="E53">
        <v>0</v>
      </c>
      <c r="F53">
        <v>4252.666666666667</v>
      </c>
      <c r="G53">
        <v>3789</v>
      </c>
      <c r="H53">
        <v>405</v>
      </c>
      <c r="I53">
        <v>1</v>
      </c>
      <c r="J53">
        <f t="shared" si="0"/>
        <v>4474.4262174777659</v>
      </c>
      <c r="K53">
        <f>J53-B53</f>
        <v>679.42621747776593</v>
      </c>
      <c r="L53">
        <f t="shared" si="1"/>
        <v>679.42621747776593</v>
      </c>
      <c r="M53" s="8">
        <f>L53/B53</f>
        <v>0.1790319413643652</v>
      </c>
      <c r="N53">
        <v>1158</v>
      </c>
      <c r="O53">
        <f t="shared" si="2"/>
        <v>12229.671914599787</v>
      </c>
      <c r="P53">
        <f t="shared" si="3"/>
        <v>20844</v>
      </c>
      <c r="Q53">
        <f t="shared" si="4"/>
        <v>679.42621747776593</v>
      </c>
      <c r="R53">
        <f t="shared" si="5"/>
        <v>461619.98499614449</v>
      </c>
      <c r="S53">
        <v>3390</v>
      </c>
      <c r="U53" s="4"/>
      <c r="V53" s="4" t="s">
        <v>38</v>
      </c>
      <c r="W53" s="4" t="s">
        <v>6</v>
      </c>
      <c r="X53" s="4" t="s">
        <v>39</v>
      </c>
      <c r="Y53" s="4" t="s">
        <v>40</v>
      </c>
      <c r="Z53" s="4" t="s">
        <v>41</v>
      </c>
      <c r="AA53" s="4" t="s">
        <v>42</v>
      </c>
      <c r="AB53" s="4" t="s">
        <v>43</v>
      </c>
      <c r="AC53" s="4" t="s">
        <v>44</v>
      </c>
    </row>
    <row r="54" spans="1:29" x14ac:dyDescent="0.35">
      <c r="A54" s="1">
        <v>40968</v>
      </c>
      <c r="B54">
        <v>3842</v>
      </c>
      <c r="C54">
        <v>0</v>
      </c>
      <c r="D54">
        <v>0</v>
      </c>
      <c r="E54">
        <v>0</v>
      </c>
      <c r="F54">
        <v>4052.6666666666665</v>
      </c>
      <c r="G54">
        <v>3695</v>
      </c>
      <c r="H54">
        <v>47</v>
      </c>
      <c r="I54">
        <v>1</v>
      </c>
      <c r="J54">
        <f t="shared" si="0"/>
        <v>4047.4480308537904</v>
      </c>
      <c r="K54">
        <f>J54-B54</f>
        <v>205.44803085379044</v>
      </c>
      <c r="L54">
        <f t="shared" si="1"/>
        <v>205.44803085379044</v>
      </c>
      <c r="M54" s="8">
        <f>L54/B54</f>
        <v>5.3474240201403032E-2</v>
      </c>
      <c r="N54">
        <v>1024</v>
      </c>
      <c r="O54">
        <f t="shared" si="2"/>
        <v>3698.064555368228</v>
      </c>
      <c r="P54">
        <f t="shared" si="3"/>
        <v>18432</v>
      </c>
      <c r="Q54">
        <f t="shared" si="4"/>
        <v>205.44803085379044</v>
      </c>
      <c r="R54">
        <f t="shared" si="5"/>
        <v>42208.893381700029</v>
      </c>
      <c r="S54">
        <v>3795</v>
      </c>
      <c r="U54" s="2" t="s">
        <v>32</v>
      </c>
      <c r="V54" s="2">
        <v>-148.73475705906506</v>
      </c>
      <c r="W54" s="2">
        <v>144.07518735613138</v>
      </c>
      <c r="X54" s="2">
        <v>-1.0323412364643743</v>
      </c>
      <c r="Y54" s="2">
        <v>0.30262104937295159</v>
      </c>
      <c r="Z54" s="2">
        <v>-432.09120710592208</v>
      </c>
      <c r="AA54" s="2">
        <v>134.62169298779193</v>
      </c>
      <c r="AB54" s="2">
        <v>-432.09120710592208</v>
      </c>
      <c r="AC54" s="2">
        <v>134.62169298779193</v>
      </c>
    </row>
    <row r="55" spans="1:29" x14ac:dyDescent="0.35">
      <c r="A55" s="1">
        <v>40969</v>
      </c>
      <c r="B55">
        <v>4135</v>
      </c>
      <c r="C55">
        <v>0</v>
      </c>
      <c r="D55">
        <v>1</v>
      </c>
      <c r="E55">
        <v>0</v>
      </c>
      <c r="F55">
        <v>3675.6666666666665</v>
      </c>
      <c r="G55">
        <v>3844</v>
      </c>
      <c r="H55">
        <v>293</v>
      </c>
      <c r="I55">
        <v>0</v>
      </c>
      <c r="J55">
        <f t="shared" si="0"/>
        <v>4206.0118705399564</v>
      </c>
      <c r="K55">
        <f>J55-B55</f>
        <v>71.011870539956362</v>
      </c>
      <c r="L55">
        <f t="shared" si="1"/>
        <v>71.011870539956362</v>
      </c>
      <c r="M55" s="8">
        <f>L55/B55</f>
        <v>1.7173366515104319E-2</v>
      </c>
      <c r="N55">
        <v>995</v>
      </c>
      <c r="O55">
        <f t="shared" si="2"/>
        <v>1278.2136697192145</v>
      </c>
      <c r="P55">
        <f t="shared" si="3"/>
        <v>17910</v>
      </c>
      <c r="Q55">
        <f t="shared" si="4"/>
        <v>71.011870539956362</v>
      </c>
      <c r="R55">
        <f t="shared" si="5"/>
        <v>5042.685757583522</v>
      </c>
      <c r="S55">
        <v>3842</v>
      </c>
      <c r="U55" s="2" t="s">
        <v>54</v>
      </c>
      <c r="V55" s="2">
        <v>815.68798497057571</v>
      </c>
      <c r="W55" s="2">
        <v>72.978090033369071</v>
      </c>
      <c r="X55" s="2">
        <v>11.177162688110968</v>
      </c>
      <c r="Y55" s="2">
        <v>5.0063627344238198E-25</v>
      </c>
      <c r="Z55" s="2">
        <v>672.16006109607417</v>
      </c>
      <c r="AA55" s="2">
        <v>959.21590884507725</v>
      </c>
      <c r="AB55" s="2">
        <v>672.16006109607417</v>
      </c>
      <c r="AC55" s="2">
        <v>959.21590884507725</v>
      </c>
    </row>
    <row r="56" spans="1:29" x14ac:dyDescent="0.35">
      <c r="A56" s="1">
        <v>40970</v>
      </c>
      <c r="B56">
        <v>4592</v>
      </c>
      <c r="C56">
        <v>0</v>
      </c>
      <c r="D56">
        <v>0</v>
      </c>
      <c r="E56">
        <v>1</v>
      </c>
      <c r="F56">
        <v>3924</v>
      </c>
      <c r="G56">
        <v>4438</v>
      </c>
      <c r="H56">
        <v>457</v>
      </c>
      <c r="I56">
        <v>0</v>
      </c>
      <c r="J56">
        <f t="shared" si="0"/>
        <v>4723.3051034923383</v>
      </c>
      <c r="K56">
        <f>J56-B56</f>
        <v>131.30510349233828</v>
      </c>
      <c r="L56">
        <f t="shared" si="1"/>
        <v>131.30510349233828</v>
      </c>
      <c r="M56" s="8">
        <f>L56/B56</f>
        <v>2.859431696261722E-2</v>
      </c>
      <c r="N56">
        <v>674</v>
      </c>
      <c r="O56">
        <f t="shared" si="2"/>
        <v>2363.491862862089</v>
      </c>
      <c r="P56">
        <f t="shared" si="3"/>
        <v>12132</v>
      </c>
      <c r="Q56">
        <f t="shared" si="4"/>
        <v>131.30510349233828</v>
      </c>
      <c r="R56">
        <f t="shared" si="5"/>
        <v>17241.030203133665</v>
      </c>
      <c r="S56">
        <v>4135</v>
      </c>
      <c r="U56" s="2" t="s">
        <v>18</v>
      </c>
      <c r="V56" s="2">
        <v>528.39060942568972</v>
      </c>
      <c r="W56" s="2">
        <v>85.813940590664359</v>
      </c>
      <c r="X56" s="2">
        <v>6.1573982710586881</v>
      </c>
      <c r="Y56" s="2">
        <v>2.0174402881972941E-9</v>
      </c>
      <c r="Z56" s="2">
        <v>359.61808157745349</v>
      </c>
      <c r="AA56" s="2">
        <v>697.16313727392594</v>
      </c>
      <c r="AB56" s="2">
        <v>359.61808157745349</v>
      </c>
      <c r="AC56" s="2">
        <v>697.16313727392594</v>
      </c>
    </row>
    <row r="57" spans="1:29" x14ac:dyDescent="0.35">
      <c r="A57" s="1">
        <v>40971</v>
      </c>
      <c r="B57">
        <v>5335</v>
      </c>
      <c r="C57">
        <v>1</v>
      </c>
      <c r="D57">
        <v>0</v>
      </c>
      <c r="E57">
        <v>0</v>
      </c>
      <c r="F57">
        <v>4189.666666666667</v>
      </c>
      <c r="G57">
        <v>4395</v>
      </c>
      <c r="H57">
        <v>743</v>
      </c>
      <c r="I57">
        <v>0</v>
      </c>
      <c r="J57">
        <f t="shared" si="0"/>
        <v>5267.4230750245761</v>
      </c>
      <c r="K57">
        <f>J57-B57</f>
        <v>-67.576924975423935</v>
      </c>
      <c r="L57">
        <f t="shared" si="1"/>
        <v>67.576924975423935</v>
      </c>
      <c r="M57" s="8">
        <f>L57/B57</f>
        <v>1.2666715084428104E-2</v>
      </c>
      <c r="N57">
        <v>1162</v>
      </c>
      <c r="O57">
        <f t="shared" si="2"/>
        <v>4865.5385982305233</v>
      </c>
      <c r="P57">
        <f t="shared" si="3"/>
        <v>20916</v>
      </c>
      <c r="Q57">
        <f t="shared" si="4"/>
        <v>-135.15384995084787</v>
      </c>
      <c r="R57">
        <f t="shared" si="5"/>
        <v>18266.5631565363</v>
      </c>
      <c r="S57">
        <v>4592</v>
      </c>
      <c r="U57" s="2" t="s">
        <v>19</v>
      </c>
      <c r="V57" s="2">
        <v>697.9641903597369</v>
      </c>
      <c r="W57" s="2">
        <v>85.417593493803054</v>
      </c>
      <c r="X57" s="2">
        <v>8.1711994193605246</v>
      </c>
      <c r="Y57" s="2">
        <v>5.5577733602584385E-15</v>
      </c>
      <c r="Z57" s="2">
        <v>529.97116874303094</v>
      </c>
      <c r="AA57" s="2">
        <v>865.95721197644286</v>
      </c>
      <c r="AB57" s="2">
        <v>529.97116874303094</v>
      </c>
      <c r="AC57" s="2">
        <v>865.95721197644286</v>
      </c>
    </row>
    <row r="58" spans="1:29" x14ac:dyDescent="0.35">
      <c r="A58" s="1">
        <v>40972</v>
      </c>
      <c r="B58">
        <v>5604</v>
      </c>
      <c r="C58">
        <v>1</v>
      </c>
      <c r="D58">
        <v>0</v>
      </c>
      <c r="E58">
        <v>0</v>
      </c>
      <c r="F58">
        <v>4687.333333333333</v>
      </c>
      <c r="G58">
        <v>4973</v>
      </c>
      <c r="H58">
        <v>269</v>
      </c>
      <c r="I58">
        <v>0</v>
      </c>
      <c r="J58">
        <f t="shared" si="0"/>
        <v>5476.5986384307889</v>
      </c>
      <c r="K58">
        <f>J58-B58</f>
        <v>-127.40136156921108</v>
      </c>
      <c r="L58">
        <f t="shared" si="1"/>
        <v>127.40136156921108</v>
      </c>
      <c r="M58" s="8">
        <f>L58/B58</f>
        <v>2.2734004562671498E-2</v>
      </c>
      <c r="N58">
        <v>622</v>
      </c>
      <c r="O58">
        <f t="shared" si="2"/>
        <v>9172.8980329831975</v>
      </c>
      <c r="P58">
        <f t="shared" si="3"/>
        <v>11196</v>
      </c>
      <c r="Q58">
        <f t="shared" si="4"/>
        <v>-254.80272313842215</v>
      </c>
      <c r="R58">
        <f t="shared" si="5"/>
        <v>64924.427718755411</v>
      </c>
      <c r="S58">
        <v>5335</v>
      </c>
      <c r="U58" s="2" t="s">
        <v>106</v>
      </c>
      <c r="V58" s="2">
        <v>0.87144839507970573</v>
      </c>
      <c r="W58" s="2">
        <v>3.6102343481596695E-2</v>
      </c>
      <c r="X58" s="2">
        <v>24.138277769251456</v>
      </c>
      <c r="Y58" s="2">
        <v>1.2217916147945558E-76</v>
      </c>
      <c r="Z58" s="2">
        <v>0.80044496919464347</v>
      </c>
      <c r="AA58" s="2">
        <v>0.94245182096476798</v>
      </c>
      <c r="AB58" s="2">
        <v>0.80044496919464347</v>
      </c>
      <c r="AC58" s="2">
        <v>0.94245182096476798</v>
      </c>
    </row>
    <row r="59" spans="1:29" x14ac:dyDescent="0.35">
      <c r="A59" s="1">
        <v>40973</v>
      </c>
      <c r="B59">
        <v>3487</v>
      </c>
      <c r="C59">
        <v>0</v>
      </c>
      <c r="D59">
        <v>0</v>
      </c>
      <c r="E59">
        <v>0</v>
      </c>
      <c r="F59">
        <v>5177</v>
      </c>
      <c r="G59">
        <v>3390</v>
      </c>
      <c r="H59">
        <v>-2117</v>
      </c>
      <c r="I59">
        <v>0</v>
      </c>
      <c r="J59">
        <f t="shared" si="0"/>
        <v>3564.2413950291793</v>
      </c>
      <c r="K59">
        <f>J59-B59</f>
        <v>77.24139502917933</v>
      </c>
      <c r="L59">
        <f t="shared" si="1"/>
        <v>77.24139502917933</v>
      </c>
      <c r="M59" s="8">
        <f>L59/B59</f>
        <v>2.2151246065150367E-2</v>
      </c>
      <c r="N59">
        <v>1251</v>
      </c>
      <c r="O59">
        <f t="shared" si="2"/>
        <v>1390.3451105252279</v>
      </c>
      <c r="P59">
        <f t="shared" si="3"/>
        <v>22518</v>
      </c>
      <c r="Q59">
        <f t="shared" si="4"/>
        <v>77.24139502917933</v>
      </c>
      <c r="R59">
        <f t="shared" si="5"/>
        <v>5966.233106053729</v>
      </c>
      <c r="S59">
        <v>5604</v>
      </c>
      <c r="U59" s="2" t="s">
        <v>21</v>
      </c>
      <c r="V59" s="2">
        <v>7.6431733645108441E-2</v>
      </c>
      <c r="W59" s="2">
        <v>3.1440909317237219E-2</v>
      </c>
      <c r="X59" s="2">
        <v>2.4309644760562117</v>
      </c>
      <c r="Y59" s="2">
        <v>1.5557390542326783E-2</v>
      </c>
      <c r="Z59" s="2">
        <v>1.4596072599908E-2</v>
      </c>
      <c r="AA59" s="2">
        <v>0.13826739469030888</v>
      </c>
      <c r="AB59" s="2">
        <v>1.4596072599908E-2</v>
      </c>
      <c r="AC59" s="2">
        <v>0.13826739469030888</v>
      </c>
    </row>
    <row r="60" spans="1:29" ht="15" thickBot="1" x14ac:dyDescent="0.4">
      <c r="A60" s="1">
        <v>40974</v>
      </c>
      <c r="B60">
        <v>3854</v>
      </c>
      <c r="C60">
        <v>0</v>
      </c>
      <c r="D60">
        <v>0</v>
      </c>
      <c r="E60">
        <v>0</v>
      </c>
      <c r="F60">
        <v>4808.666666666667</v>
      </c>
      <c r="G60">
        <v>3795</v>
      </c>
      <c r="H60">
        <v>367</v>
      </c>
      <c r="I60">
        <v>0</v>
      </c>
      <c r="J60">
        <f t="shared" si="0"/>
        <v>4843.2384774565871</v>
      </c>
      <c r="K60">
        <f>J60-B60</f>
        <v>989.23847745658713</v>
      </c>
      <c r="L60">
        <f t="shared" si="1"/>
        <v>989.23847745658713</v>
      </c>
      <c r="M60" s="8">
        <f>L60/B60</f>
        <v>0.25667838024301692</v>
      </c>
      <c r="N60">
        <v>1095</v>
      </c>
      <c r="O60">
        <f t="shared" si="2"/>
        <v>17806.292594218568</v>
      </c>
      <c r="P60">
        <f t="shared" si="3"/>
        <v>19710</v>
      </c>
      <c r="Q60">
        <f t="shared" si="4"/>
        <v>989.23847745658713</v>
      </c>
      <c r="R60">
        <f t="shared" si="5"/>
        <v>978592.7652806266</v>
      </c>
      <c r="S60">
        <v>3487</v>
      </c>
      <c r="U60" s="3" t="s">
        <v>136</v>
      </c>
      <c r="V60" s="3">
        <v>0.61384382363183909</v>
      </c>
      <c r="W60" s="3">
        <v>2.7576266476224961E-2</v>
      </c>
      <c r="X60" s="3">
        <v>22.259859729781336</v>
      </c>
      <c r="Y60" s="3">
        <v>3.8268282886158675E-69</v>
      </c>
      <c r="Z60" s="3">
        <v>0.55960885703113994</v>
      </c>
      <c r="AA60" s="3">
        <v>0.66807879023253824</v>
      </c>
      <c r="AB60" s="3">
        <v>0.55960885703113994</v>
      </c>
      <c r="AC60" s="3">
        <v>0.66807879023253824</v>
      </c>
    </row>
    <row r="61" spans="1:29" x14ac:dyDescent="0.35">
      <c r="A61" s="1">
        <v>40975</v>
      </c>
      <c r="B61">
        <v>4368</v>
      </c>
      <c r="C61">
        <v>0</v>
      </c>
      <c r="D61">
        <v>0</v>
      </c>
      <c r="E61">
        <v>0</v>
      </c>
      <c r="F61">
        <v>4315</v>
      </c>
      <c r="G61">
        <v>3842</v>
      </c>
      <c r="H61">
        <v>514</v>
      </c>
      <c r="I61">
        <v>0</v>
      </c>
      <c r="J61">
        <f t="shared" si="0"/>
        <v>4473.058768107031</v>
      </c>
      <c r="K61">
        <f>J61-B61</f>
        <v>105.05876810703103</v>
      </c>
      <c r="L61">
        <f t="shared" si="1"/>
        <v>105.05876810703103</v>
      </c>
      <c r="M61" s="8">
        <f>L61/B61</f>
        <v>2.4051915775419191E-2</v>
      </c>
      <c r="N61">
        <v>616</v>
      </c>
      <c r="O61">
        <f t="shared" si="2"/>
        <v>1891.0578259265585</v>
      </c>
      <c r="P61">
        <f t="shared" si="3"/>
        <v>11088</v>
      </c>
      <c r="Q61">
        <f t="shared" si="4"/>
        <v>105.05876810703103</v>
      </c>
      <c r="R61">
        <f t="shared" si="5"/>
        <v>11037.34475616692</v>
      </c>
      <c r="S61">
        <v>3854</v>
      </c>
    </row>
    <row r="62" spans="1:29" x14ac:dyDescent="0.35">
      <c r="A62" s="1">
        <v>40976</v>
      </c>
      <c r="B62">
        <v>4263</v>
      </c>
      <c r="C62">
        <v>0</v>
      </c>
      <c r="D62">
        <v>1</v>
      </c>
      <c r="E62">
        <v>0</v>
      </c>
      <c r="F62">
        <v>3903</v>
      </c>
      <c r="G62">
        <v>4135</v>
      </c>
      <c r="H62">
        <v>-105</v>
      </c>
      <c r="I62">
        <v>0</v>
      </c>
      <c r="J62">
        <f t="shared" si="0"/>
        <v>4186.7306136137204</v>
      </c>
      <c r="K62">
        <f>J62-B62</f>
        <v>-76.269386386279621</v>
      </c>
      <c r="L62">
        <f t="shared" si="1"/>
        <v>76.269386386279621</v>
      </c>
      <c r="M62" s="8">
        <f>L62/B62</f>
        <v>1.7891012523171386E-2</v>
      </c>
      <c r="N62">
        <v>856</v>
      </c>
      <c r="O62">
        <f t="shared" si="2"/>
        <v>5491.3958198121327</v>
      </c>
      <c r="P62">
        <f t="shared" si="3"/>
        <v>15408</v>
      </c>
      <c r="Q62">
        <f t="shared" si="4"/>
        <v>-152.53877277255924</v>
      </c>
      <c r="R62">
        <f t="shared" si="5"/>
        <v>23268.077198958461</v>
      </c>
      <c r="S62">
        <v>4368</v>
      </c>
      <c r="U62" t="s">
        <v>22</v>
      </c>
    </row>
    <row r="63" spans="1:29" ht="15" thickBot="1" x14ac:dyDescent="0.4">
      <c r="A63" s="1">
        <v>40977</v>
      </c>
      <c r="B63">
        <v>4953</v>
      </c>
      <c r="C63">
        <v>0</v>
      </c>
      <c r="D63">
        <v>0</v>
      </c>
      <c r="E63">
        <v>1</v>
      </c>
      <c r="F63">
        <v>4161.666666666667</v>
      </c>
      <c r="G63">
        <v>4592</v>
      </c>
      <c r="H63">
        <v>690</v>
      </c>
      <c r="I63">
        <v>0</v>
      </c>
      <c r="J63">
        <f t="shared" si="0"/>
        <v>5109.9400807505881</v>
      </c>
      <c r="K63">
        <f>J63-B63</f>
        <v>156.94008075058809</v>
      </c>
      <c r="L63">
        <f t="shared" si="1"/>
        <v>156.94008075058809</v>
      </c>
      <c r="M63" s="8">
        <f>L63/B63</f>
        <v>3.1685863264806803E-2</v>
      </c>
      <c r="N63">
        <v>336</v>
      </c>
      <c r="O63">
        <f t="shared" si="2"/>
        <v>2824.9214535105857</v>
      </c>
      <c r="P63">
        <f t="shared" si="3"/>
        <v>6048</v>
      </c>
      <c r="Q63">
        <f t="shared" si="4"/>
        <v>156.94008075058809</v>
      </c>
      <c r="R63">
        <f t="shared" si="5"/>
        <v>24630.188946001112</v>
      </c>
      <c r="S63">
        <v>4263</v>
      </c>
    </row>
    <row r="64" spans="1:29" x14ac:dyDescent="0.35">
      <c r="A64" s="1">
        <v>40978</v>
      </c>
      <c r="B64">
        <v>5715</v>
      </c>
      <c r="C64">
        <v>1</v>
      </c>
      <c r="D64">
        <v>0</v>
      </c>
      <c r="E64">
        <v>0</v>
      </c>
      <c r="F64">
        <v>4528</v>
      </c>
      <c r="G64">
        <v>5335</v>
      </c>
      <c r="H64">
        <v>762</v>
      </c>
      <c r="I64">
        <v>0</v>
      </c>
      <c r="J64">
        <f t="shared" si="0"/>
        <v>5669.2319410205437</v>
      </c>
      <c r="K64">
        <f>J64-B64</f>
        <v>-45.768058979456328</v>
      </c>
      <c r="L64">
        <f t="shared" si="1"/>
        <v>45.768058979456328</v>
      </c>
      <c r="M64" s="8">
        <f>L64/B64</f>
        <v>8.0084092702460766E-3</v>
      </c>
      <c r="N64">
        <v>704</v>
      </c>
      <c r="O64">
        <f t="shared" si="2"/>
        <v>3295.3002465208556</v>
      </c>
      <c r="P64">
        <f t="shared" si="3"/>
        <v>12672</v>
      </c>
      <c r="Q64">
        <f t="shared" si="4"/>
        <v>-91.536117958912655</v>
      </c>
      <c r="R64">
        <f t="shared" si="5"/>
        <v>8378.8608909879713</v>
      </c>
      <c r="S64">
        <v>4953</v>
      </c>
      <c r="U64" s="5" t="s">
        <v>23</v>
      </c>
      <c r="V64" s="5"/>
    </row>
    <row r="65" spans="1:29" x14ac:dyDescent="0.35">
      <c r="A65" s="1">
        <v>40979</v>
      </c>
      <c r="B65">
        <v>5598</v>
      </c>
      <c r="C65">
        <v>1</v>
      </c>
      <c r="D65">
        <v>0</v>
      </c>
      <c r="E65">
        <v>0</v>
      </c>
      <c r="F65">
        <v>4977</v>
      </c>
      <c r="G65">
        <v>5604</v>
      </c>
      <c r="H65">
        <v>-117</v>
      </c>
      <c r="I65">
        <v>0</v>
      </c>
      <c r="J65">
        <f t="shared" si="0"/>
        <v>5549.0044322716203</v>
      </c>
      <c r="K65">
        <f>J65-B65</f>
        <v>-48.995567728379683</v>
      </c>
      <c r="L65">
        <f t="shared" si="1"/>
        <v>48.995567728379683</v>
      </c>
      <c r="M65" s="8">
        <f>L65/B65</f>
        <v>8.752334356623738E-3</v>
      </c>
      <c r="N65">
        <v>551</v>
      </c>
      <c r="O65">
        <f t="shared" si="2"/>
        <v>3527.6808764433372</v>
      </c>
      <c r="P65">
        <f t="shared" si="3"/>
        <v>9918</v>
      </c>
      <c r="Q65">
        <f t="shared" si="4"/>
        <v>-97.991135456759366</v>
      </c>
      <c r="R65">
        <f t="shared" si="5"/>
        <v>9602.2626281049634</v>
      </c>
      <c r="S65">
        <v>5715</v>
      </c>
      <c r="U65" s="2" t="s">
        <v>24</v>
      </c>
      <c r="V65" s="2">
        <v>0.91538694673473964</v>
      </c>
    </row>
    <row r="66" spans="1:29" x14ac:dyDescent="0.35">
      <c r="A66" s="1">
        <v>40980</v>
      </c>
      <c r="B66">
        <v>3941</v>
      </c>
      <c r="C66">
        <v>0</v>
      </c>
      <c r="D66">
        <v>0</v>
      </c>
      <c r="E66">
        <v>0</v>
      </c>
      <c r="F66">
        <v>5422</v>
      </c>
      <c r="G66">
        <v>3487</v>
      </c>
      <c r="H66">
        <v>-1657</v>
      </c>
      <c r="I66">
        <v>0</v>
      </c>
      <c r="J66">
        <f t="shared" si="0"/>
        <v>4099.7692138746388</v>
      </c>
      <c r="K66">
        <f>J66-B66</f>
        <v>158.76921387463881</v>
      </c>
      <c r="L66">
        <f t="shared" si="1"/>
        <v>158.76921387463881</v>
      </c>
      <c r="M66" s="8">
        <f>L66/B66</f>
        <v>4.0286529782958339E-2</v>
      </c>
      <c r="N66">
        <v>1038</v>
      </c>
      <c r="O66">
        <f t="shared" si="2"/>
        <v>2857.8458497434985</v>
      </c>
      <c r="P66">
        <f t="shared" si="3"/>
        <v>18684</v>
      </c>
      <c r="Q66">
        <f t="shared" si="4"/>
        <v>158.76921387463881</v>
      </c>
      <c r="R66">
        <f t="shared" si="5"/>
        <v>25207.6632743708</v>
      </c>
      <c r="S66">
        <v>5598</v>
      </c>
      <c r="U66" s="2" t="s">
        <v>25</v>
      </c>
      <c r="V66" s="2">
        <v>0.83793326225234899</v>
      </c>
    </row>
    <row r="67" spans="1:29" x14ac:dyDescent="0.35">
      <c r="A67" s="1">
        <v>40981</v>
      </c>
      <c r="B67">
        <v>4048</v>
      </c>
      <c r="C67">
        <v>0</v>
      </c>
      <c r="D67">
        <v>0</v>
      </c>
      <c r="E67">
        <v>0</v>
      </c>
      <c r="F67">
        <v>5084.666666666667</v>
      </c>
      <c r="G67">
        <v>3854</v>
      </c>
      <c r="H67">
        <v>107</v>
      </c>
      <c r="I67">
        <v>0</v>
      </c>
      <c r="J67">
        <f t="shared" ref="J67:J130" si="6">$U$2+SUMPRODUCT(C67:I67,$V$2:$AB$2)</f>
        <v>4941.9843946416804</v>
      </c>
      <c r="K67">
        <f>J67-B67</f>
        <v>893.98439464168041</v>
      </c>
      <c r="L67">
        <f t="shared" ref="L67:L130" si="7">ABS(K67)</f>
        <v>893.98439464168041</v>
      </c>
      <c r="M67" s="8">
        <f>L67/B67</f>
        <v>0.22084594729290524</v>
      </c>
      <c r="N67">
        <v>1060</v>
      </c>
      <c r="O67">
        <f t="shared" ref="O67:O130" si="8">IF(K67&lt;0,K67*-72,K67*18)</f>
        <v>16091.719103550247</v>
      </c>
      <c r="P67">
        <f t="shared" ref="P67:P130" si="9">N67*18</f>
        <v>19080</v>
      </c>
      <c r="Q67">
        <f t="shared" ref="Q67:Q130" si="10">IF(K67&lt;0,K67*2,K67)</f>
        <v>893.98439464168041</v>
      </c>
      <c r="R67">
        <f t="shared" ref="R67:R130" si="11">Q67^2</f>
        <v>799208.09786285181</v>
      </c>
      <c r="S67">
        <v>3941</v>
      </c>
      <c r="U67" s="2" t="s">
        <v>26</v>
      </c>
      <c r="V67" s="2">
        <v>0.83470116206934741</v>
      </c>
    </row>
    <row r="68" spans="1:29" x14ac:dyDescent="0.35">
      <c r="A68" s="1">
        <v>40982</v>
      </c>
      <c r="B68">
        <v>3883</v>
      </c>
      <c r="C68">
        <v>0</v>
      </c>
      <c r="D68">
        <v>0</v>
      </c>
      <c r="E68">
        <v>0</v>
      </c>
      <c r="F68">
        <v>4529</v>
      </c>
      <c r="G68">
        <v>4368</v>
      </c>
      <c r="H68">
        <v>-165</v>
      </c>
      <c r="I68">
        <v>0</v>
      </c>
      <c r="J68">
        <f t="shared" si="6"/>
        <v>4277.444069015226</v>
      </c>
      <c r="K68">
        <f>J68-B68</f>
        <v>394.44406901522598</v>
      </c>
      <c r="L68">
        <f t="shared" si="7"/>
        <v>394.44406901522598</v>
      </c>
      <c r="M68" s="8">
        <f>L68/B68</f>
        <v>0.1015822995146088</v>
      </c>
      <c r="N68">
        <v>1181</v>
      </c>
      <c r="O68">
        <f t="shared" si="8"/>
        <v>7099.9932422740676</v>
      </c>
      <c r="P68">
        <f t="shared" si="9"/>
        <v>21258</v>
      </c>
      <c r="Q68">
        <f t="shared" si="10"/>
        <v>394.44406901522598</v>
      </c>
      <c r="R68">
        <f t="shared" si="11"/>
        <v>155586.12358128835</v>
      </c>
      <c r="S68">
        <v>4048</v>
      </c>
      <c r="U68" s="2" t="s">
        <v>6</v>
      </c>
      <c r="V68" s="2">
        <v>480.98624373825169</v>
      </c>
    </row>
    <row r="69" spans="1:29" ht="15" thickBot="1" x14ac:dyDescent="0.4">
      <c r="A69" s="1">
        <v>40983</v>
      </c>
      <c r="B69">
        <v>4491</v>
      </c>
      <c r="C69">
        <v>0</v>
      </c>
      <c r="D69">
        <v>1</v>
      </c>
      <c r="E69">
        <v>0</v>
      </c>
      <c r="F69">
        <v>3957.3333333333335</v>
      </c>
      <c r="G69">
        <v>4263</v>
      </c>
      <c r="H69">
        <v>608</v>
      </c>
      <c r="I69">
        <v>0</v>
      </c>
      <c r="J69">
        <f t="shared" si="6"/>
        <v>4706.5189218266614</v>
      </c>
      <c r="K69">
        <f>J69-B69</f>
        <v>215.51892182666143</v>
      </c>
      <c r="L69">
        <f t="shared" si="7"/>
        <v>215.51892182666143</v>
      </c>
      <c r="M69" s="8">
        <f>L69/B69</f>
        <v>4.7989071883024141E-2</v>
      </c>
      <c r="N69">
        <v>844</v>
      </c>
      <c r="O69">
        <f t="shared" si="8"/>
        <v>3879.3405928799057</v>
      </c>
      <c r="P69">
        <f t="shared" si="9"/>
        <v>15192</v>
      </c>
      <c r="Q69">
        <f t="shared" si="10"/>
        <v>215.51892182666143</v>
      </c>
      <c r="R69">
        <f t="shared" si="11"/>
        <v>46448.405665326602</v>
      </c>
      <c r="S69">
        <v>3883</v>
      </c>
      <c r="U69" s="3" t="s">
        <v>27</v>
      </c>
      <c r="V69" s="3">
        <v>359</v>
      </c>
    </row>
    <row r="70" spans="1:29" x14ac:dyDescent="0.35">
      <c r="A70" s="1">
        <v>40984</v>
      </c>
      <c r="B70">
        <v>4594</v>
      </c>
      <c r="C70">
        <v>0</v>
      </c>
      <c r="D70">
        <v>0</v>
      </c>
      <c r="E70">
        <v>1</v>
      </c>
      <c r="F70">
        <v>4140.666666666667</v>
      </c>
      <c r="G70">
        <v>4953</v>
      </c>
      <c r="H70">
        <v>103</v>
      </c>
      <c r="I70">
        <v>0</v>
      </c>
      <c r="J70">
        <f t="shared" si="6"/>
        <v>4738.593071868323</v>
      </c>
      <c r="K70">
        <f>J70-B70</f>
        <v>144.59307186832302</v>
      </c>
      <c r="L70">
        <f t="shared" si="7"/>
        <v>144.59307186832302</v>
      </c>
      <c r="M70" s="8">
        <f>L70/B70</f>
        <v>3.1474329966983676E-2</v>
      </c>
      <c r="N70">
        <v>1082</v>
      </c>
      <c r="O70">
        <f t="shared" si="8"/>
        <v>2602.6752936298144</v>
      </c>
      <c r="P70">
        <f t="shared" si="9"/>
        <v>19476</v>
      </c>
      <c r="Q70">
        <f t="shared" si="10"/>
        <v>144.59307186832302</v>
      </c>
      <c r="R70">
        <f t="shared" si="11"/>
        <v>20907.156432318028</v>
      </c>
      <c r="S70">
        <v>4491</v>
      </c>
    </row>
    <row r="71" spans="1:29" ht="15" thickBot="1" x14ac:dyDescent="0.4">
      <c r="A71" s="1">
        <v>40985</v>
      </c>
      <c r="B71">
        <v>4131</v>
      </c>
      <c r="C71">
        <v>1</v>
      </c>
      <c r="D71">
        <v>0</v>
      </c>
      <c r="E71">
        <v>0</v>
      </c>
      <c r="F71">
        <v>4322.666666666667</v>
      </c>
      <c r="G71">
        <v>5715</v>
      </c>
      <c r="H71">
        <v>-463</v>
      </c>
      <c r="I71">
        <v>0</v>
      </c>
      <c r="J71">
        <f t="shared" si="6"/>
        <v>4713.8083733161993</v>
      </c>
      <c r="K71">
        <f>J71-B71</f>
        <v>582.80837331619932</v>
      </c>
      <c r="L71">
        <f t="shared" si="7"/>
        <v>582.80837331619932</v>
      </c>
      <c r="M71" s="8">
        <f>L71/B71</f>
        <v>0.1410816686797868</v>
      </c>
      <c r="N71">
        <v>796</v>
      </c>
      <c r="O71">
        <f t="shared" si="8"/>
        <v>10490.550719691588</v>
      </c>
      <c r="P71">
        <f t="shared" si="9"/>
        <v>14328</v>
      </c>
      <c r="Q71">
        <f t="shared" si="10"/>
        <v>582.80837331619932</v>
      </c>
      <c r="R71">
        <f t="shared" si="11"/>
        <v>339665.60000747436</v>
      </c>
      <c r="S71">
        <v>4594</v>
      </c>
      <c r="U71" t="s">
        <v>28</v>
      </c>
    </row>
    <row r="72" spans="1:29" x14ac:dyDescent="0.35">
      <c r="A72" s="1">
        <v>40986</v>
      </c>
      <c r="B72">
        <v>5677</v>
      </c>
      <c r="C72">
        <v>1</v>
      </c>
      <c r="D72">
        <v>0</v>
      </c>
      <c r="E72">
        <v>0</v>
      </c>
      <c r="F72">
        <v>4405.333333333333</v>
      </c>
      <c r="G72">
        <v>5598</v>
      </c>
      <c r="H72">
        <v>1546</v>
      </c>
      <c r="I72">
        <v>0</v>
      </c>
      <c r="J72">
        <f t="shared" si="6"/>
        <v>6076.7027942421928</v>
      </c>
      <c r="K72">
        <f>J72-B72</f>
        <v>399.70279424219279</v>
      </c>
      <c r="L72">
        <f t="shared" si="7"/>
        <v>399.70279424219279</v>
      </c>
      <c r="M72" s="8">
        <f>L72/B72</f>
        <v>7.0407397259501986E-2</v>
      </c>
      <c r="N72">
        <v>1262</v>
      </c>
      <c r="O72">
        <f t="shared" si="8"/>
        <v>7194.6502963594703</v>
      </c>
      <c r="P72">
        <f t="shared" si="9"/>
        <v>22716</v>
      </c>
      <c r="Q72">
        <f t="shared" si="10"/>
        <v>399.70279424219279</v>
      </c>
      <c r="R72">
        <f t="shared" si="11"/>
        <v>159762.3237250167</v>
      </c>
      <c r="S72">
        <v>4131</v>
      </c>
      <c r="U72" s="4"/>
      <c r="V72" s="4" t="s">
        <v>33</v>
      </c>
      <c r="W72" s="4" t="s">
        <v>34</v>
      </c>
      <c r="X72" s="4" t="s">
        <v>35</v>
      </c>
      <c r="Y72" s="4" t="s">
        <v>36</v>
      </c>
      <c r="Z72" s="4" t="s">
        <v>37</v>
      </c>
    </row>
    <row r="73" spans="1:29" x14ac:dyDescent="0.35">
      <c r="A73" s="1">
        <v>40987</v>
      </c>
      <c r="B73">
        <v>3805</v>
      </c>
      <c r="C73">
        <v>0</v>
      </c>
      <c r="D73">
        <v>0</v>
      </c>
      <c r="E73">
        <v>0</v>
      </c>
      <c r="F73">
        <v>4800.666666666667</v>
      </c>
      <c r="G73">
        <v>3941</v>
      </c>
      <c r="H73">
        <v>-1872</v>
      </c>
      <c r="I73">
        <v>0</v>
      </c>
      <c r="J73">
        <f t="shared" si="6"/>
        <v>3405.2487414046273</v>
      </c>
      <c r="K73">
        <f>J73-B73</f>
        <v>-399.75125859537275</v>
      </c>
      <c r="L73">
        <f t="shared" si="7"/>
        <v>399.75125859537275</v>
      </c>
      <c r="M73" s="8">
        <f>L73/B73</f>
        <v>0.10505946349418468</v>
      </c>
      <c r="N73">
        <v>940</v>
      </c>
      <c r="O73">
        <f t="shared" si="8"/>
        <v>28782.090618866838</v>
      </c>
      <c r="P73">
        <f t="shared" si="9"/>
        <v>16920</v>
      </c>
      <c r="Q73">
        <f t="shared" si="10"/>
        <v>-799.50251719074549</v>
      </c>
      <c r="R73">
        <f t="shared" si="11"/>
        <v>639204.27499433828</v>
      </c>
      <c r="S73">
        <v>5677</v>
      </c>
      <c r="U73" s="2" t="s">
        <v>29</v>
      </c>
      <c r="V73" s="2">
        <v>7</v>
      </c>
      <c r="W73" s="2">
        <v>419844016.28204834</v>
      </c>
      <c r="X73" s="2">
        <v>59977716.611721195</v>
      </c>
      <c r="Y73" s="2">
        <v>259.25349302575677</v>
      </c>
      <c r="Z73" s="2">
        <v>1.6232045278068563E-134</v>
      </c>
    </row>
    <row r="74" spans="1:29" x14ac:dyDescent="0.35">
      <c r="A74" s="1">
        <v>40988</v>
      </c>
      <c r="B74">
        <v>4395</v>
      </c>
      <c r="C74">
        <v>0</v>
      </c>
      <c r="D74">
        <v>0</v>
      </c>
      <c r="E74">
        <v>0</v>
      </c>
      <c r="F74">
        <v>4537.666666666667</v>
      </c>
      <c r="G74">
        <v>4048</v>
      </c>
      <c r="H74">
        <v>590</v>
      </c>
      <c r="I74">
        <v>0</v>
      </c>
      <c r="J74">
        <f t="shared" si="6"/>
        <v>4748.2175372505735</v>
      </c>
      <c r="K74">
        <f>J74-B74</f>
        <v>353.21753725057351</v>
      </c>
      <c r="L74">
        <f t="shared" si="7"/>
        <v>353.21753725057351</v>
      </c>
      <c r="M74" s="8">
        <f>L74/B74</f>
        <v>8.0368040330050863E-2</v>
      </c>
      <c r="N74">
        <v>675</v>
      </c>
      <c r="O74">
        <f t="shared" si="8"/>
        <v>6357.9156705103233</v>
      </c>
      <c r="P74">
        <f t="shared" si="9"/>
        <v>12150</v>
      </c>
      <c r="Q74">
        <f t="shared" si="10"/>
        <v>353.21753725057351</v>
      </c>
      <c r="R74">
        <f t="shared" si="11"/>
        <v>124762.62862136029</v>
      </c>
      <c r="S74">
        <v>3805</v>
      </c>
      <c r="U74" s="2" t="s">
        <v>30</v>
      </c>
      <c r="V74" s="2">
        <v>351</v>
      </c>
      <c r="W74" s="2">
        <v>81203066.099566922</v>
      </c>
      <c r="X74" s="2">
        <v>231347.76666543283</v>
      </c>
      <c r="Y74" s="2"/>
      <c r="Z74" s="2"/>
    </row>
    <row r="75" spans="1:29" ht="15" thickBot="1" x14ac:dyDescent="0.4">
      <c r="A75" s="1">
        <v>40989</v>
      </c>
      <c r="B75">
        <v>5026</v>
      </c>
      <c r="C75">
        <v>0</v>
      </c>
      <c r="D75">
        <v>0</v>
      </c>
      <c r="E75">
        <v>0</v>
      </c>
      <c r="F75">
        <v>4625.666666666667</v>
      </c>
      <c r="G75">
        <v>3883</v>
      </c>
      <c r="H75">
        <v>631</v>
      </c>
      <c r="I75">
        <v>0</v>
      </c>
      <c r="J75">
        <f t="shared" si="6"/>
        <v>4846.0151590459409</v>
      </c>
      <c r="K75">
        <f>J75-B75</f>
        <v>-179.98484095405911</v>
      </c>
      <c r="L75">
        <f t="shared" si="7"/>
        <v>179.98484095405911</v>
      </c>
      <c r="M75" s="8">
        <f>L75/B75</f>
        <v>3.5810752278961223E-2</v>
      </c>
      <c r="N75">
        <v>707</v>
      </c>
      <c r="O75">
        <f t="shared" si="8"/>
        <v>12958.908548692256</v>
      </c>
      <c r="P75">
        <f t="shared" si="9"/>
        <v>12726</v>
      </c>
      <c r="Q75">
        <f t="shared" si="10"/>
        <v>-359.96968190811822</v>
      </c>
      <c r="R75">
        <f t="shared" si="11"/>
        <v>129578.17189303182</v>
      </c>
      <c r="S75">
        <v>4395</v>
      </c>
      <c r="U75" s="3" t="s">
        <v>31</v>
      </c>
      <c r="V75" s="3">
        <v>358</v>
      </c>
      <c r="W75" s="3">
        <v>501047082.38161528</v>
      </c>
      <c r="X75" s="3"/>
      <c r="Y75" s="3"/>
      <c r="Z75" s="3"/>
    </row>
    <row r="76" spans="1:29" ht="15" thickBot="1" x14ac:dyDescent="0.4">
      <c r="A76" s="1">
        <v>40990</v>
      </c>
      <c r="B76">
        <v>4975</v>
      </c>
      <c r="C76">
        <v>0</v>
      </c>
      <c r="D76">
        <v>1</v>
      </c>
      <c r="E76">
        <v>0</v>
      </c>
      <c r="F76">
        <v>4408.666666666667</v>
      </c>
      <c r="G76">
        <v>4491</v>
      </c>
      <c r="H76">
        <v>-51</v>
      </c>
      <c r="I76">
        <v>0</v>
      </c>
      <c r="J76">
        <f t="shared" si="6"/>
        <v>4727.1056279585218</v>
      </c>
      <c r="K76">
        <f>J76-B76</f>
        <v>-247.89437204147816</v>
      </c>
      <c r="L76">
        <f t="shared" si="7"/>
        <v>247.89437204147816</v>
      </c>
      <c r="M76" s="8">
        <f>L76/B76</f>
        <v>4.982801448069913E-2</v>
      </c>
      <c r="N76">
        <v>449</v>
      </c>
      <c r="O76">
        <f t="shared" si="8"/>
        <v>17848.394786986428</v>
      </c>
      <c r="P76">
        <f t="shared" si="9"/>
        <v>8082</v>
      </c>
      <c r="Q76">
        <f t="shared" si="10"/>
        <v>-495.78874408295633</v>
      </c>
      <c r="R76">
        <f t="shared" si="11"/>
        <v>245806.47875935517</v>
      </c>
      <c r="S76">
        <v>5026</v>
      </c>
    </row>
    <row r="77" spans="1:29" x14ac:dyDescent="0.35">
      <c r="A77" s="1">
        <v>40991</v>
      </c>
      <c r="B77">
        <v>5295</v>
      </c>
      <c r="C77">
        <v>0</v>
      </c>
      <c r="D77">
        <v>0</v>
      </c>
      <c r="E77">
        <v>1</v>
      </c>
      <c r="F77">
        <v>4798.666666666667</v>
      </c>
      <c r="G77">
        <v>4594</v>
      </c>
      <c r="H77">
        <v>320</v>
      </c>
      <c r="I77">
        <v>0</v>
      </c>
      <c r="J77">
        <f t="shared" si="6"/>
        <v>5476.1191808791491</v>
      </c>
      <c r="K77">
        <f>J77-B77</f>
        <v>181.1191808791491</v>
      </c>
      <c r="L77">
        <f t="shared" si="7"/>
        <v>181.1191808791491</v>
      </c>
      <c r="M77" s="8">
        <f>L77/B77</f>
        <v>3.4205699882747707E-2</v>
      </c>
      <c r="N77">
        <v>942</v>
      </c>
      <c r="O77">
        <f t="shared" si="8"/>
        <v>3260.1452558246838</v>
      </c>
      <c r="P77">
        <f t="shared" si="9"/>
        <v>16956</v>
      </c>
      <c r="Q77">
        <f t="shared" si="10"/>
        <v>181.1191808791491</v>
      </c>
      <c r="R77">
        <f t="shared" si="11"/>
        <v>32804.157682333927</v>
      </c>
      <c r="S77">
        <v>4975</v>
      </c>
      <c r="U77" s="4"/>
      <c r="V77" s="4" t="s">
        <v>38</v>
      </c>
      <c r="W77" s="4" t="s">
        <v>6</v>
      </c>
      <c r="X77" s="4" t="s">
        <v>39</v>
      </c>
      <c r="Y77" s="4" t="s">
        <v>40</v>
      </c>
      <c r="Z77" s="4" t="s">
        <v>41</v>
      </c>
      <c r="AA77" s="4" t="s">
        <v>42</v>
      </c>
      <c r="AB77" s="4" t="s">
        <v>43</v>
      </c>
      <c r="AC77" s="4" t="s">
        <v>44</v>
      </c>
    </row>
    <row r="78" spans="1:29" x14ac:dyDescent="0.35">
      <c r="A78" s="1">
        <v>40992</v>
      </c>
      <c r="B78">
        <v>5167</v>
      </c>
      <c r="C78">
        <v>1</v>
      </c>
      <c r="D78">
        <v>0</v>
      </c>
      <c r="E78">
        <v>0</v>
      </c>
      <c r="F78">
        <v>5098.666666666667</v>
      </c>
      <c r="G78">
        <v>4131</v>
      </c>
      <c r="H78">
        <v>-128</v>
      </c>
      <c r="I78">
        <v>0</v>
      </c>
      <c r="J78">
        <f t="shared" si="6"/>
        <v>5549.694803234418</v>
      </c>
      <c r="K78">
        <f>J78-B78</f>
        <v>382.69480323441803</v>
      </c>
      <c r="L78">
        <f t="shared" si="7"/>
        <v>382.69480323441803</v>
      </c>
      <c r="M78" s="8">
        <f>L78/B78</f>
        <v>7.4065183517402364E-2</v>
      </c>
      <c r="N78">
        <v>779</v>
      </c>
      <c r="O78">
        <f t="shared" si="8"/>
        <v>6888.5064582195246</v>
      </c>
      <c r="P78">
        <f t="shared" si="9"/>
        <v>14022</v>
      </c>
      <c r="Q78">
        <f t="shared" si="10"/>
        <v>382.69480323441803</v>
      </c>
      <c r="R78">
        <f t="shared" si="11"/>
        <v>146455.31242262994</v>
      </c>
      <c r="S78">
        <v>5295</v>
      </c>
      <c r="U78" s="2" t="s">
        <v>32</v>
      </c>
      <c r="V78" s="2">
        <v>-189.60941834657797</v>
      </c>
      <c r="W78" s="2">
        <v>144.64596772856925</v>
      </c>
      <c r="X78" s="2">
        <v>-1.3108517390708287</v>
      </c>
      <c r="Y78" s="2">
        <v>0.19076484605211383</v>
      </c>
      <c r="Z78" s="2">
        <v>-474.09123328571906</v>
      </c>
      <c r="AA78" s="2">
        <v>94.872396592563121</v>
      </c>
      <c r="AB78" s="2">
        <v>-474.09123328571906</v>
      </c>
      <c r="AC78" s="2">
        <v>94.872396592563121</v>
      </c>
    </row>
    <row r="79" spans="1:29" x14ac:dyDescent="0.35">
      <c r="A79" s="1">
        <v>40993</v>
      </c>
      <c r="B79">
        <v>5166</v>
      </c>
      <c r="C79">
        <v>1</v>
      </c>
      <c r="D79">
        <v>0</v>
      </c>
      <c r="E79">
        <v>0</v>
      </c>
      <c r="F79">
        <v>5145.666666666667</v>
      </c>
      <c r="G79">
        <v>5677</v>
      </c>
      <c r="H79">
        <v>-1</v>
      </c>
      <c r="I79">
        <v>0</v>
      </c>
      <c r="J79">
        <f t="shared" si="6"/>
        <v>5788.9730883386419</v>
      </c>
      <c r="K79">
        <f>J79-B79</f>
        <v>622.9730883386419</v>
      </c>
      <c r="L79">
        <f t="shared" si="7"/>
        <v>622.9730883386419</v>
      </c>
      <c r="M79" s="8">
        <f>L79/B79</f>
        <v>0.1205909965812315</v>
      </c>
      <c r="N79">
        <v>1077</v>
      </c>
      <c r="O79">
        <f t="shared" si="8"/>
        <v>11213.515590095554</v>
      </c>
      <c r="P79">
        <f t="shared" si="9"/>
        <v>19386</v>
      </c>
      <c r="Q79">
        <f t="shared" si="10"/>
        <v>622.9730883386419</v>
      </c>
      <c r="R79">
        <f t="shared" si="11"/>
        <v>388095.46879418532</v>
      </c>
      <c r="S79">
        <v>5167</v>
      </c>
      <c r="U79" s="2" t="s">
        <v>54</v>
      </c>
      <c r="V79" s="2">
        <v>821.89265235418964</v>
      </c>
      <c r="W79" s="2">
        <v>72.675100254642132</v>
      </c>
      <c r="X79" s="2">
        <v>11.309136822300994</v>
      </c>
      <c r="Y79" s="2">
        <v>1.7034525037024398E-25</v>
      </c>
      <c r="Z79" s="2">
        <v>678.95922153694653</v>
      </c>
      <c r="AA79" s="2">
        <v>964.82608317143274</v>
      </c>
      <c r="AB79" s="2">
        <v>678.95922153694653</v>
      </c>
      <c r="AC79" s="2">
        <v>964.82608317143274</v>
      </c>
    </row>
    <row r="80" spans="1:29" x14ac:dyDescent="0.35">
      <c r="A80" s="1">
        <v>40994</v>
      </c>
      <c r="B80">
        <v>2709</v>
      </c>
      <c r="C80">
        <v>0</v>
      </c>
      <c r="D80">
        <v>0</v>
      </c>
      <c r="E80">
        <v>0</v>
      </c>
      <c r="F80">
        <v>5209.333333333333</v>
      </c>
      <c r="G80">
        <v>3805</v>
      </c>
      <c r="H80">
        <v>-2457</v>
      </c>
      <c r="I80">
        <v>0</v>
      </c>
      <c r="J80">
        <f t="shared" si="6"/>
        <v>3406.3994730901077</v>
      </c>
      <c r="K80">
        <f>J80-B80</f>
        <v>697.39947309010768</v>
      </c>
      <c r="L80">
        <f t="shared" si="7"/>
        <v>697.39947309010768</v>
      </c>
      <c r="M80" s="8">
        <f>L80/B80</f>
        <v>0.25743797456260897</v>
      </c>
      <c r="N80">
        <v>1196</v>
      </c>
      <c r="O80">
        <f t="shared" si="8"/>
        <v>12553.190515621938</v>
      </c>
      <c r="P80">
        <f t="shared" si="9"/>
        <v>21528</v>
      </c>
      <c r="Q80">
        <f t="shared" si="10"/>
        <v>697.39947309010768</v>
      </c>
      <c r="R80">
        <f t="shared" si="11"/>
        <v>486366.02506635984</v>
      </c>
      <c r="S80">
        <v>5166</v>
      </c>
      <c r="U80" s="2" t="s">
        <v>18</v>
      </c>
      <c r="V80" s="2">
        <v>536.85621633967583</v>
      </c>
      <c r="W80" s="2">
        <v>85.481544727016654</v>
      </c>
      <c r="X80" s="2">
        <v>6.2803757004405316</v>
      </c>
      <c r="Y80" s="2">
        <v>9.9872351054244929E-10</v>
      </c>
      <c r="Z80" s="2">
        <v>368.7357677048675</v>
      </c>
      <c r="AA80" s="2">
        <v>704.97666497448415</v>
      </c>
      <c r="AB80" s="2">
        <v>368.7357677048675</v>
      </c>
      <c r="AC80" s="2">
        <v>704.97666497448415</v>
      </c>
    </row>
    <row r="81" spans="1:29" x14ac:dyDescent="0.35">
      <c r="A81" s="1">
        <v>40995</v>
      </c>
      <c r="B81">
        <v>4628.5</v>
      </c>
      <c r="C81">
        <v>0</v>
      </c>
      <c r="D81">
        <v>0</v>
      </c>
      <c r="E81">
        <v>0</v>
      </c>
      <c r="F81">
        <v>4347.333333333333</v>
      </c>
      <c r="G81">
        <v>4395</v>
      </c>
      <c r="H81">
        <v>1919.5</v>
      </c>
      <c r="I81">
        <v>0</v>
      </c>
      <c r="J81">
        <f t="shared" si="6"/>
        <v>5448.7421958340037</v>
      </c>
      <c r="K81">
        <f>J81-B81</f>
        <v>820.24219583400372</v>
      </c>
      <c r="L81">
        <f t="shared" si="7"/>
        <v>820.24219583400372</v>
      </c>
      <c r="M81" s="8">
        <f>L81/B81</f>
        <v>0.17721555489553931</v>
      </c>
      <c r="N81">
        <v>1683</v>
      </c>
      <c r="O81">
        <f t="shared" si="8"/>
        <v>14764.359525012067</v>
      </c>
      <c r="P81">
        <f t="shared" si="9"/>
        <v>30294</v>
      </c>
      <c r="Q81">
        <f t="shared" si="10"/>
        <v>820.24219583400372</v>
      </c>
      <c r="R81">
        <f t="shared" si="11"/>
        <v>672797.2598265881</v>
      </c>
      <c r="S81">
        <v>2709</v>
      </c>
      <c r="U81" s="2" t="s">
        <v>19</v>
      </c>
      <c r="V81" s="2">
        <v>705.17863594152686</v>
      </c>
      <c r="W81" s="2">
        <v>85.062055862880939</v>
      </c>
      <c r="X81" s="2">
        <v>8.2901668527535559</v>
      </c>
      <c r="Y81" s="2">
        <v>2.4353208496488817E-15</v>
      </c>
      <c r="Z81" s="2">
        <v>537.88321516812448</v>
      </c>
      <c r="AA81" s="2">
        <v>872.47405671492925</v>
      </c>
      <c r="AB81" s="2">
        <v>537.88321516812448</v>
      </c>
      <c r="AC81" s="2">
        <v>872.47405671492925</v>
      </c>
    </row>
    <row r="82" spans="1:29" x14ac:dyDescent="0.35">
      <c r="A82" s="1">
        <v>40996</v>
      </c>
      <c r="B82">
        <v>2723</v>
      </c>
      <c r="C82">
        <v>0</v>
      </c>
      <c r="D82">
        <v>0</v>
      </c>
      <c r="E82">
        <v>0</v>
      </c>
      <c r="F82">
        <v>4167.833333333333</v>
      </c>
      <c r="G82">
        <v>5026</v>
      </c>
      <c r="H82">
        <v>-1905.5</v>
      </c>
      <c r="I82">
        <v>0</v>
      </c>
      <c r="J82">
        <f t="shared" si="6"/>
        <v>2862.7430809597263</v>
      </c>
      <c r="K82">
        <f>J82-B82</f>
        <v>139.74308095972629</v>
      </c>
      <c r="L82">
        <f t="shared" si="7"/>
        <v>139.74308095972629</v>
      </c>
      <c r="M82" s="8">
        <f>L82/B82</f>
        <v>5.1319530282675829E-2</v>
      </c>
      <c r="N82">
        <v>1188</v>
      </c>
      <c r="O82">
        <f t="shared" si="8"/>
        <v>2515.3754572750731</v>
      </c>
      <c r="P82">
        <f t="shared" si="9"/>
        <v>21384</v>
      </c>
      <c r="Q82">
        <f t="shared" si="10"/>
        <v>139.74308095972629</v>
      </c>
      <c r="R82">
        <f t="shared" si="11"/>
        <v>19528.128676116616</v>
      </c>
      <c r="S82">
        <v>4628.5</v>
      </c>
      <c r="U82" s="2" t="s">
        <v>106</v>
      </c>
      <c r="V82" s="2">
        <v>0.8772766256510518</v>
      </c>
      <c r="W82" s="2">
        <v>3.6027982828716741E-2</v>
      </c>
      <c r="X82" s="2">
        <v>24.349867985165211</v>
      </c>
      <c r="Y82" s="2">
        <v>2.1370399010095768E-77</v>
      </c>
      <c r="Z82" s="2">
        <v>0.80641875035277488</v>
      </c>
      <c r="AA82" s="2">
        <v>0.94813450094932872</v>
      </c>
      <c r="AB82" s="2">
        <v>0.80641875035277488</v>
      </c>
      <c r="AC82" s="2">
        <v>0.94813450094932872</v>
      </c>
    </row>
    <row r="83" spans="1:29" x14ac:dyDescent="0.35">
      <c r="A83" s="1">
        <v>40997</v>
      </c>
      <c r="B83">
        <v>3348</v>
      </c>
      <c r="C83">
        <v>0</v>
      </c>
      <c r="D83">
        <v>1</v>
      </c>
      <c r="E83">
        <v>0</v>
      </c>
      <c r="F83">
        <v>3353.5</v>
      </c>
      <c r="G83">
        <v>4975</v>
      </c>
      <c r="H83">
        <v>625</v>
      </c>
      <c r="I83">
        <v>1</v>
      </c>
      <c r="J83">
        <f t="shared" si="6"/>
        <v>4331.2838316904554</v>
      </c>
      <c r="K83">
        <f>J83-B83</f>
        <v>983.28383169045537</v>
      </c>
      <c r="L83">
        <f t="shared" si="7"/>
        <v>983.28383169045537</v>
      </c>
      <c r="M83" s="8">
        <f>L83/B83</f>
        <v>0.29369290074386362</v>
      </c>
      <c r="N83">
        <v>303</v>
      </c>
      <c r="O83">
        <f t="shared" si="8"/>
        <v>17699.108970428199</v>
      </c>
      <c r="P83">
        <f t="shared" si="9"/>
        <v>5454</v>
      </c>
      <c r="Q83">
        <f t="shared" si="10"/>
        <v>983.28383169045537</v>
      </c>
      <c r="R83">
        <f t="shared" si="11"/>
        <v>966847.09366386372</v>
      </c>
      <c r="S83">
        <v>2723</v>
      </c>
      <c r="U83" s="2" t="s">
        <v>21</v>
      </c>
      <c r="V83" s="2">
        <v>7.4470305472175757E-2</v>
      </c>
      <c r="W83" s="2">
        <v>3.1298704950098101E-2</v>
      </c>
      <c r="X83" s="2">
        <v>2.3793414325260236</v>
      </c>
      <c r="Y83" s="2">
        <v>1.7877517345609377E-2</v>
      </c>
      <c r="Z83" s="2">
        <v>1.2913716448159973E-2</v>
      </c>
      <c r="AA83" s="2">
        <v>0.13602689449619154</v>
      </c>
      <c r="AB83" s="2">
        <v>1.2913716448159973E-2</v>
      </c>
      <c r="AC83" s="2">
        <v>0.13602689449619154</v>
      </c>
    </row>
    <row r="84" spans="1:29" x14ac:dyDescent="0.35">
      <c r="A84" s="1">
        <v>40998</v>
      </c>
      <c r="B84">
        <v>4623</v>
      </c>
      <c r="C84">
        <v>0</v>
      </c>
      <c r="D84">
        <v>0</v>
      </c>
      <c r="E84">
        <v>1</v>
      </c>
      <c r="F84">
        <v>3566.5</v>
      </c>
      <c r="G84">
        <v>5295</v>
      </c>
      <c r="H84">
        <v>1275</v>
      </c>
      <c r="I84">
        <v>1</v>
      </c>
      <c r="J84">
        <f t="shared" si="6"/>
        <v>5107.8447365660195</v>
      </c>
      <c r="K84">
        <f>J84-B84</f>
        <v>484.84473656601949</v>
      </c>
      <c r="L84">
        <f t="shared" si="7"/>
        <v>484.84473656601949</v>
      </c>
      <c r="M84" s="8">
        <f>L84/B84</f>
        <v>0.10487664645598518</v>
      </c>
      <c r="N84">
        <v>1091</v>
      </c>
      <c r="O84">
        <f t="shared" si="8"/>
        <v>8727.2052581883509</v>
      </c>
      <c r="P84">
        <f t="shared" si="9"/>
        <v>19638</v>
      </c>
      <c r="Q84">
        <f t="shared" si="10"/>
        <v>484.84473656601949</v>
      </c>
      <c r="R84">
        <f t="shared" si="11"/>
        <v>235074.41857577284</v>
      </c>
      <c r="S84">
        <v>3348</v>
      </c>
      <c r="U84" s="2" t="s">
        <v>136</v>
      </c>
      <c r="V84" s="2">
        <v>0.61103791340826208</v>
      </c>
      <c r="W84" s="2">
        <v>2.7471355812634869E-2</v>
      </c>
      <c r="X84" s="2">
        <v>22.242728665296823</v>
      </c>
      <c r="Y84" s="2">
        <v>5.1994668850228612E-69</v>
      </c>
      <c r="Z84" s="2">
        <v>0.55700874631054897</v>
      </c>
      <c r="AA84" s="2">
        <v>0.66506708050597518</v>
      </c>
      <c r="AB84" s="2">
        <v>0.55700874631054897</v>
      </c>
      <c r="AC84" s="2">
        <v>0.66506708050597518</v>
      </c>
    </row>
    <row r="85" spans="1:29" ht="15" thickBot="1" x14ac:dyDescent="0.4">
      <c r="A85" s="1">
        <v>40999</v>
      </c>
      <c r="B85">
        <v>4037</v>
      </c>
      <c r="C85">
        <v>1</v>
      </c>
      <c r="D85">
        <v>0</v>
      </c>
      <c r="E85">
        <v>0</v>
      </c>
      <c r="F85">
        <v>3564.6666666666665</v>
      </c>
      <c r="G85">
        <v>5167</v>
      </c>
      <c r="H85">
        <v>-586</v>
      </c>
      <c r="I85">
        <v>1</v>
      </c>
      <c r="J85">
        <f t="shared" si="6"/>
        <v>4010.1808647511771</v>
      </c>
      <c r="K85">
        <f>J85-B85</f>
        <v>-26.819135248822931</v>
      </c>
      <c r="L85">
        <f t="shared" si="7"/>
        <v>26.819135248822931</v>
      </c>
      <c r="M85" s="8">
        <f>L85/B85</f>
        <v>6.6433329821211128E-3</v>
      </c>
      <c r="N85">
        <v>1018</v>
      </c>
      <c r="O85">
        <f t="shared" si="8"/>
        <v>1930.9777379152511</v>
      </c>
      <c r="P85">
        <f t="shared" si="9"/>
        <v>18324</v>
      </c>
      <c r="Q85">
        <f t="shared" si="10"/>
        <v>-53.638270497645863</v>
      </c>
      <c r="R85">
        <f t="shared" si="11"/>
        <v>2877.0640619786263</v>
      </c>
      <c r="S85">
        <v>4623</v>
      </c>
      <c r="U85" s="3" t="s">
        <v>104</v>
      </c>
      <c r="V85" s="3">
        <v>180.72878742904896</v>
      </c>
      <c r="W85" s="3">
        <v>85.053856708278772</v>
      </c>
      <c r="X85" s="3">
        <v>2.1248746902673683</v>
      </c>
      <c r="Y85" s="3">
        <v>3.4295331078908982E-2</v>
      </c>
      <c r="Z85" s="3">
        <v>13.449492306563883</v>
      </c>
      <c r="AA85" s="3">
        <v>348.00808255153402</v>
      </c>
      <c r="AB85" s="3">
        <v>13.449492306563883</v>
      </c>
      <c r="AC85" s="3">
        <v>348.00808255153402</v>
      </c>
    </row>
    <row r="86" spans="1:29" x14ac:dyDescent="0.35">
      <c r="A86" s="1">
        <v>41000</v>
      </c>
      <c r="B86">
        <v>4088</v>
      </c>
      <c r="C86">
        <v>1</v>
      </c>
      <c r="D86">
        <v>0</v>
      </c>
      <c r="E86">
        <v>0</v>
      </c>
      <c r="F86">
        <v>4002.6666666666665</v>
      </c>
      <c r="G86">
        <v>5166</v>
      </c>
      <c r="H86">
        <v>51</v>
      </c>
      <c r="I86">
        <v>0</v>
      </c>
      <c r="J86">
        <f t="shared" si="6"/>
        <v>4701.0074778216876</v>
      </c>
      <c r="K86">
        <f>J86-B86</f>
        <v>613.00747782168764</v>
      </c>
      <c r="L86">
        <f t="shared" si="7"/>
        <v>613.00747782168764</v>
      </c>
      <c r="M86" s="8">
        <f>L86/B86</f>
        <v>0.14995290553368093</v>
      </c>
      <c r="N86">
        <v>589</v>
      </c>
      <c r="O86">
        <f t="shared" si="8"/>
        <v>11034.134600790378</v>
      </c>
      <c r="P86">
        <f t="shared" si="9"/>
        <v>10602</v>
      </c>
      <c r="Q86">
        <f t="shared" si="10"/>
        <v>613.00747782168764</v>
      </c>
      <c r="R86">
        <f t="shared" si="11"/>
        <v>375778.1678653069</v>
      </c>
      <c r="S86">
        <v>4037</v>
      </c>
    </row>
    <row r="87" spans="1:29" x14ac:dyDescent="0.35">
      <c r="A87" s="1">
        <v>41001</v>
      </c>
      <c r="B87">
        <v>4628.5</v>
      </c>
      <c r="C87">
        <v>0</v>
      </c>
      <c r="D87">
        <v>0</v>
      </c>
      <c r="E87">
        <v>0</v>
      </c>
      <c r="F87">
        <v>4249.333333333333</v>
      </c>
      <c r="G87">
        <v>2709</v>
      </c>
      <c r="H87">
        <v>540.5</v>
      </c>
      <c r="I87">
        <v>0</v>
      </c>
      <c r="J87">
        <f t="shared" si="6"/>
        <v>4345.048101279961</v>
      </c>
      <c r="K87">
        <f>J87-B87</f>
        <v>-283.45189872003903</v>
      </c>
      <c r="L87">
        <f t="shared" si="7"/>
        <v>283.45189872003903</v>
      </c>
      <c r="M87" s="8">
        <f>L87/B87</f>
        <v>6.1240552818416123E-2</v>
      </c>
      <c r="N87">
        <v>1122</v>
      </c>
      <c r="O87">
        <f t="shared" si="8"/>
        <v>20408.53670784281</v>
      </c>
      <c r="P87">
        <f t="shared" si="9"/>
        <v>20196</v>
      </c>
      <c r="Q87">
        <f t="shared" si="10"/>
        <v>-566.90379744007805</v>
      </c>
      <c r="R87">
        <f t="shared" si="11"/>
        <v>321379.91555198107</v>
      </c>
      <c r="S87">
        <v>4088</v>
      </c>
    </row>
    <row r="88" spans="1:29" x14ac:dyDescent="0.35">
      <c r="A88" s="1">
        <v>41002</v>
      </c>
      <c r="B88">
        <v>3023</v>
      </c>
      <c r="C88">
        <v>0</v>
      </c>
      <c r="D88">
        <v>0</v>
      </c>
      <c r="E88">
        <v>0</v>
      </c>
      <c r="F88">
        <v>4251.166666666667</v>
      </c>
      <c r="G88">
        <v>4628.5</v>
      </c>
      <c r="H88">
        <v>-1605.5</v>
      </c>
      <c r="I88">
        <v>0</v>
      </c>
      <c r="J88">
        <f t="shared" si="6"/>
        <v>3105.8247307461997</v>
      </c>
      <c r="K88">
        <f>J88-B88</f>
        <v>82.824730746199748</v>
      </c>
      <c r="L88">
        <f t="shared" si="7"/>
        <v>82.824730746199748</v>
      </c>
      <c r="M88" s="8">
        <f>L88/B88</f>
        <v>2.7398190786040274E-2</v>
      </c>
      <c r="N88">
        <v>926</v>
      </c>
      <c r="O88">
        <f t="shared" si="8"/>
        <v>1490.8451534315955</v>
      </c>
      <c r="P88">
        <f t="shared" si="9"/>
        <v>16668</v>
      </c>
      <c r="Q88">
        <f t="shared" si="10"/>
        <v>82.824730746199748</v>
      </c>
      <c r="R88">
        <f t="shared" si="11"/>
        <v>6859.9360231804858</v>
      </c>
      <c r="S88">
        <v>4628.5</v>
      </c>
    </row>
    <row r="89" spans="1:29" x14ac:dyDescent="0.35">
      <c r="A89" s="1">
        <v>41003</v>
      </c>
      <c r="B89">
        <v>2706</v>
      </c>
      <c r="C89">
        <v>0</v>
      </c>
      <c r="D89">
        <v>0</v>
      </c>
      <c r="E89">
        <v>0</v>
      </c>
      <c r="F89">
        <v>3913.1666666666665</v>
      </c>
      <c r="G89">
        <v>2723</v>
      </c>
      <c r="H89">
        <v>-317</v>
      </c>
      <c r="I89">
        <v>0</v>
      </c>
      <c r="J89">
        <f t="shared" si="6"/>
        <v>3475.3223627818988</v>
      </c>
      <c r="K89">
        <f>J89-B89</f>
        <v>769.32236278189885</v>
      </c>
      <c r="L89">
        <f t="shared" si="7"/>
        <v>769.32236278189885</v>
      </c>
      <c r="M89" s="8">
        <f>L89/B89</f>
        <v>0.28430242527047261</v>
      </c>
      <c r="N89">
        <v>1401</v>
      </c>
      <c r="O89">
        <f t="shared" si="8"/>
        <v>13847.802530074179</v>
      </c>
      <c r="P89">
        <f t="shared" si="9"/>
        <v>25218</v>
      </c>
      <c r="Q89">
        <f t="shared" si="10"/>
        <v>769.32236278189885</v>
      </c>
      <c r="R89">
        <f t="shared" si="11"/>
        <v>591856.89787632355</v>
      </c>
      <c r="S89">
        <v>3023</v>
      </c>
    </row>
    <row r="90" spans="1:29" x14ac:dyDescent="0.35">
      <c r="A90" s="1">
        <v>41004</v>
      </c>
      <c r="B90">
        <v>2830</v>
      </c>
      <c r="C90">
        <v>0</v>
      </c>
      <c r="D90">
        <v>1</v>
      </c>
      <c r="E90">
        <v>0</v>
      </c>
      <c r="F90">
        <v>3452.5</v>
      </c>
      <c r="G90">
        <v>3348</v>
      </c>
      <c r="H90">
        <v>124</v>
      </c>
      <c r="I90">
        <v>0</v>
      </c>
      <c r="J90">
        <f t="shared" si="6"/>
        <v>3849.33281922472</v>
      </c>
      <c r="K90">
        <f>J90-B90</f>
        <v>1019.33281922472</v>
      </c>
      <c r="L90">
        <f t="shared" si="7"/>
        <v>1019.33281922472</v>
      </c>
      <c r="M90" s="8">
        <f>L90/B90</f>
        <v>0.36018827534442399</v>
      </c>
      <c r="N90">
        <v>1240</v>
      </c>
      <c r="O90">
        <f t="shared" si="8"/>
        <v>18347.990746044961</v>
      </c>
      <c r="P90">
        <f t="shared" si="9"/>
        <v>22320</v>
      </c>
      <c r="Q90">
        <f t="shared" si="10"/>
        <v>1019.33281922472</v>
      </c>
      <c r="R90">
        <f t="shared" si="11"/>
        <v>1039039.3963486156</v>
      </c>
      <c r="S90">
        <v>2706</v>
      </c>
    </row>
    <row r="91" spans="1:29" x14ac:dyDescent="0.35">
      <c r="A91" s="1">
        <v>41005</v>
      </c>
      <c r="B91">
        <v>3316</v>
      </c>
      <c r="C91">
        <v>0</v>
      </c>
      <c r="D91">
        <v>0</v>
      </c>
      <c r="E91">
        <v>1</v>
      </c>
      <c r="F91">
        <v>2853</v>
      </c>
      <c r="G91">
        <v>4623</v>
      </c>
      <c r="H91">
        <v>486</v>
      </c>
      <c r="I91">
        <v>0</v>
      </c>
      <c r="J91">
        <f t="shared" si="6"/>
        <v>3739.6798548283123</v>
      </c>
      <c r="K91">
        <f>J91-B91</f>
        <v>423.67985482831227</v>
      </c>
      <c r="L91">
        <f t="shared" si="7"/>
        <v>423.67985482831227</v>
      </c>
      <c r="M91" s="8">
        <f>L91/B91</f>
        <v>0.12776835187826063</v>
      </c>
      <c r="N91">
        <v>1041</v>
      </c>
      <c r="O91">
        <f t="shared" si="8"/>
        <v>7626.2373869096209</v>
      </c>
      <c r="P91">
        <f t="shared" si="9"/>
        <v>18738</v>
      </c>
      <c r="Q91">
        <f t="shared" si="10"/>
        <v>423.67985482831227</v>
      </c>
      <c r="R91">
        <f t="shared" si="11"/>
        <v>179504.61938733977</v>
      </c>
      <c r="S91">
        <v>2830</v>
      </c>
    </row>
    <row r="92" spans="1:29" x14ac:dyDescent="0.35">
      <c r="A92" s="1">
        <v>41006</v>
      </c>
      <c r="B92">
        <v>3348</v>
      </c>
      <c r="C92">
        <v>1</v>
      </c>
      <c r="D92">
        <v>0</v>
      </c>
      <c r="E92">
        <v>0</v>
      </c>
      <c r="F92">
        <v>2950.6666666666665</v>
      </c>
      <c r="G92">
        <v>4037</v>
      </c>
      <c r="H92">
        <v>32</v>
      </c>
      <c r="I92">
        <v>0</v>
      </c>
      <c r="J92">
        <f t="shared" si="6"/>
        <v>3608.5002282218529</v>
      </c>
      <c r="K92">
        <f>J92-B92</f>
        <v>260.50022822185292</v>
      </c>
      <c r="L92">
        <f t="shared" si="7"/>
        <v>260.50022822185292</v>
      </c>
      <c r="M92" s="8">
        <f>L92/B92</f>
        <v>7.7807714522656196E-2</v>
      </c>
      <c r="N92">
        <v>1204</v>
      </c>
      <c r="O92">
        <f t="shared" si="8"/>
        <v>4689.0041079933526</v>
      </c>
      <c r="P92">
        <f t="shared" si="9"/>
        <v>21672</v>
      </c>
      <c r="Q92">
        <f t="shared" si="10"/>
        <v>260.50022822185292</v>
      </c>
      <c r="R92">
        <f t="shared" si="11"/>
        <v>67860.368903637456</v>
      </c>
      <c r="S92">
        <v>3316</v>
      </c>
    </row>
    <row r="93" spans="1:29" x14ac:dyDescent="0.35">
      <c r="A93" s="1">
        <v>41007</v>
      </c>
      <c r="B93">
        <v>4428</v>
      </c>
      <c r="C93">
        <v>1</v>
      </c>
      <c r="D93">
        <v>0</v>
      </c>
      <c r="E93">
        <v>0</v>
      </c>
      <c r="F93">
        <v>3164.6666666666665</v>
      </c>
      <c r="G93">
        <v>4088</v>
      </c>
      <c r="H93">
        <v>1080</v>
      </c>
      <c r="I93">
        <v>0</v>
      </c>
      <c r="J93">
        <f t="shared" si="6"/>
        <v>4489.7142818295033</v>
      </c>
      <c r="K93">
        <f>J93-B93</f>
        <v>61.714281829503307</v>
      </c>
      <c r="L93">
        <f t="shared" si="7"/>
        <v>61.714281829503307</v>
      </c>
      <c r="M93" s="8">
        <f>L93/B93</f>
        <v>1.3937281352643023E-2</v>
      </c>
      <c r="N93">
        <v>892</v>
      </c>
      <c r="O93">
        <f t="shared" si="8"/>
        <v>1110.8570729310595</v>
      </c>
      <c r="P93">
        <f t="shared" si="9"/>
        <v>16056</v>
      </c>
      <c r="Q93">
        <f t="shared" si="10"/>
        <v>61.714281829503307</v>
      </c>
      <c r="R93">
        <f t="shared" si="11"/>
        <v>3808.6525817313618</v>
      </c>
      <c r="S93">
        <v>3348</v>
      </c>
    </row>
    <row r="94" spans="1:29" x14ac:dyDescent="0.35">
      <c r="A94" s="1">
        <v>41008</v>
      </c>
      <c r="B94">
        <v>4628.5</v>
      </c>
      <c r="C94">
        <v>0</v>
      </c>
      <c r="D94">
        <v>0</v>
      </c>
      <c r="E94">
        <v>0</v>
      </c>
      <c r="F94">
        <v>3697.3333333333335</v>
      </c>
      <c r="G94">
        <v>4628.5</v>
      </c>
      <c r="H94">
        <v>200.5</v>
      </c>
      <c r="I94">
        <v>0</v>
      </c>
      <c r="J94">
        <f t="shared" si="6"/>
        <v>3742.9137547441023</v>
      </c>
      <c r="K94">
        <f>J94-B94</f>
        <v>-885.58624525589767</v>
      </c>
      <c r="L94">
        <f t="shared" si="7"/>
        <v>885.58624525589767</v>
      </c>
      <c r="M94" s="8">
        <f>L94/B94</f>
        <v>0.19133331430396405</v>
      </c>
      <c r="N94">
        <v>1213</v>
      </c>
      <c r="O94">
        <f t="shared" si="8"/>
        <v>63762.209658424632</v>
      </c>
      <c r="P94">
        <f t="shared" si="9"/>
        <v>21834</v>
      </c>
      <c r="Q94">
        <f t="shared" si="10"/>
        <v>-1771.1724905117953</v>
      </c>
      <c r="R94">
        <f t="shared" si="11"/>
        <v>3137051.9911457556</v>
      </c>
      <c r="S94">
        <v>4428</v>
      </c>
    </row>
    <row r="95" spans="1:29" x14ac:dyDescent="0.35">
      <c r="A95" s="1">
        <v>41009</v>
      </c>
      <c r="B95">
        <v>2712</v>
      </c>
      <c r="C95">
        <v>0</v>
      </c>
      <c r="D95">
        <v>0</v>
      </c>
      <c r="E95">
        <v>0</v>
      </c>
      <c r="F95">
        <v>4134.833333333333</v>
      </c>
      <c r="G95">
        <v>3023</v>
      </c>
      <c r="H95">
        <v>-1916.5</v>
      </c>
      <c r="I95">
        <v>0</v>
      </c>
      <c r="J95">
        <f t="shared" si="6"/>
        <v>2678.0122181799934</v>
      </c>
      <c r="K95">
        <f>J95-B95</f>
        <v>-33.987781820006603</v>
      </c>
      <c r="L95">
        <f t="shared" si="7"/>
        <v>33.987781820006603</v>
      </c>
      <c r="M95" s="8">
        <f>L95/B95</f>
        <v>1.2532367927731049E-2</v>
      </c>
      <c r="N95">
        <v>1313</v>
      </c>
      <c r="O95">
        <f t="shared" si="8"/>
        <v>2447.1202910404754</v>
      </c>
      <c r="P95">
        <f t="shared" si="9"/>
        <v>23634</v>
      </c>
      <c r="Q95">
        <f t="shared" si="10"/>
        <v>-67.975563640013206</v>
      </c>
      <c r="R95">
        <f t="shared" si="11"/>
        <v>4620.6772521774856</v>
      </c>
      <c r="S95">
        <v>4628.5</v>
      </c>
    </row>
    <row r="96" spans="1:29" x14ac:dyDescent="0.35">
      <c r="A96" s="1">
        <v>41010</v>
      </c>
      <c r="B96">
        <v>3136</v>
      </c>
      <c r="C96">
        <v>0</v>
      </c>
      <c r="D96">
        <v>0</v>
      </c>
      <c r="E96">
        <v>0</v>
      </c>
      <c r="F96">
        <v>3922.8333333333335</v>
      </c>
      <c r="G96">
        <v>2706</v>
      </c>
      <c r="H96">
        <v>424</v>
      </c>
      <c r="I96">
        <v>0</v>
      </c>
      <c r="J96">
        <f t="shared" si="6"/>
        <v>3960.1726525221902</v>
      </c>
      <c r="K96">
        <f>J96-B96</f>
        <v>824.17265252219022</v>
      </c>
      <c r="L96">
        <f t="shared" si="7"/>
        <v>824.17265252219022</v>
      </c>
      <c r="M96" s="8">
        <f>L96/B96</f>
        <v>0.26281015705426986</v>
      </c>
      <c r="N96">
        <v>818</v>
      </c>
      <c r="O96">
        <f t="shared" si="8"/>
        <v>14835.107745399424</v>
      </c>
      <c r="P96">
        <f t="shared" si="9"/>
        <v>14724</v>
      </c>
      <c r="Q96">
        <f t="shared" si="10"/>
        <v>824.17265252219022</v>
      </c>
      <c r="R96">
        <f t="shared" si="11"/>
        <v>679260.56116546295</v>
      </c>
      <c r="S96">
        <v>2712</v>
      </c>
    </row>
    <row r="97" spans="1:19" x14ac:dyDescent="0.35">
      <c r="A97" s="1">
        <v>41011</v>
      </c>
      <c r="B97">
        <v>3088</v>
      </c>
      <c r="C97">
        <v>0</v>
      </c>
      <c r="D97">
        <v>1</v>
      </c>
      <c r="E97">
        <v>0</v>
      </c>
      <c r="F97">
        <v>3492.1666666666665</v>
      </c>
      <c r="G97">
        <v>2830</v>
      </c>
      <c r="H97">
        <v>-48</v>
      </c>
      <c r="I97">
        <v>0</v>
      </c>
      <c r="J97">
        <f t="shared" si="6"/>
        <v>3738.4040360827439</v>
      </c>
      <c r="K97">
        <f>J97-B97</f>
        <v>650.40403608274391</v>
      </c>
      <c r="L97">
        <f t="shared" si="7"/>
        <v>650.40403608274391</v>
      </c>
      <c r="M97" s="8">
        <f>L97/B97</f>
        <v>0.21062306867964506</v>
      </c>
      <c r="N97">
        <v>888</v>
      </c>
      <c r="O97">
        <f t="shared" si="8"/>
        <v>11707.27264948939</v>
      </c>
      <c r="P97">
        <f t="shared" si="9"/>
        <v>15984</v>
      </c>
      <c r="Q97">
        <f t="shared" si="10"/>
        <v>650.40403608274391</v>
      </c>
      <c r="R97">
        <f t="shared" si="11"/>
        <v>423025.41015272326</v>
      </c>
      <c r="S97">
        <v>3136</v>
      </c>
    </row>
    <row r="98" spans="1:19" x14ac:dyDescent="0.35">
      <c r="A98" s="1">
        <v>41012</v>
      </c>
      <c r="B98">
        <v>3198</v>
      </c>
      <c r="C98">
        <v>0</v>
      </c>
      <c r="D98">
        <v>0</v>
      </c>
      <c r="E98">
        <v>1</v>
      </c>
      <c r="F98">
        <v>2978.6666666666665</v>
      </c>
      <c r="G98">
        <v>3316</v>
      </c>
      <c r="H98">
        <v>110</v>
      </c>
      <c r="I98">
        <v>0</v>
      </c>
      <c r="J98">
        <f t="shared" si="6"/>
        <v>3521.3710508823324</v>
      </c>
      <c r="K98">
        <f>J98-B98</f>
        <v>323.37105088233238</v>
      </c>
      <c r="L98">
        <f t="shared" si="7"/>
        <v>323.37105088233238</v>
      </c>
      <c r="M98" s="8">
        <f>L98/B98</f>
        <v>0.10111665130779625</v>
      </c>
      <c r="N98">
        <v>1039</v>
      </c>
      <c r="O98">
        <f t="shared" si="8"/>
        <v>5820.6789158819829</v>
      </c>
      <c r="P98">
        <f t="shared" si="9"/>
        <v>18702</v>
      </c>
      <c r="Q98">
        <f t="shared" si="10"/>
        <v>323.37105088233238</v>
      </c>
      <c r="R98">
        <f t="shared" si="11"/>
        <v>104568.836548744</v>
      </c>
      <c r="S98">
        <v>3088</v>
      </c>
    </row>
    <row r="99" spans="1:19" x14ac:dyDescent="0.35">
      <c r="A99" s="1">
        <v>41013</v>
      </c>
      <c r="B99">
        <v>3595</v>
      </c>
      <c r="C99">
        <v>1</v>
      </c>
      <c r="D99">
        <v>0</v>
      </c>
      <c r="E99">
        <v>0</v>
      </c>
      <c r="F99">
        <v>3140.6666666666665</v>
      </c>
      <c r="G99">
        <v>3348</v>
      </c>
      <c r="H99">
        <v>397</v>
      </c>
      <c r="I99">
        <v>0</v>
      </c>
      <c r="J99">
        <f t="shared" si="6"/>
        <v>3973.2882582667535</v>
      </c>
      <c r="K99">
        <f>J99-B99</f>
        <v>378.28825826675347</v>
      </c>
      <c r="L99">
        <f t="shared" si="7"/>
        <v>378.28825826675347</v>
      </c>
      <c r="M99" s="8">
        <f>L99/B99</f>
        <v>0.1052262192675253</v>
      </c>
      <c r="N99">
        <v>922</v>
      </c>
      <c r="O99">
        <f t="shared" si="8"/>
        <v>6809.1886488015625</v>
      </c>
      <c r="P99">
        <f t="shared" si="9"/>
        <v>16596</v>
      </c>
      <c r="Q99">
        <f t="shared" si="10"/>
        <v>378.28825826675347</v>
      </c>
      <c r="R99">
        <f t="shared" si="11"/>
        <v>143102.00634249399</v>
      </c>
      <c r="S99">
        <v>3198</v>
      </c>
    </row>
    <row r="100" spans="1:19" x14ac:dyDescent="0.35">
      <c r="A100" s="1">
        <v>41014</v>
      </c>
      <c r="B100">
        <v>3953</v>
      </c>
      <c r="C100">
        <v>1</v>
      </c>
      <c r="D100">
        <v>0</v>
      </c>
      <c r="E100">
        <v>0</v>
      </c>
      <c r="F100">
        <v>3293.6666666666665</v>
      </c>
      <c r="G100">
        <v>4428</v>
      </c>
      <c r="H100">
        <v>358</v>
      </c>
      <c r="I100">
        <v>0</v>
      </c>
      <c r="J100">
        <f t="shared" si="6"/>
        <v>4172.2138746954424</v>
      </c>
      <c r="K100">
        <f>J100-B100</f>
        <v>219.21387469544243</v>
      </c>
      <c r="L100">
        <f t="shared" si="7"/>
        <v>219.21387469544243</v>
      </c>
      <c r="M100" s="8">
        <f>L100/B100</f>
        <v>5.5455065695786093E-2</v>
      </c>
      <c r="N100">
        <v>743</v>
      </c>
      <c r="O100">
        <f t="shared" si="8"/>
        <v>3945.8497445179637</v>
      </c>
      <c r="P100">
        <f t="shared" si="9"/>
        <v>13374</v>
      </c>
      <c r="Q100">
        <f t="shared" si="10"/>
        <v>219.21387469544243</v>
      </c>
      <c r="R100">
        <f t="shared" si="11"/>
        <v>48054.722858989131</v>
      </c>
      <c r="S100">
        <v>3595</v>
      </c>
    </row>
    <row r="101" spans="1:19" x14ac:dyDescent="0.35">
      <c r="A101" s="1">
        <v>41015</v>
      </c>
      <c r="B101">
        <v>4628.5</v>
      </c>
      <c r="C101">
        <v>0</v>
      </c>
      <c r="D101">
        <v>0</v>
      </c>
      <c r="E101">
        <v>0</v>
      </c>
      <c r="F101">
        <v>3582</v>
      </c>
      <c r="G101">
        <v>4628.5</v>
      </c>
      <c r="H101">
        <v>675.5</v>
      </c>
      <c r="I101">
        <v>0</v>
      </c>
      <c r="J101">
        <f t="shared" si="6"/>
        <v>3939.2444138716173</v>
      </c>
      <c r="K101">
        <f>J101-B101</f>
        <v>-689.25558612838267</v>
      </c>
      <c r="L101">
        <f t="shared" si="7"/>
        <v>689.25558612838267</v>
      </c>
      <c r="M101" s="8">
        <f>L101/B101</f>
        <v>0.14891554199597767</v>
      </c>
      <c r="N101">
        <v>1235</v>
      </c>
      <c r="O101">
        <f t="shared" si="8"/>
        <v>49626.402201243553</v>
      </c>
      <c r="P101">
        <f t="shared" si="9"/>
        <v>22230</v>
      </c>
      <c r="Q101">
        <f t="shared" si="10"/>
        <v>-1378.5111722567653</v>
      </c>
      <c r="R101">
        <f t="shared" si="11"/>
        <v>1900293.0520367215</v>
      </c>
      <c r="S101">
        <v>3953</v>
      </c>
    </row>
    <row r="102" spans="1:19" x14ac:dyDescent="0.35">
      <c r="A102" s="1">
        <v>41016</v>
      </c>
      <c r="B102">
        <v>2900</v>
      </c>
      <c r="C102">
        <v>0</v>
      </c>
      <c r="D102">
        <v>0</v>
      </c>
      <c r="E102">
        <v>0</v>
      </c>
      <c r="F102">
        <v>4058.8333333333335</v>
      </c>
      <c r="G102">
        <v>2712</v>
      </c>
      <c r="H102">
        <v>-1728.5</v>
      </c>
      <c r="I102">
        <v>0</v>
      </c>
      <c r="J102">
        <f t="shared" si="6"/>
        <v>2704.206114491938</v>
      </c>
      <c r="K102">
        <f>J102-B102</f>
        <v>-195.79388550806198</v>
      </c>
      <c r="L102">
        <f t="shared" si="7"/>
        <v>195.79388550806198</v>
      </c>
      <c r="M102" s="8">
        <f>L102/B102</f>
        <v>6.7515132933814476E-2</v>
      </c>
      <c r="N102">
        <v>845</v>
      </c>
      <c r="O102">
        <f t="shared" si="8"/>
        <v>14097.159756580462</v>
      </c>
      <c r="P102">
        <f t="shared" si="9"/>
        <v>15210</v>
      </c>
      <c r="Q102">
        <f t="shared" si="10"/>
        <v>-391.58777101612395</v>
      </c>
      <c r="R102">
        <f t="shared" si="11"/>
        <v>153340.98240937633</v>
      </c>
      <c r="S102">
        <v>4628.5</v>
      </c>
    </row>
    <row r="103" spans="1:19" x14ac:dyDescent="0.35">
      <c r="A103" s="1">
        <v>41017</v>
      </c>
      <c r="B103">
        <v>2827</v>
      </c>
      <c r="C103">
        <v>0</v>
      </c>
      <c r="D103">
        <v>0</v>
      </c>
      <c r="E103">
        <v>0</v>
      </c>
      <c r="F103">
        <v>3827.1666666666665</v>
      </c>
      <c r="G103">
        <v>3136</v>
      </c>
      <c r="H103">
        <v>-73</v>
      </c>
      <c r="I103">
        <v>0</v>
      </c>
      <c r="J103">
        <f t="shared" si="6"/>
        <v>3580.9743669637583</v>
      </c>
      <c r="K103">
        <f>J103-B103</f>
        <v>753.97436696375826</v>
      </c>
      <c r="L103">
        <f t="shared" si="7"/>
        <v>753.97436696375826</v>
      </c>
      <c r="M103" s="8">
        <f>L103/B103</f>
        <v>0.26670476369429014</v>
      </c>
      <c r="N103">
        <v>876</v>
      </c>
      <c r="O103">
        <f t="shared" si="8"/>
        <v>13571.538605347649</v>
      </c>
      <c r="P103">
        <f t="shared" si="9"/>
        <v>15768</v>
      </c>
      <c r="Q103">
        <f t="shared" si="10"/>
        <v>753.97436696375826</v>
      </c>
      <c r="R103">
        <f t="shared" si="11"/>
        <v>568477.34603839996</v>
      </c>
      <c r="S103">
        <v>2900</v>
      </c>
    </row>
    <row r="104" spans="1:19" x14ac:dyDescent="0.35">
      <c r="A104" s="1">
        <v>41018</v>
      </c>
      <c r="B104">
        <v>3146</v>
      </c>
      <c r="C104">
        <v>0</v>
      </c>
      <c r="D104">
        <v>1</v>
      </c>
      <c r="E104">
        <v>0</v>
      </c>
      <c r="F104">
        <v>3451.8333333333335</v>
      </c>
      <c r="G104">
        <v>3088</v>
      </c>
      <c r="H104">
        <v>319</v>
      </c>
      <c r="I104">
        <v>0</v>
      </c>
      <c r="J104">
        <f t="shared" si="6"/>
        <v>3955.2095835811842</v>
      </c>
      <c r="K104">
        <f>J104-B104</f>
        <v>809.20958358118423</v>
      </c>
      <c r="L104">
        <f t="shared" si="7"/>
        <v>809.20958358118423</v>
      </c>
      <c r="M104" s="8">
        <f>L104/B104</f>
        <v>0.25721855803597721</v>
      </c>
      <c r="N104">
        <v>605</v>
      </c>
      <c r="O104">
        <f t="shared" si="8"/>
        <v>14565.772504461316</v>
      </c>
      <c r="P104">
        <f t="shared" si="9"/>
        <v>10890</v>
      </c>
      <c r="Q104">
        <f t="shared" si="10"/>
        <v>809.20958358118423</v>
      </c>
      <c r="R104">
        <f t="shared" si="11"/>
        <v>654820.1501596336</v>
      </c>
      <c r="S104">
        <v>2827</v>
      </c>
    </row>
    <row r="105" spans="1:19" x14ac:dyDescent="0.35">
      <c r="A105" s="1">
        <v>41019</v>
      </c>
      <c r="B105">
        <v>3377</v>
      </c>
      <c r="C105">
        <v>0</v>
      </c>
      <c r="D105">
        <v>0</v>
      </c>
      <c r="E105">
        <v>1</v>
      </c>
      <c r="F105">
        <v>2957.6666666666665</v>
      </c>
      <c r="G105">
        <v>3198</v>
      </c>
      <c r="H105">
        <v>231</v>
      </c>
      <c r="I105">
        <v>0</v>
      </c>
      <c r="J105">
        <f t="shared" si="6"/>
        <v>3570.7097054270653</v>
      </c>
      <c r="K105">
        <f>J105-B105</f>
        <v>193.70970542706527</v>
      </c>
      <c r="L105">
        <f t="shared" si="7"/>
        <v>193.70970542706527</v>
      </c>
      <c r="M105" s="8">
        <f>L105/B105</f>
        <v>5.7361476288737126E-2</v>
      </c>
      <c r="N105">
        <v>838</v>
      </c>
      <c r="O105">
        <f t="shared" si="8"/>
        <v>3486.7746976871749</v>
      </c>
      <c r="P105">
        <f t="shared" si="9"/>
        <v>15084</v>
      </c>
      <c r="Q105">
        <f t="shared" si="10"/>
        <v>193.70970542706527</v>
      </c>
      <c r="R105">
        <f t="shared" si="11"/>
        <v>37523.449976640404</v>
      </c>
      <c r="S105">
        <v>3146</v>
      </c>
    </row>
    <row r="106" spans="1:19" x14ac:dyDescent="0.35">
      <c r="A106" s="1">
        <v>41020</v>
      </c>
      <c r="B106">
        <v>3394</v>
      </c>
      <c r="C106">
        <v>1</v>
      </c>
      <c r="D106">
        <v>0</v>
      </c>
      <c r="E106">
        <v>0</v>
      </c>
      <c r="F106">
        <v>3116.6666666666665</v>
      </c>
      <c r="G106">
        <v>3595</v>
      </c>
      <c r="H106">
        <v>17</v>
      </c>
      <c r="I106">
        <v>0</v>
      </c>
      <c r="J106">
        <f t="shared" si="6"/>
        <v>3723.9960569044888</v>
      </c>
      <c r="K106">
        <f>J106-B106</f>
        <v>329.9960569044888</v>
      </c>
      <c r="L106">
        <f t="shared" si="7"/>
        <v>329.9960569044888</v>
      </c>
      <c r="M106" s="8">
        <f>L106/B106</f>
        <v>9.7229244815700888E-2</v>
      </c>
      <c r="N106">
        <v>970</v>
      </c>
      <c r="O106">
        <f t="shared" si="8"/>
        <v>5939.9290242807983</v>
      </c>
      <c r="P106">
        <f t="shared" si="9"/>
        <v>17460</v>
      </c>
      <c r="Q106">
        <f t="shared" si="10"/>
        <v>329.9960569044888</v>
      </c>
      <c r="R106">
        <f t="shared" si="11"/>
        <v>108897.39757251061</v>
      </c>
      <c r="S106">
        <v>3377</v>
      </c>
    </row>
    <row r="107" spans="1:19" x14ac:dyDescent="0.35">
      <c r="A107" s="1">
        <v>41021</v>
      </c>
      <c r="B107">
        <v>3905</v>
      </c>
      <c r="C107">
        <v>1</v>
      </c>
      <c r="D107">
        <v>0</v>
      </c>
      <c r="E107">
        <v>0</v>
      </c>
      <c r="F107">
        <v>3305.6666666666665</v>
      </c>
      <c r="G107">
        <v>3953</v>
      </c>
      <c r="H107">
        <v>511</v>
      </c>
      <c r="I107">
        <v>0</v>
      </c>
      <c r="J107">
        <f t="shared" si="6"/>
        <v>4247.3631865396101</v>
      </c>
      <c r="K107">
        <f>J107-B107</f>
        <v>342.36318653961007</v>
      </c>
      <c r="L107">
        <f t="shared" si="7"/>
        <v>342.36318653961007</v>
      </c>
      <c r="M107" s="8">
        <f>L107/B107</f>
        <v>8.7673031124099896E-2</v>
      </c>
      <c r="N107">
        <v>980</v>
      </c>
      <c r="O107">
        <f t="shared" si="8"/>
        <v>6162.5373577129812</v>
      </c>
      <c r="P107">
        <f t="shared" si="9"/>
        <v>17640</v>
      </c>
      <c r="Q107">
        <f t="shared" si="10"/>
        <v>342.36318653961007</v>
      </c>
      <c r="R107">
        <f t="shared" si="11"/>
        <v>117212.55149755585</v>
      </c>
      <c r="S107">
        <v>3394</v>
      </c>
    </row>
    <row r="108" spans="1:19" x14ac:dyDescent="0.35">
      <c r="A108" s="1">
        <v>41022</v>
      </c>
      <c r="B108">
        <v>4628.5</v>
      </c>
      <c r="C108">
        <v>0</v>
      </c>
      <c r="D108">
        <v>0</v>
      </c>
      <c r="E108">
        <v>0</v>
      </c>
      <c r="F108">
        <v>3558.6666666666665</v>
      </c>
      <c r="G108">
        <v>4628.5</v>
      </c>
      <c r="H108">
        <v>723.5</v>
      </c>
      <c r="I108">
        <v>0</v>
      </c>
      <c r="J108">
        <f t="shared" si="6"/>
        <v>3948.0073870225015</v>
      </c>
      <c r="K108">
        <f>J108-B108</f>
        <v>-680.49261297749854</v>
      </c>
      <c r="L108">
        <f t="shared" si="7"/>
        <v>680.49261297749854</v>
      </c>
      <c r="M108" s="8">
        <f>L108/B108</f>
        <v>0.14702227783893237</v>
      </c>
      <c r="N108">
        <v>1058</v>
      </c>
      <c r="O108">
        <f t="shared" si="8"/>
        <v>48995.468134379895</v>
      </c>
      <c r="P108">
        <f t="shared" si="9"/>
        <v>19044</v>
      </c>
      <c r="Q108">
        <f t="shared" si="10"/>
        <v>-1360.9852259549971</v>
      </c>
      <c r="R108">
        <f t="shared" si="11"/>
        <v>1852280.7852677745</v>
      </c>
      <c r="S108">
        <v>3905</v>
      </c>
    </row>
    <row r="109" spans="1:19" x14ac:dyDescent="0.35">
      <c r="A109" s="1">
        <v>41023</v>
      </c>
      <c r="B109">
        <v>2751</v>
      </c>
      <c r="C109">
        <v>0</v>
      </c>
      <c r="D109">
        <v>0</v>
      </c>
      <c r="E109">
        <v>0</v>
      </c>
      <c r="F109">
        <v>3975.8333333333335</v>
      </c>
      <c r="G109">
        <v>2900</v>
      </c>
      <c r="H109">
        <v>-1877.5</v>
      </c>
      <c r="I109">
        <v>0</v>
      </c>
      <c r="J109">
        <f t="shared" si="6"/>
        <v>2543.3201710678668</v>
      </c>
      <c r="K109">
        <f>J109-B109</f>
        <v>-207.6798289321332</v>
      </c>
      <c r="L109">
        <f t="shared" si="7"/>
        <v>207.6798289321332</v>
      </c>
      <c r="M109" s="8">
        <f>L109/B109</f>
        <v>7.5492485980419188E-2</v>
      </c>
      <c r="N109">
        <v>819</v>
      </c>
      <c r="O109">
        <f t="shared" si="8"/>
        <v>14952.947683113591</v>
      </c>
      <c r="P109">
        <f t="shared" si="9"/>
        <v>14742</v>
      </c>
      <c r="Q109">
        <f t="shared" si="10"/>
        <v>-415.35965786426641</v>
      </c>
      <c r="R109">
        <f t="shared" si="11"/>
        <v>172523.64538112044</v>
      </c>
      <c r="S109">
        <v>4628.5</v>
      </c>
    </row>
    <row r="110" spans="1:19" x14ac:dyDescent="0.35">
      <c r="A110" s="1">
        <v>41024</v>
      </c>
      <c r="B110">
        <v>3050</v>
      </c>
      <c r="C110">
        <v>0</v>
      </c>
      <c r="D110">
        <v>0</v>
      </c>
      <c r="E110">
        <v>0</v>
      </c>
      <c r="F110">
        <v>3761.5</v>
      </c>
      <c r="G110">
        <v>2827</v>
      </c>
      <c r="H110">
        <v>299</v>
      </c>
      <c r="I110">
        <v>0</v>
      </c>
      <c r="J110">
        <f t="shared" si="6"/>
        <v>3735.5416645449359</v>
      </c>
      <c r="K110">
        <f>J110-B110</f>
        <v>685.54166454493588</v>
      </c>
      <c r="L110">
        <f t="shared" si="7"/>
        <v>685.54166454493588</v>
      </c>
      <c r="M110" s="8">
        <f>L110/B110</f>
        <v>0.22476775886719208</v>
      </c>
      <c r="N110">
        <v>798</v>
      </c>
      <c r="O110">
        <f t="shared" si="8"/>
        <v>12339.749961808846</v>
      </c>
      <c r="P110">
        <f t="shared" si="9"/>
        <v>14364</v>
      </c>
      <c r="Q110">
        <f t="shared" si="10"/>
        <v>685.54166454493588</v>
      </c>
      <c r="R110">
        <f t="shared" si="11"/>
        <v>469967.37382704142</v>
      </c>
      <c r="S110">
        <v>2751</v>
      </c>
    </row>
    <row r="111" spans="1:19" x14ac:dyDescent="0.35">
      <c r="A111" s="1">
        <v>41025</v>
      </c>
      <c r="B111">
        <v>3207</v>
      </c>
      <c r="C111">
        <v>0</v>
      </c>
      <c r="D111">
        <v>1</v>
      </c>
      <c r="E111">
        <v>0</v>
      </c>
      <c r="F111">
        <v>3476.5</v>
      </c>
      <c r="G111">
        <v>3146</v>
      </c>
      <c r="H111">
        <v>157</v>
      </c>
      <c r="I111">
        <v>0</v>
      </c>
      <c r="J111">
        <f t="shared" si="6"/>
        <v>3878.5761640825249</v>
      </c>
      <c r="K111">
        <f>J111-B111</f>
        <v>671.57616408252488</v>
      </c>
      <c r="L111">
        <f t="shared" si="7"/>
        <v>671.57616408252488</v>
      </c>
      <c r="M111" s="8">
        <f>L111/B111</f>
        <v>0.20940946806439817</v>
      </c>
      <c r="N111">
        <v>772</v>
      </c>
      <c r="O111">
        <f t="shared" si="8"/>
        <v>12088.370953485448</v>
      </c>
      <c r="P111">
        <f t="shared" si="9"/>
        <v>13896</v>
      </c>
      <c r="Q111">
        <f t="shared" si="10"/>
        <v>671.57616408252488</v>
      </c>
      <c r="R111">
        <f t="shared" si="11"/>
        <v>451014.54416379839</v>
      </c>
      <c r="S111">
        <v>3050</v>
      </c>
    </row>
    <row r="112" spans="1:19" x14ac:dyDescent="0.35">
      <c r="A112" s="1">
        <v>41026</v>
      </c>
      <c r="B112">
        <v>3271</v>
      </c>
      <c r="C112">
        <v>0</v>
      </c>
      <c r="D112">
        <v>0</v>
      </c>
      <c r="E112">
        <v>1</v>
      </c>
      <c r="F112">
        <v>3002.6666666666665</v>
      </c>
      <c r="G112">
        <v>3377</v>
      </c>
      <c r="H112">
        <v>64</v>
      </c>
      <c r="I112">
        <v>0</v>
      </c>
      <c r="J112">
        <f t="shared" si="6"/>
        <v>3518.9846718117014</v>
      </c>
      <c r="K112">
        <f>J112-B112</f>
        <v>247.98467181170145</v>
      </c>
      <c r="L112">
        <f t="shared" si="7"/>
        <v>247.98467181170145</v>
      </c>
      <c r="M112" s="8">
        <f>L112/B112</f>
        <v>7.5813106637634187E-2</v>
      </c>
      <c r="N112">
        <v>1055</v>
      </c>
      <c r="O112">
        <f t="shared" si="8"/>
        <v>4463.724092610626</v>
      </c>
      <c r="P112">
        <f t="shared" si="9"/>
        <v>18990</v>
      </c>
      <c r="Q112">
        <f t="shared" si="10"/>
        <v>247.98467181170145</v>
      </c>
      <c r="R112">
        <f t="shared" si="11"/>
        <v>61496.397453557271</v>
      </c>
      <c r="S112">
        <v>3207</v>
      </c>
    </row>
    <row r="113" spans="1:19" x14ac:dyDescent="0.35">
      <c r="A113" s="1">
        <v>41027</v>
      </c>
      <c r="B113">
        <v>3536</v>
      </c>
      <c r="C113">
        <v>1</v>
      </c>
      <c r="D113">
        <v>0</v>
      </c>
      <c r="E113">
        <v>0</v>
      </c>
      <c r="F113">
        <v>3176</v>
      </c>
      <c r="G113">
        <v>3394</v>
      </c>
      <c r="H113">
        <v>265</v>
      </c>
      <c r="I113">
        <v>1</v>
      </c>
      <c r="J113">
        <f t="shared" si="6"/>
        <v>4059.7195105479477</v>
      </c>
      <c r="K113">
        <f>J113-B113</f>
        <v>523.71951054794772</v>
      </c>
      <c r="L113">
        <f t="shared" si="7"/>
        <v>523.71951054794772</v>
      </c>
      <c r="M113" s="8">
        <f>L113/B113</f>
        <v>0.14811072130880876</v>
      </c>
      <c r="N113">
        <v>945</v>
      </c>
      <c r="O113">
        <f t="shared" si="8"/>
        <v>9426.951189863059</v>
      </c>
      <c r="P113">
        <f t="shared" si="9"/>
        <v>17010</v>
      </c>
      <c r="Q113">
        <f t="shared" si="10"/>
        <v>523.71951054794772</v>
      </c>
      <c r="R113">
        <f t="shared" si="11"/>
        <v>274282.12572858192</v>
      </c>
      <c r="S113">
        <v>3271</v>
      </c>
    </row>
    <row r="114" spans="1:19" x14ac:dyDescent="0.35">
      <c r="A114" s="1">
        <v>41028</v>
      </c>
      <c r="B114">
        <v>3774</v>
      </c>
      <c r="C114">
        <v>1</v>
      </c>
      <c r="D114">
        <v>0</v>
      </c>
      <c r="E114">
        <v>0</v>
      </c>
      <c r="F114">
        <v>3338</v>
      </c>
      <c r="G114">
        <v>3905</v>
      </c>
      <c r="H114">
        <v>238</v>
      </c>
      <c r="I114">
        <v>1</v>
      </c>
      <c r="J114">
        <f t="shared" si="6"/>
        <v>4233.3301124528043</v>
      </c>
      <c r="K114">
        <f>J114-B114</f>
        <v>459.33011245280431</v>
      </c>
      <c r="L114">
        <f t="shared" si="7"/>
        <v>459.33011245280431</v>
      </c>
      <c r="M114" s="8">
        <f>L114/B114</f>
        <v>0.12170909179989516</v>
      </c>
      <c r="N114">
        <v>1056</v>
      </c>
      <c r="O114">
        <f t="shared" si="8"/>
        <v>8267.9420241504777</v>
      </c>
      <c r="P114">
        <f t="shared" si="9"/>
        <v>19008</v>
      </c>
      <c r="Q114">
        <f t="shared" si="10"/>
        <v>459.33011245280431</v>
      </c>
      <c r="R114">
        <f t="shared" si="11"/>
        <v>210984.15220590585</v>
      </c>
      <c r="S114">
        <v>3536</v>
      </c>
    </row>
    <row r="115" spans="1:19" x14ac:dyDescent="0.35">
      <c r="A115" s="1">
        <v>41029</v>
      </c>
      <c r="B115">
        <v>2954</v>
      </c>
      <c r="C115">
        <v>0</v>
      </c>
      <c r="D115">
        <v>0</v>
      </c>
      <c r="E115">
        <v>0</v>
      </c>
      <c r="F115">
        <v>3527</v>
      </c>
      <c r="G115">
        <v>4628.5</v>
      </c>
      <c r="H115">
        <v>-820</v>
      </c>
      <c r="I115">
        <v>1</v>
      </c>
      <c r="J115">
        <f t="shared" si="6"/>
        <v>3059.0578813364555</v>
      </c>
      <c r="K115">
        <f>J115-B115</f>
        <v>105.05788133645547</v>
      </c>
      <c r="L115">
        <f t="shared" si="7"/>
        <v>105.05788133645547</v>
      </c>
      <c r="M115" s="8">
        <f>L115/B115</f>
        <v>3.5564617920262512E-2</v>
      </c>
      <c r="N115">
        <v>698</v>
      </c>
      <c r="O115">
        <f t="shared" si="8"/>
        <v>1891.0418640561984</v>
      </c>
      <c r="P115">
        <f t="shared" si="9"/>
        <v>12564</v>
      </c>
      <c r="Q115">
        <f t="shared" si="10"/>
        <v>105.05788133645547</v>
      </c>
      <c r="R115">
        <f t="shared" si="11"/>
        <v>11037.158430904758</v>
      </c>
      <c r="S115">
        <v>3774</v>
      </c>
    </row>
    <row r="116" spans="1:19" x14ac:dyDescent="0.35">
      <c r="A116" s="1">
        <v>41030</v>
      </c>
      <c r="B116">
        <v>4732</v>
      </c>
      <c r="C116">
        <v>0</v>
      </c>
      <c r="D116">
        <v>0</v>
      </c>
      <c r="E116">
        <v>0</v>
      </c>
      <c r="F116">
        <v>3421.3333333333335</v>
      </c>
      <c r="G116">
        <v>2751</v>
      </c>
      <c r="H116">
        <v>1778</v>
      </c>
      <c r="I116">
        <v>0</v>
      </c>
      <c r="J116">
        <f t="shared" si="6"/>
        <v>4359.2689187082287</v>
      </c>
      <c r="K116">
        <f>J116-B116</f>
        <v>-372.73108129177126</v>
      </c>
      <c r="L116">
        <f t="shared" si="7"/>
        <v>372.73108129177126</v>
      </c>
      <c r="M116" s="8">
        <f>L116/B116</f>
        <v>7.8768191312715827E-2</v>
      </c>
      <c r="N116">
        <v>701</v>
      </c>
      <c r="O116">
        <f t="shared" si="8"/>
        <v>26836.637853007531</v>
      </c>
      <c r="P116">
        <f t="shared" si="9"/>
        <v>12618</v>
      </c>
      <c r="Q116">
        <f t="shared" si="10"/>
        <v>-745.46216258354252</v>
      </c>
      <c r="R116">
        <f t="shared" si="11"/>
        <v>555713.835843732</v>
      </c>
      <c r="S116">
        <v>2954</v>
      </c>
    </row>
    <row r="117" spans="1:19" x14ac:dyDescent="0.35">
      <c r="A117" s="1">
        <v>41031</v>
      </c>
      <c r="B117">
        <v>4151</v>
      </c>
      <c r="C117">
        <v>0</v>
      </c>
      <c r="D117">
        <v>0</v>
      </c>
      <c r="E117">
        <v>0</v>
      </c>
      <c r="F117">
        <v>3820</v>
      </c>
      <c r="G117">
        <v>3050</v>
      </c>
      <c r="H117">
        <v>-581</v>
      </c>
      <c r="I117">
        <v>0</v>
      </c>
      <c r="J117">
        <f t="shared" si="6"/>
        <v>3240.9333505872664</v>
      </c>
      <c r="K117">
        <f>J117-B117</f>
        <v>-910.06664941273357</v>
      </c>
      <c r="L117">
        <f t="shared" si="7"/>
        <v>910.06664941273357</v>
      </c>
      <c r="M117" s="8">
        <f>L117/B117</f>
        <v>0.21924033953571032</v>
      </c>
      <c r="N117">
        <v>1152</v>
      </c>
      <c r="O117">
        <f t="shared" si="8"/>
        <v>65524.798757716817</v>
      </c>
      <c r="P117">
        <f t="shared" si="9"/>
        <v>20736</v>
      </c>
      <c r="Q117">
        <f t="shared" si="10"/>
        <v>-1820.1332988254671</v>
      </c>
      <c r="R117">
        <f t="shared" si="11"/>
        <v>3312885.2254932774</v>
      </c>
      <c r="S117">
        <v>4732</v>
      </c>
    </row>
    <row r="118" spans="1:19" x14ac:dyDescent="0.35">
      <c r="A118" s="1">
        <v>41032</v>
      </c>
      <c r="B118">
        <v>4833</v>
      </c>
      <c r="C118">
        <v>0</v>
      </c>
      <c r="D118">
        <v>1</v>
      </c>
      <c r="E118">
        <v>0</v>
      </c>
      <c r="F118">
        <v>3945.6666666666665</v>
      </c>
      <c r="G118">
        <v>3207</v>
      </c>
      <c r="H118">
        <v>682</v>
      </c>
      <c r="I118">
        <v>0</v>
      </c>
      <c r="J118">
        <f t="shared" si="6"/>
        <v>4665.9235855816723</v>
      </c>
      <c r="K118">
        <f>J118-B118</f>
        <v>-167.07641441832766</v>
      </c>
      <c r="L118">
        <f t="shared" si="7"/>
        <v>167.07641441832766</v>
      </c>
      <c r="M118" s="8">
        <f>L118/B118</f>
        <v>3.4569918149871232E-2</v>
      </c>
      <c r="N118">
        <v>369</v>
      </c>
      <c r="O118">
        <f t="shared" si="8"/>
        <v>12029.501838119591</v>
      </c>
      <c r="P118">
        <f t="shared" si="9"/>
        <v>6642</v>
      </c>
      <c r="Q118">
        <f t="shared" si="10"/>
        <v>-334.15282883665532</v>
      </c>
      <c r="R118">
        <f t="shared" si="11"/>
        <v>111658.11301953907</v>
      </c>
      <c r="S118">
        <v>4151</v>
      </c>
    </row>
    <row r="119" spans="1:19" x14ac:dyDescent="0.35">
      <c r="A119" s="1">
        <v>41033</v>
      </c>
      <c r="B119">
        <v>4881</v>
      </c>
      <c r="C119">
        <v>0</v>
      </c>
      <c r="D119">
        <v>0</v>
      </c>
      <c r="E119">
        <v>1</v>
      </c>
      <c r="F119">
        <v>4572</v>
      </c>
      <c r="G119">
        <v>3271</v>
      </c>
      <c r="H119">
        <v>48</v>
      </c>
      <c r="I119">
        <v>0</v>
      </c>
      <c r="J119">
        <f t="shared" si="6"/>
        <v>4989.4016705636632</v>
      </c>
      <c r="K119">
        <f>J119-B119</f>
        <v>108.40167056366317</v>
      </c>
      <c r="L119">
        <f t="shared" si="7"/>
        <v>108.40167056366317</v>
      </c>
      <c r="M119" s="8">
        <f>L119/B119</f>
        <v>2.2208906077374139E-2</v>
      </c>
      <c r="N119">
        <v>1188</v>
      </c>
      <c r="O119">
        <f t="shared" si="8"/>
        <v>1951.2300701459371</v>
      </c>
      <c r="P119">
        <f t="shared" si="9"/>
        <v>21384</v>
      </c>
      <c r="Q119">
        <f t="shared" si="10"/>
        <v>108.40167056366317</v>
      </c>
      <c r="R119">
        <f t="shared" si="11"/>
        <v>11750.922180992959</v>
      </c>
      <c r="S119">
        <v>4833</v>
      </c>
    </row>
    <row r="120" spans="1:19" x14ac:dyDescent="0.35">
      <c r="A120" s="1">
        <v>41034</v>
      </c>
      <c r="B120">
        <v>4563</v>
      </c>
      <c r="C120">
        <v>1</v>
      </c>
      <c r="D120">
        <v>0</v>
      </c>
      <c r="E120">
        <v>0</v>
      </c>
      <c r="F120">
        <v>4621.666666666667</v>
      </c>
      <c r="G120">
        <v>3536</v>
      </c>
      <c r="H120">
        <v>-318</v>
      </c>
      <c r="I120">
        <v>0</v>
      </c>
      <c r="J120">
        <f t="shared" si="6"/>
        <v>4931.5137413558832</v>
      </c>
      <c r="K120">
        <f>J120-B120</f>
        <v>368.51374135588321</v>
      </c>
      <c r="L120">
        <f t="shared" si="7"/>
        <v>368.51374135588321</v>
      </c>
      <c r="M120" s="8">
        <f>L120/B120</f>
        <v>8.0761284539970016E-2</v>
      </c>
      <c r="N120">
        <v>1440</v>
      </c>
      <c r="O120">
        <f t="shared" si="8"/>
        <v>6633.2473444058978</v>
      </c>
      <c r="P120">
        <f t="shared" si="9"/>
        <v>25920</v>
      </c>
      <c r="Q120">
        <f t="shared" si="10"/>
        <v>368.51374135588321</v>
      </c>
      <c r="R120">
        <f t="shared" si="11"/>
        <v>135802.37756811079</v>
      </c>
      <c r="S120">
        <v>4881</v>
      </c>
    </row>
    <row r="121" spans="1:19" x14ac:dyDescent="0.35">
      <c r="A121" s="1">
        <v>41035</v>
      </c>
      <c r="B121">
        <v>5394</v>
      </c>
      <c r="C121">
        <v>1</v>
      </c>
      <c r="D121">
        <v>0</v>
      </c>
      <c r="E121">
        <v>0</v>
      </c>
      <c r="F121">
        <v>4759</v>
      </c>
      <c r="G121">
        <v>3774</v>
      </c>
      <c r="H121">
        <v>831</v>
      </c>
      <c r="I121">
        <v>0</v>
      </c>
      <c r="J121">
        <f t="shared" si="6"/>
        <v>5818.6812408956785</v>
      </c>
      <c r="K121">
        <f>J121-B121</f>
        <v>424.68124089567846</v>
      </c>
      <c r="L121">
        <f t="shared" si="7"/>
        <v>424.68124089567846</v>
      </c>
      <c r="M121" s="8">
        <f>L121/B121</f>
        <v>7.8732154411508798E-2</v>
      </c>
      <c r="N121">
        <v>1295</v>
      </c>
      <c r="O121">
        <f t="shared" si="8"/>
        <v>7644.2623361222122</v>
      </c>
      <c r="P121">
        <f t="shared" si="9"/>
        <v>23310</v>
      </c>
      <c r="Q121">
        <f t="shared" si="10"/>
        <v>424.68124089567846</v>
      </c>
      <c r="R121">
        <f t="shared" si="11"/>
        <v>180354.15636869328</v>
      </c>
      <c r="S121">
        <v>4563</v>
      </c>
    </row>
    <row r="122" spans="1:19" x14ac:dyDescent="0.35">
      <c r="A122" s="1">
        <v>41036</v>
      </c>
      <c r="B122">
        <v>4018</v>
      </c>
      <c r="C122">
        <v>0</v>
      </c>
      <c r="D122">
        <v>0</v>
      </c>
      <c r="E122">
        <v>0</v>
      </c>
      <c r="F122">
        <v>4946</v>
      </c>
      <c r="G122">
        <v>2954</v>
      </c>
      <c r="H122">
        <v>-1376</v>
      </c>
      <c r="I122">
        <v>0</v>
      </c>
      <c r="J122">
        <f t="shared" si="6"/>
        <v>3790.2126887162358</v>
      </c>
      <c r="K122">
        <f>J122-B122</f>
        <v>-227.78731128376421</v>
      </c>
      <c r="L122">
        <f t="shared" si="7"/>
        <v>227.78731128376421</v>
      </c>
      <c r="M122" s="8">
        <f>L122/B122</f>
        <v>5.6691715102977651E-2</v>
      </c>
      <c r="N122">
        <v>913</v>
      </c>
      <c r="O122">
        <f t="shared" si="8"/>
        <v>16400.686412431023</v>
      </c>
      <c r="P122">
        <f t="shared" si="9"/>
        <v>16434</v>
      </c>
      <c r="Q122">
        <f t="shared" si="10"/>
        <v>-455.57462256752842</v>
      </c>
      <c r="R122">
        <f t="shared" si="11"/>
        <v>207548.23672754597</v>
      </c>
      <c r="S122">
        <v>5394</v>
      </c>
    </row>
    <row r="123" spans="1:19" x14ac:dyDescent="0.35">
      <c r="A123" s="1">
        <v>41037</v>
      </c>
      <c r="B123">
        <v>4112</v>
      </c>
      <c r="C123">
        <v>0</v>
      </c>
      <c r="D123">
        <v>0</v>
      </c>
      <c r="E123">
        <v>0</v>
      </c>
      <c r="F123">
        <v>4658.333333333333</v>
      </c>
      <c r="G123">
        <v>4732</v>
      </c>
      <c r="H123">
        <v>94</v>
      </c>
      <c r="I123">
        <v>0</v>
      </c>
      <c r="J123">
        <f t="shared" si="6"/>
        <v>4593.4065946898936</v>
      </c>
      <c r="K123">
        <f>J123-B123</f>
        <v>481.40659468989361</v>
      </c>
      <c r="L123">
        <f t="shared" si="7"/>
        <v>481.40659468989361</v>
      </c>
      <c r="M123" s="8">
        <f>L123/B123</f>
        <v>0.11707358820279513</v>
      </c>
      <c r="N123">
        <v>955</v>
      </c>
      <c r="O123">
        <f t="shared" si="8"/>
        <v>8665.318704418085</v>
      </c>
      <c r="P123">
        <f t="shared" si="9"/>
        <v>17190</v>
      </c>
      <c r="Q123">
        <f t="shared" si="10"/>
        <v>481.40659468989361</v>
      </c>
      <c r="R123">
        <f t="shared" si="11"/>
        <v>231752.30941091949</v>
      </c>
      <c r="S123">
        <v>4018</v>
      </c>
    </row>
    <row r="124" spans="1:19" x14ac:dyDescent="0.35">
      <c r="A124" s="1">
        <v>41038</v>
      </c>
      <c r="B124">
        <v>4315</v>
      </c>
      <c r="C124">
        <v>0</v>
      </c>
      <c r="D124">
        <v>0</v>
      </c>
      <c r="E124">
        <v>0</v>
      </c>
      <c r="F124">
        <v>4508</v>
      </c>
      <c r="G124">
        <v>4151</v>
      </c>
      <c r="H124">
        <v>203</v>
      </c>
      <c r="I124">
        <v>0</v>
      </c>
      <c r="J124">
        <f t="shared" si="6"/>
        <v>4478.5238038203042</v>
      </c>
      <c r="K124">
        <f>J124-B124</f>
        <v>163.52380382030424</v>
      </c>
      <c r="L124">
        <f t="shared" si="7"/>
        <v>163.52380382030424</v>
      </c>
      <c r="M124" s="8">
        <f>L124/B124</f>
        <v>3.7896594164612801E-2</v>
      </c>
      <c r="N124">
        <v>902</v>
      </c>
      <c r="O124">
        <f t="shared" si="8"/>
        <v>2943.4284687654763</v>
      </c>
      <c r="P124">
        <f t="shared" si="9"/>
        <v>16236</v>
      </c>
      <c r="Q124">
        <f t="shared" si="10"/>
        <v>163.52380382030424</v>
      </c>
      <c r="R124">
        <f t="shared" si="11"/>
        <v>26740.034415861348</v>
      </c>
      <c r="S124">
        <v>4112</v>
      </c>
    </row>
    <row r="125" spans="1:19" x14ac:dyDescent="0.35">
      <c r="A125" s="1">
        <v>41039</v>
      </c>
      <c r="B125">
        <v>4869</v>
      </c>
      <c r="C125">
        <v>0</v>
      </c>
      <c r="D125">
        <v>1</v>
      </c>
      <c r="E125">
        <v>0</v>
      </c>
      <c r="F125">
        <v>4148.333333333333</v>
      </c>
      <c r="G125">
        <v>4833</v>
      </c>
      <c r="H125">
        <v>554</v>
      </c>
      <c r="I125">
        <v>0</v>
      </c>
      <c r="J125">
        <f t="shared" si="6"/>
        <v>4894.5681624540839</v>
      </c>
      <c r="K125">
        <f>J125-B125</f>
        <v>25.568162454083904</v>
      </c>
      <c r="L125">
        <f t="shared" si="7"/>
        <v>25.568162454083904</v>
      </c>
      <c r="M125" s="8">
        <f>L125/B125</f>
        <v>5.2512143056241333E-3</v>
      </c>
      <c r="N125">
        <v>777</v>
      </c>
      <c r="O125">
        <f t="shared" si="8"/>
        <v>460.22692417351027</v>
      </c>
      <c r="P125">
        <f t="shared" si="9"/>
        <v>13986</v>
      </c>
      <c r="Q125">
        <f t="shared" si="10"/>
        <v>25.568162454083904</v>
      </c>
      <c r="R125">
        <f t="shared" si="11"/>
        <v>653.73093127842583</v>
      </c>
      <c r="S125">
        <v>4315</v>
      </c>
    </row>
    <row r="126" spans="1:19" x14ac:dyDescent="0.35">
      <c r="A126" s="1">
        <v>41040</v>
      </c>
      <c r="B126">
        <v>4844</v>
      </c>
      <c r="C126">
        <v>0</v>
      </c>
      <c r="D126">
        <v>0</v>
      </c>
      <c r="E126">
        <v>1</v>
      </c>
      <c r="F126">
        <v>4432</v>
      </c>
      <c r="G126">
        <v>4881</v>
      </c>
      <c r="H126">
        <v>-25</v>
      </c>
      <c r="I126">
        <v>0</v>
      </c>
      <c r="J126">
        <f t="shared" si="6"/>
        <v>4927.2685714922864</v>
      </c>
      <c r="K126">
        <f>J126-B126</f>
        <v>83.268571492286355</v>
      </c>
      <c r="L126">
        <f t="shared" si="7"/>
        <v>83.268571492286355</v>
      </c>
      <c r="M126" s="8">
        <f>L126/B126</f>
        <v>1.719004366067018E-2</v>
      </c>
      <c r="N126">
        <v>1476</v>
      </c>
      <c r="O126">
        <f t="shared" si="8"/>
        <v>1498.8342868611544</v>
      </c>
      <c r="P126">
        <f t="shared" si="9"/>
        <v>26568</v>
      </c>
      <c r="Q126">
        <f t="shared" si="10"/>
        <v>83.268571492286355</v>
      </c>
      <c r="R126">
        <f t="shared" si="11"/>
        <v>6933.6549983660043</v>
      </c>
      <c r="S126">
        <v>4869</v>
      </c>
    </row>
    <row r="127" spans="1:19" x14ac:dyDescent="0.35">
      <c r="A127" s="1">
        <v>41041</v>
      </c>
      <c r="B127">
        <v>5278</v>
      </c>
      <c r="C127">
        <v>1</v>
      </c>
      <c r="D127">
        <v>0</v>
      </c>
      <c r="E127">
        <v>0</v>
      </c>
      <c r="F127">
        <v>4676</v>
      </c>
      <c r="G127">
        <v>4563</v>
      </c>
      <c r="H127">
        <v>434</v>
      </c>
      <c r="I127">
        <v>0</v>
      </c>
      <c r="J127">
        <f t="shared" si="6"/>
        <v>5542.0898351801598</v>
      </c>
      <c r="K127">
        <f>J127-B127</f>
        <v>264.08983518015975</v>
      </c>
      <c r="L127">
        <f t="shared" si="7"/>
        <v>264.08983518015975</v>
      </c>
      <c r="M127" s="8">
        <f>L127/B127</f>
        <v>5.0035967256566838E-2</v>
      </c>
      <c r="N127">
        <v>891</v>
      </c>
      <c r="O127">
        <f t="shared" si="8"/>
        <v>4753.6170332428756</v>
      </c>
      <c r="P127">
        <f t="shared" si="9"/>
        <v>16038</v>
      </c>
      <c r="Q127">
        <f t="shared" si="10"/>
        <v>264.08983518015975</v>
      </c>
      <c r="R127">
        <f t="shared" si="11"/>
        <v>69743.441045483938</v>
      </c>
      <c r="S127">
        <v>4844</v>
      </c>
    </row>
    <row r="128" spans="1:19" x14ac:dyDescent="0.35">
      <c r="A128" s="1">
        <v>41042</v>
      </c>
      <c r="B128">
        <v>7177</v>
      </c>
      <c r="C128">
        <v>1</v>
      </c>
      <c r="D128">
        <v>0</v>
      </c>
      <c r="E128">
        <v>0</v>
      </c>
      <c r="F128">
        <v>4997</v>
      </c>
      <c r="G128">
        <v>5394</v>
      </c>
      <c r="H128">
        <v>1899</v>
      </c>
      <c r="I128">
        <v>0</v>
      </c>
      <c r="J128">
        <f t="shared" si="6"/>
        <v>6850.17182020375</v>
      </c>
      <c r="K128">
        <f>J128-B128</f>
        <v>-326.82817979624997</v>
      </c>
      <c r="L128">
        <f t="shared" si="7"/>
        <v>326.82817979624997</v>
      </c>
      <c r="M128" s="8">
        <f>L128/B128</f>
        <v>4.5538272230214567E-2</v>
      </c>
      <c r="N128">
        <v>545</v>
      </c>
      <c r="O128">
        <f t="shared" si="8"/>
        <v>23531.628945329998</v>
      </c>
      <c r="P128">
        <f t="shared" si="9"/>
        <v>9810</v>
      </c>
      <c r="Q128">
        <f t="shared" si="10"/>
        <v>-653.65635959249994</v>
      </c>
      <c r="R128">
        <f t="shared" si="11"/>
        <v>427266.63643571961</v>
      </c>
      <c r="S128">
        <v>5278</v>
      </c>
    </row>
    <row r="129" spans="1:19" x14ac:dyDescent="0.35">
      <c r="A129" s="1">
        <v>41043</v>
      </c>
      <c r="B129">
        <v>3609</v>
      </c>
      <c r="C129">
        <v>0</v>
      </c>
      <c r="D129">
        <v>0</v>
      </c>
      <c r="E129">
        <v>0</v>
      </c>
      <c r="F129">
        <v>5766.333333333333</v>
      </c>
      <c r="G129">
        <v>4018</v>
      </c>
      <c r="H129">
        <v>-3568</v>
      </c>
      <c r="I129">
        <v>0</v>
      </c>
      <c r="J129">
        <f t="shared" si="6"/>
        <v>3235.1943242787775</v>
      </c>
      <c r="K129">
        <f>J129-B129</f>
        <v>-373.80567572122254</v>
      </c>
      <c r="L129">
        <f t="shared" si="7"/>
        <v>373.80567572122254</v>
      </c>
      <c r="M129" s="8">
        <f>L129/B129</f>
        <v>0.10357596999756789</v>
      </c>
      <c r="N129">
        <v>1371</v>
      </c>
      <c r="O129">
        <f t="shared" si="8"/>
        <v>26914.008651928023</v>
      </c>
      <c r="P129">
        <f t="shared" si="9"/>
        <v>24678</v>
      </c>
      <c r="Q129">
        <f t="shared" si="10"/>
        <v>-747.61135144244508</v>
      </c>
      <c r="R129">
        <f t="shared" si="11"/>
        <v>558922.73280559911</v>
      </c>
      <c r="S129">
        <v>7177</v>
      </c>
    </row>
    <row r="130" spans="1:19" x14ac:dyDescent="0.35">
      <c r="A130" s="1">
        <v>41044</v>
      </c>
      <c r="B130">
        <v>4596</v>
      </c>
      <c r="C130">
        <v>0</v>
      </c>
      <c r="D130">
        <v>0</v>
      </c>
      <c r="E130">
        <v>0</v>
      </c>
      <c r="F130">
        <v>5354.666666666667</v>
      </c>
      <c r="G130">
        <v>4112</v>
      </c>
      <c r="H130">
        <v>987</v>
      </c>
      <c r="I130">
        <v>0</v>
      </c>
      <c r="J130">
        <f t="shared" si="6"/>
        <v>5783.3087772785984</v>
      </c>
      <c r="K130">
        <f>J130-B130</f>
        <v>1187.3087772785984</v>
      </c>
      <c r="L130">
        <f t="shared" si="7"/>
        <v>1187.3087772785984</v>
      </c>
      <c r="M130" s="8">
        <f>L130/B130</f>
        <v>0.25833524309804146</v>
      </c>
      <c r="N130">
        <v>729</v>
      </c>
      <c r="O130">
        <f t="shared" si="8"/>
        <v>21371.557991014772</v>
      </c>
      <c r="P130">
        <f t="shared" si="9"/>
        <v>13122</v>
      </c>
      <c r="Q130">
        <f t="shared" si="10"/>
        <v>1187.3087772785984</v>
      </c>
      <c r="R130">
        <f t="shared" si="11"/>
        <v>1409702.1326028004</v>
      </c>
      <c r="S130">
        <v>3609</v>
      </c>
    </row>
    <row r="131" spans="1:19" x14ac:dyDescent="0.35">
      <c r="A131" s="1">
        <v>41045</v>
      </c>
      <c r="B131">
        <v>4910</v>
      </c>
      <c r="C131">
        <v>0</v>
      </c>
      <c r="D131">
        <v>0</v>
      </c>
      <c r="E131">
        <v>0</v>
      </c>
      <c r="F131">
        <v>5127.333333333333</v>
      </c>
      <c r="G131">
        <v>4315</v>
      </c>
      <c r="H131">
        <v>314</v>
      </c>
      <c r="I131">
        <v>0</v>
      </c>
      <c r="J131">
        <f t="shared" ref="J131:J194" si="12">$U$2+SUMPRODUCT(C131:I131,$V$2:$AB$2)</f>
        <v>5149.3655757199949</v>
      </c>
      <c r="K131">
        <f>J131-B131</f>
        <v>239.36557571999492</v>
      </c>
      <c r="L131">
        <f t="shared" ref="L131:L194" si="13">ABS(K131)</f>
        <v>239.36557571999492</v>
      </c>
      <c r="M131" s="8">
        <f>L131/B131</f>
        <v>4.8750626419550899E-2</v>
      </c>
      <c r="N131">
        <v>683</v>
      </c>
      <c r="O131">
        <f t="shared" ref="O131:O194" si="14">IF(K131&lt;0,K131*-72,K131*18)</f>
        <v>4308.5803629599086</v>
      </c>
      <c r="P131">
        <f t="shared" ref="P131:P194" si="15">N131*18</f>
        <v>12294</v>
      </c>
      <c r="Q131">
        <f t="shared" ref="Q131:Q194" si="16">IF(K131&lt;0,K131*2,K131)</f>
        <v>239.36557571999492</v>
      </c>
      <c r="R131">
        <f t="shared" ref="R131:R194" si="17">Q131^2</f>
        <v>57295.87883976462</v>
      </c>
      <c r="S131">
        <v>4596</v>
      </c>
    </row>
    <row r="132" spans="1:19" x14ac:dyDescent="0.35">
      <c r="A132" s="1">
        <v>41046</v>
      </c>
      <c r="B132">
        <v>5297</v>
      </c>
      <c r="C132">
        <v>0</v>
      </c>
      <c r="D132">
        <v>1</v>
      </c>
      <c r="E132">
        <v>0</v>
      </c>
      <c r="F132">
        <v>4371.666666666667</v>
      </c>
      <c r="G132">
        <v>4869</v>
      </c>
      <c r="H132">
        <v>387</v>
      </c>
      <c r="I132">
        <v>0</v>
      </c>
      <c r="J132">
        <f t="shared" si="12"/>
        <v>5001.5378384504147</v>
      </c>
      <c r="K132">
        <f>J132-B132</f>
        <v>-295.46216154958529</v>
      </c>
      <c r="L132">
        <f t="shared" si="13"/>
        <v>295.46216154958529</v>
      </c>
      <c r="M132" s="8">
        <f>L132/B132</f>
        <v>5.5779150755066127E-2</v>
      </c>
      <c r="N132">
        <v>768</v>
      </c>
      <c r="O132">
        <f t="shared" si="14"/>
        <v>21273.275631570141</v>
      </c>
      <c r="P132">
        <f t="shared" si="15"/>
        <v>13824</v>
      </c>
      <c r="Q132">
        <f t="shared" si="16"/>
        <v>-590.92432309917058</v>
      </c>
      <c r="R132">
        <f t="shared" si="17"/>
        <v>349191.55563021294</v>
      </c>
      <c r="S132">
        <v>4910</v>
      </c>
    </row>
    <row r="133" spans="1:19" x14ac:dyDescent="0.35">
      <c r="A133" s="1">
        <v>41047</v>
      </c>
      <c r="B133">
        <v>5306</v>
      </c>
      <c r="C133">
        <v>0</v>
      </c>
      <c r="D133">
        <v>0</v>
      </c>
      <c r="E133">
        <v>1</v>
      </c>
      <c r="F133">
        <v>4934.333333333333</v>
      </c>
      <c r="G133">
        <v>4844</v>
      </c>
      <c r="H133">
        <v>9</v>
      </c>
      <c r="I133">
        <v>0</v>
      </c>
      <c r="J133">
        <f t="shared" si="12"/>
        <v>5422.8945684449791</v>
      </c>
      <c r="K133">
        <f>J133-B133</f>
        <v>116.89456844497909</v>
      </c>
      <c r="L133">
        <f t="shared" si="13"/>
        <v>116.89456844497909</v>
      </c>
      <c r="M133" s="8">
        <f>L133/B133</f>
        <v>2.2030638606290818E-2</v>
      </c>
      <c r="N133">
        <v>890</v>
      </c>
      <c r="O133">
        <f t="shared" si="14"/>
        <v>2104.1022320096235</v>
      </c>
      <c r="P133">
        <f t="shared" si="15"/>
        <v>16020</v>
      </c>
      <c r="Q133">
        <f t="shared" si="16"/>
        <v>116.89456844497909</v>
      </c>
      <c r="R133">
        <f t="shared" si="17"/>
        <v>13664.340131937901</v>
      </c>
      <c r="S133">
        <v>5297</v>
      </c>
    </row>
    <row r="134" spans="1:19" x14ac:dyDescent="0.35">
      <c r="A134" s="1">
        <v>41048</v>
      </c>
      <c r="B134">
        <v>5362</v>
      </c>
      <c r="C134">
        <v>1</v>
      </c>
      <c r="D134">
        <v>0</v>
      </c>
      <c r="E134">
        <v>0</v>
      </c>
      <c r="F134">
        <v>5171</v>
      </c>
      <c r="G134">
        <v>5278</v>
      </c>
      <c r="H134">
        <v>56</v>
      </c>
      <c r="I134">
        <v>0</v>
      </c>
      <c r="J134">
        <f t="shared" si="12"/>
        <v>5820.5339388690854</v>
      </c>
      <c r="K134">
        <f>J134-B134</f>
        <v>458.53393886908543</v>
      </c>
      <c r="L134">
        <f t="shared" si="13"/>
        <v>458.53393886908543</v>
      </c>
      <c r="M134" s="8">
        <f>L134/B134</f>
        <v>8.5515467898001754E-2</v>
      </c>
      <c r="N134">
        <v>931</v>
      </c>
      <c r="O134">
        <f t="shared" si="14"/>
        <v>8253.6108996435378</v>
      </c>
      <c r="P134">
        <f t="shared" si="15"/>
        <v>16758</v>
      </c>
      <c r="Q134">
        <f t="shared" si="16"/>
        <v>458.53393886908543</v>
      </c>
      <c r="R134">
        <f t="shared" si="17"/>
        <v>210253.37309479818</v>
      </c>
      <c r="S134">
        <v>5306</v>
      </c>
    </row>
    <row r="135" spans="1:19" x14ac:dyDescent="0.35">
      <c r="A135" s="1">
        <v>41049</v>
      </c>
      <c r="B135">
        <v>5483</v>
      </c>
      <c r="C135">
        <v>1</v>
      </c>
      <c r="D135">
        <v>0</v>
      </c>
      <c r="E135">
        <v>0</v>
      </c>
      <c r="F135">
        <v>5321.666666666667</v>
      </c>
      <c r="G135">
        <v>7177</v>
      </c>
      <c r="H135">
        <v>121</v>
      </c>
      <c r="I135">
        <v>0</v>
      </c>
      <c r="J135">
        <f t="shared" si="12"/>
        <v>6144.0243857958076</v>
      </c>
      <c r="K135">
        <f>J135-B135</f>
        <v>661.02438579580758</v>
      </c>
      <c r="L135">
        <f t="shared" si="13"/>
        <v>661.02438579580758</v>
      </c>
      <c r="M135" s="8">
        <f>L135/B135</f>
        <v>0.12055888852741338</v>
      </c>
      <c r="N135">
        <v>741</v>
      </c>
      <c r="O135">
        <f t="shared" si="14"/>
        <v>11898.438944324536</v>
      </c>
      <c r="P135">
        <f t="shared" si="15"/>
        <v>13338</v>
      </c>
      <c r="Q135">
        <f t="shared" si="16"/>
        <v>661.02438579580758</v>
      </c>
      <c r="R135">
        <f t="shared" si="17"/>
        <v>436953.23861672467</v>
      </c>
      <c r="S135">
        <v>5362</v>
      </c>
    </row>
    <row r="136" spans="1:19" x14ac:dyDescent="0.35">
      <c r="A136" s="1">
        <v>41050</v>
      </c>
      <c r="B136">
        <v>3884</v>
      </c>
      <c r="C136">
        <v>0</v>
      </c>
      <c r="D136">
        <v>0</v>
      </c>
      <c r="E136">
        <v>0</v>
      </c>
      <c r="F136">
        <v>5383.666666666667</v>
      </c>
      <c r="G136">
        <v>3609</v>
      </c>
      <c r="H136">
        <v>-1599</v>
      </c>
      <c r="I136">
        <v>0</v>
      </c>
      <c r="J136">
        <f t="shared" si="12"/>
        <v>4109.6554890179723</v>
      </c>
      <c r="K136">
        <f>J136-B136</f>
        <v>225.65548901797229</v>
      </c>
      <c r="L136">
        <f t="shared" si="13"/>
        <v>225.65548901797229</v>
      </c>
      <c r="M136" s="8">
        <f>L136/B136</f>
        <v>5.8098735586501617E-2</v>
      </c>
      <c r="N136">
        <v>1133</v>
      </c>
      <c r="O136">
        <f t="shared" si="14"/>
        <v>4061.7988023235011</v>
      </c>
      <c r="P136">
        <f t="shared" si="15"/>
        <v>20394</v>
      </c>
      <c r="Q136">
        <f t="shared" si="16"/>
        <v>225.65548901797229</v>
      </c>
      <c r="R136">
        <f t="shared" si="17"/>
        <v>50920.399723940209</v>
      </c>
      <c r="S136">
        <v>5483</v>
      </c>
    </row>
    <row r="137" spans="1:19" x14ac:dyDescent="0.35">
      <c r="A137" s="1">
        <v>41051</v>
      </c>
      <c r="B137">
        <v>4569</v>
      </c>
      <c r="C137">
        <v>0</v>
      </c>
      <c r="D137">
        <v>0</v>
      </c>
      <c r="E137">
        <v>0</v>
      </c>
      <c r="F137">
        <v>4909.666666666667</v>
      </c>
      <c r="G137">
        <v>4596</v>
      </c>
      <c r="H137">
        <v>685</v>
      </c>
      <c r="I137">
        <v>0</v>
      </c>
      <c r="J137">
        <f t="shared" si="12"/>
        <v>5202.2314222418736</v>
      </c>
      <c r="K137">
        <f>J137-B137</f>
        <v>633.23142224187359</v>
      </c>
      <c r="L137">
        <f t="shared" si="13"/>
        <v>633.23142224187359</v>
      </c>
      <c r="M137" s="8">
        <f>L137/B137</f>
        <v>0.13859300114726933</v>
      </c>
      <c r="N137">
        <v>876</v>
      </c>
      <c r="O137">
        <f t="shared" si="14"/>
        <v>11398.165600353725</v>
      </c>
      <c r="P137">
        <f t="shared" si="15"/>
        <v>15768</v>
      </c>
      <c r="Q137">
        <f t="shared" si="16"/>
        <v>633.23142224187359</v>
      </c>
      <c r="R137">
        <f t="shared" si="17"/>
        <v>400982.03411446599</v>
      </c>
      <c r="S137">
        <v>3884</v>
      </c>
    </row>
    <row r="138" spans="1:19" x14ac:dyDescent="0.35">
      <c r="A138" s="1">
        <v>41052</v>
      </c>
      <c r="B138">
        <v>4568</v>
      </c>
      <c r="C138">
        <v>0</v>
      </c>
      <c r="D138">
        <v>0</v>
      </c>
      <c r="E138">
        <v>0</v>
      </c>
      <c r="F138">
        <v>4645.333333333333</v>
      </c>
      <c r="G138">
        <v>4910</v>
      </c>
      <c r="H138">
        <v>-1</v>
      </c>
      <c r="I138">
        <v>0</v>
      </c>
      <c r="J138">
        <f t="shared" si="12"/>
        <v>4532.9382269081952</v>
      </c>
      <c r="K138">
        <f>J138-B138</f>
        <v>-35.061773091804753</v>
      </c>
      <c r="L138">
        <f t="shared" si="13"/>
        <v>35.061773091804753</v>
      </c>
      <c r="M138" s="8">
        <f>L138/B138</f>
        <v>7.6755195034598845E-3</v>
      </c>
      <c r="N138">
        <v>914</v>
      </c>
      <c r="O138">
        <f t="shared" si="14"/>
        <v>2524.4476626099422</v>
      </c>
      <c r="P138">
        <f t="shared" si="15"/>
        <v>16452</v>
      </c>
      <c r="Q138">
        <f t="shared" si="16"/>
        <v>-70.123546183609506</v>
      </c>
      <c r="R138">
        <f t="shared" si="17"/>
        <v>4917.3117293648156</v>
      </c>
      <c r="S138">
        <v>4569</v>
      </c>
    </row>
    <row r="139" spans="1:19" x14ac:dyDescent="0.35">
      <c r="A139" s="1">
        <v>41053</v>
      </c>
      <c r="B139">
        <v>5522</v>
      </c>
      <c r="C139">
        <v>0</v>
      </c>
      <c r="D139">
        <v>1</v>
      </c>
      <c r="E139">
        <v>0</v>
      </c>
      <c r="F139">
        <v>4340.333333333333</v>
      </c>
      <c r="G139">
        <v>5297</v>
      </c>
      <c r="H139">
        <v>954</v>
      </c>
      <c r="I139">
        <v>0</v>
      </c>
      <c r="J139">
        <f t="shared" si="12"/>
        <v>5368.0252415595405</v>
      </c>
      <c r="K139">
        <f>J139-B139</f>
        <v>-153.97475844045948</v>
      </c>
      <c r="L139">
        <f t="shared" si="13"/>
        <v>153.97475844045948</v>
      </c>
      <c r="M139" s="8">
        <f>L139/B139</f>
        <v>2.7883875125037937E-2</v>
      </c>
      <c r="N139">
        <v>227</v>
      </c>
      <c r="O139">
        <f t="shared" si="14"/>
        <v>11086.182607713083</v>
      </c>
      <c r="P139">
        <f t="shared" si="15"/>
        <v>4086</v>
      </c>
      <c r="Q139">
        <f t="shared" si="16"/>
        <v>-307.94951688091896</v>
      </c>
      <c r="R139">
        <f t="shared" si="17"/>
        <v>94832.90494719139</v>
      </c>
      <c r="S139">
        <v>4568</v>
      </c>
    </row>
    <row r="140" spans="1:19" x14ac:dyDescent="0.35">
      <c r="A140" s="1">
        <v>41054</v>
      </c>
      <c r="B140">
        <v>5481</v>
      </c>
      <c r="C140">
        <v>0</v>
      </c>
      <c r="D140">
        <v>0</v>
      </c>
      <c r="E140">
        <v>1</v>
      </c>
      <c r="F140">
        <v>4886.333333333333</v>
      </c>
      <c r="G140">
        <v>5306</v>
      </c>
      <c r="H140">
        <v>-41</v>
      </c>
      <c r="I140">
        <v>0</v>
      </c>
      <c r="J140">
        <f t="shared" si="12"/>
        <v>5378.9436713052719</v>
      </c>
      <c r="K140">
        <f>J140-B140</f>
        <v>-102.05632869472811</v>
      </c>
      <c r="L140">
        <f t="shared" si="13"/>
        <v>102.05632869472811</v>
      </c>
      <c r="M140" s="8">
        <f>L140/B140</f>
        <v>1.862001983118557E-2</v>
      </c>
      <c r="N140">
        <v>959</v>
      </c>
      <c r="O140">
        <f t="shared" si="14"/>
        <v>7348.0556660204238</v>
      </c>
      <c r="P140">
        <f t="shared" si="15"/>
        <v>17262</v>
      </c>
      <c r="Q140">
        <f t="shared" si="16"/>
        <v>-204.11265738945622</v>
      </c>
      <c r="R140">
        <f t="shared" si="17"/>
        <v>41661.976906585536</v>
      </c>
      <c r="S140">
        <v>5522</v>
      </c>
    </row>
    <row r="141" spans="1:19" x14ac:dyDescent="0.35">
      <c r="A141" s="1">
        <v>41055</v>
      </c>
      <c r="B141">
        <v>5617</v>
      </c>
      <c r="C141">
        <v>1</v>
      </c>
      <c r="D141">
        <v>0</v>
      </c>
      <c r="E141">
        <v>0</v>
      </c>
      <c r="F141">
        <v>5190.333333333333</v>
      </c>
      <c r="G141">
        <v>5362</v>
      </c>
      <c r="H141">
        <v>136</v>
      </c>
      <c r="I141">
        <v>0</v>
      </c>
      <c r="J141">
        <f t="shared" si="12"/>
        <v>5896.4982789081514</v>
      </c>
      <c r="K141">
        <f>J141-B141</f>
        <v>279.49827890815141</v>
      </c>
      <c r="L141">
        <f t="shared" si="13"/>
        <v>279.49827890815141</v>
      </c>
      <c r="M141" s="8">
        <f>L141/B141</f>
        <v>4.975935177285943E-2</v>
      </c>
      <c r="N141">
        <v>1070</v>
      </c>
      <c r="O141">
        <f t="shared" si="14"/>
        <v>5030.9690203467253</v>
      </c>
      <c r="P141">
        <f t="shared" si="15"/>
        <v>19260</v>
      </c>
      <c r="Q141">
        <f t="shared" si="16"/>
        <v>279.49827890815141</v>
      </c>
      <c r="R141">
        <f t="shared" si="17"/>
        <v>78119.287912618791</v>
      </c>
      <c r="S141">
        <v>5481</v>
      </c>
    </row>
    <row r="142" spans="1:19" x14ac:dyDescent="0.35">
      <c r="A142" s="1">
        <v>41056</v>
      </c>
      <c r="B142">
        <v>4964</v>
      </c>
      <c r="C142">
        <v>1</v>
      </c>
      <c r="D142">
        <v>0</v>
      </c>
      <c r="E142">
        <v>0</v>
      </c>
      <c r="F142">
        <v>5540</v>
      </c>
      <c r="G142">
        <v>5483</v>
      </c>
      <c r="H142">
        <v>-653</v>
      </c>
      <c r="I142">
        <v>0</v>
      </c>
      <c r="J142">
        <f t="shared" si="12"/>
        <v>5729.1686197630161</v>
      </c>
      <c r="K142">
        <f>J142-B142</f>
        <v>765.16861976301607</v>
      </c>
      <c r="L142">
        <f t="shared" si="13"/>
        <v>765.16861976301607</v>
      </c>
      <c r="M142" s="8">
        <f>L142/B142</f>
        <v>0.15414355756708623</v>
      </c>
      <c r="N142">
        <v>1623</v>
      </c>
      <c r="O142">
        <f t="shared" si="14"/>
        <v>13773.035155734289</v>
      </c>
      <c r="P142">
        <f t="shared" si="15"/>
        <v>29214</v>
      </c>
      <c r="Q142">
        <f t="shared" si="16"/>
        <v>765.16861976301607</v>
      </c>
      <c r="R142">
        <f t="shared" si="17"/>
        <v>585483.01667003904</v>
      </c>
      <c r="S142">
        <v>5617</v>
      </c>
    </row>
    <row r="143" spans="1:19" x14ac:dyDescent="0.35">
      <c r="A143" s="1">
        <v>41057</v>
      </c>
      <c r="B143">
        <v>3782</v>
      </c>
      <c r="C143">
        <v>0</v>
      </c>
      <c r="D143">
        <v>0</v>
      </c>
      <c r="E143">
        <v>0</v>
      </c>
      <c r="F143">
        <v>5354</v>
      </c>
      <c r="G143">
        <v>3884</v>
      </c>
      <c r="H143">
        <v>-1182</v>
      </c>
      <c r="I143">
        <v>0</v>
      </c>
      <c r="J143">
        <f t="shared" si="12"/>
        <v>4370.0012376423847</v>
      </c>
      <c r="K143">
        <f>J143-B143</f>
        <v>588.00123764238469</v>
      </c>
      <c r="L143">
        <f t="shared" si="13"/>
        <v>588.00123764238469</v>
      </c>
      <c r="M143" s="8">
        <f>L143/B143</f>
        <v>0.15547362179862101</v>
      </c>
      <c r="N143">
        <v>1334</v>
      </c>
      <c r="O143">
        <f t="shared" si="14"/>
        <v>10584.022277562925</v>
      </c>
      <c r="P143">
        <f t="shared" si="15"/>
        <v>24012</v>
      </c>
      <c r="Q143">
        <f t="shared" si="16"/>
        <v>588.00123764238469</v>
      </c>
      <c r="R143">
        <f t="shared" si="17"/>
        <v>345745.45546897617</v>
      </c>
      <c r="S143">
        <v>4964</v>
      </c>
    </row>
    <row r="144" spans="1:19" x14ac:dyDescent="0.35">
      <c r="A144" s="1">
        <v>41058</v>
      </c>
      <c r="B144">
        <v>4148</v>
      </c>
      <c r="C144">
        <v>0</v>
      </c>
      <c r="D144">
        <v>0</v>
      </c>
      <c r="E144">
        <v>0</v>
      </c>
      <c r="F144">
        <v>4787.666666666667</v>
      </c>
      <c r="G144">
        <v>4569</v>
      </c>
      <c r="H144">
        <v>366</v>
      </c>
      <c r="I144">
        <v>1</v>
      </c>
      <c r="J144">
        <f t="shared" si="12"/>
        <v>5013.7461421112703</v>
      </c>
      <c r="K144">
        <f>J144-B144</f>
        <v>865.74614211127027</v>
      </c>
      <c r="L144">
        <f t="shared" si="13"/>
        <v>865.74614211127027</v>
      </c>
      <c r="M144" s="8">
        <f>L144/B144</f>
        <v>0.20871411333444317</v>
      </c>
      <c r="N144">
        <v>1221</v>
      </c>
      <c r="O144">
        <f t="shared" si="14"/>
        <v>15583.430558002865</v>
      </c>
      <c r="P144">
        <f t="shared" si="15"/>
        <v>21978</v>
      </c>
      <c r="Q144">
        <f t="shared" si="16"/>
        <v>865.74614211127027</v>
      </c>
      <c r="R144">
        <f t="shared" si="17"/>
        <v>749516.38258054783</v>
      </c>
      <c r="S144">
        <v>3782</v>
      </c>
    </row>
    <row r="145" spans="1:19" x14ac:dyDescent="0.35">
      <c r="A145" s="1">
        <v>41059</v>
      </c>
      <c r="B145">
        <v>4465</v>
      </c>
      <c r="C145">
        <v>0</v>
      </c>
      <c r="D145">
        <v>0</v>
      </c>
      <c r="E145">
        <v>0</v>
      </c>
      <c r="F145">
        <v>4298</v>
      </c>
      <c r="G145">
        <v>4568</v>
      </c>
      <c r="H145">
        <v>317</v>
      </c>
      <c r="I145">
        <v>1</v>
      </c>
      <c r="J145">
        <f t="shared" si="12"/>
        <v>4517.7032068871104</v>
      </c>
      <c r="K145">
        <f>J145-B145</f>
        <v>52.703206887110355</v>
      </c>
      <c r="L145">
        <f t="shared" si="13"/>
        <v>52.703206887110355</v>
      </c>
      <c r="M145" s="8">
        <f>L145/B145</f>
        <v>1.1803629761950808E-2</v>
      </c>
      <c r="N145">
        <v>731</v>
      </c>
      <c r="O145">
        <f t="shared" si="14"/>
        <v>948.65772396798639</v>
      </c>
      <c r="P145">
        <f t="shared" si="15"/>
        <v>13158</v>
      </c>
      <c r="Q145">
        <f t="shared" si="16"/>
        <v>52.703206887110355</v>
      </c>
      <c r="R145">
        <f t="shared" si="17"/>
        <v>2777.6280161855561</v>
      </c>
      <c r="S145">
        <v>4148</v>
      </c>
    </row>
    <row r="146" spans="1:19" x14ac:dyDescent="0.35">
      <c r="A146" s="1">
        <v>41060</v>
      </c>
      <c r="B146">
        <v>4885</v>
      </c>
      <c r="C146">
        <v>0</v>
      </c>
      <c r="D146">
        <v>1</v>
      </c>
      <c r="E146">
        <v>0</v>
      </c>
      <c r="F146">
        <v>4131.666666666667</v>
      </c>
      <c r="G146">
        <v>5522</v>
      </c>
      <c r="H146">
        <v>420</v>
      </c>
      <c r="I146">
        <v>1</v>
      </c>
      <c r="J146">
        <f t="shared" si="12"/>
        <v>4977.3734931458512</v>
      </c>
      <c r="K146">
        <f>J146-B146</f>
        <v>92.373493145851171</v>
      </c>
      <c r="L146">
        <f t="shared" si="13"/>
        <v>92.373493145851171</v>
      </c>
      <c r="M146" s="8">
        <f>L146/B146</f>
        <v>1.890961988656114E-2</v>
      </c>
      <c r="N146">
        <v>546</v>
      </c>
      <c r="O146">
        <f t="shared" si="14"/>
        <v>1662.7228766253211</v>
      </c>
      <c r="P146">
        <f t="shared" si="15"/>
        <v>9828</v>
      </c>
      <c r="Q146">
        <f t="shared" si="16"/>
        <v>92.373493145851171</v>
      </c>
      <c r="R146">
        <f t="shared" si="17"/>
        <v>8532.8622359666133</v>
      </c>
      <c r="S146">
        <v>4465</v>
      </c>
    </row>
    <row r="147" spans="1:19" x14ac:dyDescent="0.35">
      <c r="A147" s="1">
        <v>41061</v>
      </c>
      <c r="B147">
        <v>6633</v>
      </c>
      <c r="C147">
        <v>0</v>
      </c>
      <c r="D147">
        <v>0</v>
      </c>
      <c r="E147">
        <v>1</v>
      </c>
      <c r="F147">
        <v>4499.333333333333</v>
      </c>
      <c r="G147">
        <v>5481</v>
      </c>
      <c r="H147">
        <v>1748</v>
      </c>
      <c r="I147">
        <v>0</v>
      </c>
      <c r="J147">
        <f t="shared" si="12"/>
        <v>6176.113523367736</v>
      </c>
      <c r="K147">
        <f>J147-B147</f>
        <v>-456.88647663226402</v>
      </c>
      <c r="L147">
        <f t="shared" si="13"/>
        <v>456.88647663226402</v>
      </c>
      <c r="M147" s="8">
        <f>L147/B147</f>
        <v>6.8880819633991258E-2</v>
      </c>
      <c r="N147">
        <v>2869</v>
      </c>
      <c r="O147">
        <f t="shared" si="14"/>
        <v>32895.826317523009</v>
      </c>
      <c r="P147">
        <f t="shared" si="15"/>
        <v>51642</v>
      </c>
      <c r="Q147">
        <f t="shared" si="16"/>
        <v>-913.77295326452804</v>
      </c>
      <c r="R147">
        <f t="shared" si="17"/>
        <v>834981.01011777739</v>
      </c>
      <c r="S147">
        <v>4885</v>
      </c>
    </row>
    <row r="148" spans="1:19" x14ac:dyDescent="0.35">
      <c r="A148" s="1">
        <v>41062</v>
      </c>
      <c r="B148">
        <v>5081</v>
      </c>
      <c r="C148">
        <v>1</v>
      </c>
      <c r="D148">
        <v>0</v>
      </c>
      <c r="E148">
        <v>0</v>
      </c>
      <c r="F148">
        <v>5327.666666666667</v>
      </c>
      <c r="G148">
        <v>5617</v>
      </c>
      <c r="H148">
        <v>-1552</v>
      </c>
      <c r="I148">
        <v>0</v>
      </c>
      <c r="J148">
        <f t="shared" si="12"/>
        <v>4958.9522722525489</v>
      </c>
      <c r="K148">
        <f>J148-B148</f>
        <v>-122.04772774745106</v>
      </c>
      <c r="L148">
        <f t="shared" si="13"/>
        <v>122.04772774745106</v>
      </c>
      <c r="M148" s="8">
        <f>L148/B148</f>
        <v>2.4020414829256261E-2</v>
      </c>
      <c r="N148">
        <v>1212</v>
      </c>
      <c r="O148">
        <f t="shared" si="14"/>
        <v>8787.4363978164765</v>
      </c>
      <c r="P148">
        <f t="shared" si="15"/>
        <v>21816</v>
      </c>
      <c r="Q148">
        <f t="shared" si="16"/>
        <v>-244.09545549490213</v>
      </c>
      <c r="R148">
        <f t="shared" si="17"/>
        <v>59582.591393263741</v>
      </c>
      <c r="S148">
        <v>6633</v>
      </c>
    </row>
    <row r="149" spans="1:19" x14ac:dyDescent="0.35">
      <c r="A149" s="1">
        <v>41063</v>
      </c>
      <c r="B149">
        <v>4951</v>
      </c>
      <c r="C149">
        <v>1</v>
      </c>
      <c r="D149">
        <v>0</v>
      </c>
      <c r="E149">
        <v>0</v>
      </c>
      <c r="F149">
        <v>5533</v>
      </c>
      <c r="G149">
        <v>4964</v>
      </c>
      <c r="H149">
        <v>-130</v>
      </c>
      <c r="I149">
        <v>0</v>
      </c>
      <c r="J149">
        <f t="shared" si="12"/>
        <v>6021.2222984769478</v>
      </c>
      <c r="K149">
        <f>J149-B149</f>
        <v>1070.2222984769478</v>
      </c>
      <c r="L149">
        <f t="shared" si="13"/>
        <v>1070.2222984769478</v>
      </c>
      <c r="M149" s="8">
        <f>L149/B149</f>
        <v>0.216162855681064</v>
      </c>
      <c r="N149">
        <v>1540</v>
      </c>
      <c r="O149">
        <f t="shared" si="14"/>
        <v>19264.001372585059</v>
      </c>
      <c r="P149">
        <f t="shared" si="15"/>
        <v>27720</v>
      </c>
      <c r="Q149">
        <f t="shared" si="16"/>
        <v>1070.2222984769478</v>
      </c>
      <c r="R149">
        <f t="shared" si="17"/>
        <v>1145375.7681572812</v>
      </c>
      <c r="S149">
        <v>5081</v>
      </c>
    </row>
    <row r="150" spans="1:19" x14ac:dyDescent="0.35">
      <c r="A150" s="1">
        <v>41064</v>
      </c>
      <c r="B150">
        <v>4124</v>
      </c>
      <c r="C150">
        <v>0</v>
      </c>
      <c r="D150">
        <v>0</v>
      </c>
      <c r="E150">
        <v>0</v>
      </c>
      <c r="F150">
        <v>5555</v>
      </c>
      <c r="G150">
        <v>3782</v>
      </c>
      <c r="H150">
        <v>-827</v>
      </c>
      <c r="I150">
        <v>0</v>
      </c>
      <c r="J150">
        <f t="shared" si="12"/>
        <v>4781.6760465106017</v>
      </c>
      <c r="K150">
        <f>J150-B150</f>
        <v>657.67604651060174</v>
      </c>
      <c r="L150">
        <f t="shared" si="13"/>
        <v>657.67604651060174</v>
      </c>
      <c r="M150" s="8">
        <f>L150/B150</f>
        <v>0.15947527800936026</v>
      </c>
      <c r="N150">
        <v>1023</v>
      </c>
      <c r="O150">
        <f t="shared" si="14"/>
        <v>11838.168837190831</v>
      </c>
      <c r="P150">
        <f t="shared" si="15"/>
        <v>18414</v>
      </c>
      <c r="Q150">
        <f t="shared" si="16"/>
        <v>657.67604651060174</v>
      </c>
      <c r="R150">
        <f t="shared" si="17"/>
        <v>432537.78215381521</v>
      </c>
      <c r="S150">
        <v>4951</v>
      </c>
    </row>
    <row r="151" spans="1:19" x14ac:dyDescent="0.35">
      <c r="A151" s="1">
        <v>41065</v>
      </c>
      <c r="B151">
        <v>4156</v>
      </c>
      <c r="C151">
        <v>0</v>
      </c>
      <c r="D151">
        <v>0</v>
      </c>
      <c r="E151">
        <v>0</v>
      </c>
      <c r="F151">
        <v>4718.666666666667</v>
      </c>
      <c r="G151">
        <v>4148</v>
      </c>
      <c r="H151">
        <v>32</v>
      </c>
      <c r="I151">
        <v>0</v>
      </c>
      <c r="J151">
        <f t="shared" si="12"/>
        <v>4568.0555014066103</v>
      </c>
      <c r="K151">
        <f>J151-B151</f>
        <v>412.05550140661035</v>
      </c>
      <c r="L151">
        <f t="shared" si="13"/>
        <v>412.05550140661035</v>
      </c>
      <c r="M151" s="8">
        <f>L151/B151</f>
        <v>9.9147137008327807E-2</v>
      </c>
      <c r="N151">
        <v>1406</v>
      </c>
      <c r="O151">
        <f t="shared" si="14"/>
        <v>7416.9990253189862</v>
      </c>
      <c r="P151">
        <f t="shared" si="15"/>
        <v>25308</v>
      </c>
      <c r="Q151">
        <f t="shared" si="16"/>
        <v>412.05550140661035</v>
      </c>
      <c r="R151">
        <f t="shared" si="17"/>
        <v>169789.73623945305</v>
      </c>
      <c r="S151">
        <v>4124</v>
      </c>
    </row>
    <row r="152" spans="1:19" x14ac:dyDescent="0.35">
      <c r="A152" s="1">
        <v>41066</v>
      </c>
      <c r="B152">
        <v>4261</v>
      </c>
      <c r="C152">
        <v>0</v>
      </c>
      <c r="D152">
        <v>0</v>
      </c>
      <c r="E152">
        <v>0</v>
      </c>
      <c r="F152">
        <v>4410.333333333333</v>
      </c>
      <c r="G152">
        <v>4465</v>
      </c>
      <c r="H152">
        <v>105</v>
      </c>
      <c r="I152">
        <v>0</v>
      </c>
      <c r="J152">
        <f t="shared" si="12"/>
        <v>4345.7580849806236</v>
      </c>
      <c r="K152">
        <f>J152-B152</f>
        <v>84.758084980623607</v>
      </c>
      <c r="L152">
        <f t="shared" si="13"/>
        <v>84.758084980623607</v>
      </c>
      <c r="M152" s="8">
        <f>L152/B152</f>
        <v>1.989159469153335E-2</v>
      </c>
      <c r="N152">
        <v>1465</v>
      </c>
      <c r="O152">
        <f t="shared" si="14"/>
        <v>1525.6455296512249</v>
      </c>
      <c r="P152">
        <f t="shared" si="15"/>
        <v>26370</v>
      </c>
      <c r="Q152">
        <f t="shared" si="16"/>
        <v>84.758084980623607</v>
      </c>
      <c r="R152">
        <f t="shared" si="17"/>
        <v>7183.9329695826127</v>
      </c>
      <c r="S152">
        <v>4156</v>
      </c>
    </row>
    <row r="153" spans="1:19" x14ac:dyDescent="0.35">
      <c r="A153" s="1">
        <v>41067</v>
      </c>
      <c r="B153">
        <v>3967</v>
      </c>
      <c r="C153">
        <v>0</v>
      </c>
      <c r="D153">
        <v>1</v>
      </c>
      <c r="E153">
        <v>0</v>
      </c>
      <c r="F153">
        <v>4180.333333333333</v>
      </c>
      <c r="G153">
        <v>4885</v>
      </c>
      <c r="H153">
        <v>-294</v>
      </c>
      <c r="I153">
        <v>0</v>
      </c>
      <c r="J153">
        <f t="shared" si="12"/>
        <v>4382.9270697671382</v>
      </c>
      <c r="K153">
        <f>J153-B153</f>
        <v>415.92706976713816</v>
      </c>
      <c r="L153">
        <f t="shared" si="13"/>
        <v>415.92706976713816</v>
      </c>
      <c r="M153" s="8">
        <f>L153/B153</f>
        <v>0.1048467531553159</v>
      </c>
      <c r="N153">
        <v>1760</v>
      </c>
      <c r="O153">
        <f t="shared" si="14"/>
        <v>7486.687255808487</v>
      </c>
      <c r="P153">
        <f t="shared" si="15"/>
        <v>31680</v>
      </c>
      <c r="Q153">
        <f t="shared" si="16"/>
        <v>415.92706976713816</v>
      </c>
      <c r="R153">
        <f t="shared" si="17"/>
        <v>172995.32736507783</v>
      </c>
      <c r="S153">
        <v>4261</v>
      </c>
    </row>
    <row r="154" spans="1:19" x14ac:dyDescent="0.35">
      <c r="A154" s="1">
        <v>41068</v>
      </c>
      <c r="B154">
        <v>4510</v>
      </c>
      <c r="C154">
        <v>0</v>
      </c>
      <c r="D154">
        <v>0</v>
      </c>
      <c r="E154">
        <v>1</v>
      </c>
      <c r="F154">
        <v>4128</v>
      </c>
      <c r="G154">
        <v>6633</v>
      </c>
      <c r="H154">
        <v>543</v>
      </c>
      <c r="I154">
        <v>0</v>
      </c>
      <c r="J154">
        <f t="shared" si="12"/>
        <v>5132.5240879919247</v>
      </c>
      <c r="K154">
        <f>J154-B154</f>
        <v>622.52408799192472</v>
      </c>
      <c r="L154">
        <f t="shared" si="13"/>
        <v>622.52408799192472</v>
      </c>
      <c r="M154" s="8">
        <f>L154/B154</f>
        <v>0.13803194855696779</v>
      </c>
      <c r="N154">
        <v>1099</v>
      </c>
      <c r="O154">
        <f t="shared" si="14"/>
        <v>11205.433583854645</v>
      </c>
      <c r="P154">
        <f t="shared" si="15"/>
        <v>19782</v>
      </c>
      <c r="Q154">
        <f t="shared" si="16"/>
        <v>622.52408799192472</v>
      </c>
      <c r="R154">
        <f t="shared" si="17"/>
        <v>387536.24013017764</v>
      </c>
      <c r="S154">
        <v>3967</v>
      </c>
    </row>
    <row r="155" spans="1:19" x14ac:dyDescent="0.35">
      <c r="A155" s="1">
        <v>41069</v>
      </c>
      <c r="B155">
        <v>4355</v>
      </c>
      <c r="C155">
        <v>1</v>
      </c>
      <c r="D155">
        <v>0</v>
      </c>
      <c r="E155">
        <v>0</v>
      </c>
      <c r="F155">
        <v>4246</v>
      </c>
      <c r="G155">
        <v>5081</v>
      </c>
      <c r="H155">
        <v>-155</v>
      </c>
      <c r="I155">
        <v>0</v>
      </c>
      <c r="J155">
        <f t="shared" si="12"/>
        <v>4793.0042119619966</v>
      </c>
      <c r="K155">
        <f>J155-B155</f>
        <v>438.00421196199659</v>
      </c>
      <c r="L155">
        <f t="shared" si="13"/>
        <v>438.00421196199659</v>
      </c>
      <c r="M155" s="8">
        <f>L155/B155</f>
        <v>0.1005750199683115</v>
      </c>
      <c r="N155">
        <v>1772</v>
      </c>
      <c r="O155">
        <f t="shared" si="14"/>
        <v>7884.0758153159386</v>
      </c>
      <c r="P155">
        <f t="shared" si="15"/>
        <v>31896</v>
      </c>
      <c r="Q155">
        <f t="shared" si="16"/>
        <v>438.00421196199659</v>
      </c>
      <c r="R155">
        <f t="shared" si="17"/>
        <v>191847.68969644964</v>
      </c>
      <c r="S155">
        <v>4510</v>
      </c>
    </row>
    <row r="156" spans="1:19" x14ac:dyDescent="0.35">
      <c r="A156" s="1">
        <v>41070</v>
      </c>
      <c r="B156">
        <v>4852</v>
      </c>
      <c r="C156">
        <v>1</v>
      </c>
      <c r="D156">
        <v>0</v>
      </c>
      <c r="E156">
        <v>0</v>
      </c>
      <c r="F156">
        <v>4277.333333333333</v>
      </c>
      <c r="G156">
        <v>4951</v>
      </c>
      <c r="H156">
        <v>497</v>
      </c>
      <c r="I156">
        <v>0</v>
      </c>
      <c r="J156">
        <f t="shared" si="12"/>
        <v>5232.865766620298</v>
      </c>
      <c r="K156">
        <f>J156-B156</f>
        <v>380.86576662029802</v>
      </c>
      <c r="L156">
        <f t="shared" si="13"/>
        <v>380.86576662029802</v>
      </c>
      <c r="M156" s="8">
        <f>L156/B156</f>
        <v>7.8496654291075441E-2</v>
      </c>
      <c r="N156">
        <v>1224</v>
      </c>
      <c r="O156">
        <f t="shared" si="14"/>
        <v>6855.5837991653643</v>
      </c>
      <c r="P156">
        <f t="shared" si="15"/>
        <v>22032</v>
      </c>
      <c r="Q156">
        <f t="shared" si="16"/>
        <v>380.86576662029802</v>
      </c>
      <c r="R156">
        <f t="shared" si="17"/>
        <v>145058.7321832673</v>
      </c>
      <c r="S156">
        <v>4355</v>
      </c>
    </row>
    <row r="157" spans="1:19" x14ac:dyDescent="0.35">
      <c r="A157" s="1">
        <v>41071</v>
      </c>
      <c r="B157">
        <v>3423</v>
      </c>
      <c r="C157">
        <v>0</v>
      </c>
      <c r="D157">
        <v>0</v>
      </c>
      <c r="E157">
        <v>0</v>
      </c>
      <c r="F157">
        <v>4572.333333333333</v>
      </c>
      <c r="G157">
        <v>4124</v>
      </c>
      <c r="H157">
        <v>-1429</v>
      </c>
      <c r="I157">
        <v>0</v>
      </c>
      <c r="J157">
        <f t="shared" si="12"/>
        <v>3487.1779081459317</v>
      </c>
      <c r="K157">
        <f>J157-B157</f>
        <v>64.177908145931724</v>
      </c>
      <c r="L157">
        <f t="shared" si="13"/>
        <v>64.177908145931724</v>
      </c>
      <c r="M157" s="8">
        <f>L157/B157</f>
        <v>1.8749023706085808E-2</v>
      </c>
      <c r="N157">
        <v>1556</v>
      </c>
      <c r="O157">
        <f t="shared" si="14"/>
        <v>1155.202346626771</v>
      </c>
      <c r="P157">
        <f t="shared" si="15"/>
        <v>28008</v>
      </c>
      <c r="Q157">
        <f t="shared" si="16"/>
        <v>64.177908145931724</v>
      </c>
      <c r="R157">
        <f t="shared" si="17"/>
        <v>4118.8038939876496</v>
      </c>
      <c r="S157">
        <v>4852</v>
      </c>
    </row>
    <row r="158" spans="1:19" x14ac:dyDescent="0.35">
      <c r="A158" s="1">
        <v>41072</v>
      </c>
      <c r="B158">
        <v>3820</v>
      </c>
      <c r="C158">
        <v>0</v>
      </c>
      <c r="D158">
        <v>0</v>
      </c>
      <c r="E158">
        <v>0</v>
      </c>
      <c r="F158">
        <v>4210</v>
      </c>
      <c r="G158">
        <v>4156</v>
      </c>
      <c r="H158">
        <v>397</v>
      </c>
      <c r="I158">
        <v>0</v>
      </c>
      <c r="J158">
        <f t="shared" si="12"/>
        <v>4321.108810728857</v>
      </c>
      <c r="K158">
        <f>J158-B158</f>
        <v>501.10881072885695</v>
      </c>
      <c r="L158">
        <f t="shared" si="13"/>
        <v>501.10881072885695</v>
      </c>
      <c r="M158" s="8">
        <f>L158/B158</f>
        <v>0.13118031694472695</v>
      </c>
      <c r="N158">
        <v>1367</v>
      </c>
      <c r="O158">
        <f t="shared" si="14"/>
        <v>9019.9585931194251</v>
      </c>
      <c r="P158">
        <f t="shared" si="15"/>
        <v>24606</v>
      </c>
      <c r="Q158">
        <f t="shared" si="16"/>
        <v>501.10881072885695</v>
      </c>
      <c r="R158">
        <f t="shared" si="17"/>
        <v>251110.04019008938</v>
      </c>
      <c r="S158">
        <v>3423</v>
      </c>
    </row>
    <row r="159" spans="1:19" x14ac:dyDescent="0.35">
      <c r="A159" s="1">
        <v>41073</v>
      </c>
      <c r="B159">
        <v>3285</v>
      </c>
      <c r="C159">
        <v>0</v>
      </c>
      <c r="D159">
        <v>0</v>
      </c>
      <c r="E159">
        <v>0</v>
      </c>
      <c r="F159">
        <v>4031.6666666666665</v>
      </c>
      <c r="G159">
        <v>4261</v>
      </c>
      <c r="H159">
        <v>-535</v>
      </c>
      <c r="I159">
        <v>0</v>
      </c>
      <c r="J159">
        <f t="shared" si="12"/>
        <v>3559.7818750790975</v>
      </c>
      <c r="K159">
        <f>J159-B159</f>
        <v>274.78187507909752</v>
      </c>
      <c r="L159">
        <f t="shared" si="13"/>
        <v>274.78187507909752</v>
      </c>
      <c r="M159" s="8">
        <f>L159/B159</f>
        <v>8.3647450556802894E-2</v>
      </c>
      <c r="N159">
        <v>1013</v>
      </c>
      <c r="O159">
        <f t="shared" si="14"/>
        <v>4946.0737514237553</v>
      </c>
      <c r="P159">
        <f t="shared" si="15"/>
        <v>18234</v>
      </c>
      <c r="Q159">
        <f t="shared" si="16"/>
        <v>274.78187507909752</v>
      </c>
      <c r="R159">
        <f t="shared" si="17"/>
        <v>75505.078871984748</v>
      </c>
      <c r="S159">
        <v>3820</v>
      </c>
    </row>
    <row r="160" spans="1:19" x14ac:dyDescent="0.35">
      <c r="A160" s="1">
        <v>41074</v>
      </c>
      <c r="B160">
        <v>3967</v>
      </c>
      <c r="C160">
        <v>0</v>
      </c>
      <c r="D160">
        <v>1</v>
      </c>
      <c r="E160">
        <v>0</v>
      </c>
      <c r="F160">
        <v>3509.3333333333335</v>
      </c>
      <c r="G160">
        <v>3967</v>
      </c>
      <c r="H160">
        <v>682</v>
      </c>
      <c r="I160">
        <v>0</v>
      </c>
      <c r="J160">
        <f t="shared" si="12"/>
        <v>4307.606394123427</v>
      </c>
      <c r="K160">
        <f>J160-B160</f>
        <v>340.60639412342698</v>
      </c>
      <c r="L160">
        <f t="shared" si="13"/>
        <v>340.60639412342698</v>
      </c>
      <c r="M160" s="8">
        <f>L160/B160</f>
        <v>8.5859943061110916E-2</v>
      </c>
      <c r="N160">
        <v>1306</v>
      </c>
      <c r="O160">
        <f t="shared" si="14"/>
        <v>6130.9150942216856</v>
      </c>
      <c r="P160">
        <f t="shared" si="15"/>
        <v>23508</v>
      </c>
      <c r="Q160">
        <f t="shared" si="16"/>
        <v>340.60639412342698</v>
      </c>
      <c r="R160">
        <f t="shared" si="17"/>
        <v>116012.71571776328</v>
      </c>
      <c r="S160">
        <v>3285</v>
      </c>
    </row>
    <row r="161" spans="1:19" x14ac:dyDescent="0.35">
      <c r="A161" s="1">
        <v>41075</v>
      </c>
      <c r="B161">
        <v>3700</v>
      </c>
      <c r="C161">
        <v>0</v>
      </c>
      <c r="D161">
        <v>0</v>
      </c>
      <c r="E161">
        <v>1</v>
      </c>
      <c r="F161">
        <v>3690.6666666666665</v>
      </c>
      <c r="G161">
        <v>4510</v>
      </c>
      <c r="H161">
        <v>-267</v>
      </c>
      <c r="I161">
        <v>0</v>
      </c>
      <c r="J161">
        <f t="shared" si="12"/>
        <v>4041.2747069114403</v>
      </c>
      <c r="K161">
        <f>J161-B161</f>
        <v>341.27470691144026</v>
      </c>
      <c r="L161">
        <f t="shared" si="13"/>
        <v>341.27470691144026</v>
      </c>
      <c r="M161" s="8">
        <f>L161/B161</f>
        <v>9.2236407273362228E-2</v>
      </c>
      <c r="N161">
        <v>1626</v>
      </c>
      <c r="O161">
        <f t="shared" si="14"/>
        <v>6142.9447244059247</v>
      </c>
      <c r="P161">
        <f t="shared" si="15"/>
        <v>29268</v>
      </c>
      <c r="Q161">
        <f t="shared" si="16"/>
        <v>341.27470691144026</v>
      </c>
      <c r="R161">
        <f t="shared" si="17"/>
        <v>116468.42557748946</v>
      </c>
      <c r="S161">
        <v>3967</v>
      </c>
    </row>
    <row r="162" spans="1:19" x14ac:dyDescent="0.35">
      <c r="A162" s="1">
        <v>41076</v>
      </c>
      <c r="B162">
        <v>4320</v>
      </c>
      <c r="C162">
        <v>1</v>
      </c>
      <c r="D162">
        <v>0</v>
      </c>
      <c r="E162">
        <v>0</v>
      </c>
      <c r="F162">
        <v>3650.6666666666665</v>
      </c>
      <c r="G162">
        <v>4355</v>
      </c>
      <c r="H162">
        <v>620</v>
      </c>
      <c r="I162">
        <v>0</v>
      </c>
      <c r="J162">
        <f t="shared" si="12"/>
        <v>4674.1115188552376</v>
      </c>
      <c r="K162">
        <f>J162-B162</f>
        <v>354.11151885523759</v>
      </c>
      <c r="L162">
        <f t="shared" si="13"/>
        <v>354.11151885523759</v>
      </c>
      <c r="M162" s="8">
        <f>L162/B162</f>
        <v>8.1970258994267964E-2</v>
      </c>
      <c r="N162">
        <v>1457</v>
      </c>
      <c r="O162">
        <f t="shared" si="14"/>
        <v>6374.0073393942766</v>
      </c>
      <c r="P162">
        <f t="shared" si="15"/>
        <v>26226</v>
      </c>
      <c r="Q162">
        <f t="shared" si="16"/>
        <v>354.11151885523759</v>
      </c>
      <c r="R162">
        <f t="shared" si="17"/>
        <v>125394.96778596329</v>
      </c>
      <c r="S162">
        <v>3700</v>
      </c>
    </row>
    <row r="163" spans="1:19" x14ac:dyDescent="0.35">
      <c r="A163" s="1">
        <v>41077</v>
      </c>
      <c r="B163">
        <v>6134</v>
      </c>
      <c r="C163">
        <v>1</v>
      </c>
      <c r="D163">
        <v>0</v>
      </c>
      <c r="E163">
        <v>0</v>
      </c>
      <c r="F163">
        <v>3995.6666666666665</v>
      </c>
      <c r="G163">
        <v>4852</v>
      </c>
      <c r="H163">
        <v>1814</v>
      </c>
      <c r="I163">
        <v>0</v>
      </c>
      <c r="J163">
        <f t="shared" si="12"/>
        <v>5806.1310184318199</v>
      </c>
      <c r="K163">
        <f>J163-B163</f>
        <v>-327.86898156818006</v>
      </c>
      <c r="L163">
        <f t="shared" si="13"/>
        <v>327.86898156818006</v>
      </c>
      <c r="M163" s="8">
        <f>L163/B163</f>
        <v>5.3451089267717647E-2</v>
      </c>
      <c r="N163">
        <v>748</v>
      </c>
      <c r="O163">
        <f t="shared" si="14"/>
        <v>23606.566672908964</v>
      </c>
      <c r="P163">
        <f t="shared" si="15"/>
        <v>13464</v>
      </c>
      <c r="Q163">
        <f t="shared" si="16"/>
        <v>-655.73796313636012</v>
      </c>
      <c r="R163">
        <f t="shared" si="17"/>
        <v>429992.27629822236</v>
      </c>
      <c r="S163">
        <v>4320</v>
      </c>
    </row>
    <row r="164" spans="1:19" x14ac:dyDescent="0.35">
      <c r="A164" s="1">
        <v>41078</v>
      </c>
      <c r="B164">
        <v>3468</v>
      </c>
      <c r="C164">
        <v>0</v>
      </c>
      <c r="D164">
        <v>0</v>
      </c>
      <c r="E164">
        <v>0</v>
      </c>
      <c r="F164">
        <v>4718</v>
      </c>
      <c r="G164">
        <v>3423</v>
      </c>
      <c r="H164">
        <v>-2666</v>
      </c>
      <c r="I164">
        <v>0</v>
      </c>
      <c r="J164">
        <f t="shared" si="12"/>
        <v>2777.9580115419058</v>
      </c>
      <c r="K164">
        <f>J164-B164</f>
        <v>-690.04198845809424</v>
      </c>
      <c r="L164">
        <f t="shared" si="13"/>
        <v>690.04198845809424</v>
      </c>
      <c r="M164" s="8">
        <f>L164/B164</f>
        <v>0.19897404511479072</v>
      </c>
      <c r="N164">
        <v>1249</v>
      </c>
      <c r="O164">
        <f t="shared" si="14"/>
        <v>49683.023168982785</v>
      </c>
      <c r="P164">
        <f t="shared" si="15"/>
        <v>22482</v>
      </c>
      <c r="Q164">
        <f t="shared" si="16"/>
        <v>-1380.0839769161885</v>
      </c>
      <c r="R164">
        <f t="shared" si="17"/>
        <v>1904631.7833408026</v>
      </c>
      <c r="S164">
        <v>6134</v>
      </c>
    </row>
    <row r="165" spans="1:19" x14ac:dyDescent="0.35">
      <c r="A165" s="1">
        <v>41079</v>
      </c>
      <c r="B165">
        <v>3583</v>
      </c>
      <c r="C165">
        <v>0</v>
      </c>
      <c r="D165">
        <v>0</v>
      </c>
      <c r="E165">
        <v>0</v>
      </c>
      <c r="F165">
        <v>4640.666666666667</v>
      </c>
      <c r="G165">
        <v>3820</v>
      </c>
      <c r="H165">
        <v>115</v>
      </c>
      <c r="I165">
        <v>0</v>
      </c>
      <c r="J165">
        <f t="shared" si="12"/>
        <v>4523.5300285597787</v>
      </c>
      <c r="K165">
        <f>J165-B165</f>
        <v>940.53002855977866</v>
      </c>
      <c r="L165">
        <f t="shared" si="13"/>
        <v>940.53002855977866</v>
      </c>
      <c r="M165" s="8">
        <f>L165/B165</f>
        <v>0.26249791475293849</v>
      </c>
      <c r="N165">
        <v>1678</v>
      </c>
      <c r="O165">
        <f t="shared" si="14"/>
        <v>16929.540514076016</v>
      </c>
      <c r="P165">
        <f t="shared" si="15"/>
        <v>30204</v>
      </c>
      <c r="Q165">
        <f t="shared" si="16"/>
        <v>940.53002855977866</v>
      </c>
      <c r="R165">
        <f t="shared" si="17"/>
        <v>884596.73462265811</v>
      </c>
      <c r="S165">
        <v>3468</v>
      </c>
    </row>
    <row r="166" spans="1:19" x14ac:dyDescent="0.35">
      <c r="A166" s="1">
        <v>41080</v>
      </c>
      <c r="B166">
        <v>3633</v>
      </c>
      <c r="C166">
        <v>0</v>
      </c>
      <c r="D166">
        <v>0</v>
      </c>
      <c r="E166">
        <v>0</v>
      </c>
      <c r="F166">
        <v>4395</v>
      </c>
      <c r="G166">
        <v>3285</v>
      </c>
      <c r="H166">
        <v>50</v>
      </c>
      <c r="I166">
        <v>0</v>
      </c>
      <c r="J166">
        <f t="shared" si="12"/>
        <v>4209.5975890432665</v>
      </c>
      <c r="K166">
        <f>J166-B166</f>
        <v>576.59758904326645</v>
      </c>
      <c r="L166">
        <f t="shared" si="13"/>
        <v>576.59758904326645</v>
      </c>
      <c r="M166" s="8">
        <f>L166/B166</f>
        <v>0.15871114479583442</v>
      </c>
      <c r="N166">
        <v>1398</v>
      </c>
      <c r="O166">
        <f t="shared" si="14"/>
        <v>10378.756602778796</v>
      </c>
      <c r="P166">
        <f t="shared" si="15"/>
        <v>25164</v>
      </c>
      <c r="Q166">
        <f t="shared" si="16"/>
        <v>576.59758904326645</v>
      </c>
      <c r="R166">
        <f t="shared" si="17"/>
        <v>332464.77969050757</v>
      </c>
      <c r="S166">
        <v>3583</v>
      </c>
    </row>
    <row r="167" spans="1:19" x14ac:dyDescent="0.35">
      <c r="A167" s="1">
        <v>41081</v>
      </c>
      <c r="B167">
        <v>3800</v>
      </c>
      <c r="C167">
        <v>0</v>
      </c>
      <c r="D167">
        <v>1</v>
      </c>
      <c r="E167">
        <v>0</v>
      </c>
      <c r="F167">
        <v>3561.3333333333335</v>
      </c>
      <c r="G167">
        <v>3967</v>
      </c>
      <c r="H167">
        <v>167</v>
      </c>
      <c r="I167">
        <v>0</v>
      </c>
      <c r="J167">
        <f t="shared" si="12"/>
        <v>4025.4613147624941</v>
      </c>
      <c r="K167">
        <f>J167-B167</f>
        <v>225.46131476249411</v>
      </c>
      <c r="L167">
        <f t="shared" si="13"/>
        <v>225.46131476249411</v>
      </c>
      <c r="M167" s="8">
        <f>L167/B167</f>
        <v>5.9331924937498448E-2</v>
      </c>
      <c r="N167">
        <v>1141</v>
      </c>
      <c r="O167">
        <f t="shared" si="14"/>
        <v>4058.303665724894</v>
      </c>
      <c r="P167">
        <f t="shared" si="15"/>
        <v>20538</v>
      </c>
      <c r="Q167">
        <f t="shared" si="16"/>
        <v>225.46131476249411</v>
      </c>
      <c r="R167">
        <f t="shared" si="17"/>
        <v>50832.804454432444</v>
      </c>
      <c r="S167">
        <v>3633</v>
      </c>
    </row>
    <row r="168" spans="1:19" x14ac:dyDescent="0.35">
      <c r="A168" s="1">
        <v>41082</v>
      </c>
      <c r="B168">
        <v>3843</v>
      </c>
      <c r="C168">
        <v>0</v>
      </c>
      <c r="D168">
        <v>0</v>
      </c>
      <c r="E168">
        <v>1</v>
      </c>
      <c r="F168">
        <v>3672</v>
      </c>
      <c r="G168">
        <v>3700</v>
      </c>
      <c r="H168">
        <v>43</v>
      </c>
      <c r="I168">
        <v>0</v>
      </c>
      <c r="J168">
        <f t="shared" si="12"/>
        <v>4163.9091881182867</v>
      </c>
      <c r="K168">
        <f>J168-B168</f>
        <v>320.90918811828669</v>
      </c>
      <c r="L168">
        <f t="shared" si="13"/>
        <v>320.90918811828669</v>
      </c>
      <c r="M168" s="8">
        <f>L168/B168</f>
        <v>8.3504862898331172E-2</v>
      </c>
      <c r="N168">
        <v>1124</v>
      </c>
      <c r="O168">
        <f t="shared" si="14"/>
        <v>5776.3653861291605</v>
      </c>
      <c r="P168">
        <f t="shared" si="15"/>
        <v>20232</v>
      </c>
      <c r="Q168">
        <f t="shared" si="16"/>
        <v>320.90918811828669</v>
      </c>
      <c r="R168">
        <f t="shared" si="17"/>
        <v>102982.70701873791</v>
      </c>
      <c r="S168">
        <v>3800</v>
      </c>
    </row>
    <row r="169" spans="1:19" x14ac:dyDescent="0.35">
      <c r="A169" s="1">
        <v>41083</v>
      </c>
      <c r="B169">
        <v>4580</v>
      </c>
      <c r="C169">
        <v>1</v>
      </c>
      <c r="D169">
        <v>0</v>
      </c>
      <c r="E169">
        <v>0</v>
      </c>
      <c r="F169">
        <v>3758.6666666666665</v>
      </c>
      <c r="G169">
        <v>4320</v>
      </c>
      <c r="H169">
        <v>737</v>
      </c>
      <c r="I169">
        <v>0</v>
      </c>
      <c r="J169">
        <f t="shared" si="12"/>
        <v>4849.2923495058176</v>
      </c>
      <c r="K169">
        <f>J169-B169</f>
        <v>269.29234950581758</v>
      </c>
      <c r="L169">
        <f t="shared" si="13"/>
        <v>269.29234950581758</v>
      </c>
      <c r="M169" s="8">
        <f>L169/B169</f>
        <v>5.879745622397764E-2</v>
      </c>
      <c r="N169">
        <v>922</v>
      </c>
      <c r="O169">
        <f t="shared" si="14"/>
        <v>4847.2622911047165</v>
      </c>
      <c r="P169">
        <f t="shared" si="15"/>
        <v>16596</v>
      </c>
      <c r="Q169">
        <f t="shared" si="16"/>
        <v>269.29234950581758</v>
      </c>
      <c r="R169">
        <f t="shared" si="17"/>
        <v>72518.369502363406</v>
      </c>
      <c r="S169">
        <v>3843</v>
      </c>
    </row>
    <row r="170" spans="1:19" x14ac:dyDescent="0.35">
      <c r="A170" s="1">
        <v>41084</v>
      </c>
      <c r="B170">
        <v>4592</v>
      </c>
      <c r="C170">
        <v>1</v>
      </c>
      <c r="D170">
        <v>0</v>
      </c>
      <c r="E170">
        <v>0</v>
      </c>
      <c r="F170">
        <v>4074.3333333333335</v>
      </c>
      <c r="G170">
        <v>6134</v>
      </c>
      <c r="H170">
        <v>12</v>
      </c>
      <c r="I170">
        <v>0</v>
      </c>
      <c r="J170">
        <f t="shared" si="12"/>
        <v>4814.6077426048323</v>
      </c>
      <c r="K170">
        <f>J170-B170</f>
        <v>222.60774260483231</v>
      </c>
      <c r="L170">
        <f t="shared" si="13"/>
        <v>222.60774260483231</v>
      </c>
      <c r="M170" s="8">
        <f>L170/B170</f>
        <v>4.8477295863421671E-2</v>
      </c>
      <c r="N170">
        <v>790</v>
      </c>
      <c r="O170">
        <f t="shared" si="14"/>
        <v>4006.9393668869816</v>
      </c>
      <c r="P170">
        <f t="shared" si="15"/>
        <v>14220</v>
      </c>
      <c r="Q170">
        <f t="shared" si="16"/>
        <v>222.60774260483231</v>
      </c>
      <c r="R170">
        <f t="shared" si="17"/>
        <v>49554.207067619274</v>
      </c>
      <c r="S170">
        <v>4580</v>
      </c>
    </row>
    <row r="171" spans="1:19" x14ac:dyDescent="0.35">
      <c r="A171" s="1">
        <v>41085</v>
      </c>
      <c r="B171">
        <v>3615</v>
      </c>
      <c r="C171">
        <v>0</v>
      </c>
      <c r="D171">
        <v>0</v>
      </c>
      <c r="E171">
        <v>0</v>
      </c>
      <c r="F171">
        <v>4338.333333333333</v>
      </c>
      <c r="G171">
        <v>3468</v>
      </c>
      <c r="H171">
        <v>-977</v>
      </c>
      <c r="I171">
        <v>0</v>
      </c>
      <c r="J171">
        <f t="shared" si="12"/>
        <v>3508.2224754323488</v>
      </c>
      <c r="K171">
        <f>J171-B171</f>
        <v>-106.7775245676512</v>
      </c>
      <c r="L171">
        <f t="shared" si="13"/>
        <v>106.7775245676512</v>
      </c>
      <c r="M171" s="8">
        <f>L171/B171</f>
        <v>2.9537351194371009E-2</v>
      </c>
      <c r="N171">
        <v>1081</v>
      </c>
      <c r="O171">
        <f t="shared" si="14"/>
        <v>7687.9817688708863</v>
      </c>
      <c r="P171">
        <f t="shared" si="15"/>
        <v>19458</v>
      </c>
      <c r="Q171">
        <f t="shared" si="16"/>
        <v>-213.5550491353024</v>
      </c>
      <c r="R171">
        <f t="shared" si="17"/>
        <v>45605.759011181421</v>
      </c>
      <c r="S171">
        <v>4592</v>
      </c>
    </row>
    <row r="172" spans="1:19" x14ac:dyDescent="0.35">
      <c r="A172" s="1">
        <v>41086</v>
      </c>
      <c r="B172">
        <v>3596</v>
      </c>
      <c r="C172">
        <v>0</v>
      </c>
      <c r="D172">
        <v>0</v>
      </c>
      <c r="E172">
        <v>0</v>
      </c>
      <c r="F172">
        <v>4262.333333333333</v>
      </c>
      <c r="G172">
        <v>3583</v>
      </c>
      <c r="H172">
        <v>-19</v>
      </c>
      <c r="I172">
        <v>0</v>
      </c>
      <c r="J172">
        <f t="shared" si="12"/>
        <v>4061.1315242178935</v>
      </c>
      <c r="K172">
        <f>J172-B172</f>
        <v>465.13152421789346</v>
      </c>
      <c r="L172">
        <f t="shared" si="13"/>
        <v>465.13152421789346</v>
      </c>
      <c r="M172" s="8">
        <f>L172/B172</f>
        <v>0.12934691997160552</v>
      </c>
      <c r="N172">
        <v>1278</v>
      </c>
      <c r="O172">
        <f t="shared" si="14"/>
        <v>8372.3674359220822</v>
      </c>
      <c r="P172">
        <f t="shared" si="15"/>
        <v>23004</v>
      </c>
      <c r="Q172">
        <f t="shared" si="16"/>
        <v>465.13152421789346</v>
      </c>
      <c r="R172">
        <f t="shared" si="17"/>
        <v>216347.3348212608</v>
      </c>
      <c r="S172">
        <v>3615</v>
      </c>
    </row>
    <row r="173" spans="1:19" x14ac:dyDescent="0.35">
      <c r="A173" s="1">
        <v>41087</v>
      </c>
      <c r="B173">
        <v>3909</v>
      </c>
      <c r="C173">
        <v>0</v>
      </c>
      <c r="D173">
        <v>0</v>
      </c>
      <c r="E173">
        <v>0</v>
      </c>
      <c r="F173">
        <v>3934.3333333333335</v>
      </c>
      <c r="G173">
        <v>3633</v>
      </c>
      <c r="H173">
        <v>313</v>
      </c>
      <c r="I173">
        <v>0</v>
      </c>
      <c r="J173">
        <f t="shared" si="12"/>
        <v>3967.3703550509499</v>
      </c>
      <c r="K173">
        <f>J173-B173</f>
        <v>58.370355050949911</v>
      </c>
      <c r="L173">
        <f t="shared" si="13"/>
        <v>58.370355050949911</v>
      </c>
      <c r="M173" s="8">
        <f>L173/B173</f>
        <v>1.4932298554860555E-2</v>
      </c>
      <c r="N173">
        <v>879</v>
      </c>
      <c r="O173">
        <f t="shared" si="14"/>
        <v>1050.6663909170984</v>
      </c>
      <c r="P173">
        <f t="shared" si="15"/>
        <v>15822</v>
      </c>
      <c r="Q173">
        <f t="shared" si="16"/>
        <v>58.370355050949911</v>
      </c>
      <c r="R173">
        <f t="shared" si="17"/>
        <v>3407.0983487739536</v>
      </c>
      <c r="S173">
        <v>3596</v>
      </c>
    </row>
    <row r="174" spans="1:19" x14ac:dyDescent="0.35">
      <c r="A174" s="1">
        <v>41088</v>
      </c>
      <c r="B174">
        <v>4080</v>
      </c>
      <c r="C174">
        <v>0</v>
      </c>
      <c r="D174">
        <v>1</v>
      </c>
      <c r="E174">
        <v>0</v>
      </c>
      <c r="F174">
        <v>3706.6666666666665</v>
      </c>
      <c r="G174">
        <v>3800</v>
      </c>
      <c r="H174">
        <v>171</v>
      </c>
      <c r="I174">
        <v>1</v>
      </c>
      <c r="J174">
        <f t="shared" si="12"/>
        <v>4288.1933623693312</v>
      </c>
      <c r="K174">
        <f>J174-B174</f>
        <v>208.19336236933123</v>
      </c>
      <c r="L174">
        <f t="shared" si="13"/>
        <v>208.19336236933123</v>
      </c>
      <c r="M174" s="8">
        <f>L174/B174</f>
        <v>5.1027784894443928E-2</v>
      </c>
      <c r="N174">
        <v>755</v>
      </c>
      <c r="O174">
        <f t="shared" si="14"/>
        <v>3747.4805226479621</v>
      </c>
      <c r="P174">
        <f t="shared" si="15"/>
        <v>13590</v>
      </c>
      <c r="Q174">
        <f t="shared" si="16"/>
        <v>208.19336236933123</v>
      </c>
      <c r="R174">
        <f t="shared" si="17"/>
        <v>43344.476134647666</v>
      </c>
      <c r="S174">
        <v>3909</v>
      </c>
    </row>
    <row r="175" spans="1:19" x14ac:dyDescent="0.35">
      <c r="A175" s="1">
        <v>41089</v>
      </c>
      <c r="B175">
        <v>4686</v>
      </c>
      <c r="C175">
        <v>0</v>
      </c>
      <c r="D175">
        <v>0</v>
      </c>
      <c r="E175">
        <v>1</v>
      </c>
      <c r="F175">
        <v>3861.6666666666665</v>
      </c>
      <c r="G175">
        <v>3843</v>
      </c>
      <c r="H175">
        <v>606</v>
      </c>
      <c r="I175">
        <v>1</v>
      </c>
      <c r="J175">
        <f t="shared" si="12"/>
        <v>4851.1251419077589</v>
      </c>
      <c r="K175">
        <f>J175-B175</f>
        <v>165.12514190775892</v>
      </c>
      <c r="L175">
        <f t="shared" si="13"/>
        <v>165.12514190775892</v>
      </c>
      <c r="M175" s="8">
        <f>L175/B175</f>
        <v>3.5237973091711249E-2</v>
      </c>
      <c r="N175">
        <v>923</v>
      </c>
      <c r="O175">
        <f t="shared" si="14"/>
        <v>2972.2525543396605</v>
      </c>
      <c r="P175">
        <f t="shared" si="15"/>
        <v>16614</v>
      </c>
      <c r="Q175">
        <f t="shared" si="16"/>
        <v>165.12514190775892</v>
      </c>
      <c r="R175">
        <f t="shared" si="17"/>
        <v>27266.31249005752</v>
      </c>
      <c r="S175">
        <v>4080</v>
      </c>
    </row>
    <row r="176" spans="1:19" x14ac:dyDescent="0.35">
      <c r="A176" s="1">
        <v>41090</v>
      </c>
      <c r="B176">
        <v>4815</v>
      </c>
      <c r="C176">
        <v>1</v>
      </c>
      <c r="D176">
        <v>0</v>
      </c>
      <c r="E176">
        <v>0</v>
      </c>
      <c r="F176">
        <v>4225</v>
      </c>
      <c r="G176">
        <v>4580</v>
      </c>
      <c r="H176">
        <v>129</v>
      </c>
      <c r="I176">
        <v>1</v>
      </c>
      <c r="J176">
        <f t="shared" si="12"/>
        <v>5053.7847241702793</v>
      </c>
      <c r="K176">
        <f>J176-B176</f>
        <v>238.78472417027933</v>
      </c>
      <c r="L176">
        <f t="shared" si="13"/>
        <v>238.78472417027933</v>
      </c>
      <c r="M176" s="8">
        <f>L176/B176</f>
        <v>4.9591843026018552E-2</v>
      </c>
      <c r="N176">
        <v>828</v>
      </c>
      <c r="O176">
        <f t="shared" si="14"/>
        <v>4298.125035065028</v>
      </c>
      <c r="P176">
        <f t="shared" si="15"/>
        <v>14904</v>
      </c>
      <c r="Q176">
        <f t="shared" si="16"/>
        <v>238.78472417027933</v>
      </c>
      <c r="R176">
        <f t="shared" si="17"/>
        <v>57018.144497076384</v>
      </c>
      <c r="S176">
        <v>4686</v>
      </c>
    </row>
    <row r="177" spans="1:19" x14ac:dyDescent="0.35">
      <c r="A177" s="1">
        <v>41091</v>
      </c>
      <c r="B177">
        <v>4948</v>
      </c>
      <c r="C177">
        <v>1</v>
      </c>
      <c r="D177">
        <v>0</v>
      </c>
      <c r="E177">
        <v>0</v>
      </c>
      <c r="F177">
        <v>4527</v>
      </c>
      <c r="G177">
        <v>4592</v>
      </c>
      <c r="H177">
        <v>133</v>
      </c>
      <c r="I177">
        <v>0</v>
      </c>
      <c r="J177">
        <f t="shared" si="12"/>
        <v>5209.1570348298919</v>
      </c>
      <c r="K177">
        <f>J177-B177</f>
        <v>261.15703482989193</v>
      </c>
      <c r="L177">
        <f t="shared" si="13"/>
        <v>261.15703482989193</v>
      </c>
      <c r="M177" s="8">
        <f>L177/B177</f>
        <v>5.2780322318086485E-2</v>
      </c>
      <c r="N177">
        <v>687</v>
      </c>
      <c r="O177">
        <f t="shared" si="14"/>
        <v>4700.8266269380547</v>
      </c>
      <c r="P177">
        <f t="shared" si="15"/>
        <v>12366</v>
      </c>
      <c r="Q177">
        <f t="shared" si="16"/>
        <v>261.15703482989193</v>
      </c>
      <c r="R177">
        <f t="shared" si="17"/>
        <v>68202.996841141387</v>
      </c>
      <c r="S177">
        <v>4815</v>
      </c>
    </row>
    <row r="178" spans="1:19" x14ac:dyDescent="0.35">
      <c r="A178" s="1">
        <v>41092</v>
      </c>
      <c r="B178">
        <v>3637</v>
      </c>
      <c r="C178">
        <v>0</v>
      </c>
      <c r="D178">
        <v>0</v>
      </c>
      <c r="E178">
        <v>0</v>
      </c>
      <c r="F178">
        <v>4816.333333333333</v>
      </c>
      <c r="G178">
        <v>3615</v>
      </c>
      <c r="H178">
        <v>-1311</v>
      </c>
      <c r="I178">
        <v>0</v>
      </c>
      <c r="J178">
        <f t="shared" si="12"/>
        <v>3757.3604080740297</v>
      </c>
      <c r="K178">
        <f>J178-B178</f>
        <v>120.36040807402969</v>
      </c>
      <c r="L178">
        <f t="shared" si="13"/>
        <v>120.36040807402969</v>
      </c>
      <c r="M178" s="8">
        <f>L178/B178</f>
        <v>3.3093320889202554E-2</v>
      </c>
      <c r="N178">
        <v>1215</v>
      </c>
      <c r="O178">
        <f t="shared" si="14"/>
        <v>2166.4873453325345</v>
      </c>
      <c r="P178">
        <f t="shared" si="15"/>
        <v>21870</v>
      </c>
      <c r="Q178">
        <f t="shared" si="16"/>
        <v>120.36040807402969</v>
      </c>
      <c r="R178">
        <f t="shared" si="17"/>
        <v>14486.627831746951</v>
      </c>
      <c r="S178">
        <v>4948</v>
      </c>
    </row>
    <row r="179" spans="1:19" x14ac:dyDescent="0.35">
      <c r="A179" s="1">
        <v>41093</v>
      </c>
      <c r="B179">
        <v>4048</v>
      </c>
      <c r="C179">
        <v>0</v>
      </c>
      <c r="D179">
        <v>0</v>
      </c>
      <c r="E179">
        <v>0</v>
      </c>
      <c r="F179">
        <v>4466.666666666667</v>
      </c>
      <c r="G179">
        <v>3596</v>
      </c>
      <c r="H179">
        <v>411</v>
      </c>
      <c r="I179">
        <v>0</v>
      </c>
      <c r="J179">
        <f t="shared" si="12"/>
        <v>4532.6421530292837</v>
      </c>
      <c r="K179">
        <f>J179-B179</f>
        <v>484.64215302928369</v>
      </c>
      <c r="L179">
        <f t="shared" si="13"/>
        <v>484.64215302928369</v>
      </c>
      <c r="M179" s="8">
        <f>L179/B179</f>
        <v>0.11972385203292581</v>
      </c>
      <c r="N179">
        <v>918</v>
      </c>
      <c r="O179">
        <f t="shared" si="14"/>
        <v>8723.5587545271064</v>
      </c>
      <c r="P179">
        <f t="shared" si="15"/>
        <v>16524</v>
      </c>
      <c r="Q179">
        <f t="shared" si="16"/>
        <v>484.64215302928369</v>
      </c>
      <c r="R179">
        <f t="shared" si="17"/>
        <v>234878.01649285964</v>
      </c>
      <c r="S179">
        <v>3637</v>
      </c>
    </row>
    <row r="180" spans="1:19" x14ac:dyDescent="0.35">
      <c r="A180" s="1">
        <v>41094</v>
      </c>
      <c r="B180">
        <v>3795</v>
      </c>
      <c r="C180">
        <v>0</v>
      </c>
      <c r="D180">
        <v>0</v>
      </c>
      <c r="E180">
        <v>0</v>
      </c>
      <c r="F180">
        <v>4211</v>
      </c>
      <c r="G180">
        <v>3909</v>
      </c>
      <c r="H180">
        <v>-253</v>
      </c>
      <c r="I180">
        <v>0</v>
      </c>
      <c r="J180">
        <f t="shared" si="12"/>
        <v>3885.655617932237</v>
      </c>
      <c r="K180">
        <f>J180-B180</f>
        <v>90.655617932236964</v>
      </c>
      <c r="L180">
        <f t="shared" si="13"/>
        <v>90.655617932236964</v>
      </c>
      <c r="M180" s="8">
        <f>L180/B180</f>
        <v>2.3888173368178382E-2</v>
      </c>
      <c r="N180">
        <v>1364</v>
      </c>
      <c r="O180">
        <f t="shared" si="14"/>
        <v>1631.8011227802654</v>
      </c>
      <c r="P180">
        <f t="shared" si="15"/>
        <v>24552</v>
      </c>
      <c r="Q180">
        <f t="shared" si="16"/>
        <v>90.655617932236964</v>
      </c>
      <c r="R180">
        <f t="shared" si="17"/>
        <v>8218.4410626757235</v>
      </c>
      <c r="S180">
        <v>4048</v>
      </c>
    </row>
    <row r="181" spans="1:19" x14ac:dyDescent="0.35">
      <c r="A181" s="1">
        <v>41095</v>
      </c>
      <c r="B181">
        <v>3891</v>
      </c>
      <c r="C181">
        <v>0</v>
      </c>
      <c r="D181">
        <v>1</v>
      </c>
      <c r="E181">
        <v>0</v>
      </c>
      <c r="F181">
        <v>3826.6666666666665</v>
      </c>
      <c r="G181">
        <v>4080</v>
      </c>
      <c r="H181">
        <v>96</v>
      </c>
      <c r="I181">
        <v>0</v>
      </c>
      <c r="J181">
        <f t="shared" si="12"/>
        <v>4239.680391596924</v>
      </c>
      <c r="K181">
        <f>J181-B181</f>
        <v>348.68039159692398</v>
      </c>
      <c r="L181">
        <f t="shared" si="13"/>
        <v>348.68039159692398</v>
      </c>
      <c r="M181" s="8">
        <f>L181/B181</f>
        <v>8.9612025596742223E-2</v>
      </c>
      <c r="N181">
        <v>1221</v>
      </c>
      <c r="O181">
        <f t="shared" si="14"/>
        <v>6276.2470487446317</v>
      </c>
      <c r="P181">
        <f t="shared" si="15"/>
        <v>21978</v>
      </c>
      <c r="Q181">
        <f t="shared" si="16"/>
        <v>348.68039159692398</v>
      </c>
      <c r="R181">
        <f t="shared" si="17"/>
        <v>121578.01548418426</v>
      </c>
      <c r="S181">
        <v>3795</v>
      </c>
    </row>
    <row r="182" spans="1:19" x14ac:dyDescent="0.35">
      <c r="A182" s="1">
        <v>41096</v>
      </c>
      <c r="B182">
        <v>3962</v>
      </c>
      <c r="C182">
        <v>0</v>
      </c>
      <c r="D182">
        <v>0</v>
      </c>
      <c r="E182">
        <v>1</v>
      </c>
      <c r="F182">
        <v>3911.3333333333335</v>
      </c>
      <c r="G182">
        <v>4686</v>
      </c>
      <c r="H182">
        <v>71</v>
      </c>
      <c r="I182">
        <v>0</v>
      </c>
      <c r="J182">
        <f t="shared" si="12"/>
        <v>4480.9735224094011</v>
      </c>
      <c r="K182">
        <f>J182-B182</f>
        <v>518.97352240940108</v>
      </c>
      <c r="L182">
        <f t="shared" si="13"/>
        <v>518.97352240940108</v>
      </c>
      <c r="M182" s="8">
        <f>L182/B182</f>
        <v>0.13098776436380644</v>
      </c>
      <c r="N182">
        <v>1257</v>
      </c>
      <c r="O182">
        <f t="shared" si="14"/>
        <v>9341.5234033692195</v>
      </c>
      <c r="P182">
        <f t="shared" si="15"/>
        <v>22626</v>
      </c>
      <c r="Q182">
        <f t="shared" si="16"/>
        <v>518.97352240940108</v>
      </c>
      <c r="R182">
        <f t="shared" si="17"/>
        <v>269333.51696202112</v>
      </c>
      <c r="S182">
        <v>3891</v>
      </c>
    </row>
    <row r="183" spans="1:19" x14ac:dyDescent="0.35">
      <c r="A183" s="1">
        <v>41097</v>
      </c>
      <c r="B183">
        <v>4371</v>
      </c>
      <c r="C183">
        <v>1</v>
      </c>
      <c r="D183">
        <v>0</v>
      </c>
      <c r="E183">
        <v>0</v>
      </c>
      <c r="F183">
        <v>3882.6666666666665</v>
      </c>
      <c r="G183">
        <v>4815</v>
      </c>
      <c r="H183">
        <v>409</v>
      </c>
      <c r="I183">
        <v>0</v>
      </c>
      <c r="J183">
        <f t="shared" si="12"/>
        <v>4791.9619440861497</v>
      </c>
      <c r="K183">
        <f>J183-B183</f>
        <v>420.96194408614974</v>
      </c>
      <c r="L183">
        <f t="shared" si="13"/>
        <v>420.96194408614974</v>
      </c>
      <c r="M183" s="8">
        <f>L183/B183</f>
        <v>9.6307925894795185E-2</v>
      </c>
      <c r="N183">
        <v>1250</v>
      </c>
      <c r="O183">
        <f t="shared" si="14"/>
        <v>7577.3149935506954</v>
      </c>
      <c r="P183">
        <f t="shared" si="15"/>
        <v>22500</v>
      </c>
      <c r="Q183">
        <f t="shared" si="16"/>
        <v>420.96194408614974</v>
      </c>
      <c r="R183">
        <f t="shared" si="17"/>
        <v>177208.95836879066</v>
      </c>
      <c r="S183">
        <v>3962</v>
      </c>
    </row>
    <row r="184" spans="1:19" x14ac:dyDescent="0.35">
      <c r="A184" s="1">
        <v>41098</v>
      </c>
      <c r="B184">
        <v>5165</v>
      </c>
      <c r="C184">
        <v>1</v>
      </c>
      <c r="D184">
        <v>0</v>
      </c>
      <c r="E184">
        <v>0</v>
      </c>
      <c r="F184">
        <v>4074.6666666666665</v>
      </c>
      <c r="G184">
        <v>4948</v>
      </c>
      <c r="H184">
        <v>794</v>
      </c>
      <c r="I184">
        <v>0</v>
      </c>
      <c r="J184">
        <f t="shared" si="12"/>
        <v>5231.5797759024226</v>
      </c>
      <c r="K184">
        <f>J184-B184</f>
        <v>66.579775902422625</v>
      </c>
      <c r="L184">
        <f t="shared" si="13"/>
        <v>66.579775902422625</v>
      </c>
      <c r="M184" s="8">
        <f>L184/B184</f>
        <v>1.289056648643226E-2</v>
      </c>
      <c r="N184">
        <v>790</v>
      </c>
      <c r="O184">
        <f t="shared" si="14"/>
        <v>1198.4359662436073</v>
      </c>
      <c r="P184">
        <f t="shared" si="15"/>
        <v>14220</v>
      </c>
      <c r="Q184">
        <f t="shared" si="16"/>
        <v>66.579775902422625</v>
      </c>
      <c r="R184">
        <f t="shared" si="17"/>
        <v>4432.8665592168163</v>
      </c>
      <c r="S184">
        <v>4371</v>
      </c>
    </row>
    <row r="185" spans="1:19" x14ac:dyDescent="0.35">
      <c r="A185" s="1">
        <v>41099</v>
      </c>
      <c r="B185">
        <v>3698</v>
      </c>
      <c r="C185">
        <v>0</v>
      </c>
      <c r="D185">
        <v>0</v>
      </c>
      <c r="E185">
        <v>0</v>
      </c>
      <c r="F185">
        <v>4499.333333333333</v>
      </c>
      <c r="G185">
        <v>3637</v>
      </c>
      <c r="H185">
        <v>-1467</v>
      </c>
      <c r="I185">
        <v>0</v>
      </c>
      <c r="J185">
        <f t="shared" si="12"/>
        <v>3357.8989764422104</v>
      </c>
      <c r="K185">
        <f>J185-B185</f>
        <v>-340.10102355778963</v>
      </c>
      <c r="L185">
        <f t="shared" si="13"/>
        <v>340.10102355778963</v>
      </c>
      <c r="M185" s="8">
        <f>L185/B185</f>
        <v>9.1968908479661882E-2</v>
      </c>
      <c r="N185">
        <v>1162</v>
      </c>
      <c r="O185">
        <f t="shared" si="14"/>
        <v>24487.273696160853</v>
      </c>
      <c r="P185">
        <f t="shared" si="15"/>
        <v>20916</v>
      </c>
      <c r="Q185">
        <f t="shared" si="16"/>
        <v>-680.20204711557926</v>
      </c>
      <c r="R185">
        <f t="shared" si="17"/>
        <v>462674.82490022469</v>
      </c>
      <c r="S185">
        <v>5165</v>
      </c>
    </row>
    <row r="186" spans="1:19" x14ac:dyDescent="0.35">
      <c r="A186" s="1">
        <v>41100</v>
      </c>
      <c r="B186">
        <v>4292</v>
      </c>
      <c r="C186">
        <v>0</v>
      </c>
      <c r="D186">
        <v>0</v>
      </c>
      <c r="E186">
        <v>0</v>
      </c>
      <c r="F186">
        <v>4411.333333333333</v>
      </c>
      <c r="G186">
        <v>4048</v>
      </c>
      <c r="H186">
        <v>594</v>
      </c>
      <c r="I186">
        <v>0</v>
      </c>
      <c r="J186">
        <f t="shared" si="12"/>
        <v>4630.969100785901</v>
      </c>
      <c r="K186">
        <f>J186-B186</f>
        <v>338.96910078590099</v>
      </c>
      <c r="L186">
        <f t="shared" si="13"/>
        <v>338.96910078590099</v>
      </c>
      <c r="M186" s="8">
        <f>L186/B186</f>
        <v>7.8976957312651669E-2</v>
      </c>
      <c r="N186">
        <v>637</v>
      </c>
      <c r="O186">
        <f t="shared" si="14"/>
        <v>6101.4438141462178</v>
      </c>
      <c r="P186">
        <f t="shared" si="15"/>
        <v>11466</v>
      </c>
      <c r="Q186">
        <f t="shared" si="16"/>
        <v>338.96910078590099</v>
      </c>
      <c r="R186">
        <f t="shared" si="17"/>
        <v>114900.0512876023</v>
      </c>
      <c r="S186">
        <v>3698</v>
      </c>
    </row>
    <row r="187" spans="1:19" x14ac:dyDescent="0.35">
      <c r="A187" s="1">
        <v>41101</v>
      </c>
      <c r="B187">
        <v>4362</v>
      </c>
      <c r="C187">
        <v>0</v>
      </c>
      <c r="D187">
        <v>0</v>
      </c>
      <c r="E187">
        <v>0</v>
      </c>
      <c r="F187">
        <v>4385</v>
      </c>
      <c r="G187">
        <v>3795</v>
      </c>
      <c r="H187">
        <v>70</v>
      </c>
      <c r="I187">
        <v>0</v>
      </c>
      <c r="J187">
        <f t="shared" si="12"/>
        <v>4250.249134657387</v>
      </c>
      <c r="K187">
        <f>J187-B187</f>
        <v>-111.750865342613</v>
      </c>
      <c r="L187">
        <f t="shared" si="13"/>
        <v>111.750865342613</v>
      </c>
      <c r="M187" s="8">
        <f>L187/B187</f>
        <v>2.5619180500369782E-2</v>
      </c>
      <c r="N187">
        <v>630</v>
      </c>
      <c r="O187">
        <f t="shared" si="14"/>
        <v>8046.0623046681358</v>
      </c>
      <c r="P187">
        <f t="shared" si="15"/>
        <v>11340</v>
      </c>
      <c r="Q187">
        <f t="shared" si="16"/>
        <v>-223.50173068522599</v>
      </c>
      <c r="R187">
        <f t="shared" si="17"/>
        <v>49953.023619291293</v>
      </c>
      <c r="S187">
        <v>4292</v>
      </c>
    </row>
    <row r="188" spans="1:19" x14ac:dyDescent="0.35">
      <c r="A188" s="1">
        <v>41102</v>
      </c>
      <c r="B188">
        <v>4619</v>
      </c>
      <c r="C188">
        <v>0</v>
      </c>
      <c r="D188">
        <v>1</v>
      </c>
      <c r="E188">
        <v>0</v>
      </c>
      <c r="F188">
        <v>4117.333333333333</v>
      </c>
      <c r="G188">
        <v>3891</v>
      </c>
      <c r="H188">
        <v>257</v>
      </c>
      <c r="I188">
        <v>0</v>
      </c>
      <c r="J188">
        <f t="shared" si="12"/>
        <v>4605.1815929267223</v>
      </c>
      <c r="K188">
        <f>J188-B188</f>
        <v>-13.81840707327774</v>
      </c>
      <c r="L188">
        <f t="shared" si="13"/>
        <v>13.81840707327774</v>
      </c>
      <c r="M188" s="8">
        <f>L188/B188</f>
        <v>2.9916447441605846E-3</v>
      </c>
      <c r="N188">
        <v>616</v>
      </c>
      <c r="O188">
        <f t="shared" si="14"/>
        <v>994.92530927599728</v>
      </c>
      <c r="P188">
        <f t="shared" si="15"/>
        <v>11088</v>
      </c>
      <c r="Q188">
        <f t="shared" si="16"/>
        <v>-27.63681414655548</v>
      </c>
      <c r="R188">
        <f t="shared" si="17"/>
        <v>763.7934961712491</v>
      </c>
      <c r="S188">
        <v>4362</v>
      </c>
    </row>
    <row r="189" spans="1:19" x14ac:dyDescent="0.35">
      <c r="A189" s="1">
        <v>41103</v>
      </c>
      <c r="B189">
        <v>4451</v>
      </c>
      <c r="C189">
        <v>0</v>
      </c>
      <c r="D189">
        <v>0</v>
      </c>
      <c r="E189">
        <v>1</v>
      </c>
      <c r="F189">
        <v>4424.333333333333</v>
      </c>
      <c r="G189">
        <v>3962</v>
      </c>
      <c r="H189">
        <v>-168</v>
      </c>
      <c r="I189">
        <v>0</v>
      </c>
      <c r="J189">
        <f t="shared" si="12"/>
        <v>4760.8111970322043</v>
      </c>
      <c r="K189">
        <f>J189-B189</f>
        <v>309.81119703220429</v>
      </c>
      <c r="L189">
        <f t="shared" si="13"/>
        <v>309.81119703220429</v>
      </c>
      <c r="M189" s="8">
        <f>L189/B189</f>
        <v>6.9604852175287418E-2</v>
      </c>
      <c r="N189">
        <v>924</v>
      </c>
      <c r="O189">
        <f t="shared" si="14"/>
        <v>5576.6015465796772</v>
      </c>
      <c r="P189">
        <f t="shared" si="15"/>
        <v>16632</v>
      </c>
      <c r="Q189">
        <f t="shared" si="16"/>
        <v>309.81119703220429</v>
      </c>
      <c r="R189">
        <f t="shared" si="17"/>
        <v>95982.977806527313</v>
      </c>
      <c r="S189">
        <v>4619</v>
      </c>
    </row>
    <row r="190" spans="1:19" x14ac:dyDescent="0.35">
      <c r="A190" s="1">
        <v>41104</v>
      </c>
      <c r="B190">
        <v>5277</v>
      </c>
      <c r="C190">
        <v>1</v>
      </c>
      <c r="D190">
        <v>0</v>
      </c>
      <c r="E190">
        <v>0</v>
      </c>
      <c r="F190">
        <v>4477.333333333333</v>
      </c>
      <c r="G190">
        <v>4371</v>
      </c>
      <c r="H190">
        <v>826</v>
      </c>
      <c r="I190">
        <v>0</v>
      </c>
      <c r="J190">
        <f t="shared" si="12"/>
        <v>5591.9322860911179</v>
      </c>
      <c r="K190">
        <f>J190-B190</f>
        <v>314.93228609111793</v>
      </c>
      <c r="L190">
        <f t="shared" si="13"/>
        <v>314.93228609111793</v>
      </c>
      <c r="M190" s="8">
        <f>L190/B190</f>
        <v>5.9680175495758561E-2</v>
      </c>
      <c r="N190">
        <v>667</v>
      </c>
      <c r="O190">
        <f t="shared" si="14"/>
        <v>5668.7811496401227</v>
      </c>
      <c r="P190">
        <f t="shared" si="15"/>
        <v>12006</v>
      </c>
      <c r="Q190">
        <f t="shared" si="16"/>
        <v>314.93228609111793</v>
      </c>
      <c r="R190">
        <f t="shared" si="17"/>
        <v>99182.344822577754</v>
      </c>
      <c r="S190">
        <v>4451</v>
      </c>
    </row>
    <row r="191" spans="1:19" x14ac:dyDescent="0.35">
      <c r="A191" s="1">
        <v>41105</v>
      </c>
      <c r="B191">
        <v>5596</v>
      </c>
      <c r="C191">
        <v>1</v>
      </c>
      <c r="D191">
        <v>0</v>
      </c>
      <c r="E191">
        <v>0</v>
      </c>
      <c r="F191">
        <v>4782.333333333333</v>
      </c>
      <c r="G191">
        <v>5165</v>
      </c>
      <c r="H191">
        <v>319</v>
      </c>
      <c r="I191">
        <v>0</v>
      </c>
      <c r="J191">
        <f t="shared" si="12"/>
        <v>5612.9127620152713</v>
      </c>
      <c r="K191">
        <f>J191-B191</f>
        <v>16.912762015271255</v>
      </c>
      <c r="L191">
        <f t="shared" si="13"/>
        <v>16.912762015271255</v>
      </c>
      <c r="M191" s="8">
        <f>L191/B191</f>
        <v>3.0222948561957211E-3</v>
      </c>
      <c r="N191">
        <v>719</v>
      </c>
      <c r="O191">
        <f t="shared" si="14"/>
        <v>304.42971627488259</v>
      </c>
      <c r="P191">
        <f t="shared" si="15"/>
        <v>12942</v>
      </c>
      <c r="Q191">
        <f t="shared" si="16"/>
        <v>16.912762015271255</v>
      </c>
      <c r="R191">
        <f t="shared" si="17"/>
        <v>286.04151898520223</v>
      </c>
      <c r="S191">
        <v>5277</v>
      </c>
    </row>
    <row r="192" spans="1:19" x14ac:dyDescent="0.35">
      <c r="A192" s="1">
        <v>41106</v>
      </c>
      <c r="B192">
        <v>4242</v>
      </c>
      <c r="C192">
        <v>0</v>
      </c>
      <c r="D192">
        <v>0</v>
      </c>
      <c r="E192">
        <v>0</v>
      </c>
      <c r="F192">
        <v>5108</v>
      </c>
      <c r="G192">
        <v>3698</v>
      </c>
      <c r="H192">
        <v>-1354</v>
      </c>
      <c r="I192">
        <v>0</v>
      </c>
      <c r="J192">
        <f t="shared" si="12"/>
        <v>4012.3851970454007</v>
      </c>
      <c r="K192">
        <f>J192-B192</f>
        <v>-229.61480295459933</v>
      </c>
      <c r="L192">
        <f t="shared" si="13"/>
        <v>229.61480295459933</v>
      </c>
      <c r="M192" s="8">
        <f>L192/B192</f>
        <v>5.4128902158085648E-2</v>
      </c>
      <c r="N192">
        <v>624</v>
      </c>
      <c r="O192">
        <f t="shared" si="14"/>
        <v>16532.265812731152</v>
      </c>
      <c r="P192">
        <f t="shared" si="15"/>
        <v>11232</v>
      </c>
      <c r="Q192">
        <f t="shared" si="16"/>
        <v>-459.22960590919865</v>
      </c>
      <c r="R192">
        <f t="shared" si="17"/>
        <v>210891.83094351791</v>
      </c>
      <c r="S192">
        <v>5596</v>
      </c>
    </row>
    <row r="193" spans="1:19" x14ac:dyDescent="0.35">
      <c r="A193" s="1">
        <v>41107</v>
      </c>
      <c r="B193">
        <v>4394</v>
      </c>
      <c r="C193">
        <v>0</v>
      </c>
      <c r="D193">
        <v>0</v>
      </c>
      <c r="E193">
        <v>0</v>
      </c>
      <c r="F193">
        <v>5038.333333333333</v>
      </c>
      <c r="G193">
        <v>4292</v>
      </c>
      <c r="H193">
        <v>152</v>
      </c>
      <c r="I193">
        <v>0</v>
      </c>
      <c r="J193">
        <f t="shared" si="12"/>
        <v>4959.0047763055445</v>
      </c>
      <c r="K193">
        <f>J193-B193</f>
        <v>565.00477630554451</v>
      </c>
      <c r="L193">
        <f t="shared" si="13"/>
        <v>565.00477630554451</v>
      </c>
      <c r="M193" s="8">
        <f>L193/B193</f>
        <v>0.1285855203244298</v>
      </c>
      <c r="N193">
        <v>756</v>
      </c>
      <c r="O193">
        <f t="shared" si="14"/>
        <v>10170.085973499801</v>
      </c>
      <c r="P193">
        <f t="shared" si="15"/>
        <v>13608</v>
      </c>
      <c r="Q193">
        <f t="shared" si="16"/>
        <v>565.00477630554451</v>
      </c>
      <c r="R193">
        <f t="shared" si="17"/>
        <v>319230.39724807837</v>
      </c>
      <c r="S193">
        <v>4242</v>
      </c>
    </row>
    <row r="194" spans="1:19" x14ac:dyDescent="0.35">
      <c r="A194" s="1">
        <v>41108</v>
      </c>
      <c r="B194">
        <v>4551</v>
      </c>
      <c r="C194">
        <v>0</v>
      </c>
      <c r="D194">
        <v>0</v>
      </c>
      <c r="E194">
        <v>0</v>
      </c>
      <c r="F194">
        <v>4744</v>
      </c>
      <c r="G194">
        <v>4362</v>
      </c>
      <c r="H194">
        <v>157</v>
      </c>
      <c r="I194">
        <v>0</v>
      </c>
      <c r="J194">
        <f t="shared" si="12"/>
        <v>4688.1722382151274</v>
      </c>
      <c r="K194">
        <f>J194-B194</f>
        <v>137.17223821512744</v>
      </c>
      <c r="L194">
        <f t="shared" si="13"/>
        <v>137.17223821512744</v>
      </c>
      <c r="M194" s="8">
        <f>L194/B194</f>
        <v>3.0141120240634461E-2</v>
      </c>
      <c r="N194">
        <v>700</v>
      </c>
      <c r="O194">
        <f t="shared" si="14"/>
        <v>2469.1002878722938</v>
      </c>
      <c r="P194">
        <f t="shared" si="15"/>
        <v>12600</v>
      </c>
      <c r="Q194">
        <f t="shared" si="16"/>
        <v>137.17223821512744</v>
      </c>
      <c r="R194">
        <f t="shared" si="17"/>
        <v>18816.222936947666</v>
      </c>
      <c r="S194">
        <v>4394</v>
      </c>
    </row>
    <row r="195" spans="1:19" x14ac:dyDescent="0.35">
      <c r="A195" s="1">
        <v>41109</v>
      </c>
      <c r="B195">
        <v>4973</v>
      </c>
      <c r="C195">
        <v>0</v>
      </c>
      <c r="D195">
        <v>1</v>
      </c>
      <c r="E195">
        <v>0</v>
      </c>
      <c r="F195">
        <v>4395.666666666667</v>
      </c>
      <c r="G195">
        <v>4619</v>
      </c>
      <c r="H195">
        <v>422</v>
      </c>
      <c r="I195">
        <v>0</v>
      </c>
      <c r="J195">
        <f t="shared" ref="J195:J258" si="18">$U$2+SUMPRODUCT(C195:I195,$V$2:$AB$2)</f>
        <v>5028.5612489964833</v>
      </c>
      <c r="K195">
        <f>J195-B195</f>
        <v>55.5612489964833</v>
      </c>
      <c r="L195">
        <f t="shared" ref="L195:L258" si="19">ABS(K195)</f>
        <v>55.5612489964833</v>
      </c>
      <c r="M195" s="8">
        <f>L195/B195</f>
        <v>1.117258174069642E-2</v>
      </c>
      <c r="N195">
        <v>467</v>
      </c>
      <c r="O195">
        <f t="shared" ref="O195:O258" si="20">IF(K195&lt;0,K195*-72,K195*18)</f>
        <v>1000.1024819366994</v>
      </c>
      <c r="P195">
        <f t="shared" ref="P195:P258" si="21">N195*18</f>
        <v>8406</v>
      </c>
      <c r="Q195">
        <f t="shared" ref="Q195:Q258" si="22">IF(K195&lt;0,K195*2,K195)</f>
        <v>55.5612489964833</v>
      </c>
      <c r="R195">
        <f t="shared" ref="R195:R258" si="23">Q195^2</f>
        <v>3087.0523900492167</v>
      </c>
      <c r="S195">
        <v>4551</v>
      </c>
    </row>
    <row r="196" spans="1:19" x14ac:dyDescent="0.35">
      <c r="A196" s="1">
        <v>41110</v>
      </c>
      <c r="B196">
        <v>4931</v>
      </c>
      <c r="C196">
        <v>0</v>
      </c>
      <c r="D196">
        <v>0</v>
      </c>
      <c r="E196">
        <v>1</v>
      </c>
      <c r="F196">
        <v>4639.333333333333</v>
      </c>
      <c r="G196">
        <v>4451</v>
      </c>
      <c r="H196">
        <v>-42</v>
      </c>
      <c r="I196">
        <v>0</v>
      </c>
      <c r="J196">
        <f t="shared" si="18"/>
        <v>5081.5572294683261</v>
      </c>
      <c r="K196">
        <f>J196-B196</f>
        <v>150.55722946832611</v>
      </c>
      <c r="L196">
        <f t="shared" si="19"/>
        <v>150.55722946832611</v>
      </c>
      <c r="M196" s="8">
        <f>L196/B196</f>
        <v>3.0532798513146647E-2</v>
      </c>
      <c r="N196">
        <v>1209</v>
      </c>
      <c r="O196">
        <f t="shared" si="20"/>
        <v>2710.03013042987</v>
      </c>
      <c r="P196">
        <f t="shared" si="21"/>
        <v>21762</v>
      </c>
      <c r="Q196">
        <f t="shared" si="22"/>
        <v>150.55722946832611</v>
      </c>
      <c r="R196">
        <f t="shared" si="23"/>
        <v>22667.479345178206</v>
      </c>
      <c r="S196">
        <v>4973</v>
      </c>
    </row>
    <row r="197" spans="1:19" x14ac:dyDescent="0.35">
      <c r="A197" s="1">
        <v>41111</v>
      </c>
      <c r="B197">
        <v>4628.5</v>
      </c>
      <c r="C197">
        <v>1</v>
      </c>
      <c r="D197">
        <v>0</v>
      </c>
      <c r="E197">
        <v>0</v>
      </c>
      <c r="F197">
        <v>4818.333333333333</v>
      </c>
      <c r="G197">
        <v>5277</v>
      </c>
      <c r="H197">
        <v>-302.5</v>
      </c>
      <c r="I197">
        <v>0</v>
      </c>
      <c r="J197">
        <f t="shared" si="18"/>
        <v>5255.2298923420421</v>
      </c>
      <c r="K197">
        <f>J197-B197</f>
        <v>626.72989234204215</v>
      </c>
      <c r="L197">
        <f t="shared" si="19"/>
        <v>626.72989234204215</v>
      </c>
      <c r="M197" s="8">
        <f>L197/B197</f>
        <v>0.13540669597970015</v>
      </c>
      <c r="N197">
        <v>2035</v>
      </c>
      <c r="O197">
        <f t="shared" si="20"/>
        <v>11281.138062156759</v>
      </c>
      <c r="P197">
        <f t="shared" si="21"/>
        <v>36630</v>
      </c>
      <c r="Q197">
        <f t="shared" si="22"/>
        <v>626.72989234204215</v>
      </c>
      <c r="R197">
        <f t="shared" si="23"/>
        <v>392790.35795506777</v>
      </c>
      <c r="S197">
        <v>4931</v>
      </c>
    </row>
    <row r="198" spans="1:19" x14ac:dyDescent="0.35">
      <c r="A198" s="1">
        <v>41112</v>
      </c>
      <c r="B198">
        <v>2695</v>
      </c>
      <c r="C198">
        <v>1</v>
      </c>
      <c r="D198">
        <v>0</v>
      </c>
      <c r="E198">
        <v>0</v>
      </c>
      <c r="F198">
        <v>4844.166666666667</v>
      </c>
      <c r="G198">
        <v>5596</v>
      </c>
      <c r="H198">
        <v>-1933.5</v>
      </c>
      <c r="I198">
        <v>0</v>
      </c>
      <c r="J198">
        <f t="shared" si="18"/>
        <v>4253.2925718956985</v>
      </c>
      <c r="K198">
        <f>J198-B198</f>
        <v>1558.2925718956985</v>
      </c>
      <c r="L198">
        <f t="shared" si="19"/>
        <v>1558.2925718956985</v>
      </c>
      <c r="M198" s="8">
        <f>L198/B198</f>
        <v>0.5782161676792944</v>
      </c>
      <c r="N198">
        <v>1331</v>
      </c>
      <c r="O198">
        <f t="shared" si="20"/>
        <v>28049.266294122572</v>
      </c>
      <c r="P198">
        <f t="shared" si="21"/>
        <v>23958</v>
      </c>
      <c r="Q198">
        <f t="shared" si="22"/>
        <v>1558.2925718956985</v>
      </c>
      <c r="R198">
        <f t="shared" si="23"/>
        <v>2428275.739625311</v>
      </c>
      <c r="S198">
        <v>4628.5</v>
      </c>
    </row>
    <row r="199" spans="1:19" x14ac:dyDescent="0.35">
      <c r="A199" s="1">
        <v>41113</v>
      </c>
      <c r="B199">
        <v>4628.5</v>
      </c>
      <c r="C199">
        <v>0</v>
      </c>
      <c r="D199">
        <v>0</v>
      </c>
      <c r="E199">
        <v>0</v>
      </c>
      <c r="F199">
        <v>4084.8333333333335</v>
      </c>
      <c r="G199">
        <v>4242</v>
      </c>
      <c r="H199">
        <v>1933.5</v>
      </c>
      <c r="I199">
        <v>0</v>
      </c>
      <c r="J199">
        <f t="shared" si="18"/>
        <v>5197.6013375627981</v>
      </c>
      <c r="K199">
        <f>J199-B199</f>
        <v>569.10133756279811</v>
      </c>
      <c r="L199">
        <f t="shared" si="19"/>
        <v>569.10133756279811</v>
      </c>
      <c r="M199" s="8">
        <f>L199/B199</f>
        <v>0.12295589015076118</v>
      </c>
      <c r="N199">
        <v>985</v>
      </c>
      <c r="O199">
        <f t="shared" si="20"/>
        <v>10243.824076130366</v>
      </c>
      <c r="P199">
        <f t="shared" si="21"/>
        <v>17730</v>
      </c>
      <c r="Q199">
        <f t="shared" si="22"/>
        <v>569.10133756279811</v>
      </c>
      <c r="R199">
        <f t="shared" si="23"/>
        <v>323876.33241576591</v>
      </c>
      <c r="S199">
        <v>2695</v>
      </c>
    </row>
    <row r="200" spans="1:19" x14ac:dyDescent="0.35">
      <c r="A200" s="1">
        <v>41114</v>
      </c>
      <c r="B200">
        <v>2758</v>
      </c>
      <c r="C200">
        <v>0</v>
      </c>
      <c r="D200">
        <v>0</v>
      </c>
      <c r="E200">
        <v>0</v>
      </c>
      <c r="F200">
        <v>3984</v>
      </c>
      <c r="G200">
        <v>4394</v>
      </c>
      <c r="H200">
        <v>-1870.5</v>
      </c>
      <c r="I200">
        <v>0</v>
      </c>
      <c r="J200">
        <f t="shared" si="18"/>
        <v>2664.7322595593059</v>
      </c>
      <c r="K200">
        <f>J200-B200</f>
        <v>-93.26774044069407</v>
      </c>
      <c r="L200">
        <f t="shared" si="19"/>
        <v>93.26774044069407</v>
      </c>
      <c r="M200" s="8">
        <f>L200/B200</f>
        <v>3.381716477182526E-2</v>
      </c>
      <c r="N200">
        <v>745</v>
      </c>
      <c r="O200">
        <f t="shared" si="20"/>
        <v>6715.277311729973</v>
      </c>
      <c r="P200">
        <f t="shared" si="21"/>
        <v>13410</v>
      </c>
      <c r="Q200">
        <f t="shared" si="22"/>
        <v>-186.53548088138814</v>
      </c>
      <c r="R200">
        <f t="shared" si="23"/>
        <v>34795.48562765072</v>
      </c>
      <c r="S200">
        <v>4628.5</v>
      </c>
    </row>
    <row r="201" spans="1:19" x14ac:dyDescent="0.35">
      <c r="A201" s="1">
        <v>41115</v>
      </c>
      <c r="B201">
        <v>3261</v>
      </c>
      <c r="C201">
        <v>0</v>
      </c>
      <c r="D201">
        <v>0</v>
      </c>
      <c r="E201">
        <v>0</v>
      </c>
      <c r="F201">
        <v>3360.5</v>
      </c>
      <c r="G201">
        <v>4551</v>
      </c>
      <c r="H201">
        <v>503</v>
      </c>
      <c r="I201">
        <v>0</v>
      </c>
      <c r="J201">
        <f t="shared" si="18"/>
        <v>3612.4716739174701</v>
      </c>
      <c r="K201">
        <f>J201-B201</f>
        <v>351.47167391747007</v>
      </c>
      <c r="L201">
        <f t="shared" si="19"/>
        <v>351.47167391747007</v>
      </c>
      <c r="M201" s="8">
        <f>L201/B201</f>
        <v>0.10778033545460597</v>
      </c>
      <c r="N201">
        <v>478</v>
      </c>
      <c r="O201">
        <f t="shared" si="20"/>
        <v>6326.4901305144613</v>
      </c>
      <c r="P201">
        <f t="shared" si="21"/>
        <v>8604</v>
      </c>
      <c r="Q201">
        <f t="shared" si="22"/>
        <v>351.47167391747007</v>
      </c>
      <c r="R201">
        <f t="shared" si="23"/>
        <v>123532.3375663484</v>
      </c>
      <c r="S201">
        <v>2758</v>
      </c>
    </row>
    <row r="202" spans="1:19" x14ac:dyDescent="0.35">
      <c r="A202" s="1">
        <v>41116</v>
      </c>
      <c r="B202">
        <v>3045</v>
      </c>
      <c r="C202">
        <v>0</v>
      </c>
      <c r="D202">
        <v>1</v>
      </c>
      <c r="E202">
        <v>0</v>
      </c>
      <c r="F202">
        <v>3549.1666666666665</v>
      </c>
      <c r="G202">
        <v>4973</v>
      </c>
      <c r="H202">
        <v>-216</v>
      </c>
      <c r="I202">
        <v>0</v>
      </c>
      <c r="J202">
        <f t="shared" si="18"/>
        <v>3840.9190239470481</v>
      </c>
      <c r="K202">
        <f>J202-B202</f>
        <v>795.91902394704812</v>
      </c>
      <c r="L202">
        <f t="shared" si="19"/>
        <v>795.91902394704812</v>
      </c>
      <c r="M202" s="8">
        <f>L202/B202</f>
        <v>0.26138555794648544</v>
      </c>
      <c r="N202">
        <v>988</v>
      </c>
      <c r="O202">
        <f t="shared" si="20"/>
        <v>14326.542431046866</v>
      </c>
      <c r="P202">
        <f t="shared" si="21"/>
        <v>17784</v>
      </c>
      <c r="Q202">
        <f t="shared" si="22"/>
        <v>795.91902394704812</v>
      </c>
      <c r="R202">
        <f t="shared" si="23"/>
        <v>633487.09268082178</v>
      </c>
      <c r="S202">
        <v>3261</v>
      </c>
    </row>
    <row r="203" spans="1:19" x14ac:dyDescent="0.35">
      <c r="A203" s="1">
        <v>41117</v>
      </c>
      <c r="B203">
        <v>3783</v>
      </c>
      <c r="C203">
        <v>0</v>
      </c>
      <c r="D203">
        <v>0</v>
      </c>
      <c r="E203">
        <v>1</v>
      </c>
      <c r="F203">
        <v>3021.3333333333335</v>
      </c>
      <c r="G203">
        <v>4931</v>
      </c>
      <c r="H203">
        <v>738</v>
      </c>
      <c r="I203">
        <v>0</v>
      </c>
      <c r="J203">
        <f t="shared" si="18"/>
        <v>4084.0355088236847</v>
      </c>
      <c r="K203">
        <f>J203-B203</f>
        <v>301.03550882368472</v>
      </c>
      <c r="L203">
        <f t="shared" si="19"/>
        <v>301.03550882368472</v>
      </c>
      <c r="M203" s="8">
        <f>L203/B203</f>
        <v>7.9575868047497944E-2</v>
      </c>
      <c r="N203">
        <v>656</v>
      </c>
      <c r="O203">
        <f t="shared" si="20"/>
        <v>5418.639158826325</v>
      </c>
      <c r="P203">
        <f t="shared" si="21"/>
        <v>11808</v>
      </c>
      <c r="Q203">
        <f t="shared" si="22"/>
        <v>301.03550882368472</v>
      </c>
      <c r="R203">
        <f t="shared" si="23"/>
        <v>90622.377572734767</v>
      </c>
      <c r="S203">
        <v>3045</v>
      </c>
    </row>
    <row r="204" spans="1:19" x14ac:dyDescent="0.35">
      <c r="A204" s="1">
        <v>41118</v>
      </c>
      <c r="B204">
        <v>3997</v>
      </c>
      <c r="C204">
        <v>1</v>
      </c>
      <c r="D204">
        <v>0</v>
      </c>
      <c r="E204">
        <v>0</v>
      </c>
      <c r="F204">
        <v>3363</v>
      </c>
      <c r="G204">
        <v>4628.5</v>
      </c>
      <c r="H204">
        <v>214</v>
      </c>
      <c r="I204">
        <v>0</v>
      </c>
      <c r="J204">
        <f t="shared" si="18"/>
        <v>4159.9424204211655</v>
      </c>
      <c r="K204">
        <f>J204-B204</f>
        <v>162.94242042116548</v>
      </c>
      <c r="L204">
        <f t="shared" si="19"/>
        <v>162.94242042116548</v>
      </c>
      <c r="M204" s="8">
        <f>L204/B204</f>
        <v>4.0766179740096442E-2</v>
      </c>
      <c r="N204">
        <v>1210</v>
      </c>
      <c r="O204">
        <f t="shared" si="20"/>
        <v>2932.9635675809786</v>
      </c>
      <c r="P204">
        <f t="shared" si="21"/>
        <v>21780</v>
      </c>
      <c r="Q204">
        <f t="shared" si="22"/>
        <v>162.94242042116548</v>
      </c>
      <c r="R204">
        <f t="shared" si="23"/>
        <v>26550.232372707844</v>
      </c>
      <c r="S204">
        <v>3783</v>
      </c>
    </row>
    <row r="205" spans="1:19" x14ac:dyDescent="0.35">
      <c r="A205" s="1">
        <v>41119</v>
      </c>
      <c r="B205">
        <v>4547</v>
      </c>
      <c r="C205">
        <v>1</v>
      </c>
      <c r="D205">
        <v>0</v>
      </c>
      <c r="E205">
        <v>0</v>
      </c>
      <c r="F205">
        <v>3608.3333333333335</v>
      </c>
      <c r="G205">
        <v>2695</v>
      </c>
      <c r="H205">
        <v>550</v>
      </c>
      <c r="I205">
        <v>1</v>
      </c>
      <c r="J205">
        <f t="shared" si="18"/>
        <v>4602.1321472370009</v>
      </c>
      <c r="K205">
        <f>J205-B205</f>
        <v>55.132147237000936</v>
      </c>
      <c r="L205">
        <f t="shared" si="19"/>
        <v>55.132147237000936</v>
      </c>
      <c r="M205" s="8">
        <f>L205/B205</f>
        <v>1.2124949909171089E-2</v>
      </c>
      <c r="N205">
        <v>663</v>
      </c>
      <c r="O205">
        <f t="shared" si="20"/>
        <v>992.37865026601685</v>
      </c>
      <c r="P205">
        <f t="shared" si="21"/>
        <v>11934</v>
      </c>
      <c r="Q205">
        <f t="shared" si="22"/>
        <v>55.132147237000936</v>
      </c>
      <c r="R205">
        <f t="shared" si="23"/>
        <v>3039.5536589623498</v>
      </c>
      <c r="S205">
        <v>3997</v>
      </c>
    </row>
    <row r="206" spans="1:19" x14ac:dyDescent="0.35">
      <c r="A206" s="1">
        <v>41120</v>
      </c>
      <c r="B206">
        <v>3646</v>
      </c>
      <c r="C206">
        <v>0</v>
      </c>
      <c r="D206">
        <v>0</v>
      </c>
      <c r="E206">
        <v>0</v>
      </c>
      <c r="F206">
        <v>4109</v>
      </c>
      <c r="G206">
        <v>4628.5</v>
      </c>
      <c r="H206">
        <v>-901</v>
      </c>
      <c r="I206">
        <v>1</v>
      </c>
      <c r="J206">
        <f t="shared" si="18"/>
        <v>3558.931955711364</v>
      </c>
      <c r="K206">
        <f>J206-B206</f>
        <v>-87.068044288635974</v>
      </c>
      <c r="L206">
        <f t="shared" si="19"/>
        <v>87.068044288635974</v>
      </c>
      <c r="M206" s="8">
        <f>L206/B206</f>
        <v>2.3880429042412499E-2</v>
      </c>
      <c r="N206">
        <v>944</v>
      </c>
      <c r="O206">
        <f t="shared" si="20"/>
        <v>6268.8991887817901</v>
      </c>
      <c r="P206">
        <f t="shared" si="21"/>
        <v>16992</v>
      </c>
      <c r="Q206">
        <f t="shared" si="22"/>
        <v>-174.13608857727195</v>
      </c>
      <c r="R206">
        <f t="shared" si="23"/>
        <v>30323.377344991502</v>
      </c>
      <c r="S206">
        <v>4547</v>
      </c>
    </row>
    <row r="207" spans="1:19" x14ac:dyDescent="0.35">
      <c r="A207" s="1">
        <v>41121</v>
      </c>
      <c r="B207">
        <v>4104</v>
      </c>
      <c r="C207">
        <v>0</v>
      </c>
      <c r="D207">
        <v>0</v>
      </c>
      <c r="E207">
        <v>0</v>
      </c>
      <c r="F207">
        <v>4063.3333333333335</v>
      </c>
      <c r="G207">
        <v>2758</v>
      </c>
      <c r="H207">
        <v>458</v>
      </c>
      <c r="I207">
        <v>1</v>
      </c>
      <c r="J207">
        <f t="shared" si="18"/>
        <v>4253.630607055492</v>
      </c>
      <c r="K207">
        <f>J207-B207</f>
        <v>149.63060705549196</v>
      </c>
      <c r="L207">
        <f t="shared" si="19"/>
        <v>149.63060705549196</v>
      </c>
      <c r="M207" s="8">
        <f>L207/B207</f>
        <v>3.6459699574924939E-2</v>
      </c>
      <c r="N207">
        <v>1034</v>
      </c>
      <c r="O207">
        <f t="shared" si="20"/>
        <v>2693.3509269988554</v>
      </c>
      <c r="P207">
        <f t="shared" si="21"/>
        <v>18612</v>
      </c>
      <c r="Q207">
        <f t="shared" si="22"/>
        <v>149.63060705549196</v>
      </c>
      <c r="R207">
        <f t="shared" si="23"/>
        <v>22389.318567795042</v>
      </c>
      <c r="S207">
        <v>3646</v>
      </c>
    </row>
    <row r="208" spans="1:19" x14ac:dyDescent="0.35">
      <c r="A208" s="1">
        <v>41122</v>
      </c>
      <c r="B208">
        <v>3818</v>
      </c>
      <c r="C208">
        <v>0</v>
      </c>
      <c r="D208">
        <v>0</v>
      </c>
      <c r="E208">
        <v>0</v>
      </c>
      <c r="F208">
        <v>4099</v>
      </c>
      <c r="G208">
        <v>3261</v>
      </c>
      <c r="H208">
        <v>-286</v>
      </c>
      <c r="I208">
        <v>0</v>
      </c>
      <c r="J208">
        <f t="shared" si="18"/>
        <v>3710.8409452206934</v>
      </c>
      <c r="K208">
        <f>J208-B208</f>
        <v>-107.15905477930664</v>
      </c>
      <c r="L208">
        <f t="shared" si="19"/>
        <v>107.15905477930664</v>
      </c>
      <c r="M208" s="8">
        <f>L208/B208</f>
        <v>2.8066803242353756E-2</v>
      </c>
      <c r="N208">
        <v>1417</v>
      </c>
      <c r="O208">
        <f t="shared" si="20"/>
        <v>7715.4519441100783</v>
      </c>
      <c r="P208">
        <f t="shared" si="21"/>
        <v>25506</v>
      </c>
      <c r="Q208">
        <f t="shared" si="22"/>
        <v>-214.31810955861329</v>
      </c>
      <c r="R208">
        <f t="shared" si="23"/>
        <v>45932.252084777771</v>
      </c>
      <c r="S208">
        <v>4104</v>
      </c>
    </row>
    <row r="209" spans="1:19" x14ac:dyDescent="0.35">
      <c r="A209" s="1">
        <v>41123</v>
      </c>
      <c r="B209">
        <v>3859</v>
      </c>
      <c r="C209">
        <v>0</v>
      </c>
      <c r="D209">
        <v>1</v>
      </c>
      <c r="E209">
        <v>0</v>
      </c>
      <c r="F209">
        <v>3856</v>
      </c>
      <c r="G209">
        <v>3045</v>
      </c>
      <c r="H209">
        <v>41</v>
      </c>
      <c r="I209">
        <v>0</v>
      </c>
      <c r="J209">
        <f t="shared" si="18"/>
        <v>4156.479330308408</v>
      </c>
      <c r="K209">
        <f>J209-B209</f>
        <v>297.47933030840795</v>
      </c>
      <c r="L209">
        <f t="shared" si="19"/>
        <v>297.47933030840795</v>
      </c>
      <c r="M209" s="8">
        <f>L209/B209</f>
        <v>7.7087154783210141E-2</v>
      </c>
      <c r="N209">
        <v>1345</v>
      </c>
      <c r="O209">
        <f t="shared" si="20"/>
        <v>5354.6279455513431</v>
      </c>
      <c r="P209">
        <f t="shared" si="21"/>
        <v>24210</v>
      </c>
      <c r="Q209">
        <f t="shared" si="22"/>
        <v>297.47933030840795</v>
      </c>
      <c r="R209">
        <f t="shared" si="23"/>
        <v>88493.951960738879</v>
      </c>
      <c r="S209">
        <v>3818</v>
      </c>
    </row>
    <row r="210" spans="1:19" x14ac:dyDescent="0.35">
      <c r="A210" s="1">
        <v>41124</v>
      </c>
      <c r="B210">
        <v>4182</v>
      </c>
      <c r="C210">
        <v>0</v>
      </c>
      <c r="D210">
        <v>0</v>
      </c>
      <c r="E210">
        <v>1</v>
      </c>
      <c r="F210">
        <v>3927</v>
      </c>
      <c r="G210">
        <v>3783</v>
      </c>
      <c r="H210">
        <v>323</v>
      </c>
      <c r="I210">
        <v>0</v>
      </c>
      <c r="J210">
        <f t="shared" si="18"/>
        <v>4592.0467830274692</v>
      </c>
      <c r="K210">
        <f>J210-B210</f>
        <v>410.04678302746925</v>
      </c>
      <c r="L210">
        <f t="shared" si="19"/>
        <v>410.04678302746925</v>
      </c>
      <c r="M210" s="8">
        <f>L210/B210</f>
        <v>9.8050402445592835E-2</v>
      </c>
      <c r="N210">
        <v>1129</v>
      </c>
      <c r="O210">
        <f t="shared" si="20"/>
        <v>7380.8420944944464</v>
      </c>
      <c r="P210">
        <f t="shared" si="21"/>
        <v>20322</v>
      </c>
      <c r="Q210">
        <f t="shared" si="22"/>
        <v>410.04678302746925</v>
      </c>
      <c r="R210">
        <f t="shared" si="23"/>
        <v>168138.36427117646</v>
      </c>
      <c r="S210">
        <v>3859</v>
      </c>
    </row>
    <row r="211" spans="1:19" x14ac:dyDescent="0.35">
      <c r="A211" s="1">
        <v>41125</v>
      </c>
      <c r="B211">
        <v>5052</v>
      </c>
      <c r="C211">
        <v>1</v>
      </c>
      <c r="D211">
        <v>0</v>
      </c>
      <c r="E211">
        <v>0</v>
      </c>
      <c r="F211">
        <v>3953</v>
      </c>
      <c r="G211">
        <v>3997</v>
      </c>
      <c r="H211">
        <v>870</v>
      </c>
      <c r="I211">
        <v>0</v>
      </c>
      <c r="J211">
        <f t="shared" si="18"/>
        <v>5095.6123299704377</v>
      </c>
      <c r="K211">
        <f>J211-B211</f>
        <v>43.612329970437713</v>
      </c>
      <c r="L211">
        <f t="shared" si="19"/>
        <v>43.612329970437713</v>
      </c>
      <c r="M211" s="8">
        <f>L211/B211</f>
        <v>8.6326860590731809E-3</v>
      </c>
      <c r="N211">
        <v>346</v>
      </c>
      <c r="O211">
        <f t="shared" si="20"/>
        <v>785.02193946787884</v>
      </c>
      <c r="P211">
        <f t="shared" si="21"/>
        <v>6228</v>
      </c>
      <c r="Q211">
        <f t="shared" si="22"/>
        <v>43.612329970437713</v>
      </c>
      <c r="R211">
        <f t="shared" si="23"/>
        <v>1902.0353254503395</v>
      </c>
      <c r="S211">
        <v>4182</v>
      </c>
    </row>
    <row r="212" spans="1:19" x14ac:dyDescent="0.35">
      <c r="A212" s="1">
        <v>41126</v>
      </c>
      <c r="B212">
        <v>4950</v>
      </c>
      <c r="C212">
        <v>1</v>
      </c>
      <c r="D212">
        <v>0</v>
      </c>
      <c r="E212">
        <v>0</v>
      </c>
      <c r="F212">
        <v>4364.333333333333</v>
      </c>
      <c r="G212">
        <v>4547</v>
      </c>
      <c r="H212">
        <v>-102</v>
      </c>
      <c r="I212">
        <v>0</v>
      </c>
      <c r="J212">
        <f t="shared" si="18"/>
        <v>4900.3340125611612</v>
      </c>
      <c r="K212">
        <f>J212-B212</f>
        <v>-49.665987438838783</v>
      </c>
      <c r="L212">
        <f t="shared" si="19"/>
        <v>49.665987438838783</v>
      </c>
      <c r="M212" s="8">
        <f>L212/B212</f>
        <v>1.0033532815927027E-2</v>
      </c>
      <c r="N212">
        <v>782</v>
      </c>
      <c r="O212">
        <f t="shared" si="20"/>
        <v>3575.9510955963924</v>
      </c>
      <c r="P212">
        <f t="shared" si="21"/>
        <v>14076</v>
      </c>
      <c r="Q212">
        <f t="shared" si="22"/>
        <v>-99.331974877677567</v>
      </c>
      <c r="R212">
        <f t="shared" si="23"/>
        <v>9866.841233099567</v>
      </c>
      <c r="S212">
        <v>5052</v>
      </c>
    </row>
    <row r="213" spans="1:19" x14ac:dyDescent="0.35">
      <c r="A213" s="1">
        <v>41127</v>
      </c>
      <c r="B213">
        <v>3960</v>
      </c>
      <c r="C213">
        <v>0</v>
      </c>
      <c r="D213">
        <v>0</v>
      </c>
      <c r="E213">
        <v>0</v>
      </c>
      <c r="F213">
        <v>4728</v>
      </c>
      <c r="G213">
        <v>3646</v>
      </c>
      <c r="H213">
        <v>-990</v>
      </c>
      <c r="I213">
        <v>0</v>
      </c>
      <c r="J213">
        <f t="shared" si="18"/>
        <v>3882.4469242609121</v>
      </c>
      <c r="K213">
        <f>J213-B213</f>
        <v>-77.553075739087944</v>
      </c>
      <c r="L213">
        <f t="shared" si="19"/>
        <v>77.553075739087944</v>
      </c>
      <c r="M213" s="8">
        <f>L213/B213</f>
        <v>1.9584110035123219E-2</v>
      </c>
      <c r="N213">
        <v>974</v>
      </c>
      <c r="O213">
        <f t="shared" si="20"/>
        <v>5583.821453214332</v>
      </c>
      <c r="P213">
        <f t="shared" si="21"/>
        <v>17532</v>
      </c>
      <c r="Q213">
        <f t="shared" si="22"/>
        <v>-155.10615147817589</v>
      </c>
      <c r="R213">
        <f t="shared" si="23"/>
        <v>24057.918226370846</v>
      </c>
      <c r="S213">
        <v>4950</v>
      </c>
    </row>
    <row r="214" spans="1:19" x14ac:dyDescent="0.35">
      <c r="A214" s="1">
        <v>41128</v>
      </c>
      <c r="B214">
        <v>3968</v>
      </c>
      <c r="C214">
        <v>0</v>
      </c>
      <c r="D214">
        <v>0</v>
      </c>
      <c r="E214">
        <v>0</v>
      </c>
      <c r="F214">
        <v>4654</v>
      </c>
      <c r="G214">
        <v>4104</v>
      </c>
      <c r="H214">
        <v>8</v>
      </c>
      <c r="I214">
        <v>0</v>
      </c>
      <c r="J214">
        <f t="shared" si="18"/>
        <v>4488.0594979155603</v>
      </c>
      <c r="K214">
        <f>J214-B214</f>
        <v>520.05949791556031</v>
      </c>
      <c r="L214">
        <f t="shared" si="19"/>
        <v>520.05949791556031</v>
      </c>
      <c r="M214" s="8">
        <f>L214/B214</f>
        <v>0.13106338153113919</v>
      </c>
      <c r="N214">
        <v>1453</v>
      </c>
      <c r="O214">
        <f t="shared" si="20"/>
        <v>9361.0709624800857</v>
      </c>
      <c r="P214">
        <f t="shared" si="21"/>
        <v>26154</v>
      </c>
      <c r="Q214">
        <f t="shared" si="22"/>
        <v>520.05949791556031</v>
      </c>
      <c r="R214">
        <f t="shared" si="23"/>
        <v>270461.88137218467</v>
      </c>
      <c r="S214">
        <v>3960</v>
      </c>
    </row>
    <row r="215" spans="1:19" x14ac:dyDescent="0.35">
      <c r="A215" s="1">
        <v>41129</v>
      </c>
      <c r="B215">
        <v>4133</v>
      </c>
      <c r="C215">
        <v>0</v>
      </c>
      <c r="D215">
        <v>0</v>
      </c>
      <c r="E215">
        <v>0</v>
      </c>
      <c r="F215">
        <v>4292.666666666667</v>
      </c>
      <c r="G215">
        <v>3818</v>
      </c>
      <c r="H215">
        <v>165</v>
      </c>
      <c r="I215">
        <v>0</v>
      </c>
      <c r="J215">
        <f t="shared" si="18"/>
        <v>4225.4986820183804</v>
      </c>
      <c r="K215">
        <f>J215-B215</f>
        <v>92.49868201838035</v>
      </c>
      <c r="L215">
        <f t="shared" si="19"/>
        <v>92.49868201838035</v>
      </c>
      <c r="M215" s="8">
        <f>L215/B215</f>
        <v>2.2380518272049444E-2</v>
      </c>
      <c r="N215">
        <v>1286</v>
      </c>
      <c r="O215">
        <f t="shared" si="20"/>
        <v>1664.9762763308463</v>
      </c>
      <c r="P215">
        <f t="shared" si="21"/>
        <v>23148</v>
      </c>
      <c r="Q215">
        <f t="shared" si="22"/>
        <v>92.49868201838035</v>
      </c>
      <c r="R215">
        <f t="shared" si="23"/>
        <v>8556.0061751374396</v>
      </c>
      <c r="S215">
        <v>3968</v>
      </c>
    </row>
    <row r="216" spans="1:19" x14ac:dyDescent="0.35">
      <c r="A216" s="1">
        <v>41130</v>
      </c>
      <c r="B216">
        <v>4408</v>
      </c>
      <c r="C216">
        <v>0</v>
      </c>
      <c r="D216">
        <v>1</v>
      </c>
      <c r="E216">
        <v>0</v>
      </c>
      <c r="F216">
        <v>4020.3333333333335</v>
      </c>
      <c r="G216">
        <v>3859</v>
      </c>
      <c r="H216">
        <v>275</v>
      </c>
      <c r="I216">
        <v>0</v>
      </c>
      <c r="J216">
        <f t="shared" si="18"/>
        <v>4522.4274273430083</v>
      </c>
      <c r="K216">
        <f>J216-B216</f>
        <v>114.42742734300828</v>
      </c>
      <c r="L216">
        <f t="shared" si="19"/>
        <v>114.42742734300828</v>
      </c>
      <c r="M216" s="8">
        <f>L216/B216</f>
        <v>2.5959035241154328E-2</v>
      </c>
      <c r="N216">
        <v>1232</v>
      </c>
      <c r="O216">
        <f t="shared" si="20"/>
        <v>2059.693692174149</v>
      </c>
      <c r="P216">
        <f t="shared" si="21"/>
        <v>22176</v>
      </c>
      <c r="Q216">
        <f t="shared" si="22"/>
        <v>114.42742734300828</v>
      </c>
      <c r="R216">
        <f t="shared" si="23"/>
        <v>13093.636128339438</v>
      </c>
      <c r="S216">
        <v>4133</v>
      </c>
    </row>
    <row r="217" spans="1:19" x14ac:dyDescent="0.35">
      <c r="A217" s="1">
        <v>41131</v>
      </c>
      <c r="B217">
        <v>5050</v>
      </c>
      <c r="C217">
        <v>0</v>
      </c>
      <c r="D217">
        <v>0</v>
      </c>
      <c r="E217">
        <v>1</v>
      </c>
      <c r="F217">
        <v>4169.666666666667</v>
      </c>
      <c r="G217">
        <v>4182</v>
      </c>
      <c r="H217">
        <v>642</v>
      </c>
      <c r="I217">
        <v>0</v>
      </c>
      <c r="J217">
        <f t="shared" si="18"/>
        <v>5056.6768076277503</v>
      </c>
      <c r="K217">
        <f>J217-B217</f>
        <v>6.6768076277503496</v>
      </c>
      <c r="L217">
        <f t="shared" si="19"/>
        <v>6.6768076277503496</v>
      </c>
      <c r="M217" s="8">
        <f>L217/B217</f>
        <v>1.3221401243069999E-3</v>
      </c>
      <c r="N217">
        <v>1233</v>
      </c>
      <c r="O217">
        <f t="shared" si="20"/>
        <v>120.18253729950629</v>
      </c>
      <c r="P217">
        <f t="shared" si="21"/>
        <v>22194</v>
      </c>
      <c r="Q217">
        <f t="shared" si="22"/>
        <v>6.6768076277503496</v>
      </c>
      <c r="R217">
        <f t="shared" si="23"/>
        <v>44.57976009798525</v>
      </c>
      <c r="S217">
        <v>4408</v>
      </c>
    </row>
    <row r="218" spans="1:19" x14ac:dyDescent="0.35">
      <c r="A218" s="1">
        <v>41132</v>
      </c>
      <c r="B218">
        <v>5490</v>
      </c>
      <c r="C218">
        <v>1</v>
      </c>
      <c r="D218">
        <v>0</v>
      </c>
      <c r="E218">
        <v>0</v>
      </c>
      <c r="F218">
        <v>4530.333333333333</v>
      </c>
      <c r="G218">
        <v>5052</v>
      </c>
      <c r="H218">
        <v>440</v>
      </c>
      <c r="I218">
        <v>0</v>
      </c>
      <c r="J218">
        <f t="shared" si="18"/>
        <v>5443.5210044389887</v>
      </c>
      <c r="K218">
        <f>J218-B218</f>
        <v>-46.478995561011288</v>
      </c>
      <c r="L218">
        <f t="shared" si="19"/>
        <v>46.478995561011288</v>
      </c>
      <c r="M218" s="8">
        <f>L218/B218</f>
        <v>8.4661194100202706E-3</v>
      </c>
      <c r="N218">
        <v>1154</v>
      </c>
      <c r="O218">
        <f t="shared" si="20"/>
        <v>3346.4876803928128</v>
      </c>
      <c r="P218">
        <f t="shared" si="21"/>
        <v>20772</v>
      </c>
      <c r="Q218">
        <f t="shared" si="22"/>
        <v>-92.957991122022577</v>
      </c>
      <c r="R218">
        <f t="shared" si="23"/>
        <v>8641.1881134420273</v>
      </c>
      <c r="S218">
        <v>5050</v>
      </c>
    </row>
    <row r="219" spans="1:19" x14ac:dyDescent="0.35">
      <c r="A219" s="1">
        <v>41133</v>
      </c>
      <c r="B219">
        <v>5736</v>
      </c>
      <c r="C219">
        <v>1</v>
      </c>
      <c r="D219">
        <v>0</v>
      </c>
      <c r="E219">
        <v>0</v>
      </c>
      <c r="F219">
        <v>4982.666666666667</v>
      </c>
      <c r="G219">
        <v>4950</v>
      </c>
      <c r="H219">
        <v>246</v>
      </c>
      <c r="I219">
        <v>0</v>
      </c>
      <c r="J219">
        <f t="shared" si="18"/>
        <v>5740.2285589379362</v>
      </c>
      <c r="K219">
        <f>J219-B219</f>
        <v>4.2285589379362136</v>
      </c>
      <c r="L219">
        <f t="shared" si="19"/>
        <v>4.2285589379362136</v>
      </c>
      <c r="M219" s="8">
        <f>L219/B219</f>
        <v>7.3719646756210142E-4</v>
      </c>
      <c r="N219">
        <v>1053</v>
      </c>
      <c r="O219">
        <f t="shared" si="20"/>
        <v>76.114060882851845</v>
      </c>
      <c r="P219">
        <f t="shared" si="21"/>
        <v>18954</v>
      </c>
      <c r="Q219">
        <f t="shared" si="22"/>
        <v>4.2285589379362136</v>
      </c>
      <c r="R219">
        <f t="shared" si="23"/>
        <v>17.880710691600239</v>
      </c>
      <c r="S219">
        <v>5490</v>
      </c>
    </row>
    <row r="220" spans="1:19" x14ac:dyDescent="0.35">
      <c r="A220" s="1">
        <v>41134</v>
      </c>
      <c r="B220">
        <v>5580</v>
      </c>
      <c r="C220">
        <v>0</v>
      </c>
      <c r="D220">
        <v>0</v>
      </c>
      <c r="E220">
        <v>0</v>
      </c>
      <c r="F220">
        <v>5425.333333333333</v>
      </c>
      <c r="G220">
        <v>3960</v>
      </c>
      <c r="H220">
        <v>-156</v>
      </c>
      <c r="I220">
        <v>0</v>
      </c>
      <c r="J220">
        <f t="shared" si="18"/>
        <v>5103.5677197931955</v>
      </c>
      <c r="K220">
        <f>J220-B220</f>
        <v>-476.43228020680453</v>
      </c>
      <c r="L220">
        <f t="shared" si="19"/>
        <v>476.43228020680453</v>
      </c>
      <c r="M220" s="8">
        <f>L220/B220</f>
        <v>8.5382129069319815E-2</v>
      </c>
      <c r="N220">
        <v>374</v>
      </c>
      <c r="O220">
        <f t="shared" si="20"/>
        <v>34303.124174889927</v>
      </c>
      <c r="P220">
        <f t="shared" si="21"/>
        <v>6732</v>
      </c>
      <c r="Q220">
        <f t="shared" si="22"/>
        <v>-952.86456041360907</v>
      </c>
      <c r="R220">
        <f t="shared" si="23"/>
        <v>907950.87049222039</v>
      </c>
      <c r="S220">
        <v>5736</v>
      </c>
    </row>
    <row r="221" spans="1:19" x14ac:dyDescent="0.35">
      <c r="A221" s="1">
        <v>41135</v>
      </c>
      <c r="B221">
        <v>5663</v>
      </c>
      <c r="C221">
        <v>0</v>
      </c>
      <c r="D221">
        <v>0</v>
      </c>
      <c r="E221">
        <v>0</v>
      </c>
      <c r="F221">
        <v>5602</v>
      </c>
      <c r="G221">
        <v>3968</v>
      </c>
      <c r="H221">
        <v>83</v>
      </c>
      <c r="I221">
        <v>0</v>
      </c>
      <c r="J221">
        <f t="shared" si="18"/>
        <v>5425.540310019459</v>
      </c>
      <c r="K221">
        <f>J221-B221</f>
        <v>-237.45968998054104</v>
      </c>
      <c r="L221">
        <f t="shared" si="19"/>
        <v>237.45968998054104</v>
      </c>
      <c r="M221" s="8">
        <f>L221/B221</f>
        <v>4.1931783503538947E-2</v>
      </c>
      <c r="N221">
        <v>806</v>
      </c>
      <c r="O221">
        <f t="shared" si="20"/>
        <v>17097.097678598955</v>
      </c>
      <c r="P221">
        <f t="shared" si="21"/>
        <v>14508</v>
      </c>
      <c r="Q221">
        <f t="shared" si="22"/>
        <v>-474.91937996108209</v>
      </c>
      <c r="R221">
        <f t="shared" si="23"/>
        <v>225548.41746261864</v>
      </c>
      <c r="S221">
        <v>5580</v>
      </c>
    </row>
    <row r="222" spans="1:19" x14ac:dyDescent="0.35">
      <c r="A222" s="1">
        <v>41136</v>
      </c>
      <c r="B222">
        <v>3655</v>
      </c>
      <c r="C222">
        <v>0</v>
      </c>
      <c r="D222">
        <v>0</v>
      </c>
      <c r="E222">
        <v>0</v>
      </c>
      <c r="F222">
        <v>5659.666666666667</v>
      </c>
      <c r="G222">
        <v>4133</v>
      </c>
      <c r="H222">
        <v>-2008</v>
      </c>
      <c r="I222">
        <v>0</v>
      </c>
      <c r="J222">
        <f t="shared" si="18"/>
        <v>4146.4775172823356</v>
      </c>
      <c r="K222">
        <f>J222-B222</f>
        <v>491.47751728233561</v>
      </c>
      <c r="L222">
        <f t="shared" si="19"/>
        <v>491.47751728233561</v>
      </c>
      <c r="M222" s="8">
        <f>L222/B222</f>
        <v>0.13446717299106309</v>
      </c>
      <c r="N222">
        <v>2392</v>
      </c>
      <c r="O222">
        <f t="shared" si="20"/>
        <v>8846.595311082041</v>
      </c>
      <c r="P222">
        <f t="shared" si="21"/>
        <v>43056</v>
      </c>
      <c r="Q222">
        <f t="shared" si="22"/>
        <v>491.47751728233561</v>
      </c>
      <c r="R222">
        <f t="shared" si="23"/>
        <v>241550.14999400851</v>
      </c>
      <c r="S222">
        <v>5663</v>
      </c>
    </row>
    <row r="223" spans="1:19" x14ac:dyDescent="0.35">
      <c r="A223" s="1">
        <v>41137</v>
      </c>
      <c r="B223">
        <v>6616</v>
      </c>
      <c r="C223">
        <v>0</v>
      </c>
      <c r="D223">
        <v>1</v>
      </c>
      <c r="E223">
        <v>0</v>
      </c>
      <c r="F223">
        <v>4966</v>
      </c>
      <c r="G223">
        <v>4408</v>
      </c>
      <c r="H223">
        <v>2961</v>
      </c>
      <c r="I223">
        <v>0</v>
      </c>
      <c r="J223">
        <f t="shared" si="18"/>
        <v>7188.2425668982669</v>
      </c>
      <c r="K223">
        <f>J223-B223</f>
        <v>572.24256689826689</v>
      </c>
      <c r="L223">
        <f t="shared" si="19"/>
        <v>572.24256689826689</v>
      </c>
      <c r="M223" s="8">
        <f>L223/B223</f>
        <v>8.6493737439278545E-2</v>
      </c>
      <c r="N223">
        <v>1441</v>
      </c>
      <c r="O223">
        <f t="shared" si="20"/>
        <v>10300.366204168804</v>
      </c>
      <c r="P223">
        <f t="shared" si="21"/>
        <v>25938</v>
      </c>
      <c r="Q223">
        <f t="shared" si="22"/>
        <v>572.24256689826689</v>
      </c>
      <c r="R223">
        <f t="shared" si="23"/>
        <v>327461.55537031748</v>
      </c>
      <c r="S223">
        <v>3655</v>
      </c>
    </row>
    <row r="224" spans="1:19" x14ac:dyDescent="0.35">
      <c r="A224" s="1">
        <v>41138</v>
      </c>
      <c r="B224">
        <v>6646</v>
      </c>
      <c r="C224">
        <v>0</v>
      </c>
      <c r="D224">
        <v>0</v>
      </c>
      <c r="E224">
        <v>1</v>
      </c>
      <c r="F224">
        <v>5311.333333333333</v>
      </c>
      <c r="G224">
        <v>5050</v>
      </c>
      <c r="H224">
        <v>30</v>
      </c>
      <c r="I224">
        <v>0</v>
      </c>
      <c r="J224">
        <f t="shared" si="18"/>
        <v>5809.0341115136662</v>
      </c>
      <c r="K224">
        <f>J224-B224</f>
        <v>-836.96588848633382</v>
      </c>
      <c r="L224">
        <f t="shared" si="19"/>
        <v>836.96588848633382</v>
      </c>
      <c r="M224" s="8">
        <f>L224/B224</f>
        <v>0.12593528264916248</v>
      </c>
      <c r="N224">
        <v>564</v>
      </c>
      <c r="O224">
        <f t="shared" si="20"/>
        <v>60261.543971016035</v>
      </c>
      <c r="P224">
        <f t="shared" si="21"/>
        <v>10152</v>
      </c>
      <c r="Q224">
        <f t="shared" si="22"/>
        <v>-1673.9317769726676</v>
      </c>
      <c r="R224">
        <f t="shared" si="23"/>
        <v>2802047.5939588728</v>
      </c>
      <c r="S224">
        <v>6616</v>
      </c>
    </row>
    <row r="225" spans="1:19" x14ac:dyDescent="0.35">
      <c r="A225" s="1">
        <v>41139</v>
      </c>
      <c r="B225">
        <v>7997</v>
      </c>
      <c r="C225">
        <v>1</v>
      </c>
      <c r="D225">
        <v>0</v>
      </c>
      <c r="E225">
        <v>0</v>
      </c>
      <c r="F225">
        <v>5639</v>
      </c>
      <c r="G225">
        <v>5490</v>
      </c>
      <c r="H225">
        <v>1351</v>
      </c>
      <c r="I225">
        <v>0</v>
      </c>
      <c r="J225">
        <f t="shared" si="18"/>
        <v>7113.3967595345212</v>
      </c>
      <c r="K225">
        <f>J225-B225</f>
        <v>-883.60324046547885</v>
      </c>
      <c r="L225">
        <f t="shared" si="19"/>
        <v>883.60324046547885</v>
      </c>
      <c r="M225" s="8">
        <f>L225/B225</f>
        <v>0.11049183949799661</v>
      </c>
      <c r="N225">
        <v>302</v>
      </c>
      <c r="O225">
        <f t="shared" si="20"/>
        <v>63619.433313514477</v>
      </c>
      <c r="P225">
        <f t="shared" si="21"/>
        <v>5436</v>
      </c>
      <c r="Q225">
        <f t="shared" si="22"/>
        <v>-1767.2064809309577</v>
      </c>
      <c r="R225">
        <f t="shared" si="23"/>
        <v>3123018.7462443793</v>
      </c>
      <c r="S225">
        <v>6646</v>
      </c>
    </row>
    <row r="226" spans="1:19" x14ac:dyDescent="0.35">
      <c r="A226" s="1">
        <v>41140</v>
      </c>
      <c r="B226">
        <v>4628.5</v>
      </c>
      <c r="C226">
        <v>1</v>
      </c>
      <c r="D226">
        <v>0</v>
      </c>
      <c r="E226">
        <v>0</v>
      </c>
      <c r="F226">
        <v>7086.333333333333</v>
      </c>
      <c r="G226">
        <v>5736</v>
      </c>
      <c r="H226">
        <v>-3368.5</v>
      </c>
      <c r="I226">
        <v>0</v>
      </c>
      <c r="J226">
        <f t="shared" si="18"/>
        <v>5466.5440560680208</v>
      </c>
      <c r="K226">
        <f>J226-B226</f>
        <v>838.04405606802084</v>
      </c>
      <c r="L226">
        <f t="shared" si="19"/>
        <v>838.04405606802084</v>
      </c>
      <c r="M226" s="8">
        <f>L226/B226</f>
        <v>0.18106169516431259</v>
      </c>
      <c r="N226">
        <v>3550</v>
      </c>
      <c r="O226">
        <f t="shared" si="20"/>
        <v>15084.793009224375</v>
      </c>
      <c r="P226">
        <f t="shared" si="21"/>
        <v>63900</v>
      </c>
      <c r="Q226">
        <f t="shared" si="22"/>
        <v>838.04405606802084</v>
      </c>
      <c r="R226">
        <f t="shared" si="23"/>
        <v>702317.83991094003</v>
      </c>
      <c r="S226">
        <v>7997</v>
      </c>
    </row>
    <row r="227" spans="1:19" x14ac:dyDescent="0.35">
      <c r="A227" s="1">
        <v>41141</v>
      </c>
      <c r="B227">
        <v>4628.5</v>
      </c>
      <c r="C227">
        <v>0</v>
      </c>
      <c r="D227">
        <v>0</v>
      </c>
      <c r="E227">
        <v>0</v>
      </c>
      <c r="F227">
        <v>6423.833333333333</v>
      </c>
      <c r="G227">
        <v>5580</v>
      </c>
      <c r="H227">
        <v>0</v>
      </c>
      <c r="I227">
        <v>0</v>
      </c>
      <c r="J227">
        <f t="shared" si="18"/>
        <v>6269.3837423534378</v>
      </c>
      <c r="K227">
        <f>J227-B227</f>
        <v>1640.8837423534378</v>
      </c>
      <c r="L227">
        <f t="shared" si="19"/>
        <v>1640.8837423534378</v>
      </c>
      <c r="M227" s="8">
        <f>L227/B227</f>
        <v>0.35451739059164694</v>
      </c>
      <c r="N227">
        <v>564</v>
      </c>
      <c r="O227">
        <f t="shared" si="20"/>
        <v>29535.907362361882</v>
      </c>
      <c r="P227">
        <f t="shared" si="21"/>
        <v>10152</v>
      </c>
      <c r="Q227">
        <f t="shared" si="22"/>
        <v>1640.8837423534378</v>
      </c>
      <c r="R227">
        <f t="shared" si="23"/>
        <v>2692499.4559198231</v>
      </c>
      <c r="S227">
        <v>4628.5</v>
      </c>
    </row>
    <row r="228" spans="1:19" x14ac:dyDescent="0.35">
      <c r="A228" s="1">
        <v>41142</v>
      </c>
      <c r="B228">
        <v>4628.5</v>
      </c>
      <c r="C228">
        <v>0</v>
      </c>
      <c r="D228">
        <v>0</v>
      </c>
      <c r="E228">
        <v>0</v>
      </c>
      <c r="F228">
        <v>5751.333333333333</v>
      </c>
      <c r="G228">
        <v>5663</v>
      </c>
      <c r="H228">
        <v>0</v>
      </c>
      <c r="I228">
        <v>0</v>
      </c>
      <c r="J228">
        <f t="shared" si="18"/>
        <v>5637.6045702421698</v>
      </c>
      <c r="K228">
        <f>J228-B228</f>
        <v>1009.1045702421698</v>
      </c>
      <c r="L228">
        <f t="shared" si="19"/>
        <v>1009.1045702421698</v>
      </c>
      <c r="M228" s="8">
        <f>L228/B228</f>
        <v>0.21801978399960456</v>
      </c>
      <c r="N228">
        <v>1221</v>
      </c>
      <c r="O228">
        <f t="shared" si="20"/>
        <v>18163.882264359054</v>
      </c>
      <c r="P228">
        <f t="shared" si="21"/>
        <v>21978</v>
      </c>
      <c r="Q228">
        <f t="shared" si="22"/>
        <v>1009.1045702421698</v>
      </c>
      <c r="R228">
        <f t="shared" si="23"/>
        <v>1018292.0336836341</v>
      </c>
      <c r="S228">
        <v>4628.5</v>
      </c>
    </row>
    <row r="229" spans="1:19" x14ac:dyDescent="0.35">
      <c r="A229" s="1">
        <v>41143</v>
      </c>
      <c r="B229">
        <v>4628.5</v>
      </c>
      <c r="C229">
        <v>0</v>
      </c>
      <c r="D229">
        <v>0</v>
      </c>
      <c r="E229">
        <v>0</v>
      </c>
      <c r="F229">
        <v>4628.5</v>
      </c>
      <c r="G229">
        <v>3655</v>
      </c>
      <c r="H229">
        <v>0</v>
      </c>
      <c r="I229">
        <v>0</v>
      </c>
      <c r="J229">
        <f t="shared" si="18"/>
        <v>4425.9178975603227</v>
      </c>
      <c r="K229">
        <f>J229-B229</f>
        <v>-202.58210243967733</v>
      </c>
      <c r="L229">
        <f t="shared" si="19"/>
        <v>202.58210243967733</v>
      </c>
      <c r="M229" s="8">
        <f>L229/B229</f>
        <v>4.3768413619893559E-2</v>
      </c>
      <c r="N229">
        <v>242</v>
      </c>
      <c r="O229">
        <f t="shared" si="20"/>
        <v>14585.911375656768</v>
      </c>
      <c r="P229">
        <f t="shared" si="21"/>
        <v>4356</v>
      </c>
      <c r="Q229">
        <f t="shared" si="22"/>
        <v>-405.16420487935466</v>
      </c>
      <c r="R229">
        <f t="shared" si="23"/>
        <v>164158.03291551967</v>
      </c>
      <c r="S229">
        <v>4628.5</v>
      </c>
    </row>
    <row r="230" spans="1:19" x14ac:dyDescent="0.35">
      <c r="A230" s="1">
        <v>41144</v>
      </c>
      <c r="B230">
        <v>8932</v>
      </c>
      <c r="C230">
        <v>0</v>
      </c>
      <c r="D230">
        <v>1</v>
      </c>
      <c r="E230">
        <v>0</v>
      </c>
      <c r="F230">
        <v>4628.5</v>
      </c>
      <c r="G230">
        <v>6616</v>
      </c>
      <c r="H230">
        <v>4303.5</v>
      </c>
      <c r="I230">
        <v>0</v>
      </c>
      <c r="J230">
        <f t="shared" si="18"/>
        <v>7893.5278962569309</v>
      </c>
      <c r="K230">
        <f>J230-B230</f>
        <v>-1038.4721037430691</v>
      </c>
      <c r="L230">
        <f t="shared" si="19"/>
        <v>1038.4721037430691</v>
      </c>
      <c r="M230" s="8">
        <f>L230/B230</f>
        <v>0.11626423015484427</v>
      </c>
      <c r="N230">
        <v>256</v>
      </c>
      <c r="O230">
        <f t="shared" si="20"/>
        <v>74769.991469500965</v>
      </c>
      <c r="P230">
        <f t="shared" si="21"/>
        <v>4608</v>
      </c>
      <c r="Q230">
        <f t="shared" si="22"/>
        <v>-2076.9442074861381</v>
      </c>
      <c r="R230">
        <f t="shared" si="23"/>
        <v>4313697.2410102226</v>
      </c>
      <c r="S230">
        <v>4628.5</v>
      </c>
    </row>
    <row r="231" spans="1:19" x14ac:dyDescent="0.35">
      <c r="A231" s="1">
        <v>41145</v>
      </c>
      <c r="B231">
        <v>4628.5</v>
      </c>
      <c r="C231">
        <v>0</v>
      </c>
      <c r="D231">
        <v>0</v>
      </c>
      <c r="E231">
        <v>1</v>
      </c>
      <c r="F231">
        <v>6063</v>
      </c>
      <c r="G231">
        <v>6646</v>
      </c>
      <c r="H231">
        <v>-4303.5</v>
      </c>
      <c r="I231">
        <v>0</v>
      </c>
      <c r="J231">
        <f t="shared" si="18"/>
        <v>3849.4424194695066</v>
      </c>
      <c r="K231">
        <f>J231-B231</f>
        <v>-779.0575805304934</v>
      </c>
      <c r="L231">
        <f t="shared" si="19"/>
        <v>779.0575805304934</v>
      </c>
      <c r="M231" s="8">
        <f>L231/B231</f>
        <v>0.16831750686626193</v>
      </c>
      <c r="N231">
        <v>1510</v>
      </c>
      <c r="O231">
        <f t="shared" si="20"/>
        <v>56092.145798195525</v>
      </c>
      <c r="P231">
        <f t="shared" si="21"/>
        <v>27180</v>
      </c>
      <c r="Q231">
        <f t="shared" si="22"/>
        <v>-1558.1151610609868</v>
      </c>
      <c r="R231">
        <f t="shared" si="23"/>
        <v>2427722.8551281048</v>
      </c>
      <c r="S231">
        <v>8932</v>
      </c>
    </row>
    <row r="232" spans="1:19" x14ac:dyDescent="0.35">
      <c r="A232" s="1">
        <v>41146</v>
      </c>
      <c r="B232">
        <v>8831</v>
      </c>
      <c r="C232">
        <v>1</v>
      </c>
      <c r="D232">
        <v>0</v>
      </c>
      <c r="E232">
        <v>0</v>
      </c>
      <c r="F232">
        <v>6063</v>
      </c>
      <c r="G232">
        <v>7997</v>
      </c>
      <c r="H232">
        <v>4202.5</v>
      </c>
      <c r="I232">
        <v>0</v>
      </c>
      <c r="J232">
        <f t="shared" si="18"/>
        <v>9534.0116741122692</v>
      </c>
      <c r="K232">
        <f>J232-B232</f>
        <v>703.01167411226925</v>
      </c>
      <c r="L232">
        <f t="shared" si="19"/>
        <v>703.01167411226925</v>
      </c>
      <c r="M232" s="8">
        <f>L232/B232</f>
        <v>7.9607255589657935E-2</v>
      </c>
      <c r="N232">
        <v>1237</v>
      </c>
      <c r="O232">
        <f t="shared" si="20"/>
        <v>12654.210134020846</v>
      </c>
      <c r="P232">
        <f t="shared" si="21"/>
        <v>22266</v>
      </c>
      <c r="Q232">
        <f t="shared" si="22"/>
        <v>703.01167411226925</v>
      </c>
      <c r="R232">
        <f t="shared" si="23"/>
        <v>494225.41393813543</v>
      </c>
      <c r="S232">
        <v>4628.5</v>
      </c>
    </row>
    <row r="233" spans="1:19" x14ac:dyDescent="0.35">
      <c r="A233" s="1">
        <v>41147</v>
      </c>
      <c r="B233">
        <v>8547</v>
      </c>
      <c r="C233">
        <v>1</v>
      </c>
      <c r="D233">
        <v>0</v>
      </c>
      <c r="E233">
        <v>0</v>
      </c>
      <c r="F233">
        <v>7463.833333333333</v>
      </c>
      <c r="G233">
        <v>4628.5</v>
      </c>
      <c r="H233">
        <v>-284</v>
      </c>
      <c r="I233">
        <v>0</v>
      </c>
      <c r="J233">
        <f t="shared" si="18"/>
        <v>7728.9213751035386</v>
      </c>
      <c r="K233">
        <f>J233-B233</f>
        <v>-818.07862489646141</v>
      </c>
      <c r="L233">
        <f t="shared" si="19"/>
        <v>818.07862489646141</v>
      </c>
      <c r="M233" s="8">
        <f>L233/B233</f>
        <v>9.5715294828180808E-2</v>
      </c>
      <c r="N233">
        <v>942</v>
      </c>
      <c r="O233">
        <f t="shared" si="20"/>
        <v>58901.660992545221</v>
      </c>
      <c r="P233">
        <f t="shared" si="21"/>
        <v>16956</v>
      </c>
      <c r="Q233">
        <f t="shared" si="22"/>
        <v>-1636.1572497929228</v>
      </c>
      <c r="R233">
        <f t="shared" si="23"/>
        <v>2677010.5460499409</v>
      </c>
      <c r="S233">
        <v>8831</v>
      </c>
    </row>
    <row r="234" spans="1:19" x14ac:dyDescent="0.35">
      <c r="A234" s="1">
        <v>41148</v>
      </c>
      <c r="B234">
        <v>6839</v>
      </c>
      <c r="C234">
        <v>0</v>
      </c>
      <c r="D234">
        <v>0</v>
      </c>
      <c r="E234">
        <v>0</v>
      </c>
      <c r="F234">
        <v>7335.5</v>
      </c>
      <c r="G234">
        <v>4628.5</v>
      </c>
      <c r="H234">
        <v>-1708</v>
      </c>
      <c r="I234">
        <v>0</v>
      </c>
      <c r="J234">
        <f t="shared" si="18"/>
        <v>5965.2400722107432</v>
      </c>
      <c r="K234">
        <f>J234-B234</f>
        <v>-873.75992778925684</v>
      </c>
      <c r="L234">
        <f t="shared" si="19"/>
        <v>873.75992778925684</v>
      </c>
      <c r="M234" s="8">
        <f>L234/B234</f>
        <v>0.12776135806247357</v>
      </c>
      <c r="N234">
        <v>489</v>
      </c>
      <c r="O234">
        <f t="shared" si="20"/>
        <v>62910.714800826492</v>
      </c>
      <c r="P234">
        <f t="shared" si="21"/>
        <v>8802</v>
      </c>
      <c r="Q234">
        <f t="shared" si="22"/>
        <v>-1747.5198555785137</v>
      </c>
      <c r="R234">
        <f t="shared" si="23"/>
        <v>3053825.6456411495</v>
      </c>
      <c r="S234">
        <v>8547</v>
      </c>
    </row>
    <row r="235" spans="1:19" x14ac:dyDescent="0.35">
      <c r="A235" s="1">
        <v>41149</v>
      </c>
      <c r="B235">
        <v>6209</v>
      </c>
      <c r="C235">
        <v>0</v>
      </c>
      <c r="D235">
        <v>0</v>
      </c>
      <c r="E235">
        <v>0</v>
      </c>
      <c r="F235">
        <v>8072.333333333333</v>
      </c>
      <c r="G235">
        <v>4628.5</v>
      </c>
      <c r="H235">
        <v>-630</v>
      </c>
      <c r="I235">
        <v>0</v>
      </c>
      <c r="J235">
        <f t="shared" si="18"/>
        <v>7357.9262693603159</v>
      </c>
      <c r="K235">
        <f>J235-B235</f>
        <v>1148.9262693603159</v>
      </c>
      <c r="L235">
        <f t="shared" si="19"/>
        <v>1148.9262693603159</v>
      </c>
      <c r="M235" s="8">
        <f>L235/B235</f>
        <v>0.18504207913678788</v>
      </c>
      <c r="N235">
        <v>1543</v>
      </c>
      <c r="O235">
        <f t="shared" si="20"/>
        <v>20680.672848485687</v>
      </c>
      <c r="P235">
        <f t="shared" si="21"/>
        <v>27774</v>
      </c>
      <c r="Q235">
        <f t="shared" si="22"/>
        <v>1148.9262693603159</v>
      </c>
      <c r="R235">
        <f t="shared" si="23"/>
        <v>1320031.5724262132</v>
      </c>
      <c r="S235">
        <v>6839</v>
      </c>
    </row>
    <row r="236" spans="1:19" x14ac:dyDescent="0.35">
      <c r="A236" s="1">
        <v>41150</v>
      </c>
      <c r="B236">
        <v>6414</v>
      </c>
      <c r="C236">
        <v>0</v>
      </c>
      <c r="D236">
        <v>0</v>
      </c>
      <c r="E236">
        <v>0</v>
      </c>
      <c r="F236">
        <v>7198.333333333333</v>
      </c>
      <c r="G236">
        <v>4628.5</v>
      </c>
      <c r="H236">
        <v>205</v>
      </c>
      <c r="I236">
        <v>1</v>
      </c>
      <c r="J236">
        <f t="shared" si="18"/>
        <v>7200.9068238842583</v>
      </c>
      <c r="K236">
        <f>J236-B236</f>
        <v>786.9068238842583</v>
      </c>
      <c r="L236">
        <f t="shared" si="19"/>
        <v>786.9068238842583</v>
      </c>
      <c r="M236" s="8">
        <f>L236/B236</f>
        <v>0.12268581600939481</v>
      </c>
      <c r="N236">
        <v>1461</v>
      </c>
      <c r="O236">
        <f t="shared" si="20"/>
        <v>14164.322829916649</v>
      </c>
      <c r="P236">
        <f t="shared" si="21"/>
        <v>26298</v>
      </c>
      <c r="Q236">
        <f t="shared" si="22"/>
        <v>786.9068238842583</v>
      </c>
      <c r="R236">
        <f t="shared" si="23"/>
        <v>619222.34947561112</v>
      </c>
      <c r="S236">
        <v>6209</v>
      </c>
    </row>
    <row r="237" spans="1:19" x14ac:dyDescent="0.35">
      <c r="A237" s="1">
        <v>41151</v>
      </c>
      <c r="B237">
        <v>7412</v>
      </c>
      <c r="C237">
        <v>0</v>
      </c>
      <c r="D237">
        <v>1</v>
      </c>
      <c r="E237">
        <v>0</v>
      </c>
      <c r="F237">
        <v>6487.333333333333</v>
      </c>
      <c r="G237">
        <v>8932</v>
      </c>
      <c r="H237">
        <v>998</v>
      </c>
      <c r="I237">
        <v>1</v>
      </c>
      <c r="J237">
        <f t="shared" si="18"/>
        <v>7832.8135380861131</v>
      </c>
      <c r="K237">
        <f>J237-B237</f>
        <v>420.81353808611311</v>
      </c>
      <c r="L237">
        <f t="shared" si="19"/>
        <v>420.81353808611311</v>
      </c>
      <c r="M237" s="8">
        <f>L237/B237</f>
        <v>5.6774627372654221E-2</v>
      </c>
      <c r="N237">
        <v>188</v>
      </c>
      <c r="O237">
        <f t="shared" si="20"/>
        <v>7574.643685550036</v>
      </c>
      <c r="P237">
        <f t="shared" si="21"/>
        <v>3384</v>
      </c>
      <c r="Q237">
        <f t="shared" si="22"/>
        <v>420.81353808611311</v>
      </c>
      <c r="R237">
        <f t="shared" si="23"/>
        <v>177084.03383655258</v>
      </c>
      <c r="S237">
        <v>6414</v>
      </c>
    </row>
    <row r="238" spans="1:19" x14ac:dyDescent="0.35">
      <c r="A238" s="1">
        <v>41152</v>
      </c>
      <c r="B238">
        <v>8691</v>
      </c>
      <c r="C238">
        <v>0</v>
      </c>
      <c r="D238">
        <v>0</v>
      </c>
      <c r="E238">
        <v>1</v>
      </c>
      <c r="F238">
        <v>6678.333333333333</v>
      </c>
      <c r="G238">
        <v>4628.5</v>
      </c>
      <c r="H238">
        <v>1279</v>
      </c>
      <c r="I238">
        <v>1</v>
      </c>
      <c r="J238">
        <f t="shared" si="18"/>
        <v>8013.1900159142297</v>
      </c>
      <c r="K238">
        <f>J238-B238</f>
        <v>-677.80998408577034</v>
      </c>
      <c r="L238">
        <f t="shared" si="19"/>
        <v>677.80998408577034</v>
      </c>
      <c r="M238" s="8">
        <f>L238/B238</f>
        <v>7.7989872751785788E-2</v>
      </c>
      <c r="N238">
        <v>387</v>
      </c>
      <c r="O238">
        <f t="shared" si="20"/>
        <v>48802.318854175464</v>
      </c>
      <c r="P238">
        <f t="shared" si="21"/>
        <v>6966</v>
      </c>
      <c r="Q238">
        <f t="shared" si="22"/>
        <v>-1355.6199681715407</v>
      </c>
      <c r="R238">
        <f t="shared" si="23"/>
        <v>1837705.4981054089</v>
      </c>
      <c r="S238">
        <v>7412</v>
      </c>
    </row>
    <row r="239" spans="1:19" x14ac:dyDescent="0.35">
      <c r="A239" s="1">
        <v>41153</v>
      </c>
      <c r="B239">
        <v>8447</v>
      </c>
      <c r="C239">
        <v>1</v>
      </c>
      <c r="D239">
        <v>0</v>
      </c>
      <c r="E239">
        <v>0</v>
      </c>
      <c r="F239">
        <v>7505.666666666667</v>
      </c>
      <c r="G239">
        <v>8831</v>
      </c>
      <c r="H239">
        <v>-244</v>
      </c>
      <c r="I239">
        <v>0</v>
      </c>
      <c r="J239">
        <f t="shared" si="18"/>
        <v>8101.4045362063298</v>
      </c>
      <c r="K239">
        <f>J239-B239</f>
        <v>-345.59546379367021</v>
      </c>
      <c r="L239">
        <f t="shared" si="19"/>
        <v>345.59546379367021</v>
      </c>
      <c r="M239" s="8">
        <f>L239/B239</f>
        <v>4.0913396921234781E-2</v>
      </c>
      <c r="N239">
        <v>1113</v>
      </c>
      <c r="O239">
        <f t="shared" si="20"/>
        <v>24882.873393144255</v>
      </c>
      <c r="P239">
        <f t="shared" si="21"/>
        <v>20034</v>
      </c>
      <c r="Q239">
        <f t="shared" si="22"/>
        <v>-691.19092758734041</v>
      </c>
      <c r="R239">
        <f t="shared" si="23"/>
        <v>477744.89837904804</v>
      </c>
      <c r="S239">
        <v>8691</v>
      </c>
    </row>
    <row r="240" spans="1:19" x14ac:dyDescent="0.35">
      <c r="A240" s="1">
        <v>41154</v>
      </c>
      <c r="B240">
        <v>7848</v>
      </c>
      <c r="C240">
        <v>1</v>
      </c>
      <c r="D240">
        <v>0</v>
      </c>
      <c r="E240">
        <v>0</v>
      </c>
      <c r="F240">
        <v>8183.333333333333</v>
      </c>
      <c r="G240">
        <v>8547</v>
      </c>
      <c r="H240">
        <v>-599</v>
      </c>
      <c r="I240">
        <v>0</v>
      </c>
      <c r="J240">
        <f t="shared" si="18"/>
        <v>8494.9119966912676</v>
      </c>
      <c r="K240">
        <f>J240-B240</f>
        <v>646.91199669126763</v>
      </c>
      <c r="L240">
        <f t="shared" si="19"/>
        <v>646.91199669126763</v>
      </c>
      <c r="M240" s="8">
        <f>L240/B240</f>
        <v>8.2430172870956636E-2</v>
      </c>
      <c r="N240">
        <v>1581</v>
      </c>
      <c r="O240">
        <f t="shared" si="20"/>
        <v>11644.415940442817</v>
      </c>
      <c r="P240">
        <f t="shared" si="21"/>
        <v>28458</v>
      </c>
      <c r="Q240">
        <f t="shared" si="22"/>
        <v>646.91199669126763</v>
      </c>
      <c r="R240">
        <f t="shared" si="23"/>
        <v>418495.13146308268</v>
      </c>
      <c r="S240">
        <v>8447</v>
      </c>
    </row>
    <row r="241" spans="1:19" x14ac:dyDescent="0.35">
      <c r="A241" s="1">
        <v>41155</v>
      </c>
      <c r="B241">
        <v>5397</v>
      </c>
      <c r="C241">
        <v>0</v>
      </c>
      <c r="D241">
        <v>0</v>
      </c>
      <c r="E241">
        <v>0</v>
      </c>
      <c r="F241">
        <v>8328.6666666666661</v>
      </c>
      <c r="G241">
        <v>6839</v>
      </c>
      <c r="H241">
        <v>-2451</v>
      </c>
      <c r="I241">
        <v>0</v>
      </c>
      <c r="J241">
        <f t="shared" si="18"/>
        <v>6590.5270235472399</v>
      </c>
      <c r="K241">
        <f>J241-B241</f>
        <v>1193.5270235472399</v>
      </c>
      <c r="L241">
        <f t="shared" si="19"/>
        <v>1193.5270235472399</v>
      </c>
      <c r="M241" s="8">
        <f>L241/B241</f>
        <v>0.2211463819802186</v>
      </c>
      <c r="N241">
        <v>2340</v>
      </c>
      <c r="O241">
        <f t="shared" si="20"/>
        <v>21483.486423850318</v>
      </c>
      <c r="P241">
        <f t="shared" si="21"/>
        <v>42120</v>
      </c>
      <c r="Q241">
        <f t="shared" si="22"/>
        <v>1193.5270235472399</v>
      </c>
      <c r="R241">
        <f t="shared" si="23"/>
        <v>1424506.7559375337</v>
      </c>
      <c r="S241">
        <v>7848</v>
      </c>
    </row>
    <row r="242" spans="1:19" x14ac:dyDescent="0.35">
      <c r="A242" s="1">
        <v>41156</v>
      </c>
      <c r="B242">
        <v>5752</v>
      </c>
      <c r="C242">
        <v>0</v>
      </c>
      <c r="D242">
        <v>0</v>
      </c>
      <c r="E242">
        <v>0</v>
      </c>
      <c r="F242">
        <v>7230.666666666667</v>
      </c>
      <c r="G242">
        <v>6209</v>
      </c>
      <c r="H242">
        <v>355</v>
      </c>
      <c r="I242">
        <v>0</v>
      </c>
      <c r="J242">
        <f t="shared" si="18"/>
        <v>7309.0825276986025</v>
      </c>
      <c r="K242">
        <f>J242-B242</f>
        <v>1557.0825276986025</v>
      </c>
      <c r="L242">
        <f t="shared" si="19"/>
        <v>1557.0825276986025</v>
      </c>
      <c r="M242" s="8">
        <f>L242/B242</f>
        <v>0.27070280384189888</v>
      </c>
      <c r="N242">
        <v>1289</v>
      </c>
      <c r="O242">
        <f t="shared" si="20"/>
        <v>28027.485498574846</v>
      </c>
      <c r="P242">
        <f t="shared" si="21"/>
        <v>23202</v>
      </c>
      <c r="Q242">
        <f t="shared" si="22"/>
        <v>1557.0825276986025</v>
      </c>
      <c r="R242">
        <f t="shared" si="23"/>
        <v>2424505.9980642693</v>
      </c>
      <c r="S242">
        <v>5397</v>
      </c>
    </row>
    <row r="243" spans="1:19" x14ac:dyDescent="0.35">
      <c r="A243" s="1">
        <v>41157</v>
      </c>
      <c r="B243">
        <v>5373</v>
      </c>
      <c r="C243">
        <v>0</v>
      </c>
      <c r="D243">
        <v>0</v>
      </c>
      <c r="E243">
        <v>0</v>
      </c>
      <c r="F243">
        <v>6332.333333333333</v>
      </c>
      <c r="G243">
        <v>6414</v>
      </c>
      <c r="H243">
        <v>-379</v>
      </c>
      <c r="I243">
        <v>0</v>
      </c>
      <c r="J243">
        <f t="shared" si="18"/>
        <v>5999.6035478537415</v>
      </c>
      <c r="K243">
        <f>J243-B243</f>
        <v>626.60354785374147</v>
      </c>
      <c r="L243">
        <f t="shared" si="19"/>
        <v>626.60354785374147</v>
      </c>
      <c r="M243" s="8">
        <f>L243/B243</f>
        <v>0.11662079803717504</v>
      </c>
      <c r="N243">
        <v>2262</v>
      </c>
      <c r="O243">
        <f t="shared" si="20"/>
        <v>11278.863861367347</v>
      </c>
      <c r="P243">
        <f t="shared" si="21"/>
        <v>40716</v>
      </c>
      <c r="Q243">
        <f t="shared" si="22"/>
        <v>626.60354785374147</v>
      </c>
      <c r="R243">
        <f t="shared" si="23"/>
        <v>392632.00618289609</v>
      </c>
      <c r="S243">
        <v>5752</v>
      </c>
    </row>
    <row r="244" spans="1:19" x14ac:dyDescent="0.35">
      <c r="A244" s="1">
        <v>41158</v>
      </c>
      <c r="B244">
        <v>5436</v>
      </c>
      <c r="C244">
        <v>0</v>
      </c>
      <c r="D244">
        <v>1</v>
      </c>
      <c r="E244">
        <v>0</v>
      </c>
      <c r="F244">
        <v>5507.333333333333</v>
      </c>
      <c r="G244">
        <v>7412</v>
      </c>
      <c r="H244">
        <v>63</v>
      </c>
      <c r="I244">
        <v>0</v>
      </c>
      <c r="J244">
        <f t="shared" si="18"/>
        <v>6055.9533918997759</v>
      </c>
      <c r="K244">
        <f>J244-B244</f>
        <v>619.95339189977585</v>
      </c>
      <c r="L244">
        <f t="shared" si="19"/>
        <v>619.95339189977585</v>
      </c>
      <c r="M244" s="8">
        <f>L244/B244</f>
        <v>0.11404587783292418</v>
      </c>
      <c r="N244">
        <v>2233</v>
      </c>
      <c r="O244">
        <f t="shared" si="20"/>
        <v>11159.161054195965</v>
      </c>
      <c r="P244">
        <f t="shared" si="21"/>
        <v>40194</v>
      </c>
      <c r="Q244">
        <f t="shared" si="22"/>
        <v>619.95339189977585</v>
      </c>
      <c r="R244">
        <f t="shared" si="23"/>
        <v>384342.20812803705</v>
      </c>
      <c r="S244">
        <v>5373</v>
      </c>
    </row>
    <row r="245" spans="1:19" x14ac:dyDescent="0.35">
      <c r="A245" s="1">
        <v>41159</v>
      </c>
      <c r="B245">
        <v>7263</v>
      </c>
      <c r="C245">
        <v>0</v>
      </c>
      <c r="D245">
        <v>0</v>
      </c>
      <c r="E245">
        <v>1</v>
      </c>
      <c r="F245">
        <v>5520.333333333333</v>
      </c>
      <c r="G245">
        <v>8691</v>
      </c>
      <c r="H245">
        <v>1827</v>
      </c>
      <c r="I245">
        <v>0</v>
      </c>
      <c r="J245">
        <f t="shared" si="18"/>
        <v>7429.8864279037689</v>
      </c>
      <c r="K245">
        <f>J245-B245</f>
        <v>166.88642790376889</v>
      </c>
      <c r="L245">
        <f t="shared" si="19"/>
        <v>166.88642790376889</v>
      </c>
      <c r="M245" s="8">
        <f>L245/B245</f>
        <v>2.2977616398701484E-2</v>
      </c>
      <c r="N245">
        <v>603</v>
      </c>
      <c r="O245">
        <f t="shared" si="20"/>
        <v>3003.95570226784</v>
      </c>
      <c r="P245">
        <f t="shared" si="21"/>
        <v>10854</v>
      </c>
      <c r="Q245">
        <f t="shared" si="22"/>
        <v>166.88642790376889</v>
      </c>
      <c r="R245">
        <f t="shared" si="23"/>
        <v>27851.079818479851</v>
      </c>
      <c r="S245">
        <v>5436</v>
      </c>
    </row>
    <row r="246" spans="1:19" x14ac:dyDescent="0.35">
      <c r="A246" s="1">
        <v>41160</v>
      </c>
      <c r="B246">
        <v>7986</v>
      </c>
      <c r="C246">
        <v>1</v>
      </c>
      <c r="D246">
        <v>0</v>
      </c>
      <c r="E246">
        <v>0</v>
      </c>
      <c r="F246">
        <v>6024</v>
      </c>
      <c r="G246">
        <v>8447</v>
      </c>
      <c r="H246">
        <v>723</v>
      </c>
      <c r="I246">
        <v>0</v>
      </c>
      <c r="J246">
        <f t="shared" si="18"/>
        <v>7290.4185095980993</v>
      </c>
      <c r="K246">
        <f>J246-B246</f>
        <v>-695.58149040190074</v>
      </c>
      <c r="L246">
        <f t="shared" si="19"/>
        <v>695.58149040190074</v>
      </c>
      <c r="M246" s="8">
        <f>L246/B246</f>
        <v>8.710011149535446E-2</v>
      </c>
      <c r="N246">
        <v>980</v>
      </c>
      <c r="O246">
        <f t="shared" si="20"/>
        <v>50081.867308936853</v>
      </c>
      <c r="P246">
        <f t="shared" si="21"/>
        <v>17640</v>
      </c>
      <c r="Q246">
        <f t="shared" si="22"/>
        <v>-1391.1629808038015</v>
      </c>
      <c r="R246">
        <f t="shared" si="23"/>
        <v>1935334.4391589181</v>
      </c>
      <c r="S246">
        <v>7263</v>
      </c>
    </row>
    <row r="247" spans="1:19" x14ac:dyDescent="0.35">
      <c r="A247" s="1">
        <v>41161</v>
      </c>
      <c r="B247">
        <v>7444</v>
      </c>
      <c r="C247">
        <v>1</v>
      </c>
      <c r="D247">
        <v>0</v>
      </c>
      <c r="E247">
        <v>0</v>
      </c>
      <c r="F247">
        <v>6895</v>
      </c>
      <c r="G247">
        <v>7848</v>
      </c>
      <c r="H247">
        <v>-542</v>
      </c>
      <c r="I247">
        <v>0</v>
      </c>
      <c r="J247">
        <f t="shared" si="18"/>
        <v>7258.5842612844963</v>
      </c>
      <c r="K247">
        <f>J247-B247</f>
        <v>-185.41573871550372</v>
      </c>
      <c r="L247">
        <f t="shared" si="19"/>
        <v>185.41573871550372</v>
      </c>
      <c r="M247" s="8">
        <f>L247/B247</f>
        <v>2.4908078817235856E-2</v>
      </c>
      <c r="N247">
        <v>1321</v>
      </c>
      <c r="O247">
        <f t="shared" si="20"/>
        <v>13349.933187516268</v>
      </c>
      <c r="P247">
        <f t="shared" si="21"/>
        <v>23778</v>
      </c>
      <c r="Q247">
        <f t="shared" si="22"/>
        <v>-370.83147743100744</v>
      </c>
      <c r="R247">
        <f t="shared" si="23"/>
        <v>137515.98465366379</v>
      </c>
      <c r="S247">
        <v>7986</v>
      </c>
    </row>
    <row r="248" spans="1:19" x14ac:dyDescent="0.35">
      <c r="A248" s="1">
        <v>41162</v>
      </c>
      <c r="B248">
        <v>5029</v>
      </c>
      <c r="C248">
        <v>0</v>
      </c>
      <c r="D248">
        <v>0</v>
      </c>
      <c r="E248">
        <v>0</v>
      </c>
      <c r="F248">
        <v>7564.333333333333</v>
      </c>
      <c r="G248">
        <v>5397</v>
      </c>
      <c r="H248">
        <v>-2415</v>
      </c>
      <c r="I248">
        <v>0</v>
      </c>
      <c r="J248">
        <f t="shared" si="18"/>
        <v>5783.3914326767408</v>
      </c>
      <c r="K248">
        <f>J248-B248</f>
        <v>754.39143267674081</v>
      </c>
      <c r="L248">
        <f t="shared" si="19"/>
        <v>754.39143267674081</v>
      </c>
      <c r="M248" s="8">
        <f>L248/B248</f>
        <v>0.15000823875059471</v>
      </c>
      <c r="N248">
        <v>1989</v>
      </c>
      <c r="O248">
        <f t="shared" si="20"/>
        <v>13579.045788181335</v>
      </c>
      <c r="P248">
        <f t="shared" si="21"/>
        <v>35802</v>
      </c>
      <c r="Q248">
        <f t="shared" si="22"/>
        <v>754.39143267674081</v>
      </c>
      <c r="R248">
        <f t="shared" si="23"/>
        <v>569106.43369606556</v>
      </c>
      <c r="S248">
        <v>7444</v>
      </c>
    </row>
    <row r="249" spans="1:19" x14ac:dyDescent="0.35">
      <c r="A249" s="1">
        <v>41163</v>
      </c>
      <c r="B249">
        <v>5327</v>
      </c>
      <c r="C249">
        <v>0</v>
      </c>
      <c r="D249">
        <v>0</v>
      </c>
      <c r="E249">
        <v>0</v>
      </c>
      <c r="F249">
        <v>6819.666666666667</v>
      </c>
      <c r="G249">
        <v>5752</v>
      </c>
      <c r="H249">
        <v>298</v>
      </c>
      <c r="I249">
        <v>0</v>
      </c>
      <c r="J249">
        <f t="shared" si="18"/>
        <v>6849.1851141098159</v>
      </c>
      <c r="K249">
        <f>J249-B249</f>
        <v>1522.1851141098159</v>
      </c>
      <c r="L249">
        <f t="shared" si="19"/>
        <v>1522.1851141098159</v>
      </c>
      <c r="M249" s="8">
        <f>L249/B249</f>
        <v>0.28574903587569289</v>
      </c>
      <c r="N249">
        <v>1892</v>
      </c>
      <c r="O249">
        <f t="shared" si="20"/>
        <v>27399.332053976686</v>
      </c>
      <c r="P249">
        <f t="shared" si="21"/>
        <v>34056</v>
      </c>
      <c r="Q249">
        <f t="shared" si="22"/>
        <v>1522.1851141098159</v>
      </c>
      <c r="R249">
        <f t="shared" si="23"/>
        <v>2317047.5216175131</v>
      </c>
      <c r="S249">
        <v>5029</v>
      </c>
    </row>
    <row r="250" spans="1:19" x14ac:dyDescent="0.35">
      <c r="A250" s="1">
        <v>41164</v>
      </c>
      <c r="B250">
        <v>5012</v>
      </c>
      <c r="C250">
        <v>0</v>
      </c>
      <c r="D250">
        <v>0</v>
      </c>
      <c r="E250">
        <v>0</v>
      </c>
      <c r="F250">
        <v>5933.333333333333</v>
      </c>
      <c r="G250">
        <v>5373</v>
      </c>
      <c r="H250">
        <v>-315</v>
      </c>
      <c r="I250">
        <v>0</v>
      </c>
      <c r="J250">
        <f t="shared" si="18"/>
        <v>5586.2953244629498</v>
      </c>
      <c r="K250">
        <f>J250-B250</f>
        <v>574.29532446294979</v>
      </c>
      <c r="L250">
        <f t="shared" si="19"/>
        <v>574.29532446294979</v>
      </c>
      <c r="M250" s="8">
        <f>L250/B250</f>
        <v>0.11458406314105143</v>
      </c>
      <c r="N250">
        <v>2102</v>
      </c>
      <c r="O250">
        <f t="shared" si="20"/>
        <v>10337.315840333096</v>
      </c>
      <c r="P250">
        <f t="shared" si="21"/>
        <v>37836</v>
      </c>
      <c r="Q250">
        <f t="shared" si="22"/>
        <v>574.29532446294979</v>
      </c>
      <c r="R250">
        <f t="shared" si="23"/>
        <v>329815.11970000475</v>
      </c>
      <c r="S250">
        <v>5327</v>
      </c>
    </row>
    <row r="251" spans="1:19" x14ac:dyDescent="0.35">
      <c r="A251" s="1">
        <v>41165</v>
      </c>
      <c r="B251">
        <v>6084</v>
      </c>
      <c r="C251">
        <v>0</v>
      </c>
      <c r="D251">
        <v>1</v>
      </c>
      <c r="E251">
        <v>0</v>
      </c>
      <c r="F251">
        <v>5122.666666666667</v>
      </c>
      <c r="G251">
        <v>5436</v>
      </c>
      <c r="H251">
        <v>1072</v>
      </c>
      <c r="I251">
        <v>0</v>
      </c>
      <c r="J251">
        <f t="shared" si="18"/>
        <v>6196.1457387105493</v>
      </c>
      <c r="K251">
        <f>J251-B251</f>
        <v>112.14573871054927</v>
      </c>
      <c r="L251">
        <f t="shared" si="19"/>
        <v>112.14573871054927</v>
      </c>
      <c r="M251" s="8">
        <f>L251/B251</f>
        <v>1.8432895909031768E-2</v>
      </c>
      <c r="N251">
        <v>1186</v>
      </c>
      <c r="O251">
        <f t="shared" si="20"/>
        <v>2018.6232967898868</v>
      </c>
      <c r="P251">
        <f t="shared" si="21"/>
        <v>21348</v>
      </c>
      <c r="Q251">
        <f t="shared" si="22"/>
        <v>112.14573871054927</v>
      </c>
      <c r="R251">
        <f t="shared" si="23"/>
        <v>12576.666710934789</v>
      </c>
      <c r="S251">
        <v>5012</v>
      </c>
    </row>
    <row r="252" spans="1:19" x14ac:dyDescent="0.35">
      <c r="A252" s="1">
        <v>41166</v>
      </c>
      <c r="B252">
        <v>6172</v>
      </c>
      <c r="C252">
        <v>0</v>
      </c>
      <c r="D252">
        <v>0</v>
      </c>
      <c r="E252">
        <v>1</v>
      </c>
      <c r="F252">
        <v>5474.333333333333</v>
      </c>
      <c r="G252">
        <v>7263</v>
      </c>
      <c r="H252">
        <v>88</v>
      </c>
      <c r="I252">
        <v>0</v>
      </c>
      <c r="J252">
        <f t="shared" si="18"/>
        <v>6162.6597484573613</v>
      </c>
      <c r="K252">
        <f>J252-B252</f>
        <v>-9.3402515426387254</v>
      </c>
      <c r="L252">
        <f t="shared" si="19"/>
        <v>9.3402515426387254</v>
      </c>
      <c r="M252" s="8">
        <f>L252/B252</f>
        <v>1.513326562319949E-3</v>
      </c>
      <c r="N252">
        <v>1219</v>
      </c>
      <c r="O252">
        <f t="shared" si="20"/>
        <v>672.49811106998823</v>
      </c>
      <c r="P252">
        <f t="shared" si="21"/>
        <v>21942</v>
      </c>
      <c r="Q252">
        <f t="shared" si="22"/>
        <v>-18.680503085277451</v>
      </c>
      <c r="R252">
        <f t="shared" si="23"/>
        <v>348.96119551906037</v>
      </c>
      <c r="S252">
        <v>6084</v>
      </c>
    </row>
    <row r="253" spans="1:19" x14ac:dyDescent="0.35">
      <c r="A253" s="1">
        <v>41167</v>
      </c>
      <c r="B253">
        <v>7222</v>
      </c>
      <c r="C253">
        <v>1</v>
      </c>
      <c r="D253">
        <v>0</v>
      </c>
      <c r="E253">
        <v>0</v>
      </c>
      <c r="F253">
        <v>5756</v>
      </c>
      <c r="G253">
        <v>7986</v>
      </c>
      <c r="H253">
        <v>1050</v>
      </c>
      <c r="I253">
        <v>0</v>
      </c>
      <c r="J253">
        <f t="shared" si="18"/>
        <v>7213.0103797345282</v>
      </c>
      <c r="K253">
        <f>J253-B253</f>
        <v>-8.9896202654717854</v>
      </c>
      <c r="L253">
        <f t="shared" si="19"/>
        <v>8.9896202654717854</v>
      </c>
      <c r="M253" s="8">
        <f>L253/B253</f>
        <v>1.2447549522946256E-3</v>
      </c>
      <c r="N253">
        <v>1451</v>
      </c>
      <c r="O253">
        <f t="shared" si="20"/>
        <v>647.25265911396855</v>
      </c>
      <c r="P253">
        <f t="shared" si="21"/>
        <v>26118</v>
      </c>
      <c r="Q253">
        <f t="shared" si="22"/>
        <v>-17.979240530943571</v>
      </c>
      <c r="R253">
        <f t="shared" si="23"/>
        <v>323.25309006952403</v>
      </c>
      <c r="S253">
        <v>6172</v>
      </c>
    </row>
    <row r="254" spans="1:19" x14ac:dyDescent="0.35">
      <c r="A254" s="1">
        <v>41168</v>
      </c>
      <c r="B254">
        <v>6819</v>
      </c>
      <c r="C254">
        <v>1</v>
      </c>
      <c r="D254">
        <v>0</v>
      </c>
      <c r="E254">
        <v>0</v>
      </c>
      <c r="F254">
        <v>6492.666666666667</v>
      </c>
      <c r="G254">
        <v>7444</v>
      </c>
      <c r="H254">
        <v>-403</v>
      </c>
      <c r="I254">
        <v>0</v>
      </c>
      <c r="J254">
        <f t="shared" si="18"/>
        <v>6936.9293126421071</v>
      </c>
      <c r="K254">
        <f>J254-B254</f>
        <v>117.92931264210711</v>
      </c>
      <c r="L254">
        <f t="shared" si="19"/>
        <v>117.92931264210711</v>
      </c>
      <c r="M254" s="8">
        <f>L254/B254</f>
        <v>1.7294223880643365E-2</v>
      </c>
      <c r="N254">
        <v>1712</v>
      </c>
      <c r="O254">
        <f t="shared" si="20"/>
        <v>2122.7276275579279</v>
      </c>
      <c r="P254">
        <f t="shared" si="21"/>
        <v>30816</v>
      </c>
      <c r="Q254">
        <f t="shared" si="22"/>
        <v>117.92931264210711</v>
      </c>
      <c r="R254">
        <f t="shared" si="23"/>
        <v>13907.322780239843</v>
      </c>
      <c r="S254">
        <v>7222</v>
      </c>
    </row>
    <row r="255" spans="1:19" x14ac:dyDescent="0.35">
      <c r="A255" s="1">
        <v>41169</v>
      </c>
      <c r="B255">
        <v>5059</v>
      </c>
      <c r="C255">
        <v>0</v>
      </c>
      <c r="D255">
        <v>0</v>
      </c>
      <c r="E255">
        <v>0</v>
      </c>
      <c r="F255">
        <v>6737.666666666667</v>
      </c>
      <c r="G255">
        <v>5029</v>
      </c>
      <c r="H255">
        <v>-1760</v>
      </c>
      <c r="I255">
        <v>0</v>
      </c>
      <c r="J255">
        <f t="shared" si="18"/>
        <v>5394.0099051470515</v>
      </c>
      <c r="K255">
        <f>J255-B255</f>
        <v>335.00990514705154</v>
      </c>
      <c r="L255">
        <f t="shared" si="19"/>
        <v>335.00990514705154</v>
      </c>
      <c r="M255" s="8">
        <f>L255/B255</f>
        <v>6.6220578206572747E-2</v>
      </c>
      <c r="N255">
        <v>1575</v>
      </c>
      <c r="O255">
        <f t="shared" si="20"/>
        <v>6030.1782926469277</v>
      </c>
      <c r="P255">
        <f t="shared" si="21"/>
        <v>28350</v>
      </c>
      <c r="Q255">
        <f t="shared" si="22"/>
        <v>335.00990514705154</v>
      </c>
      <c r="R255">
        <f t="shared" si="23"/>
        <v>112231.63654663647</v>
      </c>
      <c r="S255">
        <v>6819</v>
      </c>
    </row>
    <row r="256" spans="1:19" x14ac:dyDescent="0.35">
      <c r="A256" s="1">
        <v>41170</v>
      </c>
      <c r="B256">
        <v>4676</v>
      </c>
      <c r="C256">
        <v>0</v>
      </c>
      <c r="D256">
        <v>0</v>
      </c>
      <c r="E256">
        <v>0</v>
      </c>
      <c r="F256">
        <v>6366.666666666667</v>
      </c>
      <c r="G256">
        <v>5327</v>
      </c>
      <c r="H256">
        <v>-383</v>
      </c>
      <c r="I256">
        <v>0</v>
      </c>
      <c r="J256">
        <f t="shared" si="18"/>
        <v>5950.1700978052841</v>
      </c>
      <c r="K256">
        <f>J256-B256</f>
        <v>1274.1700978052841</v>
      </c>
      <c r="L256">
        <f t="shared" si="19"/>
        <v>1274.1700978052841</v>
      </c>
      <c r="M256" s="8">
        <f>L256/B256</f>
        <v>0.27249146659651069</v>
      </c>
      <c r="N256">
        <v>2240</v>
      </c>
      <c r="O256">
        <f t="shared" si="20"/>
        <v>22935.061760495111</v>
      </c>
      <c r="P256">
        <f t="shared" si="21"/>
        <v>40320</v>
      </c>
      <c r="Q256">
        <f t="shared" si="22"/>
        <v>1274.1700978052841</v>
      </c>
      <c r="R256">
        <f t="shared" si="23"/>
        <v>1623509.4381411271</v>
      </c>
      <c r="S256">
        <v>5059</v>
      </c>
    </row>
    <row r="257" spans="1:19" x14ac:dyDescent="0.35">
      <c r="A257" s="1">
        <v>41171</v>
      </c>
      <c r="B257">
        <v>3000</v>
      </c>
      <c r="C257">
        <v>0</v>
      </c>
      <c r="D257">
        <v>0</v>
      </c>
      <c r="E257">
        <v>0</v>
      </c>
      <c r="F257">
        <v>5518</v>
      </c>
      <c r="G257">
        <v>5012</v>
      </c>
      <c r="H257">
        <v>-1676</v>
      </c>
      <c r="I257">
        <v>0</v>
      </c>
      <c r="J257">
        <f t="shared" si="18"/>
        <v>4290.0191501606951</v>
      </c>
      <c r="K257">
        <f>J257-B257</f>
        <v>1290.0191501606951</v>
      </c>
      <c r="L257">
        <f t="shared" si="19"/>
        <v>1290.0191501606951</v>
      </c>
      <c r="M257" s="8">
        <f>L257/B257</f>
        <v>0.43000638338689834</v>
      </c>
      <c r="N257">
        <v>272</v>
      </c>
      <c r="O257">
        <f t="shared" si="20"/>
        <v>23220.344702892511</v>
      </c>
      <c r="P257">
        <f t="shared" si="21"/>
        <v>4896</v>
      </c>
      <c r="Q257">
        <f t="shared" si="22"/>
        <v>1290.0191501606951</v>
      </c>
      <c r="R257">
        <f t="shared" si="23"/>
        <v>1664149.407781322</v>
      </c>
      <c r="S257">
        <v>4676</v>
      </c>
    </row>
    <row r="258" spans="1:19" x14ac:dyDescent="0.35">
      <c r="A258" s="1">
        <v>41172</v>
      </c>
      <c r="B258">
        <v>5739</v>
      </c>
      <c r="C258">
        <v>0</v>
      </c>
      <c r="D258">
        <v>1</v>
      </c>
      <c r="E258">
        <v>0</v>
      </c>
      <c r="F258">
        <v>4245</v>
      </c>
      <c r="G258">
        <v>6084</v>
      </c>
      <c r="H258">
        <v>2739</v>
      </c>
      <c r="I258">
        <v>0</v>
      </c>
      <c r="J258">
        <f t="shared" si="18"/>
        <v>6483.9731686214018</v>
      </c>
      <c r="K258">
        <f>J258-B258</f>
        <v>744.97316862140178</v>
      </c>
      <c r="L258">
        <f t="shared" si="19"/>
        <v>744.97316862140178</v>
      </c>
      <c r="M258" s="8">
        <f>L258/B258</f>
        <v>0.12980888109799649</v>
      </c>
      <c r="N258">
        <v>1134</v>
      </c>
      <c r="O258">
        <f t="shared" si="20"/>
        <v>13409.517035185232</v>
      </c>
      <c r="P258">
        <f t="shared" si="21"/>
        <v>20412</v>
      </c>
      <c r="Q258">
        <f t="shared" si="22"/>
        <v>744.97316862140178</v>
      </c>
      <c r="R258">
        <f t="shared" si="23"/>
        <v>554985.02196581149</v>
      </c>
      <c r="S258">
        <v>3000</v>
      </c>
    </row>
    <row r="259" spans="1:19" x14ac:dyDescent="0.35">
      <c r="A259" s="1">
        <v>41173</v>
      </c>
      <c r="B259">
        <v>4628.5</v>
      </c>
      <c r="C259">
        <v>0</v>
      </c>
      <c r="D259">
        <v>0</v>
      </c>
      <c r="E259">
        <v>1</v>
      </c>
      <c r="F259">
        <v>4471.666666666667</v>
      </c>
      <c r="G259">
        <v>6172</v>
      </c>
      <c r="H259">
        <v>-1110.5</v>
      </c>
      <c r="I259">
        <v>0</v>
      </c>
      <c r="J259">
        <f t="shared" ref="J259:J322" si="24">$U$2+SUMPRODUCT(C259:I259,$V$2:$AB$2)</f>
        <v>4360.567868699919</v>
      </c>
      <c r="K259">
        <f>J259-B259</f>
        <v>-267.93213130008098</v>
      </c>
      <c r="L259">
        <f t="shared" ref="L259:L322" si="25">ABS(K259)</f>
        <v>267.93213130008098</v>
      </c>
      <c r="M259" s="8">
        <f>L259/B259</f>
        <v>5.7887464902253639E-2</v>
      </c>
      <c r="N259">
        <v>4162</v>
      </c>
      <c r="O259">
        <f t="shared" ref="O259:O322" si="26">IF(K259&lt;0,K259*-72,K259*18)</f>
        <v>19291.113453605831</v>
      </c>
      <c r="P259">
        <f t="shared" ref="P259:P322" si="27">N259*18</f>
        <v>74916</v>
      </c>
      <c r="Q259">
        <f t="shared" ref="Q259:Q322" si="28">IF(K259&lt;0,K259*2,K259)</f>
        <v>-535.86426260016196</v>
      </c>
      <c r="R259">
        <f t="shared" ref="R259:R322" si="29">Q259^2</f>
        <v>287150.50793201535</v>
      </c>
      <c r="S259">
        <v>5739</v>
      </c>
    </row>
    <row r="260" spans="1:19" x14ac:dyDescent="0.35">
      <c r="A260" s="1">
        <v>41174</v>
      </c>
      <c r="B260">
        <v>6288</v>
      </c>
      <c r="C260">
        <v>1</v>
      </c>
      <c r="D260">
        <v>0</v>
      </c>
      <c r="E260">
        <v>0</v>
      </c>
      <c r="F260">
        <v>4455.833333333333</v>
      </c>
      <c r="G260">
        <v>7222</v>
      </c>
      <c r="H260">
        <v>1659.5</v>
      </c>
      <c r="I260">
        <v>0</v>
      </c>
      <c r="J260">
        <f t="shared" si="24"/>
        <v>6316.3109795111623</v>
      </c>
      <c r="K260">
        <f>J260-B260</f>
        <v>28.310979511162259</v>
      </c>
      <c r="L260">
        <f t="shared" si="25"/>
        <v>28.310979511162259</v>
      </c>
      <c r="M260" s="8">
        <f>L260/B260</f>
        <v>4.5023822377802574E-3</v>
      </c>
      <c r="N260">
        <v>836</v>
      </c>
      <c r="O260">
        <f t="shared" si="26"/>
        <v>509.59763120092066</v>
      </c>
      <c r="P260">
        <f t="shared" si="27"/>
        <v>15048</v>
      </c>
      <c r="Q260">
        <f t="shared" si="28"/>
        <v>28.310979511162259</v>
      </c>
      <c r="R260">
        <f t="shared" si="29"/>
        <v>801.51156088144921</v>
      </c>
      <c r="S260">
        <v>4628.5</v>
      </c>
    </row>
    <row r="261" spans="1:19" x14ac:dyDescent="0.35">
      <c r="A261" s="1">
        <v>41175</v>
      </c>
      <c r="B261">
        <v>6844</v>
      </c>
      <c r="C261">
        <v>1</v>
      </c>
      <c r="D261">
        <v>0</v>
      </c>
      <c r="E261">
        <v>0</v>
      </c>
      <c r="F261">
        <v>5551.833333333333</v>
      </c>
      <c r="G261">
        <v>6819</v>
      </c>
      <c r="H261">
        <v>556</v>
      </c>
      <c r="I261">
        <v>0</v>
      </c>
      <c r="J261">
        <f t="shared" si="24"/>
        <v>6616.1476080433313</v>
      </c>
      <c r="K261">
        <f>J261-B261</f>
        <v>-227.85239195666873</v>
      </c>
      <c r="L261">
        <f t="shared" si="25"/>
        <v>227.85239195666873</v>
      </c>
      <c r="M261" s="8">
        <f>L261/B261</f>
        <v>3.3292284038087192E-2</v>
      </c>
      <c r="N261">
        <v>1051</v>
      </c>
      <c r="O261">
        <f t="shared" si="26"/>
        <v>16405.372220880148</v>
      </c>
      <c r="P261">
        <f t="shared" si="27"/>
        <v>18918</v>
      </c>
      <c r="Q261">
        <f t="shared" si="28"/>
        <v>-455.70478391333745</v>
      </c>
      <c r="R261">
        <f t="shared" si="29"/>
        <v>207666.85008150159</v>
      </c>
      <c r="S261">
        <v>6288</v>
      </c>
    </row>
    <row r="262" spans="1:19" x14ac:dyDescent="0.35">
      <c r="A262" s="1">
        <v>41176</v>
      </c>
      <c r="B262">
        <v>4615</v>
      </c>
      <c r="C262">
        <v>0</v>
      </c>
      <c r="D262">
        <v>0</v>
      </c>
      <c r="E262">
        <v>0</v>
      </c>
      <c r="F262">
        <v>5920.166666666667</v>
      </c>
      <c r="G262">
        <v>5059</v>
      </c>
      <c r="H262">
        <v>-2229</v>
      </c>
      <c r="I262">
        <v>0</v>
      </c>
      <c r="J262">
        <f t="shared" si="24"/>
        <v>4318.9718716740426</v>
      </c>
      <c r="K262">
        <f>J262-B262</f>
        <v>-296.02812832595737</v>
      </c>
      <c r="L262">
        <f t="shared" si="25"/>
        <v>296.02812832595737</v>
      </c>
      <c r="M262" s="8">
        <f>L262/B262</f>
        <v>6.4144773201724237E-2</v>
      </c>
      <c r="N262">
        <v>1840</v>
      </c>
      <c r="O262">
        <f t="shared" si="26"/>
        <v>21314.025239468931</v>
      </c>
      <c r="P262">
        <f t="shared" si="27"/>
        <v>33120</v>
      </c>
      <c r="Q262">
        <f t="shared" si="28"/>
        <v>-592.05625665191474</v>
      </c>
      <c r="R262">
        <f t="shared" si="29"/>
        <v>350530.61104067793</v>
      </c>
      <c r="S262">
        <v>6844</v>
      </c>
    </row>
    <row r="263" spans="1:19" x14ac:dyDescent="0.35">
      <c r="A263" s="1">
        <v>41177</v>
      </c>
      <c r="B263">
        <v>5412</v>
      </c>
      <c r="C263">
        <v>0</v>
      </c>
      <c r="D263">
        <v>0</v>
      </c>
      <c r="E263">
        <v>0</v>
      </c>
      <c r="F263">
        <v>5915.666666666667</v>
      </c>
      <c r="G263">
        <v>4676</v>
      </c>
      <c r="H263">
        <v>797</v>
      </c>
      <c r="I263">
        <v>0</v>
      </c>
      <c r="J263">
        <f t="shared" si="24"/>
        <v>6234.3196034423481</v>
      </c>
      <c r="K263">
        <f>J263-B263</f>
        <v>822.31960344234813</v>
      </c>
      <c r="L263">
        <f t="shared" si="25"/>
        <v>822.31960344234813</v>
      </c>
      <c r="M263" s="8">
        <f>L263/B263</f>
        <v>0.15194375525542278</v>
      </c>
      <c r="N263">
        <v>2027</v>
      </c>
      <c r="O263">
        <f t="shared" si="26"/>
        <v>14801.752861962266</v>
      </c>
      <c r="P263">
        <f t="shared" si="27"/>
        <v>36486</v>
      </c>
      <c r="Q263">
        <f t="shared" si="28"/>
        <v>822.31960344234813</v>
      </c>
      <c r="R263">
        <f t="shared" si="29"/>
        <v>676209.53020558064</v>
      </c>
      <c r="S263">
        <v>4615</v>
      </c>
    </row>
    <row r="264" spans="1:19" x14ac:dyDescent="0.35">
      <c r="A264" s="1">
        <v>41178</v>
      </c>
      <c r="B264">
        <v>5273</v>
      </c>
      <c r="C264">
        <v>0</v>
      </c>
      <c r="D264">
        <v>0</v>
      </c>
      <c r="E264">
        <v>0</v>
      </c>
      <c r="F264">
        <v>5623.666666666667</v>
      </c>
      <c r="G264">
        <v>3000</v>
      </c>
      <c r="H264">
        <v>-139</v>
      </c>
      <c r="I264">
        <v>0</v>
      </c>
      <c r="J264">
        <f t="shared" si="24"/>
        <v>5232.4782341985965</v>
      </c>
      <c r="K264">
        <f>J264-B264</f>
        <v>-40.52176580140349</v>
      </c>
      <c r="L264">
        <f t="shared" si="25"/>
        <v>40.52176580140349</v>
      </c>
      <c r="M264" s="8">
        <f>L264/B264</f>
        <v>7.6847649917321237E-3</v>
      </c>
      <c r="N264">
        <v>1856</v>
      </c>
      <c r="O264">
        <f t="shared" si="26"/>
        <v>2917.5671377010513</v>
      </c>
      <c r="P264">
        <f t="shared" si="27"/>
        <v>33408</v>
      </c>
      <c r="Q264">
        <f t="shared" si="28"/>
        <v>-81.043531602806979</v>
      </c>
      <c r="R264">
        <f t="shared" si="29"/>
        <v>6568.0540146551739</v>
      </c>
      <c r="S264">
        <v>5412</v>
      </c>
    </row>
    <row r="265" spans="1:19" x14ac:dyDescent="0.35">
      <c r="A265" s="1">
        <v>41179</v>
      </c>
      <c r="B265">
        <v>4996</v>
      </c>
      <c r="C265">
        <v>0</v>
      </c>
      <c r="D265">
        <v>1</v>
      </c>
      <c r="E265">
        <v>0</v>
      </c>
      <c r="F265">
        <v>5100</v>
      </c>
      <c r="G265">
        <v>5739</v>
      </c>
      <c r="H265">
        <v>-277</v>
      </c>
      <c r="I265">
        <v>0</v>
      </c>
      <c r="J265">
        <f t="shared" si="24"/>
        <v>5328.5401431902092</v>
      </c>
      <c r="K265">
        <f>J265-B265</f>
        <v>332.54014319020916</v>
      </c>
      <c r="L265">
        <f t="shared" si="25"/>
        <v>332.54014319020916</v>
      </c>
      <c r="M265" s="8">
        <f>L265/B265</f>
        <v>6.6561277660169962E-2</v>
      </c>
      <c r="N265">
        <v>1961</v>
      </c>
      <c r="O265">
        <f t="shared" si="26"/>
        <v>5985.722577423765</v>
      </c>
      <c r="P265">
        <f t="shared" si="27"/>
        <v>35298</v>
      </c>
      <c r="Q265">
        <f t="shared" si="28"/>
        <v>332.54014319020916</v>
      </c>
      <c r="R265">
        <f t="shared" si="29"/>
        <v>110582.94683296481</v>
      </c>
      <c r="S265">
        <v>5273</v>
      </c>
    </row>
    <row r="266" spans="1:19" x14ac:dyDescent="0.35">
      <c r="A266" s="1">
        <v>41180</v>
      </c>
      <c r="B266">
        <v>5590</v>
      </c>
      <c r="C266">
        <v>0</v>
      </c>
      <c r="D266">
        <v>0</v>
      </c>
      <c r="E266">
        <v>1</v>
      </c>
      <c r="F266">
        <v>5227</v>
      </c>
      <c r="G266">
        <v>4628.5</v>
      </c>
      <c r="H266">
        <v>594</v>
      </c>
      <c r="I266">
        <v>1</v>
      </c>
      <c r="J266">
        <f t="shared" si="24"/>
        <v>6195.7680096018012</v>
      </c>
      <c r="K266">
        <f>J266-B266</f>
        <v>605.76800960180117</v>
      </c>
      <c r="L266">
        <f t="shared" si="25"/>
        <v>605.76800960180117</v>
      </c>
      <c r="M266" s="8">
        <f>L266/B266</f>
        <v>0.10836637023288036</v>
      </c>
      <c r="N266">
        <v>835</v>
      </c>
      <c r="O266">
        <f t="shared" si="26"/>
        <v>10903.824172832421</v>
      </c>
      <c r="P266">
        <f t="shared" si="27"/>
        <v>15030</v>
      </c>
      <c r="Q266">
        <f t="shared" si="28"/>
        <v>605.76800960180117</v>
      </c>
      <c r="R266">
        <f t="shared" si="29"/>
        <v>366954.88145692786</v>
      </c>
      <c r="S266">
        <v>4996</v>
      </c>
    </row>
    <row r="267" spans="1:19" x14ac:dyDescent="0.35">
      <c r="A267" s="1">
        <v>41181</v>
      </c>
      <c r="B267">
        <v>6648</v>
      </c>
      <c r="C267">
        <v>1</v>
      </c>
      <c r="D267">
        <v>0</v>
      </c>
      <c r="E267">
        <v>0</v>
      </c>
      <c r="F267">
        <v>5286.333333333333</v>
      </c>
      <c r="G267">
        <v>6288</v>
      </c>
      <c r="H267">
        <v>1058</v>
      </c>
      <c r="I267">
        <v>1</v>
      </c>
      <c r="J267">
        <f t="shared" si="24"/>
        <v>6783.1456912939066</v>
      </c>
      <c r="K267">
        <f>J267-B267</f>
        <v>135.14569129390657</v>
      </c>
      <c r="L267">
        <f t="shared" si="25"/>
        <v>135.14569129390657</v>
      </c>
      <c r="M267" s="8">
        <f>L267/B267</f>
        <v>2.0328774262019639E-2</v>
      </c>
      <c r="N267">
        <v>1478</v>
      </c>
      <c r="O267">
        <f t="shared" si="26"/>
        <v>2432.6224432903182</v>
      </c>
      <c r="P267">
        <f t="shared" si="27"/>
        <v>26604</v>
      </c>
      <c r="Q267">
        <f t="shared" si="28"/>
        <v>135.14569129390657</v>
      </c>
      <c r="R267">
        <f t="shared" si="29"/>
        <v>18264.357875307895</v>
      </c>
      <c r="S267">
        <v>5590</v>
      </c>
    </row>
    <row r="268" spans="1:19" x14ac:dyDescent="0.35">
      <c r="A268" s="1">
        <v>41182</v>
      </c>
      <c r="B268">
        <v>6569</v>
      </c>
      <c r="C268">
        <v>1</v>
      </c>
      <c r="D268">
        <v>0</v>
      </c>
      <c r="E268">
        <v>0</v>
      </c>
      <c r="F268">
        <v>5744.666666666667</v>
      </c>
      <c r="G268">
        <v>6844</v>
      </c>
      <c r="H268">
        <v>-79</v>
      </c>
      <c r="I268">
        <v>1</v>
      </c>
      <c r="J268">
        <f t="shared" si="24"/>
        <v>6526.6860619128083</v>
      </c>
      <c r="K268">
        <f>J268-B268</f>
        <v>-42.313938087191673</v>
      </c>
      <c r="L268">
        <f t="shared" si="25"/>
        <v>42.313938087191673</v>
      </c>
      <c r="M268" s="8">
        <f>L268/B268</f>
        <v>6.4414580738608122E-3</v>
      </c>
      <c r="N268">
        <v>1075</v>
      </c>
      <c r="O268">
        <f t="shared" si="26"/>
        <v>3046.6035422778004</v>
      </c>
      <c r="P268">
        <f t="shared" si="27"/>
        <v>19350</v>
      </c>
      <c r="Q268">
        <f t="shared" si="28"/>
        <v>-84.627876174383346</v>
      </c>
      <c r="R268">
        <f t="shared" si="29"/>
        <v>7161.8774257867599</v>
      </c>
      <c r="S268">
        <v>6648</v>
      </c>
    </row>
    <row r="269" spans="1:19" x14ac:dyDescent="0.35">
      <c r="A269" s="1">
        <v>41183</v>
      </c>
      <c r="B269">
        <v>4396</v>
      </c>
      <c r="C269">
        <v>0</v>
      </c>
      <c r="D269">
        <v>0</v>
      </c>
      <c r="E269">
        <v>0</v>
      </c>
      <c r="F269">
        <v>6269</v>
      </c>
      <c r="G269">
        <v>4615</v>
      </c>
      <c r="H269">
        <v>-2173</v>
      </c>
      <c r="I269">
        <v>0</v>
      </c>
      <c r="J269">
        <f t="shared" si="24"/>
        <v>4653.4300076362733</v>
      </c>
      <c r="K269">
        <f>J269-B269</f>
        <v>257.43000763627333</v>
      </c>
      <c r="L269">
        <f t="shared" si="25"/>
        <v>257.43000763627333</v>
      </c>
      <c r="M269" s="8">
        <f>L269/B269</f>
        <v>5.8560056332182288E-2</v>
      </c>
      <c r="N269">
        <v>1808</v>
      </c>
      <c r="O269">
        <f t="shared" si="26"/>
        <v>4633.74013745292</v>
      </c>
      <c r="P269">
        <f t="shared" si="27"/>
        <v>32544</v>
      </c>
      <c r="Q269">
        <f t="shared" si="28"/>
        <v>257.43000763627333</v>
      </c>
      <c r="R269">
        <f t="shared" si="29"/>
        <v>66270.208831611744</v>
      </c>
      <c r="S269">
        <v>6569</v>
      </c>
    </row>
    <row r="270" spans="1:19" x14ac:dyDescent="0.35">
      <c r="A270" s="1">
        <v>41184</v>
      </c>
      <c r="B270">
        <v>5205</v>
      </c>
      <c r="C270">
        <v>0</v>
      </c>
      <c r="D270">
        <v>0</v>
      </c>
      <c r="E270">
        <v>0</v>
      </c>
      <c r="F270">
        <v>5871</v>
      </c>
      <c r="G270">
        <v>5412</v>
      </c>
      <c r="H270">
        <v>809</v>
      </c>
      <c r="I270">
        <v>0</v>
      </c>
      <c r="J270">
        <f t="shared" si="24"/>
        <v>6253.4549683633213</v>
      </c>
      <c r="K270">
        <f>J270-B270</f>
        <v>1048.4549683633213</v>
      </c>
      <c r="L270">
        <f t="shared" si="25"/>
        <v>1048.4549683633213</v>
      </c>
      <c r="M270" s="8">
        <f>L270/B270</f>
        <v>0.20143227057892821</v>
      </c>
      <c r="N270">
        <v>1511</v>
      </c>
      <c r="O270">
        <f t="shared" si="26"/>
        <v>18872.189430539784</v>
      </c>
      <c r="P270">
        <f t="shared" si="27"/>
        <v>27198</v>
      </c>
      <c r="Q270">
        <f t="shared" si="28"/>
        <v>1048.4549683633213</v>
      </c>
      <c r="R270">
        <f t="shared" si="29"/>
        <v>1099257.8206857331</v>
      </c>
      <c r="S270">
        <v>4396</v>
      </c>
    </row>
    <row r="271" spans="1:19" x14ac:dyDescent="0.35">
      <c r="A271" s="1">
        <v>41185</v>
      </c>
      <c r="B271">
        <v>5350</v>
      </c>
      <c r="C271">
        <v>0</v>
      </c>
      <c r="D271">
        <v>0</v>
      </c>
      <c r="E271">
        <v>0</v>
      </c>
      <c r="F271">
        <v>5390</v>
      </c>
      <c r="G271">
        <v>5273</v>
      </c>
      <c r="H271">
        <v>145</v>
      </c>
      <c r="I271">
        <v>0</v>
      </c>
      <c r="J271">
        <f t="shared" si="24"/>
        <v>5359.7214039001174</v>
      </c>
      <c r="K271">
        <f>J271-B271</f>
        <v>9.721403900117366</v>
      </c>
      <c r="L271">
        <f t="shared" si="25"/>
        <v>9.721403900117366</v>
      </c>
      <c r="M271" s="8">
        <f>L271/B271</f>
        <v>1.817084841143433E-3</v>
      </c>
      <c r="N271">
        <v>1355</v>
      </c>
      <c r="O271">
        <f t="shared" si="26"/>
        <v>174.98527020211259</v>
      </c>
      <c r="P271">
        <f t="shared" si="27"/>
        <v>24390</v>
      </c>
      <c r="Q271">
        <f t="shared" si="28"/>
        <v>9.721403900117366</v>
      </c>
      <c r="R271">
        <f t="shared" si="29"/>
        <v>94.505693789217133</v>
      </c>
      <c r="S271">
        <v>5205</v>
      </c>
    </row>
    <row r="272" spans="1:19" x14ac:dyDescent="0.35">
      <c r="A272" s="1">
        <v>41186</v>
      </c>
      <c r="B272">
        <v>4939</v>
      </c>
      <c r="C272">
        <v>0</v>
      </c>
      <c r="D272">
        <v>1</v>
      </c>
      <c r="E272">
        <v>0</v>
      </c>
      <c r="F272">
        <v>4983.666666666667</v>
      </c>
      <c r="G272">
        <v>4996</v>
      </c>
      <c r="H272">
        <v>-411</v>
      </c>
      <c r="I272">
        <v>0</v>
      </c>
      <c r="J272">
        <f t="shared" si="24"/>
        <v>5077.6683362529238</v>
      </c>
      <c r="K272">
        <f>J272-B272</f>
        <v>138.66833625292384</v>
      </c>
      <c r="L272">
        <f t="shared" si="25"/>
        <v>138.66833625292384</v>
      </c>
      <c r="M272" s="8">
        <f>L272/B272</f>
        <v>2.8076196852181379E-2</v>
      </c>
      <c r="N272">
        <v>1835</v>
      </c>
      <c r="O272">
        <f t="shared" si="26"/>
        <v>2496.0300525526291</v>
      </c>
      <c r="P272">
        <f t="shared" si="27"/>
        <v>33030</v>
      </c>
      <c r="Q272">
        <f t="shared" si="28"/>
        <v>138.66833625292384</v>
      </c>
      <c r="R272">
        <f t="shared" si="29"/>
        <v>19228.90747915395</v>
      </c>
      <c r="S272">
        <v>5350</v>
      </c>
    </row>
    <row r="273" spans="1:19" x14ac:dyDescent="0.35">
      <c r="A273" s="1">
        <v>41187</v>
      </c>
      <c r="B273">
        <v>6693</v>
      </c>
      <c r="C273">
        <v>0</v>
      </c>
      <c r="D273">
        <v>0</v>
      </c>
      <c r="E273">
        <v>1</v>
      </c>
      <c r="F273">
        <v>5164.666666666667</v>
      </c>
      <c r="G273">
        <v>5590</v>
      </c>
      <c r="H273">
        <v>1754</v>
      </c>
      <c r="I273">
        <v>0</v>
      </c>
      <c r="J273">
        <f t="shared" si="24"/>
        <v>6818.985798131901</v>
      </c>
      <c r="K273">
        <f>J273-B273</f>
        <v>125.98579813190099</v>
      </c>
      <c r="L273">
        <f t="shared" si="25"/>
        <v>125.98579813190099</v>
      </c>
      <c r="M273" s="8">
        <f>L273/B273</f>
        <v>1.8823516828313312E-2</v>
      </c>
      <c r="N273">
        <v>671</v>
      </c>
      <c r="O273">
        <f t="shared" si="26"/>
        <v>2267.7443663742179</v>
      </c>
      <c r="P273">
        <f t="shared" si="27"/>
        <v>12078</v>
      </c>
      <c r="Q273">
        <f t="shared" si="28"/>
        <v>125.98579813190099</v>
      </c>
      <c r="R273">
        <f t="shared" si="29"/>
        <v>15872.421330932108</v>
      </c>
      <c r="S273">
        <v>4939</v>
      </c>
    </row>
    <row r="274" spans="1:19" x14ac:dyDescent="0.35">
      <c r="A274" s="1">
        <v>41188</v>
      </c>
      <c r="B274">
        <v>7112</v>
      </c>
      <c r="C274">
        <v>1</v>
      </c>
      <c r="D274">
        <v>0</v>
      </c>
      <c r="E274">
        <v>0</v>
      </c>
      <c r="F274">
        <v>5660.666666666667</v>
      </c>
      <c r="G274">
        <v>6648</v>
      </c>
      <c r="H274">
        <v>419</v>
      </c>
      <c r="I274">
        <v>0</v>
      </c>
      <c r="J274">
        <f t="shared" si="24"/>
        <v>6618.7018325273348</v>
      </c>
      <c r="K274">
        <f>J274-B274</f>
        <v>-493.29816747266523</v>
      </c>
      <c r="L274">
        <f t="shared" si="25"/>
        <v>493.29816747266523</v>
      </c>
      <c r="M274" s="8">
        <f>L274/B274</f>
        <v>6.9361384627765074E-2</v>
      </c>
      <c r="N274">
        <v>885</v>
      </c>
      <c r="O274">
        <f t="shared" si="26"/>
        <v>35517.468058031896</v>
      </c>
      <c r="P274">
        <f t="shared" si="27"/>
        <v>15930</v>
      </c>
      <c r="Q274">
        <f t="shared" si="28"/>
        <v>-986.59633494533045</v>
      </c>
      <c r="R274">
        <f t="shared" si="29"/>
        <v>973372.32812755869</v>
      </c>
      <c r="S274">
        <v>6693</v>
      </c>
    </row>
    <row r="275" spans="1:19" x14ac:dyDescent="0.35">
      <c r="A275" s="1">
        <v>41189</v>
      </c>
      <c r="B275">
        <v>6933</v>
      </c>
      <c r="C275">
        <v>1</v>
      </c>
      <c r="D275">
        <v>0</v>
      </c>
      <c r="E275">
        <v>0</v>
      </c>
      <c r="F275">
        <v>6248</v>
      </c>
      <c r="G275">
        <v>6569</v>
      </c>
      <c r="H275">
        <v>-179</v>
      </c>
      <c r="I275">
        <v>0</v>
      </c>
      <c r="J275">
        <f t="shared" si="24"/>
        <v>6785.1095862342963</v>
      </c>
      <c r="K275">
        <f>J275-B275</f>
        <v>-147.89041376570367</v>
      </c>
      <c r="L275">
        <f t="shared" si="25"/>
        <v>147.89041376570367</v>
      </c>
      <c r="M275" s="8">
        <f>L275/B275</f>
        <v>2.1331373686096014E-2</v>
      </c>
      <c r="N275">
        <v>735</v>
      </c>
      <c r="O275">
        <f t="shared" si="26"/>
        <v>10648.109791130664</v>
      </c>
      <c r="P275">
        <f t="shared" si="27"/>
        <v>13230</v>
      </c>
      <c r="Q275">
        <f t="shared" si="28"/>
        <v>-295.78082753140734</v>
      </c>
      <c r="R275">
        <f t="shared" si="29"/>
        <v>87486.297935164141</v>
      </c>
      <c r="S275">
        <v>7112</v>
      </c>
    </row>
    <row r="276" spans="1:19" x14ac:dyDescent="0.35">
      <c r="A276" s="1">
        <v>41190</v>
      </c>
      <c r="B276">
        <v>4621</v>
      </c>
      <c r="C276">
        <v>0</v>
      </c>
      <c r="D276">
        <v>0</v>
      </c>
      <c r="E276">
        <v>0</v>
      </c>
      <c r="F276">
        <v>6912.666666666667</v>
      </c>
      <c r="G276">
        <v>4396</v>
      </c>
      <c r="H276">
        <v>-2312</v>
      </c>
      <c r="I276">
        <v>0</v>
      </c>
      <c r="J276">
        <f t="shared" si="24"/>
        <v>5158.4612671552759</v>
      </c>
      <c r="K276">
        <f>J276-B276</f>
        <v>537.46126715527589</v>
      </c>
      <c r="L276">
        <f t="shared" si="25"/>
        <v>537.46126715527589</v>
      </c>
      <c r="M276" s="8">
        <f>L276/B276</f>
        <v>0.11630843262395063</v>
      </c>
      <c r="N276">
        <v>1495</v>
      </c>
      <c r="O276">
        <f t="shared" si="26"/>
        <v>9674.302808794966</v>
      </c>
      <c r="P276">
        <f t="shared" si="27"/>
        <v>26910</v>
      </c>
      <c r="Q276">
        <f t="shared" si="28"/>
        <v>537.46126715527589</v>
      </c>
      <c r="R276">
        <f t="shared" si="29"/>
        <v>288864.61369215482</v>
      </c>
      <c r="S276">
        <v>6933</v>
      </c>
    </row>
    <row r="277" spans="1:19" x14ac:dyDescent="0.35">
      <c r="A277" s="1">
        <v>41191</v>
      </c>
      <c r="B277">
        <v>5251</v>
      </c>
      <c r="C277">
        <v>0</v>
      </c>
      <c r="D277">
        <v>0</v>
      </c>
      <c r="E277">
        <v>0</v>
      </c>
      <c r="F277">
        <v>6222</v>
      </c>
      <c r="G277">
        <v>5205</v>
      </c>
      <c r="H277">
        <v>630</v>
      </c>
      <c r="I277">
        <v>0</v>
      </c>
      <c r="J277">
        <f t="shared" si="24"/>
        <v>6456.0336364014611</v>
      </c>
      <c r="K277">
        <f>J277-B277</f>
        <v>1205.0336364014611</v>
      </c>
      <c r="L277">
        <f t="shared" si="25"/>
        <v>1205.0336364014611</v>
      </c>
      <c r="M277" s="8">
        <f>L277/B277</f>
        <v>0.22948650474223217</v>
      </c>
      <c r="N277">
        <v>1300</v>
      </c>
      <c r="O277">
        <f t="shared" si="26"/>
        <v>21690.605455226301</v>
      </c>
      <c r="P277">
        <f t="shared" si="27"/>
        <v>23400</v>
      </c>
      <c r="Q277">
        <f t="shared" si="28"/>
        <v>1205.0336364014611</v>
      </c>
      <c r="R277">
        <f t="shared" si="29"/>
        <v>1452106.0648589288</v>
      </c>
      <c r="S277">
        <v>4621</v>
      </c>
    </row>
    <row r="278" spans="1:19" x14ac:dyDescent="0.35">
      <c r="A278" s="1">
        <v>41192</v>
      </c>
      <c r="B278">
        <v>5459</v>
      </c>
      <c r="C278">
        <v>0</v>
      </c>
      <c r="D278">
        <v>0</v>
      </c>
      <c r="E278">
        <v>0</v>
      </c>
      <c r="F278">
        <v>5601.666666666667</v>
      </c>
      <c r="G278">
        <v>5350</v>
      </c>
      <c r="H278">
        <v>208</v>
      </c>
      <c r="I278">
        <v>0</v>
      </c>
      <c r="J278">
        <f t="shared" si="24"/>
        <v>5606.6544145868429</v>
      </c>
      <c r="K278">
        <f>J278-B278</f>
        <v>147.6544145868429</v>
      </c>
      <c r="L278">
        <f t="shared" si="25"/>
        <v>147.6544145868429</v>
      </c>
      <c r="M278" s="8">
        <f>L278/B278</f>
        <v>2.7047886899952904E-2</v>
      </c>
      <c r="N278">
        <v>877</v>
      </c>
      <c r="O278">
        <f t="shared" si="26"/>
        <v>2657.7794625631723</v>
      </c>
      <c r="P278">
        <f t="shared" si="27"/>
        <v>15786</v>
      </c>
      <c r="Q278">
        <f t="shared" si="28"/>
        <v>147.6544145868429</v>
      </c>
      <c r="R278">
        <f t="shared" si="29"/>
        <v>21801.826146983287</v>
      </c>
      <c r="S278">
        <v>5251</v>
      </c>
    </row>
    <row r="279" spans="1:19" x14ac:dyDescent="0.35">
      <c r="A279" s="1">
        <v>41193</v>
      </c>
      <c r="B279">
        <v>5194</v>
      </c>
      <c r="C279">
        <v>0</v>
      </c>
      <c r="D279">
        <v>1</v>
      </c>
      <c r="E279">
        <v>0</v>
      </c>
      <c r="F279">
        <v>5110.333333333333</v>
      </c>
      <c r="G279">
        <v>4939</v>
      </c>
      <c r="H279">
        <v>-265</v>
      </c>
      <c r="I279">
        <v>0</v>
      </c>
      <c r="J279">
        <f t="shared" si="24"/>
        <v>5287.6114548749329</v>
      </c>
      <c r="K279">
        <f>J279-B279</f>
        <v>93.611454874932861</v>
      </c>
      <c r="L279">
        <f t="shared" si="25"/>
        <v>93.611454874932861</v>
      </c>
      <c r="M279" s="8">
        <f>L279/B279</f>
        <v>1.802299862821195E-2</v>
      </c>
      <c r="N279">
        <v>1324</v>
      </c>
      <c r="O279">
        <f t="shared" si="26"/>
        <v>1685.0061877487915</v>
      </c>
      <c r="P279">
        <f t="shared" si="27"/>
        <v>23832</v>
      </c>
      <c r="Q279">
        <f t="shared" si="28"/>
        <v>93.611454874932861</v>
      </c>
      <c r="R279">
        <f t="shared" si="29"/>
        <v>8763.1044838015914</v>
      </c>
      <c r="S279">
        <v>5459</v>
      </c>
    </row>
    <row r="280" spans="1:19" x14ac:dyDescent="0.35">
      <c r="A280" s="1">
        <v>41194</v>
      </c>
      <c r="B280">
        <v>6255</v>
      </c>
      <c r="C280">
        <v>0</v>
      </c>
      <c r="D280">
        <v>0</v>
      </c>
      <c r="E280">
        <v>1</v>
      </c>
      <c r="F280">
        <v>5301.333333333333</v>
      </c>
      <c r="G280">
        <v>6693</v>
      </c>
      <c r="H280">
        <v>1061</v>
      </c>
      <c r="I280">
        <v>0</v>
      </c>
      <c r="J280">
        <f t="shared" si="24"/>
        <v>6583.1715271865305</v>
      </c>
      <c r="K280">
        <f>J280-B280</f>
        <v>328.17152718653051</v>
      </c>
      <c r="L280">
        <f t="shared" si="25"/>
        <v>328.17152718653051</v>
      </c>
      <c r="M280" s="8">
        <f>L280/B280</f>
        <v>5.2465471972267065E-2</v>
      </c>
      <c r="N280">
        <v>1152</v>
      </c>
      <c r="O280">
        <f t="shared" si="26"/>
        <v>5907.0874893575492</v>
      </c>
      <c r="P280">
        <f t="shared" si="27"/>
        <v>20736</v>
      </c>
      <c r="Q280">
        <f t="shared" si="28"/>
        <v>328.17152718653051</v>
      </c>
      <c r="R280">
        <f t="shared" si="29"/>
        <v>107696.55125593973</v>
      </c>
      <c r="S280">
        <v>5194</v>
      </c>
    </row>
    <row r="281" spans="1:19" x14ac:dyDescent="0.35">
      <c r="A281" s="1">
        <v>41195</v>
      </c>
      <c r="B281">
        <v>6800</v>
      </c>
      <c r="C281">
        <v>1</v>
      </c>
      <c r="D281">
        <v>0</v>
      </c>
      <c r="E281">
        <v>0</v>
      </c>
      <c r="F281">
        <v>5636</v>
      </c>
      <c r="G281">
        <v>7112</v>
      </c>
      <c r="H281">
        <v>545</v>
      </c>
      <c r="I281">
        <v>0</v>
      </c>
      <c r="J281">
        <f t="shared" si="24"/>
        <v>6710.3054240764513</v>
      </c>
      <c r="K281">
        <f>J281-B281</f>
        <v>-89.694575923548655</v>
      </c>
      <c r="L281">
        <f t="shared" si="25"/>
        <v>89.694575923548655</v>
      </c>
      <c r="M281" s="8">
        <f>L281/B281</f>
        <v>1.3190378812286567E-2</v>
      </c>
      <c r="N281">
        <v>1105</v>
      </c>
      <c r="O281">
        <f t="shared" si="26"/>
        <v>6458.0094664955031</v>
      </c>
      <c r="P281">
        <f t="shared" si="27"/>
        <v>19890</v>
      </c>
      <c r="Q281">
        <f t="shared" si="28"/>
        <v>-179.38915184709731</v>
      </c>
      <c r="R281">
        <f t="shared" si="29"/>
        <v>32180.467800420935</v>
      </c>
      <c r="S281">
        <v>6255</v>
      </c>
    </row>
    <row r="282" spans="1:19" x14ac:dyDescent="0.35">
      <c r="A282" s="1">
        <v>41196</v>
      </c>
      <c r="B282">
        <v>6959</v>
      </c>
      <c r="C282">
        <v>1</v>
      </c>
      <c r="D282">
        <v>0</v>
      </c>
      <c r="E282">
        <v>0</v>
      </c>
      <c r="F282">
        <v>6083</v>
      </c>
      <c r="G282">
        <v>6933</v>
      </c>
      <c r="H282">
        <v>159</v>
      </c>
      <c r="I282">
        <v>0</v>
      </c>
      <c r="J282">
        <f t="shared" si="24"/>
        <v>6872.7529672278934</v>
      </c>
      <c r="K282">
        <f>J282-B282</f>
        <v>-86.24703277210665</v>
      </c>
      <c r="L282">
        <f t="shared" si="25"/>
        <v>86.24703277210665</v>
      </c>
      <c r="M282" s="8">
        <f>L282/B282</f>
        <v>1.2393595742507063E-2</v>
      </c>
      <c r="N282">
        <v>715</v>
      </c>
      <c r="O282">
        <f t="shared" si="26"/>
        <v>6209.7863595916788</v>
      </c>
      <c r="P282">
        <f t="shared" si="27"/>
        <v>12870</v>
      </c>
      <c r="Q282">
        <f t="shared" si="28"/>
        <v>-172.4940655442133</v>
      </c>
      <c r="R282">
        <f t="shared" si="29"/>
        <v>29754.202647971353</v>
      </c>
      <c r="S282">
        <v>6800</v>
      </c>
    </row>
    <row r="283" spans="1:19" x14ac:dyDescent="0.35">
      <c r="A283" s="1">
        <v>41197</v>
      </c>
      <c r="B283">
        <v>4404</v>
      </c>
      <c r="C283">
        <v>0</v>
      </c>
      <c r="D283">
        <v>0</v>
      </c>
      <c r="E283">
        <v>0</v>
      </c>
      <c r="F283">
        <v>6671.333333333333</v>
      </c>
      <c r="G283">
        <v>4621</v>
      </c>
      <c r="H283">
        <v>-2555</v>
      </c>
      <c r="I283">
        <v>0</v>
      </c>
      <c r="J283">
        <f t="shared" si="24"/>
        <v>4789.6044551437499</v>
      </c>
      <c r="K283">
        <f>J283-B283</f>
        <v>385.60445514374987</v>
      </c>
      <c r="L283">
        <f t="shared" si="25"/>
        <v>385.60445514374987</v>
      </c>
      <c r="M283" s="8">
        <f>L283/B283</f>
        <v>8.7557778188862373E-2</v>
      </c>
      <c r="N283">
        <v>1726</v>
      </c>
      <c r="O283">
        <f t="shared" si="26"/>
        <v>6940.8801925874977</v>
      </c>
      <c r="P283">
        <f t="shared" si="27"/>
        <v>31068</v>
      </c>
      <c r="Q283">
        <f t="shared" si="28"/>
        <v>385.60445514374987</v>
      </c>
      <c r="R283">
        <f t="shared" si="29"/>
        <v>148690.7958267082</v>
      </c>
      <c r="S283">
        <v>6959</v>
      </c>
    </row>
    <row r="284" spans="1:19" x14ac:dyDescent="0.35">
      <c r="A284" s="1">
        <v>41198</v>
      </c>
      <c r="B284">
        <v>4921</v>
      </c>
      <c r="C284">
        <v>0</v>
      </c>
      <c r="D284">
        <v>0</v>
      </c>
      <c r="E284">
        <v>0</v>
      </c>
      <c r="F284">
        <v>6054.333333333333</v>
      </c>
      <c r="G284">
        <v>5251</v>
      </c>
      <c r="H284">
        <v>517</v>
      </c>
      <c r="I284">
        <v>0</v>
      </c>
      <c r="J284">
        <f t="shared" si="24"/>
        <v>6227.6391923697938</v>
      </c>
      <c r="K284">
        <f>J284-B284</f>
        <v>1306.6391923697938</v>
      </c>
      <c r="L284">
        <f t="shared" si="25"/>
        <v>1306.6391923697938</v>
      </c>
      <c r="M284" s="8">
        <f>L284/B284</f>
        <v>0.26552310350940739</v>
      </c>
      <c r="N284">
        <v>1601</v>
      </c>
      <c r="O284">
        <f t="shared" si="26"/>
        <v>23519.505462656289</v>
      </c>
      <c r="P284">
        <f t="shared" si="27"/>
        <v>28818</v>
      </c>
      <c r="Q284">
        <f t="shared" si="28"/>
        <v>1306.6391923697938</v>
      </c>
      <c r="R284">
        <f t="shared" si="29"/>
        <v>1707305.9790367871</v>
      </c>
      <c r="S284">
        <v>4404</v>
      </c>
    </row>
    <row r="285" spans="1:19" x14ac:dyDescent="0.35">
      <c r="A285" s="1">
        <v>41199</v>
      </c>
      <c r="B285">
        <v>5289</v>
      </c>
      <c r="C285">
        <v>0</v>
      </c>
      <c r="D285">
        <v>0</v>
      </c>
      <c r="E285">
        <v>0</v>
      </c>
      <c r="F285">
        <v>5428</v>
      </c>
      <c r="G285">
        <v>5459</v>
      </c>
      <c r="H285">
        <v>368</v>
      </c>
      <c r="I285">
        <v>0</v>
      </c>
      <c r="J285">
        <f t="shared" si="24"/>
        <v>5552.8811512991251</v>
      </c>
      <c r="K285">
        <f>J285-B285</f>
        <v>263.88115129912512</v>
      </c>
      <c r="L285">
        <f t="shared" si="25"/>
        <v>263.88115129912512</v>
      </c>
      <c r="M285" s="8">
        <f>L285/B285</f>
        <v>4.989244683288431E-2</v>
      </c>
      <c r="N285">
        <v>1185</v>
      </c>
      <c r="O285">
        <f t="shared" si="26"/>
        <v>4749.8607233842522</v>
      </c>
      <c r="P285">
        <f t="shared" si="27"/>
        <v>21330</v>
      </c>
      <c r="Q285">
        <f t="shared" si="28"/>
        <v>263.88115129912512</v>
      </c>
      <c r="R285">
        <f t="shared" si="29"/>
        <v>69633.262010951759</v>
      </c>
      <c r="S285">
        <v>4921</v>
      </c>
    </row>
    <row r="286" spans="1:19" x14ac:dyDescent="0.35">
      <c r="A286" s="1">
        <v>41200</v>
      </c>
      <c r="B286">
        <v>5067</v>
      </c>
      <c r="C286">
        <v>0</v>
      </c>
      <c r="D286">
        <v>1</v>
      </c>
      <c r="E286">
        <v>0</v>
      </c>
      <c r="F286">
        <v>4871.333333333333</v>
      </c>
      <c r="G286">
        <v>5194</v>
      </c>
      <c r="H286">
        <v>-222</v>
      </c>
      <c r="I286">
        <v>0</v>
      </c>
      <c r="J286">
        <f t="shared" si="24"/>
        <v>5107.2356114308886</v>
      </c>
      <c r="K286">
        <f>J286-B286</f>
        <v>40.235611430888639</v>
      </c>
      <c r="L286">
        <f t="shared" si="25"/>
        <v>40.235611430888639</v>
      </c>
      <c r="M286" s="8">
        <f>L286/B286</f>
        <v>7.9407166826304786E-3</v>
      </c>
      <c r="N286">
        <v>1309</v>
      </c>
      <c r="O286">
        <f t="shared" si="26"/>
        <v>724.2410057559955</v>
      </c>
      <c r="P286">
        <f t="shared" si="27"/>
        <v>23562</v>
      </c>
      <c r="Q286">
        <f t="shared" si="28"/>
        <v>40.235611430888639</v>
      </c>
      <c r="R286">
        <f t="shared" si="29"/>
        <v>1618.9044272174565</v>
      </c>
      <c r="S286">
        <v>5289</v>
      </c>
    </row>
    <row r="287" spans="1:19" x14ac:dyDescent="0.35">
      <c r="A287" s="1">
        <v>41201</v>
      </c>
      <c r="B287">
        <v>6009</v>
      </c>
      <c r="C287">
        <v>0</v>
      </c>
      <c r="D287">
        <v>0</v>
      </c>
      <c r="E287">
        <v>1</v>
      </c>
      <c r="F287">
        <v>5092.333333333333</v>
      </c>
      <c r="G287">
        <v>6255</v>
      </c>
      <c r="H287">
        <v>942</v>
      </c>
      <c r="I287">
        <v>0</v>
      </c>
      <c r="J287">
        <f t="shared" si="24"/>
        <v>6276.3480242886317</v>
      </c>
      <c r="K287">
        <f>J287-B287</f>
        <v>267.34802428863168</v>
      </c>
      <c r="L287">
        <f t="shared" si="25"/>
        <v>267.34802428863168</v>
      </c>
      <c r="M287" s="8">
        <f>L287/B287</f>
        <v>4.4491267147384203E-2</v>
      </c>
      <c r="N287">
        <v>1299</v>
      </c>
      <c r="O287">
        <f t="shared" si="26"/>
        <v>4812.2644371953702</v>
      </c>
      <c r="P287">
        <f t="shared" si="27"/>
        <v>23382</v>
      </c>
      <c r="Q287">
        <f t="shared" si="28"/>
        <v>267.34802428863168</v>
      </c>
      <c r="R287">
        <f t="shared" si="29"/>
        <v>71474.966091034788</v>
      </c>
      <c r="S287">
        <v>5067</v>
      </c>
    </row>
    <row r="288" spans="1:19" x14ac:dyDescent="0.35">
      <c r="A288" s="1">
        <v>41202</v>
      </c>
      <c r="B288">
        <v>6801</v>
      </c>
      <c r="C288">
        <v>1</v>
      </c>
      <c r="D288">
        <v>0</v>
      </c>
      <c r="E288">
        <v>0</v>
      </c>
      <c r="F288">
        <v>5455</v>
      </c>
      <c r="G288">
        <v>6800</v>
      </c>
      <c r="H288">
        <v>792</v>
      </c>
      <c r="I288">
        <v>0</v>
      </c>
      <c r="J288">
        <f t="shared" si="24"/>
        <v>6674.8109783643531</v>
      </c>
      <c r="K288">
        <f>J288-B288</f>
        <v>-126.1890216356469</v>
      </c>
      <c r="L288">
        <f t="shared" si="25"/>
        <v>126.1890216356469</v>
      </c>
      <c r="M288" s="8">
        <f>L288/B288</f>
        <v>1.8554480463997484E-2</v>
      </c>
      <c r="N288">
        <v>1091</v>
      </c>
      <c r="O288">
        <f t="shared" si="26"/>
        <v>9085.6095577665765</v>
      </c>
      <c r="P288">
        <f t="shared" si="27"/>
        <v>19638</v>
      </c>
      <c r="Q288">
        <f t="shared" si="28"/>
        <v>-252.37804327129379</v>
      </c>
      <c r="R288">
        <f t="shared" si="29"/>
        <v>63694.67672544704</v>
      </c>
      <c r="S288">
        <v>6009</v>
      </c>
    </row>
    <row r="289" spans="1:19" x14ac:dyDescent="0.35">
      <c r="A289" s="1">
        <v>41203</v>
      </c>
      <c r="B289">
        <v>4628.5</v>
      </c>
      <c r="C289">
        <v>1</v>
      </c>
      <c r="D289">
        <v>0</v>
      </c>
      <c r="E289">
        <v>0</v>
      </c>
      <c r="F289">
        <v>5959</v>
      </c>
      <c r="G289">
        <v>6959</v>
      </c>
      <c r="H289">
        <v>-2172.5</v>
      </c>
      <c r="I289">
        <v>0</v>
      </c>
      <c r="J289">
        <f t="shared" si="24"/>
        <v>5256.438144974456</v>
      </c>
      <c r="K289">
        <f>J289-B289</f>
        <v>627.93814497445601</v>
      </c>
      <c r="L289">
        <f t="shared" si="25"/>
        <v>627.93814497445601</v>
      </c>
      <c r="M289" s="8">
        <f>L289/B289</f>
        <v>0.13566774224358993</v>
      </c>
      <c r="N289">
        <v>339</v>
      </c>
      <c r="O289">
        <f t="shared" si="26"/>
        <v>11302.886609540208</v>
      </c>
      <c r="P289">
        <f t="shared" si="27"/>
        <v>6102</v>
      </c>
      <c r="Q289">
        <f t="shared" si="28"/>
        <v>627.93814497445601</v>
      </c>
      <c r="R289">
        <f t="shared" si="29"/>
        <v>394306.31391396094</v>
      </c>
      <c r="S289">
        <v>6801</v>
      </c>
    </row>
    <row r="290" spans="1:19" x14ac:dyDescent="0.35">
      <c r="A290" s="1">
        <v>41204</v>
      </c>
      <c r="B290">
        <v>3390</v>
      </c>
      <c r="C290">
        <v>0</v>
      </c>
      <c r="D290">
        <v>0</v>
      </c>
      <c r="E290">
        <v>0</v>
      </c>
      <c r="F290">
        <v>5812.833333333333</v>
      </c>
      <c r="G290">
        <v>4404</v>
      </c>
      <c r="H290">
        <v>-1238.5</v>
      </c>
      <c r="I290">
        <v>0</v>
      </c>
      <c r="J290">
        <f t="shared" si="24"/>
        <v>4806.8190355275119</v>
      </c>
      <c r="K290">
        <f>J290-B290</f>
        <v>1416.8190355275119</v>
      </c>
      <c r="L290">
        <f t="shared" si="25"/>
        <v>1416.8190355275119</v>
      </c>
      <c r="M290" s="8">
        <f>L290/B290</f>
        <v>0.41794071844469377</v>
      </c>
      <c r="N290">
        <v>1549</v>
      </c>
      <c r="O290">
        <f t="shared" si="26"/>
        <v>25502.742639495213</v>
      </c>
      <c r="P290">
        <f t="shared" si="27"/>
        <v>27882</v>
      </c>
      <c r="Q290">
        <f t="shared" si="28"/>
        <v>1416.8190355275119</v>
      </c>
      <c r="R290">
        <f t="shared" si="29"/>
        <v>2007376.179433109</v>
      </c>
      <c r="S290">
        <v>4628.5</v>
      </c>
    </row>
    <row r="291" spans="1:19" x14ac:dyDescent="0.35">
      <c r="A291" s="1">
        <v>41205</v>
      </c>
      <c r="B291">
        <v>5303</v>
      </c>
      <c r="C291">
        <v>0</v>
      </c>
      <c r="D291">
        <v>0</v>
      </c>
      <c r="E291">
        <v>0</v>
      </c>
      <c r="F291">
        <v>4939.833333333333</v>
      </c>
      <c r="G291">
        <v>4921</v>
      </c>
      <c r="H291">
        <v>1913</v>
      </c>
      <c r="I291">
        <v>0</v>
      </c>
      <c r="J291">
        <f t="shared" si="24"/>
        <v>6044.9578362330776</v>
      </c>
      <c r="K291">
        <f>J291-B291</f>
        <v>741.95783623307761</v>
      </c>
      <c r="L291">
        <f t="shared" si="25"/>
        <v>741.95783623307761</v>
      </c>
      <c r="M291" s="8">
        <f>L291/B291</f>
        <v>0.1399128486202296</v>
      </c>
      <c r="N291">
        <v>1031</v>
      </c>
      <c r="O291">
        <f t="shared" si="26"/>
        <v>13355.241052195397</v>
      </c>
      <c r="P291">
        <f t="shared" si="27"/>
        <v>18558</v>
      </c>
      <c r="Q291">
        <f t="shared" si="28"/>
        <v>741.95783623307761</v>
      </c>
      <c r="R291">
        <f t="shared" si="29"/>
        <v>550501.43074767047</v>
      </c>
      <c r="S291">
        <v>3390</v>
      </c>
    </row>
    <row r="292" spans="1:19" x14ac:dyDescent="0.35">
      <c r="A292" s="1">
        <v>41206</v>
      </c>
      <c r="B292">
        <v>5852</v>
      </c>
      <c r="C292">
        <v>0</v>
      </c>
      <c r="D292">
        <v>0</v>
      </c>
      <c r="E292">
        <v>0</v>
      </c>
      <c r="F292">
        <v>4440.5</v>
      </c>
      <c r="G292">
        <v>5289</v>
      </c>
      <c r="H292">
        <v>549</v>
      </c>
      <c r="I292">
        <v>0</v>
      </c>
      <c r="J292">
        <f t="shared" si="24"/>
        <v>4720.3448873683965</v>
      </c>
      <c r="K292">
        <f>J292-B292</f>
        <v>-1131.6551126316035</v>
      </c>
      <c r="L292">
        <f t="shared" si="25"/>
        <v>1131.6551126316035</v>
      </c>
      <c r="M292" s="8">
        <f>L292/B292</f>
        <v>0.19337920584955631</v>
      </c>
      <c r="N292">
        <v>507</v>
      </c>
      <c r="O292">
        <f t="shared" si="26"/>
        <v>81479.16810947546</v>
      </c>
      <c r="P292">
        <f t="shared" si="27"/>
        <v>9126</v>
      </c>
      <c r="Q292">
        <f t="shared" si="28"/>
        <v>-2263.310225263207</v>
      </c>
      <c r="R292">
        <f t="shared" si="29"/>
        <v>5122573.1757809892</v>
      </c>
      <c r="S292">
        <v>5303</v>
      </c>
    </row>
    <row r="293" spans="1:19" x14ac:dyDescent="0.35">
      <c r="A293" s="1">
        <v>41207</v>
      </c>
      <c r="B293">
        <v>6591</v>
      </c>
      <c r="C293">
        <v>0</v>
      </c>
      <c r="D293">
        <v>1</v>
      </c>
      <c r="E293">
        <v>0</v>
      </c>
      <c r="F293">
        <v>4848.333333333333</v>
      </c>
      <c r="G293">
        <v>5067</v>
      </c>
      <c r="H293">
        <v>739</v>
      </c>
      <c r="I293">
        <v>0</v>
      </c>
      <c r="J293">
        <f t="shared" si="24"/>
        <v>5694.6622224840139</v>
      </c>
      <c r="K293">
        <f>J293-B293</f>
        <v>-896.33777751598609</v>
      </c>
      <c r="L293">
        <f t="shared" si="25"/>
        <v>896.33777751598609</v>
      </c>
      <c r="M293" s="8">
        <f>L293/B293</f>
        <v>0.13599420080655228</v>
      </c>
      <c r="N293">
        <v>370</v>
      </c>
      <c r="O293">
        <f t="shared" si="26"/>
        <v>64536.319981150999</v>
      </c>
      <c r="P293">
        <f t="shared" si="27"/>
        <v>6660</v>
      </c>
      <c r="Q293">
        <f t="shared" si="28"/>
        <v>-1792.6755550319722</v>
      </c>
      <c r="R293">
        <f t="shared" si="29"/>
        <v>3213685.6456091893</v>
      </c>
      <c r="S293">
        <v>5852</v>
      </c>
    </row>
    <row r="294" spans="1:19" x14ac:dyDescent="0.35">
      <c r="A294" s="1">
        <v>41208</v>
      </c>
      <c r="B294">
        <v>4628.5</v>
      </c>
      <c r="C294">
        <v>0</v>
      </c>
      <c r="D294">
        <v>0</v>
      </c>
      <c r="E294">
        <v>1</v>
      </c>
      <c r="F294">
        <v>5915.333333333333</v>
      </c>
      <c r="G294">
        <v>6009</v>
      </c>
      <c r="H294">
        <v>-1962.5</v>
      </c>
      <c r="I294">
        <v>0</v>
      </c>
      <c r="J294">
        <f t="shared" si="24"/>
        <v>5169.5614823885226</v>
      </c>
      <c r="K294">
        <f>J294-B294</f>
        <v>541.06148238852256</v>
      </c>
      <c r="L294">
        <f t="shared" si="25"/>
        <v>541.06148238852256</v>
      </c>
      <c r="M294" s="8">
        <f>L294/B294</f>
        <v>0.11689780325991629</v>
      </c>
      <c r="N294">
        <v>3343</v>
      </c>
      <c r="O294">
        <f t="shared" si="26"/>
        <v>9739.1066829934061</v>
      </c>
      <c r="P294">
        <f t="shared" si="27"/>
        <v>60174</v>
      </c>
      <c r="Q294">
        <f t="shared" si="28"/>
        <v>541.06148238852256</v>
      </c>
      <c r="R294">
        <f t="shared" si="29"/>
        <v>292747.52772446553</v>
      </c>
      <c r="S294">
        <v>6591</v>
      </c>
    </row>
    <row r="295" spans="1:19" x14ac:dyDescent="0.35">
      <c r="A295" s="1">
        <v>41209</v>
      </c>
      <c r="B295">
        <v>4628.5</v>
      </c>
      <c r="C295">
        <v>1</v>
      </c>
      <c r="D295">
        <v>0</v>
      </c>
      <c r="E295">
        <v>0</v>
      </c>
      <c r="F295">
        <v>5690.5</v>
      </c>
      <c r="G295">
        <v>6801</v>
      </c>
      <c r="H295">
        <v>0</v>
      </c>
      <c r="I295">
        <v>0</v>
      </c>
      <c r="J295">
        <f t="shared" si="24"/>
        <v>6388.4992576856575</v>
      </c>
      <c r="K295">
        <f>J295-B295</f>
        <v>1759.9992576856575</v>
      </c>
      <c r="L295">
        <f t="shared" si="25"/>
        <v>1759.9992576856575</v>
      </c>
      <c r="M295" s="8">
        <f>L295/B295</f>
        <v>0.38025262129969917</v>
      </c>
      <c r="N295">
        <v>1717</v>
      </c>
      <c r="O295">
        <f t="shared" si="26"/>
        <v>31679.986638341834</v>
      </c>
      <c r="P295">
        <f t="shared" si="27"/>
        <v>30906</v>
      </c>
      <c r="Q295">
        <f t="shared" si="28"/>
        <v>1759.9992576856575</v>
      </c>
      <c r="R295">
        <f t="shared" si="29"/>
        <v>3097597.3870540657</v>
      </c>
      <c r="S295">
        <v>4628.5</v>
      </c>
    </row>
    <row r="296" spans="1:19" x14ac:dyDescent="0.35">
      <c r="A296" s="1">
        <v>41210</v>
      </c>
      <c r="B296">
        <v>4628.5</v>
      </c>
      <c r="C296">
        <v>1</v>
      </c>
      <c r="D296">
        <v>0</v>
      </c>
      <c r="E296">
        <v>0</v>
      </c>
      <c r="F296">
        <v>5282.666666666667</v>
      </c>
      <c r="G296">
        <v>4628.5</v>
      </c>
      <c r="H296">
        <v>0</v>
      </c>
      <c r="I296">
        <v>0</v>
      </c>
      <c r="J296">
        <f t="shared" si="24"/>
        <v>5842.9466834677078</v>
      </c>
      <c r="K296">
        <f>J296-B296</f>
        <v>1214.4466834677078</v>
      </c>
      <c r="L296">
        <f t="shared" si="25"/>
        <v>1214.4466834677078</v>
      </c>
      <c r="M296" s="8">
        <f>L296/B296</f>
        <v>0.26238450544835429</v>
      </c>
      <c r="N296">
        <v>1525</v>
      </c>
      <c r="O296">
        <f t="shared" si="26"/>
        <v>21860.04030241874</v>
      </c>
      <c r="P296">
        <f t="shared" si="27"/>
        <v>27450</v>
      </c>
      <c r="Q296">
        <f t="shared" si="28"/>
        <v>1214.4466834677078</v>
      </c>
      <c r="R296">
        <f t="shared" si="29"/>
        <v>1474880.7469857149</v>
      </c>
      <c r="S296">
        <v>4628.5</v>
      </c>
    </row>
    <row r="297" spans="1:19" x14ac:dyDescent="0.35">
      <c r="A297" s="1">
        <v>41211</v>
      </c>
      <c r="B297">
        <v>4628.5</v>
      </c>
      <c r="C297">
        <v>0</v>
      </c>
      <c r="D297">
        <v>0</v>
      </c>
      <c r="E297">
        <v>0</v>
      </c>
      <c r="F297">
        <v>4628.5</v>
      </c>
      <c r="G297">
        <v>3390</v>
      </c>
      <c r="H297">
        <v>0</v>
      </c>
      <c r="I297">
        <v>1</v>
      </c>
      <c r="J297">
        <f t="shared" si="24"/>
        <v>4541.0711815788118</v>
      </c>
      <c r="K297">
        <f>J297-B297</f>
        <v>-87.428818421188225</v>
      </c>
      <c r="L297">
        <f t="shared" si="25"/>
        <v>87.428818421188225</v>
      </c>
      <c r="M297" s="8">
        <f>L297/B297</f>
        <v>1.8889233752012149E-2</v>
      </c>
      <c r="N297">
        <v>1934</v>
      </c>
      <c r="O297">
        <f t="shared" si="26"/>
        <v>6294.8749263255522</v>
      </c>
      <c r="P297">
        <f t="shared" si="27"/>
        <v>34812</v>
      </c>
      <c r="Q297">
        <f t="shared" si="28"/>
        <v>-174.85763684237645</v>
      </c>
      <c r="R297">
        <f t="shared" si="29"/>
        <v>30575.193162100408</v>
      </c>
      <c r="S297">
        <v>4628.5</v>
      </c>
    </row>
    <row r="298" spans="1:19" x14ac:dyDescent="0.35">
      <c r="A298" s="1">
        <v>41212</v>
      </c>
      <c r="B298">
        <v>5800</v>
      </c>
      <c r="C298">
        <v>0</v>
      </c>
      <c r="D298">
        <v>0</v>
      </c>
      <c r="E298">
        <v>0</v>
      </c>
      <c r="F298">
        <v>4628.5</v>
      </c>
      <c r="G298">
        <v>5303</v>
      </c>
      <c r="H298">
        <v>1171.5</v>
      </c>
      <c r="I298">
        <v>1</v>
      </c>
      <c r="J298">
        <f t="shared" si="24"/>
        <v>5434.8500314177227</v>
      </c>
      <c r="K298">
        <f>J298-B298</f>
        <v>-365.14996858227732</v>
      </c>
      <c r="L298">
        <f t="shared" si="25"/>
        <v>365.14996858227732</v>
      </c>
      <c r="M298" s="8">
        <f>L298/B298</f>
        <v>6.2956891134875403E-2</v>
      </c>
      <c r="N298">
        <v>796</v>
      </c>
      <c r="O298">
        <f t="shared" si="26"/>
        <v>26290.797737923967</v>
      </c>
      <c r="P298">
        <f t="shared" si="27"/>
        <v>14328</v>
      </c>
      <c r="Q298">
        <f t="shared" si="28"/>
        <v>-730.29993716455465</v>
      </c>
      <c r="R298">
        <f t="shared" si="29"/>
        <v>533337.99822255247</v>
      </c>
      <c r="S298">
        <v>4628.5</v>
      </c>
    </row>
    <row r="299" spans="1:19" x14ac:dyDescent="0.35">
      <c r="A299" s="1">
        <v>41213</v>
      </c>
      <c r="B299">
        <v>6353</v>
      </c>
      <c r="C299">
        <v>0</v>
      </c>
      <c r="D299">
        <v>0</v>
      </c>
      <c r="E299">
        <v>0</v>
      </c>
      <c r="F299">
        <v>5019</v>
      </c>
      <c r="G299">
        <v>5852</v>
      </c>
      <c r="H299">
        <v>553</v>
      </c>
      <c r="I299">
        <v>1</v>
      </c>
      <c r="J299">
        <f t="shared" si="24"/>
        <v>5447.2593099185206</v>
      </c>
      <c r="K299">
        <f>J299-B299</f>
        <v>-905.74069008147944</v>
      </c>
      <c r="L299">
        <f t="shared" si="25"/>
        <v>905.74069008147944</v>
      </c>
      <c r="M299" s="8">
        <f>L299/B299</f>
        <v>0.14256897372603169</v>
      </c>
      <c r="N299">
        <v>1172</v>
      </c>
      <c r="O299">
        <f t="shared" si="26"/>
        <v>65213.32968586652</v>
      </c>
      <c r="P299">
        <f t="shared" si="27"/>
        <v>21096</v>
      </c>
      <c r="Q299">
        <f t="shared" si="28"/>
        <v>-1811.4813801629589</v>
      </c>
      <c r="R299">
        <f t="shared" si="29"/>
        <v>3281464.7906770986</v>
      </c>
      <c r="S299">
        <v>5800</v>
      </c>
    </row>
    <row r="300" spans="1:19" x14ac:dyDescent="0.35">
      <c r="A300" s="1">
        <v>41214</v>
      </c>
      <c r="B300">
        <v>6383</v>
      </c>
      <c r="C300">
        <v>0</v>
      </c>
      <c r="D300">
        <v>1</v>
      </c>
      <c r="E300">
        <v>0</v>
      </c>
      <c r="F300">
        <v>5593.833333333333</v>
      </c>
      <c r="G300">
        <v>6591</v>
      </c>
      <c r="H300">
        <v>30</v>
      </c>
      <c r="I300">
        <v>0</v>
      </c>
      <c r="J300">
        <f t="shared" si="24"/>
        <v>6056.7688484992977</v>
      </c>
      <c r="K300">
        <f>J300-B300</f>
        <v>-326.23115150070225</v>
      </c>
      <c r="L300">
        <f t="shared" si="25"/>
        <v>326.23115150070225</v>
      </c>
      <c r="M300" s="8">
        <f>L300/B300</f>
        <v>5.1109376703854341E-2</v>
      </c>
      <c r="N300">
        <v>938</v>
      </c>
      <c r="O300">
        <f t="shared" si="26"/>
        <v>23488.642908050562</v>
      </c>
      <c r="P300">
        <f t="shared" si="27"/>
        <v>16884</v>
      </c>
      <c r="Q300">
        <f t="shared" si="28"/>
        <v>-652.46230300140451</v>
      </c>
      <c r="R300">
        <f t="shared" si="29"/>
        <v>425707.05683789658</v>
      </c>
      <c r="S300">
        <v>6353</v>
      </c>
    </row>
    <row r="301" spans="1:19" x14ac:dyDescent="0.35">
      <c r="A301" s="1">
        <v>41215</v>
      </c>
      <c r="B301">
        <v>6562</v>
      </c>
      <c r="C301">
        <v>0</v>
      </c>
      <c r="D301">
        <v>0</v>
      </c>
      <c r="E301">
        <v>1</v>
      </c>
      <c r="F301">
        <v>6178.666666666667</v>
      </c>
      <c r="G301">
        <v>4628.5</v>
      </c>
      <c r="H301">
        <v>179</v>
      </c>
      <c r="I301">
        <v>0</v>
      </c>
      <c r="J301">
        <f t="shared" si="24"/>
        <v>6696.772923066721</v>
      </c>
      <c r="K301">
        <f>J301-B301</f>
        <v>134.77292306672098</v>
      </c>
      <c r="L301">
        <f t="shared" si="25"/>
        <v>134.77292306672098</v>
      </c>
      <c r="M301" s="8">
        <f>L301/B301</f>
        <v>2.0538391201877625E-2</v>
      </c>
      <c r="N301">
        <v>1139</v>
      </c>
      <c r="O301">
        <f t="shared" si="26"/>
        <v>2425.9126152009776</v>
      </c>
      <c r="P301">
        <f t="shared" si="27"/>
        <v>20502</v>
      </c>
      <c r="Q301">
        <f t="shared" si="28"/>
        <v>134.77292306672098</v>
      </c>
      <c r="R301">
        <f t="shared" si="29"/>
        <v>18163.74079194829</v>
      </c>
      <c r="S301">
        <v>6383</v>
      </c>
    </row>
    <row r="302" spans="1:19" x14ac:dyDescent="0.35">
      <c r="A302" s="1">
        <v>41216</v>
      </c>
      <c r="B302">
        <v>7628</v>
      </c>
      <c r="C302">
        <v>1</v>
      </c>
      <c r="D302">
        <v>0</v>
      </c>
      <c r="E302">
        <v>0</v>
      </c>
      <c r="F302">
        <v>6432.666666666667</v>
      </c>
      <c r="G302">
        <v>4628.5</v>
      </c>
      <c r="H302">
        <v>1066</v>
      </c>
      <c r="I302">
        <v>0</v>
      </c>
      <c r="J302">
        <f t="shared" si="24"/>
        <v>7619.7841260540654</v>
      </c>
      <c r="K302">
        <f>J302-B302</f>
        <v>-8.215873945934618</v>
      </c>
      <c r="L302">
        <f t="shared" si="25"/>
        <v>8.215873945934618</v>
      </c>
      <c r="M302" s="8">
        <f>L302/B302</f>
        <v>1.0770679006206893E-3</v>
      </c>
      <c r="N302">
        <v>800</v>
      </c>
      <c r="O302">
        <f t="shared" si="26"/>
        <v>591.54292410729249</v>
      </c>
      <c r="P302">
        <f t="shared" si="27"/>
        <v>14400</v>
      </c>
      <c r="Q302">
        <f t="shared" si="28"/>
        <v>-16.431747891869236</v>
      </c>
      <c r="R302">
        <f t="shared" si="29"/>
        <v>270.00233878194911</v>
      </c>
      <c r="S302">
        <v>6562</v>
      </c>
    </row>
    <row r="303" spans="1:19" x14ac:dyDescent="0.35">
      <c r="A303" s="1">
        <v>41217</v>
      </c>
      <c r="B303">
        <v>7951</v>
      </c>
      <c r="C303">
        <v>1</v>
      </c>
      <c r="D303">
        <v>0</v>
      </c>
      <c r="E303">
        <v>0</v>
      </c>
      <c r="F303">
        <v>6857.666666666667</v>
      </c>
      <c r="G303">
        <v>4628.5</v>
      </c>
      <c r="H303">
        <v>323</v>
      </c>
      <c r="I303">
        <v>0</v>
      </c>
      <c r="J303">
        <f t="shared" si="24"/>
        <v>7544.6712042033778</v>
      </c>
      <c r="K303">
        <f>J303-B303</f>
        <v>-406.32879579662222</v>
      </c>
      <c r="L303">
        <f t="shared" si="25"/>
        <v>406.32879579662222</v>
      </c>
      <c r="M303" s="8">
        <f>L303/B303</f>
        <v>5.1104112161567378E-2</v>
      </c>
      <c r="N303">
        <v>385</v>
      </c>
      <c r="O303">
        <f t="shared" si="26"/>
        <v>29255.6732973568</v>
      </c>
      <c r="P303">
        <f t="shared" si="27"/>
        <v>6930</v>
      </c>
      <c r="Q303">
        <f t="shared" si="28"/>
        <v>-812.65759159324443</v>
      </c>
      <c r="R303">
        <f t="shared" si="29"/>
        <v>660412.36117413244</v>
      </c>
      <c r="S303">
        <v>7628</v>
      </c>
    </row>
    <row r="304" spans="1:19" x14ac:dyDescent="0.35">
      <c r="A304" s="1">
        <v>41218</v>
      </c>
      <c r="B304">
        <v>4925</v>
      </c>
      <c r="C304">
        <v>0</v>
      </c>
      <c r="D304">
        <v>0</v>
      </c>
      <c r="E304">
        <v>0</v>
      </c>
      <c r="F304">
        <v>7380.333333333333</v>
      </c>
      <c r="G304">
        <v>4628.5</v>
      </c>
      <c r="H304">
        <v>-3026</v>
      </c>
      <c r="I304">
        <v>0</v>
      </c>
      <c r="J304">
        <f t="shared" si="24"/>
        <v>5159.4691791147616</v>
      </c>
      <c r="K304">
        <f>J304-B304</f>
        <v>234.46917911476157</v>
      </c>
      <c r="L304">
        <f t="shared" si="25"/>
        <v>234.46917911476157</v>
      </c>
      <c r="M304" s="8">
        <f>L304/B304</f>
        <v>4.7607955150205397E-2</v>
      </c>
      <c r="N304">
        <v>1585</v>
      </c>
      <c r="O304">
        <f t="shared" si="26"/>
        <v>4220.4452240657083</v>
      </c>
      <c r="P304">
        <f t="shared" si="27"/>
        <v>28530</v>
      </c>
      <c r="Q304">
        <f t="shared" si="28"/>
        <v>234.46917911476157</v>
      </c>
      <c r="R304">
        <f t="shared" si="29"/>
        <v>54975.795954750145</v>
      </c>
      <c r="S304">
        <v>7951</v>
      </c>
    </row>
    <row r="305" spans="1:19" x14ac:dyDescent="0.35">
      <c r="A305" s="1">
        <v>41219</v>
      </c>
      <c r="B305">
        <v>5084</v>
      </c>
      <c r="C305">
        <v>0</v>
      </c>
      <c r="D305">
        <v>0</v>
      </c>
      <c r="E305">
        <v>0</v>
      </c>
      <c r="F305">
        <v>6834.666666666667</v>
      </c>
      <c r="G305">
        <v>5800</v>
      </c>
      <c r="H305">
        <v>159</v>
      </c>
      <c r="I305">
        <v>0</v>
      </c>
      <c r="J305">
        <f t="shared" si="24"/>
        <v>6777.4558298709335</v>
      </c>
      <c r="K305">
        <f>J305-B305</f>
        <v>1693.4558298709335</v>
      </c>
      <c r="L305">
        <f t="shared" si="25"/>
        <v>1693.4558298709335</v>
      </c>
      <c r="M305" s="8">
        <f>L305/B305</f>
        <v>0.33309516716580123</v>
      </c>
      <c r="N305">
        <v>1921</v>
      </c>
      <c r="O305">
        <f t="shared" si="26"/>
        <v>30482.204937676805</v>
      </c>
      <c r="P305">
        <f t="shared" si="27"/>
        <v>34578</v>
      </c>
      <c r="Q305">
        <f t="shared" si="28"/>
        <v>1693.4558298709335</v>
      </c>
      <c r="R305">
        <f t="shared" si="29"/>
        <v>2867792.6477238522</v>
      </c>
      <c r="S305">
        <v>4925</v>
      </c>
    </row>
    <row r="306" spans="1:19" x14ac:dyDescent="0.35">
      <c r="A306" s="1">
        <v>41220</v>
      </c>
      <c r="B306">
        <v>5097</v>
      </c>
      <c r="C306">
        <v>0</v>
      </c>
      <c r="D306">
        <v>0</v>
      </c>
      <c r="E306">
        <v>0</v>
      </c>
      <c r="F306">
        <v>5986.666666666667</v>
      </c>
      <c r="G306">
        <v>6353</v>
      </c>
      <c r="H306">
        <v>13</v>
      </c>
      <c r="I306">
        <v>0</v>
      </c>
      <c r="J306">
        <f t="shared" si="24"/>
        <v>5919.5931090891954</v>
      </c>
      <c r="K306">
        <f>J306-B306</f>
        <v>822.59310908919542</v>
      </c>
      <c r="L306">
        <f t="shared" si="25"/>
        <v>822.59310908919542</v>
      </c>
      <c r="M306" s="8">
        <f>L306/B306</f>
        <v>0.16138770042950665</v>
      </c>
      <c r="N306">
        <v>2653</v>
      </c>
      <c r="O306">
        <f t="shared" si="26"/>
        <v>14806.675963605518</v>
      </c>
      <c r="P306">
        <f t="shared" si="27"/>
        <v>47754</v>
      </c>
      <c r="Q306">
        <f t="shared" si="28"/>
        <v>822.59310908919542</v>
      </c>
      <c r="R306">
        <f t="shared" si="29"/>
        <v>676659.42312102893</v>
      </c>
      <c r="S306">
        <v>5084</v>
      </c>
    </row>
    <row r="307" spans="1:19" x14ac:dyDescent="0.35">
      <c r="A307" s="1">
        <v>41221</v>
      </c>
      <c r="B307">
        <v>5462</v>
      </c>
      <c r="C307">
        <v>0</v>
      </c>
      <c r="D307">
        <v>1</v>
      </c>
      <c r="E307">
        <v>0</v>
      </c>
      <c r="F307">
        <v>5035.333333333333</v>
      </c>
      <c r="G307">
        <v>6383</v>
      </c>
      <c r="H307">
        <v>365</v>
      </c>
      <c r="I307">
        <v>0</v>
      </c>
      <c r="J307">
        <f t="shared" si="24"/>
        <v>5727.4659518719218</v>
      </c>
      <c r="K307">
        <f>J307-B307</f>
        <v>265.46595187192179</v>
      </c>
      <c r="L307">
        <f t="shared" si="25"/>
        <v>265.46595187192179</v>
      </c>
      <c r="M307" s="8">
        <f>L307/B307</f>
        <v>4.8602334652493917E-2</v>
      </c>
      <c r="N307">
        <v>1188</v>
      </c>
      <c r="O307">
        <f t="shared" si="26"/>
        <v>4778.3871336945922</v>
      </c>
      <c r="P307">
        <f t="shared" si="27"/>
        <v>21384</v>
      </c>
      <c r="Q307">
        <f t="shared" si="28"/>
        <v>265.46595187192179</v>
      </c>
      <c r="R307">
        <f t="shared" si="29"/>
        <v>70472.171603265495</v>
      </c>
      <c r="S307">
        <v>5097</v>
      </c>
    </row>
    <row r="308" spans="1:19" x14ac:dyDescent="0.35">
      <c r="A308" s="1">
        <v>41222</v>
      </c>
      <c r="B308">
        <v>6114</v>
      </c>
      <c r="C308">
        <v>0</v>
      </c>
      <c r="D308">
        <v>0</v>
      </c>
      <c r="E308">
        <v>1</v>
      </c>
      <c r="F308">
        <v>5214.333333333333</v>
      </c>
      <c r="G308">
        <v>6562</v>
      </c>
      <c r="H308">
        <v>652</v>
      </c>
      <c r="I308">
        <v>0</v>
      </c>
      <c r="J308">
        <f t="shared" si="24"/>
        <v>6227.8418738296295</v>
      </c>
      <c r="K308">
        <f>J308-B308</f>
        <v>113.84187382962955</v>
      </c>
      <c r="L308">
        <f t="shared" si="25"/>
        <v>113.84187382962955</v>
      </c>
      <c r="M308" s="8">
        <f>L308/B308</f>
        <v>1.8619868143544251E-2</v>
      </c>
      <c r="N308">
        <v>578</v>
      </c>
      <c r="O308">
        <f t="shared" si="26"/>
        <v>2049.1537289333319</v>
      </c>
      <c r="P308">
        <f t="shared" si="27"/>
        <v>10404</v>
      </c>
      <c r="Q308">
        <f t="shared" si="28"/>
        <v>113.84187382962955</v>
      </c>
      <c r="R308">
        <f t="shared" si="29"/>
        <v>12959.972237041293</v>
      </c>
      <c r="S308">
        <v>5462</v>
      </c>
    </row>
    <row r="309" spans="1:19" x14ac:dyDescent="0.35">
      <c r="A309" s="1">
        <v>41223</v>
      </c>
      <c r="B309">
        <v>6373</v>
      </c>
      <c r="C309">
        <v>1</v>
      </c>
      <c r="D309">
        <v>0</v>
      </c>
      <c r="E309">
        <v>0</v>
      </c>
      <c r="F309">
        <v>5557.666666666667</v>
      </c>
      <c r="G309">
        <v>7628</v>
      </c>
      <c r="H309">
        <v>259</v>
      </c>
      <c r="I309">
        <v>0</v>
      </c>
      <c r="J309">
        <f t="shared" si="24"/>
        <v>6489.6351609700605</v>
      </c>
      <c r="K309">
        <f>J309-B309</f>
        <v>116.6351609700605</v>
      </c>
      <c r="L309">
        <f t="shared" si="25"/>
        <v>116.6351609700605</v>
      </c>
      <c r="M309" s="8">
        <f>L309/B309</f>
        <v>1.8301453157078377E-2</v>
      </c>
      <c r="N309">
        <v>1160</v>
      </c>
      <c r="O309">
        <f t="shared" si="26"/>
        <v>2099.4328974610889</v>
      </c>
      <c r="P309">
        <f t="shared" si="27"/>
        <v>20880</v>
      </c>
      <c r="Q309">
        <f t="shared" si="28"/>
        <v>116.6351609700605</v>
      </c>
      <c r="R309">
        <f t="shared" si="29"/>
        <v>13603.760774511924</v>
      </c>
      <c r="S309">
        <v>6114</v>
      </c>
    </row>
    <row r="310" spans="1:19" x14ac:dyDescent="0.35">
      <c r="A310" s="1">
        <v>41224</v>
      </c>
      <c r="B310">
        <v>6479</v>
      </c>
      <c r="C310">
        <v>1</v>
      </c>
      <c r="D310">
        <v>0</v>
      </c>
      <c r="E310">
        <v>0</v>
      </c>
      <c r="F310">
        <v>5983</v>
      </c>
      <c r="G310">
        <v>7951</v>
      </c>
      <c r="H310">
        <v>106</v>
      </c>
      <c r="I310">
        <v>0</v>
      </c>
      <c r="J310">
        <f t="shared" si="24"/>
        <v>6818.1757657796334</v>
      </c>
      <c r="K310">
        <f>J310-B310</f>
        <v>339.17576577963337</v>
      </c>
      <c r="L310">
        <f t="shared" si="25"/>
        <v>339.17576577963337</v>
      </c>
      <c r="M310" s="8">
        <f>L310/B310</f>
        <v>5.2350017869985083E-2</v>
      </c>
      <c r="N310">
        <v>1046</v>
      </c>
      <c r="O310">
        <f t="shared" si="26"/>
        <v>6105.1637840334006</v>
      </c>
      <c r="P310">
        <f t="shared" si="27"/>
        <v>18828</v>
      </c>
      <c r="Q310">
        <f t="shared" si="28"/>
        <v>339.17576577963337</v>
      </c>
      <c r="R310">
        <f t="shared" si="29"/>
        <v>115040.20009220071</v>
      </c>
      <c r="S310">
        <v>6373</v>
      </c>
    </row>
    <row r="311" spans="1:19" x14ac:dyDescent="0.35">
      <c r="A311" s="1">
        <v>41225</v>
      </c>
      <c r="B311">
        <v>4343</v>
      </c>
      <c r="C311">
        <v>0</v>
      </c>
      <c r="D311">
        <v>0</v>
      </c>
      <c r="E311">
        <v>0</v>
      </c>
      <c r="F311">
        <v>6322</v>
      </c>
      <c r="G311">
        <v>4925</v>
      </c>
      <c r="H311">
        <v>-2136</v>
      </c>
      <c r="I311">
        <v>0</v>
      </c>
      <c r="J311">
        <f t="shared" si="24"/>
        <v>4750.1632688474911</v>
      </c>
      <c r="K311">
        <f>J311-B311</f>
        <v>407.16326884749105</v>
      </c>
      <c r="L311">
        <f t="shared" si="25"/>
        <v>407.16326884749105</v>
      </c>
      <c r="M311" s="8">
        <f>L311/B311</f>
        <v>9.3751616128825946E-2</v>
      </c>
      <c r="N311">
        <v>1677</v>
      </c>
      <c r="O311">
        <f t="shared" si="26"/>
        <v>7328.938839254839</v>
      </c>
      <c r="P311">
        <f t="shared" si="27"/>
        <v>30186</v>
      </c>
      <c r="Q311">
        <f t="shared" si="28"/>
        <v>407.16326884749105</v>
      </c>
      <c r="R311">
        <f t="shared" si="29"/>
        <v>165781.92749857428</v>
      </c>
      <c r="S311">
        <v>6479</v>
      </c>
    </row>
    <row r="312" spans="1:19" x14ac:dyDescent="0.35">
      <c r="A312" s="1">
        <v>41226</v>
      </c>
      <c r="B312">
        <v>5596</v>
      </c>
      <c r="C312">
        <v>0</v>
      </c>
      <c r="D312">
        <v>0</v>
      </c>
      <c r="E312">
        <v>0</v>
      </c>
      <c r="F312">
        <v>5731.666666666667</v>
      </c>
      <c r="G312">
        <v>5084</v>
      </c>
      <c r="H312">
        <v>1253</v>
      </c>
      <c r="I312">
        <v>0</v>
      </c>
      <c r="J312">
        <f t="shared" si="24"/>
        <v>6383.1044326479096</v>
      </c>
      <c r="K312">
        <f>J312-B312</f>
        <v>787.10443264790956</v>
      </c>
      <c r="L312">
        <f t="shared" si="25"/>
        <v>787.10443264790956</v>
      </c>
      <c r="M312" s="8">
        <f>L312/B312</f>
        <v>0.14065483070906176</v>
      </c>
      <c r="N312">
        <v>1166</v>
      </c>
      <c r="O312">
        <f t="shared" si="26"/>
        <v>14167.879787662372</v>
      </c>
      <c r="P312">
        <f t="shared" si="27"/>
        <v>20988</v>
      </c>
      <c r="Q312">
        <f t="shared" si="28"/>
        <v>787.10443264790956</v>
      </c>
      <c r="R312">
        <f t="shared" si="29"/>
        <v>619533.38789398759</v>
      </c>
      <c r="S312">
        <v>4343</v>
      </c>
    </row>
    <row r="313" spans="1:19" x14ac:dyDescent="0.35">
      <c r="A313" s="1">
        <v>41227</v>
      </c>
      <c r="B313">
        <v>4999</v>
      </c>
      <c r="C313">
        <v>0</v>
      </c>
      <c r="D313">
        <v>0</v>
      </c>
      <c r="E313">
        <v>0</v>
      </c>
      <c r="F313">
        <v>5472.666666666667</v>
      </c>
      <c r="G313">
        <v>5097</v>
      </c>
      <c r="H313">
        <v>-597</v>
      </c>
      <c r="I313">
        <v>0</v>
      </c>
      <c r="J313">
        <f t="shared" si="24"/>
        <v>4947.7007788250294</v>
      </c>
      <c r="K313">
        <f>J313-B313</f>
        <v>-51.299221174970626</v>
      </c>
      <c r="L313">
        <f t="shared" si="25"/>
        <v>51.299221174970626</v>
      </c>
      <c r="M313" s="8">
        <f>L313/B313</f>
        <v>1.0261896614316989E-2</v>
      </c>
      <c r="N313">
        <v>1322</v>
      </c>
      <c r="O313">
        <f t="shared" si="26"/>
        <v>3693.5439245978851</v>
      </c>
      <c r="P313">
        <f t="shared" si="27"/>
        <v>23796</v>
      </c>
      <c r="Q313">
        <f t="shared" si="28"/>
        <v>-102.59844234994125</v>
      </c>
      <c r="R313">
        <f t="shared" si="29"/>
        <v>10526.440372634219</v>
      </c>
      <c r="S313">
        <v>5596</v>
      </c>
    </row>
    <row r="314" spans="1:19" x14ac:dyDescent="0.35">
      <c r="A314" s="1">
        <v>41228</v>
      </c>
      <c r="B314">
        <v>5279</v>
      </c>
      <c r="C314">
        <v>0</v>
      </c>
      <c r="D314">
        <v>1</v>
      </c>
      <c r="E314">
        <v>0</v>
      </c>
      <c r="F314">
        <v>4979.333333333333</v>
      </c>
      <c r="G314">
        <v>5462</v>
      </c>
      <c r="H314">
        <v>280</v>
      </c>
      <c r="I314">
        <v>0</v>
      </c>
      <c r="J314">
        <f t="shared" si="24"/>
        <v>5552.3499776763711</v>
      </c>
      <c r="K314">
        <f>J314-B314</f>
        <v>273.34997767637105</v>
      </c>
      <c r="L314">
        <f t="shared" si="25"/>
        <v>273.34997767637105</v>
      </c>
      <c r="M314" s="8">
        <f>L314/B314</f>
        <v>5.1780636044018009E-2</v>
      </c>
      <c r="N314">
        <v>1503</v>
      </c>
      <c r="O314">
        <f t="shared" si="26"/>
        <v>4920.299598174679</v>
      </c>
      <c r="P314">
        <f t="shared" si="27"/>
        <v>27054</v>
      </c>
      <c r="Q314">
        <f t="shared" si="28"/>
        <v>273.34997767637105</v>
      </c>
      <c r="R314">
        <f t="shared" si="29"/>
        <v>74720.210295672558</v>
      </c>
      <c r="S314">
        <v>4999</v>
      </c>
    </row>
    <row r="315" spans="1:19" x14ac:dyDescent="0.35">
      <c r="A315" s="1">
        <v>41229</v>
      </c>
      <c r="B315">
        <v>5432</v>
      </c>
      <c r="C315">
        <v>0</v>
      </c>
      <c r="D315">
        <v>0</v>
      </c>
      <c r="E315">
        <v>1</v>
      </c>
      <c r="F315">
        <v>5291.333333333333</v>
      </c>
      <c r="G315">
        <v>6114</v>
      </c>
      <c r="H315">
        <v>153</v>
      </c>
      <c r="I315">
        <v>0</v>
      </c>
      <c r="J315">
        <f t="shared" si="24"/>
        <v>5946.9727427281487</v>
      </c>
      <c r="K315">
        <f>J315-B315</f>
        <v>514.97274272814866</v>
      </c>
      <c r="L315">
        <f t="shared" si="25"/>
        <v>514.97274272814866</v>
      </c>
      <c r="M315" s="8">
        <f>L315/B315</f>
        <v>9.4803524066301298E-2</v>
      </c>
      <c r="N315">
        <v>1383</v>
      </c>
      <c r="O315">
        <f t="shared" si="26"/>
        <v>9269.5093691066759</v>
      </c>
      <c r="P315">
        <f t="shared" si="27"/>
        <v>24894</v>
      </c>
      <c r="Q315">
        <f t="shared" si="28"/>
        <v>514.97274272814866</v>
      </c>
      <c r="R315">
        <f t="shared" si="29"/>
        <v>265196.925752952</v>
      </c>
      <c r="S315">
        <v>5279</v>
      </c>
    </row>
    <row r="316" spans="1:19" x14ac:dyDescent="0.35">
      <c r="A316" s="1">
        <v>41230</v>
      </c>
      <c r="B316">
        <v>6584</v>
      </c>
      <c r="C316">
        <v>1</v>
      </c>
      <c r="D316">
        <v>0</v>
      </c>
      <c r="E316">
        <v>0</v>
      </c>
      <c r="F316">
        <v>5236.666666666667</v>
      </c>
      <c r="G316">
        <v>6373</v>
      </c>
      <c r="H316">
        <v>1152</v>
      </c>
      <c r="I316">
        <v>0</v>
      </c>
      <c r="J316">
        <f t="shared" si="24"/>
        <v>6668.2337915861053</v>
      </c>
      <c r="K316">
        <f>J316-B316</f>
        <v>84.233791586105326</v>
      </c>
      <c r="L316">
        <f t="shared" si="25"/>
        <v>84.233791586105326</v>
      </c>
      <c r="M316" s="8">
        <f>L316/B316</f>
        <v>1.2793710751231063E-2</v>
      </c>
      <c r="N316">
        <v>1212</v>
      </c>
      <c r="O316">
        <f t="shared" si="26"/>
        <v>1516.2082485498959</v>
      </c>
      <c r="P316">
        <f t="shared" si="27"/>
        <v>21816</v>
      </c>
      <c r="Q316">
        <f t="shared" si="28"/>
        <v>84.233791586105326</v>
      </c>
      <c r="R316">
        <f t="shared" si="29"/>
        <v>7095.3316449714284</v>
      </c>
      <c r="S316">
        <v>5432</v>
      </c>
    </row>
    <row r="317" spans="1:19" x14ac:dyDescent="0.35">
      <c r="A317" s="1">
        <v>41231</v>
      </c>
      <c r="B317">
        <v>6661</v>
      </c>
      <c r="C317">
        <v>1</v>
      </c>
      <c r="D317">
        <v>0</v>
      </c>
      <c r="E317">
        <v>0</v>
      </c>
      <c r="F317">
        <v>5765</v>
      </c>
      <c r="G317">
        <v>6479</v>
      </c>
      <c r="H317">
        <v>77</v>
      </c>
      <c r="I317">
        <v>0</v>
      </c>
      <c r="J317">
        <f t="shared" si="24"/>
        <v>6485.1915792581094</v>
      </c>
      <c r="K317">
        <f>J317-B317</f>
        <v>-175.80842074189059</v>
      </c>
      <c r="L317">
        <f t="shared" si="25"/>
        <v>175.80842074189059</v>
      </c>
      <c r="M317" s="8">
        <f>L317/B317</f>
        <v>2.6393697754374806E-2</v>
      </c>
      <c r="N317">
        <v>1206</v>
      </c>
      <c r="O317">
        <f t="shared" si="26"/>
        <v>12658.206293416122</v>
      </c>
      <c r="P317">
        <f t="shared" si="27"/>
        <v>21708</v>
      </c>
      <c r="Q317">
        <f t="shared" si="28"/>
        <v>-351.61684148378117</v>
      </c>
      <c r="R317">
        <f t="shared" si="29"/>
        <v>123634.4032150305</v>
      </c>
      <c r="S317">
        <v>6584</v>
      </c>
    </row>
    <row r="318" spans="1:19" x14ac:dyDescent="0.35">
      <c r="A318" s="1">
        <v>41232</v>
      </c>
      <c r="B318">
        <v>4297</v>
      </c>
      <c r="C318">
        <v>0</v>
      </c>
      <c r="D318">
        <v>0</v>
      </c>
      <c r="E318">
        <v>0</v>
      </c>
      <c r="F318">
        <v>6225.666666666667</v>
      </c>
      <c r="G318">
        <v>4343</v>
      </c>
      <c r="H318">
        <v>-2364</v>
      </c>
      <c r="I318">
        <v>0</v>
      </c>
      <c r="J318">
        <f t="shared" si="24"/>
        <v>4469.5239823634765</v>
      </c>
      <c r="K318">
        <f>J318-B318</f>
        <v>172.52398236347653</v>
      </c>
      <c r="L318">
        <f t="shared" si="25"/>
        <v>172.52398236347653</v>
      </c>
      <c r="M318" s="8">
        <f>L318/B318</f>
        <v>4.0149867899342918E-2</v>
      </c>
      <c r="N318">
        <v>1480</v>
      </c>
      <c r="O318">
        <f t="shared" si="26"/>
        <v>3105.4316825425776</v>
      </c>
      <c r="P318">
        <f t="shared" si="27"/>
        <v>26640</v>
      </c>
      <c r="Q318">
        <f t="shared" si="28"/>
        <v>172.52398236347653</v>
      </c>
      <c r="R318">
        <f t="shared" si="29"/>
        <v>29764.524490553162</v>
      </c>
      <c r="S318">
        <v>6661</v>
      </c>
    </row>
    <row r="319" spans="1:19" x14ac:dyDescent="0.35">
      <c r="A319" s="1">
        <v>41233</v>
      </c>
      <c r="B319">
        <v>5112</v>
      </c>
      <c r="C319">
        <v>0</v>
      </c>
      <c r="D319">
        <v>0</v>
      </c>
      <c r="E319">
        <v>0</v>
      </c>
      <c r="F319">
        <v>5847.333333333333</v>
      </c>
      <c r="G319">
        <v>5596</v>
      </c>
      <c r="H319">
        <v>815</v>
      </c>
      <c r="I319">
        <v>0</v>
      </c>
      <c r="J319">
        <f t="shared" si="24"/>
        <v>6248.3138453528936</v>
      </c>
      <c r="K319">
        <f>J319-B319</f>
        <v>1136.3138453528936</v>
      </c>
      <c r="L319">
        <f t="shared" si="25"/>
        <v>1136.3138453528936</v>
      </c>
      <c r="M319" s="8">
        <f>L319/B319</f>
        <v>0.22228361607059735</v>
      </c>
      <c r="N319">
        <v>1683</v>
      </c>
      <c r="O319">
        <f t="shared" si="26"/>
        <v>20453.649216352085</v>
      </c>
      <c r="P319">
        <f t="shared" si="27"/>
        <v>30294</v>
      </c>
      <c r="Q319">
        <f t="shared" si="28"/>
        <v>1136.3138453528936</v>
      </c>
      <c r="R319">
        <f t="shared" si="29"/>
        <v>1291209.1551406798</v>
      </c>
      <c r="S319">
        <v>4297</v>
      </c>
    </row>
    <row r="320" spans="1:19" x14ac:dyDescent="0.35">
      <c r="A320" s="1">
        <v>41234</v>
      </c>
      <c r="B320">
        <v>4905</v>
      </c>
      <c r="C320">
        <v>0</v>
      </c>
      <c r="D320">
        <v>0</v>
      </c>
      <c r="E320">
        <v>0</v>
      </c>
      <c r="F320">
        <v>5356.666666666667</v>
      </c>
      <c r="G320">
        <v>4999</v>
      </c>
      <c r="H320">
        <v>-207</v>
      </c>
      <c r="I320">
        <v>0</v>
      </c>
      <c r="J320">
        <f t="shared" si="24"/>
        <v>5081.5307673916814</v>
      </c>
      <c r="K320">
        <f>J320-B320</f>
        <v>176.53076739168137</v>
      </c>
      <c r="L320">
        <f t="shared" si="25"/>
        <v>176.53076739168137</v>
      </c>
      <c r="M320" s="8">
        <f>L320/B320</f>
        <v>3.5989962770984985E-2</v>
      </c>
      <c r="N320">
        <v>1760</v>
      </c>
      <c r="O320">
        <f t="shared" si="26"/>
        <v>3177.5538130502646</v>
      </c>
      <c r="P320">
        <f t="shared" si="27"/>
        <v>31680</v>
      </c>
      <c r="Q320">
        <f t="shared" si="28"/>
        <v>176.53076739168137</v>
      </c>
      <c r="R320">
        <f t="shared" si="29"/>
        <v>31163.111835895914</v>
      </c>
      <c r="S320">
        <v>5112</v>
      </c>
    </row>
    <row r="321" spans="1:19" x14ac:dyDescent="0.35">
      <c r="A321" s="1">
        <v>41235</v>
      </c>
      <c r="B321">
        <v>5279</v>
      </c>
      <c r="C321">
        <v>0</v>
      </c>
      <c r="D321">
        <v>1</v>
      </c>
      <c r="E321">
        <v>0</v>
      </c>
      <c r="F321">
        <v>4771.333333333333</v>
      </c>
      <c r="G321">
        <v>5279</v>
      </c>
      <c r="H321">
        <v>374</v>
      </c>
      <c r="I321">
        <v>0</v>
      </c>
      <c r="J321">
        <f t="shared" si="24"/>
        <v>5402.1983133875001</v>
      </c>
      <c r="K321">
        <f>J321-B321</f>
        <v>123.19831338750009</v>
      </c>
      <c r="L321">
        <f t="shared" si="25"/>
        <v>123.19831338750009</v>
      </c>
      <c r="M321" s="8">
        <f>L321/B321</f>
        <v>2.3337433867683291E-2</v>
      </c>
      <c r="N321">
        <v>921</v>
      </c>
      <c r="O321">
        <f t="shared" si="26"/>
        <v>2217.5696409750017</v>
      </c>
      <c r="P321">
        <f t="shared" si="27"/>
        <v>16578</v>
      </c>
      <c r="Q321">
        <f t="shared" si="28"/>
        <v>123.19831338750009</v>
      </c>
      <c r="R321">
        <f t="shared" si="29"/>
        <v>15177.824421524685</v>
      </c>
      <c r="S321">
        <v>4905</v>
      </c>
    </row>
    <row r="322" spans="1:19" x14ac:dyDescent="0.35">
      <c r="A322" s="1">
        <v>41236</v>
      </c>
      <c r="B322">
        <v>4632</v>
      </c>
      <c r="C322">
        <v>0</v>
      </c>
      <c r="D322">
        <v>0</v>
      </c>
      <c r="E322">
        <v>1</v>
      </c>
      <c r="F322">
        <v>5098.666666666667</v>
      </c>
      <c r="G322">
        <v>5432</v>
      </c>
      <c r="H322">
        <v>-647</v>
      </c>
      <c r="I322">
        <v>0</v>
      </c>
      <c r="J322">
        <f t="shared" si="24"/>
        <v>5199.5061152688777</v>
      </c>
      <c r="K322">
        <f>J322-B322</f>
        <v>567.50611526887769</v>
      </c>
      <c r="L322">
        <f t="shared" si="25"/>
        <v>567.50611526887769</v>
      </c>
      <c r="M322" s="8">
        <f>L322/B322</f>
        <v>0.12251859137929139</v>
      </c>
      <c r="N322">
        <v>716</v>
      </c>
      <c r="O322">
        <f t="shared" si="26"/>
        <v>10215.110074839798</v>
      </c>
      <c r="P322">
        <f t="shared" si="27"/>
        <v>12888</v>
      </c>
      <c r="Q322">
        <f t="shared" si="28"/>
        <v>567.50611526887769</v>
      </c>
      <c r="R322">
        <f t="shared" si="29"/>
        <v>322063.19086757267</v>
      </c>
      <c r="S322">
        <v>5279</v>
      </c>
    </row>
    <row r="323" spans="1:19" x14ac:dyDescent="0.35">
      <c r="A323" s="1">
        <v>41237</v>
      </c>
      <c r="B323">
        <v>4628.5</v>
      </c>
      <c r="C323">
        <v>1</v>
      </c>
      <c r="D323">
        <v>0</v>
      </c>
      <c r="E323">
        <v>0</v>
      </c>
      <c r="F323">
        <v>4938.666666666667</v>
      </c>
      <c r="G323">
        <v>6584</v>
      </c>
      <c r="H323">
        <v>-3.5</v>
      </c>
      <c r="I323">
        <v>0</v>
      </c>
      <c r="J323">
        <f t="shared" ref="J323:J360" si="30">$U$2+SUMPRODUCT(C323:I323,$V$2:$AB$2)</f>
        <v>5657.3025413114228</v>
      </c>
      <c r="K323">
        <f>J323-B323</f>
        <v>1028.8025413114228</v>
      </c>
      <c r="L323">
        <f t="shared" ref="L323:L360" si="31">ABS(K323)</f>
        <v>1028.8025413114228</v>
      </c>
      <c r="M323" s="8">
        <f>L323/B323</f>
        <v>0.22227558416580379</v>
      </c>
      <c r="N323">
        <v>1149</v>
      </c>
      <c r="O323">
        <f t="shared" ref="O323:O360" si="32">IF(K323&lt;0,K323*-72,K323*18)</f>
        <v>18518.445743605611</v>
      </c>
      <c r="P323">
        <f t="shared" ref="P323:P360" si="33">N323*18</f>
        <v>20682</v>
      </c>
      <c r="Q323">
        <f t="shared" ref="Q323:Q360" si="34">IF(K323&lt;0,K323*2,K323)</f>
        <v>1028.8025413114228</v>
      </c>
      <c r="R323">
        <f t="shared" ref="R323:R360" si="35">Q323^2</f>
        <v>1058434.669008842</v>
      </c>
      <c r="S323">
        <v>4632</v>
      </c>
    </row>
    <row r="324" spans="1:19" x14ac:dyDescent="0.35">
      <c r="A324" s="1">
        <v>41238</v>
      </c>
      <c r="B324">
        <v>4628.5</v>
      </c>
      <c r="C324">
        <v>1</v>
      </c>
      <c r="D324">
        <v>0</v>
      </c>
      <c r="E324">
        <v>0</v>
      </c>
      <c r="F324">
        <v>4846.5</v>
      </c>
      <c r="G324">
        <v>6661</v>
      </c>
      <c r="H324">
        <v>0</v>
      </c>
      <c r="I324">
        <v>0</v>
      </c>
      <c r="J324">
        <f t="shared" si="30"/>
        <v>5577.7643284483029</v>
      </c>
      <c r="K324">
        <f>J324-B324</f>
        <v>949.26432844830288</v>
      </c>
      <c r="L324">
        <f t="shared" si="31"/>
        <v>949.26432844830288</v>
      </c>
      <c r="M324" s="8">
        <f>L324/B324</f>
        <v>0.2050911371823059</v>
      </c>
      <c r="N324">
        <v>0</v>
      </c>
      <c r="O324">
        <f t="shared" si="32"/>
        <v>17086.75791206945</v>
      </c>
      <c r="P324">
        <f t="shared" si="33"/>
        <v>0</v>
      </c>
      <c r="Q324">
        <f t="shared" si="34"/>
        <v>949.26432844830288</v>
      </c>
      <c r="R324">
        <f t="shared" si="35"/>
        <v>901102.7652644075</v>
      </c>
      <c r="S324">
        <v>4628.5</v>
      </c>
    </row>
    <row r="325" spans="1:19" x14ac:dyDescent="0.35">
      <c r="A325" s="1">
        <v>41239</v>
      </c>
      <c r="B325">
        <v>4480</v>
      </c>
      <c r="C325">
        <v>0</v>
      </c>
      <c r="D325">
        <v>0</v>
      </c>
      <c r="E325">
        <v>0</v>
      </c>
      <c r="F325">
        <v>4629.666666666667</v>
      </c>
      <c r="G325">
        <v>4297</v>
      </c>
      <c r="H325">
        <v>-148.5</v>
      </c>
      <c r="I325">
        <v>0</v>
      </c>
      <c r="J325">
        <f t="shared" si="30"/>
        <v>4378.3550838712299</v>
      </c>
      <c r="K325">
        <f>J325-B325</f>
        <v>-101.64491612877009</v>
      </c>
      <c r="L325">
        <f t="shared" si="31"/>
        <v>101.64491612877009</v>
      </c>
      <c r="M325" s="8">
        <f>L325/B325</f>
        <v>2.2688597350171896E-2</v>
      </c>
      <c r="N325">
        <v>1541</v>
      </c>
      <c r="O325">
        <f t="shared" si="32"/>
        <v>7318.4339612714466</v>
      </c>
      <c r="P325">
        <f t="shared" si="33"/>
        <v>27738</v>
      </c>
      <c r="Q325">
        <f t="shared" si="34"/>
        <v>-203.28983225754018</v>
      </c>
      <c r="R325">
        <f t="shared" si="35"/>
        <v>41326.755899298827</v>
      </c>
      <c r="S325">
        <v>4628.5</v>
      </c>
    </row>
    <row r="326" spans="1:19" x14ac:dyDescent="0.35">
      <c r="A326" s="1">
        <v>41240</v>
      </c>
      <c r="B326">
        <v>4565</v>
      </c>
      <c r="C326">
        <v>0</v>
      </c>
      <c r="D326">
        <v>0</v>
      </c>
      <c r="E326">
        <v>0</v>
      </c>
      <c r="F326">
        <v>4579</v>
      </c>
      <c r="G326">
        <v>5112</v>
      </c>
      <c r="H326">
        <v>85</v>
      </c>
      <c r="I326">
        <v>0</v>
      </c>
      <c r="J326">
        <f t="shared" si="30"/>
        <v>4540.1341556535299</v>
      </c>
      <c r="K326">
        <f>J326-B326</f>
        <v>-24.865844346470112</v>
      </c>
      <c r="L326">
        <f t="shared" si="31"/>
        <v>24.865844346470112</v>
      </c>
      <c r="M326" s="8">
        <f>L326/B326</f>
        <v>5.4470633836736278E-3</v>
      </c>
      <c r="N326">
        <v>1815</v>
      </c>
      <c r="O326">
        <f t="shared" si="32"/>
        <v>1790.3407929458481</v>
      </c>
      <c r="P326">
        <f t="shared" si="33"/>
        <v>32670</v>
      </c>
      <c r="Q326">
        <f t="shared" si="34"/>
        <v>-49.731688692940224</v>
      </c>
      <c r="R326">
        <f t="shared" si="35"/>
        <v>2473.2408602515184</v>
      </c>
      <c r="S326">
        <v>4480</v>
      </c>
    </row>
    <row r="327" spans="1:19" x14ac:dyDescent="0.35">
      <c r="A327" s="1">
        <v>41241</v>
      </c>
      <c r="B327">
        <v>4465</v>
      </c>
      <c r="C327">
        <v>0</v>
      </c>
      <c r="D327">
        <v>0</v>
      </c>
      <c r="E327">
        <v>0</v>
      </c>
      <c r="F327">
        <v>4557.833333333333</v>
      </c>
      <c r="G327">
        <v>4905</v>
      </c>
      <c r="H327">
        <v>-100</v>
      </c>
      <c r="I327">
        <v>1</v>
      </c>
      <c r="J327">
        <f t="shared" si="30"/>
        <v>4520.3793364102848</v>
      </c>
      <c r="K327">
        <f>J327-B327</f>
        <v>55.37933641028485</v>
      </c>
      <c r="L327">
        <f t="shared" si="31"/>
        <v>55.37933641028485</v>
      </c>
      <c r="M327" s="8">
        <f>L327/B327</f>
        <v>1.2402986878003326E-2</v>
      </c>
      <c r="N327">
        <v>1875</v>
      </c>
      <c r="O327">
        <f t="shared" si="32"/>
        <v>996.8280553851273</v>
      </c>
      <c r="P327">
        <f t="shared" si="33"/>
        <v>33750</v>
      </c>
      <c r="Q327">
        <f t="shared" si="34"/>
        <v>55.37933641028485</v>
      </c>
      <c r="R327">
        <f t="shared" si="35"/>
        <v>3066.8709012435015</v>
      </c>
      <c r="S327">
        <v>4565</v>
      </c>
    </row>
    <row r="328" spans="1:19" x14ac:dyDescent="0.35">
      <c r="A328" s="1">
        <v>41242</v>
      </c>
      <c r="B328">
        <v>4849</v>
      </c>
      <c r="C328">
        <v>0</v>
      </c>
      <c r="D328">
        <v>1</v>
      </c>
      <c r="E328">
        <v>0</v>
      </c>
      <c r="F328">
        <v>4503.333333333333</v>
      </c>
      <c r="G328">
        <v>5279</v>
      </c>
      <c r="H328">
        <v>384</v>
      </c>
      <c r="I328">
        <v>1</v>
      </c>
      <c r="J328">
        <f t="shared" si="30"/>
        <v>5288.961363703037</v>
      </c>
      <c r="K328">
        <f>J328-B328</f>
        <v>439.96136370303702</v>
      </c>
      <c r="L328">
        <f t="shared" si="31"/>
        <v>439.96136370303702</v>
      </c>
      <c r="M328" s="8">
        <f>L328/B328</f>
        <v>9.0732390947213248E-2</v>
      </c>
      <c r="N328">
        <v>1360</v>
      </c>
      <c r="O328">
        <f t="shared" si="32"/>
        <v>7919.3045466546664</v>
      </c>
      <c r="P328">
        <f t="shared" si="33"/>
        <v>24480</v>
      </c>
      <c r="Q328">
        <f t="shared" si="34"/>
        <v>439.96136370303702</v>
      </c>
      <c r="R328">
        <f t="shared" si="35"/>
        <v>193566.00155143603</v>
      </c>
      <c r="S328">
        <v>4465</v>
      </c>
    </row>
    <row r="329" spans="1:19" x14ac:dyDescent="0.35">
      <c r="A329" s="1">
        <v>41243</v>
      </c>
      <c r="B329">
        <v>6084</v>
      </c>
      <c r="C329">
        <v>0</v>
      </c>
      <c r="D329">
        <v>0</v>
      </c>
      <c r="E329">
        <v>1</v>
      </c>
      <c r="F329">
        <v>4626.333333333333</v>
      </c>
      <c r="G329">
        <v>4632</v>
      </c>
      <c r="H329">
        <v>1235</v>
      </c>
      <c r="I329">
        <v>1</v>
      </c>
      <c r="J329">
        <f t="shared" si="30"/>
        <v>6038.8732839826016</v>
      </c>
      <c r="K329">
        <f>J329-B329</f>
        <v>-45.126716017398394</v>
      </c>
      <c r="L329">
        <f t="shared" si="31"/>
        <v>45.126716017398394</v>
      </c>
      <c r="M329" s="8">
        <f>L329/B329</f>
        <v>7.4172774519063768E-3</v>
      </c>
      <c r="N329">
        <v>757</v>
      </c>
      <c r="O329">
        <f t="shared" si="32"/>
        <v>3249.1235532526844</v>
      </c>
      <c r="P329">
        <f t="shared" si="33"/>
        <v>13626</v>
      </c>
      <c r="Q329">
        <f t="shared" si="34"/>
        <v>-90.253432034796788</v>
      </c>
      <c r="R329">
        <f t="shared" si="35"/>
        <v>8145.6819940596833</v>
      </c>
      <c r="S329">
        <v>4849</v>
      </c>
    </row>
    <row r="330" spans="1:19" x14ac:dyDescent="0.35">
      <c r="A330" s="1">
        <v>41244</v>
      </c>
      <c r="B330">
        <v>6609</v>
      </c>
      <c r="C330">
        <v>1</v>
      </c>
      <c r="D330">
        <v>0</v>
      </c>
      <c r="E330">
        <v>0</v>
      </c>
      <c r="F330">
        <v>5132.666666666667</v>
      </c>
      <c r="G330">
        <v>4628.5</v>
      </c>
      <c r="H330">
        <v>525</v>
      </c>
      <c r="I330">
        <v>0</v>
      </c>
      <c r="J330">
        <f t="shared" si="30"/>
        <v>6038.5782736567016</v>
      </c>
      <c r="K330">
        <f>J330-B330</f>
        <v>-570.42172634329836</v>
      </c>
      <c r="L330">
        <f t="shared" si="31"/>
        <v>570.42172634329836</v>
      </c>
      <c r="M330" s="8">
        <f>L330/B330</f>
        <v>8.6309839059358198E-2</v>
      </c>
      <c r="N330">
        <v>800</v>
      </c>
      <c r="O330">
        <f t="shared" si="32"/>
        <v>41070.364296717482</v>
      </c>
      <c r="P330">
        <f t="shared" si="33"/>
        <v>14400</v>
      </c>
      <c r="Q330">
        <f t="shared" si="34"/>
        <v>-1140.8434526865967</v>
      </c>
      <c r="R330">
        <f t="shared" si="35"/>
        <v>1301523.7835378752</v>
      </c>
      <c r="S330">
        <v>6084</v>
      </c>
    </row>
    <row r="331" spans="1:19" x14ac:dyDescent="0.35">
      <c r="A331" s="1">
        <v>41245</v>
      </c>
      <c r="B331">
        <v>6482</v>
      </c>
      <c r="C331">
        <v>1</v>
      </c>
      <c r="D331">
        <v>0</v>
      </c>
      <c r="E331">
        <v>0</v>
      </c>
      <c r="F331">
        <v>5847.333333333333</v>
      </c>
      <c r="G331">
        <v>4628.5</v>
      </c>
      <c r="H331">
        <v>-127</v>
      </c>
      <c r="I331">
        <v>0</v>
      </c>
      <c r="J331">
        <f t="shared" si="30"/>
        <v>6296.7740609265838</v>
      </c>
      <c r="K331">
        <f>J331-B331</f>
        <v>-185.22593907341616</v>
      </c>
      <c r="L331">
        <f t="shared" si="31"/>
        <v>185.22593907341616</v>
      </c>
      <c r="M331" s="8">
        <f>L331/B331</f>
        <v>2.8575430279761827E-2</v>
      </c>
      <c r="N331">
        <v>1117</v>
      </c>
      <c r="O331">
        <f t="shared" si="32"/>
        <v>13336.267613285963</v>
      </c>
      <c r="P331">
        <f t="shared" si="33"/>
        <v>20106</v>
      </c>
      <c r="Q331">
        <f t="shared" si="34"/>
        <v>-370.45187814683231</v>
      </c>
      <c r="R331">
        <f t="shared" si="35"/>
        <v>137234.59402251549</v>
      </c>
      <c r="S331">
        <v>6609</v>
      </c>
    </row>
    <row r="332" spans="1:19" x14ac:dyDescent="0.35">
      <c r="A332" s="1">
        <v>41246</v>
      </c>
      <c r="B332">
        <v>4308</v>
      </c>
      <c r="C332">
        <v>0</v>
      </c>
      <c r="D332">
        <v>0</v>
      </c>
      <c r="E332">
        <v>0</v>
      </c>
      <c r="F332">
        <v>6391.666666666667</v>
      </c>
      <c r="G332">
        <v>4480</v>
      </c>
      <c r="H332">
        <v>-2174</v>
      </c>
      <c r="I332">
        <v>0</v>
      </c>
      <c r="J332">
        <f t="shared" si="30"/>
        <v>4759.2676608732036</v>
      </c>
      <c r="K332">
        <f>J332-B332</f>
        <v>451.26766087320357</v>
      </c>
      <c r="L332">
        <f t="shared" si="31"/>
        <v>451.26766087320357</v>
      </c>
      <c r="M332" s="8">
        <f>L332/B332</f>
        <v>0.10475108191114289</v>
      </c>
      <c r="N332">
        <v>1852</v>
      </c>
      <c r="O332">
        <f t="shared" si="32"/>
        <v>8122.8178957176642</v>
      </c>
      <c r="P332">
        <f t="shared" si="33"/>
        <v>33336</v>
      </c>
      <c r="Q332">
        <f t="shared" si="34"/>
        <v>451.26766087320357</v>
      </c>
      <c r="R332">
        <f t="shared" si="35"/>
        <v>203642.50174997267</v>
      </c>
      <c r="S332">
        <v>6482</v>
      </c>
    </row>
    <row r="333" spans="1:19" x14ac:dyDescent="0.35">
      <c r="A333" s="1">
        <v>41247</v>
      </c>
      <c r="B333">
        <v>4580</v>
      </c>
      <c r="C333">
        <v>0</v>
      </c>
      <c r="D333">
        <v>0</v>
      </c>
      <c r="E333">
        <v>0</v>
      </c>
      <c r="F333">
        <v>5799.666666666667</v>
      </c>
      <c r="G333">
        <v>4565</v>
      </c>
      <c r="H333">
        <v>272</v>
      </c>
      <c r="I333">
        <v>0</v>
      </c>
      <c r="J333">
        <f t="shared" si="30"/>
        <v>5778.2855954551578</v>
      </c>
      <c r="K333">
        <f>J333-B333</f>
        <v>1198.2855954551578</v>
      </c>
      <c r="L333">
        <f t="shared" si="31"/>
        <v>1198.2855954551578</v>
      </c>
      <c r="M333" s="8">
        <f>L333/B333</f>
        <v>0.26163440948802574</v>
      </c>
      <c r="N333">
        <v>1941</v>
      </c>
      <c r="O333">
        <f t="shared" si="32"/>
        <v>21569.140718192841</v>
      </c>
      <c r="P333">
        <f t="shared" si="33"/>
        <v>34938</v>
      </c>
      <c r="Q333">
        <f t="shared" si="34"/>
        <v>1198.2855954551578</v>
      </c>
      <c r="R333">
        <f t="shared" si="35"/>
        <v>1435888.3682753223</v>
      </c>
      <c r="S333">
        <v>4308</v>
      </c>
    </row>
    <row r="334" spans="1:19" x14ac:dyDescent="0.35">
      <c r="A334" s="1">
        <v>41248</v>
      </c>
      <c r="B334">
        <v>4827</v>
      </c>
      <c r="C334">
        <v>0</v>
      </c>
      <c r="D334">
        <v>0</v>
      </c>
      <c r="E334">
        <v>0</v>
      </c>
      <c r="F334">
        <v>5123.333333333333</v>
      </c>
      <c r="G334">
        <v>4465</v>
      </c>
      <c r="H334">
        <v>247</v>
      </c>
      <c r="I334">
        <v>0</v>
      </c>
      <c r="J334">
        <f t="shared" si="30"/>
        <v>5113.4089678788414</v>
      </c>
      <c r="K334">
        <f>J334-B334</f>
        <v>286.40896787884139</v>
      </c>
      <c r="L334">
        <f t="shared" si="31"/>
        <v>286.40896787884139</v>
      </c>
      <c r="M334" s="8">
        <f>L334/B334</f>
        <v>5.9334776854949534E-2</v>
      </c>
      <c r="N334">
        <v>1585</v>
      </c>
      <c r="O334">
        <f t="shared" si="32"/>
        <v>5155.3614218191451</v>
      </c>
      <c r="P334">
        <f t="shared" si="33"/>
        <v>28530</v>
      </c>
      <c r="Q334">
        <f t="shared" si="34"/>
        <v>286.40896787884139</v>
      </c>
      <c r="R334">
        <f t="shared" si="35"/>
        <v>82030.096881423204</v>
      </c>
      <c r="S334">
        <v>4580</v>
      </c>
    </row>
    <row r="335" spans="1:19" x14ac:dyDescent="0.35">
      <c r="A335" s="1">
        <v>41249</v>
      </c>
      <c r="B335">
        <v>5214</v>
      </c>
      <c r="C335">
        <v>0</v>
      </c>
      <c r="D335">
        <v>1</v>
      </c>
      <c r="E335">
        <v>0</v>
      </c>
      <c r="F335">
        <v>4571.666666666667</v>
      </c>
      <c r="G335">
        <v>4849</v>
      </c>
      <c r="H335">
        <v>387</v>
      </c>
      <c r="I335">
        <v>0</v>
      </c>
      <c r="J335">
        <f t="shared" si="30"/>
        <v>5189.7697983013986</v>
      </c>
      <c r="K335">
        <f>J335-B335</f>
        <v>-24.230201698601377</v>
      </c>
      <c r="L335">
        <f t="shared" si="31"/>
        <v>24.230201698601377</v>
      </c>
      <c r="M335" s="8">
        <f>L335/B335</f>
        <v>4.6471426349446445E-3</v>
      </c>
      <c r="N335">
        <v>1523</v>
      </c>
      <c r="O335">
        <f t="shared" si="32"/>
        <v>1744.5745222992991</v>
      </c>
      <c r="P335">
        <f t="shared" si="33"/>
        <v>27414</v>
      </c>
      <c r="Q335">
        <f t="shared" si="34"/>
        <v>-48.460403397202754</v>
      </c>
      <c r="R335">
        <f t="shared" si="35"/>
        <v>2348.4106974196202</v>
      </c>
      <c r="S335">
        <v>4827</v>
      </c>
    </row>
    <row r="336" spans="1:19" x14ac:dyDescent="0.35">
      <c r="A336" s="1">
        <v>41250</v>
      </c>
      <c r="B336">
        <v>5733</v>
      </c>
      <c r="C336">
        <v>0</v>
      </c>
      <c r="D336">
        <v>0</v>
      </c>
      <c r="E336">
        <v>1</v>
      </c>
      <c r="F336">
        <v>4873.666666666667</v>
      </c>
      <c r="G336">
        <v>6084</v>
      </c>
      <c r="H336">
        <v>519</v>
      </c>
      <c r="I336">
        <v>0</v>
      </c>
      <c r="J336">
        <f t="shared" si="30"/>
        <v>5784.2036021727845</v>
      </c>
      <c r="K336">
        <f>J336-B336</f>
        <v>51.203602172784485</v>
      </c>
      <c r="L336">
        <f t="shared" si="31"/>
        <v>51.203602172784485</v>
      </c>
      <c r="M336" s="8">
        <f>L336/B336</f>
        <v>8.9313801103758049E-3</v>
      </c>
      <c r="N336">
        <v>1531</v>
      </c>
      <c r="O336">
        <f t="shared" si="32"/>
        <v>921.66483911012074</v>
      </c>
      <c r="P336">
        <f t="shared" si="33"/>
        <v>27558</v>
      </c>
      <c r="Q336">
        <f t="shared" si="34"/>
        <v>51.203602172784485</v>
      </c>
      <c r="R336">
        <f t="shared" si="35"/>
        <v>2621.8088754687801</v>
      </c>
      <c r="S336">
        <v>5214</v>
      </c>
    </row>
    <row r="337" spans="1:19" x14ac:dyDescent="0.35">
      <c r="A337" s="1">
        <v>41251</v>
      </c>
      <c r="B337">
        <v>6245</v>
      </c>
      <c r="C337">
        <v>1</v>
      </c>
      <c r="D337">
        <v>0</v>
      </c>
      <c r="E337">
        <v>0</v>
      </c>
      <c r="F337">
        <v>5258</v>
      </c>
      <c r="G337">
        <v>6609</v>
      </c>
      <c r="H337">
        <v>512</v>
      </c>
      <c r="I337">
        <v>0</v>
      </c>
      <c r="J337">
        <f t="shared" si="30"/>
        <v>6293.7932846297563</v>
      </c>
      <c r="K337">
        <f>J337-B337</f>
        <v>48.793284629756272</v>
      </c>
      <c r="L337">
        <f t="shared" si="31"/>
        <v>48.793284629756272</v>
      </c>
      <c r="M337" s="8">
        <f>L337/B337</f>
        <v>7.8131760816263045E-3</v>
      </c>
      <c r="N337">
        <v>1202</v>
      </c>
      <c r="O337">
        <f t="shared" si="32"/>
        <v>878.27912333561289</v>
      </c>
      <c r="P337">
        <f t="shared" si="33"/>
        <v>21636</v>
      </c>
      <c r="Q337">
        <f t="shared" si="34"/>
        <v>48.793284629756272</v>
      </c>
      <c r="R337">
        <f t="shared" si="35"/>
        <v>2380.7846249604095</v>
      </c>
      <c r="S337">
        <v>5733</v>
      </c>
    </row>
    <row r="338" spans="1:19" x14ac:dyDescent="0.35">
      <c r="A338" s="1">
        <v>41252</v>
      </c>
      <c r="B338">
        <v>6423</v>
      </c>
      <c r="C338">
        <v>1</v>
      </c>
      <c r="D338">
        <v>0</v>
      </c>
      <c r="E338">
        <v>0</v>
      </c>
      <c r="F338">
        <v>5730.666666666667</v>
      </c>
      <c r="G338">
        <v>6482</v>
      </c>
      <c r="H338">
        <v>178</v>
      </c>
      <c r="I338">
        <v>0</v>
      </c>
      <c r="J338">
        <f t="shared" si="30"/>
        <v>6517.8525867593644</v>
      </c>
      <c r="K338">
        <f>J338-B338</f>
        <v>94.852586759364385</v>
      </c>
      <c r="L338">
        <f t="shared" si="31"/>
        <v>94.852586759364385</v>
      </c>
      <c r="M338" s="8">
        <f>L338/B338</f>
        <v>1.4767645455295715E-2</v>
      </c>
      <c r="N338">
        <v>989</v>
      </c>
      <c r="O338">
        <f t="shared" si="32"/>
        <v>1707.3465616685589</v>
      </c>
      <c r="P338">
        <f t="shared" si="33"/>
        <v>17802</v>
      </c>
      <c r="Q338">
        <f t="shared" si="34"/>
        <v>94.852586759364385</v>
      </c>
      <c r="R338">
        <f t="shared" si="35"/>
        <v>8997.0132149427482</v>
      </c>
      <c r="S338">
        <v>6245</v>
      </c>
    </row>
    <row r="339" spans="1:19" x14ac:dyDescent="0.35">
      <c r="A339" s="1">
        <v>41253</v>
      </c>
      <c r="B339">
        <v>4249</v>
      </c>
      <c r="C339">
        <v>0</v>
      </c>
      <c r="D339">
        <v>0</v>
      </c>
      <c r="E339">
        <v>0</v>
      </c>
      <c r="F339">
        <v>6133.666666666667</v>
      </c>
      <c r="G339">
        <v>4308</v>
      </c>
      <c r="H339">
        <v>-2174</v>
      </c>
      <c r="I339">
        <v>0</v>
      </c>
      <c r="J339">
        <f t="shared" si="30"/>
        <v>4501.9959353206286</v>
      </c>
      <c r="K339">
        <f>J339-B339</f>
        <v>252.99593532062863</v>
      </c>
      <c r="L339">
        <f t="shared" si="31"/>
        <v>252.99593532062863</v>
      </c>
      <c r="M339" s="8">
        <f>L339/B339</f>
        <v>5.9542465361409419E-2</v>
      </c>
      <c r="N339">
        <v>1642</v>
      </c>
      <c r="O339">
        <f t="shared" si="32"/>
        <v>4553.9268357713154</v>
      </c>
      <c r="P339">
        <f t="shared" si="33"/>
        <v>29556</v>
      </c>
      <c r="Q339">
        <f t="shared" si="34"/>
        <v>252.99593532062863</v>
      </c>
      <c r="R339">
        <f t="shared" si="35"/>
        <v>64006.943288759707</v>
      </c>
      <c r="S339">
        <v>6423</v>
      </c>
    </row>
    <row r="340" spans="1:19" x14ac:dyDescent="0.35">
      <c r="A340" s="1">
        <v>41254</v>
      </c>
      <c r="B340">
        <v>5191</v>
      </c>
      <c r="C340">
        <v>0</v>
      </c>
      <c r="D340">
        <v>0</v>
      </c>
      <c r="E340">
        <v>0</v>
      </c>
      <c r="F340">
        <v>5639</v>
      </c>
      <c r="G340">
        <v>4580</v>
      </c>
      <c r="H340">
        <v>942</v>
      </c>
      <c r="I340">
        <v>0</v>
      </c>
      <c r="J340">
        <f t="shared" si="30"/>
        <v>6058.2213946281036</v>
      </c>
      <c r="K340">
        <f>J340-B340</f>
        <v>867.22139462810355</v>
      </c>
      <c r="L340">
        <f t="shared" si="31"/>
        <v>867.22139462810355</v>
      </c>
      <c r="M340" s="8">
        <f>L340/B340</f>
        <v>0.16706249174111029</v>
      </c>
      <c r="N340">
        <v>1239</v>
      </c>
      <c r="O340">
        <f t="shared" si="32"/>
        <v>15609.985103305864</v>
      </c>
      <c r="P340">
        <f t="shared" si="33"/>
        <v>22302</v>
      </c>
      <c r="Q340">
        <f t="shared" si="34"/>
        <v>867.22139462810355</v>
      </c>
      <c r="R340">
        <f t="shared" si="35"/>
        <v>752072.94730071293</v>
      </c>
      <c r="S340">
        <v>4249</v>
      </c>
    </row>
    <row r="341" spans="1:19" x14ac:dyDescent="0.35">
      <c r="A341" s="1">
        <v>41255</v>
      </c>
      <c r="B341">
        <v>5345</v>
      </c>
      <c r="C341">
        <v>0</v>
      </c>
      <c r="D341">
        <v>0</v>
      </c>
      <c r="E341">
        <v>0</v>
      </c>
      <c r="F341">
        <v>5287.666666666667</v>
      </c>
      <c r="G341">
        <v>4827</v>
      </c>
      <c r="H341">
        <v>154</v>
      </c>
      <c r="I341">
        <v>0</v>
      </c>
      <c r="J341">
        <f t="shared" si="30"/>
        <v>5235.8667396350938</v>
      </c>
      <c r="K341">
        <f>J341-B341</f>
        <v>-109.13326036490616</v>
      </c>
      <c r="L341">
        <f t="shared" si="31"/>
        <v>109.13326036490616</v>
      </c>
      <c r="M341" s="8">
        <f>L341/B341</f>
        <v>2.0417822332068507E-2</v>
      </c>
      <c r="N341">
        <v>1072</v>
      </c>
      <c r="O341">
        <f t="shared" si="32"/>
        <v>7857.5947462732438</v>
      </c>
      <c r="P341">
        <f t="shared" si="33"/>
        <v>19296</v>
      </c>
      <c r="Q341">
        <f t="shared" si="34"/>
        <v>-218.26652072981233</v>
      </c>
      <c r="R341">
        <f t="shared" si="35"/>
        <v>47640.274071497595</v>
      </c>
      <c r="S341">
        <v>5191</v>
      </c>
    </row>
    <row r="342" spans="1:19" x14ac:dyDescent="0.35">
      <c r="A342" s="1">
        <v>41256</v>
      </c>
      <c r="B342">
        <v>5545</v>
      </c>
      <c r="C342">
        <v>0</v>
      </c>
      <c r="D342">
        <v>1</v>
      </c>
      <c r="E342">
        <v>0</v>
      </c>
      <c r="F342">
        <v>4928.333333333333</v>
      </c>
      <c r="G342">
        <v>5214</v>
      </c>
      <c r="H342">
        <v>200</v>
      </c>
      <c r="I342">
        <v>0</v>
      </c>
      <c r="J342">
        <f t="shared" si="30"/>
        <v>5434.3680083716836</v>
      </c>
      <c r="K342">
        <f>J342-B342</f>
        <v>-110.63199162831643</v>
      </c>
      <c r="L342">
        <f t="shared" si="31"/>
        <v>110.63199162831643</v>
      </c>
      <c r="M342" s="8">
        <f>L342/B342</f>
        <v>1.9951666659750483E-2</v>
      </c>
      <c r="N342">
        <v>1200</v>
      </c>
      <c r="O342">
        <f t="shared" si="32"/>
        <v>7965.5033972387828</v>
      </c>
      <c r="P342">
        <f t="shared" si="33"/>
        <v>21600</v>
      </c>
      <c r="Q342">
        <f t="shared" si="34"/>
        <v>-221.26398325663286</v>
      </c>
      <c r="R342">
        <f t="shared" si="35"/>
        <v>48957.750286591501</v>
      </c>
      <c r="S342">
        <v>5345</v>
      </c>
    </row>
    <row r="343" spans="1:19" x14ac:dyDescent="0.35">
      <c r="A343" s="1">
        <v>41257</v>
      </c>
      <c r="B343">
        <v>5341</v>
      </c>
      <c r="C343">
        <v>0</v>
      </c>
      <c r="D343">
        <v>0</v>
      </c>
      <c r="E343">
        <v>1</v>
      </c>
      <c r="F343">
        <v>5360.333333333333</v>
      </c>
      <c r="G343">
        <v>5733</v>
      </c>
      <c r="H343">
        <v>-204</v>
      </c>
      <c r="I343">
        <v>0</v>
      </c>
      <c r="J343">
        <f t="shared" si="30"/>
        <v>5754.8056415651263</v>
      </c>
      <c r="K343">
        <f>J343-B343</f>
        <v>413.80564156512628</v>
      </c>
      <c r="L343">
        <f t="shared" si="31"/>
        <v>413.80564156512628</v>
      </c>
      <c r="M343" s="8">
        <f>L343/B343</f>
        <v>7.7477184340971034E-2</v>
      </c>
      <c r="N343">
        <v>1611</v>
      </c>
      <c r="O343">
        <f t="shared" si="32"/>
        <v>7448.501548172273</v>
      </c>
      <c r="P343">
        <f t="shared" si="33"/>
        <v>28998</v>
      </c>
      <c r="Q343">
        <f t="shared" si="34"/>
        <v>413.80564156512628</v>
      </c>
      <c r="R343">
        <f t="shared" si="35"/>
        <v>171235.10899112577</v>
      </c>
      <c r="S343">
        <v>5545</v>
      </c>
    </row>
    <row r="344" spans="1:19" x14ac:dyDescent="0.35">
      <c r="A344" s="1">
        <v>41258</v>
      </c>
      <c r="B344">
        <v>4501</v>
      </c>
      <c r="C344">
        <v>1</v>
      </c>
      <c r="D344">
        <v>0</v>
      </c>
      <c r="E344">
        <v>0</v>
      </c>
      <c r="F344">
        <v>5410.333333333333</v>
      </c>
      <c r="G344">
        <v>6245</v>
      </c>
      <c r="H344">
        <v>-840</v>
      </c>
      <c r="I344">
        <v>0</v>
      </c>
      <c r="J344">
        <f t="shared" si="30"/>
        <v>5541.5032812591835</v>
      </c>
      <c r="K344">
        <f>J344-B344</f>
        <v>1040.5032812591835</v>
      </c>
      <c r="L344">
        <f t="shared" si="31"/>
        <v>1040.5032812591835</v>
      </c>
      <c r="M344" s="8">
        <f>L344/B344</f>
        <v>0.23117157992872328</v>
      </c>
      <c r="N344">
        <v>1776</v>
      </c>
      <c r="O344">
        <f t="shared" si="32"/>
        <v>18729.059062665303</v>
      </c>
      <c r="P344">
        <f t="shared" si="33"/>
        <v>31968</v>
      </c>
      <c r="Q344">
        <f t="shared" si="34"/>
        <v>1040.5032812591835</v>
      </c>
      <c r="R344">
        <f t="shared" si="35"/>
        <v>1082647.0783111276</v>
      </c>
      <c r="S344">
        <v>5341</v>
      </c>
    </row>
    <row r="345" spans="1:19" x14ac:dyDescent="0.35">
      <c r="A345" s="1">
        <v>41259</v>
      </c>
      <c r="B345">
        <v>6753</v>
      </c>
      <c r="C345">
        <v>1</v>
      </c>
      <c r="D345">
        <v>0</v>
      </c>
      <c r="E345">
        <v>0</v>
      </c>
      <c r="F345">
        <v>5129</v>
      </c>
      <c r="G345">
        <v>6423</v>
      </c>
      <c r="H345">
        <v>2252</v>
      </c>
      <c r="I345">
        <v>0</v>
      </c>
      <c r="J345">
        <f t="shared" si="30"/>
        <v>7277.7530912934808</v>
      </c>
      <c r="K345">
        <f>J345-B345</f>
        <v>524.75309129348079</v>
      </c>
      <c r="L345">
        <f t="shared" si="31"/>
        <v>524.75309129348079</v>
      </c>
      <c r="M345" s="8">
        <f>L345/B345</f>
        <v>7.7706662415738315E-2</v>
      </c>
      <c r="N345">
        <v>800</v>
      </c>
      <c r="O345">
        <f t="shared" si="32"/>
        <v>9445.5556432826543</v>
      </c>
      <c r="P345">
        <f t="shared" si="33"/>
        <v>14400</v>
      </c>
      <c r="Q345">
        <f t="shared" si="34"/>
        <v>524.75309129348079</v>
      </c>
      <c r="R345">
        <f t="shared" si="35"/>
        <v>275365.80682206422</v>
      </c>
      <c r="S345">
        <v>4501</v>
      </c>
    </row>
    <row r="346" spans="1:19" x14ac:dyDescent="0.35">
      <c r="A346" s="1">
        <v>41260</v>
      </c>
      <c r="B346">
        <v>5214</v>
      </c>
      <c r="C346">
        <v>0</v>
      </c>
      <c r="D346">
        <v>0</v>
      </c>
      <c r="E346">
        <v>0</v>
      </c>
      <c r="F346">
        <v>5531.666666666667</v>
      </c>
      <c r="G346">
        <v>4249</v>
      </c>
      <c r="H346">
        <v>-1539</v>
      </c>
      <c r="I346">
        <v>0</v>
      </c>
      <c r="J346">
        <f t="shared" si="30"/>
        <v>4335.4082173261968</v>
      </c>
      <c r="K346">
        <f>J346-B346</f>
        <v>-878.59178267380321</v>
      </c>
      <c r="L346">
        <f t="shared" si="31"/>
        <v>878.59178267380321</v>
      </c>
      <c r="M346" s="8">
        <f>L346/B346</f>
        <v>0.16850628743264351</v>
      </c>
      <c r="N346">
        <v>511</v>
      </c>
      <c r="O346">
        <f t="shared" si="32"/>
        <v>63258.608352513831</v>
      </c>
      <c r="P346">
        <f t="shared" si="33"/>
        <v>9198</v>
      </c>
      <c r="Q346">
        <f t="shared" si="34"/>
        <v>-1757.1835653476064</v>
      </c>
      <c r="R346">
        <f t="shared" si="35"/>
        <v>3087694.0823277258</v>
      </c>
      <c r="S346">
        <v>6753</v>
      </c>
    </row>
    <row r="347" spans="1:19" x14ac:dyDescent="0.35">
      <c r="A347" s="1">
        <v>41261</v>
      </c>
      <c r="B347">
        <v>6300</v>
      </c>
      <c r="C347">
        <v>0</v>
      </c>
      <c r="D347">
        <v>0</v>
      </c>
      <c r="E347">
        <v>0</v>
      </c>
      <c r="F347">
        <v>5489.333333333333</v>
      </c>
      <c r="G347">
        <v>5191</v>
      </c>
      <c r="H347">
        <v>1086</v>
      </c>
      <c r="I347">
        <v>0</v>
      </c>
      <c r="J347">
        <f t="shared" si="30"/>
        <v>6053.5926133132298</v>
      </c>
      <c r="K347">
        <f>J347-B347</f>
        <v>-246.40738668677022</v>
      </c>
      <c r="L347">
        <f t="shared" si="31"/>
        <v>246.40738668677022</v>
      </c>
      <c r="M347" s="8">
        <f>L347/B347</f>
        <v>3.9112283601074639E-2</v>
      </c>
      <c r="N347">
        <v>684</v>
      </c>
      <c r="O347">
        <f t="shared" si="32"/>
        <v>17741.331841447456</v>
      </c>
      <c r="P347">
        <f t="shared" si="33"/>
        <v>12312</v>
      </c>
      <c r="Q347">
        <f t="shared" si="34"/>
        <v>-492.81477337354045</v>
      </c>
      <c r="R347">
        <f t="shared" si="35"/>
        <v>242866.40085521404</v>
      </c>
      <c r="S347">
        <v>5214</v>
      </c>
    </row>
    <row r="348" spans="1:19" x14ac:dyDescent="0.35">
      <c r="A348" s="1">
        <v>41262</v>
      </c>
      <c r="B348">
        <v>6478</v>
      </c>
      <c r="C348">
        <v>0</v>
      </c>
      <c r="D348">
        <v>0</v>
      </c>
      <c r="E348">
        <v>0</v>
      </c>
      <c r="F348">
        <v>6089</v>
      </c>
      <c r="G348">
        <v>5345</v>
      </c>
      <c r="H348">
        <v>178</v>
      </c>
      <c r="I348">
        <v>0</v>
      </c>
      <c r="J348">
        <f t="shared" si="30"/>
        <v>6049.1997257082339</v>
      </c>
      <c r="K348">
        <f>J348-B348</f>
        <v>-428.80027429176607</v>
      </c>
      <c r="L348">
        <f t="shared" si="31"/>
        <v>428.80027429176607</v>
      </c>
      <c r="M348" s="8">
        <f>L348/B348</f>
        <v>6.6193311869676766E-2</v>
      </c>
      <c r="N348">
        <v>686</v>
      </c>
      <c r="O348">
        <f t="shared" si="32"/>
        <v>30873.619749007157</v>
      </c>
      <c r="P348">
        <f t="shared" si="33"/>
        <v>12348</v>
      </c>
      <c r="Q348">
        <f t="shared" si="34"/>
        <v>-857.60054858353215</v>
      </c>
      <c r="R348">
        <f t="shared" si="35"/>
        <v>735478.70093077526</v>
      </c>
      <c r="S348">
        <v>6300</v>
      </c>
    </row>
    <row r="349" spans="1:19" x14ac:dyDescent="0.35">
      <c r="A349" s="1">
        <v>41263</v>
      </c>
      <c r="B349">
        <v>6525</v>
      </c>
      <c r="C349">
        <v>0</v>
      </c>
      <c r="D349">
        <v>1</v>
      </c>
      <c r="E349">
        <v>0</v>
      </c>
      <c r="F349">
        <v>5997.333333333333</v>
      </c>
      <c r="G349">
        <v>5545</v>
      </c>
      <c r="H349">
        <v>47</v>
      </c>
      <c r="I349">
        <v>0</v>
      </c>
      <c r="J349">
        <f t="shared" si="30"/>
        <v>6373.9893624003553</v>
      </c>
      <c r="K349">
        <f>J349-B349</f>
        <v>-151.01063759964472</v>
      </c>
      <c r="L349">
        <f t="shared" si="31"/>
        <v>151.01063759964472</v>
      </c>
      <c r="M349" s="8">
        <f>L349/B349</f>
        <v>2.3143392735577736E-2</v>
      </c>
      <c r="N349">
        <v>1589</v>
      </c>
      <c r="O349">
        <f t="shared" si="32"/>
        <v>10872.76590717442</v>
      </c>
      <c r="P349">
        <f t="shared" si="33"/>
        <v>28602</v>
      </c>
      <c r="Q349">
        <f t="shared" si="34"/>
        <v>-302.02127519928945</v>
      </c>
      <c r="R349">
        <f t="shared" si="35"/>
        <v>91216.850673004927</v>
      </c>
      <c r="S349">
        <v>6478</v>
      </c>
    </row>
    <row r="350" spans="1:19" x14ac:dyDescent="0.35">
      <c r="A350" s="1">
        <v>41264</v>
      </c>
      <c r="B350">
        <v>6350</v>
      </c>
      <c r="C350">
        <v>0</v>
      </c>
      <c r="D350">
        <v>0</v>
      </c>
      <c r="E350">
        <v>1</v>
      </c>
      <c r="F350">
        <v>6434.333333333333</v>
      </c>
      <c r="G350">
        <v>5341</v>
      </c>
      <c r="H350">
        <v>-175</v>
      </c>
      <c r="I350">
        <v>0</v>
      </c>
      <c r="J350">
        <f t="shared" si="30"/>
        <v>6763.4816593327769</v>
      </c>
      <c r="K350">
        <f>J350-B350</f>
        <v>413.48165933277687</v>
      </c>
      <c r="L350">
        <f t="shared" si="31"/>
        <v>413.48165933277687</v>
      </c>
      <c r="M350" s="8">
        <f>L350/B350</f>
        <v>6.5115221942169579E-2</v>
      </c>
      <c r="N350">
        <v>1587</v>
      </c>
      <c r="O350">
        <f t="shared" si="32"/>
        <v>7442.6698679899837</v>
      </c>
      <c r="P350">
        <f t="shared" si="33"/>
        <v>28566</v>
      </c>
      <c r="Q350">
        <f t="shared" si="34"/>
        <v>413.48165933277687</v>
      </c>
      <c r="R350">
        <f t="shared" si="35"/>
        <v>170967.08260458655</v>
      </c>
      <c r="S350">
        <v>6525</v>
      </c>
    </row>
    <row r="351" spans="1:19" x14ac:dyDescent="0.35">
      <c r="A351" s="1">
        <v>41265</v>
      </c>
      <c r="B351">
        <v>6531</v>
      </c>
      <c r="C351">
        <v>1</v>
      </c>
      <c r="D351">
        <v>0</v>
      </c>
      <c r="E351">
        <v>0</v>
      </c>
      <c r="F351">
        <v>6451</v>
      </c>
      <c r="G351">
        <v>4501</v>
      </c>
      <c r="H351">
        <v>181</v>
      </c>
      <c r="I351">
        <v>0</v>
      </c>
      <c r="J351">
        <f t="shared" si="30"/>
        <v>7058.2512591085297</v>
      </c>
      <c r="K351">
        <f>J351-B351</f>
        <v>527.25125910852967</v>
      </c>
      <c r="L351">
        <f t="shared" si="31"/>
        <v>527.25125910852967</v>
      </c>
      <c r="M351" s="8">
        <f>L351/B351</f>
        <v>8.0730555674250443E-2</v>
      </c>
      <c r="N351">
        <v>1151</v>
      </c>
      <c r="O351">
        <f t="shared" si="32"/>
        <v>9490.522663953534</v>
      </c>
      <c r="P351">
        <f t="shared" si="33"/>
        <v>20718</v>
      </c>
      <c r="Q351">
        <f t="shared" si="34"/>
        <v>527.25125910852967</v>
      </c>
      <c r="R351">
        <f t="shared" si="35"/>
        <v>277993.89023152989</v>
      </c>
      <c r="S351">
        <v>6350</v>
      </c>
    </row>
    <row r="352" spans="1:19" x14ac:dyDescent="0.35">
      <c r="A352" s="1">
        <v>41266</v>
      </c>
      <c r="B352">
        <v>5977</v>
      </c>
      <c r="C352">
        <v>1</v>
      </c>
      <c r="D352">
        <v>0</v>
      </c>
      <c r="E352">
        <v>0</v>
      </c>
      <c r="F352">
        <v>6468.666666666667</v>
      </c>
      <c r="G352">
        <v>6753</v>
      </c>
      <c r="H352">
        <v>-554</v>
      </c>
      <c r="I352">
        <v>0</v>
      </c>
      <c r="J352">
        <f t="shared" si="30"/>
        <v>6766.4904409663977</v>
      </c>
      <c r="K352">
        <f>J352-B352</f>
        <v>789.49044096639773</v>
      </c>
      <c r="L352">
        <f t="shared" si="31"/>
        <v>789.49044096639773</v>
      </c>
      <c r="M352" s="8">
        <f>L352/B352</f>
        <v>0.13208807779260462</v>
      </c>
      <c r="N352">
        <v>1746</v>
      </c>
      <c r="O352">
        <f t="shared" si="32"/>
        <v>14210.827937395159</v>
      </c>
      <c r="P352">
        <f t="shared" si="33"/>
        <v>31428</v>
      </c>
      <c r="Q352">
        <f t="shared" si="34"/>
        <v>789.49044096639773</v>
      </c>
      <c r="R352">
        <f t="shared" si="35"/>
        <v>623295.15637731715</v>
      </c>
      <c r="S352">
        <v>6531</v>
      </c>
    </row>
    <row r="353" spans="1:19" x14ac:dyDescent="0.35">
      <c r="A353" s="1">
        <v>41267</v>
      </c>
      <c r="B353">
        <v>5544</v>
      </c>
      <c r="C353">
        <v>0</v>
      </c>
      <c r="D353">
        <v>0</v>
      </c>
      <c r="E353">
        <v>0</v>
      </c>
      <c r="F353">
        <v>6286</v>
      </c>
      <c r="G353">
        <v>5214</v>
      </c>
      <c r="H353">
        <v>-433</v>
      </c>
      <c r="I353">
        <v>0</v>
      </c>
      <c r="J353">
        <f t="shared" si="30"/>
        <v>5833.2228905771954</v>
      </c>
      <c r="K353">
        <f>J353-B353</f>
        <v>289.22289057719536</v>
      </c>
      <c r="L353">
        <f t="shared" si="31"/>
        <v>289.22289057719536</v>
      </c>
      <c r="M353" s="8">
        <f>L353/B353</f>
        <v>5.2168631056492672E-2</v>
      </c>
      <c r="N353">
        <v>1088</v>
      </c>
      <c r="O353">
        <f t="shared" si="32"/>
        <v>5206.0120303895164</v>
      </c>
      <c r="P353">
        <f t="shared" si="33"/>
        <v>19584</v>
      </c>
      <c r="Q353">
        <f t="shared" si="34"/>
        <v>289.22289057719536</v>
      </c>
      <c r="R353">
        <f t="shared" si="35"/>
        <v>83649.880433828323</v>
      </c>
      <c r="S353">
        <v>5977</v>
      </c>
    </row>
    <row r="354" spans="1:19" x14ac:dyDescent="0.35">
      <c r="A354" s="1">
        <v>41268</v>
      </c>
      <c r="B354">
        <v>5099</v>
      </c>
      <c r="C354">
        <v>0</v>
      </c>
      <c r="D354">
        <v>0</v>
      </c>
      <c r="E354">
        <v>0</v>
      </c>
      <c r="F354">
        <v>6017.333333333333</v>
      </c>
      <c r="G354">
        <v>6300</v>
      </c>
      <c r="H354">
        <v>-445</v>
      </c>
      <c r="I354">
        <v>0</v>
      </c>
      <c r="J354">
        <f t="shared" si="30"/>
        <v>5650.028024377536</v>
      </c>
      <c r="K354">
        <f>J354-B354</f>
        <v>551.02802437753598</v>
      </c>
      <c r="L354">
        <f t="shared" si="31"/>
        <v>551.02802437753598</v>
      </c>
      <c r="M354" s="8">
        <f>L354/B354</f>
        <v>0.1080659000544295</v>
      </c>
      <c r="N354">
        <v>2482</v>
      </c>
      <c r="O354">
        <f t="shared" si="32"/>
        <v>9918.5044387956477</v>
      </c>
      <c r="P354">
        <f t="shared" si="33"/>
        <v>44676</v>
      </c>
      <c r="Q354">
        <f t="shared" si="34"/>
        <v>551.02802437753598</v>
      </c>
      <c r="R354">
        <f t="shared" si="35"/>
        <v>303631.88364941039</v>
      </c>
      <c r="S354">
        <v>5544</v>
      </c>
    </row>
    <row r="355" spans="1:19" x14ac:dyDescent="0.35">
      <c r="A355" s="1">
        <v>41269</v>
      </c>
      <c r="B355">
        <v>3944</v>
      </c>
      <c r="C355">
        <v>0</v>
      </c>
      <c r="D355">
        <v>0</v>
      </c>
      <c r="E355">
        <v>0</v>
      </c>
      <c r="F355">
        <v>5540</v>
      </c>
      <c r="G355">
        <v>6478</v>
      </c>
      <c r="H355">
        <v>-1155</v>
      </c>
      <c r="I355">
        <v>0</v>
      </c>
      <c r="J355">
        <f t="shared" si="30"/>
        <v>4753.3275480178772</v>
      </c>
      <c r="K355">
        <f>J355-B355</f>
        <v>809.32754801787723</v>
      </c>
      <c r="L355">
        <f t="shared" si="31"/>
        <v>809.32754801787723</v>
      </c>
      <c r="M355" s="8">
        <f>L355/B355</f>
        <v>0.20520475355422851</v>
      </c>
      <c r="N355">
        <v>995</v>
      </c>
      <c r="O355">
        <f t="shared" si="32"/>
        <v>14567.89586432179</v>
      </c>
      <c r="P355">
        <f t="shared" si="33"/>
        <v>17910</v>
      </c>
      <c r="Q355">
        <f t="shared" si="34"/>
        <v>809.32754801787723</v>
      </c>
      <c r="R355">
        <f t="shared" si="35"/>
        <v>655011.07998062938</v>
      </c>
      <c r="S355">
        <v>5099</v>
      </c>
    </row>
    <row r="356" spans="1:19" x14ac:dyDescent="0.35">
      <c r="A356" s="1">
        <v>41270</v>
      </c>
      <c r="B356">
        <v>5461</v>
      </c>
      <c r="C356">
        <v>0</v>
      </c>
      <c r="D356">
        <v>1</v>
      </c>
      <c r="E356">
        <v>0</v>
      </c>
      <c r="F356">
        <v>4862.333333333333</v>
      </c>
      <c r="G356">
        <v>6525</v>
      </c>
      <c r="H356">
        <v>1517</v>
      </c>
      <c r="I356">
        <v>0</v>
      </c>
      <c r="J356">
        <f t="shared" si="30"/>
        <v>6315.2092148715492</v>
      </c>
      <c r="K356">
        <f>J356-B356</f>
        <v>854.20921487154919</v>
      </c>
      <c r="L356">
        <f t="shared" si="31"/>
        <v>854.20921487154919</v>
      </c>
      <c r="M356" s="8">
        <f>L356/B356</f>
        <v>0.15641992581423717</v>
      </c>
      <c r="N356">
        <v>1115</v>
      </c>
      <c r="O356">
        <f t="shared" si="32"/>
        <v>15375.765867687885</v>
      </c>
      <c r="P356">
        <f t="shared" si="33"/>
        <v>20070</v>
      </c>
      <c r="Q356">
        <f t="shared" si="34"/>
        <v>854.20921487154919</v>
      </c>
      <c r="R356">
        <f t="shared" si="35"/>
        <v>729673.38277146849</v>
      </c>
      <c r="S356">
        <v>3944</v>
      </c>
    </row>
    <row r="357" spans="1:19" x14ac:dyDescent="0.35">
      <c r="A357" s="1">
        <v>41271</v>
      </c>
      <c r="B357">
        <v>5391</v>
      </c>
      <c r="C357">
        <v>0</v>
      </c>
      <c r="D357">
        <v>0</v>
      </c>
      <c r="E357">
        <v>1</v>
      </c>
      <c r="F357">
        <v>4834.666666666667</v>
      </c>
      <c r="G357">
        <v>6350</v>
      </c>
      <c r="H357">
        <v>-70</v>
      </c>
      <c r="I357">
        <v>0</v>
      </c>
      <c r="J357">
        <f t="shared" si="30"/>
        <v>5387.5556632706321</v>
      </c>
      <c r="K357">
        <f>J357-B357</f>
        <v>-3.444336729367933</v>
      </c>
      <c r="L357">
        <f t="shared" si="31"/>
        <v>3.444336729367933</v>
      </c>
      <c r="M357" s="8">
        <f>L357/B357</f>
        <v>6.3890497669596231E-4</v>
      </c>
      <c r="N357">
        <v>1619</v>
      </c>
      <c r="O357">
        <f t="shared" si="32"/>
        <v>247.99224451449118</v>
      </c>
      <c r="P357">
        <f t="shared" si="33"/>
        <v>29142</v>
      </c>
      <c r="Q357">
        <f t="shared" si="34"/>
        <v>-6.888673458735866</v>
      </c>
      <c r="R357">
        <f t="shared" si="35"/>
        <v>47.453822021091959</v>
      </c>
      <c r="S357">
        <v>5461</v>
      </c>
    </row>
    <row r="358" spans="1:19" x14ac:dyDescent="0.35">
      <c r="A358" s="1">
        <v>41272</v>
      </c>
      <c r="B358">
        <v>6368</v>
      </c>
      <c r="C358">
        <v>1</v>
      </c>
      <c r="D358">
        <v>0</v>
      </c>
      <c r="E358">
        <v>0</v>
      </c>
      <c r="F358">
        <v>4932</v>
      </c>
      <c r="G358">
        <v>6531</v>
      </c>
      <c r="H358">
        <v>977</v>
      </c>
      <c r="I358">
        <v>1</v>
      </c>
      <c r="J358">
        <f t="shared" si="30"/>
        <v>6412.6941306270692</v>
      </c>
      <c r="K358">
        <f>J358-B358</f>
        <v>44.694130627069171</v>
      </c>
      <c r="L358">
        <f t="shared" si="31"/>
        <v>44.694130627069171</v>
      </c>
      <c r="M358" s="8">
        <f>L358/B358</f>
        <v>7.018550663798551E-3</v>
      </c>
      <c r="N358">
        <v>843</v>
      </c>
      <c r="O358">
        <f t="shared" si="32"/>
        <v>804.49435128724508</v>
      </c>
      <c r="P358">
        <f t="shared" si="33"/>
        <v>15174</v>
      </c>
      <c r="Q358">
        <f t="shared" si="34"/>
        <v>44.694130627069171</v>
      </c>
      <c r="R358">
        <f t="shared" si="35"/>
        <v>1997.5653125095225</v>
      </c>
      <c r="S358">
        <v>5391</v>
      </c>
    </row>
    <row r="359" spans="1:19" x14ac:dyDescent="0.35">
      <c r="A359" s="1">
        <v>41273</v>
      </c>
      <c r="B359">
        <v>6498</v>
      </c>
      <c r="C359">
        <v>1</v>
      </c>
      <c r="D359">
        <v>0</v>
      </c>
      <c r="E359">
        <v>0</v>
      </c>
      <c r="F359">
        <v>5740</v>
      </c>
      <c r="G359">
        <v>5977</v>
      </c>
      <c r="H359">
        <v>130</v>
      </c>
      <c r="I359">
        <v>1</v>
      </c>
      <c r="J359">
        <f t="shared" si="30"/>
        <v>6593.42847611467</v>
      </c>
      <c r="K359">
        <f>J359-B359</f>
        <v>95.428476114670048</v>
      </c>
      <c r="L359">
        <f t="shared" si="31"/>
        <v>95.428476114670048</v>
      </c>
      <c r="M359" s="8">
        <f>L359/B359</f>
        <v>1.4685822732328416E-2</v>
      </c>
      <c r="N359">
        <v>915</v>
      </c>
      <c r="O359">
        <f t="shared" si="32"/>
        <v>1717.7125700640609</v>
      </c>
      <c r="P359">
        <f t="shared" si="33"/>
        <v>16470</v>
      </c>
      <c r="Q359">
        <f t="shared" si="34"/>
        <v>95.428476114670048</v>
      </c>
      <c r="R359">
        <f t="shared" si="35"/>
        <v>9106.5940535681511</v>
      </c>
      <c r="S359">
        <v>6368</v>
      </c>
    </row>
    <row r="360" spans="1:19" x14ac:dyDescent="0.35">
      <c r="A360" s="1">
        <v>41274</v>
      </c>
      <c r="B360">
        <v>5484</v>
      </c>
      <c r="C360">
        <v>0</v>
      </c>
      <c r="D360">
        <v>0</v>
      </c>
      <c r="E360">
        <v>0</v>
      </c>
      <c r="F360">
        <v>6085.666666666667</v>
      </c>
      <c r="G360">
        <v>5544</v>
      </c>
      <c r="H360">
        <v>-1014</v>
      </c>
      <c r="I360">
        <v>1</v>
      </c>
      <c r="J360">
        <f t="shared" si="30"/>
        <v>5427.8967472919085</v>
      </c>
      <c r="K360">
        <f>J360-B360</f>
        <v>-56.103252708091532</v>
      </c>
      <c r="L360">
        <f t="shared" si="31"/>
        <v>56.103252708091532</v>
      </c>
      <c r="M360" s="8">
        <f>L360/B360</f>
        <v>1.0230352426712533E-2</v>
      </c>
      <c r="N360">
        <v>457</v>
      </c>
      <c r="O360">
        <f t="shared" si="32"/>
        <v>4039.4341949825903</v>
      </c>
      <c r="P360">
        <f t="shared" si="33"/>
        <v>8226</v>
      </c>
      <c r="Q360">
        <f t="shared" si="34"/>
        <v>-112.20650541618306</v>
      </c>
      <c r="R360">
        <f t="shared" si="35"/>
        <v>12590.29985771192</v>
      </c>
      <c r="S360">
        <v>6498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EBD01-35AA-4ED5-9722-7A669C4A3BC3}">
  <dimension ref="A1:AA32"/>
  <sheetViews>
    <sheetView topLeftCell="J1" workbookViewId="0">
      <selection activeCell="S4" sqref="S4"/>
    </sheetView>
  </sheetViews>
  <sheetFormatPr defaultRowHeight="14.5" x14ac:dyDescent="0.35"/>
  <cols>
    <col min="1" max="1" width="10.453125" bestFit="1" customWidth="1"/>
  </cols>
  <sheetData>
    <row r="1" spans="1:27" ht="15" thickBot="1" x14ac:dyDescent="0.4">
      <c r="A1" s="1" t="s">
        <v>2</v>
      </c>
      <c r="B1" t="s">
        <v>3</v>
      </c>
      <c r="C1" t="s">
        <v>4</v>
      </c>
      <c r="D1" t="s">
        <v>54</v>
      </c>
      <c r="E1" t="s">
        <v>18</v>
      </c>
      <c r="F1" t="s">
        <v>19</v>
      </c>
      <c r="G1" t="s">
        <v>55</v>
      </c>
      <c r="H1" t="s">
        <v>21</v>
      </c>
      <c r="I1" t="s">
        <v>138</v>
      </c>
      <c r="J1" t="s">
        <v>110</v>
      </c>
      <c r="K1" t="s">
        <v>112</v>
      </c>
      <c r="L1" t="s">
        <v>113</v>
      </c>
      <c r="M1" t="s">
        <v>114</v>
      </c>
      <c r="N1" s="8" t="s">
        <v>116</v>
      </c>
      <c r="O1" s="8" t="s">
        <v>117</v>
      </c>
      <c r="P1" t="s">
        <v>121</v>
      </c>
      <c r="Q1" t="s">
        <v>122</v>
      </c>
      <c r="T1" s="2" t="s">
        <v>32</v>
      </c>
      <c r="U1" s="2" t="s">
        <v>54</v>
      </c>
      <c r="V1" s="2" t="s">
        <v>18</v>
      </c>
      <c r="W1" s="2" t="s">
        <v>19</v>
      </c>
      <c r="X1" s="2" t="s">
        <v>106</v>
      </c>
      <c r="Y1" s="2" t="s">
        <v>21</v>
      </c>
      <c r="Z1" s="2" t="s">
        <v>136</v>
      </c>
      <c r="AA1" s="3" t="s">
        <v>104</v>
      </c>
    </row>
    <row r="2" spans="1:27" ht="15" thickBot="1" x14ac:dyDescent="0.4">
      <c r="A2" s="1">
        <v>41275</v>
      </c>
      <c r="B2">
        <v>5264</v>
      </c>
      <c r="C2">
        <v>1616</v>
      </c>
      <c r="D2">
        <v>0</v>
      </c>
      <c r="E2">
        <v>0</v>
      </c>
      <c r="F2">
        <v>0</v>
      </c>
      <c r="G2">
        <v>6116.666666666667</v>
      </c>
      <c r="H2">
        <v>5099</v>
      </c>
      <c r="I2">
        <f>B2-C2</f>
        <v>3648</v>
      </c>
      <c r="J2">
        <v>0</v>
      </c>
      <c r="K2">
        <f>$T$2+SUMPRODUCT(D2:J2,$U$2:$AA$2)</f>
        <v>8290.834702938997</v>
      </c>
      <c r="L2">
        <f>K2-B2</f>
        <v>3026.834702938997</v>
      </c>
      <c r="M2">
        <f>ABS(L2)</f>
        <v>3026.834702938997</v>
      </c>
      <c r="N2" s="8">
        <f>M2/B2</f>
        <v>0.57500659250360886</v>
      </c>
      <c r="O2" s="8">
        <f>C2/B2</f>
        <v>0.30699088145896658</v>
      </c>
      <c r="P2">
        <f>IF(L2&lt;0,L2*-72,L2*18)</f>
        <v>54483.02465290195</v>
      </c>
      <c r="Q2">
        <f>C2*18</f>
        <v>29088</v>
      </c>
      <c r="T2" s="2">
        <v>-231.11594709951146</v>
      </c>
      <c r="U2" s="2">
        <v>725.44370860085246</v>
      </c>
      <c r="V2" s="2">
        <v>481.43363173513222</v>
      </c>
      <c r="W2" s="2">
        <v>614.2356960690264</v>
      </c>
      <c r="X2" s="2">
        <v>0.94846642076392373</v>
      </c>
      <c r="Y2" s="2">
        <v>7.3066215090017428E-2</v>
      </c>
      <c r="Z2" s="2">
        <v>0.6436220062925373</v>
      </c>
      <c r="AA2" s="3">
        <v>134.51583101734337</v>
      </c>
    </row>
    <row r="3" spans="1:27" x14ac:dyDescent="0.35">
      <c r="A3" s="1">
        <v>41276</v>
      </c>
      <c r="B3">
        <v>4895</v>
      </c>
      <c r="C3">
        <v>2038</v>
      </c>
      <c r="D3">
        <v>0</v>
      </c>
      <c r="E3">
        <v>1</v>
      </c>
      <c r="F3">
        <v>0</v>
      </c>
      <c r="G3">
        <v>5748.666666666667</v>
      </c>
      <c r="H3">
        <v>3944</v>
      </c>
      <c r="I3">
        <f t="shared" ref="I3:I32" si="0">B3-C3</f>
        <v>2857</v>
      </c>
      <c r="J3">
        <v>0</v>
      </c>
      <c r="K3">
        <f t="shared" ref="K3:K32" si="1">$T$2+SUMPRODUCT(D3:J3,$U$2:$AA$2)</f>
        <v>7829.7362064266381</v>
      </c>
      <c r="L3">
        <f>K3-B3</f>
        <v>2934.7362064266381</v>
      </c>
      <c r="M3">
        <f t="shared" ref="M3:M32" si="2">ABS(L3)</f>
        <v>2934.7362064266381</v>
      </c>
      <c r="N3" s="8">
        <f>M3/B3</f>
        <v>0.59953752940278615</v>
      </c>
      <c r="O3" s="8">
        <f>C3/B3</f>
        <v>0.4163432073544433</v>
      </c>
      <c r="P3">
        <f t="shared" ref="P3:P32" si="3">IF(L3&lt;0,L3*-72,L3*18)</f>
        <v>52825.251715679486</v>
      </c>
      <c r="Q3">
        <f t="shared" ref="Q3:Q32" si="4">C3*18</f>
        <v>36684</v>
      </c>
    </row>
    <row r="4" spans="1:27" x14ac:dyDescent="0.35">
      <c r="A4" s="1">
        <v>41277</v>
      </c>
      <c r="B4">
        <v>4230</v>
      </c>
      <c r="C4">
        <v>2421</v>
      </c>
      <c r="D4">
        <v>0</v>
      </c>
      <c r="E4">
        <v>0</v>
      </c>
      <c r="F4">
        <v>1</v>
      </c>
      <c r="G4">
        <v>5214.333333333333</v>
      </c>
      <c r="H4">
        <v>5461</v>
      </c>
      <c r="I4">
        <f t="shared" si="0"/>
        <v>1809</v>
      </c>
      <c r="J4">
        <v>0</v>
      </c>
      <c r="K4">
        <f t="shared" si="1"/>
        <v>6892.066632295986</v>
      </c>
      <c r="L4">
        <f>K4-B4</f>
        <v>2662.066632295986</v>
      </c>
      <c r="M4">
        <f t="shared" si="2"/>
        <v>2662.066632295986</v>
      </c>
      <c r="N4" s="8">
        <f>M4/B4</f>
        <v>0.62933017311961847</v>
      </c>
      <c r="O4" s="8">
        <f>C4/B4</f>
        <v>0.57234042553191489</v>
      </c>
      <c r="P4">
        <f t="shared" si="3"/>
        <v>47917.199381327751</v>
      </c>
      <c r="Q4">
        <f t="shared" si="4"/>
        <v>43578</v>
      </c>
      <c r="S4" s="21" t="s">
        <v>175</v>
      </c>
      <c r="T4" s="20">
        <f>SUM(P2:P32)</f>
        <v>1454440.9876840441</v>
      </c>
    </row>
    <row r="5" spans="1:27" x14ac:dyDescent="0.35">
      <c r="A5" s="1">
        <v>41278</v>
      </c>
      <c r="B5">
        <v>5071</v>
      </c>
      <c r="C5">
        <v>1702</v>
      </c>
      <c r="D5">
        <v>1</v>
      </c>
      <c r="E5">
        <v>0</v>
      </c>
      <c r="F5">
        <v>0</v>
      </c>
      <c r="G5">
        <v>4796.333333333333</v>
      </c>
      <c r="H5">
        <v>5391</v>
      </c>
      <c r="I5">
        <f t="shared" si="0"/>
        <v>3369</v>
      </c>
      <c r="J5">
        <v>0</v>
      </c>
      <c r="K5">
        <f t="shared" si="1"/>
        <v>7605.7513757085489</v>
      </c>
      <c r="L5">
        <f>K5-B5</f>
        <v>2534.7513757085489</v>
      </c>
      <c r="M5">
        <f t="shared" si="2"/>
        <v>2534.7513757085489</v>
      </c>
      <c r="N5" s="8">
        <f>M5/B5</f>
        <v>0.49985237146688011</v>
      </c>
      <c r="O5" s="8">
        <f>C5/B5</f>
        <v>0.33563399723920329</v>
      </c>
      <c r="P5">
        <f t="shared" si="3"/>
        <v>45625.524762753877</v>
      </c>
      <c r="Q5">
        <f t="shared" si="4"/>
        <v>30636</v>
      </c>
    </row>
    <row r="6" spans="1:27" x14ac:dyDescent="0.35">
      <c r="A6" s="1">
        <v>41279</v>
      </c>
      <c r="B6">
        <v>6145</v>
      </c>
      <c r="C6">
        <v>1125</v>
      </c>
      <c r="D6">
        <v>1</v>
      </c>
      <c r="E6">
        <v>0</v>
      </c>
      <c r="F6">
        <v>0</v>
      </c>
      <c r="G6">
        <v>4732</v>
      </c>
      <c r="H6">
        <v>6368</v>
      </c>
      <c r="I6">
        <f t="shared" si="0"/>
        <v>5020</v>
      </c>
      <c r="J6">
        <v>0</v>
      </c>
      <c r="K6">
        <f t="shared" si="1"/>
        <v>8678.7389938379965</v>
      </c>
      <c r="L6">
        <f>K6-B6</f>
        <v>2533.7389938379965</v>
      </c>
      <c r="M6">
        <f t="shared" si="2"/>
        <v>2533.7389938379965</v>
      </c>
      <c r="N6" s="8">
        <f>M6/B6</f>
        <v>0.41232530412335178</v>
      </c>
      <c r="O6" s="8">
        <f>C6/B6</f>
        <v>0.18307567127746135</v>
      </c>
      <c r="P6">
        <f t="shared" si="3"/>
        <v>45607.301889083938</v>
      </c>
      <c r="Q6">
        <f t="shared" si="4"/>
        <v>20250</v>
      </c>
    </row>
    <row r="7" spans="1:27" x14ac:dyDescent="0.35">
      <c r="A7" s="1">
        <v>41280</v>
      </c>
      <c r="B7">
        <v>5558</v>
      </c>
      <c r="C7">
        <v>1753</v>
      </c>
      <c r="D7">
        <v>0</v>
      </c>
      <c r="E7">
        <v>0</v>
      </c>
      <c r="F7">
        <v>0</v>
      </c>
      <c r="G7">
        <v>5148.666666666667</v>
      </c>
      <c r="H7">
        <v>6498</v>
      </c>
      <c r="I7">
        <f t="shared" si="0"/>
        <v>3805</v>
      </c>
      <c r="J7">
        <v>0</v>
      </c>
      <c r="K7">
        <f t="shared" si="1"/>
        <v>7575.9874975383809</v>
      </c>
      <c r="L7">
        <f>K7-B7</f>
        <v>2017.9874975383809</v>
      </c>
      <c r="M7">
        <f t="shared" si="2"/>
        <v>2017.9874975383809</v>
      </c>
      <c r="N7" s="8">
        <f>M7/B7</f>
        <v>0.36307799523900341</v>
      </c>
      <c r="O7" s="8">
        <f>C7/B7</f>
        <v>0.31540122346167687</v>
      </c>
      <c r="P7">
        <f t="shared" si="3"/>
        <v>36323.774955690853</v>
      </c>
      <c r="Q7">
        <f t="shared" si="4"/>
        <v>31554</v>
      </c>
    </row>
    <row r="8" spans="1:27" x14ac:dyDescent="0.35">
      <c r="A8" s="1">
        <v>41281</v>
      </c>
      <c r="B8">
        <v>4506</v>
      </c>
      <c r="C8">
        <v>1492</v>
      </c>
      <c r="D8">
        <v>0</v>
      </c>
      <c r="E8">
        <v>0</v>
      </c>
      <c r="F8">
        <v>0</v>
      </c>
      <c r="G8">
        <v>5591.333333333333</v>
      </c>
      <c r="H8">
        <v>5484</v>
      </c>
      <c r="I8">
        <f t="shared" si="0"/>
        <v>3014</v>
      </c>
      <c r="J8">
        <v>0</v>
      </c>
      <c r="K8">
        <f t="shared" si="1"/>
        <v>7412.6478173845362</v>
      </c>
      <c r="L8">
        <f>K8-B8</f>
        <v>2906.6478173845362</v>
      </c>
      <c r="M8">
        <f t="shared" si="2"/>
        <v>2906.6478173845362</v>
      </c>
      <c r="N8" s="8">
        <f>M8/B8</f>
        <v>0.64506165498991042</v>
      </c>
      <c r="O8" s="8">
        <f>C8/B8</f>
        <v>0.33111407012871724</v>
      </c>
      <c r="P8">
        <f t="shared" si="3"/>
        <v>52319.66071292165</v>
      </c>
      <c r="Q8">
        <f t="shared" si="4"/>
        <v>26856</v>
      </c>
    </row>
    <row r="9" spans="1:27" x14ac:dyDescent="0.35">
      <c r="A9" s="1">
        <v>41282</v>
      </c>
      <c r="B9">
        <v>4488</v>
      </c>
      <c r="C9">
        <v>1971</v>
      </c>
      <c r="D9">
        <v>0</v>
      </c>
      <c r="E9">
        <v>0</v>
      </c>
      <c r="F9">
        <v>0</v>
      </c>
      <c r="G9">
        <v>5403</v>
      </c>
      <c r="H9">
        <v>5264</v>
      </c>
      <c r="I9">
        <f t="shared" si="0"/>
        <v>2517</v>
      </c>
      <c r="J9">
        <v>0</v>
      </c>
      <c r="K9">
        <f t="shared" si="1"/>
        <v>6898.0652703601363</v>
      </c>
      <c r="L9">
        <f>K9-B9</f>
        <v>2410.0652703601363</v>
      </c>
      <c r="M9">
        <f t="shared" si="2"/>
        <v>2410.0652703601363</v>
      </c>
      <c r="N9" s="8">
        <f>M9/B9</f>
        <v>0.53700206558826569</v>
      </c>
      <c r="O9" s="8">
        <f>C9/B9</f>
        <v>0.43917112299465239</v>
      </c>
      <c r="P9">
        <f t="shared" si="3"/>
        <v>43381.174866482455</v>
      </c>
      <c r="Q9">
        <f t="shared" si="4"/>
        <v>35478</v>
      </c>
    </row>
    <row r="10" spans="1:27" x14ac:dyDescent="0.35">
      <c r="A10" s="1">
        <v>41283</v>
      </c>
      <c r="B10">
        <v>4772</v>
      </c>
      <c r="C10">
        <v>1658</v>
      </c>
      <c r="D10">
        <v>0</v>
      </c>
      <c r="E10">
        <v>1</v>
      </c>
      <c r="F10">
        <v>0</v>
      </c>
      <c r="G10">
        <v>4850.666666666667</v>
      </c>
      <c r="H10">
        <v>4895</v>
      </c>
      <c r="I10">
        <f t="shared" si="0"/>
        <v>3114</v>
      </c>
      <c r="J10">
        <v>0</v>
      </c>
      <c r="K10">
        <f t="shared" si="1"/>
        <v>7212.9101867484233</v>
      </c>
      <c r="L10">
        <f>K10-B10</f>
        <v>2440.9101867484233</v>
      </c>
      <c r="M10">
        <f t="shared" si="2"/>
        <v>2440.9101867484233</v>
      </c>
      <c r="N10" s="8">
        <f>M10/B10</f>
        <v>0.51150674491794279</v>
      </c>
      <c r="O10" s="8">
        <f>C10/B10</f>
        <v>0.34744341994970662</v>
      </c>
      <c r="P10">
        <f t="shared" si="3"/>
        <v>43936.38336147162</v>
      </c>
      <c r="Q10">
        <f t="shared" si="4"/>
        <v>29844</v>
      </c>
    </row>
    <row r="11" spans="1:27" x14ac:dyDescent="0.35">
      <c r="A11" s="1">
        <v>41284</v>
      </c>
      <c r="B11">
        <v>4979</v>
      </c>
      <c r="C11">
        <v>1491</v>
      </c>
      <c r="D11">
        <v>0</v>
      </c>
      <c r="E11">
        <v>0</v>
      </c>
      <c r="F11">
        <v>1</v>
      </c>
      <c r="G11">
        <v>4588.666666666667</v>
      </c>
      <c r="H11">
        <v>4230</v>
      </c>
      <c r="I11">
        <f t="shared" si="0"/>
        <v>3488</v>
      </c>
      <c r="J11">
        <v>0</v>
      </c>
      <c r="K11">
        <f t="shared" si="1"/>
        <v>7289.3396461607172</v>
      </c>
      <c r="L11">
        <f>K11-B11</f>
        <v>2310.3396461607172</v>
      </c>
      <c r="M11">
        <f t="shared" si="2"/>
        <v>2310.3396461607172</v>
      </c>
      <c r="N11" s="8">
        <f>M11/B11</f>
        <v>0.46401679979126675</v>
      </c>
      <c r="O11" s="8">
        <f>C11/B11</f>
        <v>0.29945772243422375</v>
      </c>
      <c r="P11">
        <f t="shared" si="3"/>
        <v>41586.113630892913</v>
      </c>
      <c r="Q11">
        <f t="shared" si="4"/>
        <v>26838</v>
      </c>
    </row>
    <row r="12" spans="1:27" x14ac:dyDescent="0.35">
      <c r="A12" s="1">
        <v>41285</v>
      </c>
      <c r="B12">
        <v>5192</v>
      </c>
      <c r="C12">
        <v>1062</v>
      </c>
      <c r="D12">
        <v>1</v>
      </c>
      <c r="E12">
        <v>0</v>
      </c>
      <c r="F12">
        <v>0</v>
      </c>
      <c r="G12">
        <v>4746.333333333333</v>
      </c>
      <c r="H12">
        <v>5071</v>
      </c>
      <c r="I12">
        <f t="shared" si="0"/>
        <v>4130</v>
      </c>
      <c r="J12">
        <v>0</v>
      </c>
      <c r="K12">
        <f t="shared" si="1"/>
        <v>8024.7432126301683</v>
      </c>
      <c r="L12">
        <f>K12-B12</f>
        <v>2832.7432126301683</v>
      </c>
      <c r="M12">
        <f t="shared" si="2"/>
        <v>2832.7432126301683</v>
      </c>
      <c r="N12" s="8">
        <f>M12/B12</f>
        <v>0.54559769118454704</v>
      </c>
      <c r="O12" s="8">
        <f>C12/B12</f>
        <v>0.20454545454545456</v>
      </c>
      <c r="P12">
        <f t="shared" si="3"/>
        <v>50989.377827343029</v>
      </c>
      <c r="Q12">
        <f t="shared" si="4"/>
        <v>19116</v>
      </c>
    </row>
    <row r="13" spans="1:27" x14ac:dyDescent="0.35">
      <c r="A13" s="1">
        <v>41286</v>
      </c>
      <c r="B13">
        <v>6065</v>
      </c>
      <c r="C13">
        <v>868</v>
      </c>
      <c r="D13">
        <v>1</v>
      </c>
      <c r="E13">
        <v>0</v>
      </c>
      <c r="F13">
        <v>0</v>
      </c>
      <c r="G13">
        <v>4981</v>
      </c>
      <c r="H13">
        <v>6145</v>
      </c>
      <c r="I13">
        <f t="shared" si="0"/>
        <v>5197</v>
      </c>
      <c r="J13">
        <v>0</v>
      </c>
      <c r="K13">
        <f t="shared" si="1"/>
        <v>9012.534461756919</v>
      </c>
      <c r="L13">
        <f>K13-B13</f>
        <v>2947.534461756919</v>
      </c>
      <c r="M13">
        <f t="shared" si="2"/>
        <v>2947.534461756919</v>
      </c>
      <c r="N13" s="8">
        <f>M13/B13</f>
        <v>0.4859908428288407</v>
      </c>
      <c r="O13" s="8">
        <f>C13/B13</f>
        <v>0.14311624072547402</v>
      </c>
      <c r="P13">
        <f t="shared" si="3"/>
        <v>53055.620311624545</v>
      </c>
      <c r="Q13">
        <f t="shared" si="4"/>
        <v>15624</v>
      </c>
    </row>
    <row r="14" spans="1:27" x14ac:dyDescent="0.35">
      <c r="A14" s="1">
        <v>41287</v>
      </c>
      <c r="B14">
        <v>4711</v>
      </c>
      <c r="C14">
        <v>1426</v>
      </c>
      <c r="D14">
        <v>0</v>
      </c>
      <c r="E14">
        <v>0</v>
      </c>
      <c r="F14">
        <v>0</v>
      </c>
      <c r="G14">
        <v>5412</v>
      </c>
      <c r="H14">
        <v>5558</v>
      </c>
      <c r="I14">
        <f t="shared" si="0"/>
        <v>3285</v>
      </c>
      <c r="J14">
        <v>0</v>
      </c>
      <c r="K14">
        <f t="shared" si="1"/>
        <v>7422.3846362161448</v>
      </c>
      <c r="L14">
        <f>K14-B14</f>
        <v>2711.3846362161448</v>
      </c>
      <c r="M14">
        <f t="shared" si="2"/>
        <v>2711.3846362161448</v>
      </c>
      <c r="N14" s="8">
        <f>M14/B14</f>
        <v>0.57554333182257378</v>
      </c>
      <c r="O14" s="8">
        <f>C14/B14</f>
        <v>0.30269581829760134</v>
      </c>
      <c r="P14">
        <f t="shared" si="3"/>
        <v>48804.923451890609</v>
      </c>
      <c r="Q14">
        <f t="shared" si="4"/>
        <v>25668</v>
      </c>
    </row>
    <row r="15" spans="1:27" x14ac:dyDescent="0.35">
      <c r="A15" s="1">
        <v>41288</v>
      </c>
      <c r="B15">
        <v>4096</v>
      </c>
      <c r="C15">
        <v>1558</v>
      </c>
      <c r="D15">
        <v>0</v>
      </c>
      <c r="E15">
        <v>0</v>
      </c>
      <c r="F15">
        <v>0</v>
      </c>
      <c r="G15">
        <v>5322.666666666667</v>
      </c>
      <c r="H15">
        <v>4506</v>
      </c>
      <c r="I15">
        <f t="shared" si="0"/>
        <v>2538</v>
      </c>
      <c r="J15">
        <v>0</v>
      </c>
      <c r="K15">
        <f t="shared" si="1"/>
        <v>6780.0036723193452</v>
      </c>
      <c r="L15">
        <f>K15-B15</f>
        <v>2684.0036723193452</v>
      </c>
      <c r="M15">
        <f t="shared" si="2"/>
        <v>2684.0036723193452</v>
      </c>
      <c r="N15" s="8">
        <f>M15/B15</f>
        <v>0.65527433406234015</v>
      </c>
      <c r="O15" s="8">
        <f>C15/B15</f>
        <v>0.38037109375</v>
      </c>
      <c r="P15">
        <f t="shared" si="3"/>
        <v>48312.066101748213</v>
      </c>
      <c r="Q15">
        <f t="shared" si="4"/>
        <v>28044</v>
      </c>
    </row>
    <row r="16" spans="1:27" x14ac:dyDescent="0.35">
      <c r="A16" s="1">
        <v>41289</v>
      </c>
      <c r="B16">
        <v>4032</v>
      </c>
      <c r="C16">
        <v>2114</v>
      </c>
      <c r="D16">
        <v>0</v>
      </c>
      <c r="E16">
        <v>0</v>
      </c>
      <c r="F16">
        <v>0</v>
      </c>
      <c r="G16">
        <v>4957.333333333333</v>
      </c>
      <c r="H16">
        <v>4488</v>
      </c>
      <c r="I16">
        <f t="shared" si="0"/>
        <v>1918</v>
      </c>
      <c r="J16">
        <v>0</v>
      </c>
      <c r="K16">
        <f t="shared" si="1"/>
        <v>6033.1364374939303</v>
      </c>
      <c r="L16">
        <f>K16-B16</f>
        <v>2001.1364374939303</v>
      </c>
      <c r="M16">
        <f t="shared" si="2"/>
        <v>2001.1364374939303</v>
      </c>
      <c r="N16" s="8">
        <f>M16/B16</f>
        <v>0.49631360056893115</v>
      </c>
      <c r="O16" s="8">
        <f>C16/B16</f>
        <v>0.52430555555555558</v>
      </c>
      <c r="P16">
        <f t="shared" si="3"/>
        <v>36020.455874890744</v>
      </c>
      <c r="Q16">
        <f t="shared" si="4"/>
        <v>38052</v>
      </c>
    </row>
    <row r="17" spans="1:17" x14ac:dyDescent="0.35">
      <c r="A17" s="1">
        <v>41290</v>
      </c>
      <c r="B17">
        <v>4776</v>
      </c>
      <c r="C17">
        <v>1578</v>
      </c>
      <c r="D17">
        <v>0</v>
      </c>
      <c r="E17">
        <v>1</v>
      </c>
      <c r="F17">
        <v>0</v>
      </c>
      <c r="G17">
        <v>4279.666666666667</v>
      </c>
      <c r="H17">
        <v>4772</v>
      </c>
      <c r="I17">
        <f t="shared" si="0"/>
        <v>3198</v>
      </c>
      <c r="J17">
        <v>0</v>
      </c>
      <c r="K17">
        <f t="shared" si="1"/>
        <v>6716.4129645647236</v>
      </c>
      <c r="L17">
        <f>K17-B17</f>
        <v>1940.4129645647236</v>
      </c>
      <c r="M17">
        <f t="shared" si="2"/>
        <v>1940.4129645647236</v>
      </c>
      <c r="N17" s="8">
        <f>M17/B17</f>
        <v>0.40628412155877797</v>
      </c>
      <c r="O17" s="8">
        <f>C17/B17</f>
        <v>0.33040201005025127</v>
      </c>
      <c r="P17">
        <f t="shared" si="3"/>
        <v>34927.433362165022</v>
      </c>
      <c r="Q17">
        <f t="shared" si="4"/>
        <v>28404</v>
      </c>
    </row>
    <row r="18" spans="1:17" x14ac:dyDescent="0.35">
      <c r="A18" s="1">
        <v>41291</v>
      </c>
      <c r="B18">
        <v>2591</v>
      </c>
      <c r="C18">
        <v>3806</v>
      </c>
      <c r="D18">
        <v>0</v>
      </c>
      <c r="E18">
        <v>0</v>
      </c>
      <c r="F18">
        <v>1</v>
      </c>
      <c r="G18">
        <v>4301.333333333333</v>
      </c>
      <c r="H18">
        <v>4979</v>
      </c>
      <c r="I18">
        <f t="shared" si="0"/>
        <v>-1215</v>
      </c>
      <c r="J18">
        <v>0</v>
      </c>
      <c r="K18">
        <f t="shared" si="1"/>
        <v>4044.585927436503</v>
      </c>
      <c r="L18">
        <f>K18-B18</f>
        <v>1453.585927436503</v>
      </c>
      <c r="M18">
        <f t="shared" si="2"/>
        <v>1453.585927436503</v>
      </c>
      <c r="N18" s="8">
        <f>M18/B18</f>
        <v>0.5610134802919734</v>
      </c>
      <c r="O18" s="8">
        <f>C18/B18</f>
        <v>1.4689309147047471</v>
      </c>
      <c r="P18">
        <f t="shared" si="3"/>
        <v>26164.546693857053</v>
      </c>
      <c r="Q18">
        <f t="shared" si="4"/>
        <v>68508</v>
      </c>
    </row>
    <row r="19" spans="1:17" x14ac:dyDescent="0.35">
      <c r="A19" s="1">
        <v>41292</v>
      </c>
      <c r="B19">
        <v>3065</v>
      </c>
      <c r="C19">
        <v>471</v>
      </c>
      <c r="D19">
        <v>1</v>
      </c>
      <c r="E19">
        <v>0</v>
      </c>
      <c r="F19">
        <v>0</v>
      </c>
      <c r="G19">
        <v>3799.6666666666665</v>
      </c>
      <c r="H19">
        <v>5192</v>
      </c>
      <c r="I19">
        <f t="shared" si="0"/>
        <v>2594</v>
      </c>
      <c r="J19">
        <v>0</v>
      </c>
      <c r="K19">
        <f t="shared" si="1"/>
        <v>6147.0992780008755</v>
      </c>
      <c r="L19">
        <f>K19-B19</f>
        <v>3082.0992780008755</v>
      </c>
      <c r="M19">
        <f t="shared" si="2"/>
        <v>3082.0992780008755</v>
      </c>
      <c r="N19" s="8">
        <f>M19/B19</f>
        <v>1.0055788835239399</v>
      </c>
      <c r="O19" s="8">
        <f>C19/B19</f>
        <v>0.1536704730831974</v>
      </c>
      <c r="P19">
        <f t="shared" si="3"/>
        <v>55477.787004015758</v>
      </c>
      <c r="Q19">
        <f t="shared" si="4"/>
        <v>8478</v>
      </c>
    </row>
    <row r="20" spans="1:17" x14ac:dyDescent="0.35">
      <c r="A20" s="1">
        <v>41293</v>
      </c>
      <c r="B20">
        <v>6468</v>
      </c>
      <c r="C20">
        <v>485</v>
      </c>
      <c r="D20">
        <v>1</v>
      </c>
      <c r="E20">
        <v>0</v>
      </c>
      <c r="F20">
        <v>0</v>
      </c>
      <c r="G20">
        <v>3477.3333333333335</v>
      </c>
      <c r="H20">
        <v>6065</v>
      </c>
      <c r="I20">
        <f t="shared" si="0"/>
        <v>5983</v>
      </c>
      <c r="J20">
        <v>0</v>
      </c>
      <c r="K20">
        <f t="shared" si="1"/>
        <v>8086.3987201402997</v>
      </c>
      <c r="L20">
        <f>K20-B20</f>
        <v>1618.3987201402997</v>
      </c>
      <c r="M20">
        <f t="shared" si="2"/>
        <v>1618.3987201402997</v>
      </c>
      <c r="N20" s="8">
        <f>M20/B20</f>
        <v>0.2502162523408008</v>
      </c>
      <c r="O20" s="8">
        <f>C20/B20</f>
        <v>7.4984539270253558E-2</v>
      </c>
      <c r="P20">
        <f t="shared" si="3"/>
        <v>29131.176962525395</v>
      </c>
      <c r="Q20">
        <f t="shared" si="4"/>
        <v>8730</v>
      </c>
    </row>
    <row r="21" spans="1:17" x14ac:dyDescent="0.35">
      <c r="A21" s="1">
        <v>41294</v>
      </c>
      <c r="B21">
        <v>6335</v>
      </c>
      <c r="C21">
        <v>889</v>
      </c>
      <c r="D21">
        <v>0</v>
      </c>
      <c r="E21">
        <v>0</v>
      </c>
      <c r="F21">
        <v>0</v>
      </c>
      <c r="G21">
        <v>4041.3333333333335</v>
      </c>
      <c r="H21">
        <v>4711</v>
      </c>
      <c r="I21">
        <f t="shared" si="0"/>
        <v>5446</v>
      </c>
      <c r="J21">
        <v>0</v>
      </c>
      <c r="K21">
        <f t="shared" si="1"/>
        <v>7451.3334002393221</v>
      </c>
      <c r="L21">
        <f>K21-B21</f>
        <v>1116.3334002393221</v>
      </c>
      <c r="M21">
        <f t="shared" si="2"/>
        <v>1116.3334002393221</v>
      </c>
      <c r="N21" s="8">
        <f>M21/B21</f>
        <v>0.17621679561788825</v>
      </c>
      <c r="O21" s="8">
        <f>C21/B21</f>
        <v>0.14033149171270717</v>
      </c>
      <c r="P21">
        <f t="shared" si="3"/>
        <v>20094.001204307799</v>
      </c>
      <c r="Q21">
        <f t="shared" si="4"/>
        <v>16002</v>
      </c>
    </row>
    <row r="22" spans="1:17" x14ac:dyDescent="0.35">
      <c r="A22" s="1">
        <v>41295</v>
      </c>
      <c r="B22">
        <v>4824</v>
      </c>
      <c r="C22">
        <v>905</v>
      </c>
      <c r="D22">
        <v>0</v>
      </c>
      <c r="E22">
        <v>0</v>
      </c>
      <c r="F22">
        <v>0</v>
      </c>
      <c r="G22">
        <v>5289.333333333333</v>
      </c>
      <c r="H22">
        <v>4096</v>
      </c>
      <c r="I22">
        <f t="shared" si="0"/>
        <v>3919</v>
      </c>
      <c r="J22">
        <v>0</v>
      </c>
      <c r="K22">
        <f t="shared" si="1"/>
        <v>7607.2729674636339</v>
      </c>
      <c r="L22">
        <f>K22-B22</f>
        <v>2783.2729674636339</v>
      </c>
      <c r="M22">
        <f t="shared" si="2"/>
        <v>2783.2729674636339</v>
      </c>
      <c r="N22" s="8">
        <f>M22/B22</f>
        <v>0.5769637163067235</v>
      </c>
      <c r="O22" s="8">
        <f>C22/B22</f>
        <v>0.18760364842454394</v>
      </c>
      <c r="P22">
        <f t="shared" si="3"/>
        <v>50098.913414345414</v>
      </c>
      <c r="Q22">
        <f t="shared" si="4"/>
        <v>16290</v>
      </c>
    </row>
    <row r="23" spans="1:17" x14ac:dyDescent="0.35">
      <c r="A23" s="1">
        <v>41296</v>
      </c>
      <c r="B23">
        <v>5042</v>
      </c>
      <c r="C23">
        <v>1249</v>
      </c>
      <c r="D23">
        <v>0</v>
      </c>
      <c r="E23">
        <v>0</v>
      </c>
      <c r="F23">
        <v>0</v>
      </c>
      <c r="G23">
        <v>5875.666666666667</v>
      </c>
      <c r="H23">
        <v>4032</v>
      </c>
      <c r="I23">
        <f t="shared" si="0"/>
        <v>3793</v>
      </c>
      <c r="J23">
        <v>0</v>
      </c>
      <c r="K23">
        <f t="shared" si="1"/>
        <v>8077.6178349462607</v>
      </c>
      <c r="L23">
        <f>K23-B23</f>
        <v>3035.6178349462607</v>
      </c>
      <c r="M23">
        <f t="shared" si="2"/>
        <v>3035.6178349462607</v>
      </c>
      <c r="N23" s="8">
        <f>M23/B23</f>
        <v>0.60206621081837775</v>
      </c>
      <c r="O23" s="8">
        <f>C23/B23</f>
        <v>0.24771915906386355</v>
      </c>
      <c r="P23">
        <f t="shared" si="3"/>
        <v>54641.121029032693</v>
      </c>
      <c r="Q23">
        <f t="shared" si="4"/>
        <v>22482</v>
      </c>
    </row>
    <row r="24" spans="1:17" x14ac:dyDescent="0.35">
      <c r="A24" s="1">
        <v>41297</v>
      </c>
      <c r="B24">
        <v>5238</v>
      </c>
      <c r="C24">
        <v>1191</v>
      </c>
      <c r="D24">
        <v>0</v>
      </c>
      <c r="E24">
        <v>1</v>
      </c>
      <c r="F24">
        <v>0</v>
      </c>
      <c r="G24">
        <v>5400.333333333333</v>
      </c>
      <c r="H24">
        <v>4776</v>
      </c>
      <c r="I24">
        <f t="shared" si="0"/>
        <v>4047</v>
      </c>
      <c r="J24">
        <v>0</v>
      </c>
      <c r="K24">
        <f t="shared" si="1"/>
        <v>8326.0550149702176</v>
      </c>
      <c r="L24">
        <f>K24-B24</f>
        <v>3088.0550149702176</v>
      </c>
      <c r="M24">
        <f t="shared" si="2"/>
        <v>3088.0550149702176</v>
      </c>
      <c r="N24" s="8">
        <f>M24/B24</f>
        <v>0.58954849464876247</v>
      </c>
      <c r="O24" s="8">
        <f>C24/B24</f>
        <v>0.22737686139747995</v>
      </c>
      <c r="P24">
        <f t="shared" si="3"/>
        <v>55584.990269463917</v>
      </c>
      <c r="Q24">
        <f t="shared" si="4"/>
        <v>21438</v>
      </c>
    </row>
    <row r="25" spans="1:17" x14ac:dyDescent="0.35">
      <c r="A25" s="1">
        <v>41298</v>
      </c>
      <c r="B25">
        <v>5660</v>
      </c>
      <c r="C25">
        <v>825</v>
      </c>
      <c r="D25">
        <v>0</v>
      </c>
      <c r="E25">
        <v>0</v>
      </c>
      <c r="F25">
        <v>1</v>
      </c>
      <c r="G25">
        <v>5034.666666666667</v>
      </c>
      <c r="H25">
        <v>2591</v>
      </c>
      <c r="I25">
        <f t="shared" si="0"/>
        <v>4835</v>
      </c>
      <c r="J25">
        <v>0</v>
      </c>
      <c r="K25">
        <f t="shared" si="1"/>
        <v>8459.5589857649356</v>
      </c>
      <c r="L25">
        <f>K25-B25</f>
        <v>2799.5589857649356</v>
      </c>
      <c r="M25">
        <f t="shared" si="2"/>
        <v>2799.5589857649356</v>
      </c>
      <c r="N25" s="8">
        <f>M25/B25</f>
        <v>0.49462172893373424</v>
      </c>
      <c r="O25" s="8">
        <f>C25/B25</f>
        <v>0.14575971731448764</v>
      </c>
      <c r="P25">
        <f t="shared" si="3"/>
        <v>50392.061743768842</v>
      </c>
      <c r="Q25">
        <f t="shared" si="4"/>
        <v>14850</v>
      </c>
    </row>
    <row r="26" spans="1:17" x14ac:dyDescent="0.35">
      <c r="A26" s="1">
        <v>41299</v>
      </c>
      <c r="B26">
        <v>4786</v>
      </c>
      <c r="C26">
        <v>1202</v>
      </c>
      <c r="D26">
        <v>1</v>
      </c>
      <c r="E26">
        <v>0</v>
      </c>
      <c r="F26">
        <v>0</v>
      </c>
      <c r="G26">
        <v>5313.333333333333</v>
      </c>
      <c r="H26">
        <v>3065</v>
      </c>
      <c r="I26">
        <f t="shared" si="0"/>
        <v>3584</v>
      </c>
      <c r="J26">
        <v>0</v>
      </c>
      <c r="K26">
        <f t="shared" si="1"/>
        <v>8064.5352302970132</v>
      </c>
      <c r="L26">
        <f>K26-B26</f>
        <v>3278.5352302970132</v>
      </c>
      <c r="M26">
        <f t="shared" si="2"/>
        <v>3278.5352302970132</v>
      </c>
      <c r="N26" s="8">
        <f>M26/B26</f>
        <v>0.68502616596260202</v>
      </c>
      <c r="O26" s="8">
        <f>C26/B26</f>
        <v>0.25114918512327622</v>
      </c>
      <c r="P26">
        <f t="shared" si="3"/>
        <v>59013.634145346237</v>
      </c>
      <c r="Q26">
        <f t="shared" si="4"/>
        <v>21636</v>
      </c>
    </row>
    <row r="27" spans="1:17" x14ac:dyDescent="0.35">
      <c r="A27" s="1">
        <v>41300</v>
      </c>
      <c r="B27">
        <v>6425</v>
      </c>
      <c r="C27">
        <v>939</v>
      </c>
      <c r="D27">
        <v>1</v>
      </c>
      <c r="E27">
        <v>0</v>
      </c>
      <c r="F27">
        <v>0</v>
      </c>
      <c r="G27">
        <v>5228</v>
      </c>
      <c r="H27">
        <v>6468</v>
      </c>
      <c r="I27">
        <f t="shared" si="0"/>
        <v>5486</v>
      </c>
      <c r="J27">
        <v>0</v>
      </c>
      <c r="K27">
        <f t="shared" si="1"/>
        <v>9456.4128149782264</v>
      </c>
      <c r="L27">
        <f>K27-B27</f>
        <v>3031.4128149782264</v>
      </c>
      <c r="M27">
        <f t="shared" si="2"/>
        <v>3031.4128149782264</v>
      </c>
      <c r="N27" s="8">
        <f>M27/B27</f>
        <v>0.47181522412112475</v>
      </c>
      <c r="O27" s="8">
        <f>C27/B27</f>
        <v>0.14614785992217899</v>
      </c>
      <c r="P27">
        <f t="shared" si="3"/>
        <v>54565.430669608075</v>
      </c>
      <c r="Q27">
        <f t="shared" si="4"/>
        <v>16902</v>
      </c>
    </row>
    <row r="28" spans="1:17" x14ac:dyDescent="0.35">
      <c r="A28" s="1">
        <v>41301</v>
      </c>
      <c r="B28">
        <v>6093</v>
      </c>
      <c r="C28">
        <v>1083</v>
      </c>
      <c r="D28">
        <v>0</v>
      </c>
      <c r="E28">
        <v>0</v>
      </c>
      <c r="F28">
        <v>0</v>
      </c>
      <c r="G28">
        <v>5623.666666666667</v>
      </c>
      <c r="H28">
        <v>6335</v>
      </c>
      <c r="I28">
        <f t="shared" si="0"/>
        <v>5010</v>
      </c>
      <c r="J28">
        <v>0</v>
      </c>
      <c r="K28">
        <f t="shared" si="1"/>
        <v>8790.1637719240789</v>
      </c>
      <c r="L28">
        <f>K28-B28</f>
        <v>2697.1637719240789</v>
      </c>
      <c r="M28">
        <f t="shared" si="2"/>
        <v>2697.1637719240789</v>
      </c>
      <c r="N28" s="8">
        <f>M28/B28</f>
        <v>0.44266597274316083</v>
      </c>
      <c r="O28" s="8">
        <f>C28/B28</f>
        <v>0.1777449532250123</v>
      </c>
      <c r="P28">
        <f t="shared" si="3"/>
        <v>48548.94789463342</v>
      </c>
      <c r="Q28">
        <f t="shared" si="4"/>
        <v>19494</v>
      </c>
    </row>
    <row r="29" spans="1:17" x14ac:dyDescent="0.35">
      <c r="A29" s="1">
        <v>41302</v>
      </c>
      <c r="B29">
        <v>4438</v>
      </c>
      <c r="C29">
        <v>1461</v>
      </c>
      <c r="D29">
        <v>0</v>
      </c>
      <c r="E29">
        <v>0</v>
      </c>
      <c r="F29">
        <v>0</v>
      </c>
      <c r="G29">
        <v>5768</v>
      </c>
      <c r="H29">
        <v>4824</v>
      </c>
      <c r="I29">
        <f t="shared" si="0"/>
        <v>2977</v>
      </c>
      <c r="J29">
        <v>0</v>
      </c>
      <c r="K29">
        <f t="shared" si="1"/>
        <v>7508.1725021939283</v>
      </c>
      <c r="L29">
        <f>K29-B29</f>
        <v>3070.1725021939283</v>
      </c>
      <c r="M29">
        <f t="shared" si="2"/>
        <v>3070.1725021939283</v>
      </c>
      <c r="N29" s="8">
        <f>M29/B29</f>
        <v>0.69179191126496808</v>
      </c>
      <c r="O29" s="8">
        <f>C29/B29</f>
        <v>0.32920234339792698</v>
      </c>
      <c r="P29">
        <f t="shared" si="3"/>
        <v>55263.105039490707</v>
      </c>
      <c r="Q29">
        <f t="shared" si="4"/>
        <v>26298</v>
      </c>
    </row>
    <row r="30" spans="1:17" x14ac:dyDescent="0.35">
      <c r="A30" s="1">
        <v>41303</v>
      </c>
      <c r="B30">
        <v>4741</v>
      </c>
      <c r="C30">
        <v>1356</v>
      </c>
      <c r="D30">
        <v>0</v>
      </c>
      <c r="E30">
        <v>0</v>
      </c>
      <c r="F30">
        <v>0</v>
      </c>
      <c r="G30">
        <v>5652</v>
      </c>
      <c r="H30">
        <v>5042</v>
      </c>
      <c r="I30">
        <f t="shared" si="0"/>
        <v>3385</v>
      </c>
      <c r="J30">
        <v>1</v>
      </c>
      <c r="K30">
        <f t="shared" si="1"/>
        <v>7811.1924418596345</v>
      </c>
      <c r="L30">
        <f>K30-B30</f>
        <v>3070.1924418596345</v>
      </c>
      <c r="M30">
        <f t="shared" si="2"/>
        <v>3070.1924418596345</v>
      </c>
      <c r="N30" s="8">
        <f>M30/B30</f>
        <v>0.64758330349285687</v>
      </c>
      <c r="O30" s="8">
        <f>C30/B30</f>
        <v>0.286015608521409</v>
      </c>
      <c r="P30">
        <f t="shared" si="3"/>
        <v>55263.463953473423</v>
      </c>
      <c r="Q30">
        <f t="shared" si="4"/>
        <v>24408</v>
      </c>
    </row>
    <row r="31" spans="1:17" x14ac:dyDescent="0.35">
      <c r="A31" s="1">
        <v>41304</v>
      </c>
      <c r="B31">
        <v>5080</v>
      </c>
      <c r="C31">
        <v>1083</v>
      </c>
      <c r="D31">
        <v>0</v>
      </c>
      <c r="E31">
        <v>1</v>
      </c>
      <c r="F31">
        <v>0</v>
      </c>
      <c r="G31">
        <v>5090.666666666667</v>
      </c>
      <c r="H31">
        <v>5238</v>
      </c>
      <c r="I31">
        <f t="shared" si="0"/>
        <v>3997</v>
      </c>
      <c r="J31">
        <v>1</v>
      </c>
      <c r="K31">
        <f t="shared" si="1"/>
        <v>8168.4379020812958</v>
      </c>
      <c r="L31">
        <f>K31-B31</f>
        <v>3088.4379020812958</v>
      </c>
      <c r="M31">
        <f t="shared" si="2"/>
        <v>3088.4379020812958</v>
      </c>
      <c r="N31" s="8">
        <f>M31/B31</f>
        <v>0.60796021694513691</v>
      </c>
      <c r="O31" s="8">
        <f>C31/B31</f>
        <v>0.21318897637795275</v>
      </c>
      <c r="P31">
        <f t="shared" si="3"/>
        <v>55591.882237463324</v>
      </c>
      <c r="Q31">
        <f t="shared" si="4"/>
        <v>19494</v>
      </c>
    </row>
    <row r="32" spans="1:17" x14ac:dyDescent="0.35">
      <c r="A32" s="1">
        <v>41305</v>
      </c>
      <c r="B32">
        <v>4340</v>
      </c>
      <c r="C32">
        <v>1862</v>
      </c>
      <c r="D32">
        <v>0</v>
      </c>
      <c r="E32">
        <v>0</v>
      </c>
      <c r="F32">
        <v>1</v>
      </c>
      <c r="G32">
        <v>4753</v>
      </c>
      <c r="H32">
        <v>5660</v>
      </c>
      <c r="I32">
        <f t="shared" si="0"/>
        <v>2478</v>
      </c>
      <c r="J32">
        <v>1</v>
      </c>
      <c r="K32">
        <f t="shared" si="1"/>
        <v>7034.1465868801943</v>
      </c>
      <c r="L32">
        <f>K32-B32</f>
        <v>2694.1465868801943</v>
      </c>
      <c r="M32">
        <f t="shared" si="2"/>
        <v>2694.1465868801943</v>
      </c>
      <c r="N32" s="8">
        <f>M32/B32</f>
        <v>0.6207711029677867</v>
      </c>
      <c r="O32" s="8">
        <f>C32/B32</f>
        <v>0.42903225806451611</v>
      </c>
      <c r="P32">
        <f t="shared" si="3"/>
        <v>48494.638563843495</v>
      </c>
      <c r="Q32">
        <f t="shared" si="4"/>
        <v>33516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CA96C-4D63-4DF7-93E0-14B018114D54}">
  <dimension ref="A1:AJ360"/>
  <sheetViews>
    <sheetView topLeftCell="S1" workbookViewId="0">
      <selection activeCell="AA7" sqref="AA7:AA10"/>
    </sheetView>
  </sheetViews>
  <sheetFormatPr defaultRowHeight="14.5" x14ac:dyDescent="0.35"/>
  <cols>
    <col min="1" max="1" width="10.453125" bestFit="1" customWidth="1"/>
    <col min="7" max="7" width="7.6328125" bestFit="1" customWidth="1"/>
    <col min="9" max="9" width="10.54296875" bestFit="1" customWidth="1"/>
    <col min="28" max="28" width="11.81640625" bestFit="1" customWidth="1"/>
  </cols>
  <sheetData>
    <row r="1" spans="1:35" ht="15" thickBot="1" x14ac:dyDescent="0.4">
      <c r="A1" s="1" t="s">
        <v>2</v>
      </c>
      <c r="B1" t="s">
        <v>133</v>
      </c>
      <c r="C1" t="s">
        <v>106</v>
      </c>
      <c r="D1" t="s">
        <v>21</v>
      </c>
      <c r="E1" t="s">
        <v>136</v>
      </c>
      <c r="F1" t="s">
        <v>104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54</v>
      </c>
      <c r="M1" t="s">
        <v>20</v>
      </c>
      <c r="N1" t="s">
        <v>99</v>
      </c>
      <c r="O1" t="s">
        <v>46</v>
      </c>
      <c r="P1" t="s">
        <v>100</v>
      </c>
      <c r="Q1" s="8" t="s">
        <v>101</v>
      </c>
      <c r="R1" t="s">
        <v>4</v>
      </c>
      <c r="S1" t="s">
        <v>102</v>
      </c>
      <c r="T1" t="s">
        <v>108</v>
      </c>
      <c r="U1" t="s">
        <v>127</v>
      </c>
      <c r="V1" t="s">
        <v>128</v>
      </c>
      <c r="W1" t="s">
        <v>53</v>
      </c>
      <c r="X1" t="s">
        <v>18</v>
      </c>
      <c r="Y1" t="s">
        <v>19</v>
      </c>
      <c r="AA1" s="2" t="s">
        <v>32</v>
      </c>
      <c r="AB1" s="2" t="s">
        <v>106</v>
      </c>
      <c r="AC1" s="2" t="s">
        <v>21</v>
      </c>
      <c r="AD1" s="2" t="s">
        <v>136</v>
      </c>
      <c r="AE1" s="2" t="s">
        <v>104</v>
      </c>
      <c r="AF1" s="2" t="s">
        <v>15</v>
      </c>
      <c r="AG1" s="2" t="s">
        <v>16</v>
      </c>
      <c r="AH1" s="2" t="s">
        <v>17</v>
      </c>
      <c r="AI1" s="3" t="s">
        <v>18</v>
      </c>
    </row>
    <row r="2" spans="1:35" ht="15" thickBot="1" x14ac:dyDescent="0.4">
      <c r="A2" s="1">
        <v>40916</v>
      </c>
      <c r="B2">
        <v>5214</v>
      </c>
      <c r="C2">
        <v>4638</v>
      </c>
      <c r="D2">
        <v>5549</v>
      </c>
      <c r="E2">
        <v>-67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f>$AA$2+SUMPRODUCT(C2:J2,$AB$2:$AI$2)</f>
        <v>5013.0011344708109</v>
      </c>
      <c r="O2">
        <f>N2-B2</f>
        <v>-200.99886552918906</v>
      </c>
      <c r="P2">
        <f>ABS(O2)</f>
        <v>200.99886552918906</v>
      </c>
      <c r="Q2" s="8">
        <f>P2/B2</f>
        <v>3.8549839955732461E-2</v>
      </c>
      <c r="R2">
        <v>1141</v>
      </c>
      <c r="S2">
        <f>IF(O2&lt;0,O2*-72,O2*18)</f>
        <v>14471.918318101612</v>
      </c>
      <c r="T2">
        <f>R2*18</f>
        <v>20538</v>
      </c>
      <c r="U2">
        <f>IF(O2&lt;0,O2*2,O2)</f>
        <v>-401.99773105837812</v>
      </c>
      <c r="V2">
        <f>U2^2</f>
        <v>161602.1757760841</v>
      </c>
      <c r="W2">
        <v>5281</v>
      </c>
      <c r="X2">
        <v>0</v>
      </c>
      <c r="Y2">
        <v>0</v>
      </c>
      <c r="AA2" s="2">
        <v>504.1116960794763</v>
      </c>
      <c r="AB2" s="2">
        <v>0.89105841068316205</v>
      </c>
      <c r="AC2" s="2">
        <v>7.5991834283699836E-2</v>
      </c>
      <c r="AD2" s="2">
        <v>0.67937550443912531</v>
      </c>
      <c r="AE2" s="2">
        <v>160.15165743859933</v>
      </c>
      <c r="AF2" s="2">
        <v>-492.49170986877937</v>
      </c>
      <c r="AG2" s="2">
        <v>-1097.9605820668285</v>
      </c>
      <c r="AH2" s="2">
        <v>-636.54419258381915</v>
      </c>
      <c r="AI2" s="3">
        <v>-251.86695337785085</v>
      </c>
    </row>
    <row r="3" spans="1:35" x14ac:dyDescent="0.35">
      <c r="A3" s="1">
        <v>40917</v>
      </c>
      <c r="B3">
        <v>4097</v>
      </c>
      <c r="C3">
        <v>4905</v>
      </c>
      <c r="D3">
        <v>4285</v>
      </c>
      <c r="E3">
        <v>-1117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f t="shared" ref="N3:N66" si="0">$AA$2+SUMPRODUCT(C3:J3,$AB$2:$AI$2)</f>
        <v>3949.0240620587583</v>
      </c>
      <c r="O3">
        <f>N3-B3</f>
        <v>-147.97593794124168</v>
      </c>
      <c r="P3">
        <f t="shared" ref="P3:P66" si="1">ABS(O3)</f>
        <v>147.97593794124168</v>
      </c>
      <c r="Q3" s="8">
        <f>P3/B3</f>
        <v>3.6118120073527382E-2</v>
      </c>
      <c r="R3">
        <v>1054</v>
      </c>
      <c r="S3">
        <f t="shared" ref="S3:S66" si="2">IF(O3&lt;0,O3*-72,O3*18)</f>
        <v>10654.267531769401</v>
      </c>
      <c r="T3">
        <f t="shared" ref="T3:T66" si="3">R3*18</f>
        <v>18972</v>
      </c>
      <c r="U3">
        <f t="shared" ref="U3:U66" si="4">IF(O3&lt;0,O3*2,O3)</f>
        <v>-295.95187588248336</v>
      </c>
      <c r="V3">
        <f t="shared" ref="V3:V66" si="5">U3^2</f>
        <v>87587.512838360839</v>
      </c>
      <c r="W3">
        <v>5214</v>
      </c>
      <c r="X3">
        <v>0</v>
      </c>
      <c r="Y3">
        <v>0</v>
      </c>
    </row>
    <row r="4" spans="1:35" x14ac:dyDescent="0.35">
      <c r="A4" s="1">
        <v>40918</v>
      </c>
      <c r="B4">
        <v>3757</v>
      </c>
      <c r="C4">
        <v>4864</v>
      </c>
      <c r="D4">
        <v>3950</v>
      </c>
      <c r="E4">
        <v>-340</v>
      </c>
      <c r="F4">
        <v>0</v>
      </c>
      <c r="G4">
        <v>0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f t="shared" si="0"/>
        <v>3809.4392974868606</v>
      </c>
      <c r="O4">
        <f>N4-B4</f>
        <v>52.439297486860596</v>
      </c>
      <c r="P4">
        <f t="shared" si="1"/>
        <v>52.439297486860596</v>
      </c>
      <c r="Q4" s="8">
        <f>P4/B4</f>
        <v>1.395775818122454E-2</v>
      </c>
      <c r="R4">
        <v>1583</v>
      </c>
      <c r="S4">
        <f t="shared" si="2"/>
        <v>943.90735476349073</v>
      </c>
      <c r="T4">
        <f t="shared" si="3"/>
        <v>28494</v>
      </c>
      <c r="U4">
        <f t="shared" si="4"/>
        <v>52.439297486860596</v>
      </c>
      <c r="V4">
        <f t="shared" si="5"/>
        <v>2749.879920915464</v>
      </c>
      <c r="W4">
        <v>4097</v>
      </c>
      <c r="X4">
        <v>0</v>
      </c>
      <c r="Y4">
        <v>0</v>
      </c>
    </row>
    <row r="5" spans="1:35" x14ac:dyDescent="0.35">
      <c r="A5" s="1">
        <v>40919</v>
      </c>
      <c r="B5">
        <v>4307</v>
      </c>
      <c r="C5">
        <v>4356</v>
      </c>
      <c r="D5">
        <v>3996</v>
      </c>
      <c r="E5">
        <v>550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f t="shared" si="0"/>
        <v>4426.3378376706951</v>
      </c>
      <c r="O5">
        <f>N5-B5</f>
        <v>119.33783767069508</v>
      </c>
      <c r="P5">
        <f t="shared" si="1"/>
        <v>119.33783767069508</v>
      </c>
      <c r="Q5" s="8">
        <f>P5/B5</f>
        <v>2.7707879654212928E-2</v>
      </c>
      <c r="R5">
        <v>1321</v>
      </c>
      <c r="S5">
        <f t="shared" si="2"/>
        <v>2148.0810780725114</v>
      </c>
      <c r="T5">
        <f t="shared" si="3"/>
        <v>23778</v>
      </c>
      <c r="U5">
        <f t="shared" si="4"/>
        <v>119.33783767069508</v>
      </c>
      <c r="V5">
        <f t="shared" si="5"/>
        <v>14241.519499917169</v>
      </c>
      <c r="W5">
        <v>3757</v>
      </c>
      <c r="X5">
        <v>0</v>
      </c>
      <c r="Y5">
        <v>0</v>
      </c>
    </row>
    <row r="6" spans="1:35" x14ac:dyDescent="0.35">
      <c r="A6" s="1">
        <v>40920</v>
      </c>
      <c r="B6">
        <v>4380</v>
      </c>
      <c r="C6">
        <v>4053.6666666666665</v>
      </c>
      <c r="D6">
        <v>4413</v>
      </c>
      <c r="E6">
        <v>73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f t="shared" si="0"/>
        <v>4249.24489665896</v>
      </c>
      <c r="O6">
        <f>N6-B6</f>
        <v>-130.75510334104001</v>
      </c>
      <c r="P6">
        <f t="shared" si="1"/>
        <v>130.75510334104001</v>
      </c>
      <c r="Q6" s="8">
        <f>P6/B6</f>
        <v>2.9852763319872151E-2</v>
      </c>
      <c r="R6">
        <v>1155</v>
      </c>
      <c r="S6">
        <f t="shared" si="2"/>
        <v>9414.3674405548809</v>
      </c>
      <c r="T6">
        <f t="shared" si="3"/>
        <v>20790</v>
      </c>
      <c r="U6">
        <f t="shared" si="4"/>
        <v>-261.51020668208002</v>
      </c>
      <c r="V6">
        <f t="shared" si="5"/>
        <v>68387.58819890421</v>
      </c>
      <c r="W6">
        <v>4307</v>
      </c>
      <c r="X6">
        <v>1</v>
      </c>
      <c r="Y6">
        <v>0</v>
      </c>
    </row>
    <row r="7" spans="1:35" x14ac:dyDescent="0.35">
      <c r="A7" s="1">
        <v>40921</v>
      </c>
      <c r="B7">
        <v>4075</v>
      </c>
      <c r="C7">
        <v>4148</v>
      </c>
      <c r="D7">
        <v>4220</v>
      </c>
      <c r="E7">
        <v>-305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f t="shared" si="0"/>
        <v>4313.6979954165126</v>
      </c>
      <c r="O7">
        <f>N7-B7</f>
        <v>238.69799541651264</v>
      </c>
      <c r="P7">
        <f t="shared" si="1"/>
        <v>238.69799541651264</v>
      </c>
      <c r="Q7" s="8">
        <f>P7/B7</f>
        <v>5.8576195194236229E-2</v>
      </c>
      <c r="R7">
        <v>1876</v>
      </c>
      <c r="S7">
        <f t="shared" si="2"/>
        <v>4296.5639174972275</v>
      </c>
      <c r="T7">
        <f t="shared" si="3"/>
        <v>33768</v>
      </c>
      <c r="U7">
        <f t="shared" si="4"/>
        <v>238.69799541651264</v>
      </c>
      <c r="V7">
        <f t="shared" si="5"/>
        <v>56976.733015861486</v>
      </c>
      <c r="W7">
        <v>4380</v>
      </c>
      <c r="X7">
        <v>0</v>
      </c>
      <c r="Y7">
        <v>1</v>
      </c>
      <c r="AA7" s="21" t="s">
        <v>103</v>
      </c>
      <c r="AB7" s="20">
        <f>SUM(V2:V360)</f>
        <v>186484279.28525409</v>
      </c>
    </row>
    <row r="8" spans="1:35" x14ac:dyDescent="0.35">
      <c r="A8" s="1">
        <v>40922</v>
      </c>
      <c r="B8">
        <v>4984</v>
      </c>
      <c r="C8">
        <v>4254</v>
      </c>
      <c r="D8">
        <v>5281</v>
      </c>
      <c r="E8">
        <v>909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f t="shared" si="0"/>
        <v>5313.5393855130324</v>
      </c>
      <c r="O8">
        <f>N8-B8</f>
        <v>329.53938551303236</v>
      </c>
      <c r="P8">
        <f t="shared" si="1"/>
        <v>329.53938551303236</v>
      </c>
      <c r="Q8" s="8">
        <f>P8/B8</f>
        <v>6.6119459372598791E-2</v>
      </c>
      <c r="R8">
        <v>1360</v>
      </c>
      <c r="S8">
        <f t="shared" si="2"/>
        <v>5931.7089392345824</v>
      </c>
      <c r="T8">
        <f t="shared" si="3"/>
        <v>24480</v>
      </c>
      <c r="U8">
        <f t="shared" si="4"/>
        <v>329.53938551303236</v>
      </c>
      <c r="V8">
        <f t="shared" si="5"/>
        <v>108596.20660430696</v>
      </c>
      <c r="W8">
        <v>4075</v>
      </c>
      <c r="X8">
        <v>0</v>
      </c>
      <c r="Y8">
        <v>0</v>
      </c>
      <c r="AA8" s="21" t="s">
        <v>47</v>
      </c>
      <c r="AB8" s="22">
        <f>AVERAGE(Q2:Q360)</f>
        <v>7.3168067392948455E-2</v>
      </c>
    </row>
    <row r="9" spans="1:35" x14ac:dyDescent="0.35">
      <c r="A9" s="1">
        <v>40923</v>
      </c>
      <c r="B9">
        <v>4625</v>
      </c>
      <c r="C9">
        <v>4479.666666666667</v>
      </c>
      <c r="D9">
        <v>5214</v>
      </c>
      <c r="E9">
        <v>-359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f t="shared" si="0"/>
        <v>4648.0819743313805</v>
      </c>
      <c r="O9">
        <f>N9-B9</f>
        <v>23.081974331380479</v>
      </c>
      <c r="P9">
        <f t="shared" si="1"/>
        <v>23.081974331380479</v>
      </c>
      <c r="Q9" s="8">
        <f>P9/B9</f>
        <v>4.9906971527309144E-3</v>
      </c>
      <c r="R9">
        <v>1708</v>
      </c>
      <c r="S9">
        <f t="shared" si="2"/>
        <v>415.47553796484863</v>
      </c>
      <c r="T9">
        <f t="shared" si="3"/>
        <v>30744</v>
      </c>
      <c r="U9">
        <f t="shared" si="4"/>
        <v>23.081974331380479</v>
      </c>
      <c r="V9">
        <f t="shared" si="5"/>
        <v>532.7775390345073</v>
      </c>
      <c r="W9">
        <v>4984</v>
      </c>
      <c r="X9">
        <v>0</v>
      </c>
      <c r="Y9">
        <v>0</v>
      </c>
      <c r="AA9" s="21" t="s">
        <v>48</v>
      </c>
      <c r="AB9" s="22">
        <f>MEDIAN(Q2:Q360)</f>
        <v>5.1808649531406348E-2</v>
      </c>
    </row>
    <row r="10" spans="1:35" x14ac:dyDescent="0.35">
      <c r="A10" s="1">
        <v>40924</v>
      </c>
      <c r="B10">
        <v>3706</v>
      </c>
      <c r="C10">
        <v>4561.333333333333</v>
      </c>
      <c r="D10">
        <v>4097</v>
      </c>
      <c r="E10">
        <v>-919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f t="shared" si="0"/>
        <v>3763.0268732875879</v>
      </c>
      <c r="O10">
        <f>N10-B10</f>
        <v>57.026873287587932</v>
      </c>
      <c r="P10">
        <f t="shared" si="1"/>
        <v>57.026873287587932</v>
      </c>
      <c r="Q10" s="8">
        <f>P10/B10</f>
        <v>1.5387715404098201E-2</v>
      </c>
      <c r="R10">
        <v>1589</v>
      </c>
      <c r="S10">
        <f t="shared" si="2"/>
        <v>1026.4837191765828</v>
      </c>
      <c r="T10">
        <f t="shared" si="3"/>
        <v>28602</v>
      </c>
      <c r="U10">
        <f t="shared" si="4"/>
        <v>57.026873287587932</v>
      </c>
      <c r="V10">
        <f t="shared" si="5"/>
        <v>3252.0642769586102</v>
      </c>
      <c r="W10">
        <v>4625</v>
      </c>
      <c r="X10">
        <v>0</v>
      </c>
      <c r="Y10">
        <v>0</v>
      </c>
      <c r="AA10" s="21" t="s">
        <v>137</v>
      </c>
      <c r="AB10" s="20">
        <f>SUM(S2:S360)</f>
        <v>5457722.2491270145</v>
      </c>
    </row>
    <row r="11" spans="1:35" x14ac:dyDescent="0.35">
      <c r="A11" s="1">
        <v>40925</v>
      </c>
      <c r="B11">
        <v>3782</v>
      </c>
      <c r="C11">
        <v>4438.333333333333</v>
      </c>
      <c r="D11">
        <v>3757</v>
      </c>
      <c r="E11">
        <v>76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f t="shared" si="0"/>
        <v>3698.0992198359818</v>
      </c>
      <c r="O11">
        <f>N11-B11</f>
        <v>-83.900780164018215</v>
      </c>
      <c r="P11">
        <f t="shared" si="1"/>
        <v>83.900780164018215</v>
      </c>
      <c r="Q11" s="8">
        <f>P11/B11</f>
        <v>2.2184235897413595E-2</v>
      </c>
      <c r="R11">
        <v>1485</v>
      </c>
      <c r="S11">
        <f t="shared" si="2"/>
        <v>6040.8561718093115</v>
      </c>
      <c r="T11">
        <f t="shared" si="3"/>
        <v>26730</v>
      </c>
      <c r="U11">
        <f t="shared" si="4"/>
        <v>-167.80156032803643</v>
      </c>
      <c r="V11">
        <f t="shared" si="5"/>
        <v>28157.363648523649</v>
      </c>
      <c r="W11">
        <v>3706</v>
      </c>
      <c r="X11">
        <v>0</v>
      </c>
      <c r="Y11">
        <v>0</v>
      </c>
    </row>
    <row r="12" spans="1:35" x14ac:dyDescent="0.35">
      <c r="A12" s="1">
        <v>40926</v>
      </c>
      <c r="B12">
        <v>4263</v>
      </c>
      <c r="C12">
        <v>4037.6666666666665</v>
      </c>
      <c r="D12">
        <v>4307</v>
      </c>
      <c r="E12">
        <v>481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f t="shared" si="0"/>
        <v>4119.4407942591524</v>
      </c>
      <c r="O12">
        <f>N12-B12</f>
        <v>-143.55920574084757</v>
      </c>
      <c r="P12">
        <f t="shared" si="1"/>
        <v>143.55920574084757</v>
      </c>
      <c r="Q12" s="8">
        <f>P12/B12</f>
        <v>3.3675628839044701E-2</v>
      </c>
      <c r="R12">
        <v>1395</v>
      </c>
      <c r="S12">
        <f t="shared" si="2"/>
        <v>10336.262813341025</v>
      </c>
      <c r="T12">
        <f t="shared" si="3"/>
        <v>25110</v>
      </c>
      <c r="U12">
        <f t="shared" si="4"/>
        <v>-287.11841148169515</v>
      </c>
      <c r="V12">
        <f t="shared" si="5"/>
        <v>82436.982211772018</v>
      </c>
      <c r="W12">
        <v>3782</v>
      </c>
      <c r="X12">
        <v>0</v>
      </c>
      <c r="Y12">
        <v>0</v>
      </c>
    </row>
    <row r="13" spans="1:35" x14ac:dyDescent="0.35">
      <c r="A13" s="1">
        <v>40927</v>
      </c>
      <c r="B13">
        <v>3901</v>
      </c>
      <c r="C13">
        <v>3917</v>
      </c>
      <c r="D13">
        <v>4380</v>
      </c>
      <c r="E13">
        <v>-362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f t="shared" si="0"/>
        <v>3829.430838903213</v>
      </c>
      <c r="O13">
        <f>N13-B13</f>
        <v>-71.569161096786956</v>
      </c>
      <c r="P13">
        <f t="shared" si="1"/>
        <v>71.569161096786956</v>
      </c>
      <c r="Q13" s="8">
        <f>P13/B13</f>
        <v>1.8346362752316575E-2</v>
      </c>
      <c r="R13">
        <v>1336</v>
      </c>
      <c r="S13">
        <f t="shared" si="2"/>
        <v>5152.9795989686609</v>
      </c>
      <c r="T13">
        <f t="shared" si="3"/>
        <v>24048</v>
      </c>
      <c r="U13">
        <f t="shared" si="4"/>
        <v>-143.13832219357391</v>
      </c>
      <c r="V13">
        <f t="shared" si="5"/>
        <v>20488.579280391376</v>
      </c>
      <c r="W13">
        <v>4263</v>
      </c>
      <c r="X13">
        <v>1</v>
      </c>
      <c r="Y13">
        <v>0</v>
      </c>
    </row>
    <row r="14" spans="1:35" x14ac:dyDescent="0.35">
      <c r="A14" s="1">
        <v>40928</v>
      </c>
      <c r="B14">
        <v>4376</v>
      </c>
      <c r="C14">
        <v>3982</v>
      </c>
      <c r="D14">
        <v>4075</v>
      </c>
      <c r="E14">
        <v>475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f t="shared" si="0"/>
        <v>4684.6763767344892</v>
      </c>
      <c r="O14">
        <f>N14-B14</f>
        <v>308.67637673448917</v>
      </c>
      <c r="P14">
        <f t="shared" si="1"/>
        <v>308.67637673448917</v>
      </c>
      <c r="Q14" s="8">
        <f>P14/B14</f>
        <v>7.0538477315925316E-2</v>
      </c>
      <c r="R14">
        <v>1306</v>
      </c>
      <c r="S14">
        <f t="shared" si="2"/>
        <v>5556.174781220805</v>
      </c>
      <c r="T14">
        <f t="shared" si="3"/>
        <v>23508</v>
      </c>
      <c r="U14">
        <f t="shared" si="4"/>
        <v>308.67637673448917</v>
      </c>
      <c r="V14">
        <f t="shared" si="5"/>
        <v>95281.105553932284</v>
      </c>
      <c r="W14">
        <v>3901</v>
      </c>
      <c r="X14">
        <v>0</v>
      </c>
      <c r="Y14">
        <v>1</v>
      </c>
    </row>
    <row r="15" spans="1:35" x14ac:dyDescent="0.35">
      <c r="A15" s="1">
        <v>40929</v>
      </c>
      <c r="B15">
        <v>5661</v>
      </c>
      <c r="C15">
        <v>4180</v>
      </c>
      <c r="D15">
        <v>4984</v>
      </c>
      <c r="E15">
        <v>1285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1</v>
      </c>
      <c r="N15">
        <f t="shared" si="0"/>
        <v>5480.4766780093296</v>
      </c>
      <c r="O15">
        <f>N15-B15</f>
        <v>-180.52332199067041</v>
      </c>
      <c r="P15">
        <f t="shared" si="1"/>
        <v>180.52332199067041</v>
      </c>
      <c r="Q15" s="8">
        <f>P15/B15</f>
        <v>3.1888945767650667E-2</v>
      </c>
      <c r="R15">
        <v>633</v>
      </c>
      <c r="S15">
        <f t="shared" si="2"/>
        <v>12997.67918332827</v>
      </c>
      <c r="T15">
        <f t="shared" si="3"/>
        <v>11394</v>
      </c>
      <c r="U15">
        <f t="shared" si="4"/>
        <v>-361.04664398134082</v>
      </c>
      <c r="V15">
        <f t="shared" si="5"/>
        <v>130354.67913018906</v>
      </c>
      <c r="W15">
        <v>4376</v>
      </c>
      <c r="X15">
        <v>0</v>
      </c>
      <c r="Y15">
        <v>0</v>
      </c>
    </row>
    <row r="16" spans="1:35" x14ac:dyDescent="0.35">
      <c r="A16" s="1">
        <v>40930</v>
      </c>
      <c r="B16">
        <v>5299</v>
      </c>
      <c r="C16">
        <v>4646</v>
      </c>
      <c r="D16">
        <v>4625</v>
      </c>
      <c r="E16">
        <v>-362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0</v>
      </c>
      <c r="N16">
        <f t="shared" si="0"/>
        <v>4749.4973730685952</v>
      </c>
      <c r="O16">
        <f>N16-B16</f>
        <v>-549.50262693140485</v>
      </c>
      <c r="P16">
        <f t="shared" si="1"/>
        <v>549.50262693140485</v>
      </c>
      <c r="Q16" s="8">
        <f>P16/B16</f>
        <v>0.10369930683740419</v>
      </c>
      <c r="R16">
        <v>1060</v>
      </c>
      <c r="S16">
        <f t="shared" si="2"/>
        <v>39564.189139061149</v>
      </c>
      <c r="T16">
        <f t="shared" si="3"/>
        <v>19080</v>
      </c>
      <c r="U16">
        <f t="shared" si="4"/>
        <v>-1099.0052538628097</v>
      </c>
      <c r="V16">
        <f t="shared" si="5"/>
        <v>1207812.5480180588</v>
      </c>
      <c r="W16">
        <v>5661</v>
      </c>
      <c r="X16">
        <v>0</v>
      </c>
      <c r="Y16">
        <v>0</v>
      </c>
    </row>
    <row r="17" spans="1:25" x14ac:dyDescent="0.35">
      <c r="A17" s="1">
        <v>40931</v>
      </c>
      <c r="B17">
        <v>3587</v>
      </c>
      <c r="C17">
        <v>5112</v>
      </c>
      <c r="D17">
        <v>3706</v>
      </c>
      <c r="E17">
        <v>-1712</v>
      </c>
      <c r="F17">
        <v>0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f t="shared" si="0"/>
        <v>3685.2454558786308</v>
      </c>
      <c r="O17">
        <f>N17-B17</f>
        <v>98.245455878630764</v>
      </c>
      <c r="P17">
        <f t="shared" si="1"/>
        <v>98.245455878630764</v>
      </c>
      <c r="Q17" s="8">
        <f>P17/B17</f>
        <v>2.7389310253312173E-2</v>
      </c>
      <c r="R17">
        <v>1593</v>
      </c>
      <c r="S17">
        <f t="shared" si="2"/>
        <v>1768.4182058153538</v>
      </c>
      <c r="T17">
        <f t="shared" si="3"/>
        <v>28674</v>
      </c>
      <c r="U17">
        <f t="shared" si="4"/>
        <v>98.245455878630764</v>
      </c>
      <c r="V17">
        <f t="shared" si="5"/>
        <v>9652.1696007999835</v>
      </c>
      <c r="W17">
        <v>5299</v>
      </c>
      <c r="X17">
        <v>0</v>
      </c>
      <c r="Y17">
        <v>0</v>
      </c>
    </row>
    <row r="18" spans="1:25" x14ac:dyDescent="0.35">
      <c r="A18" s="1">
        <v>40932</v>
      </c>
      <c r="B18">
        <v>3742</v>
      </c>
      <c r="C18">
        <v>4849</v>
      </c>
      <c r="D18">
        <v>3782</v>
      </c>
      <c r="E18">
        <v>155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f t="shared" si="0"/>
        <v>4119.5976678643174</v>
      </c>
      <c r="O18">
        <f>N18-B18</f>
        <v>377.59766786431737</v>
      </c>
      <c r="P18">
        <f t="shared" si="1"/>
        <v>377.59766786431737</v>
      </c>
      <c r="Q18" s="8">
        <f>P18/B18</f>
        <v>0.10090798179164014</v>
      </c>
      <c r="R18">
        <v>1361</v>
      </c>
      <c r="S18">
        <f t="shared" si="2"/>
        <v>6796.7580215577127</v>
      </c>
      <c r="T18">
        <f t="shared" si="3"/>
        <v>24498</v>
      </c>
      <c r="U18">
        <f t="shared" si="4"/>
        <v>377.59766786431737</v>
      </c>
      <c r="V18">
        <f t="shared" si="5"/>
        <v>142579.99877657133</v>
      </c>
      <c r="W18">
        <v>3587</v>
      </c>
      <c r="X18">
        <v>0</v>
      </c>
      <c r="Y18">
        <v>0</v>
      </c>
    </row>
    <row r="19" spans="1:25" x14ac:dyDescent="0.35">
      <c r="A19" s="1">
        <v>40933</v>
      </c>
      <c r="B19">
        <v>3516</v>
      </c>
      <c r="C19">
        <v>4209.333333333333</v>
      </c>
      <c r="D19">
        <v>4263</v>
      </c>
      <c r="E19">
        <v>-226</v>
      </c>
      <c r="F19">
        <v>0</v>
      </c>
      <c r="G19">
        <v>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f t="shared" si="0"/>
        <v>3788.7436990794836</v>
      </c>
      <c r="O19">
        <f>N19-B19</f>
        <v>272.74369907948358</v>
      </c>
      <c r="P19">
        <f t="shared" si="1"/>
        <v>272.74369907948358</v>
      </c>
      <c r="Q19" s="8">
        <f>P19/B19</f>
        <v>7.7572155597122744E-2</v>
      </c>
      <c r="R19">
        <v>1881</v>
      </c>
      <c r="S19">
        <f t="shared" si="2"/>
        <v>4909.3865834307044</v>
      </c>
      <c r="T19">
        <f t="shared" si="3"/>
        <v>33858</v>
      </c>
      <c r="U19">
        <f t="shared" si="4"/>
        <v>272.74369907948358</v>
      </c>
      <c r="V19">
        <f t="shared" si="5"/>
        <v>74389.125387559892</v>
      </c>
      <c r="W19">
        <v>3742</v>
      </c>
      <c r="X19">
        <v>0</v>
      </c>
      <c r="Y19">
        <v>0</v>
      </c>
    </row>
    <row r="20" spans="1:25" x14ac:dyDescent="0.35">
      <c r="A20" s="1">
        <v>40934</v>
      </c>
      <c r="B20">
        <v>3657</v>
      </c>
      <c r="C20">
        <v>3615</v>
      </c>
      <c r="D20">
        <v>3901</v>
      </c>
      <c r="E20">
        <v>141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f t="shared" si="0"/>
        <v>3865.6569889878861</v>
      </c>
      <c r="O20">
        <f>N20-B20</f>
        <v>208.65698898788605</v>
      </c>
      <c r="P20">
        <f t="shared" si="1"/>
        <v>208.65698898788605</v>
      </c>
      <c r="Q20" s="8">
        <f>P20/B20</f>
        <v>5.7056874210523939E-2</v>
      </c>
      <c r="R20">
        <v>1534</v>
      </c>
      <c r="S20">
        <f t="shared" si="2"/>
        <v>3755.8258017819489</v>
      </c>
      <c r="T20">
        <f t="shared" si="3"/>
        <v>27612</v>
      </c>
      <c r="U20">
        <f t="shared" si="4"/>
        <v>208.65698898788605</v>
      </c>
      <c r="V20">
        <f t="shared" si="5"/>
        <v>43537.739053490805</v>
      </c>
      <c r="W20">
        <v>3516</v>
      </c>
      <c r="X20">
        <v>1</v>
      </c>
      <c r="Y20">
        <v>0</v>
      </c>
    </row>
    <row r="21" spans="1:25" x14ac:dyDescent="0.35">
      <c r="A21" s="1">
        <v>40935</v>
      </c>
      <c r="B21">
        <v>4107</v>
      </c>
      <c r="C21">
        <v>3638.3333333333335</v>
      </c>
      <c r="D21">
        <v>4376</v>
      </c>
      <c r="E21">
        <v>450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M21">
        <v>0</v>
      </c>
      <c r="N21">
        <f t="shared" si="0"/>
        <v>4384.3384574381244</v>
      </c>
      <c r="O21">
        <f>N21-B21</f>
        <v>277.33845743812435</v>
      </c>
      <c r="P21">
        <f t="shared" si="1"/>
        <v>277.33845743812435</v>
      </c>
      <c r="Q21" s="8">
        <f>P21/B21</f>
        <v>6.7528234097424963E-2</v>
      </c>
      <c r="R21">
        <v>1444</v>
      </c>
      <c r="S21">
        <f t="shared" si="2"/>
        <v>4992.0922338862383</v>
      </c>
      <c r="T21">
        <f t="shared" si="3"/>
        <v>25992</v>
      </c>
      <c r="U21">
        <f t="shared" si="4"/>
        <v>277.33845743812435</v>
      </c>
      <c r="V21">
        <f t="shared" si="5"/>
        <v>76916.619974158311</v>
      </c>
      <c r="W21">
        <v>3657</v>
      </c>
      <c r="X21">
        <v>0</v>
      </c>
      <c r="Y21">
        <v>1</v>
      </c>
    </row>
    <row r="22" spans="1:25" x14ac:dyDescent="0.35">
      <c r="A22" s="1">
        <v>40936</v>
      </c>
      <c r="B22">
        <v>5166</v>
      </c>
      <c r="C22">
        <v>3760</v>
      </c>
      <c r="D22">
        <v>5661</v>
      </c>
      <c r="E22">
        <v>1059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1</v>
      </c>
      <c r="N22">
        <f t="shared" si="0"/>
        <v>5004.1397533292238</v>
      </c>
      <c r="O22">
        <f>N22-B22</f>
        <v>-161.86024667077618</v>
      </c>
      <c r="P22">
        <f t="shared" si="1"/>
        <v>161.86024667077618</v>
      </c>
      <c r="Q22" s="8">
        <f>P22/B22</f>
        <v>3.1331832495310914E-2</v>
      </c>
      <c r="R22">
        <v>1173</v>
      </c>
      <c r="S22">
        <f t="shared" si="2"/>
        <v>11653.937760295885</v>
      </c>
      <c r="T22">
        <f t="shared" si="3"/>
        <v>21114</v>
      </c>
      <c r="U22">
        <f t="shared" si="4"/>
        <v>-323.72049334155236</v>
      </c>
      <c r="V22">
        <f t="shared" si="5"/>
        <v>104794.95780929804</v>
      </c>
      <c r="W22">
        <v>4107</v>
      </c>
      <c r="X22">
        <v>0</v>
      </c>
      <c r="Y22">
        <v>0</v>
      </c>
    </row>
    <row r="23" spans="1:25" x14ac:dyDescent="0.35">
      <c r="A23" s="1">
        <v>40937</v>
      </c>
      <c r="B23">
        <v>5031</v>
      </c>
      <c r="C23">
        <v>4310</v>
      </c>
      <c r="D23">
        <v>5299</v>
      </c>
      <c r="E23">
        <v>-135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f t="shared" si="0"/>
        <v>4815.6901403325473</v>
      </c>
      <c r="O23">
        <f>N23-B23</f>
        <v>-215.30985966745266</v>
      </c>
      <c r="P23">
        <f t="shared" si="1"/>
        <v>215.30985966745266</v>
      </c>
      <c r="Q23" s="8">
        <f>P23/B23</f>
        <v>4.2796632810068111E-2</v>
      </c>
      <c r="R23">
        <v>1311</v>
      </c>
      <c r="S23">
        <f t="shared" si="2"/>
        <v>15502.309896056591</v>
      </c>
      <c r="T23">
        <f t="shared" si="3"/>
        <v>23598</v>
      </c>
      <c r="U23">
        <f t="shared" si="4"/>
        <v>-430.61971933490531</v>
      </c>
      <c r="V23">
        <f t="shared" si="5"/>
        <v>185433.34268007262</v>
      </c>
      <c r="W23">
        <v>5166</v>
      </c>
      <c r="X23">
        <v>0</v>
      </c>
      <c r="Y23">
        <v>0</v>
      </c>
    </row>
    <row r="24" spans="1:25" x14ac:dyDescent="0.35">
      <c r="A24" s="1">
        <v>40938</v>
      </c>
      <c r="B24">
        <v>3241</v>
      </c>
      <c r="C24">
        <v>4768</v>
      </c>
      <c r="D24">
        <v>3587</v>
      </c>
      <c r="E24">
        <v>-1790</v>
      </c>
      <c r="F24">
        <v>1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f t="shared" si="0"/>
        <v>3476.8387024162098</v>
      </c>
      <c r="O24">
        <f>N24-B24</f>
        <v>235.8387024162098</v>
      </c>
      <c r="P24">
        <f t="shared" si="1"/>
        <v>235.8387024162098</v>
      </c>
      <c r="Q24" s="8">
        <f>P24/B24</f>
        <v>7.2767263935887005E-2</v>
      </c>
      <c r="R24">
        <v>1942</v>
      </c>
      <c r="S24">
        <f t="shared" si="2"/>
        <v>4245.0966434917764</v>
      </c>
      <c r="T24">
        <f t="shared" si="3"/>
        <v>34956</v>
      </c>
      <c r="U24">
        <f t="shared" si="4"/>
        <v>235.8387024162098</v>
      </c>
      <c r="V24">
        <f t="shared" si="5"/>
        <v>55619.89355736156</v>
      </c>
      <c r="W24">
        <v>5031</v>
      </c>
      <c r="X24">
        <v>0</v>
      </c>
      <c r="Y24">
        <v>0</v>
      </c>
    </row>
    <row r="25" spans="1:25" x14ac:dyDescent="0.35">
      <c r="A25" s="1">
        <v>40939</v>
      </c>
      <c r="B25">
        <v>3794</v>
      </c>
      <c r="C25">
        <v>4479.333333333333</v>
      </c>
      <c r="D25">
        <v>3742</v>
      </c>
      <c r="E25">
        <v>553</v>
      </c>
      <c r="F25">
        <v>1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f t="shared" si="0"/>
        <v>4217.7065102157985</v>
      </c>
      <c r="O25">
        <f>N25-B25</f>
        <v>423.70651021579852</v>
      </c>
      <c r="P25">
        <f t="shared" si="1"/>
        <v>423.70651021579852</v>
      </c>
      <c r="Q25" s="8">
        <f>P25/B25</f>
        <v>0.11167804697306234</v>
      </c>
      <c r="R25">
        <v>1287</v>
      </c>
      <c r="S25">
        <f t="shared" si="2"/>
        <v>7626.7171838843733</v>
      </c>
      <c r="T25">
        <f t="shared" si="3"/>
        <v>23166</v>
      </c>
      <c r="U25">
        <f t="shared" si="4"/>
        <v>423.70651021579852</v>
      </c>
      <c r="V25">
        <f t="shared" si="5"/>
        <v>179527.20679925056</v>
      </c>
      <c r="W25">
        <v>3241</v>
      </c>
      <c r="X25">
        <v>0</v>
      </c>
      <c r="Y25">
        <v>0</v>
      </c>
    </row>
    <row r="26" spans="1:25" x14ac:dyDescent="0.35">
      <c r="A26" s="1">
        <v>40940</v>
      </c>
      <c r="B26">
        <v>3987</v>
      </c>
      <c r="C26">
        <v>4022</v>
      </c>
      <c r="D26">
        <v>3516</v>
      </c>
      <c r="E26">
        <v>193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f t="shared" si="0"/>
        <v>3849.7111929615749</v>
      </c>
      <c r="O26">
        <f>N26-B26</f>
        <v>-137.28880703842515</v>
      </c>
      <c r="P26">
        <f t="shared" si="1"/>
        <v>137.28880703842515</v>
      </c>
      <c r="Q26" s="8">
        <f>P26/B26</f>
        <v>3.4434112625639612E-2</v>
      </c>
      <c r="R26">
        <v>949</v>
      </c>
      <c r="S26">
        <f t="shared" si="2"/>
        <v>9884.7941067666106</v>
      </c>
      <c r="T26">
        <f t="shared" si="3"/>
        <v>17082</v>
      </c>
      <c r="U26">
        <f t="shared" si="4"/>
        <v>-274.5776140768503</v>
      </c>
      <c r="V26">
        <f t="shared" si="5"/>
        <v>75392.866152135743</v>
      </c>
      <c r="W26">
        <v>3794</v>
      </c>
      <c r="X26">
        <v>0</v>
      </c>
      <c r="Y26">
        <v>0</v>
      </c>
    </row>
    <row r="27" spans="1:25" x14ac:dyDescent="0.35">
      <c r="A27" s="1">
        <v>40941</v>
      </c>
      <c r="B27">
        <v>3841</v>
      </c>
      <c r="C27">
        <v>3674</v>
      </c>
      <c r="D27">
        <v>3657</v>
      </c>
      <c r="E27">
        <v>-146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f t="shared" si="0"/>
        <v>3704.7066578789409</v>
      </c>
      <c r="O27">
        <f>N27-B27</f>
        <v>-136.29334212105914</v>
      </c>
      <c r="P27">
        <f t="shared" si="1"/>
        <v>136.29334212105914</v>
      </c>
      <c r="Q27" s="8">
        <f>P27/B27</f>
        <v>3.5483817266612636E-2</v>
      </c>
      <c r="R27">
        <v>1223</v>
      </c>
      <c r="S27">
        <f t="shared" si="2"/>
        <v>9813.1206327162581</v>
      </c>
      <c r="T27">
        <f t="shared" si="3"/>
        <v>22014</v>
      </c>
      <c r="U27">
        <f t="shared" si="4"/>
        <v>-272.58668424211828</v>
      </c>
      <c r="V27">
        <f t="shared" si="5"/>
        <v>74303.500426112296</v>
      </c>
      <c r="W27">
        <v>3987</v>
      </c>
      <c r="X27">
        <v>1</v>
      </c>
      <c r="Y27">
        <v>0</v>
      </c>
    </row>
    <row r="28" spans="1:25" x14ac:dyDescent="0.35">
      <c r="A28" s="1">
        <v>40942</v>
      </c>
      <c r="B28">
        <v>4489</v>
      </c>
      <c r="C28">
        <v>3874</v>
      </c>
      <c r="D28">
        <v>4107</v>
      </c>
      <c r="E28">
        <v>648</v>
      </c>
      <c r="F28">
        <v>0</v>
      </c>
      <c r="G28">
        <v>0</v>
      </c>
      <c r="H28">
        <v>0</v>
      </c>
      <c r="I28">
        <v>0</v>
      </c>
      <c r="J28">
        <v>0</v>
      </c>
      <c r="K28">
        <v>1</v>
      </c>
      <c r="L28">
        <v>0</v>
      </c>
      <c r="M28">
        <v>0</v>
      </c>
      <c r="N28">
        <f t="shared" si="0"/>
        <v>4708.4057693457544</v>
      </c>
      <c r="O28">
        <f>N28-B28</f>
        <v>219.40576934575438</v>
      </c>
      <c r="P28">
        <f t="shared" si="1"/>
        <v>219.40576934575438</v>
      </c>
      <c r="Q28" s="8">
        <f>P28/B28</f>
        <v>4.8876313064324876E-2</v>
      </c>
      <c r="R28">
        <v>988</v>
      </c>
      <c r="S28">
        <f t="shared" si="2"/>
        <v>3949.3038482235788</v>
      </c>
      <c r="T28">
        <f t="shared" si="3"/>
        <v>17784</v>
      </c>
      <c r="U28">
        <f t="shared" si="4"/>
        <v>219.40576934575438</v>
      </c>
      <c r="V28">
        <f t="shared" si="5"/>
        <v>48138.891622202369</v>
      </c>
      <c r="W28">
        <v>3841</v>
      </c>
      <c r="X28">
        <v>0</v>
      </c>
      <c r="Y28">
        <v>1</v>
      </c>
    </row>
    <row r="29" spans="1:25" x14ac:dyDescent="0.35">
      <c r="A29" s="1">
        <v>40943</v>
      </c>
      <c r="B29">
        <v>5628</v>
      </c>
      <c r="C29">
        <v>4105.666666666667</v>
      </c>
      <c r="D29">
        <v>5166</v>
      </c>
      <c r="E29">
        <v>1139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1</v>
      </c>
      <c r="N29">
        <f t="shared" si="0"/>
        <v>5328.8830263400687</v>
      </c>
      <c r="O29">
        <f>N29-B29</f>
        <v>-299.11697365993132</v>
      </c>
      <c r="P29">
        <f t="shared" si="1"/>
        <v>299.11697365993132</v>
      </c>
      <c r="Q29" s="8">
        <f>P29/B29</f>
        <v>5.3148005270065975E-2</v>
      </c>
      <c r="R29">
        <v>946</v>
      </c>
      <c r="S29">
        <f t="shared" si="2"/>
        <v>21536.422103515055</v>
      </c>
      <c r="T29">
        <f t="shared" si="3"/>
        <v>17028</v>
      </c>
      <c r="U29">
        <f t="shared" si="4"/>
        <v>-598.23394731986264</v>
      </c>
      <c r="V29">
        <f t="shared" si="5"/>
        <v>357883.85572590417</v>
      </c>
      <c r="W29">
        <v>4489</v>
      </c>
      <c r="X29">
        <v>0</v>
      </c>
      <c r="Y29">
        <v>0</v>
      </c>
    </row>
    <row r="30" spans="1:25" x14ac:dyDescent="0.35">
      <c r="A30" s="1">
        <v>40944</v>
      </c>
      <c r="B30">
        <v>4295</v>
      </c>
      <c r="C30">
        <v>4652.666666666667</v>
      </c>
      <c r="D30">
        <v>5031</v>
      </c>
      <c r="E30">
        <v>-1333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f t="shared" si="0"/>
        <v>4126.616832381942</v>
      </c>
      <c r="O30">
        <f>N30-B30</f>
        <v>-168.383167618058</v>
      </c>
      <c r="P30">
        <f t="shared" si="1"/>
        <v>168.383167618058</v>
      </c>
      <c r="Q30" s="8">
        <f>P30/B30</f>
        <v>3.9204462774867985E-2</v>
      </c>
      <c r="R30">
        <v>1698</v>
      </c>
      <c r="S30">
        <f t="shared" si="2"/>
        <v>12123.588068500176</v>
      </c>
      <c r="T30">
        <f t="shared" si="3"/>
        <v>30564</v>
      </c>
      <c r="U30">
        <f t="shared" si="4"/>
        <v>-336.76633523611599</v>
      </c>
      <c r="V30">
        <f t="shared" si="5"/>
        <v>113411.56454836405</v>
      </c>
      <c r="W30">
        <v>5628</v>
      </c>
      <c r="X30">
        <v>0</v>
      </c>
      <c r="Y30">
        <v>0</v>
      </c>
    </row>
    <row r="31" spans="1:25" x14ac:dyDescent="0.35">
      <c r="A31" s="1">
        <v>40945</v>
      </c>
      <c r="B31">
        <v>3259</v>
      </c>
      <c r="C31">
        <v>4804</v>
      </c>
      <c r="D31">
        <v>3241</v>
      </c>
      <c r="E31">
        <v>-1036</v>
      </c>
      <c r="F31">
        <v>0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f t="shared" si="0"/>
        <v>3834.7211034471447</v>
      </c>
      <c r="O31">
        <f>N31-B31</f>
        <v>575.72110344714474</v>
      </c>
      <c r="P31">
        <f t="shared" si="1"/>
        <v>575.72110344714474</v>
      </c>
      <c r="Q31" s="8">
        <f>P31/B31</f>
        <v>0.17665575435628866</v>
      </c>
      <c r="R31">
        <v>1738</v>
      </c>
      <c r="S31">
        <f t="shared" si="2"/>
        <v>10362.979862048605</v>
      </c>
      <c r="T31">
        <f t="shared" si="3"/>
        <v>31284</v>
      </c>
      <c r="U31">
        <f t="shared" si="4"/>
        <v>575.72110344714474</v>
      </c>
      <c r="V31">
        <f t="shared" si="5"/>
        <v>331454.78895439795</v>
      </c>
      <c r="W31">
        <v>4295</v>
      </c>
      <c r="X31">
        <v>0</v>
      </c>
      <c r="Y31">
        <v>0</v>
      </c>
    </row>
    <row r="32" spans="1:25" x14ac:dyDescent="0.35">
      <c r="A32" s="1">
        <v>40946</v>
      </c>
      <c r="B32">
        <v>3582</v>
      </c>
      <c r="C32">
        <v>4394</v>
      </c>
      <c r="D32">
        <v>3794</v>
      </c>
      <c r="E32">
        <v>323</v>
      </c>
      <c r="F32">
        <v>0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f t="shared" si="0"/>
        <v>3829.2130777606562</v>
      </c>
      <c r="O32">
        <f>N32-B32</f>
        <v>247.21307776065623</v>
      </c>
      <c r="P32">
        <f t="shared" si="1"/>
        <v>247.21307776065623</v>
      </c>
      <c r="Q32" s="8">
        <f>P32/B32</f>
        <v>6.9015376259256342E-2</v>
      </c>
      <c r="R32">
        <v>1186</v>
      </c>
      <c r="S32">
        <f t="shared" si="2"/>
        <v>4449.8353996918122</v>
      </c>
      <c r="T32">
        <f t="shared" si="3"/>
        <v>21348</v>
      </c>
      <c r="U32">
        <f t="shared" si="4"/>
        <v>247.21307776065623</v>
      </c>
      <c r="V32">
        <f t="shared" si="5"/>
        <v>61114.305815896267</v>
      </c>
      <c r="W32">
        <v>3259</v>
      </c>
      <c r="X32">
        <v>0</v>
      </c>
      <c r="Y32">
        <v>0</v>
      </c>
    </row>
    <row r="33" spans="1:25" x14ac:dyDescent="0.35">
      <c r="A33" s="1">
        <v>40947</v>
      </c>
      <c r="B33">
        <v>3878</v>
      </c>
      <c r="C33">
        <v>3712</v>
      </c>
      <c r="D33">
        <v>3987</v>
      </c>
      <c r="E33">
        <v>296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f t="shared" si="0"/>
        <v>3679.2509165546467</v>
      </c>
      <c r="O33">
        <f>N33-B33</f>
        <v>-198.74908344535334</v>
      </c>
      <c r="P33">
        <f t="shared" si="1"/>
        <v>198.74908344535334</v>
      </c>
      <c r="Q33" s="8">
        <f>P33/B33</f>
        <v>5.1250408314944131E-2</v>
      </c>
      <c r="R33">
        <v>1060</v>
      </c>
      <c r="S33">
        <f t="shared" si="2"/>
        <v>14309.93400806544</v>
      </c>
      <c r="T33">
        <f t="shared" si="3"/>
        <v>19080</v>
      </c>
      <c r="U33">
        <f t="shared" si="4"/>
        <v>-397.49816689070667</v>
      </c>
      <c r="V33">
        <f t="shared" si="5"/>
        <v>158004.79268147208</v>
      </c>
      <c r="W33">
        <v>3582</v>
      </c>
      <c r="X33">
        <v>0</v>
      </c>
      <c r="Y33">
        <v>0</v>
      </c>
    </row>
    <row r="34" spans="1:25" x14ac:dyDescent="0.35">
      <c r="A34" s="1">
        <v>40948</v>
      </c>
      <c r="B34">
        <v>4423</v>
      </c>
      <c r="C34">
        <v>3573</v>
      </c>
      <c r="D34">
        <v>3841</v>
      </c>
      <c r="E34">
        <v>545</v>
      </c>
      <c r="F34">
        <v>0</v>
      </c>
      <c r="G34">
        <v>0</v>
      </c>
      <c r="H34">
        <v>0</v>
      </c>
      <c r="I34">
        <v>0</v>
      </c>
      <c r="J34">
        <v>1</v>
      </c>
      <c r="K34">
        <v>0</v>
      </c>
      <c r="L34">
        <v>0</v>
      </c>
      <c r="M34">
        <v>0</v>
      </c>
      <c r="N34">
        <f t="shared" si="0"/>
        <v>4098.1407294755782</v>
      </c>
      <c r="O34">
        <f>N34-B34</f>
        <v>-324.85927052442185</v>
      </c>
      <c r="P34">
        <f t="shared" si="1"/>
        <v>324.85927052442185</v>
      </c>
      <c r="Q34" s="8">
        <f>P34/B34</f>
        <v>7.3447721122410548E-2</v>
      </c>
      <c r="R34">
        <v>570</v>
      </c>
      <c r="S34">
        <f t="shared" si="2"/>
        <v>23389.867477758373</v>
      </c>
      <c r="T34">
        <f t="shared" si="3"/>
        <v>10260</v>
      </c>
      <c r="U34">
        <f t="shared" si="4"/>
        <v>-649.71854104884369</v>
      </c>
      <c r="V34">
        <f t="shared" si="5"/>
        <v>422134.18258263799</v>
      </c>
      <c r="W34">
        <v>3878</v>
      </c>
      <c r="X34">
        <v>1</v>
      </c>
      <c r="Y34">
        <v>0</v>
      </c>
    </row>
    <row r="35" spans="1:25" x14ac:dyDescent="0.35">
      <c r="A35" s="1">
        <v>40949</v>
      </c>
      <c r="B35">
        <v>4431</v>
      </c>
      <c r="C35">
        <v>3961</v>
      </c>
      <c r="D35">
        <v>4489</v>
      </c>
      <c r="E35">
        <v>8</v>
      </c>
      <c r="F35">
        <v>0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0</v>
      </c>
      <c r="N35">
        <f t="shared" si="0"/>
        <v>4380.156408930523</v>
      </c>
      <c r="O35">
        <f>N35-B35</f>
        <v>-50.843591069477043</v>
      </c>
      <c r="P35">
        <f t="shared" si="1"/>
        <v>50.843591069477043</v>
      </c>
      <c r="Q35" s="8">
        <f>P35/B35</f>
        <v>1.1474518408819013E-2</v>
      </c>
      <c r="R35">
        <v>929</v>
      </c>
      <c r="S35">
        <f t="shared" si="2"/>
        <v>3660.7385570023471</v>
      </c>
      <c r="T35">
        <f t="shared" si="3"/>
        <v>16722</v>
      </c>
      <c r="U35">
        <f t="shared" si="4"/>
        <v>-101.68718213895409</v>
      </c>
      <c r="V35">
        <f t="shared" si="5"/>
        <v>10340.283011360823</v>
      </c>
      <c r="W35">
        <v>4423</v>
      </c>
      <c r="X35">
        <v>0</v>
      </c>
      <c r="Y35">
        <v>1</v>
      </c>
    </row>
    <row r="36" spans="1:25" x14ac:dyDescent="0.35">
      <c r="A36" s="1">
        <v>40950</v>
      </c>
      <c r="B36">
        <v>5229</v>
      </c>
      <c r="C36">
        <v>4244</v>
      </c>
      <c r="D36">
        <v>5628</v>
      </c>
      <c r="E36">
        <v>798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1</v>
      </c>
      <c r="N36">
        <f t="shared" si="0"/>
        <v>5255.5872869099003</v>
      </c>
      <c r="O36">
        <f>N36-B36</f>
        <v>26.587286909900286</v>
      </c>
      <c r="P36">
        <f t="shared" si="1"/>
        <v>26.587286909900286</v>
      </c>
      <c r="Q36" s="8">
        <f>P36/B36</f>
        <v>5.0845834595334262E-3</v>
      </c>
      <c r="R36">
        <v>1130</v>
      </c>
      <c r="S36">
        <f t="shared" si="2"/>
        <v>478.57116437820514</v>
      </c>
      <c r="T36">
        <f t="shared" si="3"/>
        <v>20340</v>
      </c>
      <c r="U36">
        <f t="shared" si="4"/>
        <v>26.587286909900286</v>
      </c>
      <c r="V36">
        <f t="shared" si="5"/>
        <v>706.88382522935512</v>
      </c>
      <c r="W36">
        <v>4431</v>
      </c>
      <c r="X36">
        <v>0</v>
      </c>
      <c r="Y36">
        <v>0</v>
      </c>
    </row>
    <row r="37" spans="1:25" x14ac:dyDescent="0.35">
      <c r="A37" s="1">
        <v>40951</v>
      </c>
      <c r="B37">
        <v>5357</v>
      </c>
      <c r="C37">
        <v>4694.333333333333</v>
      </c>
      <c r="D37">
        <v>4295</v>
      </c>
      <c r="E37">
        <v>128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0</v>
      </c>
      <c r="N37">
        <f t="shared" si="0"/>
        <v>5100.3818881131647</v>
      </c>
      <c r="O37">
        <f>N37-B37</f>
        <v>-256.61811188683532</v>
      </c>
      <c r="P37">
        <f t="shared" si="1"/>
        <v>256.61811188683532</v>
      </c>
      <c r="Q37" s="8">
        <f>P37/B37</f>
        <v>4.7903324974208572E-2</v>
      </c>
      <c r="R37">
        <v>831</v>
      </c>
      <c r="S37">
        <f t="shared" si="2"/>
        <v>18476.504055852143</v>
      </c>
      <c r="T37">
        <f t="shared" si="3"/>
        <v>14958</v>
      </c>
      <c r="U37">
        <f t="shared" si="4"/>
        <v>-513.23622377367064</v>
      </c>
      <c r="V37">
        <f t="shared" si="5"/>
        <v>263411.42139345733</v>
      </c>
      <c r="W37">
        <v>5229</v>
      </c>
      <c r="X37">
        <v>0</v>
      </c>
      <c r="Y37">
        <v>0</v>
      </c>
    </row>
    <row r="38" spans="1:25" x14ac:dyDescent="0.35">
      <c r="A38" s="1">
        <v>40952</v>
      </c>
      <c r="B38">
        <v>4260</v>
      </c>
      <c r="C38">
        <v>5005.666666666667</v>
      </c>
      <c r="D38">
        <v>3259</v>
      </c>
      <c r="E38">
        <v>-1097</v>
      </c>
      <c r="F38">
        <v>0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f t="shared" si="0"/>
        <v>3974.3438301812366</v>
      </c>
      <c r="O38">
        <f>N38-B38</f>
        <v>-285.65616981876337</v>
      </c>
      <c r="P38">
        <f t="shared" si="1"/>
        <v>285.65616981876337</v>
      </c>
      <c r="Q38" s="8">
        <f>P38/B38</f>
        <v>6.7055438924592342E-2</v>
      </c>
      <c r="R38">
        <v>1527</v>
      </c>
      <c r="S38">
        <f t="shared" si="2"/>
        <v>20567.244226950963</v>
      </c>
      <c r="T38">
        <f t="shared" si="3"/>
        <v>27486</v>
      </c>
      <c r="U38">
        <f t="shared" si="4"/>
        <v>-571.31233963752675</v>
      </c>
      <c r="V38">
        <f t="shared" si="5"/>
        <v>326397.78942210472</v>
      </c>
      <c r="W38">
        <v>5357</v>
      </c>
      <c r="X38">
        <v>0</v>
      </c>
      <c r="Y38">
        <v>0</v>
      </c>
    </row>
    <row r="39" spans="1:25" x14ac:dyDescent="0.35">
      <c r="A39" s="1">
        <v>40953</v>
      </c>
      <c r="B39">
        <v>6659</v>
      </c>
      <c r="C39">
        <v>4948.666666666667</v>
      </c>
      <c r="D39">
        <v>3582</v>
      </c>
      <c r="E39">
        <v>2399</v>
      </c>
      <c r="F39">
        <v>0</v>
      </c>
      <c r="G39">
        <v>0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f t="shared" si="0"/>
        <v>5717.7267545670629</v>
      </c>
      <c r="O39">
        <f>N39-B39</f>
        <v>-941.27324543293707</v>
      </c>
      <c r="P39">
        <f t="shared" si="1"/>
        <v>941.27324543293707</v>
      </c>
      <c r="Q39" s="8">
        <f>P39/B39</f>
        <v>0.14135354338983888</v>
      </c>
      <c r="R39">
        <v>61</v>
      </c>
      <c r="S39">
        <f t="shared" si="2"/>
        <v>67771.673671171477</v>
      </c>
      <c r="T39">
        <f t="shared" si="3"/>
        <v>1098</v>
      </c>
      <c r="U39">
        <f t="shared" si="4"/>
        <v>-1882.5464908658741</v>
      </c>
      <c r="V39">
        <f t="shared" si="5"/>
        <v>3543981.2902714168</v>
      </c>
      <c r="W39">
        <v>4260</v>
      </c>
      <c r="X39">
        <v>0</v>
      </c>
      <c r="Y39">
        <v>0</v>
      </c>
    </row>
    <row r="40" spans="1:25" x14ac:dyDescent="0.35">
      <c r="A40" s="1">
        <v>40954</v>
      </c>
      <c r="B40">
        <v>3800</v>
      </c>
      <c r="C40">
        <v>5425.333333333333</v>
      </c>
      <c r="D40">
        <v>3878</v>
      </c>
      <c r="E40">
        <v>-2859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f t="shared" si="0"/>
        <v>3054.2181670827672</v>
      </c>
      <c r="O40">
        <f>N40-B40</f>
        <v>-745.7818329172328</v>
      </c>
      <c r="P40">
        <f t="shared" si="1"/>
        <v>745.7818329172328</v>
      </c>
      <c r="Q40" s="8">
        <f>P40/B40</f>
        <v>0.19625837708348232</v>
      </c>
      <c r="R40">
        <v>1530</v>
      </c>
      <c r="S40">
        <f t="shared" si="2"/>
        <v>53696.291970040766</v>
      </c>
      <c r="T40">
        <f t="shared" si="3"/>
        <v>27540</v>
      </c>
      <c r="U40">
        <f t="shared" si="4"/>
        <v>-1491.5636658344656</v>
      </c>
      <c r="V40">
        <f t="shared" si="5"/>
        <v>2224762.1692375494</v>
      </c>
      <c r="W40">
        <v>6659</v>
      </c>
      <c r="X40">
        <v>0</v>
      </c>
      <c r="Y40">
        <v>0</v>
      </c>
    </row>
    <row r="41" spans="1:25" x14ac:dyDescent="0.35">
      <c r="A41" s="1">
        <v>40955</v>
      </c>
      <c r="B41">
        <v>3960</v>
      </c>
      <c r="C41">
        <v>4906.333333333333</v>
      </c>
      <c r="D41">
        <v>4423</v>
      </c>
      <c r="E41">
        <v>160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  <c r="M41">
        <v>0</v>
      </c>
      <c r="N41">
        <f t="shared" si="0"/>
        <v>5068.8862887305104</v>
      </c>
      <c r="O41">
        <f>N41-B41</f>
        <v>1108.8862887305104</v>
      </c>
      <c r="P41">
        <f t="shared" si="1"/>
        <v>1108.8862887305104</v>
      </c>
      <c r="Q41" s="8">
        <f>P41/B41</f>
        <v>0.28002179008346223</v>
      </c>
      <c r="R41">
        <v>1001</v>
      </c>
      <c r="S41">
        <f t="shared" si="2"/>
        <v>19959.953197149189</v>
      </c>
      <c r="T41">
        <f t="shared" si="3"/>
        <v>18018</v>
      </c>
      <c r="U41">
        <f t="shared" si="4"/>
        <v>1108.8862887305104</v>
      </c>
      <c r="V41">
        <f t="shared" si="5"/>
        <v>1229628.8013345248</v>
      </c>
      <c r="W41">
        <v>3800</v>
      </c>
      <c r="X41">
        <v>1</v>
      </c>
      <c r="Y41">
        <v>0</v>
      </c>
    </row>
    <row r="42" spans="1:25" x14ac:dyDescent="0.35">
      <c r="A42" s="1">
        <v>40956</v>
      </c>
      <c r="B42">
        <v>4609</v>
      </c>
      <c r="C42">
        <v>4806.333333333333</v>
      </c>
      <c r="D42">
        <v>4431</v>
      </c>
      <c r="E42">
        <v>649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0</v>
      </c>
      <c r="M42">
        <v>0</v>
      </c>
      <c r="N42">
        <f t="shared" si="0"/>
        <v>5564.4699573850467</v>
      </c>
      <c r="O42">
        <f>N42-B42</f>
        <v>955.46995738504665</v>
      </c>
      <c r="P42">
        <f t="shared" si="1"/>
        <v>955.46995738504665</v>
      </c>
      <c r="Q42" s="8">
        <f>P42/B42</f>
        <v>0.2073052630473089</v>
      </c>
      <c r="R42">
        <v>992</v>
      </c>
      <c r="S42">
        <f t="shared" si="2"/>
        <v>17198.45923293084</v>
      </c>
      <c r="T42">
        <f t="shared" si="3"/>
        <v>17856</v>
      </c>
      <c r="U42">
        <f t="shared" si="4"/>
        <v>955.46995738504665</v>
      </c>
      <c r="V42">
        <f t="shared" si="5"/>
        <v>912922.83946538286</v>
      </c>
      <c r="W42">
        <v>3960</v>
      </c>
      <c r="X42">
        <v>0</v>
      </c>
      <c r="Y42">
        <v>1</v>
      </c>
    </row>
    <row r="43" spans="1:25" x14ac:dyDescent="0.35">
      <c r="A43" s="1">
        <v>40957</v>
      </c>
      <c r="B43">
        <v>4848</v>
      </c>
      <c r="C43">
        <v>4123</v>
      </c>
      <c r="D43">
        <v>5229</v>
      </c>
      <c r="E43">
        <v>239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1</v>
      </c>
      <c r="N43">
        <f t="shared" si="0"/>
        <v>4737.6775703565709</v>
      </c>
      <c r="O43">
        <f>N43-B43</f>
        <v>-110.32242964342913</v>
      </c>
      <c r="P43">
        <f t="shared" si="1"/>
        <v>110.32242964342913</v>
      </c>
      <c r="Q43" s="8">
        <f>P43/B43</f>
        <v>2.2756276741631422E-2</v>
      </c>
      <c r="R43">
        <v>1877</v>
      </c>
      <c r="S43">
        <f t="shared" si="2"/>
        <v>7943.2149343268975</v>
      </c>
      <c r="T43">
        <f t="shared" si="3"/>
        <v>33786</v>
      </c>
      <c r="U43">
        <f t="shared" si="4"/>
        <v>-220.64485928685826</v>
      </c>
      <c r="V43">
        <f t="shared" si="5"/>
        <v>48684.153929717482</v>
      </c>
      <c r="W43">
        <v>4609</v>
      </c>
      <c r="X43">
        <v>0</v>
      </c>
      <c r="Y43">
        <v>0</v>
      </c>
    </row>
    <row r="44" spans="1:25" x14ac:dyDescent="0.35">
      <c r="A44" s="1">
        <v>40958</v>
      </c>
      <c r="B44">
        <v>4972</v>
      </c>
      <c r="C44">
        <v>4472.333333333333</v>
      </c>
      <c r="D44">
        <v>5357</v>
      </c>
      <c r="E44">
        <v>124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f t="shared" si="0"/>
        <v>4980.5527469330355</v>
      </c>
      <c r="O44">
        <f>N44-B44</f>
        <v>8.5527469330354506</v>
      </c>
      <c r="P44">
        <f t="shared" si="1"/>
        <v>8.5527469330354506</v>
      </c>
      <c r="Q44" s="8">
        <f>P44/B44</f>
        <v>1.7201824080924075E-3</v>
      </c>
      <c r="R44">
        <v>1273</v>
      </c>
      <c r="S44">
        <f t="shared" si="2"/>
        <v>153.94944479463811</v>
      </c>
      <c r="T44">
        <f t="shared" si="3"/>
        <v>22914</v>
      </c>
      <c r="U44">
        <f t="shared" si="4"/>
        <v>8.5527469330354506</v>
      </c>
      <c r="V44">
        <f t="shared" si="5"/>
        <v>73.149480100547308</v>
      </c>
      <c r="W44">
        <v>4848</v>
      </c>
      <c r="X44">
        <v>0</v>
      </c>
      <c r="Y44">
        <v>0</v>
      </c>
    </row>
    <row r="45" spans="1:25" x14ac:dyDescent="0.35">
      <c r="A45" s="1">
        <v>40959</v>
      </c>
      <c r="B45">
        <v>3215</v>
      </c>
      <c r="C45">
        <v>4809.666666666667</v>
      </c>
      <c r="D45">
        <v>4260</v>
      </c>
      <c r="E45">
        <v>-1757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f t="shared" si="0"/>
        <v>3427.3763748754973</v>
      </c>
      <c r="O45">
        <f>N45-B45</f>
        <v>212.37637487549728</v>
      </c>
      <c r="P45">
        <f t="shared" si="1"/>
        <v>212.37637487549728</v>
      </c>
      <c r="Q45" s="8">
        <f>P45/B45</f>
        <v>6.6057970412285311E-2</v>
      </c>
      <c r="R45">
        <v>1478</v>
      </c>
      <c r="S45">
        <f t="shared" si="2"/>
        <v>3822.774747758951</v>
      </c>
      <c r="T45">
        <f t="shared" si="3"/>
        <v>26604</v>
      </c>
      <c r="U45">
        <f t="shared" si="4"/>
        <v>212.37637487549728</v>
      </c>
      <c r="V45">
        <f t="shared" si="5"/>
        <v>45103.724605257754</v>
      </c>
      <c r="W45">
        <v>4972</v>
      </c>
      <c r="X45">
        <v>0</v>
      </c>
      <c r="Y45">
        <v>0</v>
      </c>
    </row>
    <row r="46" spans="1:25" x14ac:dyDescent="0.35">
      <c r="A46" s="1">
        <v>40960</v>
      </c>
      <c r="B46">
        <v>3789</v>
      </c>
      <c r="C46">
        <v>4345</v>
      </c>
      <c r="D46">
        <v>6659</v>
      </c>
      <c r="E46">
        <v>574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f t="shared" si="0"/>
        <v>4173.7910724742014</v>
      </c>
      <c r="O46">
        <f>N46-B46</f>
        <v>384.79107247420143</v>
      </c>
      <c r="P46">
        <f t="shared" si="1"/>
        <v>384.79107247420143</v>
      </c>
      <c r="Q46" s="8">
        <f>P46/B46</f>
        <v>0.10155478291744562</v>
      </c>
      <c r="R46">
        <v>796</v>
      </c>
      <c r="S46">
        <f t="shared" si="2"/>
        <v>6926.2393045356257</v>
      </c>
      <c r="T46">
        <f t="shared" si="3"/>
        <v>14328</v>
      </c>
      <c r="U46">
        <f t="shared" si="4"/>
        <v>384.79107247420143</v>
      </c>
      <c r="V46">
        <f t="shared" si="5"/>
        <v>148064.16945584613</v>
      </c>
      <c r="W46">
        <v>3215</v>
      </c>
      <c r="X46">
        <v>0</v>
      </c>
      <c r="Y46">
        <v>0</v>
      </c>
    </row>
    <row r="47" spans="1:25" x14ac:dyDescent="0.35">
      <c r="A47" s="1">
        <v>40961</v>
      </c>
      <c r="B47">
        <v>3695</v>
      </c>
      <c r="C47">
        <v>3992</v>
      </c>
      <c r="D47">
        <v>3800</v>
      </c>
      <c r="E47">
        <v>-94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f t="shared" si="0"/>
        <v>3649.5803518036214</v>
      </c>
      <c r="O47">
        <f>N47-B47</f>
        <v>-45.419648196378603</v>
      </c>
      <c r="P47">
        <f t="shared" si="1"/>
        <v>45.419648196378603</v>
      </c>
      <c r="Q47" s="8">
        <f>P47/B47</f>
        <v>1.2292191663431287E-2</v>
      </c>
      <c r="R47">
        <v>1311</v>
      </c>
      <c r="S47">
        <f t="shared" si="2"/>
        <v>3270.2146701392594</v>
      </c>
      <c r="T47">
        <f t="shared" si="3"/>
        <v>23598</v>
      </c>
      <c r="U47">
        <f t="shared" si="4"/>
        <v>-90.839296392757205</v>
      </c>
      <c r="V47">
        <f t="shared" si="5"/>
        <v>8251.7777691311931</v>
      </c>
      <c r="W47">
        <v>3789</v>
      </c>
      <c r="X47">
        <v>0</v>
      </c>
      <c r="Y47">
        <v>0</v>
      </c>
    </row>
    <row r="48" spans="1:25" x14ac:dyDescent="0.35">
      <c r="A48" s="1">
        <v>40962</v>
      </c>
      <c r="B48">
        <v>3844</v>
      </c>
      <c r="C48">
        <v>3566.3333333333335</v>
      </c>
      <c r="D48">
        <v>3960</v>
      </c>
      <c r="E48">
        <v>149</v>
      </c>
      <c r="F48">
        <v>0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f t="shared" si="0"/>
        <v>3832.2106685928898</v>
      </c>
      <c r="O48">
        <f>N48-B48</f>
        <v>-11.78933140711024</v>
      </c>
      <c r="P48">
        <f t="shared" si="1"/>
        <v>11.78933140711024</v>
      </c>
      <c r="Q48" s="8">
        <f>P48/B48</f>
        <v>3.0669436542950677E-3</v>
      </c>
      <c r="R48">
        <v>1322</v>
      </c>
      <c r="S48">
        <f t="shared" si="2"/>
        <v>848.83186131193725</v>
      </c>
      <c r="T48">
        <f t="shared" si="3"/>
        <v>23796</v>
      </c>
      <c r="U48">
        <f t="shared" si="4"/>
        <v>-23.578662814220479</v>
      </c>
      <c r="V48">
        <f t="shared" si="5"/>
        <v>555.95334010670365</v>
      </c>
      <c r="W48">
        <v>3695</v>
      </c>
      <c r="X48">
        <v>1</v>
      </c>
      <c r="Y48">
        <v>0</v>
      </c>
    </row>
    <row r="49" spans="1:28" x14ac:dyDescent="0.35">
      <c r="A49" s="1">
        <v>40963</v>
      </c>
      <c r="B49">
        <v>4438</v>
      </c>
      <c r="C49">
        <v>3776</v>
      </c>
      <c r="D49">
        <v>4609</v>
      </c>
      <c r="E49">
        <v>594</v>
      </c>
      <c r="F49">
        <v>0</v>
      </c>
      <c r="G49">
        <v>0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>
        <f t="shared" si="0"/>
        <v>4622.5436686695093</v>
      </c>
      <c r="O49">
        <f>N49-B49</f>
        <v>184.54366866950932</v>
      </c>
      <c r="P49">
        <f t="shared" si="1"/>
        <v>184.54366866950932</v>
      </c>
      <c r="Q49" s="8">
        <f>P49/B49</f>
        <v>4.1582620250002096E-2</v>
      </c>
      <c r="R49">
        <v>1086</v>
      </c>
      <c r="S49">
        <f t="shared" si="2"/>
        <v>3321.7860360511677</v>
      </c>
      <c r="T49">
        <f t="shared" si="3"/>
        <v>19548</v>
      </c>
      <c r="U49">
        <f t="shared" si="4"/>
        <v>184.54366866950932</v>
      </c>
      <c r="V49">
        <f t="shared" si="5"/>
        <v>34056.365646001635</v>
      </c>
      <c r="W49">
        <v>3844</v>
      </c>
      <c r="X49">
        <v>0</v>
      </c>
      <c r="Y49">
        <v>1</v>
      </c>
    </row>
    <row r="50" spans="1:28" x14ac:dyDescent="0.35">
      <c r="A50" s="1">
        <v>40964</v>
      </c>
      <c r="B50">
        <v>4395</v>
      </c>
      <c r="C50">
        <v>3992.3333333333335</v>
      </c>
      <c r="D50">
        <v>4848</v>
      </c>
      <c r="E50">
        <v>-43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1</v>
      </c>
      <c r="N50">
        <f t="shared" si="0"/>
        <v>4400.7091569133818</v>
      </c>
      <c r="O50">
        <f>N50-B50</f>
        <v>5.7091569133817757</v>
      </c>
      <c r="P50">
        <f t="shared" si="1"/>
        <v>5.7091569133817757</v>
      </c>
      <c r="Q50" s="8">
        <f>P50/B50</f>
        <v>1.2990118119184928E-3</v>
      </c>
      <c r="R50">
        <v>1755</v>
      </c>
      <c r="S50">
        <f t="shared" si="2"/>
        <v>102.76482444087196</v>
      </c>
      <c r="T50">
        <f t="shared" si="3"/>
        <v>31590</v>
      </c>
      <c r="U50">
        <f t="shared" si="4"/>
        <v>5.7091569133817757</v>
      </c>
      <c r="V50">
        <f t="shared" si="5"/>
        <v>32.594472661614923</v>
      </c>
      <c r="W50">
        <v>4438</v>
      </c>
      <c r="X50">
        <v>0</v>
      </c>
      <c r="Y50">
        <v>0</v>
      </c>
    </row>
    <row r="51" spans="1:28" x14ac:dyDescent="0.35">
      <c r="A51" s="1">
        <v>40965</v>
      </c>
      <c r="B51">
        <v>4973</v>
      </c>
      <c r="C51">
        <v>4225.666666666667</v>
      </c>
      <c r="D51">
        <v>4972</v>
      </c>
      <c r="E51">
        <v>578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0</v>
      </c>
      <c r="N51">
        <f t="shared" si="0"/>
        <v>5039.9379617806617</v>
      </c>
      <c r="O51">
        <f>N51-B51</f>
        <v>66.937961780661681</v>
      </c>
      <c r="P51">
        <f t="shared" si="1"/>
        <v>66.937961780661681</v>
      </c>
      <c r="Q51" s="8">
        <f>P51/B51</f>
        <v>1.3460277856557748E-2</v>
      </c>
      <c r="R51">
        <v>1259</v>
      </c>
      <c r="S51">
        <f t="shared" si="2"/>
        <v>1204.8833120519103</v>
      </c>
      <c r="T51">
        <f t="shared" si="3"/>
        <v>22662</v>
      </c>
      <c r="U51">
        <f t="shared" si="4"/>
        <v>66.937961780661681</v>
      </c>
      <c r="V51">
        <f t="shared" si="5"/>
        <v>4480.6907273493243</v>
      </c>
      <c r="W51">
        <v>4395</v>
      </c>
      <c r="X51">
        <v>0</v>
      </c>
      <c r="Y51">
        <v>0</v>
      </c>
    </row>
    <row r="52" spans="1:28" x14ac:dyDescent="0.35">
      <c r="A52" s="1">
        <v>40966</v>
      </c>
      <c r="B52">
        <v>3390</v>
      </c>
      <c r="C52">
        <v>4602</v>
      </c>
      <c r="D52">
        <v>3215</v>
      </c>
      <c r="E52">
        <v>-1583</v>
      </c>
      <c r="F52">
        <v>1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f t="shared" si="0"/>
        <v>3441.2847733081676</v>
      </c>
      <c r="O52">
        <f>N52-B52</f>
        <v>51.284773308167587</v>
      </c>
      <c r="P52">
        <f t="shared" si="1"/>
        <v>51.284773308167587</v>
      </c>
      <c r="Q52" s="8">
        <f>P52/B52</f>
        <v>1.5128251713323772E-2</v>
      </c>
      <c r="R52">
        <v>1213</v>
      </c>
      <c r="S52">
        <f t="shared" si="2"/>
        <v>923.12591954701657</v>
      </c>
      <c r="T52">
        <f t="shared" si="3"/>
        <v>21834</v>
      </c>
      <c r="U52">
        <f t="shared" si="4"/>
        <v>51.284773308167587</v>
      </c>
      <c r="V52">
        <f t="shared" si="5"/>
        <v>2630.1279732701387</v>
      </c>
      <c r="W52">
        <v>4973</v>
      </c>
      <c r="X52">
        <v>0</v>
      </c>
      <c r="Y52">
        <v>0</v>
      </c>
    </row>
    <row r="53" spans="1:28" x14ac:dyDescent="0.35">
      <c r="A53" s="1">
        <v>40967</v>
      </c>
      <c r="B53">
        <v>3795</v>
      </c>
      <c r="C53">
        <v>4252.666666666667</v>
      </c>
      <c r="D53">
        <v>3789</v>
      </c>
      <c r="E53">
        <v>405</v>
      </c>
      <c r="F53">
        <v>1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f t="shared" si="0"/>
        <v>3918.7573120152929</v>
      </c>
      <c r="O53">
        <f>N53-B53</f>
        <v>123.75731201529288</v>
      </c>
      <c r="P53">
        <f t="shared" si="1"/>
        <v>123.75731201529288</v>
      </c>
      <c r="Q53" s="8">
        <f>P53/B53</f>
        <v>3.261062240192171E-2</v>
      </c>
      <c r="R53">
        <v>1158</v>
      </c>
      <c r="S53">
        <f t="shared" si="2"/>
        <v>2227.6316162752719</v>
      </c>
      <c r="T53">
        <f t="shared" si="3"/>
        <v>20844</v>
      </c>
      <c r="U53">
        <f t="shared" si="4"/>
        <v>123.75731201529288</v>
      </c>
      <c r="V53">
        <f t="shared" si="5"/>
        <v>15315.872277250555</v>
      </c>
      <c r="W53">
        <v>3390</v>
      </c>
      <c r="X53">
        <v>0</v>
      </c>
      <c r="Y53">
        <v>0</v>
      </c>
    </row>
    <row r="54" spans="1:28" x14ac:dyDescent="0.35">
      <c r="A54" s="1">
        <v>40968</v>
      </c>
      <c r="B54">
        <v>3842</v>
      </c>
      <c r="C54">
        <v>4052.6666666666665</v>
      </c>
      <c r="D54">
        <v>3695</v>
      </c>
      <c r="E54">
        <v>47</v>
      </c>
      <c r="F54">
        <v>1</v>
      </c>
      <c r="G54">
        <v>0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f t="shared" si="0"/>
        <v>3951.6023563497938</v>
      </c>
      <c r="O54">
        <f>N54-B54</f>
        <v>109.60235634979381</v>
      </c>
      <c r="P54">
        <f t="shared" si="1"/>
        <v>109.60235634979381</v>
      </c>
      <c r="Q54" s="8">
        <f>P54/B54</f>
        <v>2.8527422266994746E-2</v>
      </c>
      <c r="R54">
        <v>1024</v>
      </c>
      <c r="S54">
        <f t="shared" si="2"/>
        <v>1972.8424142962886</v>
      </c>
      <c r="T54">
        <f t="shared" si="3"/>
        <v>18432</v>
      </c>
      <c r="U54">
        <f t="shared" si="4"/>
        <v>109.60235634979381</v>
      </c>
      <c r="V54">
        <f t="shared" si="5"/>
        <v>12012.676517427188</v>
      </c>
      <c r="W54">
        <v>3795</v>
      </c>
      <c r="X54">
        <v>0</v>
      </c>
      <c r="Y54">
        <v>0</v>
      </c>
    </row>
    <row r="55" spans="1:28" x14ac:dyDescent="0.35">
      <c r="A55" s="1">
        <v>40969</v>
      </c>
      <c r="B55">
        <v>4135</v>
      </c>
      <c r="C55">
        <v>3675.6666666666665</v>
      </c>
      <c r="D55">
        <v>3844</v>
      </c>
      <c r="E55">
        <v>293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f t="shared" si="0"/>
        <v>4018.6480746899069</v>
      </c>
      <c r="O55">
        <f>N55-B55</f>
        <v>-116.35192531009307</v>
      </c>
      <c r="P55">
        <f t="shared" si="1"/>
        <v>116.35192531009307</v>
      </c>
      <c r="Q55" s="8">
        <f>P55/B55</f>
        <v>2.8138313255161564E-2</v>
      </c>
      <c r="R55">
        <v>995</v>
      </c>
      <c r="S55">
        <f t="shared" si="2"/>
        <v>8377.3386223267007</v>
      </c>
      <c r="T55">
        <f t="shared" si="3"/>
        <v>17910</v>
      </c>
      <c r="U55">
        <f t="shared" si="4"/>
        <v>-232.70385062018613</v>
      </c>
      <c r="V55">
        <f t="shared" si="5"/>
        <v>54151.082093461904</v>
      </c>
      <c r="W55">
        <v>3842</v>
      </c>
      <c r="X55">
        <v>1</v>
      </c>
      <c r="Y55">
        <v>0</v>
      </c>
    </row>
    <row r="56" spans="1:28" x14ac:dyDescent="0.35">
      <c r="A56" s="1">
        <v>40970</v>
      </c>
      <c r="B56">
        <v>4592</v>
      </c>
      <c r="C56">
        <v>3924</v>
      </c>
      <c r="D56">
        <v>4438</v>
      </c>
      <c r="E56">
        <v>457</v>
      </c>
      <c r="F56">
        <v>0</v>
      </c>
      <c r="G56">
        <v>0</v>
      </c>
      <c r="H56">
        <v>0</v>
      </c>
      <c r="I56">
        <v>0</v>
      </c>
      <c r="J56">
        <v>0</v>
      </c>
      <c r="K56">
        <v>1</v>
      </c>
      <c r="L56">
        <v>0</v>
      </c>
      <c r="M56">
        <v>0</v>
      </c>
      <c r="N56">
        <f t="shared" si="0"/>
        <v>4648.3512656799439</v>
      </c>
      <c r="O56">
        <f>N56-B56</f>
        <v>56.351265679943936</v>
      </c>
      <c r="P56">
        <f t="shared" si="1"/>
        <v>56.351265679943936</v>
      </c>
      <c r="Q56" s="8">
        <f>P56/B56</f>
        <v>1.2271617090580125E-2</v>
      </c>
      <c r="R56">
        <v>674</v>
      </c>
      <c r="S56">
        <f t="shared" si="2"/>
        <v>1014.3227822389908</v>
      </c>
      <c r="T56">
        <f t="shared" si="3"/>
        <v>12132</v>
      </c>
      <c r="U56">
        <f t="shared" si="4"/>
        <v>56.351265679943936</v>
      </c>
      <c r="V56">
        <f t="shared" si="5"/>
        <v>3175.4651437316274</v>
      </c>
      <c r="W56">
        <v>4135</v>
      </c>
      <c r="X56">
        <v>0</v>
      </c>
      <c r="Y56">
        <v>1</v>
      </c>
    </row>
    <row r="57" spans="1:28" x14ac:dyDescent="0.35">
      <c r="A57" s="1">
        <v>40971</v>
      </c>
      <c r="B57">
        <v>5335</v>
      </c>
      <c r="C57">
        <v>4189.666666666667</v>
      </c>
      <c r="D57">
        <v>4395</v>
      </c>
      <c r="E57">
        <v>743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1</v>
      </c>
      <c r="N57">
        <f t="shared" si="0"/>
        <v>5076.1095288468287</v>
      </c>
      <c r="O57">
        <f>N57-B57</f>
        <v>-258.89047115317135</v>
      </c>
      <c r="P57">
        <f t="shared" si="1"/>
        <v>258.89047115317135</v>
      </c>
      <c r="Q57" s="8">
        <f>P57/B57</f>
        <v>4.8526798716620682E-2</v>
      </c>
      <c r="R57">
        <v>1162</v>
      </c>
      <c r="S57">
        <f t="shared" si="2"/>
        <v>18640.113923028337</v>
      </c>
      <c r="T57">
        <f t="shared" si="3"/>
        <v>20916</v>
      </c>
      <c r="U57">
        <f t="shared" si="4"/>
        <v>-517.78094230634269</v>
      </c>
      <c r="V57">
        <f t="shared" si="5"/>
        <v>268097.10421564418</v>
      </c>
      <c r="W57">
        <v>4592</v>
      </c>
      <c r="X57">
        <v>0</v>
      </c>
      <c r="Y57">
        <v>0</v>
      </c>
    </row>
    <row r="58" spans="1:28" x14ac:dyDescent="0.35">
      <c r="A58" s="1">
        <v>40972</v>
      </c>
      <c r="B58">
        <v>5604</v>
      </c>
      <c r="C58">
        <v>4687.333333333333</v>
      </c>
      <c r="D58">
        <v>4973</v>
      </c>
      <c r="E58">
        <v>269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>
        <v>0</v>
      </c>
      <c r="N58">
        <f t="shared" si="0"/>
        <v>5241.4588890086479</v>
      </c>
      <c r="O58">
        <f>N58-B58</f>
        <v>-362.54111099135207</v>
      </c>
      <c r="P58">
        <f t="shared" si="1"/>
        <v>362.54111099135207</v>
      </c>
      <c r="Q58" s="8">
        <f>P58/B58</f>
        <v>6.4693274623724498E-2</v>
      </c>
      <c r="R58">
        <v>622</v>
      </c>
      <c r="S58">
        <f t="shared" si="2"/>
        <v>26102.959991377349</v>
      </c>
      <c r="T58">
        <f t="shared" si="3"/>
        <v>11196</v>
      </c>
      <c r="U58">
        <f t="shared" si="4"/>
        <v>-725.08222198270414</v>
      </c>
      <c r="V58">
        <f t="shared" si="5"/>
        <v>525744.22863537539</v>
      </c>
      <c r="W58">
        <v>5335</v>
      </c>
      <c r="X58">
        <v>0</v>
      </c>
      <c r="Y58">
        <v>0</v>
      </c>
    </row>
    <row r="59" spans="1:28" x14ac:dyDescent="0.35">
      <c r="A59" s="1">
        <v>40973</v>
      </c>
      <c r="B59">
        <v>3487</v>
      </c>
      <c r="C59">
        <v>5177</v>
      </c>
      <c r="D59">
        <v>3390</v>
      </c>
      <c r="E59">
        <v>-2117</v>
      </c>
      <c r="F59">
        <v>0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f t="shared" si="0"/>
        <v>3444.0037536415412</v>
      </c>
      <c r="O59">
        <f>N59-B59</f>
        <v>-42.996246358458848</v>
      </c>
      <c r="P59">
        <f t="shared" si="1"/>
        <v>42.996246358458848</v>
      </c>
      <c r="Q59" s="8">
        <f>P59/B59</f>
        <v>1.233044059605932E-2</v>
      </c>
      <c r="R59">
        <v>1251</v>
      </c>
      <c r="S59">
        <f t="shared" si="2"/>
        <v>3095.729737809037</v>
      </c>
      <c r="T59">
        <f t="shared" si="3"/>
        <v>22518</v>
      </c>
      <c r="U59">
        <f t="shared" si="4"/>
        <v>-85.992492716917695</v>
      </c>
      <c r="V59">
        <f t="shared" si="5"/>
        <v>7394.708803669143</v>
      </c>
      <c r="W59">
        <v>5604</v>
      </c>
      <c r="X59">
        <v>0</v>
      </c>
      <c r="Y59">
        <v>0</v>
      </c>
    </row>
    <row r="60" spans="1:28" x14ac:dyDescent="0.35">
      <c r="A60" s="1">
        <v>40974</v>
      </c>
      <c r="B60">
        <v>3854</v>
      </c>
      <c r="C60">
        <v>4808.666666666667</v>
      </c>
      <c r="D60">
        <v>3795</v>
      </c>
      <c r="E60">
        <v>367</v>
      </c>
      <c r="F60">
        <v>0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f t="shared" si="0"/>
        <v>4228.6738127535464</v>
      </c>
      <c r="O60">
        <f>N60-B60</f>
        <v>374.67381275354637</v>
      </c>
      <c r="P60">
        <f t="shared" si="1"/>
        <v>374.67381275354637</v>
      </c>
      <c r="Q60" s="8">
        <f>P60/B60</f>
        <v>9.7216868903359205E-2</v>
      </c>
      <c r="R60">
        <v>1095</v>
      </c>
      <c r="S60">
        <f t="shared" si="2"/>
        <v>6744.1286295638347</v>
      </c>
      <c r="T60">
        <f t="shared" si="3"/>
        <v>19710</v>
      </c>
      <c r="U60">
        <f t="shared" si="4"/>
        <v>374.67381275354637</v>
      </c>
      <c r="V60">
        <f t="shared" si="5"/>
        <v>140380.46596327954</v>
      </c>
      <c r="W60">
        <v>3487</v>
      </c>
      <c r="X60">
        <v>0</v>
      </c>
      <c r="Y60">
        <v>0</v>
      </c>
    </row>
    <row r="61" spans="1:28" x14ac:dyDescent="0.35">
      <c r="A61" s="1">
        <v>40975</v>
      </c>
      <c r="B61">
        <v>4368</v>
      </c>
      <c r="C61">
        <v>4315</v>
      </c>
      <c r="D61">
        <v>3842</v>
      </c>
      <c r="E61">
        <v>514</v>
      </c>
      <c r="F61">
        <v>0</v>
      </c>
      <c r="G61">
        <v>0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f t="shared" si="0"/>
        <v>4353.6441821931867</v>
      </c>
      <c r="O61">
        <f>N61-B61</f>
        <v>-14.35581780681332</v>
      </c>
      <c r="P61">
        <f t="shared" si="1"/>
        <v>14.35581780681332</v>
      </c>
      <c r="Q61" s="8">
        <f>P61/B61</f>
        <v>3.2865883257356503E-3</v>
      </c>
      <c r="R61">
        <v>616</v>
      </c>
      <c r="S61">
        <f t="shared" si="2"/>
        <v>1033.6188820905591</v>
      </c>
      <c r="T61">
        <f t="shared" si="3"/>
        <v>11088</v>
      </c>
      <c r="U61">
        <f t="shared" si="4"/>
        <v>-28.71163561362664</v>
      </c>
      <c r="V61">
        <f t="shared" si="5"/>
        <v>824.35801960967365</v>
      </c>
      <c r="W61">
        <v>3854</v>
      </c>
      <c r="X61">
        <v>0</v>
      </c>
      <c r="Y61">
        <v>0</v>
      </c>
    </row>
    <row r="62" spans="1:28" x14ac:dyDescent="0.35">
      <c r="A62" s="1">
        <v>40976</v>
      </c>
      <c r="B62">
        <v>4263</v>
      </c>
      <c r="C62">
        <v>3903</v>
      </c>
      <c r="D62">
        <v>4135</v>
      </c>
      <c r="E62">
        <v>-105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f t="shared" si="0"/>
        <v>3972.9375263949978</v>
      </c>
      <c r="O62">
        <f>N62-B62</f>
        <v>-290.0624736050022</v>
      </c>
      <c r="P62">
        <f t="shared" si="1"/>
        <v>290.0624736050022</v>
      </c>
      <c r="Q62" s="8">
        <f>P62/B62</f>
        <v>6.8041865729533704E-2</v>
      </c>
      <c r="R62">
        <v>856</v>
      </c>
      <c r="S62">
        <f t="shared" si="2"/>
        <v>20884.498099560158</v>
      </c>
      <c r="T62">
        <f t="shared" si="3"/>
        <v>15408</v>
      </c>
      <c r="U62">
        <f t="shared" si="4"/>
        <v>-580.12494721000439</v>
      </c>
      <c r="V62">
        <f t="shared" si="5"/>
        <v>336544.95437541039</v>
      </c>
      <c r="W62">
        <v>4368</v>
      </c>
      <c r="X62">
        <v>1</v>
      </c>
      <c r="Y62">
        <v>0</v>
      </c>
    </row>
    <row r="63" spans="1:28" x14ac:dyDescent="0.35">
      <c r="A63" s="1">
        <v>40977</v>
      </c>
      <c r="B63">
        <v>4953</v>
      </c>
      <c r="C63">
        <v>4161.666666666667</v>
      </c>
      <c r="D63">
        <v>4592</v>
      </c>
      <c r="E63">
        <v>690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0</v>
      </c>
      <c r="N63">
        <f t="shared" si="0"/>
        <v>5030.1233829663151</v>
      </c>
      <c r="O63">
        <f>N63-B63</f>
        <v>77.123382966315148</v>
      </c>
      <c r="P63">
        <f t="shared" si="1"/>
        <v>77.123382966315148</v>
      </c>
      <c r="Q63" s="8">
        <f>P63/B63</f>
        <v>1.5571044410723834E-2</v>
      </c>
      <c r="R63">
        <v>336</v>
      </c>
      <c r="S63">
        <f t="shared" si="2"/>
        <v>1388.2208933936727</v>
      </c>
      <c r="T63">
        <f t="shared" si="3"/>
        <v>6048</v>
      </c>
      <c r="U63">
        <f t="shared" si="4"/>
        <v>77.123382966315148</v>
      </c>
      <c r="V63">
        <f t="shared" si="5"/>
        <v>5948.0162001689096</v>
      </c>
      <c r="W63">
        <v>4263</v>
      </c>
      <c r="X63">
        <v>0</v>
      </c>
      <c r="Y63">
        <v>1</v>
      </c>
    </row>
    <row r="64" spans="1:28" x14ac:dyDescent="0.35">
      <c r="A64" s="1">
        <v>40978</v>
      </c>
      <c r="B64">
        <v>5715</v>
      </c>
      <c r="C64">
        <v>4528</v>
      </c>
      <c r="D64">
        <v>5335</v>
      </c>
      <c r="E64">
        <v>762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1</v>
      </c>
      <c r="N64">
        <f t="shared" si="0"/>
        <v>5461.9247499389867</v>
      </c>
      <c r="O64">
        <f>N64-B64</f>
        <v>-253.07525006101332</v>
      </c>
      <c r="P64">
        <f t="shared" si="1"/>
        <v>253.07525006101332</v>
      </c>
      <c r="Q64" s="8">
        <f>P64/B64</f>
        <v>4.4282633431498394E-2</v>
      </c>
      <c r="R64">
        <v>704</v>
      </c>
      <c r="S64">
        <f t="shared" si="2"/>
        <v>18221.418004392959</v>
      </c>
      <c r="T64">
        <f t="shared" si="3"/>
        <v>12672</v>
      </c>
      <c r="U64">
        <f t="shared" si="4"/>
        <v>-506.15050012202664</v>
      </c>
      <c r="V64">
        <f t="shared" si="5"/>
        <v>256188.3287737777</v>
      </c>
      <c r="W64">
        <v>4953</v>
      </c>
      <c r="X64">
        <v>0</v>
      </c>
      <c r="Y64">
        <v>0</v>
      </c>
      <c r="AB64" t="s">
        <v>22</v>
      </c>
    </row>
    <row r="65" spans="1:36" ht="15" thickBot="1" x14ac:dyDescent="0.4">
      <c r="A65" s="1">
        <v>40979</v>
      </c>
      <c r="B65">
        <v>5598</v>
      </c>
      <c r="C65">
        <v>4977</v>
      </c>
      <c r="D65">
        <v>5604</v>
      </c>
      <c r="E65">
        <v>-117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f t="shared" si="0"/>
        <v>5285.2807113560502</v>
      </c>
      <c r="O65">
        <f>N65-B65</f>
        <v>-312.71928864394977</v>
      </c>
      <c r="P65">
        <f t="shared" si="1"/>
        <v>312.71928864394977</v>
      </c>
      <c r="Q65" s="8">
        <f>P65/B65</f>
        <v>5.5862681072516927E-2</v>
      </c>
      <c r="R65">
        <v>551</v>
      </c>
      <c r="S65">
        <f t="shared" si="2"/>
        <v>22515.788782364383</v>
      </c>
      <c r="T65">
        <f t="shared" si="3"/>
        <v>9918</v>
      </c>
      <c r="U65">
        <f t="shared" si="4"/>
        <v>-625.43857728789953</v>
      </c>
      <c r="V65">
        <f t="shared" si="5"/>
        <v>391173.41395991185</v>
      </c>
      <c r="W65">
        <v>5715</v>
      </c>
      <c r="X65">
        <v>0</v>
      </c>
      <c r="Y65">
        <v>0</v>
      </c>
    </row>
    <row r="66" spans="1:36" ht="15" thickBot="1" x14ac:dyDescent="0.4">
      <c r="A66" s="1">
        <v>40980</v>
      </c>
      <c r="B66">
        <v>3941</v>
      </c>
      <c r="C66">
        <v>5422</v>
      </c>
      <c r="D66">
        <v>3487</v>
      </c>
      <c r="E66">
        <v>-1657</v>
      </c>
      <c r="F66">
        <v>0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f t="shared" si="0"/>
        <v>3982.1970042264329</v>
      </c>
      <c r="O66">
        <f>N66-B66</f>
        <v>41.197004226432909</v>
      </c>
      <c r="P66">
        <f t="shared" si="1"/>
        <v>41.197004226432909</v>
      </c>
      <c r="Q66" s="8">
        <f>P66/B66</f>
        <v>1.0453439286077877E-2</v>
      </c>
      <c r="R66">
        <v>1038</v>
      </c>
      <c r="S66">
        <f t="shared" si="2"/>
        <v>741.54607607579237</v>
      </c>
      <c r="T66">
        <f t="shared" si="3"/>
        <v>18684</v>
      </c>
      <c r="U66">
        <f t="shared" si="4"/>
        <v>41.197004226432909</v>
      </c>
      <c r="V66">
        <f t="shared" si="5"/>
        <v>1697.193157232731</v>
      </c>
      <c r="W66">
        <v>5598</v>
      </c>
      <c r="X66">
        <v>0</v>
      </c>
      <c r="Y66">
        <v>0</v>
      </c>
      <c r="AB66" s="5" t="s">
        <v>23</v>
      </c>
    </row>
    <row r="67" spans="1:36" x14ac:dyDescent="0.35">
      <c r="A67" s="1">
        <v>40981</v>
      </c>
      <c r="B67">
        <v>4048</v>
      </c>
      <c r="C67">
        <v>5084.666666666667</v>
      </c>
      <c r="D67">
        <v>3854</v>
      </c>
      <c r="E67">
        <v>107</v>
      </c>
      <c r="F67">
        <v>0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f t="shared" ref="N67:N130" si="6">$AA$2+SUMPRODUCT(C67:J67,$AB$2:$AI$2)</f>
        <v>4302.4518211706645</v>
      </c>
      <c r="O67">
        <f>N67-B67</f>
        <v>254.45182117066452</v>
      </c>
      <c r="P67">
        <f t="shared" ref="P67:P130" si="7">ABS(O67)</f>
        <v>254.45182117066452</v>
      </c>
      <c r="Q67" s="8">
        <f>P67/B67</f>
        <v>6.2858651474966526E-2</v>
      </c>
      <c r="R67">
        <v>1060</v>
      </c>
      <c r="S67">
        <f t="shared" ref="S67:S130" si="8">IF(O67&lt;0,O67*-72,O67*18)</f>
        <v>4580.1327810719613</v>
      </c>
      <c r="T67">
        <f t="shared" ref="T67:T130" si="9">R67*18</f>
        <v>19080</v>
      </c>
      <c r="U67">
        <f t="shared" ref="U67:U130" si="10">IF(O67&lt;0,O67*2,O67)</f>
        <v>254.45182117066452</v>
      </c>
      <c r="V67">
        <f t="shared" ref="V67:V130" si="11">U67^2</f>
        <v>64745.729297067832</v>
      </c>
      <c r="W67">
        <v>3941</v>
      </c>
      <c r="X67">
        <v>0</v>
      </c>
      <c r="Y67">
        <v>0</v>
      </c>
      <c r="AB67" s="2" t="s">
        <v>24</v>
      </c>
      <c r="AC67" s="5"/>
    </row>
    <row r="68" spans="1:36" x14ac:dyDescent="0.35">
      <c r="A68" s="1">
        <v>40982</v>
      </c>
      <c r="B68">
        <v>3883</v>
      </c>
      <c r="C68">
        <v>4529</v>
      </c>
      <c r="D68">
        <v>4368</v>
      </c>
      <c r="E68">
        <v>-165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0</v>
      </c>
      <c r="M68">
        <v>0</v>
      </c>
      <c r="N68">
        <f t="shared" si="6"/>
        <v>4123.0064193984435</v>
      </c>
      <c r="O68">
        <f>N68-B68</f>
        <v>240.00641939844354</v>
      </c>
      <c r="P68">
        <f t="shared" si="7"/>
        <v>240.00641939844354</v>
      </c>
      <c r="Q68" s="8">
        <f>P68/B68</f>
        <v>6.1809533710647319E-2</v>
      </c>
      <c r="R68">
        <v>1181</v>
      </c>
      <c r="S68">
        <f t="shared" si="8"/>
        <v>4320.1155491719837</v>
      </c>
      <c r="T68">
        <f t="shared" si="9"/>
        <v>21258</v>
      </c>
      <c r="U68">
        <f t="shared" si="10"/>
        <v>240.00641939844354</v>
      </c>
      <c r="V68">
        <f t="shared" si="11"/>
        <v>57603.081352461573</v>
      </c>
      <c r="W68">
        <v>4048</v>
      </c>
      <c r="X68">
        <v>0</v>
      </c>
      <c r="Y68">
        <v>0</v>
      </c>
      <c r="AB68" s="2" t="s">
        <v>25</v>
      </c>
      <c r="AC68" s="2">
        <v>0.89483026378349972</v>
      </c>
    </row>
    <row r="69" spans="1:36" x14ac:dyDescent="0.35">
      <c r="A69" s="1">
        <v>40983</v>
      </c>
      <c r="B69">
        <v>4491</v>
      </c>
      <c r="C69">
        <v>3957.3333333333335</v>
      </c>
      <c r="D69">
        <v>4263</v>
      </c>
      <c r="E69">
        <v>608</v>
      </c>
      <c r="F69">
        <v>0</v>
      </c>
      <c r="G69">
        <v>0</v>
      </c>
      <c r="H69">
        <v>0</v>
      </c>
      <c r="I69">
        <v>0</v>
      </c>
      <c r="J69">
        <v>1</v>
      </c>
      <c r="K69">
        <v>0</v>
      </c>
      <c r="L69">
        <v>0</v>
      </c>
      <c r="M69">
        <v>0</v>
      </c>
      <c r="N69">
        <f t="shared" si="6"/>
        <v>4515.4733894955261</v>
      </c>
      <c r="O69">
        <f>N69-B69</f>
        <v>24.473389495526135</v>
      </c>
      <c r="P69">
        <f t="shared" si="7"/>
        <v>24.473389495526135</v>
      </c>
      <c r="Q69" s="8">
        <f>P69/B69</f>
        <v>5.4494298587232544E-3</v>
      </c>
      <c r="R69">
        <v>844</v>
      </c>
      <c r="S69">
        <f t="shared" si="8"/>
        <v>440.52101091947043</v>
      </c>
      <c r="T69">
        <f t="shared" si="9"/>
        <v>15192</v>
      </c>
      <c r="U69">
        <f t="shared" si="10"/>
        <v>24.473389495526135</v>
      </c>
      <c r="V69">
        <f t="shared" si="11"/>
        <v>598.94679339972902</v>
      </c>
      <c r="W69">
        <v>3883</v>
      </c>
      <c r="X69">
        <v>1</v>
      </c>
      <c r="Y69">
        <v>0</v>
      </c>
      <c r="AB69" s="2" t="s">
        <v>26</v>
      </c>
      <c r="AC69" s="2">
        <v>0.80072120098284771</v>
      </c>
    </row>
    <row r="70" spans="1:36" x14ac:dyDescent="0.35">
      <c r="A70" s="1">
        <v>40984</v>
      </c>
      <c r="B70">
        <v>4594</v>
      </c>
      <c r="C70">
        <v>4140.666666666667</v>
      </c>
      <c r="D70">
        <v>4953</v>
      </c>
      <c r="E70">
        <v>103</v>
      </c>
      <c r="F70">
        <v>0</v>
      </c>
      <c r="G70">
        <v>0</v>
      </c>
      <c r="H70">
        <v>0</v>
      </c>
      <c r="I70">
        <v>0</v>
      </c>
      <c r="J70">
        <v>0</v>
      </c>
      <c r="K70">
        <v>1</v>
      </c>
      <c r="L70">
        <v>0</v>
      </c>
      <c r="M70">
        <v>0</v>
      </c>
      <c r="N70">
        <f t="shared" si="6"/>
        <v>4640.0507874126179</v>
      </c>
      <c r="O70">
        <f>N70-B70</f>
        <v>46.050787412617865</v>
      </c>
      <c r="P70">
        <f t="shared" si="7"/>
        <v>46.050787412617865</v>
      </c>
      <c r="Q70" s="8">
        <f>P70/B70</f>
        <v>1.0024115675363052E-2</v>
      </c>
      <c r="R70">
        <v>1082</v>
      </c>
      <c r="S70">
        <f t="shared" si="8"/>
        <v>828.91417342712157</v>
      </c>
      <c r="T70">
        <f t="shared" si="9"/>
        <v>19476</v>
      </c>
      <c r="U70">
        <f t="shared" si="10"/>
        <v>46.050787412617865</v>
      </c>
      <c r="V70">
        <f t="shared" si="11"/>
        <v>2120.6750213221239</v>
      </c>
      <c r="W70">
        <v>4491</v>
      </c>
      <c r="X70">
        <v>0</v>
      </c>
      <c r="Y70">
        <v>1</v>
      </c>
      <c r="AB70" s="2" t="s">
        <v>6</v>
      </c>
      <c r="AC70" s="2">
        <v>0.79789855510441776</v>
      </c>
    </row>
    <row r="71" spans="1:36" ht="15" thickBot="1" x14ac:dyDescent="0.4">
      <c r="A71" s="1">
        <v>40985</v>
      </c>
      <c r="B71">
        <v>4131</v>
      </c>
      <c r="C71">
        <v>4322.666666666667</v>
      </c>
      <c r="D71">
        <v>5715</v>
      </c>
      <c r="E71">
        <v>-463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</v>
      </c>
      <c r="M71">
        <v>1</v>
      </c>
      <c r="N71">
        <f t="shared" si="6"/>
        <v>4475.6026603685877</v>
      </c>
      <c r="O71">
        <f>N71-B71</f>
        <v>344.60266036858775</v>
      </c>
      <c r="P71">
        <f t="shared" si="7"/>
        <v>344.60266036858775</v>
      </c>
      <c r="Q71" s="8">
        <f>P71/B71</f>
        <v>8.3418702582567839E-2</v>
      </c>
      <c r="R71">
        <v>796</v>
      </c>
      <c r="S71">
        <f t="shared" si="8"/>
        <v>6202.8478866345795</v>
      </c>
      <c r="T71">
        <f t="shared" si="9"/>
        <v>14328</v>
      </c>
      <c r="U71">
        <f t="shared" si="10"/>
        <v>344.60266036858775</v>
      </c>
      <c r="V71">
        <f t="shared" si="11"/>
        <v>118750.99353310824</v>
      </c>
      <c r="W71">
        <v>4594</v>
      </c>
      <c r="X71">
        <v>0</v>
      </c>
      <c r="Y71">
        <v>0</v>
      </c>
      <c r="AB71" s="3" t="s">
        <v>27</v>
      </c>
      <c r="AC71" s="2">
        <v>531.84179639885429</v>
      </c>
    </row>
    <row r="72" spans="1:36" ht="15" thickBot="1" x14ac:dyDescent="0.4">
      <c r="A72" s="1">
        <v>40986</v>
      </c>
      <c r="B72">
        <v>5677</v>
      </c>
      <c r="C72">
        <v>4405.333333333333</v>
      </c>
      <c r="D72">
        <v>5598</v>
      </c>
      <c r="E72">
        <v>1546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0</v>
      </c>
      <c r="N72">
        <f t="shared" si="6"/>
        <v>5905.2378327920724</v>
      </c>
      <c r="O72">
        <f>N72-B72</f>
        <v>228.23783279207237</v>
      </c>
      <c r="P72">
        <f t="shared" si="7"/>
        <v>228.23783279207237</v>
      </c>
      <c r="Q72" s="8">
        <f>P72/B72</f>
        <v>4.0203951522295646E-2</v>
      </c>
      <c r="R72">
        <v>1262</v>
      </c>
      <c r="S72">
        <f t="shared" si="8"/>
        <v>4108.2809902573026</v>
      </c>
      <c r="T72">
        <f t="shared" si="9"/>
        <v>22716</v>
      </c>
      <c r="U72">
        <f t="shared" si="10"/>
        <v>228.23783279207237</v>
      </c>
      <c r="V72">
        <f t="shared" si="11"/>
        <v>52092.508317621985</v>
      </c>
      <c r="W72">
        <v>4131</v>
      </c>
      <c r="X72">
        <v>0</v>
      </c>
      <c r="Y72">
        <v>0</v>
      </c>
      <c r="AC72" s="3">
        <v>359</v>
      </c>
    </row>
    <row r="73" spans="1:36" ht="15" thickBot="1" x14ac:dyDescent="0.4">
      <c r="A73" s="1">
        <v>40987</v>
      </c>
      <c r="B73">
        <v>3805</v>
      </c>
      <c r="C73">
        <v>4800.666666666667</v>
      </c>
      <c r="D73">
        <v>3941</v>
      </c>
      <c r="E73">
        <v>-1872</v>
      </c>
      <c r="F73">
        <v>0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f t="shared" si="6"/>
        <v>3316.9872710323489</v>
      </c>
      <c r="O73">
        <f>N73-B73</f>
        <v>-488.01272896765113</v>
      </c>
      <c r="P73">
        <f t="shared" si="7"/>
        <v>488.01272896765113</v>
      </c>
      <c r="Q73" s="8">
        <f>P73/B73</f>
        <v>0.1282556449323656</v>
      </c>
      <c r="R73">
        <v>940</v>
      </c>
      <c r="S73">
        <f t="shared" si="8"/>
        <v>35136.916485670881</v>
      </c>
      <c r="T73">
        <f t="shared" si="9"/>
        <v>16920</v>
      </c>
      <c r="U73">
        <f t="shared" si="10"/>
        <v>-976.02545793530226</v>
      </c>
      <c r="V73">
        <f t="shared" si="11"/>
        <v>952625.69453781645</v>
      </c>
      <c r="W73">
        <v>5677</v>
      </c>
      <c r="X73">
        <v>0</v>
      </c>
      <c r="Y73">
        <v>0</v>
      </c>
      <c r="AB73" t="s">
        <v>28</v>
      </c>
    </row>
    <row r="74" spans="1:36" ht="15" thickBot="1" x14ac:dyDescent="0.4">
      <c r="A74" s="1">
        <v>40988</v>
      </c>
      <c r="B74">
        <v>4395</v>
      </c>
      <c r="C74">
        <v>4537.666666666667</v>
      </c>
      <c r="D74">
        <v>4048</v>
      </c>
      <c r="E74">
        <v>590</v>
      </c>
      <c r="F74">
        <v>0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f t="shared" si="6"/>
        <v>4157.9236550221103</v>
      </c>
      <c r="O74">
        <f>N74-B74</f>
        <v>-237.07634497788968</v>
      </c>
      <c r="P74">
        <f t="shared" si="7"/>
        <v>237.07634497788968</v>
      </c>
      <c r="Q74" s="8">
        <f>P74/B74</f>
        <v>5.3942285546732575E-2</v>
      </c>
      <c r="R74">
        <v>675</v>
      </c>
      <c r="S74">
        <f t="shared" si="8"/>
        <v>17069.496838408057</v>
      </c>
      <c r="T74">
        <f t="shared" si="9"/>
        <v>12150</v>
      </c>
      <c r="U74">
        <f t="shared" si="10"/>
        <v>-474.15268995577935</v>
      </c>
      <c r="V74">
        <f t="shared" si="11"/>
        <v>224820.77339230143</v>
      </c>
      <c r="W74">
        <v>3805</v>
      </c>
      <c r="X74">
        <v>0</v>
      </c>
      <c r="Y74">
        <v>0</v>
      </c>
      <c r="AB74" s="4"/>
    </row>
    <row r="75" spans="1:36" x14ac:dyDescent="0.35">
      <c r="A75" s="1">
        <v>40989</v>
      </c>
      <c r="B75">
        <v>5026</v>
      </c>
      <c r="C75">
        <v>4625.666666666667</v>
      </c>
      <c r="D75">
        <v>3883</v>
      </c>
      <c r="E75">
        <v>631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v>0</v>
      </c>
      <c r="M75">
        <v>0</v>
      </c>
      <c r="N75">
        <f t="shared" si="6"/>
        <v>4713.0689276704315</v>
      </c>
      <c r="O75">
        <f>N75-B75</f>
        <v>-312.93107232956845</v>
      </c>
      <c r="P75">
        <f t="shared" si="7"/>
        <v>312.93107232956845</v>
      </c>
      <c r="Q75" s="8">
        <f>P75/B75</f>
        <v>6.2262449727331567E-2</v>
      </c>
      <c r="R75">
        <v>707</v>
      </c>
      <c r="S75">
        <f t="shared" si="8"/>
        <v>22531.037207728928</v>
      </c>
      <c r="T75">
        <f t="shared" si="9"/>
        <v>12726</v>
      </c>
      <c r="U75">
        <f t="shared" si="10"/>
        <v>-625.8621446591369</v>
      </c>
      <c r="V75">
        <f t="shared" si="11"/>
        <v>391703.42411733442</v>
      </c>
      <c r="W75">
        <v>4395</v>
      </c>
      <c r="X75">
        <v>0</v>
      </c>
      <c r="Y75">
        <v>0</v>
      </c>
      <c r="AB75" s="2" t="s">
        <v>29</v>
      </c>
      <c r="AC75" s="4" t="s">
        <v>33</v>
      </c>
      <c r="AD75" s="4" t="s">
        <v>34</v>
      </c>
      <c r="AE75" s="4" t="s">
        <v>35</v>
      </c>
      <c r="AF75" s="4" t="s">
        <v>36</v>
      </c>
      <c r="AG75" s="4" t="s">
        <v>37</v>
      </c>
    </row>
    <row r="76" spans="1:36" x14ac:dyDescent="0.35">
      <c r="A76" s="1">
        <v>40990</v>
      </c>
      <c r="B76">
        <v>4975</v>
      </c>
      <c r="C76">
        <v>4408.666666666667</v>
      </c>
      <c r="D76">
        <v>4491</v>
      </c>
      <c r="E76">
        <v>-51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f t="shared" si="6"/>
        <v>4487.2554329751611</v>
      </c>
      <c r="O76">
        <f>N76-B76</f>
        <v>-487.74456702483894</v>
      </c>
      <c r="P76">
        <f t="shared" si="7"/>
        <v>487.74456702483894</v>
      </c>
      <c r="Q76" s="8">
        <f>P76/B76</f>
        <v>9.8039108949716375E-2</v>
      </c>
      <c r="R76">
        <v>449</v>
      </c>
      <c r="S76">
        <f t="shared" si="8"/>
        <v>35117.608825788404</v>
      </c>
      <c r="T76">
        <f t="shared" si="9"/>
        <v>8082</v>
      </c>
      <c r="U76">
        <f t="shared" si="10"/>
        <v>-975.48913404967789</v>
      </c>
      <c r="V76">
        <f t="shared" si="11"/>
        <v>951579.05064899044</v>
      </c>
      <c r="W76">
        <v>5026</v>
      </c>
      <c r="X76">
        <v>1</v>
      </c>
      <c r="Y76">
        <v>0</v>
      </c>
      <c r="AB76" s="2" t="s">
        <v>30</v>
      </c>
      <c r="AC76" s="2">
        <v>5</v>
      </c>
      <c r="AD76" s="2">
        <v>401199021.55355883</v>
      </c>
      <c r="AE76" s="2">
        <v>80239804.310711771</v>
      </c>
      <c r="AF76" s="2">
        <v>283.67752650156905</v>
      </c>
      <c r="AG76" s="2">
        <v>2.8979831405122754E-121</v>
      </c>
    </row>
    <row r="77" spans="1:36" ht="15" thickBot="1" x14ac:dyDescent="0.4">
      <c r="A77" s="1">
        <v>40991</v>
      </c>
      <c r="B77">
        <v>5295</v>
      </c>
      <c r="C77">
        <v>4798.666666666667</v>
      </c>
      <c r="D77">
        <v>4594</v>
      </c>
      <c r="E77">
        <v>320</v>
      </c>
      <c r="F77">
        <v>0</v>
      </c>
      <c r="G77">
        <v>0</v>
      </c>
      <c r="H77">
        <v>0</v>
      </c>
      <c r="I77">
        <v>0</v>
      </c>
      <c r="J77">
        <v>0</v>
      </c>
      <c r="K77">
        <v>1</v>
      </c>
      <c r="L77">
        <v>0</v>
      </c>
      <c r="M77">
        <v>0</v>
      </c>
      <c r="N77">
        <f t="shared" si="6"/>
        <v>5346.5106375975811</v>
      </c>
      <c r="O77">
        <f>N77-B77</f>
        <v>51.510637597581081</v>
      </c>
      <c r="P77">
        <f t="shared" si="7"/>
        <v>51.510637597581081</v>
      </c>
      <c r="Q77" s="8">
        <f>P77/B77</f>
        <v>9.7281657408085139E-3</v>
      </c>
      <c r="R77">
        <v>942</v>
      </c>
      <c r="S77">
        <f t="shared" si="8"/>
        <v>927.19147675645945</v>
      </c>
      <c r="T77">
        <f t="shared" si="9"/>
        <v>16956</v>
      </c>
      <c r="U77">
        <f t="shared" si="10"/>
        <v>51.510637597581081</v>
      </c>
      <c r="V77">
        <f t="shared" si="11"/>
        <v>2653.3457857093335</v>
      </c>
      <c r="W77">
        <v>4975</v>
      </c>
      <c r="X77">
        <v>0</v>
      </c>
      <c r="Y77">
        <v>1</v>
      </c>
      <c r="AB77" s="3" t="s">
        <v>31</v>
      </c>
      <c r="AC77" s="2">
        <v>353</v>
      </c>
      <c r="AD77" s="2">
        <v>99848060.828056425</v>
      </c>
      <c r="AE77" s="2">
        <v>282855.69639676041</v>
      </c>
      <c r="AF77" s="2"/>
      <c r="AG77" s="2"/>
    </row>
    <row r="78" spans="1:36" ht="15" thickBot="1" x14ac:dyDescent="0.4">
      <c r="A78" s="1">
        <v>40992</v>
      </c>
      <c r="B78">
        <v>5167</v>
      </c>
      <c r="C78">
        <v>5098.666666666667</v>
      </c>
      <c r="D78">
        <v>4131</v>
      </c>
      <c r="E78">
        <v>-128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1</v>
      </c>
      <c r="N78">
        <f t="shared" si="6"/>
        <v>5274.2837155404477</v>
      </c>
      <c r="O78">
        <f>N78-B78</f>
        <v>107.2837155404477</v>
      </c>
      <c r="P78">
        <f t="shared" si="7"/>
        <v>107.2837155404477</v>
      </c>
      <c r="Q78" s="8">
        <f>P78/B78</f>
        <v>2.0763250540051809E-2</v>
      </c>
      <c r="R78">
        <v>779</v>
      </c>
      <c r="S78">
        <f t="shared" si="8"/>
        <v>1931.1068797280586</v>
      </c>
      <c r="T78">
        <f t="shared" si="9"/>
        <v>14022</v>
      </c>
      <c r="U78">
        <f t="shared" si="10"/>
        <v>107.2837155404477</v>
      </c>
      <c r="V78">
        <f t="shared" si="11"/>
        <v>11509.795620163699</v>
      </c>
      <c r="W78">
        <v>5295</v>
      </c>
      <c r="X78">
        <v>0</v>
      </c>
      <c r="Y78">
        <v>0</v>
      </c>
      <c r="AC78" s="3">
        <v>358</v>
      </c>
      <c r="AD78" s="3">
        <v>501047082.38161528</v>
      </c>
      <c r="AE78" s="3"/>
      <c r="AF78" s="3"/>
      <c r="AG78" s="3"/>
    </row>
    <row r="79" spans="1:36" ht="15" thickBot="1" x14ac:dyDescent="0.4">
      <c r="A79" s="1">
        <v>40993</v>
      </c>
      <c r="B79">
        <v>5166</v>
      </c>
      <c r="C79">
        <v>5145.666666666667</v>
      </c>
      <c r="D79">
        <v>5677</v>
      </c>
      <c r="E79">
        <v>-1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0</v>
      </c>
      <c r="N79">
        <f t="shared" si="6"/>
        <v>5519.9275257089257</v>
      </c>
      <c r="O79">
        <f>N79-B79</f>
        <v>353.92752570892571</v>
      </c>
      <c r="P79">
        <f t="shared" si="7"/>
        <v>353.92752570892571</v>
      </c>
      <c r="Q79" s="8">
        <f>P79/B79</f>
        <v>6.8510941871646483E-2</v>
      </c>
      <c r="R79">
        <v>1077</v>
      </c>
      <c r="S79">
        <f t="shared" si="8"/>
        <v>6370.6954627606628</v>
      </c>
      <c r="T79">
        <f t="shared" si="9"/>
        <v>19386</v>
      </c>
      <c r="U79">
        <f t="shared" si="10"/>
        <v>353.92752570892571</v>
      </c>
      <c r="V79">
        <f t="shared" si="11"/>
        <v>125264.69345444227</v>
      </c>
      <c r="W79">
        <v>5167</v>
      </c>
      <c r="X79">
        <v>0</v>
      </c>
      <c r="Y79">
        <v>0</v>
      </c>
      <c r="AB79" s="4"/>
    </row>
    <row r="80" spans="1:36" x14ac:dyDescent="0.35">
      <c r="A80" s="1">
        <v>40994</v>
      </c>
      <c r="B80">
        <v>2709</v>
      </c>
      <c r="C80">
        <v>5209.333333333333</v>
      </c>
      <c r="D80">
        <v>3805</v>
      </c>
      <c r="E80">
        <v>-2457</v>
      </c>
      <c r="F80">
        <v>0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f t="shared" si="6"/>
        <v>3273.3635819720621</v>
      </c>
      <c r="O80">
        <f>N80-B80</f>
        <v>564.36358197206209</v>
      </c>
      <c r="P80">
        <f t="shared" si="7"/>
        <v>564.36358197206209</v>
      </c>
      <c r="Q80" s="8">
        <f>P80/B80</f>
        <v>0.2083291184835962</v>
      </c>
      <c r="R80">
        <v>1196</v>
      </c>
      <c r="S80">
        <f t="shared" si="8"/>
        <v>10158.544475497118</v>
      </c>
      <c r="T80">
        <f t="shared" si="9"/>
        <v>21528</v>
      </c>
      <c r="U80">
        <f t="shared" si="10"/>
        <v>564.36358197206209</v>
      </c>
      <c r="V80">
        <f t="shared" si="11"/>
        <v>318506.25265633647</v>
      </c>
      <c r="W80">
        <v>5166</v>
      </c>
      <c r="X80">
        <v>0</v>
      </c>
      <c r="Y80">
        <v>0</v>
      </c>
      <c r="AB80" s="2" t="s">
        <v>32</v>
      </c>
      <c r="AC80" s="4" t="s">
        <v>38</v>
      </c>
      <c r="AD80" s="4" t="s">
        <v>6</v>
      </c>
      <c r="AE80" s="4" t="s">
        <v>39</v>
      </c>
      <c r="AF80" s="4" t="s">
        <v>40</v>
      </c>
      <c r="AG80" s="4" t="s">
        <v>41</v>
      </c>
      <c r="AH80" s="4" t="s">
        <v>42</v>
      </c>
      <c r="AI80" s="4" t="s">
        <v>43</v>
      </c>
      <c r="AJ80" s="4" t="s">
        <v>44</v>
      </c>
    </row>
    <row r="81" spans="1:36" x14ac:dyDescent="0.35">
      <c r="A81" s="1">
        <v>40995</v>
      </c>
      <c r="B81">
        <v>4628.5</v>
      </c>
      <c r="C81">
        <v>4347.333333333333</v>
      </c>
      <c r="D81">
        <v>4395</v>
      </c>
      <c r="E81">
        <v>1919.5</v>
      </c>
      <c r="F81">
        <v>0</v>
      </c>
      <c r="G81">
        <v>0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f t="shared" si="6"/>
        <v>4917.9244371703426</v>
      </c>
      <c r="O81">
        <f>N81-B81</f>
        <v>289.42443717034257</v>
      </c>
      <c r="P81">
        <f t="shared" si="7"/>
        <v>289.42443717034257</v>
      </c>
      <c r="Q81" s="8">
        <f>P81/B81</f>
        <v>6.2530935977172422E-2</v>
      </c>
      <c r="R81">
        <v>1683</v>
      </c>
      <c r="S81">
        <f t="shared" si="8"/>
        <v>5209.6398690661663</v>
      </c>
      <c r="T81">
        <f t="shared" si="9"/>
        <v>30294</v>
      </c>
      <c r="U81">
        <f t="shared" si="10"/>
        <v>289.42443717034257</v>
      </c>
      <c r="V81">
        <f t="shared" si="11"/>
        <v>83766.504831369573</v>
      </c>
      <c r="W81">
        <v>2709</v>
      </c>
      <c r="X81">
        <v>0</v>
      </c>
      <c r="Y81">
        <v>0</v>
      </c>
      <c r="AB81" s="2" t="s">
        <v>54</v>
      </c>
      <c r="AC81" s="2">
        <v>157.0192064208743</v>
      </c>
      <c r="AD81" s="2">
        <v>153.17517310468952</v>
      </c>
      <c r="AE81" s="2">
        <v>1.0250956681704386</v>
      </c>
      <c r="AF81" s="2">
        <v>0.30601999233981741</v>
      </c>
      <c r="AG81" s="2">
        <v>-144.23148008111713</v>
      </c>
      <c r="AH81" s="2">
        <v>458.26989292286572</v>
      </c>
      <c r="AI81" s="2">
        <v>-144.23148008111713</v>
      </c>
      <c r="AJ81" s="2">
        <v>458.26989292286572</v>
      </c>
    </row>
    <row r="82" spans="1:36" x14ac:dyDescent="0.35">
      <c r="A82" s="1">
        <v>40996</v>
      </c>
      <c r="B82">
        <v>2723</v>
      </c>
      <c r="C82">
        <v>4167.833333333333</v>
      </c>
      <c r="D82">
        <v>5026</v>
      </c>
      <c r="E82">
        <v>-1905.5</v>
      </c>
      <c r="F82">
        <v>0</v>
      </c>
      <c r="G82">
        <v>0</v>
      </c>
      <c r="H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f t="shared" si="6"/>
        <v>2668.7353848890848</v>
      </c>
      <c r="O82">
        <f>N82-B82</f>
        <v>-54.264615110915202</v>
      </c>
      <c r="P82">
        <f t="shared" si="7"/>
        <v>54.264615110915202</v>
      </c>
      <c r="Q82" s="8">
        <f>P82/B82</f>
        <v>1.9928246460123099E-2</v>
      </c>
      <c r="R82">
        <v>1188</v>
      </c>
      <c r="S82">
        <f t="shared" si="8"/>
        <v>3907.0522879858945</v>
      </c>
      <c r="T82">
        <f t="shared" si="9"/>
        <v>21384</v>
      </c>
      <c r="U82">
        <f t="shared" si="10"/>
        <v>-108.5292302218304</v>
      </c>
      <c r="V82">
        <f t="shared" si="11"/>
        <v>11778.593812543066</v>
      </c>
      <c r="W82">
        <v>4628.5</v>
      </c>
      <c r="X82">
        <v>0</v>
      </c>
      <c r="Y82">
        <v>0</v>
      </c>
      <c r="AB82" s="2" t="s">
        <v>106</v>
      </c>
      <c r="AC82" s="2">
        <v>477.13752443511657</v>
      </c>
      <c r="AD82" s="2">
        <v>67.787833724438087</v>
      </c>
      <c r="AE82" s="2">
        <v>7.0386896618456838</v>
      </c>
      <c r="AF82" s="2">
        <v>1.0166683041460074E-11</v>
      </c>
      <c r="AG82" s="2">
        <v>343.818716745487</v>
      </c>
      <c r="AH82" s="2">
        <v>610.45633212474615</v>
      </c>
      <c r="AI82" s="2">
        <v>343.818716745487</v>
      </c>
      <c r="AJ82" s="2">
        <v>610.45633212474615</v>
      </c>
    </row>
    <row r="83" spans="1:36" x14ac:dyDescent="0.35">
      <c r="A83" s="1">
        <v>40997</v>
      </c>
      <c r="B83">
        <v>3348</v>
      </c>
      <c r="C83">
        <v>3353.5</v>
      </c>
      <c r="D83">
        <v>4975</v>
      </c>
      <c r="E83">
        <v>625</v>
      </c>
      <c r="F83">
        <v>1</v>
      </c>
      <c r="G83">
        <v>0</v>
      </c>
      <c r="H83">
        <v>0</v>
      </c>
      <c r="I83">
        <v>0</v>
      </c>
      <c r="J83">
        <v>1</v>
      </c>
      <c r="K83">
        <v>0</v>
      </c>
      <c r="L83">
        <v>0</v>
      </c>
      <c r="M83">
        <v>0</v>
      </c>
      <c r="N83">
        <f t="shared" si="6"/>
        <v>4203.229846202069</v>
      </c>
      <c r="O83">
        <f>N83-B83</f>
        <v>855.22984620206898</v>
      </c>
      <c r="P83">
        <f t="shared" si="7"/>
        <v>855.22984620206898</v>
      </c>
      <c r="Q83" s="8">
        <f>P83/B83</f>
        <v>0.25544499587875419</v>
      </c>
      <c r="R83">
        <v>303</v>
      </c>
      <c r="S83">
        <f t="shared" si="8"/>
        <v>15394.137231637242</v>
      </c>
      <c r="T83">
        <f t="shared" si="9"/>
        <v>5454</v>
      </c>
      <c r="U83">
        <f t="shared" si="10"/>
        <v>855.22984620206898</v>
      </c>
      <c r="V83">
        <f t="shared" si="11"/>
        <v>731418.08983481454</v>
      </c>
      <c r="W83">
        <v>2723</v>
      </c>
      <c r="X83">
        <v>1</v>
      </c>
      <c r="Y83">
        <v>0</v>
      </c>
      <c r="AB83" s="2" t="s">
        <v>21</v>
      </c>
      <c r="AC83" s="2">
        <v>0.75784393818322882</v>
      </c>
      <c r="AD83" s="2">
        <v>3.6887532907330628E-2</v>
      </c>
      <c r="AE83" s="2">
        <v>20.544717373403497</v>
      </c>
      <c r="AF83" s="2">
        <v>2.9562432251781955E-62</v>
      </c>
      <c r="AG83" s="2">
        <v>0.68529696868117218</v>
      </c>
      <c r="AH83" s="2">
        <v>0.83039090768528545</v>
      </c>
      <c r="AI83" s="2">
        <v>0.68529696868117218</v>
      </c>
      <c r="AJ83" s="2">
        <v>0.83039090768528545</v>
      </c>
    </row>
    <row r="84" spans="1:36" x14ac:dyDescent="0.35">
      <c r="A84" s="1">
        <v>40998</v>
      </c>
      <c r="B84">
        <v>4623</v>
      </c>
      <c r="C84">
        <v>3566.5</v>
      </c>
      <c r="D84">
        <v>5295</v>
      </c>
      <c r="E84">
        <v>1275</v>
      </c>
      <c r="F84">
        <v>1</v>
      </c>
      <c r="G84">
        <v>0</v>
      </c>
      <c r="H84">
        <v>0</v>
      </c>
      <c r="I84">
        <v>0</v>
      </c>
      <c r="J84">
        <v>0</v>
      </c>
      <c r="K84">
        <v>1</v>
      </c>
      <c r="L84">
        <v>0</v>
      </c>
      <c r="M84">
        <v>0</v>
      </c>
      <c r="N84">
        <f t="shared" si="6"/>
        <v>5110.8037059116486</v>
      </c>
      <c r="O84">
        <f>N84-B84</f>
        <v>487.80370591164865</v>
      </c>
      <c r="P84">
        <f t="shared" si="7"/>
        <v>487.80370591164865</v>
      </c>
      <c r="Q84" s="8">
        <f>P84/B84</f>
        <v>0.10551670039187727</v>
      </c>
      <c r="R84">
        <v>1091</v>
      </c>
      <c r="S84">
        <f t="shared" si="8"/>
        <v>8780.4667064096757</v>
      </c>
      <c r="T84">
        <f t="shared" si="9"/>
        <v>19638</v>
      </c>
      <c r="U84">
        <f t="shared" si="10"/>
        <v>487.80370591164865</v>
      </c>
      <c r="V84">
        <f t="shared" si="11"/>
        <v>237952.4555011382</v>
      </c>
      <c r="W84">
        <v>3348</v>
      </c>
      <c r="X84">
        <v>0</v>
      </c>
      <c r="Y84">
        <v>1</v>
      </c>
      <c r="AB84" s="2" t="s">
        <v>136</v>
      </c>
      <c r="AC84" s="2">
        <v>0.18022527279289249</v>
      </c>
      <c r="AD84" s="2">
        <v>3.2047059639702946E-2</v>
      </c>
      <c r="AE84" s="2">
        <v>5.6237693822497299</v>
      </c>
      <c r="AF84" s="2">
        <v>3.8042931939449694E-8</v>
      </c>
      <c r="AG84" s="2">
        <v>0.11719809599164618</v>
      </c>
      <c r="AH84" s="2">
        <v>0.2432524495941388</v>
      </c>
      <c r="AI84" s="2">
        <v>0.11719809599164618</v>
      </c>
      <c r="AJ84" s="2">
        <v>0.2432524495941388</v>
      </c>
    </row>
    <row r="85" spans="1:36" ht="15" thickBot="1" x14ac:dyDescent="0.4">
      <c r="A85" s="1">
        <v>40999</v>
      </c>
      <c r="B85">
        <v>4037</v>
      </c>
      <c r="C85">
        <v>3564.6666666666665</v>
      </c>
      <c r="D85">
        <v>5167</v>
      </c>
      <c r="E85">
        <v>-586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>
        <v>1</v>
      </c>
      <c r="N85">
        <f t="shared" si="6"/>
        <v>3835.1253302758696</v>
      </c>
      <c r="O85">
        <f>N85-B85</f>
        <v>-201.8746697241304</v>
      </c>
      <c r="P85">
        <f t="shared" si="7"/>
        <v>201.8746697241304</v>
      </c>
      <c r="Q85" s="8">
        <f>P85/B85</f>
        <v>5.000611090515987E-2</v>
      </c>
      <c r="R85">
        <v>1018</v>
      </c>
      <c r="S85">
        <f t="shared" si="8"/>
        <v>14534.976220137389</v>
      </c>
      <c r="T85">
        <f t="shared" si="9"/>
        <v>18324</v>
      </c>
      <c r="U85">
        <f t="shared" si="10"/>
        <v>-403.7493394482608</v>
      </c>
      <c r="V85">
        <f t="shared" si="11"/>
        <v>163013.52910490692</v>
      </c>
      <c r="W85">
        <v>4623</v>
      </c>
      <c r="X85">
        <v>0</v>
      </c>
      <c r="Y85">
        <v>0</v>
      </c>
      <c r="AB85" s="3" t="s">
        <v>104</v>
      </c>
      <c r="AC85" s="2">
        <v>0.63460414879575189</v>
      </c>
      <c r="AD85" s="2">
        <v>3.015765606556035E-2</v>
      </c>
      <c r="AE85" s="2">
        <v>21.042887000772634</v>
      </c>
      <c r="AF85" s="2">
        <v>2.7804545255589429E-64</v>
      </c>
      <c r="AG85" s="2">
        <v>0.57529287524601203</v>
      </c>
      <c r="AH85" s="2">
        <v>0.69391542234549175</v>
      </c>
      <c r="AI85" s="2">
        <v>0.57529287524601203</v>
      </c>
      <c r="AJ85" s="2">
        <v>0.69391542234549175</v>
      </c>
    </row>
    <row r="86" spans="1:36" ht="15" thickBot="1" x14ac:dyDescent="0.4">
      <c r="A86" s="1">
        <v>41000</v>
      </c>
      <c r="B86">
        <v>4088</v>
      </c>
      <c r="C86">
        <v>4002.6666666666665</v>
      </c>
      <c r="D86">
        <v>5166</v>
      </c>
      <c r="E86">
        <v>51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0</v>
      </c>
      <c r="N86">
        <f t="shared" si="6"/>
        <v>4497.9434612099349</v>
      </c>
      <c r="O86">
        <f>N86-B86</f>
        <v>409.94346120993487</v>
      </c>
      <c r="P86">
        <f t="shared" si="7"/>
        <v>409.94346120993487</v>
      </c>
      <c r="Q86" s="8">
        <f>P86/B86</f>
        <v>0.10027971164626587</v>
      </c>
      <c r="R86">
        <v>589</v>
      </c>
      <c r="S86">
        <f t="shared" si="8"/>
        <v>7378.9823017788276</v>
      </c>
      <c r="T86">
        <f t="shared" si="9"/>
        <v>10602</v>
      </c>
      <c r="U86">
        <f t="shared" si="10"/>
        <v>409.94346120993487</v>
      </c>
      <c r="V86">
        <f t="shared" si="11"/>
        <v>168053.64138878137</v>
      </c>
      <c r="W86">
        <v>4037</v>
      </c>
      <c r="X86">
        <v>0</v>
      </c>
      <c r="Y86">
        <v>0</v>
      </c>
      <c r="AC86" s="3">
        <v>142.55885146852597</v>
      </c>
      <c r="AD86" s="3">
        <v>93.916688539255702</v>
      </c>
      <c r="AE86" s="3">
        <v>1.5179288546671725</v>
      </c>
      <c r="AF86" s="3">
        <v>0.12992738444405866</v>
      </c>
      <c r="AG86" s="3">
        <v>-42.147758114396737</v>
      </c>
      <c r="AH86" s="3">
        <v>327.26546105144871</v>
      </c>
      <c r="AI86" s="3">
        <v>-42.147758114396737</v>
      </c>
      <c r="AJ86" s="3">
        <v>327.26546105144871</v>
      </c>
    </row>
    <row r="87" spans="1:36" x14ac:dyDescent="0.35">
      <c r="A87" s="1">
        <v>41001</v>
      </c>
      <c r="B87">
        <v>4628.5</v>
      </c>
      <c r="C87">
        <v>4249.333333333333</v>
      </c>
      <c r="D87">
        <v>2709</v>
      </c>
      <c r="E87">
        <v>540.5</v>
      </c>
      <c r="F87">
        <v>0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f t="shared" si="6"/>
        <v>4371.0885318975697</v>
      </c>
      <c r="O87">
        <f>N87-B87</f>
        <v>-257.41146810243026</v>
      </c>
      <c r="P87">
        <f t="shared" si="7"/>
        <v>257.41146810243026</v>
      </c>
      <c r="Q87" s="8">
        <f>P87/B87</f>
        <v>5.5614447035201527E-2</v>
      </c>
      <c r="R87">
        <v>1122</v>
      </c>
      <c r="S87">
        <f t="shared" si="8"/>
        <v>18533.625703374979</v>
      </c>
      <c r="T87">
        <f t="shared" si="9"/>
        <v>20196</v>
      </c>
      <c r="U87">
        <f t="shared" si="10"/>
        <v>-514.82293620486053</v>
      </c>
      <c r="V87">
        <f t="shared" si="11"/>
        <v>265042.65564259386</v>
      </c>
      <c r="W87">
        <v>4088</v>
      </c>
      <c r="X87">
        <v>0</v>
      </c>
      <c r="Y87">
        <v>0</v>
      </c>
      <c r="AB87" t="s">
        <v>22</v>
      </c>
    </row>
    <row r="88" spans="1:36" ht="15" thickBot="1" x14ac:dyDescent="0.4">
      <c r="A88" s="1">
        <v>41002</v>
      </c>
      <c r="B88">
        <v>3023</v>
      </c>
      <c r="C88">
        <v>4251.166666666667</v>
      </c>
      <c r="D88">
        <v>4628.5</v>
      </c>
      <c r="E88">
        <v>-1605.5</v>
      </c>
      <c r="F88">
        <v>0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f t="shared" si="6"/>
        <v>2455.1797601669728</v>
      </c>
      <c r="O88">
        <f>N88-B88</f>
        <v>-567.82023983302724</v>
      </c>
      <c r="P88">
        <f t="shared" si="7"/>
        <v>567.82023983302724</v>
      </c>
      <c r="Q88" s="8">
        <f>P88/B88</f>
        <v>0.18783335753656211</v>
      </c>
      <c r="R88">
        <v>926</v>
      </c>
      <c r="S88">
        <f t="shared" si="8"/>
        <v>40883.057267977958</v>
      </c>
      <c r="T88">
        <f t="shared" si="9"/>
        <v>16668</v>
      </c>
      <c r="U88">
        <f t="shared" si="10"/>
        <v>-1135.6404796660545</v>
      </c>
      <c r="V88">
        <f t="shared" si="11"/>
        <v>1289679.2990561463</v>
      </c>
      <c r="W88">
        <v>4628.5</v>
      </c>
      <c r="X88">
        <v>0</v>
      </c>
      <c r="Y88">
        <v>0</v>
      </c>
    </row>
    <row r="89" spans="1:36" ht="15" thickBot="1" x14ac:dyDescent="0.4">
      <c r="A89" s="1">
        <v>41003</v>
      </c>
      <c r="B89">
        <v>2706</v>
      </c>
      <c r="C89">
        <v>3913.1666666666665</v>
      </c>
      <c r="D89">
        <v>2723</v>
      </c>
      <c r="E89">
        <v>-317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f t="shared" si="6"/>
        <v>3345.9913040812958</v>
      </c>
      <c r="O89">
        <f>N89-B89</f>
        <v>639.99130408129577</v>
      </c>
      <c r="P89">
        <f t="shared" si="7"/>
        <v>639.99130408129577</v>
      </c>
      <c r="Q89" s="8">
        <f>P89/B89</f>
        <v>0.2365082424542852</v>
      </c>
      <c r="R89">
        <v>1401</v>
      </c>
      <c r="S89">
        <f t="shared" si="8"/>
        <v>11519.843473463323</v>
      </c>
      <c r="T89">
        <f t="shared" si="9"/>
        <v>25218</v>
      </c>
      <c r="U89">
        <f t="shared" si="10"/>
        <v>639.99130408129577</v>
      </c>
      <c r="V89">
        <f t="shared" si="11"/>
        <v>409588.86929967761</v>
      </c>
      <c r="W89">
        <v>3023</v>
      </c>
      <c r="X89">
        <v>0</v>
      </c>
      <c r="Y89">
        <v>0</v>
      </c>
      <c r="AB89" s="5" t="s">
        <v>23</v>
      </c>
    </row>
    <row r="90" spans="1:36" x14ac:dyDescent="0.35">
      <c r="A90" s="1">
        <v>41004</v>
      </c>
      <c r="B90">
        <v>2830</v>
      </c>
      <c r="C90">
        <v>3452.5</v>
      </c>
      <c r="D90">
        <v>3348</v>
      </c>
      <c r="E90">
        <v>124</v>
      </c>
      <c r="F90">
        <v>0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>
        <f t="shared" si="6"/>
        <v>3667.2871293175212</v>
      </c>
      <c r="O90">
        <f>N90-B90</f>
        <v>837.28712931752125</v>
      </c>
      <c r="P90">
        <f t="shared" si="7"/>
        <v>837.28712931752125</v>
      </c>
      <c r="Q90" s="8">
        <f>P90/B90</f>
        <v>0.29586117643728665</v>
      </c>
      <c r="R90">
        <v>1240</v>
      </c>
      <c r="S90">
        <f t="shared" si="8"/>
        <v>15071.168327715382</v>
      </c>
      <c r="T90">
        <f t="shared" si="9"/>
        <v>22320</v>
      </c>
      <c r="U90">
        <f t="shared" si="10"/>
        <v>837.28712931752125</v>
      </c>
      <c r="V90">
        <f t="shared" si="11"/>
        <v>701049.7369207755</v>
      </c>
      <c r="W90">
        <v>2706</v>
      </c>
      <c r="X90">
        <v>1</v>
      </c>
      <c r="Y90">
        <v>0</v>
      </c>
      <c r="AB90" s="2" t="s">
        <v>24</v>
      </c>
      <c r="AC90" s="5"/>
    </row>
    <row r="91" spans="1:36" x14ac:dyDescent="0.35">
      <c r="A91" s="1">
        <v>41005</v>
      </c>
      <c r="B91">
        <v>3316</v>
      </c>
      <c r="C91">
        <v>2853</v>
      </c>
      <c r="D91">
        <v>4623</v>
      </c>
      <c r="E91">
        <v>486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0</v>
      </c>
      <c r="N91">
        <f t="shared" si="6"/>
        <v>3727.7880868094971</v>
      </c>
      <c r="O91">
        <f>N91-B91</f>
        <v>411.78808680949714</v>
      </c>
      <c r="P91">
        <f t="shared" si="7"/>
        <v>411.78808680949714</v>
      </c>
      <c r="Q91" s="8">
        <f>P91/B91</f>
        <v>0.12418217334423919</v>
      </c>
      <c r="R91">
        <v>1041</v>
      </c>
      <c r="S91">
        <f t="shared" si="8"/>
        <v>7412.1855625709486</v>
      </c>
      <c r="T91">
        <f t="shared" si="9"/>
        <v>18738</v>
      </c>
      <c r="U91">
        <f t="shared" si="10"/>
        <v>411.78808680949714</v>
      </c>
      <c r="V91">
        <f t="shared" si="11"/>
        <v>169569.42843822596</v>
      </c>
      <c r="W91">
        <v>2830</v>
      </c>
      <c r="X91">
        <v>0</v>
      </c>
      <c r="Y91">
        <v>1</v>
      </c>
      <c r="AB91" s="2" t="s">
        <v>25</v>
      </c>
      <c r="AC91" s="2">
        <v>0.89410316227407194</v>
      </c>
    </row>
    <row r="92" spans="1:36" x14ac:dyDescent="0.35">
      <c r="A92" s="1">
        <v>41006</v>
      </c>
      <c r="B92">
        <v>3348</v>
      </c>
      <c r="C92">
        <v>2950.6666666666665</v>
      </c>
      <c r="D92">
        <v>4037</v>
      </c>
      <c r="E92">
        <v>32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</v>
      </c>
      <c r="M92">
        <v>1</v>
      </c>
      <c r="N92">
        <f t="shared" si="6"/>
        <v>3461.8470976806075</v>
      </c>
      <c r="O92">
        <f>N92-B92</f>
        <v>113.84709768060748</v>
      </c>
      <c r="P92">
        <f t="shared" si="7"/>
        <v>113.84709768060748</v>
      </c>
      <c r="Q92" s="8">
        <f>P92/B92</f>
        <v>3.4004509462547038E-2</v>
      </c>
      <c r="R92">
        <v>1204</v>
      </c>
      <c r="S92">
        <f t="shared" si="8"/>
        <v>2049.2477582509346</v>
      </c>
      <c r="T92">
        <f t="shared" si="9"/>
        <v>21672</v>
      </c>
      <c r="U92">
        <f t="shared" si="10"/>
        <v>113.84709768060748</v>
      </c>
      <c r="V92">
        <f t="shared" si="11"/>
        <v>12961.161650297779</v>
      </c>
      <c r="W92">
        <v>3316</v>
      </c>
      <c r="X92">
        <v>0</v>
      </c>
      <c r="Y92">
        <v>0</v>
      </c>
      <c r="AB92" s="2" t="s">
        <v>26</v>
      </c>
      <c r="AC92" s="2">
        <v>0.79942046478849549</v>
      </c>
    </row>
    <row r="93" spans="1:36" x14ac:dyDescent="0.35">
      <c r="A93" s="1">
        <v>41007</v>
      </c>
      <c r="B93">
        <v>4428</v>
      </c>
      <c r="C93">
        <v>3164.6666666666665</v>
      </c>
      <c r="D93">
        <v>4088</v>
      </c>
      <c r="E93">
        <v>1080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0</v>
      </c>
      <c r="N93">
        <f t="shared" si="6"/>
        <v>4368.3947097674763</v>
      </c>
      <c r="O93">
        <f>N93-B93</f>
        <v>-59.605290232523657</v>
      </c>
      <c r="P93">
        <f t="shared" si="7"/>
        <v>59.605290232523657</v>
      </c>
      <c r="Q93" s="8">
        <f>P93/B93</f>
        <v>1.3460995987471467E-2</v>
      </c>
      <c r="R93">
        <v>892</v>
      </c>
      <c r="S93">
        <f t="shared" si="8"/>
        <v>4291.5808967417033</v>
      </c>
      <c r="T93">
        <f t="shared" si="9"/>
        <v>16056</v>
      </c>
      <c r="U93">
        <f t="shared" si="10"/>
        <v>-119.21058046504731</v>
      </c>
      <c r="V93">
        <f t="shared" si="11"/>
        <v>14211.162494813521</v>
      </c>
      <c r="W93">
        <v>3348</v>
      </c>
      <c r="X93">
        <v>0</v>
      </c>
      <c r="Y93">
        <v>0</v>
      </c>
      <c r="AB93" s="2" t="s">
        <v>6</v>
      </c>
      <c r="AC93" s="2">
        <v>0.79715402936237689</v>
      </c>
    </row>
    <row r="94" spans="1:36" ht="15" thickBot="1" x14ac:dyDescent="0.4">
      <c r="A94" s="1">
        <v>41008</v>
      </c>
      <c r="B94">
        <v>4628.5</v>
      </c>
      <c r="C94">
        <v>3697.3333333333335</v>
      </c>
      <c r="D94">
        <v>4628.5</v>
      </c>
      <c r="E94">
        <v>200.5</v>
      </c>
      <c r="F94">
        <v>0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f t="shared" si="6"/>
        <v>3794.1029435987239</v>
      </c>
      <c r="O94">
        <f>N94-B94</f>
        <v>-834.39705640127613</v>
      </c>
      <c r="P94">
        <f t="shared" si="7"/>
        <v>834.39705640127613</v>
      </c>
      <c r="Q94" s="8">
        <f>P94/B94</f>
        <v>0.18027375097791426</v>
      </c>
      <c r="R94">
        <v>1213</v>
      </c>
      <c r="S94">
        <f t="shared" si="8"/>
        <v>60076.588060891881</v>
      </c>
      <c r="T94">
        <f t="shared" si="9"/>
        <v>21834</v>
      </c>
      <c r="U94">
        <f t="shared" si="10"/>
        <v>-1668.7941128025523</v>
      </c>
      <c r="V94">
        <f t="shared" si="11"/>
        <v>2784873.7909244574</v>
      </c>
      <c r="W94">
        <v>4428</v>
      </c>
      <c r="X94">
        <v>0</v>
      </c>
      <c r="Y94">
        <v>0</v>
      </c>
      <c r="AB94" s="3" t="s">
        <v>27</v>
      </c>
      <c r="AC94" s="2">
        <v>532.82052739714936</v>
      </c>
    </row>
    <row r="95" spans="1:36" ht="15" thickBot="1" x14ac:dyDescent="0.4">
      <c r="A95" s="1">
        <v>41009</v>
      </c>
      <c r="B95">
        <v>2712</v>
      </c>
      <c r="C95">
        <v>4134.833333333333</v>
      </c>
      <c r="D95">
        <v>3023</v>
      </c>
      <c r="E95">
        <v>-1916.5</v>
      </c>
      <c r="F95">
        <v>0</v>
      </c>
      <c r="G95">
        <v>0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f t="shared" si="6"/>
        <v>2018.2292932344501</v>
      </c>
      <c r="O95">
        <f>N95-B95</f>
        <v>-693.7707067655499</v>
      </c>
      <c r="P95">
        <f t="shared" si="7"/>
        <v>693.7707067655499</v>
      </c>
      <c r="Q95" s="8">
        <f>P95/B95</f>
        <v>0.25581515736192845</v>
      </c>
      <c r="R95">
        <v>1313</v>
      </c>
      <c r="S95">
        <f t="shared" si="8"/>
        <v>49951.490887119595</v>
      </c>
      <c r="T95">
        <f t="shared" si="9"/>
        <v>23634</v>
      </c>
      <c r="U95">
        <f t="shared" si="10"/>
        <v>-1387.5414135310998</v>
      </c>
      <c r="V95">
        <f t="shared" si="11"/>
        <v>1925271.1742638825</v>
      </c>
      <c r="W95">
        <v>4628.5</v>
      </c>
      <c r="X95">
        <v>0</v>
      </c>
      <c r="Y95">
        <v>0</v>
      </c>
      <c r="AC95" s="3">
        <v>359</v>
      </c>
    </row>
    <row r="96" spans="1:36" ht="15" thickBot="1" x14ac:dyDescent="0.4">
      <c r="A96" s="1">
        <v>41010</v>
      </c>
      <c r="B96">
        <v>3136</v>
      </c>
      <c r="C96">
        <v>3922.8333333333335</v>
      </c>
      <c r="D96">
        <v>2706</v>
      </c>
      <c r="E96">
        <v>424</v>
      </c>
      <c r="F96">
        <v>0</v>
      </c>
      <c r="G96">
        <v>0</v>
      </c>
      <c r="H96">
        <v>0</v>
      </c>
      <c r="I96">
        <v>1</v>
      </c>
      <c r="J96">
        <v>0</v>
      </c>
      <c r="K96">
        <v>0</v>
      </c>
      <c r="L96">
        <v>0</v>
      </c>
      <c r="M96">
        <v>0</v>
      </c>
      <c r="N96">
        <f t="shared" si="6"/>
        <v>3856.7302563244689</v>
      </c>
      <c r="O96">
        <f>N96-B96</f>
        <v>720.73025632446888</v>
      </c>
      <c r="P96">
        <f t="shared" si="7"/>
        <v>720.73025632446888</v>
      </c>
      <c r="Q96" s="8">
        <f>P96/B96</f>
        <v>0.22982469908305769</v>
      </c>
      <c r="R96">
        <v>818</v>
      </c>
      <c r="S96">
        <f t="shared" si="8"/>
        <v>12973.144613840439</v>
      </c>
      <c r="T96">
        <f t="shared" si="9"/>
        <v>14724</v>
      </c>
      <c r="U96">
        <f t="shared" si="10"/>
        <v>720.73025632446888</v>
      </c>
      <c r="V96">
        <f t="shared" si="11"/>
        <v>519452.10238153464</v>
      </c>
      <c r="W96">
        <v>2712</v>
      </c>
      <c r="X96">
        <v>0</v>
      </c>
      <c r="Y96">
        <v>0</v>
      </c>
      <c r="AB96" t="s">
        <v>28</v>
      </c>
    </row>
    <row r="97" spans="1:36" ht="15" thickBot="1" x14ac:dyDescent="0.4">
      <c r="A97" s="1">
        <v>41011</v>
      </c>
      <c r="B97">
        <v>3088</v>
      </c>
      <c r="C97">
        <v>3492.1666666666665</v>
      </c>
      <c r="D97">
        <v>2830</v>
      </c>
      <c r="E97">
        <v>-48</v>
      </c>
      <c r="F97">
        <v>0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f t="shared" si="6"/>
        <v>3546.4160893521334</v>
      </c>
      <c r="O97">
        <f>N97-B97</f>
        <v>458.41608935213344</v>
      </c>
      <c r="P97">
        <f t="shared" si="7"/>
        <v>458.41608935213344</v>
      </c>
      <c r="Q97" s="8">
        <f>P97/B97</f>
        <v>0.1484508061373489</v>
      </c>
      <c r="R97">
        <v>888</v>
      </c>
      <c r="S97">
        <f t="shared" si="8"/>
        <v>8251.489608338401</v>
      </c>
      <c r="T97">
        <f t="shared" si="9"/>
        <v>15984</v>
      </c>
      <c r="U97">
        <f t="shared" si="10"/>
        <v>458.41608935213344</v>
      </c>
      <c r="V97">
        <f t="shared" si="11"/>
        <v>210145.31097690319</v>
      </c>
      <c r="W97">
        <v>3136</v>
      </c>
      <c r="X97">
        <v>1</v>
      </c>
      <c r="Y97">
        <v>0</v>
      </c>
      <c r="AB97" s="4"/>
    </row>
    <row r="98" spans="1:36" x14ac:dyDescent="0.35">
      <c r="A98" s="1">
        <v>41012</v>
      </c>
      <c r="B98">
        <v>3198</v>
      </c>
      <c r="C98">
        <v>2978.6666666666665</v>
      </c>
      <c r="D98">
        <v>3316</v>
      </c>
      <c r="E98">
        <v>110</v>
      </c>
      <c r="F98">
        <v>0</v>
      </c>
      <c r="G98">
        <v>0</v>
      </c>
      <c r="H98">
        <v>0</v>
      </c>
      <c r="I98">
        <v>0</v>
      </c>
      <c r="J98">
        <v>0</v>
      </c>
      <c r="K98">
        <v>1</v>
      </c>
      <c r="L98">
        <v>0</v>
      </c>
      <c r="M98">
        <v>0</v>
      </c>
      <c r="N98">
        <f t="shared" si="6"/>
        <v>3484.9979100074406</v>
      </c>
      <c r="O98">
        <f>N98-B98</f>
        <v>286.99791000744062</v>
      </c>
      <c r="P98">
        <f t="shared" si="7"/>
        <v>286.99791000744062</v>
      </c>
      <c r="Q98" s="8">
        <f>P98/B98</f>
        <v>8.9742936212457977E-2</v>
      </c>
      <c r="R98">
        <v>1039</v>
      </c>
      <c r="S98">
        <f t="shared" si="8"/>
        <v>5165.9623801339312</v>
      </c>
      <c r="T98">
        <f t="shared" si="9"/>
        <v>18702</v>
      </c>
      <c r="U98">
        <f t="shared" si="10"/>
        <v>286.99791000744062</v>
      </c>
      <c r="V98">
        <f t="shared" si="11"/>
        <v>82367.800348638993</v>
      </c>
      <c r="W98">
        <v>3088</v>
      </c>
      <c r="X98">
        <v>0</v>
      </c>
      <c r="Y98">
        <v>1</v>
      </c>
      <c r="AB98" s="2" t="s">
        <v>29</v>
      </c>
      <c r="AC98" s="4" t="s">
        <v>33</v>
      </c>
      <c r="AD98" s="4" t="s">
        <v>34</v>
      </c>
      <c r="AE98" s="4" t="s">
        <v>35</v>
      </c>
      <c r="AF98" s="4" t="s">
        <v>36</v>
      </c>
      <c r="AG98" s="4" t="s">
        <v>37</v>
      </c>
    </row>
    <row r="99" spans="1:36" x14ac:dyDescent="0.35">
      <c r="A99" s="1">
        <v>41013</v>
      </c>
      <c r="B99">
        <v>3595</v>
      </c>
      <c r="C99">
        <v>3140.6666666666665</v>
      </c>
      <c r="D99">
        <v>3348</v>
      </c>
      <c r="E99">
        <v>397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</v>
      </c>
      <c r="M99">
        <v>1</v>
      </c>
      <c r="N99">
        <f t="shared" si="6"/>
        <v>3826.7618810092204</v>
      </c>
      <c r="O99">
        <f>N99-B99</f>
        <v>231.76188100922036</v>
      </c>
      <c r="P99">
        <f t="shared" si="7"/>
        <v>231.76188100922036</v>
      </c>
      <c r="Q99" s="8">
        <f>P99/B99</f>
        <v>6.4467838945541131E-2</v>
      </c>
      <c r="R99">
        <v>922</v>
      </c>
      <c r="S99">
        <f t="shared" si="8"/>
        <v>4171.7138581659665</v>
      </c>
      <c r="T99">
        <f t="shared" si="9"/>
        <v>16596</v>
      </c>
      <c r="U99">
        <f t="shared" si="10"/>
        <v>231.76188100922036</v>
      </c>
      <c r="V99">
        <f t="shared" si="11"/>
        <v>53713.569488932015</v>
      </c>
      <c r="W99">
        <v>3198</v>
      </c>
      <c r="X99">
        <v>0</v>
      </c>
      <c r="Y99">
        <v>0</v>
      </c>
      <c r="AB99" s="2" t="s">
        <v>30</v>
      </c>
      <c r="AC99" s="2">
        <v>4</v>
      </c>
      <c r="AD99" s="2">
        <v>400547291.47843045</v>
      </c>
      <c r="AE99" s="2">
        <v>100136822.86960761</v>
      </c>
      <c r="AF99" s="2">
        <v>352.72148307243629</v>
      </c>
      <c r="AG99" s="2">
        <v>4.5555294396762355E-122</v>
      </c>
    </row>
    <row r="100" spans="1:36" ht="15" thickBot="1" x14ac:dyDescent="0.4">
      <c r="A100" s="1">
        <v>41014</v>
      </c>
      <c r="B100">
        <v>3953</v>
      </c>
      <c r="C100">
        <v>3293.6666666666665</v>
      </c>
      <c r="D100">
        <v>4428</v>
      </c>
      <c r="E100">
        <v>358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0</v>
      </c>
      <c r="N100">
        <f t="shared" si="6"/>
        <v>4018.6693541970139</v>
      </c>
      <c r="O100">
        <f>N100-B100</f>
        <v>65.669354197013945</v>
      </c>
      <c r="P100">
        <f t="shared" si="7"/>
        <v>65.669354197013945</v>
      </c>
      <c r="Q100" s="8">
        <f>P100/B100</f>
        <v>1.6612535845437374E-2</v>
      </c>
      <c r="R100">
        <v>743</v>
      </c>
      <c r="S100">
        <f t="shared" si="8"/>
        <v>1182.048375546251</v>
      </c>
      <c r="T100">
        <f t="shared" si="9"/>
        <v>13374</v>
      </c>
      <c r="U100">
        <f t="shared" si="10"/>
        <v>65.669354197013945</v>
      </c>
      <c r="V100">
        <f t="shared" si="11"/>
        <v>4312.4640806528732</v>
      </c>
      <c r="W100">
        <v>3595</v>
      </c>
      <c r="X100">
        <v>0</v>
      </c>
      <c r="Y100">
        <v>0</v>
      </c>
      <c r="AB100" s="3" t="s">
        <v>31</v>
      </c>
      <c r="AC100" s="2">
        <v>354</v>
      </c>
      <c r="AD100" s="2">
        <v>100499790.90318483</v>
      </c>
      <c r="AE100" s="2">
        <v>283897.71441577637</v>
      </c>
      <c r="AF100" s="2"/>
      <c r="AG100" s="2"/>
    </row>
    <row r="101" spans="1:36" ht="15" thickBot="1" x14ac:dyDescent="0.4">
      <c r="A101" s="1">
        <v>41015</v>
      </c>
      <c r="B101">
        <v>4628.5</v>
      </c>
      <c r="C101">
        <v>3582</v>
      </c>
      <c r="D101">
        <v>4628.5</v>
      </c>
      <c r="E101">
        <v>675.5</v>
      </c>
      <c r="F101">
        <v>0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f t="shared" si="6"/>
        <v>4014.037571508517</v>
      </c>
      <c r="O101">
        <f>N101-B101</f>
        <v>-614.46242849148302</v>
      </c>
      <c r="P101">
        <f t="shared" si="7"/>
        <v>614.46242849148302</v>
      </c>
      <c r="Q101" s="8">
        <f>P101/B101</f>
        <v>0.13275627708576926</v>
      </c>
      <c r="R101">
        <v>1235</v>
      </c>
      <c r="S101">
        <f t="shared" si="8"/>
        <v>44241.294851386774</v>
      </c>
      <c r="T101">
        <f t="shared" si="9"/>
        <v>22230</v>
      </c>
      <c r="U101">
        <f t="shared" si="10"/>
        <v>-1228.924856982966</v>
      </c>
      <c r="V101">
        <f t="shared" si="11"/>
        <v>1510256.3041106036</v>
      </c>
      <c r="W101">
        <v>3953</v>
      </c>
      <c r="X101">
        <v>0</v>
      </c>
      <c r="Y101">
        <v>0</v>
      </c>
      <c r="AC101" s="3">
        <v>358</v>
      </c>
      <c r="AD101" s="3">
        <v>501047082.38161528</v>
      </c>
      <c r="AE101" s="3"/>
      <c r="AF101" s="3"/>
      <c r="AG101" s="3"/>
    </row>
    <row r="102" spans="1:36" ht="15" thickBot="1" x14ac:dyDescent="0.4">
      <c r="A102" s="1">
        <v>41016</v>
      </c>
      <c r="B102">
        <v>2900</v>
      </c>
      <c r="C102">
        <v>4058.8333333333335</v>
      </c>
      <c r="D102">
        <v>2712</v>
      </c>
      <c r="E102">
        <v>-1728.5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f t="shared" si="6"/>
        <v>2054.5979883948544</v>
      </c>
      <c r="O102">
        <f>N102-B102</f>
        <v>-845.40201160514562</v>
      </c>
      <c r="P102">
        <f t="shared" si="7"/>
        <v>845.40201160514562</v>
      </c>
      <c r="Q102" s="8">
        <f>P102/B102</f>
        <v>0.29151793503625711</v>
      </c>
      <c r="R102">
        <v>845</v>
      </c>
      <c r="S102">
        <f t="shared" si="8"/>
        <v>60868.944835570481</v>
      </c>
      <c r="T102">
        <f t="shared" si="9"/>
        <v>15210</v>
      </c>
      <c r="U102">
        <f t="shared" si="10"/>
        <v>-1690.8040232102912</v>
      </c>
      <c r="V102">
        <f t="shared" si="11"/>
        <v>2858818.2449041069</v>
      </c>
      <c r="W102">
        <v>4628.5</v>
      </c>
      <c r="X102">
        <v>0</v>
      </c>
      <c r="Y102">
        <v>0</v>
      </c>
      <c r="AB102" s="4"/>
    </row>
    <row r="103" spans="1:36" x14ac:dyDescent="0.35">
      <c r="A103" s="1">
        <v>41017</v>
      </c>
      <c r="B103">
        <v>2827</v>
      </c>
      <c r="C103">
        <v>3827.1666666666665</v>
      </c>
      <c r="D103">
        <v>3136</v>
      </c>
      <c r="E103">
        <v>-73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f t="shared" si="6"/>
        <v>3466.5125314048582</v>
      </c>
      <c r="O103">
        <f>N103-B103</f>
        <v>639.51253140485824</v>
      </c>
      <c r="P103">
        <f t="shared" si="7"/>
        <v>639.51253140485824</v>
      </c>
      <c r="Q103" s="8">
        <f>P103/B103</f>
        <v>0.22621596441629227</v>
      </c>
      <c r="R103">
        <v>876</v>
      </c>
      <c r="S103">
        <f t="shared" si="8"/>
        <v>11511.225565287448</v>
      </c>
      <c r="T103">
        <f t="shared" si="9"/>
        <v>15768</v>
      </c>
      <c r="U103">
        <f t="shared" si="10"/>
        <v>639.51253140485824</v>
      </c>
      <c r="V103">
        <f t="shared" si="11"/>
        <v>408976.27782384981</v>
      </c>
      <c r="W103">
        <v>2900</v>
      </c>
      <c r="X103">
        <v>0</v>
      </c>
      <c r="Y103">
        <v>0</v>
      </c>
      <c r="AB103" s="2" t="s">
        <v>32</v>
      </c>
      <c r="AC103" s="4" t="s">
        <v>38</v>
      </c>
      <c r="AD103" s="4" t="s">
        <v>6</v>
      </c>
      <c r="AE103" s="4" t="s">
        <v>39</v>
      </c>
      <c r="AF103" s="4" t="s">
        <v>40</v>
      </c>
      <c r="AG103" s="4" t="s">
        <v>41</v>
      </c>
      <c r="AH103" s="4" t="s">
        <v>42</v>
      </c>
      <c r="AI103" s="4" t="s">
        <v>43</v>
      </c>
      <c r="AJ103" s="4" t="s">
        <v>44</v>
      </c>
    </row>
    <row r="104" spans="1:36" x14ac:dyDescent="0.35">
      <c r="A104" s="1">
        <v>41018</v>
      </c>
      <c r="B104">
        <v>3146</v>
      </c>
      <c r="C104">
        <v>3451.8333333333335</v>
      </c>
      <c r="D104">
        <v>3088</v>
      </c>
      <c r="E104">
        <v>319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f t="shared" si="6"/>
        <v>3779.4134368289328</v>
      </c>
      <c r="O104">
        <f>N104-B104</f>
        <v>633.41343682893284</v>
      </c>
      <c r="P104">
        <f t="shared" si="7"/>
        <v>633.41343682893284</v>
      </c>
      <c r="Q104" s="8">
        <f>P104/B104</f>
        <v>0.20133929969133274</v>
      </c>
      <c r="R104">
        <v>605</v>
      </c>
      <c r="S104">
        <f t="shared" si="8"/>
        <v>11401.44186292079</v>
      </c>
      <c r="T104">
        <f t="shared" si="9"/>
        <v>10890</v>
      </c>
      <c r="U104">
        <f t="shared" si="10"/>
        <v>633.41343682893284</v>
      </c>
      <c r="V104">
        <f t="shared" si="11"/>
        <v>401212.58195544052</v>
      </c>
      <c r="W104">
        <v>2827</v>
      </c>
      <c r="X104">
        <v>1</v>
      </c>
      <c r="Y104">
        <v>0</v>
      </c>
      <c r="AB104" s="2" t="s">
        <v>54</v>
      </c>
      <c r="AC104" s="2">
        <v>185.68105129723693</v>
      </c>
      <c r="AD104" s="2">
        <v>152.28662775792358</v>
      </c>
      <c r="AE104" s="2">
        <v>1.2192866440801189</v>
      </c>
      <c r="AF104" s="2">
        <v>0.22354720814901857</v>
      </c>
      <c r="AG104" s="2">
        <v>-113.81921630770512</v>
      </c>
      <c r="AH104" s="2">
        <v>485.18131890217899</v>
      </c>
      <c r="AI104" s="2">
        <v>-113.81921630770512</v>
      </c>
      <c r="AJ104" s="2">
        <v>485.18131890217899</v>
      </c>
    </row>
    <row r="105" spans="1:36" x14ac:dyDescent="0.35">
      <c r="A105" s="1">
        <v>41019</v>
      </c>
      <c r="B105">
        <v>3377</v>
      </c>
      <c r="C105">
        <v>2957.6666666666665</v>
      </c>
      <c r="D105">
        <v>3198</v>
      </c>
      <c r="E105">
        <v>231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0</v>
      </c>
      <c r="N105">
        <f t="shared" si="6"/>
        <v>3539.5230829747516</v>
      </c>
      <c r="O105">
        <f>N105-B105</f>
        <v>162.52308297475156</v>
      </c>
      <c r="P105">
        <f t="shared" si="7"/>
        <v>162.52308297475156</v>
      </c>
      <c r="Q105" s="8">
        <f>P105/B105</f>
        <v>4.812646815953555E-2</v>
      </c>
      <c r="R105">
        <v>838</v>
      </c>
      <c r="S105">
        <f t="shared" si="8"/>
        <v>2925.4154935455281</v>
      </c>
      <c r="T105">
        <f t="shared" si="9"/>
        <v>15084</v>
      </c>
      <c r="U105">
        <f t="shared" si="10"/>
        <v>162.52308297475156</v>
      </c>
      <c r="V105">
        <f t="shared" si="11"/>
        <v>26413.752499617982</v>
      </c>
      <c r="W105">
        <v>3146</v>
      </c>
      <c r="X105">
        <v>0</v>
      </c>
      <c r="Y105">
        <v>1</v>
      </c>
      <c r="AB105" s="2" t="s">
        <v>106</v>
      </c>
      <c r="AC105" s="2">
        <v>475.64688882637597</v>
      </c>
      <c r="AD105" s="2">
        <v>67.905454893998083</v>
      </c>
      <c r="AE105" s="2">
        <v>7.0045460938133948</v>
      </c>
      <c r="AF105" s="2">
        <v>1.2545338437741558E-11</v>
      </c>
      <c r="AG105" s="2">
        <v>342.09805258241653</v>
      </c>
      <c r="AH105" s="2">
        <v>609.19572507033536</v>
      </c>
      <c r="AI105" s="2">
        <v>342.09805258241653</v>
      </c>
      <c r="AJ105" s="2">
        <v>609.19572507033536</v>
      </c>
    </row>
    <row r="106" spans="1:36" x14ac:dyDescent="0.35">
      <c r="A106" s="1">
        <v>41020</v>
      </c>
      <c r="B106">
        <v>3394</v>
      </c>
      <c r="C106">
        <v>3116.6666666666665</v>
      </c>
      <c r="D106">
        <v>3595</v>
      </c>
      <c r="E106">
        <v>17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1</v>
      </c>
      <c r="N106">
        <f t="shared" si="6"/>
        <v>3565.9837705340301</v>
      </c>
      <c r="O106">
        <f>N106-B106</f>
        <v>171.9837705340301</v>
      </c>
      <c r="P106">
        <f t="shared" si="7"/>
        <v>171.9837705340301</v>
      </c>
      <c r="Q106" s="8">
        <f>P106/B106</f>
        <v>5.0672884659407808E-2</v>
      </c>
      <c r="R106">
        <v>970</v>
      </c>
      <c r="S106">
        <f t="shared" si="8"/>
        <v>3095.7078696125418</v>
      </c>
      <c r="T106">
        <f t="shared" si="9"/>
        <v>17460</v>
      </c>
      <c r="U106">
        <f t="shared" si="10"/>
        <v>171.9837705340301</v>
      </c>
      <c r="V106">
        <f t="shared" si="11"/>
        <v>29578.417327101921</v>
      </c>
      <c r="W106">
        <v>3377</v>
      </c>
      <c r="X106">
        <v>0</v>
      </c>
      <c r="Y106">
        <v>0</v>
      </c>
      <c r="AB106" s="2" t="s">
        <v>21</v>
      </c>
      <c r="AC106" s="2">
        <v>0.75442963769749305</v>
      </c>
      <c r="AD106" s="2">
        <v>3.6886646651268007E-2</v>
      </c>
      <c r="AE106" s="2">
        <v>20.452649025811052</v>
      </c>
      <c r="AF106" s="2">
        <v>6.2175736073708774E-62</v>
      </c>
      <c r="AG106" s="2">
        <v>0.6818851161872721</v>
      </c>
      <c r="AH106" s="2">
        <v>0.826974159207714</v>
      </c>
      <c r="AI106" s="2">
        <v>0.6818851161872721</v>
      </c>
      <c r="AJ106" s="2">
        <v>0.826974159207714</v>
      </c>
    </row>
    <row r="107" spans="1:36" ht="15" thickBot="1" x14ac:dyDescent="0.4">
      <c r="A107" s="1">
        <v>41021</v>
      </c>
      <c r="B107">
        <v>3905</v>
      </c>
      <c r="C107">
        <v>3305.6666666666665</v>
      </c>
      <c r="D107">
        <v>3953</v>
      </c>
      <c r="E107">
        <v>511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0</v>
      </c>
      <c r="N107">
        <f t="shared" si="6"/>
        <v>4097.2103860196412</v>
      </c>
      <c r="O107">
        <f>N107-B107</f>
        <v>192.21038601964119</v>
      </c>
      <c r="P107">
        <f t="shared" si="7"/>
        <v>192.21038601964119</v>
      </c>
      <c r="Q107" s="8">
        <f>P107/B107</f>
        <v>4.9221609736143708E-2</v>
      </c>
      <c r="R107">
        <v>980</v>
      </c>
      <c r="S107">
        <f t="shared" si="8"/>
        <v>3459.7869483535414</v>
      </c>
      <c r="T107">
        <f t="shared" si="9"/>
        <v>17640</v>
      </c>
      <c r="U107">
        <f t="shared" si="10"/>
        <v>192.21038601964119</v>
      </c>
      <c r="V107">
        <f t="shared" si="11"/>
        <v>36944.832493819478</v>
      </c>
      <c r="W107">
        <v>3394</v>
      </c>
      <c r="X107">
        <v>0</v>
      </c>
      <c r="Y107">
        <v>0</v>
      </c>
      <c r="AB107" s="3" t="s">
        <v>136</v>
      </c>
      <c r="AC107" s="2">
        <v>0.18076186961662047</v>
      </c>
      <c r="AD107" s="2">
        <v>3.2104081410886054E-2</v>
      </c>
      <c r="AE107" s="2">
        <v>5.6304949923073204</v>
      </c>
      <c r="AF107" s="2">
        <v>3.6636543697712827E-8</v>
      </c>
      <c r="AG107" s="2">
        <v>0.11762316127871171</v>
      </c>
      <c r="AH107" s="2">
        <v>0.24390057795452924</v>
      </c>
      <c r="AI107" s="2">
        <v>0.11762316127871171</v>
      </c>
      <c r="AJ107" s="2">
        <v>0.24390057795452924</v>
      </c>
    </row>
    <row r="108" spans="1:36" ht="15" thickBot="1" x14ac:dyDescent="0.4">
      <c r="A108" s="1">
        <v>41022</v>
      </c>
      <c r="B108">
        <v>4628.5</v>
      </c>
      <c r="C108">
        <v>3558.6666666666665</v>
      </c>
      <c r="D108">
        <v>4628.5</v>
      </c>
      <c r="E108">
        <v>723.5</v>
      </c>
      <c r="F108">
        <v>0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f t="shared" si="6"/>
        <v>4025.8562328056551</v>
      </c>
      <c r="O108">
        <f>N108-B108</f>
        <v>-602.64376719434495</v>
      </c>
      <c r="P108">
        <f t="shared" si="7"/>
        <v>602.64376719434495</v>
      </c>
      <c r="Q108" s="8">
        <f>P108/B108</f>
        <v>0.13020282320283999</v>
      </c>
      <c r="R108">
        <v>1058</v>
      </c>
      <c r="S108">
        <f t="shared" si="8"/>
        <v>43390.351237992836</v>
      </c>
      <c r="T108">
        <f t="shared" si="9"/>
        <v>19044</v>
      </c>
      <c r="U108">
        <f t="shared" si="10"/>
        <v>-1205.2875343886899</v>
      </c>
      <c r="V108">
        <f t="shared" si="11"/>
        <v>1452718.0405527672</v>
      </c>
      <c r="W108">
        <v>3905</v>
      </c>
      <c r="X108">
        <v>0</v>
      </c>
      <c r="Y108">
        <v>0</v>
      </c>
      <c r="AC108" s="3">
        <v>0.63654886152026402</v>
      </c>
      <c r="AD108" s="3">
        <v>3.0185878562978743E-2</v>
      </c>
      <c r="AE108" s="3">
        <v>21.087637392835564</v>
      </c>
      <c r="AF108" s="3">
        <v>1.6073241889026434E-64</v>
      </c>
      <c r="AG108" s="3">
        <v>0.57718265950629877</v>
      </c>
      <c r="AH108" s="3">
        <v>0.69591506353422927</v>
      </c>
      <c r="AI108" s="3">
        <v>0.57718265950629877</v>
      </c>
      <c r="AJ108" s="3">
        <v>0.69591506353422927</v>
      </c>
    </row>
    <row r="109" spans="1:36" x14ac:dyDescent="0.35">
      <c r="A109" s="1">
        <v>41023</v>
      </c>
      <c r="B109">
        <v>2751</v>
      </c>
      <c r="C109">
        <v>3975.8333333333335</v>
      </c>
      <c r="D109">
        <v>2900</v>
      </c>
      <c r="E109">
        <v>-1877.5</v>
      </c>
      <c r="F109">
        <v>0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f t="shared" si="6"/>
        <v>1893.6996549920584</v>
      </c>
      <c r="O109">
        <f>N109-B109</f>
        <v>-857.30034500794159</v>
      </c>
      <c r="P109">
        <f t="shared" si="7"/>
        <v>857.30034500794159</v>
      </c>
      <c r="Q109" s="8">
        <f>P109/B109</f>
        <v>0.31163225918136733</v>
      </c>
      <c r="R109">
        <v>819</v>
      </c>
      <c r="S109">
        <f t="shared" si="8"/>
        <v>61725.624840571792</v>
      </c>
      <c r="T109">
        <f t="shared" si="9"/>
        <v>14742</v>
      </c>
      <c r="U109">
        <f t="shared" si="10"/>
        <v>-1714.6006900158832</v>
      </c>
      <c r="V109">
        <f t="shared" si="11"/>
        <v>2939855.5262029427</v>
      </c>
      <c r="W109">
        <v>4628.5</v>
      </c>
      <c r="X109">
        <v>0</v>
      </c>
      <c r="Y109">
        <v>0</v>
      </c>
      <c r="AB109" t="s">
        <v>22</v>
      </c>
    </row>
    <row r="110" spans="1:36" ht="15" thickBot="1" x14ac:dyDescent="0.4">
      <c r="A110" s="1">
        <v>41024</v>
      </c>
      <c r="B110">
        <v>3050</v>
      </c>
      <c r="C110">
        <v>3761.5</v>
      </c>
      <c r="D110">
        <v>2827</v>
      </c>
      <c r="E110">
        <v>299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f t="shared" si="6"/>
        <v>3637.2459066276892</v>
      </c>
      <c r="O110">
        <f>N110-B110</f>
        <v>587.24590662768924</v>
      </c>
      <c r="P110">
        <f t="shared" si="7"/>
        <v>587.24590662768924</v>
      </c>
      <c r="Q110" s="8">
        <f>P110/B110</f>
        <v>0.19253964151727515</v>
      </c>
      <c r="R110">
        <v>798</v>
      </c>
      <c r="S110">
        <f t="shared" si="8"/>
        <v>10570.426319298407</v>
      </c>
      <c r="T110">
        <f t="shared" si="9"/>
        <v>14364</v>
      </c>
      <c r="U110">
        <f t="shared" si="10"/>
        <v>587.24590662768924</v>
      </c>
      <c r="V110">
        <f t="shared" si="11"/>
        <v>344857.75485097669</v>
      </c>
      <c r="W110">
        <v>2751</v>
      </c>
      <c r="X110">
        <v>0</v>
      </c>
      <c r="Y110">
        <v>0</v>
      </c>
    </row>
    <row r="111" spans="1:36" ht="15" thickBot="1" x14ac:dyDescent="0.4">
      <c r="A111" s="1">
        <v>41025</v>
      </c>
      <c r="B111">
        <v>3207</v>
      </c>
      <c r="C111">
        <v>3476.5</v>
      </c>
      <c r="D111">
        <v>3146</v>
      </c>
      <c r="E111">
        <v>157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f t="shared" si="6"/>
        <v>3695.7415722951005</v>
      </c>
      <c r="O111">
        <f>N111-B111</f>
        <v>488.74157229510047</v>
      </c>
      <c r="P111">
        <f t="shared" si="7"/>
        <v>488.74157229510047</v>
      </c>
      <c r="Q111" s="8">
        <f>P111/B111</f>
        <v>0.15239836990804506</v>
      </c>
      <c r="R111">
        <v>772</v>
      </c>
      <c r="S111">
        <f t="shared" si="8"/>
        <v>8797.3483013118093</v>
      </c>
      <c r="T111">
        <f t="shared" si="9"/>
        <v>13896</v>
      </c>
      <c r="U111">
        <f t="shared" si="10"/>
        <v>488.74157229510047</v>
      </c>
      <c r="V111">
        <f t="shared" si="11"/>
        <v>238868.32448948693</v>
      </c>
      <c r="W111">
        <v>3050</v>
      </c>
      <c r="X111">
        <v>1</v>
      </c>
      <c r="Y111">
        <v>0</v>
      </c>
      <c r="AB111" s="5" t="s">
        <v>23</v>
      </c>
    </row>
    <row r="112" spans="1:36" x14ac:dyDescent="0.35">
      <c r="A112" s="1">
        <v>41026</v>
      </c>
      <c r="B112">
        <v>3271</v>
      </c>
      <c r="C112">
        <v>3002.6666666666665</v>
      </c>
      <c r="D112">
        <v>3377</v>
      </c>
      <c r="E112">
        <v>64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0</v>
      </c>
      <c r="N112">
        <f t="shared" si="6"/>
        <v>3479.7675405509422</v>
      </c>
      <c r="O112">
        <f>N112-B112</f>
        <v>208.76754055094216</v>
      </c>
      <c r="P112">
        <f t="shared" si="7"/>
        <v>208.76754055094216</v>
      </c>
      <c r="Q112" s="8">
        <f>P112/B112</f>
        <v>6.3823766600716036E-2</v>
      </c>
      <c r="R112">
        <v>1055</v>
      </c>
      <c r="S112">
        <f t="shared" si="8"/>
        <v>3757.8157299169588</v>
      </c>
      <c r="T112">
        <f t="shared" si="9"/>
        <v>18990</v>
      </c>
      <c r="U112">
        <f t="shared" si="10"/>
        <v>208.76754055094216</v>
      </c>
      <c r="V112">
        <f t="shared" si="11"/>
        <v>43583.885987689275</v>
      </c>
      <c r="W112">
        <v>3207</v>
      </c>
      <c r="X112">
        <v>0</v>
      </c>
      <c r="Y112">
        <v>1</v>
      </c>
      <c r="AB112" s="2" t="s">
        <v>24</v>
      </c>
      <c r="AC112" s="5"/>
    </row>
    <row r="113" spans="1:36" x14ac:dyDescent="0.35">
      <c r="A113" s="1">
        <v>41027</v>
      </c>
      <c r="B113">
        <v>3536</v>
      </c>
      <c r="C113">
        <v>3176</v>
      </c>
      <c r="D113">
        <v>3394</v>
      </c>
      <c r="E113">
        <v>265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1</v>
      </c>
      <c r="N113">
        <f t="shared" si="6"/>
        <v>3932.2156600830435</v>
      </c>
      <c r="O113">
        <f>N113-B113</f>
        <v>396.21566008304353</v>
      </c>
      <c r="P113">
        <f t="shared" si="7"/>
        <v>396.21566008304353</v>
      </c>
      <c r="Q113" s="8">
        <f>P113/B113</f>
        <v>0.11205194006873404</v>
      </c>
      <c r="R113">
        <v>945</v>
      </c>
      <c r="S113">
        <f t="shared" si="8"/>
        <v>7131.8818814947836</v>
      </c>
      <c r="T113">
        <f t="shared" si="9"/>
        <v>17010</v>
      </c>
      <c r="U113">
        <f t="shared" si="10"/>
        <v>396.21566008304353</v>
      </c>
      <c r="V113">
        <f t="shared" si="11"/>
        <v>156986.8492950419</v>
      </c>
      <c r="W113">
        <v>3271</v>
      </c>
      <c r="X113">
        <v>0</v>
      </c>
      <c r="Y113">
        <v>0</v>
      </c>
      <c r="AB113" s="2" t="s">
        <v>25</v>
      </c>
      <c r="AC113" s="2">
        <v>0.90714571432028446</v>
      </c>
    </row>
    <row r="114" spans="1:36" x14ac:dyDescent="0.35">
      <c r="A114" s="1">
        <v>41028</v>
      </c>
      <c r="B114">
        <v>3774</v>
      </c>
      <c r="C114">
        <v>3338</v>
      </c>
      <c r="D114">
        <v>3905</v>
      </c>
      <c r="E114">
        <v>238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0</v>
      </c>
      <c r="N114">
        <f t="shared" si="6"/>
        <v>4097.05581131283</v>
      </c>
      <c r="O114">
        <f>N114-B114</f>
        <v>323.05581131282997</v>
      </c>
      <c r="P114">
        <f t="shared" si="7"/>
        <v>323.05581131282997</v>
      </c>
      <c r="Q114" s="8">
        <f>P114/B114</f>
        <v>8.5600373956764703E-2</v>
      </c>
      <c r="R114">
        <v>1056</v>
      </c>
      <c r="S114">
        <f t="shared" si="8"/>
        <v>5815.0046036309395</v>
      </c>
      <c r="T114">
        <f t="shared" si="9"/>
        <v>19008</v>
      </c>
      <c r="U114">
        <f t="shared" si="10"/>
        <v>323.05581131282997</v>
      </c>
      <c r="V114">
        <f t="shared" si="11"/>
        <v>104365.0572229908</v>
      </c>
      <c r="W114">
        <v>3536</v>
      </c>
      <c r="X114">
        <v>0</v>
      </c>
      <c r="Y114">
        <v>0</v>
      </c>
      <c r="AB114" s="2" t="s">
        <v>26</v>
      </c>
      <c r="AC114" s="2">
        <v>0.82291334700965912</v>
      </c>
    </row>
    <row r="115" spans="1:36" x14ac:dyDescent="0.35">
      <c r="A115" s="1">
        <v>41029</v>
      </c>
      <c r="B115">
        <v>2954</v>
      </c>
      <c r="C115">
        <v>3527</v>
      </c>
      <c r="D115">
        <v>4628.5</v>
      </c>
      <c r="E115">
        <v>-820</v>
      </c>
      <c r="F115">
        <v>1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f t="shared" si="6"/>
        <v>3109.1749494708306</v>
      </c>
      <c r="O115">
        <f>N115-B115</f>
        <v>155.1749494708306</v>
      </c>
      <c r="P115">
        <f t="shared" si="7"/>
        <v>155.1749494708306</v>
      </c>
      <c r="Q115" s="8">
        <f>P115/B115</f>
        <v>5.2530450057830261E-2</v>
      </c>
      <c r="R115">
        <v>698</v>
      </c>
      <c r="S115">
        <f t="shared" si="8"/>
        <v>2793.1490904749508</v>
      </c>
      <c r="T115">
        <f t="shared" si="9"/>
        <v>12564</v>
      </c>
      <c r="U115">
        <f t="shared" si="10"/>
        <v>155.1749494708306</v>
      </c>
      <c r="V115">
        <f t="shared" si="11"/>
        <v>24079.264943274829</v>
      </c>
      <c r="W115">
        <v>3774</v>
      </c>
      <c r="X115">
        <v>0</v>
      </c>
      <c r="Y115">
        <v>0</v>
      </c>
      <c r="AB115" s="2" t="s">
        <v>6</v>
      </c>
      <c r="AC115" s="2">
        <v>0.81886565208416562</v>
      </c>
    </row>
    <row r="116" spans="1:36" ht="15" thickBot="1" x14ac:dyDescent="0.4">
      <c r="A116" s="1">
        <v>41030</v>
      </c>
      <c r="B116">
        <v>4732</v>
      </c>
      <c r="C116">
        <v>3421.3333333333335</v>
      </c>
      <c r="D116">
        <v>2751</v>
      </c>
      <c r="E116">
        <v>1778</v>
      </c>
      <c r="F116">
        <v>0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f t="shared" si="6"/>
        <v>3871.7421394371959</v>
      </c>
      <c r="O116">
        <f>N116-B116</f>
        <v>-860.25786056280413</v>
      </c>
      <c r="P116">
        <f t="shared" si="7"/>
        <v>860.25786056280413</v>
      </c>
      <c r="Q116" s="8">
        <f>P116/B116</f>
        <v>0.18179582852130266</v>
      </c>
      <c r="R116">
        <v>701</v>
      </c>
      <c r="S116">
        <f t="shared" si="8"/>
        <v>61938.565960521897</v>
      </c>
      <c r="T116">
        <f t="shared" si="9"/>
        <v>12618</v>
      </c>
      <c r="U116">
        <f t="shared" si="10"/>
        <v>-1720.5157211256083</v>
      </c>
      <c r="V116">
        <f t="shared" si="11"/>
        <v>2960174.3466403717</v>
      </c>
      <c r="W116">
        <v>2954</v>
      </c>
      <c r="X116">
        <v>0</v>
      </c>
      <c r="Y116">
        <v>0</v>
      </c>
      <c r="AB116" s="3" t="s">
        <v>27</v>
      </c>
      <c r="AC116" s="2">
        <v>503.49847725556629</v>
      </c>
    </row>
    <row r="117" spans="1:36" ht="15" thickBot="1" x14ac:dyDescent="0.4">
      <c r="A117" s="1">
        <v>41031</v>
      </c>
      <c r="B117">
        <v>4151</v>
      </c>
      <c r="C117">
        <v>3820</v>
      </c>
      <c r="D117">
        <v>3050</v>
      </c>
      <c r="E117">
        <v>-581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0</v>
      </c>
      <c r="N117">
        <f t="shared" si="6"/>
        <v>3108.4685587914892</v>
      </c>
      <c r="O117">
        <f>N117-B117</f>
        <v>-1042.5314412085108</v>
      </c>
      <c r="P117">
        <f t="shared" si="7"/>
        <v>1042.5314412085108</v>
      </c>
      <c r="Q117" s="8">
        <f>P117/B117</f>
        <v>0.25115187694736468</v>
      </c>
      <c r="R117">
        <v>1152</v>
      </c>
      <c r="S117">
        <f t="shared" si="8"/>
        <v>75062.263767012773</v>
      </c>
      <c r="T117">
        <f t="shared" si="9"/>
        <v>20736</v>
      </c>
      <c r="U117">
        <f t="shared" si="10"/>
        <v>-2085.0628824170217</v>
      </c>
      <c r="V117">
        <f t="shared" si="11"/>
        <v>4347487.2236331785</v>
      </c>
      <c r="W117">
        <v>4732</v>
      </c>
      <c r="X117">
        <v>0</v>
      </c>
      <c r="Y117">
        <v>0</v>
      </c>
      <c r="AC117" s="3">
        <v>359</v>
      </c>
    </row>
    <row r="118" spans="1:36" ht="15" thickBot="1" x14ac:dyDescent="0.4">
      <c r="A118" s="1">
        <v>41032</v>
      </c>
      <c r="B118">
        <v>4833</v>
      </c>
      <c r="C118">
        <v>3945.6666666666665</v>
      </c>
      <c r="D118">
        <v>3207</v>
      </c>
      <c r="E118">
        <v>682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0</v>
      </c>
      <c r="N118">
        <f t="shared" si="6"/>
        <v>4475.1041183624648</v>
      </c>
      <c r="O118">
        <f>N118-B118</f>
        <v>-357.89588163753524</v>
      </c>
      <c r="P118">
        <f t="shared" si="7"/>
        <v>357.89588163753524</v>
      </c>
      <c r="Q118" s="8">
        <f>P118/B118</f>
        <v>7.4052530858169929E-2</v>
      </c>
      <c r="R118">
        <v>369</v>
      </c>
      <c r="S118">
        <f t="shared" si="8"/>
        <v>25768.503477902537</v>
      </c>
      <c r="T118">
        <f t="shared" si="9"/>
        <v>6642</v>
      </c>
      <c r="U118">
        <f t="shared" si="10"/>
        <v>-715.79176327507048</v>
      </c>
      <c r="V118">
        <f t="shared" si="11"/>
        <v>512357.84837243456</v>
      </c>
      <c r="W118">
        <v>4151</v>
      </c>
      <c r="X118">
        <v>1</v>
      </c>
      <c r="Y118">
        <v>0</v>
      </c>
      <c r="AB118" t="s">
        <v>28</v>
      </c>
    </row>
    <row r="119" spans="1:36" ht="15" thickBot="1" x14ac:dyDescent="0.4">
      <c r="A119" s="1">
        <v>41033</v>
      </c>
      <c r="B119">
        <v>4881</v>
      </c>
      <c r="C119">
        <v>4572</v>
      </c>
      <c r="D119">
        <v>3271</v>
      </c>
      <c r="E119">
        <v>48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0</v>
      </c>
      <c r="N119">
        <f t="shared" si="6"/>
        <v>4859.210063877953</v>
      </c>
      <c r="O119">
        <f>N119-B119</f>
        <v>-21.789936122047038</v>
      </c>
      <c r="P119">
        <f t="shared" si="7"/>
        <v>21.789936122047038</v>
      </c>
      <c r="Q119" s="8">
        <f>P119/B119</f>
        <v>4.4642360422141036E-3</v>
      </c>
      <c r="R119">
        <v>1188</v>
      </c>
      <c r="S119">
        <f t="shared" si="8"/>
        <v>1568.8754007873868</v>
      </c>
      <c r="T119">
        <f t="shared" si="9"/>
        <v>21384</v>
      </c>
      <c r="U119">
        <f t="shared" si="10"/>
        <v>-43.579872244094076</v>
      </c>
      <c r="V119">
        <f t="shared" si="11"/>
        <v>1899.2052648115612</v>
      </c>
      <c r="W119">
        <v>4833</v>
      </c>
      <c r="X119">
        <v>0</v>
      </c>
      <c r="Y119">
        <v>1</v>
      </c>
      <c r="AB119" s="4"/>
    </row>
    <row r="120" spans="1:36" x14ac:dyDescent="0.35">
      <c r="A120" s="1">
        <v>41034</v>
      </c>
      <c r="B120">
        <v>4563</v>
      </c>
      <c r="C120">
        <v>4621.666666666667</v>
      </c>
      <c r="D120">
        <v>3536</v>
      </c>
      <c r="E120">
        <v>-318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f t="shared" si="6"/>
        <v>4674.9523664023445</v>
      </c>
      <c r="O120">
        <f>N120-B120</f>
        <v>111.95236640234452</v>
      </c>
      <c r="P120">
        <f t="shared" si="7"/>
        <v>111.95236640234452</v>
      </c>
      <c r="Q120" s="8">
        <f>P120/B120</f>
        <v>2.4534816217914646E-2</v>
      </c>
      <c r="R120">
        <v>1440</v>
      </c>
      <c r="S120">
        <f t="shared" si="8"/>
        <v>2015.1425952422014</v>
      </c>
      <c r="T120">
        <f t="shared" si="9"/>
        <v>25920</v>
      </c>
      <c r="U120">
        <f t="shared" si="10"/>
        <v>111.95236640234452</v>
      </c>
      <c r="V120">
        <f t="shared" si="11"/>
        <v>12533.3323430848</v>
      </c>
      <c r="W120">
        <v>4881</v>
      </c>
      <c r="X120">
        <v>0</v>
      </c>
      <c r="Y120">
        <v>0</v>
      </c>
      <c r="AB120" s="2" t="s">
        <v>29</v>
      </c>
      <c r="AC120" s="4" t="s">
        <v>33</v>
      </c>
      <c r="AD120" s="4" t="s">
        <v>34</v>
      </c>
      <c r="AE120" s="4" t="s">
        <v>35</v>
      </c>
      <c r="AF120" s="4" t="s">
        <v>36</v>
      </c>
      <c r="AG120" s="4" t="s">
        <v>37</v>
      </c>
    </row>
    <row r="121" spans="1:36" x14ac:dyDescent="0.35">
      <c r="A121" s="1">
        <v>41035</v>
      </c>
      <c r="B121">
        <v>5394</v>
      </c>
      <c r="C121">
        <v>4759</v>
      </c>
      <c r="D121">
        <v>3774</v>
      </c>
      <c r="E121">
        <v>831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0</v>
      </c>
      <c r="N121">
        <f t="shared" si="6"/>
        <v>5596.0128992962409</v>
      </c>
      <c r="O121">
        <f>N121-B121</f>
        <v>202.0128992962409</v>
      </c>
      <c r="P121">
        <f t="shared" si="7"/>
        <v>202.0128992962409</v>
      </c>
      <c r="Q121" s="8">
        <f>P121/B121</f>
        <v>3.7451408842462161E-2</v>
      </c>
      <c r="R121">
        <v>1295</v>
      </c>
      <c r="S121">
        <f t="shared" si="8"/>
        <v>3636.2321873323363</v>
      </c>
      <c r="T121">
        <f t="shared" si="9"/>
        <v>23310</v>
      </c>
      <c r="U121">
        <f t="shared" si="10"/>
        <v>202.0128992962409</v>
      </c>
      <c r="V121">
        <f t="shared" si="11"/>
        <v>40809.211482073166</v>
      </c>
      <c r="W121">
        <v>4563</v>
      </c>
      <c r="X121">
        <v>0</v>
      </c>
      <c r="Y121">
        <v>0</v>
      </c>
      <c r="AB121" s="2" t="s">
        <v>30</v>
      </c>
      <c r="AC121" s="2">
        <v>8</v>
      </c>
      <c r="AD121" s="2">
        <v>412318331.57207942</v>
      </c>
      <c r="AE121" s="2">
        <v>51539791.446509928</v>
      </c>
      <c r="AF121" s="2">
        <v>203.30419217780519</v>
      </c>
      <c r="AG121" s="2">
        <v>1.3993655570608428E-126</v>
      </c>
    </row>
    <row r="122" spans="1:36" ht="15" thickBot="1" x14ac:dyDescent="0.4">
      <c r="A122" s="1">
        <v>41036</v>
      </c>
      <c r="B122">
        <v>4018</v>
      </c>
      <c r="C122">
        <v>4946</v>
      </c>
      <c r="D122">
        <v>2954</v>
      </c>
      <c r="E122">
        <v>-1376</v>
      </c>
      <c r="F122">
        <v>0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f t="shared" si="6"/>
        <v>3708.4540698154296</v>
      </c>
      <c r="O122">
        <f>N122-B122</f>
        <v>-309.54593018457035</v>
      </c>
      <c r="P122">
        <f t="shared" si="7"/>
        <v>309.54593018457035</v>
      </c>
      <c r="Q122" s="8">
        <f>P122/B122</f>
        <v>7.703980343070442E-2</v>
      </c>
      <c r="R122">
        <v>913</v>
      </c>
      <c r="S122">
        <f t="shared" si="8"/>
        <v>22287.306973289065</v>
      </c>
      <c r="T122">
        <f t="shared" si="9"/>
        <v>16434</v>
      </c>
      <c r="U122">
        <f t="shared" si="10"/>
        <v>-619.0918603691407</v>
      </c>
      <c r="V122">
        <f t="shared" si="11"/>
        <v>383274.73157532362</v>
      </c>
      <c r="W122">
        <v>5394</v>
      </c>
      <c r="X122">
        <v>0</v>
      </c>
      <c r="Y122">
        <v>0</v>
      </c>
      <c r="AB122" s="3" t="s">
        <v>31</v>
      </c>
      <c r="AC122" s="2">
        <v>350</v>
      </c>
      <c r="AD122" s="2">
        <v>88728750.809535891</v>
      </c>
      <c r="AE122" s="2">
        <v>253510.71659867399</v>
      </c>
      <c r="AF122" s="2"/>
      <c r="AG122" s="2"/>
    </row>
    <row r="123" spans="1:36" ht="15" thickBot="1" x14ac:dyDescent="0.4">
      <c r="A123" s="1">
        <v>41037</v>
      </c>
      <c r="B123">
        <v>4112</v>
      </c>
      <c r="C123">
        <v>4658.333333333333</v>
      </c>
      <c r="D123">
        <v>4732</v>
      </c>
      <c r="E123">
        <v>94</v>
      </c>
      <c r="F123">
        <v>0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f t="shared" si="6"/>
        <v>3980.4528676927885</v>
      </c>
      <c r="O123">
        <f>N123-B123</f>
        <v>-131.54713230721154</v>
      </c>
      <c r="P123">
        <f t="shared" si="7"/>
        <v>131.54713230721154</v>
      </c>
      <c r="Q123" s="8">
        <f>P123/B123</f>
        <v>3.1991034121403583E-2</v>
      </c>
      <c r="R123">
        <v>955</v>
      </c>
      <c r="S123">
        <f t="shared" si="8"/>
        <v>9471.393526119231</v>
      </c>
      <c r="T123">
        <f t="shared" si="9"/>
        <v>17190</v>
      </c>
      <c r="U123">
        <f t="shared" si="10"/>
        <v>-263.09426461442308</v>
      </c>
      <c r="V123">
        <f t="shared" si="11"/>
        <v>69218.592073004067</v>
      </c>
      <c r="W123">
        <v>4018</v>
      </c>
      <c r="X123">
        <v>0</v>
      </c>
      <c r="Y123">
        <v>0</v>
      </c>
      <c r="AC123" s="3">
        <v>358</v>
      </c>
      <c r="AD123" s="3">
        <v>501047082.38161528</v>
      </c>
      <c r="AE123" s="3"/>
      <c r="AF123" s="3"/>
      <c r="AG123" s="3"/>
    </row>
    <row r="124" spans="1:36" ht="15" thickBot="1" x14ac:dyDescent="0.4">
      <c r="A124" s="1">
        <v>41038</v>
      </c>
      <c r="B124">
        <v>4315</v>
      </c>
      <c r="C124">
        <v>4508</v>
      </c>
      <c r="D124">
        <v>4151</v>
      </c>
      <c r="E124">
        <v>203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f t="shared" si="6"/>
        <v>4337.8141503681327</v>
      </c>
      <c r="O124">
        <f>N124-B124</f>
        <v>22.814150368132687</v>
      </c>
      <c r="P124">
        <f t="shared" si="7"/>
        <v>22.814150368132687</v>
      </c>
      <c r="Q124" s="8">
        <f>P124/B124</f>
        <v>5.2871727388488264E-3</v>
      </c>
      <c r="R124">
        <v>902</v>
      </c>
      <c r="S124">
        <f t="shared" si="8"/>
        <v>410.65470662638836</v>
      </c>
      <c r="T124">
        <f t="shared" si="9"/>
        <v>16236</v>
      </c>
      <c r="U124">
        <f t="shared" si="10"/>
        <v>22.814150368132687</v>
      </c>
      <c r="V124">
        <f t="shared" si="11"/>
        <v>520.48545701976877</v>
      </c>
      <c r="W124">
        <v>4112</v>
      </c>
      <c r="X124">
        <v>0</v>
      </c>
      <c r="Y124">
        <v>0</v>
      </c>
      <c r="AB124" s="4"/>
    </row>
    <row r="125" spans="1:36" x14ac:dyDescent="0.35">
      <c r="A125" s="1">
        <v>41039</v>
      </c>
      <c r="B125">
        <v>4869</v>
      </c>
      <c r="C125">
        <v>4148.333333333333</v>
      </c>
      <c r="D125">
        <v>4833</v>
      </c>
      <c r="E125">
        <v>554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0</v>
      </c>
      <c r="N125">
        <f t="shared" si="6"/>
        <v>4692.294614238006</v>
      </c>
      <c r="O125">
        <f>N125-B125</f>
        <v>-176.70538576199397</v>
      </c>
      <c r="P125">
        <f t="shared" si="7"/>
        <v>176.70538576199397</v>
      </c>
      <c r="Q125" s="8">
        <f>P125/B125</f>
        <v>3.6291925603202706E-2</v>
      </c>
      <c r="R125">
        <v>777</v>
      </c>
      <c r="S125">
        <f t="shared" si="8"/>
        <v>12722.787774863566</v>
      </c>
      <c r="T125">
        <f t="shared" si="9"/>
        <v>13986</v>
      </c>
      <c r="U125">
        <f t="shared" si="10"/>
        <v>-353.41077152398793</v>
      </c>
      <c r="V125">
        <f t="shared" si="11"/>
        <v>124899.1734291804</v>
      </c>
      <c r="W125">
        <v>4315</v>
      </c>
      <c r="X125">
        <v>1</v>
      </c>
      <c r="Y125">
        <v>0</v>
      </c>
      <c r="AB125" s="2" t="s">
        <v>32</v>
      </c>
      <c r="AC125" s="4" t="s">
        <v>38</v>
      </c>
      <c r="AD125" s="4" t="s">
        <v>6</v>
      </c>
      <c r="AE125" s="4" t="s">
        <v>39</v>
      </c>
      <c r="AF125" s="4" t="s">
        <v>40</v>
      </c>
      <c r="AG125" s="4" t="s">
        <v>41</v>
      </c>
      <c r="AH125" s="4" t="s">
        <v>42</v>
      </c>
      <c r="AI125" s="4" t="s">
        <v>43</v>
      </c>
      <c r="AJ125" s="4" t="s">
        <v>44</v>
      </c>
    </row>
    <row r="126" spans="1:36" x14ac:dyDescent="0.35">
      <c r="A126" s="1">
        <v>41040</v>
      </c>
      <c r="B126">
        <v>4844</v>
      </c>
      <c r="C126">
        <v>4432</v>
      </c>
      <c r="D126">
        <v>4881</v>
      </c>
      <c r="E126">
        <v>-25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0</v>
      </c>
      <c r="N126">
        <f t="shared" si="6"/>
        <v>4807.2143277550113</v>
      </c>
      <c r="O126">
        <f>N126-B126</f>
        <v>-36.785672244988746</v>
      </c>
      <c r="P126">
        <f t="shared" si="7"/>
        <v>36.785672244988746</v>
      </c>
      <c r="Q126" s="8">
        <f>P126/B126</f>
        <v>7.5940694147375613E-3</v>
      </c>
      <c r="R126">
        <v>1476</v>
      </c>
      <c r="S126">
        <f t="shared" si="8"/>
        <v>2648.5684016391897</v>
      </c>
      <c r="T126">
        <f t="shared" si="9"/>
        <v>26568</v>
      </c>
      <c r="U126">
        <f t="shared" si="10"/>
        <v>-73.571344489977491</v>
      </c>
      <c r="V126">
        <f t="shared" si="11"/>
        <v>5412.7427300629415</v>
      </c>
      <c r="W126">
        <v>4869</v>
      </c>
      <c r="X126">
        <v>0</v>
      </c>
      <c r="Y126">
        <v>1</v>
      </c>
      <c r="AB126" s="2" t="s">
        <v>54</v>
      </c>
      <c r="AC126" s="2">
        <v>-1.0063357433721478</v>
      </c>
      <c r="AD126" s="2">
        <v>150.85574922600983</v>
      </c>
      <c r="AE126" s="2">
        <v>-6.6708478035163955E-3</v>
      </c>
      <c r="AF126" s="2">
        <v>0.99468127356080061</v>
      </c>
      <c r="AG126" s="2">
        <v>-297.70414380186298</v>
      </c>
      <c r="AH126" s="2">
        <v>295.69147231511874</v>
      </c>
      <c r="AI126" s="2">
        <v>-297.70414380186298</v>
      </c>
      <c r="AJ126" s="2">
        <v>295.69147231511874</v>
      </c>
    </row>
    <row r="127" spans="1:36" x14ac:dyDescent="0.35">
      <c r="A127" s="1">
        <v>41041</v>
      </c>
      <c r="B127">
        <v>5278</v>
      </c>
      <c r="C127">
        <v>4676</v>
      </c>
      <c r="D127">
        <v>4563</v>
      </c>
      <c r="E127">
        <v>434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1</v>
      </c>
      <c r="N127">
        <f t="shared" si="6"/>
        <v>5312.3005331970453</v>
      </c>
      <c r="O127">
        <f>N127-B127</f>
        <v>34.300533197045297</v>
      </c>
      <c r="P127">
        <f t="shared" si="7"/>
        <v>34.300533197045297</v>
      </c>
      <c r="Q127" s="8">
        <f>P127/B127</f>
        <v>6.4987747626080519E-3</v>
      </c>
      <c r="R127">
        <v>891</v>
      </c>
      <c r="S127">
        <f t="shared" si="8"/>
        <v>617.40959754681535</v>
      </c>
      <c r="T127">
        <f t="shared" si="9"/>
        <v>16038</v>
      </c>
      <c r="U127">
        <f t="shared" si="10"/>
        <v>34.300533197045297</v>
      </c>
      <c r="V127">
        <f t="shared" si="11"/>
        <v>1176.5265776016065</v>
      </c>
      <c r="W127">
        <v>4844</v>
      </c>
      <c r="X127">
        <v>0</v>
      </c>
      <c r="Y127">
        <v>0</v>
      </c>
      <c r="AB127" s="2" t="s">
        <v>106</v>
      </c>
      <c r="AC127" s="2">
        <v>670.5267204750985</v>
      </c>
      <c r="AD127" s="2">
        <v>74.796088692321135</v>
      </c>
      <c r="AE127" s="2">
        <v>8.9647297365154532</v>
      </c>
      <c r="AF127" s="2">
        <v>1.9009004192122996E-17</v>
      </c>
      <c r="AG127" s="2">
        <v>523.42039088395586</v>
      </c>
      <c r="AH127" s="2">
        <v>817.63305006624114</v>
      </c>
      <c r="AI127" s="2">
        <v>523.42039088395586</v>
      </c>
      <c r="AJ127" s="2">
        <v>817.63305006624114</v>
      </c>
    </row>
    <row r="128" spans="1:36" x14ac:dyDescent="0.35">
      <c r="A128" s="1">
        <v>41042</v>
      </c>
      <c r="B128">
        <v>7177</v>
      </c>
      <c r="C128">
        <v>4997</v>
      </c>
      <c r="D128">
        <v>5394</v>
      </c>
      <c r="E128">
        <v>1899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f t="shared" si="6"/>
        <v>6656.7646113194123</v>
      </c>
      <c r="O128">
        <f>N128-B128</f>
        <v>-520.23538868058768</v>
      </c>
      <c r="P128">
        <f t="shared" si="7"/>
        <v>520.23538868058768</v>
      </c>
      <c r="Q128" s="8">
        <f>P128/B128</f>
        <v>7.2486469093017647E-2</v>
      </c>
      <c r="R128">
        <v>545</v>
      </c>
      <c r="S128">
        <f t="shared" si="8"/>
        <v>37456.947985002313</v>
      </c>
      <c r="T128">
        <f t="shared" si="9"/>
        <v>9810</v>
      </c>
      <c r="U128">
        <f t="shared" si="10"/>
        <v>-1040.4707773611754</v>
      </c>
      <c r="V128">
        <f t="shared" si="11"/>
        <v>1082579.4385425686</v>
      </c>
      <c r="W128">
        <v>5278</v>
      </c>
      <c r="X128">
        <v>0</v>
      </c>
      <c r="Y128">
        <v>0</v>
      </c>
      <c r="AB128" s="2" t="s">
        <v>21</v>
      </c>
      <c r="AC128" s="2">
        <v>0.79097915317190226</v>
      </c>
      <c r="AD128" s="2">
        <v>3.6303220302536403E-2</v>
      </c>
      <c r="AE128" s="2">
        <v>21.788126413585374</v>
      </c>
      <c r="AF128" s="2">
        <v>4.0426345124834477E-67</v>
      </c>
      <c r="AG128" s="2">
        <v>0.71957924998962464</v>
      </c>
      <c r="AH128" s="2">
        <v>0.86237905635417988</v>
      </c>
      <c r="AI128" s="2">
        <v>0.71957924998962464</v>
      </c>
      <c r="AJ128" s="2">
        <v>0.86237905635417988</v>
      </c>
    </row>
    <row r="129" spans="1:36" x14ac:dyDescent="0.35">
      <c r="A129" s="1">
        <v>41043</v>
      </c>
      <c r="B129">
        <v>3609</v>
      </c>
      <c r="C129">
        <v>5766.333333333333</v>
      </c>
      <c r="D129">
        <v>4018</v>
      </c>
      <c r="E129">
        <v>-3568</v>
      </c>
      <c r="F129">
        <v>0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f t="shared" si="6"/>
        <v>3031.0831919931438</v>
      </c>
      <c r="O129">
        <f>N129-B129</f>
        <v>-577.91680800685617</v>
      </c>
      <c r="P129">
        <f t="shared" si="7"/>
        <v>577.91680800685617</v>
      </c>
      <c r="Q129" s="8">
        <f>P129/B129</f>
        <v>0.16013211637762709</v>
      </c>
      <c r="R129">
        <v>1371</v>
      </c>
      <c r="S129">
        <f t="shared" si="8"/>
        <v>41610.010176493641</v>
      </c>
      <c r="T129">
        <f t="shared" si="9"/>
        <v>24678</v>
      </c>
      <c r="U129">
        <f t="shared" si="10"/>
        <v>-1155.8336160137123</v>
      </c>
      <c r="V129">
        <f t="shared" si="11"/>
        <v>1335951.3479073339</v>
      </c>
      <c r="W129">
        <v>7177</v>
      </c>
      <c r="X129">
        <v>0</v>
      </c>
      <c r="Y129">
        <v>0</v>
      </c>
      <c r="AB129" s="2" t="s">
        <v>136</v>
      </c>
      <c r="AC129" s="2">
        <v>0.14286492162386524</v>
      </c>
      <c r="AD129" s="2">
        <v>3.18151178346422E-2</v>
      </c>
      <c r="AE129" s="2">
        <v>4.4904728112716716</v>
      </c>
      <c r="AF129" s="2">
        <v>9.6624451775086855E-6</v>
      </c>
      <c r="AG129" s="2">
        <v>8.029206130470791E-2</v>
      </c>
      <c r="AH129" s="2">
        <v>0.20543778194302259</v>
      </c>
      <c r="AI129" s="2">
        <v>8.029206130470791E-2</v>
      </c>
      <c r="AJ129" s="2">
        <v>0.20543778194302259</v>
      </c>
    </row>
    <row r="130" spans="1:36" x14ac:dyDescent="0.35">
      <c r="A130" s="1">
        <v>41044</v>
      </c>
      <c r="B130">
        <v>4596</v>
      </c>
      <c r="C130">
        <v>5354.666666666667</v>
      </c>
      <c r="D130">
        <v>4112</v>
      </c>
      <c r="E130">
        <v>987</v>
      </c>
      <c r="F130">
        <v>0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f t="shared" si="6"/>
        <v>5160.4939292067429</v>
      </c>
      <c r="O130">
        <f>N130-B130</f>
        <v>564.49392920674291</v>
      </c>
      <c r="P130">
        <f t="shared" si="7"/>
        <v>564.49392920674291</v>
      </c>
      <c r="Q130" s="8">
        <f>P130/B130</f>
        <v>0.12282287406587096</v>
      </c>
      <c r="R130">
        <v>729</v>
      </c>
      <c r="S130">
        <f t="shared" si="8"/>
        <v>10160.890725721372</v>
      </c>
      <c r="T130">
        <f t="shared" si="9"/>
        <v>13122</v>
      </c>
      <c r="U130">
        <f t="shared" si="10"/>
        <v>564.49392920674291</v>
      </c>
      <c r="V130">
        <f t="shared" si="11"/>
        <v>318653.39611126727</v>
      </c>
      <c r="W130">
        <v>3609</v>
      </c>
      <c r="X130">
        <v>0</v>
      </c>
      <c r="Y130">
        <v>0</v>
      </c>
      <c r="AB130" s="2" t="s">
        <v>104</v>
      </c>
      <c r="AC130" s="2">
        <v>0.66549646706905008</v>
      </c>
      <c r="AD130" s="2">
        <v>3.1642152129438474E-2</v>
      </c>
      <c r="AE130" s="2">
        <v>21.03195965769665</v>
      </c>
      <c r="AF130" s="2">
        <v>4.5421752729870564E-64</v>
      </c>
      <c r="AG130" s="2">
        <v>0.60326378964558303</v>
      </c>
      <c r="AH130" s="2">
        <v>0.72772914449251713</v>
      </c>
      <c r="AI130" s="2">
        <v>0.60326378964558303</v>
      </c>
      <c r="AJ130" s="2">
        <v>0.72772914449251713</v>
      </c>
    </row>
    <row r="131" spans="1:36" x14ac:dyDescent="0.35">
      <c r="A131" s="1">
        <v>41045</v>
      </c>
      <c r="B131">
        <v>4910</v>
      </c>
      <c r="C131">
        <v>5127.333333333333</v>
      </c>
      <c r="D131">
        <v>4315</v>
      </c>
      <c r="E131">
        <v>314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f t="shared" ref="N131:N194" si="12">$AA$2+SUMPRODUCT(C131:J131,$AB$2:$AI$2)</f>
        <v>4977.5496678665058</v>
      </c>
      <c r="O131">
        <f>N131-B131</f>
        <v>67.549667866505843</v>
      </c>
      <c r="P131">
        <f t="shared" ref="P131:P194" si="13">ABS(O131)</f>
        <v>67.549667866505843</v>
      </c>
      <c r="Q131" s="8">
        <f>P131/B131</f>
        <v>1.3757569830245588E-2</v>
      </c>
      <c r="R131">
        <v>683</v>
      </c>
      <c r="S131">
        <f t="shared" ref="S131:S194" si="14">IF(O131&lt;0,O131*-72,O131*18)</f>
        <v>1215.8940215971052</v>
      </c>
      <c r="T131">
        <f t="shared" ref="T131:T194" si="15">R131*18</f>
        <v>12294</v>
      </c>
      <c r="U131">
        <f t="shared" ref="U131:U194" si="16">IF(O131&lt;0,O131*2,O131)</f>
        <v>67.549667866505843</v>
      </c>
      <c r="V131">
        <f t="shared" ref="V131:V194" si="17">U131^2</f>
        <v>4562.9576288752523</v>
      </c>
      <c r="W131">
        <v>4596</v>
      </c>
      <c r="X131">
        <v>0</v>
      </c>
      <c r="Y131">
        <v>0</v>
      </c>
      <c r="AB131" s="2" t="s">
        <v>15</v>
      </c>
      <c r="AC131" s="2">
        <v>139.00950717628101</v>
      </c>
      <c r="AD131" s="2">
        <v>89.190059786993245</v>
      </c>
      <c r="AE131" s="2">
        <v>1.5585762304484185</v>
      </c>
      <c r="AF131" s="2">
        <v>0.12000044254358351</v>
      </c>
      <c r="AG131" s="2">
        <v>-36.406381016093604</v>
      </c>
      <c r="AH131" s="2">
        <v>314.42539536865559</v>
      </c>
      <c r="AI131" s="2">
        <v>-36.406381016093604</v>
      </c>
      <c r="AJ131" s="2">
        <v>314.42539536865559</v>
      </c>
    </row>
    <row r="132" spans="1:36" x14ac:dyDescent="0.35">
      <c r="A132" s="1">
        <v>41046</v>
      </c>
      <c r="B132">
        <v>5297</v>
      </c>
      <c r="C132">
        <v>4371.666666666667</v>
      </c>
      <c r="D132">
        <v>4869</v>
      </c>
      <c r="E132">
        <v>387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0</v>
      </c>
      <c r="L132">
        <v>0</v>
      </c>
      <c r="M132">
        <v>0</v>
      </c>
      <c r="N132">
        <f t="shared" si="12"/>
        <v>4780.5776560834574</v>
      </c>
      <c r="O132">
        <f>N132-B132</f>
        <v>-516.42234391654256</v>
      </c>
      <c r="P132">
        <f t="shared" si="13"/>
        <v>516.42234391654256</v>
      </c>
      <c r="Q132" s="8">
        <f>P132/B132</f>
        <v>9.7493363019924964E-2</v>
      </c>
      <c r="R132">
        <v>768</v>
      </c>
      <c r="S132">
        <f t="shared" si="14"/>
        <v>37182.408761991064</v>
      </c>
      <c r="T132">
        <f t="shared" si="15"/>
        <v>13824</v>
      </c>
      <c r="U132">
        <f t="shared" si="16"/>
        <v>-1032.8446878330851</v>
      </c>
      <c r="V132">
        <f t="shared" si="17"/>
        <v>1066768.149185023</v>
      </c>
      <c r="W132">
        <v>4910</v>
      </c>
      <c r="X132">
        <v>1</v>
      </c>
      <c r="Y132">
        <v>0</v>
      </c>
      <c r="AB132" s="2" t="s">
        <v>17</v>
      </c>
      <c r="AC132" s="2">
        <v>252.54314561742453</v>
      </c>
      <c r="AD132" s="2">
        <v>101.55727900383015</v>
      </c>
      <c r="AE132" s="2">
        <v>2.4867064979941031</v>
      </c>
      <c r="AF132" s="2">
        <v>1.3358668906512529E-2</v>
      </c>
      <c r="AG132" s="2">
        <v>52.803843486632331</v>
      </c>
      <c r="AH132" s="2">
        <v>452.28244774821673</v>
      </c>
      <c r="AI132" s="2">
        <v>52.803843486632331</v>
      </c>
      <c r="AJ132" s="2">
        <v>452.28244774821673</v>
      </c>
    </row>
    <row r="133" spans="1:36" ht="15" thickBot="1" x14ac:dyDescent="0.4">
      <c r="A133" s="1">
        <v>41047</v>
      </c>
      <c r="B133">
        <v>5306</v>
      </c>
      <c r="C133">
        <v>4934.333333333333</v>
      </c>
      <c r="D133">
        <v>4844</v>
      </c>
      <c r="E133">
        <v>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0</v>
      </c>
      <c r="N133">
        <f t="shared" si="12"/>
        <v>5275.1097386706188</v>
      </c>
      <c r="O133">
        <f>N133-B133</f>
        <v>-30.890261329381246</v>
      </c>
      <c r="P133">
        <f t="shared" si="13"/>
        <v>30.890261329381246</v>
      </c>
      <c r="Q133" s="8">
        <f>P133/B133</f>
        <v>5.821760521933895E-3</v>
      </c>
      <c r="R133">
        <v>890</v>
      </c>
      <c r="S133">
        <f t="shared" si="14"/>
        <v>2224.0988157154497</v>
      </c>
      <c r="T133">
        <f t="shared" si="15"/>
        <v>16020</v>
      </c>
      <c r="U133">
        <f t="shared" si="16"/>
        <v>-61.780522658762493</v>
      </c>
      <c r="V133">
        <f t="shared" si="17"/>
        <v>3816.8329799898656</v>
      </c>
      <c r="W133">
        <v>5297</v>
      </c>
      <c r="X133">
        <v>0</v>
      </c>
      <c r="Y133">
        <v>1</v>
      </c>
      <c r="AB133" s="3" t="s">
        <v>19</v>
      </c>
      <c r="AC133" s="2">
        <v>51.315569430882803</v>
      </c>
      <c r="AD133" s="2">
        <v>87.677205134260362</v>
      </c>
      <c r="AE133" s="2">
        <v>0.58527834403826084</v>
      </c>
      <c r="AF133" s="2">
        <v>0.55873772227199114</v>
      </c>
      <c r="AG133" s="2">
        <v>-121.12488917607733</v>
      </c>
      <c r="AH133" s="2">
        <v>223.75602803784295</v>
      </c>
      <c r="AI133" s="2">
        <v>-121.12488917607733</v>
      </c>
      <c r="AJ133" s="2">
        <v>223.75602803784295</v>
      </c>
    </row>
    <row r="134" spans="1:36" ht="15" thickBot="1" x14ac:dyDescent="0.4">
      <c r="A134" s="1">
        <v>41048</v>
      </c>
      <c r="B134">
        <v>5362</v>
      </c>
      <c r="C134">
        <v>5171</v>
      </c>
      <c r="D134">
        <v>5278</v>
      </c>
      <c r="E134">
        <v>56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1</v>
      </c>
      <c r="N134">
        <f t="shared" si="12"/>
        <v>5550.9046673200655</v>
      </c>
      <c r="O134">
        <f>N134-B134</f>
        <v>188.90466732006553</v>
      </c>
      <c r="P134">
        <f t="shared" si="13"/>
        <v>188.90466732006553</v>
      </c>
      <c r="Q134" s="8">
        <f>P134/B134</f>
        <v>3.5230262461780217E-2</v>
      </c>
      <c r="R134">
        <v>931</v>
      </c>
      <c r="S134">
        <f t="shared" si="14"/>
        <v>3400.2840117611795</v>
      </c>
      <c r="T134">
        <f t="shared" si="15"/>
        <v>16758</v>
      </c>
      <c r="U134">
        <f t="shared" si="16"/>
        <v>188.90466732006553</v>
      </c>
      <c r="V134">
        <f t="shared" si="17"/>
        <v>35684.973335304632</v>
      </c>
      <c r="W134">
        <v>5306</v>
      </c>
      <c r="X134">
        <v>0</v>
      </c>
      <c r="Y134">
        <v>0</v>
      </c>
      <c r="AC134" s="3">
        <v>556.32187001826628</v>
      </c>
      <c r="AD134" s="3">
        <v>88.331470515933532</v>
      </c>
      <c r="AE134" s="3">
        <v>6.2981162519864879</v>
      </c>
      <c r="AF134" s="3">
        <v>9.0389390769264587E-10</v>
      </c>
      <c r="AG134" s="3">
        <v>382.59462515604616</v>
      </c>
      <c r="AH134" s="3">
        <v>730.0491148804864</v>
      </c>
      <c r="AI134" s="3">
        <v>382.59462515604616</v>
      </c>
      <c r="AJ134" s="3">
        <v>730.0491148804864</v>
      </c>
    </row>
    <row r="135" spans="1:36" x14ac:dyDescent="0.35">
      <c r="A135" s="1">
        <v>41049</v>
      </c>
      <c r="B135">
        <v>5483</v>
      </c>
      <c r="C135">
        <v>5321.666666666667</v>
      </c>
      <c r="D135">
        <v>7177</v>
      </c>
      <c r="E135">
        <v>121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0</v>
      </c>
      <c r="N135">
        <f t="shared" si="12"/>
        <v>5873.6253689562845</v>
      </c>
      <c r="O135">
        <f>N135-B135</f>
        <v>390.62536895628455</v>
      </c>
      <c r="P135">
        <f t="shared" si="13"/>
        <v>390.62536895628455</v>
      </c>
      <c r="Q135" s="8">
        <f>P135/B135</f>
        <v>7.1242999992027087E-2</v>
      </c>
      <c r="R135">
        <v>741</v>
      </c>
      <c r="S135">
        <f t="shared" si="14"/>
        <v>7031.2566412131218</v>
      </c>
      <c r="T135">
        <f t="shared" si="15"/>
        <v>13338</v>
      </c>
      <c r="U135">
        <f t="shared" si="16"/>
        <v>390.62536895628455</v>
      </c>
      <c r="V135">
        <f t="shared" si="17"/>
        <v>152588.17887223343</v>
      </c>
      <c r="W135">
        <v>5362</v>
      </c>
      <c r="X135">
        <v>0</v>
      </c>
      <c r="Y135">
        <v>0</v>
      </c>
      <c r="AB135" t="s">
        <v>22</v>
      </c>
    </row>
    <row r="136" spans="1:36" ht="15" thickBot="1" x14ac:dyDescent="0.4">
      <c r="A136" s="1">
        <v>41050</v>
      </c>
      <c r="B136">
        <v>3884</v>
      </c>
      <c r="C136">
        <v>5383.666666666667</v>
      </c>
      <c r="D136">
        <v>3609</v>
      </c>
      <c r="E136">
        <v>-1599</v>
      </c>
      <c r="F136">
        <v>0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f t="shared" si="12"/>
        <v>3996.7145481903253</v>
      </c>
      <c r="O136">
        <f>N136-B136</f>
        <v>112.71454819032533</v>
      </c>
      <c r="P136">
        <f t="shared" si="13"/>
        <v>112.71454819032533</v>
      </c>
      <c r="Q136" s="8">
        <f>P136/B136</f>
        <v>2.902022352994988E-2</v>
      </c>
      <c r="R136">
        <v>1133</v>
      </c>
      <c r="S136">
        <f t="shared" si="14"/>
        <v>2028.861867425856</v>
      </c>
      <c r="T136">
        <f t="shared" si="15"/>
        <v>20394</v>
      </c>
      <c r="U136">
        <f t="shared" si="16"/>
        <v>112.71454819032533</v>
      </c>
      <c r="V136">
        <f t="shared" si="17"/>
        <v>12704.569373749171</v>
      </c>
      <c r="W136">
        <v>5483</v>
      </c>
      <c r="X136">
        <v>0</v>
      </c>
      <c r="Y136">
        <v>0</v>
      </c>
    </row>
    <row r="137" spans="1:36" ht="15" thickBot="1" x14ac:dyDescent="0.4">
      <c r="A137" s="1">
        <v>41051</v>
      </c>
      <c r="B137">
        <v>4569</v>
      </c>
      <c r="C137">
        <v>4909.666666666667</v>
      </c>
      <c r="D137">
        <v>4596</v>
      </c>
      <c r="E137">
        <v>685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f t="shared" si="12"/>
        <v>4595.5815819054314</v>
      </c>
      <c r="O137">
        <f>N137-B137</f>
        <v>26.581581905431449</v>
      </c>
      <c r="P137">
        <f t="shared" si="13"/>
        <v>26.581581905431449</v>
      </c>
      <c r="Q137" s="8">
        <f>P137/B137</f>
        <v>5.8178117543076051E-3</v>
      </c>
      <c r="R137">
        <v>876</v>
      </c>
      <c r="S137">
        <f t="shared" si="14"/>
        <v>478.46847429776608</v>
      </c>
      <c r="T137">
        <f t="shared" si="15"/>
        <v>15768</v>
      </c>
      <c r="U137">
        <f t="shared" si="16"/>
        <v>26.581581905431449</v>
      </c>
      <c r="V137">
        <f t="shared" si="17"/>
        <v>706.58049659516064</v>
      </c>
      <c r="W137">
        <v>3884</v>
      </c>
      <c r="X137">
        <v>0</v>
      </c>
      <c r="Y137">
        <v>0</v>
      </c>
      <c r="AB137" s="5" t="s">
        <v>23</v>
      </c>
    </row>
    <row r="138" spans="1:36" x14ac:dyDescent="0.35">
      <c r="A138" s="1">
        <v>41052</v>
      </c>
      <c r="B138">
        <v>4568</v>
      </c>
      <c r="C138">
        <v>4645.333333333333</v>
      </c>
      <c r="D138">
        <v>4910</v>
      </c>
      <c r="E138">
        <v>-1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0</v>
      </c>
      <c r="N138">
        <f t="shared" si="12"/>
        <v>4379.2713714176998</v>
      </c>
      <c r="O138">
        <f>N138-B138</f>
        <v>-188.72862858230019</v>
      </c>
      <c r="P138">
        <f t="shared" si="13"/>
        <v>188.72862858230019</v>
      </c>
      <c r="Q138" s="8">
        <f>P138/B138</f>
        <v>4.1315374032902842E-2</v>
      </c>
      <c r="R138">
        <v>914</v>
      </c>
      <c r="S138">
        <f t="shared" si="14"/>
        <v>13588.461257925614</v>
      </c>
      <c r="T138">
        <f t="shared" si="15"/>
        <v>16452</v>
      </c>
      <c r="U138">
        <f t="shared" si="16"/>
        <v>-377.45725716460038</v>
      </c>
      <c r="V138">
        <f t="shared" si="17"/>
        <v>142473.98098622327</v>
      </c>
      <c r="W138">
        <v>4569</v>
      </c>
      <c r="X138">
        <v>0</v>
      </c>
      <c r="Y138">
        <v>0</v>
      </c>
      <c r="AB138" s="2" t="s">
        <v>24</v>
      </c>
      <c r="AC138" s="5"/>
    </row>
    <row r="139" spans="1:36" x14ac:dyDescent="0.35">
      <c r="A139" s="1">
        <v>41053</v>
      </c>
      <c r="B139">
        <v>5522</v>
      </c>
      <c r="C139">
        <v>4340.333333333333</v>
      </c>
      <c r="D139">
        <v>5297</v>
      </c>
      <c r="E139">
        <v>954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f t="shared" si="12"/>
        <v>5170.3882419724596</v>
      </c>
      <c r="O139">
        <f>N139-B139</f>
        <v>-351.61175802754042</v>
      </c>
      <c r="P139">
        <f t="shared" si="13"/>
        <v>351.61175802754042</v>
      </c>
      <c r="Q139" s="8">
        <f>P139/B139</f>
        <v>6.3674711703647302E-2</v>
      </c>
      <c r="R139">
        <v>227</v>
      </c>
      <c r="S139">
        <f t="shared" si="14"/>
        <v>25316.04657798291</v>
      </c>
      <c r="T139">
        <f t="shared" si="15"/>
        <v>4086</v>
      </c>
      <c r="U139">
        <f t="shared" si="16"/>
        <v>-703.22351605508084</v>
      </c>
      <c r="V139">
        <f t="shared" si="17"/>
        <v>494523.31353287055</v>
      </c>
      <c r="W139">
        <v>4568</v>
      </c>
      <c r="X139">
        <v>1</v>
      </c>
      <c r="Y139">
        <v>0</v>
      </c>
      <c r="AB139" s="2" t="s">
        <v>25</v>
      </c>
      <c r="AC139" s="2">
        <v>0.92482910826897713</v>
      </c>
    </row>
    <row r="140" spans="1:36" x14ac:dyDescent="0.35">
      <c r="A140" s="1">
        <v>41054</v>
      </c>
      <c r="B140">
        <v>5481</v>
      </c>
      <c r="C140">
        <v>4886.333333333333</v>
      </c>
      <c r="D140">
        <v>5306</v>
      </c>
      <c r="E140">
        <v>-41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</v>
      </c>
      <c r="L140">
        <v>0</v>
      </c>
      <c r="M140">
        <v>0</v>
      </c>
      <c r="N140">
        <f t="shared" si="12"/>
        <v>5233.4783871749405</v>
      </c>
      <c r="O140">
        <f>N140-B140</f>
        <v>-247.52161282505949</v>
      </c>
      <c r="P140">
        <f t="shared" si="13"/>
        <v>247.52161282505949</v>
      </c>
      <c r="Q140" s="8">
        <f>P140/B140</f>
        <v>4.5159936658467341E-2</v>
      </c>
      <c r="R140">
        <v>959</v>
      </c>
      <c r="S140">
        <f t="shared" si="14"/>
        <v>17821.556123404283</v>
      </c>
      <c r="T140">
        <f t="shared" si="15"/>
        <v>17262</v>
      </c>
      <c r="U140">
        <f t="shared" si="16"/>
        <v>-495.04322565011898</v>
      </c>
      <c r="V140">
        <f t="shared" si="17"/>
        <v>245067.79526207462</v>
      </c>
      <c r="W140">
        <v>5522</v>
      </c>
      <c r="X140">
        <v>0</v>
      </c>
      <c r="Y140">
        <v>1</v>
      </c>
      <c r="AB140" s="2" t="s">
        <v>26</v>
      </c>
      <c r="AC140" s="2">
        <v>0.85530887950159151</v>
      </c>
    </row>
    <row r="141" spans="1:36" x14ac:dyDescent="0.35">
      <c r="A141" s="1">
        <v>41055</v>
      </c>
      <c r="B141">
        <v>5617</v>
      </c>
      <c r="C141">
        <v>5190.333333333333</v>
      </c>
      <c r="D141">
        <v>5362</v>
      </c>
      <c r="E141">
        <v>136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1</v>
      </c>
      <c r="N141">
        <f t="shared" si="12"/>
        <v>5628.8651510282343</v>
      </c>
      <c r="O141">
        <f>N141-B141</f>
        <v>11.865151028234322</v>
      </c>
      <c r="P141">
        <f t="shared" si="13"/>
        <v>11.865151028234322</v>
      </c>
      <c r="Q141" s="8">
        <f>P141/B141</f>
        <v>2.1123644344373015E-3</v>
      </c>
      <c r="R141">
        <v>1070</v>
      </c>
      <c r="S141">
        <f t="shared" si="14"/>
        <v>213.5727185082178</v>
      </c>
      <c r="T141">
        <f t="shared" si="15"/>
        <v>19260</v>
      </c>
      <c r="U141">
        <f t="shared" si="16"/>
        <v>11.865151028234322</v>
      </c>
      <c r="V141">
        <f t="shared" si="17"/>
        <v>140.78180892281</v>
      </c>
      <c r="W141">
        <v>5481</v>
      </c>
      <c r="X141">
        <v>0</v>
      </c>
      <c r="Y141">
        <v>0</v>
      </c>
      <c r="AB141" s="2" t="s">
        <v>6</v>
      </c>
      <c r="AC141" s="2">
        <v>0.85115108868267164</v>
      </c>
    </row>
    <row r="142" spans="1:36" ht="15" thickBot="1" x14ac:dyDescent="0.4">
      <c r="A142" s="1">
        <v>41056</v>
      </c>
      <c r="B142">
        <v>4964</v>
      </c>
      <c r="C142">
        <v>5540</v>
      </c>
      <c r="D142">
        <v>5483</v>
      </c>
      <c r="E142">
        <v>-653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0</v>
      </c>
      <c r="N142">
        <f t="shared" si="12"/>
        <v>5413.6063142429712</v>
      </c>
      <c r="O142">
        <f>N142-B142</f>
        <v>449.60631424297117</v>
      </c>
      <c r="P142">
        <f t="shared" si="13"/>
        <v>449.60631424297117</v>
      </c>
      <c r="Q142" s="8">
        <f>P142/B142</f>
        <v>9.057339126570732E-2</v>
      </c>
      <c r="R142">
        <v>1623</v>
      </c>
      <c r="S142">
        <f t="shared" si="14"/>
        <v>8092.913656373481</v>
      </c>
      <c r="T142">
        <f t="shared" si="15"/>
        <v>29214</v>
      </c>
      <c r="U142">
        <f t="shared" si="16"/>
        <v>449.60631424297117</v>
      </c>
      <c r="V142">
        <f t="shared" si="17"/>
        <v>202145.83780714934</v>
      </c>
      <c r="W142">
        <v>5617</v>
      </c>
      <c r="X142">
        <v>0</v>
      </c>
      <c r="Y142">
        <v>0</v>
      </c>
      <c r="AB142" s="3" t="s">
        <v>27</v>
      </c>
      <c r="AC142" s="2">
        <v>456.42622174594931</v>
      </c>
    </row>
    <row r="143" spans="1:36" ht="15" thickBot="1" x14ac:dyDescent="0.4">
      <c r="A143" s="1">
        <v>41057</v>
      </c>
      <c r="B143">
        <v>3782</v>
      </c>
      <c r="C143">
        <v>5354</v>
      </c>
      <c r="D143">
        <v>3884</v>
      </c>
      <c r="E143">
        <v>-1182</v>
      </c>
      <c r="F143">
        <v>0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f t="shared" si="12"/>
        <v>4274.4771551191916</v>
      </c>
      <c r="O143">
        <f>N143-B143</f>
        <v>492.47715511919159</v>
      </c>
      <c r="P143">
        <f t="shared" si="13"/>
        <v>492.47715511919159</v>
      </c>
      <c r="Q143" s="8">
        <f>P143/B143</f>
        <v>0.13021606428323415</v>
      </c>
      <c r="R143">
        <v>1334</v>
      </c>
      <c r="S143">
        <f t="shared" si="14"/>
        <v>8864.5887921454487</v>
      </c>
      <c r="T143">
        <f t="shared" si="15"/>
        <v>24012</v>
      </c>
      <c r="U143">
        <f t="shared" si="16"/>
        <v>492.47715511919159</v>
      </c>
      <c r="V143">
        <f t="shared" si="17"/>
        <v>242533.74831429229</v>
      </c>
      <c r="W143">
        <v>4964</v>
      </c>
      <c r="X143">
        <v>0</v>
      </c>
      <c r="Y143">
        <v>0</v>
      </c>
      <c r="AC143" s="3">
        <v>359</v>
      </c>
    </row>
    <row r="144" spans="1:36" ht="15" thickBot="1" x14ac:dyDescent="0.4">
      <c r="A144" s="1">
        <v>41058</v>
      </c>
      <c r="B144">
        <v>4148</v>
      </c>
      <c r="C144">
        <v>4787.666666666667</v>
      </c>
      <c r="D144">
        <v>4569</v>
      </c>
      <c r="E144">
        <v>366</v>
      </c>
      <c r="F144">
        <v>1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f t="shared" si="12"/>
        <v>4428.2515477989436</v>
      </c>
      <c r="O144">
        <f>N144-B144</f>
        <v>280.25154779894365</v>
      </c>
      <c r="P144">
        <f t="shared" si="13"/>
        <v>280.25154779894365</v>
      </c>
      <c r="Q144" s="8">
        <f>P144/B144</f>
        <v>6.7563053953457963E-2</v>
      </c>
      <c r="R144">
        <v>1221</v>
      </c>
      <c r="S144">
        <f t="shared" si="14"/>
        <v>5044.5278603809857</v>
      </c>
      <c r="T144">
        <f t="shared" si="15"/>
        <v>21978</v>
      </c>
      <c r="U144">
        <f t="shared" si="16"/>
        <v>280.25154779894365</v>
      </c>
      <c r="V144">
        <f t="shared" si="17"/>
        <v>78540.9300437036</v>
      </c>
      <c r="W144">
        <v>3782</v>
      </c>
      <c r="X144">
        <v>0</v>
      </c>
      <c r="Y144">
        <v>0</v>
      </c>
      <c r="AB144" t="s">
        <v>28</v>
      </c>
    </row>
    <row r="145" spans="1:36" ht="15" thickBot="1" x14ac:dyDescent="0.4">
      <c r="A145" s="1">
        <v>41059</v>
      </c>
      <c r="B145">
        <v>4465</v>
      </c>
      <c r="C145">
        <v>4298</v>
      </c>
      <c r="D145">
        <v>4568</v>
      </c>
      <c r="E145">
        <v>317</v>
      </c>
      <c r="F145">
        <v>1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>
        <f t="shared" si="12"/>
        <v>4419.980943965631</v>
      </c>
      <c r="O145">
        <f>N145-B145</f>
        <v>-45.019056034368987</v>
      </c>
      <c r="P145">
        <f t="shared" si="13"/>
        <v>45.019056034368987</v>
      </c>
      <c r="Q145" s="8">
        <f>P145/B145</f>
        <v>1.0082655326846358E-2</v>
      </c>
      <c r="R145">
        <v>731</v>
      </c>
      <c r="S145">
        <f t="shared" si="14"/>
        <v>3241.372034474567</v>
      </c>
      <c r="T145">
        <f t="shared" si="15"/>
        <v>13158</v>
      </c>
      <c r="U145">
        <f t="shared" si="16"/>
        <v>-90.038112068737973</v>
      </c>
      <c r="V145">
        <f t="shared" si="17"/>
        <v>8106.861624902619</v>
      </c>
      <c r="W145">
        <v>4148</v>
      </c>
      <c r="X145">
        <v>0</v>
      </c>
      <c r="Y145">
        <v>0</v>
      </c>
      <c r="AB145" s="4"/>
    </row>
    <row r="146" spans="1:36" x14ac:dyDescent="0.35">
      <c r="A146" s="1">
        <v>41060</v>
      </c>
      <c r="B146">
        <v>4885</v>
      </c>
      <c r="C146">
        <v>4131.666666666667</v>
      </c>
      <c r="D146">
        <v>5522</v>
      </c>
      <c r="E146">
        <v>420</v>
      </c>
      <c r="F146">
        <v>1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0</v>
      </c>
      <c r="N146">
        <f t="shared" si="12"/>
        <v>4798.9173543918459</v>
      </c>
      <c r="O146">
        <f>N146-B146</f>
        <v>-86.082645608154053</v>
      </c>
      <c r="P146">
        <f t="shared" si="13"/>
        <v>86.082645608154053</v>
      </c>
      <c r="Q146" s="8">
        <f>P146/B146</f>
        <v>1.7621831240154359E-2</v>
      </c>
      <c r="R146">
        <v>546</v>
      </c>
      <c r="S146">
        <f t="shared" si="14"/>
        <v>6197.9504837870918</v>
      </c>
      <c r="T146">
        <f t="shared" si="15"/>
        <v>9828</v>
      </c>
      <c r="U146">
        <f t="shared" si="16"/>
        <v>-172.16529121630811</v>
      </c>
      <c r="V146">
        <f t="shared" si="17"/>
        <v>29640.887499596178</v>
      </c>
      <c r="W146">
        <v>4465</v>
      </c>
      <c r="X146">
        <v>1</v>
      </c>
      <c r="Y146">
        <v>0</v>
      </c>
      <c r="AB146" s="2" t="s">
        <v>29</v>
      </c>
      <c r="AC146" s="4" t="s">
        <v>33</v>
      </c>
      <c r="AD146" s="4" t="s">
        <v>34</v>
      </c>
      <c r="AE146" s="4" t="s">
        <v>35</v>
      </c>
      <c r="AF146" s="4" t="s">
        <v>36</v>
      </c>
      <c r="AG146" s="4" t="s">
        <v>37</v>
      </c>
    </row>
    <row r="147" spans="1:36" x14ac:dyDescent="0.35">
      <c r="A147" s="1">
        <v>41061</v>
      </c>
      <c r="B147">
        <v>6633</v>
      </c>
      <c r="C147">
        <v>4499.333333333333</v>
      </c>
      <c r="D147">
        <v>5481</v>
      </c>
      <c r="E147">
        <v>1748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</v>
      </c>
      <c r="L147">
        <v>0</v>
      </c>
      <c r="M147">
        <v>0</v>
      </c>
      <c r="N147">
        <f t="shared" si="12"/>
        <v>6117.3401306817987</v>
      </c>
      <c r="O147">
        <f>N147-B147</f>
        <v>-515.65986931820134</v>
      </c>
      <c r="P147">
        <f t="shared" si="13"/>
        <v>515.65986931820134</v>
      </c>
      <c r="Q147" s="8">
        <f>P147/B147</f>
        <v>7.7741575353264189E-2</v>
      </c>
      <c r="R147">
        <v>2869</v>
      </c>
      <c r="S147">
        <f t="shared" si="14"/>
        <v>37127.510590910497</v>
      </c>
      <c r="T147">
        <f t="shared" si="15"/>
        <v>51642</v>
      </c>
      <c r="U147">
        <f t="shared" si="16"/>
        <v>-1031.3197386364027</v>
      </c>
      <c r="V147">
        <f t="shared" si="17"/>
        <v>1063620.4033010579</v>
      </c>
      <c r="W147">
        <v>4885</v>
      </c>
      <c r="X147">
        <v>0</v>
      </c>
      <c r="Y147">
        <v>1</v>
      </c>
      <c r="AB147" s="2" t="s">
        <v>30</v>
      </c>
      <c r="AC147" s="2">
        <v>10</v>
      </c>
      <c r="AD147" s="2">
        <v>428550018.60936099</v>
      </c>
      <c r="AE147" s="2">
        <v>42855001.860936098</v>
      </c>
      <c r="AF147" s="2">
        <v>205.71234021912753</v>
      </c>
      <c r="AG147" s="2">
        <v>1.7938769306635588E-139</v>
      </c>
    </row>
    <row r="148" spans="1:36" ht="15" thickBot="1" x14ac:dyDescent="0.4">
      <c r="A148" s="1">
        <v>41062</v>
      </c>
      <c r="B148">
        <v>5081</v>
      </c>
      <c r="C148">
        <v>5327.666666666667</v>
      </c>
      <c r="D148">
        <v>5617</v>
      </c>
      <c r="E148">
        <v>-1552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1</v>
      </c>
      <c r="N148">
        <f t="shared" si="12"/>
        <v>4623.8292390111556</v>
      </c>
      <c r="O148">
        <f>N148-B148</f>
        <v>-457.17076098884445</v>
      </c>
      <c r="P148">
        <f t="shared" si="13"/>
        <v>457.17076098884445</v>
      </c>
      <c r="Q148" s="8">
        <f>P148/B148</f>
        <v>8.9976532373321094E-2</v>
      </c>
      <c r="R148">
        <v>1212</v>
      </c>
      <c r="S148">
        <f t="shared" si="14"/>
        <v>32916.2947911968</v>
      </c>
      <c r="T148">
        <f t="shared" si="15"/>
        <v>21816</v>
      </c>
      <c r="U148">
        <f t="shared" si="16"/>
        <v>-914.3415219776889</v>
      </c>
      <c r="V148">
        <f t="shared" si="17"/>
        <v>836020.41881247656</v>
      </c>
      <c r="W148">
        <v>6633</v>
      </c>
      <c r="X148">
        <v>0</v>
      </c>
      <c r="Y148">
        <v>0</v>
      </c>
      <c r="AB148" s="3" t="s">
        <v>31</v>
      </c>
      <c r="AC148" s="2">
        <v>348</v>
      </c>
      <c r="AD148" s="2">
        <v>72497063.772254303</v>
      </c>
      <c r="AE148" s="2">
        <v>208324.89589728249</v>
      </c>
      <c r="AF148" s="2"/>
      <c r="AG148" s="2"/>
    </row>
    <row r="149" spans="1:36" ht="15" thickBot="1" x14ac:dyDescent="0.4">
      <c r="A149" s="1">
        <v>41063</v>
      </c>
      <c r="B149">
        <v>4951</v>
      </c>
      <c r="C149">
        <v>5533</v>
      </c>
      <c r="D149">
        <v>4964</v>
      </c>
      <c r="E149">
        <v>-130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0</v>
      </c>
      <c r="N149">
        <f t="shared" si="12"/>
        <v>5723.242532196612</v>
      </c>
      <c r="O149">
        <f>N149-B149</f>
        <v>772.24253219661205</v>
      </c>
      <c r="P149">
        <f t="shared" si="13"/>
        <v>772.24253219661205</v>
      </c>
      <c r="Q149" s="8">
        <f>P149/B149</f>
        <v>0.15597708184136783</v>
      </c>
      <c r="R149">
        <v>1540</v>
      </c>
      <c r="S149">
        <f t="shared" si="14"/>
        <v>13900.365579539017</v>
      </c>
      <c r="T149">
        <f t="shared" si="15"/>
        <v>27720</v>
      </c>
      <c r="U149">
        <f t="shared" si="16"/>
        <v>772.24253219661205</v>
      </c>
      <c r="V149">
        <f t="shared" si="17"/>
        <v>596358.52853343543</v>
      </c>
      <c r="W149">
        <v>5081</v>
      </c>
      <c r="X149">
        <v>0</v>
      </c>
      <c r="Y149">
        <v>0</v>
      </c>
      <c r="AC149" s="3">
        <v>358</v>
      </c>
      <c r="AD149" s="3">
        <v>501047082.38161528</v>
      </c>
      <c r="AE149" s="3"/>
      <c r="AF149" s="3"/>
      <c r="AG149" s="3"/>
    </row>
    <row r="150" spans="1:36" ht="15" thickBot="1" x14ac:dyDescent="0.4">
      <c r="A150" s="1">
        <v>41064</v>
      </c>
      <c r="B150">
        <v>4124</v>
      </c>
      <c r="C150">
        <v>5555</v>
      </c>
      <c r="D150">
        <v>3782</v>
      </c>
      <c r="E150">
        <v>-827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f t="shared" si="12"/>
        <v>4687.0070326454579</v>
      </c>
      <c r="O150">
        <f>N150-B150</f>
        <v>563.00703264545791</v>
      </c>
      <c r="P150">
        <f t="shared" si="13"/>
        <v>563.00703264545791</v>
      </c>
      <c r="Q150" s="8">
        <f>P150/B150</f>
        <v>0.13651964904109068</v>
      </c>
      <c r="R150">
        <v>1023</v>
      </c>
      <c r="S150">
        <f t="shared" si="14"/>
        <v>10134.126587618242</v>
      </c>
      <c r="T150">
        <f t="shared" si="15"/>
        <v>18414</v>
      </c>
      <c r="U150">
        <f t="shared" si="16"/>
        <v>563.00703264545791</v>
      </c>
      <c r="V150">
        <f t="shared" si="17"/>
        <v>316976.9188082437</v>
      </c>
      <c r="W150">
        <v>4951</v>
      </c>
      <c r="X150">
        <v>0</v>
      </c>
      <c r="Y150">
        <v>0</v>
      </c>
      <c r="AB150" s="4"/>
    </row>
    <row r="151" spans="1:36" x14ac:dyDescent="0.35">
      <c r="A151" s="1">
        <v>41065</v>
      </c>
      <c r="B151">
        <v>4156</v>
      </c>
      <c r="C151">
        <v>4718.666666666667</v>
      </c>
      <c r="D151">
        <v>4148</v>
      </c>
      <c r="E151">
        <v>32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f t="shared" si="12"/>
        <v>3947.7128793071006</v>
      </c>
      <c r="O151">
        <f>N151-B151</f>
        <v>-208.28712069289941</v>
      </c>
      <c r="P151">
        <f t="shared" si="13"/>
        <v>208.28712069289941</v>
      </c>
      <c r="Q151" s="8">
        <f>P151/B151</f>
        <v>5.0117209021390614E-2</v>
      </c>
      <c r="R151">
        <v>1406</v>
      </c>
      <c r="S151">
        <f t="shared" si="14"/>
        <v>14996.672689888757</v>
      </c>
      <c r="T151">
        <f t="shared" si="15"/>
        <v>25308</v>
      </c>
      <c r="U151">
        <f t="shared" si="16"/>
        <v>-416.57424138579881</v>
      </c>
      <c r="V151">
        <f t="shared" si="17"/>
        <v>173534.09858615376</v>
      </c>
      <c r="W151">
        <v>4124</v>
      </c>
      <c r="X151">
        <v>0</v>
      </c>
      <c r="Y151">
        <v>0</v>
      </c>
      <c r="AB151" s="2" t="s">
        <v>32</v>
      </c>
      <c r="AC151" s="4" t="s">
        <v>38</v>
      </c>
      <c r="AD151" s="4" t="s">
        <v>6</v>
      </c>
      <c r="AE151" s="4" t="s">
        <v>39</v>
      </c>
      <c r="AF151" s="4" t="s">
        <v>40</v>
      </c>
      <c r="AG151" s="4" t="s">
        <v>41</v>
      </c>
      <c r="AH151" s="4" t="s">
        <v>42</v>
      </c>
      <c r="AI151" s="4" t="s">
        <v>43</v>
      </c>
      <c r="AJ151" s="4" t="s">
        <v>44</v>
      </c>
    </row>
    <row r="152" spans="1:36" x14ac:dyDescent="0.35">
      <c r="A152" s="1">
        <v>41066</v>
      </c>
      <c r="B152">
        <v>4261</v>
      </c>
      <c r="C152">
        <v>4410.333333333333</v>
      </c>
      <c r="D152">
        <v>4465</v>
      </c>
      <c r="E152">
        <v>105</v>
      </c>
      <c r="F152">
        <v>0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f t="shared" si="12"/>
        <v>4208.0700821214568</v>
      </c>
      <c r="O152">
        <f>N152-B152</f>
        <v>-52.929917878543165</v>
      </c>
      <c r="P152">
        <f t="shared" si="13"/>
        <v>52.929917878543165</v>
      </c>
      <c r="Q152" s="8">
        <f>P152/B152</f>
        <v>1.2421947401676407E-2</v>
      </c>
      <c r="R152">
        <v>1465</v>
      </c>
      <c r="S152">
        <f t="shared" si="14"/>
        <v>3810.9540872551079</v>
      </c>
      <c r="T152">
        <f t="shared" si="15"/>
        <v>26370</v>
      </c>
      <c r="U152">
        <f t="shared" si="16"/>
        <v>-105.85983575708633</v>
      </c>
      <c r="V152">
        <f t="shared" si="17"/>
        <v>11206.304826517293</v>
      </c>
      <c r="W152">
        <v>4156</v>
      </c>
      <c r="X152">
        <v>0</v>
      </c>
      <c r="Y152">
        <v>0</v>
      </c>
      <c r="AB152" s="2" t="s">
        <v>54</v>
      </c>
      <c r="AC152" s="2">
        <v>-567.8727339408083</v>
      </c>
      <c r="AD152" s="2">
        <v>151.377170560465</v>
      </c>
      <c r="AE152" s="2">
        <v>-3.7513763260225645</v>
      </c>
      <c r="AF152" s="2">
        <v>2.059524623989179E-4</v>
      </c>
      <c r="AG152" s="2">
        <v>-865.60199227222904</v>
      </c>
      <c r="AH152" s="2">
        <v>-270.14347560938756</v>
      </c>
      <c r="AI152" s="2">
        <v>-865.60199227222904</v>
      </c>
      <c r="AJ152" s="2">
        <v>-270.14347560938756</v>
      </c>
    </row>
    <row r="153" spans="1:36" x14ac:dyDescent="0.35">
      <c r="A153" s="1">
        <v>41067</v>
      </c>
      <c r="B153">
        <v>3967</v>
      </c>
      <c r="C153">
        <v>4180.333333333333</v>
      </c>
      <c r="D153">
        <v>4885</v>
      </c>
      <c r="E153">
        <v>-294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0</v>
      </c>
      <c r="N153">
        <f t="shared" si="12"/>
        <v>4148.6496309982413</v>
      </c>
      <c r="O153">
        <f>N153-B153</f>
        <v>181.64963099824126</v>
      </c>
      <c r="P153">
        <f t="shared" si="13"/>
        <v>181.64963099824126</v>
      </c>
      <c r="Q153" s="8">
        <f>P153/B153</f>
        <v>4.5790176707396338E-2</v>
      </c>
      <c r="R153">
        <v>1760</v>
      </c>
      <c r="S153">
        <f t="shared" si="14"/>
        <v>3269.6933579683428</v>
      </c>
      <c r="T153">
        <f t="shared" si="15"/>
        <v>31680</v>
      </c>
      <c r="U153">
        <f t="shared" si="16"/>
        <v>181.64963099824126</v>
      </c>
      <c r="V153">
        <f t="shared" si="17"/>
        <v>32996.588441797212</v>
      </c>
      <c r="W153">
        <v>4261</v>
      </c>
      <c r="X153">
        <v>1</v>
      </c>
      <c r="Y153">
        <v>0</v>
      </c>
      <c r="AB153" s="2" t="s">
        <v>106</v>
      </c>
      <c r="AC153" s="2">
        <v>1135.8205393146814</v>
      </c>
      <c r="AD153" s="2">
        <v>96.183678343441969</v>
      </c>
      <c r="AE153" s="2">
        <v>11.808869850651998</v>
      </c>
      <c r="AF153" s="2">
        <v>2.7201865306768319E-27</v>
      </c>
      <c r="AG153" s="2">
        <v>946.64607456048338</v>
      </c>
      <c r="AH153" s="2">
        <v>1324.9950040688793</v>
      </c>
      <c r="AI153" s="2">
        <v>946.64607456048338</v>
      </c>
      <c r="AJ153" s="2">
        <v>1324.9950040688793</v>
      </c>
    </row>
    <row r="154" spans="1:36" x14ac:dyDescent="0.35">
      <c r="A154" s="1">
        <v>41068</v>
      </c>
      <c r="B154">
        <v>4510</v>
      </c>
      <c r="C154">
        <v>4128</v>
      </c>
      <c r="D154">
        <v>6633</v>
      </c>
      <c r="E154">
        <v>543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0</v>
      </c>
      <c r="N154">
        <f t="shared" si="12"/>
        <v>5055.3555510937949</v>
      </c>
      <c r="O154">
        <f>N154-B154</f>
        <v>545.35555109379493</v>
      </c>
      <c r="P154">
        <f t="shared" si="13"/>
        <v>545.35555109379493</v>
      </c>
      <c r="Q154" s="8">
        <f>P154/B154</f>
        <v>0.12092140822478824</v>
      </c>
      <c r="R154">
        <v>1099</v>
      </c>
      <c r="S154">
        <f t="shared" si="14"/>
        <v>9816.3999196883087</v>
      </c>
      <c r="T154">
        <f t="shared" si="15"/>
        <v>19782</v>
      </c>
      <c r="U154">
        <f t="shared" si="16"/>
        <v>545.35555109379493</v>
      </c>
      <c r="V154">
        <f t="shared" si="17"/>
        <v>297412.67710881674</v>
      </c>
      <c r="W154">
        <v>3967</v>
      </c>
      <c r="X154">
        <v>0</v>
      </c>
      <c r="Y154">
        <v>1</v>
      </c>
      <c r="AB154" s="2" t="s">
        <v>21</v>
      </c>
      <c r="AC154" s="2">
        <v>0.88897695430462387</v>
      </c>
      <c r="AD154" s="2">
        <v>3.4887086091642386E-2</v>
      </c>
      <c r="AE154" s="2">
        <v>25.481547870447937</v>
      </c>
      <c r="AF154" s="2">
        <v>1.4513016197628209E-81</v>
      </c>
      <c r="AG154" s="2">
        <v>0.82036088604973312</v>
      </c>
      <c r="AH154" s="2">
        <v>0.95759302255951462</v>
      </c>
      <c r="AI154" s="2">
        <v>0.82036088604973312</v>
      </c>
      <c r="AJ154" s="2">
        <v>0.95759302255951462</v>
      </c>
    </row>
    <row r="155" spans="1:36" x14ac:dyDescent="0.35">
      <c r="A155" s="1">
        <v>41069</v>
      </c>
      <c r="B155">
        <v>4355</v>
      </c>
      <c r="C155">
        <v>4246</v>
      </c>
      <c r="D155">
        <v>5081</v>
      </c>
      <c r="E155">
        <v>-155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1</v>
      </c>
      <c r="N155">
        <f t="shared" si="12"/>
        <v>4568.3570146475977</v>
      </c>
      <c r="O155">
        <f>N155-B155</f>
        <v>213.35701464759768</v>
      </c>
      <c r="P155">
        <f t="shared" si="13"/>
        <v>213.35701464759768</v>
      </c>
      <c r="Q155" s="8">
        <f>P155/B155</f>
        <v>4.8991277760642403E-2</v>
      </c>
      <c r="R155">
        <v>1772</v>
      </c>
      <c r="S155">
        <f t="shared" si="14"/>
        <v>3840.4262636567582</v>
      </c>
      <c r="T155">
        <f t="shared" si="15"/>
        <v>31896</v>
      </c>
      <c r="U155">
        <f t="shared" si="16"/>
        <v>213.35701464759768</v>
      </c>
      <c r="V155">
        <f t="shared" si="17"/>
        <v>45521.215699335211</v>
      </c>
      <c r="W155">
        <v>4510</v>
      </c>
      <c r="X155">
        <v>0</v>
      </c>
      <c r="Y155">
        <v>0</v>
      </c>
      <c r="AB155" s="2" t="s">
        <v>136</v>
      </c>
      <c r="AC155" s="2">
        <v>7.2573737926967211E-2</v>
      </c>
      <c r="AD155" s="2">
        <v>2.9954737348126079E-2</v>
      </c>
      <c r="AE155" s="2">
        <v>2.4227799791243139</v>
      </c>
      <c r="AF155" s="2">
        <v>1.5912095082647265E-2</v>
      </c>
      <c r="AG155" s="2">
        <v>1.3658634010371123E-2</v>
      </c>
      <c r="AH155" s="2">
        <v>0.1314888418435633</v>
      </c>
      <c r="AI155" s="2">
        <v>1.3658634010371123E-2</v>
      </c>
      <c r="AJ155" s="2">
        <v>0.1314888418435633</v>
      </c>
    </row>
    <row r="156" spans="1:36" x14ac:dyDescent="0.35">
      <c r="A156" s="1">
        <v>41070</v>
      </c>
      <c r="B156">
        <v>4852</v>
      </c>
      <c r="C156">
        <v>4277.333333333333</v>
      </c>
      <c r="D156">
        <v>4951</v>
      </c>
      <c r="E156">
        <v>497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0</v>
      </c>
      <c r="N156">
        <f t="shared" si="12"/>
        <v>5029.3507352864308</v>
      </c>
      <c r="O156">
        <f>N156-B156</f>
        <v>177.35073528643079</v>
      </c>
      <c r="P156">
        <f t="shared" si="13"/>
        <v>177.35073528643079</v>
      </c>
      <c r="Q156" s="8">
        <f>P156/B156</f>
        <v>3.6552088888382274E-2</v>
      </c>
      <c r="R156">
        <v>1224</v>
      </c>
      <c r="S156">
        <f t="shared" si="14"/>
        <v>3192.3132351557542</v>
      </c>
      <c r="T156">
        <f t="shared" si="15"/>
        <v>22032</v>
      </c>
      <c r="U156">
        <f t="shared" si="16"/>
        <v>177.35073528643079</v>
      </c>
      <c r="V156">
        <f t="shared" si="17"/>
        <v>31453.283306637648</v>
      </c>
      <c r="W156">
        <v>4355</v>
      </c>
      <c r="X156">
        <v>0</v>
      </c>
      <c r="Y156">
        <v>0</v>
      </c>
      <c r="AB156" s="2" t="s">
        <v>104</v>
      </c>
      <c r="AC156" s="2">
        <v>0.67874789284587789</v>
      </c>
      <c r="AD156" s="2">
        <v>2.8865428806373827E-2</v>
      </c>
      <c r="AE156" s="2">
        <v>23.514214786097423</v>
      </c>
      <c r="AF156" s="2">
        <v>7.1713471558829797E-74</v>
      </c>
      <c r="AG156" s="2">
        <v>0.62197524556940265</v>
      </c>
      <c r="AH156" s="2">
        <v>0.73552054012235313</v>
      </c>
      <c r="AI156" s="2">
        <v>0.62197524556940265</v>
      </c>
      <c r="AJ156" s="2">
        <v>0.73552054012235313</v>
      </c>
    </row>
    <row r="157" spans="1:36" x14ac:dyDescent="0.35">
      <c r="A157" s="1">
        <v>41071</v>
      </c>
      <c r="B157">
        <v>3423</v>
      </c>
      <c r="C157">
        <v>4572.333333333333</v>
      </c>
      <c r="D157">
        <v>4124</v>
      </c>
      <c r="E157">
        <v>-1429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f t="shared" si="12"/>
        <v>3428.3987880668087</v>
      </c>
      <c r="O157">
        <f>N157-B157</f>
        <v>5.39878806680872</v>
      </c>
      <c r="P157">
        <f t="shared" si="13"/>
        <v>5.39878806680872</v>
      </c>
      <c r="Q157" s="8">
        <f>P157/B157</f>
        <v>1.5772094848988372E-3</v>
      </c>
      <c r="R157">
        <v>1556</v>
      </c>
      <c r="S157">
        <f t="shared" si="14"/>
        <v>97.178185202556961</v>
      </c>
      <c r="T157">
        <f t="shared" si="15"/>
        <v>28008</v>
      </c>
      <c r="U157">
        <f t="shared" si="16"/>
        <v>5.39878806680872</v>
      </c>
      <c r="V157">
        <f t="shared" si="17"/>
        <v>29.146912590316237</v>
      </c>
      <c r="W157">
        <v>4852</v>
      </c>
      <c r="X157">
        <v>0</v>
      </c>
      <c r="Y157">
        <v>0</v>
      </c>
      <c r="AB157" s="2" t="s">
        <v>15</v>
      </c>
      <c r="AC157" s="2">
        <v>159.57940570260737</v>
      </c>
      <c r="AD157" s="2">
        <v>80.900241575596041</v>
      </c>
      <c r="AE157" s="2">
        <v>1.9725454781675869</v>
      </c>
      <c r="AF157" s="2">
        <v>4.9338633873634789E-2</v>
      </c>
      <c r="AG157" s="2">
        <v>0.46446892609989732</v>
      </c>
      <c r="AH157" s="2">
        <v>318.69434247911488</v>
      </c>
      <c r="AI157" s="2">
        <v>0.46446892609989732</v>
      </c>
      <c r="AJ157" s="2">
        <v>318.69434247911488</v>
      </c>
    </row>
    <row r="158" spans="1:36" x14ac:dyDescent="0.35">
      <c r="A158" s="1">
        <v>41072</v>
      </c>
      <c r="B158">
        <v>3820</v>
      </c>
      <c r="C158">
        <v>4210</v>
      </c>
      <c r="D158">
        <v>4156</v>
      </c>
      <c r="E158">
        <v>397</v>
      </c>
      <c r="F158">
        <v>0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f t="shared" si="12"/>
        <v>3743.0411615341491</v>
      </c>
      <c r="O158">
        <f>N158-B158</f>
        <v>-76.958838465850931</v>
      </c>
      <c r="P158">
        <f t="shared" si="13"/>
        <v>76.958838465850931</v>
      </c>
      <c r="Q158" s="8">
        <f>P158/B158</f>
        <v>2.0146292792107574E-2</v>
      </c>
      <c r="R158">
        <v>1367</v>
      </c>
      <c r="S158">
        <f t="shared" si="14"/>
        <v>5541.036369541267</v>
      </c>
      <c r="T158">
        <f t="shared" si="15"/>
        <v>24606</v>
      </c>
      <c r="U158">
        <f t="shared" si="16"/>
        <v>-153.91767693170186</v>
      </c>
      <c r="V158">
        <f t="shared" si="17"/>
        <v>23690.651272051749</v>
      </c>
      <c r="W158">
        <v>3423</v>
      </c>
      <c r="X158">
        <v>0</v>
      </c>
      <c r="Y158">
        <v>0</v>
      </c>
      <c r="AB158" s="2" t="s">
        <v>17</v>
      </c>
      <c r="AC158" s="2">
        <v>604.21737609637694</v>
      </c>
      <c r="AD158" s="2">
        <v>100.50040715020228</v>
      </c>
      <c r="AE158" s="2">
        <v>6.0120888385392064</v>
      </c>
      <c r="AF158" s="2">
        <v>4.62830945235636E-9</v>
      </c>
      <c r="AG158" s="2">
        <v>406.55275089528857</v>
      </c>
      <c r="AH158" s="2">
        <v>801.88200129746531</v>
      </c>
      <c r="AI158" s="2">
        <v>406.55275089528857</v>
      </c>
      <c r="AJ158" s="2">
        <v>801.88200129746531</v>
      </c>
    </row>
    <row r="159" spans="1:36" x14ac:dyDescent="0.35">
      <c r="A159" s="1">
        <v>41073</v>
      </c>
      <c r="B159">
        <v>3285</v>
      </c>
      <c r="C159">
        <v>4031.6666666666665</v>
      </c>
      <c r="D159">
        <v>4261</v>
      </c>
      <c r="E159">
        <v>-535</v>
      </c>
      <c r="F159">
        <v>0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f t="shared" si="12"/>
        <v>3420.3533069078517</v>
      </c>
      <c r="O159">
        <f>N159-B159</f>
        <v>135.35330690785167</v>
      </c>
      <c r="P159">
        <f t="shared" si="13"/>
        <v>135.35330690785167</v>
      </c>
      <c r="Q159" s="8">
        <f>P159/B159</f>
        <v>4.1203441981081182E-2</v>
      </c>
      <c r="R159">
        <v>1013</v>
      </c>
      <c r="S159">
        <f t="shared" si="14"/>
        <v>2436.3595243413301</v>
      </c>
      <c r="T159">
        <f t="shared" si="15"/>
        <v>18234</v>
      </c>
      <c r="U159">
        <f t="shared" si="16"/>
        <v>135.35330690785167</v>
      </c>
      <c r="V159">
        <f t="shared" si="17"/>
        <v>18320.517690891087</v>
      </c>
      <c r="W159">
        <v>3820</v>
      </c>
      <c r="X159">
        <v>0</v>
      </c>
      <c r="Y159">
        <v>0</v>
      </c>
      <c r="AB159" s="2" t="s">
        <v>18</v>
      </c>
      <c r="AC159" s="2">
        <v>460.1678814273136</v>
      </c>
      <c r="AD159" s="2">
        <v>91.992369816869513</v>
      </c>
      <c r="AE159" s="2">
        <v>5.0022396677395768</v>
      </c>
      <c r="AF159" s="2">
        <v>9.0082301288072025E-7</v>
      </c>
      <c r="AG159" s="2">
        <v>279.23689998327649</v>
      </c>
      <c r="AH159" s="2">
        <v>641.09886287135078</v>
      </c>
      <c r="AI159" s="2">
        <v>279.23689998327649</v>
      </c>
      <c r="AJ159" s="2">
        <v>641.09886287135078</v>
      </c>
    </row>
    <row r="160" spans="1:36" x14ac:dyDescent="0.35">
      <c r="A160" s="1">
        <v>41074</v>
      </c>
      <c r="B160">
        <v>3967</v>
      </c>
      <c r="C160">
        <v>3509.3333333333335</v>
      </c>
      <c r="D160">
        <v>3967</v>
      </c>
      <c r="E160">
        <v>682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0</v>
      </c>
      <c r="N160">
        <f t="shared" si="12"/>
        <v>4144.0594258899901</v>
      </c>
      <c r="O160">
        <f>N160-B160</f>
        <v>177.05942588999005</v>
      </c>
      <c r="P160">
        <f t="shared" si="13"/>
        <v>177.05942588999005</v>
      </c>
      <c r="Q160" s="8">
        <f>P160/B160</f>
        <v>4.4633079377360739E-2</v>
      </c>
      <c r="R160">
        <v>1306</v>
      </c>
      <c r="S160">
        <f t="shared" si="14"/>
        <v>3187.0696660198209</v>
      </c>
      <c r="T160">
        <f t="shared" si="15"/>
        <v>23508</v>
      </c>
      <c r="U160">
        <f t="shared" si="16"/>
        <v>177.05942588999005</v>
      </c>
      <c r="V160">
        <f t="shared" si="17"/>
        <v>31350.04029649288</v>
      </c>
      <c r="W160">
        <v>3285</v>
      </c>
      <c r="X160">
        <v>1</v>
      </c>
      <c r="Y160">
        <v>0</v>
      </c>
      <c r="AB160" s="2" t="s">
        <v>19</v>
      </c>
      <c r="AC160" s="2">
        <v>845.79564755696833</v>
      </c>
      <c r="AD160" s="2">
        <v>95.866642556317672</v>
      </c>
      <c r="AE160" s="2">
        <v>8.8226271933962686</v>
      </c>
      <c r="AF160" s="2">
        <v>5.5031172857238473E-17</v>
      </c>
      <c r="AG160" s="2">
        <v>657.24473012774376</v>
      </c>
      <c r="AH160" s="2">
        <v>1034.3465649861928</v>
      </c>
      <c r="AI160" s="2">
        <v>657.24473012774376</v>
      </c>
      <c r="AJ160" s="2">
        <v>1034.3465649861928</v>
      </c>
    </row>
    <row r="161" spans="1:36" ht="15" thickBot="1" x14ac:dyDescent="0.4">
      <c r="A161" s="1">
        <v>41075</v>
      </c>
      <c r="B161">
        <v>3700</v>
      </c>
      <c r="C161">
        <v>3690.6666666666665</v>
      </c>
      <c r="D161">
        <v>4510</v>
      </c>
      <c r="E161">
        <v>-267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0</v>
      </c>
      <c r="N161">
        <f t="shared" si="12"/>
        <v>3954.0411833750395</v>
      </c>
      <c r="O161">
        <f>N161-B161</f>
        <v>254.04118337503951</v>
      </c>
      <c r="P161">
        <f t="shared" si="13"/>
        <v>254.04118337503951</v>
      </c>
      <c r="Q161" s="8">
        <f>P161/B161</f>
        <v>6.8659779290551212E-2</v>
      </c>
      <c r="R161">
        <v>1626</v>
      </c>
      <c r="S161">
        <f t="shared" si="14"/>
        <v>4572.7413007507112</v>
      </c>
      <c r="T161">
        <f t="shared" si="15"/>
        <v>29268</v>
      </c>
      <c r="U161">
        <f t="shared" si="16"/>
        <v>254.04118337503951</v>
      </c>
      <c r="V161">
        <f t="shared" si="17"/>
        <v>64536.922850590447</v>
      </c>
      <c r="W161">
        <v>3967</v>
      </c>
      <c r="X161">
        <v>0</v>
      </c>
      <c r="Y161">
        <v>1</v>
      </c>
      <c r="AB161" s="3" t="s">
        <v>20</v>
      </c>
      <c r="AC161" s="2">
        <v>1025.557982197528</v>
      </c>
      <c r="AD161" s="2">
        <v>96.140524067121078</v>
      </c>
      <c r="AE161" s="2">
        <v>10.667280963452296</v>
      </c>
      <c r="AF161" s="2">
        <v>3.5693436100806158E-23</v>
      </c>
      <c r="AG161" s="2">
        <v>836.46839345624039</v>
      </c>
      <c r="AH161" s="2">
        <v>1214.6475709388155</v>
      </c>
      <c r="AI161" s="2">
        <v>836.46839345624039</v>
      </c>
      <c r="AJ161" s="2">
        <v>1214.6475709388155</v>
      </c>
    </row>
    <row r="162" spans="1:36" ht="15" thickBot="1" x14ac:dyDescent="0.4">
      <c r="A162" s="1">
        <v>41076</v>
      </c>
      <c r="B162">
        <v>4320</v>
      </c>
      <c r="C162">
        <v>3650.6666666666665</v>
      </c>
      <c r="D162">
        <v>4355</v>
      </c>
      <c r="E162">
        <v>620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</v>
      </c>
      <c r="M162">
        <v>1</v>
      </c>
      <c r="N162">
        <f t="shared" si="12"/>
        <v>4509.2261850712439</v>
      </c>
      <c r="O162">
        <f>N162-B162</f>
        <v>189.22618507124389</v>
      </c>
      <c r="P162">
        <f t="shared" si="13"/>
        <v>189.22618507124389</v>
      </c>
      <c r="Q162" s="8">
        <f>P162/B162</f>
        <v>4.3802357655380528E-2</v>
      </c>
      <c r="R162">
        <v>1457</v>
      </c>
      <c r="S162">
        <f t="shared" si="14"/>
        <v>3406.07133128239</v>
      </c>
      <c r="T162">
        <f t="shared" si="15"/>
        <v>26226</v>
      </c>
      <c r="U162">
        <f t="shared" si="16"/>
        <v>189.22618507124389</v>
      </c>
      <c r="V162">
        <f t="shared" si="17"/>
        <v>35806.549116616647</v>
      </c>
      <c r="W162">
        <v>3700</v>
      </c>
      <c r="X162">
        <v>0</v>
      </c>
      <c r="Y162">
        <v>0</v>
      </c>
      <c r="AC162" s="3">
        <v>3.4781407368574988</v>
      </c>
      <c r="AD162" s="3">
        <v>91.169685469371174</v>
      </c>
      <c r="AE162" s="3">
        <v>3.8150189056273473E-2</v>
      </c>
      <c r="AF162" s="3">
        <v>0.96958981074950557</v>
      </c>
      <c r="AG162" s="3">
        <v>-175.83478165828416</v>
      </c>
      <c r="AH162" s="3">
        <v>182.79106313199918</v>
      </c>
      <c r="AI162" s="3">
        <v>-175.83478165828416</v>
      </c>
      <c r="AJ162" s="3">
        <v>182.79106313199918</v>
      </c>
    </row>
    <row r="163" spans="1:36" x14ac:dyDescent="0.35">
      <c r="A163" s="1">
        <v>41077</v>
      </c>
      <c r="B163">
        <v>6134</v>
      </c>
      <c r="C163">
        <v>3995.6666666666665</v>
      </c>
      <c r="D163">
        <v>4852</v>
      </c>
      <c r="E163">
        <v>1814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f t="shared" si="12"/>
        <v>5665.5836306962483</v>
      </c>
      <c r="O163">
        <f>N163-B163</f>
        <v>-468.41636930375171</v>
      </c>
      <c r="P163">
        <f t="shared" si="13"/>
        <v>468.41636930375171</v>
      </c>
      <c r="Q163" s="8">
        <f>P163/B163</f>
        <v>7.6363933698035819E-2</v>
      </c>
      <c r="R163">
        <v>748</v>
      </c>
      <c r="S163">
        <f t="shared" si="14"/>
        <v>33725.978589870123</v>
      </c>
      <c r="T163">
        <f t="shared" si="15"/>
        <v>13464</v>
      </c>
      <c r="U163">
        <f t="shared" si="16"/>
        <v>-936.83273860750342</v>
      </c>
      <c r="V163">
        <f t="shared" si="17"/>
        <v>877655.5801268348</v>
      </c>
      <c r="W163">
        <v>4320</v>
      </c>
      <c r="X163">
        <v>0</v>
      </c>
      <c r="Y163">
        <v>0</v>
      </c>
      <c r="AB163" t="s">
        <v>22</v>
      </c>
    </row>
    <row r="164" spans="1:36" ht="15" thickBot="1" x14ac:dyDescent="0.4">
      <c r="A164" s="1">
        <v>41078</v>
      </c>
      <c r="B164">
        <v>3468</v>
      </c>
      <c r="C164">
        <v>4718</v>
      </c>
      <c r="D164">
        <v>3423</v>
      </c>
      <c r="E164">
        <v>-2666</v>
      </c>
      <c r="F164">
        <v>0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f t="shared" si="12"/>
        <v>2664.5385217322519</v>
      </c>
      <c r="O164">
        <f>N164-B164</f>
        <v>-803.46147826774813</v>
      </c>
      <c r="P164">
        <f t="shared" si="13"/>
        <v>803.46147826774813</v>
      </c>
      <c r="Q164" s="8">
        <f>P164/B164</f>
        <v>0.23167862695148447</v>
      </c>
      <c r="R164">
        <v>1249</v>
      </c>
      <c r="S164">
        <f t="shared" si="14"/>
        <v>57849.226435277866</v>
      </c>
      <c r="T164">
        <f t="shared" si="15"/>
        <v>22482</v>
      </c>
      <c r="U164">
        <f t="shared" si="16"/>
        <v>-1606.9229565354963</v>
      </c>
      <c r="V164">
        <f t="shared" si="17"/>
        <v>2582201.3882407802</v>
      </c>
      <c r="W164">
        <v>6134</v>
      </c>
      <c r="X164">
        <v>0</v>
      </c>
      <c r="Y164">
        <v>0</v>
      </c>
    </row>
    <row r="165" spans="1:36" ht="15" thickBot="1" x14ac:dyDescent="0.4">
      <c r="A165" s="1">
        <v>41079</v>
      </c>
      <c r="B165">
        <v>3583</v>
      </c>
      <c r="C165">
        <v>4640.666666666667</v>
      </c>
      <c r="D165">
        <v>3820</v>
      </c>
      <c r="E165">
        <v>115</v>
      </c>
      <c r="F165">
        <v>0</v>
      </c>
      <c r="G165">
        <v>0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f t="shared" si="12"/>
        <v>3909.6731684972083</v>
      </c>
      <c r="O165">
        <f>N165-B165</f>
        <v>326.67316849720828</v>
      </c>
      <c r="P165">
        <f t="shared" si="13"/>
        <v>326.67316849720828</v>
      </c>
      <c r="Q165" s="8">
        <f>P165/B165</f>
        <v>9.1173086379349233E-2</v>
      </c>
      <c r="R165">
        <v>1678</v>
      </c>
      <c r="S165">
        <f t="shared" si="14"/>
        <v>5880.117032949749</v>
      </c>
      <c r="T165">
        <f t="shared" si="15"/>
        <v>30204</v>
      </c>
      <c r="U165">
        <f t="shared" si="16"/>
        <v>326.67316849720828</v>
      </c>
      <c r="V165">
        <f t="shared" si="17"/>
        <v>106715.35901600543</v>
      </c>
      <c r="W165">
        <v>3468</v>
      </c>
      <c r="X165">
        <v>0</v>
      </c>
      <c r="Y165">
        <v>0</v>
      </c>
      <c r="AB165" s="5" t="s">
        <v>23</v>
      </c>
    </row>
    <row r="166" spans="1:36" x14ac:dyDescent="0.35">
      <c r="A166" s="1">
        <v>41080</v>
      </c>
      <c r="B166">
        <v>3633</v>
      </c>
      <c r="C166">
        <v>4395</v>
      </c>
      <c r="D166">
        <v>3285</v>
      </c>
      <c r="E166">
        <v>50</v>
      </c>
      <c r="F166">
        <v>0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f t="shared" si="12"/>
        <v>4067.3711692920647</v>
      </c>
      <c r="O166">
        <f>N166-B166</f>
        <v>434.37116929206468</v>
      </c>
      <c r="P166">
        <f t="shared" si="13"/>
        <v>434.37116929206468</v>
      </c>
      <c r="Q166" s="8">
        <f>P166/B166</f>
        <v>0.11956266702231343</v>
      </c>
      <c r="R166">
        <v>1398</v>
      </c>
      <c r="S166">
        <f t="shared" si="14"/>
        <v>7818.6810472571642</v>
      </c>
      <c r="T166">
        <f t="shared" si="15"/>
        <v>25164</v>
      </c>
      <c r="U166">
        <f t="shared" si="16"/>
        <v>434.37116929206468</v>
      </c>
      <c r="V166">
        <f t="shared" si="17"/>
        <v>188678.31271215552</v>
      </c>
      <c r="W166">
        <v>3583</v>
      </c>
      <c r="X166">
        <v>0</v>
      </c>
      <c r="Y166">
        <v>0</v>
      </c>
      <c r="AB166" s="2" t="s">
        <v>24</v>
      </c>
      <c r="AC166" s="5"/>
    </row>
    <row r="167" spans="1:36" x14ac:dyDescent="0.35">
      <c r="A167" s="1">
        <v>41081</v>
      </c>
      <c r="B167">
        <v>3800</v>
      </c>
      <c r="C167">
        <v>3561.3333333333335</v>
      </c>
      <c r="D167">
        <v>3967</v>
      </c>
      <c r="E167">
        <v>167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f t="shared" si="12"/>
        <v>3840.5160784593645</v>
      </c>
      <c r="O167">
        <f>N167-B167</f>
        <v>40.516078459364508</v>
      </c>
      <c r="P167">
        <f t="shared" si="13"/>
        <v>40.516078459364508</v>
      </c>
      <c r="Q167" s="8">
        <f>P167/B167</f>
        <v>1.0662125910359081E-2</v>
      </c>
      <c r="R167">
        <v>1141</v>
      </c>
      <c r="S167">
        <f t="shared" si="14"/>
        <v>729.28941226856114</v>
      </c>
      <c r="T167">
        <f t="shared" si="15"/>
        <v>20538</v>
      </c>
      <c r="U167">
        <f t="shared" si="16"/>
        <v>40.516078459364508</v>
      </c>
      <c r="V167">
        <f t="shared" si="17"/>
        <v>1641.5526137253808</v>
      </c>
      <c r="W167">
        <v>3633</v>
      </c>
      <c r="X167">
        <v>1</v>
      </c>
      <c r="Y167">
        <v>0</v>
      </c>
      <c r="AB167" s="2" t="s">
        <v>25</v>
      </c>
      <c r="AC167" s="2">
        <v>0.92482878110565037</v>
      </c>
    </row>
    <row r="168" spans="1:36" x14ac:dyDescent="0.35">
      <c r="A168" s="1">
        <v>41082</v>
      </c>
      <c r="B168">
        <v>3843</v>
      </c>
      <c r="C168">
        <v>3672</v>
      </c>
      <c r="D168">
        <v>3700</v>
      </c>
      <c r="E168">
        <v>43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0</v>
      </c>
      <c r="N168">
        <f t="shared" si="12"/>
        <v>4086.4611136486187</v>
      </c>
      <c r="O168">
        <f>N168-B168</f>
        <v>243.46111364861872</v>
      </c>
      <c r="P168">
        <f t="shared" si="13"/>
        <v>243.46111364861872</v>
      </c>
      <c r="Q168" s="8">
        <f>P168/B168</f>
        <v>6.3351838055846668E-2</v>
      </c>
      <c r="R168">
        <v>1124</v>
      </c>
      <c r="S168">
        <f t="shared" si="14"/>
        <v>4382.300045675137</v>
      </c>
      <c r="T168">
        <f t="shared" si="15"/>
        <v>20232</v>
      </c>
      <c r="U168">
        <f t="shared" si="16"/>
        <v>243.46111364861872</v>
      </c>
      <c r="V168">
        <f t="shared" si="17"/>
        <v>59273.313859025642</v>
      </c>
      <c r="W168">
        <v>3800</v>
      </c>
      <c r="X168">
        <v>0</v>
      </c>
      <c r="Y168">
        <v>1</v>
      </c>
      <c r="AB168" s="2" t="s">
        <v>26</v>
      </c>
      <c r="AC168" s="2">
        <v>0.85530827436136303</v>
      </c>
    </row>
    <row r="169" spans="1:36" x14ac:dyDescent="0.35">
      <c r="A169" s="1">
        <v>41083</v>
      </c>
      <c r="B169">
        <v>4580</v>
      </c>
      <c r="C169">
        <v>3758.6666666666665</v>
      </c>
      <c r="D169">
        <v>4320</v>
      </c>
      <c r="E169">
        <v>737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f t="shared" si="12"/>
        <v>4682.2877132444728</v>
      </c>
      <c r="O169">
        <f>N169-B169</f>
        <v>102.2877132444728</v>
      </c>
      <c r="P169">
        <f t="shared" si="13"/>
        <v>102.2877132444728</v>
      </c>
      <c r="Q169" s="8">
        <f>P169/B169</f>
        <v>2.2333561843771353E-2</v>
      </c>
      <c r="R169">
        <v>922</v>
      </c>
      <c r="S169">
        <f t="shared" si="14"/>
        <v>1841.1788384005104</v>
      </c>
      <c r="T169">
        <f t="shared" si="15"/>
        <v>16596</v>
      </c>
      <c r="U169">
        <f t="shared" si="16"/>
        <v>102.2877132444728</v>
      </c>
      <c r="V169">
        <f t="shared" si="17"/>
        <v>10462.776280783495</v>
      </c>
      <c r="W169">
        <v>3843</v>
      </c>
      <c r="X169">
        <v>0</v>
      </c>
      <c r="Y169">
        <v>0</v>
      </c>
      <c r="AB169" s="2" t="s">
        <v>6</v>
      </c>
      <c r="AC169" s="2">
        <v>0.8515769691156676</v>
      </c>
    </row>
    <row r="170" spans="1:36" ht="15" thickBot="1" x14ac:dyDescent="0.4">
      <c r="A170" s="1">
        <v>41084</v>
      </c>
      <c r="B170">
        <v>4592</v>
      </c>
      <c r="C170">
        <v>4074.3333333333335</v>
      </c>
      <c r="D170">
        <v>6134</v>
      </c>
      <c r="E170">
        <v>12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0</v>
      </c>
      <c r="N170">
        <f t="shared" si="12"/>
        <v>4608.8670982223903</v>
      </c>
      <c r="O170">
        <f>N170-B170</f>
        <v>16.867098222390268</v>
      </c>
      <c r="P170">
        <f t="shared" si="13"/>
        <v>16.867098222390268</v>
      </c>
      <c r="Q170" s="8">
        <f>P170/B170</f>
        <v>3.6731485675936997E-3</v>
      </c>
      <c r="R170">
        <v>790</v>
      </c>
      <c r="S170">
        <f t="shared" si="14"/>
        <v>303.60776800302483</v>
      </c>
      <c r="T170">
        <f t="shared" si="15"/>
        <v>14220</v>
      </c>
      <c r="U170">
        <f t="shared" si="16"/>
        <v>16.867098222390268</v>
      </c>
      <c r="V170">
        <f t="shared" si="17"/>
        <v>284.49900244376096</v>
      </c>
      <c r="W170">
        <v>4580</v>
      </c>
      <c r="X170">
        <v>0</v>
      </c>
      <c r="Y170">
        <v>0</v>
      </c>
      <c r="AB170" s="3" t="s">
        <v>27</v>
      </c>
      <c r="AC170" s="2">
        <v>455.77279998200737</v>
      </c>
    </row>
    <row r="171" spans="1:36" ht="15" thickBot="1" x14ac:dyDescent="0.4">
      <c r="A171" s="1">
        <v>41085</v>
      </c>
      <c r="B171">
        <v>3615</v>
      </c>
      <c r="C171">
        <v>4338.333333333333</v>
      </c>
      <c r="D171">
        <v>3468</v>
      </c>
      <c r="E171">
        <v>-977</v>
      </c>
      <c r="F171">
        <v>0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f t="shared" si="12"/>
        <v>3477.1182046833264</v>
      </c>
      <c r="O171">
        <f>N171-B171</f>
        <v>-137.88179531667356</v>
      </c>
      <c r="P171">
        <f t="shared" si="13"/>
        <v>137.88179531667356</v>
      </c>
      <c r="Q171" s="8">
        <f>P171/B171</f>
        <v>3.8141575467959495E-2</v>
      </c>
      <c r="R171">
        <v>1081</v>
      </c>
      <c r="S171">
        <f t="shared" si="14"/>
        <v>9927.4892628004964</v>
      </c>
      <c r="T171">
        <f t="shared" si="15"/>
        <v>19458</v>
      </c>
      <c r="U171">
        <f t="shared" si="16"/>
        <v>-275.76359063334712</v>
      </c>
      <c r="V171">
        <f t="shared" si="17"/>
        <v>76045.557918996259</v>
      </c>
      <c r="W171">
        <v>4592</v>
      </c>
      <c r="X171">
        <v>0</v>
      </c>
      <c r="Y171">
        <v>0</v>
      </c>
      <c r="AC171" s="3">
        <v>359</v>
      </c>
    </row>
    <row r="172" spans="1:36" ht="15" thickBot="1" x14ac:dyDescent="0.4">
      <c r="A172" s="1">
        <v>41086</v>
      </c>
      <c r="B172">
        <v>3596</v>
      </c>
      <c r="C172">
        <v>4262.333333333333</v>
      </c>
      <c r="D172">
        <v>3583</v>
      </c>
      <c r="E172">
        <v>-19</v>
      </c>
      <c r="F172">
        <v>0</v>
      </c>
      <c r="G172">
        <v>0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f t="shared" si="12"/>
        <v>3463.5096874686651</v>
      </c>
      <c r="O172">
        <f>N172-B172</f>
        <v>-132.49031253133489</v>
      </c>
      <c r="P172">
        <f t="shared" si="13"/>
        <v>132.49031253133489</v>
      </c>
      <c r="Q172" s="8">
        <f>P172/B172</f>
        <v>3.6843802149981897E-2</v>
      </c>
      <c r="R172">
        <v>1278</v>
      </c>
      <c r="S172">
        <f t="shared" si="14"/>
        <v>9539.3025022561123</v>
      </c>
      <c r="T172">
        <f t="shared" si="15"/>
        <v>23004</v>
      </c>
      <c r="U172">
        <f t="shared" si="16"/>
        <v>-264.98062506266979</v>
      </c>
      <c r="V172">
        <f t="shared" si="17"/>
        <v>70214.731658603181</v>
      </c>
      <c r="W172">
        <v>3615</v>
      </c>
      <c r="X172">
        <v>0</v>
      </c>
      <c r="Y172">
        <v>0</v>
      </c>
      <c r="AB172" t="s">
        <v>28</v>
      </c>
    </row>
    <row r="173" spans="1:36" ht="15" thickBot="1" x14ac:dyDescent="0.4">
      <c r="A173" s="1">
        <v>41087</v>
      </c>
      <c r="B173">
        <v>3909</v>
      </c>
      <c r="C173">
        <v>3934.3333333333335</v>
      </c>
      <c r="D173">
        <v>3633</v>
      </c>
      <c r="E173">
        <v>313</v>
      </c>
      <c r="F173">
        <v>0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f t="shared" si="12"/>
        <v>3862.0111774355719</v>
      </c>
      <c r="O173">
        <f>N173-B173</f>
        <v>-46.988822564428119</v>
      </c>
      <c r="P173">
        <f t="shared" si="13"/>
        <v>46.988822564428119</v>
      </c>
      <c r="Q173" s="8">
        <f>P173/B173</f>
        <v>1.2020676020575114E-2</v>
      </c>
      <c r="R173">
        <v>879</v>
      </c>
      <c r="S173">
        <f t="shared" si="14"/>
        <v>3383.1952246388246</v>
      </c>
      <c r="T173">
        <f t="shared" si="15"/>
        <v>15822</v>
      </c>
      <c r="U173">
        <f t="shared" si="16"/>
        <v>-93.977645128856238</v>
      </c>
      <c r="V173">
        <f t="shared" si="17"/>
        <v>8831.7977839652358</v>
      </c>
      <c r="W173">
        <v>3596</v>
      </c>
      <c r="X173">
        <v>0</v>
      </c>
      <c r="Y173">
        <v>0</v>
      </c>
      <c r="AB173" s="4"/>
    </row>
    <row r="174" spans="1:36" x14ac:dyDescent="0.35">
      <c r="A174" s="1">
        <v>41088</v>
      </c>
      <c r="B174">
        <v>4080</v>
      </c>
      <c r="C174">
        <v>3706.6666666666665</v>
      </c>
      <c r="D174">
        <v>3800</v>
      </c>
      <c r="E174">
        <v>171</v>
      </c>
      <c r="F174">
        <v>1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  <c r="N174">
        <f t="shared" si="12"/>
        <v>4120.1950906096281</v>
      </c>
      <c r="O174">
        <f>N174-B174</f>
        <v>40.195090609628096</v>
      </c>
      <c r="P174">
        <f t="shared" si="13"/>
        <v>40.195090609628096</v>
      </c>
      <c r="Q174" s="8">
        <f>P174/B174</f>
        <v>9.8517378945166909E-3</v>
      </c>
      <c r="R174">
        <v>755</v>
      </c>
      <c r="S174">
        <f t="shared" si="14"/>
        <v>723.51163097330573</v>
      </c>
      <c r="T174">
        <f t="shared" si="15"/>
        <v>13590</v>
      </c>
      <c r="U174">
        <f t="shared" si="16"/>
        <v>40.195090609628096</v>
      </c>
      <c r="V174">
        <f t="shared" si="17"/>
        <v>1615.6453091162127</v>
      </c>
      <c r="W174">
        <v>3909</v>
      </c>
      <c r="X174">
        <v>1</v>
      </c>
      <c r="Y174">
        <v>0</v>
      </c>
      <c r="AB174" s="2" t="s">
        <v>29</v>
      </c>
      <c r="AC174" s="4" t="s">
        <v>33</v>
      </c>
      <c r="AD174" s="4" t="s">
        <v>34</v>
      </c>
      <c r="AE174" s="4" t="s">
        <v>35</v>
      </c>
      <c r="AF174" s="4" t="s">
        <v>36</v>
      </c>
      <c r="AG174" s="4" t="s">
        <v>37</v>
      </c>
    </row>
    <row r="175" spans="1:36" x14ac:dyDescent="0.35">
      <c r="A175" s="1">
        <v>41089</v>
      </c>
      <c r="B175">
        <v>4686</v>
      </c>
      <c r="C175">
        <v>3861.6666666666665</v>
      </c>
      <c r="D175">
        <v>3843</v>
      </c>
      <c r="E175">
        <v>606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0</v>
      </c>
      <c r="N175">
        <f t="shared" si="12"/>
        <v>4808.9720909485877</v>
      </c>
      <c r="O175">
        <f>N175-B175</f>
        <v>122.97209094858772</v>
      </c>
      <c r="P175">
        <f t="shared" si="13"/>
        <v>122.97209094858772</v>
      </c>
      <c r="Q175" s="8">
        <f>P175/B175</f>
        <v>2.6242443651000365E-2</v>
      </c>
      <c r="R175">
        <v>923</v>
      </c>
      <c r="S175">
        <f t="shared" si="14"/>
        <v>2213.497637074579</v>
      </c>
      <c r="T175">
        <f t="shared" si="15"/>
        <v>16614</v>
      </c>
      <c r="U175">
        <f t="shared" si="16"/>
        <v>122.97209094858772</v>
      </c>
      <c r="V175">
        <f t="shared" si="17"/>
        <v>15122.135152267731</v>
      </c>
      <c r="W175">
        <v>4080</v>
      </c>
      <c r="X175">
        <v>0</v>
      </c>
      <c r="Y175">
        <v>1</v>
      </c>
      <c r="AB175" s="2" t="s">
        <v>30</v>
      </c>
      <c r="AC175" s="2">
        <v>9</v>
      </c>
      <c r="AD175" s="2">
        <v>428549715.40561509</v>
      </c>
      <c r="AE175" s="2">
        <v>47616635.045068346</v>
      </c>
      <c r="AF175" s="2">
        <v>229.22495428323916</v>
      </c>
      <c r="AG175" s="2">
        <v>1.1518913008842472E-140</v>
      </c>
    </row>
    <row r="176" spans="1:36" ht="15" thickBot="1" x14ac:dyDescent="0.4">
      <c r="A176" s="1">
        <v>41090</v>
      </c>
      <c r="B176">
        <v>4815</v>
      </c>
      <c r="C176">
        <v>4225</v>
      </c>
      <c r="D176">
        <v>4580</v>
      </c>
      <c r="E176">
        <v>129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1</v>
      </c>
      <c r="N176">
        <f t="shared" si="12"/>
        <v>4864.6671797464278</v>
      </c>
      <c r="O176">
        <f>N176-B176</f>
        <v>49.667179746427792</v>
      </c>
      <c r="P176">
        <f t="shared" si="13"/>
        <v>49.667179746427792</v>
      </c>
      <c r="Q176" s="8">
        <f>P176/B176</f>
        <v>1.0315094443702552E-2</v>
      </c>
      <c r="R176">
        <v>828</v>
      </c>
      <c r="S176">
        <f t="shared" si="14"/>
        <v>894.00923543570025</v>
      </c>
      <c r="T176">
        <f t="shared" si="15"/>
        <v>14904</v>
      </c>
      <c r="U176">
        <f t="shared" si="16"/>
        <v>49.667179746427792</v>
      </c>
      <c r="V176">
        <f t="shared" si="17"/>
        <v>2466.8287439639671</v>
      </c>
      <c r="W176">
        <v>4686</v>
      </c>
      <c r="X176">
        <v>0</v>
      </c>
      <c r="Y176">
        <v>0</v>
      </c>
      <c r="AB176" s="3" t="s">
        <v>31</v>
      </c>
      <c r="AC176" s="2">
        <v>349</v>
      </c>
      <c r="AD176" s="2">
        <v>72497366.976000175</v>
      </c>
      <c r="AE176" s="2">
        <v>207728.84520343889</v>
      </c>
      <c r="AF176" s="2"/>
      <c r="AG176" s="2"/>
    </row>
    <row r="177" spans="1:36" ht="15" thickBot="1" x14ac:dyDescent="0.4">
      <c r="A177" s="1">
        <v>41091</v>
      </c>
      <c r="B177">
        <v>4948</v>
      </c>
      <c r="C177">
        <v>4527</v>
      </c>
      <c r="D177">
        <v>4592</v>
      </c>
      <c r="E177">
        <v>133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0</v>
      </c>
      <c r="N177">
        <f t="shared" si="12"/>
        <v>4977.2445663633034</v>
      </c>
      <c r="O177">
        <f>N177-B177</f>
        <v>29.24456636330342</v>
      </c>
      <c r="P177">
        <f t="shared" si="13"/>
        <v>29.24456636330342</v>
      </c>
      <c r="Q177" s="8">
        <f>P177/B177</f>
        <v>5.9103812375310063E-3</v>
      </c>
      <c r="R177">
        <v>687</v>
      </c>
      <c r="S177">
        <f t="shared" si="14"/>
        <v>526.40219453946156</v>
      </c>
      <c r="T177">
        <f t="shared" si="15"/>
        <v>12366</v>
      </c>
      <c r="U177">
        <f t="shared" si="16"/>
        <v>29.24456636330342</v>
      </c>
      <c r="V177">
        <f t="shared" si="17"/>
        <v>855.24466177765783</v>
      </c>
      <c r="W177">
        <v>4815</v>
      </c>
      <c r="X177">
        <v>0</v>
      </c>
      <c r="Y177">
        <v>0</v>
      </c>
      <c r="AC177" s="3">
        <v>358</v>
      </c>
      <c r="AD177" s="3">
        <v>501047082.38161528</v>
      </c>
      <c r="AE177" s="3"/>
      <c r="AF177" s="3"/>
      <c r="AG177" s="3"/>
    </row>
    <row r="178" spans="1:36" ht="15" thickBot="1" x14ac:dyDescent="0.4">
      <c r="A178" s="1">
        <v>41092</v>
      </c>
      <c r="B178">
        <v>3637</v>
      </c>
      <c r="C178">
        <v>4816.333333333333</v>
      </c>
      <c r="D178">
        <v>3615</v>
      </c>
      <c r="E178">
        <v>-1311</v>
      </c>
      <c r="F178">
        <v>0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f t="shared" si="12"/>
        <v>3687.3035061469145</v>
      </c>
      <c r="O178">
        <f>N178-B178</f>
        <v>50.303506146914515</v>
      </c>
      <c r="P178">
        <f t="shared" si="13"/>
        <v>50.303506146914515</v>
      </c>
      <c r="Q178" s="8">
        <f>P178/B178</f>
        <v>1.3831043757743886E-2</v>
      </c>
      <c r="R178">
        <v>1215</v>
      </c>
      <c r="S178">
        <f t="shared" si="14"/>
        <v>905.46311064446127</v>
      </c>
      <c r="T178">
        <f t="shared" si="15"/>
        <v>21870</v>
      </c>
      <c r="U178">
        <f t="shared" si="16"/>
        <v>50.303506146914515</v>
      </c>
      <c r="V178">
        <f t="shared" si="17"/>
        <v>2530.4427306726666</v>
      </c>
      <c r="W178">
        <v>4948</v>
      </c>
      <c r="X178">
        <v>0</v>
      </c>
      <c r="Y178">
        <v>0</v>
      </c>
      <c r="AB178" s="4"/>
    </row>
    <row r="179" spans="1:36" x14ac:dyDescent="0.35">
      <c r="A179" s="1">
        <v>41093</v>
      </c>
      <c r="B179">
        <v>4048</v>
      </c>
      <c r="C179">
        <v>4466.666666666667</v>
      </c>
      <c r="D179">
        <v>3596</v>
      </c>
      <c r="E179">
        <v>411</v>
      </c>
      <c r="F179">
        <v>0</v>
      </c>
      <c r="G179">
        <v>0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f t="shared" si="12"/>
        <v>3938.7019834727707</v>
      </c>
      <c r="O179">
        <f>N179-B179</f>
        <v>-109.29801652722927</v>
      </c>
      <c r="P179">
        <f t="shared" si="13"/>
        <v>109.29801652722927</v>
      </c>
      <c r="Q179" s="8">
        <f>P179/B179</f>
        <v>2.7000498153959798E-2</v>
      </c>
      <c r="R179">
        <v>918</v>
      </c>
      <c r="S179">
        <f t="shared" si="14"/>
        <v>7869.4571899605071</v>
      </c>
      <c r="T179">
        <f t="shared" si="15"/>
        <v>16524</v>
      </c>
      <c r="U179">
        <f t="shared" si="16"/>
        <v>-218.59603305445853</v>
      </c>
      <c r="V179">
        <f t="shared" si="17"/>
        <v>47784.225667145925</v>
      </c>
      <c r="W179">
        <v>3637</v>
      </c>
      <c r="X179">
        <v>0</v>
      </c>
      <c r="Y179">
        <v>0</v>
      </c>
      <c r="AB179" s="2" t="s">
        <v>32</v>
      </c>
      <c r="AC179" s="4" t="s">
        <v>38</v>
      </c>
      <c r="AD179" s="4" t="s">
        <v>6</v>
      </c>
      <c r="AE179" s="4" t="s">
        <v>39</v>
      </c>
      <c r="AF179" s="4" t="s">
        <v>40</v>
      </c>
      <c r="AG179" s="4" t="s">
        <v>41</v>
      </c>
      <c r="AH179" s="4" t="s">
        <v>42</v>
      </c>
      <c r="AI179" s="4" t="s">
        <v>43</v>
      </c>
      <c r="AJ179" s="4" t="s">
        <v>44</v>
      </c>
    </row>
    <row r="180" spans="1:36" x14ac:dyDescent="0.35">
      <c r="A180" s="1">
        <v>41094</v>
      </c>
      <c r="B180">
        <v>3795</v>
      </c>
      <c r="C180">
        <v>4211</v>
      </c>
      <c r="D180">
        <v>3909</v>
      </c>
      <c r="E180">
        <v>-253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f t="shared" si="12"/>
        <v>3744.9845484743364</v>
      </c>
      <c r="O180">
        <f>N180-B180</f>
        <v>-50.015451525663593</v>
      </c>
      <c r="P180">
        <f t="shared" si="13"/>
        <v>50.015451525663593</v>
      </c>
      <c r="Q180" s="8">
        <f>P180/B180</f>
        <v>1.3179302114799367E-2</v>
      </c>
      <c r="R180">
        <v>1364</v>
      </c>
      <c r="S180">
        <f t="shared" si="14"/>
        <v>3601.1125098477787</v>
      </c>
      <c r="T180">
        <f t="shared" si="15"/>
        <v>24552</v>
      </c>
      <c r="U180">
        <f t="shared" si="16"/>
        <v>-100.03090305132719</v>
      </c>
      <c r="V180">
        <f t="shared" si="17"/>
        <v>10006.181565264018</v>
      </c>
      <c r="W180">
        <v>4048</v>
      </c>
      <c r="X180">
        <v>0</v>
      </c>
      <c r="Y180">
        <v>0</v>
      </c>
      <c r="AB180" s="2" t="s">
        <v>54</v>
      </c>
      <c r="AC180" s="2">
        <v>-567.50084063030181</v>
      </c>
      <c r="AD180" s="2">
        <v>150.84670979558118</v>
      </c>
      <c r="AE180" s="2">
        <v>-3.7621028751594681</v>
      </c>
      <c r="AF180" s="2">
        <v>1.97558737515163E-4</v>
      </c>
      <c r="AG180" s="2">
        <v>-864.18381986637837</v>
      </c>
      <c r="AH180" s="2">
        <v>-270.8178613942253</v>
      </c>
      <c r="AI180" s="2">
        <v>-864.18381986637837</v>
      </c>
      <c r="AJ180" s="2">
        <v>-270.8178613942253</v>
      </c>
    </row>
    <row r="181" spans="1:36" x14ac:dyDescent="0.35">
      <c r="A181" s="1">
        <v>41095</v>
      </c>
      <c r="B181">
        <v>3891</v>
      </c>
      <c r="C181">
        <v>3826.6666666666665</v>
      </c>
      <c r="D181">
        <v>4080</v>
      </c>
      <c r="E181">
        <v>96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</v>
      </c>
      <c r="N181">
        <f t="shared" si="12"/>
        <v>4037.2949932195106</v>
      </c>
      <c r="O181">
        <f>N181-B181</f>
        <v>146.29499321951062</v>
      </c>
      <c r="P181">
        <f t="shared" si="13"/>
        <v>146.29499321951062</v>
      </c>
      <c r="Q181" s="8">
        <f>P181/B181</f>
        <v>3.7598302035340689E-2</v>
      </c>
      <c r="R181">
        <v>1221</v>
      </c>
      <c r="S181">
        <f t="shared" si="14"/>
        <v>2633.3098779511911</v>
      </c>
      <c r="T181">
        <f t="shared" si="15"/>
        <v>21978</v>
      </c>
      <c r="U181">
        <f t="shared" si="16"/>
        <v>146.29499321951062</v>
      </c>
      <c r="V181">
        <f t="shared" si="17"/>
        <v>21402.225041096655</v>
      </c>
      <c r="W181">
        <v>3795</v>
      </c>
      <c r="X181">
        <v>1</v>
      </c>
      <c r="Y181">
        <v>0</v>
      </c>
      <c r="AB181" s="2" t="s">
        <v>106</v>
      </c>
      <c r="AC181" s="2">
        <v>1137.4639441230324</v>
      </c>
      <c r="AD181" s="2">
        <v>85.87485855288746</v>
      </c>
      <c r="AE181" s="2">
        <v>13.245599041336485</v>
      </c>
      <c r="AF181" s="2">
        <v>1.0019224596409559E-32</v>
      </c>
      <c r="AG181" s="2">
        <v>968.56659852316409</v>
      </c>
      <c r="AH181" s="2">
        <v>1306.3612897229007</v>
      </c>
      <c r="AI181" s="2">
        <v>968.56659852316409</v>
      </c>
      <c r="AJ181" s="2">
        <v>1306.3612897229007</v>
      </c>
    </row>
    <row r="182" spans="1:36" x14ac:dyDescent="0.35">
      <c r="A182" s="1">
        <v>41096</v>
      </c>
      <c r="B182">
        <v>3962</v>
      </c>
      <c r="C182">
        <v>3911.3333333333335</v>
      </c>
      <c r="D182">
        <v>4686</v>
      </c>
      <c r="E182">
        <v>71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0</v>
      </c>
      <c r="N182">
        <f t="shared" si="12"/>
        <v>4393.6715560001467</v>
      </c>
      <c r="O182">
        <f>N182-B182</f>
        <v>431.67155600014667</v>
      </c>
      <c r="P182">
        <f t="shared" si="13"/>
        <v>431.67155600014667</v>
      </c>
      <c r="Q182" s="8">
        <f>P182/B182</f>
        <v>0.10895294194854788</v>
      </c>
      <c r="R182">
        <v>1257</v>
      </c>
      <c r="S182">
        <f t="shared" si="14"/>
        <v>7770.08800800264</v>
      </c>
      <c r="T182">
        <f t="shared" si="15"/>
        <v>22626</v>
      </c>
      <c r="U182">
        <f t="shared" si="16"/>
        <v>431.67155600014667</v>
      </c>
      <c r="V182">
        <f t="shared" si="17"/>
        <v>186340.33225958777</v>
      </c>
      <c r="W182">
        <v>3891</v>
      </c>
      <c r="X182">
        <v>0</v>
      </c>
      <c r="Y182">
        <v>1</v>
      </c>
      <c r="AB182" s="2" t="s">
        <v>21</v>
      </c>
      <c r="AC182" s="2">
        <v>0.88884954482016454</v>
      </c>
      <c r="AD182" s="2">
        <v>3.467715202627801E-2</v>
      </c>
      <c r="AE182" s="2">
        <v>25.632137960654987</v>
      </c>
      <c r="AF182" s="2">
        <v>3.0993954170467983E-82</v>
      </c>
      <c r="AG182" s="2">
        <v>0.8206470577488828</v>
      </c>
      <c r="AH182" s="2">
        <v>0.95705203189144628</v>
      </c>
      <c r="AI182" s="2">
        <v>0.8206470577488828</v>
      </c>
      <c r="AJ182" s="2">
        <v>0.95705203189144628</v>
      </c>
    </row>
    <row r="183" spans="1:36" x14ac:dyDescent="0.35">
      <c r="A183" s="1">
        <v>41097</v>
      </c>
      <c r="B183">
        <v>4371</v>
      </c>
      <c r="C183">
        <v>3882.6666666666665</v>
      </c>
      <c r="D183">
        <v>4815</v>
      </c>
      <c r="E183">
        <v>409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1</v>
      </c>
      <c r="N183">
        <f t="shared" si="12"/>
        <v>4607.5597486835832</v>
      </c>
      <c r="O183">
        <f>N183-B183</f>
        <v>236.55974868358317</v>
      </c>
      <c r="P183">
        <f t="shared" si="13"/>
        <v>236.55974868358317</v>
      </c>
      <c r="Q183" s="8">
        <f>P183/B183</f>
        <v>5.4120281098966633E-2</v>
      </c>
      <c r="R183">
        <v>1250</v>
      </c>
      <c r="S183">
        <f t="shared" si="14"/>
        <v>4258.075476304497</v>
      </c>
      <c r="T183">
        <f t="shared" si="15"/>
        <v>22500</v>
      </c>
      <c r="U183">
        <f t="shared" si="16"/>
        <v>236.55974868358317</v>
      </c>
      <c r="V183">
        <f t="shared" si="17"/>
        <v>55960.514697240025</v>
      </c>
      <c r="W183">
        <v>3962</v>
      </c>
      <c r="X183">
        <v>0</v>
      </c>
      <c r="Y183">
        <v>0</v>
      </c>
      <c r="AB183" s="2" t="s">
        <v>136</v>
      </c>
      <c r="AC183" s="2">
        <v>7.2630157959289815E-2</v>
      </c>
      <c r="AD183" s="2">
        <v>2.9875376902217896E-2</v>
      </c>
      <c r="AE183" s="2">
        <v>2.4311043237047123</v>
      </c>
      <c r="AF183" s="2">
        <v>1.5555799428593609E-2</v>
      </c>
      <c r="AG183" s="2">
        <v>1.3871728046154816E-2</v>
      </c>
      <c r="AH183" s="2">
        <v>0.1313885878724248</v>
      </c>
      <c r="AI183" s="2">
        <v>1.3871728046154816E-2</v>
      </c>
      <c r="AJ183" s="2">
        <v>0.1313885878724248</v>
      </c>
    </row>
    <row r="184" spans="1:36" x14ac:dyDescent="0.35">
      <c r="A184" s="1">
        <v>41098</v>
      </c>
      <c r="B184">
        <v>5165</v>
      </c>
      <c r="C184">
        <v>4074.6666666666665</v>
      </c>
      <c r="D184">
        <v>4948</v>
      </c>
      <c r="E184">
        <v>794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0</v>
      </c>
      <c r="N184">
        <f t="shared" si="12"/>
        <v>5050.3094467035453</v>
      </c>
      <c r="O184">
        <f>N184-B184</f>
        <v>-114.69055329645471</v>
      </c>
      <c r="P184">
        <f t="shared" si="13"/>
        <v>114.69055329645471</v>
      </c>
      <c r="Q184" s="8">
        <f>P184/B184</f>
        <v>2.2205334616932179E-2</v>
      </c>
      <c r="R184">
        <v>790</v>
      </c>
      <c r="S184">
        <f t="shared" si="14"/>
        <v>8257.7198373447391</v>
      </c>
      <c r="T184">
        <f t="shared" si="15"/>
        <v>14220</v>
      </c>
      <c r="U184">
        <f t="shared" si="16"/>
        <v>-229.38110659290942</v>
      </c>
      <c r="V184">
        <f t="shared" si="17"/>
        <v>52615.692061787675</v>
      </c>
      <c r="W184">
        <v>4371</v>
      </c>
      <c r="X184">
        <v>0</v>
      </c>
      <c r="Y184">
        <v>0</v>
      </c>
      <c r="AB184" s="2" t="s">
        <v>104</v>
      </c>
      <c r="AC184" s="2">
        <v>0.67885683795957907</v>
      </c>
      <c r="AD184" s="2">
        <v>2.8682701972055351E-2</v>
      </c>
      <c r="AE184" s="2">
        <v>23.667813395717314</v>
      </c>
      <c r="AF184" s="2">
        <v>1.4943896515287427E-74</v>
      </c>
      <c r="AG184" s="2">
        <v>0.62244414268010173</v>
      </c>
      <c r="AH184" s="2">
        <v>0.73526953323905642</v>
      </c>
      <c r="AI184" s="2">
        <v>0.62244414268010173</v>
      </c>
      <c r="AJ184" s="2">
        <v>0.73526953323905642</v>
      </c>
    </row>
    <row r="185" spans="1:36" x14ac:dyDescent="0.35">
      <c r="A185" s="1">
        <v>41099</v>
      </c>
      <c r="B185">
        <v>3698</v>
      </c>
      <c r="C185">
        <v>4499.333333333333</v>
      </c>
      <c r="D185">
        <v>3637</v>
      </c>
      <c r="E185">
        <v>-1467</v>
      </c>
      <c r="F185">
        <v>0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f t="shared" si="12"/>
        <v>3300.5272316220903</v>
      </c>
      <c r="O185">
        <f>N185-B185</f>
        <v>-397.47276837790969</v>
      </c>
      <c r="P185">
        <f t="shared" si="13"/>
        <v>397.47276837790969</v>
      </c>
      <c r="Q185" s="8">
        <f>P185/B185</f>
        <v>0.1074831715462168</v>
      </c>
      <c r="R185">
        <v>1162</v>
      </c>
      <c r="S185">
        <f t="shared" si="14"/>
        <v>28618.039323209498</v>
      </c>
      <c r="T185">
        <f t="shared" si="15"/>
        <v>20916</v>
      </c>
      <c r="U185">
        <f t="shared" si="16"/>
        <v>-794.94553675581938</v>
      </c>
      <c r="V185">
        <f t="shared" si="17"/>
        <v>631938.40640799783</v>
      </c>
      <c r="W185">
        <v>5165</v>
      </c>
      <c r="X185">
        <v>0</v>
      </c>
      <c r="Y185">
        <v>0</v>
      </c>
      <c r="AB185" s="2" t="s">
        <v>15</v>
      </c>
      <c r="AC185" s="2">
        <v>159.5195583179769</v>
      </c>
      <c r="AD185" s="2">
        <v>80.769235206612805</v>
      </c>
      <c r="AE185" s="2">
        <v>1.9750039468606555</v>
      </c>
      <c r="AF185" s="2">
        <v>4.9055425779779553E-2</v>
      </c>
      <c r="AG185" s="2">
        <v>0.66387386724954922</v>
      </c>
      <c r="AH185" s="2">
        <v>318.37524276870425</v>
      </c>
      <c r="AI185" s="2">
        <v>0.66387386724954922</v>
      </c>
      <c r="AJ185" s="2">
        <v>318.37524276870425</v>
      </c>
    </row>
    <row r="186" spans="1:36" x14ac:dyDescent="0.35">
      <c r="A186" s="1">
        <v>41100</v>
      </c>
      <c r="B186">
        <v>4292</v>
      </c>
      <c r="C186">
        <v>4411.333333333333</v>
      </c>
      <c r="D186">
        <v>4048</v>
      </c>
      <c r="E186">
        <v>594</v>
      </c>
      <c r="F186">
        <v>0</v>
      </c>
      <c r="G186">
        <v>0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f t="shared" si="12"/>
        <v>4048.0707778235601</v>
      </c>
      <c r="O186">
        <f>N186-B186</f>
        <v>-243.92922217643991</v>
      </c>
      <c r="P186">
        <f t="shared" si="13"/>
        <v>243.92922217643991</v>
      </c>
      <c r="Q186" s="8">
        <f>P186/B186</f>
        <v>5.6833462762451048E-2</v>
      </c>
      <c r="R186">
        <v>637</v>
      </c>
      <c r="S186">
        <f t="shared" si="14"/>
        <v>17562.903996703673</v>
      </c>
      <c r="T186">
        <f t="shared" si="15"/>
        <v>11466</v>
      </c>
      <c r="U186">
        <f t="shared" si="16"/>
        <v>-487.85844435287981</v>
      </c>
      <c r="V186">
        <f t="shared" si="17"/>
        <v>238005.86172641194</v>
      </c>
      <c r="W186">
        <v>3698</v>
      </c>
      <c r="X186">
        <v>0</v>
      </c>
      <c r="Y186">
        <v>0</v>
      </c>
      <c r="AB186" s="2" t="s">
        <v>17</v>
      </c>
      <c r="AC186" s="2">
        <v>604.44443042419266</v>
      </c>
      <c r="AD186" s="2">
        <v>100.18040271932188</v>
      </c>
      <c r="AE186" s="2">
        <v>6.0335595986540485</v>
      </c>
      <c r="AF186" s="2">
        <v>4.0939349506291288E-9</v>
      </c>
      <c r="AG186" s="2">
        <v>407.41116148438175</v>
      </c>
      <c r="AH186" s="2">
        <v>801.47769936400357</v>
      </c>
      <c r="AI186" s="2">
        <v>407.41116148438175</v>
      </c>
      <c r="AJ186" s="2">
        <v>801.47769936400357</v>
      </c>
    </row>
    <row r="187" spans="1:36" x14ac:dyDescent="0.35">
      <c r="A187" s="1">
        <v>41101</v>
      </c>
      <c r="B187">
        <v>4362</v>
      </c>
      <c r="C187">
        <v>4385</v>
      </c>
      <c r="D187">
        <v>3795</v>
      </c>
      <c r="E187">
        <v>70</v>
      </c>
      <c r="F187">
        <v>0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f t="shared" si="12"/>
        <v>4110.8039307587023</v>
      </c>
      <c r="O187">
        <f>N187-B187</f>
        <v>-251.19606924129766</v>
      </c>
      <c r="P187">
        <f t="shared" si="13"/>
        <v>251.19606924129766</v>
      </c>
      <c r="Q187" s="8">
        <f>P187/B187</f>
        <v>5.7587361128220466E-2</v>
      </c>
      <c r="R187">
        <v>630</v>
      </c>
      <c r="S187">
        <f t="shared" si="14"/>
        <v>18086.116985373432</v>
      </c>
      <c r="T187">
        <f t="shared" si="15"/>
        <v>11340</v>
      </c>
      <c r="U187">
        <f t="shared" si="16"/>
        <v>-502.39213848259533</v>
      </c>
      <c r="V187">
        <f t="shared" si="17"/>
        <v>252397.86080911523</v>
      </c>
      <c r="W187">
        <v>4292</v>
      </c>
      <c r="X187">
        <v>0</v>
      </c>
      <c r="Y187">
        <v>0</v>
      </c>
      <c r="AB187" s="2" t="s">
        <v>18</v>
      </c>
      <c r="AC187" s="2">
        <v>460.17091863295082</v>
      </c>
      <c r="AD187" s="2">
        <v>91.860638740767996</v>
      </c>
      <c r="AE187" s="2">
        <v>5.0094461016274838</v>
      </c>
      <c r="AF187" s="2">
        <v>8.6881943406050614E-7</v>
      </c>
      <c r="AG187" s="2">
        <v>279.50083300050738</v>
      </c>
      <c r="AH187" s="2">
        <v>640.8410042653943</v>
      </c>
      <c r="AI187" s="2">
        <v>279.50083300050738</v>
      </c>
      <c r="AJ187" s="2">
        <v>640.8410042653943</v>
      </c>
    </row>
    <row r="188" spans="1:36" ht="15" thickBot="1" x14ac:dyDescent="0.4">
      <c r="A188" s="1">
        <v>41102</v>
      </c>
      <c r="B188">
        <v>4619</v>
      </c>
      <c r="C188">
        <v>4117.333333333333</v>
      </c>
      <c r="D188">
        <v>3891</v>
      </c>
      <c r="E188">
        <v>257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0</v>
      </c>
      <c r="N188">
        <f t="shared" si="12"/>
        <v>4391.312970793163</v>
      </c>
      <c r="O188">
        <f>N188-B188</f>
        <v>-227.687029206837</v>
      </c>
      <c r="P188">
        <f t="shared" si="13"/>
        <v>227.687029206837</v>
      </c>
      <c r="Q188" s="8">
        <f>P188/B188</f>
        <v>4.9293576359999348E-2</v>
      </c>
      <c r="R188">
        <v>616</v>
      </c>
      <c r="S188">
        <f t="shared" si="14"/>
        <v>16393.466102892264</v>
      </c>
      <c r="T188">
        <f t="shared" si="15"/>
        <v>11088</v>
      </c>
      <c r="U188">
        <f t="shared" si="16"/>
        <v>-455.37405841367399</v>
      </c>
      <c r="V188">
        <f t="shared" si="17"/>
        <v>207365.53307614019</v>
      </c>
      <c r="W188">
        <v>4362</v>
      </c>
      <c r="X188">
        <v>1</v>
      </c>
      <c r="Y188">
        <v>0</v>
      </c>
      <c r="AB188" s="3" t="s">
        <v>19</v>
      </c>
      <c r="AC188" s="2">
        <v>845.66524758342223</v>
      </c>
      <c r="AD188" s="2">
        <v>95.668532718444595</v>
      </c>
      <c r="AE188" s="2">
        <v>8.8395339988357602</v>
      </c>
      <c r="AF188" s="2">
        <v>4.8162232224331781E-17</v>
      </c>
      <c r="AG188" s="2">
        <v>657.50585488261004</v>
      </c>
      <c r="AH188" s="2">
        <v>1033.8246402842344</v>
      </c>
      <c r="AI188" s="2">
        <v>657.50585488261004</v>
      </c>
      <c r="AJ188" s="2">
        <v>1033.8246402842344</v>
      </c>
    </row>
    <row r="189" spans="1:36" ht="15" thickBot="1" x14ac:dyDescent="0.4">
      <c r="A189" s="1">
        <v>41103</v>
      </c>
      <c r="B189">
        <v>4451</v>
      </c>
      <c r="C189">
        <v>4424.333333333333</v>
      </c>
      <c r="D189">
        <v>3962</v>
      </c>
      <c r="E189">
        <v>-168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0</v>
      </c>
      <c r="M189">
        <v>0</v>
      </c>
      <c r="N189">
        <f t="shared" si="12"/>
        <v>4633.3956870982583</v>
      </c>
      <c r="O189">
        <f>N189-B189</f>
        <v>182.39568709825835</v>
      </c>
      <c r="P189">
        <f t="shared" si="13"/>
        <v>182.39568709825835</v>
      </c>
      <c r="Q189" s="8">
        <f>P189/B189</f>
        <v>4.0978586182488959E-2</v>
      </c>
      <c r="R189">
        <v>924</v>
      </c>
      <c r="S189">
        <f t="shared" si="14"/>
        <v>3283.1223677686503</v>
      </c>
      <c r="T189">
        <f t="shared" si="15"/>
        <v>16632</v>
      </c>
      <c r="U189">
        <f t="shared" si="16"/>
        <v>182.39568709825835</v>
      </c>
      <c r="V189">
        <f t="shared" si="17"/>
        <v>33268.186672045769</v>
      </c>
      <c r="W189">
        <v>4619</v>
      </c>
      <c r="X189">
        <v>0</v>
      </c>
      <c r="Y189">
        <v>1</v>
      </c>
      <c r="AC189" s="3">
        <v>1025.461066762186</v>
      </c>
      <c r="AD189" s="3">
        <v>95.969368437553371</v>
      </c>
      <c r="AE189" s="3">
        <v>10.68529556313009</v>
      </c>
      <c r="AF189" s="3">
        <v>3.027092355919844E-23</v>
      </c>
      <c r="AG189" s="3">
        <v>836.70999501496465</v>
      </c>
      <c r="AH189" s="3">
        <v>1214.2121385094074</v>
      </c>
      <c r="AI189" s="3">
        <v>836.70999501496465</v>
      </c>
      <c r="AJ189" s="3">
        <v>1214.2121385094074</v>
      </c>
    </row>
    <row r="190" spans="1:36" x14ac:dyDescent="0.35">
      <c r="A190" s="1">
        <v>41104</v>
      </c>
      <c r="B190">
        <v>5277</v>
      </c>
      <c r="C190">
        <v>4477.333333333333</v>
      </c>
      <c r="D190">
        <v>4371</v>
      </c>
      <c r="E190">
        <v>826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1</v>
      </c>
      <c r="N190">
        <f t="shared" si="12"/>
        <v>5387.0016944989893</v>
      </c>
      <c r="O190">
        <f>N190-B190</f>
        <v>110.00169449898931</v>
      </c>
      <c r="P190">
        <f t="shared" si="13"/>
        <v>110.00169449898931</v>
      </c>
      <c r="Q190" s="8">
        <f>P190/B190</f>
        <v>2.0845498294293975E-2</v>
      </c>
      <c r="R190">
        <v>667</v>
      </c>
      <c r="S190">
        <f t="shared" si="14"/>
        <v>1980.0305009818076</v>
      </c>
      <c r="T190">
        <f t="shared" si="15"/>
        <v>12006</v>
      </c>
      <c r="U190">
        <f t="shared" si="16"/>
        <v>110.00169449898931</v>
      </c>
      <c r="V190">
        <f t="shared" si="17"/>
        <v>12100.372792648976</v>
      </c>
      <c r="W190">
        <v>4451</v>
      </c>
      <c r="X190">
        <v>0</v>
      </c>
      <c r="Y190">
        <v>0</v>
      </c>
      <c r="AB190" t="s">
        <v>22</v>
      </c>
    </row>
    <row r="191" spans="1:36" ht="15" thickBot="1" x14ac:dyDescent="0.4">
      <c r="A191" s="1">
        <v>41105</v>
      </c>
      <c r="B191">
        <v>5596</v>
      </c>
      <c r="C191">
        <v>4782.333333333333</v>
      </c>
      <c r="D191">
        <v>5165</v>
      </c>
      <c r="E191">
        <v>319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0</v>
      </c>
      <c r="N191">
        <f t="shared" si="12"/>
        <v>5374.6686454279752</v>
      </c>
      <c r="O191">
        <f>N191-B191</f>
        <v>-221.33135457202479</v>
      </c>
      <c r="P191">
        <f t="shared" si="13"/>
        <v>221.33135457202479</v>
      </c>
      <c r="Q191" s="8">
        <f>P191/B191</f>
        <v>3.9551707393142385E-2</v>
      </c>
      <c r="R191">
        <v>719</v>
      </c>
      <c r="S191">
        <f t="shared" si="14"/>
        <v>15935.857529185785</v>
      </c>
      <c r="T191">
        <f t="shared" si="15"/>
        <v>12942</v>
      </c>
      <c r="U191">
        <f t="shared" si="16"/>
        <v>-442.66270914404959</v>
      </c>
      <c r="V191">
        <f t="shared" si="17"/>
        <v>195950.27406674944</v>
      </c>
      <c r="W191">
        <v>5277</v>
      </c>
      <c r="X191">
        <v>0</v>
      </c>
      <c r="Y191">
        <v>0</v>
      </c>
    </row>
    <row r="192" spans="1:36" ht="15" thickBot="1" x14ac:dyDescent="0.4">
      <c r="A192" s="1">
        <v>41106</v>
      </c>
      <c r="B192">
        <v>4242</v>
      </c>
      <c r="C192">
        <v>5108</v>
      </c>
      <c r="D192">
        <v>3698</v>
      </c>
      <c r="E192">
        <v>-1354</v>
      </c>
      <c r="F192">
        <v>0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f t="shared" si="12"/>
        <v>3924.2897181508351</v>
      </c>
      <c r="O192">
        <f>N192-B192</f>
        <v>-317.71028184916486</v>
      </c>
      <c r="P192">
        <f t="shared" si="13"/>
        <v>317.71028184916486</v>
      </c>
      <c r="Q192" s="8">
        <f>P192/B192</f>
        <v>7.4896341784338724E-2</v>
      </c>
      <c r="R192">
        <v>624</v>
      </c>
      <c r="S192">
        <f t="shared" si="14"/>
        <v>22875.14029313987</v>
      </c>
      <c r="T192">
        <f t="shared" si="15"/>
        <v>11232</v>
      </c>
      <c r="U192">
        <f t="shared" si="16"/>
        <v>-635.42056369832972</v>
      </c>
      <c r="V192">
        <f t="shared" si="17"/>
        <v>403759.29277070309</v>
      </c>
      <c r="W192">
        <v>5596</v>
      </c>
      <c r="X192">
        <v>0</v>
      </c>
      <c r="Y192">
        <v>0</v>
      </c>
      <c r="AB192" s="5" t="s">
        <v>23</v>
      </c>
    </row>
    <row r="193" spans="1:36" x14ac:dyDescent="0.35">
      <c r="A193" s="1">
        <v>41107</v>
      </c>
      <c r="B193">
        <v>4394</v>
      </c>
      <c r="C193">
        <v>5038.333333333333</v>
      </c>
      <c r="D193">
        <v>4292</v>
      </c>
      <c r="E193">
        <v>152</v>
      </c>
      <c r="F193">
        <v>0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f t="shared" si="12"/>
        <v>4325.0224359250324</v>
      </c>
      <c r="O193">
        <f>N193-B193</f>
        <v>-68.977564074967631</v>
      </c>
      <c r="P193">
        <f t="shared" si="13"/>
        <v>68.977564074967631</v>
      </c>
      <c r="Q193" s="8">
        <f>P193/B193</f>
        <v>1.5698125642914802E-2</v>
      </c>
      <c r="R193">
        <v>756</v>
      </c>
      <c r="S193">
        <f t="shared" si="14"/>
        <v>4966.3846133976695</v>
      </c>
      <c r="T193">
        <f t="shared" si="15"/>
        <v>13608</v>
      </c>
      <c r="U193">
        <f t="shared" si="16"/>
        <v>-137.95512814993526</v>
      </c>
      <c r="V193">
        <f t="shared" si="17"/>
        <v>19031.617382865061</v>
      </c>
      <c r="W193">
        <v>4242</v>
      </c>
      <c r="X193">
        <v>0</v>
      </c>
      <c r="Y193">
        <v>0</v>
      </c>
      <c r="AB193" s="2" t="s">
        <v>24</v>
      </c>
      <c r="AC193" s="5"/>
    </row>
    <row r="194" spans="1:36" x14ac:dyDescent="0.35">
      <c r="A194" s="1">
        <v>41108</v>
      </c>
      <c r="B194">
        <v>4551</v>
      </c>
      <c r="C194">
        <v>4744</v>
      </c>
      <c r="D194">
        <v>4362</v>
      </c>
      <c r="E194">
        <v>157</v>
      </c>
      <c r="F194">
        <v>0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0</v>
      </c>
      <c r="N194">
        <f t="shared" si="12"/>
        <v>4532.8869391190201</v>
      </c>
      <c r="O194">
        <f>N194-B194</f>
        <v>-18.113060880979901</v>
      </c>
      <c r="P194">
        <f t="shared" si="13"/>
        <v>18.113060880979901</v>
      </c>
      <c r="Q194" s="8">
        <f>P194/B194</f>
        <v>3.9800177721335756E-3</v>
      </c>
      <c r="R194">
        <v>700</v>
      </c>
      <c r="S194">
        <f t="shared" si="14"/>
        <v>1304.1403834305529</v>
      </c>
      <c r="T194">
        <f t="shared" si="15"/>
        <v>12600</v>
      </c>
      <c r="U194">
        <f t="shared" si="16"/>
        <v>-36.226121761959803</v>
      </c>
      <c r="V194">
        <f t="shared" si="17"/>
        <v>1312.3318979123376</v>
      </c>
      <c r="W194">
        <v>4394</v>
      </c>
      <c r="X194">
        <v>0</v>
      </c>
      <c r="Y194">
        <v>0</v>
      </c>
      <c r="AB194" s="2" t="s">
        <v>25</v>
      </c>
      <c r="AC194" s="2">
        <v>0.92482910826897713</v>
      </c>
    </row>
    <row r="195" spans="1:36" x14ac:dyDescent="0.35">
      <c r="A195" s="1">
        <v>41109</v>
      </c>
      <c r="B195">
        <v>4973</v>
      </c>
      <c r="C195">
        <v>4395.666666666667</v>
      </c>
      <c r="D195">
        <v>4619</v>
      </c>
      <c r="E195">
        <v>422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>
        <f t="shared" ref="N195:N258" si="18">$AA$2+SUMPRODUCT(C195:J195,$AB$2:$AI$2)</f>
        <v>4806.7432420242985</v>
      </c>
      <c r="O195">
        <f>N195-B195</f>
        <v>-166.25675797570148</v>
      </c>
      <c r="P195">
        <f t="shared" ref="P195:P258" si="19">ABS(O195)</f>
        <v>166.25675797570148</v>
      </c>
      <c r="Q195" s="8">
        <f>P195/B195</f>
        <v>3.343188376748471E-2</v>
      </c>
      <c r="R195">
        <v>467</v>
      </c>
      <c r="S195">
        <f t="shared" ref="S195:S258" si="20">IF(O195&lt;0,O195*-72,O195*18)</f>
        <v>11970.486574250506</v>
      </c>
      <c r="T195">
        <f t="shared" ref="T195:T258" si="21">R195*18</f>
        <v>8406</v>
      </c>
      <c r="U195">
        <f t="shared" ref="U195:U258" si="22">IF(O195&lt;0,O195*2,O195)</f>
        <v>-332.51351595140295</v>
      </c>
      <c r="V195">
        <f t="shared" ref="V195:V258" si="23">U195^2</f>
        <v>110565.23829036391</v>
      </c>
      <c r="W195">
        <v>4551</v>
      </c>
      <c r="X195">
        <v>1</v>
      </c>
      <c r="Y195">
        <v>0</v>
      </c>
      <c r="AB195" s="2" t="s">
        <v>26</v>
      </c>
      <c r="AC195" s="2">
        <v>0.85530887950159151</v>
      </c>
    </row>
    <row r="196" spans="1:36" x14ac:dyDescent="0.35">
      <c r="A196" s="1">
        <v>41110</v>
      </c>
      <c r="B196">
        <v>4931</v>
      </c>
      <c r="C196">
        <v>4639.333333333333</v>
      </c>
      <c r="D196">
        <v>4451</v>
      </c>
      <c r="E196">
        <v>-42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0</v>
      </c>
      <c r="N196">
        <f t="shared" si="18"/>
        <v>4947.7345659191969</v>
      </c>
      <c r="O196">
        <f>N196-B196</f>
        <v>16.734565919196939</v>
      </c>
      <c r="P196">
        <f t="shared" si="19"/>
        <v>16.734565919196939</v>
      </c>
      <c r="Q196" s="8">
        <f>P196/B196</f>
        <v>3.3937468909342808E-3</v>
      </c>
      <c r="R196">
        <v>1209</v>
      </c>
      <c r="S196">
        <f t="shared" si="20"/>
        <v>301.2221865455449</v>
      </c>
      <c r="T196">
        <f t="shared" si="21"/>
        <v>21762</v>
      </c>
      <c r="U196">
        <f t="shared" si="22"/>
        <v>16.734565919196939</v>
      </c>
      <c r="V196">
        <f t="shared" si="23"/>
        <v>280.04569650394768</v>
      </c>
      <c r="W196">
        <v>4973</v>
      </c>
      <c r="X196">
        <v>0</v>
      </c>
      <c r="Y196">
        <v>1</v>
      </c>
      <c r="AB196" s="2" t="s">
        <v>6</v>
      </c>
      <c r="AC196" s="2">
        <v>0.85115108868267164</v>
      </c>
    </row>
    <row r="197" spans="1:36" ht="15" thickBot="1" x14ac:dyDescent="0.4">
      <c r="A197" s="1">
        <v>41111</v>
      </c>
      <c r="B197">
        <v>4628.5</v>
      </c>
      <c r="C197">
        <v>4818.333333333333</v>
      </c>
      <c r="D197">
        <v>5277</v>
      </c>
      <c r="E197">
        <v>-302.5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1</v>
      </c>
      <c r="N197">
        <f t="shared" si="18"/>
        <v>4993.0259576434273</v>
      </c>
      <c r="O197">
        <f>N197-B197</f>
        <v>364.52595764342732</v>
      </c>
      <c r="P197">
        <f t="shared" si="19"/>
        <v>364.52595764342732</v>
      </c>
      <c r="Q197" s="8">
        <f>P197/B197</f>
        <v>7.8756823515918187E-2</v>
      </c>
      <c r="R197">
        <v>2035</v>
      </c>
      <c r="S197">
        <f t="shared" si="20"/>
        <v>6561.4672375816917</v>
      </c>
      <c r="T197">
        <f t="shared" si="21"/>
        <v>36630</v>
      </c>
      <c r="U197">
        <f t="shared" si="22"/>
        <v>364.52595764342732</v>
      </c>
      <c r="V197">
        <f t="shared" si="23"/>
        <v>132879.17379585776</v>
      </c>
      <c r="W197">
        <v>4931</v>
      </c>
      <c r="X197">
        <v>0</v>
      </c>
      <c r="Y197">
        <v>0</v>
      </c>
      <c r="AB197" s="3" t="s">
        <v>27</v>
      </c>
      <c r="AC197" s="2">
        <v>456.42622174594925</v>
      </c>
    </row>
    <row r="198" spans="1:36" ht="15" thickBot="1" x14ac:dyDescent="0.4">
      <c r="A198" s="1">
        <v>41112</v>
      </c>
      <c r="B198">
        <v>2695</v>
      </c>
      <c r="C198">
        <v>4844.166666666667</v>
      </c>
      <c r="D198">
        <v>5596</v>
      </c>
      <c r="E198">
        <v>-1933.5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0</v>
      </c>
      <c r="N198">
        <f t="shared" si="18"/>
        <v>3932.2249139823625</v>
      </c>
      <c r="O198">
        <f>N198-B198</f>
        <v>1237.2249139823625</v>
      </c>
      <c r="P198">
        <f t="shared" si="19"/>
        <v>1237.2249139823625</v>
      </c>
      <c r="Q198" s="8">
        <f>P198/B198</f>
        <v>0.45908160073557053</v>
      </c>
      <c r="R198">
        <v>1331</v>
      </c>
      <c r="S198">
        <f t="shared" si="20"/>
        <v>22270.048451682524</v>
      </c>
      <c r="T198">
        <f t="shared" si="21"/>
        <v>23958</v>
      </c>
      <c r="U198">
        <f t="shared" si="22"/>
        <v>1237.2249139823625</v>
      </c>
      <c r="V198">
        <f t="shared" si="23"/>
        <v>1530725.4877786643</v>
      </c>
      <c r="W198">
        <v>4628.5</v>
      </c>
      <c r="X198">
        <v>0</v>
      </c>
      <c r="Y198">
        <v>0</v>
      </c>
      <c r="AC198" s="3">
        <v>359</v>
      </c>
    </row>
    <row r="199" spans="1:36" ht="15" thickBot="1" x14ac:dyDescent="0.4">
      <c r="A199" s="1">
        <v>41113</v>
      </c>
      <c r="B199">
        <v>4628.5</v>
      </c>
      <c r="C199">
        <v>4084.8333333333335</v>
      </c>
      <c r="D199">
        <v>4242</v>
      </c>
      <c r="E199">
        <v>1933.5</v>
      </c>
      <c r="F199">
        <v>0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f t="shared" si="18"/>
        <v>5287.3749829808039</v>
      </c>
      <c r="O199">
        <f>N199-B199</f>
        <v>658.87498298080391</v>
      </c>
      <c r="P199">
        <f t="shared" si="19"/>
        <v>658.87498298080391</v>
      </c>
      <c r="Q199" s="8">
        <f>P199/B199</f>
        <v>0.14235173014600927</v>
      </c>
      <c r="R199">
        <v>985</v>
      </c>
      <c r="S199">
        <f t="shared" si="20"/>
        <v>11859.74969365447</v>
      </c>
      <c r="T199">
        <f t="shared" si="21"/>
        <v>17730</v>
      </c>
      <c r="U199">
        <f t="shared" si="22"/>
        <v>658.87498298080391</v>
      </c>
      <c r="V199">
        <f t="shared" si="23"/>
        <v>434116.24319795461</v>
      </c>
      <c r="W199">
        <v>2695</v>
      </c>
      <c r="X199">
        <v>0</v>
      </c>
      <c r="Y199">
        <v>0</v>
      </c>
      <c r="AB199" t="s">
        <v>28</v>
      </c>
    </row>
    <row r="200" spans="1:36" ht="15" thickBot="1" x14ac:dyDescent="0.4">
      <c r="A200" s="1">
        <v>41114</v>
      </c>
      <c r="B200">
        <v>2758</v>
      </c>
      <c r="C200">
        <v>3984</v>
      </c>
      <c r="D200">
        <v>4394</v>
      </c>
      <c r="E200">
        <v>-1870.5</v>
      </c>
      <c r="F200">
        <v>0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f t="shared" si="18"/>
        <v>2019.2640609635584</v>
      </c>
      <c r="O200">
        <f>N200-B200</f>
        <v>-738.73593903644155</v>
      </c>
      <c r="P200">
        <f t="shared" si="19"/>
        <v>738.73593903644155</v>
      </c>
      <c r="Q200" s="8">
        <f>P200/B200</f>
        <v>0.26785204461074746</v>
      </c>
      <c r="R200">
        <v>745</v>
      </c>
      <c r="S200">
        <f t="shared" si="20"/>
        <v>53188.987610623793</v>
      </c>
      <c r="T200">
        <f t="shared" si="21"/>
        <v>13410</v>
      </c>
      <c r="U200">
        <f t="shared" si="22"/>
        <v>-1477.4718780728831</v>
      </c>
      <c r="V200">
        <f t="shared" si="23"/>
        <v>2182923.1504962123</v>
      </c>
      <c r="W200">
        <v>4628.5</v>
      </c>
      <c r="X200">
        <v>0</v>
      </c>
      <c r="Y200">
        <v>0</v>
      </c>
      <c r="AB200" s="4"/>
    </row>
    <row r="201" spans="1:36" x14ac:dyDescent="0.35">
      <c r="A201" s="1">
        <v>41115</v>
      </c>
      <c r="B201">
        <v>3261</v>
      </c>
      <c r="C201">
        <v>3360.5</v>
      </c>
      <c r="D201">
        <v>4551</v>
      </c>
      <c r="E201">
        <v>503</v>
      </c>
      <c r="F201">
        <v>0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  <c r="N201">
        <f t="shared" si="18"/>
        <v>3549.5340091544213</v>
      </c>
      <c r="O201">
        <f>N201-B201</f>
        <v>288.53400915442126</v>
      </c>
      <c r="P201">
        <f t="shared" si="19"/>
        <v>288.53400915442126</v>
      </c>
      <c r="Q201" s="8">
        <f>P201/B201</f>
        <v>8.8480223598411914E-2</v>
      </c>
      <c r="R201">
        <v>478</v>
      </c>
      <c r="S201">
        <f t="shared" si="20"/>
        <v>5193.6121647795826</v>
      </c>
      <c r="T201">
        <f t="shared" si="21"/>
        <v>8604</v>
      </c>
      <c r="U201">
        <f t="shared" si="22"/>
        <v>288.53400915442126</v>
      </c>
      <c r="V201">
        <f t="shared" si="23"/>
        <v>83251.874438723651</v>
      </c>
      <c r="W201">
        <v>2758</v>
      </c>
      <c r="X201">
        <v>0</v>
      </c>
      <c r="Y201">
        <v>0</v>
      </c>
      <c r="AB201" s="2" t="s">
        <v>29</v>
      </c>
      <c r="AC201" s="4" t="s">
        <v>33</v>
      </c>
      <c r="AD201" s="4" t="s">
        <v>34</v>
      </c>
      <c r="AE201" s="4" t="s">
        <v>35</v>
      </c>
      <c r="AF201" s="4" t="s">
        <v>36</v>
      </c>
      <c r="AG201" s="4" t="s">
        <v>37</v>
      </c>
    </row>
    <row r="202" spans="1:36" x14ac:dyDescent="0.35">
      <c r="A202" s="1">
        <v>41116</v>
      </c>
      <c r="B202">
        <v>3045</v>
      </c>
      <c r="C202">
        <v>3549.1666666666665</v>
      </c>
      <c r="D202">
        <v>4973</v>
      </c>
      <c r="E202">
        <v>-216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f t="shared" si="18"/>
        <v>3645.9218348852692</v>
      </c>
      <c r="O202">
        <f>N202-B202</f>
        <v>600.92183488526916</v>
      </c>
      <c r="P202">
        <f t="shared" si="19"/>
        <v>600.92183488526916</v>
      </c>
      <c r="Q202" s="8">
        <f>P202/B202</f>
        <v>0.19734707221191106</v>
      </c>
      <c r="R202">
        <v>988</v>
      </c>
      <c r="S202">
        <f t="shared" si="20"/>
        <v>10816.593027934845</v>
      </c>
      <c r="T202">
        <f t="shared" si="21"/>
        <v>17784</v>
      </c>
      <c r="U202">
        <f t="shared" si="22"/>
        <v>600.92183488526916</v>
      </c>
      <c r="V202">
        <f t="shared" si="23"/>
        <v>361107.05164187867</v>
      </c>
      <c r="W202">
        <v>3261</v>
      </c>
      <c r="X202">
        <v>1</v>
      </c>
      <c r="Y202">
        <v>0</v>
      </c>
      <c r="AB202" s="2" t="s">
        <v>30</v>
      </c>
      <c r="AC202" s="2">
        <v>10</v>
      </c>
      <c r="AD202" s="2">
        <v>428550018.60936099</v>
      </c>
      <c r="AE202" s="2">
        <v>42855001.860936098</v>
      </c>
      <c r="AF202" s="2">
        <v>205.71234021912758</v>
      </c>
      <c r="AG202" s="2">
        <v>1.793876930663558E-139</v>
      </c>
    </row>
    <row r="203" spans="1:36" ht="15" thickBot="1" x14ac:dyDescent="0.4">
      <c r="A203" s="1">
        <v>41117</v>
      </c>
      <c r="B203">
        <v>3783</v>
      </c>
      <c r="C203">
        <v>3021.3333333333335</v>
      </c>
      <c r="D203">
        <v>4931</v>
      </c>
      <c r="E203">
        <v>738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0</v>
      </c>
      <c r="N203">
        <f t="shared" si="18"/>
        <v>4072.3910313525353</v>
      </c>
      <c r="O203">
        <f>N203-B203</f>
        <v>289.39103135253526</v>
      </c>
      <c r="P203">
        <f t="shared" si="19"/>
        <v>289.39103135253526</v>
      </c>
      <c r="Q203" s="8">
        <f>P203/B203</f>
        <v>7.6497761393744451E-2</v>
      </c>
      <c r="R203">
        <v>656</v>
      </c>
      <c r="S203">
        <f t="shared" si="20"/>
        <v>5209.0385643456348</v>
      </c>
      <c r="T203">
        <f t="shared" si="21"/>
        <v>11808</v>
      </c>
      <c r="U203">
        <f t="shared" si="22"/>
        <v>289.39103135253526</v>
      </c>
      <c r="V203">
        <f t="shared" si="23"/>
        <v>83747.16902728405</v>
      </c>
      <c r="W203">
        <v>3045</v>
      </c>
      <c r="X203">
        <v>0</v>
      </c>
      <c r="Y203">
        <v>1</v>
      </c>
      <c r="AB203" s="3" t="s">
        <v>31</v>
      </c>
      <c r="AC203" s="2">
        <v>348</v>
      </c>
      <c r="AD203" s="2">
        <v>72497063.772254288</v>
      </c>
      <c r="AE203" s="2">
        <v>208324.89589728243</v>
      </c>
      <c r="AF203" s="2"/>
      <c r="AG203" s="2"/>
    </row>
    <row r="204" spans="1:36" ht="15" thickBot="1" x14ac:dyDescent="0.4">
      <c r="A204" s="1">
        <v>41118</v>
      </c>
      <c r="B204">
        <v>3997</v>
      </c>
      <c r="C204">
        <v>3363</v>
      </c>
      <c r="D204">
        <v>4628.5</v>
      </c>
      <c r="E204">
        <v>214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</v>
      </c>
      <c r="M204">
        <v>1</v>
      </c>
      <c r="N204">
        <f t="shared" si="18"/>
        <v>3997.8556941390279</v>
      </c>
      <c r="O204">
        <f>N204-B204</f>
        <v>0.85569413902794622</v>
      </c>
      <c r="P204">
        <f t="shared" si="19"/>
        <v>0.85569413902794622</v>
      </c>
      <c r="Q204" s="8">
        <f>P204/B204</f>
        <v>2.1408409783035934E-4</v>
      </c>
      <c r="R204">
        <v>1210</v>
      </c>
      <c r="S204">
        <f t="shared" si="20"/>
        <v>15.402494502503032</v>
      </c>
      <c r="T204">
        <f t="shared" si="21"/>
        <v>21780</v>
      </c>
      <c r="U204">
        <f t="shared" si="22"/>
        <v>0.85569413902794622</v>
      </c>
      <c r="V204">
        <f t="shared" si="23"/>
        <v>0.73221245956677816</v>
      </c>
      <c r="W204">
        <v>3783</v>
      </c>
      <c r="X204">
        <v>0</v>
      </c>
      <c r="Y204">
        <v>0</v>
      </c>
      <c r="AC204" s="3">
        <v>358</v>
      </c>
      <c r="AD204" s="3">
        <v>501047082.38161528</v>
      </c>
      <c r="AE204" s="3"/>
      <c r="AF204" s="3"/>
      <c r="AG204" s="3"/>
    </row>
    <row r="205" spans="1:36" ht="15" thickBot="1" x14ac:dyDescent="0.4">
      <c r="A205" s="1">
        <v>41119</v>
      </c>
      <c r="B205">
        <v>4547</v>
      </c>
      <c r="C205">
        <v>3608.3333333333335</v>
      </c>
      <c r="D205">
        <v>2695</v>
      </c>
      <c r="E205">
        <v>550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0</v>
      </c>
      <c r="N205">
        <f t="shared" si="18"/>
        <v>4457.9536395692421</v>
      </c>
      <c r="O205">
        <f>N205-B205</f>
        <v>-89.046360430757886</v>
      </c>
      <c r="P205">
        <f t="shared" si="19"/>
        <v>89.046360430757886</v>
      </c>
      <c r="Q205" s="8">
        <f>P205/B205</f>
        <v>1.9583540890863841E-2</v>
      </c>
      <c r="R205">
        <v>663</v>
      </c>
      <c r="S205">
        <f t="shared" si="20"/>
        <v>6411.3379510145678</v>
      </c>
      <c r="T205">
        <f t="shared" si="21"/>
        <v>11934</v>
      </c>
      <c r="U205">
        <f t="shared" si="22"/>
        <v>-178.09272086151577</v>
      </c>
      <c r="V205">
        <f t="shared" si="23"/>
        <v>31717.017223857776</v>
      </c>
      <c r="W205">
        <v>3997</v>
      </c>
      <c r="X205">
        <v>0</v>
      </c>
      <c r="Y205">
        <v>0</v>
      </c>
      <c r="AB205" s="4"/>
    </row>
    <row r="206" spans="1:36" x14ac:dyDescent="0.35">
      <c r="A206" s="1">
        <v>41120</v>
      </c>
      <c r="B206">
        <v>3646</v>
      </c>
      <c r="C206">
        <v>4109</v>
      </c>
      <c r="D206">
        <v>4628.5</v>
      </c>
      <c r="E206">
        <v>-901</v>
      </c>
      <c r="F206">
        <v>1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f t="shared" si="18"/>
        <v>3572.7415286288615</v>
      </c>
      <c r="O206">
        <f>N206-B206</f>
        <v>-73.258471371138512</v>
      </c>
      <c r="P206">
        <f t="shared" si="19"/>
        <v>73.258471371138512</v>
      </c>
      <c r="Q206" s="8">
        <f>P206/B206</f>
        <v>2.0092833617975456E-2</v>
      </c>
      <c r="R206">
        <v>944</v>
      </c>
      <c r="S206">
        <f t="shared" si="20"/>
        <v>5274.6099387219729</v>
      </c>
      <c r="T206">
        <f t="shared" si="21"/>
        <v>16992</v>
      </c>
      <c r="U206">
        <f t="shared" si="22"/>
        <v>-146.51694274227702</v>
      </c>
      <c r="V206">
        <f t="shared" si="23"/>
        <v>21467.214510543683</v>
      </c>
      <c r="W206">
        <v>4547</v>
      </c>
      <c r="X206">
        <v>0</v>
      </c>
      <c r="Y206">
        <v>0</v>
      </c>
      <c r="AB206" s="2" t="s">
        <v>32</v>
      </c>
      <c r="AC206" s="4" t="s">
        <v>38</v>
      </c>
      <c r="AD206" s="4" t="s">
        <v>6</v>
      </c>
      <c r="AE206" s="4" t="s">
        <v>39</v>
      </c>
      <c r="AF206" s="4" t="s">
        <v>40</v>
      </c>
      <c r="AG206" s="4" t="s">
        <v>41</v>
      </c>
      <c r="AH206" s="4" t="s">
        <v>42</v>
      </c>
      <c r="AI206" s="4" t="s">
        <v>43</v>
      </c>
      <c r="AJ206" s="4" t="s">
        <v>44</v>
      </c>
    </row>
    <row r="207" spans="1:36" x14ac:dyDescent="0.35">
      <c r="A207" s="1">
        <v>41121</v>
      </c>
      <c r="B207">
        <v>4104</v>
      </c>
      <c r="C207">
        <v>4063.3333333333335</v>
      </c>
      <c r="D207">
        <v>2758</v>
      </c>
      <c r="E207">
        <v>458</v>
      </c>
      <c r="F207">
        <v>1</v>
      </c>
      <c r="G207">
        <v>0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f t="shared" si="18"/>
        <v>3707.7095735147259</v>
      </c>
      <c r="O207">
        <f>N207-B207</f>
        <v>-396.29042648527411</v>
      </c>
      <c r="P207">
        <f t="shared" si="19"/>
        <v>396.29042648527411</v>
      </c>
      <c r="Q207" s="8">
        <f>P207/B207</f>
        <v>9.6561994757620395E-2</v>
      </c>
      <c r="R207">
        <v>1034</v>
      </c>
      <c r="S207">
        <f t="shared" si="20"/>
        <v>28532.910706939736</v>
      </c>
      <c r="T207">
        <f t="shared" si="21"/>
        <v>18612</v>
      </c>
      <c r="U207">
        <f t="shared" si="22"/>
        <v>-792.58085297054822</v>
      </c>
      <c r="V207">
        <f t="shared" si="23"/>
        <v>628184.40849552175</v>
      </c>
      <c r="W207">
        <v>3646</v>
      </c>
      <c r="X207">
        <v>0</v>
      </c>
      <c r="Y207">
        <v>0</v>
      </c>
      <c r="AB207" s="2" t="s">
        <v>106</v>
      </c>
      <c r="AC207" s="2">
        <v>567.94780537387066</v>
      </c>
      <c r="AD207" s="2">
        <v>157.57803297740426</v>
      </c>
      <c r="AE207" s="2">
        <v>3.6042321042001517</v>
      </c>
      <c r="AF207" s="2">
        <v>3.5875254934849166E-4</v>
      </c>
      <c r="AG207" s="2">
        <v>258.02266465427249</v>
      </c>
      <c r="AH207" s="2">
        <v>877.87294609346884</v>
      </c>
      <c r="AI207" s="2">
        <v>258.02266465427249</v>
      </c>
      <c r="AJ207" s="2">
        <v>877.87294609346884</v>
      </c>
    </row>
    <row r="208" spans="1:36" x14ac:dyDescent="0.35">
      <c r="A208" s="1">
        <v>41122</v>
      </c>
      <c r="B208">
        <v>3818</v>
      </c>
      <c r="C208">
        <v>4099</v>
      </c>
      <c r="D208">
        <v>3261</v>
      </c>
      <c r="E208">
        <v>-286</v>
      </c>
      <c r="F208">
        <v>0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0</v>
      </c>
      <c r="N208">
        <f t="shared" si="18"/>
        <v>3573.5239062154938</v>
      </c>
      <c r="O208">
        <f>N208-B208</f>
        <v>-244.47609378450625</v>
      </c>
      <c r="P208">
        <f t="shared" si="19"/>
        <v>244.47609378450625</v>
      </c>
      <c r="Q208" s="8">
        <f>P208/B208</f>
        <v>6.4032502300813574E-2</v>
      </c>
      <c r="R208">
        <v>1417</v>
      </c>
      <c r="S208">
        <f t="shared" si="20"/>
        <v>17602.27875248445</v>
      </c>
      <c r="T208">
        <f t="shared" si="21"/>
        <v>25506</v>
      </c>
      <c r="U208">
        <f t="shared" si="22"/>
        <v>-488.95218756901249</v>
      </c>
      <c r="V208">
        <f t="shared" si="23"/>
        <v>239074.24172852279</v>
      </c>
      <c r="W208">
        <v>4104</v>
      </c>
      <c r="X208">
        <v>0</v>
      </c>
      <c r="Y208">
        <v>0</v>
      </c>
      <c r="AB208" s="2" t="s">
        <v>21</v>
      </c>
      <c r="AC208" s="2">
        <v>0.88897695430462409</v>
      </c>
      <c r="AD208" s="2">
        <v>3.4887086091642386E-2</v>
      </c>
      <c r="AE208" s="2">
        <v>25.481547870447944</v>
      </c>
      <c r="AF208" s="2">
        <v>1.4513016197627383E-81</v>
      </c>
      <c r="AG208" s="2">
        <v>0.82036088604973334</v>
      </c>
      <c r="AH208" s="2">
        <v>0.95759302255951484</v>
      </c>
      <c r="AI208" s="2">
        <v>0.82036088604973334</v>
      </c>
      <c r="AJ208" s="2">
        <v>0.95759302255951484</v>
      </c>
    </row>
    <row r="209" spans="1:36" x14ac:dyDescent="0.35">
      <c r="A209" s="1">
        <v>41123</v>
      </c>
      <c r="B209">
        <v>3859</v>
      </c>
      <c r="C209">
        <v>3856</v>
      </c>
      <c r="D209">
        <v>3045</v>
      </c>
      <c r="E209">
        <v>41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0</v>
      </c>
      <c r="N209">
        <f t="shared" si="18"/>
        <v>3947.4155053717682</v>
      </c>
      <c r="O209">
        <f>N209-B209</f>
        <v>88.415505371768177</v>
      </c>
      <c r="P209">
        <f t="shared" si="19"/>
        <v>88.415505371768177</v>
      </c>
      <c r="Q209" s="8">
        <f>P209/B209</f>
        <v>2.2911506963401964E-2</v>
      </c>
      <c r="R209">
        <v>1345</v>
      </c>
      <c r="S209">
        <f t="shared" si="20"/>
        <v>1591.4790966918272</v>
      </c>
      <c r="T209">
        <f t="shared" si="21"/>
        <v>24210</v>
      </c>
      <c r="U209">
        <f t="shared" si="22"/>
        <v>88.415505371768177</v>
      </c>
      <c r="V209">
        <f t="shared" si="23"/>
        <v>7817.3015901451672</v>
      </c>
      <c r="W209">
        <v>3818</v>
      </c>
      <c r="X209">
        <v>1</v>
      </c>
      <c r="Y209">
        <v>0</v>
      </c>
      <c r="AB209" s="2" t="s">
        <v>136</v>
      </c>
      <c r="AC209" s="2">
        <v>7.2573737926967377E-2</v>
      </c>
      <c r="AD209" s="2">
        <v>2.9954737348126072E-2</v>
      </c>
      <c r="AE209" s="2">
        <v>2.4227799791243201</v>
      </c>
      <c r="AF209" s="2">
        <v>1.5912095082646929E-2</v>
      </c>
      <c r="AG209" s="2">
        <v>1.3658634010371304E-2</v>
      </c>
      <c r="AH209" s="2">
        <v>0.13148884184356346</v>
      </c>
      <c r="AI209" s="2">
        <v>1.3658634010371304E-2</v>
      </c>
      <c r="AJ209" s="2">
        <v>0.13148884184356346</v>
      </c>
    </row>
    <row r="210" spans="1:36" x14ac:dyDescent="0.35">
      <c r="A210" s="1">
        <v>41124</v>
      </c>
      <c r="B210">
        <v>4182</v>
      </c>
      <c r="C210">
        <v>3927</v>
      </c>
      <c r="D210">
        <v>3783</v>
      </c>
      <c r="E210">
        <v>323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1</v>
      </c>
      <c r="L210">
        <v>0</v>
      </c>
      <c r="M210">
        <v>0</v>
      </c>
      <c r="N210">
        <f t="shared" si="18"/>
        <v>4510.213471861327</v>
      </c>
      <c r="O210">
        <f>N210-B210</f>
        <v>328.21347186132698</v>
      </c>
      <c r="P210">
        <f t="shared" si="19"/>
        <v>328.21347186132698</v>
      </c>
      <c r="Q210" s="8">
        <f>P210/B210</f>
        <v>7.848241794866738E-2</v>
      </c>
      <c r="R210">
        <v>1129</v>
      </c>
      <c r="S210">
        <f t="shared" si="20"/>
        <v>5907.8424935038856</v>
      </c>
      <c r="T210">
        <f t="shared" si="21"/>
        <v>20322</v>
      </c>
      <c r="U210">
        <f t="shared" si="22"/>
        <v>328.21347186132698</v>
      </c>
      <c r="V210">
        <f t="shared" si="23"/>
        <v>107724.08311126608</v>
      </c>
      <c r="W210">
        <v>3859</v>
      </c>
      <c r="X210">
        <v>0</v>
      </c>
      <c r="Y210">
        <v>1</v>
      </c>
      <c r="AB210" s="2" t="s">
        <v>104</v>
      </c>
      <c r="AC210" s="2">
        <v>0.678747892845878</v>
      </c>
      <c r="AD210" s="2">
        <v>2.8865428806373831E-2</v>
      </c>
      <c r="AE210" s="2">
        <v>23.514214786097423</v>
      </c>
      <c r="AF210" s="2">
        <v>7.1713471558829797E-74</v>
      </c>
      <c r="AG210" s="2">
        <v>0.62197524556940276</v>
      </c>
      <c r="AH210" s="2">
        <v>0.73552054012235324</v>
      </c>
      <c r="AI210" s="2">
        <v>0.62197524556940276</v>
      </c>
      <c r="AJ210" s="2">
        <v>0.73552054012235324</v>
      </c>
    </row>
    <row r="211" spans="1:36" x14ac:dyDescent="0.35">
      <c r="A211" s="1">
        <v>41125</v>
      </c>
      <c r="B211">
        <v>5052</v>
      </c>
      <c r="C211">
        <v>3953</v>
      </c>
      <c r="D211">
        <v>3997</v>
      </c>
      <c r="E211">
        <v>870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1</v>
      </c>
      <c r="N211">
        <f t="shared" si="18"/>
        <v>4921.2616440040028</v>
      </c>
      <c r="O211">
        <f>N211-B211</f>
        <v>-130.73835599599715</v>
      </c>
      <c r="P211">
        <f t="shared" si="19"/>
        <v>130.73835599599715</v>
      </c>
      <c r="Q211" s="8">
        <f>P211/B211</f>
        <v>2.5878534441012898E-2</v>
      </c>
      <c r="R211">
        <v>346</v>
      </c>
      <c r="S211">
        <f t="shared" si="20"/>
        <v>9413.1616317117951</v>
      </c>
      <c r="T211">
        <f t="shared" si="21"/>
        <v>6228</v>
      </c>
      <c r="U211">
        <f t="shared" si="22"/>
        <v>-261.47671199199431</v>
      </c>
      <c r="V211">
        <f t="shared" si="23"/>
        <v>68370.070914144337</v>
      </c>
      <c r="W211">
        <v>4182</v>
      </c>
      <c r="X211">
        <v>0</v>
      </c>
      <c r="Y211">
        <v>0</v>
      </c>
      <c r="AB211" s="2" t="s">
        <v>15</v>
      </c>
      <c r="AC211" s="2">
        <v>159.57940570260732</v>
      </c>
      <c r="AD211" s="2">
        <v>80.900241575595999</v>
      </c>
      <c r="AE211" s="2">
        <v>1.9725454781675871</v>
      </c>
      <c r="AF211" s="2">
        <v>4.9338633873634789E-2</v>
      </c>
      <c r="AG211" s="2">
        <v>0.46446892609992574</v>
      </c>
      <c r="AH211" s="2">
        <v>318.69434247911471</v>
      </c>
      <c r="AI211" s="2">
        <v>0.46446892609992574</v>
      </c>
      <c r="AJ211" s="2">
        <v>318.69434247911471</v>
      </c>
    </row>
    <row r="212" spans="1:36" x14ac:dyDescent="0.35">
      <c r="A212" s="1">
        <v>41126</v>
      </c>
      <c r="B212">
        <v>4950</v>
      </c>
      <c r="C212">
        <v>4364.333333333333</v>
      </c>
      <c r="D212">
        <v>4547</v>
      </c>
      <c r="E212">
        <v>-102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0</v>
      </c>
      <c r="N212">
        <f t="shared" si="18"/>
        <v>4669.2261888062158</v>
      </c>
      <c r="O212">
        <f>N212-B212</f>
        <v>-280.77381119378424</v>
      </c>
      <c r="P212">
        <f t="shared" si="19"/>
        <v>280.77381119378424</v>
      </c>
      <c r="Q212" s="8">
        <f>P212/B212</f>
        <v>5.6721982059350348E-2</v>
      </c>
      <c r="R212">
        <v>782</v>
      </c>
      <c r="S212">
        <f t="shared" si="20"/>
        <v>20215.714405952465</v>
      </c>
      <c r="T212">
        <f t="shared" si="21"/>
        <v>14076</v>
      </c>
      <c r="U212">
        <f t="shared" si="22"/>
        <v>-561.54762238756848</v>
      </c>
      <c r="V212">
        <f t="shared" si="23"/>
        <v>315335.73220913118</v>
      </c>
      <c r="W212">
        <v>5052</v>
      </c>
      <c r="X212">
        <v>0</v>
      </c>
      <c r="Y212">
        <v>0</v>
      </c>
      <c r="AB212" s="2" t="s">
        <v>16</v>
      </c>
      <c r="AC212" s="2">
        <v>-531.60316321830487</v>
      </c>
      <c r="AD212" s="2">
        <v>104.28185678251371</v>
      </c>
      <c r="AE212" s="2">
        <v>-5.0977531434542467</v>
      </c>
      <c r="AF212" s="2">
        <v>5.6539788249792161E-7</v>
      </c>
      <c r="AG212" s="2">
        <v>-736.70515952546771</v>
      </c>
      <c r="AH212" s="2">
        <v>-326.50116691114209</v>
      </c>
      <c r="AI212" s="2">
        <v>-736.70515952546771</v>
      </c>
      <c r="AJ212" s="2">
        <v>-326.50116691114209</v>
      </c>
    </row>
    <row r="213" spans="1:36" x14ac:dyDescent="0.35">
      <c r="A213" s="1">
        <v>41127</v>
      </c>
      <c r="B213">
        <v>3960</v>
      </c>
      <c r="C213">
        <v>4728</v>
      </c>
      <c r="D213">
        <v>3646</v>
      </c>
      <c r="E213">
        <v>-990</v>
      </c>
      <c r="F213">
        <v>0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f t="shared" si="18"/>
        <v>3829.028630324322</v>
      </c>
      <c r="O213">
        <f>N213-B213</f>
        <v>-130.97136967567803</v>
      </c>
      <c r="P213">
        <f t="shared" si="19"/>
        <v>130.97136967567803</v>
      </c>
      <c r="Q213" s="8">
        <f>P213/B213</f>
        <v>3.3073578200928794E-2</v>
      </c>
      <c r="R213">
        <v>974</v>
      </c>
      <c r="S213">
        <f t="shared" si="20"/>
        <v>9429.9386166488184</v>
      </c>
      <c r="T213">
        <f t="shared" si="21"/>
        <v>17532</v>
      </c>
      <c r="U213">
        <f t="shared" si="22"/>
        <v>-261.94273935135607</v>
      </c>
      <c r="V213">
        <f t="shared" si="23"/>
        <v>68613.998698892465</v>
      </c>
      <c r="W213">
        <v>4950</v>
      </c>
      <c r="X213">
        <v>0</v>
      </c>
      <c r="Y213">
        <v>0</v>
      </c>
      <c r="AB213" s="2" t="s">
        <v>17</v>
      </c>
      <c r="AC213" s="2">
        <v>-1135.8205393146818</v>
      </c>
      <c r="AD213" s="2">
        <v>96.183678343441969</v>
      </c>
      <c r="AE213" s="2">
        <v>-11.808869850652002</v>
      </c>
      <c r="AF213" s="2">
        <v>2.720186530676754E-27</v>
      </c>
      <c r="AG213" s="2">
        <v>-1324.9950040688798</v>
      </c>
      <c r="AH213" s="2">
        <v>-946.64607456048384</v>
      </c>
      <c r="AI213" s="2">
        <v>-1324.9950040688798</v>
      </c>
      <c r="AJ213" s="2">
        <v>-946.64607456048384</v>
      </c>
    </row>
    <row r="214" spans="1:36" x14ac:dyDescent="0.35">
      <c r="A214" s="1">
        <v>41128</v>
      </c>
      <c r="B214">
        <v>3968</v>
      </c>
      <c r="C214">
        <v>4654</v>
      </c>
      <c r="D214">
        <v>4104</v>
      </c>
      <c r="E214">
        <v>8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f t="shared" si="18"/>
        <v>3870.4424492679009</v>
      </c>
      <c r="O214">
        <f>N214-B214</f>
        <v>-97.557550732099116</v>
      </c>
      <c r="P214">
        <f t="shared" si="19"/>
        <v>97.557550732099116</v>
      </c>
      <c r="Q214" s="8">
        <f>P214/B214</f>
        <v>2.4586076293371752E-2</v>
      </c>
      <c r="R214">
        <v>1453</v>
      </c>
      <c r="S214">
        <f t="shared" si="20"/>
        <v>7024.1436527111364</v>
      </c>
      <c r="T214">
        <f t="shared" si="21"/>
        <v>26154</v>
      </c>
      <c r="U214">
        <f t="shared" si="22"/>
        <v>-195.11510146419823</v>
      </c>
      <c r="V214">
        <f t="shared" si="23"/>
        <v>38069.90281938437</v>
      </c>
      <c r="W214">
        <v>3960</v>
      </c>
      <c r="X214">
        <v>0</v>
      </c>
      <c r="Y214">
        <v>0</v>
      </c>
      <c r="AB214" s="2" t="s">
        <v>18</v>
      </c>
      <c r="AC214" s="2">
        <v>-675.65265788736849</v>
      </c>
      <c r="AD214" s="2">
        <v>94.289139402281336</v>
      </c>
      <c r="AE214" s="2">
        <v>-7.1657527279437767</v>
      </c>
      <c r="AF214" s="2">
        <v>4.6541055700212166E-12</v>
      </c>
      <c r="AG214" s="2">
        <v>-861.10093545136237</v>
      </c>
      <c r="AH214" s="2">
        <v>-490.20438032337461</v>
      </c>
      <c r="AI214" s="2">
        <v>-861.10093545136237</v>
      </c>
      <c r="AJ214" s="2">
        <v>-490.20438032337461</v>
      </c>
    </row>
    <row r="215" spans="1:36" x14ac:dyDescent="0.35">
      <c r="A215" s="1">
        <v>41129</v>
      </c>
      <c r="B215">
        <v>4133</v>
      </c>
      <c r="C215">
        <v>4292.666666666667</v>
      </c>
      <c r="D215">
        <v>3818</v>
      </c>
      <c r="E215">
        <v>165</v>
      </c>
      <c r="F215">
        <v>0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0</v>
      </c>
      <c r="N215">
        <f t="shared" si="18"/>
        <v>4094.8180226158661</v>
      </c>
      <c r="O215">
        <f>N215-B215</f>
        <v>-38.181977384133916</v>
      </c>
      <c r="P215">
        <f t="shared" si="19"/>
        <v>38.181977384133916</v>
      </c>
      <c r="Q215" s="8">
        <f>P215/B215</f>
        <v>9.238320199403318E-3</v>
      </c>
      <c r="R215">
        <v>1286</v>
      </c>
      <c r="S215">
        <f t="shared" si="20"/>
        <v>2749.1023716576419</v>
      </c>
      <c r="T215">
        <f t="shared" si="21"/>
        <v>23148</v>
      </c>
      <c r="U215">
        <f t="shared" si="22"/>
        <v>-76.363954768267831</v>
      </c>
      <c r="V215">
        <f t="shared" si="23"/>
        <v>5831.4535878500556</v>
      </c>
      <c r="W215">
        <v>3968</v>
      </c>
      <c r="X215">
        <v>0</v>
      </c>
      <c r="Y215">
        <v>0</v>
      </c>
      <c r="AB215" s="2" t="s">
        <v>19</v>
      </c>
      <c r="AC215" s="2">
        <v>-290.02489175771296</v>
      </c>
      <c r="AD215" s="2">
        <v>92.736481724540823</v>
      </c>
      <c r="AE215" s="2">
        <v>-3.1274088294527544</v>
      </c>
      <c r="AF215" s="2">
        <v>1.9122187820480826E-3</v>
      </c>
      <c r="AG215" s="2">
        <v>-472.41939564417851</v>
      </c>
      <c r="AH215" s="2">
        <v>-107.63038787124742</v>
      </c>
      <c r="AI215" s="2">
        <v>-472.41939564417851</v>
      </c>
      <c r="AJ215" s="2">
        <v>-107.63038787124742</v>
      </c>
    </row>
    <row r="216" spans="1:36" ht="15" thickBot="1" x14ac:dyDescent="0.4">
      <c r="A216" s="1">
        <v>41130</v>
      </c>
      <c r="B216">
        <v>4408</v>
      </c>
      <c r="C216">
        <v>4020.3333333333335</v>
      </c>
      <c r="D216">
        <v>3859</v>
      </c>
      <c r="E216">
        <v>275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f t="shared" si="18"/>
        <v>4314.6773253397223</v>
      </c>
      <c r="O216">
        <f>N216-B216</f>
        <v>-93.322674660277698</v>
      </c>
      <c r="P216">
        <f t="shared" si="19"/>
        <v>93.322674660277698</v>
      </c>
      <c r="Q216" s="8">
        <f>P216/B216</f>
        <v>2.1171205685180966E-2</v>
      </c>
      <c r="R216">
        <v>1232</v>
      </c>
      <c r="S216">
        <f t="shared" si="20"/>
        <v>6719.2325755399943</v>
      </c>
      <c r="T216">
        <f t="shared" si="21"/>
        <v>22176</v>
      </c>
      <c r="U216">
        <f t="shared" si="22"/>
        <v>-186.6453493205554</v>
      </c>
      <c r="V216">
        <f t="shared" si="23"/>
        <v>34836.486422992151</v>
      </c>
      <c r="W216">
        <v>4133</v>
      </c>
      <c r="X216">
        <v>1</v>
      </c>
      <c r="Y216">
        <v>0</v>
      </c>
      <c r="AB216" s="3" t="s">
        <v>20</v>
      </c>
      <c r="AC216" s="2">
        <v>-110.26255711715324</v>
      </c>
      <c r="AD216" s="2">
        <v>91.267422119135915</v>
      </c>
      <c r="AE216" s="2">
        <v>-1.2081261260258016</v>
      </c>
      <c r="AF216" s="2">
        <v>0.22781909337790995</v>
      </c>
      <c r="AG216" s="2">
        <v>-289.76770836779878</v>
      </c>
      <c r="AH216" s="2">
        <v>69.242594133492318</v>
      </c>
      <c r="AI216" s="2">
        <v>-289.76770836779878</v>
      </c>
      <c r="AJ216" s="2">
        <v>69.242594133492318</v>
      </c>
    </row>
    <row r="217" spans="1:36" ht="15" thickBot="1" x14ac:dyDescent="0.4">
      <c r="A217" s="1">
        <v>41131</v>
      </c>
      <c r="B217">
        <v>5050</v>
      </c>
      <c r="C217">
        <v>4169.666666666667</v>
      </c>
      <c r="D217">
        <v>4182</v>
      </c>
      <c r="E217">
        <v>642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</v>
      </c>
      <c r="L217">
        <v>0</v>
      </c>
      <c r="M217">
        <v>0</v>
      </c>
      <c r="N217">
        <f t="shared" si="18"/>
        <v>4973.4851739823853</v>
      </c>
      <c r="O217">
        <f>N217-B217</f>
        <v>-76.514826017614723</v>
      </c>
      <c r="P217">
        <f t="shared" si="19"/>
        <v>76.514826017614723</v>
      </c>
      <c r="Q217" s="8">
        <f>P217/B217</f>
        <v>1.5151450696557371E-2</v>
      </c>
      <c r="R217">
        <v>1233</v>
      </c>
      <c r="S217">
        <f t="shared" si="20"/>
        <v>5509.0674732682601</v>
      </c>
      <c r="T217">
        <f t="shared" si="21"/>
        <v>22194</v>
      </c>
      <c r="U217">
        <f t="shared" si="22"/>
        <v>-153.02965203522945</v>
      </c>
      <c r="V217">
        <f t="shared" si="23"/>
        <v>23418.074402023405</v>
      </c>
      <c r="W217">
        <v>4408</v>
      </c>
      <c r="X217">
        <v>0</v>
      </c>
      <c r="Y217">
        <v>1</v>
      </c>
      <c r="AC217" s="3">
        <v>3.4781407368574029</v>
      </c>
      <c r="AD217" s="3">
        <v>91.169685469371174</v>
      </c>
      <c r="AE217" s="3">
        <v>3.8150189056272418E-2</v>
      </c>
      <c r="AF217" s="3">
        <v>0.96958981074950645</v>
      </c>
      <c r="AG217" s="3">
        <v>-175.83478165828427</v>
      </c>
      <c r="AH217" s="3">
        <v>182.79106313199907</v>
      </c>
      <c r="AI217" s="3">
        <v>-175.83478165828427</v>
      </c>
      <c r="AJ217" s="3">
        <v>182.79106313199907</v>
      </c>
    </row>
    <row r="218" spans="1:36" x14ac:dyDescent="0.35">
      <c r="A218" s="1">
        <v>41132</v>
      </c>
      <c r="B218">
        <v>5490</v>
      </c>
      <c r="C218">
        <v>4530.333333333333</v>
      </c>
      <c r="D218">
        <v>5052</v>
      </c>
      <c r="E218">
        <v>440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1</v>
      </c>
      <c r="N218">
        <f t="shared" si="18"/>
        <v>5223.7392846988942</v>
      </c>
      <c r="O218">
        <f>N218-B218</f>
        <v>-266.26071530110585</v>
      </c>
      <c r="P218">
        <f t="shared" si="19"/>
        <v>266.26071530110585</v>
      </c>
      <c r="Q218" s="8">
        <f>P218/B218</f>
        <v>4.8499219544828026E-2</v>
      </c>
      <c r="R218">
        <v>1154</v>
      </c>
      <c r="S218">
        <f t="shared" si="20"/>
        <v>19170.771501679621</v>
      </c>
      <c r="T218">
        <f t="shared" si="21"/>
        <v>20772</v>
      </c>
      <c r="U218">
        <f t="shared" si="22"/>
        <v>-532.52143060221169</v>
      </c>
      <c r="V218">
        <f t="shared" si="23"/>
        <v>283579.07405062619</v>
      </c>
      <c r="W218">
        <v>5050</v>
      </c>
      <c r="X218">
        <v>0</v>
      </c>
      <c r="Y218">
        <v>0</v>
      </c>
      <c r="AB218" t="s">
        <v>22</v>
      </c>
    </row>
    <row r="219" spans="1:36" ht="15" thickBot="1" x14ac:dyDescent="0.4">
      <c r="A219" s="1">
        <v>41133</v>
      </c>
      <c r="B219">
        <v>5736</v>
      </c>
      <c r="C219">
        <v>4982.666666666667</v>
      </c>
      <c r="D219">
        <v>4950</v>
      </c>
      <c r="E219">
        <v>246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0</v>
      </c>
      <c r="N219">
        <f t="shared" si="18"/>
        <v>5487.2446908397851</v>
      </c>
      <c r="O219">
        <f>N219-B219</f>
        <v>-248.75530916021489</v>
      </c>
      <c r="P219">
        <f t="shared" si="19"/>
        <v>248.75530916021489</v>
      </c>
      <c r="Q219" s="8">
        <f>P219/B219</f>
        <v>4.336738304745727E-2</v>
      </c>
      <c r="R219">
        <v>1053</v>
      </c>
      <c r="S219">
        <f t="shared" si="20"/>
        <v>17910.382259535472</v>
      </c>
      <c r="T219">
        <f t="shared" si="21"/>
        <v>18954</v>
      </c>
      <c r="U219">
        <f t="shared" si="22"/>
        <v>-497.51061832042978</v>
      </c>
      <c r="V219">
        <f t="shared" si="23"/>
        <v>247516.81534157635</v>
      </c>
      <c r="W219">
        <v>5490</v>
      </c>
      <c r="X219">
        <v>0</v>
      </c>
      <c r="Y219">
        <v>0</v>
      </c>
    </row>
    <row r="220" spans="1:36" ht="15" thickBot="1" x14ac:dyDescent="0.4">
      <c r="A220" s="1">
        <v>41134</v>
      </c>
      <c r="B220">
        <v>5580</v>
      </c>
      <c r="C220">
        <v>5425.333333333333</v>
      </c>
      <c r="D220">
        <v>3960</v>
      </c>
      <c r="E220">
        <v>-156</v>
      </c>
      <c r="F220">
        <v>0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f t="shared" si="18"/>
        <v>5040.8539687080256</v>
      </c>
      <c r="O220">
        <f>N220-B220</f>
        <v>-539.1460312919744</v>
      </c>
      <c r="P220">
        <f t="shared" si="19"/>
        <v>539.1460312919744</v>
      </c>
      <c r="Q220" s="8">
        <f>P220/B220</f>
        <v>9.6621152561285728E-2</v>
      </c>
      <c r="R220">
        <v>374</v>
      </c>
      <c r="S220">
        <f t="shared" si="20"/>
        <v>38818.514253022156</v>
      </c>
      <c r="T220">
        <f t="shared" si="21"/>
        <v>6732</v>
      </c>
      <c r="U220">
        <f t="shared" si="22"/>
        <v>-1078.2920625839488</v>
      </c>
      <c r="V220">
        <f t="shared" si="23"/>
        <v>1162713.7722315465</v>
      </c>
      <c r="W220">
        <v>5736</v>
      </c>
      <c r="X220">
        <v>0</v>
      </c>
      <c r="Y220">
        <v>0</v>
      </c>
      <c r="AB220" s="5" t="s">
        <v>23</v>
      </c>
    </row>
    <row r="221" spans="1:36" x14ac:dyDescent="0.35">
      <c r="A221" s="1">
        <v>41135</v>
      </c>
      <c r="B221">
        <v>5663</v>
      </c>
      <c r="C221">
        <v>5602</v>
      </c>
      <c r="D221">
        <v>3968</v>
      </c>
      <c r="E221">
        <v>83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f t="shared" si="18"/>
        <v>4755.7840959658897</v>
      </c>
      <c r="O221">
        <f>N221-B221</f>
        <v>-907.21590403411028</v>
      </c>
      <c r="P221">
        <f t="shared" si="19"/>
        <v>907.21590403411028</v>
      </c>
      <c r="Q221" s="8">
        <f>P221/B221</f>
        <v>0.16020058344236451</v>
      </c>
      <c r="R221">
        <v>806</v>
      </c>
      <c r="S221">
        <f t="shared" si="20"/>
        <v>65319.54509045594</v>
      </c>
      <c r="T221">
        <f t="shared" si="21"/>
        <v>14508</v>
      </c>
      <c r="U221">
        <f t="shared" si="22"/>
        <v>-1814.4318080682206</v>
      </c>
      <c r="V221">
        <f t="shared" si="23"/>
        <v>3292162.7861297121</v>
      </c>
      <c r="W221">
        <v>5580</v>
      </c>
      <c r="X221">
        <v>0</v>
      </c>
      <c r="Y221">
        <v>0</v>
      </c>
      <c r="AB221" s="2" t="s">
        <v>24</v>
      </c>
      <c r="AC221" s="5"/>
    </row>
    <row r="222" spans="1:36" x14ac:dyDescent="0.35">
      <c r="A222" s="1">
        <v>41136</v>
      </c>
      <c r="B222">
        <v>3655</v>
      </c>
      <c r="C222">
        <v>5659.666666666667</v>
      </c>
      <c r="D222">
        <v>4133</v>
      </c>
      <c r="E222">
        <v>-2008</v>
      </c>
      <c r="F222">
        <v>0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0</v>
      </c>
      <c r="M222">
        <v>0</v>
      </c>
      <c r="N222">
        <f t="shared" si="18"/>
        <v>3860.5493266728945</v>
      </c>
      <c r="O222">
        <f>N222-B222</f>
        <v>205.54932667289449</v>
      </c>
      <c r="P222">
        <f t="shared" si="19"/>
        <v>205.54932667289449</v>
      </c>
      <c r="Q222" s="8">
        <f>P222/B222</f>
        <v>5.6237845874936937E-2</v>
      </c>
      <c r="R222">
        <v>2392</v>
      </c>
      <c r="S222">
        <f t="shared" si="20"/>
        <v>3699.8878801121009</v>
      </c>
      <c r="T222">
        <f t="shared" si="21"/>
        <v>43056</v>
      </c>
      <c r="U222">
        <f t="shared" si="22"/>
        <v>205.54932667289449</v>
      </c>
      <c r="V222">
        <f t="shared" si="23"/>
        <v>42250.525695680299</v>
      </c>
      <c r="W222">
        <v>5663</v>
      </c>
      <c r="X222">
        <v>0</v>
      </c>
      <c r="Y222">
        <v>0</v>
      </c>
      <c r="AB222" s="2" t="s">
        <v>25</v>
      </c>
      <c r="AC222" s="2">
        <v>0.92482878110565048</v>
      </c>
    </row>
    <row r="223" spans="1:36" x14ac:dyDescent="0.35">
      <c r="A223" s="1">
        <v>41137</v>
      </c>
      <c r="B223">
        <v>6616</v>
      </c>
      <c r="C223">
        <v>4966</v>
      </c>
      <c r="D223">
        <v>4408</v>
      </c>
      <c r="E223">
        <v>2961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f t="shared" si="18"/>
        <v>7023.8436843210065</v>
      </c>
      <c r="O223">
        <f>N223-B223</f>
        <v>407.84368432100655</v>
      </c>
      <c r="P223">
        <f t="shared" si="19"/>
        <v>407.84368432100655</v>
      </c>
      <c r="Q223" s="8">
        <f>P223/B223</f>
        <v>6.1645055066657579E-2</v>
      </c>
      <c r="R223">
        <v>1441</v>
      </c>
      <c r="S223">
        <f t="shared" si="20"/>
        <v>7341.1863177781179</v>
      </c>
      <c r="T223">
        <f t="shared" si="21"/>
        <v>25938</v>
      </c>
      <c r="U223">
        <f t="shared" si="22"/>
        <v>407.84368432100655</v>
      </c>
      <c r="V223">
        <f t="shared" si="23"/>
        <v>166336.47084053286</v>
      </c>
      <c r="W223">
        <v>3655</v>
      </c>
      <c r="X223">
        <v>1</v>
      </c>
      <c r="Y223">
        <v>0</v>
      </c>
      <c r="AB223" s="2" t="s">
        <v>26</v>
      </c>
      <c r="AC223" s="2">
        <v>0.85530827436136325</v>
      </c>
    </row>
    <row r="224" spans="1:36" x14ac:dyDescent="0.35">
      <c r="A224" s="1">
        <v>41138</v>
      </c>
      <c r="B224">
        <v>6646</v>
      </c>
      <c r="C224">
        <v>5311.333333333333</v>
      </c>
      <c r="D224">
        <v>5050</v>
      </c>
      <c r="E224">
        <v>30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</v>
      </c>
      <c r="L224">
        <v>0</v>
      </c>
      <c r="M224">
        <v>0</v>
      </c>
      <c r="N224">
        <f t="shared" si="18"/>
        <v>5640.9599629538352</v>
      </c>
      <c r="O224">
        <f>N224-B224</f>
        <v>-1005.0400370461648</v>
      </c>
      <c r="P224">
        <f t="shared" si="19"/>
        <v>1005.0400370461648</v>
      </c>
      <c r="Q224" s="8">
        <f>P224/B224</f>
        <v>0.15122480244450268</v>
      </c>
      <c r="R224">
        <v>564</v>
      </c>
      <c r="S224">
        <f t="shared" si="20"/>
        <v>72362.882667323865</v>
      </c>
      <c r="T224">
        <f t="shared" si="21"/>
        <v>10152</v>
      </c>
      <c r="U224">
        <f t="shared" si="22"/>
        <v>-2010.0800740923296</v>
      </c>
      <c r="V224">
        <f t="shared" si="23"/>
        <v>4040421.9042630251</v>
      </c>
      <c r="W224">
        <v>6616</v>
      </c>
      <c r="X224">
        <v>0</v>
      </c>
      <c r="Y224">
        <v>1</v>
      </c>
      <c r="AB224" s="2" t="s">
        <v>6</v>
      </c>
      <c r="AC224" s="2">
        <v>0.85157696911566771</v>
      </c>
    </row>
    <row r="225" spans="1:36" ht="15" thickBot="1" x14ac:dyDescent="0.4">
      <c r="A225" s="1">
        <v>41139</v>
      </c>
      <c r="B225">
        <v>7997</v>
      </c>
      <c r="C225">
        <v>5639</v>
      </c>
      <c r="D225">
        <v>5490</v>
      </c>
      <c r="E225">
        <v>1351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1</v>
      </c>
      <c r="N225">
        <f t="shared" si="18"/>
        <v>6863.8215506365968</v>
      </c>
      <c r="O225">
        <f>N225-B225</f>
        <v>-1133.1784493634032</v>
      </c>
      <c r="P225">
        <f t="shared" si="19"/>
        <v>1133.1784493634032</v>
      </c>
      <c r="Q225" s="8">
        <f>P225/B225</f>
        <v>0.14170044383686423</v>
      </c>
      <c r="R225">
        <v>302</v>
      </c>
      <c r="S225">
        <f t="shared" si="20"/>
        <v>81588.848354165035</v>
      </c>
      <c r="T225">
        <f t="shared" si="21"/>
        <v>5436</v>
      </c>
      <c r="U225">
        <f t="shared" si="22"/>
        <v>-2266.3568987268063</v>
      </c>
      <c r="V225">
        <f t="shared" si="23"/>
        <v>5136373.5924065877</v>
      </c>
      <c r="W225">
        <v>6646</v>
      </c>
      <c r="X225">
        <v>0</v>
      </c>
      <c r="Y225">
        <v>0</v>
      </c>
      <c r="AB225" s="3" t="s">
        <v>27</v>
      </c>
      <c r="AC225" s="2">
        <v>455.77279998200714</v>
      </c>
    </row>
    <row r="226" spans="1:36" ht="15" thickBot="1" x14ac:dyDescent="0.4">
      <c r="A226" s="1">
        <v>41140</v>
      </c>
      <c r="B226">
        <v>4628.5</v>
      </c>
      <c r="C226">
        <v>7086.333333333333</v>
      </c>
      <c r="D226">
        <v>5736</v>
      </c>
      <c r="E226">
        <v>-3368.5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0</v>
      </c>
      <c r="N226">
        <f t="shared" si="18"/>
        <v>4965.8613883986991</v>
      </c>
      <c r="O226">
        <f>N226-B226</f>
        <v>337.36138839869909</v>
      </c>
      <c r="P226">
        <f t="shared" si="19"/>
        <v>337.36138839869909</v>
      </c>
      <c r="Q226" s="8">
        <f>P226/B226</f>
        <v>7.2887844528183879E-2</v>
      </c>
      <c r="R226">
        <v>3550</v>
      </c>
      <c r="S226">
        <f t="shared" si="20"/>
        <v>6072.5049911765836</v>
      </c>
      <c r="T226">
        <f t="shared" si="21"/>
        <v>63900</v>
      </c>
      <c r="U226">
        <f t="shared" si="22"/>
        <v>337.36138839869909</v>
      </c>
      <c r="V226">
        <f t="shared" si="23"/>
        <v>113812.7063822979</v>
      </c>
      <c r="W226">
        <v>7997</v>
      </c>
      <c r="X226">
        <v>0</v>
      </c>
      <c r="Y226">
        <v>0</v>
      </c>
      <c r="AC226" s="3">
        <v>359</v>
      </c>
    </row>
    <row r="227" spans="1:36" ht="15" thickBot="1" x14ac:dyDescent="0.4">
      <c r="A227" s="1">
        <v>41141</v>
      </c>
      <c r="B227">
        <v>4628.5</v>
      </c>
      <c r="C227">
        <v>6423.833333333333</v>
      </c>
      <c r="D227">
        <v>5580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f t="shared" si="18"/>
        <v>6159.6651420072612</v>
      </c>
      <c r="O227">
        <f>N227-B227</f>
        <v>1531.1651420072612</v>
      </c>
      <c r="P227">
        <f t="shared" si="19"/>
        <v>1531.1651420072612</v>
      </c>
      <c r="Q227" s="8">
        <f>P227/B227</f>
        <v>0.33081238889645914</v>
      </c>
      <c r="R227">
        <v>564</v>
      </c>
      <c r="S227">
        <f t="shared" si="20"/>
        <v>27560.972556130702</v>
      </c>
      <c r="T227">
        <f t="shared" si="21"/>
        <v>10152</v>
      </c>
      <c r="U227">
        <f t="shared" si="22"/>
        <v>1531.1651420072612</v>
      </c>
      <c r="V227">
        <f t="shared" si="23"/>
        <v>2344466.6920981165</v>
      </c>
      <c r="W227">
        <v>4628.5</v>
      </c>
      <c r="X227">
        <v>0</v>
      </c>
      <c r="Y227">
        <v>0</v>
      </c>
      <c r="AB227" t="s">
        <v>28</v>
      </c>
    </row>
    <row r="228" spans="1:36" ht="15" thickBot="1" x14ac:dyDescent="0.4">
      <c r="A228" s="1">
        <v>41142</v>
      </c>
      <c r="B228">
        <v>4628.5</v>
      </c>
      <c r="C228">
        <v>5751.333333333333</v>
      </c>
      <c r="D228">
        <v>5663</v>
      </c>
      <c r="E228">
        <v>0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f t="shared" si="18"/>
        <v>4961.2668108703319</v>
      </c>
      <c r="O228">
        <f>N228-B228</f>
        <v>332.76681087033194</v>
      </c>
      <c r="P228">
        <f t="shared" si="19"/>
        <v>332.76681087033194</v>
      </c>
      <c r="Q228" s="8">
        <f>P228/B228</f>
        <v>7.1895173570342863E-2</v>
      </c>
      <c r="R228">
        <v>1221</v>
      </c>
      <c r="S228">
        <f t="shared" si="20"/>
        <v>5989.8025956659749</v>
      </c>
      <c r="T228">
        <f t="shared" si="21"/>
        <v>21978</v>
      </c>
      <c r="U228">
        <f t="shared" si="22"/>
        <v>332.76681087033194</v>
      </c>
      <c r="V228">
        <f t="shared" si="23"/>
        <v>110733.75041681126</v>
      </c>
      <c r="W228">
        <v>4628.5</v>
      </c>
      <c r="X228">
        <v>0</v>
      </c>
      <c r="Y228">
        <v>0</v>
      </c>
      <c r="AB228" s="4"/>
    </row>
    <row r="229" spans="1:36" x14ac:dyDescent="0.35">
      <c r="A229" s="1">
        <v>41143</v>
      </c>
      <c r="B229">
        <v>4628.5</v>
      </c>
      <c r="C229">
        <v>4628.5</v>
      </c>
      <c r="D229">
        <v>3655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0</v>
      </c>
      <c r="N229">
        <f t="shared" si="18"/>
        <v>4269.581511649596</v>
      </c>
      <c r="O229">
        <f>N229-B229</f>
        <v>-358.918488350404</v>
      </c>
      <c r="P229">
        <f t="shared" si="19"/>
        <v>358.918488350404</v>
      </c>
      <c r="Q229" s="8">
        <f>P229/B229</f>
        <v>7.7545314540435131E-2</v>
      </c>
      <c r="R229">
        <v>242</v>
      </c>
      <c r="S229">
        <f t="shared" si="20"/>
        <v>25842.131161229088</v>
      </c>
      <c r="T229">
        <f t="shared" si="21"/>
        <v>4356</v>
      </c>
      <c r="U229">
        <f t="shared" si="22"/>
        <v>-717.83697670080801</v>
      </c>
      <c r="V229">
        <f t="shared" si="23"/>
        <v>515289.92511895637</v>
      </c>
      <c r="W229">
        <v>4628.5</v>
      </c>
      <c r="X229">
        <v>0</v>
      </c>
      <c r="Y229">
        <v>0</v>
      </c>
      <c r="AB229" s="2" t="s">
        <v>29</v>
      </c>
      <c r="AC229" s="4" t="s">
        <v>33</v>
      </c>
      <c r="AD229" s="4" t="s">
        <v>34</v>
      </c>
      <c r="AE229" s="4" t="s">
        <v>35</v>
      </c>
      <c r="AF229" s="4" t="s">
        <v>36</v>
      </c>
      <c r="AG229" s="4" t="s">
        <v>37</v>
      </c>
    </row>
    <row r="230" spans="1:36" x14ac:dyDescent="0.35">
      <c r="A230" s="1">
        <v>41144</v>
      </c>
      <c r="B230">
        <v>8932</v>
      </c>
      <c r="C230">
        <v>4628.5</v>
      </c>
      <c r="D230">
        <v>6616</v>
      </c>
      <c r="E230">
        <v>4303.5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f t="shared" si="18"/>
        <v>7802.9630555233744</v>
      </c>
      <c r="O230">
        <f>N230-B230</f>
        <v>-1129.0369444766256</v>
      </c>
      <c r="P230">
        <f t="shared" si="19"/>
        <v>1129.0369444766256</v>
      </c>
      <c r="Q230" s="8">
        <f>P230/B230</f>
        <v>0.12640359879944307</v>
      </c>
      <c r="R230">
        <v>256</v>
      </c>
      <c r="S230">
        <f t="shared" si="20"/>
        <v>81290.660002317047</v>
      </c>
      <c r="T230">
        <f t="shared" si="21"/>
        <v>4608</v>
      </c>
      <c r="U230">
        <f t="shared" si="22"/>
        <v>-2258.0738889532513</v>
      </c>
      <c r="V230">
        <f t="shared" si="23"/>
        <v>5098897.6879724599</v>
      </c>
      <c r="W230">
        <v>4628.5</v>
      </c>
      <c r="X230">
        <v>1</v>
      </c>
      <c r="Y230">
        <v>0</v>
      </c>
      <c r="AB230" s="2" t="s">
        <v>30</v>
      </c>
      <c r="AC230" s="2">
        <v>9</v>
      </c>
      <c r="AD230" s="2">
        <v>428549715.40561515</v>
      </c>
      <c r="AE230" s="2">
        <v>47616635.045068353</v>
      </c>
      <c r="AF230" s="2">
        <v>229.22495428323941</v>
      </c>
      <c r="AG230" s="2">
        <v>1.1518913008839861E-140</v>
      </c>
    </row>
    <row r="231" spans="1:36" ht="15" thickBot="1" x14ac:dyDescent="0.4">
      <c r="A231" s="1">
        <v>41145</v>
      </c>
      <c r="B231">
        <v>4628.5</v>
      </c>
      <c r="C231">
        <v>6063</v>
      </c>
      <c r="D231">
        <v>6646</v>
      </c>
      <c r="E231">
        <v>-4303.5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</v>
      </c>
      <c r="L231">
        <v>0</v>
      </c>
      <c r="M231">
        <v>0</v>
      </c>
      <c r="N231">
        <f t="shared" si="18"/>
        <v>3487.9480873471812</v>
      </c>
      <c r="O231">
        <f>N231-B231</f>
        <v>-1140.5519126528188</v>
      </c>
      <c r="P231">
        <f t="shared" si="19"/>
        <v>1140.5519126528188</v>
      </c>
      <c r="Q231" s="8">
        <f>P231/B231</f>
        <v>0.24641933945183511</v>
      </c>
      <c r="R231">
        <v>1510</v>
      </c>
      <c r="S231">
        <f t="shared" si="20"/>
        <v>82119.737711002963</v>
      </c>
      <c r="T231">
        <f t="shared" si="21"/>
        <v>27180</v>
      </c>
      <c r="U231">
        <f t="shared" si="22"/>
        <v>-2281.1038253056377</v>
      </c>
      <c r="V231">
        <f t="shared" si="23"/>
        <v>5203434.6618240131</v>
      </c>
      <c r="W231">
        <v>8932</v>
      </c>
      <c r="X231">
        <v>0</v>
      </c>
      <c r="Y231">
        <v>1</v>
      </c>
      <c r="AB231" s="3" t="s">
        <v>31</v>
      </c>
      <c r="AC231" s="2">
        <v>349</v>
      </c>
      <c r="AD231" s="2">
        <v>72497366.976000115</v>
      </c>
      <c r="AE231" s="2">
        <v>207728.84520343872</v>
      </c>
      <c r="AF231" s="2"/>
      <c r="AG231" s="2"/>
    </row>
    <row r="232" spans="1:36" ht="15" thickBot="1" x14ac:dyDescent="0.4">
      <c r="A232" s="1">
        <v>41146</v>
      </c>
      <c r="B232">
        <v>8831</v>
      </c>
      <c r="C232">
        <v>6063</v>
      </c>
      <c r="D232">
        <v>7997</v>
      </c>
      <c r="E232">
        <v>4202.5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1</v>
      </c>
      <c r="N232">
        <f t="shared" si="18"/>
        <v>9369.3810962236603</v>
      </c>
      <c r="O232">
        <f>N232-B232</f>
        <v>538.38109622366028</v>
      </c>
      <c r="P232">
        <f t="shared" si="19"/>
        <v>538.38109622366028</v>
      </c>
      <c r="Q232" s="8">
        <f>P232/B232</f>
        <v>6.096490728384784E-2</v>
      </c>
      <c r="R232">
        <v>1237</v>
      </c>
      <c r="S232">
        <f t="shared" si="20"/>
        <v>9690.859732025885</v>
      </c>
      <c r="T232">
        <f t="shared" si="21"/>
        <v>22266</v>
      </c>
      <c r="U232">
        <f t="shared" si="22"/>
        <v>538.38109622366028</v>
      </c>
      <c r="V232">
        <f t="shared" si="23"/>
        <v>289854.20477099012</v>
      </c>
      <c r="W232">
        <v>4628.5</v>
      </c>
      <c r="X232">
        <v>0</v>
      </c>
      <c r="Y232">
        <v>0</v>
      </c>
      <c r="AC232" s="3">
        <v>358</v>
      </c>
      <c r="AD232" s="3">
        <v>501047082.38161528</v>
      </c>
      <c r="AE232" s="3"/>
      <c r="AF232" s="3"/>
      <c r="AG232" s="3"/>
    </row>
    <row r="233" spans="1:36" ht="15" thickBot="1" x14ac:dyDescent="0.4">
      <c r="A233" s="1">
        <v>41147</v>
      </c>
      <c r="B233">
        <v>8547</v>
      </c>
      <c r="C233">
        <v>7463.833333333333</v>
      </c>
      <c r="D233">
        <v>4628.5</v>
      </c>
      <c r="E233">
        <v>-284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0</v>
      </c>
      <c r="N233">
        <f t="shared" si="18"/>
        <v>7313.6087254048762</v>
      </c>
      <c r="O233">
        <f>N233-B233</f>
        <v>-1233.3912745951238</v>
      </c>
      <c r="P233">
        <f t="shared" si="19"/>
        <v>1233.3912745951238</v>
      </c>
      <c r="Q233" s="8">
        <f>P233/B233</f>
        <v>0.14430692343455293</v>
      </c>
      <c r="R233">
        <v>942</v>
      </c>
      <c r="S233">
        <f t="shared" si="20"/>
        <v>88804.171770848916</v>
      </c>
      <c r="T233">
        <f t="shared" si="21"/>
        <v>16956</v>
      </c>
      <c r="U233">
        <f t="shared" si="22"/>
        <v>-2466.7825491902477</v>
      </c>
      <c r="V233">
        <f t="shared" si="23"/>
        <v>6085016.1449895371</v>
      </c>
      <c r="W233">
        <v>8831</v>
      </c>
      <c r="X233">
        <v>0</v>
      </c>
      <c r="Y233">
        <v>0</v>
      </c>
      <c r="AB233" s="4"/>
    </row>
    <row r="234" spans="1:36" x14ac:dyDescent="0.35">
      <c r="A234" s="1">
        <v>41148</v>
      </c>
      <c r="B234">
        <v>6839</v>
      </c>
      <c r="C234">
        <v>7335.5</v>
      </c>
      <c r="D234">
        <v>4628.5</v>
      </c>
      <c r="E234">
        <v>-1708</v>
      </c>
      <c r="F234">
        <v>0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f t="shared" si="18"/>
        <v>5739.333801177112</v>
      </c>
      <c r="O234">
        <f>N234-B234</f>
        <v>-1099.666198822888</v>
      </c>
      <c r="P234">
        <f t="shared" si="19"/>
        <v>1099.666198822888</v>
      </c>
      <c r="Q234" s="8">
        <f>P234/B234</f>
        <v>0.16079341991853896</v>
      </c>
      <c r="R234">
        <v>489</v>
      </c>
      <c r="S234">
        <f t="shared" si="20"/>
        <v>79175.966315247933</v>
      </c>
      <c r="T234">
        <f t="shared" si="21"/>
        <v>8802</v>
      </c>
      <c r="U234">
        <f t="shared" si="22"/>
        <v>-2199.3323976457759</v>
      </c>
      <c r="V234">
        <f t="shared" si="23"/>
        <v>4837062.9953343179</v>
      </c>
      <c r="W234">
        <v>8547</v>
      </c>
      <c r="X234">
        <v>0</v>
      </c>
      <c r="Y234">
        <v>0</v>
      </c>
      <c r="AB234" s="2" t="s">
        <v>32</v>
      </c>
      <c r="AC234" s="4" t="s">
        <v>38</v>
      </c>
      <c r="AD234" s="4" t="s">
        <v>6</v>
      </c>
      <c r="AE234" s="4" t="s">
        <v>39</v>
      </c>
      <c r="AF234" s="4" t="s">
        <v>40</v>
      </c>
      <c r="AG234" s="4" t="s">
        <v>41</v>
      </c>
      <c r="AH234" s="4" t="s">
        <v>42</v>
      </c>
      <c r="AI234" s="4" t="s">
        <v>43</v>
      </c>
      <c r="AJ234" s="4" t="s">
        <v>44</v>
      </c>
    </row>
    <row r="235" spans="1:36" x14ac:dyDescent="0.35">
      <c r="A235" s="1">
        <v>41149</v>
      </c>
      <c r="B235">
        <v>6209</v>
      </c>
      <c r="C235">
        <v>8072.333333333333</v>
      </c>
      <c r="D235">
        <v>4628.5</v>
      </c>
      <c r="E235">
        <v>-630</v>
      </c>
      <c r="F235">
        <v>0</v>
      </c>
      <c r="G235">
        <v>0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f t="shared" si="18"/>
        <v>6522.7932617028146</v>
      </c>
      <c r="O235">
        <f>N235-B235</f>
        <v>313.79326170281456</v>
      </c>
      <c r="P235">
        <f t="shared" si="19"/>
        <v>313.79326170281456</v>
      </c>
      <c r="Q235" s="8">
        <f>P235/B235</f>
        <v>5.053845413155332E-2</v>
      </c>
      <c r="R235">
        <v>1543</v>
      </c>
      <c r="S235">
        <f t="shared" si="20"/>
        <v>5648.2787106506621</v>
      </c>
      <c r="T235">
        <f t="shared" si="21"/>
        <v>27774</v>
      </c>
      <c r="U235">
        <f t="shared" si="22"/>
        <v>313.79326170281456</v>
      </c>
      <c r="V235">
        <f t="shared" si="23"/>
        <v>98466.211090091063</v>
      </c>
      <c r="W235">
        <v>6839</v>
      </c>
      <c r="X235">
        <v>0</v>
      </c>
      <c r="Y235">
        <v>0</v>
      </c>
      <c r="AB235" s="2" t="s">
        <v>106</v>
      </c>
      <c r="AC235" s="2">
        <v>569.96310349272983</v>
      </c>
      <c r="AD235" s="2">
        <v>148.24727711009982</v>
      </c>
      <c r="AE235" s="2">
        <v>3.8446783954718535</v>
      </c>
      <c r="AF235" s="2">
        <v>1.4343888855070859E-4</v>
      </c>
      <c r="AG235" s="2">
        <v>278.39264831831395</v>
      </c>
      <c r="AH235" s="2">
        <v>861.53355866714571</v>
      </c>
      <c r="AI235" s="2">
        <v>278.39264831831395</v>
      </c>
      <c r="AJ235" s="2">
        <v>861.53355866714571</v>
      </c>
    </row>
    <row r="236" spans="1:36" x14ac:dyDescent="0.35">
      <c r="A236" s="1">
        <v>41150</v>
      </c>
      <c r="B236">
        <v>6414</v>
      </c>
      <c r="C236">
        <v>7198.333333333333</v>
      </c>
      <c r="D236">
        <v>4628.5</v>
      </c>
      <c r="E236">
        <v>205</v>
      </c>
      <c r="F236">
        <v>1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0</v>
      </c>
      <c r="M236">
        <v>0</v>
      </c>
      <c r="N236">
        <f t="shared" si="18"/>
        <v>6932.8548038940089</v>
      </c>
      <c r="O236">
        <f>N236-B236</f>
        <v>518.85480389400891</v>
      </c>
      <c r="P236">
        <f t="shared" si="19"/>
        <v>518.85480389400891</v>
      </c>
      <c r="Q236" s="8">
        <f>P236/B236</f>
        <v>8.0894107248832073E-2</v>
      </c>
      <c r="R236">
        <v>1461</v>
      </c>
      <c r="S236">
        <f t="shared" si="20"/>
        <v>9339.3864700921604</v>
      </c>
      <c r="T236">
        <f t="shared" si="21"/>
        <v>26298</v>
      </c>
      <c r="U236">
        <f t="shared" si="22"/>
        <v>518.85480389400891</v>
      </c>
      <c r="V236">
        <f t="shared" si="23"/>
        <v>269210.30752389046</v>
      </c>
      <c r="W236">
        <v>6209</v>
      </c>
      <c r="X236">
        <v>0</v>
      </c>
      <c r="Y236">
        <v>0</v>
      </c>
      <c r="AB236" s="2" t="s">
        <v>21</v>
      </c>
      <c r="AC236" s="2">
        <v>0.88884954482016487</v>
      </c>
      <c r="AD236" s="2">
        <v>3.4677152026277996E-2</v>
      </c>
      <c r="AE236" s="2">
        <v>25.632137960655005</v>
      </c>
      <c r="AF236" s="2">
        <v>3.0993954170462693E-82</v>
      </c>
      <c r="AG236" s="2">
        <v>0.82064705774888325</v>
      </c>
      <c r="AH236" s="2">
        <v>0.9570520318914465</v>
      </c>
      <c r="AI236" s="2">
        <v>0.82064705774888325</v>
      </c>
      <c r="AJ236" s="2">
        <v>0.9570520318914465</v>
      </c>
    </row>
    <row r="237" spans="1:36" x14ac:dyDescent="0.35">
      <c r="A237" s="1">
        <v>41151</v>
      </c>
      <c r="B237">
        <v>7412</v>
      </c>
      <c r="C237">
        <v>6487.333333333333</v>
      </c>
      <c r="D237">
        <v>8932</v>
      </c>
      <c r="E237">
        <v>998</v>
      </c>
      <c r="F237">
        <v>1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f t="shared" si="18"/>
        <v>7549.7651469643788</v>
      </c>
      <c r="O237">
        <f>N237-B237</f>
        <v>137.7651469643788</v>
      </c>
      <c r="P237">
        <f t="shared" si="19"/>
        <v>137.7651469643788</v>
      </c>
      <c r="Q237" s="8">
        <f>P237/B237</f>
        <v>1.8586771042145008E-2</v>
      </c>
      <c r="R237">
        <v>188</v>
      </c>
      <c r="S237">
        <f t="shared" si="20"/>
        <v>2479.7726453588184</v>
      </c>
      <c r="T237">
        <f t="shared" si="21"/>
        <v>3384</v>
      </c>
      <c r="U237">
        <f t="shared" si="22"/>
        <v>137.7651469643788</v>
      </c>
      <c r="V237">
        <f t="shared" si="23"/>
        <v>18979.235718116888</v>
      </c>
      <c r="W237">
        <v>6414</v>
      </c>
      <c r="X237">
        <v>1</v>
      </c>
      <c r="Y237">
        <v>0</v>
      </c>
      <c r="AB237" s="2" t="s">
        <v>136</v>
      </c>
      <c r="AC237" s="2">
        <v>7.2630157959289815E-2</v>
      </c>
      <c r="AD237" s="2">
        <v>2.9875376902217886E-2</v>
      </c>
      <c r="AE237" s="2">
        <v>2.4311043237047127</v>
      </c>
      <c r="AF237" s="2">
        <v>1.5555799428593609E-2</v>
      </c>
      <c r="AG237" s="2">
        <v>1.3871728046154837E-2</v>
      </c>
      <c r="AH237" s="2">
        <v>0.1313885878724248</v>
      </c>
      <c r="AI237" s="2">
        <v>1.3871728046154837E-2</v>
      </c>
      <c r="AJ237" s="2">
        <v>0.1313885878724248</v>
      </c>
    </row>
    <row r="238" spans="1:36" x14ac:dyDescent="0.35">
      <c r="A238" s="1">
        <v>41152</v>
      </c>
      <c r="B238">
        <v>8691</v>
      </c>
      <c r="C238">
        <v>6678.333333333333</v>
      </c>
      <c r="D238">
        <v>4628.5</v>
      </c>
      <c r="E238">
        <v>1279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0</v>
      </c>
      <c r="N238">
        <f t="shared" si="18"/>
        <v>7835.6979146902049</v>
      </c>
      <c r="O238">
        <f>N238-B238</f>
        <v>-855.30208530979507</v>
      </c>
      <c r="P238">
        <f t="shared" si="19"/>
        <v>855.30208530979507</v>
      </c>
      <c r="Q238" s="8">
        <f>P238/B238</f>
        <v>9.8412390439511568E-2</v>
      </c>
      <c r="R238">
        <v>387</v>
      </c>
      <c r="S238">
        <f t="shared" si="20"/>
        <v>61581.750142305245</v>
      </c>
      <c r="T238">
        <f t="shared" si="21"/>
        <v>6966</v>
      </c>
      <c r="U238">
        <f t="shared" si="22"/>
        <v>-1710.6041706195901</v>
      </c>
      <c r="V238">
        <f t="shared" si="23"/>
        <v>2926166.6285411357</v>
      </c>
      <c r="W238">
        <v>7412</v>
      </c>
      <c r="X238">
        <v>0</v>
      </c>
      <c r="Y238">
        <v>1</v>
      </c>
      <c r="AB238" s="2" t="s">
        <v>104</v>
      </c>
      <c r="AC238" s="2">
        <v>0.6788568379595793</v>
      </c>
      <c r="AD238" s="2">
        <v>2.8682701972055344E-2</v>
      </c>
      <c r="AE238" s="2">
        <v>23.667813395717328</v>
      </c>
      <c r="AF238" s="2">
        <v>1.4943896515285296E-74</v>
      </c>
      <c r="AG238" s="2">
        <v>0.62244414268010195</v>
      </c>
      <c r="AH238" s="2">
        <v>0.73526953323905664</v>
      </c>
      <c r="AI238" s="2">
        <v>0.62244414268010195</v>
      </c>
      <c r="AJ238" s="2">
        <v>0.73526953323905664</v>
      </c>
    </row>
    <row r="239" spans="1:36" x14ac:dyDescent="0.35">
      <c r="A239" s="1">
        <v>41153</v>
      </c>
      <c r="B239">
        <v>8447</v>
      </c>
      <c r="C239">
        <v>7505.666666666667</v>
      </c>
      <c r="D239">
        <v>8831</v>
      </c>
      <c r="E239">
        <v>-244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1</v>
      </c>
      <c r="N239">
        <f t="shared" si="18"/>
        <v>7697.4153726732693</v>
      </c>
      <c r="O239">
        <f>N239-B239</f>
        <v>-749.5846273267307</v>
      </c>
      <c r="P239">
        <f t="shared" si="19"/>
        <v>749.5846273267307</v>
      </c>
      <c r="Q239" s="8">
        <f>P239/B239</f>
        <v>8.873974515528954E-2</v>
      </c>
      <c r="R239">
        <v>1113</v>
      </c>
      <c r="S239">
        <f t="shared" si="20"/>
        <v>53970.09316752461</v>
      </c>
      <c r="T239">
        <f t="shared" si="21"/>
        <v>20034</v>
      </c>
      <c r="U239">
        <f t="shared" si="22"/>
        <v>-1499.1692546534614</v>
      </c>
      <c r="V239">
        <f t="shared" si="23"/>
        <v>2247508.4540982149</v>
      </c>
      <c r="W239">
        <v>8691</v>
      </c>
      <c r="X239">
        <v>0</v>
      </c>
      <c r="Y239">
        <v>0</v>
      </c>
      <c r="AB239" s="2" t="s">
        <v>15</v>
      </c>
      <c r="AC239" s="2">
        <v>159.51955831797687</v>
      </c>
      <c r="AD239" s="2">
        <v>80.769235206612748</v>
      </c>
      <c r="AE239" s="2">
        <v>1.9750039468606566</v>
      </c>
      <c r="AF239" s="2">
        <v>4.9055425779779553E-2</v>
      </c>
      <c r="AG239" s="2">
        <v>0.66387386724963449</v>
      </c>
      <c r="AH239" s="2">
        <v>318.37524276870408</v>
      </c>
      <c r="AI239" s="2">
        <v>0.66387386724963449</v>
      </c>
      <c r="AJ239" s="2">
        <v>318.37524276870408</v>
      </c>
    </row>
    <row r="240" spans="1:36" x14ac:dyDescent="0.35">
      <c r="A240" s="1">
        <v>41154</v>
      </c>
      <c r="B240">
        <v>7848</v>
      </c>
      <c r="C240">
        <v>8183.333333333333</v>
      </c>
      <c r="D240">
        <v>8547</v>
      </c>
      <c r="E240">
        <v>-599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0</v>
      </c>
      <c r="N240">
        <f t="shared" si="18"/>
        <v>8038.495970633765</v>
      </c>
      <c r="O240">
        <f>N240-B240</f>
        <v>190.49597063376495</v>
      </c>
      <c r="P240">
        <f t="shared" si="19"/>
        <v>190.49597063376495</v>
      </c>
      <c r="Q240" s="8">
        <f>P240/B240</f>
        <v>2.4273186879939471E-2</v>
      </c>
      <c r="R240">
        <v>1581</v>
      </c>
      <c r="S240">
        <f t="shared" si="20"/>
        <v>3428.9274714077692</v>
      </c>
      <c r="T240">
        <f t="shared" si="21"/>
        <v>28458</v>
      </c>
      <c r="U240">
        <f t="shared" si="22"/>
        <v>190.49597063376495</v>
      </c>
      <c r="V240">
        <f t="shared" si="23"/>
        <v>36288.714827700242</v>
      </c>
      <c r="W240">
        <v>8447</v>
      </c>
      <c r="X240">
        <v>0</v>
      </c>
      <c r="Y240">
        <v>0</v>
      </c>
      <c r="AB240" s="2" t="s">
        <v>16</v>
      </c>
      <c r="AC240" s="2">
        <v>-533.01951369884034</v>
      </c>
      <c r="AD240" s="2">
        <v>97.30992366594667</v>
      </c>
      <c r="AE240" s="2">
        <v>-5.4775452864255918</v>
      </c>
      <c r="AF240" s="2">
        <v>8.267644954170615E-8</v>
      </c>
      <c r="AG240" s="2">
        <v>-724.40716876650129</v>
      </c>
      <c r="AH240" s="2">
        <v>-341.6318586311794</v>
      </c>
      <c r="AI240" s="2">
        <v>-724.40716876650129</v>
      </c>
      <c r="AJ240" s="2">
        <v>-341.6318586311794</v>
      </c>
    </row>
    <row r="241" spans="1:36" x14ac:dyDescent="0.35">
      <c r="A241" s="1">
        <v>41155</v>
      </c>
      <c r="B241">
        <v>5397</v>
      </c>
      <c r="C241">
        <v>8328.6666666666661</v>
      </c>
      <c r="D241">
        <v>6839</v>
      </c>
      <c r="E241">
        <v>-2451</v>
      </c>
      <c r="F241">
        <v>0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f t="shared" si="18"/>
        <v>6287.5072626064521</v>
      </c>
      <c r="O241">
        <f>N241-B241</f>
        <v>890.50726260645206</v>
      </c>
      <c r="P241">
        <f t="shared" si="19"/>
        <v>890.50726260645206</v>
      </c>
      <c r="Q241" s="8">
        <f>P241/B241</f>
        <v>0.16500041923410266</v>
      </c>
      <c r="R241">
        <v>2340</v>
      </c>
      <c r="S241">
        <f t="shared" si="20"/>
        <v>16029.130726916137</v>
      </c>
      <c r="T241">
        <f t="shared" si="21"/>
        <v>42120</v>
      </c>
      <c r="U241">
        <f t="shared" si="22"/>
        <v>890.50726260645206</v>
      </c>
      <c r="V241">
        <f t="shared" si="23"/>
        <v>793003.18475483661</v>
      </c>
      <c r="W241">
        <v>7848</v>
      </c>
      <c r="X241">
        <v>0</v>
      </c>
      <c r="Y241">
        <v>0</v>
      </c>
      <c r="AB241" s="2" t="s">
        <v>17</v>
      </c>
      <c r="AC241" s="2">
        <v>-1137.4639441230329</v>
      </c>
      <c r="AD241" s="2">
        <v>85.874858552887432</v>
      </c>
      <c r="AE241" s="2">
        <v>-13.245599041336495</v>
      </c>
      <c r="AF241" s="2">
        <v>1.0019224596408985E-32</v>
      </c>
      <c r="AG241" s="2">
        <v>-1306.3612897229011</v>
      </c>
      <c r="AH241" s="2">
        <v>-968.56659852316466</v>
      </c>
      <c r="AI241" s="2">
        <v>-1306.3612897229011</v>
      </c>
      <c r="AJ241" s="2">
        <v>-968.56659852316466</v>
      </c>
    </row>
    <row r="242" spans="1:36" x14ac:dyDescent="0.35">
      <c r="A242" s="1">
        <v>41156</v>
      </c>
      <c r="B242">
        <v>5752</v>
      </c>
      <c r="C242">
        <v>7230.666666666667</v>
      </c>
      <c r="D242">
        <v>6209</v>
      </c>
      <c r="E242">
        <v>355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f t="shared" si="18"/>
        <v>6562.1090653357469</v>
      </c>
      <c r="O242">
        <f>N242-B242</f>
        <v>810.10906533574689</v>
      </c>
      <c r="P242">
        <f t="shared" si="19"/>
        <v>810.10906533574689</v>
      </c>
      <c r="Q242" s="8">
        <f>P242/B242</f>
        <v>0.14083954543389202</v>
      </c>
      <c r="R242">
        <v>1289</v>
      </c>
      <c r="S242">
        <f t="shared" si="20"/>
        <v>14581.963176043444</v>
      </c>
      <c r="T242">
        <f t="shared" si="21"/>
        <v>23202</v>
      </c>
      <c r="U242">
        <f t="shared" si="22"/>
        <v>810.10906533574689</v>
      </c>
      <c r="V242">
        <f t="shared" si="23"/>
        <v>656276.69773915748</v>
      </c>
      <c r="W242">
        <v>5397</v>
      </c>
      <c r="X242">
        <v>0</v>
      </c>
      <c r="Y242">
        <v>0</v>
      </c>
      <c r="AB242" s="2" t="s">
        <v>18</v>
      </c>
      <c r="AC242" s="2">
        <v>-677.29302549008241</v>
      </c>
      <c r="AD242" s="2">
        <v>83.794382886613008</v>
      </c>
      <c r="AE242" s="2">
        <v>-8.0827974639608779</v>
      </c>
      <c r="AF242" s="2">
        <v>1.0489390631411527E-14</v>
      </c>
      <c r="AG242" s="2">
        <v>-842.09852367919234</v>
      </c>
      <c r="AH242" s="2">
        <v>-512.48752730097249</v>
      </c>
      <c r="AI242" s="2">
        <v>-842.09852367919234</v>
      </c>
      <c r="AJ242" s="2">
        <v>-512.48752730097249</v>
      </c>
    </row>
    <row r="243" spans="1:36" ht="15" thickBot="1" x14ac:dyDescent="0.4">
      <c r="A243" s="1">
        <v>41157</v>
      </c>
      <c r="B243">
        <v>5373</v>
      </c>
      <c r="C243">
        <v>6332.333333333333</v>
      </c>
      <c r="D243">
        <v>6414</v>
      </c>
      <c r="E243">
        <v>-379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0</v>
      </c>
      <c r="M243">
        <v>0</v>
      </c>
      <c r="N243">
        <f t="shared" si="18"/>
        <v>5739.9746883248881</v>
      </c>
      <c r="O243">
        <f>N243-B243</f>
        <v>366.97468832488812</v>
      </c>
      <c r="P243">
        <f t="shared" si="19"/>
        <v>366.97468832488812</v>
      </c>
      <c r="Q243" s="8">
        <f>P243/B243</f>
        <v>6.8299774488160825E-2</v>
      </c>
      <c r="R243">
        <v>2262</v>
      </c>
      <c r="S243">
        <f t="shared" si="20"/>
        <v>6605.5443898479862</v>
      </c>
      <c r="T243">
        <f t="shared" si="21"/>
        <v>40716</v>
      </c>
      <c r="U243">
        <f t="shared" si="22"/>
        <v>366.97468832488812</v>
      </c>
      <c r="V243">
        <f t="shared" si="23"/>
        <v>134670.42187114878</v>
      </c>
      <c r="W243">
        <v>5752</v>
      </c>
      <c r="X243">
        <v>0</v>
      </c>
      <c r="Y243">
        <v>0</v>
      </c>
      <c r="AB243" s="3" t="s">
        <v>19</v>
      </c>
      <c r="AC243" s="2">
        <v>-291.79869653961015</v>
      </c>
      <c r="AD243" s="2">
        <v>80.123782760056869</v>
      </c>
      <c r="AE243" s="2">
        <v>-3.641848730650258</v>
      </c>
      <c r="AF243" s="2">
        <v>3.1171161124694753E-4</v>
      </c>
      <c r="AG243" s="2">
        <v>-449.38491508644779</v>
      </c>
      <c r="AH243" s="2">
        <v>-134.21247799277248</v>
      </c>
      <c r="AI243" s="2">
        <v>-449.38491508644779</v>
      </c>
      <c r="AJ243" s="2">
        <v>-134.21247799277248</v>
      </c>
    </row>
    <row r="244" spans="1:36" ht="15" thickBot="1" x14ac:dyDescent="0.4">
      <c r="A244" s="1">
        <v>41158</v>
      </c>
      <c r="B244">
        <v>5436</v>
      </c>
      <c r="C244">
        <v>5507.333333333333</v>
      </c>
      <c r="D244">
        <v>7412</v>
      </c>
      <c r="E244">
        <v>63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f t="shared" si="18"/>
        <v>5765.6525622944737</v>
      </c>
      <c r="O244">
        <f>N244-B244</f>
        <v>329.65256229447368</v>
      </c>
      <c r="P244">
        <f t="shared" si="19"/>
        <v>329.65256229447368</v>
      </c>
      <c r="Q244" s="8">
        <f>P244/B244</f>
        <v>6.0642487544973082E-2</v>
      </c>
      <c r="R244">
        <v>2233</v>
      </c>
      <c r="S244">
        <f t="shared" si="20"/>
        <v>5933.7461213005263</v>
      </c>
      <c r="T244">
        <f t="shared" si="21"/>
        <v>40194</v>
      </c>
      <c r="U244">
        <f t="shared" si="22"/>
        <v>329.65256229447368</v>
      </c>
      <c r="V244">
        <f t="shared" si="23"/>
        <v>108670.81182731185</v>
      </c>
      <c r="W244">
        <v>5373</v>
      </c>
      <c r="X244">
        <v>1</v>
      </c>
      <c r="Y244">
        <v>0</v>
      </c>
      <c r="AC244" s="3">
        <v>-112.00287736084634</v>
      </c>
      <c r="AD244" s="3">
        <v>78.93603573225171</v>
      </c>
      <c r="AE244" s="3">
        <v>-1.41890679360636</v>
      </c>
      <c r="AF244" s="3">
        <v>0.15681862588100878</v>
      </c>
      <c r="AG244" s="3">
        <v>-267.25305339627914</v>
      </c>
      <c r="AH244" s="3">
        <v>43.247298674586474</v>
      </c>
      <c r="AI244" s="3">
        <v>-267.25305339627914</v>
      </c>
      <c r="AJ244" s="3">
        <v>43.247298674586474</v>
      </c>
    </row>
    <row r="245" spans="1:36" x14ac:dyDescent="0.35">
      <c r="A245" s="1">
        <v>41159</v>
      </c>
      <c r="B245">
        <v>7263</v>
      </c>
      <c r="C245">
        <v>5520.333333333333</v>
      </c>
      <c r="D245">
        <v>8691</v>
      </c>
      <c r="E245">
        <v>1827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0</v>
      </c>
      <c r="M245">
        <v>0</v>
      </c>
      <c r="N245">
        <f t="shared" si="18"/>
        <v>7324.7152208906755</v>
      </c>
      <c r="O245">
        <f>N245-B245</f>
        <v>61.715220890675482</v>
      </c>
      <c r="P245">
        <f t="shared" si="19"/>
        <v>61.715220890675482</v>
      </c>
      <c r="Q245" s="8">
        <f>P245/B245</f>
        <v>8.4972078880181032E-3</v>
      </c>
      <c r="R245">
        <v>603</v>
      </c>
      <c r="S245">
        <f t="shared" si="20"/>
        <v>1110.8739760321587</v>
      </c>
      <c r="T245">
        <f t="shared" si="21"/>
        <v>10854</v>
      </c>
      <c r="U245">
        <f t="shared" si="22"/>
        <v>61.715220890675482</v>
      </c>
      <c r="V245">
        <f t="shared" si="23"/>
        <v>3808.7684895848674</v>
      </c>
      <c r="W245">
        <v>5436</v>
      </c>
      <c r="X245">
        <v>0</v>
      </c>
      <c r="Y245">
        <v>1</v>
      </c>
      <c r="AB245" t="s">
        <v>22</v>
      </c>
    </row>
    <row r="246" spans="1:36" ht="15" thickBot="1" x14ac:dyDescent="0.4">
      <c r="A246" s="1">
        <v>41160</v>
      </c>
      <c r="B246">
        <v>7986</v>
      </c>
      <c r="C246">
        <v>6024</v>
      </c>
      <c r="D246">
        <v>8447</v>
      </c>
      <c r="E246">
        <v>723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1</v>
      </c>
      <c r="N246">
        <f t="shared" si="18"/>
        <v>7004.9390759387452</v>
      </c>
      <c r="O246">
        <f>N246-B246</f>
        <v>-981.06092406125481</v>
      </c>
      <c r="P246">
        <f t="shared" si="19"/>
        <v>981.06092406125481</v>
      </c>
      <c r="Q246" s="8">
        <f>P246/B246</f>
        <v>0.12284759880556659</v>
      </c>
      <c r="R246">
        <v>980</v>
      </c>
      <c r="S246">
        <f t="shared" si="20"/>
        <v>70636.386532410339</v>
      </c>
      <c r="T246">
        <f t="shared" si="21"/>
        <v>17640</v>
      </c>
      <c r="U246">
        <f t="shared" si="22"/>
        <v>-1962.1218481225096</v>
      </c>
      <c r="V246">
        <f t="shared" si="23"/>
        <v>3849922.1468796926</v>
      </c>
      <c r="W246">
        <v>7263</v>
      </c>
      <c r="X246">
        <v>0</v>
      </c>
      <c r="Y246">
        <v>0</v>
      </c>
    </row>
    <row r="247" spans="1:36" ht="15" thickBot="1" x14ac:dyDescent="0.4">
      <c r="A247" s="1">
        <v>41161</v>
      </c>
      <c r="B247">
        <v>7444</v>
      </c>
      <c r="C247">
        <v>6895</v>
      </c>
      <c r="D247">
        <v>7848</v>
      </c>
      <c r="E247">
        <v>-542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0</v>
      </c>
      <c r="N247">
        <f t="shared" si="18"/>
        <v>6876.1218297923488</v>
      </c>
      <c r="O247">
        <f>N247-B247</f>
        <v>-567.87817020765124</v>
      </c>
      <c r="P247">
        <f t="shared" si="19"/>
        <v>567.87817020765124</v>
      </c>
      <c r="Q247" s="8">
        <f>P247/B247</f>
        <v>7.6286696696352935E-2</v>
      </c>
      <c r="R247">
        <v>1321</v>
      </c>
      <c r="S247">
        <f t="shared" si="20"/>
        <v>40887.228254950889</v>
      </c>
      <c r="T247">
        <f t="shared" si="21"/>
        <v>23778</v>
      </c>
      <c r="U247">
        <f t="shared" si="22"/>
        <v>-1135.7563404153025</v>
      </c>
      <c r="V247">
        <f t="shared" si="23"/>
        <v>1289942.4647935603</v>
      </c>
      <c r="W247">
        <v>7986</v>
      </c>
      <c r="X247">
        <v>0</v>
      </c>
      <c r="Y247">
        <v>0</v>
      </c>
      <c r="AB247" s="5" t="s">
        <v>23</v>
      </c>
    </row>
    <row r="248" spans="1:36" x14ac:dyDescent="0.35">
      <c r="A248" s="1">
        <v>41162</v>
      </c>
      <c r="B248">
        <v>5029</v>
      </c>
      <c r="C248">
        <v>7564.333333333333</v>
      </c>
      <c r="D248">
        <v>5397</v>
      </c>
      <c r="E248">
        <v>-2415</v>
      </c>
      <c r="F248">
        <v>0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f t="shared" si="18"/>
        <v>5521.3189104970024</v>
      </c>
      <c r="O248">
        <f>N248-B248</f>
        <v>492.31891049700243</v>
      </c>
      <c r="P248">
        <f t="shared" si="19"/>
        <v>492.31891049700243</v>
      </c>
      <c r="Q248" s="8">
        <f>P248/B248</f>
        <v>9.7895985384172282E-2</v>
      </c>
      <c r="R248">
        <v>1989</v>
      </c>
      <c r="S248">
        <f t="shared" si="20"/>
        <v>8861.7403889460438</v>
      </c>
      <c r="T248">
        <f t="shared" si="21"/>
        <v>35802</v>
      </c>
      <c r="U248">
        <f t="shared" si="22"/>
        <v>492.31891049700243</v>
      </c>
      <c r="V248">
        <f t="shared" si="23"/>
        <v>242377.9096329555</v>
      </c>
      <c r="W248">
        <v>7444</v>
      </c>
      <c r="X248">
        <v>0</v>
      </c>
      <c r="Y248">
        <v>0</v>
      </c>
      <c r="AB248" s="2" t="s">
        <v>24</v>
      </c>
      <c r="AC248" s="5"/>
    </row>
    <row r="249" spans="1:36" x14ac:dyDescent="0.35">
      <c r="A249" s="1">
        <v>41163</v>
      </c>
      <c r="B249">
        <v>5327</v>
      </c>
      <c r="C249">
        <v>6819.666666666667</v>
      </c>
      <c r="D249">
        <v>5752</v>
      </c>
      <c r="E249">
        <v>298</v>
      </c>
      <c r="F249">
        <v>0</v>
      </c>
      <c r="G249">
        <v>0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f t="shared" si="18"/>
        <v>6122.4313865242857</v>
      </c>
      <c r="O249">
        <f>N249-B249</f>
        <v>795.4313865242857</v>
      </c>
      <c r="P249">
        <f t="shared" si="19"/>
        <v>795.4313865242857</v>
      </c>
      <c r="Q249" s="8">
        <f>P249/B249</f>
        <v>0.14932070330848238</v>
      </c>
      <c r="R249">
        <v>1892</v>
      </c>
      <c r="S249">
        <f t="shared" si="20"/>
        <v>14317.764957437143</v>
      </c>
      <c r="T249">
        <f t="shared" si="21"/>
        <v>34056</v>
      </c>
      <c r="U249">
        <f t="shared" si="22"/>
        <v>795.4313865242857</v>
      </c>
      <c r="V249">
        <f t="shared" si="23"/>
        <v>632711.09066794754</v>
      </c>
      <c r="W249">
        <v>5029</v>
      </c>
      <c r="X249">
        <v>0</v>
      </c>
      <c r="Y249">
        <v>0</v>
      </c>
      <c r="AB249" s="2" t="s">
        <v>25</v>
      </c>
      <c r="AC249" s="2">
        <v>0.92437740281421243</v>
      </c>
    </row>
    <row r="250" spans="1:36" x14ac:dyDescent="0.35">
      <c r="A250" s="1">
        <v>41164</v>
      </c>
      <c r="B250">
        <v>5012</v>
      </c>
      <c r="C250">
        <v>5933.333333333333</v>
      </c>
      <c r="D250">
        <v>5373</v>
      </c>
      <c r="E250">
        <v>-315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0</v>
      </c>
      <c r="N250">
        <f t="shared" si="18"/>
        <v>5348.8149152570795</v>
      </c>
      <c r="O250">
        <f>N250-B250</f>
        <v>336.81491525707952</v>
      </c>
      <c r="P250">
        <f t="shared" si="19"/>
        <v>336.81491525707952</v>
      </c>
      <c r="Q250" s="8">
        <f>P250/B250</f>
        <v>6.7201698973878593E-2</v>
      </c>
      <c r="R250">
        <v>2102</v>
      </c>
      <c r="S250">
        <f t="shared" si="20"/>
        <v>6062.6684746274314</v>
      </c>
      <c r="T250">
        <f t="shared" si="21"/>
        <v>37836</v>
      </c>
      <c r="U250">
        <f t="shared" si="22"/>
        <v>336.81491525707952</v>
      </c>
      <c r="V250">
        <f t="shared" si="23"/>
        <v>113444.28713963366</v>
      </c>
      <c r="W250">
        <v>5327</v>
      </c>
      <c r="X250">
        <v>0</v>
      </c>
      <c r="Y250">
        <v>0</v>
      </c>
      <c r="AB250" s="2" t="s">
        <v>26</v>
      </c>
      <c r="AC250" s="2">
        <v>0.85447358283354868</v>
      </c>
    </row>
    <row r="251" spans="1:36" x14ac:dyDescent="0.35">
      <c r="A251" s="1">
        <v>41165</v>
      </c>
      <c r="B251">
        <v>6084</v>
      </c>
      <c r="C251">
        <v>5122.666666666667</v>
      </c>
      <c r="D251">
        <v>5436</v>
      </c>
      <c r="E251">
        <v>1072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0</v>
      </c>
      <c r="N251">
        <f t="shared" si="18"/>
        <v>5958.2221130861717</v>
      </c>
      <c r="O251">
        <f>N251-B251</f>
        <v>-125.7778869138283</v>
      </c>
      <c r="P251">
        <f t="shared" si="19"/>
        <v>125.7778869138283</v>
      </c>
      <c r="Q251" s="8">
        <f>P251/B251</f>
        <v>2.0673551432253173E-2</v>
      </c>
      <c r="R251">
        <v>1186</v>
      </c>
      <c r="S251">
        <f t="shared" si="20"/>
        <v>9056.0078577956374</v>
      </c>
      <c r="T251">
        <f t="shared" si="21"/>
        <v>21348</v>
      </c>
      <c r="U251">
        <f t="shared" si="22"/>
        <v>-251.55577382765659</v>
      </c>
      <c r="V251">
        <f t="shared" si="23"/>
        <v>63280.307346031121</v>
      </c>
      <c r="W251">
        <v>5012</v>
      </c>
      <c r="X251">
        <v>1</v>
      </c>
      <c r="Y251">
        <v>0</v>
      </c>
      <c r="AB251" s="2" t="s">
        <v>6</v>
      </c>
      <c r="AC251" s="2">
        <v>0.85114726472688695</v>
      </c>
    </row>
    <row r="252" spans="1:36" ht="15" thickBot="1" x14ac:dyDescent="0.4">
      <c r="A252" s="1">
        <v>41166</v>
      </c>
      <c r="B252">
        <v>6172</v>
      </c>
      <c r="C252">
        <v>5474.333333333333</v>
      </c>
      <c r="D252">
        <v>7263</v>
      </c>
      <c r="E252">
        <v>88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0</v>
      </c>
      <c r="M252">
        <v>0</v>
      </c>
      <c r="N252">
        <f t="shared" si="18"/>
        <v>5993.7761924224869</v>
      </c>
      <c r="O252">
        <f>N252-B252</f>
        <v>-178.22380757751307</v>
      </c>
      <c r="P252">
        <f t="shared" si="19"/>
        <v>178.22380757751307</v>
      </c>
      <c r="Q252" s="8">
        <f>P252/B252</f>
        <v>2.8876183988579565E-2</v>
      </c>
      <c r="R252">
        <v>1219</v>
      </c>
      <c r="S252">
        <f t="shared" si="20"/>
        <v>12832.114145580941</v>
      </c>
      <c r="T252">
        <f t="shared" si="21"/>
        <v>21942</v>
      </c>
      <c r="U252">
        <f t="shared" si="22"/>
        <v>-356.44761515502614</v>
      </c>
      <c r="V252">
        <f t="shared" si="23"/>
        <v>127054.90234970562</v>
      </c>
      <c r="W252">
        <v>6084</v>
      </c>
      <c r="X252">
        <v>0</v>
      </c>
      <c r="Y252">
        <v>1</v>
      </c>
      <c r="AB252" s="3" t="s">
        <v>27</v>
      </c>
      <c r="AC252" s="2">
        <v>456.4320845448978</v>
      </c>
    </row>
    <row r="253" spans="1:36" ht="15" thickBot="1" x14ac:dyDescent="0.4">
      <c r="A253" s="1">
        <v>41167</v>
      </c>
      <c r="B253">
        <v>7222</v>
      </c>
      <c r="C253">
        <v>5756</v>
      </c>
      <c r="D253">
        <v>7986</v>
      </c>
      <c r="E253">
        <v>1050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1</v>
      </c>
      <c r="N253">
        <f t="shared" si="18"/>
        <v>6953.2589762224652</v>
      </c>
      <c r="O253">
        <f>N253-B253</f>
        <v>-268.74102377753479</v>
      </c>
      <c r="P253">
        <f t="shared" si="19"/>
        <v>268.74102377753479</v>
      </c>
      <c r="Q253" s="8">
        <f>P253/B253</f>
        <v>3.7211440567368428E-2</v>
      </c>
      <c r="R253">
        <v>1451</v>
      </c>
      <c r="S253">
        <f t="shared" si="20"/>
        <v>19349.353711982505</v>
      </c>
      <c r="T253">
        <f t="shared" si="21"/>
        <v>26118</v>
      </c>
      <c r="U253">
        <f t="shared" si="22"/>
        <v>-537.48204755506958</v>
      </c>
      <c r="V253">
        <f t="shared" si="23"/>
        <v>288886.95144399011</v>
      </c>
      <c r="W253">
        <v>6172</v>
      </c>
      <c r="X253">
        <v>0</v>
      </c>
      <c r="Y253">
        <v>0</v>
      </c>
      <c r="AC253" s="3">
        <v>359</v>
      </c>
    </row>
    <row r="254" spans="1:36" ht="15" thickBot="1" x14ac:dyDescent="0.4">
      <c r="A254" s="1">
        <v>41168</v>
      </c>
      <c r="B254">
        <v>6819</v>
      </c>
      <c r="C254">
        <v>6492.666666666667</v>
      </c>
      <c r="D254">
        <v>7444</v>
      </c>
      <c r="E254">
        <v>-403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0</v>
      </c>
      <c r="N254">
        <f t="shared" si="18"/>
        <v>6581.3518232939141</v>
      </c>
      <c r="O254">
        <f>N254-B254</f>
        <v>-237.64817670608591</v>
      </c>
      <c r="P254">
        <f t="shared" si="19"/>
        <v>237.64817670608591</v>
      </c>
      <c r="Q254" s="8">
        <f>P254/B254</f>
        <v>3.4850883810835301E-2</v>
      </c>
      <c r="R254">
        <v>1712</v>
      </c>
      <c r="S254">
        <f t="shared" si="20"/>
        <v>17110.668722838185</v>
      </c>
      <c r="T254">
        <f t="shared" si="21"/>
        <v>30816</v>
      </c>
      <c r="U254">
        <f t="shared" si="22"/>
        <v>-475.29635341217181</v>
      </c>
      <c r="V254">
        <f t="shared" si="23"/>
        <v>225906.62356690812</v>
      </c>
      <c r="W254">
        <v>7222</v>
      </c>
      <c r="X254">
        <v>0</v>
      </c>
      <c r="Y254">
        <v>0</v>
      </c>
      <c r="AB254" t="s">
        <v>28</v>
      </c>
    </row>
    <row r="255" spans="1:36" ht="15" thickBot="1" x14ac:dyDescent="0.4">
      <c r="A255" s="1">
        <v>41169</v>
      </c>
      <c r="B255">
        <v>5059</v>
      </c>
      <c r="C255">
        <v>6737.666666666667</v>
      </c>
      <c r="D255">
        <v>5029</v>
      </c>
      <c r="E255">
        <v>-1760</v>
      </c>
      <c r="F255">
        <v>0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f t="shared" si="18"/>
        <v>5201.7365847234814</v>
      </c>
      <c r="O255">
        <f>N255-B255</f>
        <v>142.73658472348143</v>
      </c>
      <c r="P255">
        <f t="shared" si="19"/>
        <v>142.73658472348143</v>
      </c>
      <c r="Q255" s="8">
        <f>P255/B255</f>
        <v>2.8214387176019259E-2</v>
      </c>
      <c r="R255">
        <v>1575</v>
      </c>
      <c r="S255">
        <f t="shared" si="20"/>
        <v>2569.2585250226657</v>
      </c>
      <c r="T255">
        <f t="shared" si="21"/>
        <v>28350</v>
      </c>
      <c r="U255">
        <f t="shared" si="22"/>
        <v>142.73658472348143</v>
      </c>
      <c r="V255">
        <f t="shared" si="23"/>
        <v>20373.732618523591</v>
      </c>
      <c r="W255">
        <v>6819</v>
      </c>
      <c r="X255">
        <v>0</v>
      </c>
      <c r="Y255">
        <v>0</v>
      </c>
      <c r="AB255" s="4"/>
    </row>
    <row r="256" spans="1:36" x14ac:dyDescent="0.35">
      <c r="A256" s="1">
        <v>41170</v>
      </c>
      <c r="B256">
        <v>4676</v>
      </c>
      <c r="C256">
        <v>6366.666666666667</v>
      </c>
      <c r="D256">
        <v>5327</v>
      </c>
      <c r="E256">
        <v>-383</v>
      </c>
      <c r="F256">
        <v>0</v>
      </c>
      <c r="G256">
        <v>0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f t="shared" si="18"/>
        <v>5223.8306783911976</v>
      </c>
      <c r="O256">
        <f>N256-B256</f>
        <v>547.83067839119758</v>
      </c>
      <c r="P256">
        <f t="shared" si="19"/>
        <v>547.83067839119758</v>
      </c>
      <c r="Q256" s="8">
        <f>P256/B256</f>
        <v>0.11715797228212095</v>
      </c>
      <c r="R256">
        <v>2240</v>
      </c>
      <c r="S256">
        <f t="shared" si="20"/>
        <v>9860.9522110415564</v>
      </c>
      <c r="T256">
        <f t="shared" si="21"/>
        <v>40320</v>
      </c>
      <c r="U256">
        <f t="shared" si="22"/>
        <v>547.83067839119758</v>
      </c>
      <c r="V256">
        <f t="shared" si="23"/>
        <v>300118.45218655973</v>
      </c>
      <c r="W256">
        <v>5059</v>
      </c>
      <c r="X256">
        <v>0</v>
      </c>
      <c r="Y256">
        <v>0</v>
      </c>
      <c r="AB256" s="2" t="s">
        <v>29</v>
      </c>
      <c r="AC256" s="4" t="s">
        <v>33</v>
      </c>
      <c r="AD256" s="4" t="s">
        <v>34</v>
      </c>
      <c r="AE256" s="4" t="s">
        <v>35</v>
      </c>
      <c r="AF256" s="4" t="s">
        <v>36</v>
      </c>
      <c r="AG256" s="4" t="s">
        <v>37</v>
      </c>
    </row>
    <row r="257" spans="1:36" x14ac:dyDescent="0.35">
      <c r="A257" s="1">
        <v>41171</v>
      </c>
      <c r="B257">
        <v>3000</v>
      </c>
      <c r="C257">
        <v>5518</v>
      </c>
      <c r="D257">
        <v>5012</v>
      </c>
      <c r="E257">
        <v>-1676</v>
      </c>
      <c r="F257">
        <v>0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f t="shared" si="18"/>
        <v>4026.6655416352755</v>
      </c>
      <c r="O257">
        <f>N257-B257</f>
        <v>1026.6655416352755</v>
      </c>
      <c r="P257">
        <f t="shared" si="19"/>
        <v>1026.6655416352755</v>
      </c>
      <c r="Q257" s="8">
        <f>P257/B257</f>
        <v>0.34222184721175852</v>
      </c>
      <c r="R257">
        <v>272</v>
      </c>
      <c r="S257">
        <f t="shared" si="20"/>
        <v>18479.979749434959</v>
      </c>
      <c r="T257">
        <f t="shared" si="21"/>
        <v>4896</v>
      </c>
      <c r="U257">
        <f t="shared" si="22"/>
        <v>1026.6655416352755</v>
      </c>
      <c r="V257">
        <f t="shared" si="23"/>
        <v>1054042.1343812537</v>
      </c>
      <c r="W257">
        <v>4676</v>
      </c>
      <c r="X257">
        <v>0</v>
      </c>
      <c r="Y257">
        <v>0</v>
      </c>
      <c r="AB257" s="2" t="s">
        <v>30</v>
      </c>
      <c r="AC257" s="2">
        <v>8</v>
      </c>
      <c r="AD257" s="2">
        <v>428131495.65091503</v>
      </c>
      <c r="AE257" s="2">
        <v>53516436.956364378</v>
      </c>
      <c r="AF257" s="2">
        <v>256.88270196475247</v>
      </c>
      <c r="AG257" s="2">
        <v>1.8920538294409545E-141</v>
      </c>
    </row>
    <row r="258" spans="1:36" ht="15" thickBot="1" x14ac:dyDescent="0.4">
      <c r="A258" s="1">
        <v>41172</v>
      </c>
      <c r="B258">
        <v>5739</v>
      </c>
      <c r="C258">
        <v>4245</v>
      </c>
      <c r="D258">
        <v>6084</v>
      </c>
      <c r="E258">
        <v>2739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  <c r="N258">
        <f t="shared" si="18"/>
        <v>6357.9315224924412</v>
      </c>
      <c r="O258">
        <f>N258-B258</f>
        <v>618.93152249244122</v>
      </c>
      <c r="P258">
        <f t="shared" si="19"/>
        <v>618.93152249244122</v>
      </c>
      <c r="Q258" s="8">
        <f>P258/B258</f>
        <v>0.10784657997777335</v>
      </c>
      <c r="R258">
        <v>1134</v>
      </c>
      <c r="S258">
        <f t="shared" si="20"/>
        <v>11140.767404863942</v>
      </c>
      <c r="T258">
        <f t="shared" si="21"/>
        <v>20412</v>
      </c>
      <c r="U258">
        <f t="shared" si="22"/>
        <v>618.93152249244122</v>
      </c>
      <c r="V258">
        <f t="shared" si="23"/>
        <v>383076.22953481128</v>
      </c>
      <c r="W258">
        <v>3000</v>
      </c>
      <c r="X258">
        <v>1</v>
      </c>
      <c r="Y258">
        <v>0</v>
      </c>
      <c r="AB258" s="3" t="s">
        <v>31</v>
      </c>
      <c r="AC258" s="2">
        <v>350</v>
      </c>
      <c r="AD258" s="2">
        <v>72915586.730700254</v>
      </c>
      <c r="AE258" s="2">
        <v>208330.24780200073</v>
      </c>
      <c r="AF258" s="2"/>
      <c r="AG258" s="2"/>
    </row>
    <row r="259" spans="1:36" ht="15" thickBot="1" x14ac:dyDescent="0.4">
      <c r="A259" s="1">
        <v>41173</v>
      </c>
      <c r="B259">
        <v>4628.5</v>
      </c>
      <c r="C259">
        <v>4471.666666666667</v>
      </c>
      <c r="D259">
        <v>6172</v>
      </c>
      <c r="E259">
        <v>-1110.5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f t="shared" ref="N259:N322" si="24">$AA$2+SUMPRODUCT(C259:J259,$AB$2:$AI$2)</f>
        <v>4203.2029927036956</v>
      </c>
      <c r="O259">
        <f>N259-B259</f>
        <v>-425.2970072963044</v>
      </c>
      <c r="P259">
        <f t="shared" ref="P259:P322" si="25">ABS(O259)</f>
        <v>425.2970072963044</v>
      </c>
      <c r="Q259" s="8">
        <f>P259/B259</f>
        <v>9.1886573900033353E-2</v>
      </c>
      <c r="R259">
        <v>4162</v>
      </c>
      <c r="S259">
        <f t="shared" ref="S259:S322" si="26">IF(O259&lt;0,O259*-72,O259*18)</f>
        <v>30621.384525333917</v>
      </c>
      <c r="T259">
        <f t="shared" ref="T259:T322" si="27">R259*18</f>
        <v>74916</v>
      </c>
      <c r="U259">
        <f t="shared" ref="U259:U322" si="28">IF(O259&lt;0,O259*2,O259)</f>
        <v>-850.5940145926088</v>
      </c>
      <c r="V259">
        <f t="shared" ref="V259:V322" si="29">U259^2</f>
        <v>723510.17766077118</v>
      </c>
      <c r="W259">
        <v>5739</v>
      </c>
      <c r="X259">
        <v>0</v>
      </c>
      <c r="Y259">
        <v>1</v>
      </c>
      <c r="AC259" s="3">
        <v>358</v>
      </c>
      <c r="AD259" s="3">
        <v>501047082.38161528</v>
      </c>
      <c r="AE259" s="3"/>
      <c r="AF259" s="3"/>
      <c r="AG259" s="3"/>
    </row>
    <row r="260" spans="1:36" ht="15" thickBot="1" x14ac:dyDescent="0.4">
      <c r="A260" s="1">
        <v>41174</v>
      </c>
      <c r="B260">
        <v>6288</v>
      </c>
      <c r="C260">
        <v>4455.833333333333</v>
      </c>
      <c r="D260">
        <v>7222</v>
      </c>
      <c r="E260">
        <v>1659.5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1</v>
      </c>
      <c r="N260">
        <f t="shared" si="24"/>
        <v>6150.7561411621409</v>
      </c>
      <c r="O260">
        <f>N260-B260</f>
        <v>-137.24385883785908</v>
      </c>
      <c r="P260">
        <f t="shared" si="25"/>
        <v>137.24385883785908</v>
      </c>
      <c r="Q260" s="8">
        <f>P260/B260</f>
        <v>2.1826313428412705E-2</v>
      </c>
      <c r="R260">
        <v>836</v>
      </c>
      <c r="S260">
        <f t="shared" si="26"/>
        <v>9881.5578363258537</v>
      </c>
      <c r="T260">
        <f t="shared" si="27"/>
        <v>15048</v>
      </c>
      <c r="U260">
        <f t="shared" si="28"/>
        <v>-274.48771767571816</v>
      </c>
      <c r="V260">
        <f t="shared" si="29"/>
        <v>75343.507154824765</v>
      </c>
      <c r="W260">
        <v>4628.5</v>
      </c>
      <c r="X260">
        <v>0</v>
      </c>
      <c r="Y260">
        <v>0</v>
      </c>
      <c r="AB260" s="4"/>
    </row>
    <row r="261" spans="1:36" x14ac:dyDescent="0.35">
      <c r="A261" s="1">
        <v>41175</v>
      </c>
      <c r="B261">
        <v>6844</v>
      </c>
      <c r="C261">
        <v>5551.833333333333</v>
      </c>
      <c r="D261">
        <v>6819</v>
      </c>
      <c r="E261">
        <v>556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0</v>
      </c>
      <c r="N261">
        <f t="shared" si="24"/>
        <v>6347.0405809059803</v>
      </c>
      <c r="O261">
        <f>N261-B261</f>
        <v>-496.95941909401972</v>
      </c>
      <c r="P261">
        <f t="shared" si="25"/>
        <v>496.95941909401972</v>
      </c>
      <c r="Q261" s="8">
        <f>P261/B261</f>
        <v>7.2612422427530646E-2</v>
      </c>
      <c r="R261">
        <v>1051</v>
      </c>
      <c r="S261">
        <f t="shared" si="26"/>
        <v>35781.07817476942</v>
      </c>
      <c r="T261">
        <f t="shared" si="27"/>
        <v>18918</v>
      </c>
      <c r="U261">
        <f t="shared" si="28"/>
        <v>-993.91883818803944</v>
      </c>
      <c r="V261">
        <f t="shared" si="29"/>
        <v>987874.65690506215</v>
      </c>
      <c r="W261">
        <v>6288</v>
      </c>
      <c r="X261">
        <v>0</v>
      </c>
      <c r="Y261">
        <v>0</v>
      </c>
      <c r="AB261" s="2" t="s">
        <v>32</v>
      </c>
      <c r="AC261" s="4" t="s">
        <v>38</v>
      </c>
      <c r="AD261" s="4" t="s">
        <v>6</v>
      </c>
      <c r="AE261" s="4" t="s">
        <v>39</v>
      </c>
      <c r="AF261" s="4" t="s">
        <v>40</v>
      </c>
      <c r="AG261" s="4" t="s">
        <v>41</v>
      </c>
      <c r="AH261" s="4" t="s">
        <v>42</v>
      </c>
      <c r="AI261" s="4" t="s">
        <v>43</v>
      </c>
      <c r="AJ261" s="4" t="s">
        <v>44</v>
      </c>
    </row>
    <row r="262" spans="1:36" x14ac:dyDescent="0.35">
      <c r="A262" s="1">
        <v>41176</v>
      </c>
      <c r="B262">
        <v>4615</v>
      </c>
      <c r="C262">
        <v>5920.166666666667</v>
      </c>
      <c r="D262">
        <v>5059</v>
      </c>
      <c r="E262">
        <v>-2229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f t="shared" si="24"/>
        <v>4156.9489774365575</v>
      </c>
      <c r="O262">
        <f>N262-B262</f>
        <v>-458.05102256344253</v>
      </c>
      <c r="P262">
        <f t="shared" si="25"/>
        <v>458.05102256344253</v>
      </c>
      <c r="Q262" s="8">
        <f>P262/B262</f>
        <v>9.925265927701897E-2</v>
      </c>
      <c r="R262">
        <v>1840</v>
      </c>
      <c r="S262">
        <f t="shared" si="26"/>
        <v>32979.673624567862</v>
      </c>
      <c r="T262">
        <f t="shared" si="27"/>
        <v>33120</v>
      </c>
      <c r="U262">
        <f t="shared" si="28"/>
        <v>-916.10204512688506</v>
      </c>
      <c r="V262">
        <f t="shared" si="29"/>
        <v>839242.95708566136</v>
      </c>
      <c r="W262">
        <v>6844</v>
      </c>
      <c r="X262">
        <v>0</v>
      </c>
      <c r="Y262">
        <v>0</v>
      </c>
      <c r="AB262" s="2" t="s">
        <v>106</v>
      </c>
      <c r="AC262" s="2">
        <v>504.1116960794763</v>
      </c>
      <c r="AD262" s="2">
        <v>140.9991563195056</v>
      </c>
      <c r="AE262" s="2">
        <v>3.5752816487579104</v>
      </c>
      <c r="AF262" s="2">
        <v>3.9899809599043372E-4</v>
      </c>
      <c r="AG262" s="2">
        <v>226.79948999697206</v>
      </c>
      <c r="AH262" s="2">
        <v>781.42390216198055</v>
      </c>
      <c r="AI262" s="2">
        <v>226.79948999697206</v>
      </c>
      <c r="AJ262" s="2">
        <v>781.42390216198055</v>
      </c>
    </row>
    <row r="263" spans="1:36" x14ac:dyDescent="0.35">
      <c r="A263" s="1">
        <v>41177</v>
      </c>
      <c r="B263">
        <v>5412</v>
      </c>
      <c r="C263">
        <v>5915.666666666667</v>
      </c>
      <c r="D263">
        <v>4676</v>
      </c>
      <c r="E263">
        <v>797</v>
      </c>
      <c r="F263">
        <v>0</v>
      </c>
      <c r="G263">
        <v>0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f t="shared" si="24"/>
        <v>5574.1557462925703</v>
      </c>
      <c r="O263">
        <f>N263-B263</f>
        <v>162.15574629257026</v>
      </c>
      <c r="P263">
        <f t="shared" si="25"/>
        <v>162.15574629257026</v>
      </c>
      <c r="Q263" s="8">
        <f>P263/B263</f>
        <v>2.9962259108013721E-2</v>
      </c>
      <c r="R263">
        <v>2027</v>
      </c>
      <c r="S263">
        <f t="shared" si="26"/>
        <v>2918.8034332662646</v>
      </c>
      <c r="T263">
        <f t="shared" si="27"/>
        <v>36486</v>
      </c>
      <c r="U263">
        <f t="shared" si="28"/>
        <v>162.15574629257026</v>
      </c>
      <c r="V263">
        <f t="shared" si="29"/>
        <v>26294.486055700414</v>
      </c>
      <c r="W263">
        <v>4615</v>
      </c>
      <c r="X263">
        <v>0</v>
      </c>
      <c r="Y263">
        <v>0</v>
      </c>
      <c r="AB263" s="2" t="s">
        <v>21</v>
      </c>
      <c r="AC263" s="2">
        <v>0.89105841068316205</v>
      </c>
      <c r="AD263" s="2">
        <v>3.4692302246984982E-2</v>
      </c>
      <c r="AE263" s="2">
        <v>25.684614538967406</v>
      </c>
      <c r="AF263" s="2">
        <v>1.5836363177399018E-82</v>
      </c>
      <c r="AG263" s="2">
        <v>0.82282680475502412</v>
      </c>
      <c r="AH263" s="2">
        <v>0.95929001661129998</v>
      </c>
      <c r="AI263" s="2">
        <v>0.82282680475502412</v>
      </c>
      <c r="AJ263" s="2">
        <v>0.95929001661129998</v>
      </c>
    </row>
    <row r="264" spans="1:36" x14ac:dyDescent="0.35">
      <c r="A264" s="1">
        <v>41178</v>
      </c>
      <c r="B264">
        <v>5273</v>
      </c>
      <c r="C264">
        <v>5623.666666666667</v>
      </c>
      <c r="D264">
        <v>3000</v>
      </c>
      <c r="E264">
        <v>-139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f t="shared" si="24"/>
        <v>5012.1252934415934</v>
      </c>
      <c r="O264">
        <f>N264-B264</f>
        <v>-260.87470655840661</v>
      </c>
      <c r="P264">
        <f t="shared" si="25"/>
        <v>260.87470655840661</v>
      </c>
      <c r="Q264" s="8">
        <f>P264/B264</f>
        <v>4.9473678467363287E-2</v>
      </c>
      <c r="R264">
        <v>1856</v>
      </c>
      <c r="S264">
        <f t="shared" si="26"/>
        <v>18782.978872205276</v>
      </c>
      <c r="T264">
        <f t="shared" si="27"/>
        <v>33408</v>
      </c>
      <c r="U264">
        <f t="shared" si="28"/>
        <v>-521.74941311681323</v>
      </c>
      <c r="V264">
        <f t="shared" si="29"/>
        <v>272222.45008773904</v>
      </c>
      <c r="W264">
        <v>5412</v>
      </c>
      <c r="X264">
        <v>0</v>
      </c>
      <c r="Y264">
        <v>0</v>
      </c>
      <c r="AB264" s="2" t="s">
        <v>136</v>
      </c>
      <c r="AC264" s="2">
        <v>7.5991834283699836E-2</v>
      </c>
      <c r="AD264" s="2">
        <v>2.9824365782513438E-2</v>
      </c>
      <c r="AE264" s="2">
        <v>2.547978214787562</v>
      </c>
      <c r="AF264" s="2">
        <v>1.1261706249948865E-2</v>
      </c>
      <c r="AG264" s="2">
        <v>1.733431543004834E-2</v>
      </c>
      <c r="AH264" s="2">
        <v>0.13464935313735132</v>
      </c>
      <c r="AI264" s="2">
        <v>1.733431543004834E-2</v>
      </c>
      <c r="AJ264" s="2">
        <v>0.13464935313735132</v>
      </c>
    </row>
    <row r="265" spans="1:36" x14ac:dyDescent="0.35">
      <c r="A265" s="1">
        <v>41179</v>
      </c>
      <c r="B265">
        <v>4996</v>
      </c>
      <c r="C265">
        <v>5100</v>
      </c>
      <c r="D265">
        <v>5739</v>
      </c>
      <c r="E265">
        <v>-277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f t="shared" si="24"/>
        <v>5044.5727594102673</v>
      </c>
      <c r="O265">
        <f>N265-B265</f>
        <v>48.572759410267281</v>
      </c>
      <c r="P265">
        <f t="shared" si="25"/>
        <v>48.572759410267281</v>
      </c>
      <c r="Q265" s="8">
        <f>P265/B265</f>
        <v>9.7223297458501369E-3</v>
      </c>
      <c r="R265">
        <v>1961</v>
      </c>
      <c r="S265">
        <f t="shared" si="26"/>
        <v>874.30966938481106</v>
      </c>
      <c r="T265">
        <f t="shared" si="27"/>
        <v>35298</v>
      </c>
      <c r="U265">
        <f t="shared" si="28"/>
        <v>48.572759410267281</v>
      </c>
      <c r="V265">
        <f t="shared" si="29"/>
        <v>2359.3129567277088</v>
      </c>
      <c r="W265">
        <v>5273</v>
      </c>
      <c r="X265">
        <v>1</v>
      </c>
      <c r="Y265">
        <v>0</v>
      </c>
      <c r="AB265" s="2" t="s">
        <v>104</v>
      </c>
      <c r="AC265" s="2">
        <v>0.67937550443912531</v>
      </c>
      <c r="AD265" s="2">
        <v>2.872185935264333E-2</v>
      </c>
      <c r="AE265" s="2">
        <v>23.653604597733015</v>
      </c>
      <c r="AF265" s="2">
        <v>1.4333375575464853E-74</v>
      </c>
      <c r="AG265" s="2">
        <v>0.62288635664717451</v>
      </c>
      <c r="AH265" s="2">
        <v>0.73586465223107611</v>
      </c>
      <c r="AI265" s="2">
        <v>0.62288635664717451</v>
      </c>
      <c r="AJ265" s="2">
        <v>0.73586465223107611</v>
      </c>
    </row>
    <row r="266" spans="1:36" x14ac:dyDescent="0.35">
      <c r="A266" s="1">
        <v>41180</v>
      </c>
      <c r="B266">
        <v>5590</v>
      </c>
      <c r="C266">
        <v>5227</v>
      </c>
      <c r="D266">
        <v>4628.5</v>
      </c>
      <c r="E266">
        <v>594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0</v>
      </c>
      <c r="N266">
        <f t="shared" si="24"/>
        <v>6077.1029207779084</v>
      </c>
      <c r="O266">
        <f>N266-B266</f>
        <v>487.10292077790837</v>
      </c>
      <c r="P266">
        <f t="shared" si="25"/>
        <v>487.10292077790837</v>
      </c>
      <c r="Q266" s="8">
        <f>P266/B266</f>
        <v>8.7138268475475553E-2</v>
      </c>
      <c r="R266">
        <v>835</v>
      </c>
      <c r="S266">
        <f t="shared" si="26"/>
        <v>8767.8525740023506</v>
      </c>
      <c r="T266">
        <f t="shared" si="27"/>
        <v>15030</v>
      </c>
      <c r="U266">
        <f t="shared" si="28"/>
        <v>487.10292077790837</v>
      </c>
      <c r="V266">
        <f t="shared" si="29"/>
        <v>237269.25543036926</v>
      </c>
      <c r="W266">
        <v>4996</v>
      </c>
      <c r="X266">
        <v>0</v>
      </c>
      <c r="Y266">
        <v>1</v>
      </c>
      <c r="AB266" s="2" t="s">
        <v>15</v>
      </c>
      <c r="AC266" s="2">
        <v>160.15165743859933</v>
      </c>
      <c r="AD266" s="2">
        <v>80.884839218063362</v>
      </c>
      <c r="AE266" s="2">
        <v>1.9799959916695236</v>
      </c>
      <c r="AF266" s="2">
        <v>4.8486868011304189E-2</v>
      </c>
      <c r="AG266" s="2">
        <v>1.0701864022593099</v>
      </c>
      <c r="AH266" s="2">
        <v>319.23312847493935</v>
      </c>
      <c r="AI266" s="2">
        <v>1.0701864022593099</v>
      </c>
      <c r="AJ266" s="2">
        <v>319.23312847493935</v>
      </c>
    </row>
    <row r="267" spans="1:36" x14ac:dyDescent="0.35">
      <c r="A267" s="1">
        <v>41181</v>
      </c>
      <c r="B267">
        <v>6648</v>
      </c>
      <c r="C267">
        <v>5286.333333333333</v>
      </c>
      <c r="D267">
        <v>6288</v>
      </c>
      <c r="E267">
        <v>1058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1</v>
      </c>
      <c r="N267">
        <f t="shared" si="24"/>
        <v>6571.3110695319965</v>
      </c>
      <c r="O267">
        <f>N267-B267</f>
        <v>-76.688930468003491</v>
      </c>
      <c r="P267">
        <f t="shared" si="25"/>
        <v>76.688930468003491</v>
      </c>
      <c r="Q267" s="8">
        <f>P267/B267</f>
        <v>1.1535639360409671E-2</v>
      </c>
      <c r="R267">
        <v>1478</v>
      </c>
      <c r="S267">
        <f t="shared" si="26"/>
        <v>5521.6029936962514</v>
      </c>
      <c r="T267">
        <f t="shared" si="27"/>
        <v>26604</v>
      </c>
      <c r="U267">
        <f t="shared" si="28"/>
        <v>-153.37786093600698</v>
      </c>
      <c r="V267">
        <f t="shared" si="29"/>
        <v>23524.768225305095</v>
      </c>
      <c r="W267">
        <v>5590</v>
      </c>
      <c r="X267">
        <v>0</v>
      </c>
      <c r="Y267">
        <v>0</v>
      </c>
      <c r="AB267" s="2" t="s">
        <v>16</v>
      </c>
      <c r="AC267" s="2">
        <v>-492.49170986877937</v>
      </c>
      <c r="AD267" s="2">
        <v>93.158179177279166</v>
      </c>
      <c r="AE267" s="2">
        <v>-5.2866180320202707</v>
      </c>
      <c r="AF267" s="2">
        <v>2.1983112820903338E-7</v>
      </c>
      <c r="AG267" s="2">
        <v>-675.71195640515293</v>
      </c>
      <c r="AH267" s="2">
        <v>-309.2714633324058</v>
      </c>
      <c r="AI267" s="2">
        <v>-675.71195640515293</v>
      </c>
      <c r="AJ267" s="2">
        <v>-309.2714633324058</v>
      </c>
    </row>
    <row r="268" spans="1:36" x14ac:dyDescent="0.35">
      <c r="A268" s="1">
        <v>41182</v>
      </c>
      <c r="B268">
        <v>6569</v>
      </c>
      <c r="C268">
        <v>5744.666666666667</v>
      </c>
      <c r="D268">
        <v>6844</v>
      </c>
      <c r="E268">
        <v>-79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0</v>
      </c>
      <c r="N268">
        <f t="shared" si="24"/>
        <v>6249.5143524095656</v>
      </c>
      <c r="O268">
        <f>N268-B268</f>
        <v>-319.48564759043438</v>
      </c>
      <c r="P268">
        <f t="shared" si="25"/>
        <v>319.48564759043438</v>
      </c>
      <c r="Q268" s="8">
        <f>P268/B268</f>
        <v>4.8635355090643081E-2</v>
      </c>
      <c r="R268">
        <v>1075</v>
      </c>
      <c r="S268">
        <f t="shared" si="26"/>
        <v>23002.966626511276</v>
      </c>
      <c r="T268">
        <f t="shared" si="27"/>
        <v>19350</v>
      </c>
      <c r="U268">
        <f t="shared" si="28"/>
        <v>-638.97129518086876</v>
      </c>
      <c r="V268">
        <f t="shared" si="29"/>
        <v>408284.3160651169</v>
      </c>
      <c r="W268">
        <v>6648</v>
      </c>
      <c r="X268">
        <v>0</v>
      </c>
      <c r="Y268">
        <v>0</v>
      </c>
      <c r="AB268" s="2" t="s">
        <v>17</v>
      </c>
      <c r="AC268" s="2">
        <v>-1097.9605820668285</v>
      </c>
      <c r="AD268" s="2">
        <v>81.354119201720948</v>
      </c>
      <c r="AE268" s="2">
        <v>-13.49606624520621</v>
      </c>
      <c r="AF268" s="2">
        <v>1.0396679890091634E-33</v>
      </c>
      <c r="AG268" s="2">
        <v>-1257.9650165515707</v>
      </c>
      <c r="AH268" s="2">
        <v>-937.95614758208626</v>
      </c>
      <c r="AI268" s="2">
        <v>-1257.9650165515707</v>
      </c>
      <c r="AJ268" s="2">
        <v>-937.95614758208626</v>
      </c>
    </row>
    <row r="269" spans="1:36" ht="15" thickBot="1" x14ac:dyDescent="0.4">
      <c r="A269" s="1">
        <v>41183</v>
      </c>
      <c r="B269">
        <v>4396</v>
      </c>
      <c r="C269">
        <v>6269</v>
      </c>
      <c r="D269">
        <v>4615</v>
      </c>
      <c r="E269">
        <v>-2173</v>
      </c>
      <c r="F269">
        <v>0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f t="shared" si="24"/>
        <v>4472.0845068564959</v>
      </c>
      <c r="O269">
        <f>N269-B269</f>
        <v>76.084506856495864</v>
      </c>
      <c r="P269">
        <f t="shared" si="25"/>
        <v>76.084506856495864</v>
      </c>
      <c r="Q269" s="8">
        <f>P269/B269</f>
        <v>1.7307667619767032E-2</v>
      </c>
      <c r="R269">
        <v>1808</v>
      </c>
      <c r="S269">
        <f t="shared" si="26"/>
        <v>1369.5211234169255</v>
      </c>
      <c r="T269">
        <f t="shared" si="27"/>
        <v>32544</v>
      </c>
      <c r="U269">
        <f t="shared" si="28"/>
        <v>76.084506856495864</v>
      </c>
      <c r="V269">
        <f t="shared" si="29"/>
        <v>5788.8521835961665</v>
      </c>
      <c r="W269">
        <v>6569</v>
      </c>
      <c r="X269">
        <v>0</v>
      </c>
      <c r="Y269">
        <v>0</v>
      </c>
      <c r="AB269" s="3" t="s">
        <v>18</v>
      </c>
      <c r="AC269" s="2">
        <v>-636.54419258381915</v>
      </c>
      <c r="AD269" s="2">
        <v>78.83329540058449</v>
      </c>
      <c r="AE269" s="2">
        <v>-8.0745602394175648</v>
      </c>
      <c r="AF269" s="2">
        <v>1.1024484447558388E-14</v>
      </c>
      <c r="AG269" s="2">
        <v>-791.59075903810049</v>
      </c>
      <c r="AH269" s="2">
        <v>-481.49762612953788</v>
      </c>
      <c r="AI269" s="2">
        <v>-791.59075903810049</v>
      </c>
      <c r="AJ269" s="2">
        <v>-481.49762612953788</v>
      </c>
    </row>
    <row r="270" spans="1:36" ht="15" thickBot="1" x14ac:dyDescent="0.4">
      <c r="A270" s="1">
        <v>41184</v>
      </c>
      <c r="B270">
        <v>5205</v>
      </c>
      <c r="C270">
        <v>5871</v>
      </c>
      <c r="D270">
        <v>5412</v>
      </c>
      <c r="E270">
        <v>809</v>
      </c>
      <c r="F270">
        <v>0</v>
      </c>
      <c r="G270">
        <v>0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f t="shared" si="24"/>
        <v>5598.4376333681284</v>
      </c>
      <c r="O270">
        <f>N270-B270</f>
        <v>393.43763336812844</v>
      </c>
      <c r="P270">
        <f t="shared" si="25"/>
        <v>393.43763336812844</v>
      </c>
      <c r="Q270" s="8">
        <f>P270/B270</f>
        <v>7.5588402184078474E-2</v>
      </c>
      <c r="R270">
        <v>1511</v>
      </c>
      <c r="S270">
        <f t="shared" si="26"/>
        <v>7081.877400626312</v>
      </c>
      <c r="T270">
        <f t="shared" si="27"/>
        <v>27198</v>
      </c>
      <c r="U270">
        <f t="shared" si="28"/>
        <v>393.43763336812844</v>
      </c>
      <c r="V270">
        <f t="shared" si="29"/>
        <v>154793.17135031385</v>
      </c>
      <c r="W270">
        <v>4396</v>
      </c>
      <c r="X270">
        <v>0</v>
      </c>
      <c r="Y270">
        <v>0</v>
      </c>
      <c r="AC270" s="3">
        <v>-251.86695337785085</v>
      </c>
      <c r="AD270" s="3">
        <v>75.127273544724332</v>
      </c>
      <c r="AE270" s="3">
        <v>-3.3525368550465346</v>
      </c>
      <c r="AF270" s="3">
        <v>8.8828008095066986E-4</v>
      </c>
      <c r="AG270" s="3">
        <v>-399.6246457461786</v>
      </c>
      <c r="AH270" s="3">
        <v>-104.1092610095231</v>
      </c>
      <c r="AI270" s="3">
        <v>-399.6246457461786</v>
      </c>
      <c r="AJ270" s="3">
        <v>-104.1092610095231</v>
      </c>
    </row>
    <row r="271" spans="1:36" x14ac:dyDescent="0.35">
      <c r="A271" s="1">
        <v>41185</v>
      </c>
      <c r="B271">
        <v>5350</v>
      </c>
      <c r="C271">
        <v>5390</v>
      </c>
      <c r="D271">
        <v>5273</v>
      </c>
      <c r="E271">
        <v>145</v>
      </c>
      <c r="F271">
        <v>0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  <c r="N271">
        <f t="shared" si="24"/>
        <v>5169.5867273995227</v>
      </c>
      <c r="O271">
        <f>N271-B271</f>
        <v>-180.41327260047728</v>
      </c>
      <c r="P271">
        <f t="shared" si="25"/>
        <v>180.41327260047728</v>
      </c>
      <c r="Q271" s="8">
        <f>P271/B271</f>
        <v>3.3722107028126592E-2</v>
      </c>
      <c r="R271">
        <v>1355</v>
      </c>
      <c r="S271">
        <f t="shared" si="26"/>
        <v>12989.755627234365</v>
      </c>
      <c r="T271">
        <f t="shared" si="27"/>
        <v>24390</v>
      </c>
      <c r="U271">
        <f t="shared" si="28"/>
        <v>-360.82654520095457</v>
      </c>
      <c r="V271">
        <f t="shared" si="29"/>
        <v>130195.79572165651</v>
      </c>
      <c r="W271">
        <v>5205</v>
      </c>
      <c r="X271">
        <v>0</v>
      </c>
      <c r="Y271">
        <v>0</v>
      </c>
    </row>
    <row r="272" spans="1:36" x14ac:dyDescent="0.35">
      <c r="A272" s="1">
        <v>41186</v>
      </c>
      <c r="B272">
        <v>4939</v>
      </c>
      <c r="C272">
        <v>4983.666666666667</v>
      </c>
      <c r="D272">
        <v>4996</v>
      </c>
      <c r="E272">
        <v>-411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f t="shared" si="24"/>
        <v>4793.41471383316</v>
      </c>
      <c r="O272">
        <f>N272-B272</f>
        <v>-145.58528616683998</v>
      </c>
      <c r="P272">
        <f t="shared" si="25"/>
        <v>145.58528616683998</v>
      </c>
      <c r="Q272" s="8">
        <f>P272/B272</f>
        <v>2.947667263957076E-2</v>
      </c>
      <c r="R272">
        <v>1835</v>
      </c>
      <c r="S272">
        <f t="shared" si="26"/>
        <v>10482.140604012478</v>
      </c>
      <c r="T272">
        <f t="shared" si="27"/>
        <v>33030</v>
      </c>
      <c r="U272">
        <f t="shared" si="28"/>
        <v>-291.17057233367996</v>
      </c>
      <c r="V272">
        <f t="shared" si="29"/>
        <v>84780.302193122756</v>
      </c>
      <c r="W272">
        <v>5350</v>
      </c>
      <c r="X272">
        <v>1</v>
      </c>
      <c r="Y272">
        <v>0</v>
      </c>
    </row>
    <row r="273" spans="1:25" x14ac:dyDescent="0.35">
      <c r="A273" s="1">
        <v>41187</v>
      </c>
      <c r="B273">
        <v>6693</v>
      </c>
      <c r="C273">
        <v>5164.666666666667</v>
      </c>
      <c r="D273">
        <v>5590</v>
      </c>
      <c r="E273">
        <v>1754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0</v>
      </c>
      <c r="N273">
        <f t="shared" si="24"/>
        <v>6722.5503562198892</v>
      </c>
      <c r="O273">
        <f>N273-B273</f>
        <v>29.550356219889181</v>
      </c>
      <c r="P273">
        <f t="shared" si="25"/>
        <v>29.550356219889181</v>
      </c>
      <c r="Q273" s="8">
        <f>P273/B273</f>
        <v>4.4151137337351239E-3</v>
      </c>
      <c r="R273">
        <v>671</v>
      </c>
      <c r="S273">
        <f t="shared" si="26"/>
        <v>531.90641195800526</v>
      </c>
      <c r="T273">
        <f t="shared" si="27"/>
        <v>12078</v>
      </c>
      <c r="U273">
        <f t="shared" si="28"/>
        <v>29.550356219889181</v>
      </c>
      <c r="V273">
        <f t="shared" si="29"/>
        <v>873.22355272234324</v>
      </c>
      <c r="W273">
        <v>4939</v>
      </c>
      <c r="X273">
        <v>0</v>
      </c>
      <c r="Y273">
        <v>1</v>
      </c>
    </row>
    <row r="274" spans="1:25" x14ac:dyDescent="0.35">
      <c r="A274" s="1">
        <v>41188</v>
      </c>
      <c r="B274">
        <v>7112</v>
      </c>
      <c r="C274">
        <v>5660.666666666667</v>
      </c>
      <c r="D274">
        <v>6648</v>
      </c>
      <c r="E274">
        <v>419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</v>
      </c>
      <c r="M274">
        <v>1</v>
      </c>
      <c r="N274">
        <f t="shared" si="24"/>
        <v>6337.9483901646599</v>
      </c>
      <c r="O274">
        <f>N274-B274</f>
        <v>-774.05160983534006</v>
      </c>
      <c r="P274">
        <f t="shared" si="25"/>
        <v>774.05160983534006</v>
      </c>
      <c r="Q274" s="8">
        <f>P274/B274</f>
        <v>0.10883740295772498</v>
      </c>
      <c r="R274">
        <v>885</v>
      </c>
      <c r="S274">
        <f t="shared" si="26"/>
        <v>55731.715908144484</v>
      </c>
      <c r="T274">
        <f t="shared" si="27"/>
        <v>15930</v>
      </c>
      <c r="U274">
        <f t="shared" si="28"/>
        <v>-1548.1032196706801</v>
      </c>
      <c r="V274">
        <f t="shared" si="29"/>
        <v>2396623.5787547259</v>
      </c>
      <c r="W274">
        <v>6693</v>
      </c>
      <c r="X274">
        <v>0</v>
      </c>
      <c r="Y274">
        <v>0</v>
      </c>
    </row>
    <row r="275" spans="1:25" x14ac:dyDescent="0.35">
      <c r="A275" s="1">
        <v>41189</v>
      </c>
      <c r="B275">
        <v>6933</v>
      </c>
      <c r="C275">
        <v>6248</v>
      </c>
      <c r="D275">
        <v>6569</v>
      </c>
      <c r="E275">
        <v>-179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</v>
      </c>
      <c r="M275">
        <v>0</v>
      </c>
      <c r="N275">
        <f t="shared" si="24"/>
        <v>6449.0267901428924</v>
      </c>
      <c r="O275">
        <f>N275-B275</f>
        <v>-483.97320985710758</v>
      </c>
      <c r="P275">
        <f t="shared" si="25"/>
        <v>483.97320985710758</v>
      </c>
      <c r="Q275" s="8">
        <f>P275/B275</f>
        <v>6.98071844594126E-2</v>
      </c>
      <c r="R275">
        <v>735</v>
      </c>
      <c r="S275">
        <f t="shared" si="26"/>
        <v>34846.071109711746</v>
      </c>
      <c r="T275">
        <f t="shared" si="27"/>
        <v>13230</v>
      </c>
      <c r="U275">
        <f t="shared" si="28"/>
        <v>-967.94641971421515</v>
      </c>
      <c r="V275">
        <f t="shared" si="29"/>
        <v>936920.27143756754</v>
      </c>
      <c r="W275">
        <v>7112</v>
      </c>
      <c r="X275">
        <v>0</v>
      </c>
      <c r="Y275">
        <v>0</v>
      </c>
    </row>
    <row r="276" spans="1:25" x14ac:dyDescent="0.35">
      <c r="A276" s="1">
        <v>41190</v>
      </c>
      <c r="B276">
        <v>4621</v>
      </c>
      <c r="C276">
        <v>6912.666666666667</v>
      </c>
      <c r="D276">
        <v>4396</v>
      </c>
      <c r="E276">
        <v>-2312</v>
      </c>
      <c r="F276">
        <v>0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f t="shared" si="24"/>
        <v>4934.5536970410549</v>
      </c>
      <c r="O276">
        <f>N276-B276</f>
        <v>313.55369704105487</v>
      </c>
      <c r="P276">
        <f t="shared" si="25"/>
        <v>313.55369704105487</v>
      </c>
      <c r="Q276" s="8">
        <f>P276/B276</f>
        <v>6.7854078563309869E-2</v>
      </c>
      <c r="R276">
        <v>1495</v>
      </c>
      <c r="S276">
        <f t="shared" si="26"/>
        <v>5643.9665467389877</v>
      </c>
      <c r="T276">
        <f t="shared" si="27"/>
        <v>26910</v>
      </c>
      <c r="U276">
        <f t="shared" si="28"/>
        <v>313.55369704105487</v>
      </c>
      <c r="V276">
        <f t="shared" si="29"/>
        <v>98315.920928113628</v>
      </c>
      <c r="W276">
        <v>6933</v>
      </c>
      <c r="X276">
        <v>0</v>
      </c>
      <c r="Y276">
        <v>0</v>
      </c>
    </row>
    <row r="277" spans="1:25" x14ac:dyDescent="0.35">
      <c r="A277" s="1">
        <v>41191</v>
      </c>
      <c r="B277">
        <v>5251</v>
      </c>
      <c r="C277">
        <v>6222</v>
      </c>
      <c r="D277">
        <v>5205</v>
      </c>
      <c r="E277">
        <v>630</v>
      </c>
      <c r="F277">
        <v>0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f t="shared" si="24"/>
        <v>5773.8606105265881</v>
      </c>
      <c r="O277">
        <f>N277-B277</f>
        <v>522.86061052658806</v>
      </c>
      <c r="P277">
        <f t="shared" si="25"/>
        <v>522.86061052658806</v>
      </c>
      <c r="Q277" s="8">
        <f>P277/B277</f>
        <v>9.9573530856329848E-2</v>
      </c>
      <c r="R277">
        <v>1300</v>
      </c>
      <c r="S277">
        <f t="shared" si="26"/>
        <v>9411.4909894785851</v>
      </c>
      <c r="T277">
        <f t="shared" si="27"/>
        <v>23400</v>
      </c>
      <c r="U277">
        <f t="shared" si="28"/>
        <v>522.86061052658806</v>
      </c>
      <c r="V277">
        <f t="shared" si="29"/>
        <v>273383.21804023639</v>
      </c>
      <c r="W277">
        <v>4621</v>
      </c>
      <c r="X277">
        <v>0</v>
      </c>
      <c r="Y277">
        <v>0</v>
      </c>
    </row>
    <row r="278" spans="1:25" x14ac:dyDescent="0.35">
      <c r="A278" s="1">
        <v>41192</v>
      </c>
      <c r="B278">
        <v>5459</v>
      </c>
      <c r="C278">
        <v>5601.666666666667</v>
      </c>
      <c r="D278">
        <v>5350</v>
      </c>
      <c r="E278">
        <v>208</v>
      </c>
      <c r="F278">
        <v>0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0</v>
      </c>
      <c r="M278">
        <v>0</v>
      </c>
      <c r="N278">
        <f t="shared" si="24"/>
        <v>5406.846119013635</v>
      </c>
      <c r="O278">
        <f>N278-B278</f>
        <v>-52.153880986365039</v>
      </c>
      <c r="P278">
        <f t="shared" si="25"/>
        <v>52.153880986365039</v>
      </c>
      <c r="Q278" s="8">
        <f>P278/B278</f>
        <v>9.5537426243570318E-3</v>
      </c>
      <c r="R278">
        <v>877</v>
      </c>
      <c r="S278">
        <f t="shared" si="26"/>
        <v>3755.0794310182828</v>
      </c>
      <c r="T278">
        <f t="shared" si="27"/>
        <v>15786</v>
      </c>
      <c r="U278">
        <f t="shared" si="28"/>
        <v>-104.30776197273008</v>
      </c>
      <c r="V278">
        <f t="shared" si="29"/>
        <v>10880.109207759715</v>
      </c>
      <c r="W278">
        <v>5251</v>
      </c>
      <c r="X278">
        <v>0</v>
      </c>
      <c r="Y278">
        <v>0</v>
      </c>
    </row>
    <row r="279" spans="1:25" x14ac:dyDescent="0.35">
      <c r="A279" s="1">
        <v>41193</v>
      </c>
      <c r="B279">
        <v>5194</v>
      </c>
      <c r="C279">
        <v>5110.333333333333</v>
      </c>
      <c r="D279">
        <v>4939</v>
      </c>
      <c r="E279">
        <v>-265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f t="shared" si="24"/>
        <v>5001.1394016136355</v>
      </c>
      <c r="O279">
        <f>N279-B279</f>
        <v>-192.86059838636447</v>
      </c>
      <c r="P279">
        <f t="shared" si="25"/>
        <v>192.86059838636447</v>
      </c>
      <c r="Q279" s="8">
        <f>P279/B279</f>
        <v>3.7131420559561895E-2</v>
      </c>
      <c r="R279">
        <v>1324</v>
      </c>
      <c r="S279">
        <f t="shared" si="26"/>
        <v>13885.963083818242</v>
      </c>
      <c r="T279">
        <f t="shared" si="27"/>
        <v>23832</v>
      </c>
      <c r="U279">
        <f t="shared" si="28"/>
        <v>-385.72119677272894</v>
      </c>
      <c r="V279">
        <f t="shared" si="29"/>
        <v>148780.84163978629</v>
      </c>
      <c r="W279">
        <v>5459</v>
      </c>
      <c r="X279">
        <v>1</v>
      </c>
      <c r="Y279">
        <v>0</v>
      </c>
    </row>
    <row r="280" spans="1:25" x14ac:dyDescent="0.35">
      <c r="A280" s="1">
        <v>41194</v>
      </c>
      <c r="B280">
        <v>6255</v>
      </c>
      <c r="C280">
        <v>5301.333333333333</v>
      </c>
      <c r="D280">
        <v>6693</v>
      </c>
      <c r="E280">
        <v>1061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0</v>
      </c>
      <c r="N280">
        <f t="shared" si="24"/>
        <v>6457.3401076518603</v>
      </c>
      <c r="O280">
        <f>N280-B280</f>
        <v>202.34010765186031</v>
      </c>
      <c r="P280">
        <f t="shared" si="25"/>
        <v>202.34010765186031</v>
      </c>
      <c r="Q280" s="8">
        <f>P280/B280</f>
        <v>3.2348538393582781E-2</v>
      </c>
      <c r="R280">
        <v>1152</v>
      </c>
      <c r="S280">
        <f t="shared" si="26"/>
        <v>3642.1219377334855</v>
      </c>
      <c r="T280">
        <f t="shared" si="27"/>
        <v>20736</v>
      </c>
      <c r="U280">
        <f t="shared" si="28"/>
        <v>202.34010765186031</v>
      </c>
      <c r="V280">
        <f t="shared" si="29"/>
        <v>40941.519164566416</v>
      </c>
      <c r="W280">
        <v>5194</v>
      </c>
      <c r="X280">
        <v>0</v>
      </c>
      <c r="Y280">
        <v>1</v>
      </c>
    </row>
    <row r="281" spans="1:25" x14ac:dyDescent="0.35">
      <c r="A281" s="1">
        <v>41195</v>
      </c>
      <c r="B281">
        <v>6800</v>
      </c>
      <c r="C281">
        <v>5636</v>
      </c>
      <c r="D281">
        <v>7112</v>
      </c>
      <c r="E281">
        <v>545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1</v>
      </c>
      <c r="N281">
        <f t="shared" si="24"/>
        <v>6436.8304740347739</v>
      </c>
      <c r="O281">
        <f>N281-B281</f>
        <v>-363.16952596522606</v>
      </c>
      <c r="P281">
        <f t="shared" si="25"/>
        <v>363.16952596522606</v>
      </c>
      <c r="Q281" s="8">
        <f>P281/B281</f>
        <v>5.3407283230180305E-2</v>
      </c>
      <c r="R281">
        <v>1105</v>
      </c>
      <c r="S281">
        <f t="shared" si="26"/>
        <v>26148.205869496276</v>
      </c>
      <c r="T281">
        <f t="shared" si="27"/>
        <v>19890</v>
      </c>
      <c r="U281">
        <f t="shared" si="28"/>
        <v>-726.33905193045211</v>
      </c>
      <c r="V281">
        <f t="shared" si="29"/>
        <v>527568.41835922806</v>
      </c>
      <c r="W281">
        <v>6255</v>
      </c>
      <c r="X281">
        <v>0</v>
      </c>
      <c r="Y281">
        <v>0</v>
      </c>
    </row>
    <row r="282" spans="1:25" x14ac:dyDescent="0.35">
      <c r="A282" s="1">
        <v>41196</v>
      </c>
      <c r="B282">
        <v>6959</v>
      </c>
      <c r="C282">
        <v>6083</v>
      </c>
      <c r="D282">
        <v>6933</v>
      </c>
      <c r="E282">
        <v>159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</v>
      </c>
      <c r="M282">
        <v>0</v>
      </c>
      <c r="N282">
        <f t="shared" si="24"/>
        <v>6559.2921005598628</v>
      </c>
      <c r="O282">
        <f>N282-B282</f>
        <v>-399.70789944013723</v>
      </c>
      <c r="P282">
        <f t="shared" si="25"/>
        <v>399.70789944013723</v>
      </c>
      <c r="Q282" s="8">
        <f>P282/B282</f>
        <v>5.7437548417895848E-2</v>
      </c>
      <c r="R282">
        <v>715</v>
      </c>
      <c r="S282">
        <f t="shared" si="26"/>
        <v>28778.96875968988</v>
      </c>
      <c r="T282">
        <f t="shared" si="27"/>
        <v>12870</v>
      </c>
      <c r="U282">
        <f t="shared" si="28"/>
        <v>-799.41579888027445</v>
      </c>
      <c r="V282">
        <f t="shared" si="29"/>
        <v>639065.61949938745</v>
      </c>
      <c r="W282">
        <v>6800</v>
      </c>
      <c r="X282">
        <v>0</v>
      </c>
      <c r="Y282">
        <v>0</v>
      </c>
    </row>
    <row r="283" spans="1:25" x14ac:dyDescent="0.35">
      <c r="A283" s="1">
        <v>41197</v>
      </c>
      <c r="B283">
        <v>4404</v>
      </c>
      <c r="C283">
        <v>6671.333333333333</v>
      </c>
      <c r="D283">
        <v>4621</v>
      </c>
      <c r="E283">
        <v>-2555</v>
      </c>
      <c r="F283">
        <v>0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f t="shared" si="24"/>
        <v>4571.5215157313096</v>
      </c>
      <c r="O283">
        <f>N283-B283</f>
        <v>167.52151573130959</v>
      </c>
      <c r="P283">
        <f t="shared" si="25"/>
        <v>167.52151573130959</v>
      </c>
      <c r="Q283" s="8">
        <f>P283/B283</f>
        <v>3.8038491310469935E-2</v>
      </c>
      <c r="R283">
        <v>1726</v>
      </c>
      <c r="S283">
        <f t="shared" si="26"/>
        <v>3015.3872831635726</v>
      </c>
      <c r="T283">
        <f t="shared" si="27"/>
        <v>31068</v>
      </c>
      <c r="U283">
        <f t="shared" si="28"/>
        <v>167.52151573130959</v>
      </c>
      <c r="V283">
        <f t="shared" si="29"/>
        <v>28063.458232915407</v>
      </c>
      <c r="W283">
        <v>6959</v>
      </c>
      <c r="X283">
        <v>0</v>
      </c>
      <c r="Y283">
        <v>0</v>
      </c>
    </row>
    <row r="284" spans="1:25" x14ac:dyDescent="0.35">
      <c r="A284" s="1">
        <v>41198</v>
      </c>
      <c r="B284">
        <v>4921</v>
      </c>
      <c r="C284">
        <v>6054.333333333333</v>
      </c>
      <c r="D284">
        <v>5251</v>
      </c>
      <c r="E284">
        <v>517</v>
      </c>
      <c r="F284">
        <v>0</v>
      </c>
      <c r="G284">
        <v>0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f t="shared" si="24"/>
        <v>5551.186009377474</v>
      </c>
      <c r="O284">
        <f>N284-B284</f>
        <v>630.18600937747397</v>
      </c>
      <c r="P284">
        <f t="shared" si="25"/>
        <v>630.18600937747397</v>
      </c>
      <c r="Q284" s="8">
        <f>P284/B284</f>
        <v>0.12806055870300223</v>
      </c>
      <c r="R284">
        <v>1601</v>
      </c>
      <c r="S284">
        <f t="shared" si="26"/>
        <v>11343.348168794531</v>
      </c>
      <c r="T284">
        <f t="shared" si="27"/>
        <v>28818</v>
      </c>
      <c r="U284">
        <f t="shared" si="28"/>
        <v>630.18600937747397</v>
      </c>
      <c r="V284">
        <f t="shared" si="29"/>
        <v>397134.40641510568</v>
      </c>
      <c r="W284">
        <v>4404</v>
      </c>
      <c r="X284">
        <v>0</v>
      </c>
      <c r="Y284">
        <v>0</v>
      </c>
    </row>
    <row r="285" spans="1:25" x14ac:dyDescent="0.35">
      <c r="A285" s="1">
        <v>41199</v>
      </c>
      <c r="B285">
        <v>5289</v>
      </c>
      <c r="C285">
        <v>5428</v>
      </c>
      <c r="D285">
        <v>5459</v>
      </c>
      <c r="E285">
        <v>368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0</v>
      </c>
      <c r="N285">
        <f t="shared" si="24"/>
        <v>5369.0821656721755</v>
      </c>
      <c r="O285">
        <f>N285-B285</f>
        <v>80.082165672175506</v>
      </c>
      <c r="P285">
        <f t="shared" si="25"/>
        <v>80.082165672175506</v>
      </c>
      <c r="Q285" s="8">
        <f>P285/B285</f>
        <v>1.514126785255729E-2</v>
      </c>
      <c r="R285">
        <v>1185</v>
      </c>
      <c r="S285">
        <f t="shared" si="26"/>
        <v>1441.4789820991591</v>
      </c>
      <c r="T285">
        <f t="shared" si="27"/>
        <v>21330</v>
      </c>
      <c r="U285">
        <f t="shared" si="28"/>
        <v>80.082165672175506</v>
      </c>
      <c r="V285">
        <f t="shared" si="29"/>
        <v>6413.153258745765</v>
      </c>
      <c r="W285">
        <v>4921</v>
      </c>
      <c r="X285">
        <v>0</v>
      </c>
      <c r="Y285">
        <v>0</v>
      </c>
    </row>
    <row r="286" spans="1:25" x14ac:dyDescent="0.35">
      <c r="A286" s="1">
        <v>41200</v>
      </c>
      <c r="B286">
        <v>5067</v>
      </c>
      <c r="C286">
        <v>4871.333333333333</v>
      </c>
      <c r="D286">
        <v>5194</v>
      </c>
      <c r="E286">
        <v>-222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f t="shared" si="24"/>
        <v>4836.7675058935865</v>
      </c>
      <c r="O286">
        <f>N286-B286</f>
        <v>-230.23249410641347</v>
      </c>
      <c r="P286">
        <f t="shared" si="25"/>
        <v>230.23249410641347</v>
      </c>
      <c r="Q286" s="8">
        <f>P286/B286</f>
        <v>4.5437634518731687E-2</v>
      </c>
      <c r="R286">
        <v>1309</v>
      </c>
      <c r="S286">
        <f t="shared" si="26"/>
        <v>16576.73957566177</v>
      </c>
      <c r="T286">
        <f t="shared" si="27"/>
        <v>23562</v>
      </c>
      <c r="U286">
        <f t="shared" si="28"/>
        <v>-460.46498821282694</v>
      </c>
      <c r="V286">
        <f t="shared" si="29"/>
        <v>212028.00536983885</v>
      </c>
      <c r="W286">
        <v>5289</v>
      </c>
      <c r="X286">
        <v>1</v>
      </c>
      <c r="Y286">
        <v>0</v>
      </c>
    </row>
    <row r="287" spans="1:25" x14ac:dyDescent="0.35">
      <c r="A287" s="1">
        <v>41201</v>
      </c>
      <c r="B287">
        <v>6009</v>
      </c>
      <c r="C287">
        <v>5092.333333333333</v>
      </c>
      <c r="D287">
        <v>6255</v>
      </c>
      <c r="E287">
        <v>942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0</v>
      </c>
      <c r="N287">
        <f t="shared" si="24"/>
        <v>6156.978791374564</v>
      </c>
      <c r="O287">
        <f>N287-B287</f>
        <v>147.97879137456403</v>
      </c>
      <c r="P287">
        <f t="shared" si="25"/>
        <v>147.97879137456403</v>
      </c>
      <c r="Q287" s="8">
        <f>P287/B287</f>
        <v>2.4626192606850394E-2</v>
      </c>
      <c r="R287">
        <v>1299</v>
      </c>
      <c r="S287">
        <f t="shared" si="26"/>
        <v>2663.6182447421525</v>
      </c>
      <c r="T287">
        <f t="shared" si="27"/>
        <v>23382</v>
      </c>
      <c r="U287">
        <f t="shared" si="28"/>
        <v>147.97879137456403</v>
      </c>
      <c r="V287">
        <f t="shared" si="29"/>
        <v>21897.722696676745</v>
      </c>
      <c r="W287">
        <v>5067</v>
      </c>
      <c r="X287">
        <v>0</v>
      </c>
      <c r="Y287">
        <v>1</v>
      </c>
    </row>
    <row r="288" spans="1:25" x14ac:dyDescent="0.35">
      <c r="A288" s="1">
        <v>41202</v>
      </c>
      <c r="B288">
        <v>6801</v>
      </c>
      <c r="C288">
        <v>5455</v>
      </c>
      <c r="D288">
        <v>6800</v>
      </c>
      <c r="E288">
        <v>792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1</v>
      </c>
      <c r="N288">
        <f t="shared" si="24"/>
        <v>6419.645199001071</v>
      </c>
      <c r="O288">
        <f>N288-B288</f>
        <v>-381.35480099892902</v>
      </c>
      <c r="P288">
        <f t="shared" si="25"/>
        <v>381.35480099892902</v>
      </c>
      <c r="Q288" s="8">
        <f>P288/B288</f>
        <v>5.6073342302445088E-2</v>
      </c>
      <c r="R288">
        <v>1091</v>
      </c>
      <c r="S288">
        <f t="shared" si="26"/>
        <v>27457.54567192289</v>
      </c>
      <c r="T288">
        <f t="shared" si="27"/>
        <v>19638</v>
      </c>
      <c r="U288">
        <f t="shared" si="28"/>
        <v>-762.70960199785804</v>
      </c>
      <c r="V288">
        <f t="shared" si="29"/>
        <v>581725.93697973108</v>
      </c>
      <c r="W288">
        <v>6009</v>
      </c>
      <c r="X288">
        <v>0</v>
      </c>
      <c r="Y288">
        <v>0</v>
      </c>
    </row>
    <row r="289" spans="1:25" x14ac:dyDescent="0.35">
      <c r="A289" s="1">
        <v>41203</v>
      </c>
      <c r="B289">
        <v>4628.5</v>
      </c>
      <c r="C289">
        <v>5959</v>
      </c>
      <c r="D289">
        <v>6959</v>
      </c>
      <c r="E289">
        <v>-2172.5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</v>
      </c>
      <c r="M289">
        <v>0</v>
      </c>
      <c r="N289">
        <f t="shared" si="24"/>
        <v>4866.8126567267063</v>
      </c>
      <c r="O289">
        <f>N289-B289</f>
        <v>238.31265672670634</v>
      </c>
      <c r="P289">
        <f t="shared" si="25"/>
        <v>238.31265672670634</v>
      </c>
      <c r="Q289" s="8">
        <f>P289/B289</f>
        <v>5.1488096948624031E-2</v>
      </c>
      <c r="R289">
        <v>339</v>
      </c>
      <c r="S289">
        <f t="shared" si="26"/>
        <v>4289.6278210807141</v>
      </c>
      <c r="T289">
        <f t="shared" si="27"/>
        <v>6102</v>
      </c>
      <c r="U289">
        <f t="shared" si="28"/>
        <v>238.31265672670634</v>
      </c>
      <c r="V289">
        <f t="shared" si="29"/>
        <v>56792.922356140974</v>
      </c>
      <c r="W289">
        <v>6801</v>
      </c>
      <c r="X289">
        <v>0</v>
      </c>
      <c r="Y289">
        <v>0</v>
      </c>
    </row>
    <row r="290" spans="1:25" x14ac:dyDescent="0.35">
      <c r="A290" s="1">
        <v>41204</v>
      </c>
      <c r="B290">
        <v>3390</v>
      </c>
      <c r="C290">
        <v>5812.833333333333</v>
      </c>
      <c r="D290">
        <v>4404</v>
      </c>
      <c r="E290">
        <v>-1238.5</v>
      </c>
      <c r="F290">
        <v>0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f t="shared" si="24"/>
        <v>4684.4554937143612</v>
      </c>
      <c r="O290">
        <f>N290-B290</f>
        <v>1294.4554937143612</v>
      </c>
      <c r="P290">
        <f t="shared" si="25"/>
        <v>1294.4554937143612</v>
      </c>
      <c r="Q290" s="8">
        <f>P290/B290</f>
        <v>0.38184527838181748</v>
      </c>
      <c r="R290">
        <v>1549</v>
      </c>
      <c r="S290">
        <f t="shared" si="26"/>
        <v>23300.198886858503</v>
      </c>
      <c r="T290">
        <f t="shared" si="27"/>
        <v>27882</v>
      </c>
      <c r="U290">
        <f t="shared" si="28"/>
        <v>1294.4554937143612</v>
      </c>
      <c r="V290">
        <f t="shared" si="29"/>
        <v>1675615.0252072907</v>
      </c>
      <c r="W290">
        <v>4628.5</v>
      </c>
      <c r="X290">
        <v>0</v>
      </c>
      <c r="Y290">
        <v>0</v>
      </c>
    </row>
    <row r="291" spans="1:25" x14ac:dyDescent="0.35">
      <c r="A291" s="1">
        <v>41205</v>
      </c>
      <c r="B291">
        <v>5303</v>
      </c>
      <c r="C291">
        <v>4939.833333333333</v>
      </c>
      <c r="D291">
        <v>4921</v>
      </c>
      <c r="E291">
        <v>1913</v>
      </c>
      <c r="F291">
        <v>0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f t="shared" si="24"/>
        <v>5481.4323095544878</v>
      </c>
      <c r="O291">
        <f>N291-B291</f>
        <v>178.4323095544878</v>
      </c>
      <c r="P291">
        <f t="shared" si="25"/>
        <v>178.4323095544878</v>
      </c>
      <c r="Q291" s="8">
        <f>P291/B291</f>
        <v>3.3647427787005052E-2</v>
      </c>
      <c r="R291">
        <v>1031</v>
      </c>
      <c r="S291">
        <f t="shared" si="26"/>
        <v>3211.7815719807804</v>
      </c>
      <c r="T291">
        <f t="shared" si="27"/>
        <v>18558</v>
      </c>
      <c r="U291">
        <f t="shared" si="28"/>
        <v>178.4323095544878</v>
      </c>
      <c r="V291">
        <f t="shared" si="29"/>
        <v>31838.089092948558</v>
      </c>
      <c r="W291">
        <v>3390</v>
      </c>
      <c r="X291">
        <v>0</v>
      </c>
      <c r="Y291">
        <v>0</v>
      </c>
    </row>
    <row r="292" spans="1:25" x14ac:dyDescent="0.35">
      <c r="A292" s="1">
        <v>41206</v>
      </c>
      <c r="B292">
        <v>5852</v>
      </c>
      <c r="C292">
        <v>4440.5</v>
      </c>
      <c r="D292">
        <v>5289</v>
      </c>
      <c r="E292">
        <v>549</v>
      </c>
      <c r="F292">
        <v>0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0</v>
      </c>
      <c r="N292">
        <f t="shared" si="24"/>
        <v>4599.2103395978065</v>
      </c>
      <c r="O292">
        <f>N292-B292</f>
        <v>-1252.7896604021935</v>
      </c>
      <c r="P292">
        <f t="shared" si="25"/>
        <v>1252.7896604021935</v>
      </c>
      <c r="Q292" s="8">
        <f>P292/B292</f>
        <v>0.21407888933735364</v>
      </c>
      <c r="R292">
        <v>507</v>
      </c>
      <c r="S292">
        <f t="shared" si="26"/>
        <v>90200.85554895793</v>
      </c>
      <c r="T292">
        <f t="shared" si="27"/>
        <v>9126</v>
      </c>
      <c r="U292">
        <f t="shared" si="28"/>
        <v>-2505.579320804387</v>
      </c>
      <c r="V292">
        <f t="shared" si="29"/>
        <v>6277927.732842573</v>
      </c>
      <c r="W292">
        <v>5303</v>
      </c>
      <c r="X292">
        <v>0</v>
      </c>
      <c r="Y292">
        <v>0</v>
      </c>
    </row>
    <row r="293" spans="1:25" x14ac:dyDescent="0.35">
      <c r="A293" s="1">
        <v>41207</v>
      </c>
      <c r="B293">
        <v>6591</v>
      </c>
      <c r="C293">
        <v>4848.333333333333</v>
      </c>
      <c r="D293">
        <v>5067</v>
      </c>
      <c r="E293">
        <v>739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f t="shared" si="24"/>
        <v>5459.502059259843</v>
      </c>
      <c r="O293">
        <f>N293-B293</f>
        <v>-1131.497940740157</v>
      </c>
      <c r="P293">
        <f t="shared" si="25"/>
        <v>1131.497940740157</v>
      </c>
      <c r="Q293" s="8">
        <f>P293/B293</f>
        <v>0.17167318172358625</v>
      </c>
      <c r="R293">
        <v>370</v>
      </c>
      <c r="S293">
        <f t="shared" si="26"/>
        <v>81467.851733291303</v>
      </c>
      <c r="T293">
        <f t="shared" si="27"/>
        <v>6660</v>
      </c>
      <c r="U293">
        <f t="shared" si="28"/>
        <v>-2262.995881480314</v>
      </c>
      <c r="V293">
        <f t="shared" si="29"/>
        <v>5121150.3595968634</v>
      </c>
      <c r="W293">
        <v>5852</v>
      </c>
      <c r="X293">
        <v>1</v>
      </c>
      <c r="Y293">
        <v>0</v>
      </c>
    </row>
    <row r="294" spans="1:25" x14ac:dyDescent="0.35">
      <c r="A294" s="1">
        <v>41208</v>
      </c>
      <c r="B294">
        <v>4628.5</v>
      </c>
      <c r="C294">
        <v>5915.333333333333</v>
      </c>
      <c r="D294">
        <v>6009</v>
      </c>
      <c r="E294">
        <v>-1962.5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f t="shared" si="24"/>
        <v>4898.379719489576</v>
      </c>
      <c r="O294">
        <f>N294-B294</f>
        <v>269.87971948957602</v>
      </c>
      <c r="P294">
        <f t="shared" si="25"/>
        <v>269.87971948957602</v>
      </c>
      <c r="Q294" s="8">
        <f>P294/B294</f>
        <v>5.8308246621924173E-2</v>
      </c>
      <c r="R294">
        <v>3343</v>
      </c>
      <c r="S294">
        <f t="shared" si="26"/>
        <v>4857.8349508123683</v>
      </c>
      <c r="T294">
        <f t="shared" si="27"/>
        <v>60174</v>
      </c>
      <c r="U294">
        <f t="shared" si="28"/>
        <v>269.87971948957602</v>
      </c>
      <c r="V294">
        <f t="shared" si="29"/>
        <v>72835.06299177224</v>
      </c>
      <c r="W294">
        <v>6591</v>
      </c>
      <c r="X294">
        <v>0</v>
      </c>
      <c r="Y294">
        <v>1</v>
      </c>
    </row>
    <row r="295" spans="1:25" x14ac:dyDescent="0.35">
      <c r="A295" s="1">
        <v>41209</v>
      </c>
      <c r="B295">
        <v>4628.5</v>
      </c>
      <c r="C295">
        <v>5690.5</v>
      </c>
      <c r="D295">
        <v>6801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1</v>
      </c>
      <c r="M295">
        <v>1</v>
      </c>
      <c r="N295">
        <f t="shared" si="24"/>
        <v>6091.5000470354526</v>
      </c>
      <c r="O295">
        <f>N295-B295</f>
        <v>1463.0000470354526</v>
      </c>
      <c r="P295">
        <f t="shared" si="25"/>
        <v>1463.0000470354526</v>
      </c>
      <c r="Q295" s="8">
        <f>P295/B295</f>
        <v>0.31608513493258128</v>
      </c>
      <c r="R295">
        <v>1717</v>
      </c>
      <c r="S295">
        <f t="shared" si="26"/>
        <v>26334.000846638148</v>
      </c>
      <c r="T295">
        <f t="shared" si="27"/>
        <v>30906</v>
      </c>
      <c r="U295">
        <f t="shared" si="28"/>
        <v>1463.0000470354526</v>
      </c>
      <c r="V295">
        <f t="shared" si="29"/>
        <v>2140369.1376257362</v>
      </c>
      <c r="W295">
        <v>4628.5</v>
      </c>
      <c r="X295">
        <v>0</v>
      </c>
      <c r="Y295">
        <v>0</v>
      </c>
    </row>
    <row r="296" spans="1:25" x14ac:dyDescent="0.35">
      <c r="A296" s="1">
        <v>41210</v>
      </c>
      <c r="B296">
        <v>4628.5</v>
      </c>
      <c r="C296">
        <v>5282.666666666667</v>
      </c>
      <c r="D296">
        <v>4628.5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0</v>
      </c>
      <c r="N296">
        <f t="shared" si="24"/>
        <v>5563.0044652304978</v>
      </c>
      <c r="O296">
        <f>N296-B296</f>
        <v>934.50446523049777</v>
      </c>
      <c r="P296">
        <f t="shared" si="25"/>
        <v>934.50446523049777</v>
      </c>
      <c r="Q296" s="8">
        <f>P296/B296</f>
        <v>0.2019022286335741</v>
      </c>
      <c r="R296">
        <v>1525</v>
      </c>
      <c r="S296">
        <f t="shared" si="26"/>
        <v>16821.080374148958</v>
      </c>
      <c r="T296">
        <f t="shared" si="27"/>
        <v>27450</v>
      </c>
      <c r="U296">
        <f t="shared" si="28"/>
        <v>934.50446523049777</v>
      </c>
      <c r="V296">
        <f t="shared" si="29"/>
        <v>873298.59553573863</v>
      </c>
      <c r="W296">
        <v>4628.5</v>
      </c>
      <c r="X296">
        <v>0</v>
      </c>
      <c r="Y296">
        <v>0</v>
      </c>
    </row>
    <row r="297" spans="1:25" x14ac:dyDescent="0.35">
      <c r="A297" s="1">
        <v>41211</v>
      </c>
      <c r="B297">
        <v>4628.5</v>
      </c>
      <c r="C297">
        <v>4628.5</v>
      </c>
      <c r="D297">
        <v>3390</v>
      </c>
      <c r="E297">
        <v>0</v>
      </c>
      <c r="F297">
        <v>1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f t="shared" si="24"/>
        <v>4553.6478157180545</v>
      </c>
      <c r="O297">
        <f>N297-B297</f>
        <v>-74.852184281945483</v>
      </c>
      <c r="P297">
        <f t="shared" si="25"/>
        <v>74.852184281945483</v>
      </c>
      <c r="Q297" s="8">
        <f>P297/B297</f>
        <v>1.6172017777237872E-2</v>
      </c>
      <c r="R297">
        <v>1934</v>
      </c>
      <c r="S297">
        <f t="shared" si="26"/>
        <v>5389.3572683000748</v>
      </c>
      <c r="T297">
        <f t="shared" si="27"/>
        <v>34812</v>
      </c>
      <c r="U297">
        <f t="shared" si="28"/>
        <v>-149.70436856389097</v>
      </c>
      <c r="V297">
        <f t="shared" si="29"/>
        <v>22411.397967113306</v>
      </c>
      <c r="W297">
        <v>4628.5</v>
      </c>
      <c r="X297">
        <v>0</v>
      </c>
      <c r="Y297">
        <v>0</v>
      </c>
    </row>
    <row r="298" spans="1:25" x14ac:dyDescent="0.35">
      <c r="A298" s="1">
        <v>41212</v>
      </c>
      <c r="B298">
        <v>5800</v>
      </c>
      <c r="C298">
        <v>4628.5</v>
      </c>
      <c r="D298">
        <v>5303</v>
      </c>
      <c r="E298">
        <v>1171.5</v>
      </c>
      <c r="F298">
        <v>1</v>
      </c>
      <c r="G298">
        <v>0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f t="shared" si="24"/>
        <v>4889.4397259551588</v>
      </c>
      <c r="O298">
        <f>N298-B298</f>
        <v>-910.56027404484121</v>
      </c>
      <c r="P298">
        <f t="shared" si="25"/>
        <v>910.56027404484121</v>
      </c>
      <c r="Q298" s="8">
        <f>P298/B298</f>
        <v>0.15699315069738642</v>
      </c>
      <c r="R298">
        <v>796</v>
      </c>
      <c r="S298">
        <f t="shared" si="26"/>
        <v>65560.339731228567</v>
      </c>
      <c r="T298">
        <f t="shared" si="27"/>
        <v>14328</v>
      </c>
      <c r="U298">
        <f t="shared" si="28"/>
        <v>-1821.1205480896824</v>
      </c>
      <c r="V298">
        <f t="shared" si="29"/>
        <v>3316480.0506744655</v>
      </c>
      <c r="W298">
        <v>4628.5</v>
      </c>
      <c r="X298">
        <v>0</v>
      </c>
      <c r="Y298">
        <v>0</v>
      </c>
    </row>
    <row r="299" spans="1:25" x14ac:dyDescent="0.35">
      <c r="A299" s="1">
        <v>41213</v>
      </c>
      <c r="B299">
        <v>6353</v>
      </c>
      <c r="C299">
        <v>5019</v>
      </c>
      <c r="D299">
        <v>5852</v>
      </c>
      <c r="E299">
        <v>553</v>
      </c>
      <c r="F299">
        <v>1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0</v>
      </c>
      <c r="M299">
        <v>0</v>
      </c>
      <c r="N299">
        <f t="shared" si="24"/>
        <v>5320.3401923360943</v>
      </c>
      <c r="O299">
        <f>N299-B299</f>
        <v>-1032.6598076639057</v>
      </c>
      <c r="P299">
        <f t="shared" si="25"/>
        <v>1032.6598076639057</v>
      </c>
      <c r="Q299" s="8">
        <f>P299/B299</f>
        <v>0.16254679799526298</v>
      </c>
      <c r="R299">
        <v>1172</v>
      </c>
      <c r="S299">
        <f t="shared" si="26"/>
        <v>74351.506151801208</v>
      </c>
      <c r="T299">
        <f t="shared" si="27"/>
        <v>21096</v>
      </c>
      <c r="U299">
        <f t="shared" si="28"/>
        <v>-2065.3196153278113</v>
      </c>
      <c r="V299">
        <f t="shared" si="29"/>
        <v>4265545.1134578185</v>
      </c>
      <c r="W299">
        <v>5800</v>
      </c>
      <c r="X299">
        <v>0</v>
      </c>
      <c r="Y299">
        <v>0</v>
      </c>
    </row>
    <row r="300" spans="1:25" x14ac:dyDescent="0.35">
      <c r="A300" s="1">
        <v>41214</v>
      </c>
      <c r="B300">
        <v>6383</v>
      </c>
      <c r="C300">
        <v>5593.833333333333</v>
      </c>
      <c r="D300">
        <v>6591</v>
      </c>
      <c r="E300">
        <v>30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0</v>
      </c>
      <c r="N300">
        <f t="shared" si="24"/>
        <v>5757.9204272251582</v>
      </c>
      <c r="O300">
        <f>N300-B300</f>
        <v>-625.07957277484184</v>
      </c>
      <c r="P300">
        <f t="shared" si="25"/>
        <v>625.07957277484184</v>
      </c>
      <c r="Q300" s="8">
        <f>P300/B300</f>
        <v>9.7928806638703098E-2</v>
      </c>
      <c r="R300">
        <v>938</v>
      </c>
      <c r="S300">
        <f t="shared" si="26"/>
        <v>45005.729239788612</v>
      </c>
      <c r="T300">
        <f t="shared" si="27"/>
        <v>16884</v>
      </c>
      <c r="U300">
        <f t="shared" si="28"/>
        <v>-1250.1591455496837</v>
      </c>
      <c r="V300">
        <f t="shared" si="29"/>
        <v>1562897.8892015151</v>
      </c>
      <c r="W300">
        <v>6353</v>
      </c>
      <c r="X300">
        <v>1</v>
      </c>
      <c r="Y300">
        <v>0</v>
      </c>
    </row>
    <row r="301" spans="1:25" x14ac:dyDescent="0.35">
      <c r="A301" s="1">
        <v>41215</v>
      </c>
      <c r="B301">
        <v>6562</v>
      </c>
      <c r="C301">
        <v>6178.666666666667</v>
      </c>
      <c r="D301">
        <v>4628.5</v>
      </c>
      <c r="E301">
        <v>179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>
        <f t="shared" si="24"/>
        <v>6483.0010164972146</v>
      </c>
      <c r="O301">
        <f>N301-B301</f>
        <v>-78.99898350278545</v>
      </c>
      <c r="P301">
        <f t="shared" si="25"/>
        <v>78.99898350278545</v>
      </c>
      <c r="Q301" s="8">
        <f>P301/B301</f>
        <v>1.2038857589574131E-2</v>
      </c>
      <c r="R301">
        <v>1139</v>
      </c>
      <c r="S301">
        <f t="shared" si="26"/>
        <v>5687.9268122005524</v>
      </c>
      <c r="T301">
        <f t="shared" si="27"/>
        <v>20502</v>
      </c>
      <c r="U301">
        <f t="shared" si="28"/>
        <v>-157.9979670055709</v>
      </c>
      <c r="V301">
        <f t="shared" si="29"/>
        <v>24963.357577893472</v>
      </c>
      <c r="W301">
        <v>6383</v>
      </c>
      <c r="X301">
        <v>0</v>
      </c>
      <c r="Y301">
        <v>1</v>
      </c>
    </row>
    <row r="302" spans="1:25" x14ac:dyDescent="0.35">
      <c r="A302" s="1">
        <v>41216</v>
      </c>
      <c r="B302">
        <v>7628</v>
      </c>
      <c r="C302">
        <v>6432.666666666667</v>
      </c>
      <c r="D302">
        <v>4628.5</v>
      </c>
      <c r="E302">
        <v>1066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1</v>
      </c>
      <c r="N302">
        <f t="shared" si="24"/>
        <v>7311.9359252482418</v>
      </c>
      <c r="O302">
        <f>N302-B302</f>
        <v>-316.0640747517582</v>
      </c>
      <c r="P302">
        <f t="shared" si="25"/>
        <v>316.0640747517582</v>
      </c>
      <c r="Q302" s="8">
        <f>P302/B302</f>
        <v>4.1434724010455976E-2</v>
      </c>
      <c r="R302">
        <v>800</v>
      </c>
      <c r="S302">
        <f t="shared" si="26"/>
        <v>22756.61338212659</v>
      </c>
      <c r="T302">
        <f t="shared" si="27"/>
        <v>14400</v>
      </c>
      <c r="U302">
        <f t="shared" si="28"/>
        <v>-632.1281495035164</v>
      </c>
      <c r="V302">
        <f t="shared" si="29"/>
        <v>399585.99739474</v>
      </c>
      <c r="W302">
        <v>6562</v>
      </c>
      <c r="X302">
        <v>0</v>
      </c>
      <c r="Y302">
        <v>0</v>
      </c>
    </row>
    <row r="303" spans="1:25" x14ac:dyDescent="0.35">
      <c r="A303" s="1">
        <v>41217</v>
      </c>
      <c r="B303">
        <v>7951</v>
      </c>
      <c r="C303">
        <v>6857.666666666667</v>
      </c>
      <c r="D303">
        <v>4628.5</v>
      </c>
      <c r="E303">
        <v>323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0</v>
      </c>
      <c r="N303">
        <f t="shared" si="24"/>
        <v>7185.8597499903162</v>
      </c>
      <c r="O303">
        <f>N303-B303</f>
        <v>-765.14025000968377</v>
      </c>
      <c r="P303">
        <f t="shared" si="25"/>
        <v>765.14025000968377</v>
      </c>
      <c r="Q303" s="8">
        <f>P303/B303</f>
        <v>9.6231951956946768E-2</v>
      </c>
      <c r="R303">
        <v>385</v>
      </c>
      <c r="S303">
        <f t="shared" si="26"/>
        <v>55090.098000697231</v>
      </c>
      <c r="T303">
        <f t="shared" si="27"/>
        <v>6930</v>
      </c>
      <c r="U303">
        <f t="shared" si="28"/>
        <v>-1530.2805000193675</v>
      </c>
      <c r="V303">
        <f t="shared" si="29"/>
        <v>2341758.4087395254</v>
      </c>
      <c r="W303">
        <v>7628</v>
      </c>
      <c r="X303">
        <v>0</v>
      </c>
      <c r="Y303">
        <v>0</v>
      </c>
    </row>
    <row r="304" spans="1:25" x14ac:dyDescent="0.35">
      <c r="A304" s="1">
        <v>41218</v>
      </c>
      <c r="B304">
        <v>4925</v>
      </c>
      <c r="C304">
        <v>7380.333333333333</v>
      </c>
      <c r="D304">
        <v>4628.5</v>
      </c>
      <c r="E304">
        <v>-3026</v>
      </c>
      <c r="F304">
        <v>0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f t="shared" si="24"/>
        <v>4883.8660050719718</v>
      </c>
      <c r="O304">
        <f>N304-B304</f>
        <v>-41.133994928028187</v>
      </c>
      <c r="P304">
        <f t="shared" si="25"/>
        <v>41.133994928028187</v>
      </c>
      <c r="Q304" s="8">
        <f>P304/B304</f>
        <v>8.3520801884321184E-3</v>
      </c>
      <c r="R304">
        <v>1585</v>
      </c>
      <c r="S304">
        <f t="shared" si="26"/>
        <v>2961.6476348180295</v>
      </c>
      <c r="T304">
        <f t="shared" si="27"/>
        <v>28530</v>
      </c>
      <c r="U304">
        <f t="shared" si="28"/>
        <v>-82.267989856056374</v>
      </c>
      <c r="V304">
        <f t="shared" si="29"/>
        <v>6768.0221549561948</v>
      </c>
      <c r="W304">
        <v>7951</v>
      </c>
      <c r="X304">
        <v>0</v>
      </c>
      <c r="Y304">
        <v>0</v>
      </c>
    </row>
    <row r="305" spans="1:25" x14ac:dyDescent="0.35">
      <c r="A305" s="1">
        <v>41219</v>
      </c>
      <c r="B305">
        <v>5084</v>
      </c>
      <c r="C305">
        <v>6834.666666666667</v>
      </c>
      <c r="D305">
        <v>5800</v>
      </c>
      <c r="E305">
        <v>159</v>
      </c>
      <c r="F305">
        <v>0</v>
      </c>
      <c r="G305">
        <v>0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f t="shared" si="24"/>
        <v>6045.0116756131129</v>
      </c>
      <c r="O305">
        <f>N305-B305</f>
        <v>961.01167561311286</v>
      </c>
      <c r="P305">
        <f t="shared" si="25"/>
        <v>961.01167561311286</v>
      </c>
      <c r="Q305" s="8">
        <f>P305/B305</f>
        <v>0.1890266867846406</v>
      </c>
      <c r="R305">
        <v>1921</v>
      </c>
      <c r="S305">
        <f t="shared" si="26"/>
        <v>17298.210161036033</v>
      </c>
      <c r="T305">
        <f t="shared" si="27"/>
        <v>34578</v>
      </c>
      <c r="U305">
        <f t="shared" si="28"/>
        <v>961.01167561311286</v>
      </c>
      <c r="V305">
        <f t="shared" si="29"/>
        <v>923543.44066472282</v>
      </c>
      <c r="W305">
        <v>4925</v>
      </c>
      <c r="X305">
        <v>0</v>
      </c>
      <c r="Y305">
        <v>0</v>
      </c>
    </row>
    <row r="306" spans="1:25" x14ac:dyDescent="0.35">
      <c r="A306" s="1">
        <v>41220</v>
      </c>
      <c r="B306">
        <v>5097</v>
      </c>
      <c r="C306">
        <v>5986.666666666667</v>
      </c>
      <c r="D306">
        <v>6353</v>
      </c>
      <c r="E306">
        <v>13</v>
      </c>
      <c r="F306">
        <v>0</v>
      </c>
      <c r="G306">
        <v>0</v>
      </c>
      <c r="H306">
        <v>0</v>
      </c>
      <c r="I306">
        <v>1</v>
      </c>
      <c r="J306">
        <v>0</v>
      </c>
      <c r="K306">
        <v>0</v>
      </c>
      <c r="L306">
        <v>0</v>
      </c>
      <c r="M306">
        <v>0</v>
      </c>
      <c r="N306">
        <f t="shared" si="24"/>
        <v>5693.6451935475743</v>
      </c>
      <c r="O306">
        <f>N306-B306</f>
        <v>596.64519354757431</v>
      </c>
      <c r="P306">
        <f t="shared" si="25"/>
        <v>596.64519354757431</v>
      </c>
      <c r="Q306" s="8">
        <f>P306/B306</f>
        <v>0.1170581113493377</v>
      </c>
      <c r="R306">
        <v>2653</v>
      </c>
      <c r="S306">
        <f t="shared" si="26"/>
        <v>10739.613483856338</v>
      </c>
      <c r="T306">
        <f t="shared" si="27"/>
        <v>47754</v>
      </c>
      <c r="U306">
        <f t="shared" si="28"/>
        <v>596.64519354757431</v>
      </c>
      <c r="V306">
        <f t="shared" si="29"/>
        <v>355985.48698342242</v>
      </c>
      <c r="W306">
        <v>5084</v>
      </c>
      <c r="X306">
        <v>0</v>
      </c>
      <c r="Y306">
        <v>0</v>
      </c>
    </row>
    <row r="307" spans="1:25" x14ac:dyDescent="0.35">
      <c r="A307" s="1">
        <v>41221</v>
      </c>
      <c r="B307">
        <v>5462</v>
      </c>
      <c r="C307">
        <v>5035.333333333333</v>
      </c>
      <c r="D307">
        <v>6383</v>
      </c>
      <c r="E307">
        <v>365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f t="shared" si="24"/>
        <v>5472.0487973147101</v>
      </c>
      <c r="O307">
        <f>N307-B307</f>
        <v>10.0487973147101</v>
      </c>
      <c r="P307">
        <f t="shared" si="25"/>
        <v>10.0487973147101</v>
      </c>
      <c r="Q307" s="8">
        <f>P307/B307</f>
        <v>1.8397651619754853E-3</v>
      </c>
      <c r="R307">
        <v>1188</v>
      </c>
      <c r="S307">
        <f t="shared" si="26"/>
        <v>180.8783516647818</v>
      </c>
      <c r="T307">
        <f t="shared" si="27"/>
        <v>21384</v>
      </c>
      <c r="U307">
        <f t="shared" si="28"/>
        <v>10.0487973147101</v>
      </c>
      <c r="V307">
        <f t="shared" si="29"/>
        <v>100.97832747212492</v>
      </c>
      <c r="W307">
        <v>5097</v>
      </c>
      <c r="X307">
        <v>1</v>
      </c>
      <c r="Y307">
        <v>0</v>
      </c>
    </row>
    <row r="308" spans="1:25" x14ac:dyDescent="0.35">
      <c r="A308" s="1">
        <v>41222</v>
      </c>
      <c r="B308">
        <v>6114</v>
      </c>
      <c r="C308">
        <v>5214.333333333333</v>
      </c>
      <c r="D308">
        <v>6562</v>
      </c>
      <c r="E308">
        <v>652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0</v>
      </c>
      <c r="N308">
        <f t="shared" si="24"/>
        <v>6091.9985143156582</v>
      </c>
      <c r="O308">
        <f>N308-B308</f>
        <v>-22.001485684341787</v>
      </c>
      <c r="P308">
        <f t="shared" si="25"/>
        <v>22.001485684341787</v>
      </c>
      <c r="Q308" s="8">
        <f>P308/B308</f>
        <v>3.5985419830457618E-3</v>
      </c>
      <c r="R308">
        <v>578</v>
      </c>
      <c r="S308">
        <f t="shared" si="26"/>
        <v>1584.1069692726087</v>
      </c>
      <c r="T308">
        <f t="shared" si="27"/>
        <v>10404</v>
      </c>
      <c r="U308">
        <f t="shared" si="28"/>
        <v>-44.002971368683575</v>
      </c>
      <c r="V308">
        <f t="shared" si="29"/>
        <v>1936.2614892731865</v>
      </c>
      <c r="W308">
        <v>5462</v>
      </c>
      <c r="X308">
        <v>0</v>
      </c>
      <c r="Y308">
        <v>1</v>
      </c>
    </row>
    <row r="309" spans="1:25" x14ac:dyDescent="0.35">
      <c r="A309" s="1">
        <v>41223</v>
      </c>
      <c r="B309">
        <v>6373</v>
      </c>
      <c r="C309">
        <v>5557.666666666667</v>
      </c>
      <c r="D309">
        <v>7628</v>
      </c>
      <c r="E309">
        <v>259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</v>
      </c>
      <c r="M309">
        <v>1</v>
      </c>
      <c r="N309">
        <f t="shared" si="24"/>
        <v>6211.9412907520591</v>
      </c>
      <c r="O309">
        <f>N309-B309</f>
        <v>-161.0587092479409</v>
      </c>
      <c r="P309">
        <f t="shared" si="25"/>
        <v>161.0587092479409</v>
      </c>
      <c r="Q309" s="8">
        <f>P309/B309</f>
        <v>2.5272039737633908E-2</v>
      </c>
      <c r="R309">
        <v>1160</v>
      </c>
      <c r="S309">
        <f t="shared" si="26"/>
        <v>11596.227065851745</v>
      </c>
      <c r="T309">
        <f t="shared" si="27"/>
        <v>20880</v>
      </c>
      <c r="U309">
        <f t="shared" si="28"/>
        <v>-322.11741849588179</v>
      </c>
      <c r="V309">
        <f t="shared" si="29"/>
        <v>103759.63129845104</v>
      </c>
      <c r="W309">
        <v>6114</v>
      </c>
      <c r="X309">
        <v>0</v>
      </c>
      <c r="Y309">
        <v>0</v>
      </c>
    </row>
    <row r="310" spans="1:25" x14ac:dyDescent="0.35">
      <c r="A310" s="1">
        <v>41224</v>
      </c>
      <c r="B310">
        <v>6479</v>
      </c>
      <c r="C310">
        <v>5983</v>
      </c>
      <c r="D310">
        <v>7951</v>
      </c>
      <c r="E310">
        <v>106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</v>
      </c>
      <c r="M310">
        <v>0</v>
      </c>
      <c r="N310">
        <f t="shared" si="24"/>
        <v>6511.5390450570794</v>
      </c>
      <c r="O310">
        <f>N310-B310</f>
        <v>32.53904505707942</v>
      </c>
      <c r="P310">
        <f t="shared" si="25"/>
        <v>32.53904505707942</v>
      </c>
      <c r="Q310" s="8">
        <f>P310/B310</f>
        <v>5.0222326064330016E-3</v>
      </c>
      <c r="R310">
        <v>1046</v>
      </c>
      <c r="S310">
        <f t="shared" si="26"/>
        <v>585.70281102742956</v>
      </c>
      <c r="T310">
        <f t="shared" si="27"/>
        <v>18828</v>
      </c>
      <c r="U310">
        <f t="shared" si="28"/>
        <v>32.53904505707942</v>
      </c>
      <c r="V310">
        <f t="shared" si="29"/>
        <v>1058.7894532266446</v>
      </c>
      <c r="W310">
        <v>6373</v>
      </c>
      <c r="X310">
        <v>0</v>
      </c>
      <c r="Y310">
        <v>0</v>
      </c>
    </row>
    <row r="311" spans="1:25" x14ac:dyDescent="0.35">
      <c r="A311" s="1">
        <v>41225</v>
      </c>
      <c r="B311">
        <v>4343</v>
      </c>
      <c r="C311">
        <v>6322</v>
      </c>
      <c r="D311">
        <v>4925</v>
      </c>
      <c r="E311">
        <v>-2136</v>
      </c>
      <c r="F311">
        <v>0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f t="shared" si="24"/>
        <v>4568.0049649148978</v>
      </c>
      <c r="O311">
        <f>N311-B311</f>
        <v>225.00496491489776</v>
      </c>
      <c r="P311">
        <f t="shared" si="25"/>
        <v>225.00496491489776</v>
      </c>
      <c r="Q311" s="8">
        <f>P311/B311</f>
        <v>5.1808649531406348E-2</v>
      </c>
      <c r="R311">
        <v>1677</v>
      </c>
      <c r="S311">
        <f t="shared" si="26"/>
        <v>4050.0893684681596</v>
      </c>
      <c r="T311">
        <f t="shared" si="27"/>
        <v>30186</v>
      </c>
      <c r="U311">
        <f t="shared" si="28"/>
        <v>225.00496491489776</v>
      </c>
      <c r="V311">
        <f t="shared" si="29"/>
        <v>50627.234236354372</v>
      </c>
      <c r="W311">
        <v>6479</v>
      </c>
      <c r="X311">
        <v>0</v>
      </c>
      <c r="Y311">
        <v>0</v>
      </c>
    </row>
    <row r="312" spans="1:25" x14ac:dyDescent="0.35">
      <c r="A312" s="1">
        <v>41226</v>
      </c>
      <c r="B312">
        <v>5596</v>
      </c>
      <c r="C312">
        <v>5731.666666666667</v>
      </c>
      <c r="D312">
        <v>5084</v>
      </c>
      <c r="E312">
        <v>1253</v>
      </c>
      <c r="F312">
        <v>0</v>
      </c>
      <c r="G312">
        <v>0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0</v>
      </c>
      <c r="N312">
        <f t="shared" si="24"/>
        <v>5751.0008971388588</v>
      </c>
      <c r="O312">
        <f>N312-B312</f>
        <v>155.00089713885882</v>
      </c>
      <c r="P312">
        <f t="shared" si="25"/>
        <v>155.00089713885882</v>
      </c>
      <c r="Q312" s="8">
        <f>P312/B312</f>
        <v>2.769851628642938E-2</v>
      </c>
      <c r="R312">
        <v>1166</v>
      </c>
      <c r="S312">
        <f t="shared" si="26"/>
        <v>2790.0161484994587</v>
      </c>
      <c r="T312">
        <f t="shared" si="27"/>
        <v>20988</v>
      </c>
      <c r="U312">
        <f t="shared" si="28"/>
        <v>155.00089713885882</v>
      </c>
      <c r="V312">
        <f t="shared" si="29"/>
        <v>24025.278113851091</v>
      </c>
      <c r="W312">
        <v>4343</v>
      </c>
      <c r="X312">
        <v>0</v>
      </c>
      <c r="Y312">
        <v>0</v>
      </c>
    </row>
    <row r="313" spans="1:25" x14ac:dyDescent="0.35">
      <c r="A313" s="1">
        <v>41227</v>
      </c>
      <c r="B313">
        <v>4999</v>
      </c>
      <c r="C313">
        <v>5472.666666666667</v>
      </c>
      <c r="D313">
        <v>5097</v>
      </c>
      <c r="E313">
        <v>-597</v>
      </c>
      <c r="F313">
        <v>0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f t="shared" si="24"/>
        <v>4725.776368888236</v>
      </c>
      <c r="O313">
        <f>N313-B313</f>
        <v>-273.22363111176401</v>
      </c>
      <c r="P313">
        <f t="shared" si="25"/>
        <v>273.22363111176401</v>
      </c>
      <c r="Q313" s="8">
        <f>P313/B313</f>
        <v>5.4655657353823564E-2</v>
      </c>
      <c r="R313">
        <v>1322</v>
      </c>
      <c r="S313">
        <f t="shared" si="26"/>
        <v>19672.101440047009</v>
      </c>
      <c r="T313">
        <f t="shared" si="27"/>
        <v>23796</v>
      </c>
      <c r="U313">
        <f t="shared" si="28"/>
        <v>-546.44726222352801</v>
      </c>
      <c r="V313">
        <f t="shared" si="29"/>
        <v>298604.61039158917</v>
      </c>
      <c r="W313">
        <v>5596</v>
      </c>
      <c r="X313">
        <v>0</v>
      </c>
      <c r="Y313">
        <v>0</v>
      </c>
    </row>
    <row r="314" spans="1:25" x14ac:dyDescent="0.35">
      <c r="A314" s="1">
        <v>41228</v>
      </c>
      <c r="B314">
        <v>5279</v>
      </c>
      <c r="C314">
        <v>4979.333333333333</v>
      </c>
      <c r="D314">
        <v>5462</v>
      </c>
      <c r="E314">
        <v>280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0</v>
      </c>
      <c r="N314">
        <f t="shared" si="24"/>
        <v>5294.414129063839</v>
      </c>
      <c r="O314">
        <f>N314-B314</f>
        <v>15.414129063839027</v>
      </c>
      <c r="P314">
        <f t="shared" si="25"/>
        <v>15.414129063839027</v>
      </c>
      <c r="Q314" s="8">
        <f>P314/B314</f>
        <v>2.9198956362642596E-3</v>
      </c>
      <c r="R314">
        <v>1503</v>
      </c>
      <c r="S314">
        <f t="shared" si="26"/>
        <v>277.45432314910249</v>
      </c>
      <c r="T314">
        <f t="shared" si="27"/>
        <v>27054</v>
      </c>
      <c r="U314">
        <f t="shared" si="28"/>
        <v>15.414129063839027</v>
      </c>
      <c r="V314">
        <f t="shared" si="29"/>
        <v>237.595374796687</v>
      </c>
      <c r="W314">
        <v>4999</v>
      </c>
      <c r="X314">
        <v>1</v>
      </c>
      <c r="Y314">
        <v>0</v>
      </c>
    </row>
    <row r="315" spans="1:25" x14ac:dyDescent="0.35">
      <c r="A315" s="1">
        <v>41229</v>
      </c>
      <c r="B315">
        <v>5432</v>
      </c>
      <c r="C315">
        <v>5291.333333333333</v>
      </c>
      <c r="D315">
        <v>6114</v>
      </c>
      <c r="E315">
        <v>153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0</v>
      </c>
      <c r="N315">
        <f t="shared" si="24"/>
        <v>5787.5572934640413</v>
      </c>
      <c r="O315">
        <f>N315-B315</f>
        <v>355.55729346404132</v>
      </c>
      <c r="P315">
        <f t="shared" si="25"/>
        <v>355.55729346404132</v>
      </c>
      <c r="Q315" s="8">
        <f>P315/B315</f>
        <v>6.5456055497798482E-2</v>
      </c>
      <c r="R315">
        <v>1383</v>
      </c>
      <c r="S315">
        <f t="shared" si="26"/>
        <v>6400.0312823527438</v>
      </c>
      <c r="T315">
        <f t="shared" si="27"/>
        <v>24894</v>
      </c>
      <c r="U315">
        <f t="shared" si="28"/>
        <v>355.55729346404132</v>
      </c>
      <c r="V315">
        <f t="shared" si="29"/>
        <v>126420.98893547441</v>
      </c>
      <c r="W315">
        <v>5279</v>
      </c>
      <c r="X315">
        <v>0</v>
      </c>
      <c r="Y315">
        <v>1</v>
      </c>
    </row>
    <row r="316" spans="1:25" x14ac:dyDescent="0.35">
      <c r="A316" s="1">
        <v>41230</v>
      </c>
      <c r="B316">
        <v>6584</v>
      </c>
      <c r="C316">
        <v>5236.666666666667</v>
      </c>
      <c r="D316">
        <v>6373</v>
      </c>
      <c r="E316">
        <v>1152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1</v>
      </c>
      <c r="N316">
        <f t="shared" si="24"/>
        <v>6437.2241143608589</v>
      </c>
      <c r="O316">
        <f>N316-B316</f>
        <v>-146.77588563914105</v>
      </c>
      <c r="P316">
        <f t="shared" si="25"/>
        <v>146.77588563914105</v>
      </c>
      <c r="Q316" s="8">
        <f>P316/B316</f>
        <v>2.2292813736200037E-2</v>
      </c>
      <c r="R316">
        <v>1212</v>
      </c>
      <c r="S316">
        <f t="shared" si="26"/>
        <v>10567.863766018156</v>
      </c>
      <c r="T316">
        <f t="shared" si="27"/>
        <v>21816</v>
      </c>
      <c r="U316">
        <f t="shared" si="28"/>
        <v>-293.5517712782821</v>
      </c>
      <c r="V316">
        <f t="shared" si="29"/>
        <v>86172.642420616845</v>
      </c>
      <c r="W316">
        <v>5432</v>
      </c>
      <c r="X316">
        <v>0</v>
      </c>
      <c r="Y316">
        <v>0</v>
      </c>
    </row>
    <row r="317" spans="1:25" x14ac:dyDescent="0.35">
      <c r="A317" s="1">
        <v>41231</v>
      </c>
      <c r="B317">
        <v>6661</v>
      </c>
      <c r="C317">
        <v>5765</v>
      </c>
      <c r="D317">
        <v>6479</v>
      </c>
      <c r="E317">
        <v>77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0</v>
      </c>
      <c r="N317">
        <f t="shared" si="24"/>
        <v>6185.7264418338082</v>
      </c>
      <c r="O317">
        <f>N317-B317</f>
        <v>-475.27355816619183</v>
      </c>
      <c r="P317">
        <f t="shared" si="25"/>
        <v>475.27355816619183</v>
      </c>
      <c r="Q317" s="8">
        <f>P317/B317</f>
        <v>7.1351682655185683E-2</v>
      </c>
      <c r="R317">
        <v>1206</v>
      </c>
      <c r="S317">
        <f t="shared" si="26"/>
        <v>34219.696187965812</v>
      </c>
      <c r="T317">
        <f t="shared" si="27"/>
        <v>21708</v>
      </c>
      <c r="U317">
        <f t="shared" si="28"/>
        <v>-950.54711633238367</v>
      </c>
      <c r="V317">
        <f t="shared" si="29"/>
        <v>903539.82036781008</v>
      </c>
      <c r="W317">
        <v>6584</v>
      </c>
      <c r="X317">
        <v>0</v>
      </c>
      <c r="Y317">
        <v>0</v>
      </c>
    </row>
    <row r="318" spans="1:25" x14ac:dyDescent="0.35">
      <c r="A318" s="1">
        <v>41232</v>
      </c>
      <c r="B318">
        <v>4297</v>
      </c>
      <c r="C318">
        <v>6225.666666666667</v>
      </c>
      <c r="D318">
        <v>4343</v>
      </c>
      <c r="E318">
        <v>-2364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f t="shared" si="24"/>
        <v>4283.0414754538524</v>
      </c>
      <c r="O318">
        <f>N318-B318</f>
        <v>-13.958524546147601</v>
      </c>
      <c r="P318">
        <f t="shared" si="25"/>
        <v>13.958524546147601</v>
      </c>
      <c r="Q318" s="8">
        <f>P318/B318</f>
        <v>3.2484348489987434E-3</v>
      </c>
      <c r="R318">
        <v>1480</v>
      </c>
      <c r="S318">
        <f t="shared" si="26"/>
        <v>1005.0137673226272</v>
      </c>
      <c r="T318">
        <f t="shared" si="27"/>
        <v>26640</v>
      </c>
      <c r="U318">
        <f t="shared" si="28"/>
        <v>-27.917049092295201</v>
      </c>
      <c r="V318">
        <f t="shared" si="29"/>
        <v>779.36163002162027</v>
      </c>
      <c r="W318">
        <v>6661</v>
      </c>
      <c r="X318">
        <v>0</v>
      </c>
      <c r="Y318">
        <v>0</v>
      </c>
    </row>
    <row r="319" spans="1:25" x14ac:dyDescent="0.35">
      <c r="A319" s="1">
        <v>41233</v>
      </c>
      <c r="B319">
        <v>5112</v>
      </c>
      <c r="C319">
        <v>5847.333333333333</v>
      </c>
      <c r="D319">
        <v>5596</v>
      </c>
      <c r="E319">
        <v>815</v>
      </c>
      <c r="F319">
        <v>0</v>
      </c>
      <c r="G319">
        <v>0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f t="shared" si="24"/>
        <v>5595.4080015167947</v>
      </c>
      <c r="O319">
        <f>N319-B319</f>
        <v>483.40800151679468</v>
      </c>
      <c r="P319">
        <f t="shared" si="25"/>
        <v>483.40800151679468</v>
      </c>
      <c r="Q319" s="8">
        <f>P319/B319</f>
        <v>9.4563380578402717E-2</v>
      </c>
      <c r="R319">
        <v>1683</v>
      </c>
      <c r="S319">
        <f t="shared" si="26"/>
        <v>8701.3440273023043</v>
      </c>
      <c r="T319">
        <f t="shared" si="27"/>
        <v>30294</v>
      </c>
      <c r="U319">
        <f t="shared" si="28"/>
        <v>483.40800151679468</v>
      </c>
      <c r="V319">
        <f t="shared" si="29"/>
        <v>233683.29593046138</v>
      </c>
      <c r="W319">
        <v>4297</v>
      </c>
      <c r="X319">
        <v>0</v>
      </c>
      <c r="Y319">
        <v>0</v>
      </c>
    </row>
    <row r="320" spans="1:25" x14ac:dyDescent="0.35">
      <c r="A320" s="1">
        <v>41234</v>
      </c>
      <c r="B320">
        <v>4905</v>
      </c>
      <c r="C320">
        <v>5356.666666666667</v>
      </c>
      <c r="D320">
        <v>4999</v>
      </c>
      <c r="E320">
        <v>-207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0</v>
      </c>
      <c r="N320">
        <f t="shared" si="24"/>
        <v>4879.9228402204444</v>
      </c>
      <c r="O320">
        <f>N320-B320</f>
        <v>-25.077159779555586</v>
      </c>
      <c r="P320">
        <f t="shared" si="25"/>
        <v>25.077159779555586</v>
      </c>
      <c r="Q320" s="8">
        <f>P320/B320</f>
        <v>5.1125708011326371E-3</v>
      </c>
      <c r="R320">
        <v>1760</v>
      </c>
      <c r="S320">
        <f t="shared" si="26"/>
        <v>1805.5555041280022</v>
      </c>
      <c r="T320">
        <f t="shared" si="27"/>
        <v>31680</v>
      </c>
      <c r="U320">
        <f t="shared" si="28"/>
        <v>-50.154319559111173</v>
      </c>
      <c r="V320">
        <f t="shared" si="29"/>
        <v>2515.4557704374415</v>
      </c>
      <c r="W320">
        <v>5112</v>
      </c>
      <c r="X320">
        <v>0</v>
      </c>
      <c r="Y320">
        <v>0</v>
      </c>
    </row>
    <row r="321" spans="1:25" x14ac:dyDescent="0.35">
      <c r="A321" s="1">
        <v>41235</v>
      </c>
      <c r="B321">
        <v>5279</v>
      </c>
      <c r="C321">
        <v>4771.333333333333</v>
      </c>
      <c r="D321">
        <v>5279</v>
      </c>
      <c r="E321">
        <v>374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  <c r="N321">
        <f t="shared" si="24"/>
        <v>5159.028771385103</v>
      </c>
      <c r="O321">
        <f>N321-B321</f>
        <v>-119.97122861489697</v>
      </c>
      <c r="P321">
        <f t="shared" si="25"/>
        <v>119.97122861489697</v>
      </c>
      <c r="Q321" s="8">
        <f>P321/B321</f>
        <v>2.2726127792175976E-2</v>
      </c>
      <c r="R321">
        <v>921</v>
      </c>
      <c r="S321">
        <f t="shared" si="26"/>
        <v>8637.928460272582</v>
      </c>
      <c r="T321">
        <f t="shared" si="27"/>
        <v>16578</v>
      </c>
      <c r="U321">
        <f t="shared" si="28"/>
        <v>-239.94245722979394</v>
      </c>
      <c r="V321">
        <f t="shared" si="29"/>
        <v>57572.382781471497</v>
      </c>
      <c r="W321">
        <v>4905</v>
      </c>
      <c r="X321">
        <v>1</v>
      </c>
      <c r="Y321">
        <v>0</v>
      </c>
    </row>
    <row r="322" spans="1:25" x14ac:dyDescent="0.35">
      <c r="A322" s="1">
        <v>41236</v>
      </c>
      <c r="B322">
        <v>4632</v>
      </c>
      <c r="C322">
        <v>5098.666666666667</v>
      </c>
      <c r="D322">
        <v>5432</v>
      </c>
      <c r="E322">
        <v>-647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0</v>
      </c>
      <c r="N322">
        <f t="shared" si="24"/>
        <v>5020.5532051396358</v>
      </c>
      <c r="O322">
        <f>N322-B322</f>
        <v>388.55320513963579</v>
      </c>
      <c r="P322">
        <f t="shared" si="25"/>
        <v>388.55320513963579</v>
      </c>
      <c r="Q322" s="8">
        <f>P322/B322</f>
        <v>8.3884543423928273E-2</v>
      </c>
      <c r="R322">
        <v>716</v>
      </c>
      <c r="S322">
        <f t="shared" si="26"/>
        <v>6993.9576925134443</v>
      </c>
      <c r="T322">
        <f t="shared" si="27"/>
        <v>12888</v>
      </c>
      <c r="U322">
        <f t="shared" si="28"/>
        <v>388.55320513963579</v>
      </c>
      <c r="V322">
        <f t="shared" si="29"/>
        <v>150973.59322428389</v>
      </c>
      <c r="W322">
        <v>5279</v>
      </c>
      <c r="X322">
        <v>0</v>
      </c>
      <c r="Y322">
        <v>1</v>
      </c>
    </row>
    <row r="323" spans="1:25" x14ac:dyDescent="0.35">
      <c r="A323" s="1">
        <v>41237</v>
      </c>
      <c r="B323">
        <v>4628.5</v>
      </c>
      <c r="C323">
        <v>4938.666666666667</v>
      </c>
      <c r="D323">
        <v>6584</v>
      </c>
      <c r="E323">
        <v>-3.5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</v>
      </c>
      <c r="M323">
        <v>1</v>
      </c>
      <c r="N323">
        <f t="shared" ref="N323:N360" si="30">$AA$2+SUMPRODUCT(C323:J323,$AB$2:$AI$2)</f>
        <v>5402.7045896317286</v>
      </c>
      <c r="O323">
        <f>N323-B323</f>
        <v>774.2045896317286</v>
      </c>
      <c r="P323">
        <f t="shared" ref="P323:P360" si="31">ABS(O323)</f>
        <v>774.2045896317286</v>
      </c>
      <c r="Q323" s="8">
        <f>P323/B323</f>
        <v>0.1672690049976728</v>
      </c>
      <c r="R323">
        <v>1149</v>
      </c>
      <c r="S323">
        <f t="shared" ref="S323:S360" si="32">IF(O323&lt;0,O323*-72,O323*18)</f>
        <v>13935.682613371115</v>
      </c>
      <c r="T323">
        <f t="shared" ref="T323:T360" si="33">R323*18</f>
        <v>20682</v>
      </c>
      <c r="U323">
        <f t="shared" ref="U323:U360" si="34">IF(O323&lt;0,O323*2,O323)</f>
        <v>774.2045896317286</v>
      </c>
      <c r="V323">
        <f t="shared" ref="V323:V360" si="35">U323^2</f>
        <v>599392.7466068333</v>
      </c>
      <c r="W323">
        <v>4632</v>
      </c>
      <c r="X323">
        <v>0</v>
      </c>
      <c r="Y323">
        <v>0</v>
      </c>
    </row>
    <row r="324" spans="1:25" x14ac:dyDescent="0.35">
      <c r="A324" s="1">
        <v>41238</v>
      </c>
      <c r="B324">
        <v>4628.5</v>
      </c>
      <c r="C324">
        <v>4846.5</v>
      </c>
      <c r="D324">
        <v>6661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0</v>
      </c>
      <c r="N324">
        <f t="shared" si="30"/>
        <v>5328.8078916191453</v>
      </c>
      <c r="O324">
        <f>N324-B324</f>
        <v>700.30789161914527</v>
      </c>
      <c r="P324">
        <f t="shared" si="31"/>
        <v>700.30789161914527</v>
      </c>
      <c r="Q324" s="8">
        <f>P324/B324</f>
        <v>0.15130342262485585</v>
      </c>
      <c r="R324">
        <v>0</v>
      </c>
      <c r="S324">
        <f t="shared" si="32"/>
        <v>12605.542049144615</v>
      </c>
      <c r="T324">
        <f t="shared" si="33"/>
        <v>0</v>
      </c>
      <c r="U324">
        <f t="shared" si="34"/>
        <v>700.30789161914527</v>
      </c>
      <c r="V324">
        <f t="shared" si="35"/>
        <v>490431.14306405251</v>
      </c>
      <c r="W324">
        <v>4628.5</v>
      </c>
      <c r="X324">
        <v>0</v>
      </c>
      <c r="Y324">
        <v>0</v>
      </c>
    </row>
    <row r="325" spans="1:25" x14ac:dyDescent="0.35">
      <c r="A325" s="1">
        <v>41239</v>
      </c>
      <c r="B325">
        <v>4480</v>
      </c>
      <c r="C325">
        <v>4629.666666666667</v>
      </c>
      <c r="D325">
        <v>4297</v>
      </c>
      <c r="E325">
        <v>-148.5</v>
      </c>
      <c r="F325">
        <v>0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f t="shared" si="30"/>
        <v>4362.5730577113582</v>
      </c>
      <c r="O325">
        <f>N325-B325</f>
        <v>-117.42694228864184</v>
      </c>
      <c r="P325">
        <f t="shared" si="31"/>
        <v>117.42694228864184</v>
      </c>
      <c r="Q325" s="8">
        <f>P325/B325</f>
        <v>2.6211371046571841E-2</v>
      </c>
      <c r="R325">
        <v>1541</v>
      </c>
      <c r="S325">
        <f t="shared" si="32"/>
        <v>8454.7398447822125</v>
      </c>
      <c r="T325">
        <f t="shared" si="33"/>
        <v>27738</v>
      </c>
      <c r="U325">
        <f t="shared" si="34"/>
        <v>-234.85388457728368</v>
      </c>
      <c r="V325">
        <f t="shared" si="35"/>
        <v>55156.347101040083</v>
      </c>
      <c r="W325">
        <v>4628.5</v>
      </c>
      <c r="X325">
        <v>0</v>
      </c>
      <c r="Y325">
        <v>0</v>
      </c>
    </row>
    <row r="326" spans="1:25" x14ac:dyDescent="0.35">
      <c r="A326" s="1">
        <v>41240</v>
      </c>
      <c r="B326">
        <v>4565</v>
      </c>
      <c r="C326">
        <v>4579</v>
      </c>
      <c r="D326">
        <v>5112</v>
      </c>
      <c r="E326">
        <v>85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f t="shared" si="30"/>
        <v>3932.5247512664455</v>
      </c>
      <c r="O326">
        <f>N326-B326</f>
        <v>-632.47524873355451</v>
      </c>
      <c r="P326">
        <f t="shared" si="31"/>
        <v>632.47524873355451</v>
      </c>
      <c r="Q326" s="8">
        <f>P326/B326</f>
        <v>0.1385487949032978</v>
      </c>
      <c r="R326">
        <v>1815</v>
      </c>
      <c r="S326">
        <f t="shared" si="32"/>
        <v>45538.217908815925</v>
      </c>
      <c r="T326">
        <f t="shared" si="33"/>
        <v>32670</v>
      </c>
      <c r="U326">
        <f t="shared" si="34"/>
        <v>-1264.950497467109</v>
      </c>
      <c r="V326">
        <f t="shared" si="35"/>
        <v>1600099.7610422866</v>
      </c>
      <c r="W326">
        <v>4480</v>
      </c>
      <c r="X326">
        <v>0</v>
      </c>
      <c r="Y326">
        <v>0</v>
      </c>
    </row>
    <row r="327" spans="1:25" x14ac:dyDescent="0.35">
      <c r="A327" s="1">
        <v>41241</v>
      </c>
      <c r="B327">
        <v>4465</v>
      </c>
      <c r="C327">
        <v>4557.833333333333</v>
      </c>
      <c r="D327">
        <v>4905</v>
      </c>
      <c r="E327">
        <v>-100</v>
      </c>
      <c r="F327">
        <v>1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0</v>
      </c>
      <c r="N327">
        <f t="shared" si="30"/>
        <v>4393.8172838106311</v>
      </c>
      <c r="O327">
        <f>N327-B327</f>
        <v>-71.182716189368875</v>
      </c>
      <c r="P327">
        <f t="shared" si="31"/>
        <v>71.182716189368875</v>
      </c>
      <c r="Q327" s="8">
        <f>P327/B327</f>
        <v>1.5942377645995268E-2</v>
      </c>
      <c r="R327">
        <v>1875</v>
      </c>
      <c r="S327">
        <f t="shared" si="32"/>
        <v>5125.155565634559</v>
      </c>
      <c r="T327">
        <f t="shared" si="33"/>
        <v>33750</v>
      </c>
      <c r="U327">
        <f t="shared" si="34"/>
        <v>-142.36543237873775</v>
      </c>
      <c r="V327">
        <f t="shared" si="35"/>
        <v>20267.916336384951</v>
      </c>
      <c r="W327">
        <v>4565</v>
      </c>
      <c r="X327">
        <v>0</v>
      </c>
      <c r="Y327">
        <v>0</v>
      </c>
    </row>
    <row r="328" spans="1:25" x14ac:dyDescent="0.35">
      <c r="A328" s="1">
        <v>41242</v>
      </c>
      <c r="B328">
        <v>4849</v>
      </c>
      <c r="C328">
        <v>4503.333333333333</v>
      </c>
      <c r="D328">
        <v>5279</v>
      </c>
      <c r="E328">
        <v>384</v>
      </c>
      <c r="F328">
        <v>1</v>
      </c>
      <c r="G328">
        <v>0</v>
      </c>
      <c r="H328">
        <v>0</v>
      </c>
      <c r="I328">
        <v>0</v>
      </c>
      <c r="J328">
        <v>1</v>
      </c>
      <c r="K328">
        <v>0</v>
      </c>
      <c r="L328">
        <v>0</v>
      </c>
      <c r="M328">
        <v>0</v>
      </c>
      <c r="N328">
        <f t="shared" si="30"/>
        <v>5087.1705298050056</v>
      </c>
      <c r="O328">
        <f>N328-B328</f>
        <v>238.17052980500557</v>
      </c>
      <c r="P328">
        <f t="shared" si="31"/>
        <v>238.17052980500557</v>
      </c>
      <c r="Q328" s="8">
        <f>P328/B328</f>
        <v>4.9117453042896594E-2</v>
      </c>
      <c r="R328">
        <v>1360</v>
      </c>
      <c r="S328">
        <f t="shared" si="32"/>
        <v>4287.0695364901003</v>
      </c>
      <c r="T328">
        <f t="shared" si="33"/>
        <v>24480</v>
      </c>
      <c r="U328">
        <f t="shared" si="34"/>
        <v>238.17052980500557</v>
      </c>
      <c r="V328">
        <f t="shared" si="35"/>
        <v>56725.201267597047</v>
      </c>
      <c r="W328">
        <v>4465</v>
      </c>
      <c r="X328">
        <v>1</v>
      </c>
      <c r="Y328">
        <v>0</v>
      </c>
    </row>
    <row r="329" spans="1:25" x14ac:dyDescent="0.35">
      <c r="A329" s="1">
        <v>41243</v>
      </c>
      <c r="B329">
        <v>6084</v>
      </c>
      <c r="C329">
        <v>4626.333333333333</v>
      </c>
      <c r="D329">
        <v>4632</v>
      </c>
      <c r="E329">
        <v>1235</v>
      </c>
      <c r="F329">
        <v>1</v>
      </c>
      <c r="G329">
        <v>0</v>
      </c>
      <c r="H329">
        <v>0</v>
      </c>
      <c r="I329">
        <v>0</v>
      </c>
      <c r="J329">
        <v>0</v>
      </c>
      <c r="K329">
        <v>1</v>
      </c>
      <c r="L329">
        <v>0</v>
      </c>
      <c r="M329">
        <v>0</v>
      </c>
      <c r="N329">
        <f t="shared" si="30"/>
        <v>5977.619505193029</v>
      </c>
      <c r="O329">
        <f>N329-B329</f>
        <v>-106.380494806971</v>
      </c>
      <c r="P329">
        <f t="shared" si="31"/>
        <v>106.380494806971</v>
      </c>
      <c r="Q329" s="8">
        <f>P329/B329</f>
        <v>1.7485288429811143E-2</v>
      </c>
      <c r="R329">
        <v>757</v>
      </c>
      <c r="S329">
        <f t="shared" si="32"/>
        <v>7659.3956261019121</v>
      </c>
      <c r="T329">
        <f t="shared" si="33"/>
        <v>13626</v>
      </c>
      <c r="U329">
        <f t="shared" si="34"/>
        <v>-212.760989613942</v>
      </c>
      <c r="V329">
        <f t="shared" si="35"/>
        <v>45267.238701503935</v>
      </c>
      <c r="W329">
        <v>4849</v>
      </c>
      <c r="X329">
        <v>0</v>
      </c>
      <c r="Y329">
        <v>1</v>
      </c>
    </row>
    <row r="330" spans="1:25" x14ac:dyDescent="0.35">
      <c r="A330" s="1">
        <v>41244</v>
      </c>
      <c r="B330">
        <v>6609</v>
      </c>
      <c r="C330">
        <v>5132.666666666667</v>
      </c>
      <c r="D330">
        <v>4628.5</v>
      </c>
      <c r="E330">
        <v>525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1</v>
      </c>
      <c r="N330">
        <f t="shared" si="30"/>
        <v>5786.017843458565</v>
      </c>
      <c r="O330">
        <f>N330-B330</f>
        <v>-822.98215654143496</v>
      </c>
      <c r="P330">
        <f t="shared" si="31"/>
        <v>822.98215654143496</v>
      </c>
      <c r="Q330" s="8">
        <f>P330/B330</f>
        <v>0.12452446006074065</v>
      </c>
      <c r="R330">
        <v>800</v>
      </c>
      <c r="S330">
        <f t="shared" si="32"/>
        <v>59254.715270983317</v>
      </c>
      <c r="T330">
        <f t="shared" si="33"/>
        <v>14400</v>
      </c>
      <c r="U330">
        <f t="shared" si="34"/>
        <v>-1645.9643130828699</v>
      </c>
      <c r="V330">
        <f t="shared" si="35"/>
        <v>2709198.5199423637</v>
      </c>
      <c r="W330">
        <v>6084</v>
      </c>
      <c r="X330">
        <v>0</v>
      </c>
      <c r="Y330">
        <v>0</v>
      </c>
    </row>
    <row r="331" spans="1:25" x14ac:dyDescent="0.35">
      <c r="A331" s="1">
        <v>41245</v>
      </c>
      <c r="B331">
        <v>6482</v>
      </c>
      <c r="C331">
        <v>5847.333333333333</v>
      </c>
      <c r="D331">
        <v>4628.5</v>
      </c>
      <c r="E331">
        <v>-127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f t="shared" si="30"/>
        <v>5979.8747587324888</v>
      </c>
      <c r="O331">
        <f>N331-B331</f>
        <v>-502.12524126751123</v>
      </c>
      <c r="P331">
        <f t="shared" si="31"/>
        <v>502.12524126751123</v>
      </c>
      <c r="Q331" s="8">
        <f>P331/B331</f>
        <v>7.7464554345496955E-2</v>
      </c>
      <c r="R331">
        <v>1117</v>
      </c>
      <c r="S331">
        <f t="shared" si="32"/>
        <v>36153.017371260808</v>
      </c>
      <c r="T331">
        <f t="shared" si="33"/>
        <v>20106</v>
      </c>
      <c r="U331">
        <f t="shared" si="34"/>
        <v>-1004.2504825350225</v>
      </c>
      <c r="V331">
        <f t="shared" si="35"/>
        <v>1008519.0316718254</v>
      </c>
      <c r="W331">
        <v>6609</v>
      </c>
      <c r="X331">
        <v>0</v>
      </c>
      <c r="Y331">
        <v>0</v>
      </c>
    </row>
    <row r="332" spans="1:25" x14ac:dyDescent="0.35">
      <c r="A332" s="1">
        <v>41246</v>
      </c>
      <c r="B332">
        <v>4308</v>
      </c>
      <c r="C332">
        <v>6391.666666666667</v>
      </c>
      <c r="D332">
        <v>4480</v>
      </c>
      <c r="E332">
        <v>-2174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f t="shared" si="30"/>
        <v>4570.4493987675587</v>
      </c>
      <c r="O332">
        <f>N332-B332</f>
        <v>262.44939876755871</v>
      </c>
      <c r="P332">
        <f t="shared" si="31"/>
        <v>262.44939876755871</v>
      </c>
      <c r="Q332" s="8">
        <f>P332/B332</f>
        <v>6.0921401756629225E-2</v>
      </c>
      <c r="R332">
        <v>1852</v>
      </c>
      <c r="S332">
        <f t="shared" si="32"/>
        <v>4724.0891778160567</v>
      </c>
      <c r="T332">
        <f t="shared" si="33"/>
        <v>33336</v>
      </c>
      <c r="U332">
        <f t="shared" si="34"/>
        <v>262.44939876755871</v>
      </c>
      <c r="V332">
        <f t="shared" si="35"/>
        <v>68879.686913453043</v>
      </c>
      <c r="W332">
        <v>6482</v>
      </c>
      <c r="X332">
        <v>0</v>
      </c>
      <c r="Y332">
        <v>0</v>
      </c>
    </row>
    <row r="333" spans="1:25" x14ac:dyDescent="0.35">
      <c r="A333" s="1">
        <v>41247</v>
      </c>
      <c r="B333">
        <v>4580</v>
      </c>
      <c r="C333">
        <v>5799.666666666667</v>
      </c>
      <c r="D333">
        <v>4565</v>
      </c>
      <c r="E333">
        <v>272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f t="shared" si="30"/>
        <v>5105.6857372172917</v>
      </c>
      <c r="O333">
        <f>N333-B333</f>
        <v>525.68573721729172</v>
      </c>
      <c r="P333">
        <f t="shared" si="31"/>
        <v>525.68573721729172</v>
      </c>
      <c r="Q333" s="8">
        <f>P333/B333</f>
        <v>0.11477854524395016</v>
      </c>
      <c r="R333">
        <v>1941</v>
      </c>
      <c r="S333">
        <f t="shared" si="32"/>
        <v>9462.3432699112509</v>
      </c>
      <c r="T333">
        <f t="shared" si="33"/>
        <v>34938</v>
      </c>
      <c r="U333">
        <f t="shared" si="34"/>
        <v>525.68573721729172</v>
      </c>
      <c r="V333">
        <f t="shared" si="35"/>
        <v>276345.49431368749</v>
      </c>
      <c r="W333">
        <v>4308</v>
      </c>
      <c r="X333">
        <v>0</v>
      </c>
      <c r="Y333">
        <v>0</v>
      </c>
    </row>
    <row r="334" spans="1:25" x14ac:dyDescent="0.35">
      <c r="A334" s="1">
        <v>41248</v>
      </c>
      <c r="B334">
        <v>4827</v>
      </c>
      <c r="C334">
        <v>5123.333333333333</v>
      </c>
      <c r="D334">
        <v>4465</v>
      </c>
      <c r="E334">
        <v>247</v>
      </c>
      <c r="F334">
        <v>0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0</v>
      </c>
      <c r="N334">
        <f t="shared" si="30"/>
        <v>4939.8660505689068</v>
      </c>
      <c r="O334">
        <f>N334-B334</f>
        <v>112.86605056890676</v>
      </c>
      <c r="P334">
        <f t="shared" si="31"/>
        <v>112.86605056890676</v>
      </c>
      <c r="Q334" s="8">
        <f>P334/B334</f>
        <v>2.3382235460722343E-2</v>
      </c>
      <c r="R334">
        <v>1585</v>
      </c>
      <c r="S334">
        <f t="shared" si="32"/>
        <v>2031.5889102403216</v>
      </c>
      <c r="T334">
        <f t="shared" si="33"/>
        <v>28530</v>
      </c>
      <c r="U334">
        <f t="shared" si="34"/>
        <v>112.86605056890676</v>
      </c>
      <c r="V334">
        <f t="shared" si="35"/>
        <v>12738.745371023017</v>
      </c>
      <c r="W334">
        <v>4580</v>
      </c>
      <c r="X334">
        <v>0</v>
      </c>
      <c r="Y334">
        <v>0</v>
      </c>
    </row>
    <row r="335" spans="1:25" x14ac:dyDescent="0.35">
      <c r="A335" s="1">
        <v>41249</v>
      </c>
      <c r="B335">
        <v>5214</v>
      </c>
      <c r="C335">
        <v>4571.666666666667</v>
      </c>
      <c r="D335">
        <v>4849</v>
      </c>
      <c r="E335">
        <v>387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0</v>
      </c>
      <c r="M335">
        <v>0</v>
      </c>
      <c r="N335">
        <f t="shared" si="30"/>
        <v>4957.2695015344161</v>
      </c>
      <c r="O335">
        <f>N335-B335</f>
        <v>-256.73049846558388</v>
      </c>
      <c r="P335">
        <f t="shared" si="31"/>
        <v>256.73049846558388</v>
      </c>
      <c r="Q335" s="8">
        <f>P335/B335</f>
        <v>4.9238684017181414E-2</v>
      </c>
      <c r="R335">
        <v>1523</v>
      </c>
      <c r="S335">
        <f t="shared" si="32"/>
        <v>18484.595889522039</v>
      </c>
      <c r="T335">
        <f t="shared" si="33"/>
        <v>27414</v>
      </c>
      <c r="U335">
        <f t="shared" si="34"/>
        <v>-513.46099693116776</v>
      </c>
      <c r="V335">
        <f t="shared" si="35"/>
        <v>263642.19536954869</v>
      </c>
      <c r="W335">
        <v>4827</v>
      </c>
      <c r="X335">
        <v>1</v>
      </c>
      <c r="Y335">
        <v>0</v>
      </c>
    </row>
    <row r="336" spans="1:25" x14ac:dyDescent="0.35">
      <c r="A336" s="1">
        <v>41250</v>
      </c>
      <c r="B336">
        <v>5733</v>
      </c>
      <c r="C336">
        <v>4873.666666666667</v>
      </c>
      <c r="D336">
        <v>6084</v>
      </c>
      <c r="E336">
        <v>519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1</v>
      </c>
      <c r="L336">
        <v>0</v>
      </c>
      <c r="M336">
        <v>0</v>
      </c>
      <c r="N336">
        <f t="shared" si="30"/>
        <v>5661.7635768649161</v>
      </c>
      <c r="O336">
        <f>N336-B336</f>
        <v>-71.236423135083896</v>
      </c>
      <c r="P336">
        <f t="shared" si="31"/>
        <v>71.236423135083896</v>
      </c>
      <c r="Q336" s="8">
        <f>P336/B336</f>
        <v>1.2425679946813867E-2</v>
      </c>
      <c r="R336">
        <v>1531</v>
      </c>
      <c r="S336">
        <f t="shared" si="32"/>
        <v>5129.0224657260405</v>
      </c>
      <c r="T336">
        <f t="shared" si="33"/>
        <v>27558</v>
      </c>
      <c r="U336">
        <f t="shared" si="34"/>
        <v>-142.47284627016779</v>
      </c>
      <c r="V336">
        <f t="shared" si="35"/>
        <v>20298.511924322866</v>
      </c>
      <c r="W336">
        <v>5214</v>
      </c>
      <c r="X336">
        <v>0</v>
      </c>
      <c r="Y336">
        <v>1</v>
      </c>
    </row>
    <row r="337" spans="1:25" x14ac:dyDescent="0.35">
      <c r="A337" s="1">
        <v>41251</v>
      </c>
      <c r="B337">
        <v>6245</v>
      </c>
      <c r="C337">
        <v>5258</v>
      </c>
      <c r="D337">
        <v>6609</v>
      </c>
      <c r="E337">
        <v>512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1</v>
      </c>
      <c r="N337">
        <f t="shared" si="30"/>
        <v>6039.3671105053472</v>
      </c>
      <c r="O337">
        <f>N337-B337</f>
        <v>-205.63288949465277</v>
      </c>
      <c r="P337">
        <f t="shared" si="31"/>
        <v>205.63288949465277</v>
      </c>
      <c r="Q337" s="8">
        <f>P337/B337</f>
        <v>3.292760440266658E-2</v>
      </c>
      <c r="R337">
        <v>1202</v>
      </c>
      <c r="S337">
        <f t="shared" si="32"/>
        <v>14805.568043615</v>
      </c>
      <c r="T337">
        <f t="shared" si="33"/>
        <v>21636</v>
      </c>
      <c r="U337">
        <f t="shared" si="34"/>
        <v>-411.26577898930555</v>
      </c>
      <c r="V337">
        <f t="shared" si="35"/>
        <v>169139.54096768031</v>
      </c>
      <c r="W337">
        <v>5733</v>
      </c>
      <c r="X337">
        <v>0</v>
      </c>
      <c r="Y337">
        <v>0</v>
      </c>
    </row>
    <row r="338" spans="1:25" x14ac:dyDescent="0.35">
      <c r="A338" s="1">
        <v>41252</v>
      </c>
      <c r="B338">
        <v>6423</v>
      </c>
      <c r="C338">
        <v>5730.666666666667</v>
      </c>
      <c r="D338">
        <v>6482</v>
      </c>
      <c r="E338">
        <v>178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f t="shared" si="30"/>
        <v>6223.9783378515567</v>
      </c>
      <c r="O338">
        <f>N338-B338</f>
        <v>-199.02166214844328</v>
      </c>
      <c r="P338">
        <f t="shared" si="31"/>
        <v>199.02166214844328</v>
      </c>
      <c r="Q338" s="8">
        <f>P338/B338</f>
        <v>3.0985779565381174E-2</v>
      </c>
      <c r="R338">
        <v>989</v>
      </c>
      <c r="S338">
        <f t="shared" si="32"/>
        <v>14329.559674687916</v>
      </c>
      <c r="T338">
        <f t="shared" si="33"/>
        <v>17802</v>
      </c>
      <c r="U338">
        <f t="shared" si="34"/>
        <v>-398.04332429688657</v>
      </c>
      <c r="V338">
        <f t="shared" si="35"/>
        <v>158438.48801731641</v>
      </c>
      <c r="W338">
        <v>6245</v>
      </c>
      <c r="X338">
        <v>0</v>
      </c>
      <c r="Y338">
        <v>0</v>
      </c>
    </row>
    <row r="339" spans="1:25" x14ac:dyDescent="0.35">
      <c r="A339" s="1">
        <v>41253</v>
      </c>
      <c r="B339">
        <v>4249</v>
      </c>
      <c r="C339">
        <v>6133.666666666667</v>
      </c>
      <c r="D339">
        <v>4308</v>
      </c>
      <c r="E339">
        <v>-2174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f t="shared" si="30"/>
        <v>4327.4857333145064</v>
      </c>
      <c r="O339">
        <f>N339-B339</f>
        <v>78.485733314506433</v>
      </c>
      <c r="P339">
        <f t="shared" si="31"/>
        <v>78.485733314506433</v>
      </c>
      <c r="Q339" s="8">
        <f>P339/B339</f>
        <v>1.8471577621677202E-2</v>
      </c>
      <c r="R339">
        <v>1642</v>
      </c>
      <c r="S339">
        <f t="shared" si="32"/>
        <v>1412.7431996611158</v>
      </c>
      <c r="T339">
        <f t="shared" si="33"/>
        <v>29556</v>
      </c>
      <c r="U339">
        <f t="shared" si="34"/>
        <v>78.485733314506433</v>
      </c>
      <c r="V339">
        <f t="shared" si="35"/>
        <v>6160.010333915825</v>
      </c>
      <c r="W339">
        <v>6423</v>
      </c>
      <c r="X339">
        <v>0</v>
      </c>
      <c r="Y339">
        <v>0</v>
      </c>
    </row>
    <row r="340" spans="1:25" x14ac:dyDescent="0.35">
      <c r="A340" s="1">
        <v>41254</v>
      </c>
      <c r="B340">
        <v>5191</v>
      </c>
      <c r="C340">
        <v>5639</v>
      </c>
      <c r="D340">
        <v>4580</v>
      </c>
      <c r="E340">
        <v>942</v>
      </c>
      <c r="F340">
        <v>0</v>
      </c>
      <c r="G340">
        <v>0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f t="shared" si="30"/>
        <v>5418.8438180559997</v>
      </c>
      <c r="O340">
        <f>N340-B340</f>
        <v>227.84381805599969</v>
      </c>
      <c r="P340">
        <f t="shared" si="31"/>
        <v>227.84381805599969</v>
      </c>
      <c r="Q340" s="8">
        <f>P340/B340</f>
        <v>4.3892085928722728E-2</v>
      </c>
      <c r="R340">
        <v>1239</v>
      </c>
      <c r="S340">
        <f t="shared" si="32"/>
        <v>4101.1887250079944</v>
      </c>
      <c r="T340">
        <f t="shared" si="33"/>
        <v>22302</v>
      </c>
      <c r="U340">
        <f t="shared" si="34"/>
        <v>227.84381805599969</v>
      </c>
      <c r="V340">
        <f t="shared" si="35"/>
        <v>51912.805426335493</v>
      </c>
      <c r="W340">
        <v>4249</v>
      </c>
      <c r="X340">
        <v>0</v>
      </c>
      <c r="Y340">
        <v>0</v>
      </c>
    </row>
    <row r="341" spans="1:25" x14ac:dyDescent="0.35">
      <c r="A341" s="1">
        <v>41255</v>
      </c>
      <c r="B341">
        <v>5345</v>
      </c>
      <c r="C341">
        <v>5287.666666666667</v>
      </c>
      <c r="D341">
        <v>4827</v>
      </c>
      <c r="E341">
        <v>154</v>
      </c>
      <c r="F341">
        <v>0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>
        <f t="shared" si="30"/>
        <v>5050.6237714890349</v>
      </c>
      <c r="O341">
        <f>N341-B341</f>
        <v>-294.37622851096512</v>
      </c>
      <c r="P341">
        <f t="shared" si="31"/>
        <v>294.37622851096512</v>
      </c>
      <c r="Q341" s="8">
        <f>P341/B341</f>
        <v>5.5075066138627712E-2</v>
      </c>
      <c r="R341">
        <v>1072</v>
      </c>
      <c r="S341">
        <f t="shared" si="32"/>
        <v>21195.088452789489</v>
      </c>
      <c r="T341">
        <f t="shared" si="33"/>
        <v>19296</v>
      </c>
      <c r="U341">
        <f t="shared" si="34"/>
        <v>-588.75245702193024</v>
      </c>
      <c r="V341">
        <f t="shared" si="35"/>
        <v>346629.45564935979</v>
      </c>
      <c r="W341">
        <v>5191</v>
      </c>
      <c r="X341">
        <v>0</v>
      </c>
      <c r="Y341">
        <v>0</v>
      </c>
    </row>
    <row r="342" spans="1:25" x14ac:dyDescent="0.35">
      <c r="A342" s="1">
        <v>41256</v>
      </c>
      <c r="B342">
        <v>5545</v>
      </c>
      <c r="C342">
        <v>4928.333333333333</v>
      </c>
      <c r="D342">
        <v>5214</v>
      </c>
      <c r="E342">
        <v>200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f t="shared" si="30"/>
        <v>5175.7741348615118</v>
      </c>
      <c r="O342">
        <f>N342-B342</f>
        <v>-369.22586513848819</v>
      </c>
      <c r="P342">
        <f t="shared" si="31"/>
        <v>369.22586513848819</v>
      </c>
      <c r="Q342" s="8">
        <f>P342/B342</f>
        <v>6.6587171350493815E-2</v>
      </c>
      <c r="R342">
        <v>1200</v>
      </c>
      <c r="S342">
        <f t="shared" si="32"/>
        <v>26584.26228997115</v>
      </c>
      <c r="T342">
        <f t="shared" si="33"/>
        <v>21600</v>
      </c>
      <c r="U342">
        <f t="shared" si="34"/>
        <v>-738.45173027697638</v>
      </c>
      <c r="V342">
        <f t="shared" si="35"/>
        <v>545310.95794906025</v>
      </c>
      <c r="W342">
        <v>5345</v>
      </c>
      <c r="X342">
        <v>1</v>
      </c>
      <c r="Y342">
        <v>0</v>
      </c>
    </row>
    <row r="343" spans="1:25" x14ac:dyDescent="0.35">
      <c r="A343" s="1">
        <v>41257</v>
      </c>
      <c r="B343">
        <v>5341</v>
      </c>
      <c r="C343">
        <v>5360.333333333333</v>
      </c>
      <c r="D343">
        <v>5733</v>
      </c>
      <c r="E343">
        <v>-204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0</v>
      </c>
      <c r="N343">
        <f t="shared" si="30"/>
        <v>5577.5503798543214</v>
      </c>
      <c r="O343">
        <f>N343-B343</f>
        <v>236.55037985432136</v>
      </c>
      <c r="P343">
        <f t="shared" si="31"/>
        <v>236.55037985432136</v>
      </c>
      <c r="Q343" s="8">
        <f>P343/B343</f>
        <v>4.4289530023276798E-2</v>
      </c>
      <c r="R343">
        <v>1611</v>
      </c>
      <c r="S343">
        <f t="shared" si="32"/>
        <v>4257.9068373777845</v>
      </c>
      <c r="T343">
        <f t="shared" si="33"/>
        <v>28998</v>
      </c>
      <c r="U343">
        <f t="shared" si="34"/>
        <v>236.55037985432136</v>
      </c>
      <c r="V343">
        <f t="shared" si="35"/>
        <v>55956.082209223729</v>
      </c>
      <c r="W343">
        <v>5545</v>
      </c>
      <c r="X343">
        <v>0</v>
      </c>
      <c r="Y343">
        <v>1</v>
      </c>
    </row>
    <row r="344" spans="1:25" x14ac:dyDescent="0.35">
      <c r="A344" s="1">
        <v>41258</v>
      </c>
      <c r="B344">
        <v>4501</v>
      </c>
      <c r="C344">
        <v>5410.333333333333</v>
      </c>
      <c r="D344">
        <v>6245</v>
      </c>
      <c r="E344">
        <v>-840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1</v>
      </c>
      <c r="N344">
        <f t="shared" si="30"/>
        <v>5228.9282987184506</v>
      </c>
      <c r="O344">
        <f>N344-B344</f>
        <v>727.92829871845061</v>
      </c>
      <c r="P344">
        <f t="shared" si="31"/>
        <v>727.92829871845061</v>
      </c>
      <c r="Q344" s="8">
        <f>P344/B344</f>
        <v>0.16172590506964021</v>
      </c>
      <c r="R344">
        <v>1776</v>
      </c>
      <c r="S344">
        <f t="shared" si="32"/>
        <v>13102.709376932111</v>
      </c>
      <c r="T344">
        <f t="shared" si="33"/>
        <v>31968</v>
      </c>
      <c r="U344">
        <f t="shared" si="34"/>
        <v>727.92829871845061</v>
      </c>
      <c r="V344">
        <f t="shared" si="35"/>
        <v>529879.60807513783</v>
      </c>
      <c r="W344">
        <v>5341</v>
      </c>
      <c r="X344">
        <v>0</v>
      </c>
      <c r="Y344">
        <v>0</v>
      </c>
    </row>
    <row r="345" spans="1:25" x14ac:dyDescent="0.35">
      <c r="A345" s="1">
        <v>41259</v>
      </c>
      <c r="B345">
        <v>6753</v>
      </c>
      <c r="C345">
        <v>5129</v>
      </c>
      <c r="D345">
        <v>6423</v>
      </c>
      <c r="E345">
        <v>2252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0</v>
      </c>
      <c r="N345">
        <f t="shared" si="30"/>
        <v>7092.3994720745277</v>
      </c>
      <c r="O345">
        <f>N345-B345</f>
        <v>339.39947207452769</v>
      </c>
      <c r="P345">
        <f t="shared" si="31"/>
        <v>339.39947207452769</v>
      </c>
      <c r="Q345" s="8">
        <f>P345/B345</f>
        <v>5.0259065907674767E-2</v>
      </c>
      <c r="R345">
        <v>800</v>
      </c>
      <c r="S345">
        <f t="shared" si="32"/>
        <v>6109.1904973414985</v>
      </c>
      <c r="T345">
        <f t="shared" si="33"/>
        <v>14400</v>
      </c>
      <c r="U345">
        <f t="shared" si="34"/>
        <v>339.39947207452769</v>
      </c>
      <c r="V345">
        <f t="shared" si="35"/>
        <v>115192.00164446811</v>
      </c>
      <c r="W345">
        <v>4501</v>
      </c>
      <c r="X345">
        <v>0</v>
      </c>
      <c r="Y345">
        <v>0</v>
      </c>
    </row>
    <row r="346" spans="1:25" x14ac:dyDescent="0.35">
      <c r="A346" s="1">
        <v>41260</v>
      </c>
      <c r="B346">
        <v>5214</v>
      </c>
      <c r="C346">
        <v>5531.666666666667</v>
      </c>
      <c r="D346">
        <v>4249</v>
      </c>
      <c r="E346">
        <v>-1539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f t="shared" si="30"/>
        <v>4217.9884971793481</v>
      </c>
      <c r="O346">
        <f>N346-B346</f>
        <v>-996.01150282065191</v>
      </c>
      <c r="P346">
        <f t="shared" si="31"/>
        <v>996.01150282065191</v>
      </c>
      <c r="Q346" s="8">
        <f>P346/B346</f>
        <v>0.19102637184899346</v>
      </c>
      <c r="R346">
        <v>511</v>
      </c>
      <c r="S346">
        <f t="shared" si="32"/>
        <v>71712.828203086945</v>
      </c>
      <c r="T346">
        <f t="shared" si="33"/>
        <v>9198</v>
      </c>
      <c r="U346">
        <f t="shared" si="34"/>
        <v>-1992.0230056413038</v>
      </c>
      <c r="V346">
        <f t="shared" si="35"/>
        <v>3968155.655004214</v>
      </c>
      <c r="W346">
        <v>6753</v>
      </c>
      <c r="X346">
        <v>0</v>
      </c>
      <c r="Y346">
        <v>0</v>
      </c>
    </row>
    <row r="347" spans="1:25" x14ac:dyDescent="0.35">
      <c r="A347" s="1">
        <v>41261</v>
      </c>
      <c r="B347">
        <v>6300</v>
      </c>
      <c r="C347">
        <v>5489.333333333333</v>
      </c>
      <c r="D347">
        <v>5191</v>
      </c>
      <c r="E347">
        <v>1086</v>
      </c>
      <c r="F347">
        <v>0</v>
      </c>
      <c r="G347">
        <v>0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f t="shared" si="30"/>
        <v>5429.7431593103274</v>
      </c>
      <c r="O347">
        <f>N347-B347</f>
        <v>-870.25684068967257</v>
      </c>
      <c r="P347">
        <f t="shared" si="31"/>
        <v>870.25684068967257</v>
      </c>
      <c r="Q347" s="8">
        <f>P347/B347</f>
        <v>0.13813600645867818</v>
      </c>
      <c r="R347">
        <v>684</v>
      </c>
      <c r="S347">
        <f t="shared" si="32"/>
        <v>62658.492529656425</v>
      </c>
      <c r="T347">
        <f t="shared" si="33"/>
        <v>12312</v>
      </c>
      <c r="U347">
        <f t="shared" si="34"/>
        <v>-1740.5136813793451</v>
      </c>
      <c r="V347">
        <f t="shared" si="35"/>
        <v>3029387.8750686804</v>
      </c>
      <c r="W347">
        <v>5214</v>
      </c>
      <c r="X347">
        <v>0</v>
      </c>
      <c r="Y347">
        <v>0</v>
      </c>
    </row>
    <row r="348" spans="1:25" x14ac:dyDescent="0.35">
      <c r="A348" s="1">
        <v>41262</v>
      </c>
      <c r="B348">
        <v>6478</v>
      </c>
      <c r="C348">
        <v>6089</v>
      </c>
      <c r="D348">
        <v>5345</v>
      </c>
      <c r="E348">
        <v>178</v>
      </c>
      <c r="F348">
        <v>0</v>
      </c>
      <c r="G348">
        <v>0</v>
      </c>
      <c r="H348">
        <v>0</v>
      </c>
      <c r="I348">
        <v>1</v>
      </c>
      <c r="J348">
        <v>0</v>
      </c>
      <c r="K348">
        <v>0</v>
      </c>
      <c r="L348">
        <v>0</v>
      </c>
      <c r="M348">
        <v>0</v>
      </c>
      <c r="N348">
        <f t="shared" si="30"/>
        <v>5820.327360181971</v>
      </c>
      <c r="O348">
        <f>N348-B348</f>
        <v>-657.67263981802898</v>
      </c>
      <c r="P348">
        <f t="shared" si="31"/>
        <v>657.67263981802898</v>
      </c>
      <c r="Q348" s="8">
        <f>P348/B348</f>
        <v>0.1015240259058396</v>
      </c>
      <c r="R348">
        <v>686</v>
      </c>
      <c r="S348">
        <f t="shared" si="32"/>
        <v>47352.430066898087</v>
      </c>
      <c r="T348">
        <f t="shared" si="33"/>
        <v>12348</v>
      </c>
      <c r="U348">
        <f t="shared" si="34"/>
        <v>-1315.345279636058</v>
      </c>
      <c r="V348">
        <f t="shared" si="35"/>
        <v>1730133.2046608594</v>
      </c>
      <c r="W348">
        <v>6300</v>
      </c>
      <c r="X348">
        <v>0</v>
      </c>
      <c r="Y348">
        <v>0</v>
      </c>
    </row>
    <row r="349" spans="1:25" x14ac:dyDescent="0.35">
      <c r="A349" s="1">
        <v>41263</v>
      </c>
      <c r="B349">
        <v>6525</v>
      </c>
      <c r="C349">
        <v>5997.333333333333</v>
      </c>
      <c r="D349">
        <v>5545</v>
      </c>
      <c r="E349">
        <v>47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0</v>
      </c>
      <c r="N349">
        <f t="shared" si="30"/>
        <v>6049.5244208505301</v>
      </c>
      <c r="O349">
        <f>N349-B349</f>
        <v>-475.47557914946992</v>
      </c>
      <c r="P349">
        <f t="shared" si="31"/>
        <v>475.47557914946992</v>
      </c>
      <c r="Q349" s="8">
        <f>P349/B349</f>
        <v>7.2869820559305729E-2</v>
      </c>
      <c r="R349">
        <v>1589</v>
      </c>
      <c r="S349">
        <f t="shared" si="32"/>
        <v>34234.241698761834</v>
      </c>
      <c r="T349">
        <f t="shared" si="33"/>
        <v>28602</v>
      </c>
      <c r="U349">
        <f t="shared" si="34"/>
        <v>-950.95115829893984</v>
      </c>
      <c r="V349">
        <f t="shared" si="35"/>
        <v>904308.1054700953</v>
      </c>
      <c r="W349">
        <v>6478</v>
      </c>
      <c r="X349">
        <v>1</v>
      </c>
      <c r="Y349">
        <v>0</v>
      </c>
    </row>
    <row r="350" spans="1:25" x14ac:dyDescent="0.35">
      <c r="A350" s="1">
        <v>41264</v>
      </c>
      <c r="B350">
        <v>6350</v>
      </c>
      <c r="C350">
        <v>6434.333333333333</v>
      </c>
      <c r="D350">
        <v>5341</v>
      </c>
      <c r="E350">
        <v>-175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0</v>
      </c>
      <c r="N350">
        <f t="shared" si="30"/>
        <v>6524.4602035175621</v>
      </c>
      <c r="O350">
        <f>N350-B350</f>
        <v>174.46020351756215</v>
      </c>
      <c r="P350">
        <f t="shared" si="31"/>
        <v>174.46020351756215</v>
      </c>
      <c r="Q350" s="8">
        <f>P350/B350</f>
        <v>2.7474047798041284E-2</v>
      </c>
      <c r="R350">
        <v>1587</v>
      </c>
      <c r="S350">
        <f t="shared" si="32"/>
        <v>3140.2836633161187</v>
      </c>
      <c r="T350">
        <f t="shared" si="33"/>
        <v>28566</v>
      </c>
      <c r="U350">
        <f t="shared" si="34"/>
        <v>174.46020351756215</v>
      </c>
      <c r="V350">
        <f t="shared" si="35"/>
        <v>30436.362611389206</v>
      </c>
      <c r="W350">
        <v>6525</v>
      </c>
      <c r="X350">
        <v>0</v>
      </c>
      <c r="Y350">
        <v>1</v>
      </c>
    </row>
    <row r="351" spans="1:25" x14ac:dyDescent="0.35">
      <c r="A351" s="1">
        <v>41265</v>
      </c>
      <c r="B351">
        <v>6531</v>
      </c>
      <c r="C351">
        <v>6451</v>
      </c>
      <c r="D351">
        <v>4501</v>
      </c>
      <c r="E351">
        <v>181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1</v>
      </c>
      <c r="N351">
        <f t="shared" si="30"/>
        <v>6717.3357158109693</v>
      </c>
      <c r="O351">
        <f>N351-B351</f>
        <v>186.3357158109693</v>
      </c>
      <c r="P351">
        <f t="shared" si="31"/>
        <v>186.3357158109693</v>
      </c>
      <c r="Q351" s="8">
        <f>P351/B351</f>
        <v>2.8530962457658751E-2</v>
      </c>
      <c r="R351">
        <v>1151</v>
      </c>
      <c r="S351">
        <f t="shared" si="32"/>
        <v>3354.0428845974475</v>
      </c>
      <c r="T351">
        <f t="shared" si="33"/>
        <v>20718</v>
      </c>
      <c r="U351">
        <f t="shared" si="34"/>
        <v>186.3357158109693</v>
      </c>
      <c r="V351">
        <f t="shared" si="35"/>
        <v>34720.998986786319</v>
      </c>
      <c r="W351">
        <v>6350</v>
      </c>
      <c r="X351">
        <v>0</v>
      </c>
      <c r="Y351">
        <v>0</v>
      </c>
    </row>
    <row r="352" spans="1:25" x14ac:dyDescent="0.35">
      <c r="A352" s="1">
        <v>41266</v>
      </c>
      <c r="B352">
        <v>5977</v>
      </c>
      <c r="C352">
        <v>6468.666666666667</v>
      </c>
      <c r="D352">
        <v>6753</v>
      </c>
      <c r="E352">
        <v>-554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f t="shared" si="30"/>
        <v>6404.8703627771738</v>
      </c>
      <c r="O352">
        <f>N352-B352</f>
        <v>427.8703627771738</v>
      </c>
      <c r="P352">
        <f t="shared" si="31"/>
        <v>427.8703627771738</v>
      </c>
      <c r="Q352" s="8">
        <f>P352/B352</f>
        <v>7.1586140668759207E-2</v>
      </c>
      <c r="R352">
        <v>1746</v>
      </c>
      <c r="S352">
        <f t="shared" si="32"/>
        <v>7701.6665299891283</v>
      </c>
      <c r="T352">
        <f t="shared" si="33"/>
        <v>31428</v>
      </c>
      <c r="U352">
        <f t="shared" si="34"/>
        <v>427.8703627771738</v>
      </c>
      <c r="V352">
        <f t="shared" si="35"/>
        <v>183073.0473430703</v>
      </c>
      <c r="W352">
        <v>6531</v>
      </c>
      <c r="X352">
        <v>0</v>
      </c>
      <c r="Y352">
        <v>0</v>
      </c>
    </row>
    <row r="353" spans="1:25" x14ac:dyDescent="0.35">
      <c r="A353" s="1">
        <v>41267</v>
      </c>
      <c r="B353">
        <v>5544</v>
      </c>
      <c r="C353">
        <v>6286</v>
      </c>
      <c r="D353">
        <v>5214</v>
      </c>
      <c r="E353">
        <v>-433</v>
      </c>
      <c r="F353">
        <v>0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f t="shared" si="30"/>
        <v>5714.8649862981229</v>
      </c>
      <c r="O353">
        <f>N353-B353</f>
        <v>170.86498629812286</v>
      </c>
      <c r="P353">
        <f t="shared" si="31"/>
        <v>170.86498629812286</v>
      </c>
      <c r="Q353" s="8">
        <f>P353/B353</f>
        <v>3.0819802723326635E-2</v>
      </c>
      <c r="R353">
        <v>1088</v>
      </c>
      <c r="S353">
        <f t="shared" si="32"/>
        <v>3075.5697533662114</v>
      </c>
      <c r="T353">
        <f t="shared" si="33"/>
        <v>19584</v>
      </c>
      <c r="U353">
        <f t="shared" si="34"/>
        <v>170.86498629812286</v>
      </c>
      <c r="V353">
        <f t="shared" si="35"/>
        <v>29194.843542657713</v>
      </c>
      <c r="W353">
        <v>5977</v>
      </c>
      <c r="X353">
        <v>0</v>
      </c>
      <c r="Y353">
        <v>0</v>
      </c>
    </row>
    <row r="354" spans="1:25" x14ac:dyDescent="0.35">
      <c r="A354" s="1">
        <v>41268</v>
      </c>
      <c r="B354">
        <v>5099</v>
      </c>
      <c r="C354">
        <v>6017.333333333333</v>
      </c>
      <c r="D354">
        <v>6300</v>
      </c>
      <c r="E354">
        <v>-445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f t="shared" si="30"/>
        <v>4944.3730470753599</v>
      </c>
      <c r="O354">
        <f>N354-B354</f>
        <v>-154.62695292464014</v>
      </c>
      <c r="P354">
        <f t="shared" si="31"/>
        <v>154.62695292464014</v>
      </c>
      <c r="Q354" s="8">
        <f>P354/B354</f>
        <v>3.0324956447272042E-2</v>
      </c>
      <c r="R354">
        <v>2482</v>
      </c>
      <c r="S354">
        <f t="shared" si="32"/>
        <v>11133.14061057409</v>
      </c>
      <c r="T354">
        <f t="shared" si="33"/>
        <v>44676</v>
      </c>
      <c r="U354">
        <f t="shared" si="34"/>
        <v>-309.25390584928027</v>
      </c>
      <c r="V354">
        <f t="shared" si="35"/>
        <v>95637.978283035511</v>
      </c>
      <c r="W354">
        <v>5544</v>
      </c>
      <c r="X354">
        <v>0</v>
      </c>
      <c r="Y354">
        <v>0</v>
      </c>
    </row>
    <row r="355" spans="1:25" x14ac:dyDescent="0.35">
      <c r="A355" s="1">
        <v>41269</v>
      </c>
      <c r="B355">
        <v>3944</v>
      </c>
      <c r="C355">
        <v>5540</v>
      </c>
      <c r="D355">
        <v>6478</v>
      </c>
      <c r="E355">
        <v>-1155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>
        <f t="shared" si="30"/>
        <v>4511.6274935429938</v>
      </c>
      <c r="O355">
        <f>N355-B355</f>
        <v>567.62749354299376</v>
      </c>
      <c r="P355">
        <f t="shared" si="31"/>
        <v>567.62749354299376</v>
      </c>
      <c r="Q355" s="8">
        <f>P355/B355</f>
        <v>0.14392177828169214</v>
      </c>
      <c r="R355">
        <v>995</v>
      </c>
      <c r="S355">
        <f t="shared" si="32"/>
        <v>10217.294883773888</v>
      </c>
      <c r="T355">
        <f t="shared" si="33"/>
        <v>17910</v>
      </c>
      <c r="U355">
        <f t="shared" si="34"/>
        <v>567.62749354299376</v>
      </c>
      <c r="V355">
        <f t="shared" si="35"/>
        <v>322200.9714259014</v>
      </c>
      <c r="W355">
        <v>5099</v>
      </c>
      <c r="X355">
        <v>0</v>
      </c>
      <c r="Y355">
        <v>0</v>
      </c>
    </row>
    <row r="356" spans="1:25" x14ac:dyDescent="0.35">
      <c r="A356" s="1">
        <v>41270</v>
      </c>
      <c r="B356">
        <v>5461</v>
      </c>
      <c r="C356">
        <v>4862.333333333333</v>
      </c>
      <c r="D356">
        <v>6525</v>
      </c>
      <c r="E356">
        <v>1517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0</v>
      </c>
      <c r="N356">
        <f t="shared" si="30"/>
        <v>6111.3271138486807</v>
      </c>
      <c r="O356">
        <f>N356-B356</f>
        <v>650.32711384868071</v>
      </c>
      <c r="P356">
        <f t="shared" si="31"/>
        <v>650.32711384868071</v>
      </c>
      <c r="Q356" s="8">
        <f>P356/B356</f>
        <v>0.11908571943759032</v>
      </c>
      <c r="R356">
        <v>1115</v>
      </c>
      <c r="S356">
        <f t="shared" si="32"/>
        <v>11705.888049276253</v>
      </c>
      <c r="T356">
        <f t="shared" si="33"/>
        <v>20070</v>
      </c>
      <c r="U356">
        <f t="shared" si="34"/>
        <v>650.32711384868071</v>
      </c>
      <c r="V356">
        <f t="shared" si="35"/>
        <v>422925.35500675492</v>
      </c>
      <c r="W356">
        <v>3944</v>
      </c>
      <c r="X356">
        <v>1</v>
      </c>
      <c r="Y356">
        <v>0</v>
      </c>
    </row>
    <row r="357" spans="1:25" x14ac:dyDescent="0.35">
      <c r="A357" s="1">
        <v>41271</v>
      </c>
      <c r="B357">
        <v>5391</v>
      </c>
      <c r="C357">
        <v>4834.666666666667</v>
      </c>
      <c r="D357">
        <v>6350</v>
      </c>
      <c r="E357">
        <v>-70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</v>
      </c>
      <c r="L357">
        <v>0</v>
      </c>
      <c r="M357">
        <v>0</v>
      </c>
      <c r="N357">
        <f t="shared" si="30"/>
        <v>5247.0739546530922</v>
      </c>
      <c r="O357">
        <f>N357-B357</f>
        <v>-143.92604534690781</v>
      </c>
      <c r="P357">
        <f t="shared" si="31"/>
        <v>143.92604534690781</v>
      </c>
      <c r="Q357" s="8">
        <f>P357/B357</f>
        <v>2.6697467139103658E-2</v>
      </c>
      <c r="R357">
        <v>1619</v>
      </c>
      <c r="S357">
        <f t="shared" si="32"/>
        <v>10362.675264977363</v>
      </c>
      <c r="T357">
        <f t="shared" si="33"/>
        <v>29142</v>
      </c>
      <c r="U357">
        <f t="shared" si="34"/>
        <v>-287.85209069381563</v>
      </c>
      <c r="V357">
        <f t="shared" si="35"/>
        <v>82858.826116800657</v>
      </c>
      <c r="W357">
        <v>5461</v>
      </c>
      <c r="X357">
        <v>0</v>
      </c>
      <c r="Y357">
        <v>1</v>
      </c>
    </row>
    <row r="358" spans="1:25" x14ac:dyDescent="0.35">
      <c r="A358" s="1">
        <v>41272</v>
      </c>
      <c r="B358">
        <v>6368</v>
      </c>
      <c r="C358">
        <v>4932</v>
      </c>
      <c r="D358">
        <v>6531</v>
      </c>
      <c r="E358">
        <v>977</v>
      </c>
      <c r="F358">
        <v>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1</v>
      </c>
      <c r="N358">
        <f t="shared" si="30"/>
        <v>6219.0159725513004</v>
      </c>
      <c r="O358">
        <f>N358-B358</f>
        <v>-148.98402744869963</v>
      </c>
      <c r="P358">
        <f t="shared" si="31"/>
        <v>148.98402744869963</v>
      </c>
      <c r="Q358" s="8">
        <f>P358/B358</f>
        <v>2.3395732953627454E-2</v>
      </c>
      <c r="R358">
        <v>843</v>
      </c>
      <c r="S358">
        <f t="shared" si="32"/>
        <v>10726.849976306374</v>
      </c>
      <c r="T358">
        <f t="shared" si="33"/>
        <v>15174</v>
      </c>
      <c r="U358">
        <f t="shared" si="34"/>
        <v>-297.96805489739927</v>
      </c>
      <c r="V358">
        <f t="shared" si="35"/>
        <v>88784.961739339546</v>
      </c>
      <c r="W358">
        <v>5391</v>
      </c>
      <c r="X358">
        <v>0</v>
      </c>
      <c r="Y358">
        <v>0</v>
      </c>
    </row>
    <row r="359" spans="1:25" x14ac:dyDescent="0.35">
      <c r="A359" s="1">
        <v>41273</v>
      </c>
      <c r="B359">
        <v>6498</v>
      </c>
      <c r="C359">
        <v>5740</v>
      </c>
      <c r="D359">
        <v>5977</v>
      </c>
      <c r="E359">
        <v>130</v>
      </c>
      <c r="F359">
        <v>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0</v>
      </c>
      <c r="N359">
        <f t="shared" si="30"/>
        <v>6321.4606399301856</v>
      </c>
      <c r="O359">
        <f>N359-B359</f>
        <v>-176.53936006981439</v>
      </c>
      <c r="P359">
        <f t="shared" si="31"/>
        <v>176.53936006981439</v>
      </c>
      <c r="Q359" s="8">
        <f>P359/B359</f>
        <v>2.7168261014129638E-2</v>
      </c>
      <c r="R359">
        <v>915</v>
      </c>
      <c r="S359">
        <f t="shared" si="32"/>
        <v>12710.833925026636</v>
      </c>
      <c r="T359">
        <f t="shared" si="33"/>
        <v>16470</v>
      </c>
      <c r="U359">
        <f t="shared" si="34"/>
        <v>-353.07872013962879</v>
      </c>
      <c r="V359">
        <f t="shared" si="35"/>
        <v>124664.58261543831</v>
      </c>
      <c r="W359">
        <v>6368</v>
      </c>
      <c r="X359">
        <v>0</v>
      </c>
      <c r="Y359">
        <v>0</v>
      </c>
    </row>
    <row r="360" spans="1:25" x14ac:dyDescent="0.35">
      <c r="A360" s="1">
        <v>41274</v>
      </c>
      <c r="B360">
        <v>5484</v>
      </c>
      <c r="C360">
        <v>6085.666666666667</v>
      </c>
      <c r="D360">
        <v>5544</v>
      </c>
      <c r="E360">
        <v>-1014</v>
      </c>
      <c r="F360">
        <v>1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f t="shared" si="30"/>
        <v>5326.8680793643525</v>
      </c>
      <c r="O360">
        <f>N360-B360</f>
        <v>-157.13192063564748</v>
      </c>
      <c r="P360">
        <f t="shared" si="31"/>
        <v>157.13192063564748</v>
      </c>
      <c r="Q360" s="8">
        <f>P360/B360</f>
        <v>2.8652793697236958E-2</v>
      </c>
      <c r="R360">
        <v>457</v>
      </c>
      <c r="S360">
        <f t="shared" si="32"/>
        <v>11313.498285766618</v>
      </c>
      <c r="T360">
        <f t="shared" si="33"/>
        <v>8226</v>
      </c>
      <c r="U360">
        <f t="shared" si="34"/>
        <v>-314.26384127129495</v>
      </c>
      <c r="V360">
        <f t="shared" si="35"/>
        <v>98761.761930589666</v>
      </c>
      <c r="W360">
        <v>6498</v>
      </c>
      <c r="X360">
        <v>0</v>
      </c>
      <c r="Y36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DD741-22AE-4341-9D19-1BFE94D79963}">
  <dimension ref="A1:AI360"/>
  <sheetViews>
    <sheetView topLeftCell="R1" workbookViewId="0">
      <selection activeCell="Z4" sqref="Z4:Z7"/>
    </sheetView>
  </sheetViews>
  <sheetFormatPr defaultRowHeight="14.5" x14ac:dyDescent="0.35"/>
  <cols>
    <col min="1" max="1" width="10.453125" bestFit="1" customWidth="1"/>
    <col min="27" max="27" width="11.81640625" bestFit="1" customWidth="1"/>
  </cols>
  <sheetData>
    <row r="1" spans="1:34" ht="15" thickBot="1" x14ac:dyDescent="0.4">
      <c r="A1" s="1" t="s">
        <v>2</v>
      </c>
      <c r="B1" t="s">
        <v>133</v>
      </c>
      <c r="C1" t="s">
        <v>106</v>
      </c>
      <c r="D1" t="s">
        <v>21</v>
      </c>
      <c r="E1" t="s">
        <v>136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54</v>
      </c>
      <c r="L1" t="s">
        <v>20</v>
      </c>
      <c r="M1" t="s">
        <v>99</v>
      </c>
      <c r="N1" t="s">
        <v>46</v>
      </c>
      <c r="O1" t="s">
        <v>100</v>
      </c>
      <c r="P1" s="8" t="s">
        <v>101</v>
      </c>
      <c r="Q1" t="s">
        <v>4</v>
      </c>
      <c r="R1" t="s">
        <v>102</v>
      </c>
      <c r="S1" t="s">
        <v>108</v>
      </c>
      <c r="T1" t="s">
        <v>127</v>
      </c>
      <c r="U1" t="s">
        <v>128</v>
      </c>
      <c r="V1" t="s">
        <v>53</v>
      </c>
      <c r="W1" t="s">
        <v>18</v>
      </c>
      <c r="X1" t="s">
        <v>19</v>
      </c>
      <c r="AA1" s="2" t="s">
        <v>32</v>
      </c>
      <c r="AB1" s="2" t="s">
        <v>106</v>
      </c>
      <c r="AC1" s="2" t="s">
        <v>21</v>
      </c>
      <c r="AD1" s="2" t="s">
        <v>136</v>
      </c>
      <c r="AE1" s="2" t="s">
        <v>15</v>
      </c>
      <c r="AF1" s="2" t="s">
        <v>16</v>
      </c>
      <c r="AG1" s="2" t="s">
        <v>17</v>
      </c>
      <c r="AH1" s="3" t="s">
        <v>18</v>
      </c>
    </row>
    <row r="2" spans="1:34" ht="15" thickBot="1" x14ac:dyDescent="0.4">
      <c r="A2" s="1">
        <v>40916</v>
      </c>
      <c r="B2">
        <v>5214</v>
      </c>
      <c r="C2">
        <v>4638</v>
      </c>
      <c r="D2">
        <v>5549</v>
      </c>
      <c r="E2">
        <v>-67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f>$AA$2+SUMPRODUCT(C2:I2,$AB$2:$AH$2)</f>
        <v>5231.0409299588318</v>
      </c>
      <c r="N2">
        <f>M2-B2</f>
        <v>17.040929958831839</v>
      </c>
      <c r="O2">
        <f>ABS(N2)</f>
        <v>17.040929958831839</v>
      </c>
      <c r="P2" s="8">
        <f>O2/B2</f>
        <v>3.2683026388246718E-3</v>
      </c>
      <c r="Q2">
        <v>1141</v>
      </c>
      <c r="R2">
        <f>IF(N2&lt;0,N2*-72,N2*18)</f>
        <v>306.7367392589731</v>
      </c>
      <c r="S2">
        <f>Q2*18</f>
        <v>20538</v>
      </c>
      <c r="T2">
        <f>IF(N2&lt;0,N2*2,N2)</f>
        <v>17.040929958831839</v>
      </c>
      <c r="U2">
        <f>T2^2</f>
        <v>290.39329386181248</v>
      </c>
      <c r="V2">
        <v>5281</v>
      </c>
      <c r="W2">
        <v>0</v>
      </c>
      <c r="X2">
        <v>0</v>
      </c>
      <c r="Z2" s="2"/>
      <c r="AA2" s="2">
        <v>457.34824324504416</v>
      </c>
      <c r="AB2" s="2">
        <v>0.94427861879900787</v>
      </c>
      <c r="AC2" s="2">
        <v>7.9345183206563433E-2</v>
      </c>
      <c r="AD2" s="2">
        <v>0.6889249087944892</v>
      </c>
      <c r="AE2" s="2">
        <v>-446.99658767643194</v>
      </c>
      <c r="AF2" s="2">
        <v>-983.75448112938363</v>
      </c>
      <c r="AG2" s="2">
        <v>-610.48285794752371</v>
      </c>
      <c r="AH2" s="3">
        <v>-234.11443968385669</v>
      </c>
    </row>
    <row r="3" spans="1:34" x14ac:dyDescent="0.35">
      <c r="A3" s="1">
        <v>40917</v>
      </c>
      <c r="B3">
        <v>4097</v>
      </c>
      <c r="C3">
        <v>4905</v>
      </c>
      <c r="D3">
        <v>4285</v>
      </c>
      <c r="E3">
        <v>-1117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f t="shared" ref="M3:M66" si="0">$AA$2+SUMPRODUCT(C3:I3,$AB$2:$AH$2)</f>
        <v>4212.5032676944265</v>
      </c>
      <c r="N3">
        <f>M3-B3</f>
        <v>115.50326769442654</v>
      </c>
      <c r="O3">
        <f t="shared" ref="O3:O66" si="1">ABS(N3)</f>
        <v>115.50326769442654</v>
      </c>
      <c r="P3" s="8">
        <f>O3/B3</f>
        <v>2.819215711360179E-2</v>
      </c>
      <c r="Q3">
        <v>1054</v>
      </c>
      <c r="R3">
        <f t="shared" ref="R3:R66" si="2">IF(N3&lt;0,N3*-72,N3*18)</f>
        <v>2079.0588184996777</v>
      </c>
      <c r="S3">
        <f t="shared" ref="S3:S66" si="3">Q3*18</f>
        <v>18972</v>
      </c>
      <c r="T3">
        <f t="shared" ref="T3:T66" si="4">IF(N3&lt;0,N3*2,N3)</f>
        <v>115.50326769442654</v>
      </c>
      <c r="U3">
        <f t="shared" ref="U3:U66" si="5">T3^2</f>
        <v>13341.004848090357</v>
      </c>
      <c r="V3">
        <v>5214</v>
      </c>
      <c r="W3">
        <v>0</v>
      </c>
      <c r="X3">
        <v>0</v>
      </c>
      <c r="AC3" s="2"/>
    </row>
    <row r="4" spans="1:34" x14ac:dyDescent="0.35">
      <c r="A4" s="1">
        <v>40918</v>
      </c>
      <c r="B4">
        <v>3757</v>
      </c>
      <c r="C4">
        <v>4864</v>
      </c>
      <c r="D4">
        <v>3950</v>
      </c>
      <c r="E4">
        <v>-340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f t="shared" si="0"/>
        <v>4145.743968629833</v>
      </c>
      <c r="N4">
        <f>M4-B4</f>
        <v>388.74396862983303</v>
      </c>
      <c r="O4">
        <f t="shared" si="1"/>
        <v>388.74396862983303</v>
      </c>
      <c r="P4" s="8">
        <f>O4/B4</f>
        <v>0.10347191073458425</v>
      </c>
      <c r="Q4">
        <v>1583</v>
      </c>
      <c r="R4">
        <f t="shared" si="2"/>
        <v>6997.3914353369946</v>
      </c>
      <c r="S4">
        <f t="shared" si="3"/>
        <v>28494</v>
      </c>
      <c r="T4">
        <f t="shared" si="4"/>
        <v>388.74396862983303</v>
      </c>
      <c r="U4">
        <f t="shared" si="5"/>
        <v>151121.87314607261</v>
      </c>
      <c r="V4">
        <v>4097</v>
      </c>
      <c r="W4">
        <v>0</v>
      </c>
      <c r="X4">
        <v>0</v>
      </c>
      <c r="Z4" s="21" t="s">
        <v>103</v>
      </c>
      <c r="AA4" s="20">
        <f>SUM(U2:U360)</f>
        <v>143167078.65699357</v>
      </c>
    </row>
    <row r="5" spans="1:34" x14ac:dyDescent="0.35">
      <c r="A5" s="1">
        <v>40919</v>
      </c>
      <c r="B5">
        <v>4307</v>
      </c>
      <c r="C5">
        <v>4356</v>
      </c>
      <c r="D5">
        <v>3996</v>
      </c>
      <c r="E5">
        <v>550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f t="shared" si="0"/>
        <v>4656.1151007163953</v>
      </c>
      <c r="N5">
        <f>M5-B5</f>
        <v>349.11510071639532</v>
      </c>
      <c r="O5">
        <f t="shared" si="1"/>
        <v>349.11510071639532</v>
      </c>
      <c r="P5" s="8">
        <f>O5/B5</f>
        <v>8.1057604066959679E-2</v>
      </c>
      <c r="Q5">
        <v>1321</v>
      </c>
      <c r="R5">
        <f t="shared" si="2"/>
        <v>6284.0718128951157</v>
      </c>
      <c r="S5">
        <f t="shared" si="3"/>
        <v>23778</v>
      </c>
      <c r="T5">
        <f t="shared" si="4"/>
        <v>349.11510071639532</v>
      </c>
      <c r="U5">
        <f t="shared" si="5"/>
        <v>121881.35354821885</v>
      </c>
      <c r="V5">
        <v>3757</v>
      </c>
      <c r="W5">
        <v>0</v>
      </c>
      <c r="X5">
        <v>0</v>
      </c>
      <c r="Z5" s="21" t="s">
        <v>47</v>
      </c>
      <c r="AA5" s="22">
        <f t="array" ref="AA5">AVERAGE(P2:P360)</f>
        <v>8.9381824574329485E-2</v>
      </c>
    </row>
    <row r="6" spans="1:34" x14ac:dyDescent="0.35">
      <c r="A6" s="1">
        <v>40920</v>
      </c>
      <c r="B6">
        <v>4380</v>
      </c>
      <c r="C6">
        <v>4053.6666666666665</v>
      </c>
      <c r="D6">
        <v>4413</v>
      </c>
      <c r="E6">
        <v>73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f t="shared" si="0"/>
        <v>4451.4663764653269</v>
      </c>
      <c r="N6">
        <f>M6-B6</f>
        <v>71.466376465326903</v>
      </c>
      <c r="O6">
        <f t="shared" si="1"/>
        <v>71.466376465326903</v>
      </c>
      <c r="P6" s="8">
        <f>O6/B6</f>
        <v>1.6316524307152261E-2</v>
      </c>
      <c r="Q6">
        <v>1155</v>
      </c>
      <c r="R6">
        <f t="shared" si="2"/>
        <v>1286.3947763758842</v>
      </c>
      <c r="S6">
        <f t="shared" si="3"/>
        <v>20790</v>
      </c>
      <c r="T6">
        <f t="shared" si="4"/>
        <v>71.466376465326903</v>
      </c>
      <c r="U6">
        <f t="shared" si="5"/>
        <v>5107.442965083831</v>
      </c>
      <c r="V6">
        <v>4307</v>
      </c>
      <c r="W6">
        <v>1</v>
      </c>
      <c r="X6">
        <v>0</v>
      </c>
      <c r="Z6" s="21" t="s">
        <v>48</v>
      </c>
      <c r="AA6" s="22">
        <f>MEDIAN(P2:P360)</f>
        <v>6.935586902857796E-2</v>
      </c>
    </row>
    <row r="7" spans="1:34" x14ac:dyDescent="0.35">
      <c r="A7" s="1">
        <v>40921</v>
      </c>
      <c r="B7">
        <v>4075</v>
      </c>
      <c r="C7">
        <v>4148</v>
      </c>
      <c r="D7">
        <v>4220</v>
      </c>
      <c r="E7">
        <v>-305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f t="shared" si="0"/>
        <v>4498.9305299727075</v>
      </c>
      <c r="N7">
        <f>M7-B7</f>
        <v>423.93052997270752</v>
      </c>
      <c r="O7">
        <f t="shared" si="1"/>
        <v>423.93052997270752</v>
      </c>
      <c r="P7" s="8">
        <f>O7/B7</f>
        <v>0.10403203189514294</v>
      </c>
      <c r="Q7">
        <v>1876</v>
      </c>
      <c r="R7">
        <f t="shared" si="2"/>
        <v>7630.7495395087353</v>
      </c>
      <c r="S7">
        <f t="shared" si="3"/>
        <v>33768</v>
      </c>
      <c r="T7">
        <f t="shared" si="4"/>
        <v>423.93052997270752</v>
      </c>
      <c r="U7">
        <f t="shared" si="5"/>
        <v>179717.09424294066</v>
      </c>
      <c r="V7">
        <v>4380</v>
      </c>
      <c r="W7">
        <v>0</v>
      </c>
      <c r="X7">
        <v>1</v>
      </c>
      <c r="Z7" s="21" t="s">
        <v>137</v>
      </c>
      <c r="AA7" s="20">
        <f>SUM(R2:R360)</f>
        <v>4137414.9995110626</v>
      </c>
    </row>
    <row r="8" spans="1:34" x14ac:dyDescent="0.35">
      <c r="A8" s="1">
        <v>40922</v>
      </c>
      <c r="B8">
        <v>4984</v>
      </c>
      <c r="C8">
        <v>4254</v>
      </c>
      <c r="D8">
        <v>5281</v>
      </c>
      <c r="E8">
        <v>909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f t="shared" si="0"/>
        <v>5519.5641422240751</v>
      </c>
      <c r="N8">
        <f>M8-B8</f>
        <v>535.56414222407511</v>
      </c>
      <c r="O8">
        <f t="shared" si="1"/>
        <v>535.56414222407511</v>
      </c>
      <c r="P8" s="8">
        <f>O8/B8</f>
        <v>0.10745668985234252</v>
      </c>
      <c r="Q8">
        <v>1360</v>
      </c>
      <c r="R8">
        <f t="shared" si="2"/>
        <v>9640.154560033352</v>
      </c>
      <c r="S8">
        <f t="shared" si="3"/>
        <v>24480</v>
      </c>
      <c r="T8">
        <f t="shared" si="4"/>
        <v>535.56414222407511</v>
      </c>
      <c r="U8">
        <f t="shared" si="5"/>
        <v>286828.95043620933</v>
      </c>
      <c r="V8">
        <v>4075</v>
      </c>
      <c r="W8">
        <v>0</v>
      </c>
      <c r="X8">
        <v>0</v>
      </c>
    </row>
    <row r="9" spans="1:34" x14ac:dyDescent="0.35">
      <c r="A9" s="1">
        <v>40923</v>
      </c>
      <c r="B9">
        <v>4625</v>
      </c>
      <c r="C9">
        <v>4479.666666666667</v>
      </c>
      <c r="D9">
        <v>5214</v>
      </c>
      <c r="E9">
        <v>-359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f t="shared" si="0"/>
        <v>4853.7834389067993</v>
      </c>
      <c r="N9">
        <f>M9-B9</f>
        <v>228.78343890679935</v>
      </c>
      <c r="O9">
        <f t="shared" si="1"/>
        <v>228.78343890679935</v>
      </c>
      <c r="P9" s="8">
        <f>O9/B9</f>
        <v>4.9466689493362019E-2</v>
      </c>
      <c r="Q9">
        <v>1708</v>
      </c>
      <c r="R9">
        <f t="shared" si="2"/>
        <v>4118.1019003223882</v>
      </c>
      <c r="S9">
        <f t="shared" si="3"/>
        <v>30744</v>
      </c>
      <c r="T9">
        <f t="shared" si="4"/>
        <v>228.78343890679935</v>
      </c>
      <c r="U9">
        <f t="shared" si="5"/>
        <v>52341.86191802119</v>
      </c>
      <c r="V9">
        <v>4984</v>
      </c>
      <c r="W9">
        <v>0</v>
      </c>
      <c r="X9">
        <v>0</v>
      </c>
    </row>
    <row r="10" spans="1:34" x14ac:dyDescent="0.35">
      <c r="A10" s="1">
        <v>40924</v>
      </c>
      <c r="B10">
        <v>3706</v>
      </c>
      <c r="C10">
        <v>4561.333333333333</v>
      </c>
      <c r="D10">
        <v>4097</v>
      </c>
      <c r="E10">
        <v>-919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f t="shared" si="0"/>
        <v>4009.4764198656417</v>
      </c>
      <c r="N10">
        <f>M10-B10</f>
        <v>303.47641986564167</v>
      </c>
      <c r="O10">
        <f t="shared" si="1"/>
        <v>303.47641986564167</v>
      </c>
      <c r="P10" s="8">
        <f>O10/B10</f>
        <v>8.1887862888732232E-2</v>
      </c>
      <c r="Q10">
        <v>1589</v>
      </c>
      <c r="R10">
        <f t="shared" si="2"/>
        <v>5462.5755575815501</v>
      </c>
      <c r="S10">
        <f t="shared" si="3"/>
        <v>28602</v>
      </c>
      <c r="T10">
        <f t="shared" si="4"/>
        <v>303.47641986564167</v>
      </c>
      <c r="U10">
        <f t="shared" si="5"/>
        <v>92097.937414467233</v>
      </c>
      <c r="V10">
        <v>4625</v>
      </c>
      <c r="W10">
        <v>0</v>
      </c>
      <c r="X10">
        <v>0</v>
      </c>
    </row>
    <row r="11" spans="1:34" x14ac:dyDescent="0.35">
      <c r="A11" s="1">
        <v>40925</v>
      </c>
      <c r="B11">
        <v>3782</v>
      </c>
      <c r="C11">
        <v>4438.333333333333</v>
      </c>
      <c r="D11">
        <v>3757</v>
      </c>
      <c r="E11">
        <v>76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f t="shared" si="0"/>
        <v>4015.0751782606972</v>
      </c>
      <c r="N11">
        <f>M11-B11</f>
        <v>233.07517826069716</v>
      </c>
      <c r="O11">
        <f t="shared" si="1"/>
        <v>233.07517826069716</v>
      </c>
      <c r="P11" s="8">
        <f>O11/B11</f>
        <v>6.1627492929851181E-2</v>
      </c>
      <c r="Q11">
        <v>1485</v>
      </c>
      <c r="R11">
        <f t="shared" si="2"/>
        <v>4195.3532086925488</v>
      </c>
      <c r="S11">
        <f t="shared" si="3"/>
        <v>26730</v>
      </c>
      <c r="T11">
        <f t="shared" si="4"/>
        <v>233.07517826069716</v>
      </c>
      <c r="U11">
        <f t="shared" si="5"/>
        <v>54324.038721255754</v>
      </c>
      <c r="V11">
        <v>3706</v>
      </c>
      <c r="W11">
        <v>0</v>
      </c>
      <c r="X11">
        <v>0</v>
      </c>
    </row>
    <row r="12" spans="1:34" x14ac:dyDescent="0.35">
      <c r="A12" s="1">
        <v>40926</v>
      </c>
      <c r="B12">
        <v>4263</v>
      </c>
      <c r="C12">
        <v>4037.6666666666665</v>
      </c>
      <c r="D12">
        <v>4307</v>
      </c>
      <c r="E12">
        <v>481</v>
      </c>
      <c r="F12">
        <v>0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f t="shared" si="0"/>
        <v>4332.660273669132</v>
      </c>
      <c r="N12">
        <f>M12-B12</f>
        <v>69.660273669132039</v>
      </c>
      <c r="O12">
        <f t="shared" si="1"/>
        <v>69.660273669132039</v>
      </c>
      <c r="P12" s="8">
        <f>O12/B12</f>
        <v>1.6340669403971862E-2</v>
      </c>
      <c r="Q12">
        <v>1395</v>
      </c>
      <c r="R12">
        <f t="shared" si="2"/>
        <v>1253.8849260443767</v>
      </c>
      <c r="S12">
        <f t="shared" si="3"/>
        <v>25110</v>
      </c>
      <c r="T12">
        <f t="shared" si="4"/>
        <v>69.660273669132039</v>
      </c>
      <c r="U12">
        <f t="shared" si="5"/>
        <v>4852.55372765837</v>
      </c>
      <c r="V12">
        <v>3782</v>
      </c>
      <c r="W12">
        <v>0</v>
      </c>
      <c r="X12">
        <v>0</v>
      </c>
    </row>
    <row r="13" spans="1:34" x14ac:dyDescent="0.35">
      <c r="A13" s="1">
        <v>40927</v>
      </c>
      <c r="B13">
        <v>3901</v>
      </c>
      <c r="C13">
        <v>3917</v>
      </c>
      <c r="D13">
        <v>4380</v>
      </c>
      <c r="E13">
        <v>-362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f t="shared" si="0"/>
        <v>4020.1142388580438</v>
      </c>
      <c r="N13">
        <f>M13-B13</f>
        <v>119.11423885804379</v>
      </c>
      <c r="O13">
        <f t="shared" si="1"/>
        <v>119.11423885804379</v>
      </c>
      <c r="P13" s="8">
        <f>O13/B13</f>
        <v>3.0534283224312685E-2</v>
      </c>
      <c r="Q13">
        <v>1336</v>
      </c>
      <c r="R13">
        <f t="shared" si="2"/>
        <v>2144.0562994447882</v>
      </c>
      <c r="S13">
        <f t="shared" si="3"/>
        <v>24048</v>
      </c>
      <c r="T13">
        <f t="shared" si="4"/>
        <v>119.11423885804379</v>
      </c>
      <c r="U13">
        <f t="shared" si="5"/>
        <v>14188.201898731109</v>
      </c>
      <c r="V13">
        <v>4263</v>
      </c>
      <c r="W13">
        <v>1</v>
      </c>
      <c r="X13">
        <v>0</v>
      </c>
    </row>
    <row r="14" spans="1:34" x14ac:dyDescent="0.35">
      <c r="A14" s="1">
        <v>40928</v>
      </c>
      <c r="B14">
        <v>4376</v>
      </c>
      <c r="C14">
        <v>3982</v>
      </c>
      <c r="D14">
        <v>4075</v>
      </c>
      <c r="E14">
        <v>475</v>
      </c>
      <c r="F14">
        <v>0</v>
      </c>
      <c r="G14">
        <v>0</v>
      </c>
      <c r="H14">
        <v>0</v>
      </c>
      <c r="I14">
        <v>0</v>
      </c>
      <c r="J14">
        <v>1</v>
      </c>
      <c r="K14">
        <v>0</v>
      </c>
      <c r="L14">
        <v>0</v>
      </c>
      <c r="M14">
        <f t="shared" si="0"/>
        <v>4868.0366565468212</v>
      </c>
      <c r="N14">
        <f>M14-B14</f>
        <v>492.03665654682118</v>
      </c>
      <c r="O14">
        <f t="shared" si="1"/>
        <v>492.03665654682118</v>
      </c>
      <c r="P14" s="8">
        <f>O14/B14</f>
        <v>0.11243982096590978</v>
      </c>
      <c r="Q14">
        <v>1306</v>
      </c>
      <c r="R14">
        <f t="shared" si="2"/>
        <v>8856.6598178427812</v>
      </c>
      <c r="S14">
        <f t="shared" si="3"/>
        <v>23508</v>
      </c>
      <c r="T14">
        <f t="shared" si="4"/>
        <v>492.03665654682118</v>
      </c>
      <c r="U14">
        <f t="shared" si="5"/>
        <v>242100.07138577447</v>
      </c>
      <c r="V14">
        <v>3901</v>
      </c>
      <c r="W14">
        <v>0</v>
      </c>
      <c r="X14">
        <v>1</v>
      </c>
    </row>
    <row r="15" spans="1:34" x14ac:dyDescent="0.35">
      <c r="A15" s="1">
        <v>40929</v>
      </c>
      <c r="B15">
        <v>5661</v>
      </c>
      <c r="C15">
        <v>4180</v>
      </c>
      <c r="D15">
        <v>4984</v>
      </c>
      <c r="E15">
        <v>1285</v>
      </c>
      <c r="F15">
        <v>0</v>
      </c>
      <c r="G15">
        <v>0</v>
      </c>
      <c r="H15">
        <v>0</v>
      </c>
      <c r="I15">
        <v>0</v>
      </c>
      <c r="J15">
        <v>0</v>
      </c>
      <c r="K15">
        <v>1</v>
      </c>
      <c r="L15">
        <v>1</v>
      </c>
      <c r="M15">
        <f t="shared" si="0"/>
        <v>5685.1577707273282</v>
      </c>
      <c r="N15">
        <f>M15-B15</f>
        <v>24.15777072732817</v>
      </c>
      <c r="O15">
        <f t="shared" si="1"/>
        <v>24.15777072732817</v>
      </c>
      <c r="P15" s="8">
        <f>O15/B15</f>
        <v>4.2674034141190901E-3</v>
      </c>
      <c r="Q15">
        <v>633</v>
      </c>
      <c r="R15">
        <f t="shared" si="2"/>
        <v>434.83987309190707</v>
      </c>
      <c r="S15">
        <f t="shared" si="3"/>
        <v>11394</v>
      </c>
      <c r="T15">
        <f t="shared" si="4"/>
        <v>24.15777072732817</v>
      </c>
      <c r="U15">
        <f t="shared" si="5"/>
        <v>583.59788651415386</v>
      </c>
      <c r="V15">
        <v>4376</v>
      </c>
      <c r="W15">
        <v>0</v>
      </c>
      <c r="X15">
        <v>0</v>
      </c>
    </row>
    <row r="16" spans="1:34" x14ac:dyDescent="0.35">
      <c r="A16" s="1">
        <v>40930</v>
      </c>
      <c r="B16">
        <v>5299</v>
      </c>
      <c r="C16">
        <v>4646</v>
      </c>
      <c r="D16">
        <v>4625</v>
      </c>
      <c r="E16">
        <v>-362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f t="shared" si="0"/>
        <v>4962.0473615319861</v>
      </c>
      <c r="N16">
        <f>M16-B16</f>
        <v>-336.9526384680139</v>
      </c>
      <c r="O16">
        <f t="shared" si="1"/>
        <v>336.9526384680139</v>
      </c>
      <c r="P16" s="8">
        <f>O16/B16</f>
        <v>6.3587967251936953E-2</v>
      </c>
      <c r="Q16">
        <v>1060</v>
      </c>
      <c r="R16">
        <f t="shared" si="2"/>
        <v>24260.589969697001</v>
      </c>
      <c r="S16">
        <f t="shared" si="3"/>
        <v>19080</v>
      </c>
      <c r="T16">
        <f t="shared" si="4"/>
        <v>-673.9052769360278</v>
      </c>
      <c r="U16">
        <f t="shared" si="5"/>
        <v>454148.32228222431</v>
      </c>
      <c r="V16">
        <v>5661</v>
      </c>
      <c r="W16">
        <v>0</v>
      </c>
      <c r="X16">
        <v>0</v>
      </c>
    </row>
    <row r="17" spans="1:24" x14ac:dyDescent="0.35">
      <c r="A17" s="1">
        <v>40931</v>
      </c>
      <c r="B17">
        <v>3587</v>
      </c>
      <c r="C17">
        <v>5112</v>
      </c>
      <c r="D17">
        <v>3706</v>
      </c>
      <c r="E17">
        <v>-1712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f t="shared" si="0"/>
        <v>3952.1177599764992</v>
      </c>
      <c r="N17">
        <f>M17-B17</f>
        <v>365.1177599764992</v>
      </c>
      <c r="O17">
        <f t="shared" si="1"/>
        <v>365.1177599764992</v>
      </c>
      <c r="P17" s="8">
        <f>O17/B17</f>
        <v>0.10178917200348458</v>
      </c>
      <c r="Q17">
        <v>1593</v>
      </c>
      <c r="R17">
        <f t="shared" si="2"/>
        <v>6572.1196795769856</v>
      </c>
      <c r="S17">
        <f t="shared" si="3"/>
        <v>28674</v>
      </c>
      <c r="T17">
        <f t="shared" si="4"/>
        <v>365.1177599764992</v>
      </c>
      <c r="U17">
        <f t="shared" si="5"/>
        <v>133310.97865025647</v>
      </c>
      <c r="V17">
        <v>5299</v>
      </c>
      <c r="W17">
        <v>0</v>
      </c>
      <c r="X17">
        <v>0</v>
      </c>
    </row>
    <row r="18" spans="1:24" x14ac:dyDescent="0.35">
      <c r="A18" s="1">
        <v>40932</v>
      </c>
      <c r="B18">
        <v>3742</v>
      </c>
      <c r="C18">
        <v>4849</v>
      </c>
      <c r="D18">
        <v>3782</v>
      </c>
      <c r="E18">
        <v>155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f t="shared" si="0"/>
        <v>4459.2676284224181</v>
      </c>
      <c r="N18">
        <f>M18-B18</f>
        <v>717.26762842241806</v>
      </c>
      <c r="O18">
        <f t="shared" si="1"/>
        <v>717.26762842241806</v>
      </c>
      <c r="P18" s="8">
        <f>O18/B18</f>
        <v>0.19168028552175789</v>
      </c>
      <c r="Q18">
        <v>1361</v>
      </c>
      <c r="R18">
        <f t="shared" si="2"/>
        <v>12910.817311603525</v>
      </c>
      <c r="S18">
        <f t="shared" si="3"/>
        <v>24498</v>
      </c>
      <c r="T18">
        <f t="shared" si="4"/>
        <v>717.26762842241806</v>
      </c>
      <c r="U18">
        <f t="shared" si="5"/>
        <v>514472.85078271996</v>
      </c>
      <c r="V18">
        <v>3587</v>
      </c>
      <c r="W18">
        <v>0</v>
      </c>
      <c r="X18">
        <v>0</v>
      </c>
    </row>
    <row r="19" spans="1:24" x14ac:dyDescent="0.35">
      <c r="A19" s="1">
        <v>40933</v>
      </c>
      <c r="B19">
        <v>3516</v>
      </c>
      <c r="C19">
        <v>4209.333333333333</v>
      </c>
      <c r="D19">
        <v>4263</v>
      </c>
      <c r="E19">
        <v>-226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f t="shared" si="0"/>
        <v>4004.200337984169</v>
      </c>
      <c r="N19">
        <f>M19-B19</f>
        <v>488.20033798416898</v>
      </c>
      <c r="O19">
        <f t="shared" si="1"/>
        <v>488.20033798416898</v>
      </c>
      <c r="P19" s="8">
        <f>O19/B19</f>
        <v>0.13885106313542916</v>
      </c>
      <c r="Q19">
        <v>1881</v>
      </c>
      <c r="R19">
        <f t="shared" si="2"/>
        <v>8787.6060837150417</v>
      </c>
      <c r="S19">
        <f t="shared" si="3"/>
        <v>33858</v>
      </c>
      <c r="T19">
        <f t="shared" si="4"/>
        <v>488.20033798416898</v>
      </c>
      <c r="U19">
        <f t="shared" si="5"/>
        <v>238339.57000785682</v>
      </c>
      <c r="V19">
        <v>3742</v>
      </c>
      <c r="W19">
        <v>0</v>
      </c>
      <c r="X19">
        <v>0</v>
      </c>
    </row>
    <row r="20" spans="1:24" x14ac:dyDescent="0.35">
      <c r="A20" s="1">
        <v>40934</v>
      </c>
      <c r="B20">
        <v>3657</v>
      </c>
      <c r="C20">
        <v>3615</v>
      </c>
      <c r="D20">
        <v>3901</v>
      </c>
      <c r="E20">
        <v>141</v>
      </c>
      <c r="F20">
        <v>0</v>
      </c>
      <c r="G20">
        <v>0</v>
      </c>
      <c r="H20">
        <v>0</v>
      </c>
      <c r="I20">
        <v>1</v>
      </c>
      <c r="J20">
        <v>0</v>
      </c>
      <c r="K20">
        <v>0</v>
      </c>
      <c r="L20">
        <v>0</v>
      </c>
      <c r="M20">
        <f t="shared" si="0"/>
        <v>4043.4649823484274</v>
      </c>
      <c r="N20">
        <f>M20-B20</f>
        <v>386.46498234842738</v>
      </c>
      <c r="O20">
        <f t="shared" si="1"/>
        <v>386.46498234842738</v>
      </c>
      <c r="P20" s="8">
        <f>O20/B20</f>
        <v>0.10567814666350216</v>
      </c>
      <c r="Q20">
        <v>1534</v>
      </c>
      <c r="R20">
        <f t="shared" si="2"/>
        <v>6956.3696822716929</v>
      </c>
      <c r="S20">
        <f t="shared" si="3"/>
        <v>27612</v>
      </c>
      <c r="T20">
        <f t="shared" si="4"/>
        <v>386.46498234842738</v>
      </c>
      <c r="U20">
        <f t="shared" si="5"/>
        <v>149355.18258157029</v>
      </c>
      <c r="V20">
        <v>3516</v>
      </c>
      <c r="W20">
        <v>1</v>
      </c>
      <c r="X20">
        <v>0</v>
      </c>
    </row>
    <row r="21" spans="1:24" x14ac:dyDescent="0.35">
      <c r="A21" s="1">
        <v>40935</v>
      </c>
      <c r="B21">
        <v>4107</v>
      </c>
      <c r="C21">
        <v>3638.3333333333335</v>
      </c>
      <c r="D21">
        <v>4376</v>
      </c>
      <c r="E21">
        <v>450</v>
      </c>
      <c r="F21">
        <v>0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f t="shared" si="0"/>
        <v>4550.179348644876</v>
      </c>
      <c r="N21">
        <f>M21-B21</f>
        <v>443.17934864487597</v>
      </c>
      <c r="O21">
        <f t="shared" si="1"/>
        <v>443.17934864487597</v>
      </c>
      <c r="P21" s="8">
        <f>O21/B21</f>
        <v>0.10790829039320086</v>
      </c>
      <c r="Q21">
        <v>1444</v>
      </c>
      <c r="R21">
        <f t="shared" si="2"/>
        <v>7977.2282756077675</v>
      </c>
      <c r="S21">
        <f t="shared" si="3"/>
        <v>25992</v>
      </c>
      <c r="T21">
        <f t="shared" si="4"/>
        <v>443.17934864487597</v>
      </c>
      <c r="U21">
        <f t="shared" si="5"/>
        <v>196407.93506529654</v>
      </c>
      <c r="V21">
        <v>3657</v>
      </c>
      <c r="W21">
        <v>0</v>
      </c>
      <c r="X21">
        <v>1</v>
      </c>
    </row>
    <row r="22" spans="1:24" x14ac:dyDescent="0.35">
      <c r="A22" s="1">
        <v>40936</v>
      </c>
      <c r="B22">
        <v>5166</v>
      </c>
      <c r="C22">
        <v>3760</v>
      </c>
      <c r="D22">
        <v>5661</v>
      </c>
      <c r="E22">
        <v>1059</v>
      </c>
      <c r="F22">
        <v>0</v>
      </c>
      <c r="G22">
        <v>0</v>
      </c>
      <c r="H22">
        <v>0</v>
      </c>
      <c r="I22">
        <v>0</v>
      </c>
      <c r="J22">
        <v>0</v>
      </c>
      <c r="K22">
        <v>1</v>
      </c>
      <c r="L22">
        <v>1</v>
      </c>
      <c r="M22">
        <f t="shared" si="0"/>
        <v>5186.5804104750332</v>
      </c>
      <c r="N22">
        <f>M22-B22</f>
        <v>20.580410475033204</v>
      </c>
      <c r="O22">
        <f t="shared" si="1"/>
        <v>20.580410475033204</v>
      </c>
      <c r="P22" s="8">
        <f>O22/B22</f>
        <v>3.9838192944315143E-3</v>
      </c>
      <c r="Q22">
        <v>1173</v>
      </c>
      <c r="R22">
        <f t="shared" si="2"/>
        <v>370.44738855059768</v>
      </c>
      <c r="S22">
        <f t="shared" si="3"/>
        <v>21114</v>
      </c>
      <c r="T22">
        <f t="shared" si="4"/>
        <v>20.580410475033204</v>
      </c>
      <c r="U22">
        <f t="shared" si="5"/>
        <v>423.55329532085642</v>
      </c>
      <c r="V22">
        <v>4107</v>
      </c>
      <c r="W22">
        <v>0</v>
      </c>
      <c r="X22">
        <v>0</v>
      </c>
    </row>
    <row r="23" spans="1:24" x14ac:dyDescent="0.35">
      <c r="A23" s="1">
        <v>40937</v>
      </c>
      <c r="B23">
        <v>5031</v>
      </c>
      <c r="C23">
        <v>4310</v>
      </c>
      <c r="D23">
        <v>5299</v>
      </c>
      <c r="E23">
        <v>-135</v>
      </c>
      <c r="F23">
        <v>0</v>
      </c>
      <c r="G23">
        <v>0</v>
      </c>
      <c r="H23">
        <v>0</v>
      </c>
      <c r="I23">
        <v>0</v>
      </c>
      <c r="J23">
        <v>0</v>
      </c>
      <c r="K23">
        <v>1</v>
      </c>
      <c r="L23">
        <v>0</v>
      </c>
      <c r="M23">
        <f t="shared" si="0"/>
        <v>4854.6343533930922</v>
      </c>
      <c r="N23">
        <f>M23-B23</f>
        <v>-176.36564660690783</v>
      </c>
      <c r="O23">
        <f t="shared" si="1"/>
        <v>176.36564660690783</v>
      </c>
      <c r="P23" s="8">
        <f>O23/B23</f>
        <v>3.5055783463905352E-2</v>
      </c>
      <c r="Q23">
        <v>1311</v>
      </c>
      <c r="R23">
        <f t="shared" si="2"/>
        <v>12698.326555697364</v>
      </c>
      <c r="S23">
        <f t="shared" si="3"/>
        <v>23598</v>
      </c>
      <c r="T23">
        <f t="shared" si="4"/>
        <v>-352.73129321381566</v>
      </c>
      <c r="U23">
        <f t="shared" si="5"/>
        <v>124419.3652122908</v>
      </c>
      <c r="V23">
        <v>5166</v>
      </c>
      <c r="W23">
        <v>0</v>
      </c>
      <c r="X23">
        <v>0</v>
      </c>
    </row>
    <row r="24" spans="1:24" x14ac:dyDescent="0.35">
      <c r="A24" s="1">
        <v>40938</v>
      </c>
      <c r="B24">
        <v>3241</v>
      </c>
      <c r="C24">
        <v>4768</v>
      </c>
      <c r="D24">
        <v>3587</v>
      </c>
      <c r="E24">
        <v>-1790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f t="shared" si="0"/>
        <v>3564.1076954220889</v>
      </c>
      <c r="N24">
        <f>M24-B24</f>
        <v>323.10769542208891</v>
      </c>
      <c r="O24">
        <f t="shared" si="1"/>
        <v>323.10769542208891</v>
      </c>
      <c r="P24" s="8">
        <f>O24/B24</f>
        <v>9.9693827652603803E-2</v>
      </c>
      <c r="Q24">
        <v>1942</v>
      </c>
      <c r="R24">
        <f t="shared" si="2"/>
        <v>5815.9385175976004</v>
      </c>
      <c r="S24">
        <f t="shared" si="3"/>
        <v>34956</v>
      </c>
      <c r="T24">
        <f t="shared" si="4"/>
        <v>323.10769542208891</v>
      </c>
      <c r="U24">
        <f t="shared" si="5"/>
        <v>104398.58284097338</v>
      </c>
      <c r="V24">
        <v>5031</v>
      </c>
      <c r="W24">
        <v>0</v>
      </c>
      <c r="X24">
        <v>0</v>
      </c>
    </row>
    <row r="25" spans="1:24" x14ac:dyDescent="0.35">
      <c r="A25" s="1">
        <v>40939</v>
      </c>
      <c r="B25">
        <v>3794</v>
      </c>
      <c r="C25">
        <v>4479.333333333333</v>
      </c>
      <c r="D25">
        <v>3742</v>
      </c>
      <c r="E25">
        <v>553</v>
      </c>
      <c r="F25">
        <v>0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f t="shared" si="0"/>
        <v>4381.2176053783296</v>
      </c>
      <c r="N25">
        <f>M25-B25</f>
        <v>587.21760537832961</v>
      </c>
      <c r="O25">
        <f t="shared" si="1"/>
        <v>587.21760537832961</v>
      </c>
      <c r="P25" s="8">
        <f>O25/B25</f>
        <v>0.15477533088516859</v>
      </c>
      <c r="Q25">
        <v>1287</v>
      </c>
      <c r="R25">
        <f t="shared" si="2"/>
        <v>10569.916896809933</v>
      </c>
      <c r="S25">
        <f t="shared" si="3"/>
        <v>23166</v>
      </c>
      <c r="T25">
        <f t="shared" si="4"/>
        <v>587.21760537832961</v>
      </c>
      <c r="U25">
        <f t="shared" si="5"/>
        <v>344824.51606625965</v>
      </c>
      <c r="V25">
        <v>3241</v>
      </c>
      <c r="W25">
        <v>0</v>
      </c>
      <c r="X25">
        <v>0</v>
      </c>
    </row>
    <row r="26" spans="1:24" x14ac:dyDescent="0.35">
      <c r="A26" s="1">
        <v>40940</v>
      </c>
      <c r="B26">
        <v>3987</v>
      </c>
      <c r="C26">
        <v>4022</v>
      </c>
      <c r="D26">
        <v>3516</v>
      </c>
      <c r="E26">
        <v>193</v>
      </c>
      <c r="F26">
        <v>0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f t="shared" si="0"/>
        <v>4056.6941616587437</v>
      </c>
      <c r="N26">
        <f>M26-B26</f>
        <v>69.694161658743724</v>
      </c>
      <c r="O26">
        <f t="shared" si="1"/>
        <v>69.694161658743724</v>
      </c>
      <c r="P26" s="8">
        <f>O26/B26</f>
        <v>1.7480351557246983E-2</v>
      </c>
      <c r="Q26">
        <v>949</v>
      </c>
      <c r="R26">
        <f t="shared" si="2"/>
        <v>1254.494909857387</v>
      </c>
      <c r="S26">
        <f t="shared" si="3"/>
        <v>17082</v>
      </c>
      <c r="T26">
        <f t="shared" si="4"/>
        <v>69.694161658743724</v>
      </c>
      <c r="U26">
        <f t="shared" si="5"/>
        <v>4857.2761693151033</v>
      </c>
      <c r="V26">
        <v>3794</v>
      </c>
      <c r="W26">
        <v>0</v>
      </c>
      <c r="X26">
        <v>0</v>
      </c>
    </row>
    <row r="27" spans="1:24" x14ac:dyDescent="0.35">
      <c r="A27" s="1">
        <v>40941</v>
      </c>
      <c r="B27">
        <v>3841</v>
      </c>
      <c r="C27">
        <v>3674</v>
      </c>
      <c r="D27">
        <v>3657</v>
      </c>
      <c r="E27">
        <v>-146</v>
      </c>
      <c r="F27">
        <v>0</v>
      </c>
      <c r="G27">
        <v>0</v>
      </c>
      <c r="H27">
        <v>0</v>
      </c>
      <c r="I27">
        <v>1</v>
      </c>
      <c r="J27">
        <v>0</v>
      </c>
      <c r="K27">
        <v>0</v>
      </c>
      <c r="L27">
        <v>0</v>
      </c>
      <c r="M27">
        <f t="shared" si="0"/>
        <v>3882.0957473311491</v>
      </c>
      <c r="N27">
        <f>M27-B27</f>
        <v>41.095747331149141</v>
      </c>
      <c r="O27">
        <f t="shared" si="1"/>
        <v>41.095747331149141</v>
      </c>
      <c r="P27" s="8">
        <f>O27/B27</f>
        <v>1.0699231276008627E-2</v>
      </c>
      <c r="Q27">
        <v>1223</v>
      </c>
      <c r="R27">
        <f t="shared" si="2"/>
        <v>739.72345196068454</v>
      </c>
      <c r="S27">
        <f t="shared" si="3"/>
        <v>22014</v>
      </c>
      <c r="T27">
        <f t="shared" si="4"/>
        <v>41.095747331149141</v>
      </c>
      <c r="U27">
        <f t="shared" si="5"/>
        <v>1688.8604487056518</v>
      </c>
      <c r="V27">
        <v>3987</v>
      </c>
      <c r="W27">
        <v>1</v>
      </c>
      <c r="X27">
        <v>0</v>
      </c>
    </row>
    <row r="28" spans="1:24" x14ac:dyDescent="0.35">
      <c r="A28" s="1">
        <v>40942</v>
      </c>
      <c r="B28">
        <v>4489</v>
      </c>
      <c r="C28">
        <v>3874</v>
      </c>
      <c r="D28">
        <v>4107</v>
      </c>
      <c r="E28">
        <v>648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f t="shared" si="0"/>
        <v>4887.7776208005853</v>
      </c>
      <c r="N28">
        <f>M28-B28</f>
        <v>398.77762080058528</v>
      </c>
      <c r="O28">
        <f t="shared" si="1"/>
        <v>398.77762080058528</v>
      </c>
      <c r="P28" s="8">
        <f>O28/B28</f>
        <v>8.8834399821916973E-2</v>
      </c>
      <c r="Q28">
        <v>988</v>
      </c>
      <c r="R28">
        <f t="shared" si="2"/>
        <v>7177.9971744105351</v>
      </c>
      <c r="S28">
        <f t="shared" si="3"/>
        <v>17784</v>
      </c>
      <c r="T28">
        <f t="shared" si="4"/>
        <v>398.77762080058528</v>
      </c>
      <c r="U28">
        <f t="shared" si="5"/>
        <v>159023.5908513754</v>
      </c>
      <c r="V28">
        <v>3841</v>
      </c>
      <c r="W28">
        <v>0</v>
      </c>
      <c r="X28">
        <v>1</v>
      </c>
    </row>
    <row r="29" spans="1:24" x14ac:dyDescent="0.35">
      <c r="A29" s="1">
        <v>40943</v>
      </c>
      <c r="B29">
        <v>5628</v>
      </c>
      <c r="C29">
        <v>4105.666666666667</v>
      </c>
      <c r="D29">
        <v>5166</v>
      </c>
      <c r="E29">
        <v>1139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f t="shared" si="0"/>
        <v>5528.8241800562009</v>
      </c>
      <c r="N29">
        <f>M29-B29</f>
        <v>-99.17581994379907</v>
      </c>
      <c r="O29">
        <f t="shared" si="1"/>
        <v>99.17581994379907</v>
      </c>
      <c r="P29" s="8">
        <f>O29/B29</f>
        <v>1.7621858554335301E-2</v>
      </c>
      <c r="Q29">
        <v>946</v>
      </c>
      <c r="R29">
        <f t="shared" si="2"/>
        <v>7140.659035953533</v>
      </c>
      <c r="S29">
        <f t="shared" si="3"/>
        <v>17028</v>
      </c>
      <c r="T29">
        <f t="shared" si="4"/>
        <v>-198.35163988759814</v>
      </c>
      <c r="U29">
        <f t="shared" si="5"/>
        <v>39343.373046099412</v>
      </c>
      <c r="V29">
        <v>4489</v>
      </c>
      <c r="W29">
        <v>0</v>
      </c>
      <c r="X29">
        <v>0</v>
      </c>
    </row>
    <row r="30" spans="1:24" x14ac:dyDescent="0.35">
      <c r="A30" s="1">
        <v>40944</v>
      </c>
      <c r="B30">
        <v>4295</v>
      </c>
      <c r="C30">
        <v>4652.666666666667</v>
      </c>
      <c r="D30">
        <v>5031</v>
      </c>
      <c r="E30">
        <v>-1333</v>
      </c>
      <c r="F30">
        <v>0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f t="shared" si="0"/>
        <v>4331.6106102663953</v>
      </c>
      <c r="N30">
        <f>M30-B30</f>
        <v>36.61061026639527</v>
      </c>
      <c r="O30">
        <f t="shared" si="1"/>
        <v>36.61061026639527</v>
      </c>
      <c r="P30" s="8">
        <f>O30/B30</f>
        <v>8.5240070468906338E-3</v>
      </c>
      <c r="Q30">
        <v>1698</v>
      </c>
      <c r="R30">
        <f t="shared" si="2"/>
        <v>658.99098479511485</v>
      </c>
      <c r="S30">
        <f t="shared" si="3"/>
        <v>30564</v>
      </c>
      <c r="T30">
        <f t="shared" si="4"/>
        <v>36.61061026639527</v>
      </c>
      <c r="U30">
        <f t="shared" si="5"/>
        <v>1340.3367840778867</v>
      </c>
      <c r="V30">
        <v>5628</v>
      </c>
      <c r="W30">
        <v>0</v>
      </c>
      <c r="X30">
        <v>0</v>
      </c>
    </row>
    <row r="31" spans="1:24" x14ac:dyDescent="0.35">
      <c r="A31" s="1">
        <v>40945</v>
      </c>
      <c r="B31">
        <v>3259</v>
      </c>
      <c r="C31">
        <v>4804</v>
      </c>
      <c r="D31">
        <v>3241</v>
      </c>
      <c r="E31">
        <v>-1036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f t="shared" si="0"/>
        <v>4090.0976735404274</v>
      </c>
      <c r="N31">
        <f>M31-B31</f>
        <v>831.09767354042742</v>
      </c>
      <c r="O31">
        <f t="shared" si="1"/>
        <v>831.09767354042742</v>
      </c>
      <c r="P31" s="8">
        <f>O31/B31</f>
        <v>0.25501616248555614</v>
      </c>
      <c r="Q31">
        <v>1738</v>
      </c>
      <c r="R31">
        <f t="shared" si="2"/>
        <v>14959.758123727694</v>
      </c>
      <c r="S31">
        <f t="shared" si="3"/>
        <v>31284</v>
      </c>
      <c r="T31">
        <f t="shared" si="4"/>
        <v>831.09767354042742</v>
      </c>
      <c r="U31">
        <f t="shared" si="5"/>
        <v>690723.3429643109</v>
      </c>
      <c r="V31">
        <v>4295</v>
      </c>
      <c r="W31">
        <v>0</v>
      </c>
      <c r="X31">
        <v>0</v>
      </c>
    </row>
    <row r="32" spans="1:24" x14ac:dyDescent="0.35">
      <c r="A32" s="1">
        <v>40946</v>
      </c>
      <c r="B32">
        <v>3582</v>
      </c>
      <c r="C32">
        <v>4394</v>
      </c>
      <c r="D32">
        <v>3794</v>
      </c>
      <c r="E32">
        <v>323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f t="shared" si="0"/>
        <v>4146.3123837448238</v>
      </c>
      <c r="N32">
        <f>M32-B32</f>
        <v>564.31238374482382</v>
      </c>
      <c r="O32">
        <f t="shared" si="1"/>
        <v>564.31238374482382</v>
      </c>
      <c r="P32" s="8">
        <f>O32/B32</f>
        <v>0.15754114565740476</v>
      </c>
      <c r="Q32">
        <v>1186</v>
      </c>
      <c r="R32">
        <f t="shared" si="2"/>
        <v>10157.622907406829</v>
      </c>
      <c r="S32">
        <f t="shared" si="3"/>
        <v>21348</v>
      </c>
      <c r="T32">
        <f t="shared" si="4"/>
        <v>564.31238374482382</v>
      </c>
      <c r="U32">
        <f t="shared" si="5"/>
        <v>318448.4664477653</v>
      </c>
      <c r="V32">
        <v>3259</v>
      </c>
      <c r="W32">
        <v>0</v>
      </c>
      <c r="X32">
        <v>0</v>
      </c>
    </row>
    <row r="33" spans="1:24" x14ac:dyDescent="0.35">
      <c r="A33" s="1">
        <v>40947</v>
      </c>
      <c r="B33">
        <v>3878</v>
      </c>
      <c r="C33">
        <v>3712</v>
      </c>
      <c r="D33">
        <v>3987</v>
      </c>
      <c r="E33">
        <v>296</v>
      </c>
      <c r="F33">
        <v>0</v>
      </c>
      <c r="G33">
        <v>0</v>
      </c>
      <c r="H33">
        <v>1</v>
      </c>
      <c r="I33">
        <v>0</v>
      </c>
      <c r="J33">
        <v>0</v>
      </c>
      <c r="K33">
        <v>0</v>
      </c>
      <c r="L33">
        <v>0</v>
      </c>
      <c r="M33">
        <f t="shared" si="0"/>
        <v>3872.2986367271751</v>
      </c>
      <c r="N33">
        <f>M33-B33</f>
        <v>-5.7013632728248922</v>
      </c>
      <c r="O33">
        <f t="shared" si="1"/>
        <v>5.7013632728248922</v>
      </c>
      <c r="P33" s="8">
        <f>O33/B33</f>
        <v>1.4701813493617566E-3</v>
      </c>
      <c r="Q33">
        <v>1060</v>
      </c>
      <c r="R33">
        <f t="shared" si="2"/>
        <v>410.49815564339224</v>
      </c>
      <c r="S33">
        <f t="shared" si="3"/>
        <v>19080</v>
      </c>
      <c r="T33">
        <f t="shared" si="4"/>
        <v>-11.402726545649784</v>
      </c>
      <c r="U33">
        <f t="shared" si="5"/>
        <v>130.02217267486625</v>
      </c>
      <c r="V33">
        <v>3582</v>
      </c>
      <c r="W33">
        <v>0</v>
      </c>
      <c r="X33">
        <v>0</v>
      </c>
    </row>
    <row r="34" spans="1:24" x14ac:dyDescent="0.35">
      <c r="A34" s="1">
        <v>40948</v>
      </c>
      <c r="B34">
        <v>4423</v>
      </c>
      <c r="C34">
        <v>3573</v>
      </c>
      <c r="D34">
        <v>3841</v>
      </c>
      <c r="E34">
        <v>545</v>
      </c>
      <c r="F34">
        <v>0</v>
      </c>
      <c r="G34">
        <v>0</v>
      </c>
      <c r="H34">
        <v>0</v>
      </c>
      <c r="I34">
        <v>1</v>
      </c>
      <c r="J34">
        <v>0</v>
      </c>
      <c r="K34">
        <v>0</v>
      </c>
      <c r="L34">
        <v>0</v>
      </c>
      <c r="M34">
        <f t="shared" si="0"/>
        <v>4277.3702325194499</v>
      </c>
      <c r="N34">
        <f>M34-B34</f>
        <v>-145.62976748055007</v>
      </c>
      <c r="O34">
        <f t="shared" si="1"/>
        <v>145.62976748055007</v>
      </c>
      <c r="P34" s="8">
        <f>O34/B34</f>
        <v>3.2925563527142231E-2</v>
      </c>
      <c r="Q34">
        <v>570</v>
      </c>
      <c r="R34">
        <f t="shared" si="2"/>
        <v>10485.343258599605</v>
      </c>
      <c r="S34">
        <f t="shared" si="3"/>
        <v>10260</v>
      </c>
      <c r="T34">
        <f t="shared" si="4"/>
        <v>-291.25953496110014</v>
      </c>
      <c r="U34">
        <f t="shared" si="5"/>
        <v>84832.116705756314</v>
      </c>
      <c r="V34">
        <v>3878</v>
      </c>
      <c r="W34">
        <v>1</v>
      </c>
      <c r="X34">
        <v>0</v>
      </c>
    </row>
    <row r="35" spans="1:24" x14ac:dyDescent="0.35">
      <c r="A35" s="1">
        <v>40949</v>
      </c>
      <c r="B35">
        <v>4431</v>
      </c>
      <c r="C35">
        <v>3961</v>
      </c>
      <c r="D35">
        <v>4489</v>
      </c>
      <c r="E35">
        <v>8</v>
      </c>
      <c r="F35">
        <v>0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  <c r="M35">
        <f t="shared" si="0"/>
        <v>4559.3277789925323</v>
      </c>
      <c r="N35">
        <f>M35-B35</f>
        <v>128.32777899253233</v>
      </c>
      <c r="O35">
        <f t="shared" si="1"/>
        <v>128.32777899253233</v>
      </c>
      <c r="P35" s="8">
        <f>O35/B35</f>
        <v>2.8961358382426614E-2</v>
      </c>
      <c r="Q35">
        <v>929</v>
      </c>
      <c r="R35">
        <f t="shared" si="2"/>
        <v>2309.9000218655819</v>
      </c>
      <c r="S35">
        <f t="shared" si="3"/>
        <v>16722</v>
      </c>
      <c r="T35">
        <f t="shared" si="4"/>
        <v>128.32777899253233</v>
      </c>
      <c r="U35">
        <f t="shared" si="5"/>
        <v>16468.018861156223</v>
      </c>
      <c r="V35">
        <v>4423</v>
      </c>
      <c r="W35">
        <v>0</v>
      </c>
      <c r="X35">
        <v>1</v>
      </c>
    </row>
    <row r="36" spans="1:24" x14ac:dyDescent="0.35">
      <c r="A36" s="1">
        <v>40950</v>
      </c>
      <c r="B36">
        <v>5229</v>
      </c>
      <c r="C36">
        <v>4244</v>
      </c>
      <c r="D36">
        <v>5628</v>
      </c>
      <c r="E36">
        <v>798</v>
      </c>
      <c r="F36">
        <v>0</v>
      </c>
      <c r="G36">
        <v>0</v>
      </c>
      <c r="H36">
        <v>0</v>
      </c>
      <c r="I36">
        <v>0</v>
      </c>
      <c r="J36">
        <v>0</v>
      </c>
      <c r="K36">
        <v>1</v>
      </c>
      <c r="L36">
        <v>1</v>
      </c>
      <c r="M36">
        <f t="shared" si="0"/>
        <v>5461.1834697325758</v>
      </c>
      <c r="N36">
        <f>M36-B36</f>
        <v>232.18346973257576</v>
      </c>
      <c r="O36">
        <f t="shared" si="1"/>
        <v>232.18346973257576</v>
      </c>
      <c r="P36" s="8">
        <f>O36/B36</f>
        <v>4.4403034945988865E-2</v>
      </c>
      <c r="Q36">
        <v>1130</v>
      </c>
      <c r="R36">
        <f t="shared" si="2"/>
        <v>4179.3024551863637</v>
      </c>
      <c r="S36">
        <f t="shared" si="3"/>
        <v>20340</v>
      </c>
      <c r="T36">
        <f t="shared" si="4"/>
        <v>232.18346973257576</v>
      </c>
      <c r="U36">
        <f t="shared" si="5"/>
        <v>53909.163617057922</v>
      </c>
      <c r="V36">
        <v>4431</v>
      </c>
      <c r="W36">
        <v>0</v>
      </c>
      <c r="X36">
        <v>0</v>
      </c>
    </row>
    <row r="37" spans="1:24" x14ac:dyDescent="0.35">
      <c r="A37" s="1">
        <v>40951</v>
      </c>
      <c r="B37">
        <v>5357</v>
      </c>
      <c r="C37">
        <v>4694.333333333333</v>
      </c>
      <c r="D37">
        <v>4295</v>
      </c>
      <c r="E37">
        <v>128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f t="shared" si="0"/>
        <v>5319.0767896250709</v>
      </c>
      <c r="N37">
        <f>M37-B37</f>
        <v>-37.923210374929113</v>
      </c>
      <c r="O37">
        <f t="shared" si="1"/>
        <v>37.923210374929113</v>
      </c>
      <c r="P37" s="8">
        <f>O37/B37</f>
        <v>7.0791880483347235E-3</v>
      </c>
      <c r="Q37">
        <v>831</v>
      </c>
      <c r="R37">
        <f t="shared" si="2"/>
        <v>2730.4711469948961</v>
      </c>
      <c r="S37">
        <f t="shared" si="3"/>
        <v>14958</v>
      </c>
      <c r="T37">
        <f t="shared" si="4"/>
        <v>-75.846420749858225</v>
      </c>
      <c r="U37">
        <f t="shared" si="5"/>
        <v>5752.6795405645244</v>
      </c>
      <c r="V37">
        <v>5229</v>
      </c>
      <c r="W37">
        <v>0</v>
      </c>
      <c r="X37">
        <v>0</v>
      </c>
    </row>
    <row r="38" spans="1:24" x14ac:dyDescent="0.35">
      <c r="A38" s="1">
        <v>40952</v>
      </c>
      <c r="B38">
        <v>4260</v>
      </c>
      <c r="C38">
        <v>5005.666666666667</v>
      </c>
      <c r="D38">
        <v>3259</v>
      </c>
      <c r="E38">
        <v>-1097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f t="shared" si="0"/>
        <v>4239.9309888594817</v>
      </c>
      <c r="N38">
        <f>M38-B38</f>
        <v>-20.069011140518342</v>
      </c>
      <c r="O38">
        <f t="shared" si="1"/>
        <v>20.069011140518342</v>
      </c>
      <c r="P38" s="8">
        <f>O38/B38</f>
        <v>4.7110354789949155E-3</v>
      </c>
      <c r="Q38">
        <v>1527</v>
      </c>
      <c r="R38">
        <f t="shared" si="2"/>
        <v>1444.9688021173206</v>
      </c>
      <c r="S38">
        <f t="shared" si="3"/>
        <v>27486</v>
      </c>
      <c r="T38">
        <f t="shared" si="4"/>
        <v>-40.138022281036683</v>
      </c>
      <c r="U38">
        <f t="shared" si="5"/>
        <v>1611.0608326329973</v>
      </c>
      <c r="V38">
        <v>5357</v>
      </c>
      <c r="W38">
        <v>0</v>
      </c>
      <c r="X38">
        <v>0</v>
      </c>
    </row>
    <row r="39" spans="1:24" x14ac:dyDescent="0.35">
      <c r="A39" s="1">
        <v>40953</v>
      </c>
      <c r="B39">
        <v>6659</v>
      </c>
      <c r="C39">
        <v>4948.666666666667</v>
      </c>
      <c r="D39">
        <v>3582</v>
      </c>
      <c r="E39">
        <v>2399</v>
      </c>
      <c r="F39">
        <v>0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f t="shared" si="0"/>
        <v>6083.45918945624</v>
      </c>
      <c r="N39">
        <f>M39-B39</f>
        <v>-575.54081054376002</v>
      </c>
      <c r="O39">
        <f t="shared" si="1"/>
        <v>575.54081054376002</v>
      </c>
      <c r="P39" s="8">
        <f>O39/B39</f>
        <v>8.6430516675741101E-2</v>
      </c>
      <c r="Q39">
        <v>61</v>
      </c>
      <c r="R39">
        <f t="shared" si="2"/>
        <v>41438.938359150721</v>
      </c>
      <c r="S39">
        <f t="shared" si="3"/>
        <v>1098</v>
      </c>
      <c r="T39">
        <f t="shared" si="4"/>
        <v>-1151.08162108752</v>
      </c>
      <c r="U39">
        <f t="shared" si="5"/>
        <v>1324988.898405473</v>
      </c>
      <c r="V39">
        <v>4260</v>
      </c>
      <c r="W39">
        <v>0</v>
      </c>
      <c r="X39">
        <v>0</v>
      </c>
    </row>
    <row r="40" spans="1:24" x14ac:dyDescent="0.35">
      <c r="A40" s="1">
        <v>40954</v>
      </c>
      <c r="B40">
        <v>3800</v>
      </c>
      <c r="C40">
        <v>5425.333333333333</v>
      </c>
      <c r="D40">
        <v>3878</v>
      </c>
      <c r="E40">
        <v>-2859</v>
      </c>
      <c r="F40">
        <v>0</v>
      </c>
      <c r="G40">
        <v>0</v>
      </c>
      <c r="H40">
        <v>1</v>
      </c>
      <c r="I40">
        <v>0</v>
      </c>
      <c r="J40">
        <v>0</v>
      </c>
      <c r="K40">
        <v>0</v>
      </c>
      <c r="L40">
        <v>0</v>
      </c>
      <c r="M40">
        <f t="shared" si="0"/>
        <v>3307.955958053346</v>
      </c>
      <c r="N40">
        <f>M40-B40</f>
        <v>-492.04404194665403</v>
      </c>
      <c r="O40">
        <f t="shared" si="1"/>
        <v>492.04404194665403</v>
      </c>
      <c r="P40" s="8">
        <f>O40/B40</f>
        <v>0.12948527419648789</v>
      </c>
      <c r="Q40">
        <v>1530</v>
      </c>
      <c r="R40">
        <f t="shared" si="2"/>
        <v>35427.17102015909</v>
      </c>
      <c r="S40">
        <f t="shared" si="3"/>
        <v>27540</v>
      </c>
      <c r="T40">
        <f t="shared" si="4"/>
        <v>-984.08808389330807</v>
      </c>
      <c r="U40">
        <f t="shared" si="5"/>
        <v>968429.35686080251</v>
      </c>
      <c r="V40">
        <v>6659</v>
      </c>
      <c r="W40">
        <v>0</v>
      </c>
      <c r="X40">
        <v>0</v>
      </c>
    </row>
    <row r="41" spans="1:24" x14ac:dyDescent="0.35">
      <c r="A41" s="1">
        <v>40955</v>
      </c>
      <c r="B41">
        <v>3960</v>
      </c>
      <c r="C41">
        <v>4906.333333333333</v>
      </c>
      <c r="D41">
        <v>4423</v>
      </c>
      <c r="E41">
        <v>160</v>
      </c>
      <c r="F41">
        <v>0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f t="shared" si="0"/>
        <v>5317.3511976584687</v>
      </c>
      <c r="N41">
        <f>M41-B41</f>
        <v>1357.3511976584687</v>
      </c>
      <c r="O41">
        <f t="shared" si="1"/>
        <v>1357.3511976584687</v>
      </c>
      <c r="P41" s="8">
        <f>O41/B41</f>
        <v>0.34276545395415875</v>
      </c>
      <c r="Q41">
        <v>1001</v>
      </c>
      <c r="R41">
        <f t="shared" si="2"/>
        <v>24432.321557852436</v>
      </c>
      <c r="S41">
        <f t="shared" si="3"/>
        <v>18018</v>
      </c>
      <c r="T41">
        <f t="shared" si="4"/>
        <v>1357.3511976584687</v>
      </c>
      <c r="U41">
        <f t="shared" si="5"/>
        <v>1842402.2737848794</v>
      </c>
      <c r="V41">
        <v>3800</v>
      </c>
      <c r="W41">
        <v>1</v>
      </c>
      <c r="X41">
        <v>0</v>
      </c>
    </row>
    <row r="42" spans="1:24" x14ac:dyDescent="0.35">
      <c r="A42" s="1">
        <v>40956</v>
      </c>
      <c r="B42">
        <v>4609</v>
      </c>
      <c r="C42">
        <v>4806.333333333333</v>
      </c>
      <c r="D42">
        <v>4431</v>
      </c>
      <c r="E42">
        <v>649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f t="shared" si="0"/>
        <v>5794.556817328581</v>
      </c>
      <c r="N42">
        <f>M42-B42</f>
        <v>1185.556817328581</v>
      </c>
      <c r="O42">
        <f t="shared" si="1"/>
        <v>1185.556817328581</v>
      </c>
      <c r="P42" s="8">
        <f>O42/B42</f>
        <v>0.25722647370982449</v>
      </c>
      <c r="Q42">
        <v>992</v>
      </c>
      <c r="R42">
        <f t="shared" si="2"/>
        <v>21340.022711914458</v>
      </c>
      <c r="S42">
        <f t="shared" si="3"/>
        <v>17856</v>
      </c>
      <c r="T42">
        <f t="shared" si="4"/>
        <v>1185.556817328581</v>
      </c>
      <c r="U42">
        <f t="shared" si="5"/>
        <v>1405544.9671142744</v>
      </c>
      <c r="V42">
        <v>3960</v>
      </c>
      <c r="W42">
        <v>0</v>
      </c>
      <c r="X42">
        <v>1</v>
      </c>
    </row>
    <row r="43" spans="1:24" x14ac:dyDescent="0.35">
      <c r="A43" s="1">
        <v>40957</v>
      </c>
      <c r="B43">
        <v>4848</v>
      </c>
      <c r="C43">
        <v>4123</v>
      </c>
      <c r="D43">
        <v>5229</v>
      </c>
      <c r="E43">
        <v>239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f t="shared" si="0"/>
        <v>4930.1580047423577</v>
      </c>
      <c r="N43">
        <f>M43-B43</f>
        <v>82.158004742357662</v>
      </c>
      <c r="O43">
        <f t="shared" si="1"/>
        <v>82.158004742357662</v>
      </c>
      <c r="P43" s="8">
        <f>O43/B43</f>
        <v>1.694678315642691E-2</v>
      </c>
      <c r="Q43">
        <v>1877</v>
      </c>
      <c r="R43">
        <f t="shared" si="2"/>
        <v>1478.8440853624379</v>
      </c>
      <c r="S43">
        <f t="shared" si="3"/>
        <v>33786</v>
      </c>
      <c r="T43">
        <f t="shared" si="4"/>
        <v>82.158004742357662</v>
      </c>
      <c r="U43">
        <f t="shared" si="5"/>
        <v>6749.9377432452638</v>
      </c>
      <c r="V43">
        <v>4609</v>
      </c>
      <c r="W43">
        <v>0</v>
      </c>
      <c r="X43">
        <v>0</v>
      </c>
    </row>
    <row r="44" spans="1:24" x14ac:dyDescent="0.35">
      <c r="A44" s="1">
        <v>40958</v>
      </c>
      <c r="B44">
        <v>4972</v>
      </c>
      <c r="C44">
        <v>4472.333333333333</v>
      </c>
      <c r="D44">
        <v>5357</v>
      </c>
      <c r="E44">
        <v>124</v>
      </c>
      <c r="F44">
        <v>0</v>
      </c>
      <c r="G44">
        <v>0</v>
      </c>
      <c r="H44">
        <v>0</v>
      </c>
      <c r="I44">
        <v>0</v>
      </c>
      <c r="J44">
        <v>0</v>
      </c>
      <c r="K44">
        <v>1</v>
      </c>
      <c r="L44">
        <v>0</v>
      </c>
      <c r="M44">
        <f t="shared" si="0"/>
        <v>5190.9558211818839</v>
      </c>
      <c r="N44">
        <f>M44-B44</f>
        <v>218.95582118188395</v>
      </c>
      <c r="O44">
        <f t="shared" si="1"/>
        <v>218.95582118188395</v>
      </c>
      <c r="P44" s="8">
        <f>O44/B44</f>
        <v>4.4037775780748981E-2</v>
      </c>
      <c r="Q44">
        <v>1273</v>
      </c>
      <c r="R44">
        <f t="shared" si="2"/>
        <v>3941.2047812739111</v>
      </c>
      <c r="S44">
        <f t="shared" si="3"/>
        <v>22914</v>
      </c>
      <c r="T44">
        <f t="shared" si="4"/>
        <v>218.95582118188395</v>
      </c>
      <c r="U44">
        <f t="shared" si="5"/>
        <v>47941.651629433138</v>
      </c>
      <c r="V44">
        <v>4848</v>
      </c>
      <c r="W44">
        <v>0</v>
      </c>
      <c r="X44">
        <v>0</v>
      </c>
    </row>
    <row r="45" spans="1:24" x14ac:dyDescent="0.35">
      <c r="A45" s="1">
        <v>40959</v>
      </c>
      <c r="B45">
        <v>3215</v>
      </c>
      <c r="C45">
        <v>4809.666666666667</v>
      </c>
      <c r="D45">
        <v>4260</v>
      </c>
      <c r="E45">
        <v>-1757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f t="shared" si="0"/>
        <v>3679.5864681602834</v>
      </c>
      <c r="N45">
        <f>M45-B45</f>
        <v>464.5864681602834</v>
      </c>
      <c r="O45">
        <f t="shared" si="1"/>
        <v>464.5864681602834</v>
      </c>
      <c r="P45" s="8">
        <f>O45/B45</f>
        <v>0.14450589989433388</v>
      </c>
      <c r="Q45">
        <v>1478</v>
      </c>
      <c r="R45">
        <f t="shared" si="2"/>
        <v>8362.5564268851012</v>
      </c>
      <c r="S45">
        <f t="shared" si="3"/>
        <v>26604</v>
      </c>
      <c r="T45">
        <f t="shared" si="4"/>
        <v>464.5864681602834</v>
      </c>
      <c r="U45">
        <f t="shared" si="5"/>
        <v>215840.58639764602</v>
      </c>
      <c r="V45">
        <v>4972</v>
      </c>
      <c r="W45">
        <v>0</v>
      </c>
      <c r="X45">
        <v>0</v>
      </c>
    </row>
    <row r="46" spans="1:24" x14ac:dyDescent="0.35">
      <c r="A46" s="1">
        <v>40960</v>
      </c>
      <c r="B46">
        <v>3789</v>
      </c>
      <c r="C46">
        <v>4345</v>
      </c>
      <c r="D46">
        <v>6659</v>
      </c>
      <c r="E46">
        <v>574</v>
      </c>
      <c r="F46">
        <v>0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f t="shared" si="0"/>
        <v>4500.2868334178911</v>
      </c>
      <c r="N46">
        <f>M46-B46</f>
        <v>711.2868334178911</v>
      </c>
      <c r="O46">
        <f t="shared" si="1"/>
        <v>711.2868334178911</v>
      </c>
      <c r="P46" s="8">
        <f>O46/B46</f>
        <v>0.18772415767165243</v>
      </c>
      <c r="Q46">
        <v>796</v>
      </c>
      <c r="R46">
        <f t="shared" si="2"/>
        <v>12803.16300152204</v>
      </c>
      <c r="S46">
        <f t="shared" si="3"/>
        <v>14328</v>
      </c>
      <c r="T46">
        <f t="shared" si="4"/>
        <v>711.2868334178911</v>
      </c>
      <c r="U46">
        <f t="shared" si="5"/>
        <v>505928.95939365076</v>
      </c>
      <c r="V46">
        <v>3215</v>
      </c>
      <c r="W46">
        <v>0</v>
      </c>
      <c r="X46">
        <v>0</v>
      </c>
    </row>
    <row r="47" spans="1:24" x14ac:dyDescent="0.35">
      <c r="A47" s="1">
        <v>40961</v>
      </c>
      <c r="B47">
        <v>3695</v>
      </c>
      <c r="C47">
        <v>3992</v>
      </c>
      <c r="D47">
        <v>3800</v>
      </c>
      <c r="E47">
        <v>-94</v>
      </c>
      <c r="F47">
        <v>0</v>
      </c>
      <c r="G47">
        <v>0</v>
      </c>
      <c r="H47">
        <v>1</v>
      </c>
      <c r="I47">
        <v>0</v>
      </c>
      <c r="J47">
        <v>0</v>
      </c>
      <c r="K47">
        <v>0</v>
      </c>
      <c r="L47">
        <v>0</v>
      </c>
      <c r="M47">
        <f t="shared" si="0"/>
        <v>3853.1783863014189</v>
      </c>
      <c r="N47">
        <f>M47-B47</f>
        <v>158.17838630141887</v>
      </c>
      <c r="O47">
        <f t="shared" si="1"/>
        <v>158.17838630141887</v>
      </c>
      <c r="P47" s="8">
        <f>O47/B47</f>
        <v>4.2808764898895499E-2</v>
      </c>
      <c r="Q47">
        <v>1311</v>
      </c>
      <c r="R47">
        <f t="shared" si="2"/>
        <v>2847.2109534255396</v>
      </c>
      <c r="S47">
        <f t="shared" si="3"/>
        <v>23598</v>
      </c>
      <c r="T47">
        <f t="shared" si="4"/>
        <v>158.17838630141887</v>
      </c>
      <c r="U47">
        <f t="shared" si="5"/>
        <v>25020.401892920898</v>
      </c>
      <c r="V47">
        <v>3789</v>
      </c>
      <c r="W47">
        <v>0</v>
      </c>
      <c r="X47">
        <v>0</v>
      </c>
    </row>
    <row r="48" spans="1:24" x14ac:dyDescent="0.35">
      <c r="A48" s="1">
        <v>40962</v>
      </c>
      <c r="B48">
        <v>3844</v>
      </c>
      <c r="C48">
        <v>3566.3333333333335</v>
      </c>
      <c r="D48">
        <v>3960</v>
      </c>
      <c r="E48">
        <v>149</v>
      </c>
      <c r="F48">
        <v>0</v>
      </c>
      <c r="G48">
        <v>0</v>
      </c>
      <c r="H48">
        <v>0</v>
      </c>
      <c r="I48">
        <v>1</v>
      </c>
      <c r="J48">
        <v>0</v>
      </c>
      <c r="K48">
        <v>0</v>
      </c>
      <c r="L48">
        <v>0</v>
      </c>
      <c r="M48">
        <f t="shared" si="0"/>
        <v>4007.7028546464189</v>
      </c>
      <c r="N48">
        <f>M48-B48</f>
        <v>163.70285464641893</v>
      </c>
      <c r="O48">
        <f t="shared" si="1"/>
        <v>163.70285464641893</v>
      </c>
      <c r="P48" s="8">
        <f>O48/B48</f>
        <v>4.2586590698860283E-2</v>
      </c>
      <c r="Q48">
        <v>1322</v>
      </c>
      <c r="R48">
        <f t="shared" si="2"/>
        <v>2946.6513836355407</v>
      </c>
      <c r="S48">
        <f t="shared" si="3"/>
        <v>23796</v>
      </c>
      <c r="T48">
        <f t="shared" si="4"/>
        <v>163.70285464641893</v>
      </c>
      <c r="U48">
        <f t="shared" si="5"/>
        <v>26798.624619386563</v>
      </c>
      <c r="V48">
        <v>3695</v>
      </c>
      <c r="W48">
        <v>1</v>
      </c>
      <c r="X48">
        <v>0</v>
      </c>
    </row>
    <row r="49" spans="1:24" x14ac:dyDescent="0.35">
      <c r="A49" s="1">
        <v>40963</v>
      </c>
      <c r="B49">
        <v>4438</v>
      </c>
      <c r="C49">
        <v>3776</v>
      </c>
      <c r="D49">
        <v>4609</v>
      </c>
      <c r="E49">
        <v>594</v>
      </c>
      <c r="F49">
        <v>0</v>
      </c>
      <c r="G49">
        <v>0</v>
      </c>
      <c r="H49">
        <v>0</v>
      </c>
      <c r="I49">
        <v>0</v>
      </c>
      <c r="J49">
        <v>1</v>
      </c>
      <c r="K49">
        <v>0</v>
      </c>
      <c r="L49">
        <v>0</v>
      </c>
      <c r="M49">
        <f t="shared" si="0"/>
        <v>4797.8676530530756</v>
      </c>
      <c r="N49">
        <f>M49-B49</f>
        <v>359.86765305307563</v>
      </c>
      <c r="O49">
        <f t="shared" si="1"/>
        <v>359.86765305307563</v>
      </c>
      <c r="P49" s="8">
        <f>O49/B49</f>
        <v>8.1087799245848496E-2</v>
      </c>
      <c r="Q49">
        <v>1086</v>
      </c>
      <c r="R49">
        <f t="shared" si="2"/>
        <v>6477.6177549553613</v>
      </c>
      <c r="S49">
        <f t="shared" si="3"/>
        <v>19548</v>
      </c>
      <c r="T49">
        <f t="shared" si="4"/>
        <v>359.86765305307563</v>
      </c>
      <c r="U49">
        <f t="shared" si="5"/>
        <v>129504.72771392881</v>
      </c>
      <c r="V49">
        <v>3844</v>
      </c>
      <c r="W49">
        <v>0</v>
      </c>
      <c r="X49">
        <v>1</v>
      </c>
    </row>
    <row r="50" spans="1:24" x14ac:dyDescent="0.35">
      <c r="A50" s="1">
        <v>40964</v>
      </c>
      <c r="B50">
        <v>4395</v>
      </c>
      <c r="C50">
        <v>3992.3333333333335</v>
      </c>
      <c r="D50">
        <v>4848</v>
      </c>
      <c r="E50">
        <v>-43</v>
      </c>
      <c r="F50">
        <v>0</v>
      </c>
      <c r="G50">
        <v>0</v>
      </c>
      <c r="H50">
        <v>0</v>
      </c>
      <c r="I50">
        <v>0</v>
      </c>
      <c r="J50">
        <v>0</v>
      </c>
      <c r="K50">
        <v>1</v>
      </c>
      <c r="L50">
        <v>1</v>
      </c>
      <c r="M50">
        <f t="shared" si="0"/>
        <v>4582.2649261375391</v>
      </c>
      <c r="N50">
        <f>M50-B50</f>
        <v>187.26492613753908</v>
      </c>
      <c r="O50">
        <f t="shared" si="1"/>
        <v>187.26492613753908</v>
      </c>
      <c r="P50" s="8">
        <f>O50/B50</f>
        <v>4.2608629382830276E-2</v>
      </c>
      <c r="Q50">
        <v>1755</v>
      </c>
      <c r="R50">
        <f t="shared" si="2"/>
        <v>3370.7686704757034</v>
      </c>
      <c r="S50">
        <f t="shared" si="3"/>
        <v>31590</v>
      </c>
      <c r="T50">
        <f t="shared" si="4"/>
        <v>187.26492613753908</v>
      </c>
      <c r="U50">
        <f t="shared" si="5"/>
        <v>35068.152561297968</v>
      </c>
      <c r="V50">
        <v>4438</v>
      </c>
      <c r="W50">
        <v>0</v>
      </c>
      <c r="X50">
        <v>0</v>
      </c>
    </row>
    <row r="51" spans="1:24" x14ac:dyDescent="0.35">
      <c r="A51" s="1">
        <v>40965</v>
      </c>
      <c r="B51">
        <v>4973</v>
      </c>
      <c r="C51">
        <v>4225.666666666667</v>
      </c>
      <c r="D51">
        <v>4972</v>
      </c>
      <c r="E51">
        <v>578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f t="shared" si="0"/>
        <v>5240.257774936299</v>
      </c>
      <c r="N51">
        <f>M51-B51</f>
        <v>267.25777493629903</v>
      </c>
      <c r="O51">
        <f t="shared" si="1"/>
        <v>267.25777493629903</v>
      </c>
      <c r="P51" s="8">
        <f>O51/B51</f>
        <v>5.374176049392701E-2</v>
      </c>
      <c r="Q51">
        <v>1259</v>
      </c>
      <c r="R51">
        <f t="shared" si="2"/>
        <v>4810.6399488533825</v>
      </c>
      <c r="S51">
        <f t="shared" si="3"/>
        <v>22662</v>
      </c>
      <c r="T51">
        <f t="shared" si="4"/>
        <v>267.25777493629903</v>
      </c>
      <c r="U51">
        <f t="shared" si="5"/>
        <v>71426.718263901465</v>
      </c>
      <c r="V51">
        <v>4395</v>
      </c>
      <c r="W51">
        <v>0</v>
      </c>
      <c r="X51">
        <v>0</v>
      </c>
    </row>
    <row r="52" spans="1:24" x14ac:dyDescent="0.35">
      <c r="A52" s="1">
        <v>40966</v>
      </c>
      <c r="B52">
        <v>3390</v>
      </c>
      <c r="C52">
        <v>4602</v>
      </c>
      <c r="D52">
        <v>3215</v>
      </c>
      <c r="E52">
        <v>-1583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f t="shared" si="0"/>
        <v>3520.4484926690716</v>
      </c>
      <c r="N52">
        <f>M52-B52</f>
        <v>130.44849266907158</v>
      </c>
      <c r="O52">
        <f t="shared" si="1"/>
        <v>130.44849266907158</v>
      </c>
      <c r="P52" s="8">
        <f>O52/B52</f>
        <v>3.8480381318310199E-2</v>
      </c>
      <c r="Q52">
        <v>1213</v>
      </c>
      <c r="R52">
        <f t="shared" si="2"/>
        <v>2348.0728680432885</v>
      </c>
      <c r="S52">
        <f t="shared" si="3"/>
        <v>21834</v>
      </c>
      <c r="T52">
        <f t="shared" si="4"/>
        <v>130.44849266907158</v>
      </c>
      <c r="U52">
        <f t="shared" si="5"/>
        <v>17016.809239632821</v>
      </c>
      <c r="V52">
        <v>4973</v>
      </c>
      <c r="W52">
        <v>0</v>
      </c>
      <c r="X52">
        <v>0</v>
      </c>
    </row>
    <row r="53" spans="1:24" x14ac:dyDescent="0.35">
      <c r="A53" s="1">
        <v>40967</v>
      </c>
      <c r="B53">
        <v>3795</v>
      </c>
      <c r="C53">
        <v>4252.666666666667</v>
      </c>
      <c r="D53">
        <v>3789</v>
      </c>
      <c r="E53">
        <v>405</v>
      </c>
      <c r="F53">
        <v>0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f t="shared" si="0"/>
        <v>4068.9494555596789</v>
      </c>
      <c r="N53">
        <f>M53-B53</f>
        <v>273.94945555967888</v>
      </c>
      <c r="O53">
        <f t="shared" si="1"/>
        <v>273.94945555967888</v>
      </c>
      <c r="P53" s="8">
        <f>O53/B53</f>
        <v>7.2186944811509585E-2</v>
      </c>
      <c r="Q53">
        <v>1158</v>
      </c>
      <c r="R53">
        <f t="shared" si="2"/>
        <v>4931.0902000742199</v>
      </c>
      <c r="S53">
        <f t="shared" si="3"/>
        <v>20844</v>
      </c>
      <c r="T53">
        <f t="shared" si="4"/>
        <v>273.94945555967888</v>
      </c>
      <c r="U53">
        <f t="shared" si="5"/>
        <v>75048.30420144448</v>
      </c>
      <c r="V53">
        <v>3390</v>
      </c>
      <c r="W53">
        <v>0</v>
      </c>
      <c r="X53">
        <v>0</v>
      </c>
    </row>
    <row r="54" spans="1:24" x14ac:dyDescent="0.35">
      <c r="A54" s="1">
        <v>40968</v>
      </c>
      <c r="B54">
        <v>3842</v>
      </c>
      <c r="C54">
        <v>4052.6666666666665</v>
      </c>
      <c r="D54">
        <v>3695</v>
      </c>
      <c r="E54">
        <v>47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f t="shared" si="0"/>
        <v>3999.2717904118927</v>
      </c>
      <c r="N54">
        <f>M54-B54</f>
        <v>157.27179041189265</v>
      </c>
      <c r="O54">
        <f t="shared" si="1"/>
        <v>157.27179041189265</v>
      </c>
      <c r="P54" s="8">
        <f>O54/B54</f>
        <v>4.0934875172278153E-2</v>
      </c>
      <c r="Q54">
        <v>1024</v>
      </c>
      <c r="R54">
        <f t="shared" si="2"/>
        <v>2830.8922274140677</v>
      </c>
      <c r="S54">
        <f t="shared" si="3"/>
        <v>18432</v>
      </c>
      <c r="T54">
        <f t="shared" si="4"/>
        <v>157.27179041189265</v>
      </c>
      <c r="U54">
        <f t="shared" si="5"/>
        <v>24734.416059362291</v>
      </c>
      <c r="V54">
        <v>3795</v>
      </c>
      <c r="W54">
        <v>0</v>
      </c>
      <c r="X54">
        <v>0</v>
      </c>
    </row>
    <row r="55" spans="1:24" x14ac:dyDescent="0.35">
      <c r="A55" s="1">
        <v>40969</v>
      </c>
      <c r="B55">
        <v>4135</v>
      </c>
      <c r="C55">
        <v>3675.6666666666665</v>
      </c>
      <c r="D55">
        <v>3844</v>
      </c>
      <c r="E55">
        <v>293</v>
      </c>
      <c r="F55">
        <v>0</v>
      </c>
      <c r="G55">
        <v>0</v>
      </c>
      <c r="H55">
        <v>0</v>
      </c>
      <c r="I55">
        <v>1</v>
      </c>
      <c r="J55">
        <v>0</v>
      </c>
      <c r="K55">
        <v>0</v>
      </c>
      <c r="L55">
        <v>0</v>
      </c>
      <c r="M55">
        <f t="shared" si="0"/>
        <v>4200.945129249556</v>
      </c>
      <c r="N55">
        <f>M55-B55</f>
        <v>65.945129249555976</v>
      </c>
      <c r="O55">
        <f t="shared" si="1"/>
        <v>65.945129249555976</v>
      </c>
      <c r="P55" s="8">
        <f>O55/B55</f>
        <v>1.5948036094209427E-2</v>
      </c>
      <c r="Q55">
        <v>995</v>
      </c>
      <c r="R55">
        <f t="shared" si="2"/>
        <v>1187.0123264920076</v>
      </c>
      <c r="S55">
        <f t="shared" si="3"/>
        <v>17910</v>
      </c>
      <c r="T55">
        <f t="shared" si="4"/>
        <v>65.945129249555976</v>
      </c>
      <c r="U55">
        <f t="shared" si="5"/>
        <v>4348.7600717406431</v>
      </c>
      <c r="V55">
        <v>3842</v>
      </c>
      <c r="W55">
        <v>1</v>
      </c>
      <c r="X55">
        <v>0</v>
      </c>
    </row>
    <row r="56" spans="1:24" x14ac:dyDescent="0.35">
      <c r="A56" s="1">
        <v>40970</v>
      </c>
      <c r="B56">
        <v>4592</v>
      </c>
      <c r="C56">
        <v>3924</v>
      </c>
      <c r="D56">
        <v>4438</v>
      </c>
      <c r="E56">
        <v>457</v>
      </c>
      <c r="F56">
        <v>0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  <c r="M56">
        <f t="shared" si="0"/>
        <v>4829.6701498021612</v>
      </c>
      <c r="N56">
        <f>M56-B56</f>
        <v>237.67014980216118</v>
      </c>
      <c r="O56">
        <f t="shared" si="1"/>
        <v>237.67014980216118</v>
      </c>
      <c r="P56" s="8">
        <f>O56/B56</f>
        <v>5.1757436803606525E-2</v>
      </c>
      <c r="Q56">
        <v>674</v>
      </c>
      <c r="R56">
        <f t="shared" si="2"/>
        <v>4278.0626964389012</v>
      </c>
      <c r="S56">
        <f t="shared" si="3"/>
        <v>12132</v>
      </c>
      <c r="T56">
        <f t="shared" si="4"/>
        <v>237.67014980216118</v>
      </c>
      <c r="U56">
        <f t="shared" si="5"/>
        <v>56487.100106981736</v>
      </c>
      <c r="V56">
        <v>4135</v>
      </c>
      <c r="W56">
        <v>0</v>
      </c>
      <c r="X56">
        <v>1</v>
      </c>
    </row>
    <row r="57" spans="1:24" x14ac:dyDescent="0.35">
      <c r="A57" s="1">
        <v>40971</v>
      </c>
      <c r="B57">
        <v>5335</v>
      </c>
      <c r="C57">
        <v>4189.666666666667</v>
      </c>
      <c r="D57">
        <v>4395</v>
      </c>
      <c r="E57">
        <v>743</v>
      </c>
      <c r="F57">
        <v>0</v>
      </c>
      <c r="G57">
        <v>0</v>
      </c>
      <c r="H57">
        <v>0</v>
      </c>
      <c r="I57">
        <v>0</v>
      </c>
      <c r="J57">
        <v>0</v>
      </c>
      <c r="K57">
        <v>1</v>
      </c>
      <c r="L57">
        <v>1</v>
      </c>
      <c r="M57">
        <f t="shared" si="0"/>
        <v>5274.1541839004385</v>
      </c>
      <c r="N57">
        <f>M57-B57</f>
        <v>-60.845816099561489</v>
      </c>
      <c r="O57">
        <f t="shared" si="1"/>
        <v>60.845816099561489</v>
      </c>
      <c r="P57" s="8">
        <f>O57/B57</f>
        <v>1.1405026447902809E-2</v>
      </c>
      <c r="Q57">
        <v>1162</v>
      </c>
      <c r="R57">
        <f t="shared" si="2"/>
        <v>4380.8987591684272</v>
      </c>
      <c r="S57">
        <f t="shared" si="3"/>
        <v>20916</v>
      </c>
      <c r="T57">
        <f t="shared" si="4"/>
        <v>-121.69163219912298</v>
      </c>
      <c r="U57">
        <f t="shared" si="5"/>
        <v>14808.853347286624</v>
      </c>
      <c r="V57">
        <v>4592</v>
      </c>
      <c r="W57">
        <v>0</v>
      </c>
      <c r="X57">
        <v>0</v>
      </c>
    </row>
    <row r="58" spans="1:24" x14ac:dyDescent="0.35">
      <c r="A58" s="1">
        <v>40972</v>
      </c>
      <c r="B58">
        <v>5604</v>
      </c>
      <c r="C58">
        <v>4687.333333333333</v>
      </c>
      <c r="D58">
        <v>4973</v>
      </c>
      <c r="E58">
        <v>269</v>
      </c>
      <c r="F58">
        <v>0</v>
      </c>
      <c r="G58">
        <v>0</v>
      </c>
      <c r="H58">
        <v>0</v>
      </c>
      <c r="I58">
        <v>0</v>
      </c>
      <c r="J58">
        <v>0</v>
      </c>
      <c r="K58">
        <v>1</v>
      </c>
      <c r="L58">
        <v>0</v>
      </c>
      <c r="M58">
        <f t="shared" si="0"/>
        <v>5463.401285647551</v>
      </c>
      <c r="N58">
        <f>M58-B58</f>
        <v>-140.59871435244895</v>
      </c>
      <c r="O58">
        <f t="shared" si="1"/>
        <v>140.59871435244895</v>
      </c>
      <c r="P58" s="8">
        <f>O58/B58</f>
        <v>2.5088992568245708E-2</v>
      </c>
      <c r="Q58">
        <v>622</v>
      </c>
      <c r="R58">
        <f t="shared" si="2"/>
        <v>10123.107433376324</v>
      </c>
      <c r="S58">
        <f t="shared" si="3"/>
        <v>11196</v>
      </c>
      <c r="T58">
        <f t="shared" si="4"/>
        <v>-281.1974287048979</v>
      </c>
      <c r="U58">
        <f t="shared" si="5"/>
        <v>79071.993910246136</v>
      </c>
      <c r="V58">
        <v>5335</v>
      </c>
      <c r="W58">
        <v>0</v>
      </c>
      <c r="X58">
        <v>0</v>
      </c>
    </row>
    <row r="59" spans="1:24" x14ac:dyDescent="0.35">
      <c r="A59" s="1">
        <v>40973</v>
      </c>
      <c r="B59">
        <v>3487</v>
      </c>
      <c r="C59">
        <v>5177</v>
      </c>
      <c r="D59">
        <v>3390</v>
      </c>
      <c r="E59">
        <v>-2117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f t="shared" si="0"/>
        <v>3709.4082042433929</v>
      </c>
      <c r="N59">
        <f>M59-B59</f>
        <v>222.4082042433929</v>
      </c>
      <c r="O59">
        <f t="shared" si="1"/>
        <v>222.4082042433929</v>
      </c>
      <c r="P59" s="8">
        <f>O59/B59</f>
        <v>6.3782106178202722E-2</v>
      </c>
      <c r="Q59">
        <v>1251</v>
      </c>
      <c r="R59">
        <f t="shared" si="2"/>
        <v>4003.3476763810722</v>
      </c>
      <c r="S59">
        <f t="shared" si="3"/>
        <v>22518</v>
      </c>
      <c r="T59">
        <f t="shared" si="4"/>
        <v>222.4082042433929</v>
      </c>
      <c r="U59">
        <f t="shared" si="5"/>
        <v>49465.409314770775</v>
      </c>
      <c r="V59">
        <v>5604</v>
      </c>
      <c r="W59">
        <v>0</v>
      </c>
      <c r="X59">
        <v>0</v>
      </c>
    </row>
    <row r="60" spans="1:24" x14ac:dyDescent="0.35">
      <c r="A60" s="1">
        <v>40974</v>
      </c>
      <c r="B60">
        <v>3854</v>
      </c>
      <c r="C60">
        <v>4808.666666666667</v>
      </c>
      <c r="D60">
        <v>3795</v>
      </c>
      <c r="E60">
        <v>367</v>
      </c>
      <c r="F60">
        <v>0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f t="shared" si="0"/>
        <v>4568.265292176975</v>
      </c>
      <c r="N60">
        <f>M60-B60</f>
        <v>714.26529217697498</v>
      </c>
      <c r="O60">
        <f t="shared" si="1"/>
        <v>714.26529217697498</v>
      </c>
      <c r="P60" s="8">
        <f>O60/B60</f>
        <v>0.18533090092812013</v>
      </c>
      <c r="Q60">
        <v>1095</v>
      </c>
      <c r="R60">
        <f t="shared" si="2"/>
        <v>12856.77525918555</v>
      </c>
      <c r="S60">
        <f t="shared" si="3"/>
        <v>19710</v>
      </c>
      <c r="T60">
        <f t="shared" si="4"/>
        <v>714.26529217697498</v>
      </c>
      <c r="U60">
        <f t="shared" si="5"/>
        <v>510174.90760865941</v>
      </c>
      <c r="V60">
        <v>3487</v>
      </c>
      <c r="W60">
        <v>0</v>
      </c>
      <c r="X60">
        <v>0</v>
      </c>
    </row>
    <row r="61" spans="1:24" x14ac:dyDescent="0.35">
      <c r="A61" s="1">
        <v>40975</v>
      </c>
      <c r="B61">
        <v>4368</v>
      </c>
      <c r="C61">
        <v>4315</v>
      </c>
      <c r="D61">
        <v>3842</v>
      </c>
      <c r="E61">
        <v>514</v>
      </c>
      <c r="F61">
        <v>0</v>
      </c>
      <c r="G61">
        <v>0</v>
      </c>
      <c r="H61">
        <v>1</v>
      </c>
      <c r="I61">
        <v>0</v>
      </c>
      <c r="J61">
        <v>0</v>
      </c>
      <c r="K61">
        <v>0</v>
      </c>
      <c r="L61">
        <v>0</v>
      </c>
      <c r="M61">
        <f t="shared" si="0"/>
        <v>4580.3792224152239</v>
      </c>
      <c r="N61">
        <f>M61-B61</f>
        <v>212.37922241522392</v>
      </c>
      <c r="O61">
        <f t="shared" si="1"/>
        <v>212.37922241522392</v>
      </c>
      <c r="P61" s="8">
        <f>O61/B61</f>
        <v>4.8621616853302178E-2</v>
      </c>
      <c r="Q61">
        <v>616</v>
      </c>
      <c r="R61">
        <f t="shared" si="2"/>
        <v>3822.8260034740306</v>
      </c>
      <c r="S61">
        <f t="shared" si="3"/>
        <v>11088</v>
      </c>
      <c r="T61">
        <f t="shared" si="4"/>
        <v>212.37922241522392</v>
      </c>
      <c r="U61">
        <f t="shared" si="5"/>
        <v>45104.934113695148</v>
      </c>
      <c r="V61">
        <v>3854</v>
      </c>
      <c r="W61">
        <v>0</v>
      </c>
      <c r="X61">
        <v>0</v>
      </c>
    </row>
    <row r="62" spans="1:24" x14ac:dyDescent="0.35">
      <c r="A62" s="1">
        <v>40976</v>
      </c>
      <c r="B62">
        <v>4263</v>
      </c>
      <c r="C62">
        <v>3903</v>
      </c>
      <c r="D62">
        <v>4135</v>
      </c>
      <c r="E62">
        <v>-105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  <c r="M62">
        <f t="shared" si="0"/>
        <v>4164.5084698694336</v>
      </c>
      <c r="N62">
        <f>M62-B62</f>
        <v>-98.491530130566389</v>
      </c>
      <c r="O62">
        <f t="shared" si="1"/>
        <v>98.491530130566389</v>
      </c>
      <c r="P62" s="8">
        <f>O62/B62</f>
        <v>2.3103807208671449E-2</v>
      </c>
      <c r="Q62">
        <v>856</v>
      </c>
      <c r="R62">
        <f t="shared" si="2"/>
        <v>7091.39016940078</v>
      </c>
      <c r="S62">
        <f t="shared" si="3"/>
        <v>15408</v>
      </c>
      <c r="T62">
        <f t="shared" si="4"/>
        <v>-196.98306026113278</v>
      </c>
      <c r="U62">
        <f t="shared" si="5"/>
        <v>38802.326029841068</v>
      </c>
      <c r="V62">
        <v>4368</v>
      </c>
      <c r="W62">
        <v>1</v>
      </c>
      <c r="X62">
        <v>0</v>
      </c>
    </row>
    <row r="63" spans="1:24" x14ac:dyDescent="0.35">
      <c r="A63" s="1">
        <v>40977</v>
      </c>
      <c r="B63">
        <v>4953</v>
      </c>
      <c r="C63">
        <v>4161.666666666667</v>
      </c>
      <c r="D63">
        <v>4592</v>
      </c>
      <c r="E63">
        <v>690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f t="shared" si="0"/>
        <v>5226.8323634996523</v>
      </c>
      <c r="N63">
        <f>M63-B63</f>
        <v>273.83236349965227</v>
      </c>
      <c r="O63">
        <f t="shared" si="1"/>
        <v>273.83236349965227</v>
      </c>
      <c r="P63" s="8">
        <f>O63/B63</f>
        <v>5.5286162628639668E-2</v>
      </c>
      <c r="Q63">
        <v>336</v>
      </c>
      <c r="R63">
        <f t="shared" si="2"/>
        <v>4928.9825429937409</v>
      </c>
      <c r="S63">
        <f t="shared" si="3"/>
        <v>6048</v>
      </c>
      <c r="T63">
        <f t="shared" si="4"/>
        <v>273.83236349965227</v>
      </c>
      <c r="U63">
        <f t="shared" si="5"/>
        <v>74984.163299805688</v>
      </c>
      <c r="V63">
        <v>4263</v>
      </c>
      <c r="W63">
        <v>0</v>
      </c>
      <c r="X63">
        <v>1</v>
      </c>
    </row>
    <row r="64" spans="1:24" x14ac:dyDescent="0.35">
      <c r="A64" s="1">
        <v>40978</v>
      </c>
      <c r="B64">
        <v>5715</v>
      </c>
      <c r="C64">
        <v>4528</v>
      </c>
      <c r="D64">
        <v>5335</v>
      </c>
      <c r="E64">
        <v>762</v>
      </c>
      <c r="F64">
        <v>0</v>
      </c>
      <c r="G64">
        <v>0</v>
      </c>
      <c r="H64">
        <v>0</v>
      </c>
      <c r="I64">
        <v>0</v>
      </c>
      <c r="J64">
        <v>0</v>
      </c>
      <c r="K64">
        <v>1</v>
      </c>
      <c r="L64">
        <v>1</v>
      </c>
      <c r="M64">
        <f t="shared" si="0"/>
        <v>5681.3091620753694</v>
      </c>
      <c r="N64">
        <f>M64-B64</f>
        <v>-33.690837924630614</v>
      </c>
      <c r="O64">
        <f t="shared" si="1"/>
        <v>33.690837924630614</v>
      </c>
      <c r="P64" s="8">
        <f>O64/B64</f>
        <v>5.8951597418426269E-3</v>
      </c>
      <c r="Q64">
        <v>704</v>
      </c>
      <c r="R64">
        <f t="shared" si="2"/>
        <v>2425.7403305734042</v>
      </c>
      <c r="S64">
        <f t="shared" si="3"/>
        <v>12672</v>
      </c>
      <c r="T64">
        <f t="shared" si="4"/>
        <v>-67.381675849261228</v>
      </c>
      <c r="U64">
        <f t="shared" si="5"/>
        <v>4540.2902402549134</v>
      </c>
      <c r="V64">
        <v>4953</v>
      </c>
      <c r="W64">
        <v>0</v>
      </c>
      <c r="X64">
        <v>0</v>
      </c>
    </row>
    <row r="65" spans="1:24" x14ac:dyDescent="0.35">
      <c r="A65" s="1">
        <v>40979</v>
      </c>
      <c r="B65">
        <v>5598</v>
      </c>
      <c r="C65">
        <v>4977</v>
      </c>
      <c r="D65">
        <v>5604</v>
      </c>
      <c r="E65">
        <v>-117</v>
      </c>
      <c r="F65">
        <v>0</v>
      </c>
      <c r="G65">
        <v>0</v>
      </c>
      <c r="H65">
        <v>0</v>
      </c>
      <c r="I65">
        <v>0</v>
      </c>
      <c r="J65">
        <v>0</v>
      </c>
      <c r="K65">
        <v>1</v>
      </c>
      <c r="L65">
        <v>0</v>
      </c>
      <c r="M65">
        <f t="shared" si="0"/>
        <v>5521.0691213683331</v>
      </c>
      <c r="N65">
        <f>M65-B65</f>
        <v>-76.930878631666928</v>
      </c>
      <c r="O65">
        <f t="shared" si="1"/>
        <v>76.930878631666928</v>
      </c>
      <c r="P65" s="8">
        <f>O65/B65</f>
        <v>1.3742564957425318E-2</v>
      </c>
      <c r="Q65">
        <v>551</v>
      </c>
      <c r="R65">
        <f t="shared" si="2"/>
        <v>5539.0232614800188</v>
      </c>
      <c r="S65">
        <f t="shared" si="3"/>
        <v>9918</v>
      </c>
      <c r="T65">
        <f t="shared" si="4"/>
        <v>-153.86175726333386</v>
      </c>
      <c r="U65">
        <f t="shared" si="5"/>
        <v>23673.440348161068</v>
      </c>
      <c r="V65">
        <v>5715</v>
      </c>
      <c r="W65">
        <v>0</v>
      </c>
      <c r="X65">
        <v>0</v>
      </c>
    </row>
    <row r="66" spans="1:24" x14ac:dyDescent="0.35">
      <c r="A66" s="1">
        <v>40980</v>
      </c>
      <c r="B66">
        <v>3941</v>
      </c>
      <c r="C66">
        <v>5422</v>
      </c>
      <c r="D66">
        <v>3487</v>
      </c>
      <c r="E66">
        <v>-1657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f t="shared" si="0"/>
        <v>4265.3584066656513</v>
      </c>
      <c r="N66">
        <f>M66-B66</f>
        <v>324.35840666565127</v>
      </c>
      <c r="O66">
        <f t="shared" si="1"/>
        <v>324.35840666565127</v>
      </c>
      <c r="P66" s="8">
        <f>O66/B66</f>
        <v>8.2303579463499435E-2</v>
      </c>
      <c r="Q66">
        <v>1038</v>
      </c>
      <c r="R66">
        <f t="shared" si="2"/>
        <v>5838.4513199817229</v>
      </c>
      <c r="S66">
        <f t="shared" si="3"/>
        <v>18684</v>
      </c>
      <c r="T66">
        <f t="shared" si="4"/>
        <v>324.35840666565127</v>
      </c>
      <c r="U66">
        <f t="shared" si="5"/>
        <v>105208.37597468001</v>
      </c>
      <c r="V66">
        <v>5598</v>
      </c>
      <c r="W66">
        <v>0</v>
      </c>
      <c r="X66">
        <v>0</v>
      </c>
    </row>
    <row r="67" spans="1:24" x14ac:dyDescent="0.35">
      <c r="A67" s="1">
        <v>40981</v>
      </c>
      <c r="B67">
        <v>4048</v>
      </c>
      <c r="C67">
        <v>5084.666666666667</v>
      </c>
      <c r="D67">
        <v>3854</v>
      </c>
      <c r="E67">
        <v>107</v>
      </c>
      <c r="F67">
        <v>0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f t="shared" ref="M67:M130" si="6">$AA$2+SUMPRODUCT(C67:I67,$AB$2:$AH$2)</f>
        <v>4654.4470804881221</v>
      </c>
      <c r="N67">
        <f>M67-B67</f>
        <v>606.44708048812208</v>
      </c>
      <c r="O67">
        <f t="shared" ref="O67:O130" si="7">ABS(N67)</f>
        <v>606.44708048812208</v>
      </c>
      <c r="P67" s="8">
        <f>O67/B67</f>
        <v>0.1498140020968681</v>
      </c>
      <c r="Q67">
        <v>1060</v>
      </c>
      <c r="R67">
        <f t="shared" ref="R67:R130" si="8">IF(N67&lt;0,N67*-72,N67*18)</f>
        <v>10916.047448786197</v>
      </c>
      <c r="S67">
        <f t="shared" ref="S67:S130" si="9">Q67*18</f>
        <v>19080</v>
      </c>
      <c r="T67">
        <f t="shared" ref="T67:T130" si="10">IF(N67&lt;0,N67*2,N67)</f>
        <v>606.44708048812208</v>
      </c>
      <c r="U67">
        <f t="shared" ref="U67:U130" si="11">T67^2</f>
        <v>367778.06143256684</v>
      </c>
      <c r="V67">
        <v>3941</v>
      </c>
      <c r="W67">
        <v>0</v>
      </c>
      <c r="X67">
        <v>0</v>
      </c>
    </row>
    <row r="68" spans="1:24" x14ac:dyDescent="0.35">
      <c r="A68" s="1">
        <v>40982</v>
      </c>
      <c r="B68">
        <v>3883</v>
      </c>
      <c r="C68">
        <v>4529</v>
      </c>
      <c r="D68">
        <v>4368</v>
      </c>
      <c r="E68">
        <v>-165</v>
      </c>
      <c r="F68">
        <v>0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f t="shared" si="6"/>
        <v>4356.4104001334053</v>
      </c>
      <c r="N68">
        <f>M68-B68</f>
        <v>473.41040013340535</v>
      </c>
      <c r="O68">
        <f t="shared" si="7"/>
        <v>473.41040013340535</v>
      </c>
      <c r="P68" s="8">
        <f>O68/B68</f>
        <v>0.12191872267149249</v>
      </c>
      <c r="Q68">
        <v>1181</v>
      </c>
      <c r="R68">
        <f t="shared" si="8"/>
        <v>8521.3872024012962</v>
      </c>
      <c r="S68">
        <f t="shared" si="9"/>
        <v>21258</v>
      </c>
      <c r="T68">
        <f t="shared" si="10"/>
        <v>473.41040013340535</v>
      </c>
      <c r="U68">
        <f t="shared" si="11"/>
        <v>224117.40695447096</v>
      </c>
      <c r="V68">
        <v>4048</v>
      </c>
      <c r="W68">
        <v>0</v>
      </c>
      <c r="X68">
        <v>0</v>
      </c>
    </row>
    <row r="69" spans="1:24" x14ac:dyDescent="0.35">
      <c r="A69" s="1">
        <v>40983</v>
      </c>
      <c r="B69">
        <v>4491</v>
      </c>
      <c r="C69">
        <v>3957.3333333333335</v>
      </c>
      <c r="D69">
        <v>4263</v>
      </c>
      <c r="E69">
        <v>608</v>
      </c>
      <c r="F69">
        <v>0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>
        <f t="shared" si="6"/>
        <v>4717.173918245091</v>
      </c>
      <c r="N69">
        <f>M69-B69</f>
        <v>226.17391824509104</v>
      </c>
      <c r="O69">
        <f t="shared" si="7"/>
        <v>226.17391824509104</v>
      </c>
      <c r="P69" s="8">
        <f>O69/B69</f>
        <v>5.0361593908949238E-2</v>
      </c>
      <c r="Q69">
        <v>844</v>
      </c>
      <c r="R69">
        <f t="shared" si="8"/>
        <v>4071.1305284116388</v>
      </c>
      <c r="S69">
        <f t="shared" si="9"/>
        <v>15192</v>
      </c>
      <c r="T69">
        <f t="shared" si="10"/>
        <v>226.17391824509104</v>
      </c>
      <c r="U69">
        <f t="shared" si="11"/>
        <v>51154.641294337125</v>
      </c>
      <c r="V69">
        <v>3883</v>
      </c>
      <c r="W69">
        <v>1</v>
      </c>
      <c r="X69">
        <v>0</v>
      </c>
    </row>
    <row r="70" spans="1:24" x14ac:dyDescent="0.35">
      <c r="A70" s="1">
        <v>40984</v>
      </c>
      <c r="B70">
        <v>4594</v>
      </c>
      <c r="C70">
        <v>4140.666666666667</v>
      </c>
      <c r="D70">
        <v>4953</v>
      </c>
      <c r="E70">
        <v>103</v>
      </c>
      <c r="F70">
        <v>0</v>
      </c>
      <c r="G70">
        <v>0</v>
      </c>
      <c r="H70">
        <v>0</v>
      </c>
      <c r="I70">
        <v>0</v>
      </c>
      <c r="J70">
        <v>1</v>
      </c>
      <c r="K70">
        <v>0</v>
      </c>
      <c r="L70">
        <v>0</v>
      </c>
      <c r="M70">
        <f t="shared" si="6"/>
        <v>4831.2472021800768</v>
      </c>
      <c r="N70">
        <f>M70-B70</f>
        <v>237.24720218007678</v>
      </c>
      <c r="O70">
        <f t="shared" si="7"/>
        <v>237.24720218007678</v>
      </c>
      <c r="P70" s="8">
        <f>O70/B70</f>
        <v>5.1642838959529119E-2</v>
      </c>
      <c r="Q70">
        <v>1082</v>
      </c>
      <c r="R70">
        <f t="shared" si="8"/>
        <v>4270.4496392413821</v>
      </c>
      <c r="S70">
        <f t="shared" si="9"/>
        <v>19476</v>
      </c>
      <c r="T70">
        <f t="shared" si="10"/>
        <v>237.24720218007678</v>
      </c>
      <c r="U70">
        <f t="shared" si="11"/>
        <v>56286.234942274234</v>
      </c>
      <c r="V70">
        <v>4491</v>
      </c>
      <c r="W70">
        <v>0</v>
      </c>
      <c r="X70">
        <v>1</v>
      </c>
    </row>
    <row r="71" spans="1:24" x14ac:dyDescent="0.35">
      <c r="A71" s="1">
        <v>40985</v>
      </c>
      <c r="B71">
        <v>4131</v>
      </c>
      <c r="C71">
        <v>4322.666666666667</v>
      </c>
      <c r="D71">
        <v>5715</v>
      </c>
      <c r="E71">
        <v>-463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  <c r="L71">
        <v>1</v>
      </c>
      <c r="M71">
        <f t="shared" si="6"/>
        <v>4673.6354420272182</v>
      </c>
      <c r="N71">
        <f>M71-B71</f>
        <v>542.63544202721823</v>
      </c>
      <c r="O71">
        <f t="shared" si="7"/>
        <v>542.63544202721823</v>
      </c>
      <c r="P71" s="8">
        <f>O71/B71</f>
        <v>0.13135692133314408</v>
      </c>
      <c r="Q71">
        <v>796</v>
      </c>
      <c r="R71">
        <f t="shared" si="8"/>
        <v>9767.4379564899282</v>
      </c>
      <c r="S71">
        <f t="shared" si="9"/>
        <v>14328</v>
      </c>
      <c r="T71">
        <f t="shared" si="10"/>
        <v>542.63544202721823</v>
      </c>
      <c r="U71">
        <f t="shared" si="11"/>
        <v>294453.22294407454</v>
      </c>
      <c r="V71">
        <v>4594</v>
      </c>
      <c r="W71">
        <v>0</v>
      </c>
      <c r="X71">
        <v>0</v>
      </c>
    </row>
    <row r="72" spans="1:24" x14ac:dyDescent="0.35">
      <c r="A72" s="1">
        <v>40986</v>
      </c>
      <c r="B72">
        <v>5677</v>
      </c>
      <c r="C72">
        <v>4405.333333333333</v>
      </c>
      <c r="D72">
        <v>5598</v>
      </c>
      <c r="E72">
        <v>1546</v>
      </c>
      <c r="F72">
        <v>0</v>
      </c>
      <c r="G72">
        <v>0</v>
      </c>
      <c r="H72">
        <v>0</v>
      </c>
      <c r="I72">
        <v>0</v>
      </c>
      <c r="J72">
        <v>0</v>
      </c>
      <c r="K72">
        <v>1</v>
      </c>
      <c r="L72">
        <v>0</v>
      </c>
      <c r="M72">
        <f t="shared" si="6"/>
        <v>6126.462563180894</v>
      </c>
      <c r="N72">
        <f>M72-B72</f>
        <v>449.46256318089399</v>
      </c>
      <c r="O72">
        <f t="shared" si="7"/>
        <v>449.46256318089399</v>
      </c>
      <c r="P72" s="8">
        <f>O72/B72</f>
        <v>7.9172549441763954E-2</v>
      </c>
      <c r="Q72">
        <v>1262</v>
      </c>
      <c r="R72">
        <f t="shared" si="8"/>
        <v>8090.3261372560919</v>
      </c>
      <c r="S72">
        <f t="shared" si="9"/>
        <v>22716</v>
      </c>
      <c r="T72">
        <f t="shared" si="10"/>
        <v>449.46256318089399</v>
      </c>
      <c r="U72">
        <f t="shared" si="11"/>
        <v>202016.59570113913</v>
      </c>
      <c r="V72">
        <v>4131</v>
      </c>
      <c r="W72">
        <v>0</v>
      </c>
      <c r="X72">
        <v>0</v>
      </c>
    </row>
    <row r="73" spans="1:24" x14ac:dyDescent="0.35">
      <c r="A73" s="1">
        <v>40987</v>
      </c>
      <c r="B73">
        <v>3805</v>
      </c>
      <c r="C73">
        <v>4800.666666666667</v>
      </c>
      <c r="D73">
        <v>3941</v>
      </c>
      <c r="E73">
        <v>-1872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f t="shared" si="6"/>
        <v>3566.5504826368333</v>
      </c>
      <c r="N73">
        <f>M73-B73</f>
        <v>-238.44951736316671</v>
      </c>
      <c r="O73">
        <f t="shared" si="7"/>
        <v>238.44951736316671</v>
      </c>
      <c r="P73" s="8">
        <f>O73/B73</f>
        <v>6.2667415864169962E-2</v>
      </c>
      <c r="Q73">
        <v>940</v>
      </c>
      <c r="R73">
        <f t="shared" si="8"/>
        <v>17168.365250148003</v>
      </c>
      <c r="S73">
        <f t="shared" si="9"/>
        <v>16920</v>
      </c>
      <c r="T73">
        <f t="shared" si="10"/>
        <v>-476.89903472633341</v>
      </c>
      <c r="U73">
        <f t="shared" si="11"/>
        <v>227432.68932290855</v>
      </c>
      <c r="V73">
        <v>5677</v>
      </c>
      <c r="W73">
        <v>0</v>
      </c>
      <c r="X73">
        <v>0</v>
      </c>
    </row>
    <row r="74" spans="1:24" x14ac:dyDescent="0.35">
      <c r="A74" s="1">
        <v>40988</v>
      </c>
      <c r="B74">
        <v>4395</v>
      </c>
      <c r="C74">
        <v>4537.666666666667</v>
      </c>
      <c r="D74">
        <v>4048</v>
      </c>
      <c r="E74">
        <v>590</v>
      </c>
      <c r="F74">
        <v>0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f t="shared" si="6"/>
        <v>4486.0703724948762</v>
      </c>
      <c r="N74">
        <f>M74-B74</f>
        <v>91.07037249487621</v>
      </c>
      <c r="O74">
        <f t="shared" si="7"/>
        <v>91.07037249487621</v>
      </c>
      <c r="P74" s="8">
        <f>O74/B74</f>
        <v>2.0721358929437137E-2</v>
      </c>
      <c r="Q74">
        <v>675</v>
      </c>
      <c r="R74">
        <f t="shared" si="8"/>
        <v>1639.2667049077718</v>
      </c>
      <c r="S74">
        <f t="shared" si="9"/>
        <v>12150</v>
      </c>
      <c r="T74">
        <f t="shared" si="10"/>
        <v>91.07037249487621</v>
      </c>
      <c r="U74">
        <f t="shared" si="11"/>
        <v>8293.8127463555047</v>
      </c>
      <c r="V74">
        <v>3805</v>
      </c>
      <c r="W74">
        <v>0</v>
      </c>
      <c r="X74">
        <v>0</v>
      </c>
    </row>
    <row r="75" spans="1:24" x14ac:dyDescent="0.35">
      <c r="A75" s="1">
        <v>40989</v>
      </c>
      <c r="B75">
        <v>5026</v>
      </c>
      <c r="C75">
        <v>4625.666666666667</v>
      </c>
      <c r="D75">
        <v>3883</v>
      </c>
      <c r="E75">
        <v>631</v>
      </c>
      <c r="F75">
        <v>0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f t="shared" si="6"/>
        <v>4957.5924801625406</v>
      </c>
      <c r="N75">
        <f>M75-B75</f>
        <v>-68.407519837459404</v>
      </c>
      <c r="O75">
        <f t="shared" si="7"/>
        <v>68.407519837459404</v>
      </c>
      <c r="P75" s="8">
        <f>O75/B75</f>
        <v>1.3610728180950936E-2</v>
      </c>
      <c r="Q75">
        <v>707</v>
      </c>
      <c r="R75">
        <f t="shared" si="8"/>
        <v>4925.3414282970771</v>
      </c>
      <c r="S75">
        <f t="shared" si="9"/>
        <v>12726</v>
      </c>
      <c r="T75">
        <f t="shared" si="10"/>
        <v>-136.81503967491881</v>
      </c>
      <c r="U75">
        <f t="shared" si="11"/>
        <v>18718.355081249607</v>
      </c>
      <c r="V75">
        <v>4395</v>
      </c>
      <c r="W75">
        <v>0</v>
      </c>
      <c r="X75">
        <v>0</v>
      </c>
    </row>
    <row r="76" spans="1:24" x14ac:dyDescent="0.35">
      <c r="A76" s="1">
        <v>40990</v>
      </c>
      <c r="B76">
        <v>4975</v>
      </c>
      <c r="C76">
        <v>4408.666666666667</v>
      </c>
      <c r="D76">
        <v>4491</v>
      </c>
      <c r="E76">
        <v>-51</v>
      </c>
      <c r="F76">
        <v>0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M76">
        <f t="shared" si="6"/>
        <v>4707.4475217385716</v>
      </c>
      <c r="N76">
        <f>M76-B76</f>
        <v>-267.5524782614284</v>
      </c>
      <c r="O76">
        <f t="shared" si="7"/>
        <v>267.5524782614284</v>
      </c>
      <c r="P76" s="8">
        <f>O76/B76</f>
        <v>5.3779392615362492E-2</v>
      </c>
      <c r="Q76">
        <v>449</v>
      </c>
      <c r="R76">
        <f t="shared" si="8"/>
        <v>19263.778434822845</v>
      </c>
      <c r="S76">
        <f t="shared" si="9"/>
        <v>8082</v>
      </c>
      <c r="T76">
        <f t="shared" si="10"/>
        <v>-535.10495652285681</v>
      </c>
      <c r="U76">
        <f t="shared" si="11"/>
        <v>286337.31449532846</v>
      </c>
      <c r="V76">
        <v>5026</v>
      </c>
      <c r="W76">
        <v>1</v>
      </c>
      <c r="X76">
        <v>0</v>
      </c>
    </row>
    <row r="77" spans="1:24" x14ac:dyDescent="0.35">
      <c r="A77" s="1">
        <v>40991</v>
      </c>
      <c r="B77">
        <v>5295</v>
      </c>
      <c r="C77">
        <v>4798.666666666667</v>
      </c>
      <c r="D77">
        <v>4594</v>
      </c>
      <c r="E77">
        <v>320</v>
      </c>
      <c r="F77">
        <v>0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f t="shared" si="6"/>
        <v>5573.5943177870722</v>
      </c>
      <c r="N77">
        <f>M77-B77</f>
        <v>278.59431778707221</v>
      </c>
      <c r="O77">
        <f t="shared" si="7"/>
        <v>278.59431778707221</v>
      </c>
      <c r="P77" s="8">
        <f>O77/B77</f>
        <v>5.2614602037218551E-2</v>
      </c>
      <c r="Q77">
        <v>942</v>
      </c>
      <c r="R77">
        <f t="shared" si="8"/>
        <v>5014.6977201672998</v>
      </c>
      <c r="S77">
        <f t="shared" si="9"/>
        <v>16956</v>
      </c>
      <c r="T77">
        <f t="shared" si="10"/>
        <v>278.59431778707221</v>
      </c>
      <c r="U77">
        <f t="shared" si="11"/>
        <v>77614.793903244179</v>
      </c>
      <c r="V77">
        <v>4975</v>
      </c>
      <c r="W77">
        <v>0</v>
      </c>
      <c r="X77">
        <v>1</v>
      </c>
    </row>
    <row r="78" spans="1:24" x14ac:dyDescent="0.35">
      <c r="A78" s="1">
        <v>40992</v>
      </c>
      <c r="B78">
        <v>5167</v>
      </c>
      <c r="C78">
        <v>5098.666666666667</v>
      </c>
      <c r="D78">
        <v>4131</v>
      </c>
      <c r="E78">
        <v>-128</v>
      </c>
      <c r="F78">
        <v>0</v>
      </c>
      <c r="G78">
        <v>0</v>
      </c>
      <c r="H78">
        <v>0</v>
      </c>
      <c r="I78">
        <v>0</v>
      </c>
      <c r="J78">
        <v>0</v>
      </c>
      <c r="K78">
        <v>1</v>
      </c>
      <c r="L78">
        <v>1</v>
      </c>
      <c r="M78">
        <f t="shared" si="6"/>
        <v>5511.5027244622052</v>
      </c>
      <c r="N78">
        <f>M78-B78</f>
        <v>344.50272446220515</v>
      </c>
      <c r="O78">
        <f t="shared" si="7"/>
        <v>344.50272446220515</v>
      </c>
      <c r="P78" s="8">
        <f>O78/B78</f>
        <v>6.6673645144611021E-2</v>
      </c>
      <c r="Q78">
        <v>779</v>
      </c>
      <c r="R78">
        <f t="shared" si="8"/>
        <v>6201.0490403196927</v>
      </c>
      <c r="S78">
        <f t="shared" si="9"/>
        <v>14022</v>
      </c>
      <c r="T78">
        <f t="shared" si="10"/>
        <v>344.50272446220515</v>
      </c>
      <c r="U78">
        <f t="shared" si="11"/>
        <v>118682.12716188205</v>
      </c>
      <c r="V78">
        <v>5295</v>
      </c>
      <c r="W78">
        <v>0</v>
      </c>
      <c r="X78">
        <v>0</v>
      </c>
    </row>
    <row r="79" spans="1:24" x14ac:dyDescent="0.35">
      <c r="A79" s="1">
        <v>40993</v>
      </c>
      <c r="B79">
        <v>5166</v>
      </c>
      <c r="C79">
        <v>5145.666666666667</v>
      </c>
      <c r="D79">
        <v>5677</v>
      </c>
      <c r="E79">
        <v>-1</v>
      </c>
      <c r="F79">
        <v>0</v>
      </c>
      <c r="G79">
        <v>0</v>
      </c>
      <c r="H79">
        <v>0</v>
      </c>
      <c r="I79">
        <v>0</v>
      </c>
      <c r="J79">
        <v>0</v>
      </c>
      <c r="K79">
        <v>1</v>
      </c>
      <c r="L79">
        <v>0</v>
      </c>
      <c r="M79">
        <f t="shared" si="6"/>
        <v>5766.0449362000054</v>
      </c>
      <c r="N79">
        <f>M79-B79</f>
        <v>600.0449362000054</v>
      </c>
      <c r="O79">
        <f t="shared" si="7"/>
        <v>600.0449362000054</v>
      </c>
      <c r="P79" s="8">
        <f>O79/B79</f>
        <v>0.11615271703445711</v>
      </c>
      <c r="Q79">
        <v>1077</v>
      </c>
      <c r="R79">
        <f t="shared" si="8"/>
        <v>10800.808851600097</v>
      </c>
      <c r="S79">
        <f t="shared" si="9"/>
        <v>19386</v>
      </c>
      <c r="T79">
        <f t="shared" si="10"/>
        <v>600.0449362000054</v>
      </c>
      <c r="U79">
        <f t="shared" si="11"/>
        <v>360053.92545926856</v>
      </c>
      <c r="V79">
        <v>5167</v>
      </c>
      <c r="W79">
        <v>0</v>
      </c>
      <c r="X79">
        <v>0</v>
      </c>
    </row>
    <row r="80" spans="1:24" x14ac:dyDescent="0.35">
      <c r="A80" s="1">
        <v>40994</v>
      </c>
      <c r="B80">
        <v>2709</v>
      </c>
      <c r="C80">
        <v>5209.333333333333</v>
      </c>
      <c r="D80">
        <v>3805</v>
      </c>
      <c r="E80">
        <v>-2457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f t="shared" si="6"/>
        <v>3538.6336616251579</v>
      </c>
      <c r="N80">
        <f>M80-B80</f>
        <v>829.63366162515786</v>
      </c>
      <c r="O80">
        <f t="shared" si="7"/>
        <v>829.63366162515786</v>
      </c>
      <c r="P80" s="8">
        <f>O80/B80</f>
        <v>0.3062508902270793</v>
      </c>
      <c r="Q80">
        <v>1196</v>
      </c>
      <c r="R80">
        <f t="shared" si="8"/>
        <v>14933.405909252841</v>
      </c>
      <c r="S80">
        <f t="shared" si="9"/>
        <v>21528</v>
      </c>
      <c r="T80">
        <f t="shared" si="10"/>
        <v>829.63366162515786</v>
      </c>
      <c r="U80">
        <f t="shared" si="11"/>
        <v>688292.0125015669</v>
      </c>
      <c r="V80">
        <v>5166</v>
      </c>
      <c r="W80">
        <v>0</v>
      </c>
      <c r="X80">
        <v>0</v>
      </c>
    </row>
    <row r="81" spans="1:24" x14ac:dyDescent="0.35">
      <c r="A81" s="1">
        <v>40995</v>
      </c>
      <c r="B81">
        <v>4628.5</v>
      </c>
      <c r="C81">
        <v>4347.333333333333</v>
      </c>
      <c r="D81">
        <v>4395</v>
      </c>
      <c r="E81">
        <v>1919.5</v>
      </c>
      <c r="F81">
        <v>0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f t="shared" si="6"/>
        <v>5249.8011201984154</v>
      </c>
      <c r="N81">
        <f>M81-B81</f>
        <v>621.30112019841545</v>
      </c>
      <c r="O81">
        <f t="shared" si="7"/>
        <v>621.30112019841545</v>
      </c>
      <c r="P81" s="8">
        <f>O81/B81</f>
        <v>0.13423379500883989</v>
      </c>
      <c r="Q81">
        <v>1683</v>
      </c>
      <c r="R81">
        <f t="shared" si="8"/>
        <v>11183.420163571478</v>
      </c>
      <c r="S81">
        <f t="shared" si="9"/>
        <v>30294</v>
      </c>
      <c r="T81">
        <f t="shared" si="10"/>
        <v>621.30112019841545</v>
      </c>
      <c r="U81">
        <f t="shared" si="11"/>
        <v>386015.08195980586</v>
      </c>
      <c r="V81">
        <v>2709</v>
      </c>
      <c r="W81">
        <v>0</v>
      </c>
      <c r="X81">
        <v>0</v>
      </c>
    </row>
    <row r="82" spans="1:24" x14ac:dyDescent="0.35">
      <c r="A82" s="1">
        <v>40996</v>
      </c>
      <c r="B82">
        <v>2723</v>
      </c>
      <c r="C82">
        <v>4167.833333333333</v>
      </c>
      <c r="D82">
        <v>5026</v>
      </c>
      <c r="E82">
        <v>-1905.5</v>
      </c>
      <c r="F82">
        <v>0</v>
      </c>
      <c r="G82">
        <v>0</v>
      </c>
      <c r="H82">
        <v>1</v>
      </c>
      <c r="I82">
        <v>0</v>
      </c>
      <c r="J82">
        <v>0</v>
      </c>
      <c r="K82">
        <v>0</v>
      </c>
      <c r="L82">
        <v>0</v>
      </c>
      <c r="M82">
        <f t="shared" si="6"/>
        <v>2868.5037657702737</v>
      </c>
      <c r="N82">
        <f>M82-B82</f>
        <v>145.50376577027373</v>
      </c>
      <c r="O82">
        <f t="shared" si="7"/>
        <v>145.50376577027373</v>
      </c>
      <c r="P82" s="8">
        <f>O82/B82</f>
        <v>5.343509576580012E-2</v>
      </c>
      <c r="Q82">
        <v>1188</v>
      </c>
      <c r="R82">
        <f t="shared" si="8"/>
        <v>2619.0677838649272</v>
      </c>
      <c r="S82">
        <f t="shared" si="9"/>
        <v>21384</v>
      </c>
      <c r="T82">
        <f t="shared" si="10"/>
        <v>145.50376577027373</v>
      </c>
      <c r="U82">
        <f t="shared" si="11"/>
        <v>21171.34585333068</v>
      </c>
      <c r="V82">
        <v>4628.5</v>
      </c>
      <c r="W82">
        <v>0</v>
      </c>
      <c r="X82">
        <v>0</v>
      </c>
    </row>
    <row r="83" spans="1:24" x14ac:dyDescent="0.35">
      <c r="A83" s="1">
        <v>40997</v>
      </c>
      <c r="B83">
        <v>3348</v>
      </c>
      <c r="C83">
        <v>3353.5</v>
      </c>
      <c r="D83">
        <v>4975</v>
      </c>
      <c r="E83">
        <v>625</v>
      </c>
      <c r="F83">
        <v>0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>
        <f t="shared" si="6"/>
        <v>4215.1925061528691</v>
      </c>
      <c r="N83">
        <f>M83-B83</f>
        <v>867.1925061528691</v>
      </c>
      <c r="O83">
        <f t="shared" si="7"/>
        <v>867.1925061528691</v>
      </c>
      <c r="P83" s="8">
        <f>O83/B83</f>
        <v>0.2590180723276192</v>
      </c>
      <c r="Q83">
        <v>303</v>
      </c>
      <c r="R83">
        <f t="shared" si="8"/>
        <v>15609.465110751644</v>
      </c>
      <c r="S83">
        <f t="shared" si="9"/>
        <v>5454</v>
      </c>
      <c r="T83">
        <f t="shared" si="10"/>
        <v>867.1925061528691</v>
      </c>
      <c r="U83">
        <f t="shared" si="11"/>
        <v>752022.84272769396</v>
      </c>
      <c r="V83">
        <v>2723</v>
      </c>
      <c r="W83">
        <v>1</v>
      </c>
      <c r="X83">
        <v>0</v>
      </c>
    </row>
    <row r="84" spans="1:24" x14ac:dyDescent="0.35">
      <c r="A84" s="1">
        <v>40998</v>
      </c>
      <c r="B84">
        <v>4623</v>
      </c>
      <c r="C84">
        <v>3566.5</v>
      </c>
      <c r="D84">
        <v>5295</v>
      </c>
      <c r="E84">
        <v>1275</v>
      </c>
      <c r="F84">
        <v>0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f t="shared" si="6"/>
        <v>5123.6299409834319</v>
      </c>
      <c r="N84">
        <f>M84-B84</f>
        <v>500.62994098343188</v>
      </c>
      <c r="O84">
        <f t="shared" si="7"/>
        <v>500.62994098343188</v>
      </c>
      <c r="P84" s="8">
        <f>O84/B84</f>
        <v>0.10829114016513776</v>
      </c>
      <c r="Q84">
        <v>1091</v>
      </c>
      <c r="R84">
        <f t="shared" si="8"/>
        <v>9011.3389377017738</v>
      </c>
      <c r="S84">
        <f t="shared" si="9"/>
        <v>19638</v>
      </c>
      <c r="T84">
        <f t="shared" si="10"/>
        <v>500.62994098343188</v>
      </c>
      <c r="U84">
        <f t="shared" si="11"/>
        <v>250630.3378090745</v>
      </c>
      <c r="V84">
        <v>3348</v>
      </c>
      <c r="W84">
        <v>0</v>
      </c>
      <c r="X84">
        <v>1</v>
      </c>
    </row>
    <row r="85" spans="1:24" x14ac:dyDescent="0.35">
      <c r="A85" s="1">
        <v>40999</v>
      </c>
      <c r="B85">
        <v>4037</v>
      </c>
      <c r="C85">
        <v>3564.6666666666665</v>
      </c>
      <c r="D85">
        <v>5167</v>
      </c>
      <c r="E85">
        <v>-586</v>
      </c>
      <c r="F85">
        <v>0</v>
      </c>
      <c r="G85">
        <v>0</v>
      </c>
      <c r="H85">
        <v>0</v>
      </c>
      <c r="I85">
        <v>0</v>
      </c>
      <c r="J85">
        <v>0</v>
      </c>
      <c r="K85">
        <v>1</v>
      </c>
      <c r="L85">
        <v>1</v>
      </c>
      <c r="M85">
        <f t="shared" si="6"/>
        <v>3829.6533247986499</v>
      </c>
      <c r="N85">
        <f>M85-B85</f>
        <v>-207.34667520135008</v>
      </c>
      <c r="O85">
        <f t="shared" si="7"/>
        <v>207.34667520135008</v>
      </c>
      <c r="P85" s="8">
        <f>O85/B85</f>
        <v>5.1361574238630192E-2</v>
      </c>
      <c r="Q85">
        <v>1018</v>
      </c>
      <c r="R85">
        <f t="shared" si="8"/>
        <v>14928.960614497206</v>
      </c>
      <c r="S85">
        <f t="shared" si="9"/>
        <v>18324</v>
      </c>
      <c r="T85">
        <f t="shared" si="10"/>
        <v>-414.69335040270016</v>
      </c>
      <c r="U85">
        <f t="shared" si="11"/>
        <v>171970.57486821664</v>
      </c>
      <c r="V85">
        <v>4623</v>
      </c>
      <c r="W85">
        <v>0</v>
      </c>
      <c r="X85">
        <v>0</v>
      </c>
    </row>
    <row r="86" spans="1:24" x14ac:dyDescent="0.35">
      <c r="A86" s="1">
        <v>41000</v>
      </c>
      <c r="B86">
        <v>4088</v>
      </c>
      <c r="C86">
        <v>4002.6666666666665</v>
      </c>
      <c r="D86">
        <v>5166</v>
      </c>
      <c r="E86">
        <v>51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  <c r="L86">
        <v>0</v>
      </c>
      <c r="M86">
        <f t="shared" si="6"/>
        <v>4682.0131815514978</v>
      </c>
      <c r="N86">
        <f>M86-B86</f>
        <v>594.01318155149784</v>
      </c>
      <c r="O86">
        <f t="shared" si="7"/>
        <v>594.01318155149784</v>
      </c>
      <c r="P86" s="8">
        <f>O86/B86</f>
        <v>0.14530655126015113</v>
      </c>
      <c r="Q86">
        <v>589</v>
      </c>
      <c r="R86">
        <f t="shared" si="8"/>
        <v>10692.237267926961</v>
      </c>
      <c r="S86">
        <f t="shared" si="9"/>
        <v>10602</v>
      </c>
      <c r="T86">
        <f t="shared" si="10"/>
        <v>594.01318155149784</v>
      </c>
      <c r="U86">
        <f t="shared" si="11"/>
        <v>352851.6598569327</v>
      </c>
      <c r="V86">
        <v>4037</v>
      </c>
      <c r="W86">
        <v>0</v>
      </c>
      <c r="X86">
        <v>0</v>
      </c>
    </row>
    <row r="87" spans="1:24" x14ac:dyDescent="0.35">
      <c r="A87" s="1">
        <v>41001</v>
      </c>
      <c r="B87">
        <v>4628.5</v>
      </c>
      <c r="C87">
        <v>4249.333333333333</v>
      </c>
      <c r="D87">
        <v>2709</v>
      </c>
      <c r="E87">
        <v>540.5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f t="shared" si="6"/>
        <v>4610.216280895198</v>
      </c>
      <c r="N87">
        <f>M87-B87</f>
        <v>-18.283719104802003</v>
      </c>
      <c r="O87">
        <f t="shared" si="7"/>
        <v>18.283719104802003</v>
      </c>
      <c r="P87" s="8">
        <f>O87/B87</f>
        <v>3.9502471869508485E-3</v>
      </c>
      <c r="Q87">
        <v>1122</v>
      </c>
      <c r="R87">
        <f t="shared" si="8"/>
        <v>1316.4277755457442</v>
      </c>
      <c r="S87">
        <f t="shared" si="9"/>
        <v>20196</v>
      </c>
      <c r="T87">
        <f t="shared" si="10"/>
        <v>-36.567438209604006</v>
      </c>
      <c r="U87">
        <f t="shared" si="11"/>
        <v>1337.177537213207</v>
      </c>
      <c r="V87">
        <v>4088</v>
      </c>
      <c r="W87">
        <v>0</v>
      </c>
      <c r="X87">
        <v>0</v>
      </c>
    </row>
    <row r="88" spans="1:24" x14ac:dyDescent="0.35">
      <c r="A88" s="1">
        <v>41002</v>
      </c>
      <c r="B88">
        <v>3023</v>
      </c>
      <c r="C88">
        <v>4251.166666666667</v>
      </c>
      <c r="D88">
        <v>4628.5</v>
      </c>
      <c r="E88">
        <v>-1605.5</v>
      </c>
      <c r="F88">
        <v>0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f t="shared" si="6"/>
        <v>2749.0597898020701</v>
      </c>
      <c r="N88">
        <f>M88-B88</f>
        <v>-273.9402101979299</v>
      </c>
      <c r="O88">
        <f t="shared" si="7"/>
        <v>273.9402101979299</v>
      </c>
      <c r="P88" s="8">
        <f>O88/B88</f>
        <v>9.0618660336728385E-2</v>
      </c>
      <c r="Q88">
        <v>926</v>
      </c>
      <c r="R88">
        <f t="shared" si="8"/>
        <v>19723.695134250953</v>
      </c>
      <c r="S88">
        <f t="shared" si="9"/>
        <v>16668</v>
      </c>
      <c r="T88">
        <f t="shared" si="10"/>
        <v>-547.8804203958598</v>
      </c>
      <c r="U88">
        <f t="shared" si="11"/>
        <v>300172.95505314408</v>
      </c>
      <c r="V88">
        <v>4628.5</v>
      </c>
      <c r="W88">
        <v>0</v>
      </c>
      <c r="X88">
        <v>0</v>
      </c>
    </row>
    <row r="89" spans="1:24" x14ac:dyDescent="0.35">
      <c r="A89" s="1">
        <v>41003</v>
      </c>
      <c r="B89">
        <v>2706</v>
      </c>
      <c r="C89">
        <v>3913.1666666666665</v>
      </c>
      <c r="D89">
        <v>2723</v>
      </c>
      <c r="E89">
        <v>-317</v>
      </c>
      <c r="F89">
        <v>0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f t="shared" si="6"/>
        <v>3539.6527382114568</v>
      </c>
      <c r="N89">
        <f>M89-B89</f>
        <v>833.65273821145684</v>
      </c>
      <c r="O89">
        <f t="shared" si="7"/>
        <v>833.65273821145684</v>
      </c>
      <c r="P89" s="8">
        <f>O89/B89</f>
        <v>0.30807566083202398</v>
      </c>
      <c r="Q89">
        <v>1401</v>
      </c>
      <c r="R89">
        <f t="shared" si="8"/>
        <v>15005.749287806222</v>
      </c>
      <c r="S89">
        <f t="shared" si="9"/>
        <v>25218</v>
      </c>
      <c r="T89">
        <f t="shared" si="10"/>
        <v>833.65273821145684</v>
      </c>
      <c r="U89">
        <f t="shared" si="11"/>
        <v>694976.88792745979</v>
      </c>
      <c r="V89">
        <v>3023</v>
      </c>
      <c r="W89">
        <v>0</v>
      </c>
      <c r="X89">
        <v>0</v>
      </c>
    </row>
    <row r="90" spans="1:24" x14ac:dyDescent="0.35">
      <c r="A90" s="1">
        <v>41004</v>
      </c>
      <c r="B90">
        <v>2830</v>
      </c>
      <c r="C90">
        <v>3452.5</v>
      </c>
      <c r="D90">
        <v>3348</v>
      </c>
      <c r="E90">
        <v>124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f t="shared" si="6"/>
        <v>3834.4300970308532</v>
      </c>
      <c r="N90">
        <f>M90-B90</f>
        <v>1004.4300970308532</v>
      </c>
      <c r="O90">
        <f t="shared" si="7"/>
        <v>1004.4300970308532</v>
      </c>
      <c r="P90" s="8">
        <f>O90/B90</f>
        <v>0.35492229577061951</v>
      </c>
      <c r="Q90">
        <v>1240</v>
      </c>
      <c r="R90">
        <f t="shared" si="8"/>
        <v>18079.741746555359</v>
      </c>
      <c r="S90">
        <f t="shared" si="9"/>
        <v>22320</v>
      </c>
      <c r="T90">
        <f t="shared" si="10"/>
        <v>1004.4300970308532</v>
      </c>
      <c r="U90">
        <f t="shared" si="11"/>
        <v>1008879.8198214092</v>
      </c>
      <c r="V90">
        <v>2706</v>
      </c>
      <c r="W90">
        <v>1</v>
      </c>
      <c r="X90">
        <v>0</v>
      </c>
    </row>
    <row r="91" spans="1:24" x14ac:dyDescent="0.35">
      <c r="A91" s="1">
        <v>41005</v>
      </c>
      <c r="B91">
        <v>3316</v>
      </c>
      <c r="C91">
        <v>2853</v>
      </c>
      <c r="D91">
        <v>4623</v>
      </c>
      <c r="E91">
        <v>486</v>
      </c>
      <c r="F91">
        <v>0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  <c r="M91">
        <f t="shared" si="6"/>
        <v>3853.0054303166776</v>
      </c>
      <c r="N91">
        <f>M91-B91</f>
        <v>537.00543031667758</v>
      </c>
      <c r="O91">
        <f t="shared" si="7"/>
        <v>537.00543031667758</v>
      </c>
      <c r="P91" s="8">
        <f>O91/B91</f>
        <v>0.16194373652493294</v>
      </c>
      <c r="Q91">
        <v>1041</v>
      </c>
      <c r="R91">
        <f t="shared" si="8"/>
        <v>9666.0977457001973</v>
      </c>
      <c r="S91">
        <f t="shared" si="9"/>
        <v>18738</v>
      </c>
      <c r="T91">
        <f t="shared" si="10"/>
        <v>537.00543031667758</v>
      </c>
      <c r="U91">
        <f t="shared" si="11"/>
        <v>288374.83218960004</v>
      </c>
      <c r="V91">
        <v>2830</v>
      </c>
      <c r="W91">
        <v>0</v>
      </c>
      <c r="X91">
        <v>1</v>
      </c>
    </row>
    <row r="92" spans="1:24" x14ac:dyDescent="0.35">
      <c r="A92" s="1">
        <v>41006</v>
      </c>
      <c r="B92">
        <v>3348</v>
      </c>
      <c r="C92">
        <v>2950.6666666666665</v>
      </c>
      <c r="D92">
        <v>4037</v>
      </c>
      <c r="E92">
        <v>32</v>
      </c>
      <c r="F92">
        <v>0</v>
      </c>
      <c r="G92">
        <v>0</v>
      </c>
      <c r="H92">
        <v>0</v>
      </c>
      <c r="I92">
        <v>0</v>
      </c>
      <c r="J92">
        <v>0</v>
      </c>
      <c r="K92">
        <v>1</v>
      </c>
      <c r="L92">
        <v>1</v>
      </c>
      <c r="M92">
        <f t="shared" si="6"/>
        <v>3585.9617894676371</v>
      </c>
      <c r="N92">
        <f>M92-B92</f>
        <v>237.96178946763712</v>
      </c>
      <c r="O92">
        <f t="shared" si="7"/>
        <v>237.96178946763712</v>
      </c>
      <c r="P92" s="8">
        <f>O92/B92</f>
        <v>7.1075803305745852E-2</v>
      </c>
      <c r="Q92">
        <v>1204</v>
      </c>
      <c r="R92">
        <f t="shared" si="8"/>
        <v>4283.3122104174681</v>
      </c>
      <c r="S92">
        <f t="shared" si="9"/>
        <v>21672</v>
      </c>
      <c r="T92">
        <f t="shared" si="10"/>
        <v>237.96178946763712</v>
      </c>
      <c r="U92">
        <f t="shared" si="11"/>
        <v>56625.813246640049</v>
      </c>
      <c r="V92">
        <v>3316</v>
      </c>
      <c r="W92">
        <v>0</v>
      </c>
      <c r="X92">
        <v>0</v>
      </c>
    </row>
    <row r="93" spans="1:24" x14ac:dyDescent="0.35">
      <c r="A93" s="1">
        <v>41007</v>
      </c>
      <c r="B93">
        <v>4428</v>
      </c>
      <c r="C93">
        <v>3164.6666666666665</v>
      </c>
      <c r="D93">
        <v>4088</v>
      </c>
      <c r="E93">
        <v>1080</v>
      </c>
      <c r="F93">
        <v>0</v>
      </c>
      <c r="G93">
        <v>0</v>
      </c>
      <c r="H93">
        <v>0</v>
      </c>
      <c r="I93">
        <v>0</v>
      </c>
      <c r="J93">
        <v>0</v>
      </c>
      <c r="K93">
        <v>1</v>
      </c>
      <c r="L93">
        <v>0</v>
      </c>
      <c r="M93">
        <f t="shared" si="6"/>
        <v>4514.0773226507845</v>
      </c>
      <c r="N93">
        <f>M93-B93</f>
        <v>86.077322650784481</v>
      </c>
      <c r="O93">
        <f t="shared" si="7"/>
        <v>86.077322650784481</v>
      </c>
      <c r="P93" s="8">
        <f>O93/B93</f>
        <v>1.9439323091866415E-2</v>
      </c>
      <c r="Q93">
        <v>892</v>
      </c>
      <c r="R93">
        <f t="shared" si="8"/>
        <v>1549.3918077141207</v>
      </c>
      <c r="S93">
        <f t="shared" si="9"/>
        <v>16056</v>
      </c>
      <c r="T93">
        <f t="shared" si="10"/>
        <v>86.077322650784481</v>
      </c>
      <c r="U93">
        <f t="shared" si="11"/>
        <v>7409.3054747272554</v>
      </c>
      <c r="V93">
        <v>3348</v>
      </c>
      <c r="W93">
        <v>0</v>
      </c>
      <c r="X93">
        <v>0</v>
      </c>
    </row>
    <row r="94" spans="1:24" x14ac:dyDescent="0.35">
      <c r="A94" s="1">
        <v>41008</v>
      </c>
      <c r="B94">
        <v>4628.5</v>
      </c>
      <c r="C94">
        <v>3697.3333333333335</v>
      </c>
      <c r="D94">
        <v>4628.5</v>
      </c>
      <c r="E94">
        <v>200.5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f t="shared" si="6"/>
        <v>4007.0430934930178</v>
      </c>
      <c r="N94">
        <f>M94-B94</f>
        <v>-621.45690650698225</v>
      </c>
      <c r="O94">
        <f t="shared" si="7"/>
        <v>621.45690650698225</v>
      </c>
      <c r="P94" s="8">
        <f>O94/B94</f>
        <v>0.1342674530640558</v>
      </c>
      <c r="Q94">
        <v>1213</v>
      </c>
      <c r="R94">
        <f t="shared" si="8"/>
        <v>44744.897268502726</v>
      </c>
      <c r="S94">
        <f t="shared" si="9"/>
        <v>21834</v>
      </c>
      <c r="T94">
        <f t="shared" si="10"/>
        <v>-1242.9138130139645</v>
      </c>
      <c r="U94">
        <f t="shared" si="11"/>
        <v>1544834.7465809123</v>
      </c>
      <c r="V94">
        <v>4428</v>
      </c>
      <c r="W94">
        <v>0</v>
      </c>
      <c r="X94">
        <v>0</v>
      </c>
    </row>
    <row r="95" spans="1:24" x14ac:dyDescent="0.35">
      <c r="A95" s="1">
        <v>41009</v>
      </c>
      <c r="B95">
        <v>2712</v>
      </c>
      <c r="C95">
        <v>4134.833333333333</v>
      </c>
      <c r="D95">
        <v>3023</v>
      </c>
      <c r="E95">
        <v>-1916.5</v>
      </c>
      <c r="F95">
        <v>0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f t="shared" si="6"/>
        <v>2297.5643722085611</v>
      </c>
      <c r="N95">
        <f>M95-B95</f>
        <v>-414.43562779143895</v>
      </c>
      <c r="O95">
        <f t="shared" si="7"/>
        <v>414.43562779143895</v>
      </c>
      <c r="P95" s="8">
        <f>O95/B95</f>
        <v>0.15281549697324445</v>
      </c>
      <c r="Q95">
        <v>1313</v>
      </c>
      <c r="R95">
        <f t="shared" si="8"/>
        <v>29839.365200983604</v>
      </c>
      <c r="S95">
        <f t="shared" si="9"/>
        <v>23634</v>
      </c>
      <c r="T95">
        <f t="shared" si="10"/>
        <v>-828.87125558287789</v>
      </c>
      <c r="U95">
        <f t="shared" si="11"/>
        <v>687027.55833153648</v>
      </c>
      <c r="V95">
        <v>4628.5</v>
      </c>
      <c r="W95">
        <v>0</v>
      </c>
      <c r="X95">
        <v>0</v>
      </c>
    </row>
    <row r="96" spans="1:24" x14ac:dyDescent="0.35">
      <c r="A96" s="1">
        <v>41010</v>
      </c>
      <c r="B96">
        <v>3136</v>
      </c>
      <c r="C96">
        <v>3922.8333333333335</v>
      </c>
      <c r="D96">
        <v>2706</v>
      </c>
      <c r="E96">
        <v>424</v>
      </c>
      <c r="F96">
        <v>0</v>
      </c>
      <c r="G96">
        <v>0</v>
      </c>
      <c r="H96">
        <v>1</v>
      </c>
      <c r="I96">
        <v>0</v>
      </c>
      <c r="J96">
        <v>0</v>
      </c>
      <c r="K96">
        <v>0</v>
      </c>
      <c r="L96">
        <v>0</v>
      </c>
      <c r="M96">
        <f t="shared" si="6"/>
        <v>4057.9252541620526</v>
      </c>
      <c r="N96">
        <f>M96-B96</f>
        <v>921.92525416205262</v>
      </c>
      <c r="O96">
        <f t="shared" si="7"/>
        <v>921.92525416205262</v>
      </c>
      <c r="P96" s="8">
        <f>O96/B96</f>
        <v>0.29398126727106272</v>
      </c>
      <c r="Q96">
        <v>818</v>
      </c>
      <c r="R96">
        <f t="shared" si="8"/>
        <v>16594.654574916945</v>
      </c>
      <c r="S96">
        <f t="shared" si="9"/>
        <v>14724</v>
      </c>
      <c r="T96">
        <f t="shared" si="10"/>
        <v>921.92525416205262</v>
      </c>
      <c r="U96">
        <f t="shared" si="11"/>
        <v>849946.17426176532</v>
      </c>
      <c r="V96">
        <v>2712</v>
      </c>
      <c r="W96">
        <v>0</v>
      </c>
      <c r="X96">
        <v>0</v>
      </c>
    </row>
    <row r="97" spans="1:24" x14ac:dyDescent="0.35">
      <c r="A97" s="1">
        <v>41011</v>
      </c>
      <c r="B97">
        <v>3088</v>
      </c>
      <c r="C97">
        <v>3492.1666666666665</v>
      </c>
      <c r="D97">
        <v>2830</v>
      </c>
      <c r="E97">
        <v>-48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f t="shared" si="6"/>
        <v>3712.2905930295619</v>
      </c>
      <c r="N97">
        <f>M97-B97</f>
        <v>624.29059302956193</v>
      </c>
      <c r="O97">
        <f t="shared" si="7"/>
        <v>624.29059302956193</v>
      </c>
      <c r="P97" s="8">
        <f>O97/B97</f>
        <v>0.20216664282045399</v>
      </c>
      <c r="Q97">
        <v>888</v>
      </c>
      <c r="R97">
        <f t="shared" si="8"/>
        <v>11237.230674532115</v>
      </c>
      <c r="S97">
        <f t="shared" si="9"/>
        <v>15984</v>
      </c>
      <c r="T97">
        <f t="shared" si="10"/>
        <v>624.29059302956193</v>
      </c>
      <c r="U97">
        <f t="shared" si="11"/>
        <v>389738.74454520212</v>
      </c>
      <c r="V97">
        <v>3136</v>
      </c>
      <c r="W97">
        <v>1</v>
      </c>
      <c r="X97">
        <v>0</v>
      </c>
    </row>
    <row r="98" spans="1:24" x14ac:dyDescent="0.35">
      <c r="A98" s="1">
        <v>41012</v>
      </c>
      <c r="B98">
        <v>3198</v>
      </c>
      <c r="C98">
        <v>2978.6666666666665</v>
      </c>
      <c r="D98">
        <v>3316</v>
      </c>
      <c r="E98">
        <v>110</v>
      </c>
      <c r="F98">
        <v>0</v>
      </c>
      <c r="G98">
        <v>0</v>
      </c>
      <c r="H98">
        <v>0</v>
      </c>
      <c r="I98">
        <v>0</v>
      </c>
      <c r="J98">
        <v>1</v>
      </c>
      <c r="K98">
        <v>0</v>
      </c>
      <c r="L98">
        <v>0</v>
      </c>
      <c r="M98">
        <f t="shared" si="6"/>
        <v>3608.9298565880467</v>
      </c>
      <c r="N98">
        <f>M98-B98</f>
        <v>410.92985658804673</v>
      </c>
      <c r="O98">
        <f t="shared" si="7"/>
        <v>410.92985658804673</v>
      </c>
      <c r="P98" s="8">
        <f>O98/B98</f>
        <v>0.12849589011508653</v>
      </c>
      <c r="Q98">
        <v>1039</v>
      </c>
      <c r="R98">
        <f t="shared" si="8"/>
        <v>7396.7374185848412</v>
      </c>
      <c r="S98">
        <f t="shared" si="9"/>
        <v>18702</v>
      </c>
      <c r="T98">
        <f t="shared" si="10"/>
        <v>410.92985658804673</v>
      </c>
      <c r="U98">
        <f t="shared" si="11"/>
        <v>168863.34703547266</v>
      </c>
      <c r="V98">
        <v>3088</v>
      </c>
      <c r="W98">
        <v>0</v>
      </c>
      <c r="X98">
        <v>1</v>
      </c>
    </row>
    <row r="99" spans="1:24" x14ac:dyDescent="0.35">
      <c r="A99" s="1">
        <v>41013</v>
      </c>
      <c r="B99">
        <v>3595</v>
      </c>
      <c r="C99">
        <v>3140.6666666666665</v>
      </c>
      <c r="D99">
        <v>3348</v>
      </c>
      <c r="E99">
        <v>397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  <c r="L99">
        <v>1</v>
      </c>
      <c r="M99">
        <f t="shared" si="6"/>
        <v>3962.1634875201148</v>
      </c>
      <c r="N99">
        <f>M99-B99</f>
        <v>367.16348752011481</v>
      </c>
      <c r="O99">
        <f t="shared" si="7"/>
        <v>367.16348752011481</v>
      </c>
      <c r="P99" s="8">
        <f>O99/B99</f>
        <v>0.10213170723786226</v>
      </c>
      <c r="Q99">
        <v>922</v>
      </c>
      <c r="R99">
        <f t="shared" si="8"/>
        <v>6608.9427753620666</v>
      </c>
      <c r="S99">
        <f t="shared" si="9"/>
        <v>16596</v>
      </c>
      <c r="T99">
        <f t="shared" si="10"/>
        <v>367.16348752011481</v>
      </c>
      <c r="U99">
        <f t="shared" si="11"/>
        <v>134809.0265679335</v>
      </c>
      <c r="V99">
        <v>3198</v>
      </c>
      <c r="W99">
        <v>0</v>
      </c>
      <c r="X99">
        <v>0</v>
      </c>
    </row>
    <row r="100" spans="1:24" x14ac:dyDescent="0.35">
      <c r="A100" s="1">
        <v>41014</v>
      </c>
      <c r="B100">
        <v>3953</v>
      </c>
      <c r="C100">
        <v>3293.6666666666665</v>
      </c>
      <c r="D100">
        <v>4428</v>
      </c>
      <c r="E100">
        <v>358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f t="shared" si="6"/>
        <v>4165.4628426164663</v>
      </c>
      <c r="N100">
        <f>M100-B100</f>
        <v>212.46284261646633</v>
      </c>
      <c r="O100">
        <f t="shared" si="7"/>
        <v>212.46284261646633</v>
      </c>
      <c r="P100" s="8">
        <f>O100/B100</f>
        <v>5.3747240732726118E-2</v>
      </c>
      <c r="Q100">
        <v>743</v>
      </c>
      <c r="R100">
        <f t="shared" si="8"/>
        <v>3824.331167096394</v>
      </c>
      <c r="S100">
        <f t="shared" si="9"/>
        <v>13374</v>
      </c>
      <c r="T100">
        <f t="shared" si="10"/>
        <v>212.46284261646633</v>
      </c>
      <c r="U100">
        <f t="shared" si="11"/>
        <v>45140.459492669339</v>
      </c>
      <c r="V100">
        <v>3595</v>
      </c>
      <c r="W100">
        <v>0</v>
      </c>
      <c r="X100">
        <v>0</v>
      </c>
    </row>
    <row r="101" spans="1:24" x14ac:dyDescent="0.35">
      <c r="A101" s="1">
        <v>41015</v>
      </c>
      <c r="B101">
        <v>4628.5</v>
      </c>
      <c r="C101">
        <v>3582</v>
      </c>
      <c r="D101">
        <v>4628.5</v>
      </c>
      <c r="E101">
        <v>675.5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f t="shared" si="6"/>
        <v>4225.3756244689139</v>
      </c>
      <c r="N101">
        <f>M101-B101</f>
        <v>-403.12437553108612</v>
      </c>
      <c r="O101">
        <f t="shared" si="7"/>
        <v>403.12437553108612</v>
      </c>
      <c r="P101" s="8">
        <f>O101/B101</f>
        <v>8.7096116567156989E-2</v>
      </c>
      <c r="Q101">
        <v>1235</v>
      </c>
      <c r="R101">
        <f t="shared" si="8"/>
        <v>29024.9550382382</v>
      </c>
      <c r="S101">
        <f t="shared" si="9"/>
        <v>22230</v>
      </c>
      <c r="T101">
        <f t="shared" si="10"/>
        <v>-806.24875106217223</v>
      </c>
      <c r="U101">
        <f t="shared" si="11"/>
        <v>650037.04858931259</v>
      </c>
      <c r="V101">
        <v>3953</v>
      </c>
      <c r="W101">
        <v>0</v>
      </c>
      <c r="X101">
        <v>0</v>
      </c>
    </row>
    <row r="102" spans="1:24" x14ac:dyDescent="0.35">
      <c r="A102" s="1">
        <v>41016</v>
      </c>
      <c r="B102">
        <v>2900</v>
      </c>
      <c r="C102">
        <v>4058.8333333333335</v>
      </c>
      <c r="D102">
        <v>2712</v>
      </c>
      <c r="E102">
        <v>-1728.5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f t="shared" si="6"/>
        <v>2330.6407280559592</v>
      </c>
      <c r="N102">
        <f>M102-B102</f>
        <v>-569.35927194404076</v>
      </c>
      <c r="O102">
        <f t="shared" si="7"/>
        <v>569.35927194404076</v>
      </c>
      <c r="P102" s="8">
        <f>O102/B102</f>
        <v>0.19633078342897958</v>
      </c>
      <c r="Q102">
        <v>845</v>
      </c>
      <c r="R102">
        <f t="shared" si="8"/>
        <v>40993.867579970931</v>
      </c>
      <c r="S102">
        <f t="shared" si="9"/>
        <v>15210</v>
      </c>
      <c r="T102">
        <f t="shared" si="10"/>
        <v>-1138.7185438880815</v>
      </c>
      <c r="U102">
        <f t="shared" si="11"/>
        <v>1296679.9221945927</v>
      </c>
      <c r="V102">
        <v>4628.5</v>
      </c>
      <c r="W102">
        <v>0</v>
      </c>
      <c r="X102">
        <v>0</v>
      </c>
    </row>
    <row r="103" spans="1:24" x14ac:dyDescent="0.35">
      <c r="A103" s="1">
        <v>41017</v>
      </c>
      <c r="B103">
        <v>2827</v>
      </c>
      <c r="C103">
        <v>3827.1666666666665</v>
      </c>
      <c r="D103">
        <v>3136</v>
      </c>
      <c r="E103">
        <v>-73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0</v>
      </c>
      <c r="M103">
        <f t="shared" si="6"/>
        <v>3659.3120154049084</v>
      </c>
      <c r="N103">
        <f>M103-B103</f>
        <v>832.31201540490838</v>
      </c>
      <c r="O103">
        <f t="shared" si="7"/>
        <v>832.31201540490838</v>
      </c>
      <c r="P103" s="8">
        <f>O103/B103</f>
        <v>0.29441528666604472</v>
      </c>
      <c r="Q103">
        <v>876</v>
      </c>
      <c r="R103">
        <f t="shared" si="8"/>
        <v>14981.616277288351</v>
      </c>
      <c r="S103">
        <f t="shared" si="9"/>
        <v>15768</v>
      </c>
      <c r="T103">
        <f t="shared" si="10"/>
        <v>832.31201540490838</v>
      </c>
      <c r="U103">
        <f t="shared" si="11"/>
        <v>692743.29098738043</v>
      </c>
      <c r="V103">
        <v>2900</v>
      </c>
      <c r="W103">
        <v>0</v>
      </c>
      <c r="X103">
        <v>0</v>
      </c>
    </row>
    <row r="104" spans="1:24" x14ac:dyDescent="0.35">
      <c r="A104" s="1">
        <v>41018</v>
      </c>
      <c r="B104">
        <v>3146</v>
      </c>
      <c r="C104">
        <v>3451.8333333333335</v>
      </c>
      <c r="D104">
        <v>3088</v>
      </c>
      <c r="E104">
        <v>319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0</v>
      </c>
      <c r="M104">
        <f t="shared" si="6"/>
        <v>3947.5111875328726</v>
      </c>
      <c r="N104">
        <f>M104-B104</f>
        <v>801.51118753287255</v>
      </c>
      <c r="O104">
        <f t="shared" si="7"/>
        <v>801.51118753287255</v>
      </c>
      <c r="P104" s="8">
        <f>O104/B104</f>
        <v>0.25477151542685078</v>
      </c>
      <c r="Q104">
        <v>605</v>
      </c>
      <c r="R104">
        <f t="shared" si="8"/>
        <v>14427.201375591707</v>
      </c>
      <c r="S104">
        <f t="shared" si="9"/>
        <v>10890</v>
      </c>
      <c r="T104">
        <f t="shared" si="10"/>
        <v>801.51118753287255</v>
      </c>
      <c r="U104">
        <f t="shared" si="11"/>
        <v>642420.18374035554</v>
      </c>
      <c r="V104">
        <v>2827</v>
      </c>
      <c r="W104">
        <v>1</v>
      </c>
      <c r="X104">
        <v>0</v>
      </c>
    </row>
    <row r="105" spans="1:24" x14ac:dyDescent="0.35">
      <c r="A105" s="1">
        <v>41019</v>
      </c>
      <c r="B105">
        <v>3377</v>
      </c>
      <c r="C105">
        <v>2957.6666666666665</v>
      </c>
      <c r="D105">
        <v>3198</v>
      </c>
      <c r="E105">
        <v>231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f t="shared" si="6"/>
        <v>3663.0971879390263</v>
      </c>
      <c r="N105">
        <f>M105-B105</f>
        <v>286.0971879390263</v>
      </c>
      <c r="O105">
        <f t="shared" si="7"/>
        <v>286.0971879390263</v>
      </c>
      <c r="P105" s="8">
        <f>O105/B105</f>
        <v>8.4719333117863879E-2</v>
      </c>
      <c r="Q105">
        <v>838</v>
      </c>
      <c r="R105">
        <f t="shared" si="8"/>
        <v>5149.7493829024734</v>
      </c>
      <c r="S105">
        <f t="shared" si="9"/>
        <v>15084</v>
      </c>
      <c r="T105">
        <f t="shared" si="10"/>
        <v>286.0971879390263</v>
      </c>
      <c r="U105">
        <f t="shared" si="11"/>
        <v>81851.600946618535</v>
      </c>
      <c r="V105">
        <v>3146</v>
      </c>
      <c r="W105">
        <v>0</v>
      </c>
      <c r="X105">
        <v>1</v>
      </c>
    </row>
    <row r="106" spans="1:24" x14ac:dyDescent="0.35">
      <c r="A106" s="1">
        <v>41020</v>
      </c>
      <c r="B106">
        <v>3394</v>
      </c>
      <c r="C106">
        <v>3116.6666666666665</v>
      </c>
      <c r="D106">
        <v>3595</v>
      </c>
      <c r="E106">
        <v>17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1</v>
      </c>
      <c r="M106">
        <f t="shared" si="6"/>
        <v>3697.3075955790537</v>
      </c>
      <c r="N106">
        <f>M106-B106</f>
        <v>303.30759557905367</v>
      </c>
      <c r="O106">
        <f t="shared" si="7"/>
        <v>303.30759557905367</v>
      </c>
      <c r="P106" s="8">
        <f>O106/B106</f>
        <v>8.936582073631516E-2</v>
      </c>
      <c r="Q106">
        <v>970</v>
      </c>
      <c r="R106">
        <f t="shared" si="8"/>
        <v>5459.536720422966</v>
      </c>
      <c r="S106">
        <f t="shared" si="9"/>
        <v>17460</v>
      </c>
      <c r="T106">
        <f t="shared" si="10"/>
        <v>303.30759557905367</v>
      </c>
      <c r="U106">
        <f t="shared" si="11"/>
        <v>91995.497535946779</v>
      </c>
      <c r="V106">
        <v>3377</v>
      </c>
      <c r="W106">
        <v>0</v>
      </c>
      <c r="X106">
        <v>0</v>
      </c>
    </row>
    <row r="107" spans="1:24" x14ac:dyDescent="0.35">
      <c r="A107" s="1">
        <v>41021</v>
      </c>
      <c r="B107">
        <v>3905</v>
      </c>
      <c r="C107">
        <v>3305.6666666666665</v>
      </c>
      <c r="D107">
        <v>3953</v>
      </c>
      <c r="E107">
        <v>511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0</v>
      </c>
      <c r="M107">
        <f t="shared" si="6"/>
        <v>4244.5107350644939</v>
      </c>
      <c r="N107">
        <f>M107-B107</f>
        <v>339.51073506449393</v>
      </c>
      <c r="O107">
        <f t="shared" si="7"/>
        <v>339.51073506449393</v>
      </c>
      <c r="P107" s="8">
        <f>O107/B107</f>
        <v>8.694256979884607E-2</v>
      </c>
      <c r="Q107">
        <v>980</v>
      </c>
      <c r="R107">
        <f t="shared" si="8"/>
        <v>6111.1932311608907</v>
      </c>
      <c r="S107">
        <f t="shared" si="9"/>
        <v>17640</v>
      </c>
      <c r="T107">
        <f t="shared" si="10"/>
        <v>339.51073506449393</v>
      </c>
      <c r="U107">
        <f t="shared" si="11"/>
        <v>115267.53922403298</v>
      </c>
      <c r="V107">
        <v>3394</v>
      </c>
      <c r="W107">
        <v>0</v>
      </c>
      <c r="X107">
        <v>0</v>
      </c>
    </row>
    <row r="108" spans="1:24" x14ac:dyDescent="0.35">
      <c r="A108" s="1">
        <v>41022</v>
      </c>
      <c r="B108">
        <v>4628.5</v>
      </c>
      <c r="C108">
        <v>3558.6666666666665</v>
      </c>
      <c r="D108">
        <v>4628.5</v>
      </c>
      <c r="E108">
        <v>723.5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f t="shared" si="6"/>
        <v>4236.4108523190735</v>
      </c>
      <c r="N108">
        <f>M108-B108</f>
        <v>-392.08914768092654</v>
      </c>
      <c r="O108">
        <f t="shared" si="7"/>
        <v>392.08914768092654</v>
      </c>
      <c r="P108" s="8">
        <f>O108/B108</f>
        <v>8.4711925608928706E-2</v>
      </c>
      <c r="Q108">
        <v>1058</v>
      </c>
      <c r="R108">
        <f t="shared" si="8"/>
        <v>28230.418633026711</v>
      </c>
      <c r="S108">
        <f t="shared" si="9"/>
        <v>19044</v>
      </c>
      <c r="T108">
        <f t="shared" si="10"/>
        <v>-784.17829536185309</v>
      </c>
      <c r="U108">
        <f t="shared" si="11"/>
        <v>614935.59891662165</v>
      </c>
      <c r="V108">
        <v>3905</v>
      </c>
      <c r="W108">
        <v>0</v>
      </c>
      <c r="X108">
        <v>0</v>
      </c>
    </row>
    <row r="109" spans="1:24" x14ac:dyDescent="0.35">
      <c r="A109" s="1">
        <v>41023</v>
      </c>
      <c r="B109">
        <v>2751</v>
      </c>
      <c r="C109">
        <v>3975.8333333333335</v>
      </c>
      <c r="D109">
        <v>2900</v>
      </c>
      <c r="E109">
        <v>-1877.5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f t="shared" si="6"/>
        <v>2164.5326857280966</v>
      </c>
      <c r="N109">
        <f>M109-B109</f>
        <v>-586.46731427190343</v>
      </c>
      <c r="O109">
        <f t="shared" si="7"/>
        <v>586.46731427190343</v>
      </c>
      <c r="P109" s="8">
        <f>O109/B109</f>
        <v>0.21318332034602089</v>
      </c>
      <c r="Q109">
        <v>819</v>
      </c>
      <c r="R109">
        <f t="shared" si="8"/>
        <v>42225.646627577051</v>
      </c>
      <c r="S109">
        <f t="shared" si="9"/>
        <v>14742</v>
      </c>
      <c r="T109">
        <f t="shared" si="10"/>
        <v>-1172.9346285438069</v>
      </c>
      <c r="U109">
        <f t="shared" si="11"/>
        <v>1375775.6428371982</v>
      </c>
      <c r="V109">
        <v>4628.5</v>
      </c>
      <c r="W109">
        <v>0</v>
      </c>
      <c r="X109">
        <v>0</v>
      </c>
    </row>
    <row r="110" spans="1:24" x14ac:dyDescent="0.35">
      <c r="A110" s="1">
        <v>41024</v>
      </c>
      <c r="B110">
        <v>3050</v>
      </c>
      <c r="C110">
        <v>3761.5</v>
      </c>
      <c r="D110">
        <v>2827</v>
      </c>
      <c r="E110">
        <v>299</v>
      </c>
      <c r="F110">
        <v>0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f t="shared" si="6"/>
        <v>3829.0667905644959</v>
      </c>
      <c r="N110">
        <f>M110-B110</f>
        <v>779.06679056449593</v>
      </c>
      <c r="O110">
        <f t="shared" si="7"/>
        <v>779.06679056449593</v>
      </c>
      <c r="P110" s="8">
        <f>O110/B110</f>
        <v>0.25543173461131014</v>
      </c>
      <c r="Q110">
        <v>798</v>
      </c>
      <c r="R110">
        <f t="shared" si="8"/>
        <v>14023.202230160927</v>
      </c>
      <c r="S110">
        <f t="shared" si="9"/>
        <v>14364</v>
      </c>
      <c r="T110">
        <f t="shared" si="10"/>
        <v>779.06679056449593</v>
      </c>
      <c r="U110">
        <f t="shared" si="11"/>
        <v>606945.06416046422</v>
      </c>
      <c r="V110">
        <v>2751</v>
      </c>
      <c r="W110">
        <v>0</v>
      </c>
      <c r="X110">
        <v>0</v>
      </c>
    </row>
    <row r="111" spans="1:24" x14ac:dyDescent="0.35">
      <c r="A111" s="1">
        <v>41025</v>
      </c>
      <c r="B111">
        <v>3207</v>
      </c>
      <c r="C111">
        <v>3476.5</v>
      </c>
      <c r="D111">
        <v>3146</v>
      </c>
      <c r="E111">
        <v>157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0</v>
      </c>
      <c r="M111">
        <f t="shared" si="6"/>
        <v>3863.7995788645217</v>
      </c>
      <c r="N111">
        <f>M111-B111</f>
        <v>656.79957886452166</v>
      </c>
      <c r="O111">
        <f t="shared" si="7"/>
        <v>656.79957886452166</v>
      </c>
      <c r="P111" s="8">
        <f>O111/B111</f>
        <v>0.20480186431696965</v>
      </c>
      <c r="Q111">
        <v>772</v>
      </c>
      <c r="R111">
        <f t="shared" si="8"/>
        <v>11822.392419561391</v>
      </c>
      <c r="S111">
        <f t="shared" si="9"/>
        <v>13896</v>
      </c>
      <c r="T111">
        <f t="shared" si="10"/>
        <v>656.79957886452166</v>
      </c>
      <c r="U111">
        <f t="shared" si="11"/>
        <v>431385.68679661304</v>
      </c>
      <c r="V111">
        <v>3050</v>
      </c>
      <c r="W111">
        <v>1</v>
      </c>
      <c r="X111">
        <v>0</v>
      </c>
    </row>
    <row r="112" spans="1:24" x14ac:dyDescent="0.35">
      <c r="A112" s="1">
        <v>41026</v>
      </c>
      <c r="B112">
        <v>3271</v>
      </c>
      <c r="C112">
        <v>3002.6666666666665</v>
      </c>
      <c r="D112">
        <v>3377</v>
      </c>
      <c r="E112">
        <v>64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  <c r="M112">
        <f t="shared" si="6"/>
        <v>3604.7420538102774</v>
      </c>
      <c r="N112">
        <f>M112-B112</f>
        <v>333.74205381027741</v>
      </c>
      <c r="O112">
        <f t="shared" si="7"/>
        <v>333.74205381027741</v>
      </c>
      <c r="P112" s="8">
        <f>O112/B112</f>
        <v>0.10203058814132603</v>
      </c>
      <c r="Q112">
        <v>1055</v>
      </c>
      <c r="R112">
        <f t="shared" si="8"/>
        <v>6007.3569685849934</v>
      </c>
      <c r="S112">
        <f t="shared" si="9"/>
        <v>18990</v>
      </c>
      <c r="T112">
        <f t="shared" si="10"/>
        <v>333.74205381027741</v>
      </c>
      <c r="U112">
        <f t="shared" si="11"/>
        <v>111383.7584815021</v>
      </c>
      <c r="V112">
        <v>3207</v>
      </c>
      <c r="W112">
        <v>0</v>
      </c>
      <c r="X112">
        <v>1</v>
      </c>
    </row>
    <row r="113" spans="1:24" x14ac:dyDescent="0.35">
      <c r="A113" s="1">
        <v>41027</v>
      </c>
      <c r="B113">
        <v>3536</v>
      </c>
      <c r="C113">
        <v>3176</v>
      </c>
      <c r="D113">
        <v>3394</v>
      </c>
      <c r="E113">
        <v>265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1</v>
      </c>
      <c r="M113">
        <f t="shared" si="6"/>
        <v>3908.2397891843088</v>
      </c>
      <c r="N113">
        <f>M113-B113</f>
        <v>372.23978918430885</v>
      </c>
      <c r="O113">
        <f t="shared" si="7"/>
        <v>372.23978918430885</v>
      </c>
      <c r="P113" s="8">
        <f>O113/B113</f>
        <v>0.10527143359284752</v>
      </c>
      <c r="Q113">
        <v>945</v>
      </c>
      <c r="R113">
        <f t="shared" si="8"/>
        <v>6700.3162053175593</v>
      </c>
      <c r="S113">
        <f t="shared" si="9"/>
        <v>17010</v>
      </c>
      <c r="T113">
        <f t="shared" si="10"/>
        <v>372.23978918430885</v>
      </c>
      <c r="U113">
        <f t="shared" si="11"/>
        <v>138562.4606519787</v>
      </c>
      <c r="V113">
        <v>3271</v>
      </c>
      <c r="W113">
        <v>0</v>
      </c>
      <c r="X113">
        <v>0</v>
      </c>
    </row>
    <row r="114" spans="1:24" x14ac:dyDescent="0.35">
      <c r="A114" s="1">
        <v>41028</v>
      </c>
      <c r="B114">
        <v>3774</v>
      </c>
      <c r="C114">
        <v>3338</v>
      </c>
      <c r="D114">
        <v>3905</v>
      </c>
      <c r="E114">
        <v>238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f t="shared" si="6"/>
        <v>4083.157341510851</v>
      </c>
      <c r="N114">
        <f>M114-B114</f>
        <v>309.15734151085098</v>
      </c>
      <c r="O114">
        <f t="shared" si="7"/>
        <v>309.15734151085098</v>
      </c>
      <c r="P114" s="8">
        <f>O114/B114</f>
        <v>8.1917684555074449E-2</v>
      </c>
      <c r="Q114">
        <v>1056</v>
      </c>
      <c r="R114">
        <f t="shared" si="8"/>
        <v>5564.8321471953177</v>
      </c>
      <c r="S114">
        <f t="shared" si="9"/>
        <v>19008</v>
      </c>
      <c r="T114">
        <f t="shared" si="10"/>
        <v>309.15734151085098</v>
      </c>
      <c r="U114">
        <f t="shared" si="11"/>
        <v>95578.261810056938</v>
      </c>
      <c r="V114">
        <v>3536</v>
      </c>
      <c r="W114">
        <v>0</v>
      </c>
      <c r="X114">
        <v>0</v>
      </c>
    </row>
    <row r="115" spans="1:24" x14ac:dyDescent="0.35">
      <c r="A115" s="1">
        <v>41029</v>
      </c>
      <c r="B115">
        <v>2954</v>
      </c>
      <c r="C115">
        <v>3527</v>
      </c>
      <c r="D115">
        <v>4628.5</v>
      </c>
      <c r="E115">
        <v>-820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f t="shared" si="6"/>
        <v>3143.1530993328111</v>
      </c>
      <c r="N115">
        <f>M115-B115</f>
        <v>189.15309933281105</v>
      </c>
      <c r="O115">
        <f t="shared" si="7"/>
        <v>189.15309933281105</v>
      </c>
      <c r="P115" s="8">
        <f>O115/B115</f>
        <v>6.4032870457959051E-2</v>
      </c>
      <c r="Q115">
        <v>698</v>
      </c>
      <c r="R115">
        <f t="shared" si="8"/>
        <v>3404.7557879905989</v>
      </c>
      <c r="S115">
        <f t="shared" si="9"/>
        <v>12564</v>
      </c>
      <c r="T115">
        <f t="shared" si="10"/>
        <v>189.15309933281105</v>
      </c>
      <c r="U115">
        <f t="shared" si="11"/>
        <v>35778.894987208289</v>
      </c>
      <c r="V115">
        <v>3774</v>
      </c>
      <c r="W115">
        <v>0</v>
      </c>
      <c r="X115">
        <v>0</v>
      </c>
    </row>
    <row r="116" spans="1:24" x14ac:dyDescent="0.35">
      <c r="A116" s="1">
        <v>41030</v>
      </c>
      <c r="B116">
        <v>4732</v>
      </c>
      <c r="C116">
        <v>3421.3333333333335</v>
      </c>
      <c r="D116">
        <v>2751</v>
      </c>
      <c r="E116">
        <v>1778</v>
      </c>
      <c r="F116">
        <v>0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f t="shared" si="6"/>
        <v>4147.4727634045248</v>
      </c>
      <c r="N116">
        <f>M116-B116</f>
        <v>-584.52723659547519</v>
      </c>
      <c r="O116">
        <f t="shared" si="7"/>
        <v>584.52723659547519</v>
      </c>
      <c r="P116" s="8">
        <f>O116/B116</f>
        <v>0.12352646589084429</v>
      </c>
      <c r="Q116">
        <v>701</v>
      </c>
      <c r="R116">
        <f t="shared" si="8"/>
        <v>42085.961034874214</v>
      </c>
      <c r="S116">
        <f t="shared" si="9"/>
        <v>12618</v>
      </c>
      <c r="T116">
        <f t="shared" si="10"/>
        <v>-1169.0544731909504</v>
      </c>
      <c r="U116">
        <f t="shared" si="11"/>
        <v>1366688.3612877706</v>
      </c>
      <c r="V116">
        <v>2954</v>
      </c>
      <c r="W116">
        <v>0</v>
      </c>
      <c r="X116">
        <v>0</v>
      </c>
    </row>
    <row r="117" spans="1:24" x14ac:dyDescent="0.35">
      <c r="A117" s="1">
        <v>41031</v>
      </c>
      <c r="B117">
        <v>4151</v>
      </c>
      <c r="C117">
        <v>3820</v>
      </c>
      <c r="D117">
        <v>3050</v>
      </c>
      <c r="E117">
        <v>-581</v>
      </c>
      <c r="F117">
        <v>0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0</v>
      </c>
      <c r="M117">
        <f t="shared" si="6"/>
        <v>3295.7471458801506</v>
      </c>
      <c r="N117">
        <f>M117-B117</f>
        <v>-855.25285411984942</v>
      </c>
      <c r="O117">
        <f t="shared" si="7"/>
        <v>855.25285411984942</v>
      </c>
      <c r="P117" s="8">
        <f>O117/B117</f>
        <v>0.20603537801008176</v>
      </c>
      <c r="Q117">
        <v>1152</v>
      </c>
      <c r="R117">
        <f t="shared" si="8"/>
        <v>61578.205496629162</v>
      </c>
      <c r="S117">
        <f t="shared" si="9"/>
        <v>20736</v>
      </c>
      <c r="T117">
        <f t="shared" si="10"/>
        <v>-1710.5057082396988</v>
      </c>
      <c r="U117">
        <f t="shared" si="11"/>
        <v>2925829.7779205935</v>
      </c>
      <c r="V117">
        <v>4732</v>
      </c>
      <c r="W117">
        <v>0</v>
      </c>
      <c r="X117">
        <v>0</v>
      </c>
    </row>
    <row r="118" spans="1:24" x14ac:dyDescent="0.35">
      <c r="A118" s="1">
        <v>41032</v>
      </c>
      <c r="B118">
        <v>4833</v>
      </c>
      <c r="C118">
        <v>3945.6666666666665</v>
      </c>
      <c r="D118">
        <v>3207</v>
      </c>
      <c r="E118">
        <v>682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f t="shared" si="6"/>
        <v>4673.3492641437642</v>
      </c>
      <c r="N118">
        <f>M118-B118</f>
        <v>-159.65073585623577</v>
      </c>
      <c r="O118">
        <f t="shared" si="7"/>
        <v>159.65073585623577</v>
      </c>
      <c r="P118" s="8">
        <f>O118/B118</f>
        <v>3.3033464898869394E-2</v>
      </c>
      <c r="Q118">
        <v>369</v>
      </c>
      <c r="R118">
        <f t="shared" si="8"/>
        <v>11494.852981648975</v>
      </c>
      <c r="S118">
        <f t="shared" si="9"/>
        <v>6642</v>
      </c>
      <c r="T118">
        <f t="shared" si="10"/>
        <v>-319.30147171247154</v>
      </c>
      <c r="U118">
        <f t="shared" si="11"/>
        <v>101953.42983775026</v>
      </c>
      <c r="V118">
        <v>4151</v>
      </c>
      <c r="W118">
        <v>1</v>
      </c>
      <c r="X118">
        <v>0</v>
      </c>
    </row>
    <row r="119" spans="1:24" x14ac:dyDescent="0.35">
      <c r="A119" s="1">
        <v>41033</v>
      </c>
      <c r="B119">
        <v>4881</v>
      </c>
      <c r="C119">
        <v>4572</v>
      </c>
      <c r="D119">
        <v>3271</v>
      </c>
      <c r="E119">
        <v>48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0</v>
      </c>
      <c r="M119">
        <f t="shared" si="6"/>
        <v>5067.1965782849129</v>
      </c>
      <c r="N119">
        <f>M119-B119</f>
        <v>186.1965782849129</v>
      </c>
      <c r="O119">
        <f t="shared" si="7"/>
        <v>186.1965782849129</v>
      </c>
      <c r="P119" s="8">
        <f>O119/B119</f>
        <v>3.8147219480621372E-2</v>
      </c>
      <c r="Q119">
        <v>1188</v>
      </c>
      <c r="R119">
        <f t="shared" si="8"/>
        <v>3351.5384091284322</v>
      </c>
      <c r="S119">
        <f t="shared" si="9"/>
        <v>21384</v>
      </c>
      <c r="T119">
        <f t="shared" si="10"/>
        <v>186.1965782849129</v>
      </c>
      <c r="U119">
        <f t="shared" si="11"/>
        <v>34669.165765009697</v>
      </c>
      <c r="V119">
        <v>4833</v>
      </c>
      <c r="W119">
        <v>0</v>
      </c>
      <c r="X119">
        <v>1</v>
      </c>
    </row>
    <row r="120" spans="1:24" x14ac:dyDescent="0.35">
      <c r="A120" s="1">
        <v>41034</v>
      </c>
      <c r="B120">
        <v>4563</v>
      </c>
      <c r="C120">
        <v>4621.666666666667</v>
      </c>
      <c r="D120">
        <v>3536</v>
      </c>
      <c r="E120">
        <v>-318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1</v>
      </c>
      <c r="M120">
        <f t="shared" si="6"/>
        <v>4882.9757066162201</v>
      </c>
      <c r="N120">
        <f>M120-B120</f>
        <v>319.97570661622012</v>
      </c>
      <c r="O120">
        <f t="shared" si="7"/>
        <v>319.97570661622012</v>
      </c>
      <c r="P120" s="8">
        <f>O120/B120</f>
        <v>7.0123976904716223E-2</v>
      </c>
      <c r="Q120">
        <v>1440</v>
      </c>
      <c r="R120">
        <f t="shared" si="8"/>
        <v>5759.5627190919622</v>
      </c>
      <c r="S120">
        <f t="shared" si="9"/>
        <v>25920</v>
      </c>
      <c r="T120">
        <f t="shared" si="10"/>
        <v>319.97570661622012</v>
      </c>
      <c r="U120">
        <f t="shared" si="11"/>
        <v>102384.45282454937</v>
      </c>
      <c r="V120">
        <v>4881</v>
      </c>
      <c r="W120">
        <v>0</v>
      </c>
      <c r="X120">
        <v>0</v>
      </c>
    </row>
    <row r="121" spans="1:24" x14ac:dyDescent="0.35">
      <c r="A121" s="1">
        <v>41035</v>
      </c>
      <c r="B121">
        <v>5394</v>
      </c>
      <c r="C121">
        <v>4759</v>
      </c>
      <c r="D121">
        <v>3774</v>
      </c>
      <c r="E121">
        <v>831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f t="shared" si="6"/>
        <v>5823.1155107393133</v>
      </c>
      <c r="N121">
        <f>M121-B121</f>
        <v>429.11551073931332</v>
      </c>
      <c r="O121">
        <f t="shared" si="7"/>
        <v>429.11551073931332</v>
      </c>
      <c r="P121" s="8">
        <f>O121/B121</f>
        <v>7.9554228909772581E-2</v>
      </c>
      <c r="Q121">
        <v>1295</v>
      </c>
      <c r="R121">
        <f t="shared" si="8"/>
        <v>7724.0791933076398</v>
      </c>
      <c r="S121">
        <f t="shared" si="9"/>
        <v>23310</v>
      </c>
      <c r="T121">
        <f t="shared" si="10"/>
        <v>429.11551073931332</v>
      </c>
      <c r="U121">
        <f t="shared" si="11"/>
        <v>184140.12155706174</v>
      </c>
      <c r="V121">
        <v>4563</v>
      </c>
      <c r="W121">
        <v>0</v>
      </c>
      <c r="X121">
        <v>0</v>
      </c>
    </row>
    <row r="122" spans="1:24" x14ac:dyDescent="0.35">
      <c r="A122" s="1">
        <v>41036</v>
      </c>
      <c r="B122">
        <v>4018</v>
      </c>
      <c r="C122">
        <v>4946</v>
      </c>
      <c r="D122">
        <v>2954</v>
      </c>
      <c r="E122">
        <v>-1376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f t="shared" si="6"/>
        <v>3967.1787008394763</v>
      </c>
      <c r="N122">
        <f>M122-B122</f>
        <v>-50.821299160523722</v>
      </c>
      <c r="O122">
        <f t="shared" si="7"/>
        <v>50.821299160523722</v>
      </c>
      <c r="P122" s="8">
        <f>O122/B122</f>
        <v>1.2648406958816258E-2</v>
      </c>
      <c r="Q122">
        <v>913</v>
      </c>
      <c r="R122">
        <f t="shared" si="8"/>
        <v>3659.133539557708</v>
      </c>
      <c r="S122">
        <f t="shared" si="9"/>
        <v>16434</v>
      </c>
      <c r="T122">
        <f t="shared" si="10"/>
        <v>-101.64259832104744</v>
      </c>
      <c r="U122">
        <f t="shared" si="11"/>
        <v>10331.217793453796</v>
      </c>
      <c r="V122">
        <v>5394</v>
      </c>
      <c r="W122">
        <v>0</v>
      </c>
      <c r="X122">
        <v>0</v>
      </c>
    </row>
    <row r="123" spans="1:24" x14ac:dyDescent="0.35">
      <c r="A123" s="1">
        <v>41037</v>
      </c>
      <c r="B123">
        <v>4112</v>
      </c>
      <c r="C123">
        <v>4658.333333333333</v>
      </c>
      <c r="D123">
        <v>4732</v>
      </c>
      <c r="E123">
        <v>94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f t="shared" si="6"/>
        <v>4312.5786763811793</v>
      </c>
      <c r="N123">
        <f>M123-B123</f>
        <v>200.57867638117932</v>
      </c>
      <c r="O123">
        <f t="shared" si="7"/>
        <v>200.57867638117932</v>
      </c>
      <c r="P123" s="8">
        <f>O123/B123</f>
        <v>4.8778860987640886E-2</v>
      </c>
      <c r="Q123">
        <v>955</v>
      </c>
      <c r="R123">
        <f t="shared" si="8"/>
        <v>3610.4161748612278</v>
      </c>
      <c r="S123">
        <f t="shared" si="9"/>
        <v>17190</v>
      </c>
      <c r="T123">
        <f t="shared" si="10"/>
        <v>200.57867638117932</v>
      </c>
      <c r="U123">
        <f t="shared" si="11"/>
        <v>40231.805418825861</v>
      </c>
      <c r="V123">
        <v>4018</v>
      </c>
      <c r="W123">
        <v>0</v>
      </c>
      <c r="X123">
        <v>0</v>
      </c>
    </row>
    <row r="124" spans="1:24" x14ac:dyDescent="0.35">
      <c r="A124" s="1">
        <v>41038</v>
      </c>
      <c r="B124">
        <v>4315</v>
      </c>
      <c r="C124">
        <v>4508</v>
      </c>
      <c r="D124">
        <v>4151</v>
      </c>
      <c r="E124">
        <v>203</v>
      </c>
      <c r="F124">
        <v>0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  <c r="M124">
        <f t="shared" si="6"/>
        <v>4572.887010819175</v>
      </c>
      <c r="N124">
        <f>M124-B124</f>
        <v>257.88701081917498</v>
      </c>
      <c r="O124">
        <f t="shared" si="7"/>
        <v>257.88701081917498</v>
      </c>
      <c r="P124" s="8">
        <f>O124/B124</f>
        <v>5.9765240050793735E-2</v>
      </c>
      <c r="Q124">
        <v>902</v>
      </c>
      <c r="R124">
        <f t="shared" si="8"/>
        <v>4641.9661947451496</v>
      </c>
      <c r="S124">
        <f t="shared" si="9"/>
        <v>16236</v>
      </c>
      <c r="T124">
        <f t="shared" si="10"/>
        <v>257.88701081917498</v>
      </c>
      <c r="U124">
        <f t="shared" si="11"/>
        <v>66505.710349249275</v>
      </c>
      <c r="V124">
        <v>4112</v>
      </c>
      <c r="W124">
        <v>0</v>
      </c>
      <c r="X124">
        <v>0</v>
      </c>
    </row>
    <row r="125" spans="1:24" x14ac:dyDescent="0.35">
      <c r="A125" s="1">
        <v>41039</v>
      </c>
      <c r="B125">
        <v>4869</v>
      </c>
      <c r="C125">
        <v>4148.333333333333</v>
      </c>
      <c r="D125">
        <v>4833</v>
      </c>
      <c r="E125">
        <v>554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0</v>
      </c>
      <c r="M125">
        <f t="shared" si="6"/>
        <v>4905.5559437885404</v>
      </c>
      <c r="N125">
        <f>M125-B125</f>
        <v>36.55594378854039</v>
      </c>
      <c r="O125">
        <f t="shared" si="7"/>
        <v>36.55594378854039</v>
      </c>
      <c r="P125" s="8">
        <f>O125/B125</f>
        <v>7.5078956230315037E-3</v>
      </c>
      <c r="Q125">
        <v>777</v>
      </c>
      <c r="R125">
        <f t="shared" si="8"/>
        <v>658.00698819372701</v>
      </c>
      <c r="S125">
        <f t="shared" si="9"/>
        <v>13986</v>
      </c>
      <c r="T125">
        <f t="shared" si="10"/>
        <v>36.55594378854039</v>
      </c>
      <c r="U125">
        <f t="shared" si="11"/>
        <v>1336.3370262709248</v>
      </c>
      <c r="V125">
        <v>4315</v>
      </c>
      <c r="W125">
        <v>1</v>
      </c>
      <c r="X125">
        <v>0</v>
      </c>
    </row>
    <row r="126" spans="1:24" x14ac:dyDescent="0.35">
      <c r="A126" s="1">
        <v>41040</v>
      </c>
      <c r="B126">
        <v>4844</v>
      </c>
      <c r="C126">
        <v>4432</v>
      </c>
      <c r="D126">
        <v>4881</v>
      </c>
      <c r="E126">
        <v>-25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  <c r="M126">
        <f t="shared" si="6"/>
        <v>5012.4517982736197</v>
      </c>
      <c r="N126">
        <f>M126-B126</f>
        <v>168.45179827361972</v>
      </c>
      <c r="O126">
        <f t="shared" si="7"/>
        <v>168.45179827361972</v>
      </c>
      <c r="P126" s="8">
        <f>O126/B126</f>
        <v>3.4775350593232807E-2</v>
      </c>
      <c r="Q126">
        <v>1476</v>
      </c>
      <c r="R126">
        <f t="shared" si="8"/>
        <v>3032.1323689251549</v>
      </c>
      <c r="S126">
        <f t="shared" si="9"/>
        <v>26568</v>
      </c>
      <c r="T126">
        <f t="shared" si="10"/>
        <v>168.45179827361972</v>
      </c>
      <c r="U126">
        <f t="shared" si="11"/>
        <v>28376.008341616271</v>
      </c>
      <c r="V126">
        <v>4869</v>
      </c>
      <c r="W126">
        <v>0</v>
      </c>
      <c r="X126">
        <v>1</v>
      </c>
    </row>
    <row r="127" spans="1:24" x14ac:dyDescent="0.35">
      <c r="A127" s="1">
        <v>41041</v>
      </c>
      <c r="B127">
        <v>5278</v>
      </c>
      <c r="C127">
        <v>4676</v>
      </c>
      <c r="D127">
        <v>4563</v>
      </c>
      <c r="E127">
        <v>434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1</v>
      </c>
      <c r="M127">
        <f t="shared" si="6"/>
        <v>5533.8405461375623</v>
      </c>
      <c r="N127">
        <f>M127-B127</f>
        <v>255.84054613756234</v>
      </c>
      <c r="O127">
        <f t="shared" si="7"/>
        <v>255.84054613756234</v>
      </c>
      <c r="P127" s="8">
        <f>O127/B127</f>
        <v>4.8473009878280092E-2</v>
      </c>
      <c r="Q127">
        <v>891</v>
      </c>
      <c r="R127">
        <f t="shared" si="8"/>
        <v>4605.1298304761222</v>
      </c>
      <c r="S127">
        <f t="shared" si="9"/>
        <v>16038</v>
      </c>
      <c r="T127">
        <f t="shared" si="10"/>
        <v>255.84054613756234</v>
      </c>
      <c r="U127">
        <f t="shared" si="11"/>
        <v>65454.385047966163</v>
      </c>
      <c r="V127">
        <v>4844</v>
      </c>
      <c r="W127">
        <v>0</v>
      </c>
      <c r="X127">
        <v>0</v>
      </c>
    </row>
    <row r="128" spans="1:24" x14ac:dyDescent="0.35">
      <c r="A128" s="1">
        <v>41042</v>
      </c>
      <c r="B128">
        <v>7177</v>
      </c>
      <c r="C128">
        <v>4997</v>
      </c>
      <c r="D128">
        <v>5394</v>
      </c>
      <c r="E128">
        <v>1899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0</v>
      </c>
      <c r="M128">
        <f t="shared" si="6"/>
        <v>6912.1648214006236</v>
      </c>
      <c r="N128">
        <f>M128-B128</f>
        <v>-264.83517859937638</v>
      </c>
      <c r="O128">
        <f t="shared" si="7"/>
        <v>264.83517859937638</v>
      </c>
      <c r="P128" s="8">
        <f>O128/B128</f>
        <v>3.690054042070174E-2</v>
      </c>
      <c r="Q128">
        <v>545</v>
      </c>
      <c r="R128">
        <f t="shared" si="8"/>
        <v>19068.132859155099</v>
      </c>
      <c r="S128">
        <f t="shared" si="9"/>
        <v>9810</v>
      </c>
      <c r="T128">
        <f t="shared" si="10"/>
        <v>-529.67035719875275</v>
      </c>
      <c r="U128">
        <f t="shared" si="11"/>
        <v>280550.68729505432</v>
      </c>
      <c r="V128">
        <v>5278</v>
      </c>
      <c r="W128">
        <v>0</v>
      </c>
      <c r="X128">
        <v>0</v>
      </c>
    </row>
    <row r="129" spans="1:24" x14ac:dyDescent="0.35">
      <c r="A129" s="1">
        <v>41043</v>
      </c>
      <c r="B129">
        <v>3609</v>
      </c>
      <c r="C129">
        <v>5766.333333333333</v>
      </c>
      <c r="D129">
        <v>4018</v>
      </c>
      <c r="E129">
        <v>-3568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f t="shared" si="6"/>
        <v>3316.1018026485258</v>
      </c>
      <c r="N129">
        <f>M129-B129</f>
        <v>-292.89819735147421</v>
      </c>
      <c r="O129">
        <f t="shared" si="7"/>
        <v>292.89819735147421</v>
      </c>
      <c r="P129" s="8">
        <f>O129/B129</f>
        <v>8.1157716085196507E-2</v>
      </c>
      <c r="Q129">
        <v>1371</v>
      </c>
      <c r="R129">
        <f t="shared" si="8"/>
        <v>21088.670209306143</v>
      </c>
      <c r="S129">
        <f t="shared" si="9"/>
        <v>24678</v>
      </c>
      <c r="T129">
        <f t="shared" si="10"/>
        <v>-585.79639470294842</v>
      </c>
      <c r="U129">
        <f t="shared" si="11"/>
        <v>343157.41604697256</v>
      </c>
      <c r="V129">
        <v>7177</v>
      </c>
      <c r="W129">
        <v>0</v>
      </c>
      <c r="X129">
        <v>0</v>
      </c>
    </row>
    <row r="130" spans="1:24" x14ac:dyDescent="0.35">
      <c r="A130" s="1">
        <v>41044</v>
      </c>
      <c r="B130">
        <v>4596</v>
      </c>
      <c r="C130">
        <v>5354.666666666667</v>
      </c>
      <c r="D130">
        <v>4112</v>
      </c>
      <c r="E130">
        <v>987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f t="shared" si="6"/>
        <v>5536.127284570297</v>
      </c>
      <c r="N130">
        <f>M130-B130</f>
        <v>940.12728457029698</v>
      </c>
      <c r="O130">
        <f t="shared" si="7"/>
        <v>940.12728457029698</v>
      </c>
      <c r="P130" s="8">
        <f>O130/B130</f>
        <v>0.20455336914062161</v>
      </c>
      <c r="Q130">
        <v>729</v>
      </c>
      <c r="R130">
        <f t="shared" si="8"/>
        <v>16922.291122265346</v>
      </c>
      <c r="S130">
        <f t="shared" si="9"/>
        <v>13122</v>
      </c>
      <c r="T130">
        <f t="shared" si="10"/>
        <v>940.12728457029698</v>
      </c>
      <c r="U130">
        <f t="shared" si="11"/>
        <v>883839.3111935202</v>
      </c>
      <c r="V130">
        <v>3609</v>
      </c>
      <c r="W130">
        <v>0</v>
      </c>
      <c r="X130">
        <v>0</v>
      </c>
    </row>
    <row r="131" spans="1:24" x14ac:dyDescent="0.35">
      <c r="A131" s="1">
        <v>41045</v>
      </c>
      <c r="B131">
        <v>4910</v>
      </c>
      <c r="C131">
        <v>5127.333333333333</v>
      </c>
      <c r="D131">
        <v>4315</v>
      </c>
      <c r="E131">
        <v>314</v>
      </c>
      <c r="F131">
        <v>0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f t="shared" ref="M131:M194" si="12">$AA$2+SUMPRODUCT(C131:I131,$AB$2:$AH$2)</f>
        <v>5247.1935103174237</v>
      </c>
      <c r="N131">
        <f>M131-B131</f>
        <v>337.19351031742372</v>
      </c>
      <c r="O131">
        <f t="shared" ref="O131:O194" si="13">ABS(N131)</f>
        <v>337.19351031742372</v>
      </c>
      <c r="P131" s="8">
        <f>O131/B131</f>
        <v>6.867484935181746E-2</v>
      </c>
      <c r="Q131">
        <v>683</v>
      </c>
      <c r="R131">
        <f t="shared" ref="R131:R194" si="14">IF(N131&lt;0,N131*-72,N131*18)</f>
        <v>6069.4831857136269</v>
      </c>
      <c r="S131">
        <f t="shared" ref="S131:S194" si="15">Q131*18</f>
        <v>12294</v>
      </c>
      <c r="T131">
        <f t="shared" ref="T131:T194" si="16">IF(N131&lt;0,N131*2,N131)</f>
        <v>337.19351031742372</v>
      </c>
      <c r="U131">
        <f t="shared" ref="U131:U194" si="17">T131^2</f>
        <v>113699.46340018653</v>
      </c>
      <c r="V131">
        <v>4596</v>
      </c>
      <c r="W131">
        <v>0</v>
      </c>
      <c r="X131">
        <v>0</v>
      </c>
    </row>
    <row r="132" spans="1:24" x14ac:dyDescent="0.35">
      <c r="A132" s="1">
        <v>41046</v>
      </c>
      <c r="B132">
        <v>5297</v>
      </c>
      <c r="C132">
        <v>4371.666666666667</v>
      </c>
      <c r="D132">
        <v>4869</v>
      </c>
      <c r="E132">
        <v>387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f t="shared" si="12"/>
        <v>5004.2508021470767</v>
      </c>
      <c r="N132">
        <f>M132-B132</f>
        <v>-292.74919785292332</v>
      </c>
      <c r="O132">
        <f t="shared" si="13"/>
        <v>292.74919785292332</v>
      </c>
      <c r="P132" s="8">
        <f>O132/B132</f>
        <v>5.5266980904837323E-2</v>
      </c>
      <c r="Q132">
        <v>768</v>
      </c>
      <c r="R132">
        <f t="shared" si="14"/>
        <v>21077.942245410479</v>
      </c>
      <c r="S132">
        <f t="shared" si="15"/>
        <v>13824</v>
      </c>
      <c r="T132">
        <f t="shared" si="16"/>
        <v>-585.49839570584663</v>
      </c>
      <c r="U132">
        <f t="shared" si="17"/>
        <v>342808.37137412018</v>
      </c>
      <c r="V132">
        <v>4910</v>
      </c>
      <c r="W132">
        <v>1</v>
      </c>
      <c r="X132">
        <v>0</v>
      </c>
    </row>
    <row r="133" spans="1:24" x14ac:dyDescent="0.35">
      <c r="A133" s="1">
        <v>41047</v>
      </c>
      <c r="B133">
        <v>5306</v>
      </c>
      <c r="C133">
        <v>4934.333333333333</v>
      </c>
      <c r="D133">
        <v>4844</v>
      </c>
      <c r="E133">
        <v>9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0</v>
      </c>
      <c r="M133">
        <f t="shared" si="12"/>
        <v>5507.2820995706934</v>
      </c>
      <c r="N133">
        <f>M133-B133</f>
        <v>201.28209957069339</v>
      </c>
      <c r="O133">
        <f t="shared" si="13"/>
        <v>201.28209957069339</v>
      </c>
      <c r="P133" s="8">
        <f>O133/B133</f>
        <v>3.7934809568543795E-2</v>
      </c>
      <c r="Q133">
        <v>890</v>
      </c>
      <c r="R133">
        <f t="shared" si="14"/>
        <v>3623.077792272481</v>
      </c>
      <c r="S133">
        <f t="shared" si="15"/>
        <v>16020</v>
      </c>
      <c r="T133">
        <f t="shared" si="16"/>
        <v>201.28209957069339</v>
      </c>
      <c r="U133">
        <f t="shared" si="17"/>
        <v>40514.483607586531</v>
      </c>
      <c r="V133">
        <v>5297</v>
      </c>
      <c r="W133">
        <v>0</v>
      </c>
      <c r="X133">
        <v>1</v>
      </c>
    </row>
    <row r="134" spans="1:24" x14ac:dyDescent="0.35">
      <c r="A134" s="1">
        <v>41048</v>
      </c>
      <c r="B134">
        <v>5362</v>
      </c>
      <c r="C134">
        <v>5171</v>
      </c>
      <c r="D134">
        <v>5278</v>
      </c>
      <c r="E134">
        <v>56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1</v>
      </c>
      <c r="M134">
        <f t="shared" si="12"/>
        <v>5797.5766529114462</v>
      </c>
      <c r="N134">
        <f>M134-B134</f>
        <v>435.57665291144622</v>
      </c>
      <c r="O134">
        <f t="shared" si="13"/>
        <v>435.57665291144622</v>
      </c>
      <c r="P134" s="8">
        <f>O134/B134</f>
        <v>8.1233989726118283E-2</v>
      </c>
      <c r="Q134">
        <v>931</v>
      </c>
      <c r="R134">
        <f t="shared" si="14"/>
        <v>7840.3797524060319</v>
      </c>
      <c r="S134">
        <f t="shared" si="15"/>
        <v>16758</v>
      </c>
      <c r="T134">
        <f t="shared" si="16"/>
        <v>435.57665291144622</v>
      </c>
      <c r="U134">
        <f t="shared" si="17"/>
        <v>189727.02056153849</v>
      </c>
      <c r="V134">
        <v>5306</v>
      </c>
      <c r="W134">
        <v>0</v>
      </c>
      <c r="X134">
        <v>0</v>
      </c>
    </row>
    <row r="135" spans="1:24" x14ac:dyDescent="0.35">
      <c r="A135" s="1">
        <v>41049</v>
      </c>
      <c r="B135">
        <v>5483</v>
      </c>
      <c r="C135">
        <v>5321.666666666667</v>
      </c>
      <c r="D135">
        <v>7177</v>
      </c>
      <c r="E135">
        <v>121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f t="shared" si="12"/>
        <v>6135.3045867914043</v>
      </c>
      <c r="N135">
        <f>M135-B135</f>
        <v>652.30458679140429</v>
      </c>
      <c r="O135">
        <f t="shared" si="13"/>
        <v>652.30458679140429</v>
      </c>
      <c r="P135" s="8">
        <f>O135/B135</f>
        <v>0.1189685549501011</v>
      </c>
      <c r="Q135">
        <v>741</v>
      </c>
      <c r="R135">
        <f t="shared" si="14"/>
        <v>11741.482562245277</v>
      </c>
      <c r="S135">
        <f t="shared" si="15"/>
        <v>13338</v>
      </c>
      <c r="T135">
        <f t="shared" si="16"/>
        <v>652.30458679140429</v>
      </c>
      <c r="U135">
        <f t="shared" si="17"/>
        <v>425501.27394910471</v>
      </c>
      <c r="V135">
        <v>5362</v>
      </c>
      <c r="W135">
        <v>0</v>
      </c>
      <c r="X135">
        <v>0</v>
      </c>
    </row>
    <row r="136" spans="1:24" x14ac:dyDescent="0.35">
      <c r="A136" s="1">
        <v>41050</v>
      </c>
      <c r="B136">
        <v>3884</v>
      </c>
      <c r="C136">
        <v>5383.666666666667</v>
      </c>
      <c r="D136">
        <v>3609</v>
      </c>
      <c r="E136">
        <v>-1599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f t="shared" si="12"/>
        <v>4278.7988166729701</v>
      </c>
      <c r="N136">
        <f>M136-B136</f>
        <v>394.79881667297013</v>
      </c>
      <c r="O136">
        <f t="shared" si="13"/>
        <v>394.79881667297013</v>
      </c>
      <c r="P136" s="8">
        <f>O136/B136</f>
        <v>0.10164748112074411</v>
      </c>
      <c r="Q136">
        <v>1133</v>
      </c>
      <c r="R136">
        <f t="shared" si="14"/>
        <v>7106.3787001134624</v>
      </c>
      <c r="S136">
        <f t="shared" si="15"/>
        <v>20394</v>
      </c>
      <c r="T136">
        <f t="shared" si="16"/>
        <v>394.79881667297013</v>
      </c>
      <c r="U136">
        <f t="shared" si="17"/>
        <v>155866.10564637749</v>
      </c>
      <c r="V136">
        <v>5483</v>
      </c>
      <c r="W136">
        <v>0</v>
      </c>
      <c r="X136">
        <v>0</v>
      </c>
    </row>
    <row r="137" spans="1:24" x14ac:dyDescent="0.35">
      <c r="A137" s="1">
        <v>41051</v>
      </c>
      <c r="B137">
        <v>4569</v>
      </c>
      <c r="C137">
        <v>4909.666666666667</v>
      </c>
      <c r="D137">
        <v>4596</v>
      </c>
      <c r="E137">
        <v>685</v>
      </c>
      <c r="F137">
        <v>0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f t="shared" si="12"/>
        <v>4946.2710454207809</v>
      </c>
      <c r="N137">
        <f>M137-B137</f>
        <v>377.27104542078087</v>
      </c>
      <c r="O137">
        <f t="shared" si="13"/>
        <v>377.27104542078087</v>
      </c>
      <c r="P137" s="8">
        <f>O137/B137</f>
        <v>8.257190751166138E-2</v>
      </c>
      <c r="Q137">
        <v>876</v>
      </c>
      <c r="R137">
        <f t="shared" si="14"/>
        <v>6790.8788175740556</v>
      </c>
      <c r="S137">
        <f t="shared" si="15"/>
        <v>15768</v>
      </c>
      <c r="T137">
        <f t="shared" si="16"/>
        <v>377.27104542078087</v>
      </c>
      <c r="U137">
        <f t="shared" si="17"/>
        <v>142333.44171288889</v>
      </c>
      <c r="V137">
        <v>3884</v>
      </c>
      <c r="W137">
        <v>0</v>
      </c>
      <c r="X137">
        <v>0</v>
      </c>
    </row>
    <row r="138" spans="1:24" x14ac:dyDescent="0.35">
      <c r="A138" s="1">
        <v>41052</v>
      </c>
      <c r="B138">
        <v>4568</v>
      </c>
      <c r="C138">
        <v>4645.333333333333</v>
      </c>
      <c r="D138">
        <v>4910</v>
      </c>
      <c r="E138">
        <v>-1</v>
      </c>
      <c r="F138">
        <v>0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f t="shared" si="12"/>
        <v>4622.2502537939436</v>
      </c>
      <c r="N138">
        <f>M138-B138</f>
        <v>54.250253793943557</v>
      </c>
      <c r="O138">
        <f t="shared" si="13"/>
        <v>54.250253793943557</v>
      </c>
      <c r="P138" s="8">
        <f>O138/B138</f>
        <v>1.187615013002267E-2</v>
      </c>
      <c r="Q138">
        <v>914</v>
      </c>
      <c r="R138">
        <f t="shared" si="14"/>
        <v>976.50456829098403</v>
      </c>
      <c r="S138">
        <f t="shared" si="15"/>
        <v>16452</v>
      </c>
      <c r="T138">
        <f t="shared" si="16"/>
        <v>54.250253793943557</v>
      </c>
      <c r="U138">
        <f t="shared" si="17"/>
        <v>2943.0900367072873</v>
      </c>
      <c r="V138">
        <v>4569</v>
      </c>
      <c r="W138">
        <v>0</v>
      </c>
      <c r="X138">
        <v>0</v>
      </c>
    </row>
    <row r="139" spans="1:24" x14ac:dyDescent="0.35">
      <c r="A139" s="1">
        <v>41053</v>
      </c>
      <c r="B139">
        <v>5522</v>
      </c>
      <c r="C139">
        <v>4340.333333333333</v>
      </c>
      <c r="D139">
        <v>5297</v>
      </c>
      <c r="E139">
        <v>954</v>
      </c>
      <c r="F139">
        <v>0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f t="shared" si="12"/>
        <v>5399.2435671235908</v>
      </c>
      <c r="N139">
        <f>M139-B139</f>
        <v>-122.75643287640924</v>
      </c>
      <c r="O139">
        <f t="shared" si="13"/>
        <v>122.75643287640924</v>
      </c>
      <c r="P139" s="8">
        <f>O139/B139</f>
        <v>2.223042971322152E-2</v>
      </c>
      <c r="Q139">
        <v>227</v>
      </c>
      <c r="R139">
        <f t="shared" si="14"/>
        <v>8838.4631671014649</v>
      </c>
      <c r="S139">
        <f t="shared" si="15"/>
        <v>4086</v>
      </c>
      <c r="T139">
        <f t="shared" si="16"/>
        <v>-245.51286575281847</v>
      </c>
      <c r="U139">
        <f t="shared" si="17"/>
        <v>60276.567250161468</v>
      </c>
      <c r="V139">
        <v>4568</v>
      </c>
      <c r="W139">
        <v>1</v>
      </c>
      <c r="X139">
        <v>0</v>
      </c>
    </row>
    <row r="140" spans="1:24" x14ac:dyDescent="0.35">
      <c r="A140" s="1">
        <v>41054</v>
      </c>
      <c r="B140">
        <v>5481</v>
      </c>
      <c r="C140">
        <v>4886.333333333333</v>
      </c>
      <c r="D140">
        <v>5306</v>
      </c>
      <c r="E140">
        <v>-41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0</v>
      </c>
      <c r="M140">
        <f t="shared" si="12"/>
        <v>5464.1679550700464</v>
      </c>
      <c r="N140">
        <f>M140-B140</f>
        <v>-16.832044929953554</v>
      </c>
      <c r="O140">
        <f t="shared" si="13"/>
        <v>16.832044929953554</v>
      </c>
      <c r="P140" s="8">
        <f>O140/B140</f>
        <v>3.0709806476835531E-3</v>
      </c>
      <c r="Q140">
        <v>959</v>
      </c>
      <c r="R140">
        <f t="shared" si="14"/>
        <v>1211.9072349566559</v>
      </c>
      <c r="S140">
        <f t="shared" si="15"/>
        <v>17262</v>
      </c>
      <c r="T140">
        <f t="shared" si="16"/>
        <v>-33.664089859907108</v>
      </c>
      <c r="U140">
        <f t="shared" si="17"/>
        <v>1133.2709460959006</v>
      </c>
      <c r="V140">
        <v>5522</v>
      </c>
      <c r="W140">
        <v>0</v>
      </c>
      <c r="X140">
        <v>1</v>
      </c>
    </row>
    <row r="141" spans="1:24" x14ac:dyDescent="0.35">
      <c r="A141" s="1">
        <v>41055</v>
      </c>
      <c r="B141">
        <v>5617</v>
      </c>
      <c r="C141">
        <v>5190.333333333333</v>
      </c>
      <c r="D141">
        <v>5362</v>
      </c>
      <c r="E141">
        <v>136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1</v>
      </c>
      <c r="M141">
        <f t="shared" si="12"/>
        <v>5877.6116943011384</v>
      </c>
      <c r="N141">
        <f>M141-B141</f>
        <v>260.61169430113841</v>
      </c>
      <c r="O141">
        <f t="shared" si="13"/>
        <v>260.61169430113841</v>
      </c>
      <c r="P141" s="8">
        <f>O141/B141</f>
        <v>4.6396954655712731E-2</v>
      </c>
      <c r="Q141">
        <v>1070</v>
      </c>
      <c r="R141">
        <f t="shared" si="14"/>
        <v>4691.0104974204914</v>
      </c>
      <c r="S141">
        <f t="shared" si="15"/>
        <v>19260</v>
      </c>
      <c r="T141">
        <f t="shared" si="16"/>
        <v>260.61169430113841</v>
      </c>
      <c r="U141">
        <f t="shared" si="17"/>
        <v>67918.455206510014</v>
      </c>
      <c r="V141">
        <v>5481</v>
      </c>
      <c r="W141">
        <v>0</v>
      </c>
      <c r="X141">
        <v>0</v>
      </c>
    </row>
    <row r="142" spans="1:24" x14ac:dyDescent="0.35">
      <c r="A142" s="1">
        <v>41056</v>
      </c>
      <c r="B142">
        <v>4964</v>
      </c>
      <c r="C142">
        <v>5540</v>
      </c>
      <c r="D142">
        <v>5483</v>
      </c>
      <c r="E142">
        <v>-653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0</v>
      </c>
      <c r="M142">
        <f t="shared" si="12"/>
        <v>5673.833465470334</v>
      </c>
      <c r="N142">
        <f>M142-B142</f>
        <v>709.83346547033398</v>
      </c>
      <c r="O142">
        <f t="shared" si="13"/>
        <v>709.83346547033398</v>
      </c>
      <c r="P142" s="8">
        <f>O142/B142</f>
        <v>0.14299626621078446</v>
      </c>
      <c r="Q142">
        <v>1623</v>
      </c>
      <c r="R142">
        <f t="shared" si="14"/>
        <v>12777.002378466012</v>
      </c>
      <c r="S142">
        <f t="shared" si="15"/>
        <v>29214</v>
      </c>
      <c r="T142">
        <f t="shared" si="16"/>
        <v>709.83346547033398</v>
      </c>
      <c r="U142">
        <f t="shared" si="17"/>
        <v>503863.5487016238</v>
      </c>
      <c r="V142">
        <v>5617</v>
      </c>
      <c r="W142">
        <v>0</v>
      </c>
      <c r="X142">
        <v>0</v>
      </c>
    </row>
    <row r="143" spans="1:24" x14ac:dyDescent="0.35">
      <c r="A143" s="1">
        <v>41057</v>
      </c>
      <c r="B143">
        <v>3782</v>
      </c>
      <c r="C143">
        <v>5354</v>
      </c>
      <c r="D143">
        <v>3884</v>
      </c>
      <c r="E143">
        <v>-1182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f t="shared" si="12"/>
        <v>4559.8868299977075</v>
      </c>
      <c r="N143">
        <f>M143-B143</f>
        <v>777.88682999770754</v>
      </c>
      <c r="O143">
        <f t="shared" si="13"/>
        <v>777.88682999770754</v>
      </c>
      <c r="P143" s="8">
        <f>O143/B143</f>
        <v>0.20568134055994383</v>
      </c>
      <c r="Q143">
        <v>1334</v>
      </c>
      <c r="R143">
        <f t="shared" si="14"/>
        <v>14001.962939958736</v>
      </c>
      <c r="S143">
        <f t="shared" si="15"/>
        <v>24012</v>
      </c>
      <c r="T143">
        <f t="shared" si="16"/>
        <v>777.88682999770754</v>
      </c>
      <c r="U143">
        <f t="shared" si="17"/>
        <v>605107.9202838823</v>
      </c>
      <c r="V143">
        <v>4964</v>
      </c>
      <c r="W143">
        <v>0</v>
      </c>
      <c r="X143">
        <v>0</v>
      </c>
    </row>
    <row r="144" spans="1:24" x14ac:dyDescent="0.35">
      <c r="A144" s="1">
        <v>41058</v>
      </c>
      <c r="B144">
        <v>4148</v>
      </c>
      <c r="C144">
        <v>4787.666666666667</v>
      </c>
      <c r="D144">
        <v>4569</v>
      </c>
      <c r="E144">
        <v>366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f t="shared" si="12"/>
        <v>4609.1596880752804</v>
      </c>
      <c r="N144">
        <f>M144-B144</f>
        <v>461.15968807528043</v>
      </c>
      <c r="O144">
        <f t="shared" si="13"/>
        <v>461.15968807528043</v>
      </c>
      <c r="P144" s="8">
        <f>O144/B144</f>
        <v>0.11117639538941186</v>
      </c>
      <c r="Q144">
        <v>1221</v>
      </c>
      <c r="R144">
        <f t="shared" si="14"/>
        <v>8300.8743853550477</v>
      </c>
      <c r="S144">
        <f t="shared" si="15"/>
        <v>21978</v>
      </c>
      <c r="T144">
        <f t="shared" si="16"/>
        <v>461.15968807528043</v>
      </c>
      <c r="U144">
        <f t="shared" si="17"/>
        <v>212668.25790568994</v>
      </c>
      <c r="V144">
        <v>3782</v>
      </c>
      <c r="W144">
        <v>0</v>
      </c>
      <c r="X144">
        <v>0</v>
      </c>
    </row>
    <row r="145" spans="1:24" x14ac:dyDescent="0.35">
      <c r="A145" s="1">
        <v>41059</v>
      </c>
      <c r="B145">
        <v>4465</v>
      </c>
      <c r="C145">
        <v>4298</v>
      </c>
      <c r="D145">
        <v>4568</v>
      </c>
      <c r="E145">
        <v>317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f t="shared" si="12"/>
        <v>4486.2128818710908</v>
      </c>
      <c r="N145">
        <f>M145-B145</f>
        <v>21.212881871090758</v>
      </c>
      <c r="O145">
        <f t="shared" si="13"/>
        <v>21.212881871090758</v>
      </c>
      <c r="P145" s="8">
        <f>O145/B145</f>
        <v>4.7509253910617598E-3</v>
      </c>
      <c r="Q145">
        <v>731</v>
      </c>
      <c r="R145">
        <f t="shared" si="14"/>
        <v>381.83187367963365</v>
      </c>
      <c r="S145">
        <f t="shared" si="15"/>
        <v>13158</v>
      </c>
      <c r="T145">
        <f t="shared" si="16"/>
        <v>21.212881871090758</v>
      </c>
      <c r="U145">
        <f t="shared" si="17"/>
        <v>449.98635727685092</v>
      </c>
      <c r="V145">
        <v>4148</v>
      </c>
      <c r="W145">
        <v>0</v>
      </c>
      <c r="X145">
        <v>0</v>
      </c>
    </row>
    <row r="146" spans="1:24" x14ac:dyDescent="0.35">
      <c r="A146" s="1">
        <v>41060</v>
      </c>
      <c r="B146">
        <v>4885</v>
      </c>
      <c r="C146">
        <v>4131.666666666667</v>
      </c>
      <c r="D146">
        <v>5522</v>
      </c>
      <c r="E146">
        <v>420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f t="shared" si="12"/>
        <v>4852.170860259419</v>
      </c>
      <c r="N146">
        <f>M146-B146</f>
        <v>-32.829139740581013</v>
      </c>
      <c r="O146">
        <f t="shared" si="13"/>
        <v>32.829139740581013</v>
      </c>
      <c r="P146" s="8">
        <f>O146/B146</f>
        <v>6.7203970809787128E-3</v>
      </c>
      <c r="Q146">
        <v>546</v>
      </c>
      <c r="R146">
        <f t="shared" si="14"/>
        <v>2363.6980613218329</v>
      </c>
      <c r="S146">
        <f t="shared" si="15"/>
        <v>9828</v>
      </c>
      <c r="T146">
        <f t="shared" si="16"/>
        <v>-65.658279481162026</v>
      </c>
      <c r="U146">
        <f t="shared" si="17"/>
        <v>4311.0096644263822</v>
      </c>
      <c r="V146">
        <v>4465</v>
      </c>
      <c r="W146">
        <v>1</v>
      </c>
      <c r="X146">
        <v>0</v>
      </c>
    </row>
    <row r="147" spans="1:24" x14ac:dyDescent="0.35">
      <c r="A147" s="1">
        <v>41061</v>
      </c>
      <c r="B147">
        <v>6633</v>
      </c>
      <c r="C147">
        <v>4499.333333333333</v>
      </c>
      <c r="D147">
        <v>5481</v>
      </c>
      <c r="E147">
        <v>1748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  <c r="M147">
        <f t="shared" si="12"/>
        <v>6345.1041984893218</v>
      </c>
      <c r="N147">
        <f>M147-B147</f>
        <v>-287.89580151067821</v>
      </c>
      <c r="O147">
        <f t="shared" si="13"/>
        <v>287.89580151067821</v>
      </c>
      <c r="P147" s="8">
        <f>O147/B147</f>
        <v>4.3403558195488953E-2</v>
      </c>
      <c r="Q147">
        <v>2869</v>
      </c>
      <c r="R147">
        <f t="shared" si="14"/>
        <v>20728.497708768831</v>
      </c>
      <c r="S147">
        <f t="shared" si="15"/>
        <v>51642</v>
      </c>
      <c r="T147">
        <f t="shared" si="16"/>
        <v>-575.79160302135642</v>
      </c>
      <c r="U147">
        <f t="shared" si="17"/>
        <v>331535.97010990331</v>
      </c>
      <c r="V147">
        <v>4885</v>
      </c>
      <c r="W147">
        <v>0</v>
      </c>
      <c r="X147">
        <v>1</v>
      </c>
    </row>
    <row r="148" spans="1:24" x14ac:dyDescent="0.35">
      <c r="A148" s="1">
        <v>41062</v>
      </c>
      <c r="B148">
        <v>5081</v>
      </c>
      <c r="C148">
        <v>5327.666666666667</v>
      </c>
      <c r="D148">
        <v>5617</v>
      </c>
      <c r="E148">
        <v>-1552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</v>
      </c>
      <c r="L148">
        <v>1</v>
      </c>
      <c r="M148">
        <f t="shared" si="12"/>
        <v>4864.6204002887771</v>
      </c>
      <c r="N148">
        <f>M148-B148</f>
        <v>-216.37959971122291</v>
      </c>
      <c r="O148">
        <f t="shared" si="13"/>
        <v>216.37959971122291</v>
      </c>
      <c r="P148" s="8">
        <f>O148/B148</f>
        <v>4.2586026315926569E-2</v>
      </c>
      <c r="Q148">
        <v>1212</v>
      </c>
      <c r="R148">
        <f t="shared" si="14"/>
        <v>15579.331179208049</v>
      </c>
      <c r="S148">
        <f t="shared" si="15"/>
        <v>21816</v>
      </c>
      <c r="T148">
        <f t="shared" si="16"/>
        <v>-432.75919942244582</v>
      </c>
      <c r="U148">
        <f t="shared" si="17"/>
        <v>187280.52468475624</v>
      </c>
      <c r="V148">
        <v>6633</v>
      </c>
      <c r="W148">
        <v>0</v>
      </c>
      <c r="X148">
        <v>0</v>
      </c>
    </row>
    <row r="149" spans="1:24" x14ac:dyDescent="0.35">
      <c r="A149" s="1">
        <v>41063</v>
      </c>
      <c r="B149">
        <v>4951</v>
      </c>
      <c r="C149">
        <v>5533</v>
      </c>
      <c r="D149">
        <v>4964</v>
      </c>
      <c r="E149">
        <v>-130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</v>
      </c>
      <c r="L149">
        <v>0</v>
      </c>
      <c r="M149">
        <f t="shared" si="12"/>
        <v>5986.3510923540525</v>
      </c>
      <c r="N149">
        <f>M149-B149</f>
        <v>1035.3510923540525</v>
      </c>
      <c r="O149">
        <f t="shared" si="13"/>
        <v>1035.3510923540525</v>
      </c>
      <c r="P149" s="8">
        <f>O149/B149</f>
        <v>0.20911959045729198</v>
      </c>
      <c r="Q149">
        <v>1540</v>
      </c>
      <c r="R149">
        <f t="shared" si="14"/>
        <v>18636.319662372945</v>
      </c>
      <c r="S149">
        <f t="shared" si="15"/>
        <v>27720</v>
      </c>
      <c r="T149">
        <f t="shared" si="16"/>
        <v>1035.3510923540525</v>
      </c>
      <c r="U149">
        <f t="shared" si="17"/>
        <v>1071951.8844387298</v>
      </c>
      <c r="V149">
        <v>5081</v>
      </c>
      <c r="W149">
        <v>0</v>
      </c>
      <c r="X149">
        <v>0</v>
      </c>
    </row>
    <row r="150" spans="1:24" x14ac:dyDescent="0.35">
      <c r="A150" s="1">
        <v>41064</v>
      </c>
      <c r="B150">
        <v>4124</v>
      </c>
      <c r="C150">
        <v>5555</v>
      </c>
      <c r="D150">
        <v>3782</v>
      </c>
      <c r="E150">
        <v>-827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f t="shared" si="12"/>
        <v>4986.1619663112815</v>
      </c>
      <c r="N150">
        <f>M150-B150</f>
        <v>862.1619663112815</v>
      </c>
      <c r="O150">
        <f t="shared" si="13"/>
        <v>862.1619663112815</v>
      </c>
      <c r="P150" s="8">
        <f>O150/B150</f>
        <v>0.20905964265549987</v>
      </c>
      <c r="Q150">
        <v>1023</v>
      </c>
      <c r="R150">
        <f t="shared" si="14"/>
        <v>15518.915393603067</v>
      </c>
      <c r="S150">
        <f t="shared" si="15"/>
        <v>18414</v>
      </c>
      <c r="T150">
        <f t="shared" si="16"/>
        <v>862.1619663112815</v>
      </c>
      <c r="U150">
        <f t="shared" si="17"/>
        <v>743323.25615373533</v>
      </c>
      <c r="V150">
        <v>4951</v>
      </c>
      <c r="W150">
        <v>0</v>
      </c>
      <c r="X150">
        <v>0</v>
      </c>
    </row>
    <row r="151" spans="1:24" x14ac:dyDescent="0.35">
      <c r="A151" s="1">
        <v>41065</v>
      </c>
      <c r="B151">
        <v>4156</v>
      </c>
      <c r="C151">
        <v>4718.666666666667</v>
      </c>
      <c r="D151">
        <v>4148</v>
      </c>
      <c r="E151">
        <v>32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f t="shared" si="12"/>
        <v>4280.4992217108284</v>
      </c>
      <c r="N151">
        <f>M151-B151</f>
        <v>124.49922171082835</v>
      </c>
      <c r="O151">
        <f t="shared" si="13"/>
        <v>124.49922171082835</v>
      </c>
      <c r="P151" s="8">
        <f>O151/B151</f>
        <v>2.9956501855348497E-2</v>
      </c>
      <c r="Q151">
        <v>1406</v>
      </c>
      <c r="R151">
        <f t="shared" si="14"/>
        <v>2240.9859907949103</v>
      </c>
      <c r="S151">
        <f t="shared" si="15"/>
        <v>25308</v>
      </c>
      <c r="T151">
        <f t="shared" si="16"/>
        <v>124.49922171082835</v>
      </c>
      <c r="U151">
        <f t="shared" si="17"/>
        <v>15500.056206601994</v>
      </c>
      <c r="V151">
        <v>4124</v>
      </c>
      <c r="W151">
        <v>0</v>
      </c>
      <c r="X151">
        <v>0</v>
      </c>
    </row>
    <row r="152" spans="1:24" x14ac:dyDescent="0.35">
      <c r="A152" s="1">
        <v>41066</v>
      </c>
      <c r="B152">
        <v>4261</v>
      </c>
      <c r="C152">
        <v>4410.333333333333</v>
      </c>
      <c r="D152">
        <v>4465</v>
      </c>
      <c r="E152">
        <v>105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0</v>
      </c>
      <c r="L152">
        <v>0</v>
      </c>
      <c r="M152">
        <f t="shared" si="12"/>
        <v>4438.0622121814713</v>
      </c>
      <c r="N152">
        <f>M152-B152</f>
        <v>177.0622121814713</v>
      </c>
      <c r="O152">
        <f t="shared" si="13"/>
        <v>177.0622121814713</v>
      </c>
      <c r="P152" s="8">
        <f>O152/B152</f>
        <v>4.1554145078965335E-2</v>
      </c>
      <c r="Q152">
        <v>1465</v>
      </c>
      <c r="R152">
        <f t="shared" si="14"/>
        <v>3187.1198192664833</v>
      </c>
      <c r="S152">
        <f t="shared" si="15"/>
        <v>26370</v>
      </c>
      <c r="T152">
        <f t="shared" si="16"/>
        <v>177.0622121814713</v>
      </c>
      <c r="U152">
        <f t="shared" si="17"/>
        <v>31351.026982596362</v>
      </c>
      <c r="V152">
        <v>4156</v>
      </c>
      <c r="W152">
        <v>0</v>
      </c>
      <c r="X152">
        <v>0</v>
      </c>
    </row>
    <row r="153" spans="1:24" x14ac:dyDescent="0.35">
      <c r="A153" s="1">
        <v>41067</v>
      </c>
      <c r="B153">
        <v>3967</v>
      </c>
      <c r="C153">
        <v>4180.333333333333</v>
      </c>
      <c r="D153">
        <v>4885</v>
      </c>
      <c r="E153">
        <v>-294</v>
      </c>
      <c r="F153">
        <v>0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f t="shared" si="12"/>
        <v>4355.6904864591224</v>
      </c>
      <c r="N153">
        <f>M153-B153</f>
        <v>388.69048645912244</v>
      </c>
      <c r="O153">
        <f t="shared" si="13"/>
        <v>388.69048645912244</v>
      </c>
      <c r="P153" s="8">
        <f>O153/B153</f>
        <v>9.798096457250377E-2</v>
      </c>
      <c r="Q153">
        <v>1760</v>
      </c>
      <c r="R153">
        <f t="shared" si="14"/>
        <v>6996.4287562642039</v>
      </c>
      <c r="S153">
        <f t="shared" si="15"/>
        <v>31680</v>
      </c>
      <c r="T153">
        <f t="shared" si="16"/>
        <v>388.69048645912244</v>
      </c>
      <c r="U153">
        <f t="shared" si="17"/>
        <v>151080.29426382924</v>
      </c>
      <c r="V153">
        <v>4261</v>
      </c>
      <c r="W153">
        <v>1</v>
      </c>
      <c r="X153">
        <v>0</v>
      </c>
    </row>
    <row r="154" spans="1:24" x14ac:dyDescent="0.35">
      <c r="A154" s="1">
        <v>41068</v>
      </c>
      <c r="B154">
        <v>4510</v>
      </c>
      <c r="C154">
        <v>4128</v>
      </c>
      <c r="D154">
        <v>6633</v>
      </c>
      <c r="E154">
        <v>543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f t="shared" si="12"/>
        <v>5255.7132073318917</v>
      </c>
      <c r="N154">
        <f>M154-B154</f>
        <v>745.71320733189168</v>
      </c>
      <c r="O154">
        <f t="shared" si="13"/>
        <v>745.71320733189168</v>
      </c>
      <c r="P154" s="8">
        <f>O154/B154</f>
        <v>0.16534660916449925</v>
      </c>
      <c r="Q154">
        <v>1099</v>
      </c>
      <c r="R154">
        <f t="shared" si="14"/>
        <v>13422.83773197405</v>
      </c>
      <c r="S154">
        <f t="shared" si="15"/>
        <v>19782</v>
      </c>
      <c r="T154">
        <f t="shared" si="16"/>
        <v>745.71320733189168</v>
      </c>
      <c r="U154">
        <f t="shared" si="17"/>
        <v>556088.18758921686</v>
      </c>
      <c r="V154">
        <v>3967</v>
      </c>
      <c r="W154">
        <v>0</v>
      </c>
      <c r="X154">
        <v>1</v>
      </c>
    </row>
    <row r="155" spans="1:24" x14ac:dyDescent="0.35">
      <c r="A155" s="1">
        <v>41069</v>
      </c>
      <c r="B155">
        <v>4355</v>
      </c>
      <c r="C155">
        <v>4246</v>
      </c>
      <c r="D155">
        <v>5081</v>
      </c>
      <c r="E155">
        <v>-155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1</v>
      </c>
      <c r="M155">
        <f t="shared" si="12"/>
        <v>4763.1247736750356</v>
      </c>
      <c r="N155">
        <f>M155-B155</f>
        <v>408.12477367503561</v>
      </c>
      <c r="O155">
        <f t="shared" si="13"/>
        <v>408.12477367503561</v>
      </c>
      <c r="P155" s="8">
        <f>O155/B155</f>
        <v>9.3714069730203353E-2</v>
      </c>
      <c r="Q155">
        <v>1772</v>
      </c>
      <c r="R155">
        <f t="shared" si="14"/>
        <v>7346.245926150641</v>
      </c>
      <c r="S155">
        <f t="shared" si="15"/>
        <v>31896</v>
      </c>
      <c r="T155">
        <f t="shared" si="16"/>
        <v>408.12477367503561</v>
      </c>
      <c r="U155">
        <f t="shared" si="17"/>
        <v>166565.83088729903</v>
      </c>
      <c r="V155">
        <v>4510</v>
      </c>
      <c r="W155">
        <v>0</v>
      </c>
      <c r="X155">
        <v>0</v>
      </c>
    </row>
    <row r="156" spans="1:24" x14ac:dyDescent="0.35">
      <c r="A156" s="1">
        <v>41070</v>
      </c>
      <c r="B156">
        <v>4852</v>
      </c>
      <c r="C156">
        <v>4277.333333333333</v>
      </c>
      <c r="D156">
        <v>4951</v>
      </c>
      <c r="E156">
        <v>497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0</v>
      </c>
      <c r="M156">
        <f t="shared" si="12"/>
        <v>5231.5763371145567</v>
      </c>
      <c r="N156">
        <f>M156-B156</f>
        <v>379.57633711455674</v>
      </c>
      <c r="O156">
        <f t="shared" si="13"/>
        <v>379.57633711455674</v>
      </c>
      <c r="P156" s="8">
        <f>O156/B156</f>
        <v>7.8230902125836096E-2</v>
      </c>
      <c r="Q156">
        <v>1224</v>
      </c>
      <c r="R156">
        <f t="shared" si="14"/>
        <v>6832.3740680620213</v>
      </c>
      <c r="S156">
        <f t="shared" si="15"/>
        <v>22032</v>
      </c>
      <c r="T156">
        <f t="shared" si="16"/>
        <v>379.57633711455674</v>
      </c>
      <c r="U156">
        <f t="shared" si="17"/>
        <v>144078.19569730363</v>
      </c>
      <c r="V156">
        <v>4355</v>
      </c>
      <c r="W156">
        <v>0</v>
      </c>
      <c r="X156">
        <v>0</v>
      </c>
    </row>
    <row r="157" spans="1:24" x14ac:dyDescent="0.35">
      <c r="A157" s="1">
        <v>41071</v>
      </c>
      <c r="B157">
        <v>3423</v>
      </c>
      <c r="C157">
        <v>4572.333333333333</v>
      </c>
      <c r="D157">
        <v>4124</v>
      </c>
      <c r="E157">
        <v>-1429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f t="shared" si="12"/>
        <v>3670.6541011338186</v>
      </c>
      <c r="N157">
        <f>M157-B157</f>
        <v>247.65410113381859</v>
      </c>
      <c r="O157">
        <f t="shared" si="13"/>
        <v>247.65410113381859</v>
      </c>
      <c r="P157" s="8">
        <f>O157/B157</f>
        <v>7.235001493830516E-2</v>
      </c>
      <c r="Q157">
        <v>1556</v>
      </c>
      <c r="R157">
        <f t="shared" si="14"/>
        <v>4457.7738204087345</v>
      </c>
      <c r="S157">
        <f t="shared" si="15"/>
        <v>28008</v>
      </c>
      <c r="T157">
        <f t="shared" si="16"/>
        <v>247.65410113381859</v>
      </c>
      <c r="U157">
        <f t="shared" si="17"/>
        <v>61332.553808399643</v>
      </c>
      <c r="V157">
        <v>4852</v>
      </c>
      <c r="W157">
        <v>0</v>
      </c>
      <c r="X157">
        <v>0</v>
      </c>
    </row>
    <row r="158" spans="1:24" x14ac:dyDescent="0.35">
      <c r="A158" s="1">
        <v>41072</v>
      </c>
      <c r="B158">
        <v>3820</v>
      </c>
      <c r="C158">
        <v>4210</v>
      </c>
      <c r="D158">
        <v>4156</v>
      </c>
      <c r="E158">
        <v>397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f t="shared" si="12"/>
        <v>4052.268517457373</v>
      </c>
      <c r="N158">
        <f>M158-B158</f>
        <v>232.26851745737304</v>
      </c>
      <c r="O158">
        <f t="shared" si="13"/>
        <v>232.26851745737304</v>
      </c>
      <c r="P158" s="8">
        <f>O158/B158</f>
        <v>6.0803276821301842E-2</v>
      </c>
      <c r="Q158">
        <v>1367</v>
      </c>
      <c r="R158">
        <f t="shared" si="14"/>
        <v>4180.8333142327147</v>
      </c>
      <c r="S158">
        <f t="shared" si="15"/>
        <v>24606</v>
      </c>
      <c r="T158">
        <f t="shared" si="16"/>
        <v>232.26851745737304</v>
      </c>
      <c r="U158">
        <f t="shared" si="17"/>
        <v>53948.664201846004</v>
      </c>
      <c r="V158">
        <v>3423</v>
      </c>
      <c r="W158">
        <v>0</v>
      </c>
      <c r="X158">
        <v>0</v>
      </c>
    </row>
    <row r="159" spans="1:24" x14ac:dyDescent="0.35">
      <c r="A159" s="1">
        <v>41073</v>
      </c>
      <c r="B159">
        <v>3285</v>
      </c>
      <c r="C159">
        <v>4031.6666666666665</v>
      </c>
      <c r="D159">
        <v>4261</v>
      </c>
      <c r="E159">
        <v>-535</v>
      </c>
      <c r="F159">
        <v>0</v>
      </c>
      <c r="G159">
        <v>0</v>
      </c>
      <c r="H159">
        <v>1</v>
      </c>
      <c r="I159">
        <v>0</v>
      </c>
      <c r="J159">
        <v>0</v>
      </c>
      <c r="K159">
        <v>0</v>
      </c>
      <c r="L159">
        <v>0</v>
      </c>
      <c r="M159">
        <f t="shared" si="12"/>
        <v>3623.397016193635</v>
      </c>
      <c r="N159">
        <f>M159-B159</f>
        <v>338.39701619363495</v>
      </c>
      <c r="O159">
        <f t="shared" si="13"/>
        <v>338.39701619363495</v>
      </c>
      <c r="P159" s="8">
        <f>O159/B159</f>
        <v>0.1030127903176971</v>
      </c>
      <c r="Q159">
        <v>1013</v>
      </c>
      <c r="R159">
        <f t="shared" si="14"/>
        <v>6091.1462914854292</v>
      </c>
      <c r="S159">
        <f t="shared" si="15"/>
        <v>18234</v>
      </c>
      <c r="T159">
        <f t="shared" si="16"/>
        <v>338.39701619363495</v>
      </c>
      <c r="U159">
        <f t="shared" si="17"/>
        <v>114512.54056875524</v>
      </c>
      <c r="V159">
        <v>3820</v>
      </c>
      <c r="W159">
        <v>0</v>
      </c>
      <c r="X159">
        <v>0</v>
      </c>
    </row>
    <row r="160" spans="1:24" x14ac:dyDescent="0.35">
      <c r="A160" s="1">
        <v>41074</v>
      </c>
      <c r="B160">
        <v>3967</v>
      </c>
      <c r="C160">
        <v>3509.3333333333335</v>
      </c>
      <c r="D160">
        <v>3967</v>
      </c>
      <c r="E160">
        <v>682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f t="shared" si="12"/>
        <v>4321.631366044785</v>
      </c>
      <c r="N160">
        <f>M160-B160</f>
        <v>354.63136604478495</v>
      </c>
      <c r="O160">
        <f t="shared" si="13"/>
        <v>354.63136604478495</v>
      </c>
      <c r="P160" s="8">
        <f>O160/B160</f>
        <v>8.9395353174889072E-2</v>
      </c>
      <c r="Q160">
        <v>1306</v>
      </c>
      <c r="R160">
        <f t="shared" si="14"/>
        <v>6383.3645888061292</v>
      </c>
      <c r="S160">
        <f t="shared" si="15"/>
        <v>23508</v>
      </c>
      <c r="T160">
        <f t="shared" si="16"/>
        <v>354.63136604478495</v>
      </c>
      <c r="U160">
        <f t="shared" si="17"/>
        <v>125763.40578279026</v>
      </c>
      <c r="V160">
        <v>3285</v>
      </c>
      <c r="W160">
        <v>1</v>
      </c>
      <c r="X160">
        <v>0</v>
      </c>
    </row>
    <row r="161" spans="1:24" x14ac:dyDescent="0.35">
      <c r="A161" s="1">
        <v>41075</v>
      </c>
      <c r="B161">
        <v>3700</v>
      </c>
      <c r="C161">
        <v>3690.6666666666665</v>
      </c>
      <c r="D161">
        <v>4510</v>
      </c>
      <c r="E161">
        <v>-267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0</v>
      </c>
      <c r="M161">
        <f t="shared" si="12"/>
        <v>4116.2696913060545</v>
      </c>
      <c r="N161">
        <f>M161-B161</f>
        <v>416.26969130605448</v>
      </c>
      <c r="O161">
        <f t="shared" si="13"/>
        <v>416.26969130605448</v>
      </c>
      <c r="P161" s="8">
        <f>O161/B161</f>
        <v>0.11250532197460932</v>
      </c>
      <c r="Q161">
        <v>1626</v>
      </c>
      <c r="R161">
        <f t="shared" si="14"/>
        <v>7492.8544435089807</v>
      </c>
      <c r="S161">
        <f t="shared" si="15"/>
        <v>29268</v>
      </c>
      <c r="T161">
        <f t="shared" si="16"/>
        <v>416.26969130605448</v>
      </c>
      <c r="U161">
        <f t="shared" si="17"/>
        <v>173280.45590003789</v>
      </c>
      <c r="V161">
        <v>3967</v>
      </c>
      <c r="W161">
        <v>0</v>
      </c>
      <c r="X161">
        <v>1</v>
      </c>
    </row>
    <row r="162" spans="1:24" x14ac:dyDescent="0.35">
      <c r="A162" s="1">
        <v>41076</v>
      </c>
      <c r="B162">
        <v>4320</v>
      </c>
      <c r="C162">
        <v>3650.6666666666665</v>
      </c>
      <c r="D162">
        <v>4355</v>
      </c>
      <c r="E162">
        <v>620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1</v>
      </c>
      <c r="M162">
        <f t="shared" si="12"/>
        <v>4677.2764372577894</v>
      </c>
      <c r="N162">
        <f>M162-B162</f>
        <v>357.27643725778944</v>
      </c>
      <c r="O162">
        <f t="shared" si="13"/>
        <v>357.27643725778944</v>
      </c>
      <c r="P162" s="8">
        <f>O162/B162</f>
        <v>8.2702878994858661E-2</v>
      </c>
      <c r="Q162">
        <v>1457</v>
      </c>
      <c r="R162">
        <f t="shared" si="14"/>
        <v>6430.9758706402099</v>
      </c>
      <c r="S162">
        <f t="shared" si="15"/>
        <v>26226</v>
      </c>
      <c r="T162">
        <f t="shared" si="16"/>
        <v>357.27643725778944</v>
      </c>
      <c r="U162">
        <f t="shared" si="17"/>
        <v>127646.45261961916</v>
      </c>
      <c r="V162">
        <v>3700</v>
      </c>
      <c r="W162">
        <v>0</v>
      </c>
      <c r="X162">
        <v>0</v>
      </c>
    </row>
    <row r="163" spans="1:24" x14ac:dyDescent="0.35">
      <c r="A163" s="1">
        <v>41077</v>
      </c>
      <c r="B163">
        <v>6134</v>
      </c>
      <c r="C163">
        <v>3995.6666666666665</v>
      </c>
      <c r="D163">
        <v>4852</v>
      </c>
      <c r="E163">
        <v>1814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0</v>
      </c>
      <c r="M163">
        <f t="shared" si="12"/>
        <v>5865.0634578977297</v>
      </c>
      <c r="N163">
        <f>M163-B163</f>
        <v>-268.93654210227032</v>
      </c>
      <c r="O163">
        <f t="shared" si="13"/>
        <v>268.93654210227032</v>
      </c>
      <c r="P163" s="8">
        <f>O163/B163</f>
        <v>4.3843583648886589E-2</v>
      </c>
      <c r="Q163">
        <v>748</v>
      </c>
      <c r="R163">
        <f t="shared" si="14"/>
        <v>19363.431031363463</v>
      </c>
      <c r="S163">
        <f t="shared" si="15"/>
        <v>13464</v>
      </c>
      <c r="T163">
        <f t="shared" si="16"/>
        <v>-537.87308420454065</v>
      </c>
      <c r="U163">
        <f t="shared" si="17"/>
        <v>289307.45471170486</v>
      </c>
      <c r="V163">
        <v>4320</v>
      </c>
      <c r="W163">
        <v>0</v>
      </c>
      <c r="X163">
        <v>0</v>
      </c>
    </row>
    <row r="164" spans="1:24" x14ac:dyDescent="0.35">
      <c r="A164" s="1">
        <v>41078</v>
      </c>
      <c r="B164">
        <v>3468</v>
      </c>
      <c r="C164">
        <v>4718</v>
      </c>
      <c r="D164">
        <v>3423</v>
      </c>
      <c r="E164">
        <v>-2666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f t="shared" si="12"/>
        <v>2900.38293433229</v>
      </c>
      <c r="N164">
        <f>M164-B164</f>
        <v>-567.61706566770999</v>
      </c>
      <c r="O164">
        <f t="shared" si="13"/>
        <v>567.61706566770999</v>
      </c>
      <c r="P164" s="8">
        <f>O164/B164</f>
        <v>0.16367274096531431</v>
      </c>
      <c r="Q164">
        <v>1249</v>
      </c>
      <c r="R164">
        <f t="shared" si="14"/>
        <v>40868.428728075116</v>
      </c>
      <c r="S164">
        <f t="shared" si="15"/>
        <v>22482</v>
      </c>
      <c r="T164">
        <f t="shared" si="16"/>
        <v>-1135.23413133542</v>
      </c>
      <c r="U164">
        <f t="shared" si="17"/>
        <v>1288756.5329488856</v>
      </c>
      <c r="V164">
        <v>6134</v>
      </c>
      <c r="W164">
        <v>0</v>
      </c>
      <c r="X164">
        <v>0</v>
      </c>
    </row>
    <row r="165" spans="1:24" x14ac:dyDescent="0.35">
      <c r="A165" s="1">
        <v>41079</v>
      </c>
      <c r="B165">
        <v>3583</v>
      </c>
      <c r="C165">
        <v>4640.666666666667</v>
      </c>
      <c r="D165">
        <v>3820</v>
      </c>
      <c r="E165">
        <v>115</v>
      </c>
      <c r="F165">
        <v>0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f t="shared" si="12"/>
        <v>4238.0010367826944</v>
      </c>
      <c r="N165">
        <f>M165-B165</f>
        <v>655.00103678269443</v>
      </c>
      <c r="O165">
        <f t="shared" si="13"/>
        <v>655.00103678269443</v>
      </c>
      <c r="P165" s="8">
        <f>O165/B165</f>
        <v>0.18280799240376625</v>
      </c>
      <c r="Q165">
        <v>1678</v>
      </c>
      <c r="R165">
        <f t="shared" si="14"/>
        <v>11790.0186620885</v>
      </c>
      <c r="S165">
        <f t="shared" si="15"/>
        <v>30204</v>
      </c>
      <c r="T165">
        <f t="shared" si="16"/>
        <v>655.00103678269443</v>
      </c>
      <c r="U165">
        <f t="shared" si="17"/>
        <v>429026.35818640463</v>
      </c>
      <c r="V165">
        <v>3468</v>
      </c>
      <c r="W165">
        <v>0</v>
      </c>
      <c r="X165">
        <v>0</v>
      </c>
    </row>
    <row r="166" spans="1:24" x14ac:dyDescent="0.35">
      <c r="A166" s="1">
        <v>41080</v>
      </c>
      <c r="B166">
        <v>3633</v>
      </c>
      <c r="C166">
        <v>4395</v>
      </c>
      <c r="D166">
        <v>3285</v>
      </c>
      <c r="E166">
        <v>50</v>
      </c>
      <c r="F166">
        <v>0</v>
      </c>
      <c r="G166">
        <v>0</v>
      </c>
      <c r="H166">
        <v>1</v>
      </c>
      <c r="I166">
        <v>0</v>
      </c>
      <c r="J166">
        <v>0</v>
      </c>
      <c r="K166">
        <v>0</v>
      </c>
      <c r="L166">
        <v>0</v>
      </c>
      <c r="M166">
        <f t="shared" si="12"/>
        <v>4292.0650871924454</v>
      </c>
      <c r="N166">
        <f>M166-B166</f>
        <v>659.06508719244539</v>
      </c>
      <c r="O166">
        <f t="shared" si="13"/>
        <v>659.06508719244539</v>
      </c>
      <c r="P166" s="8">
        <f>O166/B166</f>
        <v>0.18141070387901057</v>
      </c>
      <c r="Q166">
        <v>1398</v>
      </c>
      <c r="R166">
        <f t="shared" si="14"/>
        <v>11863.171569464017</v>
      </c>
      <c r="S166">
        <f t="shared" si="15"/>
        <v>25164</v>
      </c>
      <c r="T166">
        <f t="shared" si="16"/>
        <v>659.06508719244539</v>
      </c>
      <c r="U166">
        <f t="shared" si="17"/>
        <v>434366.78915598564</v>
      </c>
      <c r="V166">
        <v>3583</v>
      </c>
      <c r="W166">
        <v>0</v>
      </c>
      <c r="X166">
        <v>0</v>
      </c>
    </row>
    <row r="167" spans="1:24" x14ac:dyDescent="0.35">
      <c r="A167" s="1">
        <v>41081</v>
      </c>
      <c r="B167">
        <v>3800</v>
      </c>
      <c r="C167">
        <v>3561.3333333333335</v>
      </c>
      <c r="D167">
        <v>3967</v>
      </c>
      <c r="E167">
        <v>167</v>
      </c>
      <c r="F167">
        <v>0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f t="shared" si="12"/>
        <v>4015.9375261931709</v>
      </c>
      <c r="N167">
        <f>M167-B167</f>
        <v>215.93752619317092</v>
      </c>
      <c r="O167">
        <f t="shared" si="13"/>
        <v>215.93752619317092</v>
      </c>
      <c r="P167" s="8">
        <f>O167/B167</f>
        <v>5.6825664787676561E-2</v>
      </c>
      <c r="Q167">
        <v>1141</v>
      </c>
      <c r="R167">
        <f t="shared" si="14"/>
        <v>3886.8754714770766</v>
      </c>
      <c r="S167">
        <f t="shared" si="15"/>
        <v>20538</v>
      </c>
      <c r="T167">
        <f t="shared" si="16"/>
        <v>215.93752619317092</v>
      </c>
      <c r="U167">
        <f t="shared" si="17"/>
        <v>46629.015218426379</v>
      </c>
      <c r="V167">
        <v>3633</v>
      </c>
      <c r="W167">
        <v>1</v>
      </c>
      <c r="X167">
        <v>0</v>
      </c>
    </row>
    <row r="168" spans="1:24" x14ac:dyDescent="0.35">
      <c r="A168" s="1">
        <v>41082</v>
      </c>
      <c r="B168">
        <v>3843</v>
      </c>
      <c r="C168">
        <v>3672</v>
      </c>
      <c r="D168">
        <v>3700</v>
      </c>
      <c r="E168">
        <v>43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  <c r="M168">
        <f t="shared" si="12"/>
        <v>4247.9402804174488</v>
      </c>
      <c r="N168">
        <f>M168-B168</f>
        <v>404.94028041744878</v>
      </c>
      <c r="O168">
        <f t="shared" si="13"/>
        <v>404.94028041744878</v>
      </c>
      <c r="P168" s="8">
        <f>O168/B168</f>
        <v>0.1053708770276994</v>
      </c>
      <c r="Q168">
        <v>1124</v>
      </c>
      <c r="R168">
        <f t="shared" si="14"/>
        <v>7288.925047514078</v>
      </c>
      <c r="S168">
        <f t="shared" si="15"/>
        <v>20232</v>
      </c>
      <c r="T168">
        <f t="shared" si="16"/>
        <v>404.94028041744878</v>
      </c>
      <c r="U168">
        <f t="shared" si="17"/>
        <v>163976.63070456203</v>
      </c>
      <c r="V168">
        <v>3800</v>
      </c>
      <c r="W168">
        <v>0</v>
      </c>
      <c r="X168">
        <v>1</v>
      </c>
    </row>
    <row r="169" spans="1:24" x14ac:dyDescent="0.35">
      <c r="A169" s="1">
        <v>41083</v>
      </c>
      <c r="B169">
        <v>4580</v>
      </c>
      <c r="C169">
        <v>3758.6666666666665</v>
      </c>
      <c r="D169">
        <v>4320</v>
      </c>
      <c r="E169">
        <v>737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</v>
      </c>
      <c r="L169">
        <v>1</v>
      </c>
      <c r="M169">
        <f t="shared" si="12"/>
        <v>4857.0856610048068</v>
      </c>
      <c r="N169">
        <f>M169-B169</f>
        <v>277.08566100480675</v>
      </c>
      <c r="O169">
        <f t="shared" si="13"/>
        <v>277.08566100480675</v>
      </c>
      <c r="P169" s="8">
        <f>O169/B169</f>
        <v>6.0499052621136848E-2</v>
      </c>
      <c r="Q169">
        <v>922</v>
      </c>
      <c r="R169">
        <f t="shared" si="14"/>
        <v>4987.5418980865215</v>
      </c>
      <c r="S169">
        <f t="shared" si="15"/>
        <v>16596</v>
      </c>
      <c r="T169">
        <f t="shared" si="16"/>
        <v>277.08566100480675</v>
      </c>
      <c r="U169">
        <f t="shared" si="17"/>
        <v>76776.463534470691</v>
      </c>
      <c r="V169">
        <v>3843</v>
      </c>
      <c r="W169">
        <v>0</v>
      </c>
      <c r="X169">
        <v>0</v>
      </c>
    </row>
    <row r="170" spans="1:24" x14ac:dyDescent="0.35">
      <c r="A170" s="1">
        <v>41084</v>
      </c>
      <c r="B170">
        <v>4592</v>
      </c>
      <c r="C170">
        <v>4074.3333333333335</v>
      </c>
      <c r="D170">
        <v>6134</v>
      </c>
      <c r="E170">
        <v>12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0</v>
      </c>
      <c r="M170">
        <f t="shared" si="12"/>
        <v>4799.6245484663959</v>
      </c>
      <c r="N170">
        <f>M170-B170</f>
        <v>207.62454846639594</v>
      </c>
      <c r="O170">
        <f t="shared" si="13"/>
        <v>207.62454846639594</v>
      </c>
      <c r="P170" s="8">
        <f>O170/B170</f>
        <v>4.521440515383187E-2</v>
      </c>
      <c r="Q170">
        <v>790</v>
      </c>
      <c r="R170">
        <f t="shared" si="14"/>
        <v>3737.2418723951268</v>
      </c>
      <c r="S170">
        <f t="shared" si="15"/>
        <v>14220</v>
      </c>
      <c r="T170">
        <f t="shared" si="16"/>
        <v>207.62454846639594</v>
      </c>
      <c r="U170">
        <f t="shared" si="17"/>
        <v>43107.953125874796</v>
      </c>
      <c r="V170">
        <v>4580</v>
      </c>
      <c r="W170">
        <v>0</v>
      </c>
      <c r="X170">
        <v>0</v>
      </c>
    </row>
    <row r="171" spans="1:24" x14ac:dyDescent="0.35">
      <c r="A171" s="1">
        <v>41085</v>
      </c>
      <c r="B171">
        <v>3615</v>
      </c>
      <c r="C171">
        <v>4338.333333333333</v>
      </c>
      <c r="D171">
        <v>3468</v>
      </c>
      <c r="E171">
        <v>-977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f t="shared" si="12"/>
        <v>3709.0365229264539</v>
      </c>
      <c r="N171">
        <f>M171-B171</f>
        <v>94.036522926453927</v>
      </c>
      <c r="O171">
        <f t="shared" si="13"/>
        <v>94.036522926453927</v>
      </c>
      <c r="P171" s="8">
        <f>O171/B171</f>
        <v>2.6012869412573702E-2</v>
      </c>
      <c r="Q171">
        <v>1081</v>
      </c>
      <c r="R171">
        <f t="shared" si="14"/>
        <v>1692.6574126761707</v>
      </c>
      <c r="S171">
        <f t="shared" si="15"/>
        <v>19458</v>
      </c>
      <c r="T171">
        <f t="shared" si="16"/>
        <v>94.036522926453927</v>
      </c>
      <c r="U171">
        <f t="shared" si="17"/>
        <v>8842.8676440974941</v>
      </c>
      <c r="V171">
        <v>4592</v>
      </c>
      <c r="W171">
        <v>0</v>
      </c>
      <c r="X171">
        <v>0</v>
      </c>
    </row>
    <row r="172" spans="1:24" x14ac:dyDescent="0.35">
      <c r="A172" s="1">
        <v>41086</v>
      </c>
      <c r="B172">
        <v>3596</v>
      </c>
      <c r="C172">
        <v>4262.333333333333</v>
      </c>
      <c r="D172">
        <v>3583</v>
      </c>
      <c r="E172">
        <v>-19</v>
      </c>
      <c r="F172">
        <v>0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f t="shared" si="12"/>
        <v>3769.6282131386529</v>
      </c>
      <c r="N172">
        <f>M172-B172</f>
        <v>173.62821313865288</v>
      </c>
      <c r="O172">
        <f t="shared" si="13"/>
        <v>173.62821313865288</v>
      </c>
      <c r="P172" s="8">
        <f>O172/B172</f>
        <v>4.8283707769369542E-2</v>
      </c>
      <c r="Q172">
        <v>1278</v>
      </c>
      <c r="R172">
        <f t="shared" si="14"/>
        <v>3125.3078364957519</v>
      </c>
      <c r="S172">
        <f t="shared" si="15"/>
        <v>23004</v>
      </c>
      <c r="T172">
        <f t="shared" si="16"/>
        <v>173.62821313865288</v>
      </c>
      <c r="U172">
        <f t="shared" si="17"/>
        <v>30146.756397721474</v>
      </c>
      <c r="V172">
        <v>3615</v>
      </c>
      <c r="W172">
        <v>0</v>
      </c>
      <c r="X172">
        <v>0</v>
      </c>
    </row>
    <row r="173" spans="1:24" x14ac:dyDescent="0.35">
      <c r="A173" s="1">
        <v>41087</v>
      </c>
      <c r="B173">
        <v>3909</v>
      </c>
      <c r="C173">
        <v>3934.3333333333335</v>
      </c>
      <c r="D173">
        <v>3633</v>
      </c>
      <c r="E173">
        <v>313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0</v>
      </c>
      <c r="M173">
        <f t="shared" si="12"/>
        <v>4065.8667782345374</v>
      </c>
      <c r="N173">
        <f>M173-B173</f>
        <v>156.86677823453738</v>
      </c>
      <c r="O173">
        <f t="shared" si="13"/>
        <v>156.86677823453738</v>
      </c>
      <c r="P173" s="8">
        <f>O173/B173</f>
        <v>4.0129643958694651E-2</v>
      </c>
      <c r="Q173">
        <v>879</v>
      </c>
      <c r="R173">
        <f t="shared" si="14"/>
        <v>2823.6020082216728</v>
      </c>
      <c r="S173">
        <f t="shared" si="15"/>
        <v>15822</v>
      </c>
      <c r="T173">
        <f t="shared" si="16"/>
        <v>156.86677823453738</v>
      </c>
      <c r="U173">
        <f t="shared" si="17"/>
        <v>24607.186113683529</v>
      </c>
      <c r="V173">
        <v>3596</v>
      </c>
      <c r="W173">
        <v>0</v>
      </c>
      <c r="X173">
        <v>0</v>
      </c>
    </row>
    <row r="174" spans="1:24" x14ac:dyDescent="0.35">
      <c r="A174" s="1">
        <v>41088</v>
      </c>
      <c r="B174">
        <v>4080</v>
      </c>
      <c r="C174">
        <v>3706.6666666666665</v>
      </c>
      <c r="D174">
        <v>3800</v>
      </c>
      <c r="E174">
        <v>171</v>
      </c>
      <c r="F174">
        <v>0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0</v>
      </c>
      <c r="M174">
        <f t="shared" si="12"/>
        <v>4142.6777394983092</v>
      </c>
      <c r="N174">
        <f>M174-B174</f>
        <v>62.677739498309165</v>
      </c>
      <c r="O174">
        <f t="shared" si="13"/>
        <v>62.677739498309165</v>
      </c>
      <c r="P174" s="8">
        <f>O174/B174</f>
        <v>1.5362191053507149E-2</v>
      </c>
      <c r="Q174">
        <v>755</v>
      </c>
      <c r="R174">
        <f t="shared" si="14"/>
        <v>1128.199310969565</v>
      </c>
      <c r="S174">
        <f t="shared" si="15"/>
        <v>13590</v>
      </c>
      <c r="T174">
        <f t="shared" si="16"/>
        <v>62.677739498309165</v>
      </c>
      <c r="U174">
        <f t="shared" si="17"/>
        <v>3928.499028617905</v>
      </c>
      <c r="V174">
        <v>3909</v>
      </c>
      <c r="W174">
        <v>1</v>
      </c>
      <c r="X174">
        <v>0</v>
      </c>
    </row>
    <row r="175" spans="1:24" x14ac:dyDescent="0.35">
      <c r="A175" s="1">
        <v>41089</v>
      </c>
      <c r="B175">
        <v>4686</v>
      </c>
      <c r="C175">
        <v>3861.6666666666665</v>
      </c>
      <c r="D175">
        <v>3843</v>
      </c>
      <c r="E175">
        <v>606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f t="shared" si="12"/>
        <v>4826.2495432994965</v>
      </c>
      <c r="N175">
        <f>M175-B175</f>
        <v>140.24954329949651</v>
      </c>
      <c r="O175">
        <f t="shared" si="13"/>
        <v>140.24954329949651</v>
      </c>
      <c r="P175" s="8">
        <f>O175/B175</f>
        <v>2.9929480004160586E-2</v>
      </c>
      <c r="Q175">
        <v>923</v>
      </c>
      <c r="R175">
        <f t="shared" si="14"/>
        <v>2524.4917793909372</v>
      </c>
      <c r="S175">
        <f t="shared" si="15"/>
        <v>16614</v>
      </c>
      <c r="T175">
        <f t="shared" si="16"/>
        <v>140.24954329949651</v>
      </c>
      <c r="U175">
        <f t="shared" si="17"/>
        <v>19669.934395717348</v>
      </c>
      <c r="V175">
        <v>4080</v>
      </c>
      <c r="W175">
        <v>0</v>
      </c>
      <c r="X175">
        <v>1</v>
      </c>
    </row>
    <row r="176" spans="1:24" x14ac:dyDescent="0.35">
      <c r="A176" s="1">
        <v>41090</v>
      </c>
      <c r="B176">
        <v>4815</v>
      </c>
      <c r="C176">
        <v>4225</v>
      </c>
      <c r="D176">
        <v>4580</v>
      </c>
      <c r="E176">
        <v>129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</v>
      </c>
      <c r="L176">
        <v>1</v>
      </c>
      <c r="M176">
        <f t="shared" si="12"/>
        <v>4899.1976599914015</v>
      </c>
      <c r="N176">
        <f>M176-B176</f>
        <v>84.197659991401451</v>
      </c>
      <c r="O176">
        <f t="shared" si="13"/>
        <v>84.197659991401451</v>
      </c>
      <c r="P176" s="8">
        <f>O176/B176</f>
        <v>1.7486533746916191E-2</v>
      </c>
      <c r="Q176">
        <v>828</v>
      </c>
      <c r="R176">
        <f t="shared" si="14"/>
        <v>1515.5578798452261</v>
      </c>
      <c r="S176">
        <f t="shared" si="15"/>
        <v>14904</v>
      </c>
      <c r="T176">
        <f t="shared" si="16"/>
        <v>84.197659991401451</v>
      </c>
      <c r="U176">
        <f t="shared" si="17"/>
        <v>7089.2459480276448</v>
      </c>
      <c r="V176">
        <v>4686</v>
      </c>
      <c r="W176">
        <v>0</v>
      </c>
      <c r="X176">
        <v>0</v>
      </c>
    </row>
    <row r="177" spans="1:24" x14ac:dyDescent="0.35">
      <c r="A177" s="1">
        <v>41091</v>
      </c>
      <c r="B177">
        <v>4948</v>
      </c>
      <c r="C177">
        <v>4527</v>
      </c>
      <c r="D177">
        <v>4592</v>
      </c>
      <c r="E177">
        <v>133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</v>
      </c>
      <c r="L177">
        <v>0</v>
      </c>
      <c r="M177">
        <f t="shared" si="12"/>
        <v>5188.0776447023582</v>
      </c>
      <c r="N177">
        <f>M177-B177</f>
        <v>240.07764470235816</v>
      </c>
      <c r="O177">
        <f t="shared" si="13"/>
        <v>240.07764470235816</v>
      </c>
      <c r="P177" s="8">
        <f>O177/B177</f>
        <v>4.8520138379619673E-2</v>
      </c>
      <c r="Q177">
        <v>687</v>
      </c>
      <c r="R177">
        <f t="shared" si="14"/>
        <v>4321.3976046424468</v>
      </c>
      <c r="S177">
        <f t="shared" si="15"/>
        <v>12366</v>
      </c>
      <c r="T177">
        <f t="shared" si="16"/>
        <v>240.07764470235816</v>
      </c>
      <c r="U177">
        <f t="shared" si="17"/>
        <v>57637.27548583172</v>
      </c>
      <c r="V177">
        <v>4815</v>
      </c>
      <c r="W177">
        <v>0</v>
      </c>
      <c r="X177">
        <v>0</v>
      </c>
    </row>
    <row r="178" spans="1:24" x14ac:dyDescent="0.35">
      <c r="A178" s="1">
        <v>41092</v>
      </c>
      <c r="B178">
        <v>3637</v>
      </c>
      <c r="C178">
        <v>4816.333333333333</v>
      </c>
      <c r="D178">
        <v>3615</v>
      </c>
      <c r="E178">
        <v>-1311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f t="shared" si="12"/>
        <v>3941.9645251063853</v>
      </c>
      <c r="N178">
        <f>M178-B178</f>
        <v>304.96452510638528</v>
      </c>
      <c r="O178">
        <f t="shared" si="13"/>
        <v>304.96452510638528</v>
      </c>
      <c r="P178" s="8">
        <f>O178/B178</f>
        <v>8.3850570554408935E-2</v>
      </c>
      <c r="Q178">
        <v>1215</v>
      </c>
      <c r="R178">
        <f t="shared" si="14"/>
        <v>5489.3614519149351</v>
      </c>
      <c r="S178">
        <f t="shared" si="15"/>
        <v>21870</v>
      </c>
      <c r="T178">
        <f t="shared" si="16"/>
        <v>304.96452510638528</v>
      </c>
      <c r="U178">
        <f t="shared" si="17"/>
        <v>93003.361573363101</v>
      </c>
      <c r="V178">
        <v>4948</v>
      </c>
      <c r="W178">
        <v>0</v>
      </c>
      <c r="X178">
        <v>0</v>
      </c>
    </row>
    <row r="179" spans="1:24" x14ac:dyDescent="0.35">
      <c r="A179" s="1">
        <v>41093</v>
      </c>
      <c r="B179">
        <v>4048</v>
      </c>
      <c r="C179">
        <v>4466.666666666667</v>
      </c>
      <c r="D179">
        <v>3596</v>
      </c>
      <c r="E179">
        <v>411</v>
      </c>
      <c r="F179">
        <v>0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f t="shared" si="12"/>
        <v>4259.8450090765655</v>
      </c>
      <c r="N179">
        <f>M179-B179</f>
        <v>211.84500907656547</v>
      </c>
      <c r="O179">
        <f t="shared" si="13"/>
        <v>211.84500907656547</v>
      </c>
      <c r="P179" s="8">
        <f>O179/B179</f>
        <v>5.2333253230376846E-2</v>
      </c>
      <c r="Q179">
        <v>918</v>
      </c>
      <c r="R179">
        <f t="shared" si="14"/>
        <v>3813.2101633781785</v>
      </c>
      <c r="S179">
        <f t="shared" si="15"/>
        <v>16524</v>
      </c>
      <c r="T179">
        <f t="shared" si="16"/>
        <v>211.84500907656547</v>
      </c>
      <c r="U179">
        <f t="shared" si="17"/>
        <v>44878.307870650111</v>
      </c>
      <c r="V179">
        <v>3637</v>
      </c>
      <c r="W179">
        <v>0</v>
      </c>
      <c r="X179">
        <v>0</v>
      </c>
    </row>
    <row r="180" spans="1:24" x14ac:dyDescent="0.35">
      <c r="A180" s="1">
        <v>41094</v>
      </c>
      <c r="B180">
        <v>3795</v>
      </c>
      <c r="C180">
        <v>4211</v>
      </c>
      <c r="D180">
        <v>3909</v>
      </c>
      <c r="E180">
        <v>-253</v>
      </c>
      <c r="F180">
        <v>0</v>
      </c>
      <c r="G180">
        <v>0</v>
      </c>
      <c r="H180">
        <v>1</v>
      </c>
      <c r="I180">
        <v>0</v>
      </c>
      <c r="J180">
        <v>0</v>
      </c>
      <c r="K180">
        <v>0</v>
      </c>
      <c r="L180">
        <v>0</v>
      </c>
      <c r="M180">
        <f t="shared" si="12"/>
        <v>3959.0849682895932</v>
      </c>
      <c r="N180">
        <f>M180-B180</f>
        <v>164.08496828959323</v>
      </c>
      <c r="O180">
        <f t="shared" si="13"/>
        <v>164.08496828959323</v>
      </c>
      <c r="P180" s="8">
        <f>O180/B180</f>
        <v>4.3237145794359222E-2</v>
      </c>
      <c r="Q180">
        <v>1364</v>
      </c>
      <c r="R180">
        <f t="shared" si="14"/>
        <v>2953.5294292126782</v>
      </c>
      <c r="S180">
        <f t="shared" si="15"/>
        <v>24552</v>
      </c>
      <c r="T180">
        <f t="shared" si="16"/>
        <v>164.08496828959323</v>
      </c>
      <c r="U180">
        <f t="shared" si="17"/>
        <v>26923.876818596818</v>
      </c>
      <c r="V180">
        <v>4048</v>
      </c>
      <c r="W180">
        <v>0</v>
      </c>
      <c r="X180">
        <v>0</v>
      </c>
    </row>
    <row r="181" spans="1:24" x14ac:dyDescent="0.35">
      <c r="A181" s="1">
        <v>41095</v>
      </c>
      <c r="B181">
        <v>3891</v>
      </c>
      <c r="C181">
        <v>3826.6666666666665</v>
      </c>
      <c r="D181">
        <v>4080</v>
      </c>
      <c r="E181">
        <v>96</v>
      </c>
      <c r="F181">
        <v>0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f t="shared" si="12"/>
        <v>4226.5384568924401</v>
      </c>
      <c r="N181">
        <f>M181-B181</f>
        <v>335.53845689244008</v>
      </c>
      <c r="O181">
        <f t="shared" si="13"/>
        <v>335.53845689244008</v>
      </c>
      <c r="P181" s="8">
        <f>O181/B181</f>
        <v>8.6234504469915207E-2</v>
      </c>
      <c r="Q181">
        <v>1221</v>
      </c>
      <c r="R181">
        <f t="shared" si="14"/>
        <v>6039.6922240639215</v>
      </c>
      <c r="S181">
        <f t="shared" si="15"/>
        <v>21978</v>
      </c>
      <c r="T181">
        <f t="shared" si="16"/>
        <v>335.53845689244008</v>
      </c>
      <c r="U181">
        <f t="shared" si="17"/>
        <v>112586.05605375986</v>
      </c>
      <c r="V181">
        <v>3795</v>
      </c>
      <c r="W181">
        <v>1</v>
      </c>
      <c r="X181">
        <v>0</v>
      </c>
    </row>
    <row r="182" spans="1:24" x14ac:dyDescent="0.35">
      <c r="A182" s="1">
        <v>41096</v>
      </c>
      <c r="B182">
        <v>3962</v>
      </c>
      <c r="C182">
        <v>3911.3333333333335</v>
      </c>
      <c r="D182">
        <v>4686</v>
      </c>
      <c r="E182">
        <v>71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0</v>
      </c>
      <c r="M182">
        <f t="shared" si="12"/>
        <v>4571.4618779379289</v>
      </c>
      <c r="N182">
        <f>M182-B182</f>
        <v>609.46187793792888</v>
      </c>
      <c r="O182">
        <f t="shared" si="13"/>
        <v>609.46187793792888</v>
      </c>
      <c r="P182" s="8">
        <f>O182/B182</f>
        <v>0.15382682431547928</v>
      </c>
      <c r="Q182">
        <v>1257</v>
      </c>
      <c r="R182">
        <f t="shared" si="14"/>
        <v>10970.31380288272</v>
      </c>
      <c r="S182">
        <f t="shared" si="15"/>
        <v>22626</v>
      </c>
      <c r="T182">
        <f t="shared" si="16"/>
        <v>609.46187793792888</v>
      </c>
      <c r="U182">
        <f t="shared" si="17"/>
        <v>371443.78065962694</v>
      </c>
      <c r="V182">
        <v>3891</v>
      </c>
      <c r="W182">
        <v>0</v>
      </c>
      <c r="X182">
        <v>1</v>
      </c>
    </row>
    <row r="183" spans="1:24" x14ac:dyDescent="0.35">
      <c r="A183" s="1">
        <v>41097</v>
      </c>
      <c r="B183">
        <v>4371</v>
      </c>
      <c r="C183">
        <v>3882.6666666666665</v>
      </c>
      <c r="D183">
        <v>4815</v>
      </c>
      <c r="E183">
        <v>409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1</v>
      </c>
      <c r="L183">
        <v>1</v>
      </c>
      <c r="M183">
        <f t="shared" si="12"/>
        <v>4787.4847053385402</v>
      </c>
      <c r="N183">
        <f>M183-B183</f>
        <v>416.48470533854015</v>
      </c>
      <c r="O183">
        <f t="shared" si="13"/>
        <v>416.48470533854015</v>
      </c>
      <c r="P183" s="8">
        <f>O183/B183</f>
        <v>9.5283620530436999E-2</v>
      </c>
      <c r="Q183">
        <v>1250</v>
      </c>
      <c r="R183">
        <f t="shared" si="14"/>
        <v>7496.7246960937227</v>
      </c>
      <c r="S183">
        <f t="shared" si="15"/>
        <v>22500</v>
      </c>
      <c r="T183">
        <f t="shared" si="16"/>
        <v>416.48470533854015</v>
      </c>
      <c r="U183">
        <f t="shared" si="17"/>
        <v>173459.50978093062</v>
      </c>
      <c r="V183">
        <v>3962</v>
      </c>
      <c r="W183">
        <v>0</v>
      </c>
      <c r="X183">
        <v>0</v>
      </c>
    </row>
    <row r="184" spans="1:24" x14ac:dyDescent="0.35">
      <c r="A184" s="1">
        <v>41098</v>
      </c>
      <c r="B184">
        <v>5165</v>
      </c>
      <c r="C184">
        <v>4074.6666666666665</v>
      </c>
      <c r="D184">
        <v>4948</v>
      </c>
      <c r="E184">
        <v>794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0</v>
      </c>
      <c r="M184">
        <f t="shared" si="12"/>
        <v>5244.5751994003022</v>
      </c>
      <c r="N184">
        <f>M184-B184</f>
        <v>79.575199400302154</v>
      </c>
      <c r="O184">
        <f t="shared" si="13"/>
        <v>79.575199400302154</v>
      </c>
      <c r="P184" s="8">
        <f>O184/B184</f>
        <v>1.540662137469548E-2</v>
      </c>
      <c r="Q184">
        <v>790</v>
      </c>
      <c r="R184">
        <f t="shared" si="14"/>
        <v>1432.3535892054388</v>
      </c>
      <c r="S184">
        <f t="shared" si="15"/>
        <v>14220</v>
      </c>
      <c r="T184">
        <f t="shared" si="16"/>
        <v>79.575199400302154</v>
      </c>
      <c r="U184">
        <f t="shared" si="17"/>
        <v>6332.2123595978483</v>
      </c>
      <c r="V184">
        <v>4371</v>
      </c>
      <c r="W184">
        <v>0</v>
      </c>
      <c r="X184">
        <v>0</v>
      </c>
    </row>
    <row r="185" spans="1:24" x14ac:dyDescent="0.35">
      <c r="A185" s="1">
        <v>41099</v>
      </c>
      <c r="B185">
        <v>3698</v>
      </c>
      <c r="C185">
        <v>4499.333333333333</v>
      </c>
      <c r="D185">
        <v>3637</v>
      </c>
      <c r="E185">
        <v>-1467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f t="shared" si="12"/>
        <v>3536.9015112057036</v>
      </c>
      <c r="N185">
        <f>M185-B185</f>
        <v>-161.09848879429637</v>
      </c>
      <c r="O185">
        <f t="shared" si="13"/>
        <v>161.09848879429637</v>
      </c>
      <c r="P185" s="8">
        <f>O185/B185</f>
        <v>4.3563680041724277E-2</v>
      </c>
      <c r="Q185">
        <v>1162</v>
      </c>
      <c r="R185">
        <f t="shared" si="14"/>
        <v>11599.091193189339</v>
      </c>
      <c r="S185">
        <f t="shared" si="15"/>
        <v>20916</v>
      </c>
      <c r="T185">
        <f t="shared" si="16"/>
        <v>-322.19697758859274</v>
      </c>
      <c r="U185">
        <f t="shared" si="17"/>
        <v>103810.89236722414</v>
      </c>
      <c r="V185">
        <v>5165</v>
      </c>
      <c r="W185">
        <v>0</v>
      </c>
      <c r="X185">
        <v>0</v>
      </c>
    </row>
    <row r="186" spans="1:24" x14ac:dyDescent="0.35">
      <c r="A186" s="1">
        <v>41100</v>
      </c>
      <c r="B186">
        <v>4292</v>
      </c>
      <c r="C186">
        <v>4411.333333333333</v>
      </c>
      <c r="D186">
        <v>4048</v>
      </c>
      <c r="E186">
        <v>594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f t="shared" si="12"/>
        <v>4369.5322066217777</v>
      </c>
      <c r="N186">
        <f>M186-B186</f>
        <v>77.532206621777732</v>
      </c>
      <c r="O186">
        <f t="shared" si="13"/>
        <v>77.532206621777732</v>
      </c>
      <c r="P186" s="8">
        <f>O186/B186</f>
        <v>1.806435382613647E-2</v>
      </c>
      <c r="Q186">
        <v>637</v>
      </c>
      <c r="R186">
        <f t="shared" si="14"/>
        <v>1395.5797191919992</v>
      </c>
      <c r="S186">
        <f t="shared" si="15"/>
        <v>11466</v>
      </c>
      <c r="T186">
        <f t="shared" si="16"/>
        <v>77.532206621777732</v>
      </c>
      <c r="U186">
        <f t="shared" si="17"/>
        <v>6011.2430636420349</v>
      </c>
      <c r="V186">
        <v>3698</v>
      </c>
      <c r="W186">
        <v>0</v>
      </c>
      <c r="X186">
        <v>0</v>
      </c>
    </row>
    <row r="187" spans="1:24" x14ac:dyDescent="0.35">
      <c r="A187" s="1">
        <v>41101</v>
      </c>
      <c r="B187">
        <v>4362</v>
      </c>
      <c r="C187">
        <v>4385</v>
      </c>
      <c r="D187">
        <v>3795</v>
      </c>
      <c r="E187">
        <v>70</v>
      </c>
      <c r="F187">
        <v>0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f t="shared" si="12"/>
        <v>4336.8668426156919</v>
      </c>
      <c r="N187">
        <f>M187-B187</f>
        <v>-25.133157384308106</v>
      </c>
      <c r="O187">
        <f t="shared" si="13"/>
        <v>25.133157384308106</v>
      </c>
      <c r="P187" s="8">
        <f>O187/B187</f>
        <v>5.7618425915424362E-3</v>
      </c>
      <c r="Q187">
        <v>630</v>
      </c>
      <c r="R187">
        <f t="shared" si="14"/>
        <v>1809.5873316701836</v>
      </c>
      <c r="S187">
        <f t="shared" si="15"/>
        <v>11340</v>
      </c>
      <c r="T187">
        <f t="shared" si="16"/>
        <v>-50.266314768616212</v>
      </c>
      <c r="U187">
        <f t="shared" si="17"/>
        <v>2526.7024004176042</v>
      </c>
      <c r="V187">
        <v>4292</v>
      </c>
      <c r="W187">
        <v>0</v>
      </c>
      <c r="X187">
        <v>0</v>
      </c>
    </row>
    <row r="188" spans="1:24" x14ac:dyDescent="0.35">
      <c r="A188" s="1">
        <v>41102</v>
      </c>
      <c r="B188">
        <v>4619</v>
      </c>
      <c r="C188">
        <v>4117.333333333333</v>
      </c>
      <c r="D188">
        <v>3891</v>
      </c>
      <c r="E188">
        <v>257</v>
      </c>
      <c r="F188">
        <v>0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f t="shared" si="12"/>
        <v>4596.9294461132249</v>
      </c>
      <c r="N188">
        <f>M188-B188</f>
        <v>-22.070553886775087</v>
      </c>
      <c r="O188">
        <f t="shared" si="13"/>
        <v>22.070553886775087</v>
      </c>
      <c r="P188" s="8">
        <f>O188/B188</f>
        <v>4.7782104106462624E-3</v>
      </c>
      <c r="Q188">
        <v>616</v>
      </c>
      <c r="R188">
        <f t="shared" si="14"/>
        <v>1589.0798798478063</v>
      </c>
      <c r="S188">
        <f t="shared" si="15"/>
        <v>11088</v>
      </c>
      <c r="T188">
        <f t="shared" si="16"/>
        <v>-44.141107773550175</v>
      </c>
      <c r="U188">
        <f t="shared" si="17"/>
        <v>1948.4373954761718</v>
      </c>
      <c r="V188">
        <v>4362</v>
      </c>
      <c r="W188">
        <v>1</v>
      </c>
      <c r="X188">
        <v>0</v>
      </c>
    </row>
    <row r="189" spans="1:24" x14ac:dyDescent="0.35">
      <c r="A189" s="1">
        <v>41103</v>
      </c>
      <c r="B189">
        <v>4451</v>
      </c>
      <c r="C189">
        <v>4424.333333333333</v>
      </c>
      <c r="D189">
        <v>3962</v>
      </c>
      <c r="E189">
        <v>-168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f t="shared" si="12"/>
        <v>4833.7778435383843</v>
      </c>
      <c r="N189">
        <f>M189-B189</f>
        <v>382.77784353838433</v>
      </c>
      <c r="O189">
        <f t="shared" si="13"/>
        <v>382.77784353838433</v>
      </c>
      <c r="P189" s="8">
        <f>O189/B189</f>
        <v>8.5998167499075337E-2</v>
      </c>
      <c r="Q189">
        <v>924</v>
      </c>
      <c r="R189">
        <f t="shared" si="14"/>
        <v>6890.001183690918</v>
      </c>
      <c r="S189">
        <f t="shared" si="15"/>
        <v>16632</v>
      </c>
      <c r="T189">
        <f t="shared" si="16"/>
        <v>382.77784353838433</v>
      </c>
      <c r="U189">
        <f t="shared" si="17"/>
        <v>146518.87750389584</v>
      </c>
      <c r="V189">
        <v>4619</v>
      </c>
      <c r="W189">
        <v>0</v>
      </c>
      <c r="X189">
        <v>1</v>
      </c>
    </row>
    <row r="190" spans="1:24" x14ac:dyDescent="0.35">
      <c r="A190" s="1">
        <v>41104</v>
      </c>
      <c r="B190">
        <v>5277</v>
      </c>
      <c r="C190">
        <v>4477.333333333333</v>
      </c>
      <c r="D190">
        <v>4371</v>
      </c>
      <c r="E190">
        <v>826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1</v>
      </c>
      <c r="L190">
        <v>1</v>
      </c>
      <c r="M190">
        <f t="shared" si="12"/>
        <v>5601.0681496079378</v>
      </c>
      <c r="N190">
        <f>M190-B190</f>
        <v>324.06814960793781</v>
      </c>
      <c r="O190">
        <f t="shared" si="13"/>
        <v>324.06814960793781</v>
      </c>
      <c r="P190" s="8">
        <f>O190/B190</f>
        <v>6.141143634791317E-2</v>
      </c>
      <c r="Q190">
        <v>667</v>
      </c>
      <c r="R190">
        <f t="shared" si="14"/>
        <v>5833.2266929428806</v>
      </c>
      <c r="S190">
        <f t="shared" si="15"/>
        <v>12006</v>
      </c>
      <c r="T190">
        <f t="shared" si="16"/>
        <v>324.06814960793781</v>
      </c>
      <c r="U190">
        <f t="shared" si="17"/>
        <v>105020.16559031277</v>
      </c>
      <c r="V190">
        <v>4451</v>
      </c>
      <c r="W190">
        <v>0</v>
      </c>
      <c r="X190">
        <v>0</v>
      </c>
    </row>
    <row r="191" spans="1:24" x14ac:dyDescent="0.35">
      <c r="A191" s="1">
        <v>41105</v>
      </c>
      <c r="B191">
        <v>5596</v>
      </c>
      <c r="C191">
        <v>4782.333333333333</v>
      </c>
      <c r="D191">
        <v>5165</v>
      </c>
      <c r="E191">
        <v>319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</v>
      </c>
      <c r="L191">
        <v>0</v>
      </c>
      <c r="M191">
        <f t="shared" si="12"/>
        <v>5602.7882750488407</v>
      </c>
      <c r="N191">
        <f>M191-B191</f>
        <v>6.78827504884066</v>
      </c>
      <c r="O191">
        <f t="shared" si="13"/>
        <v>6.78827504884066</v>
      </c>
      <c r="P191" s="8">
        <f>O191/B191</f>
        <v>1.2130584433239207E-3</v>
      </c>
      <c r="Q191">
        <v>719</v>
      </c>
      <c r="R191">
        <f t="shared" si="14"/>
        <v>122.18895087913188</v>
      </c>
      <c r="S191">
        <f t="shared" si="15"/>
        <v>12942</v>
      </c>
      <c r="T191">
        <f t="shared" si="16"/>
        <v>6.78827504884066</v>
      </c>
      <c r="U191">
        <f t="shared" si="17"/>
        <v>46.080678138712663</v>
      </c>
      <c r="V191">
        <v>5277</v>
      </c>
      <c r="W191">
        <v>0</v>
      </c>
      <c r="X191">
        <v>0</v>
      </c>
    </row>
    <row r="192" spans="1:24" x14ac:dyDescent="0.35">
      <c r="A192" s="1">
        <v>41106</v>
      </c>
      <c r="B192">
        <v>4242</v>
      </c>
      <c r="C192">
        <v>5108</v>
      </c>
      <c r="D192">
        <v>3698</v>
      </c>
      <c r="E192">
        <v>-1354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f t="shared" si="12"/>
        <v>4194.3410013840785</v>
      </c>
      <c r="N192">
        <f>M192-B192</f>
        <v>-47.658998615921519</v>
      </c>
      <c r="O192">
        <f t="shared" si="13"/>
        <v>47.658998615921519</v>
      </c>
      <c r="P192" s="8">
        <f>O192/B192</f>
        <v>1.1235030319642037E-2</v>
      </c>
      <c r="Q192">
        <v>624</v>
      </c>
      <c r="R192">
        <f t="shared" si="14"/>
        <v>3431.4479003463493</v>
      </c>
      <c r="S192">
        <f t="shared" si="15"/>
        <v>11232</v>
      </c>
      <c r="T192">
        <f t="shared" si="16"/>
        <v>-95.317997231843037</v>
      </c>
      <c r="U192">
        <f t="shared" si="17"/>
        <v>9085.5205962896362</v>
      </c>
      <c r="V192">
        <v>5596</v>
      </c>
      <c r="W192">
        <v>0</v>
      </c>
      <c r="X192">
        <v>0</v>
      </c>
    </row>
    <row r="193" spans="1:24" x14ac:dyDescent="0.35">
      <c r="A193" s="1">
        <v>41107</v>
      </c>
      <c r="B193">
        <v>4394</v>
      </c>
      <c r="C193">
        <v>5038.333333333333</v>
      </c>
      <c r="D193">
        <v>4292</v>
      </c>
      <c r="E193">
        <v>152</v>
      </c>
      <c r="F193">
        <v>0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f t="shared" si="12"/>
        <v>4676.4503156239934</v>
      </c>
      <c r="N193">
        <f>M193-B193</f>
        <v>282.45031562399345</v>
      </c>
      <c r="O193">
        <f t="shared" si="13"/>
        <v>282.45031562399345</v>
      </c>
      <c r="P193" s="8">
        <f>O193/B193</f>
        <v>6.4280909336366279E-2</v>
      </c>
      <c r="Q193">
        <v>756</v>
      </c>
      <c r="R193">
        <f t="shared" si="14"/>
        <v>5084.105681231882</v>
      </c>
      <c r="S193">
        <f t="shared" si="15"/>
        <v>13608</v>
      </c>
      <c r="T193">
        <f t="shared" si="16"/>
        <v>282.45031562399345</v>
      </c>
      <c r="U193">
        <f t="shared" si="17"/>
        <v>79778.180796093511</v>
      </c>
      <c r="V193">
        <v>4242</v>
      </c>
      <c r="W193">
        <v>0</v>
      </c>
      <c r="X193">
        <v>0</v>
      </c>
    </row>
    <row r="194" spans="1:24" x14ac:dyDescent="0.35">
      <c r="A194" s="1">
        <v>41108</v>
      </c>
      <c r="B194">
        <v>4551</v>
      </c>
      <c r="C194">
        <v>4744</v>
      </c>
      <c r="D194">
        <v>4362</v>
      </c>
      <c r="E194">
        <v>157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f t="shared" si="12"/>
        <v>4780.7880527077796</v>
      </c>
      <c r="N194">
        <f>M194-B194</f>
        <v>229.78805270777957</v>
      </c>
      <c r="O194">
        <f t="shared" si="13"/>
        <v>229.78805270777957</v>
      </c>
      <c r="P194" s="8">
        <f>O194/B194</f>
        <v>5.0491771634317638E-2</v>
      </c>
      <c r="Q194">
        <v>700</v>
      </c>
      <c r="R194">
        <f t="shared" si="14"/>
        <v>4136.1849487400323</v>
      </c>
      <c r="S194">
        <f t="shared" si="15"/>
        <v>12600</v>
      </c>
      <c r="T194">
        <f t="shared" si="16"/>
        <v>229.78805270777957</v>
      </c>
      <c r="U194">
        <f t="shared" si="17"/>
        <v>52802.549167233279</v>
      </c>
      <c r="V194">
        <v>4394</v>
      </c>
      <c r="W194">
        <v>0</v>
      </c>
      <c r="X194">
        <v>0</v>
      </c>
    </row>
    <row r="195" spans="1:24" x14ac:dyDescent="0.35">
      <c r="A195" s="1">
        <v>41109</v>
      </c>
      <c r="B195">
        <v>4973</v>
      </c>
      <c r="C195">
        <v>4395.666666666667</v>
      </c>
      <c r="D195">
        <v>4619</v>
      </c>
      <c r="E195">
        <v>422</v>
      </c>
      <c r="F195">
        <v>0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0</v>
      </c>
      <c r="M195">
        <f t="shared" ref="M195:M258" si="18">$AA$2+SUMPRODUCT(C195:I195,$AB$2:$AH$2)</f>
        <v>5031.1895650044189</v>
      </c>
      <c r="N195">
        <f>M195-B195</f>
        <v>58.18956500441891</v>
      </c>
      <c r="O195">
        <f t="shared" ref="O195:O258" si="19">ABS(N195)</f>
        <v>58.18956500441891</v>
      </c>
      <c r="P195" s="8">
        <f>O195/B195</f>
        <v>1.1701098935133504E-2</v>
      </c>
      <c r="Q195">
        <v>467</v>
      </c>
      <c r="R195">
        <f t="shared" ref="R195:R258" si="20">IF(N195&lt;0,N195*-72,N195*18)</f>
        <v>1047.4121700795404</v>
      </c>
      <c r="S195">
        <f t="shared" ref="S195:S258" si="21">Q195*18</f>
        <v>8406</v>
      </c>
      <c r="T195">
        <f t="shared" ref="T195:T258" si="22">IF(N195&lt;0,N195*2,N195)</f>
        <v>58.18956500441891</v>
      </c>
      <c r="U195">
        <f t="shared" ref="U195:U258" si="23">T195^2</f>
        <v>3386.0254754034941</v>
      </c>
      <c r="V195">
        <v>4551</v>
      </c>
      <c r="W195">
        <v>1</v>
      </c>
      <c r="X195">
        <v>0</v>
      </c>
    </row>
    <row r="196" spans="1:24" x14ac:dyDescent="0.35">
      <c r="A196" s="1">
        <v>41110</v>
      </c>
      <c r="B196">
        <v>4931</v>
      </c>
      <c r="C196">
        <v>4639.333333333333</v>
      </c>
      <c r="D196">
        <v>4451</v>
      </c>
      <c r="E196">
        <v>-42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f t="shared" si="18"/>
        <v>5162.402079676287</v>
      </c>
      <c r="N196">
        <f>M196-B196</f>
        <v>231.40207967628703</v>
      </c>
      <c r="O196">
        <f t="shared" si="19"/>
        <v>231.40207967628703</v>
      </c>
      <c r="P196" s="8">
        <f>O196/B196</f>
        <v>4.6928022647797003E-2</v>
      </c>
      <c r="Q196">
        <v>1209</v>
      </c>
      <c r="R196">
        <f t="shared" si="20"/>
        <v>4165.2374341731665</v>
      </c>
      <c r="S196">
        <f t="shared" si="21"/>
        <v>21762</v>
      </c>
      <c r="T196">
        <f t="shared" si="22"/>
        <v>231.40207967628703</v>
      </c>
      <c r="U196">
        <f t="shared" si="23"/>
        <v>53546.922478510693</v>
      </c>
      <c r="V196">
        <v>4973</v>
      </c>
      <c r="W196">
        <v>0</v>
      </c>
      <c r="X196">
        <v>1</v>
      </c>
    </row>
    <row r="197" spans="1:24" x14ac:dyDescent="0.35">
      <c r="A197" s="1">
        <v>41111</v>
      </c>
      <c r="B197">
        <v>4628.5</v>
      </c>
      <c r="C197">
        <v>4818.333333333333</v>
      </c>
      <c r="D197">
        <v>5277</v>
      </c>
      <c r="E197">
        <v>-302.5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1</v>
      </c>
      <c r="M197">
        <f t="shared" si="18"/>
        <v>5217.5021350289644</v>
      </c>
      <c r="N197">
        <f>M197-B197</f>
        <v>589.0021350289644</v>
      </c>
      <c r="O197">
        <f t="shared" si="19"/>
        <v>589.0021350289644</v>
      </c>
      <c r="P197" s="8">
        <f>O197/B197</f>
        <v>0.12725551151106501</v>
      </c>
      <c r="Q197">
        <v>2035</v>
      </c>
      <c r="R197">
        <f t="shared" si="20"/>
        <v>10602.038430521359</v>
      </c>
      <c r="S197">
        <f t="shared" si="21"/>
        <v>36630</v>
      </c>
      <c r="T197">
        <f t="shared" si="22"/>
        <v>589.0021350289644</v>
      </c>
      <c r="U197">
        <f t="shared" si="23"/>
        <v>346923.51506867842</v>
      </c>
      <c r="V197">
        <v>4931</v>
      </c>
      <c r="W197">
        <v>0</v>
      </c>
      <c r="X197">
        <v>0</v>
      </c>
    </row>
    <row r="198" spans="1:24" x14ac:dyDescent="0.35">
      <c r="A198" s="1">
        <v>41112</v>
      </c>
      <c r="B198">
        <v>2695</v>
      </c>
      <c r="C198">
        <v>4844.166666666667</v>
      </c>
      <c r="D198">
        <v>5596</v>
      </c>
      <c r="E198">
        <v>-1933.5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0</v>
      </c>
      <c r="M198">
        <f t="shared" si="18"/>
        <v>4143.5705865470227</v>
      </c>
      <c r="N198">
        <f>M198-B198</f>
        <v>1448.5705865470227</v>
      </c>
      <c r="O198">
        <f t="shared" si="19"/>
        <v>1448.5705865470227</v>
      </c>
      <c r="P198" s="8">
        <f>O198/B198</f>
        <v>0.53750300057403444</v>
      </c>
      <c r="Q198">
        <v>1331</v>
      </c>
      <c r="R198">
        <f t="shared" si="20"/>
        <v>26074.270557846408</v>
      </c>
      <c r="S198">
        <f t="shared" si="21"/>
        <v>23958</v>
      </c>
      <c r="T198">
        <f t="shared" si="22"/>
        <v>1448.5705865470227</v>
      </c>
      <c r="U198">
        <f t="shared" si="23"/>
        <v>2098356.7442091852</v>
      </c>
      <c r="V198">
        <v>4628.5</v>
      </c>
      <c r="W198">
        <v>0</v>
      </c>
      <c r="X198">
        <v>0</v>
      </c>
    </row>
    <row r="199" spans="1:24" x14ac:dyDescent="0.35">
      <c r="A199" s="1">
        <v>41113</v>
      </c>
      <c r="B199">
        <v>4628.5</v>
      </c>
      <c r="C199">
        <v>4084.8333333333335</v>
      </c>
      <c r="D199">
        <v>4242</v>
      </c>
      <c r="E199">
        <v>1933.5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f t="shared" si="18"/>
        <v>5536.1910119091463</v>
      </c>
      <c r="N199">
        <f>M199-B199</f>
        <v>907.69101190914625</v>
      </c>
      <c r="O199">
        <f t="shared" si="19"/>
        <v>907.69101190914625</v>
      </c>
      <c r="P199" s="8">
        <f>O199/B199</f>
        <v>0.19610910919501917</v>
      </c>
      <c r="Q199">
        <v>985</v>
      </c>
      <c r="R199">
        <f t="shared" si="20"/>
        <v>16338.438214364633</v>
      </c>
      <c r="S199">
        <f t="shared" si="21"/>
        <v>17730</v>
      </c>
      <c r="T199">
        <f t="shared" si="22"/>
        <v>907.69101190914625</v>
      </c>
      <c r="U199">
        <f t="shared" si="23"/>
        <v>823902.97310064989</v>
      </c>
      <c r="V199">
        <v>2695</v>
      </c>
      <c r="W199">
        <v>0</v>
      </c>
      <c r="X199">
        <v>0</v>
      </c>
    </row>
    <row r="200" spans="1:24" x14ac:dyDescent="0.35">
      <c r="A200" s="1">
        <v>41114</v>
      </c>
      <c r="B200">
        <v>2758</v>
      </c>
      <c r="C200">
        <v>3984</v>
      </c>
      <c r="D200">
        <v>4394</v>
      </c>
      <c r="E200">
        <v>-1870.5</v>
      </c>
      <c r="F200">
        <v>0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f t="shared" si="18"/>
        <v>2295.6084725204555</v>
      </c>
      <c r="N200">
        <f>M200-B200</f>
        <v>-462.39152747954449</v>
      </c>
      <c r="O200">
        <f t="shared" si="19"/>
        <v>462.39152747954449</v>
      </c>
      <c r="P200" s="8">
        <f>O200/B200</f>
        <v>0.16765465100781163</v>
      </c>
      <c r="Q200">
        <v>745</v>
      </c>
      <c r="R200">
        <f t="shared" si="20"/>
        <v>33292.189978527203</v>
      </c>
      <c r="S200">
        <f t="shared" si="21"/>
        <v>13410</v>
      </c>
      <c r="T200">
        <f t="shared" si="22"/>
        <v>-924.78305495908899</v>
      </c>
      <c r="U200">
        <f t="shared" si="23"/>
        <v>855223.69873946544</v>
      </c>
      <c r="V200">
        <v>4628.5</v>
      </c>
      <c r="W200">
        <v>0</v>
      </c>
      <c r="X200">
        <v>0</v>
      </c>
    </row>
    <row r="201" spans="1:24" x14ac:dyDescent="0.35">
      <c r="A201" s="1">
        <v>41115</v>
      </c>
      <c r="B201">
        <v>3261</v>
      </c>
      <c r="C201">
        <v>3360.5</v>
      </c>
      <c r="D201">
        <v>4551</v>
      </c>
      <c r="E201">
        <v>503</v>
      </c>
      <c r="F201">
        <v>0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0</v>
      </c>
      <c r="M201">
        <f t="shared" si="18"/>
        <v>3727.7428416682842</v>
      </c>
      <c r="N201">
        <f>M201-B201</f>
        <v>466.7428416682842</v>
      </c>
      <c r="O201">
        <f t="shared" si="19"/>
        <v>466.7428416682842</v>
      </c>
      <c r="P201" s="8">
        <f>O201/B201</f>
        <v>0.14312874629508868</v>
      </c>
      <c r="Q201">
        <v>478</v>
      </c>
      <c r="R201">
        <f t="shared" si="20"/>
        <v>8401.3711500291156</v>
      </c>
      <c r="S201">
        <f t="shared" si="21"/>
        <v>8604</v>
      </c>
      <c r="T201">
        <f t="shared" si="22"/>
        <v>466.7428416682842</v>
      </c>
      <c r="U201">
        <f t="shared" si="23"/>
        <v>217848.88024858502</v>
      </c>
      <c r="V201">
        <v>2758</v>
      </c>
      <c r="W201">
        <v>0</v>
      </c>
      <c r="X201">
        <v>0</v>
      </c>
    </row>
    <row r="202" spans="1:24" x14ac:dyDescent="0.35">
      <c r="A202" s="1">
        <v>41116</v>
      </c>
      <c r="B202">
        <v>3045</v>
      </c>
      <c r="C202">
        <v>3549.1666666666665</v>
      </c>
      <c r="D202">
        <v>4973</v>
      </c>
      <c r="E202">
        <v>-216</v>
      </c>
      <c r="F202">
        <v>0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0</v>
      </c>
      <c r="M202">
        <f t="shared" si="18"/>
        <v>3820.4118172352964</v>
      </c>
      <c r="N202">
        <f>M202-B202</f>
        <v>775.41181723529644</v>
      </c>
      <c r="O202">
        <f t="shared" si="19"/>
        <v>775.41181723529644</v>
      </c>
      <c r="P202" s="8">
        <f>O202/B202</f>
        <v>0.25465084309861952</v>
      </c>
      <c r="Q202">
        <v>988</v>
      </c>
      <c r="R202">
        <f t="shared" si="20"/>
        <v>13957.412710235336</v>
      </c>
      <c r="S202">
        <f t="shared" si="21"/>
        <v>17784</v>
      </c>
      <c r="T202">
        <f t="shared" si="22"/>
        <v>775.41181723529644</v>
      </c>
      <c r="U202">
        <f t="shared" si="23"/>
        <v>601263.48630814475</v>
      </c>
      <c r="V202">
        <v>3261</v>
      </c>
      <c r="W202">
        <v>1</v>
      </c>
      <c r="X202">
        <v>0</v>
      </c>
    </row>
    <row r="203" spans="1:24" x14ac:dyDescent="0.35">
      <c r="A203" s="1">
        <v>41117</v>
      </c>
      <c r="B203">
        <v>3783</v>
      </c>
      <c r="C203">
        <v>3021.3333333333335</v>
      </c>
      <c r="D203">
        <v>4931</v>
      </c>
      <c r="E203">
        <v>738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f t="shared" si="18"/>
        <v>4210.0063912583446</v>
      </c>
      <c r="N203">
        <f>M203-B203</f>
        <v>427.00639125834459</v>
      </c>
      <c r="O203">
        <f t="shared" si="19"/>
        <v>427.00639125834459</v>
      </c>
      <c r="P203" s="8">
        <f>O203/B203</f>
        <v>0.11287507038285609</v>
      </c>
      <c r="Q203">
        <v>656</v>
      </c>
      <c r="R203">
        <f t="shared" si="20"/>
        <v>7686.1150426502027</v>
      </c>
      <c r="S203">
        <f t="shared" si="21"/>
        <v>11808</v>
      </c>
      <c r="T203">
        <f t="shared" si="22"/>
        <v>427.00639125834459</v>
      </c>
      <c r="U203">
        <f t="shared" si="23"/>
        <v>182334.45817547446</v>
      </c>
      <c r="V203">
        <v>3045</v>
      </c>
      <c r="W203">
        <v>0</v>
      </c>
      <c r="X203">
        <v>1</v>
      </c>
    </row>
    <row r="204" spans="1:24" x14ac:dyDescent="0.35">
      <c r="A204" s="1">
        <v>41118</v>
      </c>
      <c r="B204">
        <v>3997</v>
      </c>
      <c r="C204">
        <v>3363</v>
      </c>
      <c r="D204">
        <v>4628.5</v>
      </c>
      <c r="E204">
        <v>214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1</v>
      </c>
      <c r="M204">
        <f t="shared" si="18"/>
        <v>4147.636349219707</v>
      </c>
      <c r="N204">
        <f>M204-B204</f>
        <v>150.63634921970697</v>
      </c>
      <c r="O204">
        <f t="shared" si="19"/>
        <v>150.63634921970697</v>
      </c>
      <c r="P204" s="8">
        <f>O204/B204</f>
        <v>3.76873528195414E-2</v>
      </c>
      <c r="Q204">
        <v>1210</v>
      </c>
      <c r="R204">
        <f t="shared" si="20"/>
        <v>2711.4542859547255</v>
      </c>
      <c r="S204">
        <f t="shared" si="21"/>
        <v>21780</v>
      </c>
      <c r="T204">
        <f t="shared" si="22"/>
        <v>150.63634921970697</v>
      </c>
      <c r="U204">
        <f t="shared" si="23"/>
        <v>22691.309706241515</v>
      </c>
      <c r="V204">
        <v>3783</v>
      </c>
      <c r="W204">
        <v>0</v>
      </c>
      <c r="X204">
        <v>0</v>
      </c>
    </row>
    <row r="205" spans="1:24" x14ac:dyDescent="0.35">
      <c r="A205" s="1">
        <v>41119</v>
      </c>
      <c r="B205">
        <v>4547</v>
      </c>
      <c r="C205">
        <v>3608.3333333333335</v>
      </c>
      <c r="D205">
        <v>2695</v>
      </c>
      <c r="E205">
        <v>550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0</v>
      </c>
      <c r="M205">
        <f t="shared" si="18"/>
        <v>4457.3642279901214</v>
      </c>
      <c r="N205">
        <f>M205-B205</f>
        <v>-89.635772009878565</v>
      </c>
      <c r="O205">
        <f t="shared" si="19"/>
        <v>89.635772009878565</v>
      </c>
      <c r="P205" s="8">
        <f>O205/B205</f>
        <v>1.9713167365269093E-2</v>
      </c>
      <c r="Q205">
        <v>663</v>
      </c>
      <c r="R205">
        <f t="shared" si="20"/>
        <v>6453.7755847112567</v>
      </c>
      <c r="S205">
        <f t="shared" si="21"/>
        <v>11934</v>
      </c>
      <c r="T205">
        <f t="shared" si="22"/>
        <v>-179.27154401975713</v>
      </c>
      <c r="U205">
        <f t="shared" si="23"/>
        <v>32138.28649522772</v>
      </c>
      <c r="V205">
        <v>3997</v>
      </c>
      <c r="W205">
        <v>0</v>
      </c>
      <c r="X205">
        <v>0</v>
      </c>
    </row>
    <row r="206" spans="1:24" x14ac:dyDescent="0.35">
      <c r="A206" s="1">
        <v>41120</v>
      </c>
      <c r="B206">
        <v>3646</v>
      </c>
      <c r="C206">
        <v>4109</v>
      </c>
      <c r="D206">
        <v>4628.5</v>
      </c>
      <c r="E206">
        <v>-901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f t="shared" si="18"/>
        <v>3636.9203378614798</v>
      </c>
      <c r="N206">
        <f>M206-B206</f>
        <v>-9.0796621385202343</v>
      </c>
      <c r="O206">
        <f t="shared" si="19"/>
        <v>9.0796621385202343</v>
      </c>
      <c r="P206" s="8">
        <f>O206/B206</f>
        <v>2.4903077724959502E-3</v>
      </c>
      <c r="Q206">
        <v>944</v>
      </c>
      <c r="R206">
        <f t="shared" si="20"/>
        <v>653.73567397345687</v>
      </c>
      <c r="S206">
        <f t="shared" si="21"/>
        <v>16992</v>
      </c>
      <c r="T206">
        <f t="shared" si="22"/>
        <v>-18.159324277040469</v>
      </c>
      <c r="U206">
        <f t="shared" si="23"/>
        <v>329.76105819871134</v>
      </c>
      <c r="V206">
        <v>4547</v>
      </c>
      <c r="W206">
        <v>0</v>
      </c>
      <c r="X206">
        <v>0</v>
      </c>
    </row>
    <row r="207" spans="1:24" x14ac:dyDescent="0.35">
      <c r="A207" s="1">
        <v>41121</v>
      </c>
      <c r="B207">
        <v>4104</v>
      </c>
      <c r="C207">
        <v>4063.3333333333335</v>
      </c>
      <c r="D207">
        <v>2758</v>
      </c>
      <c r="E207">
        <v>458</v>
      </c>
      <c r="F207">
        <v>0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f t="shared" si="18"/>
        <v>3844.8741733472066</v>
      </c>
      <c r="N207">
        <f>M207-B207</f>
        <v>-259.12582665279342</v>
      </c>
      <c r="O207">
        <f t="shared" si="19"/>
        <v>259.12582665279342</v>
      </c>
      <c r="P207" s="8">
        <f>O207/B207</f>
        <v>6.3139821309160196E-2</v>
      </c>
      <c r="Q207">
        <v>1034</v>
      </c>
      <c r="R207">
        <f t="shared" si="20"/>
        <v>18657.059519001126</v>
      </c>
      <c r="S207">
        <f t="shared" si="21"/>
        <v>18612</v>
      </c>
      <c r="T207">
        <f t="shared" si="22"/>
        <v>-518.25165330558684</v>
      </c>
      <c r="U207">
        <f t="shared" si="23"/>
        <v>268584.77615397418</v>
      </c>
      <c r="V207">
        <v>3646</v>
      </c>
      <c r="W207">
        <v>0</v>
      </c>
      <c r="X207">
        <v>0</v>
      </c>
    </row>
    <row r="208" spans="1:24" x14ac:dyDescent="0.35">
      <c r="A208" s="1">
        <v>41122</v>
      </c>
      <c r="B208">
        <v>3818</v>
      </c>
      <c r="C208">
        <v>4099</v>
      </c>
      <c r="D208">
        <v>3261</v>
      </c>
      <c r="E208">
        <v>-286</v>
      </c>
      <c r="F208">
        <v>0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0</v>
      </c>
      <c r="M208">
        <f t="shared" si="18"/>
        <v>3779.1755622760334</v>
      </c>
      <c r="N208">
        <f>M208-B208</f>
        <v>-38.824437723966639</v>
      </c>
      <c r="O208">
        <f t="shared" si="19"/>
        <v>38.824437723966639</v>
      </c>
      <c r="P208" s="8">
        <f>O208/B208</f>
        <v>1.0168789346245845E-2</v>
      </c>
      <c r="Q208">
        <v>1417</v>
      </c>
      <c r="R208">
        <f t="shared" si="20"/>
        <v>2795.359516125598</v>
      </c>
      <c r="S208">
        <f t="shared" si="21"/>
        <v>25506</v>
      </c>
      <c r="T208">
        <f t="shared" si="22"/>
        <v>-77.648875447933278</v>
      </c>
      <c r="U208">
        <f t="shared" si="23"/>
        <v>6029.3478583286551</v>
      </c>
      <c r="V208">
        <v>4104</v>
      </c>
      <c r="W208">
        <v>0</v>
      </c>
      <c r="X208">
        <v>0</v>
      </c>
    </row>
    <row r="209" spans="1:24" x14ac:dyDescent="0.35">
      <c r="A209" s="1">
        <v>41123</v>
      </c>
      <c r="B209">
        <v>3859</v>
      </c>
      <c r="C209">
        <v>3856</v>
      </c>
      <c r="D209">
        <v>3045</v>
      </c>
      <c r="E209">
        <v>41</v>
      </c>
      <c r="F209">
        <v>0</v>
      </c>
      <c r="G209">
        <v>0</v>
      </c>
      <c r="H209">
        <v>0</v>
      </c>
      <c r="I209">
        <v>1</v>
      </c>
      <c r="J209">
        <v>0</v>
      </c>
      <c r="K209">
        <v>0</v>
      </c>
      <c r="L209">
        <v>0</v>
      </c>
      <c r="M209">
        <f t="shared" si="18"/>
        <v>4134.2241617747213</v>
      </c>
      <c r="N209">
        <f>M209-B209</f>
        <v>275.22416177472132</v>
      </c>
      <c r="O209">
        <f t="shared" si="19"/>
        <v>275.22416177472132</v>
      </c>
      <c r="P209" s="8">
        <f>O209/B209</f>
        <v>7.1320073017548932E-2</v>
      </c>
      <c r="Q209">
        <v>1345</v>
      </c>
      <c r="R209">
        <f t="shared" si="20"/>
        <v>4954.0349119449838</v>
      </c>
      <c r="S209">
        <f t="shared" si="21"/>
        <v>24210</v>
      </c>
      <c r="T209">
        <f t="shared" si="22"/>
        <v>275.22416177472132</v>
      </c>
      <c r="U209">
        <f t="shared" si="23"/>
        <v>75748.339224597978</v>
      </c>
      <c r="V209">
        <v>3818</v>
      </c>
      <c r="W209">
        <v>1</v>
      </c>
      <c r="X209">
        <v>0</v>
      </c>
    </row>
    <row r="210" spans="1:24" x14ac:dyDescent="0.35">
      <c r="A210" s="1">
        <v>41124</v>
      </c>
      <c r="B210">
        <v>4182</v>
      </c>
      <c r="C210">
        <v>3927</v>
      </c>
      <c r="D210">
        <v>3783</v>
      </c>
      <c r="E210">
        <v>323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f t="shared" si="18"/>
        <v>4688.2159528797984</v>
      </c>
      <c r="N210">
        <f>M210-B210</f>
        <v>506.21595287979835</v>
      </c>
      <c r="O210">
        <f t="shared" si="19"/>
        <v>506.21595287979835</v>
      </c>
      <c r="P210" s="8">
        <f>O210/B210</f>
        <v>0.12104637802003787</v>
      </c>
      <c r="Q210">
        <v>1129</v>
      </c>
      <c r="R210">
        <f t="shared" si="20"/>
        <v>9111.8871518363703</v>
      </c>
      <c r="S210">
        <f t="shared" si="21"/>
        <v>20322</v>
      </c>
      <c r="T210">
        <f t="shared" si="22"/>
        <v>506.21595287979835</v>
      </c>
      <c r="U210">
        <f t="shared" si="23"/>
        <v>256254.59095000222</v>
      </c>
      <c r="V210">
        <v>3859</v>
      </c>
      <c r="W210">
        <v>0</v>
      </c>
      <c r="X210">
        <v>1</v>
      </c>
    </row>
    <row r="211" spans="1:24" x14ac:dyDescent="0.35">
      <c r="A211" s="1">
        <v>41125</v>
      </c>
      <c r="B211">
        <v>5052</v>
      </c>
      <c r="C211">
        <v>3953</v>
      </c>
      <c r="D211">
        <v>3997</v>
      </c>
      <c r="E211">
        <v>870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1</v>
      </c>
      <c r="M211">
        <f t="shared" si="18"/>
        <v>5106.5889912853618</v>
      </c>
      <c r="N211">
        <f>M211-B211</f>
        <v>54.588991285361772</v>
      </c>
      <c r="O211">
        <f t="shared" si="19"/>
        <v>54.588991285361772</v>
      </c>
      <c r="P211" s="8">
        <f>O211/B211</f>
        <v>1.0805421869628221E-2</v>
      </c>
      <c r="Q211">
        <v>346</v>
      </c>
      <c r="R211">
        <f t="shared" si="20"/>
        <v>982.60184313651189</v>
      </c>
      <c r="S211">
        <f t="shared" si="21"/>
        <v>6228</v>
      </c>
      <c r="T211">
        <f t="shared" si="22"/>
        <v>54.588991285361772</v>
      </c>
      <c r="U211">
        <f t="shared" si="23"/>
        <v>2979.9579695533034</v>
      </c>
      <c r="V211">
        <v>4182</v>
      </c>
      <c r="W211">
        <v>0</v>
      </c>
      <c r="X211">
        <v>0</v>
      </c>
    </row>
    <row r="212" spans="1:24" x14ac:dyDescent="0.35">
      <c r="A212" s="1">
        <v>41126</v>
      </c>
      <c r="B212">
        <v>4950</v>
      </c>
      <c r="C212">
        <v>4364.333333333333</v>
      </c>
      <c r="D212">
        <v>4547</v>
      </c>
      <c r="E212">
        <v>-102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f t="shared" si="18"/>
        <v>4869.0071025667203</v>
      </c>
      <c r="N212">
        <f>M212-B212</f>
        <v>-80.992897433279722</v>
      </c>
      <c r="O212">
        <f t="shared" si="19"/>
        <v>80.992897433279722</v>
      </c>
      <c r="P212" s="8">
        <f>O212/B212</f>
        <v>1.6362201501672672E-2</v>
      </c>
      <c r="Q212">
        <v>782</v>
      </c>
      <c r="R212">
        <f t="shared" si="20"/>
        <v>5831.48861519614</v>
      </c>
      <c r="S212">
        <f t="shared" si="21"/>
        <v>14076</v>
      </c>
      <c r="T212">
        <f t="shared" si="22"/>
        <v>-161.98579486655944</v>
      </c>
      <c r="U212">
        <f t="shared" si="23"/>
        <v>26239.397738551077</v>
      </c>
      <c r="V212">
        <v>5052</v>
      </c>
      <c r="W212">
        <v>0</v>
      </c>
      <c r="X212">
        <v>0</v>
      </c>
    </row>
    <row r="213" spans="1:24" x14ac:dyDescent="0.35">
      <c r="A213" s="1">
        <v>41127</v>
      </c>
      <c r="B213">
        <v>3960</v>
      </c>
      <c r="C213">
        <v>4728</v>
      </c>
      <c r="D213">
        <v>3646</v>
      </c>
      <c r="E213">
        <v>-990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f t="shared" si="18"/>
        <v>4082.1578435149077</v>
      </c>
      <c r="N213">
        <f>M213-B213</f>
        <v>122.15784351490765</v>
      </c>
      <c r="O213">
        <f t="shared" si="19"/>
        <v>122.15784351490765</v>
      </c>
      <c r="P213" s="8">
        <f>O213/B213</f>
        <v>3.0847940281542335E-2</v>
      </c>
      <c r="Q213">
        <v>974</v>
      </c>
      <c r="R213">
        <f t="shared" si="20"/>
        <v>2198.8411832683378</v>
      </c>
      <c r="S213">
        <f t="shared" si="21"/>
        <v>17532</v>
      </c>
      <c r="T213">
        <f t="shared" si="22"/>
        <v>122.15784351490765</v>
      </c>
      <c r="U213">
        <f t="shared" si="23"/>
        <v>14922.538732212666</v>
      </c>
      <c r="V213">
        <v>4950</v>
      </c>
      <c r="W213">
        <v>0</v>
      </c>
      <c r="X213">
        <v>0</v>
      </c>
    </row>
    <row r="214" spans="1:24" x14ac:dyDescent="0.35">
      <c r="A214" s="1">
        <v>41128</v>
      </c>
      <c r="B214">
        <v>3968</v>
      </c>
      <c r="C214">
        <v>4654</v>
      </c>
      <c r="D214">
        <v>4104</v>
      </c>
      <c r="E214">
        <v>8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f t="shared" si="18"/>
        <v>4199.4104851563352</v>
      </c>
      <c r="N214">
        <f>M214-B214</f>
        <v>231.4104851563352</v>
      </c>
      <c r="O214">
        <f t="shared" si="19"/>
        <v>231.4104851563352</v>
      </c>
      <c r="P214" s="8">
        <f>O214/B214</f>
        <v>5.8319174686576408E-2</v>
      </c>
      <c r="Q214">
        <v>1453</v>
      </c>
      <c r="R214">
        <f t="shared" si="20"/>
        <v>4165.3887328140336</v>
      </c>
      <c r="S214">
        <f t="shared" si="21"/>
        <v>26154</v>
      </c>
      <c r="T214">
        <f t="shared" si="22"/>
        <v>231.4104851563352</v>
      </c>
      <c r="U214">
        <f t="shared" si="23"/>
        <v>53550.812640290431</v>
      </c>
      <c r="V214">
        <v>3960</v>
      </c>
      <c r="W214">
        <v>0</v>
      </c>
      <c r="X214">
        <v>0</v>
      </c>
    </row>
    <row r="215" spans="1:24" x14ac:dyDescent="0.35">
      <c r="A215" s="1">
        <v>41129</v>
      </c>
      <c r="B215">
        <v>4133</v>
      </c>
      <c r="C215">
        <v>4292.666666666667</v>
      </c>
      <c r="D215">
        <v>3818</v>
      </c>
      <c r="E215">
        <v>165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f t="shared" si="18"/>
        <v>4316.9512556958116</v>
      </c>
      <c r="N215">
        <f>M215-B215</f>
        <v>183.9512556958116</v>
      </c>
      <c r="O215">
        <f t="shared" si="19"/>
        <v>183.9512556958116</v>
      </c>
      <c r="P215" s="8">
        <f>O215/B215</f>
        <v>4.4507925404261212E-2</v>
      </c>
      <c r="Q215">
        <v>1286</v>
      </c>
      <c r="R215">
        <f t="shared" si="20"/>
        <v>3311.1226025246087</v>
      </c>
      <c r="S215">
        <f t="shared" si="21"/>
        <v>23148</v>
      </c>
      <c r="T215">
        <f t="shared" si="22"/>
        <v>183.9512556958116</v>
      </c>
      <c r="U215">
        <f t="shared" si="23"/>
        <v>33838.06447206586</v>
      </c>
      <c r="V215">
        <v>3968</v>
      </c>
      <c r="W215">
        <v>0</v>
      </c>
      <c r="X215">
        <v>0</v>
      </c>
    </row>
    <row r="216" spans="1:24" x14ac:dyDescent="0.35">
      <c r="A216" s="1">
        <v>41130</v>
      </c>
      <c r="B216">
        <v>4408</v>
      </c>
      <c r="C216">
        <v>4020.3333333333335</v>
      </c>
      <c r="D216">
        <v>3859</v>
      </c>
      <c r="E216">
        <v>275</v>
      </c>
      <c r="F216">
        <v>0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0</v>
      </c>
      <c r="M216">
        <f t="shared" si="18"/>
        <v>4515.1960225854118</v>
      </c>
      <c r="N216">
        <f>M216-B216</f>
        <v>107.19602258541181</v>
      </c>
      <c r="O216">
        <f t="shared" si="19"/>
        <v>107.19602258541181</v>
      </c>
      <c r="P216" s="8">
        <f>O216/B216</f>
        <v>2.4318516920465473E-2</v>
      </c>
      <c r="Q216">
        <v>1232</v>
      </c>
      <c r="R216">
        <f t="shared" si="20"/>
        <v>1929.5284065374126</v>
      </c>
      <c r="S216">
        <f t="shared" si="21"/>
        <v>22176</v>
      </c>
      <c r="T216">
        <f t="shared" si="22"/>
        <v>107.19602258541181</v>
      </c>
      <c r="U216">
        <f t="shared" si="23"/>
        <v>11490.98725813212</v>
      </c>
      <c r="V216">
        <v>4133</v>
      </c>
      <c r="W216">
        <v>1</v>
      </c>
      <c r="X216">
        <v>0</v>
      </c>
    </row>
    <row r="217" spans="1:24" x14ac:dyDescent="0.35">
      <c r="A217" s="1">
        <v>41131</v>
      </c>
      <c r="B217">
        <v>5050</v>
      </c>
      <c r="C217">
        <v>4169.666666666667</v>
      </c>
      <c r="D217">
        <v>4182</v>
      </c>
      <c r="E217">
        <v>642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f t="shared" si="18"/>
        <v>5168.7866717132183</v>
      </c>
      <c r="N217">
        <f>M217-B217</f>
        <v>118.78667171321831</v>
      </c>
      <c r="O217">
        <f t="shared" si="19"/>
        <v>118.78667171321831</v>
      </c>
      <c r="P217" s="8">
        <f>O217/B217</f>
        <v>2.3522113210538279E-2</v>
      </c>
      <c r="Q217">
        <v>1233</v>
      </c>
      <c r="R217">
        <f t="shared" si="20"/>
        <v>2138.1600908379296</v>
      </c>
      <c r="S217">
        <f t="shared" si="21"/>
        <v>22194</v>
      </c>
      <c r="T217">
        <f t="shared" si="22"/>
        <v>118.78667171321831</v>
      </c>
      <c r="U217">
        <f t="shared" si="23"/>
        <v>14110.273376703899</v>
      </c>
      <c r="V217">
        <v>4408</v>
      </c>
      <c r="W217">
        <v>0</v>
      </c>
      <c r="X217">
        <v>1</v>
      </c>
    </row>
    <row r="218" spans="1:24" x14ac:dyDescent="0.35">
      <c r="A218" s="1">
        <v>41132</v>
      </c>
      <c r="B218">
        <v>5490</v>
      </c>
      <c r="C218">
        <v>4530.333333333333</v>
      </c>
      <c r="D218">
        <v>5052</v>
      </c>
      <c r="E218">
        <v>440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</v>
      </c>
      <c r="L218">
        <v>1</v>
      </c>
      <c r="M218">
        <f t="shared" si="18"/>
        <v>5439.2239713732833</v>
      </c>
      <c r="N218">
        <f>M218-B218</f>
        <v>-50.776028626716652</v>
      </c>
      <c r="O218">
        <f t="shared" si="19"/>
        <v>50.776028626716652</v>
      </c>
      <c r="P218" s="8">
        <f>O218/B218</f>
        <v>9.248821243482086E-3</v>
      </c>
      <c r="Q218">
        <v>1154</v>
      </c>
      <c r="R218">
        <f t="shared" si="20"/>
        <v>3655.8740611235989</v>
      </c>
      <c r="S218">
        <f t="shared" si="21"/>
        <v>20772</v>
      </c>
      <c r="T218">
        <f t="shared" si="22"/>
        <v>-101.5520572534333</v>
      </c>
      <c r="U218">
        <f t="shared" si="23"/>
        <v>10312.820332404595</v>
      </c>
      <c r="V218">
        <v>5050</v>
      </c>
      <c r="W218">
        <v>0</v>
      </c>
      <c r="X218">
        <v>0</v>
      </c>
    </row>
    <row r="219" spans="1:24" x14ac:dyDescent="0.35">
      <c r="A219" s="1">
        <v>41133</v>
      </c>
      <c r="B219">
        <v>5736</v>
      </c>
      <c r="C219">
        <v>4982.666666666667</v>
      </c>
      <c r="D219">
        <v>4950</v>
      </c>
      <c r="E219">
        <v>246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1</v>
      </c>
      <c r="L219">
        <v>0</v>
      </c>
      <c r="M219">
        <f t="shared" si="18"/>
        <v>5724.6080256168352</v>
      </c>
      <c r="N219">
        <f>M219-B219</f>
        <v>-11.391974383164779</v>
      </c>
      <c r="O219">
        <f t="shared" si="19"/>
        <v>11.391974383164779</v>
      </c>
      <c r="P219" s="8">
        <f>O219/B219</f>
        <v>1.9860485326298428E-3</v>
      </c>
      <c r="Q219">
        <v>1053</v>
      </c>
      <c r="R219">
        <f t="shared" si="20"/>
        <v>820.22215558786411</v>
      </c>
      <c r="S219">
        <f t="shared" si="21"/>
        <v>18954</v>
      </c>
      <c r="T219">
        <f t="shared" si="22"/>
        <v>-22.783948766329559</v>
      </c>
      <c r="U219">
        <f t="shared" si="23"/>
        <v>519.10832138673027</v>
      </c>
      <c r="V219">
        <v>5490</v>
      </c>
      <c r="W219">
        <v>0</v>
      </c>
      <c r="X219">
        <v>0</v>
      </c>
    </row>
    <row r="220" spans="1:24" x14ac:dyDescent="0.35">
      <c r="A220" s="1">
        <v>41134</v>
      </c>
      <c r="B220">
        <v>5580</v>
      </c>
      <c r="C220">
        <v>5425.333333333333</v>
      </c>
      <c r="D220">
        <v>3960</v>
      </c>
      <c r="E220">
        <v>-156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f t="shared" si="18"/>
        <v>5340.1125618188798</v>
      </c>
      <c r="N220">
        <f>M220-B220</f>
        <v>-239.88743818112016</v>
      </c>
      <c r="O220">
        <f t="shared" si="19"/>
        <v>239.88743818112016</v>
      </c>
      <c r="P220" s="8">
        <f>O220/B220</f>
        <v>4.2990580319197162E-2</v>
      </c>
      <c r="Q220">
        <v>374</v>
      </c>
      <c r="R220">
        <f t="shared" si="20"/>
        <v>17271.895549040652</v>
      </c>
      <c r="S220">
        <f t="shared" si="21"/>
        <v>6732</v>
      </c>
      <c r="T220">
        <f t="shared" si="22"/>
        <v>-479.77487636224032</v>
      </c>
      <c r="U220">
        <f t="shared" si="23"/>
        <v>230183.931988403</v>
      </c>
      <c r="V220">
        <v>5736</v>
      </c>
      <c r="W220">
        <v>0</v>
      </c>
      <c r="X220">
        <v>0</v>
      </c>
    </row>
    <row r="221" spans="1:24" x14ac:dyDescent="0.35">
      <c r="A221" s="1">
        <v>41135</v>
      </c>
      <c r="B221">
        <v>5663</v>
      </c>
      <c r="C221">
        <v>5602</v>
      </c>
      <c r="D221">
        <v>3968</v>
      </c>
      <c r="E221">
        <v>83</v>
      </c>
      <c r="F221">
        <v>0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f t="shared" si="18"/>
        <v>5135.4650390212882</v>
      </c>
      <c r="N221">
        <f>M221-B221</f>
        <v>-527.53496097871175</v>
      </c>
      <c r="O221">
        <f t="shared" si="19"/>
        <v>527.53496097871175</v>
      </c>
      <c r="P221" s="8">
        <f>O221/B221</f>
        <v>9.315468143717319E-2</v>
      </c>
      <c r="Q221">
        <v>806</v>
      </c>
      <c r="R221">
        <f t="shared" si="20"/>
        <v>37982.517190467246</v>
      </c>
      <c r="S221">
        <f t="shared" si="21"/>
        <v>14508</v>
      </c>
      <c r="T221">
        <f t="shared" si="22"/>
        <v>-1055.0699219574235</v>
      </c>
      <c r="U221">
        <f t="shared" si="23"/>
        <v>1113172.5402192436</v>
      </c>
      <c r="V221">
        <v>5580</v>
      </c>
      <c r="W221">
        <v>0</v>
      </c>
      <c r="X221">
        <v>0</v>
      </c>
    </row>
    <row r="222" spans="1:24" x14ac:dyDescent="0.35">
      <c r="A222" s="1">
        <v>41136</v>
      </c>
      <c r="B222">
        <v>3655</v>
      </c>
      <c r="C222">
        <v>5659.666666666667</v>
      </c>
      <c r="D222">
        <v>4133</v>
      </c>
      <c r="E222">
        <v>-2008</v>
      </c>
      <c r="F222">
        <v>0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f t="shared" si="18"/>
        <v>4135.7400334936974</v>
      </c>
      <c r="N222">
        <f>M222-B222</f>
        <v>480.74003349369741</v>
      </c>
      <c r="O222">
        <f t="shared" si="19"/>
        <v>480.74003349369741</v>
      </c>
      <c r="P222" s="8">
        <f>O222/B222</f>
        <v>0.13152942092850819</v>
      </c>
      <c r="Q222">
        <v>2392</v>
      </c>
      <c r="R222">
        <f t="shared" si="20"/>
        <v>8653.3206028865534</v>
      </c>
      <c r="S222">
        <f t="shared" si="21"/>
        <v>43056</v>
      </c>
      <c r="T222">
        <f t="shared" si="22"/>
        <v>480.74003349369741</v>
      </c>
      <c r="U222">
        <f t="shared" si="23"/>
        <v>231110.9798035213</v>
      </c>
      <c r="V222">
        <v>5663</v>
      </c>
      <c r="W222">
        <v>0</v>
      </c>
      <c r="X222">
        <v>0</v>
      </c>
    </row>
    <row r="223" spans="1:24" x14ac:dyDescent="0.35">
      <c r="A223" s="1">
        <v>41137</v>
      </c>
      <c r="B223">
        <v>6616</v>
      </c>
      <c r="C223">
        <v>4966</v>
      </c>
      <c r="D223">
        <v>4408</v>
      </c>
      <c r="E223">
        <v>2961</v>
      </c>
      <c r="F223">
        <v>0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0</v>
      </c>
      <c r="M223">
        <f t="shared" si="18"/>
        <v>7302.1816470320755</v>
      </c>
      <c r="N223">
        <f>M223-B223</f>
        <v>686.18164703207549</v>
      </c>
      <c r="O223">
        <f t="shared" si="19"/>
        <v>686.18164703207549</v>
      </c>
      <c r="P223" s="8">
        <f>O223/B223</f>
        <v>0.1037154847388264</v>
      </c>
      <c r="Q223">
        <v>1441</v>
      </c>
      <c r="R223">
        <f t="shared" si="20"/>
        <v>12351.269646577359</v>
      </c>
      <c r="S223">
        <f t="shared" si="21"/>
        <v>25938</v>
      </c>
      <c r="T223">
        <f t="shared" si="22"/>
        <v>686.18164703207549</v>
      </c>
      <c r="U223">
        <f t="shared" si="23"/>
        <v>470845.25272365182</v>
      </c>
      <c r="V223">
        <v>3655</v>
      </c>
      <c r="W223">
        <v>1</v>
      </c>
      <c r="X223">
        <v>0</v>
      </c>
    </row>
    <row r="224" spans="1:24" x14ac:dyDescent="0.35">
      <c r="A224" s="1">
        <v>41138</v>
      </c>
      <c r="B224">
        <v>6646</v>
      </c>
      <c r="C224">
        <v>5311.333333333333</v>
      </c>
      <c r="D224">
        <v>5050</v>
      </c>
      <c r="E224">
        <v>30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  <c r="M224">
        <f t="shared" si="18"/>
        <v>5894.0876696831547</v>
      </c>
      <c r="N224">
        <f>M224-B224</f>
        <v>-751.91233031684533</v>
      </c>
      <c r="O224">
        <f t="shared" si="19"/>
        <v>751.91233031684533</v>
      </c>
      <c r="P224" s="8">
        <f>O224/B224</f>
        <v>0.11313757603322981</v>
      </c>
      <c r="Q224">
        <v>564</v>
      </c>
      <c r="R224">
        <f t="shared" si="20"/>
        <v>54137.687782812864</v>
      </c>
      <c r="S224">
        <f t="shared" si="21"/>
        <v>10152</v>
      </c>
      <c r="T224">
        <f t="shared" si="22"/>
        <v>-1503.8246606336907</v>
      </c>
      <c r="U224">
        <f t="shared" si="23"/>
        <v>2261488.6099300347</v>
      </c>
      <c r="V224">
        <v>6616</v>
      </c>
      <c r="W224">
        <v>0</v>
      </c>
      <c r="X224">
        <v>1</v>
      </c>
    </row>
    <row r="225" spans="1:24" x14ac:dyDescent="0.35">
      <c r="A225" s="1">
        <v>41139</v>
      </c>
      <c r="B225">
        <v>7997</v>
      </c>
      <c r="C225">
        <v>5639</v>
      </c>
      <c r="D225">
        <v>5490</v>
      </c>
      <c r="E225">
        <v>1351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1</v>
      </c>
      <c r="M225">
        <f t="shared" si="18"/>
        <v>7148.4779822380387</v>
      </c>
      <c r="N225">
        <f>M225-B225</f>
        <v>-848.52201776196125</v>
      </c>
      <c r="O225">
        <f t="shared" si="19"/>
        <v>848.52201776196125</v>
      </c>
      <c r="P225" s="8">
        <f>O225/B225</f>
        <v>0.10610504161084923</v>
      </c>
      <c r="Q225">
        <v>302</v>
      </c>
      <c r="R225">
        <f t="shared" si="20"/>
        <v>61093.58527886121</v>
      </c>
      <c r="S225">
        <f t="shared" si="21"/>
        <v>5436</v>
      </c>
      <c r="T225">
        <f t="shared" si="22"/>
        <v>-1697.0440355239225</v>
      </c>
      <c r="U225">
        <f t="shared" si="23"/>
        <v>2879958.4585073204</v>
      </c>
      <c r="V225">
        <v>6646</v>
      </c>
      <c r="W225">
        <v>0</v>
      </c>
      <c r="X225">
        <v>0</v>
      </c>
    </row>
    <row r="226" spans="1:24" x14ac:dyDescent="0.35">
      <c r="A226" s="1">
        <v>41140</v>
      </c>
      <c r="B226">
        <v>4628.5</v>
      </c>
      <c r="C226">
        <v>7086.333333333333</v>
      </c>
      <c r="D226">
        <v>5736</v>
      </c>
      <c r="E226">
        <v>-3368.5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0</v>
      </c>
      <c r="M226">
        <f t="shared" si="18"/>
        <v>5283.3017111930239</v>
      </c>
      <c r="N226">
        <f>M226-B226</f>
        <v>654.80171119302395</v>
      </c>
      <c r="O226">
        <f t="shared" si="19"/>
        <v>654.80171119302395</v>
      </c>
      <c r="P226" s="8">
        <f>O226/B226</f>
        <v>0.14147168870973834</v>
      </c>
      <c r="Q226">
        <v>3550</v>
      </c>
      <c r="R226">
        <f t="shared" si="20"/>
        <v>11786.430801474431</v>
      </c>
      <c r="S226">
        <f t="shared" si="21"/>
        <v>63900</v>
      </c>
      <c r="T226">
        <f t="shared" si="22"/>
        <v>654.80171119302395</v>
      </c>
      <c r="U226">
        <f t="shared" si="23"/>
        <v>428765.28098131233</v>
      </c>
      <c r="V226">
        <v>7997</v>
      </c>
      <c r="W226">
        <v>0</v>
      </c>
      <c r="X226">
        <v>0</v>
      </c>
    </row>
    <row r="227" spans="1:24" x14ac:dyDescent="0.35">
      <c r="A227" s="1">
        <v>41141</v>
      </c>
      <c r="B227">
        <v>4628.5</v>
      </c>
      <c r="C227">
        <v>6423.833333333333</v>
      </c>
      <c r="D227">
        <v>5580</v>
      </c>
      <c r="E227">
        <v>0</v>
      </c>
      <c r="F227">
        <v>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f t="shared" si="18"/>
        <v>6518.9862452562629</v>
      </c>
      <c r="N227">
        <f>M227-B227</f>
        <v>1890.4862452562629</v>
      </c>
      <c r="O227">
        <f t="shared" si="19"/>
        <v>1890.4862452562629</v>
      </c>
      <c r="P227" s="8">
        <f>O227/B227</f>
        <v>0.40844468947958579</v>
      </c>
      <c r="Q227">
        <v>564</v>
      </c>
      <c r="R227">
        <f t="shared" si="20"/>
        <v>34028.752414612733</v>
      </c>
      <c r="S227">
        <f t="shared" si="21"/>
        <v>10152</v>
      </c>
      <c r="T227">
        <f t="shared" si="22"/>
        <v>1890.4862452562629</v>
      </c>
      <c r="U227">
        <f t="shared" si="23"/>
        <v>3573938.2435031231</v>
      </c>
      <c r="V227">
        <v>4628.5</v>
      </c>
      <c r="W227">
        <v>0</v>
      </c>
      <c r="X227">
        <v>0</v>
      </c>
    </row>
    <row r="228" spans="1:24" x14ac:dyDescent="0.35">
      <c r="A228" s="1">
        <v>41142</v>
      </c>
      <c r="B228">
        <v>4628.5</v>
      </c>
      <c r="C228">
        <v>5751.333333333333</v>
      </c>
      <c r="D228">
        <v>5663</v>
      </c>
      <c r="E228">
        <v>0</v>
      </c>
      <c r="F228">
        <v>0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f t="shared" si="18"/>
        <v>5353.7866308671237</v>
      </c>
      <c r="N228">
        <f>M228-B228</f>
        <v>725.28663086712368</v>
      </c>
      <c r="O228">
        <f t="shared" si="19"/>
        <v>725.28663086712368</v>
      </c>
      <c r="P228" s="8">
        <f>O228/B228</f>
        <v>0.15670014710319188</v>
      </c>
      <c r="Q228">
        <v>1221</v>
      </c>
      <c r="R228">
        <f t="shared" si="20"/>
        <v>13055.159355608226</v>
      </c>
      <c r="S228">
        <f t="shared" si="21"/>
        <v>21978</v>
      </c>
      <c r="T228">
        <f t="shared" si="22"/>
        <v>725.28663086712368</v>
      </c>
      <c r="U228">
        <f t="shared" si="23"/>
        <v>526040.69691458333</v>
      </c>
      <c r="V228">
        <v>4628.5</v>
      </c>
      <c r="W228">
        <v>0</v>
      </c>
      <c r="X228">
        <v>0</v>
      </c>
    </row>
    <row r="229" spans="1:24" x14ac:dyDescent="0.35">
      <c r="A229" s="1">
        <v>41143</v>
      </c>
      <c r="B229">
        <v>4628.5</v>
      </c>
      <c r="C229">
        <v>4628.5</v>
      </c>
      <c r="D229">
        <v>3655</v>
      </c>
      <c r="E229">
        <v>0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f t="shared" si="18"/>
        <v>4507.4656170287171</v>
      </c>
      <c r="N229">
        <f>M229-B229</f>
        <v>-121.03438297128287</v>
      </c>
      <c r="O229">
        <f t="shared" si="19"/>
        <v>121.03438297128287</v>
      </c>
      <c r="P229" s="8">
        <f>O229/B229</f>
        <v>2.6149807274772143E-2</v>
      </c>
      <c r="Q229">
        <v>242</v>
      </c>
      <c r="R229">
        <f t="shared" si="20"/>
        <v>8714.4755739323664</v>
      </c>
      <c r="S229">
        <f t="shared" si="21"/>
        <v>4356</v>
      </c>
      <c r="T229">
        <f t="shared" si="22"/>
        <v>-242.06876594256573</v>
      </c>
      <c r="U229">
        <f t="shared" si="23"/>
        <v>58597.287444956673</v>
      </c>
      <c r="V229">
        <v>4628.5</v>
      </c>
      <c r="W229">
        <v>0</v>
      </c>
      <c r="X229">
        <v>0</v>
      </c>
    </row>
    <row r="230" spans="1:24" x14ac:dyDescent="0.35">
      <c r="A230" s="1">
        <v>41144</v>
      </c>
      <c r="B230">
        <v>8932</v>
      </c>
      <c r="C230">
        <v>4628.5</v>
      </c>
      <c r="D230">
        <v>6616</v>
      </c>
      <c r="E230">
        <v>4303.5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0</v>
      </c>
      <c r="M230">
        <f t="shared" si="18"/>
        <v>8083.5634677641028</v>
      </c>
      <c r="N230">
        <f>M230-B230</f>
        <v>-848.43653223589718</v>
      </c>
      <c r="O230">
        <f t="shared" si="19"/>
        <v>848.43653223589718</v>
      </c>
      <c r="P230" s="8">
        <f>O230/B230</f>
        <v>9.4988416058653963E-2</v>
      </c>
      <c r="Q230">
        <v>256</v>
      </c>
      <c r="R230">
        <f t="shared" si="20"/>
        <v>61087.430320984597</v>
      </c>
      <c r="S230">
        <f t="shared" si="21"/>
        <v>4608</v>
      </c>
      <c r="T230">
        <f t="shared" si="22"/>
        <v>-1696.8730644717944</v>
      </c>
      <c r="U230">
        <f t="shared" si="23"/>
        <v>2879378.1969298986</v>
      </c>
      <c r="V230">
        <v>4628.5</v>
      </c>
      <c r="W230">
        <v>1</v>
      </c>
      <c r="X230">
        <v>0</v>
      </c>
    </row>
    <row r="231" spans="1:24" x14ac:dyDescent="0.35">
      <c r="A231" s="1">
        <v>41145</v>
      </c>
      <c r="B231">
        <v>4628.5</v>
      </c>
      <c r="C231">
        <v>6063</v>
      </c>
      <c r="D231">
        <v>6646</v>
      </c>
      <c r="E231">
        <v>-4303.5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f t="shared" si="18"/>
        <v>3745.0492516171648</v>
      </c>
      <c r="N231">
        <f>M231-B231</f>
        <v>-883.45074838283517</v>
      </c>
      <c r="O231">
        <f t="shared" si="19"/>
        <v>883.45074838283517</v>
      </c>
      <c r="P231" s="8">
        <f>O231/B231</f>
        <v>0.19087193440268665</v>
      </c>
      <c r="Q231">
        <v>1510</v>
      </c>
      <c r="R231">
        <f t="shared" si="20"/>
        <v>63608.453883564129</v>
      </c>
      <c r="S231">
        <f t="shared" si="21"/>
        <v>27180</v>
      </c>
      <c r="T231">
        <f t="shared" si="22"/>
        <v>-1766.9014967656703</v>
      </c>
      <c r="U231">
        <f t="shared" si="23"/>
        <v>3121940.899272766</v>
      </c>
      <c r="V231">
        <v>8932</v>
      </c>
      <c r="W231">
        <v>0</v>
      </c>
      <c r="X231">
        <v>1</v>
      </c>
    </row>
    <row r="232" spans="1:24" x14ac:dyDescent="0.35">
      <c r="A232" s="1">
        <v>41146</v>
      </c>
      <c r="B232">
        <v>8831</v>
      </c>
      <c r="C232">
        <v>6063</v>
      </c>
      <c r="D232">
        <v>7997</v>
      </c>
      <c r="E232">
        <v>4202.5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1</v>
      </c>
      <c r="L232">
        <v>1</v>
      </c>
      <c r="M232">
        <f t="shared" si="18"/>
        <v>9712.2398683351566</v>
      </c>
      <c r="N232">
        <f>M232-B232</f>
        <v>881.23986833515664</v>
      </c>
      <c r="O232">
        <f t="shared" si="19"/>
        <v>881.23986833515664</v>
      </c>
      <c r="P232" s="8">
        <f>O232/B232</f>
        <v>9.9789363416958057E-2</v>
      </c>
      <c r="Q232">
        <v>1237</v>
      </c>
      <c r="R232">
        <f t="shared" si="20"/>
        <v>15862.31763003282</v>
      </c>
      <c r="S232">
        <f t="shared" si="21"/>
        <v>22266</v>
      </c>
      <c r="T232">
        <f t="shared" si="22"/>
        <v>881.23986833515664</v>
      </c>
      <c r="U232">
        <f t="shared" si="23"/>
        <v>776583.70554336417</v>
      </c>
      <c r="V232">
        <v>4628.5</v>
      </c>
      <c r="W232">
        <v>0</v>
      </c>
      <c r="X232">
        <v>0</v>
      </c>
    </row>
    <row r="233" spans="1:24" x14ac:dyDescent="0.35">
      <c r="A233" s="1">
        <v>41147</v>
      </c>
      <c r="B233">
        <v>8547</v>
      </c>
      <c r="C233">
        <v>7463.833333333333</v>
      </c>
      <c r="D233">
        <v>4628.5</v>
      </c>
      <c r="E233">
        <v>-284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</v>
      </c>
      <c r="L233">
        <v>0</v>
      </c>
      <c r="M233">
        <f t="shared" si="18"/>
        <v>7676.8809805649835</v>
      </c>
      <c r="N233">
        <f>M233-B233</f>
        <v>-870.11901943501653</v>
      </c>
      <c r="O233">
        <f t="shared" si="19"/>
        <v>870.11901943501653</v>
      </c>
      <c r="P233" s="8">
        <f>O233/B233</f>
        <v>0.10180402707792401</v>
      </c>
      <c r="Q233">
        <v>942</v>
      </c>
      <c r="R233">
        <f t="shared" si="20"/>
        <v>62648.56939932119</v>
      </c>
      <c r="S233">
        <f t="shared" si="21"/>
        <v>16956</v>
      </c>
      <c r="T233">
        <f t="shared" si="22"/>
        <v>-1740.2380388700331</v>
      </c>
      <c r="U233">
        <f t="shared" si="23"/>
        <v>3028428.4319302188</v>
      </c>
      <c r="V233">
        <v>8831</v>
      </c>
      <c r="W233">
        <v>0</v>
      </c>
      <c r="X233">
        <v>0</v>
      </c>
    </row>
    <row r="234" spans="1:24" x14ac:dyDescent="0.35">
      <c r="A234" s="1">
        <v>41148</v>
      </c>
      <c r="B234">
        <v>6839</v>
      </c>
      <c r="C234">
        <v>7335.5</v>
      </c>
      <c r="D234">
        <v>4628.5</v>
      </c>
      <c r="E234">
        <v>-1708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f t="shared" si="18"/>
        <v>6127.6729000193263</v>
      </c>
      <c r="N234">
        <f>M234-B234</f>
        <v>-711.32709998067367</v>
      </c>
      <c r="O234">
        <f t="shared" si="19"/>
        <v>711.32709998067367</v>
      </c>
      <c r="P234" s="8">
        <f>O234/B234</f>
        <v>0.10401039625393678</v>
      </c>
      <c r="Q234">
        <v>489</v>
      </c>
      <c r="R234">
        <f t="shared" si="20"/>
        <v>51215.551198608504</v>
      </c>
      <c r="S234">
        <f t="shared" si="21"/>
        <v>8802</v>
      </c>
      <c r="T234">
        <f t="shared" si="22"/>
        <v>-1422.6541999613473</v>
      </c>
      <c r="U234">
        <f t="shared" si="23"/>
        <v>2023944.9726676613</v>
      </c>
      <c r="V234">
        <v>8547</v>
      </c>
      <c r="W234">
        <v>0</v>
      </c>
      <c r="X234">
        <v>0</v>
      </c>
    </row>
    <row r="235" spans="1:24" x14ac:dyDescent="0.35">
      <c r="A235" s="1">
        <v>41149</v>
      </c>
      <c r="B235">
        <v>6209</v>
      </c>
      <c r="C235">
        <v>8072.333333333333</v>
      </c>
      <c r="D235">
        <v>4628.5</v>
      </c>
      <c r="E235">
        <v>-630</v>
      </c>
      <c r="F235">
        <v>0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f t="shared" si="18"/>
        <v>7029.3520205319037</v>
      </c>
      <c r="N235">
        <f>M235-B235</f>
        <v>820.35202053190369</v>
      </c>
      <c r="O235">
        <f t="shared" si="19"/>
        <v>820.35202053190369</v>
      </c>
      <c r="P235" s="8">
        <f>O235/B235</f>
        <v>0.13212305049636072</v>
      </c>
      <c r="Q235">
        <v>1543</v>
      </c>
      <c r="R235">
        <f t="shared" si="20"/>
        <v>14766.336369574266</v>
      </c>
      <c r="S235">
        <f t="shared" si="21"/>
        <v>27774</v>
      </c>
      <c r="T235">
        <f t="shared" si="22"/>
        <v>820.35202053190369</v>
      </c>
      <c r="U235">
        <f t="shared" si="23"/>
        <v>672977.43759077694</v>
      </c>
      <c r="V235">
        <v>6839</v>
      </c>
      <c r="W235">
        <v>0</v>
      </c>
      <c r="X235">
        <v>0</v>
      </c>
    </row>
    <row r="236" spans="1:24" x14ac:dyDescent="0.35">
      <c r="A236" s="1">
        <v>41150</v>
      </c>
      <c r="B236">
        <v>6414</v>
      </c>
      <c r="C236">
        <v>7198.333333333333</v>
      </c>
      <c r="D236">
        <v>4628.5</v>
      </c>
      <c r="E236">
        <v>205</v>
      </c>
      <c r="F236">
        <v>0</v>
      </c>
      <c r="G236">
        <v>0</v>
      </c>
      <c r="H236">
        <v>1</v>
      </c>
      <c r="I236">
        <v>0</v>
      </c>
      <c r="J236">
        <v>0</v>
      </c>
      <c r="K236">
        <v>0</v>
      </c>
      <c r="L236">
        <v>0</v>
      </c>
      <c r="M236">
        <f t="shared" si="18"/>
        <v>7152.5764297268288</v>
      </c>
      <c r="N236">
        <f>M236-B236</f>
        <v>738.57642972682879</v>
      </c>
      <c r="O236">
        <f t="shared" si="19"/>
        <v>738.57642972682879</v>
      </c>
      <c r="P236" s="8">
        <f>O236/B236</f>
        <v>0.11515067504316008</v>
      </c>
      <c r="Q236">
        <v>1461</v>
      </c>
      <c r="R236">
        <f t="shared" si="20"/>
        <v>13294.375735082918</v>
      </c>
      <c r="S236">
        <f t="shared" si="21"/>
        <v>26298</v>
      </c>
      <c r="T236">
        <f t="shared" si="22"/>
        <v>738.57642972682879</v>
      </c>
      <c r="U236">
        <f t="shared" si="23"/>
        <v>545495.14254802931</v>
      </c>
      <c r="V236">
        <v>6209</v>
      </c>
      <c r="W236">
        <v>0</v>
      </c>
      <c r="X236">
        <v>0</v>
      </c>
    </row>
    <row r="237" spans="1:24" x14ac:dyDescent="0.35">
      <c r="A237" s="1">
        <v>41151</v>
      </c>
      <c r="B237">
        <v>7412</v>
      </c>
      <c r="C237">
        <v>6487.333333333333</v>
      </c>
      <c r="D237">
        <v>8932</v>
      </c>
      <c r="E237">
        <v>998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0</v>
      </c>
      <c r="M237">
        <f t="shared" si="18"/>
        <v>7745.3421986278754</v>
      </c>
      <c r="N237">
        <f>M237-B237</f>
        <v>333.3421986278754</v>
      </c>
      <c r="O237">
        <f t="shared" si="19"/>
        <v>333.3421986278754</v>
      </c>
      <c r="P237" s="8">
        <f>O237/B237</f>
        <v>4.4973313360479682E-2</v>
      </c>
      <c r="Q237">
        <v>188</v>
      </c>
      <c r="R237">
        <f t="shared" si="20"/>
        <v>6000.1595753017573</v>
      </c>
      <c r="S237">
        <f t="shared" si="21"/>
        <v>3384</v>
      </c>
      <c r="T237">
        <f t="shared" si="22"/>
        <v>333.3421986278754</v>
      </c>
      <c r="U237">
        <f t="shared" si="23"/>
        <v>111117.02138606594</v>
      </c>
      <c r="V237">
        <v>6414</v>
      </c>
      <c r="W237">
        <v>1</v>
      </c>
      <c r="X237">
        <v>0</v>
      </c>
    </row>
    <row r="238" spans="1:24" x14ac:dyDescent="0.35">
      <c r="A238" s="1">
        <v>41152</v>
      </c>
      <c r="B238">
        <v>8691</v>
      </c>
      <c r="C238">
        <v>6678.333333333333</v>
      </c>
      <c r="D238">
        <v>4628.5</v>
      </c>
      <c r="E238">
        <v>1279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f t="shared" si="18"/>
        <v>8011.9397579441484</v>
      </c>
      <c r="N238">
        <f>M238-B238</f>
        <v>-679.06024205585163</v>
      </c>
      <c r="O238">
        <f t="shared" si="19"/>
        <v>679.06024205585163</v>
      </c>
      <c r="P238" s="8">
        <f>O238/B238</f>
        <v>7.813372938164212E-2</v>
      </c>
      <c r="Q238">
        <v>387</v>
      </c>
      <c r="R238">
        <f t="shared" si="20"/>
        <v>48892.337428021317</v>
      </c>
      <c r="S238">
        <f t="shared" si="21"/>
        <v>6966</v>
      </c>
      <c r="T238">
        <f t="shared" si="22"/>
        <v>-1358.1204841117033</v>
      </c>
      <c r="U238">
        <f t="shared" si="23"/>
        <v>1844491.2493638073</v>
      </c>
      <c r="V238">
        <v>7412</v>
      </c>
      <c r="W238">
        <v>0</v>
      </c>
      <c r="X238">
        <v>1</v>
      </c>
    </row>
    <row r="239" spans="1:24" x14ac:dyDescent="0.35">
      <c r="A239" s="1">
        <v>41153</v>
      </c>
      <c r="B239">
        <v>8447</v>
      </c>
      <c r="C239">
        <v>7505.666666666667</v>
      </c>
      <c r="D239">
        <v>8831</v>
      </c>
      <c r="E239">
        <v>-244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1</v>
      </c>
      <c r="M239">
        <f t="shared" si="18"/>
        <v>8077.3884315621035</v>
      </c>
      <c r="N239">
        <f>M239-B239</f>
        <v>-369.61156843789649</v>
      </c>
      <c r="O239">
        <f t="shared" si="19"/>
        <v>369.61156843789649</v>
      </c>
      <c r="P239" s="8">
        <f>O239/B239</f>
        <v>4.3756548885746004E-2</v>
      </c>
      <c r="Q239">
        <v>1113</v>
      </c>
      <c r="R239">
        <f t="shared" si="20"/>
        <v>26612.032927528548</v>
      </c>
      <c r="S239">
        <f t="shared" si="21"/>
        <v>20034</v>
      </c>
      <c r="T239">
        <f t="shared" si="22"/>
        <v>-739.22313687579299</v>
      </c>
      <c r="U239">
        <f t="shared" si="23"/>
        <v>546450.84609248734</v>
      </c>
      <c r="V239">
        <v>8691</v>
      </c>
      <c r="W239">
        <v>0</v>
      </c>
      <c r="X239">
        <v>0</v>
      </c>
    </row>
    <row r="240" spans="1:24" x14ac:dyDescent="0.35">
      <c r="A240" s="1">
        <v>41154</v>
      </c>
      <c r="B240">
        <v>7848</v>
      </c>
      <c r="C240">
        <v>8183.333333333333</v>
      </c>
      <c r="D240">
        <v>8547</v>
      </c>
      <c r="E240">
        <v>-599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f t="shared" si="18"/>
        <v>8450.1922009155242</v>
      </c>
      <c r="N240">
        <f>M240-B240</f>
        <v>602.19220091552415</v>
      </c>
      <c r="O240">
        <f t="shared" si="19"/>
        <v>602.19220091552415</v>
      </c>
      <c r="P240" s="8">
        <f>O240/B240</f>
        <v>7.673193181900155E-2</v>
      </c>
      <c r="Q240">
        <v>1581</v>
      </c>
      <c r="R240">
        <f t="shared" si="20"/>
        <v>10839.459616479435</v>
      </c>
      <c r="S240">
        <f t="shared" si="21"/>
        <v>28458</v>
      </c>
      <c r="T240">
        <f t="shared" si="22"/>
        <v>602.19220091552415</v>
      </c>
      <c r="U240">
        <f t="shared" si="23"/>
        <v>362635.44684348302</v>
      </c>
      <c r="V240">
        <v>8447</v>
      </c>
      <c r="W240">
        <v>0</v>
      </c>
      <c r="X240">
        <v>0</v>
      </c>
    </row>
    <row r="241" spans="1:28" x14ac:dyDescent="0.35">
      <c r="A241" s="1">
        <v>41155</v>
      </c>
      <c r="B241">
        <v>5397</v>
      </c>
      <c r="C241">
        <v>8328.6666666666661</v>
      </c>
      <c r="D241">
        <v>6839</v>
      </c>
      <c r="E241">
        <v>-2451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f t="shared" si="18"/>
        <v>6729.0202685003442</v>
      </c>
      <c r="N241">
        <f>M241-B241</f>
        <v>1332.0202685003442</v>
      </c>
      <c r="O241">
        <f t="shared" si="19"/>
        <v>1332.0202685003442</v>
      </c>
      <c r="P241" s="8">
        <f>O241/B241</f>
        <v>0.24680753539009528</v>
      </c>
      <c r="Q241">
        <v>2340</v>
      </c>
      <c r="R241">
        <f t="shared" si="20"/>
        <v>23976.364833006195</v>
      </c>
      <c r="S241">
        <f t="shared" si="21"/>
        <v>42120</v>
      </c>
      <c r="T241">
        <f t="shared" si="22"/>
        <v>1332.0202685003442</v>
      </c>
      <c r="U241">
        <f t="shared" si="23"/>
        <v>1774277.995695729</v>
      </c>
      <c r="V241">
        <v>7848</v>
      </c>
      <c r="W241">
        <v>0</v>
      </c>
      <c r="X241">
        <v>0</v>
      </c>
    </row>
    <row r="242" spans="1:28" x14ac:dyDescent="0.35">
      <c r="A242" s="1">
        <v>41156</v>
      </c>
      <c r="B242">
        <v>5752</v>
      </c>
      <c r="C242">
        <v>7230.666666666667</v>
      </c>
      <c r="D242">
        <v>6209</v>
      </c>
      <c r="E242">
        <v>355</v>
      </c>
      <c r="F242">
        <v>0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f t="shared" si="18"/>
        <v>7038.5802802632825</v>
      </c>
      <c r="N242">
        <f>M242-B242</f>
        <v>1286.5802802632825</v>
      </c>
      <c r="O242">
        <f t="shared" si="19"/>
        <v>1286.5802802632825</v>
      </c>
      <c r="P242" s="8">
        <f>O242/B242</f>
        <v>0.223675292118095</v>
      </c>
      <c r="Q242">
        <v>1289</v>
      </c>
      <c r="R242">
        <f t="shared" si="20"/>
        <v>23158.445044739085</v>
      </c>
      <c r="S242">
        <f t="shared" si="21"/>
        <v>23202</v>
      </c>
      <c r="T242">
        <f t="shared" si="22"/>
        <v>1286.5802802632825</v>
      </c>
      <c r="U242">
        <f t="shared" si="23"/>
        <v>1655288.8175623466</v>
      </c>
      <c r="V242">
        <v>5397</v>
      </c>
      <c r="W242">
        <v>0</v>
      </c>
      <c r="X242">
        <v>0</v>
      </c>
    </row>
    <row r="243" spans="1:28" x14ac:dyDescent="0.35">
      <c r="A243" s="1">
        <v>41157</v>
      </c>
      <c r="B243">
        <v>5373</v>
      </c>
      <c r="C243">
        <v>6332.333333333333</v>
      </c>
      <c r="D243">
        <v>6414</v>
      </c>
      <c r="E243">
        <v>-379</v>
      </c>
      <c r="F243">
        <v>0</v>
      </c>
      <c r="G243">
        <v>0</v>
      </c>
      <c r="H243">
        <v>1</v>
      </c>
      <c r="I243">
        <v>0</v>
      </c>
      <c r="J243">
        <v>0</v>
      </c>
      <c r="K243">
        <v>0</v>
      </c>
      <c r="L243">
        <v>0</v>
      </c>
      <c r="M243">
        <f t="shared" si="18"/>
        <v>6074.1698237262244</v>
      </c>
      <c r="N243">
        <f>M243-B243</f>
        <v>701.16982372622442</v>
      </c>
      <c r="O243">
        <f t="shared" si="19"/>
        <v>701.16982372622442</v>
      </c>
      <c r="P243" s="8">
        <f>O243/B243</f>
        <v>0.13049875744020556</v>
      </c>
      <c r="Q243">
        <v>2262</v>
      </c>
      <c r="R243">
        <f t="shared" si="20"/>
        <v>12621.05682707204</v>
      </c>
      <c r="S243">
        <f t="shared" si="21"/>
        <v>40716</v>
      </c>
      <c r="T243">
        <f t="shared" si="22"/>
        <v>701.16982372622442</v>
      </c>
      <c r="U243">
        <f t="shared" si="23"/>
        <v>491639.1217042646</v>
      </c>
      <c r="V243">
        <v>5752</v>
      </c>
      <c r="W243">
        <v>0</v>
      </c>
      <c r="X243">
        <v>0</v>
      </c>
    </row>
    <row r="244" spans="1:28" x14ac:dyDescent="0.35">
      <c r="A244" s="1">
        <v>41158</v>
      </c>
      <c r="B244">
        <v>5436</v>
      </c>
      <c r="C244">
        <v>5507.333333333333</v>
      </c>
      <c r="D244">
        <v>7412</v>
      </c>
      <c r="E244">
        <v>63</v>
      </c>
      <c r="F244">
        <v>0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0</v>
      </c>
      <c r="M244">
        <f t="shared" si="18"/>
        <v>6055.1996840080246</v>
      </c>
      <c r="N244">
        <f>M244-B244</f>
        <v>619.19968400802463</v>
      </c>
      <c r="O244">
        <f t="shared" si="19"/>
        <v>619.19968400802463</v>
      </c>
      <c r="P244" s="8">
        <f>O244/B244</f>
        <v>0.11390722663870946</v>
      </c>
      <c r="Q244">
        <v>2233</v>
      </c>
      <c r="R244">
        <f t="shared" si="20"/>
        <v>11145.594312144443</v>
      </c>
      <c r="S244">
        <f t="shared" si="21"/>
        <v>40194</v>
      </c>
      <c r="T244">
        <f t="shared" si="22"/>
        <v>619.19968400802463</v>
      </c>
      <c r="U244">
        <f t="shared" si="23"/>
        <v>383408.24867563753</v>
      </c>
      <c r="V244">
        <v>5373</v>
      </c>
      <c r="W244">
        <v>1</v>
      </c>
      <c r="X244">
        <v>0</v>
      </c>
    </row>
    <row r="245" spans="1:28" x14ac:dyDescent="0.35">
      <c r="A245" s="1">
        <v>41159</v>
      </c>
      <c r="B245">
        <v>7263</v>
      </c>
      <c r="C245">
        <v>5520.333333333333</v>
      </c>
      <c r="D245">
        <v>8691</v>
      </c>
      <c r="E245">
        <v>1827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f t="shared" si="18"/>
        <v>7618.3357741709424</v>
      </c>
      <c r="N245">
        <f>M245-B245</f>
        <v>355.33577417094239</v>
      </c>
      <c r="O245">
        <f t="shared" si="19"/>
        <v>355.33577417094239</v>
      </c>
      <c r="P245" s="8">
        <f>O245/B245</f>
        <v>4.8924104938860305E-2</v>
      </c>
      <c r="Q245">
        <v>603</v>
      </c>
      <c r="R245">
        <f t="shared" si="20"/>
        <v>6396.043935076963</v>
      </c>
      <c r="S245">
        <f t="shared" si="21"/>
        <v>10854</v>
      </c>
      <c r="T245">
        <f t="shared" si="22"/>
        <v>355.33577417094239</v>
      </c>
      <c r="U245">
        <f t="shared" si="23"/>
        <v>126263.51240566297</v>
      </c>
      <c r="V245">
        <v>5436</v>
      </c>
      <c r="W245">
        <v>0</v>
      </c>
      <c r="X245">
        <v>1</v>
      </c>
    </row>
    <row r="246" spans="1:28" x14ac:dyDescent="0.35">
      <c r="A246" s="1">
        <v>41160</v>
      </c>
      <c r="B246">
        <v>7986</v>
      </c>
      <c r="C246">
        <v>6024</v>
      </c>
      <c r="D246">
        <v>8447</v>
      </c>
      <c r="E246">
        <v>723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</v>
      </c>
      <c r="L246">
        <v>1</v>
      </c>
      <c r="M246">
        <f t="shared" si="18"/>
        <v>7314.0041144945244</v>
      </c>
      <c r="N246">
        <f>M246-B246</f>
        <v>-671.9958855054756</v>
      </c>
      <c r="O246">
        <f t="shared" si="19"/>
        <v>671.9958855054756</v>
      </c>
      <c r="P246" s="8">
        <f>O246/B246</f>
        <v>8.4146742487537646E-2</v>
      </c>
      <c r="Q246">
        <v>980</v>
      </c>
      <c r="R246">
        <f t="shared" si="20"/>
        <v>48383.703756394243</v>
      </c>
      <c r="S246">
        <f t="shared" si="21"/>
        <v>17640</v>
      </c>
      <c r="T246">
        <f t="shared" si="22"/>
        <v>-1343.9917710109512</v>
      </c>
      <c r="U246">
        <f t="shared" si="23"/>
        <v>1806313.880545153</v>
      </c>
      <c r="V246">
        <v>7263</v>
      </c>
      <c r="W246">
        <v>0</v>
      </c>
      <c r="X246">
        <v>0</v>
      </c>
    </row>
    <row r="247" spans="1:28" x14ac:dyDescent="0.35">
      <c r="A247" s="1">
        <v>41161</v>
      </c>
      <c r="B247">
        <v>7444</v>
      </c>
      <c r="C247">
        <v>6895</v>
      </c>
      <c r="D247">
        <v>7848</v>
      </c>
      <c r="E247">
        <v>-542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</v>
      </c>
      <c r="L247">
        <v>0</v>
      </c>
      <c r="M247">
        <f t="shared" si="18"/>
        <v>7217.4530171027</v>
      </c>
      <c r="N247">
        <f>M247-B247</f>
        <v>-226.54698289730004</v>
      </c>
      <c r="O247">
        <f t="shared" si="19"/>
        <v>226.54698289730004</v>
      </c>
      <c r="P247" s="8">
        <f>O247/B247</f>
        <v>3.0433501195231066E-2</v>
      </c>
      <c r="Q247">
        <v>1321</v>
      </c>
      <c r="R247">
        <f t="shared" si="20"/>
        <v>16311.382768605603</v>
      </c>
      <c r="S247">
        <f t="shared" si="21"/>
        <v>23778</v>
      </c>
      <c r="T247">
        <f t="shared" si="22"/>
        <v>-453.09396579460008</v>
      </c>
      <c r="U247">
        <f t="shared" si="23"/>
        <v>205294.14183947822</v>
      </c>
      <c r="V247">
        <v>7986</v>
      </c>
      <c r="W247">
        <v>0</v>
      </c>
      <c r="X247">
        <v>0</v>
      </c>
    </row>
    <row r="248" spans="1:28" x14ac:dyDescent="0.35">
      <c r="A248" s="1">
        <v>41162</v>
      </c>
      <c r="B248">
        <v>5029</v>
      </c>
      <c r="C248">
        <v>7564.333333333333</v>
      </c>
      <c r="D248">
        <v>5397</v>
      </c>
      <c r="E248">
        <v>-2415</v>
      </c>
      <c r="F248">
        <v>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f t="shared" si="18"/>
        <v>5917.6621867310387</v>
      </c>
      <c r="N248">
        <f>M248-B248</f>
        <v>888.66218673103867</v>
      </c>
      <c r="O248">
        <f t="shared" si="19"/>
        <v>888.66218673103867</v>
      </c>
      <c r="P248" s="8">
        <f>O248/B248</f>
        <v>0.17670753365103176</v>
      </c>
      <c r="Q248">
        <v>1989</v>
      </c>
      <c r="R248">
        <f t="shared" si="20"/>
        <v>15995.919361158696</v>
      </c>
      <c r="S248">
        <f t="shared" si="21"/>
        <v>35802</v>
      </c>
      <c r="T248">
        <f t="shared" si="22"/>
        <v>888.66218673103867</v>
      </c>
      <c r="U248">
        <f t="shared" si="23"/>
        <v>789720.48212559149</v>
      </c>
      <c r="V248">
        <v>7444</v>
      </c>
      <c r="W248">
        <v>0</v>
      </c>
      <c r="X248">
        <v>0</v>
      </c>
      <c r="AA248" t="s">
        <v>22</v>
      </c>
    </row>
    <row r="249" spans="1:28" ht="15" thickBot="1" x14ac:dyDescent="0.4">
      <c r="A249" s="1">
        <v>41163</v>
      </c>
      <c r="B249">
        <v>5327</v>
      </c>
      <c r="C249">
        <v>6819.666666666667</v>
      </c>
      <c r="D249">
        <v>5752</v>
      </c>
      <c r="E249">
        <v>298</v>
      </c>
      <c r="F249">
        <v>0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f t="shared" si="18"/>
        <v>6574.9522994102044</v>
      </c>
      <c r="N249">
        <f>M249-B249</f>
        <v>1247.9522994102044</v>
      </c>
      <c r="O249">
        <f t="shared" si="19"/>
        <v>1247.9522994102044</v>
      </c>
      <c r="P249" s="8">
        <f>O249/B249</f>
        <v>0.2342692508748272</v>
      </c>
      <c r="Q249">
        <v>1892</v>
      </c>
      <c r="R249">
        <f t="shared" si="20"/>
        <v>22463.14138938368</v>
      </c>
      <c r="S249">
        <f t="shared" si="21"/>
        <v>34056</v>
      </c>
      <c r="T249">
        <f t="shared" si="22"/>
        <v>1247.9522994102044</v>
      </c>
      <c r="U249">
        <f t="shared" si="23"/>
        <v>1557384.9416032166</v>
      </c>
      <c r="V249">
        <v>5029</v>
      </c>
      <c r="W249">
        <v>0</v>
      </c>
      <c r="X249">
        <v>0</v>
      </c>
    </row>
    <row r="250" spans="1:28" x14ac:dyDescent="0.35">
      <c r="A250" s="1">
        <v>41164</v>
      </c>
      <c r="B250">
        <v>5012</v>
      </c>
      <c r="C250">
        <v>5933.333333333333</v>
      </c>
      <c r="D250">
        <v>5373</v>
      </c>
      <c r="E250">
        <v>-315</v>
      </c>
      <c r="F250">
        <v>0</v>
      </c>
      <c r="G250">
        <v>0</v>
      </c>
      <c r="H250">
        <v>1</v>
      </c>
      <c r="I250">
        <v>0</v>
      </c>
      <c r="J250">
        <v>0</v>
      </c>
      <c r="K250">
        <v>0</v>
      </c>
      <c r="L250">
        <v>0</v>
      </c>
      <c r="M250">
        <f t="shared" si="18"/>
        <v>5658.8955132702358</v>
      </c>
      <c r="N250">
        <f>M250-B250</f>
        <v>646.89551327023582</v>
      </c>
      <c r="O250">
        <f t="shared" si="19"/>
        <v>646.89551327023582</v>
      </c>
      <c r="P250" s="8">
        <f>O250/B250</f>
        <v>0.12906933624705424</v>
      </c>
      <c r="Q250">
        <v>2102</v>
      </c>
      <c r="R250">
        <f t="shared" si="20"/>
        <v>11644.119238864245</v>
      </c>
      <c r="S250">
        <f t="shared" si="21"/>
        <v>37836</v>
      </c>
      <c r="T250">
        <f t="shared" si="22"/>
        <v>646.89551327023582</v>
      </c>
      <c r="U250">
        <f t="shared" si="23"/>
        <v>418473.80508916185</v>
      </c>
      <c r="V250">
        <v>5327</v>
      </c>
      <c r="W250">
        <v>0</v>
      </c>
      <c r="X250">
        <v>0</v>
      </c>
      <c r="AA250" s="5" t="s">
        <v>23</v>
      </c>
      <c r="AB250" s="5"/>
    </row>
    <row r="251" spans="1:28" x14ac:dyDescent="0.35">
      <c r="A251" s="1">
        <v>41165</v>
      </c>
      <c r="B251">
        <v>6084</v>
      </c>
      <c r="C251">
        <v>5122.666666666667</v>
      </c>
      <c r="D251">
        <v>5436</v>
      </c>
      <c r="E251">
        <v>1072</v>
      </c>
      <c r="F251">
        <v>0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0</v>
      </c>
      <c r="M251">
        <f t="shared" si="18"/>
        <v>6230.3063262674768</v>
      </c>
      <c r="N251">
        <f>M251-B251</f>
        <v>146.30632626747683</v>
      </c>
      <c r="O251">
        <f t="shared" si="19"/>
        <v>146.30632626747683</v>
      </c>
      <c r="P251" s="8">
        <f>O251/B251</f>
        <v>2.4047719636337415E-2</v>
      </c>
      <c r="Q251">
        <v>1186</v>
      </c>
      <c r="R251">
        <f t="shared" si="20"/>
        <v>2633.513872814583</v>
      </c>
      <c r="S251">
        <f t="shared" si="21"/>
        <v>21348</v>
      </c>
      <c r="T251">
        <f t="shared" si="22"/>
        <v>146.30632626747683</v>
      </c>
      <c r="U251">
        <f t="shared" si="23"/>
        <v>21405.541105885382</v>
      </c>
      <c r="V251">
        <v>5012</v>
      </c>
      <c r="W251">
        <v>1</v>
      </c>
      <c r="X251">
        <v>0</v>
      </c>
      <c r="AA251" s="2" t="s">
        <v>24</v>
      </c>
      <c r="AB251" s="2">
        <v>0.92349527732695991</v>
      </c>
    </row>
    <row r="252" spans="1:28" x14ac:dyDescent="0.35">
      <c r="A252" s="1">
        <v>41166</v>
      </c>
      <c r="B252">
        <v>6172</v>
      </c>
      <c r="C252">
        <v>5474.333333333333</v>
      </c>
      <c r="D252">
        <v>7263</v>
      </c>
      <c r="E252">
        <v>88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f t="shared" si="18"/>
        <v>6263.5536196935973</v>
      </c>
      <c r="N252">
        <f>M252-B252</f>
        <v>91.553619693597284</v>
      </c>
      <c r="O252">
        <f t="shared" si="19"/>
        <v>91.553619693597284</v>
      </c>
      <c r="P252" s="8">
        <f>O252/B252</f>
        <v>1.4833703774076034E-2</v>
      </c>
      <c r="Q252">
        <v>1219</v>
      </c>
      <c r="R252">
        <f t="shared" si="20"/>
        <v>1647.9651544847511</v>
      </c>
      <c r="S252">
        <f t="shared" si="21"/>
        <v>21942</v>
      </c>
      <c r="T252">
        <f t="shared" si="22"/>
        <v>91.553619693597284</v>
      </c>
      <c r="U252">
        <f t="shared" si="23"/>
        <v>8382.0652789998439</v>
      </c>
      <c r="V252">
        <v>6084</v>
      </c>
      <c r="W252">
        <v>0</v>
      </c>
      <c r="X252">
        <v>1</v>
      </c>
      <c r="AA252" s="2" t="s">
        <v>25</v>
      </c>
      <c r="AB252" s="2">
        <v>0.85284352724519863</v>
      </c>
    </row>
    <row r="253" spans="1:28" x14ac:dyDescent="0.35">
      <c r="A253" s="1">
        <v>41167</v>
      </c>
      <c r="B253">
        <v>7222</v>
      </c>
      <c r="C253">
        <v>5756</v>
      </c>
      <c r="D253">
        <v>7986</v>
      </c>
      <c r="E253">
        <v>1050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1</v>
      </c>
      <c r="M253">
        <f t="shared" si="18"/>
        <v>7249.637760373962</v>
      </c>
      <c r="N253">
        <f>M253-B253</f>
        <v>27.63776037396201</v>
      </c>
      <c r="O253">
        <f t="shared" si="19"/>
        <v>27.63776037396201</v>
      </c>
      <c r="P253" s="8">
        <f>O253/B253</f>
        <v>3.826884571304626E-3</v>
      </c>
      <c r="Q253">
        <v>1451</v>
      </c>
      <c r="R253">
        <f t="shared" si="20"/>
        <v>497.47968673131618</v>
      </c>
      <c r="S253">
        <f t="shared" si="21"/>
        <v>26118</v>
      </c>
      <c r="T253">
        <f t="shared" si="22"/>
        <v>27.63776037396201</v>
      </c>
      <c r="U253">
        <f t="shared" si="23"/>
        <v>763.84579848854469</v>
      </c>
      <c r="V253">
        <v>6172</v>
      </c>
      <c r="W253">
        <v>0</v>
      </c>
      <c r="X253">
        <v>0</v>
      </c>
      <c r="AA253" s="2" t="s">
        <v>26</v>
      </c>
      <c r="AB253" s="2">
        <v>0.84990878277430515</v>
      </c>
    </row>
    <row r="254" spans="1:28" x14ac:dyDescent="0.35">
      <c r="A254" s="1">
        <v>41168</v>
      </c>
      <c r="B254">
        <v>6819</v>
      </c>
      <c r="C254">
        <v>6492.666666666667</v>
      </c>
      <c r="D254">
        <v>7444</v>
      </c>
      <c r="E254">
        <v>-403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0</v>
      </c>
      <c r="M254">
        <f t="shared" si="18"/>
        <v>6901.2433611128818</v>
      </c>
      <c r="N254">
        <f>M254-B254</f>
        <v>82.243361112881757</v>
      </c>
      <c r="O254">
        <f t="shared" si="19"/>
        <v>82.243361112881757</v>
      </c>
      <c r="P254" s="8">
        <f>O254/B254</f>
        <v>1.2060912320410875E-2</v>
      </c>
      <c r="Q254">
        <v>1712</v>
      </c>
      <c r="R254">
        <f t="shared" si="20"/>
        <v>1480.3805000318716</v>
      </c>
      <c r="S254">
        <f t="shared" si="21"/>
        <v>30816</v>
      </c>
      <c r="T254">
        <f t="shared" si="22"/>
        <v>82.243361112881757</v>
      </c>
      <c r="U254">
        <f t="shared" si="23"/>
        <v>6763.9704471438708</v>
      </c>
      <c r="V254">
        <v>7222</v>
      </c>
      <c r="W254">
        <v>0</v>
      </c>
      <c r="X254">
        <v>0</v>
      </c>
      <c r="AA254" s="2" t="s">
        <v>6</v>
      </c>
      <c r="AB254" s="2">
        <v>458.3269504679497</v>
      </c>
    </row>
    <row r="255" spans="1:28" ht="15" thickBot="1" x14ac:dyDescent="0.4">
      <c r="A255" s="1">
        <v>41169</v>
      </c>
      <c r="B255">
        <v>5059</v>
      </c>
      <c r="C255">
        <v>6737.666666666667</v>
      </c>
      <c r="D255">
        <v>5029</v>
      </c>
      <c r="E255">
        <v>-1760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f t="shared" si="18"/>
        <v>5559.1053163642337</v>
      </c>
      <c r="N255">
        <f>M255-B255</f>
        <v>500.10531636423366</v>
      </c>
      <c r="O255">
        <f t="shared" si="19"/>
        <v>500.10531636423366</v>
      </c>
      <c r="P255" s="8">
        <f>O255/B255</f>
        <v>9.8854579237840218E-2</v>
      </c>
      <c r="Q255">
        <v>1575</v>
      </c>
      <c r="R255">
        <f t="shared" si="20"/>
        <v>9001.8956945562059</v>
      </c>
      <c r="S255">
        <f t="shared" si="21"/>
        <v>28350</v>
      </c>
      <c r="T255">
        <f t="shared" si="22"/>
        <v>500.10531636423366</v>
      </c>
      <c r="U255">
        <f t="shared" si="23"/>
        <v>250105.32745577022</v>
      </c>
      <c r="V255">
        <v>6819</v>
      </c>
      <c r="W255">
        <v>0</v>
      </c>
      <c r="X255">
        <v>0</v>
      </c>
      <c r="AA255" s="3" t="s">
        <v>27</v>
      </c>
      <c r="AB255" s="3">
        <v>359</v>
      </c>
    </row>
    <row r="256" spans="1:28" x14ac:dyDescent="0.35">
      <c r="A256" s="1">
        <v>41170</v>
      </c>
      <c r="B256">
        <v>4676</v>
      </c>
      <c r="C256">
        <v>6366.666666666667</v>
      </c>
      <c r="D256">
        <v>5327</v>
      </c>
      <c r="E256">
        <v>-383</v>
      </c>
      <c r="F256">
        <v>0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f t="shared" si="18"/>
        <v>5644.3145193424189</v>
      </c>
      <c r="N256">
        <f>M256-B256</f>
        <v>968.31451934241886</v>
      </c>
      <c r="O256">
        <f t="shared" si="19"/>
        <v>968.31451934241886</v>
      </c>
      <c r="P256" s="8">
        <f>O256/B256</f>
        <v>0.20708180482087657</v>
      </c>
      <c r="Q256">
        <v>2240</v>
      </c>
      <c r="R256">
        <f t="shared" si="20"/>
        <v>17429.66134816354</v>
      </c>
      <c r="S256">
        <f t="shared" si="21"/>
        <v>40320</v>
      </c>
      <c r="T256">
        <f t="shared" si="22"/>
        <v>968.31451934241886</v>
      </c>
      <c r="U256">
        <f t="shared" si="23"/>
        <v>937633.00836933963</v>
      </c>
      <c r="V256">
        <v>5059</v>
      </c>
      <c r="W256">
        <v>0</v>
      </c>
      <c r="X256">
        <v>0</v>
      </c>
    </row>
    <row r="257" spans="1:35" ht="15" thickBot="1" x14ac:dyDescent="0.4">
      <c r="A257" s="1">
        <v>41171</v>
      </c>
      <c r="B257">
        <v>3000</v>
      </c>
      <c r="C257">
        <v>5518</v>
      </c>
      <c r="D257">
        <v>5012</v>
      </c>
      <c r="E257">
        <v>-1676</v>
      </c>
      <c r="F257">
        <v>0</v>
      </c>
      <c r="G257">
        <v>0</v>
      </c>
      <c r="H257">
        <v>1</v>
      </c>
      <c r="I257">
        <v>0</v>
      </c>
      <c r="J257">
        <v>0</v>
      </c>
      <c r="K257">
        <v>0</v>
      </c>
      <c r="L257">
        <v>0</v>
      </c>
      <c r="M257">
        <f t="shared" si="18"/>
        <v>4300.4347149221776</v>
      </c>
      <c r="N257">
        <f>M257-B257</f>
        <v>1300.4347149221776</v>
      </c>
      <c r="O257">
        <f t="shared" si="19"/>
        <v>1300.4347149221776</v>
      </c>
      <c r="P257" s="8">
        <f>O257/B257</f>
        <v>0.43347823830739252</v>
      </c>
      <c r="Q257">
        <v>272</v>
      </c>
      <c r="R257">
        <f t="shared" si="20"/>
        <v>23407.824868599197</v>
      </c>
      <c r="S257">
        <f t="shared" si="21"/>
        <v>4896</v>
      </c>
      <c r="T257">
        <f t="shared" si="22"/>
        <v>1300.4347149221776</v>
      </c>
      <c r="U257">
        <f t="shared" si="23"/>
        <v>1691130.4477747253</v>
      </c>
      <c r="V257">
        <v>4676</v>
      </c>
      <c r="W257">
        <v>0</v>
      </c>
      <c r="X257">
        <v>0</v>
      </c>
      <c r="AA257" t="s">
        <v>28</v>
      </c>
    </row>
    <row r="258" spans="1:35" x14ac:dyDescent="0.35">
      <c r="A258" s="1">
        <v>41172</v>
      </c>
      <c r="B258">
        <v>5739</v>
      </c>
      <c r="C258">
        <v>4245</v>
      </c>
      <c r="D258">
        <v>6084</v>
      </c>
      <c r="E258">
        <v>2739</v>
      </c>
      <c r="F258">
        <v>0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0</v>
      </c>
      <c r="M258">
        <f t="shared" si="18"/>
        <v>6601.3979601798146</v>
      </c>
      <c r="N258">
        <f>M258-B258</f>
        <v>862.39796017981462</v>
      </c>
      <c r="O258">
        <f t="shared" si="19"/>
        <v>862.39796017981462</v>
      </c>
      <c r="P258" s="8">
        <f>O258/B258</f>
        <v>0.15026972646450856</v>
      </c>
      <c r="Q258">
        <v>1134</v>
      </c>
      <c r="R258">
        <f t="shared" si="20"/>
        <v>15523.163283236663</v>
      </c>
      <c r="S258">
        <f t="shared" si="21"/>
        <v>20412</v>
      </c>
      <c r="T258">
        <f t="shared" si="22"/>
        <v>862.39796017981462</v>
      </c>
      <c r="U258">
        <f t="shared" si="23"/>
        <v>743730.24172230507</v>
      </c>
      <c r="V258">
        <v>3000</v>
      </c>
      <c r="W258">
        <v>1</v>
      </c>
      <c r="X258">
        <v>0</v>
      </c>
      <c r="AA258" s="4"/>
      <c r="AB258" s="4" t="s">
        <v>33</v>
      </c>
      <c r="AC258" s="4" t="s">
        <v>34</v>
      </c>
      <c r="AD258" s="4" t="s">
        <v>35</v>
      </c>
      <c r="AE258" s="4" t="s">
        <v>36</v>
      </c>
      <c r="AF258" s="4" t="s">
        <v>37</v>
      </c>
    </row>
    <row r="259" spans="1:35" x14ac:dyDescent="0.35">
      <c r="A259" s="1">
        <v>41173</v>
      </c>
      <c r="B259">
        <v>4628.5</v>
      </c>
      <c r="C259">
        <v>4471.666666666667</v>
      </c>
      <c r="D259">
        <v>6172</v>
      </c>
      <c r="E259">
        <v>-1110.5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0</v>
      </c>
      <c r="M259">
        <f t="shared" ref="M259:M322" si="24">$AA$2+SUMPRODUCT(C259:I259,$AB$2:$AH$2)</f>
        <v>4404.5148265092375</v>
      </c>
      <c r="N259">
        <f>M259-B259</f>
        <v>-223.98517349076246</v>
      </c>
      <c r="O259">
        <f t="shared" ref="O259:O322" si="25">ABS(N259)</f>
        <v>223.98517349076246</v>
      </c>
      <c r="P259" s="8">
        <f>O259/B259</f>
        <v>4.8392605269690497E-2</v>
      </c>
      <c r="Q259">
        <v>4162</v>
      </c>
      <c r="R259">
        <f t="shared" ref="R259:R322" si="26">IF(N259&lt;0,N259*-72,N259*18)</f>
        <v>16126.932491334897</v>
      </c>
      <c r="S259">
        <f t="shared" ref="S259:S322" si="27">Q259*18</f>
        <v>74916</v>
      </c>
      <c r="T259">
        <f t="shared" ref="T259:T322" si="28">IF(N259&lt;0,N259*2,N259)</f>
        <v>-447.97034698152493</v>
      </c>
      <c r="U259">
        <f t="shared" ref="U259:U322" si="29">T259^2</f>
        <v>200677.43177474785</v>
      </c>
      <c r="V259">
        <v>5739</v>
      </c>
      <c r="W259">
        <v>0</v>
      </c>
      <c r="X259">
        <v>1</v>
      </c>
      <c r="AA259" s="2" t="s">
        <v>29</v>
      </c>
      <c r="AB259" s="2">
        <v>7</v>
      </c>
      <c r="AC259" s="2">
        <v>427314761.05425239</v>
      </c>
      <c r="AD259" s="2">
        <v>61044965.864893198</v>
      </c>
      <c r="AE259" s="2">
        <v>290.60231161643611</v>
      </c>
      <c r="AF259" s="2">
        <v>7.4713015121459043E-142</v>
      </c>
    </row>
    <row r="260" spans="1:35" x14ac:dyDescent="0.35">
      <c r="A260" s="1">
        <v>41174</v>
      </c>
      <c r="B260">
        <v>6288</v>
      </c>
      <c r="C260">
        <v>4455.833333333333</v>
      </c>
      <c r="D260">
        <v>7222</v>
      </c>
      <c r="E260">
        <v>1659.5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1</v>
      </c>
      <c r="M260">
        <f t="shared" si="24"/>
        <v>6381.1981881058782</v>
      </c>
      <c r="N260">
        <f>M260-B260</f>
        <v>93.198188105878216</v>
      </c>
      <c r="O260">
        <f t="shared" si="25"/>
        <v>93.198188105878216</v>
      </c>
      <c r="P260" s="8">
        <f>O260/B260</f>
        <v>1.4821594800553152E-2</v>
      </c>
      <c r="Q260">
        <v>836</v>
      </c>
      <c r="R260">
        <f t="shared" si="26"/>
        <v>1677.5673859058079</v>
      </c>
      <c r="S260">
        <f t="shared" si="27"/>
        <v>15048</v>
      </c>
      <c r="T260">
        <f t="shared" si="28"/>
        <v>93.198188105878216</v>
      </c>
      <c r="U260">
        <f t="shared" si="29"/>
        <v>8685.9022662186599</v>
      </c>
      <c r="V260">
        <v>4628.5</v>
      </c>
      <c r="W260">
        <v>0</v>
      </c>
      <c r="X260">
        <v>0</v>
      </c>
      <c r="AA260" s="2" t="s">
        <v>30</v>
      </c>
      <c r="AB260" s="2">
        <v>351</v>
      </c>
      <c r="AC260" s="2">
        <v>73732321.32736291</v>
      </c>
      <c r="AD260" s="2">
        <v>210063.59352525044</v>
      </c>
      <c r="AE260" s="2"/>
      <c r="AF260" s="2"/>
    </row>
    <row r="261" spans="1:35" ht="15" thickBot="1" x14ac:dyDescent="0.4">
      <c r="A261" s="1">
        <v>41175</v>
      </c>
      <c r="B261">
        <v>6844</v>
      </c>
      <c r="C261">
        <v>5551.833333333333</v>
      </c>
      <c r="D261">
        <v>6819</v>
      </c>
      <c r="E261">
        <v>556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1</v>
      </c>
      <c r="L261">
        <v>0</v>
      </c>
      <c r="M261">
        <f t="shared" si="24"/>
        <v>6623.9228086226285</v>
      </c>
      <c r="N261">
        <f>M261-B261</f>
        <v>-220.07719137737149</v>
      </c>
      <c r="O261">
        <f t="shared" si="25"/>
        <v>220.07719137737149</v>
      </c>
      <c r="P261" s="8">
        <f>O261/B261</f>
        <v>3.2156223170276374E-2</v>
      </c>
      <c r="Q261">
        <v>1051</v>
      </c>
      <c r="R261">
        <f t="shared" si="26"/>
        <v>15845.557779170747</v>
      </c>
      <c r="S261">
        <f t="shared" si="27"/>
        <v>18918</v>
      </c>
      <c r="T261">
        <f t="shared" si="28"/>
        <v>-440.15438275474298</v>
      </c>
      <c r="U261">
        <f t="shared" si="29"/>
        <v>193735.8806582088</v>
      </c>
      <c r="V261">
        <v>6288</v>
      </c>
      <c r="W261">
        <v>0</v>
      </c>
      <c r="X261">
        <v>0</v>
      </c>
      <c r="AA261" s="3" t="s">
        <v>31</v>
      </c>
      <c r="AB261" s="3">
        <v>358</v>
      </c>
      <c r="AC261" s="3">
        <v>501047082.38161528</v>
      </c>
      <c r="AD261" s="3"/>
      <c r="AE261" s="3"/>
      <c r="AF261" s="3"/>
    </row>
    <row r="262" spans="1:35" ht="15" thickBot="1" x14ac:dyDescent="0.4">
      <c r="A262" s="1">
        <v>41176</v>
      </c>
      <c r="B262">
        <v>4615</v>
      </c>
      <c r="C262">
        <v>5920.166666666667</v>
      </c>
      <c r="D262">
        <v>5059</v>
      </c>
      <c r="E262">
        <v>-2229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f t="shared" si="24"/>
        <v>4466.4321187676269</v>
      </c>
      <c r="N262">
        <f>M262-B262</f>
        <v>-148.56788123237311</v>
      </c>
      <c r="O262">
        <f t="shared" si="25"/>
        <v>148.56788123237311</v>
      </c>
      <c r="P262" s="8">
        <f>O262/B262</f>
        <v>3.2192390299539138E-2</v>
      </c>
      <c r="Q262">
        <v>1840</v>
      </c>
      <c r="R262">
        <f t="shared" si="26"/>
        <v>10696.887448730864</v>
      </c>
      <c r="S262">
        <f t="shared" si="27"/>
        <v>33120</v>
      </c>
      <c r="T262">
        <f t="shared" si="28"/>
        <v>-297.13576246474622</v>
      </c>
      <c r="U262">
        <f t="shared" si="29"/>
        <v>88289.661335506084</v>
      </c>
      <c r="V262">
        <v>6844</v>
      </c>
      <c r="W262">
        <v>0</v>
      </c>
      <c r="X262">
        <v>0</v>
      </c>
    </row>
    <row r="263" spans="1:35" x14ac:dyDescent="0.35">
      <c r="A263" s="1">
        <v>41177</v>
      </c>
      <c r="B263">
        <v>5412</v>
      </c>
      <c r="C263">
        <v>5915.666666666667</v>
      </c>
      <c r="D263">
        <v>4676</v>
      </c>
      <c r="E263">
        <v>797</v>
      </c>
      <c r="F263">
        <v>0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f t="shared" si="24"/>
        <v>5979.7225403740904</v>
      </c>
      <c r="N263">
        <f>M263-B263</f>
        <v>567.72254037409039</v>
      </c>
      <c r="O263">
        <f t="shared" si="25"/>
        <v>567.72254037409039</v>
      </c>
      <c r="P263" s="8">
        <f>O263/B263</f>
        <v>0.10490069112603297</v>
      </c>
      <c r="Q263">
        <v>2027</v>
      </c>
      <c r="R263">
        <f t="shared" si="26"/>
        <v>10219.005726733627</v>
      </c>
      <c r="S263">
        <f t="shared" si="27"/>
        <v>36486</v>
      </c>
      <c r="T263">
        <f t="shared" si="28"/>
        <v>567.72254037409039</v>
      </c>
      <c r="U263">
        <f t="shared" si="29"/>
        <v>322308.8828488107</v>
      </c>
      <c r="V263">
        <v>4615</v>
      </c>
      <c r="W263">
        <v>0</v>
      </c>
      <c r="X263">
        <v>0</v>
      </c>
      <c r="AA263" s="4"/>
      <c r="AB263" s="4" t="s">
        <v>38</v>
      </c>
      <c r="AC263" s="4" t="s">
        <v>6</v>
      </c>
      <c r="AD263" s="4" t="s">
        <v>39</v>
      </c>
      <c r="AE263" s="4" t="s">
        <v>40</v>
      </c>
      <c r="AF263" s="4" t="s">
        <v>41</v>
      </c>
      <c r="AG263" s="4" t="s">
        <v>42</v>
      </c>
      <c r="AH263" s="4" t="s">
        <v>43</v>
      </c>
      <c r="AI263" s="4" t="s">
        <v>44</v>
      </c>
    </row>
    <row r="264" spans="1:35" x14ac:dyDescent="0.35">
      <c r="A264" s="1">
        <v>41178</v>
      </c>
      <c r="B264">
        <v>5273</v>
      </c>
      <c r="C264">
        <v>5623.666666666667</v>
      </c>
      <c r="D264">
        <v>3000</v>
      </c>
      <c r="E264">
        <v>-139</v>
      </c>
      <c r="F264">
        <v>0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0</v>
      </c>
      <c r="M264">
        <f t="shared" si="24"/>
        <v>5299.4485651807972</v>
      </c>
      <c r="N264">
        <f>M264-B264</f>
        <v>26.448565180797232</v>
      </c>
      <c r="O264">
        <f t="shared" si="25"/>
        <v>26.448565180797232</v>
      </c>
      <c r="P264" s="8">
        <f>O264/B264</f>
        <v>5.0158477490607305E-3</v>
      </c>
      <c r="Q264">
        <v>1856</v>
      </c>
      <c r="R264">
        <f t="shared" si="26"/>
        <v>476.07417325435017</v>
      </c>
      <c r="S264">
        <f t="shared" si="27"/>
        <v>33408</v>
      </c>
      <c r="T264">
        <f t="shared" si="28"/>
        <v>26.448565180797232</v>
      </c>
      <c r="U264">
        <f t="shared" si="29"/>
        <v>699.5266001228797</v>
      </c>
      <c r="V264">
        <v>5412</v>
      </c>
      <c r="W264">
        <v>0</v>
      </c>
      <c r="X264">
        <v>0</v>
      </c>
      <c r="AA264" s="2" t="s">
        <v>32</v>
      </c>
      <c r="AB264" s="2">
        <v>534.20701968089611</v>
      </c>
      <c r="AC264" s="2">
        <v>140.7594433376434</v>
      </c>
      <c r="AD264" s="2">
        <v>3.795177126407637</v>
      </c>
      <c r="AE264" s="2">
        <v>1.7374382485357939E-4</v>
      </c>
      <c r="AF264" s="2">
        <v>257.36900933512322</v>
      </c>
      <c r="AG264" s="2">
        <v>811.045030026669</v>
      </c>
      <c r="AH264" s="2">
        <v>257.36900933512322</v>
      </c>
      <c r="AI264" s="2">
        <v>811.045030026669</v>
      </c>
    </row>
    <row r="265" spans="1:35" x14ac:dyDescent="0.35">
      <c r="A265" s="1">
        <v>41179</v>
      </c>
      <c r="B265">
        <v>4996</v>
      </c>
      <c r="C265">
        <v>5100</v>
      </c>
      <c r="D265">
        <v>5739</v>
      </c>
      <c r="E265">
        <v>-277</v>
      </c>
      <c r="F265">
        <v>0</v>
      </c>
      <c r="G265">
        <v>0</v>
      </c>
      <c r="H265">
        <v>0</v>
      </c>
      <c r="I265">
        <v>1</v>
      </c>
      <c r="J265">
        <v>0</v>
      </c>
      <c r="K265">
        <v>0</v>
      </c>
      <c r="L265">
        <v>0</v>
      </c>
      <c r="M265">
        <f t="shared" si="24"/>
        <v>5303.584566122523</v>
      </c>
      <c r="N265">
        <f>M265-B265</f>
        <v>307.58456612252303</v>
      </c>
      <c r="O265">
        <f t="shared" si="25"/>
        <v>307.58456612252303</v>
      </c>
      <c r="P265" s="8">
        <f>O265/B265</f>
        <v>6.1566166157430553E-2</v>
      </c>
      <c r="Q265">
        <v>1961</v>
      </c>
      <c r="R265">
        <f t="shared" si="26"/>
        <v>5536.5221902054145</v>
      </c>
      <c r="S265">
        <f t="shared" si="27"/>
        <v>35298</v>
      </c>
      <c r="T265">
        <f t="shared" si="28"/>
        <v>307.58456612252303</v>
      </c>
      <c r="U265">
        <f t="shared" si="29"/>
        <v>94608.265316780744</v>
      </c>
      <c r="V265">
        <v>5273</v>
      </c>
      <c r="W265">
        <v>1</v>
      </c>
      <c r="X265">
        <v>0</v>
      </c>
      <c r="AA265" s="2" t="s">
        <v>106</v>
      </c>
      <c r="AB265" s="2">
        <v>0.88548232736854149</v>
      </c>
      <c r="AC265" s="2">
        <v>3.4721356779514698E-2</v>
      </c>
      <c r="AD265" s="2">
        <v>25.502526672315078</v>
      </c>
      <c r="AE265" s="2">
        <v>6.5827541634292927E-82</v>
      </c>
      <c r="AF265" s="2">
        <v>0.81719425305235127</v>
      </c>
      <c r="AG265" s="2">
        <v>0.95377040168473171</v>
      </c>
      <c r="AH265" s="2">
        <v>0.81719425305235127</v>
      </c>
      <c r="AI265" s="2">
        <v>0.95377040168473171</v>
      </c>
    </row>
    <row r="266" spans="1:35" x14ac:dyDescent="0.35">
      <c r="A266" s="1">
        <v>41180</v>
      </c>
      <c r="B266">
        <v>5590</v>
      </c>
      <c r="C266">
        <v>5227</v>
      </c>
      <c r="D266">
        <v>4628.5</v>
      </c>
      <c r="E266">
        <v>594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0</v>
      </c>
      <c r="M266">
        <f t="shared" si="24"/>
        <v>6169.5631600029647</v>
      </c>
      <c r="N266">
        <f>M266-B266</f>
        <v>579.56316000296465</v>
      </c>
      <c r="O266">
        <f t="shared" si="25"/>
        <v>579.56316000296465</v>
      </c>
      <c r="P266" s="8">
        <f>O266/B266</f>
        <v>0.10367856171788277</v>
      </c>
      <c r="Q266">
        <v>835</v>
      </c>
      <c r="R266">
        <f t="shared" si="26"/>
        <v>10432.136880053364</v>
      </c>
      <c r="S266">
        <f t="shared" si="27"/>
        <v>15030</v>
      </c>
      <c r="T266">
        <f t="shared" si="28"/>
        <v>579.56316000296465</v>
      </c>
      <c r="U266">
        <f t="shared" si="29"/>
        <v>335893.45643262198</v>
      </c>
      <c r="V266">
        <v>4996</v>
      </c>
      <c r="W266">
        <v>0</v>
      </c>
      <c r="X266">
        <v>1</v>
      </c>
      <c r="AA266" s="2" t="s">
        <v>21</v>
      </c>
      <c r="AB266" s="2">
        <v>7.8092077302001628E-2</v>
      </c>
      <c r="AC266" s="2">
        <v>2.9929233623588472E-2</v>
      </c>
      <c r="AD266" s="2">
        <v>2.6092240878648498</v>
      </c>
      <c r="AE266" s="2">
        <v>9.4630227338613742E-3</v>
      </c>
      <c r="AF266" s="2">
        <v>1.9228889930243749E-2</v>
      </c>
      <c r="AG266" s="2">
        <v>0.13695526467375951</v>
      </c>
      <c r="AH266" s="2">
        <v>1.9228889930243749E-2</v>
      </c>
      <c r="AI266" s="2">
        <v>0.13695526467375951</v>
      </c>
    </row>
    <row r="267" spans="1:35" x14ac:dyDescent="0.35">
      <c r="A267" s="1">
        <v>41181</v>
      </c>
      <c r="B267">
        <v>6648</v>
      </c>
      <c r="C267">
        <v>5286.333333333333</v>
      </c>
      <c r="D267">
        <v>6288</v>
      </c>
      <c r="E267">
        <v>1058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1</v>
      </c>
      <c r="M267">
        <f t="shared" si="24"/>
        <v>6676.9248472636391</v>
      </c>
      <c r="N267">
        <f>M267-B267</f>
        <v>28.924847263639094</v>
      </c>
      <c r="O267">
        <f t="shared" si="25"/>
        <v>28.924847263639094</v>
      </c>
      <c r="P267" s="8">
        <f>O267/B267</f>
        <v>4.3509096365281427E-3</v>
      </c>
      <c r="Q267">
        <v>1478</v>
      </c>
      <c r="R267">
        <f t="shared" si="26"/>
        <v>520.6472507455037</v>
      </c>
      <c r="S267">
        <f t="shared" si="27"/>
        <v>26604</v>
      </c>
      <c r="T267">
        <f t="shared" si="28"/>
        <v>28.924847263639094</v>
      </c>
      <c r="U267">
        <f t="shared" si="29"/>
        <v>836.64678922484995</v>
      </c>
      <c r="V267">
        <v>5590</v>
      </c>
      <c r="W267">
        <v>0</v>
      </c>
      <c r="X267">
        <v>0</v>
      </c>
      <c r="AA267" s="2" t="s">
        <v>136</v>
      </c>
      <c r="AB267" s="2">
        <v>0.68330535169990703</v>
      </c>
      <c r="AC267" s="2">
        <v>2.8772153035229356E-2</v>
      </c>
      <c r="AD267" s="2">
        <v>23.748843225713784</v>
      </c>
      <c r="AE267" s="2">
        <v>5.0658505427576815E-75</v>
      </c>
      <c r="AF267" s="2">
        <v>0.62671784743896319</v>
      </c>
      <c r="AG267" s="2">
        <v>0.73989285596085086</v>
      </c>
      <c r="AH267" s="2">
        <v>0.62671784743896319</v>
      </c>
      <c r="AI267" s="2">
        <v>0.73989285596085086</v>
      </c>
    </row>
    <row r="268" spans="1:35" x14ac:dyDescent="0.35">
      <c r="A268" s="1">
        <v>41182</v>
      </c>
      <c r="B268">
        <v>6569</v>
      </c>
      <c r="C268">
        <v>5744.666666666667</v>
      </c>
      <c r="D268">
        <v>6844</v>
      </c>
      <c r="E268">
        <v>-79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f t="shared" si="24"/>
        <v>6370.5275147767006</v>
      </c>
      <c r="N268">
        <f>M268-B268</f>
        <v>-198.47248522329937</v>
      </c>
      <c r="O268">
        <f t="shared" si="25"/>
        <v>198.47248522329937</v>
      </c>
      <c r="P268" s="8">
        <f>O268/B268</f>
        <v>3.0213500566798505E-2</v>
      </c>
      <c r="Q268">
        <v>1075</v>
      </c>
      <c r="R268">
        <f t="shared" si="26"/>
        <v>14290.018936077555</v>
      </c>
      <c r="S268">
        <f t="shared" si="27"/>
        <v>19350</v>
      </c>
      <c r="T268">
        <f t="shared" si="28"/>
        <v>-396.94497044659875</v>
      </c>
      <c r="U268">
        <f t="shared" si="29"/>
        <v>157565.30956285115</v>
      </c>
      <c r="V268">
        <v>6648</v>
      </c>
      <c r="W268">
        <v>0</v>
      </c>
      <c r="X268">
        <v>0</v>
      </c>
      <c r="AA268" s="2" t="s">
        <v>15</v>
      </c>
      <c r="AB268" s="2">
        <v>-477.76984031843966</v>
      </c>
      <c r="AC268" s="2">
        <v>93.246495428910976</v>
      </c>
      <c r="AD268" s="2">
        <v>-5.123729724327073</v>
      </c>
      <c r="AE268" s="2">
        <v>4.9546853264416437E-7</v>
      </c>
      <c r="AF268" s="2">
        <v>-661.16197127717601</v>
      </c>
      <c r="AG268" s="2">
        <v>-294.37770935970332</v>
      </c>
      <c r="AH268" s="2">
        <v>-661.16197127717601</v>
      </c>
      <c r="AI268" s="2">
        <v>-294.37770935970332</v>
      </c>
    </row>
    <row r="269" spans="1:35" x14ac:dyDescent="0.35">
      <c r="A269" s="1">
        <v>41183</v>
      </c>
      <c r="B269">
        <v>4396</v>
      </c>
      <c r="C269">
        <v>6269</v>
      </c>
      <c r="D269">
        <v>4615</v>
      </c>
      <c r="E269">
        <v>-2173</v>
      </c>
      <c r="F269">
        <v>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f t="shared" si="24"/>
        <v>4799.1785105074578</v>
      </c>
      <c r="N269">
        <f>M269-B269</f>
        <v>403.17851050745776</v>
      </c>
      <c r="O269">
        <f t="shared" si="25"/>
        <v>403.17851050745776</v>
      </c>
      <c r="P269" s="8">
        <f>O269/B269</f>
        <v>9.1714856803334341E-2</v>
      </c>
      <c r="Q269">
        <v>1808</v>
      </c>
      <c r="R269">
        <f t="shared" si="26"/>
        <v>7257.2131891342397</v>
      </c>
      <c r="S269">
        <f t="shared" si="27"/>
        <v>32544</v>
      </c>
      <c r="T269">
        <f t="shared" si="28"/>
        <v>403.17851050745776</v>
      </c>
      <c r="U269">
        <f t="shared" si="29"/>
        <v>162552.91133501224</v>
      </c>
      <c r="V269">
        <v>6569</v>
      </c>
      <c r="W269">
        <v>0</v>
      </c>
      <c r="X269">
        <v>0</v>
      </c>
      <c r="AA269" s="2" t="s">
        <v>16</v>
      </c>
      <c r="AB269" s="2">
        <v>-1094.4673924668693</v>
      </c>
      <c r="AC269" s="2">
        <v>81.672647424235663</v>
      </c>
      <c r="AD269" s="2">
        <v>-13.400660159598248</v>
      </c>
      <c r="AE269" s="2">
        <v>2.3431749466470266E-33</v>
      </c>
      <c r="AF269" s="2">
        <v>-1255.0967092393275</v>
      </c>
      <c r="AG269" s="2">
        <v>-933.83807569441103</v>
      </c>
      <c r="AH269" s="2">
        <v>-1255.0967092393275</v>
      </c>
      <c r="AI269" s="2">
        <v>-933.83807569441103</v>
      </c>
    </row>
    <row r="270" spans="1:35" x14ac:dyDescent="0.35">
      <c r="A270" s="1">
        <v>41184</v>
      </c>
      <c r="B270">
        <v>5205</v>
      </c>
      <c r="C270">
        <v>5871</v>
      </c>
      <c r="D270">
        <v>5412</v>
      </c>
      <c r="E270">
        <v>809</v>
      </c>
      <c r="F270">
        <v>0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f t="shared" si="24"/>
        <v>6004.2099158133005</v>
      </c>
      <c r="N270">
        <f>M270-B270</f>
        <v>799.20991581330054</v>
      </c>
      <c r="O270">
        <f t="shared" si="25"/>
        <v>799.20991581330054</v>
      </c>
      <c r="P270" s="8">
        <f>O270/B270</f>
        <v>0.15354657364328542</v>
      </c>
      <c r="Q270">
        <v>1511</v>
      </c>
      <c r="R270">
        <f t="shared" si="26"/>
        <v>14385.77848463941</v>
      </c>
      <c r="S270">
        <f t="shared" si="27"/>
        <v>27198</v>
      </c>
      <c r="T270">
        <f t="shared" si="28"/>
        <v>799.20991581330054</v>
      </c>
      <c r="U270">
        <f t="shared" si="29"/>
        <v>638736.48953430296</v>
      </c>
      <c r="V270">
        <v>4396</v>
      </c>
      <c r="W270">
        <v>0</v>
      </c>
      <c r="X270">
        <v>0</v>
      </c>
      <c r="AA270" s="2" t="s">
        <v>17</v>
      </c>
      <c r="AB270" s="2">
        <v>-633.27108835759714</v>
      </c>
      <c r="AC270" s="2">
        <v>79.143163800487969</v>
      </c>
      <c r="AD270" s="2">
        <v>-8.0015892459645723</v>
      </c>
      <c r="AE270" s="2">
        <v>1.8097701689614924E-14</v>
      </c>
      <c r="AF270" s="2">
        <v>-788.92555444155983</v>
      </c>
      <c r="AG270" s="2">
        <v>-477.61662227363445</v>
      </c>
      <c r="AH270" s="2">
        <v>-788.92555444155983</v>
      </c>
      <c r="AI270" s="2">
        <v>-477.61662227363445</v>
      </c>
    </row>
    <row r="271" spans="1:35" ht="15" thickBot="1" x14ac:dyDescent="0.4">
      <c r="A271" s="1">
        <v>41185</v>
      </c>
      <c r="B271">
        <v>5350</v>
      </c>
      <c r="C271">
        <v>5390</v>
      </c>
      <c r="D271">
        <v>5273</v>
      </c>
      <c r="E271">
        <v>145</v>
      </c>
      <c r="F271">
        <v>0</v>
      </c>
      <c r="G271">
        <v>0</v>
      </c>
      <c r="H271">
        <v>1</v>
      </c>
      <c r="I271">
        <v>0</v>
      </c>
      <c r="J271">
        <v>0</v>
      </c>
      <c r="K271">
        <v>0</v>
      </c>
      <c r="L271">
        <v>0</v>
      </c>
      <c r="M271">
        <f t="shared" si="24"/>
        <v>5454.8084034475833</v>
      </c>
      <c r="N271">
        <f>M271-B271</f>
        <v>104.80840344758326</v>
      </c>
      <c r="O271">
        <f t="shared" si="25"/>
        <v>104.80840344758326</v>
      </c>
      <c r="P271" s="8">
        <f>O271/B271</f>
        <v>1.9590355784595E-2</v>
      </c>
      <c r="Q271">
        <v>1355</v>
      </c>
      <c r="R271">
        <f t="shared" si="26"/>
        <v>1886.5512620564987</v>
      </c>
      <c r="S271">
        <f t="shared" si="27"/>
        <v>24390</v>
      </c>
      <c r="T271">
        <f t="shared" si="28"/>
        <v>104.80840344758326</v>
      </c>
      <c r="U271">
        <f t="shared" si="29"/>
        <v>10984.801433231383</v>
      </c>
      <c r="V271">
        <v>5205</v>
      </c>
      <c r="W271">
        <v>0</v>
      </c>
      <c r="X271">
        <v>0</v>
      </c>
      <c r="AA271" s="3" t="s">
        <v>18</v>
      </c>
      <c r="AB271" s="3">
        <v>-253.81999374023655</v>
      </c>
      <c r="AC271" s="3">
        <v>75.432659909531637</v>
      </c>
      <c r="AD271" s="3">
        <v>-3.3648554093763829</v>
      </c>
      <c r="AE271" s="3">
        <v>8.5050090213483571E-4</v>
      </c>
      <c r="AF271" s="3">
        <v>-402.17684276778192</v>
      </c>
      <c r="AG271" s="3">
        <v>-105.46314471269119</v>
      </c>
      <c r="AH271" s="3">
        <v>-402.17684276778192</v>
      </c>
      <c r="AI271" s="3">
        <v>-105.46314471269119</v>
      </c>
    </row>
    <row r="272" spans="1:35" x14ac:dyDescent="0.35">
      <c r="A272" s="1">
        <v>41186</v>
      </c>
      <c r="B272">
        <v>4939</v>
      </c>
      <c r="C272">
        <v>4983.666666666667</v>
      </c>
      <c r="D272">
        <v>4996</v>
      </c>
      <c r="E272">
        <v>-411</v>
      </c>
      <c r="F272">
        <v>0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0</v>
      </c>
      <c r="M272">
        <f t="shared" si="24"/>
        <v>5042.4640779012989</v>
      </c>
      <c r="N272">
        <f>M272-B272</f>
        <v>103.46407790129888</v>
      </c>
      <c r="O272">
        <f t="shared" si="25"/>
        <v>103.46407790129888</v>
      </c>
      <c r="P272" s="8">
        <f>O272/B272</f>
        <v>2.0948385888094528E-2</v>
      </c>
      <c r="Q272">
        <v>1835</v>
      </c>
      <c r="R272">
        <f t="shared" si="26"/>
        <v>1862.3534022233798</v>
      </c>
      <c r="S272">
        <f t="shared" si="27"/>
        <v>33030</v>
      </c>
      <c r="T272">
        <f t="shared" si="28"/>
        <v>103.46407790129888</v>
      </c>
      <c r="U272">
        <f t="shared" si="29"/>
        <v>10704.815415966043</v>
      </c>
      <c r="V272">
        <v>5350</v>
      </c>
      <c r="W272">
        <v>1</v>
      </c>
      <c r="X272">
        <v>0</v>
      </c>
    </row>
    <row r="273" spans="1:24" x14ac:dyDescent="0.35">
      <c r="A273" s="1">
        <v>41187</v>
      </c>
      <c r="B273">
        <v>6693</v>
      </c>
      <c r="C273">
        <v>5164.666666666667</v>
      </c>
      <c r="D273">
        <v>5590</v>
      </c>
      <c r="E273">
        <v>1754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  <c r="M273">
        <f t="shared" si="24"/>
        <v>6986.1464139525433</v>
      </c>
      <c r="N273">
        <f>M273-B273</f>
        <v>293.1464139525433</v>
      </c>
      <c r="O273">
        <f t="shared" si="25"/>
        <v>293.1464139525433</v>
      </c>
      <c r="P273" s="8">
        <f>O273/B273</f>
        <v>4.3798956215828973E-2</v>
      </c>
      <c r="Q273">
        <v>671</v>
      </c>
      <c r="R273">
        <f t="shared" si="26"/>
        <v>5276.6354511457794</v>
      </c>
      <c r="S273">
        <f t="shared" si="27"/>
        <v>12078</v>
      </c>
      <c r="T273">
        <f t="shared" si="28"/>
        <v>293.1464139525433</v>
      </c>
      <c r="U273">
        <f t="shared" si="29"/>
        <v>85934.820013235876</v>
      </c>
      <c r="V273">
        <v>4939</v>
      </c>
      <c r="W273">
        <v>0</v>
      </c>
      <c r="X273">
        <v>1</v>
      </c>
    </row>
    <row r="274" spans="1:24" x14ac:dyDescent="0.35">
      <c r="A274" s="1">
        <v>41188</v>
      </c>
      <c r="B274">
        <v>7112</v>
      </c>
      <c r="C274">
        <v>5660.666666666667</v>
      </c>
      <c r="D274">
        <v>6648</v>
      </c>
      <c r="E274">
        <v>419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1</v>
      </c>
      <c r="L274">
        <v>1</v>
      </c>
      <c r="M274">
        <f t="shared" si="24"/>
        <v>6618.7410594687535</v>
      </c>
      <c r="N274">
        <f>M274-B274</f>
        <v>-493.25894053124648</v>
      </c>
      <c r="O274">
        <f t="shared" si="25"/>
        <v>493.25894053124648</v>
      </c>
      <c r="P274" s="8">
        <f>O274/B274</f>
        <v>6.935586902857796E-2</v>
      </c>
      <c r="Q274">
        <v>885</v>
      </c>
      <c r="R274">
        <f t="shared" si="26"/>
        <v>35514.643718249747</v>
      </c>
      <c r="S274">
        <f t="shared" si="27"/>
        <v>15930</v>
      </c>
      <c r="T274">
        <f t="shared" si="28"/>
        <v>-986.51788106249296</v>
      </c>
      <c r="U274">
        <f t="shared" si="29"/>
        <v>973217.52965603105</v>
      </c>
      <c r="V274">
        <v>6693</v>
      </c>
      <c r="W274">
        <v>0</v>
      </c>
      <c r="X274">
        <v>0</v>
      </c>
    </row>
    <row r="275" spans="1:24" x14ac:dyDescent="0.35">
      <c r="A275" s="1">
        <v>41189</v>
      </c>
      <c r="B275">
        <v>6933</v>
      </c>
      <c r="C275">
        <v>6248</v>
      </c>
      <c r="D275">
        <v>6569</v>
      </c>
      <c r="E275">
        <v>-179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0</v>
      </c>
      <c r="M275">
        <f t="shared" si="24"/>
        <v>6755.1020033109471</v>
      </c>
      <c r="N275">
        <f>M275-B275</f>
        <v>-177.89799668905289</v>
      </c>
      <c r="O275">
        <f t="shared" si="25"/>
        <v>177.89799668905289</v>
      </c>
      <c r="P275" s="8">
        <f>O275/B275</f>
        <v>2.5659598541620206E-2</v>
      </c>
      <c r="Q275">
        <v>735</v>
      </c>
      <c r="R275">
        <f t="shared" si="26"/>
        <v>12808.655761611808</v>
      </c>
      <c r="S275">
        <f t="shared" si="27"/>
        <v>13230</v>
      </c>
      <c r="T275">
        <f t="shared" si="28"/>
        <v>-355.79599337810578</v>
      </c>
      <c r="U275">
        <f t="shared" si="29"/>
        <v>126590.7889039131</v>
      </c>
      <c r="V275">
        <v>7112</v>
      </c>
      <c r="W275">
        <v>0</v>
      </c>
      <c r="X275">
        <v>0</v>
      </c>
    </row>
    <row r="276" spans="1:24" x14ac:dyDescent="0.35">
      <c r="A276" s="1">
        <v>41190</v>
      </c>
      <c r="B276">
        <v>4621</v>
      </c>
      <c r="C276">
        <v>6912.666666666667</v>
      </c>
      <c r="D276">
        <v>4396</v>
      </c>
      <c r="E276">
        <v>-2312</v>
      </c>
      <c r="F276">
        <v>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f t="shared" si="24"/>
        <v>5293.8420240297492</v>
      </c>
      <c r="N276">
        <f>M276-B276</f>
        <v>672.84202402974915</v>
      </c>
      <c r="O276">
        <f t="shared" si="25"/>
        <v>672.84202402974915</v>
      </c>
      <c r="P276" s="8">
        <f>O276/B276</f>
        <v>0.14560528544249063</v>
      </c>
      <c r="Q276">
        <v>1495</v>
      </c>
      <c r="R276">
        <f t="shared" si="26"/>
        <v>12111.156432535485</v>
      </c>
      <c r="S276">
        <f t="shared" si="27"/>
        <v>26910</v>
      </c>
      <c r="T276">
        <f t="shared" si="28"/>
        <v>672.84202402974915</v>
      </c>
      <c r="U276">
        <f t="shared" si="29"/>
        <v>452716.38930044952</v>
      </c>
      <c r="V276">
        <v>6933</v>
      </c>
      <c r="W276">
        <v>0</v>
      </c>
      <c r="X276">
        <v>0</v>
      </c>
    </row>
    <row r="277" spans="1:24" x14ac:dyDescent="0.35">
      <c r="A277" s="1">
        <v>41191</v>
      </c>
      <c r="B277">
        <v>5251</v>
      </c>
      <c r="C277">
        <v>6222</v>
      </c>
      <c r="D277">
        <v>5205</v>
      </c>
      <c r="E277">
        <v>630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f t="shared" si="24"/>
        <v>6195.9096994137781</v>
      </c>
      <c r="N277">
        <f>M277-B277</f>
        <v>944.90969941377807</v>
      </c>
      <c r="O277">
        <f t="shared" si="25"/>
        <v>944.90969941377807</v>
      </c>
      <c r="P277" s="8">
        <f>O277/B277</f>
        <v>0.17994852397900934</v>
      </c>
      <c r="Q277">
        <v>1300</v>
      </c>
      <c r="R277">
        <f t="shared" si="26"/>
        <v>17008.374589448005</v>
      </c>
      <c r="S277">
        <f t="shared" si="27"/>
        <v>23400</v>
      </c>
      <c r="T277">
        <f t="shared" si="28"/>
        <v>944.90969941377807</v>
      </c>
      <c r="U277">
        <f t="shared" si="29"/>
        <v>892854.34004623641</v>
      </c>
      <c r="V277">
        <v>4621</v>
      </c>
      <c r="W277">
        <v>0</v>
      </c>
      <c r="X277">
        <v>0</v>
      </c>
    </row>
    <row r="278" spans="1:24" x14ac:dyDescent="0.35">
      <c r="A278" s="1">
        <v>41192</v>
      </c>
      <c r="B278">
        <v>5459</v>
      </c>
      <c r="C278">
        <v>5601.666666666667</v>
      </c>
      <c r="D278">
        <v>5350</v>
      </c>
      <c r="E278">
        <v>208</v>
      </c>
      <c r="F278">
        <v>0</v>
      </c>
      <c r="G278">
        <v>0</v>
      </c>
      <c r="H278">
        <v>1</v>
      </c>
      <c r="I278">
        <v>0</v>
      </c>
      <c r="J278">
        <v>0</v>
      </c>
      <c r="K278">
        <v>0</v>
      </c>
      <c r="L278">
        <v>0</v>
      </c>
      <c r="M278">
        <f t="shared" si="24"/>
        <v>5704.1925594543318</v>
      </c>
      <c r="N278">
        <f>M278-B278</f>
        <v>245.19255945433179</v>
      </c>
      <c r="O278">
        <f t="shared" si="25"/>
        <v>245.19255945433179</v>
      </c>
      <c r="P278" s="8">
        <f>O278/B278</f>
        <v>4.4915288414422383E-2</v>
      </c>
      <c r="Q278">
        <v>877</v>
      </c>
      <c r="R278">
        <f t="shared" si="26"/>
        <v>4413.4660701779721</v>
      </c>
      <c r="S278">
        <f t="shared" si="27"/>
        <v>15786</v>
      </c>
      <c r="T278">
        <f t="shared" si="28"/>
        <v>245.19255945433179</v>
      </c>
      <c r="U278">
        <f t="shared" si="29"/>
        <v>60119.391211766029</v>
      </c>
      <c r="V278">
        <v>5251</v>
      </c>
      <c r="W278">
        <v>0</v>
      </c>
      <c r="X278">
        <v>0</v>
      </c>
    </row>
    <row r="279" spans="1:24" x14ac:dyDescent="0.35">
      <c r="A279" s="1">
        <v>41193</v>
      </c>
      <c r="B279">
        <v>5194</v>
      </c>
      <c r="C279">
        <v>5110.333333333333</v>
      </c>
      <c r="D279">
        <v>4939</v>
      </c>
      <c r="E279">
        <v>-265</v>
      </c>
      <c r="F279">
        <v>0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0</v>
      </c>
      <c r="M279">
        <f t="shared" si="24"/>
        <v>5258.1330641903951</v>
      </c>
      <c r="N279">
        <f>M279-B279</f>
        <v>64.133064190395089</v>
      </c>
      <c r="O279">
        <f t="shared" si="25"/>
        <v>64.133064190395089</v>
      </c>
      <c r="P279" s="8">
        <f>O279/B279</f>
        <v>1.2347528723603214E-2</v>
      </c>
      <c r="Q279">
        <v>1324</v>
      </c>
      <c r="R279">
        <f t="shared" si="26"/>
        <v>1154.3951554271116</v>
      </c>
      <c r="S279">
        <f t="shared" si="27"/>
        <v>23832</v>
      </c>
      <c r="T279">
        <f t="shared" si="28"/>
        <v>64.133064190395089</v>
      </c>
      <c r="U279">
        <f t="shared" si="29"/>
        <v>4113.0499224493369</v>
      </c>
      <c r="V279">
        <v>5459</v>
      </c>
      <c r="W279">
        <v>1</v>
      </c>
      <c r="X279">
        <v>0</v>
      </c>
    </row>
    <row r="280" spans="1:24" x14ac:dyDescent="0.35">
      <c r="A280" s="1">
        <v>41194</v>
      </c>
      <c r="B280">
        <v>6255</v>
      </c>
      <c r="C280">
        <v>5301.333333333333</v>
      </c>
      <c r="D280">
        <v>6693</v>
      </c>
      <c r="E280">
        <v>1061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f t="shared" si="24"/>
        <v>6725.2906004706656</v>
      </c>
      <c r="N280">
        <f>M280-B280</f>
        <v>470.29060047066559</v>
      </c>
      <c r="O280">
        <f t="shared" si="25"/>
        <v>470.29060047066559</v>
      </c>
      <c r="P280" s="8">
        <f>O280/B280</f>
        <v>7.5186346997708334E-2</v>
      </c>
      <c r="Q280">
        <v>1152</v>
      </c>
      <c r="R280">
        <f t="shared" si="26"/>
        <v>8465.2308084719807</v>
      </c>
      <c r="S280">
        <f t="shared" si="27"/>
        <v>20736</v>
      </c>
      <c r="T280">
        <f t="shared" si="28"/>
        <v>470.29060047066559</v>
      </c>
      <c r="U280">
        <f t="shared" si="29"/>
        <v>221173.24889105922</v>
      </c>
      <c r="V280">
        <v>5194</v>
      </c>
      <c r="W280">
        <v>0</v>
      </c>
      <c r="X280">
        <v>1</v>
      </c>
    </row>
    <row r="281" spans="1:24" x14ac:dyDescent="0.35">
      <c r="A281" s="1">
        <v>41195</v>
      </c>
      <c r="B281">
        <v>6800</v>
      </c>
      <c r="C281">
        <v>5636</v>
      </c>
      <c r="D281">
        <v>7112</v>
      </c>
      <c r="E281">
        <v>545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1</v>
      </c>
      <c r="M281">
        <f t="shared" si="24"/>
        <v>6719.0695570543285</v>
      </c>
      <c r="N281">
        <f>M281-B281</f>
        <v>-80.93044294567153</v>
      </c>
      <c r="O281">
        <f t="shared" si="25"/>
        <v>80.93044294567153</v>
      </c>
      <c r="P281" s="8">
        <f>O281/B281</f>
        <v>1.1901535727304636E-2</v>
      </c>
      <c r="Q281">
        <v>1105</v>
      </c>
      <c r="R281">
        <f t="shared" si="26"/>
        <v>5826.9918920883501</v>
      </c>
      <c r="S281">
        <f t="shared" si="27"/>
        <v>19890</v>
      </c>
      <c r="T281">
        <f t="shared" si="28"/>
        <v>-161.86088589134306</v>
      </c>
      <c r="U281">
        <f t="shared" si="29"/>
        <v>26198.946381530379</v>
      </c>
      <c r="V281">
        <v>6255</v>
      </c>
      <c r="W281">
        <v>0</v>
      </c>
      <c r="X281">
        <v>0</v>
      </c>
    </row>
    <row r="282" spans="1:24" x14ac:dyDescent="0.35">
      <c r="A282" s="1">
        <v>41196</v>
      </c>
      <c r="B282">
        <v>6959</v>
      </c>
      <c r="C282">
        <v>6083</v>
      </c>
      <c r="D282">
        <v>6933</v>
      </c>
      <c r="E282">
        <v>159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f t="shared" si="24"/>
        <v>6861.034297068838</v>
      </c>
      <c r="N282">
        <f>M282-B282</f>
        <v>-97.965702931162014</v>
      </c>
      <c r="O282">
        <f t="shared" si="25"/>
        <v>97.965702931162014</v>
      </c>
      <c r="P282" s="8">
        <f>O282/B282</f>
        <v>1.4077554667504242E-2</v>
      </c>
      <c r="Q282">
        <v>715</v>
      </c>
      <c r="R282">
        <f t="shared" si="26"/>
        <v>7053.530611043665</v>
      </c>
      <c r="S282">
        <f t="shared" si="27"/>
        <v>12870</v>
      </c>
      <c r="T282">
        <f t="shared" si="28"/>
        <v>-195.93140586232403</v>
      </c>
      <c r="U282">
        <f t="shared" si="29"/>
        <v>38389.115803186745</v>
      </c>
      <c r="V282">
        <v>6800</v>
      </c>
      <c r="W282">
        <v>0</v>
      </c>
      <c r="X282">
        <v>0</v>
      </c>
    </row>
    <row r="283" spans="1:24" x14ac:dyDescent="0.35">
      <c r="A283" s="1">
        <v>41197</v>
      </c>
      <c r="B283">
        <v>4404</v>
      </c>
      <c r="C283">
        <v>6671.333333333333</v>
      </c>
      <c r="D283">
        <v>4621</v>
      </c>
      <c r="E283">
        <v>-2555</v>
      </c>
      <c r="F283">
        <v>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f t="shared" si="24"/>
        <v>4916.4000307440037</v>
      </c>
      <c r="N283">
        <f>M283-B283</f>
        <v>512.40003074400374</v>
      </c>
      <c r="O283">
        <f t="shared" si="25"/>
        <v>512.40003074400374</v>
      </c>
      <c r="P283" s="8">
        <f>O283/B283</f>
        <v>0.11634878082288913</v>
      </c>
      <c r="Q283">
        <v>1726</v>
      </c>
      <c r="R283">
        <f t="shared" si="26"/>
        <v>9223.2005533920674</v>
      </c>
      <c r="S283">
        <f t="shared" si="27"/>
        <v>31068</v>
      </c>
      <c r="T283">
        <f t="shared" si="28"/>
        <v>512.40003074400374</v>
      </c>
      <c r="U283">
        <f t="shared" si="29"/>
        <v>262553.79150645598</v>
      </c>
      <c r="V283">
        <v>6959</v>
      </c>
      <c r="W283">
        <v>0</v>
      </c>
      <c r="X283">
        <v>0</v>
      </c>
    </row>
    <row r="284" spans="1:24" x14ac:dyDescent="0.35">
      <c r="A284" s="1">
        <v>41198</v>
      </c>
      <c r="B284">
        <v>4921</v>
      </c>
      <c r="C284">
        <v>6054.333333333333</v>
      </c>
      <c r="D284">
        <v>5251</v>
      </c>
      <c r="E284">
        <v>517</v>
      </c>
      <c r="F284">
        <v>0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f t="shared" si="24"/>
        <v>5963.387014728869</v>
      </c>
      <c r="N284">
        <f>M284-B284</f>
        <v>1042.387014728869</v>
      </c>
      <c r="O284">
        <f t="shared" si="25"/>
        <v>1042.387014728869</v>
      </c>
      <c r="P284" s="8">
        <f>O284/B284</f>
        <v>0.21182422571202378</v>
      </c>
      <c r="Q284">
        <v>1601</v>
      </c>
      <c r="R284">
        <f t="shared" si="26"/>
        <v>18762.966265119641</v>
      </c>
      <c r="S284">
        <f t="shared" si="27"/>
        <v>28818</v>
      </c>
      <c r="T284">
        <f t="shared" si="28"/>
        <v>1042.387014728869</v>
      </c>
      <c r="U284">
        <f t="shared" si="29"/>
        <v>1086570.6884753632</v>
      </c>
      <c r="V284">
        <v>4404</v>
      </c>
      <c r="W284">
        <v>0</v>
      </c>
      <c r="X284">
        <v>0</v>
      </c>
    </row>
    <row r="285" spans="1:24" x14ac:dyDescent="0.35">
      <c r="A285" s="1">
        <v>41199</v>
      </c>
      <c r="B285">
        <v>5289</v>
      </c>
      <c r="C285">
        <v>5428</v>
      </c>
      <c r="D285">
        <v>5459</v>
      </c>
      <c r="E285">
        <v>368</v>
      </c>
      <c r="F285">
        <v>0</v>
      </c>
      <c r="G285">
        <v>0</v>
      </c>
      <c r="H285">
        <v>1</v>
      </c>
      <c r="I285">
        <v>0</v>
      </c>
      <c r="J285">
        <v>0</v>
      </c>
      <c r="K285">
        <v>0</v>
      </c>
      <c r="L285">
        <v>0</v>
      </c>
      <c r="M285">
        <f t="shared" si="24"/>
        <v>5659.0794496995368</v>
      </c>
      <c r="N285">
        <f>M285-B285</f>
        <v>370.07944969953678</v>
      </c>
      <c r="O285">
        <f t="shared" si="25"/>
        <v>370.07944969953678</v>
      </c>
      <c r="P285" s="8">
        <f>O285/B285</f>
        <v>6.9971535205055169E-2</v>
      </c>
      <c r="Q285">
        <v>1185</v>
      </c>
      <c r="R285">
        <f t="shared" si="26"/>
        <v>6661.4300945916621</v>
      </c>
      <c r="S285">
        <f t="shared" si="27"/>
        <v>21330</v>
      </c>
      <c r="T285">
        <f t="shared" si="28"/>
        <v>370.07944969953678</v>
      </c>
      <c r="U285">
        <f t="shared" si="29"/>
        <v>136958.79908991198</v>
      </c>
      <c r="V285">
        <v>4921</v>
      </c>
      <c r="W285">
        <v>0</v>
      </c>
      <c r="X285">
        <v>0</v>
      </c>
    </row>
    <row r="286" spans="1:24" x14ac:dyDescent="0.35">
      <c r="A286" s="1">
        <v>41200</v>
      </c>
      <c r="B286">
        <v>5067</v>
      </c>
      <c r="C286">
        <v>4871.333333333333</v>
      </c>
      <c r="D286">
        <v>5194</v>
      </c>
      <c r="E286">
        <v>-222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0</v>
      </c>
      <c r="M286">
        <f t="shared" si="24"/>
        <v>5082.307267093267</v>
      </c>
      <c r="N286">
        <f>M286-B286</f>
        <v>15.307267093267001</v>
      </c>
      <c r="O286">
        <f t="shared" si="25"/>
        <v>15.307267093267001</v>
      </c>
      <c r="P286" s="8">
        <f>O286/B286</f>
        <v>3.0209723886455496E-3</v>
      </c>
      <c r="Q286">
        <v>1309</v>
      </c>
      <c r="R286">
        <f t="shared" si="26"/>
        <v>275.53080767880601</v>
      </c>
      <c r="S286">
        <f t="shared" si="27"/>
        <v>23562</v>
      </c>
      <c r="T286">
        <f t="shared" si="28"/>
        <v>15.307267093267001</v>
      </c>
      <c r="U286">
        <f t="shared" si="29"/>
        <v>234.31242586461477</v>
      </c>
      <c r="V286">
        <v>5289</v>
      </c>
      <c r="W286">
        <v>1</v>
      </c>
      <c r="X286">
        <v>0</v>
      </c>
    </row>
    <row r="287" spans="1:24" x14ac:dyDescent="0.35">
      <c r="A287" s="1">
        <v>41201</v>
      </c>
      <c r="B287">
        <v>6009</v>
      </c>
      <c r="C287">
        <v>5092.333333333333</v>
      </c>
      <c r="D287">
        <v>6255</v>
      </c>
      <c r="E287">
        <v>942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f t="shared" si="24"/>
        <v>6411.2011147506564</v>
      </c>
      <c r="N287">
        <f>M287-B287</f>
        <v>402.20111475065642</v>
      </c>
      <c r="O287">
        <f t="shared" si="25"/>
        <v>402.20111475065642</v>
      </c>
      <c r="P287" s="8">
        <f>O287/B287</f>
        <v>6.6933119445940492E-2</v>
      </c>
      <c r="Q287">
        <v>1299</v>
      </c>
      <c r="R287">
        <f t="shared" si="26"/>
        <v>7239.6200655118155</v>
      </c>
      <c r="S287">
        <f t="shared" si="27"/>
        <v>23382</v>
      </c>
      <c r="T287">
        <f t="shared" si="28"/>
        <v>402.20111475065642</v>
      </c>
      <c r="U287">
        <f t="shared" si="29"/>
        <v>161765.73670667069</v>
      </c>
      <c r="V287">
        <v>5067</v>
      </c>
      <c r="W287">
        <v>0</v>
      </c>
      <c r="X287">
        <v>1</v>
      </c>
    </row>
    <row r="288" spans="1:24" x14ac:dyDescent="0.35">
      <c r="A288" s="1">
        <v>41202</v>
      </c>
      <c r="B288">
        <v>6801</v>
      </c>
      <c r="C288">
        <v>5455</v>
      </c>
      <c r="D288">
        <v>6800</v>
      </c>
      <c r="E288">
        <v>792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1</v>
      </c>
      <c r="M288">
        <f t="shared" si="24"/>
        <v>6693.5638823634981</v>
      </c>
      <c r="N288">
        <f>M288-B288</f>
        <v>-107.43611763650188</v>
      </c>
      <c r="O288">
        <f t="shared" si="25"/>
        <v>107.43611763650188</v>
      </c>
      <c r="P288" s="8">
        <f>O288/B288</f>
        <v>1.5797105960373752E-2</v>
      </c>
      <c r="Q288">
        <v>1091</v>
      </c>
      <c r="R288">
        <f t="shared" si="26"/>
        <v>7735.4004698281351</v>
      </c>
      <c r="S288">
        <f t="shared" si="27"/>
        <v>19638</v>
      </c>
      <c r="T288">
        <f t="shared" si="28"/>
        <v>-214.87223527300375</v>
      </c>
      <c r="U288">
        <f t="shared" si="29"/>
        <v>46170.077491217075</v>
      </c>
      <c r="V288">
        <v>6009</v>
      </c>
      <c r="W288">
        <v>0</v>
      </c>
      <c r="X288">
        <v>0</v>
      </c>
    </row>
    <row r="289" spans="1:24" x14ac:dyDescent="0.35">
      <c r="A289" s="1">
        <v>41203</v>
      </c>
      <c r="B289">
        <v>4628.5</v>
      </c>
      <c r="C289">
        <v>5959</v>
      </c>
      <c r="D289">
        <v>6959</v>
      </c>
      <c r="E289">
        <v>-2172.5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f t="shared" si="24"/>
        <v>5139.7782982467797</v>
      </c>
      <c r="N289">
        <f>M289-B289</f>
        <v>511.27829824677974</v>
      </c>
      <c r="O289">
        <f t="shared" si="25"/>
        <v>511.27829824677974</v>
      </c>
      <c r="P289" s="8">
        <f>O289/B289</f>
        <v>0.11046306540926429</v>
      </c>
      <c r="Q289">
        <v>339</v>
      </c>
      <c r="R289">
        <f t="shared" si="26"/>
        <v>9203.0093684420353</v>
      </c>
      <c r="S289">
        <f t="shared" si="27"/>
        <v>6102</v>
      </c>
      <c r="T289">
        <f t="shared" si="28"/>
        <v>511.27829824677974</v>
      </c>
      <c r="U289">
        <f t="shared" si="29"/>
        <v>261405.49825812306</v>
      </c>
      <c r="V289">
        <v>6801</v>
      </c>
      <c r="W289">
        <v>0</v>
      </c>
      <c r="X289">
        <v>0</v>
      </c>
    </row>
    <row r="290" spans="1:24" x14ac:dyDescent="0.35">
      <c r="A290" s="1">
        <v>41204</v>
      </c>
      <c r="B290">
        <v>3390</v>
      </c>
      <c r="C290">
        <v>5812.833333333333</v>
      </c>
      <c r="D290">
        <v>4404</v>
      </c>
      <c r="E290">
        <v>-1238.5</v>
      </c>
      <c r="F290">
        <v>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f t="shared" si="24"/>
        <v>4995.4885741771759</v>
      </c>
      <c r="N290">
        <f>M290-B290</f>
        <v>1605.4885741771759</v>
      </c>
      <c r="O290">
        <f t="shared" si="25"/>
        <v>1605.4885741771759</v>
      </c>
      <c r="P290" s="8">
        <f>O290/B290</f>
        <v>0.47359544960978639</v>
      </c>
      <c r="Q290">
        <v>1549</v>
      </c>
      <c r="R290">
        <f t="shared" si="26"/>
        <v>28898.794335189166</v>
      </c>
      <c r="S290">
        <f t="shared" si="27"/>
        <v>27882</v>
      </c>
      <c r="T290">
        <f t="shared" si="28"/>
        <v>1605.4885741771759</v>
      </c>
      <c r="U290">
        <f t="shared" si="29"/>
        <v>2577593.5618134611</v>
      </c>
      <c r="V290">
        <v>4628.5</v>
      </c>
      <c r="W290">
        <v>0</v>
      </c>
      <c r="X290">
        <v>0</v>
      </c>
    </row>
    <row r="291" spans="1:24" x14ac:dyDescent="0.35">
      <c r="A291" s="1">
        <v>41205</v>
      </c>
      <c r="B291">
        <v>5303</v>
      </c>
      <c r="C291">
        <v>4939.833333333333</v>
      </c>
      <c r="D291">
        <v>4921</v>
      </c>
      <c r="E291">
        <v>1913</v>
      </c>
      <c r="F291">
        <v>0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f t="shared" si="24"/>
        <v>5846.5437562963161</v>
      </c>
      <c r="N291">
        <f>M291-B291</f>
        <v>543.54375629631613</v>
      </c>
      <c r="O291">
        <f t="shared" si="25"/>
        <v>543.54375629631613</v>
      </c>
      <c r="P291" s="8">
        <f>O291/B291</f>
        <v>0.10249740831535284</v>
      </c>
      <c r="Q291">
        <v>1031</v>
      </c>
      <c r="R291">
        <f t="shared" si="26"/>
        <v>9783.7876133336904</v>
      </c>
      <c r="S291">
        <f t="shared" si="27"/>
        <v>18558</v>
      </c>
      <c r="T291">
        <f t="shared" si="28"/>
        <v>543.54375629631613</v>
      </c>
      <c r="U291">
        <f t="shared" si="29"/>
        <v>295439.81500870909</v>
      </c>
      <c r="V291">
        <v>3390</v>
      </c>
      <c r="W291">
        <v>0</v>
      </c>
      <c r="X291">
        <v>0</v>
      </c>
    </row>
    <row r="292" spans="1:24" x14ac:dyDescent="0.35">
      <c r="A292" s="1">
        <v>41206</v>
      </c>
      <c r="B292">
        <v>5852</v>
      </c>
      <c r="C292">
        <v>4440.5</v>
      </c>
      <c r="D292">
        <v>5289</v>
      </c>
      <c r="E292">
        <v>549</v>
      </c>
      <c r="F292">
        <v>0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0</v>
      </c>
      <c r="M292">
        <f t="shared" si="24"/>
        <v>4837.8110409822038</v>
      </c>
      <c r="N292">
        <f>M292-B292</f>
        <v>-1014.1889590177962</v>
      </c>
      <c r="O292">
        <f t="shared" si="25"/>
        <v>1014.1889590177962</v>
      </c>
      <c r="P292" s="8">
        <f>O292/B292</f>
        <v>0.1733063839743329</v>
      </c>
      <c r="Q292">
        <v>507</v>
      </c>
      <c r="R292">
        <f t="shared" si="26"/>
        <v>73021.605049281323</v>
      </c>
      <c r="S292">
        <f t="shared" si="27"/>
        <v>9126</v>
      </c>
      <c r="T292">
        <f t="shared" si="28"/>
        <v>-2028.3779180355923</v>
      </c>
      <c r="U292">
        <f t="shared" si="29"/>
        <v>4114316.9783744039</v>
      </c>
      <c r="V292">
        <v>5303</v>
      </c>
      <c r="W292">
        <v>0</v>
      </c>
      <c r="X292">
        <v>0</v>
      </c>
    </row>
    <row r="293" spans="1:24" x14ac:dyDescent="0.35">
      <c r="A293" s="1">
        <v>41207</v>
      </c>
      <c r="B293">
        <v>6591</v>
      </c>
      <c r="C293">
        <v>4848.333333333333</v>
      </c>
      <c r="D293">
        <v>5067</v>
      </c>
      <c r="E293">
        <v>739</v>
      </c>
      <c r="F293">
        <v>0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f t="shared" si="24"/>
        <v>5712.5688579451617</v>
      </c>
      <c r="N293">
        <f>M293-B293</f>
        <v>-878.43114205483835</v>
      </c>
      <c r="O293">
        <f t="shared" si="25"/>
        <v>878.43114205483835</v>
      </c>
      <c r="P293" s="8">
        <f>O293/B293</f>
        <v>0.13327736945150029</v>
      </c>
      <c r="Q293">
        <v>370</v>
      </c>
      <c r="R293">
        <f t="shared" si="26"/>
        <v>63247.042227948361</v>
      </c>
      <c r="S293">
        <f t="shared" si="27"/>
        <v>6660</v>
      </c>
      <c r="T293">
        <f t="shared" si="28"/>
        <v>-1756.8622841096767</v>
      </c>
      <c r="U293">
        <f t="shared" si="29"/>
        <v>3086565.0853270702</v>
      </c>
      <c r="V293">
        <v>5852</v>
      </c>
      <c r="W293">
        <v>1</v>
      </c>
      <c r="X293">
        <v>0</v>
      </c>
    </row>
    <row r="294" spans="1:24" x14ac:dyDescent="0.35">
      <c r="A294" s="1">
        <v>41208</v>
      </c>
      <c r="B294">
        <v>4628.5</v>
      </c>
      <c r="C294">
        <v>5915.333333333333</v>
      </c>
      <c r="D294">
        <v>6009</v>
      </c>
      <c r="E294">
        <v>-1962.5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0</v>
      </c>
      <c r="M294">
        <f t="shared" si="24"/>
        <v>5167.8411053598302</v>
      </c>
      <c r="N294">
        <f>M294-B294</f>
        <v>539.34110535983018</v>
      </c>
      <c r="O294">
        <f t="shared" si="25"/>
        <v>539.34110535983018</v>
      </c>
      <c r="P294" s="8">
        <f>O294/B294</f>
        <v>0.11652611112883876</v>
      </c>
      <c r="Q294">
        <v>3343</v>
      </c>
      <c r="R294">
        <f t="shared" si="26"/>
        <v>9708.1398964769432</v>
      </c>
      <c r="S294">
        <f t="shared" si="27"/>
        <v>60174</v>
      </c>
      <c r="T294">
        <f t="shared" si="28"/>
        <v>539.34110535983018</v>
      </c>
      <c r="U294">
        <f t="shared" si="29"/>
        <v>290888.82793076342</v>
      </c>
      <c r="V294">
        <v>6591</v>
      </c>
      <c r="W294">
        <v>0</v>
      </c>
      <c r="X294">
        <v>1</v>
      </c>
    </row>
    <row r="295" spans="1:24" x14ac:dyDescent="0.35">
      <c r="A295" s="1">
        <v>41209</v>
      </c>
      <c r="B295">
        <v>4628.5</v>
      </c>
      <c r="C295">
        <v>5690.5</v>
      </c>
      <c r="D295">
        <v>6801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1</v>
      </c>
      <c r="M295">
        <f t="shared" si="24"/>
        <v>6370.3923145086355</v>
      </c>
      <c r="N295">
        <f>M295-B295</f>
        <v>1741.8923145086355</v>
      </c>
      <c r="O295">
        <f t="shared" si="25"/>
        <v>1741.8923145086355</v>
      </c>
      <c r="P295" s="8">
        <f>O295/B295</f>
        <v>0.37634056703222113</v>
      </c>
      <c r="Q295">
        <v>1717</v>
      </c>
      <c r="R295">
        <f t="shared" si="26"/>
        <v>31354.06166115544</v>
      </c>
      <c r="S295">
        <f t="shared" si="27"/>
        <v>30906</v>
      </c>
      <c r="T295">
        <f t="shared" si="28"/>
        <v>1741.8923145086355</v>
      </c>
      <c r="U295">
        <f t="shared" si="29"/>
        <v>3034188.8353442512</v>
      </c>
      <c r="V295">
        <v>4628.5</v>
      </c>
      <c r="W295">
        <v>0</v>
      </c>
      <c r="X295">
        <v>0</v>
      </c>
    </row>
    <row r="296" spans="1:24" x14ac:dyDescent="0.35">
      <c r="A296" s="1">
        <v>41210</v>
      </c>
      <c r="B296">
        <v>4628.5</v>
      </c>
      <c r="C296">
        <v>5282.666666666667</v>
      </c>
      <c r="D296">
        <v>4628.5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f t="shared" si="24"/>
        <v>5812.9066072921833</v>
      </c>
      <c r="N296">
        <f>M296-B296</f>
        <v>1184.4066072921833</v>
      </c>
      <c r="O296">
        <f t="shared" si="25"/>
        <v>1184.4066072921833</v>
      </c>
      <c r="P296" s="8">
        <f>O296/B296</f>
        <v>0.25589426537586329</v>
      </c>
      <c r="Q296">
        <v>1525</v>
      </c>
      <c r="R296">
        <f t="shared" si="26"/>
        <v>21319.318931259299</v>
      </c>
      <c r="S296">
        <f t="shared" si="27"/>
        <v>27450</v>
      </c>
      <c r="T296">
        <f t="shared" si="28"/>
        <v>1184.4066072921833</v>
      </c>
      <c r="U296">
        <f t="shared" si="29"/>
        <v>1402819.0113973799</v>
      </c>
      <c r="V296">
        <v>4628.5</v>
      </c>
      <c r="W296">
        <v>0</v>
      </c>
      <c r="X296">
        <v>0</v>
      </c>
    </row>
    <row r="297" spans="1:24" x14ac:dyDescent="0.35">
      <c r="A297" s="1">
        <v>41211</v>
      </c>
      <c r="B297">
        <v>4628.5</v>
      </c>
      <c r="C297">
        <v>4628.5</v>
      </c>
      <c r="D297">
        <v>3390</v>
      </c>
      <c r="E297">
        <v>0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f t="shared" si="24"/>
        <v>4649.9254137500702</v>
      </c>
      <c r="N297">
        <f>M297-B297</f>
        <v>21.42541375007022</v>
      </c>
      <c r="O297">
        <f t="shared" si="25"/>
        <v>21.42541375007022</v>
      </c>
      <c r="P297" s="8">
        <f>O297/B297</f>
        <v>4.6290188506147179E-3</v>
      </c>
      <c r="Q297">
        <v>1934</v>
      </c>
      <c r="R297">
        <f t="shared" si="26"/>
        <v>385.65744750126396</v>
      </c>
      <c r="S297">
        <f t="shared" si="27"/>
        <v>34812</v>
      </c>
      <c r="T297">
        <f t="shared" si="28"/>
        <v>21.42541375007022</v>
      </c>
      <c r="U297">
        <f t="shared" si="29"/>
        <v>459.04835436169805</v>
      </c>
      <c r="V297">
        <v>4628.5</v>
      </c>
      <c r="W297">
        <v>0</v>
      </c>
      <c r="X297">
        <v>0</v>
      </c>
    </row>
    <row r="298" spans="1:24" x14ac:dyDescent="0.35">
      <c r="A298" s="1">
        <v>41212</v>
      </c>
      <c r="B298">
        <v>5800</v>
      </c>
      <c r="C298">
        <v>4628.5</v>
      </c>
      <c r="D298">
        <v>5303</v>
      </c>
      <c r="E298">
        <v>1171.5</v>
      </c>
      <c r="F298">
        <v>0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f t="shared" si="24"/>
        <v>5072.0303864240177</v>
      </c>
      <c r="N298">
        <f>M298-B298</f>
        <v>-727.96961357598229</v>
      </c>
      <c r="O298">
        <f t="shared" si="25"/>
        <v>727.96961357598229</v>
      </c>
      <c r="P298" s="8">
        <f>O298/B298</f>
        <v>0.1255120023406866</v>
      </c>
      <c r="Q298">
        <v>796</v>
      </c>
      <c r="R298">
        <f t="shared" si="26"/>
        <v>52413.812177470725</v>
      </c>
      <c r="S298">
        <f t="shared" si="27"/>
        <v>14328</v>
      </c>
      <c r="T298">
        <f t="shared" si="28"/>
        <v>-1455.9392271519646</v>
      </c>
      <c r="U298">
        <f t="shared" si="29"/>
        <v>2119759.0331598599</v>
      </c>
      <c r="V298">
        <v>4628.5</v>
      </c>
      <c r="W298">
        <v>0</v>
      </c>
      <c r="X298">
        <v>0</v>
      </c>
    </row>
    <row r="299" spans="1:24" x14ac:dyDescent="0.35">
      <c r="A299" s="1">
        <v>41213</v>
      </c>
      <c r="B299">
        <v>6353</v>
      </c>
      <c r="C299">
        <v>5019</v>
      </c>
      <c r="D299">
        <v>5852</v>
      </c>
      <c r="E299">
        <v>553</v>
      </c>
      <c r="F299">
        <v>0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f t="shared" si="24"/>
        <v>5431.5032597379031</v>
      </c>
      <c r="N299">
        <f>M299-B299</f>
        <v>-921.49674026209686</v>
      </c>
      <c r="O299">
        <f t="shared" si="25"/>
        <v>921.49674026209686</v>
      </c>
      <c r="P299" s="8">
        <f>O299/B299</f>
        <v>0.14504906977209142</v>
      </c>
      <c r="Q299">
        <v>1172</v>
      </c>
      <c r="R299">
        <f t="shared" si="26"/>
        <v>66347.765298870974</v>
      </c>
      <c r="S299">
        <f t="shared" si="27"/>
        <v>21096</v>
      </c>
      <c r="T299">
        <f t="shared" si="28"/>
        <v>-1842.9934805241937</v>
      </c>
      <c r="U299">
        <f t="shared" si="29"/>
        <v>3396624.9692546818</v>
      </c>
      <c r="V299">
        <v>5800</v>
      </c>
      <c r="W299">
        <v>0</v>
      </c>
      <c r="X299">
        <v>0</v>
      </c>
    </row>
    <row r="300" spans="1:24" x14ac:dyDescent="0.35">
      <c r="A300" s="1">
        <v>41214</v>
      </c>
      <c r="B300">
        <v>6383</v>
      </c>
      <c r="C300">
        <v>5593.833333333333</v>
      </c>
      <c r="D300">
        <v>6591</v>
      </c>
      <c r="E300">
        <v>30</v>
      </c>
      <c r="F300">
        <v>0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0</v>
      </c>
      <c r="M300">
        <f t="shared" si="24"/>
        <v>6049.0028671313321</v>
      </c>
      <c r="N300">
        <f>M300-B300</f>
        <v>-333.9971328686679</v>
      </c>
      <c r="O300">
        <f t="shared" si="25"/>
        <v>333.9971328686679</v>
      </c>
      <c r="P300" s="8">
        <f>O300/B300</f>
        <v>5.232604306261443E-2</v>
      </c>
      <c r="Q300">
        <v>938</v>
      </c>
      <c r="R300">
        <f t="shared" si="26"/>
        <v>24047.793566544089</v>
      </c>
      <c r="S300">
        <f t="shared" si="27"/>
        <v>16884</v>
      </c>
      <c r="T300">
        <f t="shared" si="28"/>
        <v>-667.99426573733581</v>
      </c>
      <c r="U300">
        <f t="shared" si="29"/>
        <v>446216.33905796241</v>
      </c>
      <c r="V300">
        <v>6353</v>
      </c>
      <c r="W300">
        <v>1</v>
      </c>
      <c r="X300">
        <v>0</v>
      </c>
    </row>
    <row r="301" spans="1:24" x14ac:dyDescent="0.35">
      <c r="A301" s="1">
        <v>41215</v>
      </c>
      <c r="B301">
        <v>6562</v>
      </c>
      <c r="C301">
        <v>6178.666666666667</v>
      </c>
      <c r="D301">
        <v>4628.5</v>
      </c>
      <c r="E301">
        <v>179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  <c r="M301">
        <f t="shared" si="24"/>
        <v>6782.297808410307</v>
      </c>
      <c r="N301">
        <f>M301-B301</f>
        <v>220.29780841030697</v>
      </c>
      <c r="O301">
        <f t="shared" si="25"/>
        <v>220.29780841030697</v>
      </c>
      <c r="P301" s="8">
        <f>O301/B301</f>
        <v>3.3571747700443001E-2</v>
      </c>
      <c r="Q301">
        <v>1139</v>
      </c>
      <c r="R301">
        <f t="shared" si="26"/>
        <v>3965.3605513855255</v>
      </c>
      <c r="S301">
        <f t="shared" si="27"/>
        <v>20502</v>
      </c>
      <c r="T301">
        <f t="shared" si="28"/>
        <v>220.29780841030697</v>
      </c>
      <c r="U301">
        <f t="shared" si="29"/>
        <v>48531.124390384313</v>
      </c>
      <c r="V301">
        <v>6383</v>
      </c>
      <c r="W301">
        <v>0</v>
      </c>
      <c r="X301">
        <v>1</v>
      </c>
    </row>
    <row r="302" spans="1:24" x14ac:dyDescent="0.35">
      <c r="A302" s="1">
        <v>41216</v>
      </c>
      <c r="B302">
        <v>7628</v>
      </c>
      <c r="C302">
        <v>6432.666666666667</v>
      </c>
      <c r="D302">
        <v>4628.5</v>
      </c>
      <c r="E302">
        <v>1066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1</v>
      </c>
      <c r="M302">
        <f t="shared" si="24"/>
        <v>7633.220971685967</v>
      </c>
      <c r="N302">
        <f>M302-B302</f>
        <v>5.2209716859670152</v>
      </c>
      <c r="O302">
        <f t="shared" si="25"/>
        <v>5.2209716859670152</v>
      </c>
      <c r="P302" s="8">
        <f>O302/B302</f>
        <v>6.8444830702241936E-4</v>
      </c>
      <c r="Q302">
        <v>800</v>
      </c>
      <c r="R302">
        <f t="shared" si="26"/>
        <v>93.977490347406274</v>
      </c>
      <c r="S302">
        <f t="shared" si="27"/>
        <v>14400</v>
      </c>
      <c r="T302">
        <f t="shared" si="28"/>
        <v>5.2209716859670152</v>
      </c>
      <c r="U302">
        <f t="shared" si="29"/>
        <v>27.258545345669258</v>
      </c>
      <c r="V302">
        <v>6562</v>
      </c>
      <c r="W302">
        <v>0</v>
      </c>
      <c r="X302">
        <v>0</v>
      </c>
    </row>
    <row r="303" spans="1:24" x14ac:dyDescent="0.35">
      <c r="A303" s="1">
        <v>41217</v>
      </c>
      <c r="B303">
        <v>7951</v>
      </c>
      <c r="C303">
        <v>6857.666666666667</v>
      </c>
      <c r="D303">
        <v>4628.5</v>
      </c>
      <c r="E303">
        <v>323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0</v>
      </c>
      <c r="M303">
        <f t="shared" si="24"/>
        <v>7522.6681774412409</v>
      </c>
      <c r="N303">
        <f>M303-B303</f>
        <v>-428.33182255875909</v>
      </c>
      <c r="O303">
        <f t="shared" si="25"/>
        <v>428.33182255875909</v>
      </c>
      <c r="P303" s="8">
        <f>O303/B303</f>
        <v>5.3871440392247401E-2</v>
      </c>
      <c r="Q303">
        <v>385</v>
      </c>
      <c r="R303">
        <f t="shared" si="26"/>
        <v>30839.891224230654</v>
      </c>
      <c r="S303">
        <f t="shared" si="27"/>
        <v>6930</v>
      </c>
      <c r="T303">
        <f t="shared" si="28"/>
        <v>-856.66364511751817</v>
      </c>
      <c r="U303">
        <f t="shared" si="29"/>
        <v>733872.60086603311</v>
      </c>
      <c r="V303">
        <v>7628</v>
      </c>
      <c r="W303">
        <v>0</v>
      </c>
      <c r="X303">
        <v>0</v>
      </c>
    </row>
    <row r="304" spans="1:24" x14ac:dyDescent="0.35">
      <c r="A304" s="1">
        <v>41218</v>
      </c>
      <c r="B304">
        <v>4925</v>
      </c>
      <c r="C304">
        <v>7380.333333333333</v>
      </c>
      <c r="D304">
        <v>4628.5</v>
      </c>
      <c r="E304">
        <v>-3026</v>
      </c>
      <c r="F304">
        <v>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f t="shared" si="24"/>
        <v>5262.0050283043456</v>
      </c>
      <c r="N304">
        <f>M304-B304</f>
        <v>337.00502830434561</v>
      </c>
      <c r="O304">
        <f t="shared" si="25"/>
        <v>337.00502830434561</v>
      </c>
      <c r="P304" s="8">
        <f>O304/B304</f>
        <v>6.8427416914587938E-2</v>
      </c>
      <c r="Q304">
        <v>1585</v>
      </c>
      <c r="R304">
        <f t="shared" si="26"/>
        <v>6066.0905094782211</v>
      </c>
      <c r="S304">
        <f t="shared" si="27"/>
        <v>28530</v>
      </c>
      <c r="T304">
        <f t="shared" si="28"/>
        <v>337.00502830434561</v>
      </c>
      <c r="U304">
        <f t="shared" si="29"/>
        <v>113572.3891024128</v>
      </c>
      <c r="V304">
        <v>7951</v>
      </c>
      <c r="W304">
        <v>0</v>
      </c>
      <c r="X304">
        <v>0</v>
      </c>
    </row>
    <row r="305" spans="1:24" x14ac:dyDescent="0.35">
      <c r="A305" s="1">
        <v>41219</v>
      </c>
      <c r="B305">
        <v>5084</v>
      </c>
      <c r="C305">
        <v>6834.666666666667</v>
      </c>
      <c r="D305">
        <v>5800</v>
      </c>
      <c r="E305">
        <v>159</v>
      </c>
      <c r="F305">
        <v>0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f t="shared" si="24"/>
        <v>6497.164485163672</v>
      </c>
      <c r="N305">
        <f>M305-B305</f>
        <v>1413.164485163672</v>
      </c>
      <c r="O305">
        <f t="shared" si="25"/>
        <v>1413.164485163672</v>
      </c>
      <c r="P305" s="8">
        <f>O305/B305</f>
        <v>0.27796311667263413</v>
      </c>
      <c r="Q305">
        <v>1921</v>
      </c>
      <c r="R305">
        <f t="shared" si="26"/>
        <v>25436.960732946096</v>
      </c>
      <c r="S305">
        <f t="shared" si="27"/>
        <v>34578</v>
      </c>
      <c r="T305">
        <f t="shared" si="28"/>
        <v>1413.164485163672</v>
      </c>
      <c r="U305">
        <f t="shared" si="29"/>
        <v>1997033.8621279062</v>
      </c>
      <c r="V305">
        <v>4925</v>
      </c>
      <c r="W305">
        <v>0</v>
      </c>
      <c r="X305">
        <v>0</v>
      </c>
    </row>
    <row r="306" spans="1:24" x14ac:dyDescent="0.35">
      <c r="A306" s="1">
        <v>41220</v>
      </c>
      <c r="B306">
        <v>5097</v>
      </c>
      <c r="C306">
        <v>5986.666666666667</v>
      </c>
      <c r="D306">
        <v>6353</v>
      </c>
      <c r="E306">
        <v>13</v>
      </c>
      <c r="F306">
        <v>0</v>
      </c>
      <c r="G306">
        <v>0</v>
      </c>
      <c r="H306">
        <v>1</v>
      </c>
      <c r="I306">
        <v>0</v>
      </c>
      <c r="J306">
        <v>0</v>
      </c>
      <c r="K306">
        <v>0</v>
      </c>
      <c r="L306">
        <v>0</v>
      </c>
      <c r="M306">
        <f t="shared" si="24"/>
        <v>6012.9826892332076</v>
      </c>
      <c r="N306">
        <f>M306-B306</f>
        <v>915.98268923320757</v>
      </c>
      <c r="O306">
        <f t="shared" si="25"/>
        <v>915.98268923320757</v>
      </c>
      <c r="P306" s="8">
        <f>O306/B306</f>
        <v>0.17971016072850846</v>
      </c>
      <c r="Q306">
        <v>2653</v>
      </c>
      <c r="R306">
        <f t="shared" si="26"/>
        <v>16487.688406197736</v>
      </c>
      <c r="S306">
        <f t="shared" si="27"/>
        <v>47754</v>
      </c>
      <c r="T306">
        <f t="shared" si="28"/>
        <v>915.98268923320757</v>
      </c>
      <c r="U306">
        <f t="shared" si="29"/>
        <v>839024.28697489889</v>
      </c>
      <c r="V306">
        <v>5084</v>
      </c>
      <c r="W306">
        <v>0</v>
      </c>
      <c r="X306">
        <v>0</v>
      </c>
    </row>
    <row r="307" spans="1:24" x14ac:dyDescent="0.35">
      <c r="A307" s="1">
        <v>41221</v>
      </c>
      <c r="B307">
        <v>5462</v>
      </c>
      <c r="C307">
        <v>5035.333333333333</v>
      </c>
      <c r="D307">
        <v>6383</v>
      </c>
      <c r="E307">
        <v>365</v>
      </c>
      <c r="F307">
        <v>0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0</v>
      </c>
      <c r="M307">
        <f t="shared" si="24"/>
        <v>5735.9093048712748</v>
      </c>
      <c r="N307">
        <f>M307-B307</f>
        <v>273.9093048712748</v>
      </c>
      <c r="O307">
        <f t="shared" si="25"/>
        <v>273.9093048712748</v>
      </c>
      <c r="P307" s="8">
        <f>O307/B307</f>
        <v>5.0148170060650823E-2</v>
      </c>
      <c r="Q307">
        <v>1188</v>
      </c>
      <c r="R307">
        <f t="shared" si="26"/>
        <v>4930.3674876829464</v>
      </c>
      <c r="S307">
        <f t="shared" si="27"/>
        <v>21384</v>
      </c>
      <c r="T307">
        <f t="shared" si="28"/>
        <v>273.9093048712748</v>
      </c>
      <c r="U307">
        <f t="shared" si="29"/>
        <v>75026.307295064966</v>
      </c>
      <c r="V307">
        <v>5097</v>
      </c>
      <c r="W307">
        <v>1</v>
      </c>
      <c r="X307">
        <v>0</v>
      </c>
    </row>
    <row r="308" spans="1:24" x14ac:dyDescent="0.35">
      <c r="A308" s="1">
        <v>41222</v>
      </c>
      <c r="B308">
        <v>6114</v>
      </c>
      <c r="C308">
        <v>5214.333333333333</v>
      </c>
      <c r="D308">
        <v>6562</v>
      </c>
      <c r="E308">
        <v>652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0</v>
      </c>
      <c r="M308">
        <f t="shared" si="24"/>
        <v>6350.9738539381469</v>
      </c>
      <c r="N308">
        <f>M308-B308</f>
        <v>236.97385393814693</v>
      </c>
      <c r="O308">
        <f t="shared" si="25"/>
        <v>236.97385393814693</v>
      </c>
      <c r="P308" s="8">
        <f>O308/B308</f>
        <v>3.8759217196294889E-2</v>
      </c>
      <c r="Q308">
        <v>578</v>
      </c>
      <c r="R308">
        <f t="shared" si="26"/>
        <v>4265.5293708866448</v>
      </c>
      <c r="S308">
        <f t="shared" si="27"/>
        <v>10404</v>
      </c>
      <c r="T308">
        <f t="shared" si="28"/>
        <v>236.97385393814693</v>
      </c>
      <c r="U308">
        <f t="shared" si="29"/>
        <v>56156.607450298194</v>
      </c>
      <c r="V308">
        <v>5462</v>
      </c>
      <c r="W308">
        <v>0</v>
      </c>
      <c r="X308">
        <v>1</v>
      </c>
    </row>
    <row r="309" spans="1:24" x14ac:dyDescent="0.35">
      <c r="A309" s="1">
        <v>41223</v>
      </c>
      <c r="B309">
        <v>6373</v>
      </c>
      <c r="C309">
        <v>5557.666666666667</v>
      </c>
      <c r="D309">
        <v>7628</v>
      </c>
      <c r="E309">
        <v>259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1</v>
      </c>
      <c r="M309">
        <f t="shared" si="24"/>
        <v>6489.0106558677689</v>
      </c>
      <c r="N309">
        <f>M309-B309</f>
        <v>116.01065586776895</v>
      </c>
      <c r="O309">
        <f t="shared" si="25"/>
        <v>116.01065586776895</v>
      </c>
      <c r="P309" s="8">
        <f>O309/B309</f>
        <v>1.8203460829714253E-2</v>
      </c>
      <c r="Q309">
        <v>1160</v>
      </c>
      <c r="R309">
        <f t="shared" si="26"/>
        <v>2088.191805619841</v>
      </c>
      <c r="S309">
        <f t="shared" si="27"/>
        <v>20880</v>
      </c>
      <c r="T309">
        <f t="shared" si="28"/>
        <v>116.01065586776895</v>
      </c>
      <c r="U309">
        <f t="shared" si="29"/>
        <v>13458.472274869913</v>
      </c>
      <c r="V309">
        <v>6114</v>
      </c>
      <c r="W309">
        <v>0</v>
      </c>
      <c r="X309">
        <v>0</v>
      </c>
    </row>
    <row r="310" spans="1:24" x14ac:dyDescent="0.35">
      <c r="A310" s="1">
        <v>41224</v>
      </c>
      <c r="B310">
        <v>6479</v>
      </c>
      <c r="C310">
        <v>5983</v>
      </c>
      <c r="D310">
        <v>7951</v>
      </c>
      <c r="E310">
        <v>106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0</v>
      </c>
      <c r="M310">
        <f t="shared" si="24"/>
        <v>6810.8668115271103</v>
      </c>
      <c r="N310">
        <f>M310-B310</f>
        <v>331.86681152711026</v>
      </c>
      <c r="O310">
        <f t="shared" si="25"/>
        <v>331.86681152711026</v>
      </c>
      <c r="P310" s="8">
        <f>O310/B310</f>
        <v>5.1221918741643814E-2</v>
      </c>
      <c r="Q310">
        <v>1046</v>
      </c>
      <c r="R310">
        <f t="shared" si="26"/>
        <v>5973.6026074879846</v>
      </c>
      <c r="S310">
        <f t="shared" si="27"/>
        <v>18828</v>
      </c>
      <c r="T310">
        <f t="shared" si="28"/>
        <v>331.86681152711026</v>
      </c>
      <c r="U310">
        <f t="shared" si="29"/>
        <v>110135.58059317053</v>
      </c>
      <c r="V310">
        <v>6373</v>
      </c>
      <c r="W310">
        <v>0</v>
      </c>
      <c r="X310">
        <v>0</v>
      </c>
    </row>
    <row r="311" spans="1:24" x14ac:dyDescent="0.35">
      <c r="A311" s="1">
        <v>41225</v>
      </c>
      <c r="B311">
        <v>4343</v>
      </c>
      <c r="C311">
        <v>6322</v>
      </c>
      <c r="D311">
        <v>4925</v>
      </c>
      <c r="E311">
        <v>-2136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f t="shared" si="24"/>
        <v>4899.3125057232355</v>
      </c>
      <c r="N311">
        <f>M311-B311</f>
        <v>556.31250572323552</v>
      </c>
      <c r="O311">
        <f t="shared" si="25"/>
        <v>556.31250572323552</v>
      </c>
      <c r="P311" s="8">
        <f>O311/B311</f>
        <v>0.12809406072374752</v>
      </c>
      <c r="Q311">
        <v>1677</v>
      </c>
      <c r="R311">
        <f t="shared" si="26"/>
        <v>10013.625103018239</v>
      </c>
      <c r="S311">
        <f t="shared" si="27"/>
        <v>30186</v>
      </c>
      <c r="T311">
        <f t="shared" si="28"/>
        <v>556.31250572323552</v>
      </c>
      <c r="U311">
        <f t="shared" si="29"/>
        <v>309483.60402406496</v>
      </c>
      <c r="V311">
        <v>6479</v>
      </c>
      <c r="W311">
        <v>0</v>
      </c>
      <c r="X311">
        <v>0</v>
      </c>
    </row>
    <row r="312" spans="1:24" x14ac:dyDescent="0.35">
      <c r="A312" s="1">
        <v>41226</v>
      </c>
      <c r="B312">
        <v>5596</v>
      </c>
      <c r="C312">
        <v>5731.666666666667</v>
      </c>
      <c r="D312">
        <v>5084</v>
      </c>
      <c r="E312">
        <v>1253</v>
      </c>
      <c r="F312">
        <v>0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f t="shared" si="24"/>
        <v>6152.4978676736391</v>
      </c>
      <c r="N312">
        <f>M312-B312</f>
        <v>556.49786767363912</v>
      </c>
      <c r="O312">
        <f t="shared" si="25"/>
        <v>556.49786767363912</v>
      </c>
      <c r="P312" s="8">
        <f>O312/B312</f>
        <v>9.944565183588977E-2</v>
      </c>
      <c r="Q312">
        <v>1166</v>
      </c>
      <c r="R312">
        <f t="shared" si="26"/>
        <v>10016.961618125504</v>
      </c>
      <c r="S312">
        <f t="shared" si="27"/>
        <v>20988</v>
      </c>
      <c r="T312">
        <f t="shared" si="28"/>
        <v>556.49786767363912</v>
      </c>
      <c r="U312">
        <f t="shared" si="29"/>
        <v>309689.87672530714</v>
      </c>
      <c r="V312">
        <v>4343</v>
      </c>
      <c r="W312">
        <v>0</v>
      </c>
      <c r="X312">
        <v>0</v>
      </c>
    </row>
    <row r="313" spans="1:24" x14ac:dyDescent="0.35">
      <c r="A313" s="1">
        <v>41227</v>
      </c>
      <c r="B313">
        <v>4999</v>
      </c>
      <c r="C313">
        <v>5472.666666666667</v>
      </c>
      <c r="D313">
        <v>5097</v>
      </c>
      <c r="E313">
        <v>-597</v>
      </c>
      <c r="F313">
        <v>0</v>
      </c>
      <c r="G313">
        <v>0</v>
      </c>
      <c r="H313">
        <v>1</v>
      </c>
      <c r="I313">
        <v>0</v>
      </c>
      <c r="J313">
        <v>0</v>
      </c>
      <c r="K313">
        <v>0</v>
      </c>
      <c r="L313">
        <v>0</v>
      </c>
      <c r="M313">
        <f t="shared" si="24"/>
        <v>5007.7217346984344</v>
      </c>
      <c r="N313">
        <f>M313-B313</f>
        <v>8.7217346984343749</v>
      </c>
      <c r="O313">
        <f t="shared" si="25"/>
        <v>8.7217346984343749</v>
      </c>
      <c r="P313" s="8">
        <f>O313/B313</f>
        <v>1.7446958788626475E-3</v>
      </c>
      <c r="Q313">
        <v>1322</v>
      </c>
      <c r="R313">
        <f t="shared" si="26"/>
        <v>156.99122457181875</v>
      </c>
      <c r="S313">
        <f t="shared" si="27"/>
        <v>23796</v>
      </c>
      <c r="T313">
        <f t="shared" si="28"/>
        <v>8.7217346984343749</v>
      </c>
      <c r="U313">
        <f t="shared" si="29"/>
        <v>76.068656149874158</v>
      </c>
      <c r="V313">
        <v>5596</v>
      </c>
      <c r="W313">
        <v>0</v>
      </c>
      <c r="X313">
        <v>0</v>
      </c>
    </row>
    <row r="314" spans="1:24" x14ac:dyDescent="0.35">
      <c r="A314" s="1">
        <v>41228</v>
      </c>
      <c r="B314">
        <v>5279</v>
      </c>
      <c r="C314">
        <v>4979.333333333333</v>
      </c>
      <c r="D314">
        <v>5462</v>
      </c>
      <c r="E314">
        <v>280</v>
      </c>
      <c r="F314">
        <v>0</v>
      </c>
      <c r="G314">
        <v>0</v>
      </c>
      <c r="H314">
        <v>0</v>
      </c>
      <c r="I314">
        <v>1</v>
      </c>
      <c r="J314">
        <v>0</v>
      </c>
      <c r="K314">
        <v>0</v>
      </c>
      <c r="L314">
        <v>0</v>
      </c>
      <c r="M314">
        <f t="shared" si="24"/>
        <v>5551.3941712377527</v>
      </c>
      <c r="N314">
        <f>M314-B314</f>
        <v>272.39417123775274</v>
      </c>
      <c r="O314">
        <f t="shared" si="25"/>
        <v>272.39417123775274</v>
      </c>
      <c r="P314" s="8">
        <f>O314/B314</f>
        <v>5.1599577805977029E-2</v>
      </c>
      <c r="Q314">
        <v>1503</v>
      </c>
      <c r="R314">
        <f t="shared" si="26"/>
        <v>4903.0950822795494</v>
      </c>
      <c r="S314">
        <f t="shared" si="27"/>
        <v>27054</v>
      </c>
      <c r="T314">
        <f t="shared" si="28"/>
        <v>272.39417123775274</v>
      </c>
      <c r="U314">
        <f t="shared" si="29"/>
        <v>74198.584524302161</v>
      </c>
      <c r="V314">
        <v>4999</v>
      </c>
      <c r="W314">
        <v>1</v>
      </c>
      <c r="X314">
        <v>0</v>
      </c>
    </row>
    <row r="315" spans="1:24" x14ac:dyDescent="0.35">
      <c r="A315" s="1">
        <v>41229</v>
      </c>
      <c r="B315">
        <v>5432</v>
      </c>
      <c r="C315">
        <v>5291.333333333333</v>
      </c>
      <c r="D315">
        <v>6114</v>
      </c>
      <c r="E315">
        <v>153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0</v>
      </c>
      <c r="M315">
        <f t="shared" si="24"/>
        <v>6044.36313602068</v>
      </c>
      <c r="N315">
        <f>M315-B315</f>
        <v>612.36313602068003</v>
      </c>
      <c r="O315">
        <f t="shared" si="25"/>
        <v>612.36313602068003</v>
      </c>
      <c r="P315" s="8">
        <f>O315/B315</f>
        <v>0.1127325360862813</v>
      </c>
      <c r="Q315">
        <v>1383</v>
      </c>
      <c r="R315">
        <f t="shared" si="26"/>
        <v>11022.536448372241</v>
      </c>
      <c r="S315">
        <f t="shared" si="27"/>
        <v>24894</v>
      </c>
      <c r="T315">
        <f t="shared" si="28"/>
        <v>612.36313602068003</v>
      </c>
      <c r="U315">
        <f t="shared" si="29"/>
        <v>374988.61035708187</v>
      </c>
      <c r="V315">
        <v>5279</v>
      </c>
      <c r="W315">
        <v>0</v>
      </c>
      <c r="X315">
        <v>1</v>
      </c>
    </row>
    <row r="316" spans="1:24" x14ac:dyDescent="0.35">
      <c r="A316" s="1">
        <v>41230</v>
      </c>
      <c r="B316">
        <v>6584</v>
      </c>
      <c r="C316">
        <v>5236.666666666667</v>
      </c>
      <c r="D316">
        <v>6373</v>
      </c>
      <c r="E316">
        <v>1152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</v>
      </c>
      <c r="L316">
        <v>1</v>
      </c>
      <c r="M316">
        <f t="shared" si="24"/>
        <v>6701.5289578625288</v>
      </c>
      <c r="N316">
        <f>M316-B316</f>
        <v>117.52895786252884</v>
      </c>
      <c r="O316">
        <f t="shared" si="25"/>
        <v>117.52895786252884</v>
      </c>
      <c r="P316" s="8">
        <f>O316/B316</f>
        <v>1.7850692263446058E-2</v>
      </c>
      <c r="Q316">
        <v>1212</v>
      </c>
      <c r="R316">
        <f t="shared" si="26"/>
        <v>2115.5212415255191</v>
      </c>
      <c r="S316">
        <f t="shared" si="27"/>
        <v>21816</v>
      </c>
      <c r="T316">
        <f t="shared" si="28"/>
        <v>117.52895786252884</v>
      </c>
      <c r="U316">
        <f t="shared" si="29"/>
        <v>13813.05593625208</v>
      </c>
      <c r="V316">
        <v>5432</v>
      </c>
      <c r="W316">
        <v>0</v>
      </c>
      <c r="X316">
        <v>0</v>
      </c>
    </row>
    <row r="317" spans="1:24" x14ac:dyDescent="0.35">
      <c r="A317" s="1">
        <v>41231</v>
      </c>
      <c r="B317">
        <v>6661</v>
      </c>
      <c r="C317">
        <v>5765</v>
      </c>
      <c r="D317">
        <v>6479</v>
      </c>
      <c r="E317">
        <v>77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0</v>
      </c>
      <c r="M317">
        <f t="shared" si="24"/>
        <v>6468.2391405938251</v>
      </c>
      <c r="N317">
        <f>M317-B317</f>
        <v>-192.76085940617486</v>
      </c>
      <c r="O317">
        <f t="shared" si="25"/>
        <v>192.76085940617486</v>
      </c>
      <c r="P317" s="8">
        <f>O317/B317</f>
        <v>2.8938726828730651E-2</v>
      </c>
      <c r="Q317">
        <v>1206</v>
      </c>
      <c r="R317">
        <f t="shared" si="26"/>
        <v>13878.78187724459</v>
      </c>
      <c r="S317">
        <f t="shared" si="27"/>
        <v>21708</v>
      </c>
      <c r="T317">
        <f t="shared" si="28"/>
        <v>-385.52171881234972</v>
      </c>
      <c r="U317">
        <f t="shared" si="29"/>
        <v>148626.99567602845</v>
      </c>
      <c r="V317">
        <v>6584</v>
      </c>
      <c r="W317">
        <v>0</v>
      </c>
      <c r="X317">
        <v>0</v>
      </c>
    </row>
    <row r="318" spans="1:24" x14ac:dyDescent="0.35">
      <c r="A318" s="1">
        <v>41232</v>
      </c>
      <c r="B318">
        <v>4297</v>
      </c>
      <c r="C318">
        <v>6225.666666666667</v>
      </c>
      <c r="D318">
        <v>4343</v>
      </c>
      <c r="E318">
        <v>-2364</v>
      </c>
      <c r="F318">
        <v>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f t="shared" si="24"/>
        <v>4605.0932229475693</v>
      </c>
      <c r="N318">
        <f>M318-B318</f>
        <v>308.0932229475693</v>
      </c>
      <c r="O318">
        <f t="shared" si="25"/>
        <v>308.0932229475693</v>
      </c>
      <c r="P318" s="8">
        <f>O318/B318</f>
        <v>7.1699609715515311E-2</v>
      </c>
      <c r="Q318">
        <v>1480</v>
      </c>
      <c r="R318">
        <f t="shared" si="26"/>
        <v>5545.6780130562474</v>
      </c>
      <c r="S318">
        <f t="shared" si="27"/>
        <v>26640</v>
      </c>
      <c r="T318">
        <f t="shared" si="28"/>
        <v>308.0932229475693</v>
      </c>
      <c r="U318">
        <f t="shared" si="29"/>
        <v>94921.434026220639</v>
      </c>
      <c r="V318">
        <v>6661</v>
      </c>
      <c r="W318">
        <v>0</v>
      </c>
      <c r="X318">
        <v>0</v>
      </c>
    </row>
    <row r="319" spans="1:24" x14ac:dyDescent="0.35">
      <c r="A319" s="1">
        <v>41233</v>
      </c>
      <c r="B319">
        <v>5112</v>
      </c>
      <c r="C319">
        <v>5847.333333333333</v>
      </c>
      <c r="D319">
        <v>5596</v>
      </c>
      <c r="E319">
        <v>815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f t="shared" si="24"/>
        <v>6000.5950516644971</v>
      </c>
      <c r="N319">
        <f>M319-B319</f>
        <v>888.59505166449708</v>
      </c>
      <c r="O319">
        <f t="shared" si="25"/>
        <v>888.59505166449708</v>
      </c>
      <c r="P319" s="8">
        <f>O319/B319</f>
        <v>0.1738253230955589</v>
      </c>
      <c r="Q319">
        <v>1683</v>
      </c>
      <c r="R319">
        <f t="shared" si="26"/>
        <v>15994.710929960947</v>
      </c>
      <c r="S319">
        <f t="shared" si="27"/>
        <v>30294</v>
      </c>
      <c r="T319">
        <f t="shared" si="28"/>
        <v>888.59505166449708</v>
      </c>
      <c r="U319">
        <f t="shared" si="29"/>
        <v>789601.1658426302</v>
      </c>
      <c r="V319">
        <v>4297</v>
      </c>
      <c r="W319">
        <v>0</v>
      </c>
      <c r="X319">
        <v>0</v>
      </c>
    </row>
    <row r="320" spans="1:24" x14ac:dyDescent="0.35">
      <c r="A320" s="1">
        <v>41234</v>
      </c>
      <c r="B320">
        <v>4905</v>
      </c>
      <c r="C320">
        <v>5356.666666666667</v>
      </c>
      <c r="D320">
        <v>4999</v>
      </c>
      <c r="E320">
        <v>-207</v>
      </c>
      <c r="F320">
        <v>0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0</v>
      </c>
      <c r="M320">
        <f t="shared" si="24"/>
        <v>5159.0903013933585</v>
      </c>
      <c r="N320">
        <f>M320-B320</f>
        <v>254.09030139335846</v>
      </c>
      <c r="O320">
        <f t="shared" si="25"/>
        <v>254.09030139335846</v>
      </c>
      <c r="P320" s="8">
        <f>O320/B320</f>
        <v>5.1802304055730573E-2</v>
      </c>
      <c r="Q320">
        <v>1760</v>
      </c>
      <c r="R320">
        <f t="shared" si="26"/>
        <v>4573.6254250804523</v>
      </c>
      <c r="S320">
        <f t="shared" si="27"/>
        <v>31680</v>
      </c>
      <c r="T320">
        <f t="shared" si="28"/>
        <v>254.09030139335846</v>
      </c>
      <c r="U320">
        <f t="shared" si="29"/>
        <v>64561.881262167743</v>
      </c>
      <c r="V320">
        <v>5112</v>
      </c>
      <c r="W320">
        <v>0</v>
      </c>
      <c r="X320">
        <v>0</v>
      </c>
    </row>
    <row r="321" spans="1:24" x14ac:dyDescent="0.35">
      <c r="A321" s="1">
        <v>41235</v>
      </c>
      <c r="B321">
        <v>5279</v>
      </c>
      <c r="C321">
        <v>4771.333333333333</v>
      </c>
      <c r="D321">
        <v>5279</v>
      </c>
      <c r="E321">
        <v>374</v>
      </c>
      <c r="F321">
        <v>0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0</v>
      </c>
      <c r="M321">
        <f t="shared" si="24"/>
        <v>5405.2229914274412</v>
      </c>
      <c r="N321">
        <f>M321-B321</f>
        <v>126.22299142744123</v>
      </c>
      <c r="O321">
        <f t="shared" si="25"/>
        <v>126.22299142744123</v>
      </c>
      <c r="P321" s="8">
        <f>O321/B321</f>
        <v>2.3910398073014063E-2</v>
      </c>
      <c r="Q321">
        <v>921</v>
      </c>
      <c r="R321">
        <f t="shared" si="26"/>
        <v>2272.0138456939421</v>
      </c>
      <c r="S321">
        <f t="shared" si="27"/>
        <v>16578</v>
      </c>
      <c r="T321">
        <f t="shared" si="28"/>
        <v>126.22299142744123</v>
      </c>
      <c r="U321">
        <f t="shared" si="29"/>
        <v>15932.243564891902</v>
      </c>
      <c r="V321">
        <v>4905</v>
      </c>
      <c r="W321">
        <v>1</v>
      </c>
      <c r="X321">
        <v>0</v>
      </c>
    </row>
    <row r="322" spans="1:24" x14ac:dyDescent="0.35">
      <c r="A322" s="1">
        <v>41236</v>
      </c>
      <c r="B322">
        <v>4632</v>
      </c>
      <c r="C322">
        <v>5098.666666666667</v>
      </c>
      <c r="D322">
        <v>5432</v>
      </c>
      <c r="E322">
        <v>-647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f t="shared" si="24"/>
        <v>5257.178780149603</v>
      </c>
      <c r="N322">
        <f>M322-B322</f>
        <v>625.17878014960297</v>
      </c>
      <c r="O322">
        <f t="shared" si="25"/>
        <v>625.17878014960297</v>
      </c>
      <c r="P322" s="8">
        <f>O322/B322</f>
        <v>0.13496951212210773</v>
      </c>
      <c r="Q322">
        <v>716</v>
      </c>
      <c r="R322">
        <f t="shared" si="26"/>
        <v>11253.218042692853</v>
      </c>
      <c r="S322">
        <f t="shared" si="27"/>
        <v>12888</v>
      </c>
      <c r="T322">
        <f t="shared" si="28"/>
        <v>625.17878014960297</v>
      </c>
      <c r="U322">
        <f t="shared" si="29"/>
        <v>390848.50714934559</v>
      </c>
      <c r="V322">
        <v>5279</v>
      </c>
      <c r="W322">
        <v>0</v>
      </c>
      <c r="X322">
        <v>1</v>
      </c>
    </row>
    <row r="323" spans="1:24" x14ac:dyDescent="0.35">
      <c r="A323" s="1">
        <v>41237</v>
      </c>
      <c r="B323">
        <v>4628.5</v>
      </c>
      <c r="C323">
        <v>4938.666666666667</v>
      </c>
      <c r="D323">
        <v>6584</v>
      </c>
      <c r="E323">
        <v>-3.5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1</v>
      </c>
      <c r="L323">
        <v>1</v>
      </c>
      <c r="M323">
        <f t="shared" ref="M323:M360" si="30">$AA$2+SUMPRODUCT(C323:I323,$AB$2:$AH$2)</f>
        <v>5640.8230310049785</v>
      </c>
      <c r="N323">
        <f>M323-B323</f>
        <v>1012.3230310049785</v>
      </c>
      <c r="O323">
        <f t="shared" ref="O323:O360" si="31">ABS(N323)</f>
        <v>1012.3230310049785</v>
      </c>
      <c r="P323" s="8">
        <f>O323/B323</f>
        <v>0.21871514119152607</v>
      </c>
      <c r="Q323">
        <v>1149</v>
      </c>
      <c r="R323">
        <f t="shared" ref="R323:R360" si="32">IF(N323&lt;0,N323*-72,N323*18)</f>
        <v>18221.814558089613</v>
      </c>
      <c r="S323">
        <f t="shared" ref="S323:S360" si="33">Q323*18</f>
        <v>20682</v>
      </c>
      <c r="T323">
        <f t="shared" ref="T323:T360" si="34">IF(N323&lt;0,N323*2,N323)</f>
        <v>1012.3230310049785</v>
      </c>
      <c r="U323">
        <f t="shared" ref="U323:U360" si="35">T323^2</f>
        <v>1024797.9191031066</v>
      </c>
      <c r="V323">
        <v>4632</v>
      </c>
      <c r="W323">
        <v>0</v>
      </c>
      <c r="X323">
        <v>0</v>
      </c>
    </row>
    <row r="324" spans="1:24" x14ac:dyDescent="0.35">
      <c r="A324" s="1">
        <v>41238</v>
      </c>
      <c r="B324">
        <v>4628.5</v>
      </c>
      <c r="C324">
        <v>4846.5</v>
      </c>
      <c r="D324">
        <v>6661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1</v>
      </c>
      <c r="L324">
        <v>0</v>
      </c>
      <c r="M324">
        <f t="shared" si="30"/>
        <v>5562.3128345933546</v>
      </c>
      <c r="N324">
        <f>M324-B324</f>
        <v>933.81283459335464</v>
      </c>
      <c r="O324">
        <f t="shared" si="31"/>
        <v>933.81283459335464</v>
      </c>
      <c r="P324" s="8">
        <f>O324/B324</f>
        <v>0.2017527999553537</v>
      </c>
      <c r="Q324">
        <v>0</v>
      </c>
      <c r="R324">
        <f t="shared" si="32"/>
        <v>16808.631022680383</v>
      </c>
      <c r="S324">
        <f t="shared" si="33"/>
        <v>0</v>
      </c>
      <c r="T324">
        <f t="shared" si="34"/>
        <v>933.81283459335464</v>
      </c>
      <c r="U324">
        <f t="shared" si="35"/>
        <v>872006.41005127586</v>
      </c>
      <c r="V324">
        <v>4628.5</v>
      </c>
      <c r="W324">
        <v>0</v>
      </c>
      <c r="X324">
        <v>0</v>
      </c>
    </row>
    <row r="325" spans="1:24" x14ac:dyDescent="0.35">
      <c r="A325" s="1">
        <v>41239</v>
      </c>
      <c r="B325">
        <v>4480</v>
      </c>
      <c r="C325">
        <v>4629.666666666667</v>
      </c>
      <c r="D325">
        <v>4297</v>
      </c>
      <c r="E325">
        <v>-148.5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f t="shared" si="30"/>
        <v>4620.6878043510405</v>
      </c>
      <c r="N325">
        <f>M325-B325</f>
        <v>140.68780435104054</v>
      </c>
      <c r="O325">
        <f t="shared" si="31"/>
        <v>140.68780435104054</v>
      </c>
      <c r="P325" s="8">
        <f>O325/B325</f>
        <v>3.1403527756928694E-2</v>
      </c>
      <c r="Q325">
        <v>1541</v>
      </c>
      <c r="R325">
        <f t="shared" si="32"/>
        <v>2532.3804783187297</v>
      </c>
      <c r="S325">
        <f t="shared" si="33"/>
        <v>27738</v>
      </c>
      <c r="T325">
        <f t="shared" si="34"/>
        <v>140.68780435104054</v>
      </c>
      <c r="U325">
        <f t="shared" si="35"/>
        <v>19793.058293116661</v>
      </c>
      <c r="V325">
        <v>4628.5</v>
      </c>
      <c r="W325">
        <v>0</v>
      </c>
      <c r="X325">
        <v>0</v>
      </c>
    </row>
    <row r="326" spans="1:24" x14ac:dyDescent="0.35">
      <c r="A326" s="1">
        <v>41240</v>
      </c>
      <c r="B326">
        <v>4565</v>
      </c>
      <c r="C326">
        <v>4579</v>
      </c>
      <c r="D326">
        <v>5112</v>
      </c>
      <c r="E326">
        <v>85</v>
      </c>
      <c r="F326">
        <v>0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f t="shared" si="30"/>
        <v>4261.6167513958007</v>
      </c>
      <c r="N326">
        <f>M326-B326</f>
        <v>-303.38324860419925</v>
      </c>
      <c r="O326">
        <f t="shared" si="31"/>
        <v>303.38324860419925</v>
      </c>
      <c r="P326" s="8">
        <f>O326/B326</f>
        <v>6.6458542958203554E-2</v>
      </c>
      <c r="Q326">
        <v>1815</v>
      </c>
      <c r="R326">
        <f t="shared" si="32"/>
        <v>21843.593899502346</v>
      </c>
      <c r="S326">
        <f t="shared" si="33"/>
        <v>32670</v>
      </c>
      <c r="T326">
        <f t="shared" si="34"/>
        <v>-606.7664972083985</v>
      </c>
      <c r="U326">
        <f t="shared" si="35"/>
        <v>368165.58213454945</v>
      </c>
      <c r="V326">
        <v>4480</v>
      </c>
      <c r="W326">
        <v>0</v>
      </c>
      <c r="X326">
        <v>0</v>
      </c>
    </row>
    <row r="327" spans="1:24" x14ac:dyDescent="0.35">
      <c r="A327" s="1">
        <v>41241</v>
      </c>
      <c r="B327">
        <v>4465</v>
      </c>
      <c r="C327">
        <v>4557.833333333333</v>
      </c>
      <c r="D327">
        <v>4905</v>
      </c>
      <c r="E327">
        <v>-100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f t="shared" si="30"/>
        <v>4471.0255827623423</v>
      </c>
      <c r="N327">
        <f>M327-B327</f>
        <v>6.0255827623423102</v>
      </c>
      <c r="O327">
        <f t="shared" si="31"/>
        <v>6.0255827623423102</v>
      </c>
      <c r="P327" s="8">
        <f>O327/B327</f>
        <v>1.3495146164260493E-3</v>
      </c>
      <c r="Q327">
        <v>1875</v>
      </c>
      <c r="R327">
        <f t="shared" si="32"/>
        <v>108.46048972216158</v>
      </c>
      <c r="S327">
        <f t="shared" si="33"/>
        <v>33750</v>
      </c>
      <c r="T327">
        <f t="shared" si="34"/>
        <v>6.0255827623423102</v>
      </c>
      <c r="U327">
        <f t="shared" si="35"/>
        <v>36.307647625836786</v>
      </c>
      <c r="V327">
        <v>4565</v>
      </c>
      <c r="W327">
        <v>0</v>
      </c>
      <c r="X327">
        <v>0</v>
      </c>
    </row>
    <row r="328" spans="1:24" x14ac:dyDescent="0.35">
      <c r="A328" s="1">
        <v>41242</v>
      </c>
      <c r="B328">
        <v>4849</v>
      </c>
      <c r="C328">
        <v>4503.333333333333</v>
      </c>
      <c r="D328">
        <v>5279</v>
      </c>
      <c r="E328">
        <v>384</v>
      </c>
      <c r="F328">
        <v>0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0</v>
      </c>
      <c r="M328">
        <f t="shared" si="30"/>
        <v>5159.0455706772518</v>
      </c>
      <c r="N328">
        <f>M328-B328</f>
        <v>310.04557067725182</v>
      </c>
      <c r="O328">
        <f t="shared" si="31"/>
        <v>310.04557067725182</v>
      </c>
      <c r="P328" s="8">
        <f>O328/B328</f>
        <v>6.3940105315993367E-2</v>
      </c>
      <c r="Q328">
        <v>1360</v>
      </c>
      <c r="R328">
        <f t="shared" si="32"/>
        <v>5580.8202721905327</v>
      </c>
      <c r="S328">
        <f t="shared" si="33"/>
        <v>24480</v>
      </c>
      <c r="T328">
        <f t="shared" si="34"/>
        <v>310.04557067725182</v>
      </c>
      <c r="U328">
        <f t="shared" si="35"/>
        <v>96128.255896582748</v>
      </c>
      <c r="V328">
        <v>4465</v>
      </c>
      <c r="W328">
        <v>1</v>
      </c>
      <c r="X328">
        <v>0</v>
      </c>
    </row>
    <row r="329" spans="1:24" x14ac:dyDescent="0.35">
      <c r="A329" s="1">
        <v>41243</v>
      </c>
      <c r="B329">
        <v>6084</v>
      </c>
      <c r="C329">
        <v>4626.333333333333</v>
      </c>
      <c r="D329">
        <v>4632</v>
      </c>
      <c r="E329">
        <v>1235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  <c r="M329">
        <f t="shared" si="30"/>
        <v>6044.2450443228499</v>
      </c>
      <c r="N329">
        <f>M329-B329</f>
        <v>-39.754955677150065</v>
      </c>
      <c r="O329">
        <f t="shared" si="31"/>
        <v>39.754955677150065</v>
      </c>
      <c r="P329" s="8">
        <f>O329/B329</f>
        <v>6.5343451145874528E-3</v>
      </c>
      <c r="Q329">
        <v>757</v>
      </c>
      <c r="R329">
        <f t="shared" si="32"/>
        <v>2862.3568087548047</v>
      </c>
      <c r="S329">
        <f t="shared" si="33"/>
        <v>13626</v>
      </c>
      <c r="T329">
        <f t="shared" si="34"/>
        <v>-79.509911354300129</v>
      </c>
      <c r="U329">
        <f t="shared" si="35"/>
        <v>6321.8260035686644</v>
      </c>
      <c r="V329">
        <v>4849</v>
      </c>
      <c r="W329">
        <v>0</v>
      </c>
      <c r="X329">
        <v>1</v>
      </c>
    </row>
    <row r="330" spans="1:24" x14ac:dyDescent="0.35">
      <c r="A330" s="1">
        <v>41244</v>
      </c>
      <c r="B330">
        <v>6609</v>
      </c>
      <c r="C330">
        <v>5132.666666666667</v>
      </c>
      <c r="D330">
        <v>4628.5</v>
      </c>
      <c r="E330">
        <v>525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1</v>
      </c>
      <c r="L330">
        <v>1</v>
      </c>
      <c r="M330">
        <f t="shared" si="30"/>
        <v>6032.9503915894384</v>
      </c>
      <c r="N330">
        <f>M330-B330</f>
        <v>-576.04960841056163</v>
      </c>
      <c r="O330">
        <f t="shared" si="31"/>
        <v>576.04960841056163</v>
      </c>
      <c r="P330" s="8">
        <f>O330/B330</f>
        <v>8.7161387261395315E-2</v>
      </c>
      <c r="Q330">
        <v>800</v>
      </c>
      <c r="R330">
        <f t="shared" si="32"/>
        <v>41475.571805560437</v>
      </c>
      <c r="S330">
        <f t="shared" si="33"/>
        <v>14400</v>
      </c>
      <c r="T330">
        <f t="shared" si="34"/>
        <v>-1152.0992168211233</v>
      </c>
      <c r="U330">
        <f t="shared" si="35"/>
        <v>1327332.6053998456</v>
      </c>
      <c r="V330">
        <v>6084</v>
      </c>
      <c r="W330">
        <v>0</v>
      </c>
      <c r="X330">
        <v>0</v>
      </c>
    </row>
    <row r="331" spans="1:24" x14ac:dyDescent="0.35">
      <c r="A331" s="1">
        <v>41245</v>
      </c>
      <c r="B331">
        <v>6482</v>
      </c>
      <c r="C331">
        <v>5847.333333333333</v>
      </c>
      <c r="D331">
        <v>4628.5</v>
      </c>
      <c r="E331">
        <v>-127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0</v>
      </c>
      <c r="M331">
        <f t="shared" si="30"/>
        <v>6258.6158039571219</v>
      </c>
      <c r="N331">
        <f>M331-B331</f>
        <v>-223.3841960428781</v>
      </c>
      <c r="O331">
        <f t="shared" si="31"/>
        <v>223.3841960428781</v>
      </c>
      <c r="P331" s="8">
        <f>O331/B331</f>
        <v>3.4462233267954043E-2</v>
      </c>
      <c r="Q331">
        <v>1117</v>
      </c>
      <c r="R331">
        <f t="shared" si="32"/>
        <v>16083.662115087223</v>
      </c>
      <c r="S331">
        <f t="shared" si="33"/>
        <v>20106</v>
      </c>
      <c r="T331">
        <f t="shared" si="34"/>
        <v>-446.7683920857562</v>
      </c>
      <c r="U331">
        <f t="shared" si="35"/>
        <v>199601.996166892</v>
      </c>
      <c r="V331">
        <v>6609</v>
      </c>
      <c r="W331">
        <v>0</v>
      </c>
      <c r="X331">
        <v>0</v>
      </c>
    </row>
    <row r="332" spans="1:24" x14ac:dyDescent="0.35">
      <c r="A332" s="1">
        <v>41246</v>
      </c>
      <c r="B332">
        <v>4308</v>
      </c>
      <c r="C332">
        <v>6391.666666666667</v>
      </c>
      <c r="D332">
        <v>4480</v>
      </c>
      <c r="E332">
        <v>-2174</v>
      </c>
      <c r="F332">
        <v>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f t="shared" si="30"/>
        <v>4903.6094964384556</v>
      </c>
      <c r="N332">
        <f>M332-B332</f>
        <v>595.60949643845561</v>
      </c>
      <c r="O332">
        <f t="shared" si="31"/>
        <v>595.60949643845561</v>
      </c>
      <c r="P332" s="8">
        <f>O332/B332</f>
        <v>0.13825661477215775</v>
      </c>
      <c r="Q332">
        <v>1852</v>
      </c>
      <c r="R332">
        <f t="shared" si="32"/>
        <v>10720.970935892201</v>
      </c>
      <c r="S332">
        <f t="shared" si="33"/>
        <v>33336</v>
      </c>
      <c r="T332">
        <f t="shared" si="34"/>
        <v>595.60949643845561</v>
      </c>
      <c r="U332">
        <f t="shared" si="35"/>
        <v>354750.67224767065</v>
      </c>
      <c r="V332">
        <v>6482</v>
      </c>
      <c r="W332">
        <v>0</v>
      </c>
      <c r="X332">
        <v>0</v>
      </c>
    </row>
    <row r="333" spans="1:24" x14ac:dyDescent="0.35">
      <c r="A333" s="1">
        <v>41247</v>
      </c>
      <c r="B333">
        <v>4580</v>
      </c>
      <c r="C333">
        <v>5799.666666666667</v>
      </c>
      <c r="D333">
        <v>4565</v>
      </c>
      <c r="E333">
        <v>272</v>
      </c>
      <c r="F333">
        <v>0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f t="shared" si="30"/>
        <v>5499.6933281403708</v>
      </c>
      <c r="N333">
        <f>M333-B333</f>
        <v>919.6933281403708</v>
      </c>
      <c r="O333">
        <f t="shared" si="31"/>
        <v>919.6933281403708</v>
      </c>
      <c r="P333" s="8">
        <f>O333/B333</f>
        <v>0.20080640352409843</v>
      </c>
      <c r="Q333">
        <v>1941</v>
      </c>
      <c r="R333">
        <f t="shared" si="32"/>
        <v>16554.479906526674</v>
      </c>
      <c r="S333">
        <f t="shared" si="33"/>
        <v>34938</v>
      </c>
      <c r="T333">
        <f t="shared" si="34"/>
        <v>919.6933281403708</v>
      </c>
      <c r="U333">
        <f t="shared" si="35"/>
        <v>845835.8178259118</v>
      </c>
      <c r="V333">
        <v>4308</v>
      </c>
      <c r="W333">
        <v>0</v>
      </c>
      <c r="X333">
        <v>0</v>
      </c>
    </row>
    <row r="334" spans="1:24" x14ac:dyDescent="0.35">
      <c r="A334" s="1">
        <v>41248</v>
      </c>
      <c r="B334">
        <v>4827</v>
      </c>
      <c r="C334">
        <v>5123.333333333333</v>
      </c>
      <c r="D334">
        <v>4465</v>
      </c>
      <c r="E334">
        <v>247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f t="shared" si="30"/>
        <v>5209.1602044339816</v>
      </c>
      <c r="N334">
        <f>M334-B334</f>
        <v>382.16020443398156</v>
      </c>
      <c r="O334">
        <f t="shared" si="31"/>
        <v>382.16020443398156</v>
      </c>
      <c r="P334" s="8">
        <f>O334/B334</f>
        <v>7.9171370299146795E-2</v>
      </c>
      <c r="Q334">
        <v>1585</v>
      </c>
      <c r="R334">
        <f t="shared" si="32"/>
        <v>6878.8836798116681</v>
      </c>
      <c r="S334">
        <f t="shared" si="33"/>
        <v>28530</v>
      </c>
      <c r="T334">
        <f t="shared" si="34"/>
        <v>382.16020443398156</v>
      </c>
      <c r="U334">
        <f t="shared" si="35"/>
        <v>146046.42185302259</v>
      </c>
      <c r="V334">
        <v>4580</v>
      </c>
      <c r="W334">
        <v>0</v>
      </c>
      <c r="X334">
        <v>0</v>
      </c>
    </row>
    <row r="335" spans="1:24" x14ac:dyDescent="0.35">
      <c r="A335" s="1">
        <v>41249</v>
      </c>
      <c r="B335">
        <v>5214</v>
      </c>
      <c r="C335">
        <v>4571.666666666667</v>
      </c>
      <c r="D335">
        <v>4849</v>
      </c>
      <c r="E335">
        <v>387</v>
      </c>
      <c r="F335">
        <v>0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0</v>
      </c>
      <c r="M335">
        <f t="shared" si="30"/>
        <v>5191.5196222427458</v>
      </c>
      <c r="N335">
        <f>M335-B335</f>
        <v>-22.480377757254246</v>
      </c>
      <c r="O335">
        <f t="shared" si="31"/>
        <v>22.480377757254246</v>
      </c>
      <c r="P335" s="8">
        <f>O335/B335</f>
        <v>4.3115415721623022E-3</v>
      </c>
      <c r="Q335">
        <v>1523</v>
      </c>
      <c r="R335">
        <f t="shared" si="32"/>
        <v>1618.5871985223057</v>
      </c>
      <c r="S335">
        <f t="shared" si="33"/>
        <v>27414</v>
      </c>
      <c r="T335">
        <f t="shared" si="34"/>
        <v>-44.960755514508492</v>
      </c>
      <c r="U335">
        <f t="shared" si="35"/>
        <v>2021.4695364354056</v>
      </c>
      <c r="V335">
        <v>4827</v>
      </c>
      <c r="W335">
        <v>1</v>
      </c>
      <c r="X335">
        <v>0</v>
      </c>
    </row>
    <row r="336" spans="1:24" x14ac:dyDescent="0.35">
      <c r="A336" s="1">
        <v>41250</v>
      </c>
      <c r="B336">
        <v>5733</v>
      </c>
      <c r="C336">
        <v>4873.666666666667</v>
      </c>
      <c r="D336">
        <v>6084</v>
      </c>
      <c r="E336">
        <v>519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0</v>
      </c>
      <c r="M336">
        <f t="shared" si="30"/>
        <v>5899.7355940248817</v>
      </c>
      <c r="N336">
        <f>M336-B336</f>
        <v>166.73559402488172</v>
      </c>
      <c r="O336">
        <f t="shared" si="31"/>
        <v>166.73559402488172</v>
      </c>
      <c r="P336" s="8">
        <f>O336/B336</f>
        <v>2.9083480555534925E-2</v>
      </c>
      <c r="Q336">
        <v>1531</v>
      </c>
      <c r="R336">
        <f t="shared" si="32"/>
        <v>3001.240692447871</v>
      </c>
      <c r="S336">
        <f t="shared" si="33"/>
        <v>27558</v>
      </c>
      <c r="T336">
        <f t="shared" si="34"/>
        <v>166.73559402488172</v>
      </c>
      <c r="U336">
        <f t="shared" si="35"/>
        <v>27800.758314830175</v>
      </c>
      <c r="V336">
        <v>5214</v>
      </c>
      <c r="W336">
        <v>0</v>
      </c>
      <c r="X336">
        <v>1</v>
      </c>
    </row>
    <row r="337" spans="1:24" x14ac:dyDescent="0.35">
      <c r="A337" s="1">
        <v>41251</v>
      </c>
      <c r="B337">
        <v>6245</v>
      </c>
      <c r="C337">
        <v>5258</v>
      </c>
      <c r="D337">
        <v>6609</v>
      </c>
      <c r="E337">
        <v>512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1</v>
      </c>
      <c r="M337">
        <f t="shared" si="30"/>
        <v>6299.4870900051828</v>
      </c>
      <c r="N337">
        <f>M337-B337</f>
        <v>54.487090005182836</v>
      </c>
      <c r="O337">
        <f t="shared" si="31"/>
        <v>54.487090005182836</v>
      </c>
      <c r="P337" s="8">
        <f>O337/B337</f>
        <v>8.7249143322950893E-3</v>
      </c>
      <c r="Q337">
        <v>1202</v>
      </c>
      <c r="R337">
        <f t="shared" si="32"/>
        <v>980.76762009329104</v>
      </c>
      <c r="S337">
        <f t="shared" si="33"/>
        <v>21636</v>
      </c>
      <c r="T337">
        <f t="shared" si="34"/>
        <v>54.487090005182836</v>
      </c>
      <c r="U337">
        <f t="shared" si="35"/>
        <v>2968.8429772328955</v>
      </c>
      <c r="V337">
        <v>5733</v>
      </c>
      <c r="W337">
        <v>0</v>
      </c>
      <c r="X337">
        <v>0</v>
      </c>
    </row>
    <row r="338" spans="1:24" x14ac:dyDescent="0.35">
      <c r="A338" s="1">
        <v>41252</v>
      </c>
      <c r="B338">
        <v>6423</v>
      </c>
      <c r="C338">
        <v>5730.666666666667</v>
      </c>
      <c r="D338">
        <v>6482</v>
      </c>
      <c r="E338">
        <v>178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0</v>
      </c>
      <c r="M338">
        <f t="shared" si="30"/>
        <v>6505.6383593529226</v>
      </c>
      <c r="N338">
        <f>M338-B338</f>
        <v>82.638359352922635</v>
      </c>
      <c r="O338">
        <f t="shared" si="31"/>
        <v>82.638359352922635</v>
      </c>
      <c r="P338" s="8">
        <f>O338/B338</f>
        <v>1.2866006438256677E-2</v>
      </c>
      <c r="Q338">
        <v>989</v>
      </c>
      <c r="R338">
        <f t="shared" si="32"/>
        <v>1487.4904683526074</v>
      </c>
      <c r="S338">
        <f t="shared" si="33"/>
        <v>17802</v>
      </c>
      <c r="T338">
        <f t="shared" si="34"/>
        <v>82.638359352922635</v>
      </c>
      <c r="U338">
        <f t="shared" si="35"/>
        <v>6829.0984365427757</v>
      </c>
      <c r="V338">
        <v>6245</v>
      </c>
      <c r="W338">
        <v>0</v>
      </c>
      <c r="X338">
        <v>0</v>
      </c>
    </row>
    <row r="339" spans="1:24" x14ac:dyDescent="0.35">
      <c r="A339" s="1">
        <v>41253</v>
      </c>
      <c r="B339">
        <v>4249</v>
      </c>
      <c r="C339">
        <v>6133.666666666667</v>
      </c>
      <c r="D339">
        <v>4308</v>
      </c>
      <c r="E339">
        <v>-2174</v>
      </c>
      <c r="F339">
        <v>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f t="shared" si="30"/>
        <v>4646.3382412767824</v>
      </c>
      <c r="N339">
        <f>M339-B339</f>
        <v>397.33824127678236</v>
      </c>
      <c r="O339">
        <f t="shared" si="31"/>
        <v>397.33824127678236</v>
      </c>
      <c r="P339" s="8">
        <f>O339/B339</f>
        <v>9.3513354030779566E-2</v>
      </c>
      <c r="Q339">
        <v>1642</v>
      </c>
      <c r="R339">
        <f t="shared" si="32"/>
        <v>7152.0883429820824</v>
      </c>
      <c r="S339">
        <f t="shared" si="33"/>
        <v>29556</v>
      </c>
      <c r="T339">
        <f t="shared" si="34"/>
        <v>397.33824127678236</v>
      </c>
      <c r="U339">
        <f t="shared" si="35"/>
        <v>157877.6779809265</v>
      </c>
      <c r="V339">
        <v>6423</v>
      </c>
      <c r="W339">
        <v>0</v>
      </c>
      <c r="X339">
        <v>0</v>
      </c>
    </row>
    <row r="340" spans="1:24" x14ac:dyDescent="0.35">
      <c r="A340" s="1">
        <v>41254</v>
      </c>
      <c r="B340">
        <v>5191</v>
      </c>
      <c r="C340">
        <v>5639</v>
      </c>
      <c r="D340">
        <v>4580</v>
      </c>
      <c r="E340">
        <v>942</v>
      </c>
      <c r="F340">
        <v>0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f t="shared" si="30"/>
        <v>5810.7490966937348</v>
      </c>
      <c r="N340">
        <f>M340-B340</f>
        <v>619.74909669373483</v>
      </c>
      <c r="O340">
        <f t="shared" si="31"/>
        <v>619.74909669373483</v>
      </c>
      <c r="P340" s="8">
        <f>O340/B340</f>
        <v>0.11938915366860621</v>
      </c>
      <c r="Q340">
        <v>1239</v>
      </c>
      <c r="R340">
        <f t="shared" si="32"/>
        <v>11155.483740487227</v>
      </c>
      <c r="S340">
        <f t="shared" si="33"/>
        <v>22302</v>
      </c>
      <c r="T340">
        <f t="shared" si="34"/>
        <v>619.74909669373483</v>
      </c>
      <c r="U340">
        <f t="shared" si="35"/>
        <v>384088.9428527003</v>
      </c>
      <c r="V340">
        <v>4249</v>
      </c>
      <c r="W340">
        <v>0</v>
      </c>
      <c r="X340">
        <v>0</v>
      </c>
    </row>
    <row r="341" spans="1:24" x14ac:dyDescent="0.35">
      <c r="A341" s="1">
        <v>41255</v>
      </c>
      <c r="B341">
        <v>5345</v>
      </c>
      <c r="C341">
        <v>5287.666666666667</v>
      </c>
      <c r="D341">
        <v>4827</v>
      </c>
      <c r="E341">
        <v>154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0</v>
      </c>
      <c r="L341">
        <v>0</v>
      </c>
      <c r="M341">
        <f t="shared" si="30"/>
        <v>5328.9895972595077</v>
      </c>
      <c r="N341">
        <f>M341-B341</f>
        <v>-16.010402740492282</v>
      </c>
      <c r="O341">
        <f t="shared" si="31"/>
        <v>16.010402740492282</v>
      </c>
      <c r="P341" s="8">
        <f>O341/B341</f>
        <v>2.9953980805411192E-3</v>
      </c>
      <c r="Q341">
        <v>1072</v>
      </c>
      <c r="R341">
        <f t="shared" si="32"/>
        <v>1152.7489973154443</v>
      </c>
      <c r="S341">
        <f t="shared" si="33"/>
        <v>19296</v>
      </c>
      <c r="T341">
        <f t="shared" si="34"/>
        <v>-32.020805480984563</v>
      </c>
      <c r="U341">
        <f t="shared" si="35"/>
        <v>1025.3319836510511</v>
      </c>
      <c r="V341">
        <v>5191</v>
      </c>
      <c r="W341">
        <v>0</v>
      </c>
      <c r="X341">
        <v>0</v>
      </c>
    </row>
    <row r="342" spans="1:24" x14ac:dyDescent="0.35">
      <c r="A342" s="1">
        <v>41256</v>
      </c>
      <c r="B342">
        <v>5545</v>
      </c>
      <c r="C342">
        <v>4928.333333333333</v>
      </c>
      <c r="D342">
        <v>5214</v>
      </c>
      <c r="E342">
        <v>200</v>
      </c>
      <c r="F342">
        <v>0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0</v>
      </c>
      <c r="M342">
        <f t="shared" si="30"/>
        <v>5428.4443635402167</v>
      </c>
      <c r="N342">
        <f>M342-B342</f>
        <v>-116.55563645978327</v>
      </c>
      <c r="O342">
        <f t="shared" si="31"/>
        <v>116.55563645978327</v>
      </c>
      <c r="P342" s="8">
        <f>O342/B342</f>
        <v>2.101995247245866E-2</v>
      </c>
      <c r="Q342">
        <v>1200</v>
      </c>
      <c r="R342">
        <f t="shared" si="32"/>
        <v>8392.0058251043956</v>
      </c>
      <c r="S342">
        <f t="shared" si="33"/>
        <v>21600</v>
      </c>
      <c r="T342">
        <f t="shared" si="34"/>
        <v>-233.11127291956655</v>
      </c>
      <c r="U342">
        <f t="shared" si="35"/>
        <v>54340.865562180639</v>
      </c>
      <c r="V342">
        <v>5345</v>
      </c>
      <c r="W342">
        <v>1</v>
      </c>
      <c r="X342">
        <v>0</v>
      </c>
    </row>
    <row r="343" spans="1:24" x14ac:dyDescent="0.35">
      <c r="A343" s="1">
        <v>41257</v>
      </c>
      <c r="B343">
        <v>5341</v>
      </c>
      <c r="C343">
        <v>5360.333333333333</v>
      </c>
      <c r="D343">
        <v>5733</v>
      </c>
      <c r="E343">
        <v>-204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0</v>
      </c>
      <c r="M343">
        <f t="shared" si="30"/>
        <v>5833.3416534764783</v>
      </c>
      <c r="N343">
        <f>M343-B343</f>
        <v>492.34165347647831</v>
      </c>
      <c r="O343">
        <f t="shared" si="31"/>
        <v>492.34165347647831</v>
      </c>
      <c r="P343" s="8">
        <f>O343/B343</f>
        <v>9.2181549050080192E-2</v>
      </c>
      <c r="Q343">
        <v>1611</v>
      </c>
      <c r="R343">
        <f t="shared" si="32"/>
        <v>8862.1497625766096</v>
      </c>
      <c r="S343">
        <f t="shared" si="33"/>
        <v>28998</v>
      </c>
      <c r="T343">
        <f t="shared" si="34"/>
        <v>492.34165347647831</v>
      </c>
      <c r="U343">
        <f t="shared" si="35"/>
        <v>242400.30374795265</v>
      </c>
      <c r="V343">
        <v>5545</v>
      </c>
      <c r="W343">
        <v>0</v>
      </c>
      <c r="X343">
        <v>1</v>
      </c>
    </row>
    <row r="344" spans="1:24" x14ac:dyDescent="0.35">
      <c r="A344" s="1">
        <v>41258</v>
      </c>
      <c r="B344">
        <v>4501</v>
      </c>
      <c r="C344">
        <v>5410.333333333333</v>
      </c>
      <c r="D344">
        <v>6245</v>
      </c>
      <c r="E344">
        <v>-840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1</v>
      </c>
      <c r="M344">
        <f t="shared" si="30"/>
        <v>5483.0240762248941</v>
      </c>
      <c r="N344">
        <f>M344-B344</f>
        <v>982.02407622489409</v>
      </c>
      <c r="O344">
        <f t="shared" si="31"/>
        <v>982.02407622489409</v>
      </c>
      <c r="P344" s="8">
        <f>O344/B344</f>
        <v>0.218179088252587</v>
      </c>
      <c r="Q344">
        <v>1776</v>
      </c>
      <c r="R344">
        <f t="shared" si="32"/>
        <v>17676.433372048094</v>
      </c>
      <c r="S344">
        <f t="shared" si="33"/>
        <v>31968</v>
      </c>
      <c r="T344">
        <f t="shared" si="34"/>
        <v>982.02407622489409</v>
      </c>
      <c r="U344">
        <f t="shared" si="35"/>
        <v>964371.28628535662</v>
      </c>
      <c r="V344">
        <v>5341</v>
      </c>
      <c r="W344">
        <v>0</v>
      </c>
      <c r="X344">
        <v>0</v>
      </c>
    </row>
    <row r="345" spans="1:24" x14ac:dyDescent="0.35">
      <c r="A345" s="1">
        <v>41259</v>
      </c>
      <c r="B345">
        <v>6753</v>
      </c>
      <c r="C345">
        <v>5129</v>
      </c>
      <c r="D345">
        <v>6423</v>
      </c>
      <c r="E345">
        <v>2252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f t="shared" si="30"/>
        <v>7361.6462854061028</v>
      </c>
      <c r="N345">
        <f>M345-B345</f>
        <v>608.64628540610283</v>
      </c>
      <c r="O345">
        <f t="shared" si="31"/>
        <v>608.64628540610283</v>
      </c>
      <c r="P345" s="8">
        <f>O345/B345</f>
        <v>9.0129762387990947E-2</v>
      </c>
      <c r="Q345">
        <v>800</v>
      </c>
      <c r="R345">
        <f t="shared" si="32"/>
        <v>10955.633137309851</v>
      </c>
      <c r="S345">
        <f t="shared" si="33"/>
        <v>14400</v>
      </c>
      <c r="T345">
        <f t="shared" si="34"/>
        <v>608.64628540610283</v>
      </c>
      <c r="U345">
        <f t="shared" si="35"/>
        <v>370450.30073864717</v>
      </c>
      <c r="V345">
        <v>4501</v>
      </c>
      <c r="W345">
        <v>0</v>
      </c>
      <c r="X345">
        <v>0</v>
      </c>
    </row>
    <row r="346" spans="1:24" x14ac:dyDescent="0.35">
      <c r="A346" s="1">
        <v>41260</v>
      </c>
      <c r="B346">
        <v>5214</v>
      </c>
      <c r="C346">
        <v>5531.666666666667</v>
      </c>
      <c r="D346">
        <v>4249</v>
      </c>
      <c r="E346">
        <v>-1539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f t="shared" si="30"/>
        <v>4510.6684640350941</v>
      </c>
      <c r="N346">
        <f>M346-B346</f>
        <v>-703.33153596490592</v>
      </c>
      <c r="O346">
        <f t="shared" si="31"/>
        <v>703.33153596490592</v>
      </c>
      <c r="P346" s="8">
        <f>O346/B346</f>
        <v>0.13489289143937588</v>
      </c>
      <c r="Q346">
        <v>511</v>
      </c>
      <c r="R346">
        <f t="shared" si="32"/>
        <v>50639.870589473227</v>
      </c>
      <c r="S346">
        <f t="shared" si="33"/>
        <v>9198</v>
      </c>
      <c r="T346">
        <f t="shared" si="34"/>
        <v>-1406.6630719298118</v>
      </c>
      <c r="U346">
        <f t="shared" si="35"/>
        <v>1978700.997931015</v>
      </c>
      <c r="V346">
        <v>6753</v>
      </c>
      <c r="W346">
        <v>0</v>
      </c>
      <c r="X346">
        <v>0</v>
      </c>
    </row>
    <row r="347" spans="1:24" x14ac:dyDescent="0.35">
      <c r="A347" s="1">
        <v>41261</v>
      </c>
      <c r="B347">
        <v>6300</v>
      </c>
      <c r="C347">
        <v>5489.333333333333</v>
      </c>
      <c r="D347">
        <v>5191</v>
      </c>
      <c r="E347">
        <v>1086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f t="shared" si="30"/>
        <v>5817.1071572190995</v>
      </c>
      <c r="N347">
        <f>M347-B347</f>
        <v>-482.89284278090054</v>
      </c>
      <c r="O347">
        <f t="shared" si="31"/>
        <v>482.89284278090054</v>
      </c>
      <c r="P347" s="8">
        <f>O347/B347</f>
        <v>7.664965758426992E-2</v>
      </c>
      <c r="Q347">
        <v>684</v>
      </c>
      <c r="R347">
        <f t="shared" si="32"/>
        <v>34768.284680224839</v>
      </c>
      <c r="S347">
        <f t="shared" si="33"/>
        <v>12312</v>
      </c>
      <c r="T347">
        <f t="shared" si="34"/>
        <v>-965.78568556180107</v>
      </c>
      <c r="U347">
        <f t="shared" si="35"/>
        <v>932741.99043607805</v>
      </c>
      <c r="V347">
        <v>5214</v>
      </c>
      <c r="W347">
        <v>0</v>
      </c>
      <c r="X347">
        <v>0</v>
      </c>
    </row>
    <row r="348" spans="1:24" x14ac:dyDescent="0.35">
      <c r="A348" s="1">
        <v>41262</v>
      </c>
      <c r="B348">
        <v>6478</v>
      </c>
      <c r="C348">
        <v>6089</v>
      </c>
      <c r="D348">
        <v>5345</v>
      </c>
      <c r="E348">
        <v>178</v>
      </c>
      <c r="F348">
        <v>0</v>
      </c>
      <c r="G348">
        <v>0</v>
      </c>
      <c r="H348">
        <v>1</v>
      </c>
      <c r="I348">
        <v>0</v>
      </c>
      <c r="J348">
        <v>0</v>
      </c>
      <c r="K348">
        <v>0</v>
      </c>
      <c r="L348">
        <v>0</v>
      </c>
      <c r="M348">
        <f t="shared" si="30"/>
        <v>6143.3065331691796</v>
      </c>
      <c r="N348">
        <f>M348-B348</f>
        <v>-334.6934668308204</v>
      </c>
      <c r="O348">
        <f t="shared" si="31"/>
        <v>334.6934668308204</v>
      </c>
      <c r="P348" s="8">
        <f>O348/B348</f>
        <v>5.1666172712383517E-2</v>
      </c>
      <c r="Q348">
        <v>686</v>
      </c>
      <c r="R348">
        <f t="shared" si="32"/>
        <v>24097.929611819069</v>
      </c>
      <c r="S348">
        <f t="shared" si="33"/>
        <v>12348</v>
      </c>
      <c r="T348">
        <f t="shared" si="34"/>
        <v>-669.3869336616408</v>
      </c>
      <c r="U348">
        <f t="shared" si="35"/>
        <v>448078.86695693387</v>
      </c>
      <c r="V348">
        <v>6300</v>
      </c>
      <c r="W348">
        <v>0</v>
      </c>
      <c r="X348">
        <v>0</v>
      </c>
    </row>
    <row r="349" spans="1:24" x14ac:dyDescent="0.35">
      <c r="A349" s="1">
        <v>41263</v>
      </c>
      <c r="B349">
        <v>6525</v>
      </c>
      <c r="C349">
        <v>5997.333333333333</v>
      </c>
      <c r="D349">
        <v>5545</v>
      </c>
      <c r="E349">
        <v>47</v>
      </c>
      <c r="F349">
        <v>0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0</v>
      </c>
      <c r="M349">
        <f t="shared" si="30"/>
        <v>6358.7359516321721</v>
      </c>
      <c r="N349">
        <f>M349-B349</f>
        <v>-166.26404836782785</v>
      </c>
      <c r="O349">
        <f t="shared" si="31"/>
        <v>166.26404836782785</v>
      </c>
      <c r="P349" s="8">
        <f>O349/B349</f>
        <v>2.548108020962879E-2</v>
      </c>
      <c r="Q349">
        <v>1589</v>
      </c>
      <c r="R349">
        <f t="shared" si="32"/>
        <v>11971.011482483606</v>
      </c>
      <c r="S349">
        <f t="shared" si="33"/>
        <v>28602</v>
      </c>
      <c r="T349">
        <f t="shared" si="34"/>
        <v>-332.52809673565571</v>
      </c>
      <c r="U349">
        <f t="shared" si="35"/>
        <v>110574.9351186376</v>
      </c>
      <c r="V349">
        <v>6478</v>
      </c>
      <c r="W349">
        <v>1</v>
      </c>
      <c r="X349">
        <v>0</v>
      </c>
    </row>
    <row r="350" spans="1:24" x14ac:dyDescent="0.35">
      <c r="A350" s="1">
        <v>41264</v>
      </c>
      <c r="B350">
        <v>6350</v>
      </c>
      <c r="C350">
        <v>6434.333333333333</v>
      </c>
      <c r="D350">
        <v>5341</v>
      </c>
      <c r="E350">
        <v>-175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0</v>
      </c>
      <c r="L350">
        <v>0</v>
      </c>
      <c r="M350">
        <f t="shared" si="30"/>
        <v>6836.3724006046796</v>
      </c>
      <c r="N350">
        <f>M350-B350</f>
        <v>486.37240060467957</v>
      </c>
      <c r="O350">
        <f t="shared" si="31"/>
        <v>486.37240060467957</v>
      </c>
      <c r="P350" s="8">
        <f>O350/B350</f>
        <v>7.6594078835382606E-2</v>
      </c>
      <c r="Q350">
        <v>1587</v>
      </c>
      <c r="R350">
        <f t="shared" si="32"/>
        <v>8754.7032108842322</v>
      </c>
      <c r="S350">
        <f t="shared" si="33"/>
        <v>28566</v>
      </c>
      <c r="T350">
        <f t="shared" si="34"/>
        <v>486.37240060467957</v>
      </c>
      <c r="U350">
        <f t="shared" si="35"/>
        <v>236558.11206995891</v>
      </c>
      <c r="V350">
        <v>6525</v>
      </c>
      <c r="W350">
        <v>0</v>
      </c>
      <c r="X350">
        <v>1</v>
      </c>
    </row>
    <row r="351" spans="1:24" x14ac:dyDescent="0.35">
      <c r="A351" s="1">
        <v>41265</v>
      </c>
      <c r="B351">
        <v>6531</v>
      </c>
      <c r="C351">
        <v>6451</v>
      </c>
      <c r="D351">
        <v>4501</v>
      </c>
      <c r="E351">
        <v>181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1</v>
      </c>
      <c r="M351">
        <f t="shared" si="30"/>
        <v>7030.7176912219875</v>
      </c>
      <c r="N351">
        <f>M351-B351</f>
        <v>499.71769122198748</v>
      </c>
      <c r="O351">
        <f t="shared" si="31"/>
        <v>499.71769122198748</v>
      </c>
      <c r="P351" s="8">
        <f>O351/B351</f>
        <v>7.6514728406367707E-2</v>
      </c>
      <c r="Q351">
        <v>1151</v>
      </c>
      <c r="R351">
        <f t="shared" si="32"/>
        <v>8994.9184419957746</v>
      </c>
      <c r="S351">
        <f t="shared" si="33"/>
        <v>20718</v>
      </c>
      <c r="T351">
        <f t="shared" si="34"/>
        <v>499.71769122198748</v>
      </c>
      <c r="U351">
        <f t="shared" si="35"/>
        <v>249717.77092023363</v>
      </c>
      <c r="V351">
        <v>6350</v>
      </c>
      <c r="W351">
        <v>0</v>
      </c>
      <c r="X351">
        <v>0</v>
      </c>
    </row>
    <row r="352" spans="1:24" x14ac:dyDescent="0.35">
      <c r="A352" s="1">
        <v>41266</v>
      </c>
      <c r="B352">
        <v>5977</v>
      </c>
      <c r="C352">
        <v>6468.666666666667</v>
      </c>
      <c r="D352">
        <v>6753</v>
      </c>
      <c r="E352">
        <v>-554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</v>
      </c>
      <c r="L352">
        <v>0</v>
      </c>
      <c r="M352">
        <f t="shared" si="30"/>
        <v>6719.7254914380028</v>
      </c>
      <c r="N352">
        <f>M352-B352</f>
        <v>742.72549143800279</v>
      </c>
      <c r="O352">
        <f t="shared" si="31"/>
        <v>742.72549143800279</v>
      </c>
      <c r="P352" s="8">
        <f>O352/B352</f>
        <v>0.12426392695967924</v>
      </c>
      <c r="Q352">
        <v>1746</v>
      </c>
      <c r="R352">
        <f t="shared" si="32"/>
        <v>13369.05884588405</v>
      </c>
      <c r="S352">
        <f t="shared" si="33"/>
        <v>31428</v>
      </c>
      <c r="T352">
        <f t="shared" si="34"/>
        <v>742.72549143800279</v>
      </c>
      <c r="U352">
        <f t="shared" si="35"/>
        <v>551641.15563182277</v>
      </c>
      <c r="V352">
        <v>6531</v>
      </c>
      <c r="W352">
        <v>0</v>
      </c>
      <c r="X352">
        <v>0</v>
      </c>
    </row>
    <row r="353" spans="1:24" x14ac:dyDescent="0.35">
      <c r="A353" s="1">
        <v>41267</v>
      </c>
      <c r="B353">
        <v>5544</v>
      </c>
      <c r="C353">
        <v>6286</v>
      </c>
      <c r="D353">
        <v>5214</v>
      </c>
      <c r="E353">
        <v>-433</v>
      </c>
      <c r="F353">
        <v>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f t="shared" si="30"/>
        <v>6061.4883530701845</v>
      </c>
      <c r="N353">
        <f>M353-B353</f>
        <v>517.48835307018453</v>
      </c>
      <c r="O353">
        <f t="shared" si="31"/>
        <v>517.48835307018453</v>
      </c>
      <c r="P353" s="8">
        <f>O353/B353</f>
        <v>9.334205502708956E-2</v>
      </c>
      <c r="Q353">
        <v>1088</v>
      </c>
      <c r="R353">
        <f t="shared" si="32"/>
        <v>9314.7903552633215</v>
      </c>
      <c r="S353">
        <f t="shared" si="33"/>
        <v>19584</v>
      </c>
      <c r="T353">
        <f t="shared" si="34"/>
        <v>517.48835307018453</v>
      </c>
      <c r="U353">
        <f t="shared" si="35"/>
        <v>267794.19556329196</v>
      </c>
      <c r="V353">
        <v>5977</v>
      </c>
      <c r="W353">
        <v>0</v>
      </c>
      <c r="X353">
        <v>0</v>
      </c>
    </row>
    <row r="354" spans="1:24" x14ac:dyDescent="0.35">
      <c r="A354" s="1">
        <v>41268</v>
      </c>
      <c r="B354">
        <v>5099</v>
      </c>
      <c r="C354">
        <v>6017.333333333333</v>
      </c>
      <c r="D354">
        <v>6300</v>
      </c>
      <c r="E354">
        <v>-445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f t="shared" si="30"/>
        <v>5348.9360407566928</v>
      </c>
      <c r="N354">
        <f>M354-B354</f>
        <v>249.93604075669282</v>
      </c>
      <c r="O354">
        <f t="shared" si="31"/>
        <v>249.93604075669282</v>
      </c>
      <c r="P354" s="8">
        <f>O354/B354</f>
        <v>4.9016677928357094E-2</v>
      </c>
      <c r="Q354">
        <v>2482</v>
      </c>
      <c r="R354">
        <f t="shared" si="32"/>
        <v>4498.8487336204707</v>
      </c>
      <c r="S354">
        <f t="shared" si="33"/>
        <v>44676</v>
      </c>
      <c r="T354">
        <f t="shared" si="34"/>
        <v>249.93604075669282</v>
      </c>
      <c r="U354">
        <f t="shared" si="35"/>
        <v>62468.024469131211</v>
      </c>
      <c r="V354">
        <v>5544</v>
      </c>
      <c r="W354">
        <v>0</v>
      </c>
      <c r="X354">
        <v>0</v>
      </c>
    </row>
    <row r="355" spans="1:24" x14ac:dyDescent="0.35">
      <c r="A355" s="1">
        <v>41269</v>
      </c>
      <c r="B355">
        <v>3944</v>
      </c>
      <c r="C355">
        <v>5540</v>
      </c>
      <c r="D355">
        <v>6478</v>
      </c>
      <c r="E355">
        <v>-1155</v>
      </c>
      <c r="F355">
        <v>0</v>
      </c>
      <c r="G355">
        <v>0</v>
      </c>
      <c r="H355">
        <v>1</v>
      </c>
      <c r="I355">
        <v>0</v>
      </c>
      <c r="J355">
        <v>0</v>
      </c>
      <c r="K355">
        <v>0</v>
      </c>
      <c r="L355">
        <v>0</v>
      </c>
      <c r="M355">
        <f t="shared" si="30"/>
        <v>4796.4587605985071</v>
      </c>
      <c r="N355">
        <f>M355-B355</f>
        <v>852.45876059850707</v>
      </c>
      <c r="O355">
        <f t="shared" si="31"/>
        <v>852.45876059850707</v>
      </c>
      <c r="P355" s="8">
        <f>O355/B355</f>
        <v>0.21614065938096022</v>
      </c>
      <c r="Q355">
        <v>995</v>
      </c>
      <c r="R355">
        <f t="shared" si="32"/>
        <v>15344.257690773127</v>
      </c>
      <c r="S355">
        <f t="shared" si="33"/>
        <v>17910</v>
      </c>
      <c r="T355">
        <f t="shared" si="34"/>
        <v>852.45876059850707</v>
      </c>
      <c r="U355">
        <f t="shared" si="35"/>
        <v>726685.93852114282</v>
      </c>
      <c r="V355">
        <v>5099</v>
      </c>
      <c r="W355">
        <v>0</v>
      </c>
      <c r="X355">
        <v>0</v>
      </c>
    </row>
    <row r="356" spans="1:24" x14ac:dyDescent="0.35">
      <c r="A356" s="1">
        <v>41270</v>
      </c>
      <c r="B356">
        <v>5461</v>
      </c>
      <c r="C356">
        <v>4862.333333333333</v>
      </c>
      <c r="D356">
        <v>6525</v>
      </c>
      <c r="E356">
        <v>1517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0</v>
      </c>
      <c r="M356">
        <f t="shared" si="30"/>
        <v>6377.4576147656298</v>
      </c>
      <c r="N356">
        <f>M356-B356</f>
        <v>916.45761476562984</v>
      </c>
      <c r="O356">
        <f t="shared" si="31"/>
        <v>916.45761476562984</v>
      </c>
      <c r="P356" s="8">
        <f>O356/B356</f>
        <v>0.16781864397832447</v>
      </c>
      <c r="Q356">
        <v>1115</v>
      </c>
      <c r="R356">
        <f t="shared" si="32"/>
        <v>16496.237065781337</v>
      </c>
      <c r="S356">
        <f t="shared" si="33"/>
        <v>20070</v>
      </c>
      <c r="T356">
        <f t="shared" si="34"/>
        <v>916.45761476562984</v>
      </c>
      <c r="U356">
        <f t="shared" si="35"/>
        <v>839894.55966190761</v>
      </c>
      <c r="V356">
        <v>3944</v>
      </c>
      <c r="W356">
        <v>1</v>
      </c>
      <c r="X356">
        <v>0</v>
      </c>
    </row>
    <row r="357" spans="1:24" x14ac:dyDescent="0.35">
      <c r="A357" s="1">
        <v>41271</v>
      </c>
      <c r="B357">
        <v>5391</v>
      </c>
      <c r="C357">
        <v>4834.666666666667</v>
      </c>
      <c r="D357">
        <v>6350</v>
      </c>
      <c r="E357">
        <v>-70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0</v>
      </c>
      <c r="M357">
        <f t="shared" si="30"/>
        <v>5478.2377753447126</v>
      </c>
      <c r="N357">
        <f>M357-B357</f>
        <v>87.237775344712645</v>
      </c>
      <c r="O357">
        <f t="shared" si="31"/>
        <v>87.237775344712645</v>
      </c>
      <c r="P357" s="8">
        <f>O357/B357</f>
        <v>1.6182113771974149E-2</v>
      </c>
      <c r="Q357">
        <v>1619</v>
      </c>
      <c r="R357">
        <f t="shared" si="32"/>
        <v>1570.2799562048276</v>
      </c>
      <c r="S357">
        <f t="shared" si="33"/>
        <v>29142</v>
      </c>
      <c r="T357">
        <f t="shared" si="34"/>
        <v>87.237775344712645</v>
      </c>
      <c r="U357">
        <f t="shared" si="35"/>
        <v>7610.4294470945533</v>
      </c>
      <c r="V357">
        <v>5461</v>
      </c>
      <c r="W357">
        <v>0</v>
      </c>
      <c r="X357">
        <v>1</v>
      </c>
    </row>
    <row r="358" spans="1:24" x14ac:dyDescent="0.35">
      <c r="A358" s="1">
        <v>41272</v>
      </c>
      <c r="B358">
        <v>6368</v>
      </c>
      <c r="C358">
        <v>4932</v>
      </c>
      <c r="D358">
        <v>6531</v>
      </c>
      <c r="E358">
        <v>977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1</v>
      </c>
      <c r="L358">
        <v>1</v>
      </c>
      <c r="M358">
        <f t="shared" si="30"/>
        <v>6305.8134185760318</v>
      </c>
      <c r="N358">
        <f>M358-B358</f>
        <v>-62.186581423968164</v>
      </c>
      <c r="O358">
        <f t="shared" si="31"/>
        <v>62.186581423968164</v>
      </c>
      <c r="P358" s="8">
        <f>O358/B358</f>
        <v>9.7654807512512817E-3</v>
      </c>
      <c r="Q358">
        <v>843</v>
      </c>
      <c r="R358">
        <f t="shared" si="32"/>
        <v>4477.4338625257078</v>
      </c>
      <c r="S358">
        <f t="shared" si="33"/>
        <v>15174</v>
      </c>
      <c r="T358">
        <f t="shared" si="34"/>
        <v>-124.37316284793633</v>
      </c>
      <c r="U358">
        <f t="shared" si="35"/>
        <v>15468.683636799289</v>
      </c>
      <c r="V358">
        <v>5391</v>
      </c>
      <c r="W358">
        <v>0</v>
      </c>
      <c r="X358">
        <v>0</v>
      </c>
    </row>
    <row r="359" spans="1:24" x14ac:dyDescent="0.35">
      <c r="A359" s="1">
        <v>41273</v>
      </c>
      <c r="B359">
        <v>6498</v>
      </c>
      <c r="C359">
        <v>5740</v>
      </c>
      <c r="D359">
        <v>5977</v>
      </c>
      <c r="E359">
        <v>130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0</v>
      </c>
      <c r="M359">
        <f t="shared" si="30"/>
        <v>6441.3139133202621</v>
      </c>
      <c r="N359">
        <f>M359-B359</f>
        <v>-56.686086679737855</v>
      </c>
      <c r="O359">
        <f t="shared" si="31"/>
        <v>56.686086679737855</v>
      </c>
      <c r="P359" s="8">
        <f>O359/B359</f>
        <v>8.7236206032221993E-3</v>
      </c>
      <c r="Q359">
        <v>915</v>
      </c>
      <c r="R359">
        <f t="shared" si="32"/>
        <v>4081.3982409411256</v>
      </c>
      <c r="S359">
        <f t="shared" si="33"/>
        <v>16470</v>
      </c>
      <c r="T359">
        <f t="shared" si="34"/>
        <v>-113.37217335947571</v>
      </c>
      <c r="U359">
        <f t="shared" si="35"/>
        <v>12853.249692251014</v>
      </c>
      <c r="V359">
        <v>6368</v>
      </c>
      <c r="W359">
        <v>0</v>
      </c>
      <c r="X359">
        <v>0</v>
      </c>
    </row>
    <row r="360" spans="1:24" x14ac:dyDescent="0.35">
      <c r="A360" s="1">
        <v>41274</v>
      </c>
      <c r="B360">
        <v>5484</v>
      </c>
      <c r="C360">
        <v>6085.666666666667</v>
      </c>
      <c r="D360">
        <v>5544</v>
      </c>
      <c r="E360">
        <v>-1014</v>
      </c>
      <c r="F360">
        <v>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f t="shared" si="30"/>
        <v>5498.2364082193508</v>
      </c>
      <c r="N360">
        <f>M360-B360</f>
        <v>14.236408219350778</v>
      </c>
      <c r="O360">
        <f t="shared" si="31"/>
        <v>14.236408219350778</v>
      </c>
      <c r="P360" s="8">
        <f>O360/B360</f>
        <v>2.5959898284738836E-3</v>
      </c>
      <c r="Q360">
        <v>457</v>
      </c>
      <c r="R360">
        <f t="shared" si="32"/>
        <v>256.25534794831401</v>
      </c>
      <c r="S360">
        <f t="shared" si="33"/>
        <v>8226</v>
      </c>
      <c r="T360">
        <f t="shared" si="34"/>
        <v>14.236408219350778</v>
      </c>
      <c r="U360">
        <f t="shared" si="35"/>
        <v>202.67531898799839</v>
      </c>
      <c r="V360">
        <v>6498</v>
      </c>
      <c r="W360">
        <v>0</v>
      </c>
      <c r="X36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D13FF-5D1B-46A8-8B80-1EB47DC96CD9}">
  <dimension ref="A1:AB32"/>
  <sheetViews>
    <sheetView topLeftCell="J1" workbookViewId="0">
      <selection activeCell="S4" sqref="S4"/>
    </sheetView>
  </sheetViews>
  <sheetFormatPr defaultRowHeight="14.5" x14ac:dyDescent="0.35"/>
  <cols>
    <col min="1" max="1" width="10.453125" bestFit="1" customWidth="1"/>
  </cols>
  <sheetData>
    <row r="1" spans="1:28" ht="15" thickBot="1" x14ac:dyDescent="0.4">
      <c r="A1" s="1" t="s">
        <v>2</v>
      </c>
      <c r="B1" t="s">
        <v>3</v>
      </c>
      <c r="C1" t="s">
        <v>4</v>
      </c>
      <c r="D1" t="s">
        <v>55</v>
      </c>
      <c r="E1" t="s">
        <v>21</v>
      </c>
      <c r="F1" t="s">
        <v>138</v>
      </c>
      <c r="G1" t="s">
        <v>15</v>
      </c>
      <c r="H1" t="s">
        <v>16</v>
      </c>
      <c r="I1" t="s">
        <v>17</v>
      </c>
      <c r="J1" t="s">
        <v>18</v>
      </c>
      <c r="K1" t="s">
        <v>112</v>
      </c>
      <c r="L1" t="s">
        <v>113</v>
      </c>
      <c r="M1" t="s">
        <v>114</v>
      </c>
      <c r="N1" s="8" t="s">
        <v>116</v>
      </c>
      <c r="O1" s="8" t="s">
        <v>117</v>
      </c>
      <c r="P1" t="s">
        <v>121</v>
      </c>
      <c r="Q1" t="s">
        <v>122</v>
      </c>
      <c r="T1" s="2" t="s">
        <v>32</v>
      </c>
      <c r="U1" s="2" t="s">
        <v>106</v>
      </c>
      <c r="V1" s="2" t="s">
        <v>21</v>
      </c>
      <c r="W1" s="2" t="s">
        <v>136</v>
      </c>
      <c r="X1" s="2" t="s">
        <v>15</v>
      </c>
      <c r="Y1" s="2" t="s">
        <v>16</v>
      </c>
      <c r="Z1" s="2" t="s">
        <v>17</v>
      </c>
      <c r="AA1" s="3" t="s">
        <v>18</v>
      </c>
      <c r="AB1" s="3"/>
    </row>
    <row r="2" spans="1:28" ht="15" thickBot="1" x14ac:dyDescent="0.4">
      <c r="A2" s="1">
        <v>41275</v>
      </c>
      <c r="B2">
        <v>5264</v>
      </c>
      <c r="C2">
        <v>1616</v>
      </c>
      <c r="D2">
        <v>6116.666666666667</v>
      </c>
      <c r="E2">
        <v>5099</v>
      </c>
      <c r="F2">
        <f>B2-C2</f>
        <v>3648</v>
      </c>
      <c r="G2">
        <v>0</v>
      </c>
      <c r="H2">
        <v>0</v>
      </c>
      <c r="I2">
        <v>1</v>
      </c>
      <c r="J2">
        <v>0</v>
      </c>
      <c r="K2">
        <f>$T$2+SUMPRODUCT(D2:J2,$U$2:$AA$2)</f>
        <v>8540.4820934040163</v>
      </c>
      <c r="L2">
        <f>K2-B2</f>
        <v>3276.4820934040163</v>
      </c>
      <c r="M2">
        <f>ABS(L2)</f>
        <v>3276.4820934040163</v>
      </c>
      <c r="N2" s="8">
        <f>M2/B2</f>
        <v>0.62243200862538306</v>
      </c>
      <c r="O2" s="8">
        <f>C2/B2</f>
        <v>0.30699088145896658</v>
      </c>
      <c r="P2">
        <f>IF(L2&lt;0,L2*-72,L2*18)</f>
        <v>58976.677681272296</v>
      </c>
      <c r="Q2">
        <f>C2*18</f>
        <v>29088</v>
      </c>
      <c r="T2" s="2">
        <v>457.34824324504416</v>
      </c>
      <c r="U2" s="2">
        <v>0.94427861879900787</v>
      </c>
      <c r="V2" s="2">
        <v>7.9345183206563433E-2</v>
      </c>
      <c r="W2" s="2">
        <v>0.6889249087944892</v>
      </c>
      <c r="X2" s="2">
        <v>-446.99658767643194</v>
      </c>
      <c r="Y2" s="2">
        <v>-983.75448112938363</v>
      </c>
      <c r="Z2" s="2">
        <v>-610.48285794752371</v>
      </c>
      <c r="AA2" s="3">
        <v>-234.11443968385669</v>
      </c>
      <c r="AB2" s="3"/>
    </row>
    <row r="3" spans="1:28" x14ac:dyDescent="0.35">
      <c r="A3" s="1">
        <v>41276</v>
      </c>
      <c r="B3">
        <v>4895</v>
      </c>
      <c r="C3">
        <v>2038</v>
      </c>
      <c r="D3">
        <v>5748.666666666667</v>
      </c>
      <c r="E3">
        <v>3944</v>
      </c>
      <c r="F3">
        <f>B3-C3</f>
        <v>2857</v>
      </c>
      <c r="G3">
        <v>0</v>
      </c>
      <c r="H3">
        <v>0</v>
      </c>
      <c r="I3">
        <v>0</v>
      </c>
      <c r="J3">
        <v>1</v>
      </c>
      <c r="K3">
        <f t="shared" ref="K3:K32" si="0">$T$2+SUMPRODUCT(D3:J3,$U$2:$AA$2)</f>
        <v>7932.7726904896263</v>
      </c>
      <c r="L3">
        <f>K3-B3</f>
        <v>3037.7726904896263</v>
      </c>
      <c r="M3">
        <f t="shared" ref="M3:M32" si="1">ABS(L3)</f>
        <v>3037.7726904896263</v>
      </c>
      <c r="N3" s="8">
        <f>M3/B3</f>
        <v>0.62058686220421377</v>
      </c>
      <c r="O3" s="8">
        <f>C3/B3</f>
        <v>0.4163432073544433</v>
      </c>
      <c r="P3">
        <f t="shared" ref="P3:P32" si="2">IF(L3&lt;0,L3*-72,L3*18)</f>
        <v>54679.908428813273</v>
      </c>
      <c r="Q3">
        <f t="shared" ref="Q3:Q32" si="3">C3*18</f>
        <v>36684</v>
      </c>
    </row>
    <row r="4" spans="1:28" x14ac:dyDescent="0.35">
      <c r="A4" s="1">
        <v>41277</v>
      </c>
      <c r="B4">
        <v>4230</v>
      </c>
      <c r="C4">
        <v>2421</v>
      </c>
      <c r="D4">
        <v>5214.333333333333</v>
      </c>
      <c r="E4">
        <v>5461</v>
      </c>
      <c r="F4">
        <f>B4-C4</f>
        <v>1809</v>
      </c>
      <c r="G4">
        <v>0</v>
      </c>
      <c r="H4">
        <v>0</v>
      </c>
      <c r="I4">
        <v>0</v>
      </c>
      <c r="J4">
        <v>0</v>
      </c>
      <c r="K4">
        <f t="shared" si="0"/>
        <v>7060.7009267029443</v>
      </c>
      <c r="L4">
        <f>K4-B4</f>
        <v>2830.7009267029443</v>
      </c>
      <c r="M4">
        <f t="shared" si="1"/>
        <v>2830.7009267029443</v>
      </c>
      <c r="N4" s="8">
        <f>M4/B4</f>
        <v>0.66919643657280004</v>
      </c>
      <c r="O4" s="8">
        <f>C4/B4</f>
        <v>0.57234042553191489</v>
      </c>
      <c r="P4">
        <f t="shared" si="2"/>
        <v>50952.616680652995</v>
      </c>
      <c r="Q4">
        <f t="shared" si="3"/>
        <v>43578</v>
      </c>
      <c r="S4" s="21" t="s">
        <v>140</v>
      </c>
      <c r="T4" s="20">
        <f>SUM(P2:P32)</f>
        <v>1544166.2649758705</v>
      </c>
    </row>
    <row r="5" spans="1:28" x14ac:dyDescent="0.35">
      <c r="A5" s="1">
        <v>41278</v>
      </c>
      <c r="B5">
        <v>5071</v>
      </c>
      <c r="C5">
        <v>1702</v>
      </c>
      <c r="D5">
        <v>4796.333333333333</v>
      </c>
      <c r="E5">
        <v>5391</v>
      </c>
      <c r="F5">
        <f>B5-C5</f>
        <v>3369</v>
      </c>
      <c r="G5">
        <v>0</v>
      </c>
      <c r="H5">
        <v>0</v>
      </c>
      <c r="I5">
        <v>0</v>
      </c>
      <c r="J5">
        <v>0</v>
      </c>
      <c r="K5">
        <f t="shared" si="0"/>
        <v>7735.1611589399035</v>
      </c>
      <c r="L5">
        <f>K5-B5</f>
        <v>2664.1611589399035</v>
      </c>
      <c r="M5">
        <f t="shared" si="1"/>
        <v>2664.1611589399035</v>
      </c>
      <c r="N5" s="8">
        <f>M5/B5</f>
        <v>0.52537195009660886</v>
      </c>
      <c r="O5" s="8">
        <f>C5/B5</f>
        <v>0.33563399723920329</v>
      </c>
      <c r="P5">
        <f t="shared" si="2"/>
        <v>47954.900860918264</v>
      </c>
      <c r="Q5">
        <f t="shared" si="3"/>
        <v>30636</v>
      </c>
    </row>
    <row r="6" spans="1:28" x14ac:dyDescent="0.35">
      <c r="A6" s="1">
        <v>41279</v>
      </c>
      <c r="B6">
        <v>6145</v>
      </c>
      <c r="C6">
        <v>1125</v>
      </c>
      <c r="D6">
        <v>4732</v>
      </c>
      <c r="E6">
        <v>6368</v>
      </c>
      <c r="F6">
        <f>B6-C6</f>
        <v>5020</v>
      </c>
      <c r="G6">
        <v>0</v>
      </c>
      <c r="H6">
        <v>0</v>
      </c>
      <c r="I6">
        <v>0</v>
      </c>
      <c r="J6">
        <v>0</v>
      </c>
      <c r="K6">
        <f t="shared" si="0"/>
        <v>8889.3478362096794</v>
      </c>
      <c r="L6">
        <f>K6-B6</f>
        <v>2744.3478362096794</v>
      </c>
      <c r="M6">
        <f t="shared" si="1"/>
        <v>2744.3478362096794</v>
      </c>
      <c r="N6" s="8">
        <f>M6/B6</f>
        <v>0.4465985087403872</v>
      </c>
      <c r="O6" s="8">
        <f>C6/B6</f>
        <v>0.18307567127746135</v>
      </c>
      <c r="P6">
        <f t="shared" si="2"/>
        <v>49398.261051774229</v>
      </c>
      <c r="Q6">
        <f t="shared" si="3"/>
        <v>20250</v>
      </c>
    </row>
    <row r="7" spans="1:28" x14ac:dyDescent="0.35">
      <c r="A7" s="1">
        <v>41280</v>
      </c>
      <c r="B7">
        <v>5558</v>
      </c>
      <c r="C7">
        <v>1753</v>
      </c>
      <c r="D7">
        <v>5148.666666666667</v>
      </c>
      <c r="E7">
        <v>6498</v>
      </c>
      <c r="F7">
        <f>B7-C7</f>
        <v>3805</v>
      </c>
      <c r="G7">
        <v>1</v>
      </c>
      <c r="H7">
        <v>0</v>
      </c>
      <c r="I7">
        <v>0</v>
      </c>
      <c r="J7">
        <v>0</v>
      </c>
      <c r="K7">
        <f t="shared" si="0"/>
        <v>8009.071782664385</v>
      </c>
      <c r="L7">
        <f>K7-B7</f>
        <v>2451.071782664385</v>
      </c>
      <c r="M7">
        <f t="shared" si="1"/>
        <v>2451.071782664385</v>
      </c>
      <c r="N7" s="8">
        <f>M7/B7</f>
        <v>0.44099888137178572</v>
      </c>
      <c r="O7" s="8">
        <f>C7/B7</f>
        <v>0.31540122346167687</v>
      </c>
      <c r="P7">
        <f t="shared" si="2"/>
        <v>44119.292087958929</v>
      </c>
      <c r="Q7">
        <f t="shared" si="3"/>
        <v>31554</v>
      </c>
    </row>
    <row r="8" spans="1:28" x14ac:dyDescent="0.35">
      <c r="A8" s="1">
        <v>41281</v>
      </c>
      <c r="B8">
        <v>4506</v>
      </c>
      <c r="C8">
        <v>1492</v>
      </c>
      <c r="D8">
        <v>5591.333333333333</v>
      </c>
      <c r="E8">
        <v>5484</v>
      </c>
      <c r="F8">
        <f>B8-C8</f>
        <v>3014</v>
      </c>
      <c r="G8">
        <v>0</v>
      </c>
      <c r="H8">
        <v>1</v>
      </c>
      <c r="I8">
        <v>0</v>
      </c>
      <c r="J8">
        <v>0</v>
      </c>
      <c r="K8">
        <f t="shared" si="0"/>
        <v>7264.9189391718974</v>
      </c>
      <c r="L8">
        <f>K8-B8</f>
        <v>2758.9189391718974</v>
      </c>
      <c r="M8">
        <f t="shared" si="1"/>
        <v>2758.9189391718974</v>
      </c>
      <c r="N8" s="8">
        <f>M8/B8</f>
        <v>0.61227672862225857</v>
      </c>
      <c r="O8" s="8">
        <f>C8/B8</f>
        <v>0.33111407012871724</v>
      </c>
      <c r="P8">
        <f t="shared" si="2"/>
        <v>49660.540905094153</v>
      </c>
      <c r="Q8">
        <f t="shared" si="3"/>
        <v>26856</v>
      </c>
    </row>
    <row r="9" spans="1:28" x14ac:dyDescent="0.35">
      <c r="A9" s="1">
        <v>41282</v>
      </c>
      <c r="B9">
        <v>4488</v>
      </c>
      <c r="C9">
        <v>1971</v>
      </c>
      <c r="D9">
        <v>5403</v>
      </c>
      <c r="E9">
        <v>5264</v>
      </c>
      <c r="F9">
        <f>B9-C9</f>
        <v>2517</v>
      </c>
      <c r="G9">
        <v>0</v>
      </c>
      <c r="H9">
        <v>0</v>
      </c>
      <c r="I9">
        <v>1</v>
      </c>
      <c r="J9">
        <v>0</v>
      </c>
      <c r="K9">
        <f t="shared" si="0"/>
        <v>7100.4998025036402</v>
      </c>
      <c r="L9">
        <f>K9-B9</f>
        <v>2612.4998025036402</v>
      </c>
      <c r="M9">
        <f t="shared" si="1"/>
        <v>2612.4998025036402</v>
      </c>
      <c r="N9" s="8">
        <f>M9/B9</f>
        <v>0.5821077991318272</v>
      </c>
      <c r="O9" s="8">
        <f>C9/B9</f>
        <v>0.43917112299465239</v>
      </c>
      <c r="P9">
        <f t="shared" si="2"/>
        <v>47024.996445065524</v>
      </c>
      <c r="Q9">
        <f t="shared" si="3"/>
        <v>35478</v>
      </c>
    </row>
    <row r="10" spans="1:28" x14ac:dyDescent="0.35">
      <c r="A10" s="1">
        <v>41283</v>
      </c>
      <c r="B10">
        <v>4772</v>
      </c>
      <c r="C10">
        <v>1658</v>
      </c>
      <c r="D10">
        <v>4850.666666666667</v>
      </c>
      <c r="E10">
        <v>4895</v>
      </c>
      <c r="F10">
        <f>B10-C10</f>
        <v>3114</v>
      </c>
      <c r="G10">
        <v>0</v>
      </c>
      <c r="H10">
        <v>0</v>
      </c>
      <c r="I10">
        <v>0</v>
      </c>
      <c r="J10">
        <v>1</v>
      </c>
      <c r="K10">
        <f t="shared" si="0"/>
        <v>7337.3214615977431</v>
      </c>
      <c r="L10">
        <f>K10-B10</f>
        <v>2565.3214615977431</v>
      </c>
      <c r="M10">
        <f t="shared" si="1"/>
        <v>2565.3214615977431</v>
      </c>
      <c r="N10" s="8">
        <f>M10/B10</f>
        <v>0.53757784191067537</v>
      </c>
      <c r="O10" s="8">
        <f>C10/B10</f>
        <v>0.34744341994970662</v>
      </c>
      <c r="P10">
        <f t="shared" si="2"/>
        <v>46175.786308759372</v>
      </c>
      <c r="Q10">
        <f t="shared" si="3"/>
        <v>29844</v>
      </c>
    </row>
    <row r="11" spans="1:28" x14ac:dyDescent="0.35">
      <c r="A11" s="1">
        <v>41284</v>
      </c>
      <c r="B11">
        <v>4979</v>
      </c>
      <c r="C11">
        <v>1491</v>
      </c>
      <c r="D11">
        <v>4588.666666666667</v>
      </c>
      <c r="E11">
        <v>4230</v>
      </c>
      <c r="F11">
        <f>B11-C11</f>
        <v>3488</v>
      </c>
      <c r="G11">
        <v>0</v>
      </c>
      <c r="H11">
        <v>0</v>
      </c>
      <c r="I11">
        <v>0</v>
      </c>
      <c r="J11">
        <v>0</v>
      </c>
      <c r="K11">
        <f t="shared" si="0"/>
        <v>7528.9282722130338</v>
      </c>
      <c r="L11">
        <f>K11-B11</f>
        <v>2549.9282722130338</v>
      </c>
      <c r="M11">
        <f t="shared" si="1"/>
        <v>2549.9282722130338</v>
      </c>
      <c r="N11" s="8">
        <f>M11/B11</f>
        <v>0.51213662828138862</v>
      </c>
      <c r="O11" s="8">
        <f>C11/B11</f>
        <v>0.29945772243422375</v>
      </c>
      <c r="P11">
        <f t="shared" si="2"/>
        <v>45898.708899834608</v>
      </c>
      <c r="Q11">
        <f t="shared" si="3"/>
        <v>26838</v>
      </c>
    </row>
    <row r="12" spans="1:28" x14ac:dyDescent="0.35">
      <c r="A12" s="1">
        <v>41285</v>
      </c>
      <c r="B12">
        <v>5192</v>
      </c>
      <c r="C12">
        <v>1062</v>
      </c>
      <c r="D12">
        <v>4746.333333333333</v>
      </c>
      <c r="E12">
        <v>5071</v>
      </c>
      <c r="F12">
        <f>B12-C12</f>
        <v>4130</v>
      </c>
      <c r="G12">
        <v>0</v>
      </c>
      <c r="H12">
        <v>0</v>
      </c>
      <c r="I12">
        <v>0</v>
      </c>
      <c r="J12">
        <v>0</v>
      </c>
      <c r="K12">
        <f t="shared" si="0"/>
        <v>8186.8286249664579</v>
      </c>
      <c r="L12">
        <f>K12-B12</f>
        <v>2994.8286249664579</v>
      </c>
      <c r="M12">
        <f t="shared" si="1"/>
        <v>2994.8286249664579</v>
      </c>
      <c r="N12" s="8">
        <f>M12/B12</f>
        <v>0.57681599094115132</v>
      </c>
      <c r="O12" s="8">
        <f>C12/B12</f>
        <v>0.20454545454545456</v>
      </c>
      <c r="P12">
        <f t="shared" si="2"/>
        <v>53906.915249396247</v>
      </c>
      <c r="Q12">
        <f t="shared" si="3"/>
        <v>19116</v>
      </c>
    </row>
    <row r="13" spans="1:28" x14ac:dyDescent="0.35">
      <c r="A13" s="1">
        <v>41286</v>
      </c>
      <c r="B13">
        <v>6065</v>
      </c>
      <c r="C13">
        <v>868</v>
      </c>
      <c r="D13">
        <v>4981</v>
      </c>
      <c r="E13">
        <v>6145</v>
      </c>
      <c r="F13">
        <f>B13-C13</f>
        <v>5197</v>
      </c>
      <c r="G13">
        <v>0</v>
      </c>
      <c r="H13">
        <v>0</v>
      </c>
      <c r="I13">
        <v>0</v>
      </c>
      <c r="J13">
        <v>0</v>
      </c>
      <c r="K13">
        <f t="shared" si="0"/>
        <v>9228.7189452921957</v>
      </c>
      <c r="L13">
        <f>K13-B13</f>
        <v>3163.7189452921957</v>
      </c>
      <c r="M13">
        <f t="shared" si="1"/>
        <v>3163.7189452921957</v>
      </c>
      <c r="N13" s="8">
        <f>M13/B13</f>
        <v>0.52163544027900999</v>
      </c>
      <c r="O13" s="8">
        <f>C13/B13</f>
        <v>0.14311624072547402</v>
      </c>
      <c r="P13">
        <f t="shared" si="2"/>
        <v>56946.941015259523</v>
      </c>
      <c r="Q13">
        <f t="shared" si="3"/>
        <v>15624</v>
      </c>
    </row>
    <row r="14" spans="1:28" x14ac:dyDescent="0.35">
      <c r="A14" s="1">
        <v>41287</v>
      </c>
      <c r="B14">
        <v>4711</v>
      </c>
      <c r="C14">
        <v>1426</v>
      </c>
      <c r="D14">
        <v>5412</v>
      </c>
      <c r="E14">
        <v>5558</v>
      </c>
      <c r="F14">
        <f>B14-C14</f>
        <v>3285</v>
      </c>
      <c r="G14">
        <v>1</v>
      </c>
      <c r="H14">
        <v>0</v>
      </c>
      <c r="I14">
        <v>0</v>
      </c>
      <c r="J14">
        <v>0</v>
      </c>
      <c r="K14">
        <f t="shared" si="0"/>
        <v>7824.9063941608201</v>
      </c>
      <c r="L14">
        <f>K14-B14</f>
        <v>3113.9063941608201</v>
      </c>
      <c r="M14">
        <f t="shared" si="1"/>
        <v>3113.9063941608201</v>
      </c>
      <c r="N14" s="8">
        <f>M14/B14</f>
        <v>0.66098628617296118</v>
      </c>
      <c r="O14" s="8">
        <f>C14/B14</f>
        <v>0.30269581829760134</v>
      </c>
      <c r="P14">
        <f t="shared" si="2"/>
        <v>56050.315094894759</v>
      </c>
      <c r="Q14">
        <f t="shared" si="3"/>
        <v>25668</v>
      </c>
    </row>
    <row r="15" spans="1:28" x14ac:dyDescent="0.35">
      <c r="A15" s="1">
        <v>41288</v>
      </c>
      <c r="B15">
        <v>4096</v>
      </c>
      <c r="C15">
        <v>1558</v>
      </c>
      <c r="D15">
        <v>5322.666666666667</v>
      </c>
      <c r="E15">
        <v>4506</v>
      </c>
      <c r="F15">
        <f>B15-C15</f>
        <v>2538</v>
      </c>
      <c r="G15">
        <v>0</v>
      </c>
      <c r="H15">
        <v>1</v>
      </c>
      <c r="I15">
        <v>0</v>
      </c>
      <c r="J15">
        <v>0</v>
      </c>
      <c r="K15">
        <f t="shared" si="0"/>
        <v>6605.6949044923695</v>
      </c>
      <c r="L15">
        <f>K15-B15</f>
        <v>2509.6949044923695</v>
      </c>
      <c r="M15">
        <f t="shared" si="1"/>
        <v>2509.6949044923695</v>
      </c>
      <c r="N15" s="8">
        <f>M15/B15</f>
        <v>0.61271848254208239</v>
      </c>
      <c r="O15" s="8">
        <f>C15/B15</f>
        <v>0.38037109375</v>
      </c>
      <c r="P15">
        <f t="shared" si="2"/>
        <v>45174.508280862647</v>
      </c>
      <c r="Q15">
        <f t="shared" si="3"/>
        <v>28044</v>
      </c>
    </row>
    <row r="16" spans="1:28" x14ac:dyDescent="0.35">
      <c r="A16" s="1">
        <v>41289</v>
      </c>
      <c r="B16">
        <v>4032</v>
      </c>
      <c r="C16">
        <v>2114</v>
      </c>
      <c r="D16">
        <v>4957.333333333333</v>
      </c>
      <c r="E16">
        <v>4488</v>
      </c>
      <c r="F16">
        <f>B16-C16</f>
        <v>1918</v>
      </c>
      <c r="G16">
        <v>0</v>
      </c>
      <c r="H16">
        <v>0</v>
      </c>
      <c r="I16">
        <v>1</v>
      </c>
      <c r="J16">
        <v>0</v>
      </c>
      <c r="K16">
        <f t="shared" si="0"/>
        <v>6205.4284155226887</v>
      </c>
      <c r="L16">
        <f>K16-B16</f>
        <v>2173.4284155226887</v>
      </c>
      <c r="M16">
        <f t="shared" si="1"/>
        <v>2173.4284155226887</v>
      </c>
      <c r="N16" s="8">
        <f>M16/B16</f>
        <v>0.53904474591336526</v>
      </c>
      <c r="O16" s="8">
        <f>C16/B16</f>
        <v>0.52430555555555558</v>
      </c>
      <c r="P16">
        <f t="shared" si="2"/>
        <v>39121.711479408397</v>
      </c>
      <c r="Q16">
        <f t="shared" si="3"/>
        <v>38052</v>
      </c>
    </row>
    <row r="17" spans="1:17" x14ac:dyDescent="0.35">
      <c r="A17" s="1">
        <v>41290</v>
      </c>
      <c r="B17">
        <v>4776</v>
      </c>
      <c r="C17">
        <v>1578</v>
      </c>
      <c r="D17">
        <v>4279.666666666667</v>
      </c>
      <c r="E17">
        <v>4772</v>
      </c>
      <c r="F17">
        <f>B17-C17</f>
        <v>3198</v>
      </c>
      <c r="G17">
        <v>0</v>
      </c>
      <c r="H17">
        <v>0</v>
      </c>
      <c r="I17">
        <v>0</v>
      </c>
      <c r="J17">
        <v>1</v>
      </c>
      <c r="K17">
        <f t="shared" si="0"/>
        <v>6846.2486050678399</v>
      </c>
      <c r="L17">
        <f>K17-B17</f>
        <v>2070.2486050678399</v>
      </c>
      <c r="M17">
        <f t="shared" si="1"/>
        <v>2070.2486050678399</v>
      </c>
      <c r="N17" s="8">
        <f>M17/B17</f>
        <v>0.43346913841453932</v>
      </c>
      <c r="O17" s="8">
        <f>C17/B17</f>
        <v>0.33040201005025127</v>
      </c>
      <c r="P17">
        <f t="shared" si="2"/>
        <v>37264.474891221122</v>
      </c>
      <c r="Q17">
        <f t="shared" si="3"/>
        <v>28404</v>
      </c>
    </row>
    <row r="18" spans="1:17" x14ac:dyDescent="0.35">
      <c r="A18" s="1">
        <v>41291</v>
      </c>
      <c r="B18">
        <v>2591</v>
      </c>
      <c r="C18">
        <v>3806</v>
      </c>
      <c r="D18">
        <v>4301.333333333333</v>
      </c>
      <c r="E18">
        <v>4979</v>
      </c>
      <c r="F18">
        <f>B18-C18</f>
        <v>-1215</v>
      </c>
      <c r="G18">
        <v>0</v>
      </c>
      <c r="H18">
        <v>0</v>
      </c>
      <c r="I18">
        <v>0</v>
      </c>
      <c r="J18">
        <v>0</v>
      </c>
      <c r="K18">
        <f t="shared" si="0"/>
        <v>4077.0212452393521</v>
      </c>
      <c r="L18">
        <f>K18-B18</f>
        <v>1486.0212452393521</v>
      </c>
      <c r="M18">
        <f t="shared" si="1"/>
        <v>1486.0212452393521</v>
      </c>
      <c r="N18" s="8">
        <f>M18/B18</f>
        <v>0.57353193563849947</v>
      </c>
      <c r="O18" s="8">
        <f>C18/B18</f>
        <v>1.4689309147047471</v>
      </c>
      <c r="P18">
        <f t="shared" si="2"/>
        <v>26748.382414308337</v>
      </c>
      <c r="Q18">
        <f t="shared" si="3"/>
        <v>68508</v>
      </c>
    </row>
    <row r="19" spans="1:17" x14ac:dyDescent="0.35">
      <c r="A19" s="1">
        <v>41292</v>
      </c>
      <c r="B19">
        <v>3065</v>
      </c>
      <c r="C19">
        <v>471</v>
      </c>
      <c r="D19">
        <v>3799.6666666666665</v>
      </c>
      <c r="E19">
        <v>5192</v>
      </c>
      <c r="F19">
        <f>B19-C19</f>
        <v>2594</v>
      </c>
      <c r="G19">
        <v>0</v>
      </c>
      <c r="H19">
        <v>0</v>
      </c>
      <c r="I19">
        <v>0</v>
      </c>
      <c r="J19">
        <v>0</v>
      </c>
      <c r="K19">
        <f t="shared" si="0"/>
        <v>6244.3236397630571</v>
      </c>
      <c r="L19">
        <f>K19-B19</f>
        <v>3179.3236397630571</v>
      </c>
      <c r="M19">
        <f t="shared" si="1"/>
        <v>3179.3236397630571</v>
      </c>
      <c r="N19" s="8">
        <f>M19/B19</f>
        <v>1.0372997193354183</v>
      </c>
      <c r="O19" s="8">
        <f>C19/B19</f>
        <v>0.1536704730831974</v>
      </c>
      <c r="P19">
        <f t="shared" si="2"/>
        <v>57227.825515735029</v>
      </c>
      <c r="Q19">
        <f t="shared" si="3"/>
        <v>8478</v>
      </c>
    </row>
    <row r="20" spans="1:17" x14ac:dyDescent="0.35">
      <c r="A20" s="1">
        <v>41293</v>
      </c>
      <c r="B20">
        <v>6468</v>
      </c>
      <c r="C20">
        <v>485</v>
      </c>
      <c r="D20">
        <v>3477.3333333333335</v>
      </c>
      <c r="E20">
        <v>6065</v>
      </c>
      <c r="F20">
        <f>B20-C20</f>
        <v>5983</v>
      </c>
      <c r="G20">
        <v>0</v>
      </c>
      <c r="H20">
        <v>0</v>
      </c>
      <c r="I20">
        <v>0</v>
      </c>
      <c r="J20">
        <v>0</v>
      </c>
      <c r="K20">
        <f t="shared" si="0"/>
        <v>8343.9860258140307</v>
      </c>
      <c r="L20">
        <f>K20-B20</f>
        <v>1875.9860258140307</v>
      </c>
      <c r="M20">
        <f t="shared" si="1"/>
        <v>1875.9860258140307</v>
      </c>
      <c r="N20" s="8">
        <f>M20/B20</f>
        <v>0.29004112953216304</v>
      </c>
      <c r="O20" s="8">
        <f>C20/B20</f>
        <v>7.4984539270253558E-2</v>
      </c>
      <c r="P20">
        <f t="shared" si="2"/>
        <v>33767.748464652555</v>
      </c>
      <c r="Q20">
        <f t="shared" si="3"/>
        <v>8730</v>
      </c>
    </row>
    <row r="21" spans="1:17" x14ac:dyDescent="0.35">
      <c r="A21" s="1">
        <v>41294</v>
      </c>
      <c r="B21">
        <v>6335</v>
      </c>
      <c r="C21">
        <v>889</v>
      </c>
      <c r="D21">
        <v>4041.3333333333335</v>
      </c>
      <c r="E21">
        <v>4711</v>
      </c>
      <c r="F21">
        <f>B21-C21</f>
        <v>5446</v>
      </c>
      <c r="G21">
        <v>1</v>
      </c>
      <c r="H21">
        <v>0</v>
      </c>
      <c r="I21">
        <v>0</v>
      </c>
      <c r="J21">
        <v>0</v>
      </c>
      <c r="K21">
        <f t="shared" si="0"/>
        <v>7952.176525055911</v>
      </c>
      <c r="L21">
        <f>K21-B21</f>
        <v>1617.176525055911</v>
      </c>
      <c r="M21">
        <f t="shared" si="1"/>
        <v>1617.176525055911</v>
      </c>
      <c r="N21" s="8">
        <f>M21/B21</f>
        <v>0.25527648382887308</v>
      </c>
      <c r="O21" s="8">
        <f>C21/B21</f>
        <v>0.14033149171270717</v>
      </c>
      <c r="P21">
        <f t="shared" si="2"/>
        <v>29109.177451006399</v>
      </c>
      <c r="Q21">
        <f t="shared" si="3"/>
        <v>16002</v>
      </c>
    </row>
    <row r="22" spans="1:17" x14ac:dyDescent="0.35">
      <c r="A22" s="1">
        <v>41295</v>
      </c>
      <c r="B22">
        <v>4824</v>
      </c>
      <c r="C22">
        <v>905</v>
      </c>
      <c r="D22">
        <v>5289.333333333333</v>
      </c>
      <c r="E22">
        <v>4096</v>
      </c>
      <c r="F22">
        <f>B22-C22</f>
        <v>3919</v>
      </c>
      <c r="G22">
        <v>0</v>
      </c>
      <c r="H22">
        <v>1</v>
      </c>
      <c r="I22">
        <v>0</v>
      </c>
      <c r="J22">
        <v>0</v>
      </c>
      <c r="K22">
        <f t="shared" si="0"/>
        <v>7493.0927244629002</v>
      </c>
      <c r="L22">
        <f>K22-B22</f>
        <v>2669.0927244629002</v>
      </c>
      <c r="M22">
        <f t="shared" si="1"/>
        <v>2669.0927244629002</v>
      </c>
      <c r="N22" s="8">
        <f>M22/B22</f>
        <v>0.55329451170458133</v>
      </c>
      <c r="O22" s="8">
        <f>C22/B22</f>
        <v>0.18760364842454394</v>
      </c>
      <c r="P22">
        <f t="shared" si="2"/>
        <v>48043.669040332199</v>
      </c>
      <c r="Q22">
        <f t="shared" si="3"/>
        <v>16290</v>
      </c>
    </row>
    <row r="23" spans="1:17" x14ac:dyDescent="0.35">
      <c r="A23" s="1">
        <v>41296</v>
      </c>
      <c r="B23">
        <v>5042</v>
      </c>
      <c r="C23">
        <v>1249</v>
      </c>
      <c r="D23">
        <v>5875.666666666667</v>
      </c>
      <c r="E23">
        <v>4032</v>
      </c>
      <c r="F23">
        <f>B23-C23</f>
        <v>3793</v>
      </c>
      <c r="G23">
        <v>0</v>
      </c>
      <c r="H23">
        <v>0</v>
      </c>
      <c r="I23">
        <v>1</v>
      </c>
      <c r="J23">
        <v>0</v>
      </c>
      <c r="K23">
        <f t="shared" si="0"/>
        <v>8328.1437475672519</v>
      </c>
      <c r="L23">
        <f>K23-B23</f>
        <v>3286.1437475672519</v>
      </c>
      <c r="M23">
        <f t="shared" si="1"/>
        <v>3286.1437475672519</v>
      </c>
      <c r="N23" s="8">
        <f>M23/B23</f>
        <v>0.65175401578089087</v>
      </c>
      <c r="O23" s="8">
        <f>C23/B23</f>
        <v>0.24771915906386355</v>
      </c>
      <c r="P23">
        <f t="shared" si="2"/>
        <v>59150.587456210531</v>
      </c>
      <c r="Q23">
        <f t="shared" si="3"/>
        <v>22482</v>
      </c>
    </row>
    <row r="24" spans="1:17" x14ac:dyDescent="0.35">
      <c r="A24" s="1">
        <v>41297</v>
      </c>
      <c r="B24">
        <v>5238</v>
      </c>
      <c r="C24">
        <v>1191</v>
      </c>
      <c r="D24">
        <v>5400.333333333333</v>
      </c>
      <c r="E24">
        <v>4776</v>
      </c>
      <c r="F24">
        <f>B24-C24</f>
        <v>4047</v>
      </c>
      <c r="G24">
        <v>0</v>
      </c>
      <c r="H24">
        <v>0</v>
      </c>
      <c r="I24">
        <v>0</v>
      </c>
      <c r="J24">
        <v>1</v>
      </c>
      <c r="K24">
        <f t="shared" si="0"/>
        <v>8489.6848055012761</v>
      </c>
      <c r="L24">
        <f>K24-B24</f>
        <v>3251.6848055012761</v>
      </c>
      <c r="M24">
        <f t="shared" si="1"/>
        <v>3251.6848055012761</v>
      </c>
      <c r="N24" s="8">
        <f>M24/B24</f>
        <v>0.62078747718619243</v>
      </c>
      <c r="O24" s="8">
        <f>C24/B24</f>
        <v>0.22737686139747995</v>
      </c>
      <c r="P24">
        <f t="shared" si="2"/>
        <v>58530.326499022965</v>
      </c>
      <c r="Q24">
        <f t="shared" si="3"/>
        <v>21438</v>
      </c>
    </row>
    <row r="25" spans="1:17" x14ac:dyDescent="0.35">
      <c r="A25" s="1">
        <v>41298</v>
      </c>
      <c r="B25">
        <v>5660</v>
      </c>
      <c r="C25">
        <v>825</v>
      </c>
      <c r="D25">
        <v>5034.666666666667</v>
      </c>
      <c r="E25">
        <v>2591</v>
      </c>
      <c r="F25">
        <f>B25-C25</f>
        <v>4835</v>
      </c>
      <c r="G25">
        <v>0</v>
      </c>
      <c r="H25">
        <v>0</v>
      </c>
      <c r="I25">
        <v>0</v>
      </c>
      <c r="J25">
        <v>0</v>
      </c>
      <c r="K25">
        <f t="shared" si="0"/>
        <v>8748.0116330680103</v>
      </c>
      <c r="L25">
        <f>K25-B25</f>
        <v>3088.0116330680103</v>
      </c>
      <c r="M25">
        <f t="shared" si="1"/>
        <v>3088.0116330680103</v>
      </c>
      <c r="N25" s="8">
        <f>M25/B25</f>
        <v>0.54558509418162726</v>
      </c>
      <c r="O25" s="8">
        <f>C25/B25</f>
        <v>0.14575971731448764</v>
      </c>
      <c r="P25">
        <f t="shared" si="2"/>
        <v>55584.209395224185</v>
      </c>
      <c r="Q25">
        <f t="shared" si="3"/>
        <v>14850</v>
      </c>
    </row>
    <row r="26" spans="1:17" x14ac:dyDescent="0.35">
      <c r="A26" s="1">
        <v>41299</v>
      </c>
      <c r="B26">
        <v>4786</v>
      </c>
      <c r="C26">
        <v>1202</v>
      </c>
      <c r="D26">
        <v>5313.333333333333</v>
      </c>
      <c r="E26">
        <v>3065</v>
      </c>
      <c r="F26">
        <f>B26-C26</f>
        <v>3584</v>
      </c>
      <c r="G26">
        <v>0</v>
      </c>
      <c r="H26">
        <v>0</v>
      </c>
      <c r="I26">
        <v>0</v>
      </c>
      <c r="J26">
        <v>0</v>
      </c>
      <c r="K26">
        <f t="shared" si="0"/>
        <v>8186.9151641113385</v>
      </c>
      <c r="L26">
        <f>K26-B26</f>
        <v>3400.9151641113385</v>
      </c>
      <c r="M26">
        <f t="shared" si="1"/>
        <v>3400.9151641113385</v>
      </c>
      <c r="N26" s="8">
        <f>M26/B26</f>
        <v>0.71059656584022957</v>
      </c>
      <c r="O26" s="8">
        <f>C26/B26</f>
        <v>0.25114918512327622</v>
      </c>
      <c r="P26">
        <f t="shared" si="2"/>
        <v>61216.472954004093</v>
      </c>
      <c r="Q26">
        <f t="shared" si="3"/>
        <v>21636</v>
      </c>
    </row>
    <row r="27" spans="1:17" x14ac:dyDescent="0.35">
      <c r="A27" s="1">
        <v>41300</v>
      </c>
      <c r="B27">
        <v>6425</v>
      </c>
      <c r="C27">
        <v>939</v>
      </c>
      <c r="D27">
        <v>5228</v>
      </c>
      <c r="E27">
        <v>6468</v>
      </c>
      <c r="F27">
        <f>B27-C27</f>
        <v>5486</v>
      </c>
      <c r="G27">
        <v>0</v>
      </c>
      <c r="H27">
        <v>0</v>
      </c>
      <c r="I27">
        <v>0</v>
      </c>
      <c r="J27">
        <v>0</v>
      </c>
      <c r="K27">
        <f t="shared" si="0"/>
        <v>9686.6835569528776</v>
      </c>
      <c r="L27">
        <f>K27-B27</f>
        <v>3261.6835569528776</v>
      </c>
      <c r="M27">
        <f t="shared" si="1"/>
        <v>3261.6835569528776</v>
      </c>
      <c r="N27" s="8">
        <f>M27/B27</f>
        <v>0.50765502831951403</v>
      </c>
      <c r="O27" s="8">
        <f>C27/B27</f>
        <v>0.14614785992217899</v>
      </c>
      <c r="P27">
        <f t="shared" si="2"/>
        <v>58710.304025151796</v>
      </c>
      <c r="Q27">
        <f t="shared" si="3"/>
        <v>16902</v>
      </c>
    </row>
    <row r="28" spans="1:17" x14ac:dyDescent="0.35">
      <c r="A28" s="1">
        <v>41301</v>
      </c>
      <c r="B28">
        <v>6093</v>
      </c>
      <c r="C28">
        <v>1083</v>
      </c>
      <c r="D28">
        <v>5623.666666666667</v>
      </c>
      <c r="E28">
        <v>6335</v>
      </c>
      <c r="F28">
        <f>B28-C28</f>
        <v>5010</v>
      </c>
      <c r="G28">
        <v>1</v>
      </c>
      <c r="H28">
        <v>0</v>
      </c>
      <c r="I28">
        <v>0</v>
      </c>
      <c r="J28">
        <v>0</v>
      </c>
      <c r="K28">
        <f t="shared" si="0"/>
        <v>9274.8253768286013</v>
      </c>
      <c r="L28">
        <f>K28-B28</f>
        <v>3181.8253768286013</v>
      </c>
      <c r="M28">
        <f t="shared" si="1"/>
        <v>3181.8253768286013</v>
      </c>
      <c r="N28" s="8">
        <f>M28/B28</f>
        <v>0.52220997486108667</v>
      </c>
      <c r="O28" s="8">
        <f>C28/B28</f>
        <v>0.1777449532250123</v>
      </c>
      <c r="P28">
        <f t="shared" si="2"/>
        <v>57272.856782914823</v>
      </c>
      <c r="Q28">
        <f t="shared" si="3"/>
        <v>19494</v>
      </c>
    </row>
    <row r="29" spans="1:17" x14ac:dyDescent="0.35">
      <c r="A29" s="1">
        <v>41302</v>
      </c>
      <c r="B29">
        <v>4438</v>
      </c>
      <c r="C29">
        <v>1461</v>
      </c>
      <c r="D29">
        <v>5768</v>
      </c>
      <c r="E29">
        <v>4824</v>
      </c>
      <c r="F29">
        <f>B29-C29</f>
        <v>2977</v>
      </c>
      <c r="G29">
        <v>0</v>
      </c>
      <c r="H29">
        <v>1</v>
      </c>
      <c r="I29">
        <v>0</v>
      </c>
      <c r="J29">
        <v>0</v>
      </c>
      <c r="K29">
        <f t="shared" si="0"/>
        <v>7353.8834526179944</v>
      </c>
      <c r="L29">
        <f>K29-B29</f>
        <v>2915.8834526179944</v>
      </c>
      <c r="M29">
        <f t="shared" si="1"/>
        <v>2915.8834526179944</v>
      </c>
      <c r="N29" s="8">
        <f>M29/B29</f>
        <v>0.65702646521360852</v>
      </c>
      <c r="O29" s="8">
        <f>C29/B29</f>
        <v>0.32920234339792698</v>
      </c>
      <c r="P29">
        <f t="shared" si="2"/>
        <v>52485.902147123896</v>
      </c>
      <c r="Q29">
        <f t="shared" si="3"/>
        <v>26298</v>
      </c>
    </row>
    <row r="30" spans="1:17" x14ac:dyDescent="0.35">
      <c r="A30" s="1">
        <v>41303</v>
      </c>
      <c r="B30">
        <v>4741</v>
      </c>
      <c r="C30">
        <v>1356</v>
      </c>
      <c r="D30">
        <v>5652</v>
      </c>
      <c r="E30">
        <v>5042</v>
      </c>
      <c r="F30">
        <f>B30-C30</f>
        <v>3385</v>
      </c>
      <c r="G30">
        <v>0</v>
      </c>
      <c r="H30">
        <v>0</v>
      </c>
      <c r="I30">
        <v>1</v>
      </c>
      <c r="J30">
        <v>0</v>
      </c>
      <c r="K30">
        <f t="shared" si="0"/>
        <v>7915.9973687463516</v>
      </c>
      <c r="L30">
        <f>K30-B30</f>
        <v>3174.9973687463516</v>
      </c>
      <c r="M30">
        <f t="shared" si="1"/>
        <v>3174.9973687463516</v>
      </c>
      <c r="N30" s="8">
        <f>M30/B30</f>
        <v>0.66968938383175525</v>
      </c>
      <c r="O30" s="8">
        <f>C30/B30</f>
        <v>0.286015608521409</v>
      </c>
      <c r="P30">
        <f t="shared" si="2"/>
        <v>57149.952637434326</v>
      </c>
      <c r="Q30">
        <f t="shared" si="3"/>
        <v>24408</v>
      </c>
    </row>
    <row r="31" spans="1:17" x14ac:dyDescent="0.35">
      <c r="A31" s="1">
        <v>41304</v>
      </c>
      <c r="B31">
        <v>5080</v>
      </c>
      <c r="C31">
        <v>1083</v>
      </c>
      <c r="D31">
        <v>5090.666666666667</v>
      </c>
      <c r="E31">
        <v>5238</v>
      </c>
      <c r="F31">
        <f>B31-C31</f>
        <v>3997</v>
      </c>
      <c r="G31">
        <v>0</v>
      </c>
      <c r="H31">
        <v>0</v>
      </c>
      <c r="I31">
        <v>0</v>
      </c>
      <c r="J31">
        <v>1</v>
      </c>
      <c r="K31">
        <f t="shared" si="0"/>
        <v>8199.484422414891</v>
      </c>
      <c r="L31">
        <f>K31-B31</f>
        <v>3119.484422414891</v>
      </c>
      <c r="M31">
        <f t="shared" si="1"/>
        <v>3119.484422414891</v>
      </c>
      <c r="N31" s="8">
        <f>M31/B31</f>
        <v>0.61407173669584469</v>
      </c>
      <c r="O31" s="8">
        <f>C31/B31</f>
        <v>0.21318897637795275</v>
      </c>
      <c r="P31">
        <f t="shared" si="2"/>
        <v>56150.719603468038</v>
      </c>
      <c r="Q31">
        <f t="shared" si="3"/>
        <v>19494</v>
      </c>
    </row>
    <row r="32" spans="1:17" x14ac:dyDescent="0.35">
      <c r="A32" s="1">
        <v>41305</v>
      </c>
      <c r="B32">
        <v>4340</v>
      </c>
      <c r="C32">
        <v>1862</v>
      </c>
      <c r="D32">
        <v>4753</v>
      </c>
      <c r="E32">
        <v>5660</v>
      </c>
      <c r="F32">
        <f>B32-C32</f>
        <v>2478</v>
      </c>
      <c r="G32">
        <v>0</v>
      </c>
      <c r="H32">
        <v>0</v>
      </c>
      <c r="I32">
        <v>0</v>
      </c>
      <c r="J32">
        <v>0</v>
      </c>
      <c r="K32">
        <f t="shared" si="0"/>
        <v>7101.7541793386208</v>
      </c>
      <c r="L32">
        <f>K32-B32</f>
        <v>2761.7541793386208</v>
      </c>
      <c r="M32">
        <f t="shared" si="1"/>
        <v>2761.7541793386208</v>
      </c>
      <c r="N32" s="8">
        <f>M32/B32</f>
        <v>0.63634888924853017</v>
      </c>
      <c r="O32" s="8">
        <f>C32/B32</f>
        <v>0.42903225806451611</v>
      </c>
      <c r="P32">
        <f t="shared" si="2"/>
        <v>49711.575228095171</v>
      </c>
      <c r="Q32">
        <f t="shared" si="3"/>
        <v>33516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9B03D-9DFC-4E47-A65C-C0A25A442B31}">
  <dimension ref="A1:AI360"/>
  <sheetViews>
    <sheetView topLeftCell="R1" workbookViewId="0">
      <selection activeCell="AA4" sqref="AA4:AA7"/>
    </sheetView>
  </sheetViews>
  <sheetFormatPr defaultRowHeight="14.5" x14ac:dyDescent="0.35"/>
  <cols>
    <col min="1" max="1" width="10.453125" bestFit="1" customWidth="1"/>
    <col min="28" max="28" width="11.81640625" bestFit="1" customWidth="1"/>
  </cols>
  <sheetData>
    <row r="1" spans="1:35" ht="15" thickBot="1" x14ac:dyDescent="0.4">
      <c r="A1" s="1" t="s">
        <v>2</v>
      </c>
      <c r="B1" t="s">
        <v>133</v>
      </c>
      <c r="C1" t="s">
        <v>106</v>
      </c>
      <c r="D1" t="s">
        <v>21</v>
      </c>
      <c r="E1" t="s">
        <v>136</v>
      </c>
      <c r="F1" t="s">
        <v>104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54</v>
      </c>
      <c r="M1" t="s">
        <v>20</v>
      </c>
      <c r="N1" t="s">
        <v>99</v>
      </c>
      <c r="O1" t="s">
        <v>46</v>
      </c>
      <c r="P1" t="s">
        <v>100</v>
      </c>
      <c r="Q1" s="8" t="s">
        <v>101</v>
      </c>
      <c r="R1" t="s">
        <v>4</v>
      </c>
      <c r="S1" t="s">
        <v>102</v>
      </c>
      <c r="T1" t="s">
        <v>108</v>
      </c>
      <c r="U1" t="s">
        <v>127</v>
      </c>
      <c r="V1" t="s">
        <v>128</v>
      </c>
      <c r="W1" t="s">
        <v>53</v>
      </c>
      <c r="X1" t="s">
        <v>18</v>
      </c>
      <c r="Y1" t="s">
        <v>19</v>
      </c>
      <c r="AA1" s="2" t="s">
        <v>32</v>
      </c>
      <c r="AB1" s="2" t="s">
        <v>106</v>
      </c>
      <c r="AC1" s="2" t="s">
        <v>21</v>
      </c>
      <c r="AD1" s="2" t="s">
        <v>136</v>
      </c>
      <c r="AE1" s="2" t="s">
        <v>104</v>
      </c>
      <c r="AF1" s="2" t="s">
        <v>15</v>
      </c>
      <c r="AG1" s="2" t="s">
        <v>16</v>
      </c>
      <c r="AH1" s="2" t="s">
        <v>17</v>
      </c>
      <c r="AI1" s="3" t="s">
        <v>18</v>
      </c>
    </row>
    <row r="2" spans="1:35" ht="15" thickBot="1" x14ac:dyDescent="0.4">
      <c r="A2" s="1">
        <v>40916</v>
      </c>
      <c r="B2">
        <v>5214</v>
      </c>
      <c r="C2">
        <v>4638</v>
      </c>
      <c r="D2">
        <v>5549</v>
      </c>
      <c r="E2">
        <v>-67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f>$AA$2+SUMPRODUCT(C2:J2,$AB$2:$AI$2)</f>
        <v>5214.5732751086525</v>
      </c>
      <c r="O2">
        <f>N2-B2</f>
        <v>0.57327510865252407</v>
      </c>
      <c r="P2">
        <f>ABS(O2)</f>
        <v>0.57327510865252407</v>
      </c>
      <c r="Q2" s="8">
        <f>P2/B2</f>
        <v>1.0994919613588878E-4</v>
      </c>
      <c r="R2">
        <v>1141</v>
      </c>
      <c r="S2">
        <f>IF(O2&lt;0,O2*-72,O2*18)</f>
        <v>10.318951955745433</v>
      </c>
      <c r="T2">
        <f>R2*18</f>
        <v>20538</v>
      </c>
      <c r="U2">
        <f>IF(O2&lt;0,O2*2,O2)</f>
        <v>0.57327510865252407</v>
      </c>
      <c r="V2">
        <f>U2^2</f>
        <v>0.32864435020056326</v>
      </c>
      <c r="W2">
        <v>5281</v>
      </c>
      <c r="X2">
        <v>0</v>
      </c>
      <c r="Y2">
        <v>0</v>
      </c>
      <c r="AA2" s="2">
        <v>429.82768039557737</v>
      </c>
      <c r="AB2" s="2">
        <v>0.94815992950958106</v>
      </c>
      <c r="AC2" s="2">
        <v>7.805980432978385E-2</v>
      </c>
      <c r="AD2" s="2">
        <v>0.68617929221392115</v>
      </c>
      <c r="AE2" s="2">
        <v>128.72921131456056</v>
      </c>
      <c r="AF2" s="2">
        <v>-445.93498178323978</v>
      </c>
      <c r="AG2" s="2">
        <v>-985.50780324636469</v>
      </c>
      <c r="AH2" s="2">
        <v>-608.24473111427812</v>
      </c>
      <c r="AI2" s="3">
        <v>-224.40419911968132</v>
      </c>
    </row>
    <row r="3" spans="1:35" x14ac:dyDescent="0.35">
      <c r="A3" s="1">
        <v>40917</v>
      </c>
      <c r="B3">
        <v>4097</v>
      </c>
      <c r="C3">
        <v>4905</v>
      </c>
      <c r="D3">
        <v>4285</v>
      </c>
      <c r="E3">
        <v>-1117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f t="shared" ref="N3:N66" si="0">$AA$2+SUMPRODUCT(C3:J3,$AB$2:$AI$2)</f>
        <v>4202.6411450070073</v>
      </c>
      <c r="O3">
        <f>N3-B3</f>
        <v>105.64114500700725</v>
      </c>
      <c r="P3">
        <f t="shared" ref="P3:P66" si="1">ABS(O3)</f>
        <v>105.64114500700725</v>
      </c>
      <c r="Q3" s="8">
        <f>P3/B3</f>
        <v>2.5785000001710339E-2</v>
      </c>
      <c r="R3">
        <v>1054</v>
      </c>
      <c r="S3">
        <f t="shared" ref="S3:S66" si="2">IF(O3&lt;0,O3*-72,O3*18)</f>
        <v>1901.5406101261306</v>
      </c>
      <c r="T3">
        <f t="shared" ref="T3:T66" si="3">R3*18</f>
        <v>18972</v>
      </c>
      <c r="U3">
        <f t="shared" ref="U3:U66" si="4">IF(O3&lt;0,O3*2,O3)</f>
        <v>105.64114500700725</v>
      </c>
      <c r="V3">
        <f t="shared" ref="V3:V66" si="5">U3^2</f>
        <v>11160.051518391534</v>
      </c>
      <c r="W3">
        <v>5214</v>
      </c>
      <c r="X3">
        <v>0</v>
      </c>
      <c r="Y3">
        <v>0</v>
      </c>
    </row>
    <row r="4" spans="1:35" x14ac:dyDescent="0.35">
      <c r="A4" s="1">
        <v>40918</v>
      </c>
      <c r="B4">
        <v>3757</v>
      </c>
      <c r="C4">
        <v>4864</v>
      </c>
      <c r="D4">
        <v>3950</v>
      </c>
      <c r="E4">
        <v>-340</v>
      </c>
      <c r="F4">
        <v>0</v>
      </c>
      <c r="G4">
        <v>0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f t="shared" si="0"/>
        <v>4131.2050420337282</v>
      </c>
      <c r="O4">
        <f>N4-B4</f>
        <v>374.2050420337282</v>
      </c>
      <c r="P4">
        <f t="shared" si="1"/>
        <v>374.2050420337282</v>
      </c>
      <c r="Q4" s="8">
        <f>P4/B4</f>
        <v>9.9602087312677196E-2</v>
      </c>
      <c r="R4">
        <v>1583</v>
      </c>
      <c r="S4">
        <f t="shared" si="2"/>
        <v>6735.6907566071077</v>
      </c>
      <c r="T4">
        <f t="shared" si="3"/>
        <v>28494</v>
      </c>
      <c r="U4">
        <f t="shared" si="4"/>
        <v>374.2050420337282</v>
      </c>
      <c r="V4">
        <f t="shared" si="5"/>
        <v>140029.4134834643</v>
      </c>
      <c r="W4">
        <v>4097</v>
      </c>
      <c r="X4">
        <v>0</v>
      </c>
      <c r="Y4">
        <v>0</v>
      </c>
      <c r="AA4" s="21" t="s">
        <v>103</v>
      </c>
      <c r="AB4" s="20">
        <f>SUM(V2:V360)</f>
        <v>142267166.30506837</v>
      </c>
    </row>
    <row r="5" spans="1:35" x14ac:dyDescent="0.35">
      <c r="A5" s="1">
        <v>40919</v>
      </c>
      <c r="B5">
        <v>4307</v>
      </c>
      <c r="C5">
        <v>4356</v>
      </c>
      <c r="D5">
        <v>3996</v>
      </c>
      <c r="E5">
        <v>550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f t="shared" si="0"/>
        <v>4641.0931910445088</v>
      </c>
      <c r="O5">
        <f>N5-B5</f>
        <v>334.09319104450879</v>
      </c>
      <c r="P5">
        <f t="shared" si="1"/>
        <v>334.09319104450879</v>
      </c>
      <c r="Q5" s="8">
        <f>P5/B5</f>
        <v>7.7569814498376785E-2</v>
      </c>
      <c r="R5">
        <v>1321</v>
      </c>
      <c r="S5">
        <f t="shared" si="2"/>
        <v>6013.6774388011581</v>
      </c>
      <c r="T5">
        <f t="shared" si="3"/>
        <v>23778</v>
      </c>
      <c r="U5">
        <f t="shared" si="4"/>
        <v>334.09319104450879</v>
      </c>
      <c r="V5">
        <f t="shared" si="5"/>
        <v>111618.26030230265</v>
      </c>
      <c r="W5">
        <v>3757</v>
      </c>
      <c r="X5">
        <v>0</v>
      </c>
      <c r="Y5">
        <v>0</v>
      </c>
      <c r="AA5" s="21" t="s">
        <v>47</v>
      </c>
      <c r="AB5" s="22">
        <f>AVERAGE(Q2:Q360)</f>
        <v>8.9297379079940217E-2</v>
      </c>
    </row>
    <row r="6" spans="1:35" x14ac:dyDescent="0.35">
      <c r="A6" s="1">
        <v>40920</v>
      </c>
      <c r="B6">
        <v>4380</v>
      </c>
      <c r="C6">
        <v>4053.6666666666665</v>
      </c>
      <c r="D6">
        <v>4413</v>
      </c>
      <c r="E6">
        <v>73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f t="shared" si="0"/>
        <v>4443.5167870368532</v>
      </c>
      <c r="O6">
        <f>N6-B6</f>
        <v>63.516787036853202</v>
      </c>
      <c r="P6">
        <f t="shared" si="1"/>
        <v>63.516787036853202</v>
      </c>
      <c r="Q6" s="8">
        <f>P6/B6</f>
        <v>1.4501549551792968E-2</v>
      </c>
      <c r="R6">
        <v>1155</v>
      </c>
      <c r="S6">
        <f t="shared" si="2"/>
        <v>1143.3021666633576</v>
      </c>
      <c r="T6">
        <f t="shared" si="3"/>
        <v>20790</v>
      </c>
      <c r="U6">
        <f t="shared" si="4"/>
        <v>63.516787036853202</v>
      </c>
      <c r="V6">
        <f t="shared" si="5"/>
        <v>4034.3822354849631</v>
      </c>
      <c r="W6">
        <v>4307</v>
      </c>
      <c r="X6">
        <v>1</v>
      </c>
      <c r="Y6">
        <v>0</v>
      </c>
      <c r="AA6" s="21" t="s">
        <v>48</v>
      </c>
      <c r="AB6" s="22">
        <f>MEDIAN(Q2:Q360)</f>
        <v>6.9539679872973201E-2</v>
      </c>
    </row>
    <row r="7" spans="1:35" x14ac:dyDescent="0.35">
      <c r="A7" s="1">
        <v>40921</v>
      </c>
      <c r="B7">
        <v>4075</v>
      </c>
      <c r="C7">
        <v>4148</v>
      </c>
      <c r="D7">
        <v>4220</v>
      </c>
      <c r="E7">
        <v>-305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f t="shared" si="0"/>
        <v>4482.9227581477617</v>
      </c>
      <c r="O7">
        <f>N7-B7</f>
        <v>407.92275814776167</v>
      </c>
      <c r="P7">
        <f t="shared" si="1"/>
        <v>407.92275814776167</v>
      </c>
      <c r="Q7" s="8">
        <f>P7/B7</f>
        <v>0.10010374433073906</v>
      </c>
      <c r="R7">
        <v>1876</v>
      </c>
      <c r="S7">
        <f t="shared" si="2"/>
        <v>7342.6096466597101</v>
      </c>
      <c r="T7">
        <f t="shared" si="3"/>
        <v>33768</v>
      </c>
      <c r="U7">
        <f t="shared" si="4"/>
        <v>407.92275814776167</v>
      </c>
      <c r="V7">
        <f t="shared" si="5"/>
        <v>166400.97661487726</v>
      </c>
      <c r="W7">
        <v>4380</v>
      </c>
      <c r="X7">
        <v>0</v>
      </c>
      <c r="Y7">
        <v>1</v>
      </c>
      <c r="AA7" s="21" t="s">
        <v>137</v>
      </c>
      <c r="AB7" s="20">
        <f>SUM(S2:S360)</f>
        <v>4130036.4223195924</v>
      </c>
    </row>
    <row r="8" spans="1:35" x14ac:dyDescent="0.35">
      <c r="A8" s="1">
        <v>40922</v>
      </c>
      <c r="B8">
        <v>4984</v>
      </c>
      <c r="C8">
        <v>4254</v>
      </c>
      <c r="D8">
        <v>5281</v>
      </c>
      <c r="E8">
        <v>909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f t="shared" si="0"/>
        <v>5499.2708238173791</v>
      </c>
      <c r="O8">
        <f>N8-B8</f>
        <v>515.2708238173791</v>
      </c>
      <c r="P8">
        <f t="shared" si="1"/>
        <v>515.2708238173791</v>
      </c>
      <c r="Q8" s="8">
        <f>P8/B8</f>
        <v>0.1033849967530857</v>
      </c>
      <c r="R8">
        <v>1360</v>
      </c>
      <c r="S8">
        <f t="shared" si="2"/>
        <v>9274.8748287128237</v>
      </c>
      <c r="T8">
        <f t="shared" si="3"/>
        <v>24480</v>
      </c>
      <c r="U8">
        <f t="shared" si="4"/>
        <v>515.2708238173791</v>
      </c>
      <c r="V8">
        <f t="shared" si="5"/>
        <v>265504.02187744051</v>
      </c>
      <c r="W8">
        <v>4075</v>
      </c>
      <c r="X8">
        <v>0</v>
      </c>
      <c r="Y8">
        <v>0</v>
      </c>
    </row>
    <row r="9" spans="1:35" x14ac:dyDescent="0.35">
      <c r="A9" s="1">
        <v>40923</v>
      </c>
      <c r="B9">
        <v>4625</v>
      </c>
      <c r="C9">
        <v>4479.666666666667</v>
      </c>
      <c r="D9">
        <v>5214</v>
      </c>
      <c r="E9">
        <v>-359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f t="shared" si="0"/>
        <v>4837.9335651593601</v>
      </c>
      <c r="O9">
        <f>N9-B9</f>
        <v>212.93356515936011</v>
      </c>
      <c r="P9">
        <f t="shared" si="1"/>
        <v>212.93356515936011</v>
      </c>
      <c r="Q9" s="8">
        <f>P9/B9</f>
        <v>4.6039689764185973E-2</v>
      </c>
      <c r="R9">
        <v>1708</v>
      </c>
      <c r="S9">
        <f t="shared" si="2"/>
        <v>3832.8041728684821</v>
      </c>
      <c r="T9">
        <f t="shared" si="3"/>
        <v>30744</v>
      </c>
      <c r="U9">
        <f t="shared" si="4"/>
        <v>212.93356515936011</v>
      </c>
      <c r="V9">
        <f t="shared" si="5"/>
        <v>45340.703171475463</v>
      </c>
      <c r="W9">
        <v>4984</v>
      </c>
      <c r="X9">
        <v>0</v>
      </c>
      <c r="Y9">
        <v>0</v>
      </c>
    </row>
    <row r="10" spans="1:35" x14ac:dyDescent="0.35">
      <c r="A10" s="1">
        <v>40924</v>
      </c>
      <c r="B10">
        <v>3706</v>
      </c>
      <c r="C10">
        <v>4561.333333333333</v>
      </c>
      <c r="D10">
        <v>4097</v>
      </c>
      <c r="E10">
        <v>-919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f t="shared" si="0"/>
        <v>3997.9784392099032</v>
      </c>
      <c r="O10">
        <f>N10-B10</f>
        <v>291.97843920990317</v>
      </c>
      <c r="P10">
        <f t="shared" si="1"/>
        <v>291.97843920990317</v>
      </c>
      <c r="Q10" s="8">
        <f>P10/B10</f>
        <v>7.878533168103162E-2</v>
      </c>
      <c r="R10">
        <v>1589</v>
      </c>
      <c r="S10">
        <f t="shared" si="2"/>
        <v>5255.6119057782571</v>
      </c>
      <c r="T10">
        <f t="shared" si="3"/>
        <v>28602</v>
      </c>
      <c r="U10">
        <f t="shared" si="4"/>
        <v>291.97843920990317</v>
      </c>
      <c r="V10">
        <f t="shared" si="5"/>
        <v>85251.408963451118</v>
      </c>
      <c r="W10">
        <v>4625</v>
      </c>
      <c r="X10">
        <v>0</v>
      </c>
      <c r="Y10">
        <v>0</v>
      </c>
    </row>
    <row r="11" spans="1:35" x14ac:dyDescent="0.35">
      <c r="A11" s="1">
        <v>40925</v>
      </c>
      <c r="B11">
        <v>3782</v>
      </c>
      <c r="C11">
        <v>4438.333333333333</v>
      </c>
      <c r="D11">
        <v>3757</v>
      </c>
      <c r="E11">
        <v>76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f t="shared" si="0"/>
        <v>3997.990008697825</v>
      </c>
      <c r="O11">
        <f>N11-B11</f>
        <v>215.99000869782503</v>
      </c>
      <c r="P11">
        <f t="shared" si="1"/>
        <v>215.99000869782503</v>
      </c>
      <c r="Q11" s="8">
        <f>P11/B11</f>
        <v>5.7109997011587796E-2</v>
      </c>
      <c r="R11">
        <v>1485</v>
      </c>
      <c r="S11">
        <f t="shared" si="2"/>
        <v>3887.8201565608506</v>
      </c>
      <c r="T11">
        <f t="shared" si="3"/>
        <v>26730</v>
      </c>
      <c r="U11">
        <f t="shared" si="4"/>
        <v>215.99000869782503</v>
      </c>
      <c r="V11">
        <f t="shared" si="5"/>
        <v>46651.683857286531</v>
      </c>
      <c r="W11">
        <v>3706</v>
      </c>
      <c r="X11">
        <v>0</v>
      </c>
      <c r="Y11">
        <v>0</v>
      </c>
    </row>
    <row r="12" spans="1:35" x14ac:dyDescent="0.35">
      <c r="A12" s="1">
        <v>40926</v>
      </c>
      <c r="B12">
        <v>4263</v>
      </c>
      <c r="C12">
        <v>4037.6666666666665</v>
      </c>
      <c r="D12">
        <v>4307</v>
      </c>
      <c r="E12">
        <v>481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f t="shared" si="0"/>
        <v>4316.1925081344252</v>
      </c>
      <c r="O12">
        <f>N12-B12</f>
        <v>53.192508134425225</v>
      </c>
      <c r="P12">
        <f t="shared" si="1"/>
        <v>53.192508134425225</v>
      </c>
      <c r="Q12" s="8">
        <f>P12/B12</f>
        <v>1.2477717132166367E-2</v>
      </c>
      <c r="R12">
        <v>1395</v>
      </c>
      <c r="S12">
        <f t="shared" si="2"/>
        <v>957.46514641965405</v>
      </c>
      <c r="T12">
        <f t="shared" si="3"/>
        <v>25110</v>
      </c>
      <c r="U12">
        <f t="shared" si="4"/>
        <v>53.192508134425225</v>
      </c>
      <c r="V12">
        <f t="shared" si="5"/>
        <v>2829.4429216308936</v>
      </c>
      <c r="W12">
        <v>3782</v>
      </c>
      <c r="X12">
        <v>0</v>
      </c>
      <c r="Y12">
        <v>0</v>
      </c>
    </row>
    <row r="13" spans="1:35" x14ac:dyDescent="0.35">
      <c r="A13" s="1">
        <v>40927</v>
      </c>
      <c r="B13">
        <v>3901</v>
      </c>
      <c r="C13">
        <v>3917</v>
      </c>
      <c r="D13">
        <v>4380</v>
      </c>
      <c r="E13">
        <v>-362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f t="shared" si="0"/>
        <v>4012.8709643479388</v>
      </c>
      <c r="O13">
        <f>N13-B13</f>
        <v>111.87096434793875</v>
      </c>
      <c r="P13">
        <f t="shared" si="1"/>
        <v>111.87096434793875</v>
      </c>
      <c r="Q13" s="8">
        <f>P13/B13</f>
        <v>2.8677509445767434E-2</v>
      </c>
      <c r="R13">
        <v>1336</v>
      </c>
      <c r="S13">
        <f t="shared" si="2"/>
        <v>2013.6773582628975</v>
      </c>
      <c r="T13">
        <f t="shared" si="3"/>
        <v>24048</v>
      </c>
      <c r="U13">
        <f t="shared" si="4"/>
        <v>111.87096434793875</v>
      </c>
      <c r="V13">
        <f t="shared" si="5"/>
        <v>12515.112664137783</v>
      </c>
      <c r="W13">
        <v>4263</v>
      </c>
      <c r="X13">
        <v>1</v>
      </c>
      <c r="Y13">
        <v>0</v>
      </c>
    </row>
    <row r="14" spans="1:35" x14ac:dyDescent="0.35">
      <c r="A14" s="1">
        <v>40928</v>
      </c>
      <c r="B14">
        <v>4376</v>
      </c>
      <c r="C14">
        <v>3982</v>
      </c>
      <c r="D14">
        <v>4075</v>
      </c>
      <c r="E14">
        <v>475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f t="shared" si="0"/>
        <v>4849.4293861482111</v>
      </c>
      <c r="O14">
        <f>N14-B14</f>
        <v>473.42938614821105</v>
      </c>
      <c r="P14">
        <f t="shared" si="1"/>
        <v>473.42938614821105</v>
      </c>
      <c r="Q14" s="8">
        <f>P14/B14</f>
        <v>0.10818770250187638</v>
      </c>
      <c r="R14">
        <v>1306</v>
      </c>
      <c r="S14">
        <f t="shared" si="2"/>
        <v>8521.7289506677989</v>
      </c>
      <c r="T14">
        <f t="shared" si="3"/>
        <v>23508</v>
      </c>
      <c r="U14">
        <f t="shared" si="4"/>
        <v>473.42938614821105</v>
      </c>
      <c r="V14">
        <f t="shared" si="5"/>
        <v>224135.38366867194</v>
      </c>
      <c r="W14">
        <v>3901</v>
      </c>
      <c r="X14">
        <v>0</v>
      </c>
      <c r="Y14">
        <v>1</v>
      </c>
    </row>
    <row r="15" spans="1:35" x14ac:dyDescent="0.35">
      <c r="A15" s="1">
        <v>40929</v>
      </c>
      <c r="B15">
        <v>5661</v>
      </c>
      <c r="C15">
        <v>4180</v>
      </c>
      <c r="D15">
        <v>4984</v>
      </c>
      <c r="E15">
        <v>1285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1</v>
      </c>
      <c r="N15">
        <f t="shared" si="0"/>
        <v>5663.9266410201581</v>
      </c>
      <c r="O15">
        <f>N15-B15</f>
        <v>2.9266410201580584</v>
      </c>
      <c r="P15">
        <f t="shared" si="1"/>
        <v>2.9266410201580584</v>
      </c>
      <c r="Q15" s="8">
        <f>P15/B15</f>
        <v>5.1698304542626013E-4</v>
      </c>
      <c r="R15">
        <v>633</v>
      </c>
      <c r="S15">
        <f t="shared" si="2"/>
        <v>52.679538362845051</v>
      </c>
      <c r="T15">
        <f t="shared" si="3"/>
        <v>11394</v>
      </c>
      <c r="U15">
        <f t="shared" si="4"/>
        <v>2.9266410201580584</v>
      </c>
      <c r="V15">
        <f t="shared" si="5"/>
        <v>8.5652276608718001</v>
      </c>
      <c r="W15">
        <v>4376</v>
      </c>
      <c r="X15">
        <v>0</v>
      </c>
      <c r="Y15">
        <v>0</v>
      </c>
    </row>
    <row r="16" spans="1:35" x14ac:dyDescent="0.35">
      <c r="A16" s="1">
        <v>40930</v>
      </c>
      <c r="B16">
        <v>5299</v>
      </c>
      <c r="C16">
        <v>4646</v>
      </c>
      <c r="D16">
        <v>4625</v>
      </c>
      <c r="E16">
        <v>-362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0</v>
      </c>
      <c r="N16">
        <f t="shared" si="0"/>
        <v>4947.6084041409022</v>
      </c>
      <c r="O16">
        <f>N16-B16</f>
        <v>-351.39159585909783</v>
      </c>
      <c r="P16">
        <f t="shared" si="1"/>
        <v>351.39159585909783</v>
      </c>
      <c r="Q16" s="8">
        <f>P16/B16</f>
        <v>6.6312812956991471E-2</v>
      </c>
      <c r="R16">
        <v>1060</v>
      </c>
      <c r="S16">
        <f t="shared" si="2"/>
        <v>25300.194901855044</v>
      </c>
      <c r="T16">
        <f t="shared" si="3"/>
        <v>19080</v>
      </c>
      <c r="U16">
        <f t="shared" si="4"/>
        <v>-702.78319171819567</v>
      </c>
      <c r="V16">
        <f t="shared" si="5"/>
        <v>493904.21456161415</v>
      </c>
      <c r="W16">
        <v>5661</v>
      </c>
      <c r="X16">
        <v>0</v>
      </c>
      <c r="Y16">
        <v>0</v>
      </c>
    </row>
    <row r="17" spans="1:25" x14ac:dyDescent="0.35">
      <c r="A17" s="1">
        <v>40931</v>
      </c>
      <c r="B17">
        <v>3587</v>
      </c>
      <c r="C17">
        <v>5112</v>
      </c>
      <c r="D17">
        <v>3706</v>
      </c>
      <c r="E17">
        <v>-1712</v>
      </c>
      <c r="F17">
        <v>0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f t="shared" si="0"/>
        <v>3945.4369448412622</v>
      </c>
      <c r="O17">
        <f>N17-B17</f>
        <v>358.43694484126218</v>
      </c>
      <c r="P17">
        <f t="shared" si="1"/>
        <v>358.43694484126218</v>
      </c>
      <c r="Q17" s="8">
        <f>P17/B17</f>
        <v>9.9926664299208864E-2</v>
      </c>
      <c r="R17">
        <v>1593</v>
      </c>
      <c r="S17">
        <f t="shared" si="2"/>
        <v>6451.8650071427192</v>
      </c>
      <c r="T17">
        <f t="shared" si="3"/>
        <v>28674</v>
      </c>
      <c r="U17">
        <f t="shared" si="4"/>
        <v>358.43694484126218</v>
      </c>
      <c r="V17">
        <f t="shared" si="5"/>
        <v>128477.04342713802</v>
      </c>
      <c r="W17">
        <v>5299</v>
      </c>
      <c r="X17">
        <v>0</v>
      </c>
      <c r="Y17">
        <v>0</v>
      </c>
    </row>
    <row r="18" spans="1:25" x14ac:dyDescent="0.35">
      <c r="A18" s="1">
        <v>40932</v>
      </c>
      <c r="B18">
        <v>3742</v>
      </c>
      <c r="C18">
        <v>4849</v>
      </c>
      <c r="D18">
        <v>3782</v>
      </c>
      <c r="E18">
        <v>155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f t="shared" si="0"/>
        <v>4443.5273456095711</v>
      </c>
      <c r="O18">
        <f>N18-B18</f>
        <v>701.52734560957106</v>
      </c>
      <c r="P18">
        <f t="shared" si="1"/>
        <v>701.52734560957106</v>
      </c>
      <c r="Q18" s="8">
        <f>P18/B18</f>
        <v>0.18747390315595164</v>
      </c>
      <c r="R18">
        <v>1361</v>
      </c>
      <c r="S18">
        <f t="shared" si="2"/>
        <v>12627.492220972279</v>
      </c>
      <c r="T18">
        <f t="shared" si="3"/>
        <v>24498</v>
      </c>
      <c r="U18">
        <f t="shared" si="4"/>
        <v>701.52734560957106</v>
      </c>
      <c r="V18">
        <f t="shared" si="5"/>
        <v>492140.61663801054</v>
      </c>
      <c r="W18">
        <v>3587</v>
      </c>
      <c r="X18">
        <v>0</v>
      </c>
      <c r="Y18">
        <v>0</v>
      </c>
    </row>
    <row r="19" spans="1:25" x14ac:dyDescent="0.35">
      <c r="A19" s="1">
        <v>40933</v>
      </c>
      <c r="B19">
        <v>3516</v>
      </c>
      <c r="C19">
        <v>4209.333333333333</v>
      </c>
      <c r="D19">
        <v>4263</v>
      </c>
      <c r="E19">
        <v>-226</v>
      </c>
      <c r="F19">
        <v>0</v>
      </c>
      <c r="G19">
        <v>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f t="shared" si="0"/>
        <v>3990.3965717144838</v>
      </c>
      <c r="O19">
        <f>N19-B19</f>
        <v>474.3965717144838</v>
      </c>
      <c r="P19">
        <f t="shared" si="1"/>
        <v>474.3965717144838</v>
      </c>
      <c r="Q19" s="8">
        <f>P19/B19</f>
        <v>0.13492507727943226</v>
      </c>
      <c r="R19">
        <v>1881</v>
      </c>
      <c r="S19">
        <f t="shared" si="2"/>
        <v>8539.1382908607084</v>
      </c>
      <c r="T19">
        <f t="shared" si="3"/>
        <v>33858</v>
      </c>
      <c r="U19">
        <f t="shared" si="4"/>
        <v>474.3965717144838</v>
      </c>
      <c r="V19">
        <f t="shared" si="5"/>
        <v>225052.10725445536</v>
      </c>
      <c r="W19">
        <v>3742</v>
      </c>
      <c r="X19">
        <v>0</v>
      </c>
      <c r="Y19">
        <v>0</v>
      </c>
    </row>
    <row r="20" spans="1:25" x14ac:dyDescent="0.35">
      <c r="A20" s="1">
        <v>40934</v>
      </c>
      <c r="B20">
        <v>3657</v>
      </c>
      <c r="C20">
        <v>3615</v>
      </c>
      <c r="D20">
        <v>3901</v>
      </c>
      <c r="E20">
        <v>141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f t="shared" si="0"/>
        <v>4034.2842033456809</v>
      </c>
      <c r="O20">
        <f>N20-B20</f>
        <v>377.28420334568091</v>
      </c>
      <c r="P20">
        <f t="shared" si="1"/>
        <v>377.28420334568091</v>
      </c>
      <c r="Q20" s="8">
        <f>P20/B20</f>
        <v>0.10316767933980883</v>
      </c>
      <c r="R20">
        <v>1534</v>
      </c>
      <c r="S20">
        <f t="shared" si="2"/>
        <v>6791.1156602222563</v>
      </c>
      <c r="T20">
        <f t="shared" si="3"/>
        <v>27612</v>
      </c>
      <c r="U20">
        <f t="shared" si="4"/>
        <v>377.28420334568091</v>
      </c>
      <c r="V20">
        <f t="shared" si="5"/>
        <v>142343.37009418511</v>
      </c>
      <c r="W20">
        <v>3516</v>
      </c>
      <c r="X20">
        <v>1</v>
      </c>
      <c r="Y20">
        <v>0</v>
      </c>
    </row>
    <row r="21" spans="1:25" x14ac:dyDescent="0.35">
      <c r="A21" s="1">
        <v>40935</v>
      </c>
      <c r="B21">
        <v>4107</v>
      </c>
      <c r="C21">
        <v>3638.3333333333335</v>
      </c>
      <c r="D21">
        <v>4376</v>
      </c>
      <c r="E21">
        <v>450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M21">
        <v>0</v>
      </c>
      <c r="N21">
        <f t="shared" si="0"/>
        <v>4529.9199425046691</v>
      </c>
      <c r="O21">
        <f>N21-B21</f>
        <v>422.91994250466905</v>
      </c>
      <c r="P21">
        <f t="shared" si="1"/>
        <v>422.91994250466905</v>
      </c>
      <c r="Q21" s="8">
        <f>P21/B21</f>
        <v>0.10297539384092258</v>
      </c>
      <c r="R21">
        <v>1444</v>
      </c>
      <c r="S21">
        <f t="shared" si="2"/>
        <v>7612.5589650840429</v>
      </c>
      <c r="T21">
        <f t="shared" si="3"/>
        <v>25992</v>
      </c>
      <c r="U21">
        <f t="shared" si="4"/>
        <v>422.91994250466905</v>
      </c>
      <c r="V21">
        <f t="shared" si="5"/>
        <v>178861.27776815259</v>
      </c>
      <c r="W21">
        <v>3657</v>
      </c>
      <c r="X21">
        <v>0</v>
      </c>
      <c r="Y21">
        <v>1</v>
      </c>
    </row>
    <row r="22" spans="1:25" x14ac:dyDescent="0.35">
      <c r="A22" s="1">
        <v>40936</v>
      </c>
      <c r="B22">
        <v>5166</v>
      </c>
      <c r="C22">
        <v>3760</v>
      </c>
      <c r="D22">
        <v>5661</v>
      </c>
      <c r="E22">
        <v>1059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1</v>
      </c>
      <c r="N22">
        <f t="shared" si="0"/>
        <v>5163.4694381170511</v>
      </c>
      <c r="O22">
        <f>N22-B22</f>
        <v>-2.5305618829488594</v>
      </c>
      <c r="P22">
        <f t="shared" si="1"/>
        <v>2.5305618829488594</v>
      </c>
      <c r="Q22" s="8">
        <f>P22/B22</f>
        <v>4.8984937726458762E-4</v>
      </c>
      <c r="R22">
        <v>1173</v>
      </c>
      <c r="S22">
        <f t="shared" si="2"/>
        <v>182.20045557231788</v>
      </c>
      <c r="T22">
        <f t="shared" si="3"/>
        <v>21114</v>
      </c>
      <c r="U22">
        <f t="shared" si="4"/>
        <v>-5.0611237658977188</v>
      </c>
      <c r="V22">
        <f t="shared" si="5"/>
        <v>25.614973773734707</v>
      </c>
      <c r="W22">
        <v>4107</v>
      </c>
      <c r="X22">
        <v>0</v>
      </c>
      <c r="Y22">
        <v>0</v>
      </c>
    </row>
    <row r="23" spans="1:25" x14ac:dyDescent="0.35">
      <c r="A23" s="1">
        <v>40937</v>
      </c>
      <c r="B23">
        <v>5031</v>
      </c>
      <c r="C23">
        <v>4310</v>
      </c>
      <c r="D23">
        <v>5299</v>
      </c>
      <c r="E23">
        <v>-135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f t="shared" si="0"/>
        <v>4966.1308865910778</v>
      </c>
      <c r="O23">
        <f>N23-B23</f>
        <v>-64.869113408922203</v>
      </c>
      <c r="P23">
        <f t="shared" si="1"/>
        <v>64.869113408922203</v>
      </c>
      <c r="Q23" s="8">
        <f>P23/B23</f>
        <v>1.2893880621928484E-2</v>
      </c>
      <c r="R23">
        <v>1311</v>
      </c>
      <c r="S23">
        <f t="shared" si="2"/>
        <v>4670.5761654423986</v>
      </c>
      <c r="T23">
        <f t="shared" si="3"/>
        <v>23598</v>
      </c>
      <c r="U23">
        <f t="shared" si="4"/>
        <v>-129.73822681784441</v>
      </c>
      <c r="V23">
        <f t="shared" si="5"/>
        <v>16832.00749783844</v>
      </c>
      <c r="W23">
        <v>5166</v>
      </c>
      <c r="X23">
        <v>0</v>
      </c>
      <c r="Y23">
        <v>0</v>
      </c>
    </row>
    <row r="24" spans="1:25" x14ac:dyDescent="0.35">
      <c r="A24" s="1">
        <v>40938</v>
      </c>
      <c r="B24">
        <v>3241</v>
      </c>
      <c r="C24">
        <v>4768</v>
      </c>
      <c r="D24">
        <v>3587</v>
      </c>
      <c r="E24">
        <v>-1790</v>
      </c>
      <c r="F24">
        <v>1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f t="shared" si="0"/>
        <v>3685.1880388965956</v>
      </c>
      <c r="O24">
        <f>N24-B24</f>
        <v>444.18803889659557</v>
      </c>
      <c r="P24">
        <f t="shared" si="1"/>
        <v>444.18803889659557</v>
      </c>
      <c r="Q24" s="8">
        <f>P24/B24</f>
        <v>0.1370527734947842</v>
      </c>
      <c r="R24">
        <v>1942</v>
      </c>
      <c r="S24">
        <f t="shared" si="2"/>
        <v>7995.3847001387203</v>
      </c>
      <c r="T24">
        <f t="shared" si="3"/>
        <v>34956</v>
      </c>
      <c r="U24">
        <f t="shared" si="4"/>
        <v>444.18803889659557</v>
      </c>
      <c r="V24">
        <f t="shared" si="5"/>
        <v>197303.0138988035</v>
      </c>
      <c r="W24">
        <v>5031</v>
      </c>
      <c r="X24">
        <v>0</v>
      </c>
      <c r="Y24">
        <v>0</v>
      </c>
    </row>
    <row r="25" spans="1:25" x14ac:dyDescent="0.35">
      <c r="A25" s="1">
        <v>40939</v>
      </c>
      <c r="B25">
        <v>3794</v>
      </c>
      <c r="C25">
        <v>4479.333333333333</v>
      </c>
      <c r="D25">
        <v>3742</v>
      </c>
      <c r="E25">
        <v>553</v>
      </c>
      <c r="F25">
        <v>1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f t="shared" si="0"/>
        <v>4491.7304024433724</v>
      </c>
      <c r="O25">
        <f>N25-B25</f>
        <v>697.73040244337244</v>
      </c>
      <c r="P25">
        <f t="shared" si="1"/>
        <v>697.73040244337244</v>
      </c>
      <c r="Q25" s="8">
        <f>P25/B25</f>
        <v>0.1839036379660971</v>
      </c>
      <c r="R25">
        <v>1287</v>
      </c>
      <c r="S25">
        <f t="shared" si="2"/>
        <v>12559.147243980704</v>
      </c>
      <c r="T25">
        <f t="shared" si="3"/>
        <v>23166</v>
      </c>
      <c r="U25">
        <f t="shared" si="4"/>
        <v>697.73040244337244</v>
      </c>
      <c r="V25">
        <f t="shared" si="5"/>
        <v>486827.71449379047</v>
      </c>
      <c r="W25">
        <v>3241</v>
      </c>
      <c r="X25">
        <v>0</v>
      </c>
      <c r="Y25">
        <v>0</v>
      </c>
    </row>
    <row r="26" spans="1:25" x14ac:dyDescent="0.35">
      <c r="A26" s="1">
        <v>40940</v>
      </c>
      <c r="B26">
        <v>3987</v>
      </c>
      <c r="C26">
        <v>4022</v>
      </c>
      <c r="D26">
        <v>3516</v>
      </c>
      <c r="E26">
        <v>193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f t="shared" si="0"/>
        <v>4041.9730611896412</v>
      </c>
      <c r="O26">
        <f>N26-B26</f>
        <v>54.973061189641157</v>
      </c>
      <c r="P26">
        <f t="shared" si="1"/>
        <v>54.973061189641157</v>
      </c>
      <c r="Q26" s="8">
        <f>P26/B26</f>
        <v>1.3788076546185392E-2</v>
      </c>
      <c r="R26">
        <v>949</v>
      </c>
      <c r="S26">
        <f t="shared" si="2"/>
        <v>989.51510141354083</v>
      </c>
      <c r="T26">
        <f t="shared" si="3"/>
        <v>17082</v>
      </c>
      <c r="U26">
        <f t="shared" si="4"/>
        <v>54.973061189641157</v>
      </c>
      <c r="V26">
        <f t="shared" si="5"/>
        <v>3022.0374565600309</v>
      </c>
      <c r="W26">
        <v>3794</v>
      </c>
      <c r="X26">
        <v>0</v>
      </c>
      <c r="Y26">
        <v>0</v>
      </c>
    </row>
    <row r="27" spans="1:25" x14ac:dyDescent="0.35">
      <c r="A27" s="1">
        <v>40941</v>
      </c>
      <c r="B27">
        <v>3841</v>
      </c>
      <c r="C27">
        <v>3674</v>
      </c>
      <c r="D27">
        <v>3657</v>
      </c>
      <c r="E27">
        <v>-146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f t="shared" si="0"/>
        <v>3874.2455900648838</v>
      </c>
      <c r="O27">
        <f>N27-B27</f>
        <v>33.2455900648838</v>
      </c>
      <c r="P27">
        <f t="shared" si="1"/>
        <v>33.2455900648838</v>
      </c>
      <c r="Q27" s="8">
        <f>P27/B27</f>
        <v>8.6554517221775051E-3</v>
      </c>
      <c r="R27">
        <v>1223</v>
      </c>
      <c r="S27">
        <f t="shared" si="2"/>
        <v>598.42062116790839</v>
      </c>
      <c r="T27">
        <f t="shared" si="3"/>
        <v>22014</v>
      </c>
      <c r="U27">
        <f t="shared" si="4"/>
        <v>33.2455900648838</v>
      </c>
      <c r="V27">
        <f t="shared" si="5"/>
        <v>1105.2692587623003</v>
      </c>
      <c r="W27">
        <v>3987</v>
      </c>
      <c r="X27">
        <v>1</v>
      </c>
      <c r="Y27">
        <v>0</v>
      </c>
    </row>
    <row r="28" spans="1:25" x14ac:dyDescent="0.35">
      <c r="A28" s="1">
        <v>40942</v>
      </c>
      <c r="B28">
        <v>4489</v>
      </c>
      <c r="C28">
        <v>3874</v>
      </c>
      <c r="D28">
        <v>4107</v>
      </c>
      <c r="E28">
        <v>648</v>
      </c>
      <c r="F28">
        <v>0</v>
      </c>
      <c r="G28">
        <v>0</v>
      </c>
      <c r="H28">
        <v>0</v>
      </c>
      <c r="I28">
        <v>0</v>
      </c>
      <c r="J28">
        <v>0</v>
      </c>
      <c r="K28">
        <v>1</v>
      </c>
      <c r="L28">
        <v>0</v>
      </c>
      <c r="M28">
        <v>0</v>
      </c>
      <c r="N28">
        <f t="shared" si="0"/>
        <v>4868.2350450527383</v>
      </c>
      <c r="O28">
        <f>N28-B28</f>
        <v>379.23504505273831</v>
      </c>
      <c r="P28">
        <f t="shared" si="1"/>
        <v>379.23504505273831</v>
      </c>
      <c r="Q28" s="8">
        <f>P28/B28</f>
        <v>8.4480963477999174E-2</v>
      </c>
      <c r="R28">
        <v>988</v>
      </c>
      <c r="S28">
        <f t="shared" si="2"/>
        <v>6826.2308109492897</v>
      </c>
      <c r="T28">
        <f t="shared" si="3"/>
        <v>17784</v>
      </c>
      <c r="U28">
        <f t="shared" si="4"/>
        <v>379.23504505273831</v>
      </c>
      <c r="V28">
        <f t="shared" si="5"/>
        <v>143819.21939615245</v>
      </c>
      <c r="W28">
        <v>3841</v>
      </c>
      <c r="X28">
        <v>0</v>
      </c>
      <c r="Y28">
        <v>1</v>
      </c>
    </row>
    <row r="29" spans="1:25" x14ac:dyDescent="0.35">
      <c r="A29" s="1">
        <v>40943</v>
      </c>
      <c r="B29">
        <v>5628</v>
      </c>
      <c r="C29">
        <v>4105.666666666667</v>
      </c>
      <c r="D29">
        <v>5166</v>
      </c>
      <c r="E29">
        <v>1139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1</v>
      </c>
      <c r="N29">
        <f t="shared" si="0"/>
        <v>5507.4714606514008</v>
      </c>
      <c r="O29">
        <f>N29-B29</f>
        <v>-120.52853934859922</v>
      </c>
      <c r="P29">
        <f t="shared" si="1"/>
        <v>120.52853934859922</v>
      </c>
      <c r="Q29" s="8">
        <f>P29/B29</f>
        <v>2.1415874084683588E-2</v>
      </c>
      <c r="R29">
        <v>946</v>
      </c>
      <c r="S29">
        <f t="shared" si="2"/>
        <v>8678.0548330991442</v>
      </c>
      <c r="T29">
        <f t="shared" si="3"/>
        <v>17028</v>
      </c>
      <c r="U29">
        <f t="shared" si="4"/>
        <v>-241.05707869719845</v>
      </c>
      <c r="V29">
        <f t="shared" si="5"/>
        <v>58108.515190027327</v>
      </c>
      <c r="W29">
        <v>4489</v>
      </c>
      <c r="X29">
        <v>0</v>
      </c>
      <c r="Y29">
        <v>0</v>
      </c>
    </row>
    <row r="30" spans="1:25" x14ac:dyDescent="0.35">
      <c r="A30" s="1">
        <v>40944</v>
      </c>
      <c r="B30">
        <v>4295</v>
      </c>
      <c r="C30">
        <v>4652.666666666667</v>
      </c>
      <c r="D30">
        <v>5031</v>
      </c>
      <c r="E30">
        <v>-1333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f t="shared" si="0"/>
        <v>4319.3416581558085</v>
      </c>
      <c r="O30">
        <f>N30-B30</f>
        <v>24.341658155808545</v>
      </c>
      <c r="P30">
        <f t="shared" si="1"/>
        <v>24.341658155808545</v>
      </c>
      <c r="Q30" s="8">
        <f>P30/B30</f>
        <v>5.6674407813291144E-3</v>
      </c>
      <c r="R30">
        <v>1698</v>
      </c>
      <c r="S30">
        <f t="shared" si="2"/>
        <v>438.14984680455382</v>
      </c>
      <c r="T30">
        <f t="shared" si="3"/>
        <v>30564</v>
      </c>
      <c r="U30">
        <f t="shared" si="4"/>
        <v>24.341658155808545</v>
      </c>
      <c r="V30">
        <f t="shared" si="5"/>
        <v>592.51632177424062</v>
      </c>
      <c r="W30">
        <v>5628</v>
      </c>
      <c r="X30">
        <v>0</v>
      </c>
      <c r="Y30">
        <v>0</v>
      </c>
    </row>
    <row r="31" spans="1:25" x14ac:dyDescent="0.35">
      <c r="A31" s="1">
        <v>40945</v>
      </c>
      <c r="B31">
        <v>3259</v>
      </c>
      <c r="C31">
        <v>4804</v>
      </c>
      <c r="D31">
        <v>3241</v>
      </c>
      <c r="E31">
        <v>-1036</v>
      </c>
      <c r="F31">
        <v>0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f t="shared" si="0"/>
        <v>4080.9630790755723</v>
      </c>
      <c r="O31">
        <f>N31-B31</f>
        <v>821.9630790755723</v>
      </c>
      <c r="P31">
        <f t="shared" si="1"/>
        <v>821.9630790755723</v>
      </c>
      <c r="Q31" s="8">
        <f>P31/B31</f>
        <v>0.25221327986363068</v>
      </c>
      <c r="R31">
        <v>1738</v>
      </c>
      <c r="S31">
        <f t="shared" si="2"/>
        <v>14795.335423360302</v>
      </c>
      <c r="T31">
        <f t="shared" si="3"/>
        <v>31284</v>
      </c>
      <c r="U31">
        <f t="shared" si="4"/>
        <v>821.9630790755723</v>
      </c>
      <c r="V31">
        <f t="shared" si="5"/>
        <v>675623.30336339551</v>
      </c>
      <c r="W31">
        <v>4295</v>
      </c>
      <c r="X31">
        <v>0</v>
      </c>
      <c r="Y31">
        <v>0</v>
      </c>
    </row>
    <row r="32" spans="1:25" x14ac:dyDescent="0.35">
      <c r="A32" s="1">
        <v>40946</v>
      </c>
      <c r="B32">
        <v>3582</v>
      </c>
      <c r="C32">
        <v>4394</v>
      </c>
      <c r="D32">
        <v>3794</v>
      </c>
      <c r="E32">
        <v>323</v>
      </c>
      <c r="F32">
        <v>0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f t="shared" si="0"/>
        <v>4128.3294164266081</v>
      </c>
      <c r="O32">
        <f>N32-B32</f>
        <v>546.32941642660808</v>
      </c>
      <c r="P32">
        <f t="shared" si="1"/>
        <v>546.32941642660808</v>
      </c>
      <c r="Q32" s="8">
        <f>P32/B32</f>
        <v>0.15252077510513906</v>
      </c>
      <c r="R32">
        <v>1186</v>
      </c>
      <c r="S32">
        <f t="shared" si="2"/>
        <v>9833.9294956789454</v>
      </c>
      <c r="T32">
        <f t="shared" si="3"/>
        <v>21348</v>
      </c>
      <c r="U32">
        <f t="shared" si="4"/>
        <v>546.32941642660808</v>
      </c>
      <c r="V32">
        <f t="shared" si="5"/>
        <v>298475.83125303814</v>
      </c>
      <c r="W32">
        <v>3259</v>
      </c>
      <c r="X32">
        <v>0</v>
      </c>
      <c r="Y32">
        <v>0</v>
      </c>
    </row>
    <row r="33" spans="1:25" x14ac:dyDescent="0.35">
      <c r="A33" s="1">
        <v>40947</v>
      </c>
      <c r="B33">
        <v>3878</v>
      </c>
      <c r="C33">
        <v>3712</v>
      </c>
      <c r="D33">
        <v>3987</v>
      </c>
      <c r="E33">
        <v>296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f t="shared" si="0"/>
        <v>3855.4861179790328</v>
      </c>
      <c r="O33">
        <f>N33-B33</f>
        <v>-22.51388202096723</v>
      </c>
      <c r="P33">
        <f t="shared" si="1"/>
        <v>22.51388202096723</v>
      </c>
      <c r="Q33" s="8">
        <f>P33/B33</f>
        <v>5.8055394587331688E-3</v>
      </c>
      <c r="R33">
        <v>1060</v>
      </c>
      <c r="S33">
        <f t="shared" si="2"/>
        <v>1620.9995055096406</v>
      </c>
      <c r="T33">
        <f t="shared" si="3"/>
        <v>19080</v>
      </c>
      <c r="U33">
        <f t="shared" si="4"/>
        <v>-45.027764041934461</v>
      </c>
      <c r="V33">
        <f t="shared" si="5"/>
        <v>2027.4995346161261</v>
      </c>
      <c r="W33">
        <v>3582</v>
      </c>
      <c r="X33">
        <v>0</v>
      </c>
      <c r="Y33">
        <v>0</v>
      </c>
    </row>
    <row r="34" spans="1:25" x14ac:dyDescent="0.35">
      <c r="A34" s="1">
        <v>40948</v>
      </c>
      <c r="B34">
        <v>4423</v>
      </c>
      <c r="C34">
        <v>3573</v>
      </c>
      <c r="D34">
        <v>3841</v>
      </c>
      <c r="E34">
        <v>545</v>
      </c>
      <c r="F34">
        <v>0</v>
      </c>
      <c r="G34">
        <v>0</v>
      </c>
      <c r="H34">
        <v>0</v>
      </c>
      <c r="I34">
        <v>0</v>
      </c>
      <c r="J34">
        <v>1</v>
      </c>
      <c r="K34">
        <v>0</v>
      </c>
      <c r="L34">
        <v>0</v>
      </c>
      <c r="M34">
        <v>0</v>
      </c>
      <c r="N34">
        <f t="shared" si="0"/>
        <v>4266.9943321009159</v>
      </c>
      <c r="O34">
        <f>N34-B34</f>
        <v>-156.00566789908407</v>
      </c>
      <c r="P34">
        <f t="shared" si="1"/>
        <v>156.00566789908407</v>
      </c>
      <c r="Q34" s="8">
        <f>P34/B34</f>
        <v>3.5271460072142005E-2</v>
      </c>
      <c r="R34">
        <v>570</v>
      </c>
      <c r="S34">
        <f t="shared" si="2"/>
        <v>11232.408088734053</v>
      </c>
      <c r="T34">
        <f t="shared" si="3"/>
        <v>10260</v>
      </c>
      <c r="U34">
        <f t="shared" si="4"/>
        <v>-312.01133579816815</v>
      </c>
      <c r="V34">
        <f t="shared" si="5"/>
        <v>97351.073666557248</v>
      </c>
      <c r="W34">
        <v>3878</v>
      </c>
      <c r="X34">
        <v>1</v>
      </c>
      <c r="Y34">
        <v>0</v>
      </c>
    </row>
    <row r="35" spans="1:25" x14ac:dyDescent="0.35">
      <c r="A35" s="1">
        <v>40949</v>
      </c>
      <c r="B35">
        <v>4431</v>
      </c>
      <c r="C35">
        <v>3961</v>
      </c>
      <c r="D35">
        <v>4489</v>
      </c>
      <c r="E35">
        <v>8</v>
      </c>
      <c r="F35">
        <v>0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0</v>
      </c>
      <c r="N35">
        <f t="shared" si="0"/>
        <v>4541.3890571571392</v>
      </c>
      <c r="O35">
        <f>N35-B35</f>
        <v>110.38905715713918</v>
      </c>
      <c r="P35">
        <f t="shared" si="1"/>
        <v>110.38905715713918</v>
      </c>
      <c r="Q35" s="8">
        <f>P35/B35</f>
        <v>2.4912899380983792E-2</v>
      </c>
      <c r="R35">
        <v>929</v>
      </c>
      <c r="S35">
        <f t="shared" si="2"/>
        <v>1987.0030288285052</v>
      </c>
      <c r="T35">
        <f t="shared" si="3"/>
        <v>16722</v>
      </c>
      <c r="U35">
        <f t="shared" si="4"/>
        <v>110.38905715713918</v>
      </c>
      <c r="V35">
        <f t="shared" si="5"/>
        <v>12185.743940042141</v>
      </c>
      <c r="W35">
        <v>4423</v>
      </c>
      <c r="X35">
        <v>0</v>
      </c>
      <c r="Y35">
        <v>1</v>
      </c>
    </row>
    <row r="36" spans="1:25" x14ac:dyDescent="0.35">
      <c r="A36" s="1">
        <v>40950</v>
      </c>
      <c r="B36">
        <v>5229</v>
      </c>
      <c r="C36">
        <v>4244</v>
      </c>
      <c r="D36">
        <v>5628</v>
      </c>
      <c r="E36">
        <v>798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1</v>
      </c>
      <c r="N36">
        <f t="shared" si="0"/>
        <v>5440.710075188972</v>
      </c>
      <c r="O36">
        <f>N36-B36</f>
        <v>211.71007518897204</v>
      </c>
      <c r="P36">
        <f t="shared" si="1"/>
        <v>211.71007518897204</v>
      </c>
      <c r="Q36" s="8">
        <f>P36/B36</f>
        <v>4.0487679324722137E-2</v>
      </c>
      <c r="R36">
        <v>1130</v>
      </c>
      <c r="S36">
        <f t="shared" si="2"/>
        <v>3810.7813534014967</v>
      </c>
      <c r="T36">
        <f t="shared" si="3"/>
        <v>20340</v>
      </c>
      <c r="U36">
        <f t="shared" si="4"/>
        <v>211.71007518897204</v>
      </c>
      <c r="V36">
        <f t="shared" si="5"/>
        <v>44821.155936520197</v>
      </c>
      <c r="W36">
        <v>4431</v>
      </c>
      <c r="X36">
        <v>0</v>
      </c>
      <c r="Y36">
        <v>0</v>
      </c>
    </row>
    <row r="37" spans="1:25" x14ac:dyDescent="0.35">
      <c r="A37" s="1">
        <v>40951</v>
      </c>
      <c r="B37">
        <v>5357</v>
      </c>
      <c r="C37">
        <v>4694.333333333333</v>
      </c>
      <c r="D37">
        <v>4295</v>
      </c>
      <c r="E37">
        <v>128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0</v>
      </c>
      <c r="N37">
        <f t="shared" si="0"/>
        <v>5303.9042518231909</v>
      </c>
      <c r="O37">
        <f>N37-B37</f>
        <v>-53.095748176809138</v>
      </c>
      <c r="P37">
        <f t="shared" si="1"/>
        <v>53.095748176809138</v>
      </c>
      <c r="Q37" s="8">
        <f>P37/B37</f>
        <v>9.9114706322212323E-3</v>
      </c>
      <c r="R37">
        <v>831</v>
      </c>
      <c r="S37">
        <f t="shared" si="2"/>
        <v>3822.893868730258</v>
      </c>
      <c r="T37">
        <f t="shared" si="3"/>
        <v>14958</v>
      </c>
      <c r="U37">
        <f t="shared" si="4"/>
        <v>-106.19149635361828</v>
      </c>
      <c r="V37">
        <f t="shared" si="5"/>
        <v>11276.633897820524</v>
      </c>
      <c r="W37">
        <v>5229</v>
      </c>
      <c r="X37">
        <v>0</v>
      </c>
      <c r="Y37">
        <v>0</v>
      </c>
    </row>
    <row r="38" spans="1:25" x14ac:dyDescent="0.35">
      <c r="A38" s="1">
        <v>40952</v>
      </c>
      <c r="B38">
        <v>4260</v>
      </c>
      <c r="C38">
        <v>5005.666666666667</v>
      </c>
      <c r="D38">
        <v>3259</v>
      </c>
      <c r="E38">
        <v>-1097</v>
      </c>
      <c r="F38">
        <v>0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f t="shared" si="0"/>
        <v>4231.7234711795591</v>
      </c>
      <c r="O38">
        <f>N38-B38</f>
        <v>-28.276528820440944</v>
      </c>
      <c r="P38">
        <f t="shared" si="1"/>
        <v>28.276528820440944</v>
      </c>
      <c r="Q38" s="8">
        <f>P38/B38</f>
        <v>6.6376828216997523E-3</v>
      </c>
      <c r="R38">
        <v>1527</v>
      </c>
      <c r="S38">
        <f t="shared" si="2"/>
        <v>2035.910075071748</v>
      </c>
      <c r="T38">
        <f t="shared" si="3"/>
        <v>27486</v>
      </c>
      <c r="U38">
        <f t="shared" si="4"/>
        <v>-56.553057640881889</v>
      </c>
      <c r="V38">
        <f t="shared" si="5"/>
        <v>3198.2483285329095</v>
      </c>
      <c r="W38">
        <v>5357</v>
      </c>
      <c r="X38">
        <v>0</v>
      </c>
      <c r="Y38">
        <v>0</v>
      </c>
    </row>
    <row r="39" spans="1:25" x14ac:dyDescent="0.35">
      <c r="A39" s="1">
        <v>40953</v>
      </c>
      <c r="B39">
        <v>6659</v>
      </c>
      <c r="C39">
        <v>4948.666666666667</v>
      </c>
      <c r="D39">
        <v>3582</v>
      </c>
      <c r="E39">
        <v>2399</v>
      </c>
      <c r="F39">
        <v>0</v>
      </c>
      <c r="G39">
        <v>0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f t="shared" si="0"/>
        <v>6062.2016561127766</v>
      </c>
      <c r="O39">
        <f>N39-B39</f>
        <v>-596.79834388722338</v>
      </c>
      <c r="P39">
        <f t="shared" si="1"/>
        <v>596.79834388722338</v>
      </c>
      <c r="Q39" s="8">
        <f>P39/B39</f>
        <v>8.9622817823580628E-2</v>
      </c>
      <c r="R39">
        <v>61</v>
      </c>
      <c r="S39">
        <f t="shared" si="2"/>
        <v>42969.480759880083</v>
      </c>
      <c r="T39">
        <f t="shared" si="3"/>
        <v>1098</v>
      </c>
      <c r="U39">
        <f t="shared" si="4"/>
        <v>-1193.5966877744468</v>
      </c>
      <c r="V39">
        <f t="shared" si="5"/>
        <v>1424673.0530661303</v>
      </c>
      <c r="W39">
        <v>4260</v>
      </c>
      <c r="X39">
        <v>0</v>
      </c>
      <c r="Y39">
        <v>0</v>
      </c>
    </row>
    <row r="40" spans="1:25" x14ac:dyDescent="0.35">
      <c r="A40" s="1">
        <v>40954</v>
      </c>
      <c r="B40">
        <v>3800</v>
      </c>
      <c r="C40">
        <v>5425.333333333333</v>
      </c>
      <c r="D40">
        <v>3878</v>
      </c>
      <c r="E40">
        <v>-2859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f t="shared" si="0"/>
        <v>3306.5959449319143</v>
      </c>
      <c r="O40">
        <f>N40-B40</f>
        <v>-493.40405506808565</v>
      </c>
      <c r="P40">
        <f t="shared" si="1"/>
        <v>493.40405506808565</v>
      </c>
      <c r="Q40" s="8">
        <f>P40/B40</f>
        <v>0.12984317238633833</v>
      </c>
      <c r="R40">
        <v>1530</v>
      </c>
      <c r="S40">
        <f t="shared" si="2"/>
        <v>35525.091964902167</v>
      </c>
      <c r="T40">
        <f t="shared" si="3"/>
        <v>27540</v>
      </c>
      <c r="U40">
        <f t="shared" si="4"/>
        <v>-986.80811013617131</v>
      </c>
      <c r="V40">
        <f t="shared" si="5"/>
        <v>973790.24623052205</v>
      </c>
      <c r="W40">
        <v>6659</v>
      </c>
      <c r="X40">
        <v>0</v>
      </c>
      <c r="Y40">
        <v>0</v>
      </c>
    </row>
    <row r="41" spans="1:25" x14ac:dyDescent="0.35">
      <c r="A41" s="1">
        <v>40955</v>
      </c>
      <c r="B41">
        <v>3960</v>
      </c>
      <c r="C41">
        <v>4906.333333333333</v>
      </c>
      <c r="D41">
        <v>4423</v>
      </c>
      <c r="E41">
        <v>160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  <c r="M41">
        <v>0</v>
      </c>
      <c r="N41">
        <f t="shared" si="0"/>
        <v>5312.4593500645988</v>
      </c>
      <c r="O41">
        <f>N41-B41</f>
        <v>1352.4593500645988</v>
      </c>
      <c r="P41">
        <f t="shared" si="1"/>
        <v>1352.4593500645988</v>
      </c>
      <c r="Q41" s="8">
        <f>P41/B41</f>
        <v>0.34153013890520173</v>
      </c>
      <c r="R41">
        <v>1001</v>
      </c>
      <c r="S41">
        <f t="shared" si="2"/>
        <v>24344.268301162778</v>
      </c>
      <c r="T41">
        <f t="shared" si="3"/>
        <v>18018</v>
      </c>
      <c r="U41">
        <f t="shared" si="4"/>
        <v>1352.4593500645988</v>
      </c>
      <c r="V41">
        <f t="shared" si="5"/>
        <v>1829146.293577157</v>
      </c>
      <c r="W41">
        <v>3800</v>
      </c>
      <c r="X41">
        <v>1</v>
      </c>
      <c r="Y41">
        <v>0</v>
      </c>
    </row>
    <row r="42" spans="1:25" x14ac:dyDescent="0.35">
      <c r="A42" s="1">
        <v>40956</v>
      </c>
      <c r="B42">
        <v>4609</v>
      </c>
      <c r="C42">
        <v>4806.333333333333</v>
      </c>
      <c r="D42">
        <v>4431</v>
      </c>
      <c r="E42">
        <v>649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0</v>
      </c>
      <c r="M42">
        <v>0</v>
      </c>
      <c r="N42">
        <f t="shared" si="0"/>
        <v>5778.2137085605664</v>
      </c>
      <c r="O42">
        <f>N42-B42</f>
        <v>1169.2137085605664</v>
      </c>
      <c r="P42">
        <f t="shared" si="1"/>
        <v>1169.2137085605664</v>
      </c>
      <c r="Q42" s="8">
        <f>P42/B42</f>
        <v>0.25368056163171326</v>
      </c>
      <c r="R42">
        <v>992</v>
      </c>
      <c r="S42">
        <f t="shared" si="2"/>
        <v>21045.846754090195</v>
      </c>
      <c r="T42">
        <f t="shared" si="3"/>
        <v>17856</v>
      </c>
      <c r="U42">
        <f t="shared" si="4"/>
        <v>1169.2137085605664</v>
      </c>
      <c r="V42">
        <f t="shared" si="5"/>
        <v>1367060.696285953</v>
      </c>
      <c r="W42">
        <v>3960</v>
      </c>
      <c r="X42">
        <v>0</v>
      </c>
      <c r="Y42">
        <v>1</v>
      </c>
    </row>
    <row r="43" spans="1:25" x14ac:dyDescent="0.35">
      <c r="A43" s="1">
        <v>40957</v>
      </c>
      <c r="B43">
        <v>4848</v>
      </c>
      <c r="C43">
        <v>4123</v>
      </c>
      <c r="D43">
        <v>5229</v>
      </c>
      <c r="E43">
        <v>239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1</v>
      </c>
      <c r="N43">
        <f t="shared" si="0"/>
        <v>4911.2626374431475</v>
      </c>
      <c r="O43">
        <f>N43-B43</f>
        <v>63.262637443147469</v>
      </c>
      <c r="P43">
        <f t="shared" si="1"/>
        <v>63.262637443147469</v>
      </c>
      <c r="Q43" s="8">
        <f>P43/B43</f>
        <v>1.3049223895038669E-2</v>
      </c>
      <c r="R43">
        <v>1877</v>
      </c>
      <c r="S43">
        <f t="shared" si="2"/>
        <v>1138.7274739766544</v>
      </c>
      <c r="T43">
        <f t="shared" si="3"/>
        <v>33786</v>
      </c>
      <c r="U43">
        <f t="shared" si="4"/>
        <v>63.262637443147469</v>
      </c>
      <c r="V43">
        <f t="shared" si="5"/>
        <v>4002.1612962631243</v>
      </c>
      <c r="W43">
        <v>4609</v>
      </c>
      <c r="X43">
        <v>0</v>
      </c>
      <c r="Y43">
        <v>0</v>
      </c>
    </row>
    <row r="44" spans="1:25" x14ac:dyDescent="0.35">
      <c r="A44" s="1">
        <v>40958</v>
      </c>
      <c r="B44">
        <v>4972</v>
      </c>
      <c r="C44">
        <v>4472.333333333333</v>
      </c>
      <c r="D44">
        <v>5357</v>
      </c>
      <c r="E44">
        <v>124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f t="shared" si="0"/>
        <v>5173.5675425014388</v>
      </c>
      <c r="O44">
        <f>N44-B44</f>
        <v>201.56754250143877</v>
      </c>
      <c r="P44">
        <f t="shared" si="1"/>
        <v>201.56754250143877</v>
      </c>
      <c r="Q44" s="8">
        <f>P44/B44</f>
        <v>4.0540535499082618E-2</v>
      </c>
      <c r="R44">
        <v>1273</v>
      </c>
      <c r="S44">
        <f t="shared" si="2"/>
        <v>3628.2157650258978</v>
      </c>
      <c r="T44">
        <f t="shared" si="3"/>
        <v>22914</v>
      </c>
      <c r="U44">
        <f t="shared" si="4"/>
        <v>201.56754250143877</v>
      </c>
      <c r="V44">
        <f t="shared" si="5"/>
        <v>40629.474190069326</v>
      </c>
      <c r="W44">
        <v>4848</v>
      </c>
      <c r="X44">
        <v>0</v>
      </c>
      <c r="Y44">
        <v>0</v>
      </c>
    </row>
    <row r="45" spans="1:25" x14ac:dyDescent="0.35">
      <c r="A45" s="1">
        <v>40959</v>
      </c>
      <c r="B45">
        <v>3215</v>
      </c>
      <c r="C45">
        <v>4809.666666666667</v>
      </c>
      <c r="D45">
        <v>4260</v>
      </c>
      <c r="E45">
        <v>-1757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f t="shared" si="0"/>
        <v>3671.1436562686063</v>
      </c>
      <c r="O45">
        <f>N45-B45</f>
        <v>456.14365626860626</v>
      </c>
      <c r="P45">
        <f t="shared" si="1"/>
        <v>456.14365626860626</v>
      </c>
      <c r="Q45" s="8">
        <f>P45/B45</f>
        <v>0.14187983087670492</v>
      </c>
      <c r="R45">
        <v>1478</v>
      </c>
      <c r="S45">
        <f t="shared" si="2"/>
        <v>8210.5858128349137</v>
      </c>
      <c r="T45">
        <f t="shared" si="3"/>
        <v>26604</v>
      </c>
      <c r="U45">
        <f t="shared" si="4"/>
        <v>456.14365626860626</v>
      </c>
      <c r="V45">
        <f t="shared" si="5"/>
        <v>208067.03515409242</v>
      </c>
      <c r="W45">
        <v>4972</v>
      </c>
      <c r="X45">
        <v>0</v>
      </c>
      <c r="Y45">
        <v>0</v>
      </c>
    </row>
    <row r="46" spans="1:25" x14ac:dyDescent="0.35">
      <c r="A46" s="1">
        <v>40960</v>
      </c>
      <c r="B46">
        <v>3789</v>
      </c>
      <c r="C46">
        <v>4345</v>
      </c>
      <c r="D46">
        <v>6659</v>
      </c>
      <c r="E46">
        <v>574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f t="shared" si="0"/>
        <v>4477.7419216311637</v>
      </c>
      <c r="O46">
        <f>N46-B46</f>
        <v>688.74192163116368</v>
      </c>
      <c r="P46">
        <f t="shared" si="1"/>
        <v>688.74192163116368</v>
      </c>
      <c r="Q46" s="8">
        <f>P46/B46</f>
        <v>0.18177406218821951</v>
      </c>
      <c r="R46">
        <v>796</v>
      </c>
      <c r="S46">
        <f t="shared" si="2"/>
        <v>12397.354589360946</v>
      </c>
      <c r="T46">
        <f t="shared" si="3"/>
        <v>14328</v>
      </c>
      <c r="U46">
        <f t="shared" si="4"/>
        <v>688.74192163116368</v>
      </c>
      <c r="V46">
        <f t="shared" si="5"/>
        <v>474365.43461218802</v>
      </c>
      <c r="W46">
        <v>3215</v>
      </c>
      <c r="X46">
        <v>0</v>
      </c>
      <c r="Y46">
        <v>0</v>
      </c>
    </row>
    <row r="47" spans="1:25" x14ac:dyDescent="0.35">
      <c r="A47" s="1">
        <v>40961</v>
      </c>
      <c r="B47">
        <v>3695</v>
      </c>
      <c r="C47">
        <v>3992</v>
      </c>
      <c r="D47">
        <v>3800</v>
      </c>
      <c r="E47">
        <v>-94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f t="shared" si="0"/>
        <v>3838.7637908686165</v>
      </c>
      <c r="O47">
        <f>N47-B47</f>
        <v>143.76379086861652</v>
      </c>
      <c r="P47">
        <f t="shared" si="1"/>
        <v>143.76379086861652</v>
      </c>
      <c r="Q47" s="8">
        <f>P47/B47</f>
        <v>3.8907656527365768E-2</v>
      </c>
      <c r="R47">
        <v>1311</v>
      </c>
      <c r="S47">
        <f t="shared" si="2"/>
        <v>2587.7482356350974</v>
      </c>
      <c r="T47">
        <f t="shared" si="3"/>
        <v>23598</v>
      </c>
      <c r="U47">
        <f t="shared" si="4"/>
        <v>143.76379086861652</v>
      </c>
      <c r="V47">
        <f t="shared" si="5"/>
        <v>20668.027564915308</v>
      </c>
      <c r="W47">
        <v>3789</v>
      </c>
      <c r="X47">
        <v>0</v>
      </c>
      <c r="Y47">
        <v>0</v>
      </c>
    </row>
    <row r="48" spans="1:25" x14ac:dyDescent="0.35">
      <c r="A48" s="1">
        <v>40962</v>
      </c>
      <c r="B48">
        <v>3844</v>
      </c>
      <c r="C48">
        <v>3566.3333333333335</v>
      </c>
      <c r="D48">
        <v>3960</v>
      </c>
      <c r="E48">
        <v>149</v>
      </c>
      <c r="F48">
        <v>0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f t="shared" si="0"/>
        <v>3998.235382902717</v>
      </c>
      <c r="O48">
        <f>N48-B48</f>
        <v>154.23538290271699</v>
      </c>
      <c r="P48">
        <f t="shared" si="1"/>
        <v>154.23538290271699</v>
      </c>
      <c r="Q48" s="8">
        <f>P48/B48</f>
        <v>4.0123668809239593E-2</v>
      </c>
      <c r="R48">
        <v>1322</v>
      </c>
      <c r="S48">
        <f t="shared" si="2"/>
        <v>2776.2368922489059</v>
      </c>
      <c r="T48">
        <f t="shared" si="3"/>
        <v>23796</v>
      </c>
      <c r="U48">
        <f t="shared" si="4"/>
        <v>154.23538290271699</v>
      </c>
      <c r="V48">
        <f t="shared" si="5"/>
        <v>23788.553339147726</v>
      </c>
      <c r="W48">
        <v>3695</v>
      </c>
      <c r="X48">
        <v>1</v>
      </c>
      <c r="Y48">
        <v>0</v>
      </c>
    </row>
    <row r="49" spans="1:25" x14ac:dyDescent="0.35">
      <c r="A49" s="1">
        <v>40963</v>
      </c>
      <c r="B49">
        <v>4438</v>
      </c>
      <c r="C49">
        <v>3776</v>
      </c>
      <c r="D49">
        <v>4609</v>
      </c>
      <c r="E49">
        <v>594</v>
      </c>
      <c r="F49">
        <v>0</v>
      </c>
      <c r="G49">
        <v>0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>
        <f t="shared" si="0"/>
        <v>4777.4477119547992</v>
      </c>
      <c r="O49">
        <f>N49-B49</f>
        <v>339.44771195479916</v>
      </c>
      <c r="P49">
        <f t="shared" si="1"/>
        <v>339.44771195479916</v>
      </c>
      <c r="Q49" s="8">
        <f>P49/B49</f>
        <v>7.648664081901739E-2</v>
      </c>
      <c r="R49">
        <v>1086</v>
      </c>
      <c r="S49">
        <f t="shared" si="2"/>
        <v>6110.0588151863849</v>
      </c>
      <c r="T49">
        <f t="shared" si="3"/>
        <v>19548</v>
      </c>
      <c r="U49">
        <f t="shared" si="4"/>
        <v>339.44771195479916</v>
      </c>
      <c r="V49">
        <f t="shared" si="5"/>
        <v>115224.7491513483</v>
      </c>
      <c r="W49">
        <v>3844</v>
      </c>
      <c r="X49">
        <v>0</v>
      </c>
      <c r="Y49">
        <v>1</v>
      </c>
    </row>
    <row r="50" spans="1:25" x14ac:dyDescent="0.35">
      <c r="A50" s="1">
        <v>40964</v>
      </c>
      <c r="B50">
        <v>4395</v>
      </c>
      <c r="C50">
        <v>3992.3333333333335</v>
      </c>
      <c r="D50">
        <v>4848</v>
      </c>
      <c r="E50">
        <v>-43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1</v>
      </c>
      <c r="N50">
        <f t="shared" si="0"/>
        <v>4564.1263941332554</v>
      </c>
      <c r="O50">
        <f>N50-B50</f>
        <v>169.12639413325542</v>
      </c>
      <c r="P50">
        <f t="shared" si="1"/>
        <v>169.12639413325542</v>
      </c>
      <c r="Q50" s="8">
        <f>P50/B50</f>
        <v>3.8481545877873814E-2</v>
      </c>
      <c r="R50">
        <v>1755</v>
      </c>
      <c r="S50">
        <f t="shared" si="2"/>
        <v>3044.2750943985975</v>
      </c>
      <c r="T50">
        <f t="shared" si="3"/>
        <v>31590</v>
      </c>
      <c r="U50">
        <f t="shared" si="4"/>
        <v>169.12639413325542</v>
      </c>
      <c r="V50">
        <f t="shared" si="5"/>
        <v>28603.737192517252</v>
      </c>
      <c r="W50">
        <v>4438</v>
      </c>
      <c r="X50">
        <v>0</v>
      </c>
      <c r="Y50">
        <v>0</v>
      </c>
    </row>
    <row r="51" spans="1:25" x14ac:dyDescent="0.35">
      <c r="A51" s="1">
        <v>40965</v>
      </c>
      <c r="B51">
        <v>4973</v>
      </c>
      <c r="C51">
        <v>4225.666666666667</v>
      </c>
      <c r="D51">
        <v>4972</v>
      </c>
      <c r="E51">
        <v>578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0</v>
      </c>
      <c r="N51">
        <f t="shared" si="0"/>
        <v>5221.1604672205631</v>
      </c>
      <c r="O51">
        <f>N51-B51</f>
        <v>248.16046722056308</v>
      </c>
      <c r="P51">
        <f t="shared" si="1"/>
        <v>248.16046722056308</v>
      </c>
      <c r="Q51" s="8">
        <f>P51/B51</f>
        <v>4.9901561878255195E-2</v>
      </c>
      <c r="R51">
        <v>1259</v>
      </c>
      <c r="S51">
        <f t="shared" si="2"/>
        <v>4466.8884099701354</v>
      </c>
      <c r="T51">
        <f t="shared" si="3"/>
        <v>22662</v>
      </c>
      <c r="U51">
        <f t="shared" si="4"/>
        <v>248.16046722056308</v>
      </c>
      <c r="V51">
        <f t="shared" si="5"/>
        <v>61583.617491128163</v>
      </c>
      <c r="W51">
        <v>4395</v>
      </c>
      <c r="X51">
        <v>0</v>
      </c>
      <c r="Y51">
        <v>0</v>
      </c>
    </row>
    <row r="52" spans="1:25" x14ac:dyDescent="0.35">
      <c r="A52" s="1">
        <v>40966</v>
      </c>
      <c r="B52">
        <v>3390</v>
      </c>
      <c r="C52">
        <v>4602</v>
      </c>
      <c r="D52">
        <v>3215</v>
      </c>
      <c r="E52">
        <v>-1583</v>
      </c>
      <c r="F52">
        <v>1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f t="shared" si="0"/>
        <v>3640.7943568756077</v>
      </c>
      <c r="O52">
        <f>N52-B52</f>
        <v>250.79435687560772</v>
      </c>
      <c r="P52">
        <f t="shared" si="1"/>
        <v>250.79435687560772</v>
      </c>
      <c r="Q52" s="8">
        <f>P52/B52</f>
        <v>7.3980636246491954E-2</v>
      </c>
      <c r="R52">
        <v>1213</v>
      </c>
      <c r="S52">
        <f t="shared" si="2"/>
        <v>4514.2984237609389</v>
      </c>
      <c r="T52">
        <f t="shared" si="3"/>
        <v>21834</v>
      </c>
      <c r="U52">
        <f t="shared" si="4"/>
        <v>250.79435687560772</v>
      </c>
      <c r="V52">
        <f t="shared" si="5"/>
        <v>62897.809440649682</v>
      </c>
      <c r="W52">
        <v>4973</v>
      </c>
      <c r="X52">
        <v>0</v>
      </c>
      <c r="Y52">
        <v>0</v>
      </c>
    </row>
    <row r="53" spans="1:25" x14ac:dyDescent="0.35">
      <c r="A53" s="1">
        <v>40967</v>
      </c>
      <c r="B53">
        <v>3795</v>
      </c>
      <c r="C53">
        <v>4252.666666666667</v>
      </c>
      <c r="D53">
        <v>3789</v>
      </c>
      <c r="E53">
        <v>405</v>
      </c>
      <c r="F53">
        <v>1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f t="shared" si="0"/>
        <v>4178.928427310374</v>
      </c>
      <c r="O53">
        <f>N53-B53</f>
        <v>383.92842731037399</v>
      </c>
      <c r="P53">
        <f t="shared" si="1"/>
        <v>383.92842731037399</v>
      </c>
      <c r="Q53" s="8">
        <f>P53/B53</f>
        <v>0.10116691101722634</v>
      </c>
      <c r="R53">
        <v>1158</v>
      </c>
      <c r="S53">
        <f t="shared" si="2"/>
        <v>6910.7116915867318</v>
      </c>
      <c r="T53">
        <f t="shared" si="3"/>
        <v>20844</v>
      </c>
      <c r="U53">
        <f t="shared" si="4"/>
        <v>383.92842731037399</v>
      </c>
      <c r="V53">
        <f t="shared" si="5"/>
        <v>147401.03729701712</v>
      </c>
      <c r="W53">
        <v>3390</v>
      </c>
      <c r="X53">
        <v>0</v>
      </c>
      <c r="Y53">
        <v>0</v>
      </c>
    </row>
    <row r="54" spans="1:25" x14ac:dyDescent="0.35">
      <c r="A54" s="1">
        <v>40968</v>
      </c>
      <c r="B54">
        <v>3842</v>
      </c>
      <c r="C54">
        <v>4052.6666666666665</v>
      </c>
      <c r="D54">
        <v>3695</v>
      </c>
      <c r="E54">
        <v>47</v>
      </c>
      <c r="F54">
        <v>1</v>
      </c>
      <c r="G54">
        <v>0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f t="shared" si="0"/>
        <v>4113.5697053209606</v>
      </c>
      <c r="O54">
        <f>N54-B54</f>
        <v>271.56970532096057</v>
      </c>
      <c r="P54">
        <f t="shared" si="1"/>
        <v>271.56970532096057</v>
      </c>
      <c r="Q54" s="8">
        <f>P54/B54</f>
        <v>7.0684462603061049E-2</v>
      </c>
      <c r="R54">
        <v>1024</v>
      </c>
      <c r="S54">
        <f t="shared" si="2"/>
        <v>4888.2546957772902</v>
      </c>
      <c r="T54">
        <f t="shared" si="3"/>
        <v>18432</v>
      </c>
      <c r="U54">
        <f t="shared" si="4"/>
        <v>271.56970532096057</v>
      </c>
      <c r="V54">
        <f t="shared" si="5"/>
        <v>73750.104848113362</v>
      </c>
      <c r="W54">
        <v>3795</v>
      </c>
      <c r="X54">
        <v>0</v>
      </c>
      <c r="Y54">
        <v>0</v>
      </c>
    </row>
    <row r="55" spans="1:25" x14ac:dyDescent="0.35">
      <c r="A55" s="1">
        <v>40969</v>
      </c>
      <c r="B55">
        <v>4135</v>
      </c>
      <c r="C55">
        <v>3675.6666666666665</v>
      </c>
      <c r="D55">
        <v>3844</v>
      </c>
      <c r="E55">
        <v>293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f t="shared" si="0"/>
        <v>4191.6557493056471</v>
      </c>
      <c r="O55">
        <f>N55-B55</f>
        <v>56.655749305647078</v>
      </c>
      <c r="P55">
        <f t="shared" si="1"/>
        <v>56.655749305647078</v>
      </c>
      <c r="Q55" s="8">
        <f>P55/B55</f>
        <v>1.3701511319382607E-2</v>
      </c>
      <c r="R55">
        <v>995</v>
      </c>
      <c r="S55">
        <f t="shared" si="2"/>
        <v>1019.8034875016474</v>
      </c>
      <c r="T55">
        <f t="shared" si="3"/>
        <v>17910</v>
      </c>
      <c r="U55">
        <f t="shared" si="4"/>
        <v>56.655749305647078</v>
      </c>
      <c r="V55">
        <f t="shared" si="5"/>
        <v>3209.8739293843291</v>
      </c>
      <c r="W55">
        <v>3842</v>
      </c>
      <c r="X55">
        <v>1</v>
      </c>
      <c r="Y55">
        <v>0</v>
      </c>
    </row>
    <row r="56" spans="1:25" x14ac:dyDescent="0.35">
      <c r="A56" s="1">
        <v>40970</v>
      </c>
      <c r="B56">
        <v>4592</v>
      </c>
      <c r="C56">
        <v>3924</v>
      </c>
      <c r="D56">
        <v>4438</v>
      </c>
      <c r="E56">
        <v>457</v>
      </c>
      <c r="F56">
        <v>0</v>
      </c>
      <c r="G56">
        <v>0</v>
      </c>
      <c r="H56">
        <v>0</v>
      </c>
      <c r="I56">
        <v>0</v>
      </c>
      <c r="J56">
        <v>0</v>
      </c>
      <c r="K56">
        <v>1</v>
      </c>
      <c r="L56">
        <v>0</v>
      </c>
      <c r="M56">
        <v>0</v>
      </c>
      <c r="N56">
        <f t="shared" si="0"/>
        <v>4810.4205919485166</v>
      </c>
      <c r="O56">
        <f>N56-B56</f>
        <v>218.42059194851663</v>
      </c>
      <c r="P56">
        <f t="shared" si="1"/>
        <v>218.42059194851663</v>
      </c>
      <c r="Q56" s="8">
        <f>P56/B56</f>
        <v>4.7565459919102056E-2</v>
      </c>
      <c r="R56">
        <v>674</v>
      </c>
      <c r="S56">
        <f t="shared" si="2"/>
        <v>3931.5706550732993</v>
      </c>
      <c r="T56">
        <f t="shared" si="3"/>
        <v>12132</v>
      </c>
      <c r="U56">
        <f t="shared" si="4"/>
        <v>218.42059194851663</v>
      </c>
      <c r="V56">
        <f t="shared" si="5"/>
        <v>47707.554987140407</v>
      </c>
      <c r="W56">
        <v>4135</v>
      </c>
      <c r="X56">
        <v>0</v>
      </c>
      <c r="Y56">
        <v>1</v>
      </c>
    </row>
    <row r="57" spans="1:25" x14ac:dyDescent="0.35">
      <c r="A57" s="1">
        <v>40971</v>
      </c>
      <c r="B57">
        <v>5335</v>
      </c>
      <c r="C57">
        <v>4189.666666666667</v>
      </c>
      <c r="D57">
        <v>4395</v>
      </c>
      <c r="E57">
        <v>743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1</v>
      </c>
      <c r="N57">
        <f t="shared" si="0"/>
        <v>5255.2057858752296</v>
      </c>
      <c r="O57">
        <f>N57-B57</f>
        <v>-79.794214124770406</v>
      </c>
      <c r="P57">
        <f t="shared" si="1"/>
        <v>79.794214124770406</v>
      </c>
      <c r="Q57" s="8">
        <f>P57/B57</f>
        <v>1.4956741166779832E-2</v>
      </c>
      <c r="R57">
        <v>1162</v>
      </c>
      <c r="S57">
        <f t="shared" si="2"/>
        <v>5745.1834169834692</v>
      </c>
      <c r="T57">
        <f t="shared" si="3"/>
        <v>20916</v>
      </c>
      <c r="U57">
        <f t="shared" si="4"/>
        <v>-159.58842824954081</v>
      </c>
      <c r="V57">
        <f t="shared" si="5"/>
        <v>25468.466431158835</v>
      </c>
      <c r="W57">
        <v>4592</v>
      </c>
      <c r="X57">
        <v>0</v>
      </c>
      <c r="Y57">
        <v>0</v>
      </c>
    </row>
    <row r="58" spans="1:25" x14ac:dyDescent="0.35">
      <c r="A58" s="1">
        <v>40972</v>
      </c>
      <c r="B58">
        <v>5604</v>
      </c>
      <c r="C58">
        <v>4687.333333333333</v>
      </c>
      <c r="D58">
        <v>4973</v>
      </c>
      <c r="E58">
        <v>269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>
        <v>0</v>
      </c>
      <c r="N58">
        <f t="shared" si="0"/>
        <v>5446.9429598543811</v>
      </c>
      <c r="O58">
        <f>N58-B58</f>
        <v>-157.05704014561888</v>
      </c>
      <c r="P58">
        <f t="shared" si="1"/>
        <v>157.05704014561888</v>
      </c>
      <c r="Q58" s="8">
        <f>P58/B58</f>
        <v>2.8025881539189664E-2</v>
      </c>
      <c r="R58">
        <v>622</v>
      </c>
      <c r="S58">
        <f t="shared" si="2"/>
        <v>11308.10689048456</v>
      </c>
      <c r="T58">
        <f t="shared" si="3"/>
        <v>11196</v>
      </c>
      <c r="U58">
        <f t="shared" si="4"/>
        <v>-314.11408029123777</v>
      </c>
      <c r="V58">
        <f t="shared" si="5"/>
        <v>98667.655437210167</v>
      </c>
      <c r="W58">
        <v>5335</v>
      </c>
      <c r="X58">
        <v>0</v>
      </c>
      <c r="Y58">
        <v>0</v>
      </c>
    </row>
    <row r="59" spans="1:25" x14ac:dyDescent="0.35">
      <c r="A59" s="1">
        <v>40973</v>
      </c>
      <c r="B59">
        <v>3487</v>
      </c>
      <c r="C59">
        <v>5177</v>
      </c>
      <c r="D59">
        <v>3390</v>
      </c>
      <c r="E59">
        <v>-2117</v>
      </c>
      <c r="F59">
        <v>0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f t="shared" si="0"/>
        <v>3704.4978287445347</v>
      </c>
      <c r="O59">
        <f>N59-B59</f>
        <v>217.49782874453467</v>
      </c>
      <c r="P59">
        <f t="shared" si="1"/>
        <v>217.49782874453467</v>
      </c>
      <c r="Q59" s="8">
        <f>P59/B59</f>
        <v>6.2373911311882614E-2</v>
      </c>
      <c r="R59">
        <v>1251</v>
      </c>
      <c r="S59">
        <f t="shared" si="2"/>
        <v>3914.9609174016241</v>
      </c>
      <c r="T59">
        <f t="shared" si="3"/>
        <v>22518</v>
      </c>
      <c r="U59">
        <f t="shared" si="4"/>
        <v>217.49782874453467</v>
      </c>
      <c r="V59">
        <f t="shared" si="5"/>
        <v>47305.305508586935</v>
      </c>
      <c r="W59">
        <v>5604</v>
      </c>
      <c r="X59">
        <v>0</v>
      </c>
      <c r="Y59">
        <v>0</v>
      </c>
    </row>
    <row r="60" spans="1:25" x14ac:dyDescent="0.35">
      <c r="A60" s="1">
        <v>40974</v>
      </c>
      <c r="B60">
        <v>3854</v>
      </c>
      <c r="C60">
        <v>4808.666666666667</v>
      </c>
      <c r="D60">
        <v>3795</v>
      </c>
      <c r="E60">
        <v>367</v>
      </c>
      <c r="F60">
        <v>0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f t="shared" si="0"/>
        <v>4551.7696825249914</v>
      </c>
      <c r="O60">
        <f>N60-B60</f>
        <v>697.76968252499137</v>
      </c>
      <c r="P60">
        <f t="shared" si="1"/>
        <v>697.76968252499137</v>
      </c>
      <c r="Q60" s="8">
        <f>P60/B60</f>
        <v>0.18105077387778706</v>
      </c>
      <c r="R60">
        <v>1095</v>
      </c>
      <c r="S60">
        <f t="shared" si="2"/>
        <v>12559.854285449845</v>
      </c>
      <c r="T60">
        <f t="shared" si="3"/>
        <v>19710</v>
      </c>
      <c r="U60">
        <f t="shared" si="4"/>
        <v>697.76968252499137</v>
      </c>
      <c r="V60">
        <f t="shared" si="5"/>
        <v>486882.52985102724</v>
      </c>
      <c r="W60">
        <v>3487</v>
      </c>
      <c r="X60">
        <v>0</v>
      </c>
      <c r="Y60">
        <v>0</v>
      </c>
    </row>
    <row r="61" spans="1:25" x14ac:dyDescent="0.35">
      <c r="A61" s="1">
        <v>40975</v>
      </c>
      <c r="B61">
        <v>4368</v>
      </c>
      <c r="C61">
        <v>4315</v>
      </c>
      <c r="D61">
        <v>3842</v>
      </c>
      <c r="E61">
        <v>514</v>
      </c>
      <c r="F61">
        <v>0</v>
      </c>
      <c r="G61">
        <v>0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f t="shared" si="0"/>
        <v>4565.4949695481273</v>
      </c>
      <c r="O61">
        <f>N61-B61</f>
        <v>197.4949695481273</v>
      </c>
      <c r="P61">
        <f t="shared" si="1"/>
        <v>197.4949695481273</v>
      </c>
      <c r="Q61" s="8">
        <f>P61/B61</f>
        <v>4.5214049804974198E-2</v>
      </c>
      <c r="R61">
        <v>616</v>
      </c>
      <c r="S61">
        <f t="shared" si="2"/>
        <v>3554.9094518662914</v>
      </c>
      <c r="T61">
        <f t="shared" si="3"/>
        <v>11088</v>
      </c>
      <c r="U61">
        <f t="shared" si="4"/>
        <v>197.4949695481273</v>
      </c>
      <c r="V61">
        <f t="shared" si="5"/>
        <v>39004.262996815727</v>
      </c>
      <c r="W61">
        <v>3854</v>
      </c>
      <c r="X61">
        <v>0</v>
      </c>
      <c r="Y61">
        <v>0</v>
      </c>
    </row>
    <row r="62" spans="1:25" x14ac:dyDescent="0.35">
      <c r="A62" s="1">
        <v>40976</v>
      </c>
      <c r="B62">
        <v>4263</v>
      </c>
      <c r="C62">
        <v>3903</v>
      </c>
      <c r="D62">
        <v>4135</v>
      </c>
      <c r="E62">
        <v>-105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f t="shared" si="0"/>
        <v>4156.8201513729855</v>
      </c>
      <c r="O62">
        <f>N62-B62</f>
        <v>-106.17984862701451</v>
      </c>
      <c r="P62">
        <f t="shared" si="1"/>
        <v>106.17984862701451</v>
      </c>
      <c r="Q62" s="8">
        <f>P62/B62</f>
        <v>2.4907306738685082E-2</v>
      </c>
      <c r="R62">
        <v>856</v>
      </c>
      <c r="S62">
        <f t="shared" si="2"/>
        <v>7644.9491011450446</v>
      </c>
      <c r="T62">
        <f t="shared" si="3"/>
        <v>15408</v>
      </c>
      <c r="U62">
        <f t="shared" si="4"/>
        <v>-212.35969725402902</v>
      </c>
      <c r="V62">
        <f t="shared" si="5"/>
        <v>45096.641017822862</v>
      </c>
      <c r="W62">
        <v>4368</v>
      </c>
      <c r="X62">
        <v>1</v>
      </c>
      <c r="Y62">
        <v>0</v>
      </c>
    </row>
    <row r="63" spans="1:25" x14ac:dyDescent="0.35">
      <c r="A63" s="1">
        <v>40977</v>
      </c>
      <c r="B63">
        <v>4953</v>
      </c>
      <c r="C63">
        <v>4161.666666666667</v>
      </c>
      <c r="D63">
        <v>4592</v>
      </c>
      <c r="E63">
        <v>690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0</v>
      </c>
      <c r="N63">
        <f t="shared" si="0"/>
        <v>5207.6675868145903</v>
      </c>
      <c r="O63">
        <f>N63-B63</f>
        <v>254.66758681459032</v>
      </c>
      <c r="P63">
        <f t="shared" si="1"/>
        <v>254.66758681459032</v>
      </c>
      <c r="Q63" s="8">
        <f>P63/B63</f>
        <v>5.1416835617724678E-2</v>
      </c>
      <c r="R63">
        <v>336</v>
      </c>
      <c r="S63">
        <f t="shared" si="2"/>
        <v>4584.0165626626258</v>
      </c>
      <c r="T63">
        <f t="shared" si="3"/>
        <v>6048</v>
      </c>
      <c r="U63">
        <f t="shared" si="4"/>
        <v>254.66758681459032</v>
      </c>
      <c r="V63">
        <f t="shared" si="5"/>
        <v>64855.5797739669</v>
      </c>
      <c r="W63">
        <v>4263</v>
      </c>
      <c r="X63">
        <v>0</v>
      </c>
      <c r="Y63">
        <v>1</v>
      </c>
    </row>
    <row r="64" spans="1:25" x14ac:dyDescent="0.35">
      <c r="A64" s="1">
        <v>40978</v>
      </c>
      <c r="B64">
        <v>5715</v>
      </c>
      <c r="C64">
        <v>4528</v>
      </c>
      <c r="D64">
        <v>5335</v>
      </c>
      <c r="E64">
        <v>762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1</v>
      </c>
      <c r="N64">
        <f t="shared" si="0"/>
        <v>5662.4135179813666</v>
      </c>
      <c r="O64">
        <f>N64-B64</f>
        <v>-52.586482018633433</v>
      </c>
      <c r="P64">
        <f t="shared" si="1"/>
        <v>52.586482018633433</v>
      </c>
      <c r="Q64" s="8">
        <f>P64/B64</f>
        <v>9.2014841677398838E-3</v>
      </c>
      <c r="R64">
        <v>704</v>
      </c>
      <c r="S64">
        <f t="shared" si="2"/>
        <v>3786.2267053416072</v>
      </c>
      <c r="T64">
        <f t="shared" si="3"/>
        <v>12672</v>
      </c>
      <c r="U64">
        <f t="shared" si="4"/>
        <v>-105.17296403726687</v>
      </c>
      <c r="V64">
        <f t="shared" si="5"/>
        <v>11061.352364384229</v>
      </c>
      <c r="W64">
        <v>4953</v>
      </c>
      <c r="X64">
        <v>0</v>
      </c>
      <c r="Y64">
        <v>0</v>
      </c>
    </row>
    <row r="65" spans="1:25" x14ac:dyDescent="0.35">
      <c r="A65" s="1">
        <v>40979</v>
      </c>
      <c r="B65">
        <v>5598</v>
      </c>
      <c r="C65">
        <v>4977</v>
      </c>
      <c r="D65">
        <v>5604</v>
      </c>
      <c r="E65">
        <v>-117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f t="shared" si="0"/>
        <v>5505.9838158398434</v>
      </c>
      <c r="O65">
        <f>N65-B65</f>
        <v>-92.016184160156627</v>
      </c>
      <c r="P65">
        <f t="shared" si="1"/>
        <v>92.016184160156627</v>
      </c>
      <c r="Q65" s="8">
        <f>P65/B65</f>
        <v>1.6437331932861135E-2</v>
      </c>
      <c r="R65">
        <v>551</v>
      </c>
      <c r="S65">
        <f t="shared" si="2"/>
        <v>6625.1652595312771</v>
      </c>
      <c r="T65">
        <f t="shared" si="3"/>
        <v>9918</v>
      </c>
      <c r="U65">
        <f t="shared" si="4"/>
        <v>-184.03236832031325</v>
      </c>
      <c r="V65">
        <f t="shared" si="5"/>
        <v>33867.912589583437</v>
      </c>
      <c r="W65">
        <v>5715</v>
      </c>
      <c r="X65">
        <v>0</v>
      </c>
      <c r="Y65">
        <v>0</v>
      </c>
    </row>
    <row r="66" spans="1:25" x14ac:dyDescent="0.35">
      <c r="A66" s="1">
        <v>40980</v>
      </c>
      <c r="B66">
        <v>3941</v>
      </c>
      <c r="C66">
        <v>5422</v>
      </c>
      <c r="D66">
        <v>3487</v>
      </c>
      <c r="E66">
        <v>-1657</v>
      </c>
      <c r="F66">
        <v>0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f t="shared" si="0"/>
        <v>4260.0112869127752</v>
      </c>
      <c r="O66">
        <f>N66-B66</f>
        <v>319.01128691277518</v>
      </c>
      <c r="P66">
        <f t="shared" si="1"/>
        <v>319.01128691277518</v>
      </c>
      <c r="Q66" s="8">
        <f>P66/B66</f>
        <v>8.0946786833995227E-2</v>
      </c>
      <c r="R66">
        <v>1038</v>
      </c>
      <c r="S66">
        <f t="shared" si="2"/>
        <v>5742.2031644299532</v>
      </c>
      <c r="T66">
        <f t="shared" si="3"/>
        <v>18684</v>
      </c>
      <c r="U66">
        <f t="shared" si="4"/>
        <v>319.01128691277518</v>
      </c>
      <c r="V66">
        <f t="shared" si="5"/>
        <v>101768.20117774497</v>
      </c>
      <c r="W66">
        <v>5598</v>
      </c>
      <c r="X66">
        <v>0</v>
      </c>
      <c r="Y66">
        <v>0</v>
      </c>
    </row>
    <row r="67" spans="1:25" x14ac:dyDescent="0.35">
      <c r="A67" s="1">
        <v>40981</v>
      </c>
      <c r="B67">
        <v>4048</v>
      </c>
      <c r="C67">
        <v>5084.666666666667</v>
      </c>
      <c r="D67">
        <v>3854</v>
      </c>
      <c r="E67">
        <v>107</v>
      </c>
      <c r="F67">
        <v>0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f t="shared" ref="N67:N130" si="6">$AA$2+SUMPRODUCT(C67:J67,$AB$2:$AI$2)</f>
        <v>4639.6607355494725</v>
      </c>
      <c r="O67">
        <f>N67-B67</f>
        <v>591.66073554947252</v>
      </c>
      <c r="P67">
        <f t="shared" ref="P67:P130" si="7">ABS(O67)</f>
        <v>591.66073554947252</v>
      </c>
      <c r="Q67" s="8">
        <f>P67/B67</f>
        <v>0.1461612489005614</v>
      </c>
      <c r="R67">
        <v>1060</v>
      </c>
      <c r="S67">
        <f t="shared" ref="S67:S130" si="8">IF(O67&lt;0,O67*-72,O67*18)</f>
        <v>10649.893239890505</v>
      </c>
      <c r="T67">
        <f t="shared" ref="T67:T130" si="9">R67*18</f>
        <v>19080</v>
      </c>
      <c r="U67">
        <f t="shared" ref="U67:U130" si="10">IF(O67&lt;0,O67*2,O67)</f>
        <v>591.66073554947252</v>
      </c>
      <c r="V67">
        <f t="shared" ref="V67:V130" si="11">U67^2</f>
        <v>350062.42599094287</v>
      </c>
      <c r="W67">
        <v>3941</v>
      </c>
      <c r="X67">
        <v>0</v>
      </c>
      <c r="Y67">
        <v>0</v>
      </c>
    </row>
    <row r="68" spans="1:25" x14ac:dyDescent="0.35">
      <c r="A68" s="1">
        <v>40982</v>
      </c>
      <c r="B68">
        <v>3883</v>
      </c>
      <c r="C68">
        <v>4529</v>
      </c>
      <c r="D68">
        <v>4368</v>
      </c>
      <c r="E68">
        <v>-165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0</v>
      </c>
      <c r="M68">
        <v>0</v>
      </c>
      <c r="N68">
        <f t="shared" si="6"/>
        <v>4343.5449121273914</v>
      </c>
      <c r="O68">
        <f>N68-B68</f>
        <v>460.5449121273914</v>
      </c>
      <c r="P68">
        <f t="shared" si="7"/>
        <v>460.5449121273914</v>
      </c>
      <c r="Q68" s="8">
        <f>P68/B68</f>
        <v>0.1186054370660292</v>
      </c>
      <c r="R68">
        <v>1181</v>
      </c>
      <c r="S68">
        <f t="shared" si="8"/>
        <v>8289.8084182930452</v>
      </c>
      <c r="T68">
        <f t="shared" si="9"/>
        <v>21258</v>
      </c>
      <c r="U68">
        <f t="shared" si="10"/>
        <v>460.5449121273914</v>
      </c>
      <c r="V68">
        <f t="shared" si="11"/>
        <v>212101.61608642666</v>
      </c>
      <c r="W68">
        <v>4048</v>
      </c>
      <c r="X68">
        <v>0</v>
      </c>
      <c r="Y68">
        <v>0</v>
      </c>
    </row>
    <row r="69" spans="1:25" x14ac:dyDescent="0.35">
      <c r="A69" s="1">
        <v>40983</v>
      </c>
      <c r="B69">
        <v>4491</v>
      </c>
      <c r="C69">
        <v>3957.3333333333335</v>
      </c>
      <c r="D69">
        <v>4263</v>
      </c>
      <c r="E69">
        <v>608</v>
      </c>
      <c r="F69">
        <v>0</v>
      </c>
      <c r="G69">
        <v>0</v>
      </c>
      <c r="H69">
        <v>0</v>
      </c>
      <c r="I69">
        <v>0</v>
      </c>
      <c r="J69">
        <v>1</v>
      </c>
      <c r="K69">
        <v>0</v>
      </c>
      <c r="L69">
        <v>0</v>
      </c>
      <c r="M69">
        <v>0</v>
      </c>
      <c r="N69">
        <f t="shared" si="6"/>
        <v>4707.5743311790784</v>
      </c>
      <c r="O69">
        <f>N69-B69</f>
        <v>216.5743311790784</v>
      </c>
      <c r="P69">
        <f t="shared" si="7"/>
        <v>216.5743311790784</v>
      </c>
      <c r="Q69" s="8">
        <f>P69/B69</f>
        <v>4.8224077305517345E-2</v>
      </c>
      <c r="R69">
        <v>844</v>
      </c>
      <c r="S69">
        <f t="shared" si="8"/>
        <v>3898.3379612234112</v>
      </c>
      <c r="T69">
        <f t="shared" si="9"/>
        <v>15192</v>
      </c>
      <c r="U69">
        <f t="shared" si="10"/>
        <v>216.5743311790784</v>
      </c>
      <c r="V69">
        <f t="shared" si="11"/>
        <v>46904.440925665127</v>
      </c>
      <c r="W69">
        <v>3883</v>
      </c>
      <c r="X69">
        <v>1</v>
      </c>
      <c r="Y69">
        <v>0</v>
      </c>
    </row>
    <row r="70" spans="1:25" x14ac:dyDescent="0.35">
      <c r="A70" s="1">
        <v>40984</v>
      </c>
      <c r="B70">
        <v>4594</v>
      </c>
      <c r="C70">
        <v>4140.666666666667</v>
      </c>
      <c r="D70">
        <v>4953</v>
      </c>
      <c r="E70">
        <v>103</v>
      </c>
      <c r="F70">
        <v>0</v>
      </c>
      <c r="G70">
        <v>0</v>
      </c>
      <c r="H70">
        <v>0</v>
      </c>
      <c r="I70">
        <v>0</v>
      </c>
      <c r="J70">
        <v>0</v>
      </c>
      <c r="K70">
        <v>1</v>
      </c>
      <c r="L70">
        <v>0</v>
      </c>
      <c r="M70">
        <v>0</v>
      </c>
      <c r="N70">
        <f t="shared" si="6"/>
        <v>4813.1485731283701</v>
      </c>
      <c r="O70">
        <f>N70-B70</f>
        <v>219.14857312837012</v>
      </c>
      <c r="P70">
        <f t="shared" si="7"/>
        <v>219.14857312837012</v>
      </c>
      <c r="Q70" s="8">
        <f>P70/B70</f>
        <v>4.7703215744094495E-2</v>
      </c>
      <c r="R70">
        <v>1082</v>
      </c>
      <c r="S70">
        <f t="shared" si="8"/>
        <v>3944.6743163106621</v>
      </c>
      <c r="T70">
        <f t="shared" si="9"/>
        <v>19476</v>
      </c>
      <c r="U70">
        <f t="shared" si="10"/>
        <v>219.14857312837012</v>
      </c>
      <c r="V70">
        <f t="shared" si="11"/>
        <v>48026.097104200584</v>
      </c>
      <c r="W70">
        <v>4491</v>
      </c>
      <c r="X70">
        <v>0</v>
      </c>
      <c r="Y70">
        <v>1</v>
      </c>
    </row>
    <row r="71" spans="1:25" x14ac:dyDescent="0.35">
      <c r="A71" s="1">
        <v>40985</v>
      </c>
      <c r="B71">
        <v>4131</v>
      </c>
      <c r="C71">
        <v>4322.666666666667</v>
      </c>
      <c r="D71">
        <v>5715</v>
      </c>
      <c r="E71">
        <v>-463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</v>
      </c>
      <c r="M71">
        <v>1</v>
      </c>
      <c r="N71">
        <f t="shared" si="6"/>
        <v>4656.8177718053303</v>
      </c>
      <c r="O71">
        <f>N71-B71</f>
        <v>525.81777180533027</v>
      </c>
      <c r="P71">
        <f t="shared" si="7"/>
        <v>525.81777180533027</v>
      </c>
      <c r="Q71" s="8">
        <f>P71/B71</f>
        <v>0.12728583195481247</v>
      </c>
      <c r="R71">
        <v>796</v>
      </c>
      <c r="S71">
        <f t="shared" si="8"/>
        <v>9464.7198924959448</v>
      </c>
      <c r="T71">
        <f t="shared" si="9"/>
        <v>14328</v>
      </c>
      <c r="U71">
        <f t="shared" si="10"/>
        <v>525.81777180533027</v>
      </c>
      <c r="V71">
        <f t="shared" si="11"/>
        <v>276484.32914632239</v>
      </c>
      <c r="W71">
        <v>4594</v>
      </c>
      <c r="X71">
        <v>0</v>
      </c>
      <c r="Y71">
        <v>0</v>
      </c>
    </row>
    <row r="72" spans="1:25" x14ac:dyDescent="0.35">
      <c r="A72" s="1">
        <v>40986</v>
      </c>
      <c r="B72">
        <v>5677</v>
      </c>
      <c r="C72">
        <v>4405.333333333333</v>
      </c>
      <c r="D72">
        <v>5598</v>
      </c>
      <c r="E72">
        <v>1546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0</v>
      </c>
      <c r="N72">
        <f t="shared" si="6"/>
        <v>6104.6001935959703</v>
      </c>
      <c r="O72">
        <f>N72-B72</f>
        <v>427.60019359597027</v>
      </c>
      <c r="P72">
        <f t="shared" si="7"/>
        <v>427.60019359597027</v>
      </c>
      <c r="Q72" s="8">
        <f>P72/B72</f>
        <v>7.532150671058134E-2</v>
      </c>
      <c r="R72">
        <v>1262</v>
      </c>
      <c r="S72">
        <f t="shared" si="8"/>
        <v>7696.8034847274648</v>
      </c>
      <c r="T72">
        <f t="shared" si="9"/>
        <v>22716</v>
      </c>
      <c r="U72">
        <f t="shared" si="10"/>
        <v>427.60019359597027</v>
      </c>
      <c r="V72">
        <f t="shared" si="11"/>
        <v>182841.92556331126</v>
      </c>
      <c r="W72">
        <v>4131</v>
      </c>
      <c r="X72">
        <v>0</v>
      </c>
      <c r="Y72">
        <v>0</v>
      </c>
    </row>
    <row r="73" spans="1:25" x14ac:dyDescent="0.35">
      <c r="A73" s="1">
        <v>40987</v>
      </c>
      <c r="B73">
        <v>3805</v>
      </c>
      <c r="C73">
        <v>4800.666666666667</v>
      </c>
      <c r="D73">
        <v>3941</v>
      </c>
      <c r="E73">
        <v>-1872</v>
      </c>
      <c r="F73">
        <v>0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f t="shared" si="6"/>
        <v>3558.7985207172173</v>
      </c>
      <c r="O73">
        <f>N73-B73</f>
        <v>-246.20147928278266</v>
      </c>
      <c r="P73">
        <f t="shared" si="7"/>
        <v>246.20147928278266</v>
      </c>
      <c r="Q73" s="8">
        <f>P73/B73</f>
        <v>6.4704725172873234E-2</v>
      </c>
      <c r="R73">
        <v>940</v>
      </c>
      <c r="S73">
        <f t="shared" si="8"/>
        <v>17726.506508360351</v>
      </c>
      <c r="T73">
        <f t="shared" si="9"/>
        <v>16920</v>
      </c>
      <c r="U73">
        <f t="shared" si="10"/>
        <v>-492.40295856556531</v>
      </c>
      <c r="V73">
        <f t="shared" si="11"/>
        <v>242460.67360412184</v>
      </c>
      <c r="W73">
        <v>5677</v>
      </c>
      <c r="X73">
        <v>0</v>
      </c>
      <c r="Y73">
        <v>0</v>
      </c>
    </row>
    <row r="74" spans="1:25" x14ac:dyDescent="0.35">
      <c r="A74" s="1">
        <v>40988</v>
      </c>
      <c r="B74">
        <v>4395</v>
      </c>
      <c r="C74">
        <v>4537.666666666667</v>
      </c>
      <c r="D74">
        <v>4048</v>
      </c>
      <c r="E74">
        <v>590</v>
      </c>
      <c r="F74">
        <v>0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f t="shared" si="6"/>
        <v>4467.5854542870338</v>
      </c>
      <c r="O74">
        <f>N74-B74</f>
        <v>72.585454287033826</v>
      </c>
      <c r="P74">
        <f t="shared" si="7"/>
        <v>72.585454287033826</v>
      </c>
      <c r="Q74" s="8">
        <f>P74/B74</f>
        <v>1.651546172628756E-2</v>
      </c>
      <c r="R74">
        <v>675</v>
      </c>
      <c r="S74">
        <f t="shared" si="8"/>
        <v>1306.5381771666089</v>
      </c>
      <c r="T74">
        <f t="shared" si="9"/>
        <v>12150</v>
      </c>
      <c r="U74">
        <f t="shared" si="10"/>
        <v>72.585454287033826</v>
      </c>
      <c r="V74">
        <f t="shared" si="11"/>
        <v>5268.6481740550771</v>
      </c>
      <c r="W74">
        <v>3805</v>
      </c>
      <c r="X74">
        <v>0</v>
      </c>
      <c r="Y74">
        <v>0</v>
      </c>
    </row>
    <row r="75" spans="1:25" x14ac:dyDescent="0.35">
      <c r="A75" s="1">
        <v>40989</v>
      </c>
      <c r="B75">
        <v>5026</v>
      </c>
      <c r="C75">
        <v>4625.666666666667</v>
      </c>
      <c r="D75">
        <v>3883</v>
      </c>
      <c r="E75">
        <v>631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v>0</v>
      </c>
      <c r="M75">
        <v>0</v>
      </c>
      <c r="N75">
        <f t="shared" si="6"/>
        <v>4943.5400834823204</v>
      </c>
      <c r="O75">
        <f>N75-B75</f>
        <v>-82.45991651767963</v>
      </c>
      <c r="P75">
        <f t="shared" si="7"/>
        <v>82.45991651767963</v>
      </c>
      <c r="Q75" s="8">
        <f>P75/B75</f>
        <v>1.6406668626677206E-2</v>
      </c>
      <c r="R75">
        <v>707</v>
      </c>
      <c r="S75">
        <f t="shared" si="8"/>
        <v>5937.1139892729334</v>
      </c>
      <c r="T75">
        <f t="shared" si="9"/>
        <v>12726</v>
      </c>
      <c r="U75">
        <f t="shared" si="10"/>
        <v>-164.91983303535926</v>
      </c>
      <c r="V75">
        <f t="shared" si="11"/>
        <v>27198.551328410776</v>
      </c>
      <c r="W75">
        <v>4395</v>
      </c>
      <c r="X75">
        <v>0</v>
      </c>
      <c r="Y75">
        <v>0</v>
      </c>
    </row>
    <row r="76" spans="1:25" x14ac:dyDescent="0.35">
      <c r="A76" s="1">
        <v>40990</v>
      </c>
      <c r="B76">
        <v>4975</v>
      </c>
      <c r="C76">
        <v>4408.666666666667</v>
      </c>
      <c r="D76">
        <v>4491</v>
      </c>
      <c r="E76">
        <v>-51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f t="shared" si="6"/>
        <v>4701.1159945159525</v>
      </c>
      <c r="O76">
        <f>N76-B76</f>
        <v>-273.88400548404752</v>
      </c>
      <c r="P76">
        <f t="shared" si="7"/>
        <v>273.88400548404752</v>
      </c>
      <c r="Q76" s="8">
        <f>P76/B76</f>
        <v>5.505206140382865E-2</v>
      </c>
      <c r="R76">
        <v>449</v>
      </c>
      <c r="S76">
        <f t="shared" si="8"/>
        <v>19719.648394851421</v>
      </c>
      <c r="T76">
        <f t="shared" si="9"/>
        <v>8082</v>
      </c>
      <c r="U76">
        <f t="shared" si="10"/>
        <v>-547.76801096809504</v>
      </c>
      <c r="V76">
        <f t="shared" si="11"/>
        <v>300049.79383994307</v>
      </c>
      <c r="W76">
        <v>5026</v>
      </c>
      <c r="X76">
        <v>1</v>
      </c>
      <c r="Y76">
        <v>0</v>
      </c>
    </row>
    <row r="77" spans="1:25" x14ac:dyDescent="0.35">
      <c r="A77" s="1">
        <v>40991</v>
      </c>
      <c r="B77">
        <v>5295</v>
      </c>
      <c r="C77">
        <v>4798.666666666667</v>
      </c>
      <c r="D77">
        <v>4594</v>
      </c>
      <c r="E77">
        <v>320</v>
      </c>
      <c r="F77">
        <v>0</v>
      </c>
      <c r="G77">
        <v>0</v>
      </c>
      <c r="H77">
        <v>0</v>
      </c>
      <c r="I77">
        <v>0</v>
      </c>
      <c r="J77">
        <v>0</v>
      </c>
      <c r="K77">
        <v>1</v>
      </c>
      <c r="L77">
        <v>0</v>
      </c>
      <c r="M77">
        <v>0</v>
      </c>
      <c r="N77">
        <f t="shared" si="6"/>
        <v>5557.9152434017033</v>
      </c>
      <c r="O77">
        <f>N77-B77</f>
        <v>262.91524340170326</v>
      </c>
      <c r="P77">
        <f t="shared" si="7"/>
        <v>262.91524340170326</v>
      </c>
      <c r="Q77" s="8">
        <f>P77/B77</f>
        <v>4.9653492615996837E-2</v>
      </c>
      <c r="R77">
        <v>942</v>
      </c>
      <c r="S77">
        <f t="shared" si="8"/>
        <v>4732.4743812306588</v>
      </c>
      <c r="T77">
        <f t="shared" si="9"/>
        <v>16956</v>
      </c>
      <c r="U77">
        <f t="shared" si="10"/>
        <v>262.91524340170326</v>
      </c>
      <c r="V77">
        <f t="shared" si="11"/>
        <v>69124.425212976872</v>
      </c>
      <c r="W77">
        <v>4975</v>
      </c>
      <c r="X77">
        <v>0</v>
      </c>
      <c r="Y77">
        <v>1</v>
      </c>
    </row>
    <row r="78" spans="1:25" x14ac:dyDescent="0.35">
      <c r="A78" s="1">
        <v>40992</v>
      </c>
      <c r="B78">
        <v>5167</v>
      </c>
      <c r="C78">
        <v>5098.666666666667</v>
      </c>
      <c r="D78">
        <v>4131</v>
      </c>
      <c r="E78">
        <v>-128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1</v>
      </c>
      <c r="N78">
        <f t="shared" si="6"/>
        <v>5498.81320993805</v>
      </c>
      <c r="O78">
        <f>N78-B78</f>
        <v>331.81320993805002</v>
      </c>
      <c r="P78">
        <f t="shared" si="7"/>
        <v>331.81320993805002</v>
      </c>
      <c r="Q78" s="8">
        <f>P78/B78</f>
        <v>6.4217768519072974E-2</v>
      </c>
      <c r="R78">
        <v>779</v>
      </c>
      <c r="S78">
        <f t="shared" si="8"/>
        <v>5972.6377788849004</v>
      </c>
      <c r="T78">
        <f t="shared" si="9"/>
        <v>14022</v>
      </c>
      <c r="U78">
        <f t="shared" si="10"/>
        <v>331.81320993805002</v>
      </c>
      <c r="V78">
        <f t="shared" si="11"/>
        <v>110100.00628939246</v>
      </c>
      <c r="W78">
        <v>5295</v>
      </c>
      <c r="X78">
        <v>0</v>
      </c>
      <c r="Y78">
        <v>0</v>
      </c>
    </row>
    <row r="79" spans="1:25" x14ac:dyDescent="0.35">
      <c r="A79" s="1">
        <v>40993</v>
      </c>
      <c r="B79">
        <v>5166</v>
      </c>
      <c r="C79">
        <v>5145.666666666667</v>
      </c>
      <c r="D79">
        <v>5677</v>
      </c>
      <c r="E79">
        <v>-1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0</v>
      </c>
      <c r="N79">
        <f t="shared" si="6"/>
        <v>5751.201954230015</v>
      </c>
      <c r="O79">
        <f>N79-B79</f>
        <v>585.20195423001496</v>
      </c>
      <c r="P79">
        <f t="shared" si="7"/>
        <v>585.20195423001496</v>
      </c>
      <c r="Q79" s="8">
        <f>P79/B79</f>
        <v>0.11327951107820654</v>
      </c>
      <c r="R79">
        <v>1077</v>
      </c>
      <c r="S79">
        <f t="shared" si="8"/>
        <v>10533.635176140269</v>
      </c>
      <c r="T79">
        <f t="shared" si="9"/>
        <v>19386</v>
      </c>
      <c r="U79">
        <f t="shared" si="10"/>
        <v>585.20195423001496</v>
      </c>
      <c r="V79">
        <f t="shared" si="11"/>
        <v>342461.32723462855</v>
      </c>
      <c r="W79">
        <v>5167</v>
      </c>
      <c r="X79">
        <v>0</v>
      </c>
      <c r="Y79">
        <v>0</v>
      </c>
    </row>
    <row r="80" spans="1:25" x14ac:dyDescent="0.35">
      <c r="A80" s="1">
        <v>40994</v>
      </c>
      <c r="B80">
        <v>2709</v>
      </c>
      <c r="C80">
        <v>5209.333333333333</v>
      </c>
      <c r="D80">
        <v>3805</v>
      </c>
      <c r="E80">
        <v>-2457</v>
      </c>
      <c r="F80">
        <v>0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f t="shared" si="6"/>
        <v>3534.2488592428044</v>
      </c>
      <c r="O80">
        <f>N80-B80</f>
        <v>825.24885924280443</v>
      </c>
      <c r="P80">
        <f t="shared" si="7"/>
        <v>825.24885924280443</v>
      </c>
      <c r="Q80" s="8">
        <f>P80/B80</f>
        <v>0.30463228469649478</v>
      </c>
      <c r="R80">
        <v>1196</v>
      </c>
      <c r="S80">
        <f t="shared" si="8"/>
        <v>14854.47946637048</v>
      </c>
      <c r="T80">
        <f t="shared" si="9"/>
        <v>21528</v>
      </c>
      <c r="U80">
        <f t="shared" si="10"/>
        <v>825.24885924280443</v>
      </c>
      <c r="V80">
        <f t="shared" si="11"/>
        <v>681035.67968155001</v>
      </c>
      <c r="W80">
        <v>5166</v>
      </c>
      <c r="X80">
        <v>0</v>
      </c>
      <c r="Y80">
        <v>0</v>
      </c>
    </row>
    <row r="81" spans="1:25" x14ac:dyDescent="0.35">
      <c r="A81" s="1">
        <v>40995</v>
      </c>
      <c r="B81">
        <v>4628.5</v>
      </c>
      <c r="C81">
        <v>4347.333333333333</v>
      </c>
      <c r="D81">
        <v>4395</v>
      </c>
      <c r="E81">
        <v>1919.5</v>
      </c>
      <c r="F81">
        <v>0</v>
      </c>
      <c r="G81">
        <v>0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f t="shared" si="6"/>
        <v>5226.4811354712201</v>
      </c>
      <c r="O81">
        <f>N81-B81</f>
        <v>597.98113547122011</v>
      </c>
      <c r="P81">
        <f t="shared" si="7"/>
        <v>597.98113547122011</v>
      </c>
      <c r="Q81" s="8">
        <f>P81/B81</f>
        <v>0.12919544895132767</v>
      </c>
      <c r="R81">
        <v>1683</v>
      </c>
      <c r="S81">
        <f t="shared" si="8"/>
        <v>10763.660438481962</v>
      </c>
      <c r="T81">
        <f t="shared" si="9"/>
        <v>30294</v>
      </c>
      <c r="U81">
        <f t="shared" si="10"/>
        <v>597.98113547122011</v>
      </c>
      <c r="V81">
        <f t="shared" si="11"/>
        <v>357581.43837944971</v>
      </c>
      <c r="W81">
        <v>2709</v>
      </c>
      <c r="X81">
        <v>0</v>
      </c>
      <c r="Y81">
        <v>0</v>
      </c>
    </row>
    <row r="82" spans="1:25" x14ac:dyDescent="0.35">
      <c r="A82" s="1">
        <v>40996</v>
      </c>
      <c r="B82">
        <v>2723</v>
      </c>
      <c r="C82">
        <v>4167.833333333333</v>
      </c>
      <c r="D82">
        <v>5026</v>
      </c>
      <c r="E82">
        <v>-1905.5</v>
      </c>
      <c r="F82">
        <v>0</v>
      </c>
      <c r="G82">
        <v>0</v>
      </c>
      <c r="H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f t="shared" si="6"/>
        <v>2858.1694440701808</v>
      </c>
      <c r="O82">
        <f>N82-B82</f>
        <v>135.16944407018082</v>
      </c>
      <c r="P82">
        <f t="shared" si="7"/>
        <v>135.16944407018082</v>
      </c>
      <c r="Q82" s="8">
        <f>P82/B82</f>
        <v>4.9639898666977898E-2</v>
      </c>
      <c r="R82">
        <v>1188</v>
      </c>
      <c r="S82">
        <f t="shared" si="8"/>
        <v>2433.0499932632547</v>
      </c>
      <c r="T82">
        <f t="shared" si="9"/>
        <v>21384</v>
      </c>
      <c r="U82">
        <f t="shared" si="10"/>
        <v>135.16944407018082</v>
      </c>
      <c r="V82">
        <f t="shared" si="11"/>
        <v>18270.778610241741</v>
      </c>
      <c r="W82">
        <v>4628.5</v>
      </c>
      <c r="X82">
        <v>0</v>
      </c>
      <c r="Y82">
        <v>0</v>
      </c>
    </row>
    <row r="83" spans="1:25" x14ac:dyDescent="0.35">
      <c r="A83" s="1">
        <v>40997</v>
      </c>
      <c r="B83">
        <v>3348</v>
      </c>
      <c r="C83">
        <v>3353.5</v>
      </c>
      <c r="D83">
        <v>4975</v>
      </c>
      <c r="E83">
        <v>625</v>
      </c>
      <c r="F83">
        <v>1</v>
      </c>
      <c r="G83">
        <v>0</v>
      </c>
      <c r="H83">
        <v>0</v>
      </c>
      <c r="I83">
        <v>0</v>
      </c>
      <c r="J83">
        <v>1</v>
      </c>
      <c r="K83">
        <v>0</v>
      </c>
      <c r="L83">
        <v>0</v>
      </c>
      <c r="M83">
        <v>0</v>
      </c>
      <c r="N83">
        <f t="shared" si="6"/>
        <v>4331.016600375212</v>
      </c>
      <c r="O83">
        <f>N83-B83</f>
        <v>983.01660037521197</v>
      </c>
      <c r="P83">
        <f t="shared" si="7"/>
        <v>983.01660037521197</v>
      </c>
      <c r="Q83" s="8">
        <f>P83/B83</f>
        <v>0.29361308254934648</v>
      </c>
      <c r="R83">
        <v>303</v>
      </c>
      <c r="S83">
        <f t="shared" si="8"/>
        <v>17694.298806753817</v>
      </c>
      <c r="T83">
        <f t="shared" si="9"/>
        <v>5454</v>
      </c>
      <c r="U83">
        <f t="shared" si="10"/>
        <v>983.01660037521197</v>
      </c>
      <c r="V83">
        <f t="shared" si="11"/>
        <v>966321.63661323918</v>
      </c>
      <c r="W83">
        <v>2723</v>
      </c>
      <c r="X83">
        <v>1</v>
      </c>
      <c r="Y83">
        <v>0</v>
      </c>
    </row>
    <row r="84" spans="1:25" x14ac:dyDescent="0.35">
      <c r="A84" s="1">
        <v>40998</v>
      </c>
      <c r="B84">
        <v>4623</v>
      </c>
      <c r="C84">
        <v>3566.5</v>
      </c>
      <c r="D84">
        <v>5295</v>
      </c>
      <c r="E84">
        <v>1275</v>
      </c>
      <c r="F84">
        <v>1</v>
      </c>
      <c r="G84">
        <v>0</v>
      </c>
      <c r="H84">
        <v>0</v>
      </c>
      <c r="I84">
        <v>0</v>
      </c>
      <c r="J84">
        <v>0</v>
      </c>
      <c r="K84">
        <v>1</v>
      </c>
      <c r="L84">
        <v>0</v>
      </c>
      <c r="M84">
        <v>0</v>
      </c>
      <c r="N84">
        <f t="shared" si="6"/>
        <v>5228.3745418050139</v>
      </c>
      <c r="O84">
        <f>N84-B84</f>
        <v>605.37454180501391</v>
      </c>
      <c r="P84">
        <f t="shared" si="7"/>
        <v>605.37454180501391</v>
      </c>
      <c r="Q84" s="8">
        <f>P84/B84</f>
        <v>0.1309484191661289</v>
      </c>
      <c r="R84">
        <v>1091</v>
      </c>
      <c r="S84">
        <f t="shared" si="8"/>
        <v>10896.74175249025</v>
      </c>
      <c r="T84">
        <f t="shared" si="9"/>
        <v>19638</v>
      </c>
      <c r="U84">
        <f t="shared" si="10"/>
        <v>605.37454180501391</v>
      </c>
      <c r="V84">
        <f t="shared" si="11"/>
        <v>366478.33586563054</v>
      </c>
      <c r="W84">
        <v>3348</v>
      </c>
      <c r="X84">
        <v>0</v>
      </c>
      <c r="Y84">
        <v>1</v>
      </c>
    </row>
    <row r="85" spans="1:25" x14ac:dyDescent="0.35">
      <c r="A85" s="1">
        <v>40999</v>
      </c>
      <c r="B85">
        <v>4037</v>
      </c>
      <c r="C85">
        <v>3564.6666666666665</v>
      </c>
      <c r="D85">
        <v>5167</v>
      </c>
      <c r="E85">
        <v>-586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>
        <v>1</v>
      </c>
      <c r="N85">
        <f t="shared" si="6"/>
        <v>3939.6649308365927</v>
      </c>
      <c r="O85">
        <f>N85-B85</f>
        <v>-97.335069163407297</v>
      </c>
      <c r="P85">
        <f t="shared" si="7"/>
        <v>97.335069163407297</v>
      </c>
      <c r="Q85" s="8">
        <f>P85/B85</f>
        <v>2.411074291885244E-2</v>
      </c>
      <c r="R85">
        <v>1018</v>
      </c>
      <c r="S85">
        <f t="shared" si="8"/>
        <v>7008.1249797653254</v>
      </c>
      <c r="T85">
        <f t="shared" si="9"/>
        <v>18324</v>
      </c>
      <c r="U85">
        <f t="shared" si="10"/>
        <v>-194.67013832681459</v>
      </c>
      <c r="V85">
        <f t="shared" si="11"/>
        <v>37896.462756181128</v>
      </c>
      <c r="W85">
        <v>4623</v>
      </c>
      <c r="X85">
        <v>0</v>
      </c>
      <c r="Y85">
        <v>0</v>
      </c>
    </row>
    <row r="86" spans="1:25" x14ac:dyDescent="0.35">
      <c r="A86" s="1">
        <v>41000</v>
      </c>
      <c r="B86">
        <v>4088</v>
      </c>
      <c r="C86">
        <v>4002.6666666666665</v>
      </c>
      <c r="D86">
        <v>5166</v>
      </c>
      <c r="E86">
        <v>51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0</v>
      </c>
      <c r="N86">
        <f t="shared" si="6"/>
        <v>4663.2479179831671</v>
      </c>
      <c r="O86">
        <f>N86-B86</f>
        <v>575.2479179831671</v>
      </c>
      <c r="P86">
        <f t="shared" si="7"/>
        <v>575.2479179831671</v>
      </c>
      <c r="Q86" s="8">
        <f>P86/B86</f>
        <v>0.1407162225986221</v>
      </c>
      <c r="R86">
        <v>589</v>
      </c>
      <c r="S86">
        <f t="shared" si="8"/>
        <v>10354.462523697008</v>
      </c>
      <c r="T86">
        <f t="shared" si="9"/>
        <v>10602</v>
      </c>
      <c r="U86">
        <f t="shared" si="10"/>
        <v>575.2479179831671</v>
      </c>
      <c r="V86">
        <f t="shared" si="11"/>
        <v>330910.16714396852</v>
      </c>
      <c r="W86">
        <v>4037</v>
      </c>
      <c r="X86">
        <v>0</v>
      </c>
      <c r="Y86">
        <v>0</v>
      </c>
    </row>
    <row r="87" spans="1:25" x14ac:dyDescent="0.35">
      <c r="A87" s="1">
        <v>41001</v>
      </c>
      <c r="B87">
        <v>4628.5</v>
      </c>
      <c r="C87">
        <v>4249.333333333333</v>
      </c>
      <c r="D87">
        <v>2709</v>
      </c>
      <c r="E87">
        <v>540.5</v>
      </c>
      <c r="F87">
        <v>0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f t="shared" si="6"/>
        <v>4595.2842097793928</v>
      </c>
      <c r="O87">
        <f>N87-B87</f>
        <v>-33.215790220607232</v>
      </c>
      <c r="P87">
        <f t="shared" si="7"/>
        <v>33.215790220607232</v>
      </c>
      <c r="Q87" s="8">
        <f>P87/B87</f>
        <v>7.1763617199108202E-3</v>
      </c>
      <c r="R87">
        <v>1122</v>
      </c>
      <c r="S87">
        <f t="shared" si="8"/>
        <v>2391.5368958837207</v>
      </c>
      <c r="T87">
        <f t="shared" si="9"/>
        <v>20196</v>
      </c>
      <c r="U87">
        <f t="shared" si="10"/>
        <v>-66.431580441214464</v>
      </c>
      <c r="V87">
        <f t="shared" si="11"/>
        <v>4413.154879917548</v>
      </c>
      <c r="W87">
        <v>4088</v>
      </c>
      <c r="X87">
        <v>0</v>
      </c>
      <c r="Y87">
        <v>0</v>
      </c>
    </row>
    <row r="88" spans="1:25" x14ac:dyDescent="0.35">
      <c r="A88" s="1">
        <v>41002</v>
      </c>
      <c r="B88">
        <v>3023</v>
      </c>
      <c r="C88">
        <v>4251.166666666667</v>
      </c>
      <c r="D88">
        <v>4628.5</v>
      </c>
      <c r="E88">
        <v>-1605.5</v>
      </c>
      <c r="F88">
        <v>0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f t="shared" si="6"/>
        <v>2734.7447148403144</v>
      </c>
      <c r="O88">
        <f>N88-B88</f>
        <v>-288.25528515968563</v>
      </c>
      <c r="P88">
        <f t="shared" si="7"/>
        <v>288.25528515968563</v>
      </c>
      <c r="Q88" s="8">
        <f>P88/B88</f>
        <v>9.5354047356826205E-2</v>
      </c>
      <c r="R88">
        <v>926</v>
      </c>
      <c r="S88">
        <f t="shared" si="8"/>
        <v>20754.380531497365</v>
      </c>
      <c r="T88">
        <f t="shared" si="9"/>
        <v>16668</v>
      </c>
      <c r="U88">
        <f t="shared" si="10"/>
        <v>-576.51057031937125</v>
      </c>
      <c r="V88">
        <f t="shared" si="11"/>
        <v>332364.4376899667</v>
      </c>
      <c r="W88">
        <v>4628.5</v>
      </c>
      <c r="X88">
        <v>0</v>
      </c>
      <c r="Y88">
        <v>0</v>
      </c>
    </row>
    <row r="89" spans="1:25" x14ac:dyDescent="0.35">
      <c r="A89" s="1">
        <v>41003</v>
      </c>
      <c r="B89">
        <v>2706</v>
      </c>
      <c r="C89">
        <v>3913.1666666666665</v>
      </c>
      <c r="D89">
        <v>2723</v>
      </c>
      <c r="E89">
        <v>-317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f t="shared" si="6"/>
        <v>3526.9287916653961</v>
      </c>
      <c r="O89">
        <f>N89-B89</f>
        <v>820.92879166539615</v>
      </c>
      <c r="P89">
        <f t="shared" si="7"/>
        <v>820.92879166539615</v>
      </c>
      <c r="Q89" s="8">
        <f>P89/B89</f>
        <v>0.30337353720081156</v>
      </c>
      <c r="R89">
        <v>1401</v>
      </c>
      <c r="S89">
        <f t="shared" si="8"/>
        <v>14776.71824997713</v>
      </c>
      <c r="T89">
        <f t="shared" si="9"/>
        <v>25218</v>
      </c>
      <c r="U89">
        <f t="shared" si="10"/>
        <v>820.92879166539615</v>
      </c>
      <c r="V89">
        <f t="shared" si="11"/>
        <v>673924.08098520734</v>
      </c>
      <c r="W89">
        <v>3023</v>
      </c>
      <c r="X89">
        <v>0</v>
      </c>
      <c r="Y89">
        <v>0</v>
      </c>
    </row>
    <row r="90" spans="1:25" x14ac:dyDescent="0.35">
      <c r="A90" s="1">
        <v>41004</v>
      </c>
      <c r="B90">
        <v>2830</v>
      </c>
      <c r="C90">
        <v>3452.5</v>
      </c>
      <c r="D90">
        <v>3348</v>
      </c>
      <c r="E90">
        <v>124</v>
      </c>
      <c r="F90">
        <v>0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>
        <f t="shared" si="6"/>
        <v>3825.3760950383671</v>
      </c>
      <c r="O90">
        <f>N90-B90</f>
        <v>995.37609503836711</v>
      </c>
      <c r="P90">
        <f t="shared" si="7"/>
        <v>995.37609503836711</v>
      </c>
      <c r="Q90" s="8">
        <f>P90/B90</f>
        <v>0.35172300178034172</v>
      </c>
      <c r="R90">
        <v>1240</v>
      </c>
      <c r="S90">
        <f t="shared" si="8"/>
        <v>17916.769710690609</v>
      </c>
      <c r="T90">
        <f t="shared" si="9"/>
        <v>22320</v>
      </c>
      <c r="U90">
        <f t="shared" si="10"/>
        <v>995.37609503836711</v>
      </c>
      <c r="V90">
        <f t="shared" si="11"/>
        <v>990773.57057382842</v>
      </c>
      <c r="W90">
        <v>2706</v>
      </c>
      <c r="X90">
        <v>1</v>
      </c>
      <c r="Y90">
        <v>0</v>
      </c>
    </row>
    <row r="91" spans="1:25" x14ac:dyDescent="0.35">
      <c r="A91" s="1">
        <v>41005</v>
      </c>
      <c r="B91">
        <v>3316</v>
      </c>
      <c r="C91">
        <v>2853</v>
      </c>
      <c r="D91">
        <v>4623</v>
      </c>
      <c r="E91">
        <v>486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0</v>
      </c>
      <c r="N91">
        <f t="shared" si="6"/>
        <v>3829.2815707189684</v>
      </c>
      <c r="O91">
        <f>N91-B91</f>
        <v>513.2815707189684</v>
      </c>
      <c r="P91">
        <f t="shared" si="7"/>
        <v>513.2815707189684</v>
      </c>
      <c r="Q91" s="8">
        <f>P91/B91</f>
        <v>0.15478937597073836</v>
      </c>
      <c r="R91">
        <v>1041</v>
      </c>
      <c r="S91">
        <f t="shared" si="8"/>
        <v>9239.0682729414311</v>
      </c>
      <c r="T91">
        <f t="shared" si="9"/>
        <v>18738</v>
      </c>
      <c r="U91">
        <f t="shared" si="10"/>
        <v>513.2815707189684</v>
      </c>
      <c r="V91">
        <f t="shared" si="11"/>
        <v>263457.97083973134</v>
      </c>
      <c r="W91">
        <v>2830</v>
      </c>
      <c r="X91">
        <v>0</v>
      </c>
      <c r="Y91">
        <v>1</v>
      </c>
    </row>
    <row r="92" spans="1:25" x14ac:dyDescent="0.35">
      <c r="A92" s="1">
        <v>41006</v>
      </c>
      <c r="B92">
        <v>3348</v>
      </c>
      <c r="C92">
        <v>2950.6666666666665</v>
      </c>
      <c r="D92">
        <v>4037</v>
      </c>
      <c r="E92">
        <v>32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</v>
      </c>
      <c r="M92">
        <v>1</v>
      </c>
      <c r="N92">
        <f t="shared" si="6"/>
        <v>3564.6167464986975</v>
      </c>
      <c r="O92">
        <f>N92-B92</f>
        <v>216.61674649869747</v>
      </c>
      <c r="P92">
        <f t="shared" si="7"/>
        <v>216.61674649869747</v>
      </c>
      <c r="Q92" s="8">
        <f>P92/B92</f>
        <v>6.4700342442860659E-2</v>
      </c>
      <c r="R92">
        <v>1204</v>
      </c>
      <c r="S92">
        <f t="shared" si="8"/>
        <v>3899.1014369765544</v>
      </c>
      <c r="T92">
        <f t="shared" si="9"/>
        <v>21672</v>
      </c>
      <c r="U92">
        <f t="shared" si="10"/>
        <v>216.61674649869747</v>
      </c>
      <c r="V92">
        <f t="shared" si="11"/>
        <v>46922.814863680964</v>
      </c>
      <c r="W92">
        <v>3316</v>
      </c>
      <c r="X92">
        <v>0</v>
      </c>
      <c r="Y92">
        <v>0</v>
      </c>
    </row>
    <row r="93" spans="1:25" x14ac:dyDescent="0.35">
      <c r="A93" s="1">
        <v>41007</v>
      </c>
      <c r="B93">
        <v>4428</v>
      </c>
      <c r="C93">
        <v>3164.6666666666665</v>
      </c>
      <c r="D93">
        <v>4088</v>
      </c>
      <c r="E93">
        <v>1080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0</v>
      </c>
      <c r="N93">
        <f t="shared" si="6"/>
        <v>4490.6199196747566</v>
      </c>
      <c r="O93">
        <f>N93-B93</f>
        <v>62.619919674756602</v>
      </c>
      <c r="P93">
        <f t="shared" si="7"/>
        <v>62.619919674756602</v>
      </c>
      <c r="Q93" s="8">
        <f>P93/B93</f>
        <v>1.4141806611281978E-2</v>
      </c>
      <c r="R93">
        <v>892</v>
      </c>
      <c r="S93">
        <f t="shared" si="8"/>
        <v>1127.1585541456188</v>
      </c>
      <c r="T93">
        <f t="shared" si="9"/>
        <v>16056</v>
      </c>
      <c r="U93">
        <f t="shared" si="10"/>
        <v>62.619919674756602</v>
      </c>
      <c r="V93">
        <f t="shared" si="11"/>
        <v>3921.2543400729692</v>
      </c>
      <c r="W93">
        <v>3348</v>
      </c>
      <c r="X93">
        <v>0</v>
      </c>
      <c r="Y93">
        <v>0</v>
      </c>
    </row>
    <row r="94" spans="1:25" x14ac:dyDescent="0.35">
      <c r="A94" s="1">
        <v>41008</v>
      </c>
      <c r="B94">
        <v>4628.5</v>
      </c>
      <c r="C94">
        <v>3697.3333333333335</v>
      </c>
      <c r="D94">
        <v>4628.5</v>
      </c>
      <c r="E94">
        <v>200.5</v>
      </c>
      <c r="F94">
        <v>0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f t="shared" si="6"/>
        <v>3988.4347637483911</v>
      </c>
      <c r="O94">
        <f>N94-B94</f>
        <v>-640.06523625160889</v>
      </c>
      <c r="P94">
        <f t="shared" si="7"/>
        <v>640.06523625160889</v>
      </c>
      <c r="Q94" s="8">
        <f>P94/B94</f>
        <v>0.13828783326166336</v>
      </c>
      <c r="R94">
        <v>1213</v>
      </c>
      <c r="S94">
        <f t="shared" si="8"/>
        <v>46084.697010115837</v>
      </c>
      <c r="T94">
        <f t="shared" si="9"/>
        <v>21834</v>
      </c>
      <c r="U94">
        <f t="shared" si="10"/>
        <v>-1280.1304725032178</v>
      </c>
      <c r="V94">
        <f t="shared" si="11"/>
        <v>1638734.0266313117</v>
      </c>
      <c r="W94">
        <v>4428</v>
      </c>
      <c r="X94">
        <v>0</v>
      </c>
      <c r="Y94">
        <v>0</v>
      </c>
    </row>
    <row r="95" spans="1:25" x14ac:dyDescent="0.35">
      <c r="A95" s="1">
        <v>41009</v>
      </c>
      <c r="B95">
        <v>2712</v>
      </c>
      <c r="C95">
        <v>4134.833333333333</v>
      </c>
      <c r="D95">
        <v>3023</v>
      </c>
      <c r="E95">
        <v>-1916.5</v>
      </c>
      <c r="F95">
        <v>0</v>
      </c>
      <c r="G95">
        <v>0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f t="shared" si="6"/>
        <v>2285.7153339773677</v>
      </c>
      <c r="O95">
        <f>N95-B95</f>
        <v>-426.28466602263234</v>
      </c>
      <c r="P95">
        <f t="shared" si="7"/>
        <v>426.28466602263234</v>
      </c>
      <c r="Q95" s="8">
        <f>P95/B95</f>
        <v>0.15718461136527742</v>
      </c>
      <c r="R95">
        <v>1313</v>
      </c>
      <c r="S95">
        <f t="shared" si="8"/>
        <v>30692.495953629528</v>
      </c>
      <c r="T95">
        <f t="shared" si="9"/>
        <v>23634</v>
      </c>
      <c r="U95">
        <f t="shared" si="10"/>
        <v>-852.56933204526467</v>
      </c>
      <c r="V95">
        <f t="shared" si="11"/>
        <v>726874.46594410879</v>
      </c>
      <c r="W95">
        <v>4628.5</v>
      </c>
      <c r="X95">
        <v>0</v>
      </c>
      <c r="Y95">
        <v>0</v>
      </c>
    </row>
    <row r="96" spans="1:25" x14ac:dyDescent="0.35">
      <c r="A96" s="1">
        <v>41010</v>
      </c>
      <c r="B96">
        <v>3136</v>
      </c>
      <c r="C96">
        <v>3922.8333333333335</v>
      </c>
      <c r="D96">
        <v>2706</v>
      </c>
      <c r="E96">
        <v>424</v>
      </c>
      <c r="F96">
        <v>0</v>
      </c>
      <c r="G96">
        <v>0</v>
      </c>
      <c r="H96">
        <v>0</v>
      </c>
      <c r="I96">
        <v>1</v>
      </c>
      <c r="J96">
        <v>0</v>
      </c>
      <c r="K96">
        <v>0</v>
      </c>
      <c r="L96">
        <v>0</v>
      </c>
      <c r="M96">
        <v>0</v>
      </c>
      <c r="N96">
        <f t="shared" si="6"/>
        <v>4043.2261765075646</v>
      </c>
      <c r="O96">
        <f>N96-B96</f>
        <v>907.22617650756456</v>
      </c>
      <c r="P96">
        <f t="shared" si="7"/>
        <v>907.22617650756456</v>
      </c>
      <c r="Q96" s="8">
        <f>P96/B96</f>
        <v>0.28929406138634073</v>
      </c>
      <c r="R96">
        <v>818</v>
      </c>
      <c r="S96">
        <f t="shared" si="8"/>
        <v>16330.071177136162</v>
      </c>
      <c r="T96">
        <f t="shared" si="9"/>
        <v>14724</v>
      </c>
      <c r="U96">
        <f t="shared" si="10"/>
        <v>907.22617650756456</v>
      </c>
      <c r="V96">
        <f t="shared" si="11"/>
        <v>823059.33534053469</v>
      </c>
      <c r="W96">
        <v>2712</v>
      </c>
      <c r="X96">
        <v>0</v>
      </c>
      <c r="Y96">
        <v>0</v>
      </c>
    </row>
    <row r="97" spans="1:25" x14ac:dyDescent="0.35">
      <c r="A97" s="1">
        <v>41011</v>
      </c>
      <c r="B97">
        <v>3088</v>
      </c>
      <c r="C97">
        <v>3492.1666666666665</v>
      </c>
      <c r="D97">
        <v>2830</v>
      </c>
      <c r="E97">
        <v>-48</v>
      </c>
      <c r="F97">
        <v>0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f t="shared" si="6"/>
        <v>3704.5286220052913</v>
      </c>
      <c r="O97">
        <f>N97-B97</f>
        <v>616.52862200529125</v>
      </c>
      <c r="P97">
        <f t="shared" si="7"/>
        <v>616.52862200529125</v>
      </c>
      <c r="Q97" s="8">
        <f>P97/B97</f>
        <v>0.19965305116751661</v>
      </c>
      <c r="R97">
        <v>888</v>
      </c>
      <c r="S97">
        <f t="shared" si="8"/>
        <v>11097.515196095243</v>
      </c>
      <c r="T97">
        <f t="shared" si="9"/>
        <v>15984</v>
      </c>
      <c r="U97">
        <f t="shared" si="10"/>
        <v>616.52862200529125</v>
      </c>
      <c r="V97">
        <f t="shared" si="11"/>
        <v>380107.54175174329</v>
      </c>
      <c r="W97">
        <v>3136</v>
      </c>
      <c r="X97">
        <v>1</v>
      </c>
      <c r="Y97">
        <v>0</v>
      </c>
    </row>
    <row r="98" spans="1:25" x14ac:dyDescent="0.35">
      <c r="A98" s="1">
        <v>41012</v>
      </c>
      <c r="B98">
        <v>3198</v>
      </c>
      <c r="C98">
        <v>2978.6666666666665</v>
      </c>
      <c r="D98">
        <v>3316</v>
      </c>
      <c r="E98">
        <v>110</v>
      </c>
      <c r="F98">
        <v>0</v>
      </c>
      <c r="G98">
        <v>0</v>
      </c>
      <c r="H98">
        <v>0</v>
      </c>
      <c r="I98">
        <v>0</v>
      </c>
      <c r="J98">
        <v>0</v>
      </c>
      <c r="K98">
        <v>1</v>
      </c>
      <c r="L98">
        <v>0</v>
      </c>
      <c r="M98">
        <v>0</v>
      </c>
      <c r="N98">
        <f t="shared" si="6"/>
        <v>3588.4060903958775</v>
      </c>
      <c r="O98">
        <f>N98-B98</f>
        <v>390.40609039587753</v>
      </c>
      <c r="P98">
        <f t="shared" si="7"/>
        <v>390.40609039587753</v>
      </c>
      <c r="Q98" s="8">
        <f>P98/B98</f>
        <v>0.12207820212503988</v>
      </c>
      <c r="R98">
        <v>1039</v>
      </c>
      <c r="S98">
        <f t="shared" si="8"/>
        <v>7027.3096271257955</v>
      </c>
      <c r="T98">
        <f t="shared" si="9"/>
        <v>18702</v>
      </c>
      <c r="U98">
        <f t="shared" si="10"/>
        <v>390.40609039587753</v>
      </c>
      <c r="V98">
        <f t="shared" si="11"/>
        <v>152416.91541819408</v>
      </c>
      <c r="W98">
        <v>3088</v>
      </c>
      <c r="X98">
        <v>0</v>
      </c>
      <c r="Y98">
        <v>1</v>
      </c>
    </row>
    <row r="99" spans="1:25" x14ac:dyDescent="0.35">
      <c r="A99" s="1">
        <v>41013</v>
      </c>
      <c r="B99">
        <v>3595</v>
      </c>
      <c r="C99">
        <v>3140.6666666666665</v>
      </c>
      <c r="D99">
        <v>3348</v>
      </c>
      <c r="E99">
        <v>397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</v>
      </c>
      <c r="M99">
        <v>1</v>
      </c>
      <c r="N99">
        <f t="shared" si="6"/>
        <v>3941.4393695803778</v>
      </c>
      <c r="O99">
        <f>N99-B99</f>
        <v>346.43936958037784</v>
      </c>
      <c r="P99">
        <f t="shared" si="7"/>
        <v>346.43936958037784</v>
      </c>
      <c r="Q99" s="8">
        <f>P99/B99</f>
        <v>9.6367001274096753E-2</v>
      </c>
      <c r="R99">
        <v>922</v>
      </c>
      <c r="S99">
        <f t="shared" si="8"/>
        <v>6235.9086524468012</v>
      </c>
      <c r="T99">
        <f t="shared" si="9"/>
        <v>16596</v>
      </c>
      <c r="U99">
        <f t="shared" si="10"/>
        <v>346.43936958037784</v>
      </c>
      <c r="V99">
        <f t="shared" si="11"/>
        <v>120020.23679524963</v>
      </c>
      <c r="W99">
        <v>3198</v>
      </c>
      <c r="X99">
        <v>0</v>
      </c>
      <c r="Y99">
        <v>0</v>
      </c>
    </row>
    <row r="100" spans="1:25" x14ac:dyDescent="0.35">
      <c r="A100" s="1">
        <v>41014</v>
      </c>
      <c r="B100">
        <v>3953</v>
      </c>
      <c r="C100">
        <v>3293.6666666666665</v>
      </c>
      <c r="D100">
        <v>4428</v>
      </c>
      <c r="E100">
        <v>358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0</v>
      </c>
      <c r="N100">
        <f t="shared" si="6"/>
        <v>4144.0514350751673</v>
      </c>
      <c r="O100">
        <f>N100-B100</f>
        <v>191.05143507516732</v>
      </c>
      <c r="P100">
        <f t="shared" si="7"/>
        <v>191.05143507516732</v>
      </c>
      <c r="Q100" s="8">
        <f>P100/B100</f>
        <v>4.8330745022809846E-2</v>
      </c>
      <c r="R100">
        <v>743</v>
      </c>
      <c r="S100">
        <f t="shared" si="8"/>
        <v>3438.9258313530117</v>
      </c>
      <c r="T100">
        <f t="shared" si="9"/>
        <v>13374</v>
      </c>
      <c r="U100">
        <f t="shared" si="10"/>
        <v>191.05143507516732</v>
      </c>
      <c r="V100">
        <f t="shared" si="11"/>
        <v>36500.65084428087</v>
      </c>
      <c r="W100">
        <v>3595</v>
      </c>
      <c r="X100">
        <v>0</v>
      </c>
      <c r="Y100">
        <v>0</v>
      </c>
    </row>
    <row r="101" spans="1:25" x14ac:dyDescent="0.35">
      <c r="A101" s="1">
        <v>41015</v>
      </c>
      <c r="B101">
        <v>4628.5</v>
      </c>
      <c r="C101">
        <v>3582</v>
      </c>
      <c r="D101">
        <v>4628.5</v>
      </c>
      <c r="E101">
        <v>675.5</v>
      </c>
      <c r="F101">
        <v>0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f t="shared" si="6"/>
        <v>4205.0154823465655</v>
      </c>
      <c r="O101">
        <f>N101-B101</f>
        <v>-423.48451765343452</v>
      </c>
      <c r="P101">
        <f t="shared" si="7"/>
        <v>423.48451765343452</v>
      </c>
      <c r="Q101" s="8">
        <f>P101/B101</f>
        <v>9.1494980588405425E-2</v>
      </c>
      <c r="R101">
        <v>1235</v>
      </c>
      <c r="S101">
        <f t="shared" si="8"/>
        <v>30490.885271047286</v>
      </c>
      <c r="T101">
        <f t="shared" si="9"/>
        <v>22230</v>
      </c>
      <c r="U101">
        <f t="shared" si="10"/>
        <v>-846.96903530686905</v>
      </c>
      <c r="V101">
        <f t="shared" si="11"/>
        <v>717356.54676864843</v>
      </c>
      <c r="W101">
        <v>3953</v>
      </c>
      <c r="X101">
        <v>0</v>
      </c>
      <c r="Y101">
        <v>0</v>
      </c>
    </row>
    <row r="102" spans="1:25" x14ac:dyDescent="0.35">
      <c r="A102" s="1">
        <v>41016</v>
      </c>
      <c r="B102">
        <v>2900</v>
      </c>
      <c r="C102">
        <v>4058.8333333333335</v>
      </c>
      <c r="D102">
        <v>2712</v>
      </c>
      <c r="E102">
        <v>-1728.5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f t="shared" si="6"/>
        <v>2318.3802871242951</v>
      </c>
      <c r="O102">
        <f>N102-B102</f>
        <v>-581.61971287570486</v>
      </c>
      <c r="P102">
        <f t="shared" si="7"/>
        <v>581.61971287570486</v>
      </c>
      <c r="Q102" s="8">
        <f>P102/B102</f>
        <v>0.20055852168127755</v>
      </c>
      <c r="R102">
        <v>845</v>
      </c>
      <c r="S102">
        <f t="shared" si="8"/>
        <v>41876.61932705075</v>
      </c>
      <c r="T102">
        <f t="shared" si="9"/>
        <v>15210</v>
      </c>
      <c r="U102">
        <f t="shared" si="10"/>
        <v>-1163.2394257514097</v>
      </c>
      <c r="V102">
        <f t="shared" si="11"/>
        <v>1353125.9616224694</v>
      </c>
      <c r="W102">
        <v>4628.5</v>
      </c>
      <c r="X102">
        <v>0</v>
      </c>
      <c r="Y102">
        <v>0</v>
      </c>
    </row>
    <row r="103" spans="1:25" x14ac:dyDescent="0.35">
      <c r="A103" s="1">
        <v>41017</v>
      </c>
      <c r="B103">
        <v>2827</v>
      </c>
      <c r="C103">
        <v>3827.1666666666665</v>
      </c>
      <c r="D103">
        <v>3136</v>
      </c>
      <c r="E103">
        <v>-73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f t="shared" si="6"/>
        <v>3645.0534842159695</v>
      </c>
      <c r="O103">
        <f>N103-B103</f>
        <v>818.05348421596955</v>
      </c>
      <c r="P103">
        <f t="shared" si="7"/>
        <v>818.05348421596955</v>
      </c>
      <c r="Q103" s="8">
        <f>P103/B103</f>
        <v>0.28937158974742466</v>
      </c>
      <c r="R103">
        <v>876</v>
      </c>
      <c r="S103">
        <f t="shared" si="8"/>
        <v>14724.962715887452</v>
      </c>
      <c r="T103">
        <f t="shared" si="9"/>
        <v>15768</v>
      </c>
      <c r="U103">
        <f t="shared" si="10"/>
        <v>818.05348421596955</v>
      </c>
      <c r="V103">
        <f t="shared" si="11"/>
        <v>669211.50303788751</v>
      </c>
      <c r="W103">
        <v>2900</v>
      </c>
      <c r="X103">
        <v>0</v>
      </c>
      <c r="Y103">
        <v>0</v>
      </c>
    </row>
    <row r="104" spans="1:25" x14ac:dyDescent="0.35">
      <c r="A104" s="1">
        <v>41018</v>
      </c>
      <c r="B104">
        <v>3146</v>
      </c>
      <c r="C104">
        <v>3451.8333333333335</v>
      </c>
      <c r="D104">
        <v>3088</v>
      </c>
      <c r="E104">
        <v>319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f t="shared" si="6"/>
        <v>3938.2534012746651</v>
      </c>
      <c r="O104">
        <f>N104-B104</f>
        <v>792.25340127466507</v>
      </c>
      <c r="P104">
        <f t="shared" si="7"/>
        <v>792.25340127466507</v>
      </c>
      <c r="Q104" s="8">
        <f>P104/B104</f>
        <v>0.25182879887942311</v>
      </c>
      <c r="R104">
        <v>605</v>
      </c>
      <c r="S104">
        <f t="shared" si="8"/>
        <v>14260.561222943972</v>
      </c>
      <c r="T104">
        <f t="shared" si="9"/>
        <v>10890</v>
      </c>
      <c r="U104">
        <f t="shared" si="10"/>
        <v>792.25340127466507</v>
      </c>
      <c r="V104">
        <f t="shared" si="11"/>
        <v>627665.45183127548</v>
      </c>
      <c r="W104">
        <v>2827</v>
      </c>
      <c r="X104">
        <v>1</v>
      </c>
      <c r="Y104">
        <v>0</v>
      </c>
    </row>
    <row r="105" spans="1:25" x14ac:dyDescent="0.35">
      <c r="A105" s="1">
        <v>41019</v>
      </c>
      <c r="B105">
        <v>3377</v>
      </c>
      <c r="C105">
        <v>2957.6666666666665</v>
      </c>
      <c r="D105">
        <v>3198</v>
      </c>
      <c r="E105">
        <v>231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0</v>
      </c>
      <c r="N105">
        <f t="shared" si="6"/>
        <v>3642.3113693231462</v>
      </c>
      <c r="O105">
        <f>N105-B105</f>
        <v>265.31136932314621</v>
      </c>
      <c r="P105">
        <f t="shared" si="7"/>
        <v>265.31136932314621</v>
      </c>
      <c r="Q105" s="8">
        <f>P105/B105</f>
        <v>7.8564219521215936E-2</v>
      </c>
      <c r="R105">
        <v>838</v>
      </c>
      <c r="S105">
        <f t="shared" si="8"/>
        <v>4775.6046478166318</v>
      </c>
      <c r="T105">
        <f t="shared" si="9"/>
        <v>15084</v>
      </c>
      <c r="U105">
        <f t="shared" si="10"/>
        <v>265.31136932314621</v>
      </c>
      <c r="V105">
        <f t="shared" si="11"/>
        <v>70390.122692122881</v>
      </c>
      <c r="W105">
        <v>3146</v>
      </c>
      <c r="X105">
        <v>0</v>
      </c>
      <c r="Y105">
        <v>1</v>
      </c>
    </row>
    <row r="106" spans="1:25" x14ac:dyDescent="0.35">
      <c r="A106" s="1">
        <v>41020</v>
      </c>
      <c r="B106">
        <v>3394</v>
      </c>
      <c r="C106">
        <v>3116.6666666666665</v>
      </c>
      <c r="D106">
        <v>3595</v>
      </c>
      <c r="E106">
        <v>17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1</v>
      </c>
      <c r="N106">
        <f t="shared" si="6"/>
        <v>3677.2161719003147</v>
      </c>
      <c r="O106">
        <f>N106-B106</f>
        <v>283.21617190031475</v>
      </c>
      <c r="P106">
        <f t="shared" si="7"/>
        <v>283.21617190031475</v>
      </c>
      <c r="Q106" s="8">
        <f>P106/B106</f>
        <v>8.3446131968271872E-2</v>
      </c>
      <c r="R106">
        <v>970</v>
      </c>
      <c r="S106">
        <f t="shared" si="8"/>
        <v>5097.8910942056655</v>
      </c>
      <c r="T106">
        <f t="shared" si="9"/>
        <v>17460</v>
      </c>
      <c r="U106">
        <f t="shared" si="10"/>
        <v>283.21617190031475</v>
      </c>
      <c r="V106">
        <f t="shared" si="11"/>
        <v>80211.400025868628</v>
      </c>
      <c r="W106">
        <v>3377</v>
      </c>
      <c r="X106">
        <v>0</v>
      </c>
      <c r="Y106">
        <v>0</v>
      </c>
    </row>
    <row r="107" spans="1:25" x14ac:dyDescent="0.35">
      <c r="A107" s="1">
        <v>41021</v>
      </c>
      <c r="B107">
        <v>3905</v>
      </c>
      <c r="C107">
        <v>3305.6666666666665</v>
      </c>
      <c r="D107">
        <v>3953</v>
      </c>
      <c r="E107">
        <v>511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0</v>
      </c>
      <c r="N107">
        <f t="shared" si="6"/>
        <v>4223.3363788813649</v>
      </c>
      <c r="O107">
        <f>N107-B107</f>
        <v>318.33637888136491</v>
      </c>
      <c r="P107">
        <f t="shared" si="7"/>
        <v>318.33637888136491</v>
      </c>
      <c r="Q107" s="8">
        <f>P107/B107</f>
        <v>8.1520199457455797E-2</v>
      </c>
      <c r="R107">
        <v>980</v>
      </c>
      <c r="S107">
        <f t="shared" si="8"/>
        <v>5730.0548198645683</v>
      </c>
      <c r="T107">
        <f t="shared" si="9"/>
        <v>17640</v>
      </c>
      <c r="U107">
        <f t="shared" si="10"/>
        <v>318.33637888136491</v>
      </c>
      <c r="V107">
        <f t="shared" si="11"/>
        <v>101338.05011929991</v>
      </c>
      <c r="W107">
        <v>3394</v>
      </c>
      <c r="X107">
        <v>0</v>
      </c>
      <c r="Y107">
        <v>0</v>
      </c>
    </row>
    <row r="108" spans="1:25" x14ac:dyDescent="0.35">
      <c r="A108" s="1">
        <v>41022</v>
      </c>
      <c r="B108">
        <v>4628.5</v>
      </c>
      <c r="C108">
        <v>3558.6666666666665</v>
      </c>
      <c r="D108">
        <v>4628.5</v>
      </c>
      <c r="E108">
        <v>723.5</v>
      </c>
      <c r="F108">
        <v>0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f t="shared" si="6"/>
        <v>4215.8283566842765</v>
      </c>
      <c r="O108">
        <f>N108-B108</f>
        <v>-412.67164331572349</v>
      </c>
      <c r="P108">
        <f t="shared" si="7"/>
        <v>412.67164331572349</v>
      </c>
      <c r="Q108" s="8">
        <f>P108/B108</f>
        <v>8.9158829710645676E-2</v>
      </c>
      <c r="R108">
        <v>1058</v>
      </c>
      <c r="S108">
        <f t="shared" si="8"/>
        <v>29712.358318732091</v>
      </c>
      <c r="T108">
        <f t="shared" si="9"/>
        <v>19044</v>
      </c>
      <c r="U108">
        <f t="shared" si="10"/>
        <v>-825.34328663144697</v>
      </c>
      <c r="V108">
        <f t="shared" si="11"/>
        <v>681191.54078759882</v>
      </c>
      <c r="W108">
        <v>3905</v>
      </c>
      <c r="X108">
        <v>0</v>
      </c>
      <c r="Y108">
        <v>0</v>
      </c>
    </row>
    <row r="109" spans="1:25" x14ac:dyDescent="0.35">
      <c r="A109" s="1">
        <v>41023</v>
      </c>
      <c r="B109">
        <v>2751</v>
      </c>
      <c r="C109">
        <v>3975.8333333333335</v>
      </c>
      <c r="D109">
        <v>2900</v>
      </c>
      <c r="E109">
        <v>-1877.5</v>
      </c>
      <c r="F109">
        <v>0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f t="shared" si="6"/>
        <v>2152.1175416491251</v>
      </c>
      <c r="O109">
        <f>N109-B109</f>
        <v>-598.88245835087491</v>
      </c>
      <c r="P109">
        <f t="shared" si="7"/>
        <v>598.88245835087491</v>
      </c>
      <c r="Q109" s="8">
        <f>P109/B109</f>
        <v>0.21769627711772987</v>
      </c>
      <c r="R109">
        <v>819</v>
      </c>
      <c r="S109">
        <f t="shared" si="8"/>
        <v>43119.537001262994</v>
      </c>
      <c r="T109">
        <f t="shared" si="9"/>
        <v>14742</v>
      </c>
      <c r="U109">
        <f t="shared" si="10"/>
        <v>-1197.7649167017498</v>
      </c>
      <c r="V109">
        <f t="shared" si="11"/>
        <v>1434640.7956815497</v>
      </c>
      <c r="W109">
        <v>4628.5</v>
      </c>
      <c r="X109">
        <v>0</v>
      </c>
      <c r="Y109">
        <v>0</v>
      </c>
    </row>
    <row r="110" spans="1:25" x14ac:dyDescent="0.35">
      <c r="A110" s="1">
        <v>41024</v>
      </c>
      <c r="B110">
        <v>3050</v>
      </c>
      <c r="C110">
        <v>3761.5</v>
      </c>
      <c r="D110">
        <v>2827</v>
      </c>
      <c r="E110">
        <v>299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f t="shared" si="6"/>
        <v>3813.9291993438496</v>
      </c>
      <c r="O110">
        <f>N110-B110</f>
        <v>763.92919934384963</v>
      </c>
      <c r="P110">
        <f t="shared" si="7"/>
        <v>763.92919934384963</v>
      </c>
      <c r="Q110" s="8">
        <f>P110/B110</f>
        <v>0.25046858994880317</v>
      </c>
      <c r="R110">
        <v>798</v>
      </c>
      <c r="S110">
        <f t="shared" si="8"/>
        <v>13750.725588189292</v>
      </c>
      <c r="T110">
        <f t="shared" si="9"/>
        <v>14364</v>
      </c>
      <c r="U110">
        <f t="shared" si="10"/>
        <v>763.92919934384963</v>
      </c>
      <c r="V110">
        <f t="shared" si="11"/>
        <v>583587.82161013514</v>
      </c>
      <c r="W110">
        <v>2751</v>
      </c>
      <c r="X110">
        <v>0</v>
      </c>
      <c r="Y110">
        <v>0</v>
      </c>
    </row>
    <row r="111" spans="1:25" x14ac:dyDescent="0.35">
      <c r="A111" s="1">
        <v>41025</v>
      </c>
      <c r="B111">
        <v>3207</v>
      </c>
      <c r="C111">
        <v>3476.5</v>
      </c>
      <c r="D111">
        <v>3146</v>
      </c>
      <c r="E111">
        <v>157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f t="shared" si="6"/>
        <v>3855.0077695150403</v>
      </c>
      <c r="O111">
        <f>N111-B111</f>
        <v>648.00776951504031</v>
      </c>
      <c r="P111">
        <f t="shared" si="7"/>
        <v>648.00776951504031</v>
      </c>
      <c r="Q111" s="8">
        <f>P111/B111</f>
        <v>0.20206042080294365</v>
      </c>
      <c r="R111">
        <v>772</v>
      </c>
      <c r="S111">
        <f t="shared" si="8"/>
        <v>11664.139851270726</v>
      </c>
      <c r="T111">
        <f t="shared" si="9"/>
        <v>13896</v>
      </c>
      <c r="U111">
        <f t="shared" si="10"/>
        <v>648.00776951504031</v>
      </c>
      <c r="V111">
        <f t="shared" si="11"/>
        <v>419914.06935185759</v>
      </c>
      <c r="W111">
        <v>3050</v>
      </c>
      <c r="X111">
        <v>1</v>
      </c>
      <c r="Y111">
        <v>0</v>
      </c>
    </row>
    <row r="112" spans="1:25" x14ac:dyDescent="0.35">
      <c r="A112" s="1">
        <v>41026</v>
      </c>
      <c r="B112">
        <v>3271</v>
      </c>
      <c r="C112">
        <v>3002.6666666666665</v>
      </c>
      <c r="D112">
        <v>3377</v>
      </c>
      <c r="E112">
        <v>64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0</v>
      </c>
      <c r="N112">
        <f t="shared" si="6"/>
        <v>3584.3593293263839</v>
      </c>
      <c r="O112">
        <f>N112-B112</f>
        <v>313.35932932638389</v>
      </c>
      <c r="P112">
        <f t="shared" si="7"/>
        <v>313.35932932638389</v>
      </c>
      <c r="Q112" s="8">
        <f>P112/B112</f>
        <v>9.5799244673305986E-2</v>
      </c>
      <c r="R112">
        <v>1055</v>
      </c>
      <c r="S112">
        <f t="shared" si="8"/>
        <v>5640.4679278749099</v>
      </c>
      <c r="T112">
        <f t="shared" si="9"/>
        <v>18990</v>
      </c>
      <c r="U112">
        <f t="shared" si="10"/>
        <v>313.35932932638389</v>
      </c>
      <c r="V112">
        <f t="shared" si="11"/>
        <v>98194.069275881106</v>
      </c>
      <c r="W112">
        <v>3207</v>
      </c>
      <c r="X112">
        <v>0</v>
      </c>
      <c r="Y112">
        <v>1</v>
      </c>
    </row>
    <row r="113" spans="1:25" x14ac:dyDescent="0.35">
      <c r="A113" s="1">
        <v>41027</v>
      </c>
      <c r="B113">
        <v>3536</v>
      </c>
      <c r="C113">
        <v>3176</v>
      </c>
      <c r="D113">
        <v>3394</v>
      </c>
      <c r="E113">
        <v>265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1</v>
      </c>
      <c r="N113">
        <f t="shared" si="6"/>
        <v>4016.6853161645422</v>
      </c>
      <c r="O113">
        <f>N113-B113</f>
        <v>480.6853161645422</v>
      </c>
      <c r="P113">
        <f t="shared" si="7"/>
        <v>480.6853161645422</v>
      </c>
      <c r="Q113" s="8">
        <f>P113/B113</f>
        <v>0.13594041746734792</v>
      </c>
      <c r="R113">
        <v>945</v>
      </c>
      <c r="S113">
        <f t="shared" si="8"/>
        <v>8652.3356909617596</v>
      </c>
      <c r="T113">
        <f t="shared" si="9"/>
        <v>17010</v>
      </c>
      <c r="U113">
        <f t="shared" si="10"/>
        <v>480.6853161645422</v>
      </c>
      <c r="V113">
        <f t="shared" si="11"/>
        <v>231058.3731762059</v>
      </c>
      <c r="W113">
        <v>3271</v>
      </c>
      <c r="X113">
        <v>0</v>
      </c>
      <c r="Y113">
        <v>0</v>
      </c>
    </row>
    <row r="114" spans="1:25" x14ac:dyDescent="0.35">
      <c r="A114" s="1">
        <v>41028</v>
      </c>
      <c r="B114">
        <v>3774</v>
      </c>
      <c r="C114">
        <v>3338</v>
      </c>
      <c r="D114">
        <v>3905</v>
      </c>
      <c r="E114">
        <v>238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0</v>
      </c>
      <c r="N114">
        <f t="shared" si="6"/>
        <v>4191.6489438678391</v>
      </c>
      <c r="O114">
        <f>N114-B114</f>
        <v>417.64894386783908</v>
      </c>
      <c r="P114">
        <f t="shared" si="7"/>
        <v>417.64894386783908</v>
      </c>
      <c r="Q114" s="8">
        <f>P114/B114</f>
        <v>0.11066479699730765</v>
      </c>
      <c r="R114">
        <v>1056</v>
      </c>
      <c r="S114">
        <f t="shared" si="8"/>
        <v>7517.6809896211034</v>
      </c>
      <c r="T114">
        <f t="shared" si="9"/>
        <v>19008</v>
      </c>
      <c r="U114">
        <f t="shared" si="10"/>
        <v>417.64894386783908</v>
      </c>
      <c r="V114">
        <f t="shared" si="11"/>
        <v>174430.64031392141</v>
      </c>
      <c r="W114">
        <v>3536</v>
      </c>
      <c r="X114">
        <v>0</v>
      </c>
      <c r="Y114">
        <v>0</v>
      </c>
    </row>
    <row r="115" spans="1:25" x14ac:dyDescent="0.35">
      <c r="A115" s="1">
        <v>41029</v>
      </c>
      <c r="B115">
        <v>2954</v>
      </c>
      <c r="C115">
        <v>3527</v>
      </c>
      <c r="D115">
        <v>4628.5</v>
      </c>
      <c r="E115">
        <v>-820</v>
      </c>
      <c r="F115">
        <v>1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f t="shared" si="6"/>
        <v>3255.4147660321792</v>
      </c>
      <c r="O115">
        <f>N115-B115</f>
        <v>301.41476603217916</v>
      </c>
      <c r="P115">
        <f t="shared" si="7"/>
        <v>301.41476603217916</v>
      </c>
      <c r="Q115" s="8">
        <f>P115/B115</f>
        <v>0.10203614286803628</v>
      </c>
      <c r="R115">
        <v>698</v>
      </c>
      <c r="S115">
        <f t="shared" si="8"/>
        <v>5425.4657885792249</v>
      </c>
      <c r="T115">
        <f t="shared" si="9"/>
        <v>12564</v>
      </c>
      <c r="U115">
        <f t="shared" si="10"/>
        <v>301.41476603217916</v>
      </c>
      <c r="V115">
        <f t="shared" si="11"/>
        <v>90850.861182233304</v>
      </c>
      <c r="W115">
        <v>3774</v>
      </c>
      <c r="X115">
        <v>0</v>
      </c>
      <c r="Y115">
        <v>0</v>
      </c>
    </row>
    <row r="116" spans="1:25" x14ac:dyDescent="0.35">
      <c r="A116" s="1">
        <v>41030</v>
      </c>
      <c r="B116">
        <v>4732</v>
      </c>
      <c r="C116">
        <v>3421.3333333333335</v>
      </c>
      <c r="D116">
        <v>2751</v>
      </c>
      <c r="E116">
        <v>1778</v>
      </c>
      <c r="F116">
        <v>0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f t="shared" si="6"/>
        <v>4123.0603525789129</v>
      </c>
      <c r="O116">
        <f>N116-B116</f>
        <v>-608.9396474210871</v>
      </c>
      <c r="P116">
        <f t="shared" si="7"/>
        <v>608.9396474210871</v>
      </c>
      <c r="Q116" s="8">
        <f>P116/B116</f>
        <v>0.12868547071451544</v>
      </c>
      <c r="R116">
        <v>701</v>
      </c>
      <c r="S116">
        <f t="shared" si="8"/>
        <v>43843.654614318271</v>
      </c>
      <c r="T116">
        <f t="shared" si="9"/>
        <v>12618</v>
      </c>
      <c r="U116">
        <f t="shared" si="10"/>
        <v>-1217.8792948421742</v>
      </c>
      <c r="V116">
        <f t="shared" si="11"/>
        <v>1483229.9768052716</v>
      </c>
      <c r="W116">
        <v>2954</v>
      </c>
      <c r="X116">
        <v>0</v>
      </c>
      <c r="Y116">
        <v>0</v>
      </c>
    </row>
    <row r="117" spans="1:25" x14ac:dyDescent="0.35">
      <c r="A117" s="1">
        <v>41031</v>
      </c>
      <c r="B117">
        <v>4151</v>
      </c>
      <c r="C117">
        <v>3820</v>
      </c>
      <c r="D117">
        <v>3050</v>
      </c>
      <c r="E117">
        <v>-581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0</v>
      </c>
      <c r="N117">
        <f t="shared" si="6"/>
        <v>3282.9661144374513</v>
      </c>
      <c r="O117">
        <f>N117-B117</f>
        <v>-868.03388556254868</v>
      </c>
      <c r="P117">
        <f t="shared" si="7"/>
        <v>868.03388556254868</v>
      </c>
      <c r="Q117" s="8">
        <f>P117/B117</f>
        <v>0.20911440268912279</v>
      </c>
      <c r="R117">
        <v>1152</v>
      </c>
      <c r="S117">
        <f t="shared" si="8"/>
        <v>62498.439760503505</v>
      </c>
      <c r="T117">
        <f t="shared" si="9"/>
        <v>20736</v>
      </c>
      <c r="U117">
        <f t="shared" si="10"/>
        <v>-1736.0677711250974</v>
      </c>
      <c r="V117">
        <f t="shared" si="11"/>
        <v>3013931.3059392632</v>
      </c>
      <c r="W117">
        <v>4732</v>
      </c>
      <c r="X117">
        <v>0</v>
      </c>
      <c r="Y117">
        <v>0</v>
      </c>
    </row>
    <row r="118" spans="1:25" x14ac:dyDescent="0.35">
      <c r="A118" s="1">
        <v>41032</v>
      </c>
      <c r="B118">
        <v>4833</v>
      </c>
      <c r="C118">
        <v>3945.6666666666665</v>
      </c>
      <c r="D118">
        <v>3207</v>
      </c>
      <c r="E118">
        <v>682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0</v>
      </c>
      <c r="N118">
        <f t="shared" si="6"/>
        <v>4664.8585795863783</v>
      </c>
      <c r="O118">
        <f>N118-B118</f>
        <v>-168.14142041362174</v>
      </c>
      <c r="P118">
        <f t="shared" si="7"/>
        <v>168.14142041362174</v>
      </c>
      <c r="Q118" s="8">
        <f>P118/B118</f>
        <v>3.4790279415191756E-2</v>
      </c>
      <c r="R118">
        <v>369</v>
      </c>
      <c r="S118">
        <f t="shared" si="8"/>
        <v>12106.182269780766</v>
      </c>
      <c r="T118">
        <f t="shared" si="9"/>
        <v>6642</v>
      </c>
      <c r="U118">
        <f t="shared" si="10"/>
        <v>-336.28284082724349</v>
      </c>
      <c r="V118">
        <f t="shared" si="11"/>
        <v>113086.14903484118</v>
      </c>
      <c r="W118">
        <v>4151</v>
      </c>
      <c r="X118">
        <v>1</v>
      </c>
      <c r="Y118">
        <v>0</v>
      </c>
    </row>
    <row r="119" spans="1:25" x14ac:dyDescent="0.35">
      <c r="A119" s="1">
        <v>41033</v>
      </c>
      <c r="B119">
        <v>4881</v>
      </c>
      <c r="C119">
        <v>4572</v>
      </c>
      <c r="D119">
        <v>3271</v>
      </c>
      <c r="E119">
        <v>48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0</v>
      </c>
      <c r="N119">
        <f t="shared" si="6"/>
        <v>5053.0851041023734</v>
      </c>
      <c r="O119">
        <f>N119-B119</f>
        <v>172.08510410237341</v>
      </c>
      <c r="P119">
        <f t="shared" si="7"/>
        <v>172.08510410237341</v>
      </c>
      <c r="Q119" s="8">
        <f>P119/B119</f>
        <v>3.5256116390570254E-2</v>
      </c>
      <c r="R119">
        <v>1188</v>
      </c>
      <c r="S119">
        <f t="shared" si="8"/>
        <v>3097.5318738427213</v>
      </c>
      <c r="T119">
        <f t="shared" si="9"/>
        <v>21384</v>
      </c>
      <c r="U119">
        <f t="shared" si="10"/>
        <v>172.08510410237341</v>
      </c>
      <c r="V119">
        <f t="shared" si="11"/>
        <v>29613.283053924693</v>
      </c>
      <c r="W119">
        <v>4833</v>
      </c>
      <c r="X119">
        <v>0</v>
      </c>
      <c r="Y119">
        <v>1</v>
      </c>
    </row>
    <row r="120" spans="1:25" x14ac:dyDescent="0.35">
      <c r="A120" s="1">
        <v>41034</v>
      </c>
      <c r="B120">
        <v>4563</v>
      </c>
      <c r="C120">
        <v>4621.666666666667</v>
      </c>
      <c r="D120">
        <v>3536</v>
      </c>
      <c r="E120">
        <v>-318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f t="shared" si="6"/>
        <v>4869.7212744651142</v>
      </c>
      <c r="O120">
        <f>N120-B120</f>
        <v>306.72127446511422</v>
      </c>
      <c r="P120">
        <f t="shared" si="7"/>
        <v>306.72127446511422</v>
      </c>
      <c r="Q120" s="8">
        <f>P120/B120</f>
        <v>6.7219214215453474E-2</v>
      </c>
      <c r="R120">
        <v>1440</v>
      </c>
      <c r="S120">
        <f t="shared" si="8"/>
        <v>5520.982940372056</v>
      </c>
      <c r="T120">
        <f t="shared" si="9"/>
        <v>25920</v>
      </c>
      <c r="U120">
        <f t="shared" si="10"/>
        <v>306.72127446511422</v>
      </c>
      <c r="V120">
        <f t="shared" si="11"/>
        <v>94077.940209503926</v>
      </c>
      <c r="W120">
        <v>4881</v>
      </c>
      <c r="X120">
        <v>0</v>
      </c>
      <c r="Y120">
        <v>0</v>
      </c>
    </row>
    <row r="121" spans="1:25" x14ac:dyDescent="0.35">
      <c r="A121" s="1">
        <v>41035</v>
      </c>
      <c r="B121">
        <v>5394</v>
      </c>
      <c r="C121">
        <v>4759</v>
      </c>
      <c r="D121">
        <v>3774</v>
      </c>
      <c r="E121">
        <v>831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0</v>
      </c>
      <c r="N121">
        <f t="shared" si="6"/>
        <v>5806.9334783020468</v>
      </c>
      <c r="O121">
        <f>N121-B121</f>
        <v>412.93347830204675</v>
      </c>
      <c r="P121">
        <f t="shared" si="7"/>
        <v>412.93347830204675</v>
      </c>
      <c r="Q121" s="8">
        <f>P121/B121</f>
        <v>7.6554222896189614E-2</v>
      </c>
      <c r="R121">
        <v>1295</v>
      </c>
      <c r="S121">
        <f t="shared" si="8"/>
        <v>7432.8026094368415</v>
      </c>
      <c r="T121">
        <f t="shared" si="9"/>
        <v>23310</v>
      </c>
      <c r="U121">
        <f t="shared" si="10"/>
        <v>412.93347830204675</v>
      </c>
      <c r="V121">
        <f t="shared" si="11"/>
        <v>170514.05750262691</v>
      </c>
      <c r="W121">
        <v>4563</v>
      </c>
      <c r="X121">
        <v>0</v>
      </c>
      <c r="Y121">
        <v>0</v>
      </c>
    </row>
    <row r="122" spans="1:25" x14ac:dyDescent="0.35">
      <c r="A122" s="1">
        <v>41036</v>
      </c>
      <c r="B122">
        <v>4018</v>
      </c>
      <c r="C122">
        <v>4946</v>
      </c>
      <c r="D122">
        <v>2954</v>
      </c>
      <c r="E122">
        <v>-1376</v>
      </c>
      <c r="F122">
        <v>0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f t="shared" si="6"/>
        <v>3959.8976658705506</v>
      </c>
      <c r="O122">
        <f>N122-B122</f>
        <v>-58.102334129449446</v>
      </c>
      <c r="P122">
        <f t="shared" si="7"/>
        <v>58.102334129449446</v>
      </c>
      <c r="Q122" s="8">
        <f>P122/B122</f>
        <v>1.4460511231819176E-2</v>
      </c>
      <c r="R122">
        <v>913</v>
      </c>
      <c r="S122">
        <f t="shared" si="8"/>
        <v>4183.3680573203601</v>
      </c>
      <c r="T122">
        <f t="shared" si="9"/>
        <v>16434</v>
      </c>
      <c r="U122">
        <f t="shared" si="10"/>
        <v>-116.20466825889889</v>
      </c>
      <c r="V122">
        <f t="shared" si="11"/>
        <v>13503.524925160744</v>
      </c>
      <c r="W122">
        <v>5394</v>
      </c>
      <c r="X122">
        <v>0</v>
      </c>
      <c r="Y122">
        <v>0</v>
      </c>
    </row>
    <row r="123" spans="1:25" x14ac:dyDescent="0.35">
      <c r="A123" s="1">
        <v>41037</v>
      </c>
      <c r="B123">
        <v>4112</v>
      </c>
      <c r="C123">
        <v>4658.333333333333</v>
      </c>
      <c r="D123">
        <v>4732</v>
      </c>
      <c r="E123">
        <v>94</v>
      </c>
      <c r="F123">
        <v>0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f t="shared" si="6"/>
        <v>4295.0447296713228</v>
      </c>
      <c r="O123">
        <f>N123-B123</f>
        <v>183.04472967132278</v>
      </c>
      <c r="P123">
        <f t="shared" si="7"/>
        <v>183.04472967132278</v>
      </c>
      <c r="Q123" s="8">
        <f>P123/B123</f>
        <v>4.4514768888940369E-2</v>
      </c>
      <c r="R123">
        <v>955</v>
      </c>
      <c r="S123">
        <f t="shared" si="8"/>
        <v>3294.8051340838101</v>
      </c>
      <c r="T123">
        <f t="shared" si="9"/>
        <v>17190</v>
      </c>
      <c r="U123">
        <f t="shared" si="10"/>
        <v>183.04472967132278</v>
      </c>
      <c r="V123">
        <f t="shared" si="11"/>
        <v>33505.373060447637</v>
      </c>
      <c r="W123">
        <v>4018</v>
      </c>
      <c r="X123">
        <v>0</v>
      </c>
      <c r="Y123">
        <v>0</v>
      </c>
    </row>
    <row r="124" spans="1:25" x14ac:dyDescent="0.35">
      <c r="A124" s="1">
        <v>41038</v>
      </c>
      <c r="B124">
        <v>4315</v>
      </c>
      <c r="C124">
        <v>4508</v>
      </c>
      <c r="D124">
        <v>4151</v>
      </c>
      <c r="E124">
        <v>203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f t="shared" si="6"/>
        <v>4559.2085556028496</v>
      </c>
      <c r="O124">
        <f>N124-B124</f>
        <v>244.20855560284963</v>
      </c>
      <c r="P124">
        <f t="shared" si="7"/>
        <v>244.20855560284963</v>
      </c>
      <c r="Q124" s="8">
        <f>P124/B124</f>
        <v>5.6595262016882877E-2</v>
      </c>
      <c r="R124">
        <v>902</v>
      </c>
      <c r="S124">
        <f t="shared" si="8"/>
        <v>4395.7540008512933</v>
      </c>
      <c r="T124">
        <f t="shared" si="9"/>
        <v>16236</v>
      </c>
      <c r="U124">
        <f t="shared" si="10"/>
        <v>244.20855560284963</v>
      </c>
      <c r="V124">
        <f t="shared" si="11"/>
        <v>59637.818629630099</v>
      </c>
      <c r="W124">
        <v>4112</v>
      </c>
      <c r="X124">
        <v>0</v>
      </c>
      <c r="Y124">
        <v>0</v>
      </c>
    </row>
    <row r="125" spans="1:25" x14ac:dyDescent="0.35">
      <c r="A125" s="1">
        <v>41039</v>
      </c>
      <c r="B125">
        <v>4869</v>
      </c>
      <c r="C125">
        <v>4148.333333333333</v>
      </c>
      <c r="D125">
        <v>4833</v>
      </c>
      <c r="E125">
        <v>554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0</v>
      </c>
      <c r="N125">
        <f t="shared" si="6"/>
        <v>4896.1132844038329</v>
      </c>
      <c r="O125">
        <f>N125-B125</f>
        <v>27.113284403832949</v>
      </c>
      <c r="P125">
        <f t="shared" si="7"/>
        <v>27.113284403832949</v>
      </c>
      <c r="Q125" s="8">
        <f>P125/B125</f>
        <v>5.5685529685424008E-3</v>
      </c>
      <c r="R125">
        <v>777</v>
      </c>
      <c r="S125">
        <f t="shared" si="8"/>
        <v>488.03911926899309</v>
      </c>
      <c r="T125">
        <f t="shared" si="9"/>
        <v>13986</v>
      </c>
      <c r="U125">
        <f t="shared" si="10"/>
        <v>27.113284403832949</v>
      </c>
      <c r="V125">
        <f t="shared" si="11"/>
        <v>735.13019116313103</v>
      </c>
      <c r="W125">
        <v>4315</v>
      </c>
      <c r="X125">
        <v>1</v>
      </c>
      <c r="Y125">
        <v>0</v>
      </c>
    </row>
    <row r="126" spans="1:25" x14ac:dyDescent="0.35">
      <c r="A126" s="1">
        <v>41040</v>
      </c>
      <c r="B126">
        <v>4844</v>
      </c>
      <c r="C126">
        <v>4432</v>
      </c>
      <c r="D126">
        <v>4881</v>
      </c>
      <c r="E126">
        <v>-25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0</v>
      </c>
      <c r="N126">
        <f t="shared" si="6"/>
        <v>4995.9279106103677</v>
      </c>
      <c r="O126">
        <f>N126-B126</f>
        <v>151.92791061036769</v>
      </c>
      <c r="P126">
        <f t="shared" si="7"/>
        <v>151.92791061036769</v>
      </c>
      <c r="Q126" s="8">
        <f>P126/B126</f>
        <v>3.1364143396029665E-2</v>
      </c>
      <c r="R126">
        <v>1476</v>
      </c>
      <c r="S126">
        <f t="shared" si="8"/>
        <v>2734.7023909866184</v>
      </c>
      <c r="T126">
        <f t="shared" si="9"/>
        <v>26568</v>
      </c>
      <c r="U126">
        <f t="shared" si="10"/>
        <v>151.92791061036769</v>
      </c>
      <c r="V126">
        <f t="shared" si="11"/>
        <v>23082.090022431876</v>
      </c>
      <c r="W126">
        <v>4869</v>
      </c>
      <c r="X126">
        <v>0</v>
      </c>
      <c r="Y126">
        <v>1</v>
      </c>
    </row>
    <row r="127" spans="1:25" x14ac:dyDescent="0.35">
      <c r="A127" s="1">
        <v>41041</v>
      </c>
      <c r="B127">
        <v>5278</v>
      </c>
      <c r="C127">
        <v>4676</v>
      </c>
      <c r="D127">
        <v>4563</v>
      </c>
      <c r="E127">
        <v>434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1</v>
      </c>
      <c r="N127">
        <f t="shared" si="6"/>
        <v>5517.4122107600242</v>
      </c>
      <c r="O127">
        <f>N127-B127</f>
        <v>239.41221076002421</v>
      </c>
      <c r="P127">
        <f t="shared" si="7"/>
        <v>239.41221076002421</v>
      </c>
      <c r="Q127" s="8">
        <f>P127/B127</f>
        <v>4.536040370595381E-2</v>
      </c>
      <c r="R127">
        <v>891</v>
      </c>
      <c r="S127">
        <f t="shared" si="8"/>
        <v>4309.4197936804358</v>
      </c>
      <c r="T127">
        <f t="shared" si="9"/>
        <v>16038</v>
      </c>
      <c r="U127">
        <f t="shared" si="10"/>
        <v>239.41221076002421</v>
      </c>
      <c r="V127">
        <f t="shared" si="11"/>
        <v>57318.206661002252</v>
      </c>
      <c r="W127">
        <v>4844</v>
      </c>
      <c r="X127">
        <v>0</v>
      </c>
      <c r="Y127">
        <v>0</v>
      </c>
    </row>
    <row r="128" spans="1:25" x14ac:dyDescent="0.35">
      <c r="A128" s="1">
        <v>41042</v>
      </c>
      <c r="B128">
        <v>7177</v>
      </c>
      <c r="C128">
        <v>4997</v>
      </c>
      <c r="D128">
        <v>5394</v>
      </c>
      <c r="E128">
        <v>1899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f t="shared" si="6"/>
        <v>6891.8919086240439</v>
      </c>
      <c r="O128">
        <f>N128-B128</f>
        <v>-285.10809137595606</v>
      </c>
      <c r="P128">
        <f t="shared" si="7"/>
        <v>285.10809137595606</v>
      </c>
      <c r="Q128" s="8">
        <f>P128/B128</f>
        <v>3.9725246116198418E-2</v>
      </c>
      <c r="R128">
        <v>545</v>
      </c>
      <c r="S128">
        <f t="shared" si="8"/>
        <v>20527.782579068837</v>
      </c>
      <c r="T128">
        <f t="shared" si="9"/>
        <v>9810</v>
      </c>
      <c r="U128">
        <f t="shared" si="10"/>
        <v>-570.21618275191213</v>
      </c>
      <c r="V128">
        <f t="shared" si="11"/>
        <v>325146.49507216207</v>
      </c>
      <c r="W128">
        <v>5278</v>
      </c>
      <c r="X128">
        <v>0</v>
      </c>
      <c r="Y128">
        <v>0</v>
      </c>
    </row>
    <row r="129" spans="1:25" x14ac:dyDescent="0.35">
      <c r="A129" s="1">
        <v>41043</v>
      </c>
      <c r="B129">
        <v>3609</v>
      </c>
      <c r="C129">
        <v>5766.333333333333</v>
      </c>
      <c r="D129">
        <v>4018</v>
      </c>
      <c r="E129">
        <v>-3568</v>
      </c>
      <c r="F129">
        <v>0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f t="shared" si="6"/>
        <v>3316.6554846522185</v>
      </c>
      <c r="O129">
        <f>N129-B129</f>
        <v>-292.34451534778145</v>
      </c>
      <c r="P129">
        <f t="shared" si="7"/>
        <v>292.34451534778145</v>
      </c>
      <c r="Q129" s="8">
        <f>P129/B129</f>
        <v>8.100429907115031E-2</v>
      </c>
      <c r="R129">
        <v>1371</v>
      </c>
      <c r="S129">
        <f t="shared" si="8"/>
        <v>21048.805105040265</v>
      </c>
      <c r="T129">
        <f t="shared" si="9"/>
        <v>24678</v>
      </c>
      <c r="U129">
        <f t="shared" si="10"/>
        <v>-584.68903069556291</v>
      </c>
      <c r="V129">
        <f t="shared" si="11"/>
        <v>341861.2626157169</v>
      </c>
      <c r="W129">
        <v>7177</v>
      </c>
      <c r="X129">
        <v>0</v>
      </c>
      <c r="Y129">
        <v>0</v>
      </c>
    </row>
    <row r="130" spans="1:25" x14ac:dyDescent="0.35">
      <c r="A130" s="1">
        <v>41044</v>
      </c>
      <c r="B130">
        <v>4596</v>
      </c>
      <c r="C130">
        <v>5354.666666666667</v>
      </c>
      <c r="D130">
        <v>4112</v>
      </c>
      <c r="E130">
        <v>987</v>
      </c>
      <c r="F130">
        <v>0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f t="shared" si="6"/>
        <v>5519.6411231823959</v>
      </c>
      <c r="O130">
        <f>N130-B130</f>
        <v>923.64112318239586</v>
      </c>
      <c r="P130">
        <f t="shared" si="7"/>
        <v>923.64112318239586</v>
      </c>
      <c r="Q130" s="8">
        <f>P130/B130</f>
        <v>0.20096630182384592</v>
      </c>
      <c r="R130">
        <v>729</v>
      </c>
      <c r="S130">
        <f t="shared" si="8"/>
        <v>16625.540217283124</v>
      </c>
      <c r="T130">
        <f t="shared" si="9"/>
        <v>13122</v>
      </c>
      <c r="U130">
        <f t="shared" si="10"/>
        <v>923.64112318239586</v>
      </c>
      <c r="V130">
        <f t="shared" si="11"/>
        <v>853112.92443363776</v>
      </c>
      <c r="W130">
        <v>3609</v>
      </c>
      <c r="X130">
        <v>0</v>
      </c>
      <c r="Y130">
        <v>0</v>
      </c>
    </row>
    <row r="131" spans="1:25" x14ac:dyDescent="0.35">
      <c r="A131" s="1">
        <v>41045</v>
      </c>
      <c r="B131">
        <v>4910</v>
      </c>
      <c r="C131">
        <v>5127.333333333333</v>
      </c>
      <c r="D131">
        <v>4315</v>
      </c>
      <c r="E131">
        <v>314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f t="shared" ref="N131:N194" si="12">$AA$2+SUMPRODUCT(C131:J131,$AB$2:$AI$2)</f>
        <v>5235.4033146249467</v>
      </c>
      <c r="O131">
        <f>N131-B131</f>
        <v>325.40331462494669</v>
      </c>
      <c r="P131">
        <f t="shared" ref="P131:P194" si="13">ABS(O131)</f>
        <v>325.40331462494669</v>
      </c>
      <c r="Q131" s="8">
        <f>P131/B131</f>
        <v>6.6273587499989142E-2</v>
      </c>
      <c r="R131">
        <v>683</v>
      </c>
      <c r="S131">
        <f t="shared" ref="S131:S194" si="14">IF(O131&lt;0,O131*-72,O131*18)</f>
        <v>5857.2596632490404</v>
      </c>
      <c r="T131">
        <f t="shared" ref="T131:T194" si="15">R131*18</f>
        <v>12294</v>
      </c>
      <c r="U131">
        <f t="shared" ref="U131:U194" si="16">IF(O131&lt;0,O131*2,O131)</f>
        <v>325.40331462494669</v>
      </c>
      <c r="V131">
        <f t="shared" ref="V131:V194" si="17">U131^2</f>
        <v>105887.31716890204</v>
      </c>
      <c r="W131">
        <v>4596</v>
      </c>
      <c r="X131">
        <v>0</v>
      </c>
      <c r="Y131">
        <v>0</v>
      </c>
    </row>
    <row r="132" spans="1:25" x14ac:dyDescent="0.35">
      <c r="A132" s="1">
        <v>41046</v>
      </c>
      <c r="B132">
        <v>5297</v>
      </c>
      <c r="C132">
        <v>4371.666666666667</v>
      </c>
      <c r="D132">
        <v>4869</v>
      </c>
      <c r="E132">
        <v>387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0</v>
      </c>
      <c r="L132">
        <v>0</v>
      </c>
      <c r="M132">
        <v>0</v>
      </c>
      <c r="N132">
        <f t="shared" si="12"/>
        <v>4996.0872131504548</v>
      </c>
      <c r="O132">
        <f>N132-B132</f>
        <v>-300.91278684954523</v>
      </c>
      <c r="P132">
        <f t="shared" si="13"/>
        <v>300.91278684954523</v>
      </c>
      <c r="Q132" s="8">
        <f>P132/B132</f>
        <v>5.6808153077127665E-2</v>
      </c>
      <c r="R132">
        <v>768</v>
      </c>
      <c r="S132">
        <f t="shared" si="14"/>
        <v>21665.720653167256</v>
      </c>
      <c r="T132">
        <f t="shared" si="15"/>
        <v>13824</v>
      </c>
      <c r="U132">
        <f t="shared" si="16"/>
        <v>-601.82557369909046</v>
      </c>
      <c r="V132">
        <f t="shared" si="17"/>
        <v>362194.02115823934</v>
      </c>
      <c r="W132">
        <v>4910</v>
      </c>
      <c r="X132">
        <v>1</v>
      </c>
      <c r="Y132">
        <v>0</v>
      </c>
    </row>
    <row r="133" spans="1:25" x14ac:dyDescent="0.35">
      <c r="A133" s="1">
        <v>41047</v>
      </c>
      <c r="B133">
        <v>5306</v>
      </c>
      <c r="C133">
        <v>4934.333333333333</v>
      </c>
      <c r="D133">
        <v>4844</v>
      </c>
      <c r="E133">
        <v>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0</v>
      </c>
      <c r="N133">
        <f t="shared" si="12"/>
        <v>5492.6621317090858</v>
      </c>
      <c r="O133">
        <f>N133-B133</f>
        <v>186.66213170908577</v>
      </c>
      <c r="P133">
        <f t="shared" si="13"/>
        <v>186.66213170908577</v>
      </c>
      <c r="Q133" s="8">
        <f>P133/B133</f>
        <v>3.5179444347735726E-2</v>
      </c>
      <c r="R133">
        <v>890</v>
      </c>
      <c r="S133">
        <f t="shared" si="14"/>
        <v>3359.9183707635439</v>
      </c>
      <c r="T133">
        <f t="shared" si="15"/>
        <v>16020</v>
      </c>
      <c r="U133">
        <f t="shared" si="16"/>
        <v>186.66213170908577</v>
      </c>
      <c r="V133">
        <f t="shared" si="17"/>
        <v>34842.751414180086</v>
      </c>
      <c r="W133">
        <v>5297</v>
      </c>
      <c r="X133">
        <v>0</v>
      </c>
      <c r="Y133">
        <v>1</v>
      </c>
    </row>
    <row r="134" spans="1:25" x14ac:dyDescent="0.35">
      <c r="A134" s="1">
        <v>41048</v>
      </c>
      <c r="B134">
        <v>5362</v>
      </c>
      <c r="C134">
        <v>5171</v>
      </c>
      <c r="D134">
        <v>5278</v>
      </c>
      <c r="E134">
        <v>56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1</v>
      </c>
      <c r="N134">
        <f t="shared" si="12"/>
        <v>5783.1883635061995</v>
      </c>
      <c r="O134">
        <f>N134-B134</f>
        <v>421.18836350619949</v>
      </c>
      <c r="P134">
        <f t="shared" si="13"/>
        <v>421.18836350619949</v>
      </c>
      <c r="Q134" s="8">
        <f>P134/B134</f>
        <v>7.8550608635993932E-2</v>
      </c>
      <c r="R134">
        <v>931</v>
      </c>
      <c r="S134">
        <f t="shared" si="14"/>
        <v>7581.3905431115909</v>
      </c>
      <c r="T134">
        <f t="shared" si="15"/>
        <v>16758</v>
      </c>
      <c r="U134">
        <f t="shared" si="16"/>
        <v>421.18836350619949</v>
      </c>
      <c r="V134">
        <f t="shared" si="17"/>
        <v>177399.63755303045</v>
      </c>
      <c r="W134">
        <v>5306</v>
      </c>
      <c r="X134">
        <v>0</v>
      </c>
      <c r="Y134">
        <v>0</v>
      </c>
    </row>
    <row r="135" spans="1:25" x14ac:dyDescent="0.35">
      <c r="A135" s="1">
        <v>41049</v>
      </c>
      <c r="B135">
        <v>5483</v>
      </c>
      <c r="C135">
        <v>5321.666666666667</v>
      </c>
      <c r="D135">
        <v>7177</v>
      </c>
      <c r="E135">
        <v>121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0</v>
      </c>
      <c r="N135">
        <f t="shared" si="12"/>
        <v>6118.8816819684753</v>
      </c>
      <c r="O135">
        <f>N135-B135</f>
        <v>635.88168196847528</v>
      </c>
      <c r="P135">
        <f t="shared" si="13"/>
        <v>635.88168196847528</v>
      </c>
      <c r="Q135" s="8">
        <f>P135/B135</f>
        <v>0.11597331423827745</v>
      </c>
      <c r="R135">
        <v>741</v>
      </c>
      <c r="S135">
        <f t="shared" si="14"/>
        <v>11445.870275432555</v>
      </c>
      <c r="T135">
        <f t="shared" si="15"/>
        <v>13338</v>
      </c>
      <c r="U135">
        <f t="shared" si="16"/>
        <v>635.88168196847528</v>
      </c>
      <c r="V135">
        <f t="shared" si="17"/>
        <v>404345.51346305711</v>
      </c>
      <c r="W135">
        <v>5362</v>
      </c>
      <c r="X135">
        <v>0</v>
      </c>
      <c r="Y135">
        <v>0</v>
      </c>
    </row>
    <row r="136" spans="1:25" x14ac:dyDescent="0.35">
      <c r="A136" s="1">
        <v>41050</v>
      </c>
      <c r="B136">
        <v>3884</v>
      </c>
      <c r="C136">
        <v>5383.666666666667</v>
      </c>
      <c r="D136">
        <v>3609</v>
      </c>
      <c r="E136">
        <v>-1599</v>
      </c>
      <c r="F136">
        <v>0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f t="shared" si="12"/>
        <v>4272.986851358216</v>
      </c>
      <c r="O136">
        <f>N136-B136</f>
        <v>388.98685135821597</v>
      </c>
      <c r="P136">
        <f t="shared" si="13"/>
        <v>388.98685135821597</v>
      </c>
      <c r="Q136" s="8">
        <f>P136/B136</f>
        <v>0.10015109458244489</v>
      </c>
      <c r="R136">
        <v>1133</v>
      </c>
      <c r="S136">
        <f t="shared" si="14"/>
        <v>7001.7633244478875</v>
      </c>
      <c r="T136">
        <f t="shared" si="15"/>
        <v>20394</v>
      </c>
      <c r="U136">
        <f t="shared" si="16"/>
        <v>388.98685135821597</v>
      </c>
      <c r="V136">
        <f t="shared" si="17"/>
        <v>151310.77052957882</v>
      </c>
      <c r="W136">
        <v>5483</v>
      </c>
      <c r="X136">
        <v>0</v>
      </c>
      <c r="Y136">
        <v>0</v>
      </c>
    </row>
    <row r="137" spans="1:25" x14ac:dyDescent="0.35">
      <c r="A137" s="1">
        <v>41051</v>
      </c>
      <c r="B137">
        <v>4569</v>
      </c>
      <c r="C137">
        <v>4909.666666666667</v>
      </c>
      <c r="D137">
        <v>4596</v>
      </c>
      <c r="E137">
        <v>685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f t="shared" si="12"/>
        <v>4928.264753597643</v>
      </c>
      <c r="O137">
        <f>N137-B137</f>
        <v>359.26475359764299</v>
      </c>
      <c r="P137">
        <f t="shared" si="13"/>
        <v>359.26475359764299</v>
      </c>
      <c r="Q137" s="8">
        <f>P137/B137</f>
        <v>7.8630937535049905E-2</v>
      </c>
      <c r="R137">
        <v>876</v>
      </c>
      <c r="S137">
        <f t="shared" si="14"/>
        <v>6466.7655647575739</v>
      </c>
      <c r="T137">
        <f t="shared" si="15"/>
        <v>15768</v>
      </c>
      <c r="U137">
        <f t="shared" si="16"/>
        <v>359.26475359764299</v>
      </c>
      <c r="V137">
        <f t="shared" si="17"/>
        <v>129071.16317757513</v>
      </c>
      <c r="W137">
        <v>3884</v>
      </c>
      <c r="X137">
        <v>0</v>
      </c>
      <c r="Y137">
        <v>0</v>
      </c>
    </row>
    <row r="138" spans="1:25" x14ac:dyDescent="0.35">
      <c r="A138" s="1">
        <v>41052</v>
      </c>
      <c r="B138">
        <v>4568</v>
      </c>
      <c r="C138">
        <v>4645.333333333333</v>
      </c>
      <c r="D138">
        <v>4910</v>
      </c>
      <c r="E138">
        <v>-1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0</v>
      </c>
      <c r="N138">
        <f t="shared" si="12"/>
        <v>4608.6893351301651</v>
      </c>
      <c r="O138">
        <f>N138-B138</f>
        <v>40.689335130165091</v>
      </c>
      <c r="P138">
        <f t="shared" si="13"/>
        <v>40.689335130165091</v>
      </c>
      <c r="Q138" s="8">
        <f>P138/B138</f>
        <v>8.9074726642217796E-3</v>
      </c>
      <c r="R138">
        <v>914</v>
      </c>
      <c r="S138">
        <f t="shared" si="14"/>
        <v>732.40803234297164</v>
      </c>
      <c r="T138">
        <f t="shared" si="15"/>
        <v>16452</v>
      </c>
      <c r="U138">
        <f t="shared" si="16"/>
        <v>40.689335130165091</v>
      </c>
      <c r="V138">
        <f t="shared" si="17"/>
        <v>1655.6219933348871</v>
      </c>
      <c r="W138">
        <v>4569</v>
      </c>
      <c r="X138">
        <v>0</v>
      </c>
      <c r="Y138">
        <v>0</v>
      </c>
    </row>
    <row r="139" spans="1:25" x14ac:dyDescent="0.35">
      <c r="A139" s="1">
        <v>41053</v>
      </c>
      <c r="B139">
        <v>5522</v>
      </c>
      <c r="C139">
        <v>4340.333333333333</v>
      </c>
      <c r="D139">
        <v>5297</v>
      </c>
      <c r="E139">
        <v>954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f t="shared" si="12"/>
        <v>5388.8514569642612</v>
      </c>
      <c r="O139">
        <f>N139-B139</f>
        <v>-133.14854303573884</v>
      </c>
      <c r="P139">
        <f t="shared" si="13"/>
        <v>133.14854303573884</v>
      </c>
      <c r="Q139" s="8">
        <f>P139/B139</f>
        <v>2.4112376500495986E-2</v>
      </c>
      <c r="R139">
        <v>227</v>
      </c>
      <c r="S139">
        <f t="shared" si="14"/>
        <v>9586.6950985731964</v>
      </c>
      <c r="T139">
        <f t="shared" si="15"/>
        <v>4086</v>
      </c>
      <c r="U139">
        <f t="shared" si="16"/>
        <v>-266.29708607147768</v>
      </c>
      <c r="V139">
        <f t="shared" si="17"/>
        <v>70914.138050159992</v>
      </c>
      <c r="W139">
        <v>4568</v>
      </c>
      <c r="X139">
        <v>1</v>
      </c>
      <c r="Y139">
        <v>0</v>
      </c>
    </row>
    <row r="140" spans="1:25" x14ac:dyDescent="0.35">
      <c r="A140" s="1">
        <v>41054</v>
      </c>
      <c r="B140">
        <v>5481</v>
      </c>
      <c r="C140">
        <v>4886.333333333333</v>
      </c>
      <c r="D140">
        <v>5306</v>
      </c>
      <c r="E140">
        <v>-41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</v>
      </c>
      <c r="L140">
        <v>0</v>
      </c>
      <c r="M140">
        <v>0</v>
      </c>
      <c r="N140">
        <f t="shared" si="12"/>
        <v>5448.9051200822896</v>
      </c>
      <c r="O140">
        <f>N140-B140</f>
        <v>-32.094879917710387</v>
      </c>
      <c r="P140">
        <f t="shared" si="13"/>
        <v>32.094879917710387</v>
      </c>
      <c r="Q140" s="8">
        <f>P140/B140</f>
        <v>5.8556613606477624E-3</v>
      </c>
      <c r="R140">
        <v>959</v>
      </c>
      <c r="S140">
        <f t="shared" si="14"/>
        <v>2310.8313540751478</v>
      </c>
      <c r="T140">
        <f t="shared" si="15"/>
        <v>17262</v>
      </c>
      <c r="U140">
        <f t="shared" si="16"/>
        <v>-64.189759835420773</v>
      </c>
      <c r="V140">
        <f t="shared" si="17"/>
        <v>4120.3252677289975</v>
      </c>
      <c r="W140">
        <v>5522</v>
      </c>
      <c r="X140">
        <v>0</v>
      </c>
      <c r="Y140">
        <v>1</v>
      </c>
    </row>
    <row r="141" spans="1:25" x14ac:dyDescent="0.35">
      <c r="A141" s="1">
        <v>41055</v>
      </c>
      <c r="B141">
        <v>5617</v>
      </c>
      <c r="C141">
        <v>5190.333333333333</v>
      </c>
      <c r="D141">
        <v>5362</v>
      </c>
      <c r="E141">
        <v>136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1</v>
      </c>
      <c r="N141">
        <f t="shared" si="12"/>
        <v>5862.9708224175338</v>
      </c>
      <c r="O141">
        <f>N141-B141</f>
        <v>245.97082241753378</v>
      </c>
      <c r="P141">
        <f t="shared" si="13"/>
        <v>245.97082241753378</v>
      </c>
      <c r="Q141" s="8">
        <f>P141/B141</f>
        <v>4.3790425924431865E-2</v>
      </c>
      <c r="R141">
        <v>1070</v>
      </c>
      <c r="S141">
        <f t="shared" si="14"/>
        <v>4427.4748035156081</v>
      </c>
      <c r="T141">
        <f t="shared" si="15"/>
        <v>19260</v>
      </c>
      <c r="U141">
        <f t="shared" si="16"/>
        <v>245.97082241753378</v>
      </c>
      <c r="V141">
        <f t="shared" si="17"/>
        <v>60501.645480757936</v>
      </c>
      <c r="W141">
        <v>5481</v>
      </c>
      <c r="X141">
        <v>0</v>
      </c>
      <c r="Y141">
        <v>0</v>
      </c>
    </row>
    <row r="142" spans="1:25" x14ac:dyDescent="0.35">
      <c r="A142" s="1">
        <v>41056</v>
      </c>
      <c r="B142">
        <v>4964</v>
      </c>
      <c r="C142">
        <v>5540</v>
      </c>
      <c r="D142">
        <v>5483</v>
      </c>
      <c r="E142">
        <v>-653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0</v>
      </c>
      <c r="N142">
        <f t="shared" si="12"/>
        <v>5662.5605192031708</v>
      </c>
      <c r="O142">
        <f>N142-B142</f>
        <v>698.56051920317077</v>
      </c>
      <c r="P142">
        <f t="shared" si="13"/>
        <v>698.56051920317077</v>
      </c>
      <c r="Q142" s="8">
        <f>P142/B142</f>
        <v>0.14072532618919636</v>
      </c>
      <c r="R142">
        <v>1623</v>
      </c>
      <c r="S142">
        <f t="shared" si="14"/>
        <v>12574.089345657074</v>
      </c>
      <c r="T142">
        <f t="shared" si="15"/>
        <v>29214</v>
      </c>
      <c r="U142">
        <f t="shared" si="16"/>
        <v>698.56051920317077</v>
      </c>
      <c r="V142">
        <f t="shared" si="17"/>
        <v>487986.79898940353</v>
      </c>
      <c r="W142">
        <v>5617</v>
      </c>
      <c r="X142">
        <v>0</v>
      </c>
      <c r="Y142">
        <v>0</v>
      </c>
    </row>
    <row r="143" spans="1:25" x14ac:dyDescent="0.35">
      <c r="A143" s="1">
        <v>41057</v>
      </c>
      <c r="B143">
        <v>3782</v>
      </c>
      <c r="C143">
        <v>5354</v>
      </c>
      <c r="D143">
        <v>3884</v>
      </c>
      <c r="E143">
        <v>-1182</v>
      </c>
      <c r="F143">
        <v>0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f t="shared" si="12"/>
        <v>4552.4613178266609</v>
      </c>
      <c r="O143">
        <f>N143-B143</f>
        <v>770.46131782666089</v>
      </c>
      <c r="P143">
        <f t="shared" si="13"/>
        <v>770.46131782666089</v>
      </c>
      <c r="Q143" s="8">
        <f>P143/B143</f>
        <v>0.20371795817732968</v>
      </c>
      <c r="R143">
        <v>1334</v>
      </c>
      <c r="S143">
        <f t="shared" si="14"/>
        <v>13868.303720879896</v>
      </c>
      <c r="T143">
        <f t="shared" si="15"/>
        <v>24012</v>
      </c>
      <c r="U143">
        <f t="shared" si="16"/>
        <v>770.46131782666089</v>
      </c>
      <c r="V143">
        <f t="shared" si="17"/>
        <v>593610.64226719493</v>
      </c>
      <c r="W143">
        <v>4964</v>
      </c>
      <c r="X143">
        <v>0</v>
      </c>
      <c r="Y143">
        <v>0</v>
      </c>
    </row>
    <row r="144" spans="1:25" x14ac:dyDescent="0.35">
      <c r="A144" s="1">
        <v>41058</v>
      </c>
      <c r="B144">
        <v>4148</v>
      </c>
      <c r="C144">
        <v>4787.666666666667</v>
      </c>
      <c r="D144">
        <v>4569</v>
      </c>
      <c r="E144">
        <v>366</v>
      </c>
      <c r="F144">
        <v>1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f t="shared" si="12"/>
        <v>4720.319644578889</v>
      </c>
      <c r="O144">
        <f>N144-B144</f>
        <v>572.31964457888898</v>
      </c>
      <c r="P144">
        <f t="shared" si="13"/>
        <v>572.31964457888898</v>
      </c>
      <c r="Q144" s="8">
        <f>P144/B144</f>
        <v>0.13797484199105328</v>
      </c>
      <c r="R144">
        <v>1221</v>
      </c>
      <c r="S144">
        <f t="shared" si="14"/>
        <v>10301.753602420002</v>
      </c>
      <c r="T144">
        <f t="shared" si="15"/>
        <v>21978</v>
      </c>
      <c r="U144">
        <f t="shared" si="16"/>
        <v>572.31964457888898</v>
      </c>
      <c r="V144">
        <f t="shared" si="17"/>
        <v>327549.77557090583</v>
      </c>
      <c r="W144">
        <v>3782</v>
      </c>
      <c r="X144">
        <v>0</v>
      </c>
      <c r="Y144">
        <v>0</v>
      </c>
    </row>
    <row r="145" spans="1:25" x14ac:dyDescent="0.35">
      <c r="A145" s="1">
        <v>41059</v>
      </c>
      <c r="B145">
        <v>4465</v>
      </c>
      <c r="C145">
        <v>4298</v>
      </c>
      <c r="D145">
        <v>4568</v>
      </c>
      <c r="E145">
        <v>317</v>
      </c>
      <c r="F145">
        <v>1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>
        <f t="shared" si="12"/>
        <v>4599.5995594383057</v>
      </c>
      <c r="O145">
        <f>N145-B145</f>
        <v>134.59955943830573</v>
      </c>
      <c r="P145">
        <f t="shared" si="13"/>
        <v>134.59955943830573</v>
      </c>
      <c r="Q145" s="8">
        <f>P145/B145</f>
        <v>3.0145478037694452E-2</v>
      </c>
      <c r="R145">
        <v>731</v>
      </c>
      <c r="S145">
        <f t="shared" si="14"/>
        <v>2422.7920698895032</v>
      </c>
      <c r="T145">
        <f t="shared" si="15"/>
        <v>13158</v>
      </c>
      <c r="U145">
        <f t="shared" si="16"/>
        <v>134.59955943830573</v>
      </c>
      <c r="V145">
        <f t="shared" si="17"/>
        <v>18117.041400985996</v>
      </c>
      <c r="W145">
        <v>4148</v>
      </c>
      <c r="X145">
        <v>0</v>
      </c>
      <c r="Y145">
        <v>0</v>
      </c>
    </row>
    <row r="146" spans="1:25" x14ac:dyDescent="0.35">
      <c r="A146" s="1">
        <v>41060</v>
      </c>
      <c r="B146">
        <v>4885</v>
      </c>
      <c r="C146">
        <v>4131.666666666667</v>
      </c>
      <c r="D146">
        <v>5522</v>
      </c>
      <c r="E146">
        <v>420</v>
      </c>
      <c r="F146">
        <v>1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0</v>
      </c>
      <c r="N146">
        <f t="shared" si="12"/>
        <v>4970.875010253123</v>
      </c>
      <c r="O146">
        <f>N146-B146</f>
        <v>85.875010253123037</v>
      </c>
      <c r="P146">
        <f t="shared" si="13"/>
        <v>85.875010253123037</v>
      </c>
      <c r="Q146" s="8">
        <f>P146/B146</f>
        <v>1.7579326561540029E-2</v>
      </c>
      <c r="R146">
        <v>546</v>
      </c>
      <c r="S146">
        <f t="shared" si="14"/>
        <v>1545.7501845562147</v>
      </c>
      <c r="T146">
        <f t="shared" si="15"/>
        <v>9828</v>
      </c>
      <c r="U146">
        <f t="shared" si="16"/>
        <v>85.875010253123037</v>
      </c>
      <c r="V146">
        <f t="shared" si="17"/>
        <v>7374.5173859739871</v>
      </c>
      <c r="W146">
        <v>4465</v>
      </c>
      <c r="X146">
        <v>1</v>
      </c>
      <c r="Y146">
        <v>0</v>
      </c>
    </row>
    <row r="147" spans="1:25" x14ac:dyDescent="0.35">
      <c r="A147" s="1">
        <v>41061</v>
      </c>
      <c r="B147">
        <v>6633</v>
      </c>
      <c r="C147">
        <v>4499.333333333333</v>
      </c>
      <c r="D147">
        <v>5481</v>
      </c>
      <c r="E147">
        <v>1748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</v>
      </c>
      <c r="L147">
        <v>0</v>
      </c>
      <c r="M147">
        <v>0</v>
      </c>
      <c r="N147">
        <f t="shared" si="12"/>
        <v>6323.2024468904983</v>
      </c>
      <c r="O147">
        <f>N147-B147</f>
        <v>-309.79755310950168</v>
      </c>
      <c r="P147">
        <f t="shared" si="13"/>
        <v>309.79755310950168</v>
      </c>
      <c r="Q147" s="8">
        <f>P147/B147</f>
        <v>4.6705495719810294E-2</v>
      </c>
      <c r="R147">
        <v>2869</v>
      </c>
      <c r="S147">
        <f t="shared" si="14"/>
        <v>22305.423823884121</v>
      </c>
      <c r="T147">
        <f t="shared" si="15"/>
        <v>51642</v>
      </c>
      <c r="U147">
        <f t="shared" si="16"/>
        <v>-619.59510621900336</v>
      </c>
      <c r="V147">
        <f t="shared" si="17"/>
        <v>383898.09565053805</v>
      </c>
      <c r="W147">
        <v>4885</v>
      </c>
      <c r="X147">
        <v>0</v>
      </c>
      <c r="Y147">
        <v>1</v>
      </c>
    </row>
    <row r="148" spans="1:25" x14ac:dyDescent="0.35">
      <c r="A148" s="1">
        <v>41062</v>
      </c>
      <c r="B148">
        <v>5081</v>
      </c>
      <c r="C148">
        <v>5327.666666666667</v>
      </c>
      <c r="D148">
        <v>5617</v>
      </c>
      <c r="E148">
        <v>-1552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1</v>
      </c>
      <c r="N148">
        <f t="shared" si="12"/>
        <v>4854.8193909171796</v>
      </c>
      <c r="O148">
        <f>N148-B148</f>
        <v>-226.18060908282041</v>
      </c>
      <c r="P148">
        <f t="shared" si="13"/>
        <v>226.18060908282041</v>
      </c>
      <c r="Q148" s="8">
        <f>P148/B148</f>
        <v>4.4514979154264986E-2</v>
      </c>
      <c r="R148">
        <v>1212</v>
      </c>
      <c r="S148">
        <f t="shared" si="14"/>
        <v>16285.00385396307</v>
      </c>
      <c r="T148">
        <f t="shared" si="15"/>
        <v>21816</v>
      </c>
      <c r="U148">
        <f t="shared" si="16"/>
        <v>-452.36121816564082</v>
      </c>
      <c r="V148">
        <f t="shared" si="17"/>
        <v>204630.67170030248</v>
      </c>
      <c r="W148">
        <v>6633</v>
      </c>
      <c r="X148">
        <v>0</v>
      </c>
      <c r="Y148">
        <v>0</v>
      </c>
    </row>
    <row r="149" spans="1:25" x14ac:dyDescent="0.35">
      <c r="A149" s="1">
        <v>41063</v>
      </c>
      <c r="B149">
        <v>4951</v>
      </c>
      <c r="C149">
        <v>5533</v>
      </c>
      <c r="D149">
        <v>4964</v>
      </c>
      <c r="E149">
        <v>-130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0</v>
      </c>
      <c r="N149">
        <f t="shared" si="12"/>
        <v>5974.282131077327</v>
      </c>
      <c r="O149">
        <f>N149-B149</f>
        <v>1023.282131077327</v>
      </c>
      <c r="P149">
        <f t="shared" si="13"/>
        <v>1023.282131077327</v>
      </c>
      <c r="Q149" s="8">
        <f>P149/B149</f>
        <v>0.20668190892290991</v>
      </c>
      <c r="R149">
        <v>1540</v>
      </c>
      <c r="S149">
        <f t="shared" si="14"/>
        <v>18419.078359391886</v>
      </c>
      <c r="T149">
        <f t="shared" si="15"/>
        <v>27720</v>
      </c>
      <c r="U149">
        <f t="shared" si="16"/>
        <v>1023.282131077327</v>
      </c>
      <c r="V149">
        <f t="shared" si="17"/>
        <v>1047106.3197821558</v>
      </c>
      <c r="W149">
        <v>5081</v>
      </c>
      <c r="X149">
        <v>0</v>
      </c>
      <c r="Y149">
        <v>0</v>
      </c>
    </row>
    <row r="150" spans="1:25" x14ac:dyDescent="0.35">
      <c r="A150" s="1">
        <v>41064</v>
      </c>
      <c r="B150">
        <v>4124</v>
      </c>
      <c r="C150">
        <v>5555</v>
      </c>
      <c r="D150">
        <v>3782</v>
      </c>
      <c r="E150">
        <v>-827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f t="shared" si="12"/>
        <v>4978.6730123523903</v>
      </c>
      <c r="O150">
        <f>N150-B150</f>
        <v>854.67301235239029</v>
      </c>
      <c r="P150">
        <f t="shared" si="13"/>
        <v>854.67301235239029</v>
      </c>
      <c r="Q150" s="8">
        <f>P150/B150</f>
        <v>0.20724369843656409</v>
      </c>
      <c r="R150">
        <v>1023</v>
      </c>
      <c r="S150">
        <f t="shared" si="14"/>
        <v>15384.114222343025</v>
      </c>
      <c r="T150">
        <f t="shared" si="15"/>
        <v>18414</v>
      </c>
      <c r="U150">
        <f t="shared" si="16"/>
        <v>854.67301235239029</v>
      </c>
      <c r="V150">
        <f t="shared" si="17"/>
        <v>730465.95804350905</v>
      </c>
      <c r="W150">
        <v>4951</v>
      </c>
      <c r="X150">
        <v>0</v>
      </c>
      <c r="Y150">
        <v>0</v>
      </c>
    </row>
    <row r="151" spans="1:25" x14ac:dyDescent="0.35">
      <c r="A151" s="1">
        <v>41065</v>
      </c>
      <c r="B151">
        <v>4156</v>
      </c>
      <c r="C151">
        <v>4718.666666666667</v>
      </c>
      <c r="D151">
        <v>4148</v>
      </c>
      <c r="E151">
        <v>32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f t="shared" si="12"/>
        <v>4264.1203369058776</v>
      </c>
      <c r="O151">
        <f>N151-B151</f>
        <v>108.12033690587759</v>
      </c>
      <c r="P151">
        <f t="shared" si="13"/>
        <v>108.12033690587759</v>
      </c>
      <c r="Q151" s="8">
        <f>P151/B151</f>
        <v>2.6015480487458515E-2</v>
      </c>
      <c r="R151">
        <v>1406</v>
      </c>
      <c r="S151">
        <f t="shared" si="14"/>
        <v>1946.1660643057967</v>
      </c>
      <c r="T151">
        <f t="shared" si="15"/>
        <v>25308</v>
      </c>
      <c r="U151">
        <f t="shared" si="16"/>
        <v>108.12033690587759</v>
      </c>
      <c r="V151">
        <f t="shared" si="17"/>
        <v>11690.007252640477</v>
      </c>
      <c r="W151">
        <v>4124</v>
      </c>
      <c r="X151">
        <v>0</v>
      </c>
      <c r="Y151">
        <v>0</v>
      </c>
    </row>
    <row r="152" spans="1:25" x14ac:dyDescent="0.35">
      <c r="A152" s="1">
        <v>41066</v>
      </c>
      <c r="B152">
        <v>4261</v>
      </c>
      <c r="C152">
        <v>4410.333333333333</v>
      </c>
      <c r="D152">
        <v>4465</v>
      </c>
      <c r="E152">
        <v>105</v>
      </c>
      <c r="F152">
        <v>0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f t="shared" si="12"/>
        <v>4423.8701437433347</v>
      </c>
      <c r="O152">
        <f>N152-B152</f>
        <v>162.87014374333467</v>
      </c>
      <c r="P152">
        <f t="shared" si="13"/>
        <v>162.87014374333467</v>
      </c>
      <c r="Q152" s="8">
        <f>P152/B152</f>
        <v>3.8223455466635685E-2</v>
      </c>
      <c r="R152">
        <v>1465</v>
      </c>
      <c r="S152">
        <f t="shared" si="14"/>
        <v>2931.662587380024</v>
      </c>
      <c r="T152">
        <f t="shared" si="15"/>
        <v>26370</v>
      </c>
      <c r="U152">
        <f t="shared" si="16"/>
        <v>162.87014374333467</v>
      </c>
      <c r="V152">
        <f t="shared" si="17"/>
        <v>26526.683722974496</v>
      </c>
      <c r="W152">
        <v>4156</v>
      </c>
      <c r="X152">
        <v>0</v>
      </c>
      <c r="Y152">
        <v>0</v>
      </c>
    </row>
    <row r="153" spans="1:25" x14ac:dyDescent="0.35">
      <c r="A153" s="1">
        <v>41067</v>
      </c>
      <c r="B153">
        <v>3967</v>
      </c>
      <c r="C153">
        <v>4180.333333333333</v>
      </c>
      <c r="D153">
        <v>4885</v>
      </c>
      <c r="E153">
        <v>-294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0</v>
      </c>
      <c r="N153">
        <f t="shared" si="12"/>
        <v>4348.6334721758822</v>
      </c>
      <c r="O153">
        <f>N153-B153</f>
        <v>381.63347217588216</v>
      </c>
      <c r="P153">
        <f t="shared" si="13"/>
        <v>381.63347217588216</v>
      </c>
      <c r="Q153" s="8">
        <f>P153/B153</f>
        <v>9.6202034831329011E-2</v>
      </c>
      <c r="R153">
        <v>1760</v>
      </c>
      <c r="S153">
        <f t="shared" si="14"/>
        <v>6869.4024991658789</v>
      </c>
      <c r="T153">
        <f t="shared" si="15"/>
        <v>31680</v>
      </c>
      <c r="U153">
        <f t="shared" si="16"/>
        <v>381.63347217588216</v>
      </c>
      <c r="V153">
        <f t="shared" si="17"/>
        <v>145644.10708501982</v>
      </c>
      <c r="W153">
        <v>4261</v>
      </c>
      <c r="X153">
        <v>1</v>
      </c>
      <c r="Y153">
        <v>0</v>
      </c>
    </row>
    <row r="154" spans="1:25" x14ac:dyDescent="0.35">
      <c r="A154" s="1">
        <v>41068</v>
      </c>
      <c r="B154">
        <v>4510</v>
      </c>
      <c r="C154">
        <v>4128</v>
      </c>
      <c r="D154">
        <v>6633</v>
      </c>
      <c r="E154">
        <v>543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0</v>
      </c>
      <c r="N154">
        <f t="shared" si="12"/>
        <v>5234.1979072027434</v>
      </c>
      <c r="O154">
        <f>N154-B154</f>
        <v>724.19790720274341</v>
      </c>
      <c r="P154">
        <f t="shared" si="13"/>
        <v>724.19790720274341</v>
      </c>
      <c r="Q154" s="8">
        <f>P154/B154</f>
        <v>0.16057603263918924</v>
      </c>
      <c r="R154">
        <v>1099</v>
      </c>
      <c r="S154">
        <f t="shared" si="14"/>
        <v>13035.562329649381</v>
      </c>
      <c r="T154">
        <f t="shared" si="15"/>
        <v>19782</v>
      </c>
      <c r="U154">
        <f t="shared" si="16"/>
        <v>724.19790720274341</v>
      </c>
      <c r="V154">
        <f t="shared" si="17"/>
        <v>524462.60879683332</v>
      </c>
      <c r="W154">
        <v>3967</v>
      </c>
      <c r="X154">
        <v>0</v>
      </c>
      <c r="Y154">
        <v>1</v>
      </c>
    </row>
    <row r="155" spans="1:25" x14ac:dyDescent="0.35">
      <c r="A155" s="1">
        <v>41069</v>
      </c>
      <c r="B155">
        <v>4355</v>
      </c>
      <c r="C155">
        <v>4246</v>
      </c>
      <c r="D155">
        <v>5081</v>
      </c>
      <c r="E155">
        <v>-155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1</v>
      </c>
      <c r="N155">
        <f t="shared" si="12"/>
        <v>4745.9788165997334</v>
      </c>
      <c r="O155">
        <f>N155-B155</f>
        <v>390.97881659973336</v>
      </c>
      <c r="P155">
        <f t="shared" si="13"/>
        <v>390.97881659973336</v>
      </c>
      <c r="Q155" s="8">
        <f>P155/B155</f>
        <v>8.9776995774910079E-2</v>
      </c>
      <c r="R155">
        <v>1772</v>
      </c>
      <c r="S155">
        <f t="shared" si="14"/>
        <v>7037.6186987952005</v>
      </c>
      <c r="T155">
        <f t="shared" si="15"/>
        <v>31896</v>
      </c>
      <c r="U155">
        <f t="shared" si="16"/>
        <v>390.97881659973336</v>
      </c>
      <c r="V155">
        <f t="shared" si="17"/>
        <v>152864.43502972793</v>
      </c>
      <c r="W155">
        <v>4510</v>
      </c>
      <c r="X155">
        <v>0</v>
      </c>
      <c r="Y155">
        <v>0</v>
      </c>
    </row>
    <row r="156" spans="1:25" x14ac:dyDescent="0.35">
      <c r="A156" s="1">
        <v>41070</v>
      </c>
      <c r="B156">
        <v>4852</v>
      </c>
      <c r="C156">
        <v>4277.333333333333</v>
      </c>
      <c r="D156">
        <v>4951</v>
      </c>
      <c r="E156">
        <v>497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0</v>
      </c>
      <c r="N156">
        <f t="shared" si="12"/>
        <v>5212.9289516849713</v>
      </c>
      <c r="O156">
        <f>N156-B156</f>
        <v>360.92895168497125</v>
      </c>
      <c r="P156">
        <f t="shared" si="13"/>
        <v>360.92895168497125</v>
      </c>
      <c r="Q156" s="8">
        <f>P156/B156</f>
        <v>7.4387665227735211E-2</v>
      </c>
      <c r="R156">
        <v>1224</v>
      </c>
      <c r="S156">
        <f t="shared" si="14"/>
        <v>6496.7211303294825</v>
      </c>
      <c r="T156">
        <f t="shared" si="15"/>
        <v>22032</v>
      </c>
      <c r="U156">
        <f t="shared" si="16"/>
        <v>360.92895168497125</v>
      </c>
      <c r="V156">
        <f t="shared" si="17"/>
        <v>130269.70816441231</v>
      </c>
      <c r="W156">
        <v>4355</v>
      </c>
      <c r="X156">
        <v>0</v>
      </c>
      <c r="Y156">
        <v>0</v>
      </c>
    </row>
    <row r="157" spans="1:25" x14ac:dyDescent="0.35">
      <c r="A157" s="1">
        <v>41071</v>
      </c>
      <c r="B157">
        <v>3423</v>
      </c>
      <c r="C157">
        <v>4572.333333333333</v>
      </c>
      <c r="D157">
        <v>4124</v>
      </c>
      <c r="E157">
        <v>-1429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f t="shared" si="12"/>
        <v>3660.5643741223134</v>
      </c>
      <c r="O157">
        <f>N157-B157</f>
        <v>237.56437412231344</v>
      </c>
      <c r="P157">
        <f t="shared" si="13"/>
        <v>237.56437412231344</v>
      </c>
      <c r="Q157" s="8">
        <f>P157/B157</f>
        <v>6.9402387999507292E-2</v>
      </c>
      <c r="R157">
        <v>1556</v>
      </c>
      <c r="S157">
        <f t="shared" si="14"/>
        <v>4276.1587342016419</v>
      </c>
      <c r="T157">
        <f t="shared" si="15"/>
        <v>28008</v>
      </c>
      <c r="U157">
        <f t="shared" si="16"/>
        <v>237.56437412231344</v>
      </c>
      <c r="V157">
        <f t="shared" si="17"/>
        <v>56436.83185212651</v>
      </c>
      <c r="W157">
        <v>4852</v>
      </c>
      <c r="X157">
        <v>0</v>
      </c>
      <c r="Y157">
        <v>0</v>
      </c>
    </row>
    <row r="158" spans="1:25" x14ac:dyDescent="0.35">
      <c r="A158" s="1">
        <v>41072</v>
      </c>
      <c r="B158">
        <v>3820</v>
      </c>
      <c r="C158">
        <v>4210</v>
      </c>
      <c r="D158">
        <v>4156</v>
      </c>
      <c r="E158">
        <v>397</v>
      </c>
      <c r="F158">
        <v>0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f t="shared" si="12"/>
        <v>4032.9029061880574</v>
      </c>
      <c r="O158">
        <f>N158-B158</f>
        <v>212.90290618805739</v>
      </c>
      <c r="P158">
        <f t="shared" si="13"/>
        <v>212.90290618805739</v>
      </c>
      <c r="Q158" s="8">
        <f>P158/B158</f>
        <v>5.5733745075407695E-2</v>
      </c>
      <c r="R158">
        <v>1367</v>
      </c>
      <c r="S158">
        <f t="shared" si="14"/>
        <v>3832.252311385033</v>
      </c>
      <c r="T158">
        <f t="shared" si="15"/>
        <v>24606</v>
      </c>
      <c r="U158">
        <f t="shared" si="16"/>
        <v>212.90290618805739</v>
      </c>
      <c r="V158">
        <f t="shared" si="17"/>
        <v>45327.647463320762</v>
      </c>
      <c r="W158">
        <v>3423</v>
      </c>
      <c r="X158">
        <v>0</v>
      </c>
      <c r="Y158">
        <v>0</v>
      </c>
    </row>
    <row r="159" spans="1:25" x14ac:dyDescent="0.35">
      <c r="A159" s="1">
        <v>41073</v>
      </c>
      <c r="B159">
        <v>3285</v>
      </c>
      <c r="C159">
        <v>4031.6666666666665</v>
      </c>
      <c r="D159">
        <v>4261</v>
      </c>
      <c r="E159">
        <v>-535</v>
      </c>
      <c r="F159">
        <v>0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f t="shared" si="12"/>
        <v>3609.7546366688548</v>
      </c>
      <c r="O159">
        <f>N159-B159</f>
        <v>324.7546366688548</v>
      </c>
      <c r="P159">
        <f t="shared" si="13"/>
        <v>324.7546366688548</v>
      </c>
      <c r="Q159" s="8">
        <f>P159/B159</f>
        <v>9.8859858955511359E-2</v>
      </c>
      <c r="R159">
        <v>1013</v>
      </c>
      <c r="S159">
        <f t="shared" si="14"/>
        <v>5845.5834600393864</v>
      </c>
      <c r="T159">
        <f t="shared" si="15"/>
        <v>18234</v>
      </c>
      <c r="U159">
        <f t="shared" si="16"/>
        <v>324.7546366688548</v>
      </c>
      <c r="V159">
        <f t="shared" si="17"/>
        <v>105465.5740379199</v>
      </c>
      <c r="W159">
        <v>3820</v>
      </c>
      <c r="X159">
        <v>0</v>
      </c>
      <c r="Y159">
        <v>0</v>
      </c>
    </row>
    <row r="160" spans="1:25" x14ac:dyDescent="0.35">
      <c r="A160" s="1">
        <v>41074</v>
      </c>
      <c r="B160">
        <v>3967</v>
      </c>
      <c r="C160">
        <v>3509.3333333333335</v>
      </c>
      <c r="D160">
        <v>3967</v>
      </c>
      <c r="E160">
        <v>682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0</v>
      </c>
      <c r="N160">
        <f t="shared" si="12"/>
        <v>4310.4702483009996</v>
      </c>
      <c r="O160">
        <f>N160-B160</f>
        <v>343.47024830099963</v>
      </c>
      <c r="P160">
        <f t="shared" si="13"/>
        <v>343.47024830099963</v>
      </c>
      <c r="Q160" s="8">
        <f>P160/B160</f>
        <v>8.6581862440383073E-2</v>
      </c>
      <c r="R160">
        <v>1306</v>
      </c>
      <c r="S160">
        <f t="shared" si="14"/>
        <v>6182.4644694179933</v>
      </c>
      <c r="T160">
        <f t="shared" si="15"/>
        <v>23508</v>
      </c>
      <c r="U160">
        <f t="shared" si="16"/>
        <v>343.47024830099963</v>
      </c>
      <c r="V160">
        <f t="shared" si="17"/>
        <v>117971.81146795033</v>
      </c>
      <c r="W160">
        <v>3285</v>
      </c>
      <c r="X160">
        <v>1</v>
      </c>
      <c r="Y160">
        <v>0</v>
      </c>
    </row>
    <row r="161" spans="1:25" x14ac:dyDescent="0.35">
      <c r="A161" s="1">
        <v>41075</v>
      </c>
      <c r="B161">
        <v>3700</v>
      </c>
      <c r="C161">
        <v>3690.6666666666665</v>
      </c>
      <c r="D161">
        <v>4510</v>
      </c>
      <c r="E161">
        <v>-267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0</v>
      </c>
      <c r="N161">
        <f t="shared" si="12"/>
        <v>4098.0097734118126</v>
      </c>
      <c r="O161">
        <f>N161-B161</f>
        <v>398.0097734118126</v>
      </c>
      <c r="P161">
        <f t="shared" si="13"/>
        <v>398.0097734118126</v>
      </c>
      <c r="Q161" s="8">
        <f>P161/B161</f>
        <v>0.10757020903021962</v>
      </c>
      <c r="R161">
        <v>1626</v>
      </c>
      <c r="S161">
        <f t="shared" si="14"/>
        <v>7164.1759214126268</v>
      </c>
      <c r="T161">
        <f t="shared" si="15"/>
        <v>29268</v>
      </c>
      <c r="U161">
        <f t="shared" si="16"/>
        <v>398.0097734118126</v>
      </c>
      <c r="V161">
        <f t="shared" si="17"/>
        <v>158411.7797313224</v>
      </c>
      <c r="W161">
        <v>3967</v>
      </c>
      <c r="X161">
        <v>0</v>
      </c>
      <c r="Y161">
        <v>1</v>
      </c>
    </row>
    <row r="162" spans="1:25" x14ac:dyDescent="0.35">
      <c r="A162" s="1">
        <v>41076</v>
      </c>
      <c r="B162">
        <v>4320</v>
      </c>
      <c r="C162">
        <v>3650.6666666666665</v>
      </c>
      <c r="D162">
        <v>4355</v>
      </c>
      <c r="E162">
        <v>620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</v>
      </c>
      <c r="M162">
        <v>1</v>
      </c>
      <c r="N162">
        <f t="shared" si="12"/>
        <v>4656.6251387540606</v>
      </c>
      <c r="O162">
        <f>N162-B162</f>
        <v>336.62513875406057</v>
      </c>
      <c r="P162">
        <f t="shared" si="13"/>
        <v>336.62513875406057</v>
      </c>
      <c r="Q162" s="8">
        <f>P162/B162</f>
        <v>7.79224858226992E-2</v>
      </c>
      <c r="R162">
        <v>1457</v>
      </c>
      <c r="S162">
        <f t="shared" si="14"/>
        <v>6059.2524975730903</v>
      </c>
      <c r="T162">
        <f t="shared" si="15"/>
        <v>26226</v>
      </c>
      <c r="U162">
        <f t="shared" si="16"/>
        <v>336.62513875406057</v>
      </c>
      <c r="V162">
        <f t="shared" si="17"/>
        <v>113316.48404119053</v>
      </c>
      <c r="W162">
        <v>3700</v>
      </c>
      <c r="X162">
        <v>0</v>
      </c>
      <c r="Y162">
        <v>0</v>
      </c>
    </row>
    <row r="163" spans="1:25" x14ac:dyDescent="0.35">
      <c r="A163" s="1">
        <v>41077</v>
      </c>
      <c r="B163">
        <v>6134</v>
      </c>
      <c r="C163">
        <v>3995.6666666666665</v>
      </c>
      <c r="D163">
        <v>4852</v>
      </c>
      <c r="E163">
        <v>1814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f t="shared" si="12"/>
        <v>5841.8341120901914</v>
      </c>
      <c r="O163">
        <f>N163-B163</f>
        <v>-292.16588790980859</v>
      </c>
      <c r="P163">
        <f t="shared" si="13"/>
        <v>292.16588790980859</v>
      </c>
      <c r="Q163" s="8">
        <f>P163/B163</f>
        <v>4.7630565358625462E-2</v>
      </c>
      <c r="R163">
        <v>748</v>
      </c>
      <c r="S163">
        <f t="shared" si="14"/>
        <v>21035.943929506218</v>
      </c>
      <c r="T163">
        <f t="shared" si="15"/>
        <v>13464</v>
      </c>
      <c r="U163">
        <f t="shared" si="16"/>
        <v>-584.33177581961718</v>
      </c>
      <c r="V163">
        <f t="shared" si="17"/>
        <v>341443.62423250737</v>
      </c>
      <c r="W163">
        <v>4320</v>
      </c>
      <c r="X163">
        <v>0</v>
      </c>
      <c r="Y163">
        <v>0</v>
      </c>
    </row>
    <row r="164" spans="1:25" x14ac:dyDescent="0.35">
      <c r="A164" s="1">
        <v>41078</v>
      </c>
      <c r="B164">
        <v>3468</v>
      </c>
      <c r="C164">
        <v>4718</v>
      </c>
      <c r="D164">
        <v>3423</v>
      </c>
      <c r="E164">
        <v>-2666</v>
      </c>
      <c r="F164">
        <v>0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f t="shared" si="12"/>
        <v>2895.155963217077</v>
      </c>
      <c r="O164">
        <f>N164-B164</f>
        <v>-572.84403678292301</v>
      </c>
      <c r="P164">
        <f t="shared" si="13"/>
        <v>572.84403678292301</v>
      </c>
      <c r="Q164" s="8">
        <f>P164/B164</f>
        <v>0.16517994140222694</v>
      </c>
      <c r="R164">
        <v>1249</v>
      </c>
      <c r="S164">
        <f t="shared" si="14"/>
        <v>41244.770648370453</v>
      </c>
      <c r="T164">
        <f t="shared" si="15"/>
        <v>22482</v>
      </c>
      <c r="U164">
        <f t="shared" si="16"/>
        <v>-1145.688073565846</v>
      </c>
      <c r="V164">
        <f t="shared" si="17"/>
        <v>1312601.1619110194</v>
      </c>
      <c r="W164">
        <v>6134</v>
      </c>
      <c r="X164">
        <v>0</v>
      </c>
      <c r="Y164">
        <v>0</v>
      </c>
    </row>
    <row r="165" spans="1:25" x14ac:dyDescent="0.35">
      <c r="A165" s="1">
        <v>41079</v>
      </c>
      <c r="B165">
        <v>3583</v>
      </c>
      <c r="C165">
        <v>4640.666666666667</v>
      </c>
      <c r="D165">
        <v>3820</v>
      </c>
      <c r="E165">
        <v>115</v>
      </c>
      <c r="F165">
        <v>0</v>
      </c>
      <c r="G165">
        <v>0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f t="shared" si="12"/>
        <v>4221.5131278377175</v>
      </c>
      <c r="O165">
        <f>N165-B165</f>
        <v>638.51312783771755</v>
      </c>
      <c r="P165">
        <f t="shared" si="13"/>
        <v>638.51312783771755</v>
      </c>
      <c r="Q165" s="8">
        <f>P165/B165</f>
        <v>0.17820628742330938</v>
      </c>
      <c r="R165">
        <v>1678</v>
      </c>
      <c r="S165">
        <f t="shared" si="14"/>
        <v>11493.236301078916</v>
      </c>
      <c r="T165">
        <f t="shared" si="15"/>
        <v>30204</v>
      </c>
      <c r="U165">
        <f t="shared" si="16"/>
        <v>638.51312783771755</v>
      </c>
      <c r="V165">
        <f t="shared" si="17"/>
        <v>407699.01442110544</v>
      </c>
      <c r="W165">
        <v>3468</v>
      </c>
      <c r="X165">
        <v>0</v>
      </c>
      <c r="Y165">
        <v>0</v>
      </c>
    </row>
    <row r="166" spans="1:25" x14ac:dyDescent="0.35">
      <c r="A166" s="1">
        <v>41080</v>
      </c>
      <c r="B166">
        <v>3633</v>
      </c>
      <c r="C166">
        <v>4395</v>
      </c>
      <c r="D166">
        <v>3285</v>
      </c>
      <c r="E166">
        <v>50</v>
      </c>
      <c r="F166">
        <v>0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f t="shared" si="12"/>
        <v>4279.4812613099439</v>
      </c>
      <c r="O166">
        <f>N166-B166</f>
        <v>646.48126130994387</v>
      </c>
      <c r="P166">
        <f t="shared" si="13"/>
        <v>646.48126130994387</v>
      </c>
      <c r="Q166" s="8">
        <f>P166/B166</f>
        <v>0.17794694778693748</v>
      </c>
      <c r="R166">
        <v>1398</v>
      </c>
      <c r="S166">
        <f t="shared" si="14"/>
        <v>11636.66270357899</v>
      </c>
      <c r="T166">
        <f t="shared" si="15"/>
        <v>25164</v>
      </c>
      <c r="U166">
        <f t="shared" si="16"/>
        <v>646.48126130994387</v>
      </c>
      <c r="V166">
        <f t="shared" si="17"/>
        <v>417938.02122489596</v>
      </c>
      <c r="W166">
        <v>3583</v>
      </c>
      <c r="X166">
        <v>0</v>
      </c>
      <c r="Y166">
        <v>0</v>
      </c>
    </row>
    <row r="167" spans="1:25" x14ac:dyDescent="0.35">
      <c r="A167" s="1">
        <v>41081</v>
      </c>
      <c r="B167">
        <v>3800</v>
      </c>
      <c r="C167">
        <v>3561.3333333333335</v>
      </c>
      <c r="D167">
        <v>3967</v>
      </c>
      <c r="E167">
        <v>167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f t="shared" si="12"/>
        <v>4006.3922291453282</v>
      </c>
      <c r="O167">
        <f>N167-B167</f>
        <v>206.3922291453282</v>
      </c>
      <c r="P167">
        <f t="shared" si="13"/>
        <v>206.3922291453282</v>
      </c>
      <c r="Q167" s="8">
        <f>P167/B167</f>
        <v>5.4313744511928476E-2</v>
      </c>
      <c r="R167">
        <v>1141</v>
      </c>
      <c r="S167">
        <f t="shared" si="14"/>
        <v>3715.0601246159076</v>
      </c>
      <c r="T167">
        <f t="shared" si="15"/>
        <v>20538</v>
      </c>
      <c r="U167">
        <f t="shared" si="16"/>
        <v>206.3922291453282</v>
      </c>
      <c r="V167">
        <f t="shared" si="17"/>
        <v>42597.752251577665</v>
      </c>
      <c r="W167">
        <v>3633</v>
      </c>
      <c r="X167">
        <v>1</v>
      </c>
      <c r="Y167">
        <v>0</v>
      </c>
    </row>
    <row r="168" spans="1:25" x14ac:dyDescent="0.35">
      <c r="A168" s="1">
        <v>41082</v>
      </c>
      <c r="B168">
        <v>3843</v>
      </c>
      <c r="C168">
        <v>3672</v>
      </c>
      <c r="D168">
        <v>3700</v>
      </c>
      <c r="E168">
        <v>43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0</v>
      </c>
      <c r="N168">
        <f t="shared" si="12"/>
        <v>4229.7979271401582</v>
      </c>
      <c r="O168">
        <f>N168-B168</f>
        <v>386.79792714015821</v>
      </c>
      <c r="P168">
        <f t="shared" si="13"/>
        <v>386.79792714015821</v>
      </c>
      <c r="Q168" s="8">
        <f>P168/B168</f>
        <v>0.10064999405156341</v>
      </c>
      <c r="R168">
        <v>1124</v>
      </c>
      <c r="S168">
        <f t="shared" si="14"/>
        <v>6962.3626885228477</v>
      </c>
      <c r="T168">
        <f t="shared" si="15"/>
        <v>20232</v>
      </c>
      <c r="U168">
        <f t="shared" si="16"/>
        <v>386.79792714015821</v>
      </c>
      <c r="V168">
        <f t="shared" si="17"/>
        <v>149612.63643992314</v>
      </c>
      <c r="W168">
        <v>3800</v>
      </c>
      <c r="X168">
        <v>0</v>
      </c>
      <c r="Y168">
        <v>1</v>
      </c>
    </row>
    <row r="169" spans="1:25" x14ac:dyDescent="0.35">
      <c r="A169" s="1">
        <v>41083</v>
      </c>
      <c r="B169">
        <v>4580</v>
      </c>
      <c r="C169">
        <v>3758.6666666666665</v>
      </c>
      <c r="D169">
        <v>4320</v>
      </c>
      <c r="E169">
        <v>737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f t="shared" si="12"/>
        <v>4836.5772951785821</v>
      </c>
      <c r="O169">
        <f>N169-B169</f>
        <v>256.57729517858206</v>
      </c>
      <c r="P169">
        <f t="shared" si="13"/>
        <v>256.57729517858206</v>
      </c>
      <c r="Q169" s="8">
        <f>P169/B169</f>
        <v>5.6021243488773374E-2</v>
      </c>
      <c r="R169">
        <v>922</v>
      </c>
      <c r="S169">
        <f t="shared" si="14"/>
        <v>4618.3913132144771</v>
      </c>
      <c r="T169">
        <f t="shared" si="15"/>
        <v>16596</v>
      </c>
      <c r="U169">
        <f t="shared" si="16"/>
        <v>256.57729517858206</v>
      </c>
      <c r="V169">
        <f t="shared" si="17"/>
        <v>65831.908401157227</v>
      </c>
      <c r="W169">
        <v>3843</v>
      </c>
      <c r="X169">
        <v>0</v>
      </c>
      <c r="Y169">
        <v>0</v>
      </c>
    </row>
    <row r="170" spans="1:25" x14ac:dyDescent="0.35">
      <c r="A170" s="1">
        <v>41084</v>
      </c>
      <c r="B170">
        <v>4592</v>
      </c>
      <c r="C170">
        <v>4074.3333333333335</v>
      </c>
      <c r="D170">
        <v>6134</v>
      </c>
      <c r="E170">
        <v>12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0</v>
      </c>
      <c r="N170">
        <f t="shared" si="12"/>
        <v>4780.0002777929094</v>
      </c>
      <c r="O170">
        <f>N170-B170</f>
        <v>188.0002777929094</v>
      </c>
      <c r="P170">
        <f t="shared" si="13"/>
        <v>188.0002777929094</v>
      </c>
      <c r="Q170" s="8">
        <f>P170/B170</f>
        <v>4.0940827045494205E-2</v>
      </c>
      <c r="R170">
        <v>790</v>
      </c>
      <c r="S170">
        <f t="shared" si="14"/>
        <v>3384.0050002723692</v>
      </c>
      <c r="T170">
        <f t="shared" si="15"/>
        <v>14220</v>
      </c>
      <c r="U170">
        <f t="shared" si="16"/>
        <v>188.0002777929094</v>
      </c>
      <c r="V170">
        <f t="shared" si="17"/>
        <v>35344.104450211104</v>
      </c>
      <c r="W170">
        <v>4580</v>
      </c>
      <c r="X170">
        <v>0</v>
      </c>
      <c r="Y170">
        <v>0</v>
      </c>
    </row>
    <row r="171" spans="1:25" x14ac:dyDescent="0.35">
      <c r="A171" s="1">
        <v>41085</v>
      </c>
      <c r="B171">
        <v>3615</v>
      </c>
      <c r="C171">
        <v>4338.333333333333</v>
      </c>
      <c r="D171">
        <v>3468</v>
      </c>
      <c r="E171">
        <v>-977</v>
      </c>
      <c r="F171">
        <v>0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f t="shared" si="12"/>
        <v>3697.6407590574258</v>
      </c>
      <c r="O171">
        <f>N171-B171</f>
        <v>82.640759057425839</v>
      </c>
      <c r="P171">
        <f t="shared" si="13"/>
        <v>82.640759057425839</v>
      </c>
      <c r="Q171" s="8">
        <f>P171/B171</f>
        <v>2.2860514262081837E-2</v>
      </c>
      <c r="R171">
        <v>1081</v>
      </c>
      <c r="S171">
        <f t="shared" si="14"/>
        <v>1487.5336630336651</v>
      </c>
      <c r="T171">
        <f t="shared" si="15"/>
        <v>19458</v>
      </c>
      <c r="U171">
        <f t="shared" si="16"/>
        <v>82.640759057425839</v>
      </c>
      <c r="V171">
        <f t="shared" si="17"/>
        <v>6829.4950575875109</v>
      </c>
      <c r="W171">
        <v>4592</v>
      </c>
      <c r="X171">
        <v>0</v>
      </c>
      <c r="Y171">
        <v>0</v>
      </c>
    </row>
    <row r="172" spans="1:25" x14ac:dyDescent="0.35">
      <c r="A172" s="1">
        <v>41086</v>
      </c>
      <c r="B172">
        <v>3596</v>
      </c>
      <c r="C172">
        <v>4262.333333333333</v>
      </c>
      <c r="D172">
        <v>3583</v>
      </c>
      <c r="E172">
        <v>-19</v>
      </c>
      <c r="F172">
        <v>0</v>
      </c>
      <c r="G172">
        <v>0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f t="shared" si="12"/>
        <v>3752.3444223904344</v>
      </c>
      <c r="O172">
        <f>N172-B172</f>
        <v>156.34442239043437</v>
      </c>
      <c r="P172">
        <f t="shared" si="13"/>
        <v>156.34442239043437</v>
      </c>
      <c r="Q172" s="8">
        <f>P172/B172</f>
        <v>4.3477314346616898E-2</v>
      </c>
      <c r="R172">
        <v>1278</v>
      </c>
      <c r="S172">
        <f t="shared" si="14"/>
        <v>2814.1996030278187</v>
      </c>
      <c r="T172">
        <f t="shared" si="15"/>
        <v>23004</v>
      </c>
      <c r="U172">
        <f t="shared" si="16"/>
        <v>156.34442239043437</v>
      </c>
      <c r="V172">
        <f t="shared" si="17"/>
        <v>24443.578412598556</v>
      </c>
      <c r="W172">
        <v>3615</v>
      </c>
      <c r="X172">
        <v>0</v>
      </c>
      <c r="Y172">
        <v>0</v>
      </c>
    </row>
    <row r="173" spans="1:25" x14ac:dyDescent="0.35">
      <c r="A173" s="1">
        <v>41087</v>
      </c>
      <c r="B173">
        <v>3909</v>
      </c>
      <c r="C173">
        <v>3934.3333333333335</v>
      </c>
      <c r="D173">
        <v>3633</v>
      </c>
      <c r="E173">
        <v>313</v>
      </c>
      <c r="F173">
        <v>0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f t="shared" si="12"/>
        <v>4050.3255528748896</v>
      </c>
      <c r="O173">
        <f>N173-B173</f>
        <v>141.32555287488958</v>
      </c>
      <c r="P173">
        <f t="shared" si="13"/>
        <v>141.32555287488958</v>
      </c>
      <c r="Q173" s="8">
        <f>P173/B173</f>
        <v>3.6153889197976359E-2</v>
      </c>
      <c r="R173">
        <v>879</v>
      </c>
      <c r="S173">
        <f t="shared" si="14"/>
        <v>2543.8599517480125</v>
      </c>
      <c r="T173">
        <f t="shared" si="15"/>
        <v>15822</v>
      </c>
      <c r="U173">
        <f t="shared" si="16"/>
        <v>141.32555287488958</v>
      </c>
      <c r="V173">
        <f t="shared" si="17"/>
        <v>19972.911895393212</v>
      </c>
      <c r="W173">
        <v>3596</v>
      </c>
      <c r="X173">
        <v>0</v>
      </c>
      <c r="Y173">
        <v>0</v>
      </c>
    </row>
    <row r="174" spans="1:25" x14ac:dyDescent="0.35">
      <c r="A174" s="1">
        <v>41088</v>
      </c>
      <c r="B174">
        <v>4080</v>
      </c>
      <c r="C174">
        <v>3706.6666666666665</v>
      </c>
      <c r="D174">
        <v>3800</v>
      </c>
      <c r="E174">
        <v>171</v>
      </c>
      <c r="F174">
        <v>1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  <c r="N174">
        <f t="shared" si="12"/>
        <v>4262.6294133943966</v>
      </c>
      <c r="O174">
        <f>N174-B174</f>
        <v>182.62941339439658</v>
      </c>
      <c r="P174">
        <f t="shared" si="13"/>
        <v>182.62941339439658</v>
      </c>
      <c r="Q174" s="8">
        <f>P174/B174</f>
        <v>4.4762111126077593E-2</v>
      </c>
      <c r="R174">
        <v>755</v>
      </c>
      <c r="S174">
        <f t="shared" si="14"/>
        <v>3287.3294410991384</v>
      </c>
      <c r="T174">
        <f t="shared" si="15"/>
        <v>13590</v>
      </c>
      <c r="U174">
        <f t="shared" si="16"/>
        <v>182.62941339439658</v>
      </c>
      <c r="V174">
        <f t="shared" si="17"/>
        <v>33353.502636781399</v>
      </c>
      <c r="W174">
        <v>3909</v>
      </c>
      <c r="X174">
        <v>1</v>
      </c>
      <c r="Y174">
        <v>0</v>
      </c>
    </row>
    <row r="175" spans="1:25" x14ac:dyDescent="0.35">
      <c r="A175" s="1">
        <v>41089</v>
      </c>
      <c r="B175">
        <v>4686</v>
      </c>
      <c r="C175">
        <v>3861.6666666666665</v>
      </c>
      <c r="D175">
        <v>3843</v>
      </c>
      <c r="E175">
        <v>606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0</v>
      </c>
      <c r="N175">
        <f t="shared" si="12"/>
        <v>4935.8429652872992</v>
      </c>
      <c r="O175">
        <f>N175-B175</f>
        <v>249.84296528729919</v>
      </c>
      <c r="P175">
        <f t="shared" si="13"/>
        <v>249.84296528729919</v>
      </c>
      <c r="Q175" s="8">
        <f>P175/B175</f>
        <v>5.3316894000704051E-2</v>
      </c>
      <c r="R175">
        <v>923</v>
      </c>
      <c r="S175">
        <f t="shared" si="14"/>
        <v>4497.1733751713855</v>
      </c>
      <c r="T175">
        <f t="shared" si="15"/>
        <v>16614</v>
      </c>
      <c r="U175">
        <f t="shared" si="16"/>
        <v>249.84296528729919</v>
      </c>
      <c r="V175">
        <f t="shared" si="17"/>
        <v>62421.507303550592</v>
      </c>
      <c r="W175">
        <v>4080</v>
      </c>
      <c r="X175">
        <v>0</v>
      </c>
      <c r="Y175">
        <v>1</v>
      </c>
    </row>
    <row r="176" spans="1:25" x14ac:dyDescent="0.35">
      <c r="A176" s="1">
        <v>41090</v>
      </c>
      <c r="B176">
        <v>4815</v>
      </c>
      <c r="C176">
        <v>4225</v>
      </c>
      <c r="D176">
        <v>4580</v>
      </c>
      <c r="E176">
        <v>129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1</v>
      </c>
      <c r="N176">
        <f t="shared" si="12"/>
        <v>5010.563626414124</v>
      </c>
      <c r="O176">
        <f>N176-B176</f>
        <v>195.56362641412397</v>
      </c>
      <c r="P176">
        <f t="shared" si="13"/>
        <v>195.56362641412397</v>
      </c>
      <c r="Q176" s="8">
        <f>P176/B176</f>
        <v>4.0615498736058978E-2</v>
      </c>
      <c r="R176">
        <v>828</v>
      </c>
      <c r="S176">
        <f t="shared" si="14"/>
        <v>3520.1452754542315</v>
      </c>
      <c r="T176">
        <f t="shared" si="15"/>
        <v>14904</v>
      </c>
      <c r="U176">
        <f t="shared" si="16"/>
        <v>195.56362641412397</v>
      </c>
      <c r="V176">
        <f t="shared" si="17"/>
        <v>38245.13197624305</v>
      </c>
      <c r="W176">
        <v>4686</v>
      </c>
      <c r="X176">
        <v>0</v>
      </c>
      <c r="Y176">
        <v>0</v>
      </c>
    </row>
    <row r="177" spans="1:25" x14ac:dyDescent="0.35">
      <c r="A177" s="1">
        <v>41091</v>
      </c>
      <c r="B177">
        <v>4948</v>
      </c>
      <c r="C177">
        <v>4527</v>
      </c>
      <c r="D177">
        <v>4592</v>
      </c>
      <c r="E177">
        <v>133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0</v>
      </c>
      <c r="N177">
        <f t="shared" si="12"/>
        <v>5171.8601486322714</v>
      </c>
      <c r="O177">
        <f>N177-B177</f>
        <v>223.86014863227138</v>
      </c>
      <c r="P177">
        <f t="shared" si="13"/>
        <v>223.86014863227138</v>
      </c>
      <c r="Q177" s="8">
        <f>P177/B177</f>
        <v>4.5242552270062929E-2</v>
      </c>
      <c r="R177">
        <v>687</v>
      </c>
      <c r="S177">
        <f t="shared" si="14"/>
        <v>4029.4826753808848</v>
      </c>
      <c r="T177">
        <f t="shared" si="15"/>
        <v>12366</v>
      </c>
      <c r="U177">
        <f t="shared" si="16"/>
        <v>223.86014863227138</v>
      </c>
      <c r="V177">
        <f t="shared" si="17"/>
        <v>50113.366145662629</v>
      </c>
      <c r="W177">
        <v>4815</v>
      </c>
      <c r="X177">
        <v>0</v>
      </c>
      <c r="Y177">
        <v>0</v>
      </c>
    </row>
    <row r="178" spans="1:25" x14ac:dyDescent="0.35">
      <c r="A178" s="1">
        <v>41092</v>
      </c>
      <c r="B178">
        <v>3637</v>
      </c>
      <c r="C178">
        <v>4816.333333333333</v>
      </c>
      <c r="D178">
        <v>3615</v>
      </c>
      <c r="E178">
        <v>-1311</v>
      </c>
      <c r="F178">
        <v>0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f t="shared" si="12"/>
        <v>3933.1521130000342</v>
      </c>
      <c r="O178">
        <f>N178-B178</f>
        <v>296.15211300003421</v>
      </c>
      <c r="P178">
        <f t="shared" si="13"/>
        <v>296.15211300003421</v>
      </c>
      <c r="Q178" s="8">
        <f>P178/B178</f>
        <v>8.1427581248290956E-2</v>
      </c>
      <c r="R178">
        <v>1215</v>
      </c>
      <c r="S178">
        <f t="shared" si="14"/>
        <v>5330.7380340006157</v>
      </c>
      <c r="T178">
        <f t="shared" si="15"/>
        <v>21870</v>
      </c>
      <c r="U178">
        <f t="shared" si="16"/>
        <v>296.15211300003421</v>
      </c>
      <c r="V178">
        <f t="shared" si="17"/>
        <v>87706.074034385034</v>
      </c>
      <c r="W178">
        <v>4948</v>
      </c>
      <c r="X178">
        <v>0</v>
      </c>
      <c r="Y178">
        <v>0</v>
      </c>
    </row>
    <row r="179" spans="1:25" x14ac:dyDescent="0.35">
      <c r="A179" s="1">
        <v>41093</v>
      </c>
      <c r="B179">
        <v>4048</v>
      </c>
      <c r="C179">
        <v>4466.666666666667</v>
      </c>
      <c r="D179">
        <v>3596</v>
      </c>
      <c r="E179">
        <v>411</v>
      </c>
      <c r="F179">
        <v>0</v>
      </c>
      <c r="G179">
        <v>0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f t="shared" si="12"/>
        <v>4242.1569744284989</v>
      </c>
      <c r="O179">
        <f>N179-B179</f>
        <v>194.15697442849887</v>
      </c>
      <c r="P179">
        <f t="shared" si="13"/>
        <v>194.15697442849887</v>
      </c>
      <c r="Q179" s="8">
        <f>P179/B179</f>
        <v>4.7963679453680554E-2</v>
      </c>
      <c r="R179">
        <v>918</v>
      </c>
      <c r="S179">
        <f t="shared" si="14"/>
        <v>3494.8255397129797</v>
      </c>
      <c r="T179">
        <f t="shared" si="15"/>
        <v>16524</v>
      </c>
      <c r="U179">
        <f t="shared" si="16"/>
        <v>194.15697442849887</v>
      </c>
      <c r="V179">
        <f t="shared" si="17"/>
        <v>37696.930719228767</v>
      </c>
      <c r="W179">
        <v>3637</v>
      </c>
      <c r="X179">
        <v>0</v>
      </c>
      <c r="Y179">
        <v>0</v>
      </c>
    </row>
    <row r="180" spans="1:25" x14ac:dyDescent="0.35">
      <c r="A180" s="1">
        <v>41094</v>
      </c>
      <c r="B180">
        <v>3795</v>
      </c>
      <c r="C180">
        <v>4211</v>
      </c>
      <c r="D180">
        <v>3909</v>
      </c>
      <c r="E180">
        <v>-253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f t="shared" si="12"/>
        <v>3945.8168266411476</v>
      </c>
      <c r="O180">
        <f>N180-B180</f>
        <v>150.8168266411476</v>
      </c>
      <c r="P180">
        <f t="shared" si="13"/>
        <v>150.8168266411476</v>
      </c>
      <c r="Q180" s="8">
        <f>P180/B180</f>
        <v>3.9740929286204901E-2</v>
      </c>
      <c r="R180">
        <v>1364</v>
      </c>
      <c r="S180">
        <f t="shared" si="14"/>
        <v>2714.7028795406568</v>
      </c>
      <c r="T180">
        <f t="shared" si="15"/>
        <v>24552</v>
      </c>
      <c r="U180">
        <f t="shared" si="16"/>
        <v>150.8168266411476</v>
      </c>
      <c r="V180">
        <f t="shared" si="17"/>
        <v>22745.715198105969</v>
      </c>
      <c r="W180">
        <v>4048</v>
      </c>
      <c r="X180">
        <v>0</v>
      </c>
      <c r="Y180">
        <v>0</v>
      </c>
    </row>
    <row r="181" spans="1:25" x14ac:dyDescent="0.35">
      <c r="A181" s="1">
        <v>41095</v>
      </c>
      <c r="B181">
        <v>3891</v>
      </c>
      <c r="C181">
        <v>3826.6666666666665</v>
      </c>
      <c r="D181">
        <v>4080</v>
      </c>
      <c r="E181">
        <v>96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</v>
      </c>
      <c r="N181">
        <f t="shared" si="12"/>
        <v>4218.0726919172803</v>
      </c>
      <c r="O181">
        <f>N181-B181</f>
        <v>327.07269191728028</v>
      </c>
      <c r="P181">
        <f t="shared" si="13"/>
        <v>327.07269191728028</v>
      </c>
      <c r="Q181" s="8">
        <f>P181/B181</f>
        <v>8.4058774586810658E-2</v>
      </c>
      <c r="R181">
        <v>1221</v>
      </c>
      <c r="S181">
        <f t="shared" si="14"/>
        <v>5887.3084545110451</v>
      </c>
      <c r="T181">
        <f t="shared" si="15"/>
        <v>21978</v>
      </c>
      <c r="U181">
        <f t="shared" si="16"/>
        <v>327.07269191728028</v>
      </c>
      <c r="V181">
        <f t="shared" si="17"/>
        <v>106976.54579801614</v>
      </c>
      <c r="W181">
        <v>3795</v>
      </c>
      <c r="X181">
        <v>1</v>
      </c>
      <c r="Y181">
        <v>0</v>
      </c>
    </row>
    <row r="182" spans="1:25" x14ac:dyDescent="0.35">
      <c r="A182" s="1">
        <v>41096</v>
      </c>
      <c r="B182">
        <v>3962</v>
      </c>
      <c r="C182">
        <v>3911.3333333333335</v>
      </c>
      <c r="D182">
        <v>4686</v>
      </c>
      <c r="E182">
        <v>71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0</v>
      </c>
      <c r="N182">
        <f t="shared" si="12"/>
        <v>4552.9041908539411</v>
      </c>
      <c r="O182">
        <f>N182-B182</f>
        <v>590.90419085394115</v>
      </c>
      <c r="P182">
        <f t="shared" si="13"/>
        <v>590.90419085394115</v>
      </c>
      <c r="Q182" s="8">
        <f>P182/B182</f>
        <v>0.14914290531396798</v>
      </c>
      <c r="R182">
        <v>1257</v>
      </c>
      <c r="S182">
        <f t="shared" si="14"/>
        <v>10636.275435370941</v>
      </c>
      <c r="T182">
        <f t="shared" si="15"/>
        <v>22626</v>
      </c>
      <c r="U182">
        <f t="shared" si="16"/>
        <v>590.90419085394115</v>
      </c>
      <c r="V182">
        <f t="shared" si="17"/>
        <v>349167.76276875089</v>
      </c>
      <c r="W182">
        <v>3891</v>
      </c>
      <c r="X182">
        <v>0</v>
      </c>
      <c r="Y182">
        <v>1</v>
      </c>
    </row>
    <row r="183" spans="1:25" x14ac:dyDescent="0.35">
      <c r="A183" s="1">
        <v>41097</v>
      </c>
      <c r="B183">
        <v>4371</v>
      </c>
      <c r="C183">
        <v>3882.6666666666665</v>
      </c>
      <c r="D183">
        <v>4815</v>
      </c>
      <c r="E183">
        <v>409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1</v>
      </c>
      <c r="N183">
        <f t="shared" si="12"/>
        <v>4767.7219217348475</v>
      </c>
      <c r="O183">
        <f>N183-B183</f>
        <v>396.72192173484746</v>
      </c>
      <c r="P183">
        <f t="shared" si="13"/>
        <v>396.72192173484746</v>
      </c>
      <c r="Q183" s="8">
        <f>P183/B183</f>
        <v>9.0762279051669517E-2</v>
      </c>
      <c r="R183">
        <v>1250</v>
      </c>
      <c r="S183">
        <f t="shared" si="14"/>
        <v>7140.9945912272542</v>
      </c>
      <c r="T183">
        <f t="shared" si="15"/>
        <v>22500</v>
      </c>
      <c r="U183">
        <f t="shared" si="16"/>
        <v>396.72192173484746</v>
      </c>
      <c r="V183">
        <f t="shared" si="17"/>
        <v>157388.28318499043</v>
      </c>
      <c r="W183">
        <v>3962</v>
      </c>
      <c r="X183">
        <v>0</v>
      </c>
      <c r="Y183">
        <v>0</v>
      </c>
    </row>
    <row r="184" spans="1:25" x14ac:dyDescent="0.35">
      <c r="A184" s="1">
        <v>41098</v>
      </c>
      <c r="B184">
        <v>5165</v>
      </c>
      <c r="C184">
        <v>4074.6666666666665</v>
      </c>
      <c r="D184">
        <v>4948</v>
      </c>
      <c r="E184">
        <v>794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0</v>
      </c>
      <c r="N184">
        <f t="shared" si="12"/>
        <v>5224.3296096789081</v>
      </c>
      <c r="O184">
        <f>N184-B184</f>
        <v>59.329609678908128</v>
      </c>
      <c r="P184">
        <f t="shared" si="13"/>
        <v>59.329609678908128</v>
      </c>
      <c r="Q184" s="8">
        <f>P184/B184</f>
        <v>1.1486855697755687E-2</v>
      </c>
      <c r="R184">
        <v>790</v>
      </c>
      <c r="S184">
        <f t="shared" si="14"/>
        <v>1067.9329742203463</v>
      </c>
      <c r="T184">
        <f t="shared" si="15"/>
        <v>14220</v>
      </c>
      <c r="U184">
        <f t="shared" si="16"/>
        <v>59.329609678908128</v>
      </c>
      <c r="V184">
        <f t="shared" si="17"/>
        <v>3520.0025846515891</v>
      </c>
      <c r="W184">
        <v>4371</v>
      </c>
      <c r="X184">
        <v>0</v>
      </c>
      <c r="Y184">
        <v>0</v>
      </c>
    </row>
    <row r="185" spans="1:25" x14ac:dyDescent="0.35">
      <c r="A185" s="1">
        <v>41099</v>
      </c>
      <c r="B185">
        <v>3698</v>
      </c>
      <c r="C185">
        <v>4499.333333333333</v>
      </c>
      <c r="D185">
        <v>3637</v>
      </c>
      <c r="E185">
        <v>-1467</v>
      </c>
      <c r="F185">
        <v>0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f t="shared" si="12"/>
        <v>3527.25876145538</v>
      </c>
      <c r="O185">
        <f>N185-B185</f>
        <v>-170.74123854462005</v>
      </c>
      <c r="P185">
        <f t="shared" si="13"/>
        <v>170.74123854462005</v>
      </c>
      <c r="Q185" s="8">
        <f>P185/B185</f>
        <v>4.6171238113742574E-2</v>
      </c>
      <c r="R185">
        <v>1162</v>
      </c>
      <c r="S185">
        <f t="shared" si="14"/>
        <v>12293.369175212643</v>
      </c>
      <c r="T185">
        <f t="shared" si="15"/>
        <v>20916</v>
      </c>
      <c r="U185">
        <f t="shared" si="16"/>
        <v>-341.48247708924009</v>
      </c>
      <c r="V185">
        <f t="shared" si="17"/>
        <v>116610.28215900339</v>
      </c>
      <c r="W185">
        <v>5165</v>
      </c>
      <c r="X185">
        <v>0</v>
      </c>
      <c r="Y185">
        <v>0</v>
      </c>
    </row>
    <row r="186" spans="1:25" x14ac:dyDescent="0.35">
      <c r="A186" s="1">
        <v>41100</v>
      </c>
      <c r="B186">
        <v>4292</v>
      </c>
      <c r="C186">
        <v>4411.333333333333</v>
      </c>
      <c r="D186">
        <v>4048</v>
      </c>
      <c r="E186">
        <v>594</v>
      </c>
      <c r="F186">
        <v>0</v>
      </c>
      <c r="G186">
        <v>0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f t="shared" si="12"/>
        <v>4350.5459670278451</v>
      </c>
      <c r="O186">
        <f>N186-B186</f>
        <v>58.545967027845109</v>
      </c>
      <c r="P186">
        <f t="shared" si="13"/>
        <v>58.545967027845109</v>
      </c>
      <c r="Q186" s="8">
        <f>P186/B186</f>
        <v>1.3640719251594853E-2</v>
      </c>
      <c r="R186">
        <v>637</v>
      </c>
      <c r="S186">
        <f t="shared" si="14"/>
        <v>1053.827406501212</v>
      </c>
      <c r="T186">
        <f t="shared" si="15"/>
        <v>11466</v>
      </c>
      <c r="U186">
        <f t="shared" si="16"/>
        <v>58.545967027845109</v>
      </c>
      <c r="V186">
        <f t="shared" si="17"/>
        <v>3427.6302552255265</v>
      </c>
      <c r="W186">
        <v>3698</v>
      </c>
      <c r="X186">
        <v>0</v>
      </c>
      <c r="Y186">
        <v>0</v>
      </c>
    </row>
    <row r="187" spans="1:25" x14ac:dyDescent="0.35">
      <c r="A187" s="1">
        <v>41101</v>
      </c>
      <c r="B187">
        <v>4362</v>
      </c>
      <c r="C187">
        <v>4385</v>
      </c>
      <c r="D187">
        <v>3795</v>
      </c>
      <c r="E187">
        <v>70</v>
      </c>
      <c r="F187">
        <v>0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f t="shared" si="12"/>
        <v>4323.5337480673161</v>
      </c>
      <c r="O187">
        <f>N187-B187</f>
        <v>-38.466251932683917</v>
      </c>
      <c r="P187">
        <f t="shared" si="13"/>
        <v>38.466251932683917</v>
      </c>
      <c r="Q187" s="8">
        <f>P187/B187</f>
        <v>8.8184896681989724E-3</v>
      </c>
      <c r="R187">
        <v>630</v>
      </c>
      <c r="S187">
        <f t="shared" si="14"/>
        <v>2769.5701391532421</v>
      </c>
      <c r="T187">
        <f t="shared" si="15"/>
        <v>11340</v>
      </c>
      <c r="U187">
        <f t="shared" si="16"/>
        <v>-76.932503865367835</v>
      </c>
      <c r="V187">
        <f t="shared" si="17"/>
        <v>5918.6101509948367</v>
      </c>
      <c r="W187">
        <v>4292</v>
      </c>
      <c r="X187">
        <v>0</v>
      </c>
      <c r="Y187">
        <v>0</v>
      </c>
    </row>
    <row r="188" spans="1:25" x14ac:dyDescent="0.35">
      <c r="A188" s="1">
        <v>41102</v>
      </c>
      <c r="B188">
        <v>4619</v>
      </c>
      <c r="C188">
        <v>4117.333333333333</v>
      </c>
      <c r="D188">
        <v>3891</v>
      </c>
      <c r="E188">
        <v>257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0</v>
      </c>
      <c r="N188">
        <f t="shared" si="12"/>
        <v>4589.3927411228442</v>
      </c>
      <c r="O188">
        <f>N188-B188</f>
        <v>-29.6072588771558</v>
      </c>
      <c r="P188">
        <f t="shared" si="13"/>
        <v>29.6072588771558</v>
      </c>
      <c r="Q188" s="8">
        <f>P188/B188</f>
        <v>6.409885013456549E-3</v>
      </c>
      <c r="R188">
        <v>616</v>
      </c>
      <c r="S188">
        <f t="shared" si="14"/>
        <v>2131.7226391552176</v>
      </c>
      <c r="T188">
        <f t="shared" si="15"/>
        <v>11088</v>
      </c>
      <c r="U188">
        <f t="shared" si="16"/>
        <v>-59.214517754311601</v>
      </c>
      <c r="V188">
        <f t="shared" si="17"/>
        <v>3506.3591128756839</v>
      </c>
      <c r="W188">
        <v>4362</v>
      </c>
      <c r="X188">
        <v>1</v>
      </c>
      <c r="Y188">
        <v>0</v>
      </c>
    </row>
    <row r="189" spans="1:25" x14ac:dyDescent="0.35">
      <c r="A189" s="1">
        <v>41103</v>
      </c>
      <c r="B189">
        <v>4451</v>
      </c>
      <c r="C189">
        <v>4424.333333333333</v>
      </c>
      <c r="D189">
        <v>3962</v>
      </c>
      <c r="E189">
        <v>-168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0</v>
      </c>
      <c r="M189">
        <v>0</v>
      </c>
      <c r="N189">
        <f t="shared" si="12"/>
        <v>4818.798085518466</v>
      </c>
      <c r="O189">
        <f>N189-B189</f>
        <v>367.798085518466</v>
      </c>
      <c r="P189">
        <f t="shared" si="13"/>
        <v>367.798085518466</v>
      </c>
      <c r="Q189" s="8">
        <f>P189/B189</f>
        <v>8.2632686029760954E-2</v>
      </c>
      <c r="R189">
        <v>924</v>
      </c>
      <c r="S189">
        <f t="shared" si="14"/>
        <v>6620.3655393323879</v>
      </c>
      <c r="T189">
        <f t="shared" si="15"/>
        <v>16632</v>
      </c>
      <c r="U189">
        <f t="shared" si="16"/>
        <v>367.798085518466</v>
      </c>
      <c r="V189">
        <f t="shared" si="17"/>
        <v>135275.43171104882</v>
      </c>
      <c r="W189">
        <v>4619</v>
      </c>
      <c r="X189">
        <v>0</v>
      </c>
      <c r="Y189">
        <v>1</v>
      </c>
    </row>
    <row r="190" spans="1:25" x14ac:dyDescent="0.35">
      <c r="A190" s="1">
        <v>41104</v>
      </c>
      <c r="B190">
        <v>5277</v>
      </c>
      <c r="C190">
        <v>4477.333333333333</v>
      </c>
      <c r="D190">
        <v>4371</v>
      </c>
      <c r="E190">
        <v>826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1</v>
      </c>
      <c r="N190">
        <f t="shared" si="12"/>
        <v>5583.0392382139926</v>
      </c>
      <c r="O190">
        <f>N190-B190</f>
        <v>306.03923821399258</v>
      </c>
      <c r="P190">
        <f t="shared" si="13"/>
        <v>306.03923821399258</v>
      </c>
      <c r="Q190" s="8">
        <f>P190/B190</f>
        <v>5.7994928598444677E-2</v>
      </c>
      <c r="R190">
        <v>667</v>
      </c>
      <c r="S190">
        <f t="shared" si="14"/>
        <v>5508.7062878518664</v>
      </c>
      <c r="T190">
        <f t="shared" si="15"/>
        <v>12006</v>
      </c>
      <c r="U190">
        <f t="shared" si="16"/>
        <v>306.03923821399258</v>
      </c>
      <c r="V190">
        <f t="shared" si="17"/>
        <v>93660.0153266009</v>
      </c>
      <c r="W190">
        <v>4451</v>
      </c>
      <c r="X190">
        <v>0</v>
      </c>
      <c r="Y190">
        <v>0</v>
      </c>
    </row>
    <row r="191" spans="1:25" x14ac:dyDescent="0.35">
      <c r="A191" s="1">
        <v>41105</v>
      </c>
      <c r="B191">
        <v>5596</v>
      </c>
      <c r="C191">
        <v>4782.333333333333</v>
      </c>
      <c r="D191">
        <v>5165</v>
      </c>
      <c r="E191">
        <v>319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0</v>
      </c>
      <c r="N191">
        <f t="shared" si="12"/>
        <v>5586.3146001998057</v>
      </c>
      <c r="O191">
        <f>N191-B191</f>
        <v>-9.6853998001943182</v>
      </c>
      <c r="P191">
        <f t="shared" si="13"/>
        <v>9.6853998001943182</v>
      </c>
      <c r="Q191" s="8">
        <f>P191/B191</f>
        <v>1.7307719442806145E-3</v>
      </c>
      <c r="R191">
        <v>719</v>
      </c>
      <c r="S191">
        <f t="shared" si="14"/>
        <v>697.34878561399091</v>
      </c>
      <c r="T191">
        <f t="shared" si="15"/>
        <v>12942</v>
      </c>
      <c r="U191">
        <f t="shared" si="16"/>
        <v>-19.370799600388636</v>
      </c>
      <c r="V191">
        <f t="shared" si="17"/>
        <v>375.22787715841656</v>
      </c>
      <c r="W191">
        <v>5277</v>
      </c>
      <c r="X191">
        <v>0</v>
      </c>
      <c r="Y191">
        <v>0</v>
      </c>
    </row>
    <row r="192" spans="1:25" x14ac:dyDescent="0.35">
      <c r="A192" s="1">
        <v>41106</v>
      </c>
      <c r="B192">
        <v>4242</v>
      </c>
      <c r="C192">
        <v>5108</v>
      </c>
      <c r="D192">
        <v>3698</v>
      </c>
      <c r="E192">
        <v>-1354</v>
      </c>
      <c r="F192">
        <v>0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f t="shared" si="12"/>
        <v>4186.6720133011704</v>
      </c>
      <c r="O192">
        <f>N192-B192</f>
        <v>-55.327986698829591</v>
      </c>
      <c r="P192">
        <f t="shared" si="13"/>
        <v>55.327986698829591</v>
      </c>
      <c r="Q192" s="8">
        <f>P192/B192</f>
        <v>1.3042901154839602E-2</v>
      </c>
      <c r="R192">
        <v>624</v>
      </c>
      <c r="S192">
        <f t="shared" si="14"/>
        <v>3983.6150423157305</v>
      </c>
      <c r="T192">
        <f t="shared" si="15"/>
        <v>11232</v>
      </c>
      <c r="U192">
        <f t="shared" si="16"/>
        <v>-110.65597339765918</v>
      </c>
      <c r="V192">
        <f t="shared" si="17"/>
        <v>12244.744448583457</v>
      </c>
      <c r="W192">
        <v>5596</v>
      </c>
      <c r="X192">
        <v>0</v>
      </c>
      <c r="Y192">
        <v>0</v>
      </c>
    </row>
    <row r="193" spans="1:25" x14ac:dyDescent="0.35">
      <c r="A193" s="1">
        <v>41107</v>
      </c>
      <c r="B193">
        <v>4394</v>
      </c>
      <c r="C193">
        <v>5038.333333333333</v>
      </c>
      <c r="D193">
        <v>4292</v>
      </c>
      <c r="E193">
        <v>152</v>
      </c>
      <c r="F193">
        <v>0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f t="shared" si="12"/>
        <v>4660.7975879282676</v>
      </c>
      <c r="O193">
        <f>N193-B193</f>
        <v>266.7975879282676</v>
      </c>
      <c r="P193">
        <f t="shared" si="13"/>
        <v>266.7975879282676</v>
      </c>
      <c r="Q193" s="8">
        <f>P193/B193</f>
        <v>6.0718613547625762E-2</v>
      </c>
      <c r="R193">
        <v>756</v>
      </c>
      <c r="S193">
        <f t="shared" si="14"/>
        <v>4802.3565827088169</v>
      </c>
      <c r="T193">
        <f t="shared" si="15"/>
        <v>13608</v>
      </c>
      <c r="U193">
        <f t="shared" si="16"/>
        <v>266.7975879282676</v>
      </c>
      <c r="V193">
        <f t="shared" si="17"/>
        <v>71180.952924341676</v>
      </c>
      <c r="W193">
        <v>4242</v>
      </c>
      <c r="X193">
        <v>0</v>
      </c>
      <c r="Y193">
        <v>0</v>
      </c>
    </row>
    <row r="194" spans="1:25" x14ac:dyDescent="0.35">
      <c r="A194" s="1">
        <v>41108</v>
      </c>
      <c r="B194">
        <v>4551</v>
      </c>
      <c r="C194">
        <v>4744</v>
      </c>
      <c r="D194">
        <v>4362</v>
      </c>
      <c r="E194">
        <v>157</v>
      </c>
      <c r="F194">
        <v>0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0</v>
      </c>
      <c r="N194">
        <f t="shared" si="12"/>
        <v>4767.8806702388556</v>
      </c>
      <c r="O194">
        <f>N194-B194</f>
        <v>216.8806702388556</v>
      </c>
      <c r="P194">
        <f t="shared" si="13"/>
        <v>216.8806702388556</v>
      </c>
      <c r="Q194" s="8">
        <f>P194/B194</f>
        <v>4.7655607611262495E-2</v>
      </c>
      <c r="R194">
        <v>700</v>
      </c>
      <c r="S194">
        <f t="shared" si="14"/>
        <v>3903.8520642994008</v>
      </c>
      <c r="T194">
        <f t="shared" si="15"/>
        <v>12600</v>
      </c>
      <c r="U194">
        <f t="shared" si="16"/>
        <v>216.8806702388556</v>
      </c>
      <c r="V194">
        <f t="shared" si="17"/>
        <v>47037.225123255223</v>
      </c>
      <c r="W194">
        <v>4394</v>
      </c>
      <c r="X194">
        <v>0</v>
      </c>
      <c r="Y194">
        <v>0</v>
      </c>
    </row>
    <row r="195" spans="1:25" x14ac:dyDescent="0.35">
      <c r="A195" s="1">
        <v>41109</v>
      </c>
      <c r="B195">
        <v>4973</v>
      </c>
      <c r="C195">
        <v>4395.666666666667</v>
      </c>
      <c r="D195">
        <v>4619</v>
      </c>
      <c r="E195">
        <v>422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>
        <f t="shared" ref="N195:N258" si="18">$AA$2+SUMPRODUCT(C195:J195,$AB$2:$AI$2)</f>
        <v>5023.3443756037259</v>
      </c>
      <c r="O195">
        <f>N195-B195</f>
        <v>50.344375603725894</v>
      </c>
      <c r="P195">
        <f t="shared" ref="P195:P258" si="19">ABS(O195)</f>
        <v>50.344375603725894</v>
      </c>
      <c r="Q195" s="8">
        <f>P195/B195</f>
        <v>1.0123542248889181E-2</v>
      </c>
      <c r="R195">
        <v>467</v>
      </c>
      <c r="S195">
        <f t="shared" ref="S195:S258" si="20">IF(O195&lt;0,O195*-72,O195*18)</f>
        <v>906.19876086706608</v>
      </c>
      <c r="T195">
        <f t="shared" ref="T195:T258" si="21">R195*18</f>
        <v>8406</v>
      </c>
      <c r="U195">
        <f t="shared" ref="U195:U258" si="22">IF(O195&lt;0,O195*2,O195)</f>
        <v>50.344375603725894</v>
      </c>
      <c r="V195">
        <f t="shared" ref="V195:V258" si="23">U195^2</f>
        <v>2534.556154929031</v>
      </c>
      <c r="W195">
        <v>4551</v>
      </c>
      <c r="X195">
        <v>1</v>
      </c>
      <c r="Y195">
        <v>0</v>
      </c>
    </row>
    <row r="196" spans="1:25" x14ac:dyDescent="0.35">
      <c r="A196" s="1">
        <v>41110</v>
      </c>
      <c r="B196">
        <v>4931</v>
      </c>
      <c r="C196">
        <v>4639.333333333333</v>
      </c>
      <c r="D196">
        <v>4451</v>
      </c>
      <c r="E196">
        <v>-42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0</v>
      </c>
      <c r="N196">
        <f t="shared" si="18"/>
        <v>5147.2823054992441</v>
      </c>
      <c r="O196">
        <f>N196-B196</f>
        <v>216.2823054992441</v>
      </c>
      <c r="P196">
        <f t="shared" si="19"/>
        <v>216.2823054992441</v>
      </c>
      <c r="Q196" s="8">
        <f>P196/B196</f>
        <v>4.3861753295324296E-2</v>
      </c>
      <c r="R196">
        <v>1209</v>
      </c>
      <c r="S196">
        <f t="shared" si="20"/>
        <v>3893.0814989863939</v>
      </c>
      <c r="T196">
        <f t="shared" si="21"/>
        <v>21762</v>
      </c>
      <c r="U196">
        <f t="shared" si="22"/>
        <v>216.2823054992441</v>
      </c>
      <c r="V196">
        <f t="shared" si="23"/>
        <v>46778.035672068356</v>
      </c>
      <c r="W196">
        <v>4973</v>
      </c>
      <c r="X196">
        <v>0</v>
      </c>
      <c r="Y196">
        <v>1</v>
      </c>
    </row>
    <row r="197" spans="1:25" x14ac:dyDescent="0.35">
      <c r="A197" s="1">
        <v>41111</v>
      </c>
      <c r="B197">
        <v>4628.5</v>
      </c>
      <c r="C197">
        <v>4818.333333333333</v>
      </c>
      <c r="D197">
        <v>5277</v>
      </c>
      <c r="E197">
        <v>-302.5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1</v>
      </c>
      <c r="N197">
        <f t="shared" si="18"/>
        <v>5202.7306256361344</v>
      </c>
      <c r="O197">
        <f>N197-B197</f>
        <v>574.23062563613439</v>
      </c>
      <c r="P197">
        <f t="shared" si="19"/>
        <v>574.23062563613439</v>
      </c>
      <c r="Q197" s="8">
        <f>P197/B197</f>
        <v>0.12406408677457803</v>
      </c>
      <c r="R197">
        <v>2035</v>
      </c>
      <c r="S197">
        <f t="shared" si="20"/>
        <v>10336.151261450419</v>
      </c>
      <c r="T197">
        <f t="shared" si="21"/>
        <v>36630</v>
      </c>
      <c r="U197">
        <f t="shared" si="22"/>
        <v>574.23062563613439</v>
      </c>
      <c r="V197">
        <f t="shared" si="23"/>
        <v>329740.81141846633</v>
      </c>
      <c r="W197">
        <v>4931</v>
      </c>
      <c r="X197">
        <v>0</v>
      </c>
      <c r="Y197">
        <v>0</v>
      </c>
    </row>
    <row r="198" spans="1:25" x14ac:dyDescent="0.35">
      <c r="A198" s="1">
        <v>41112</v>
      </c>
      <c r="B198">
        <v>2695</v>
      </c>
      <c r="C198">
        <v>4844.166666666667</v>
      </c>
      <c r="D198">
        <v>5596</v>
      </c>
      <c r="E198">
        <v>-1933.5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0</v>
      </c>
      <c r="N198">
        <f t="shared" si="18"/>
        <v>4132.9674091287607</v>
      </c>
      <c r="O198">
        <f>N198-B198</f>
        <v>1437.9674091287607</v>
      </c>
      <c r="P198">
        <f t="shared" si="19"/>
        <v>1437.9674091287607</v>
      </c>
      <c r="Q198" s="8">
        <f>P198/B198</f>
        <v>0.53356861192161809</v>
      </c>
      <c r="R198">
        <v>1331</v>
      </c>
      <c r="S198">
        <f t="shared" si="20"/>
        <v>25883.41336431769</v>
      </c>
      <c r="T198">
        <f t="shared" si="21"/>
        <v>23958</v>
      </c>
      <c r="U198">
        <f t="shared" si="22"/>
        <v>1437.9674091287607</v>
      </c>
      <c r="V198">
        <f t="shared" si="23"/>
        <v>2067750.2697164805</v>
      </c>
      <c r="W198">
        <v>4628.5</v>
      </c>
      <c r="X198">
        <v>0</v>
      </c>
      <c r="Y198">
        <v>0</v>
      </c>
    </row>
    <row r="199" spans="1:25" x14ac:dyDescent="0.35">
      <c r="A199" s="1">
        <v>41113</v>
      </c>
      <c r="B199">
        <v>4628.5</v>
      </c>
      <c r="C199">
        <v>4084.8333333333335</v>
      </c>
      <c r="D199">
        <v>4242</v>
      </c>
      <c r="E199">
        <v>1933.5</v>
      </c>
      <c r="F199">
        <v>0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f t="shared" si="18"/>
        <v>5514.8253354666176</v>
      </c>
      <c r="O199">
        <f>N199-B199</f>
        <v>886.32533546661762</v>
      </c>
      <c r="P199">
        <f t="shared" si="19"/>
        <v>886.32533546661762</v>
      </c>
      <c r="Q199" s="8">
        <f>P199/B199</f>
        <v>0.19149299675199688</v>
      </c>
      <c r="R199">
        <v>985</v>
      </c>
      <c r="S199">
        <f t="shared" si="20"/>
        <v>15953.856038399117</v>
      </c>
      <c r="T199">
        <f t="shared" si="21"/>
        <v>17730</v>
      </c>
      <c r="U199">
        <f t="shared" si="22"/>
        <v>886.32533546661762</v>
      </c>
      <c r="V199">
        <f t="shared" si="23"/>
        <v>785572.60029001231</v>
      </c>
      <c r="W199">
        <v>2695</v>
      </c>
      <c r="X199">
        <v>0</v>
      </c>
      <c r="Y199">
        <v>0</v>
      </c>
    </row>
    <row r="200" spans="1:25" x14ac:dyDescent="0.35">
      <c r="A200" s="1">
        <v>41114</v>
      </c>
      <c r="B200">
        <v>2758</v>
      </c>
      <c r="C200">
        <v>3984</v>
      </c>
      <c r="D200">
        <v>4394</v>
      </c>
      <c r="E200">
        <v>-1870.5</v>
      </c>
      <c r="F200">
        <v>0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f t="shared" si="18"/>
        <v>2281.2854504543143</v>
      </c>
      <c r="O200">
        <f>N200-B200</f>
        <v>-476.71454954568571</v>
      </c>
      <c r="P200">
        <f t="shared" si="19"/>
        <v>476.71454954568571</v>
      </c>
      <c r="Q200" s="8">
        <f>P200/B200</f>
        <v>0.1728479149911841</v>
      </c>
      <c r="R200">
        <v>745</v>
      </c>
      <c r="S200">
        <f t="shared" si="20"/>
        <v>34323.447567289375</v>
      </c>
      <c r="T200">
        <f t="shared" si="21"/>
        <v>13410</v>
      </c>
      <c r="U200">
        <f t="shared" si="22"/>
        <v>-953.42909909137143</v>
      </c>
      <c r="V200">
        <f t="shared" si="23"/>
        <v>909027.04699418414</v>
      </c>
      <c r="W200">
        <v>4628.5</v>
      </c>
      <c r="X200">
        <v>0</v>
      </c>
      <c r="Y200">
        <v>0</v>
      </c>
    </row>
    <row r="201" spans="1:25" x14ac:dyDescent="0.35">
      <c r="A201" s="1">
        <v>41115</v>
      </c>
      <c r="B201">
        <v>3261</v>
      </c>
      <c r="C201">
        <v>3360.5</v>
      </c>
      <c r="D201">
        <v>4551</v>
      </c>
      <c r="E201">
        <v>503</v>
      </c>
      <c r="F201">
        <v>0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  <c r="N201">
        <f t="shared" si="18"/>
        <v>3708.2727458866948</v>
      </c>
      <c r="O201">
        <f>N201-B201</f>
        <v>447.27274588669479</v>
      </c>
      <c r="P201">
        <f t="shared" si="19"/>
        <v>447.27274588669479</v>
      </c>
      <c r="Q201" s="8">
        <f>P201/B201</f>
        <v>0.1371581557456899</v>
      </c>
      <c r="R201">
        <v>478</v>
      </c>
      <c r="S201">
        <f t="shared" si="20"/>
        <v>8050.9094259605063</v>
      </c>
      <c r="T201">
        <f t="shared" si="21"/>
        <v>8604</v>
      </c>
      <c r="U201">
        <f t="shared" si="22"/>
        <v>447.27274588669479</v>
      </c>
      <c r="V201">
        <f t="shared" si="23"/>
        <v>200052.90921302384</v>
      </c>
      <c r="W201">
        <v>2758</v>
      </c>
      <c r="X201">
        <v>0</v>
      </c>
      <c r="Y201">
        <v>0</v>
      </c>
    </row>
    <row r="202" spans="1:25" x14ac:dyDescent="0.35">
      <c r="A202" s="1">
        <v>41116</v>
      </c>
      <c r="B202">
        <v>3045</v>
      </c>
      <c r="C202">
        <v>3549.1666666666665</v>
      </c>
      <c r="D202">
        <v>4973</v>
      </c>
      <c r="E202">
        <v>-216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f t="shared" si="18"/>
        <v>3810.5777775741253</v>
      </c>
      <c r="O202">
        <f>N202-B202</f>
        <v>765.57777757412532</v>
      </c>
      <c r="P202">
        <f t="shared" si="19"/>
        <v>765.57777757412532</v>
      </c>
      <c r="Q202" s="8">
        <f>P202/B202</f>
        <v>0.25142127342335807</v>
      </c>
      <c r="R202">
        <v>988</v>
      </c>
      <c r="S202">
        <f t="shared" si="20"/>
        <v>13780.399996334256</v>
      </c>
      <c r="T202">
        <f t="shared" si="21"/>
        <v>17784</v>
      </c>
      <c r="U202">
        <f t="shared" si="22"/>
        <v>765.57777757412532</v>
      </c>
      <c r="V202">
        <f t="shared" si="23"/>
        <v>586109.33351533685</v>
      </c>
      <c r="W202">
        <v>3261</v>
      </c>
      <c r="X202">
        <v>1</v>
      </c>
      <c r="Y202">
        <v>0</v>
      </c>
    </row>
    <row r="203" spans="1:25" x14ac:dyDescent="0.35">
      <c r="A203" s="1">
        <v>41117</v>
      </c>
      <c r="B203">
        <v>3783</v>
      </c>
      <c r="C203">
        <v>3021.3333333333335</v>
      </c>
      <c r="D203">
        <v>4931</v>
      </c>
      <c r="E203">
        <v>738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0</v>
      </c>
      <c r="N203">
        <f t="shared" si="18"/>
        <v>4185.8480935578973</v>
      </c>
      <c r="O203">
        <f>N203-B203</f>
        <v>402.8480935578973</v>
      </c>
      <c r="P203">
        <f t="shared" si="19"/>
        <v>402.8480935578973</v>
      </c>
      <c r="Q203" s="8">
        <f>P203/B203</f>
        <v>0.10648905460161176</v>
      </c>
      <c r="R203">
        <v>656</v>
      </c>
      <c r="S203">
        <f t="shared" si="20"/>
        <v>7251.2656840421514</v>
      </c>
      <c r="T203">
        <f t="shared" si="21"/>
        <v>11808</v>
      </c>
      <c r="U203">
        <f t="shared" si="22"/>
        <v>402.8480935578973</v>
      </c>
      <c r="V203">
        <f t="shared" si="23"/>
        <v>162286.58648323239</v>
      </c>
      <c r="W203">
        <v>3045</v>
      </c>
      <c r="X203">
        <v>0</v>
      </c>
      <c r="Y203">
        <v>1</v>
      </c>
    </row>
    <row r="204" spans="1:25" x14ac:dyDescent="0.35">
      <c r="A204" s="1">
        <v>41118</v>
      </c>
      <c r="B204">
        <v>3997</v>
      </c>
      <c r="C204">
        <v>3363</v>
      </c>
      <c r="D204">
        <v>4628.5</v>
      </c>
      <c r="E204">
        <v>214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</v>
      </c>
      <c r="M204">
        <v>1</v>
      </c>
      <c r="N204">
        <f t="shared" si="18"/>
        <v>4126.6316962104829</v>
      </c>
      <c r="O204">
        <f>N204-B204</f>
        <v>129.63169621048291</v>
      </c>
      <c r="P204">
        <f t="shared" si="19"/>
        <v>129.63169621048291</v>
      </c>
      <c r="Q204" s="8">
        <f>P204/B204</f>
        <v>3.2432248238799831E-2</v>
      </c>
      <c r="R204">
        <v>1210</v>
      </c>
      <c r="S204">
        <f t="shared" si="20"/>
        <v>2333.3705317886925</v>
      </c>
      <c r="T204">
        <f t="shared" si="21"/>
        <v>21780</v>
      </c>
      <c r="U204">
        <f t="shared" si="22"/>
        <v>129.63169621048291</v>
      </c>
      <c r="V204">
        <f t="shared" si="23"/>
        <v>16804.376662406932</v>
      </c>
      <c r="W204">
        <v>3783</v>
      </c>
      <c r="X204">
        <v>0</v>
      </c>
      <c r="Y204">
        <v>0</v>
      </c>
    </row>
    <row r="205" spans="1:25" x14ac:dyDescent="0.35">
      <c r="A205" s="1">
        <v>41119</v>
      </c>
      <c r="B205">
        <v>4547</v>
      </c>
      <c r="C205">
        <v>3608.3333333333335</v>
      </c>
      <c r="D205">
        <v>2695</v>
      </c>
      <c r="E205">
        <v>550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0</v>
      </c>
      <c r="N205">
        <f t="shared" si="18"/>
        <v>4567.6037540769676</v>
      </c>
      <c r="O205">
        <f>N205-B205</f>
        <v>20.603754076967562</v>
      </c>
      <c r="P205">
        <f t="shared" si="19"/>
        <v>20.603754076967562</v>
      </c>
      <c r="Q205" s="8">
        <f>P205/B205</f>
        <v>4.5312852599444821E-3</v>
      </c>
      <c r="R205">
        <v>663</v>
      </c>
      <c r="S205">
        <f t="shared" si="20"/>
        <v>370.86757338541611</v>
      </c>
      <c r="T205">
        <f t="shared" si="21"/>
        <v>11934</v>
      </c>
      <c r="U205">
        <f t="shared" si="22"/>
        <v>20.603754076967562</v>
      </c>
      <c r="V205">
        <f t="shared" si="23"/>
        <v>424.5146820641574</v>
      </c>
      <c r="W205">
        <v>3997</v>
      </c>
      <c r="X205">
        <v>0</v>
      </c>
      <c r="Y205">
        <v>0</v>
      </c>
    </row>
    <row r="206" spans="1:25" x14ac:dyDescent="0.35">
      <c r="A206" s="1">
        <v>41120</v>
      </c>
      <c r="B206">
        <v>3646</v>
      </c>
      <c r="C206">
        <v>4109</v>
      </c>
      <c r="D206">
        <v>4628.5</v>
      </c>
      <c r="E206">
        <v>-901</v>
      </c>
      <c r="F206">
        <v>1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f t="shared" si="18"/>
        <v>3751.6633223374279</v>
      </c>
      <c r="O206">
        <f>N206-B206</f>
        <v>105.66332233742787</v>
      </c>
      <c r="P206">
        <f t="shared" si="19"/>
        <v>105.66332233742787</v>
      </c>
      <c r="Q206" s="8">
        <f>P206/B206</f>
        <v>2.8980615013008193E-2</v>
      </c>
      <c r="R206">
        <v>944</v>
      </c>
      <c r="S206">
        <f t="shared" si="20"/>
        <v>1901.9398020737017</v>
      </c>
      <c r="T206">
        <f t="shared" si="21"/>
        <v>16992</v>
      </c>
      <c r="U206">
        <f t="shared" si="22"/>
        <v>105.66332233742787</v>
      </c>
      <c r="V206">
        <f t="shared" si="23"/>
        <v>11164.737687383184</v>
      </c>
      <c r="W206">
        <v>4547</v>
      </c>
      <c r="X206">
        <v>0</v>
      </c>
      <c r="Y206">
        <v>0</v>
      </c>
    </row>
    <row r="207" spans="1:25" x14ac:dyDescent="0.35">
      <c r="A207" s="1">
        <v>41121</v>
      </c>
      <c r="B207">
        <v>4104</v>
      </c>
      <c r="C207">
        <v>4063.3333333333335</v>
      </c>
      <c r="D207">
        <v>2758</v>
      </c>
      <c r="E207">
        <v>458</v>
      </c>
      <c r="F207">
        <v>1</v>
      </c>
      <c r="G207">
        <v>0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f t="shared" si="18"/>
        <v>3955.2979915465567</v>
      </c>
      <c r="O207">
        <f>N207-B207</f>
        <v>-148.70200845344334</v>
      </c>
      <c r="P207">
        <f t="shared" si="19"/>
        <v>148.70200845344334</v>
      </c>
      <c r="Q207" s="8">
        <f>P207/B207</f>
        <v>3.6233432859026152E-2</v>
      </c>
      <c r="R207">
        <v>1034</v>
      </c>
      <c r="S207">
        <f t="shared" si="20"/>
        <v>10706.544608647921</v>
      </c>
      <c r="T207">
        <f t="shared" si="21"/>
        <v>18612</v>
      </c>
      <c r="U207">
        <f t="shared" si="22"/>
        <v>-297.40401690688668</v>
      </c>
      <c r="V207">
        <f t="shared" si="23"/>
        <v>88449.149272351744</v>
      </c>
      <c r="W207">
        <v>3646</v>
      </c>
      <c r="X207">
        <v>0</v>
      </c>
      <c r="Y207">
        <v>0</v>
      </c>
    </row>
    <row r="208" spans="1:25" x14ac:dyDescent="0.35">
      <c r="A208" s="1">
        <v>41122</v>
      </c>
      <c r="B208">
        <v>3818</v>
      </c>
      <c r="C208">
        <v>4099</v>
      </c>
      <c r="D208">
        <v>3261</v>
      </c>
      <c r="E208">
        <v>-286</v>
      </c>
      <c r="F208">
        <v>0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0</v>
      </c>
      <c r="N208">
        <f t="shared" si="18"/>
        <v>3766.3962446873156</v>
      </c>
      <c r="O208">
        <f>N208-B208</f>
        <v>-51.60375531268437</v>
      </c>
      <c r="P208">
        <f t="shared" si="19"/>
        <v>51.60375531268437</v>
      </c>
      <c r="Q208" s="8">
        <f>P208/B208</f>
        <v>1.3515912863458452E-2</v>
      </c>
      <c r="R208">
        <v>1417</v>
      </c>
      <c r="S208">
        <f t="shared" si="20"/>
        <v>3715.4703825132747</v>
      </c>
      <c r="T208">
        <f t="shared" si="21"/>
        <v>25506</v>
      </c>
      <c r="U208">
        <f t="shared" si="22"/>
        <v>-103.20751062536874</v>
      </c>
      <c r="V208">
        <f t="shared" si="23"/>
        <v>10651.790249485601</v>
      </c>
      <c r="W208">
        <v>4104</v>
      </c>
      <c r="X208">
        <v>0</v>
      </c>
      <c r="Y208">
        <v>0</v>
      </c>
    </row>
    <row r="209" spans="1:25" x14ac:dyDescent="0.35">
      <c r="A209" s="1">
        <v>41123</v>
      </c>
      <c r="B209">
        <v>3859</v>
      </c>
      <c r="C209">
        <v>3856</v>
      </c>
      <c r="D209">
        <v>3045</v>
      </c>
      <c r="E209">
        <v>41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0</v>
      </c>
      <c r="N209">
        <f t="shared" si="18"/>
        <v>4127.3536246298036</v>
      </c>
      <c r="O209">
        <f>N209-B209</f>
        <v>268.35362462980356</v>
      </c>
      <c r="P209">
        <f t="shared" si="19"/>
        <v>268.35362462980356</v>
      </c>
      <c r="Q209" s="8">
        <f>P209/B209</f>
        <v>6.9539679872973201E-2</v>
      </c>
      <c r="R209">
        <v>1345</v>
      </c>
      <c r="S209">
        <f t="shared" si="20"/>
        <v>4830.3652433364641</v>
      </c>
      <c r="T209">
        <f t="shared" si="21"/>
        <v>24210</v>
      </c>
      <c r="U209">
        <f t="shared" si="22"/>
        <v>268.35362462980356</v>
      </c>
      <c r="V209">
        <f t="shared" si="23"/>
        <v>72013.66785195352</v>
      </c>
      <c r="W209">
        <v>3818</v>
      </c>
      <c r="X209">
        <v>1</v>
      </c>
      <c r="Y209">
        <v>0</v>
      </c>
    </row>
    <row r="210" spans="1:25" x14ac:dyDescent="0.35">
      <c r="A210" s="1">
        <v>41124</v>
      </c>
      <c r="B210">
        <v>4182</v>
      </c>
      <c r="C210">
        <v>3927</v>
      </c>
      <c r="D210">
        <v>3783</v>
      </c>
      <c r="E210">
        <v>323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1</v>
      </c>
      <c r="L210">
        <v>0</v>
      </c>
      <c r="M210">
        <v>0</v>
      </c>
      <c r="N210">
        <f t="shared" si="18"/>
        <v>4670.1878747443716</v>
      </c>
      <c r="O210">
        <f>N210-B210</f>
        <v>488.18787474437158</v>
      </c>
      <c r="P210">
        <f t="shared" si="19"/>
        <v>488.18787474437158</v>
      </c>
      <c r="Q210" s="8">
        <f>P210/B210</f>
        <v>0.11673550328655466</v>
      </c>
      <c r="R210">
        <v>1129</v>
      </c>
      <c r="S210">
        <f t="shared" si="20"/>
        <v>8787.3817453986885</v>
      </c>
      <c r="T210">
        <f t="shared" si="21"/>
        <v>20322</v>
      </c>
      <c r="U210">
        <f t="shared" si="22"/>
        <v>488.18787474437158</v>
      </c>
      <c r="V210">
        <f t="shared" si="23"/>
        <v>238327.40104742625</v>
      </c>
      <c r="W210">
        <v>3859</v>
      </c>
      <c r="X210">
        <v>0</v>
      </c>
      <c r="Y210">
        <v>1</v>
      </c>
    </row>
    <row r="211" spans="1:25" x14ac:dyDescent="0.35">
      <c r="A211" s="1">
        <v>41125</v>
      </c>
      <c r="B211">
        <v>5052</v>
      </c>
      <c r="C211">
        <v>3953</v>
      </c>
      <c r="D211">
        <v>3997</v>
      </c>
      <c r="E211">
        <v>870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1</v>
      </c>
      <c r="N211">
        <f t="shared" si="18"/>
        <v>5086.8849038792087</v>
      </c>
      <c r="O211">
        <f>N211-B211</f>
        <v>34.88490387920865</v>
      </c>
      <c r="P211">
        <f t="shared" si="19"/>
        <v>34.88490387920865</v>
      </c>
      <c r="Q211" s="8">
        <f>P211/B211</f>
        <v>6.9051670386398754E-3</v>
      </c>
      <c r="R211">
        <v>346</v>
      </c>
      <c r="S211">
        <f t="shared" si="20"/>
        <v>627.92826982575571</v>
      </c>
      <c r="T211">
        <f t="shared" si="21"/>
        <v>6228</v>
      </c>
      <c r="U211">
        <f t="shared" si="22"/>
        <v>34.88490387920865</v>
      </c>
      <c r="V211">
        <f t="shared" si="23"/>
        <v>1216.9565186616267</v>
      </c>
      <c r="W211">
        <v>4182</v>
      </c>
      <c r="X211">
        <v>0</v>
      </c>
      <c r="Y211">
        <v>0</v>
      </c>
    </row>
    <row r="212" spans="1:25" x14ac:dyDescent="0.35">
      <c r="A212" s="1">
        <v>41126</v>
      </c>
      <c r="B212">
        <v>4950</v>
      </c>
      <c r="C212">
        <v>4364.333333333333</v>
      </c>
      <c r="D212">
        <v>4547</v>
      </c>
      <c r="E212">
        <v>-102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0</v>
      </c>
      <c r="N212">
        <f t="shared" si="18"/>
        <v>4852.8613085669322</v>
      </c>
      <c r="O212">
        <f>N212-B212</f>
        <v>-97.138691433067834</v>
      </c>
      <c r="P212">
        <f t="shared" si="19"/>
        <v>97.138691433067834</v>
      </c>
      <c r="Q212" s="8">
        <f>P212/B212</f>
        <v>1.962397806728643E-2</v>
      </c>
      <c r="R212">
        <v>782</v>
      </c>
      <c r="S212">
        <f t="shared" si="20"/>
        <v>6993.985783180884</v>
      </c>
      <c r="T212">
        <f t="shared" si="21"/>
        <v>14076</v>
      </c>
      <c r="U212">
        <f t="shared" si="22"/>
        <v>-194.27738286613567</v>
      </c>
      <c r="V212">
        <f t="shared" si="23"/>
        <v>37743.701493315064</v>
      </c>
      <c r="W212">
        <v>5052</v>
      </c>
      <c r="X212">
        <v>0</v>
      </c>
      <c r="Y212">
        <v>0</v>
      </c>
    </row>
    <row r="213" spans="1:25" x14ac:dyDescent="0.35">
      <c r="A213" s="1">
        <v>41127</v>
      </c>
      <c r="B213">
        <v>3960</v>
      </c>
      <c r="C213">
        <v>4728</v>
      </c>
      <c r="D213">
        <v>3646</v>
      </c>
      <c r="E213">
        <v>-990</v>
      </c>
      <c r="F213">
        <v>0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f t="shared" si="18"/>
        <v>4072.0813926282467</v>
      </c>
      <c r="O213">
        <f>N213-B213</f>
        <v>112.0813926282467</v>
      </c>
      <c r="P213">
        <f t="shared" si="19"/>
        <v>112.0813926282467</v>
      </c>
      <c r="Q213" s="8">
        <f>P213/B213</f>
        <v>2.8303381976829977E-2</v>
      </c>
      <c r="R213">
        <v>974</v>
      </c>
      <c r="S213">
        <f t="shared" si="20"/>
        <v>2017.4650673084407</v>
      </c>
      <c r="T213">
        <f t="shared" si="21"/>
        <v>17532</v>
      </c>
      <c r="U213">
        <f t="shared" si="22"/>
        <v>112.0813926282467</v>
      </c>
      <c r="V213">
        <f t="shared" si="23"/>
        <v>12562.238573487195</v>
      </c>
      <c r="W213">
        <v>4950</v>
      </c>
      <c r="X213">
        <v>0</v>
      </c>
      <c r="Y213">
        <v>0</v>
      </c>
    </row>
    <row r="214" spans="1:25" x14ac:dyDescent="0.35">
      <c r="A214" s="1">
        <v>41128</v>
      </c>
      <c r="B214">
        <v>3968</v>
      </c>
      <c r="C214">
        <v>4654</v>
      </c>
      <c r="D214">
        <v>4104</v>
      </c>
      <c r="E214">
        <v>8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f t="shared" si="18"/>
        <v>4182.9030603939473</v>
      </c>
      <c r="O214">
        <f>N214-B214</f>
        <v>214.90306039394727</v>
      </c>
      <c r="P214">
        <f t="shared" si="19"/>
        <v>214.90306039394727</v>
      </c>
      <c r="Q214" s="8">
        <f>P214/B214</f>
        <v>5.4159037397668162E-2</v>
      </c>
      <c r="R214">
        <v>1453</v>
      </c>
      <c r="S214">
        <f t="shared" si="20"/>
        <v>3868.2550870910509</v>
      </c>
      <c r="T214">
        <f t="shared" si="21"/>
        <v>26154</v>
      </c>
      <c r="U214">
        <f t="shared" si="22"/>
        <v>214.90306039394727</v>
      </c>
      <c r="V214">
        <f t="shared" si="23"/>
        <v>46183.325366684548</v>
      </c>
      <c r="W214">
        <v>3960</v>
      </c>
      <c r="X214">
        <v>0</v>
      </c>
      <c r="Y214">
        <v>0</v>
      </c>
    </row>
    <row r="215" spans="1:25" x14ac:dyDescent="0.35">
      <c r="A215" s="1">
        <v>41129</v>
      </c>
      <c r="B215">
        <v>4133</v>
      </c>
      <c r="C215">
        <v>4292.666666666667</v>
      </c>
      <c r="D215">
        <v>3818</v>
      </c>
      <c r="E215">
        <v>165</v>
      </c>
      <c r="F215">
        <v>0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0</v>
      </c>
      <c r="N215">
        <f t="shared" si="18"/>
        <v>4302.9693895025057</v>
      </c>
      <c r="O215">
        <f>N215-B215</f>
        <v>169.96938950250569</v>
      </c>
      <c r="P215">
        <f t="shared" si="19"/>
        <v>169.96938950250569</v>
      </c>
      <c r="Q215" s="8">
        <f>P215/B215</f>
        <v>4.112494302020462E-2</v>
      </c>
      <c r="R215">
        <v>1286</v>
      </c>
      <c r="S215">
        <f t="shared" si="20"/>
        <v>3059.4490110451025</v>
      </c>
      <c r="T215">
        <f t="shared" si="21"/>
        <v>23148</v>
      </c>
      <c r="U215">
        <f t="shared" si="22"/>
        <v>169.96938950250569</v>
      </c>
      <c r="V215">
        <f t="shared" si="23"/>
        <v>28889.593367854493</v>
      </c>
      <c r="W215">
        <v>3968</v>
      </c>
      <c r="X215">
        <v>0</v>
      </c>
      <c r="Y215">
        <v>0</v>
      </c>
    </row>
    <row r="216" spans="1:25" x14ac:dyDescent="0.35">
      <c r="A216" s="1">
        <v>41130</v>
      </c>
      <c r="B216">
        <v>4408</v>
      </c>
      <c r="C216">
        <v>4020.3333333333335</v>
      </c>
      <c r="D216">
        <v>3859</v>
      </c>
      <c r="E216">
        <v>275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f t="shared" si="18"/>
        <v>4507.2745414817127</v>
      </c>
      <c r="O216">
        <f>N216-B216</f>
        <v>99.274541481712731</v>
      </c>
      <c r="P216">
        <f t="shared" si="19"/>
        <v>99.274541481712731</v>
      </c>
      <c r="Q216" s="8">
        <f>P216/B216</f>
        <v>2.252144770456278E-2</v>
      </c>
      <c r="R216">
        <v>1232</v>
      </c>
      <c r="S216">
        <f t="shared" si="20"/>
        <v>1786.9417466708292</v>
      </c>
      <c r="T216">
        <f t="shared" si="21"/>
        <v>22176</v>
      </c>
      <c r="U216">
        <f t="shared" si="22"/>
        <v>99.274541481712731</v>
      </c>
      <c r="V216">
        <f t="shared" si="23"/>
        <v>9855.4345864043025</v>
      </c>
      <c r="W216">
        <v>4133</v>
      </c>
      <c r="X216">
        <v>1</v>
      </c>
      <c r="Y216">
        <v>0</v>
      </c>
    </row>
    <row r="217" spans="1:25" x14ac:dyDescent="0.35">
      <c r="A217" s="1">
        <v>41131</v>
      </c>
      <c r="B217">
        <v>5050</v>
      </c>
      <c r="C217">
        <v>4169.666666666667</v>
      </c>
      <c r="D217">
        <v>4182</v>
      </c>
      <c r="E217">
        <v>642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</v>
      </c>
      <c r="L217">
        <v>0</v>
      </c>
      <c r="M217">
        <v>0</v>
      </c>
      <c r="N217">
        <f t="shared" si="18"/>
        <v>5150.3117404491877</v>
      </c>
      <c r="O217">
        <f>N217-B217</f>
        <v>100.31174044918771</v>
      </c>
      <c r="P217">
        <f t="shared" si="19"/>
        <v>100.31174044918771</v>
      </c>
      <c r="Q217" s="8">
        <f>P217/B217</f>
        <v>1.9863710980037169E-2</v>
      </c>
      <c r="R217">
        <v>1233</v>
      </c>
      <c r="S217">
        <f t="shared" si="20"/>
        <v>1805.6113280853788</v>
      </c>
      <c r="T217">
        <f t="shared" si="21"/>
        <v>22194</v>
      </c>
      <c r="U217">
        <f t="shared" si="22"/>
        <v>100.31174044918771</v>
      </c>
      <c r="V217">
        <f t="shared" si="23"/>
        <v>10062.445271945202</v>
      </c>
      <c r="W217">
        <v>4408</v>
      </c>
      <c r="X217">
        <v>0</v>
      </c>
      <c r="Y217">
        <v>1</v>
      </c>
    </row>
    <row r="218" spans="1:25" x14ac:dyDescent="0.35">
      <c r="A218" s="1">
        <v>41132</v>
      </c>
      <c r="B218">
        <v>5490</v>
      </c>
      <c r="C218">
        <v>4530.333333333333</v>
      </c>
      <c r="D218">
        <v>5052</v>
      </c>
      <c r="E218">
        <v>440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1</v>
      </c>
      <c r="N218">
        <f t="shared" si="18"/>
        <v>5421.5852344320092</v>
      </c>
      <c r="O218">
        <f>N218-B218</f>
        <v>-68.414765567990798</v>
      </c>
      <c r="P218">
        <f t="shared" si="19"/>
        <v>68.414765567990798</v>
      </c>
      <c r="Q218" s="8">
        <f>P218/B218</f>
        <v>1.2461705932238762E-2</v>
      </c>
      <c r="R218">
        <v>1154</v>
      </c>
      <c r="S218">
        <f t="shared" si="20"/>
        <v>4925.8631208953375</v>
      </c>
      <c r="T218">
        <f t="shared" si="21"/>
        <v>20772</v>
      </c>
      <c r="U218">
        <f t="shared" si="22"/>
        <v>-136.8295311359816</v>
      </c>
      <c r="V218">
        <f t="shared" si="23"/>
        <v>18722.320590892556</v>
      </c>
      <c r="W218">
        <v>5050</v>
      </c>
      <c r="X218">
        <v>0</v>
      </c>
      <c r="Y218">
        <v>0</v>
      </c>
    </row>
    <row r="219" spans="1:25" x14ac:dyDescent="0.35">
      <c r="A219" s="1">
        <v>41133</v>
      </c>
      <c r="B219">
        <v>5736</v>
      </c>
      <c r="C219">
        <v>4982.666666666667</v>
      </c>
      <c r="D219">
        <v>4950</v>
      </c>
      <c r="E219">
        <v>246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0</v>
      </c>
      <c r="N219">
        <f t="shared" si="18"/>
        <v>5709.3886931490388</v>
      </c>
      <c r="O219">
        <f>N219-B219</f>
        <v>-26.611306850961228</v>
      </c>
      <c r="P219">
        <f t="shared" si="19"/>
        <v>26.611306850961228</v>
      </c>
      <c r="Q219" s="8">
        <f>P219/B219</f>
        <v>4.6393491720643706E-3</v>
      </c>
      <c r="R219">
        <v>1053</v>
      </c>
      <c r="S219">
        <f t="shared" si="20"/>
        <v>1916.0140932692084</v>
      </c>
      <c r="T219">
        <f t="shared" si="21"/>
        <v>18954</v>
      </c>
      <c r="U219">
        <f t="shared" si="22"/>
        <v>-53.222613701922455</v>
      </c>
      <c r="V219">
        <f t="shared" si="23"/>
        <v>2832.646609264064</v>
      </c>
      <c r="W219">
        <v>5490</v>
      </c>
      <c r="X219">
        <v>0</v>
      </c>
      <c r="Y219">
        <v>0</v>
      </c>
    </row>
    <row r="220" spans="1:25" x14ac:dyDescent="0.35">
      <c r="A220" s="1">
        <v>41134</v>
      </c>
      <c r="B220">
        <v>5580</v>
      </c>
      <c r="C220">
        <v>5425.333333333333</v>
      </c>
      <c r="D220">
        <v>3960</v>
      </c>
      <c r="E220">
        <v>-156</v>
      </c>
      <c r="F220">
        <v>0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f t="shared" si="18"/>
        <v>5330.0492250722236</v>
      </c>
      <c r="O220">
        <f>N220-B220</f>
        <v>-249.95077492777637</v>
      </c>
      <c r="P220">
        <f t="shared" si="19"/>
        <v>249.95077492777637</v>
      </c>
      <c r="Q220" s="8">
        <f>P220/B220</f>
        <v>4.4794045685981429E-2</v>
      </c>
      <c r="R220">
        <v>374</v>
      </c>
      <c r="S220">
        <f t="shared" si="20"/>
        <v>17996.455794799898</v>
      </c>
      <c r="T220">
        <f t="shared" si="21"/>
        <v>6732</v>
      </c>
      <c r="U220">
        <f t="shared" si="22"/>
        <v>-499.90154985555273</v>
      </c>
      <c r="V220">
        <f t="shared" si="23"/>
        <v>249901.55954798366</v>
      </c>
      <c r="W220">
        <v>5736</v>
      </c>
      <c r="X220">
        <v>0</v>
      </c>
      <c r="Y220">
        <v>0</v>
      </c>
    </row>
    <row r="221" spans="1:25" x14ac:dyDescent="0.35">
      <c r="A221" s="1">
        <v>41135</v>
      </c>
      <c r="B221">
        <v>5663</v>
      </c>
      <c r="C221">
        <v>5602</v>
      </c>
      <c r="D221">
        <v>3968</v>
      </c>
      <c r="E221">
        <v>83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f t="shared" si="18"/>
        <v>5122.6059870962245</v>
      </c>
      <c r="O221">
        <f>N221-B221</f>
        <v>-540.39401290377555</v>
      </c>
      <c r="P221">
        <f t="shared" si="19"/>
        <v>540.39401290377555</v>
      </c>
      <c r="Q221" s="8">
        <f>P221/B221</f>
        <v>9.5425395179900327E-2</v>
      </c>
      <c r="R221">
        <v>806</v>
      </c>
      <c r="S221">
        <f t="shared" si="20"/>
        <v>38908.368929071839</v>
      </c>
      <c r="T221">
        <f t="shared" si="21"/>
        <v>14508</v>
      </c>
      <c r="U221">
        <f t="shared" si="22"/>
        <v>-1080.7880258075511</v>
      </c>
      <c r="V221">
        <f t="shared" si="23"/>
        <v>1168102.7567289837</v>
      </c>
      <c r="W221">
        <v>5580</v>
      </c>
      <c r="X221">
        <v>0</v>
      </c>
      <c r="Y221">
        <v>0</v>
      </c>
    </row>
    <row r="222" spans="1:25" x14ac:dyDescent="0.35">
      <c r="A222" s="1">
        <v>41136</v>
      </c>
      <c r="B222">
        <v>3655</v>
      </c>
      <c r="C222">
        <v>5659.666666666667</v>
      </c>
      <c r="D222">
        <v>4133</v>
      </c>
      <c r="E222">
        <v>-2008</v>
      </c>
      <c r="F222">
        <v>0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0</v>
      </c>
      <c r="M222">
        <v>0</v>
      </c>
      <c r="N222">
        <f t="shared" si="18"/>
        <v>4132.6252495251356</v>
      </c>
      <c r="O222">
        <f>N222-B222</f>
        <v>477.62524952513559</v>
      </c>
      <c r="P222">
        <f t="shared" si="19"/>
        <v>477.62524952513559</v>
      </c>
      <c r="Q222" s="8">
        <f>P222/B222</f>
        <v>0.13067722285229427</v>
      </c>
      <c r="R222">
        <v>2392</v>
      </c>
      <c r="S222">
        <f t="shared" si="20"/>
        <v>8597.2544914524406</v>
      </c>
      <c r="T222">
        <f t="shared" si="21"/>
        <v>43056</v>
      </c>
      <c r="U222">
        <f t="shared" si="22"/>
        <v>477.62524952513559</v>
      </c>
      <c r="V222">
        <f t="shared" si="23"/>
        <v>228125.87898394803</v>
      </c>
      <c r="W222">
        <v>5663</v>
      </c>
      <c r="X222">
        <v>0</v>
      </c>
      <c r="Y222">
        <v>0</v>
      </c>
    </row>
    <row r="223" spans="1:25" x14ac:dyDescent="0.35">
      <c r="A223" s="1">
        <v>41137</v>
      </c>
      <c r="B223">
        <v>6616</v>
      </c>
      <c r="C223">
        <v>4966</v>
      </c>
      <c r="D223">
        <v>4408</v>
      </c>
      <c r="E223">
        <v>2961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f t="shared" si="18"/>
        <v>7289.8501929515842</v>
      </c>
      <c r="O223">
        <f>N223-B223</f>
        <v>673.85019295158418</v>
      </c>
      <c r="P223">
        <f t="shared" si="19"/>
        <v>673.85019295158418</v>
      </c>
      <c r="Q223" s="8">
        <f>P223/B223</f>
        <v>0.10185160111118262</v>
      </c>
      <c r="R223">
        <v>1441</v>
      </c>
      <c r="S223">
        <f t="shared" si="20"/>
        <v>12129.303473128515</v>
      </c>
      <c r="T223">
        <f t="shared" si="21"/>
        <v>25938</v>
      </c>
      <c r="U223">
        <f t="shared" si="22"/>
        <v>673.85019295158418</v>
      </c>
      <c r="V223">
        <f t="shared" si="23"/>
        <v>454074.08254088723</v>
      </c>
      <c r="W223">
        <v>3655</v>
      </c>
      <c r="X223">
        <v>1</v>
      </c>
      <c r="Y223">
        <v>0</v>
      </c>
    </row>
    <row r="224" spans="1:25" x14ac:dyDescent="0.35">
      <c r="A224" s="1">
        <v>41138</v>
      </c>
      <c r="B224">
        <v>6646</v>
      </c>
      <c r="C224">
        <v>5311.333333333333</v>
      </c>
      <c r="D224">
        <v>5050</v>
      </c>
      <c r="E224">
        <v>30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</v>
      </c>
      <c r="L224">
        <v>0</v>
      </c>
      <c r="M224">
        <v>0</v>
      </c>
      <c r="N224">
        <f t="shared" si="18"/>
        <v>5880.6085099626243</v>
      </c>
      <c r="O224">
        <f>N224-B224</f>
        <v>-765.39149003737566</v>
      </c>
      <c r="P224">
        <f t="shared" si="19"/>
        <v>765.39149003737566</v>
      </c>
      <c r="Q224" s="8">
        <f>P224/B224</f>
        <v>0.1151657372912091</v>
      </c>
      <c r="R224">
        <v>564</v>
      </c>
      <c r="S224">
        <f t="shared" si="20"/>
        <v>55108.187282691048</v>
      </c>
      <c r="T224">
        <f t="shared" si="21"/>
        <v>10152</v>
      </c>
      <c r="U224">
        <f t="shared" si="22"/>
        <v>-1530.7829800747513</v>
      </c>
      <c r="V224">
        <f t="shared" si="23"/>
        <v>2343296.5320865363</v>
      </c>
      <c r="W224">
        <v>6616</v>
      </c>
      <c r="X224">
        <v>0</v>
      </c>
      <c r="Y224">
        <v>1</v>
      </c>
    </row>
    <row r="225" spans="1:25" x14ac:dyDescent="0.35">
      <c r="A225" s="1">
        <v>41139</v>
      </c>
      <c r="B225">
        <v>7997</v>
      </c>
      <c r="C225">
        <v>5639</v>
      </c>
      <c r="D225">
        <v>5490</v>
      </c>
      <c r="E225">
        <v>1351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1</v>
      </c>
      <c r="N225">
        <f t="shared" si="18"/>
        <v>7132.0780724516262</v>
      </c>
      <c r="O225">
        <f>N225-B225</f>
        <v>-864.92192754837379</v>
      </c>
      <c r="P225">
        <f t="shared" si="19"/>
        <v>864.92192754837379</v>
      </c>
      <c r="Q225" s="8">
        <f>P225/B225</f>
        <v>0.10815579936830984</v>
      </c>
      <c r="R225">
        <v>302</v>
      </c>
      <c r="S225">
        <f t="shared" si="20"/>
        <v>62274.378783482913</v>
      </c>
      <c r="T225">
        <f t="shared" si="21"/>
        <v>5436</v>
      </c>
      <c r="U225">
        <f t="shared" si="22"/>
        <v>-1729.8438550967476</v>
      </c>
      <c r="V225">
        <f t="shared" si="23"/>
        <v>2992359.7630159776</v>
      </c>
      <c r="W225">
        <v>6646</v>
      </c>
      <c r="X225">
        <v>0</v>
      </c>
      <c r="Y225">
        <v>0</v>
      </c>
    </row>
    <row r="226" spans="1:25" x14ac:dyDescent="0.35">
      <c r="A226" s="1">
        <v>41140</v>
      </c>
      <c r="B226">
        <v>4628.5</v>
      </c>
      <c r="C226">
        <v>7086.333333333333</v>
      </c>
      <c r="D226">
        <v>5736</v>
      </c>
      <c r="E226">
        <v>-3368.5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0</v>
      </c>
      <c r="N226">
        <f t="shared" si="18"/>
        <v>5285.1610860233523</v>
      </c>
      <c r="O226">
        <f>N226-B226</f>
        <v>656.66108602335225</v>
      </c>
      <c r="P226">
        <f t="shared" si="19"/>
        <v>656.66108602335225</v>
      </c>
      <c r="Q226" s="8">
        <f>P226/B226</f>
        <v>0.14187341169349729</v>
      </c>
      <c r="R226">
        <v>3550</v>
      </c>
      <c r="S226">
        <f t="shared" si="20"/>
        <v>11819.899548420341</v>
      </c>
      <c r="T226">
        <f t="shared" si="21"/>
        <v>63900</v>
      </c>
      <c r="U226">
        <f t="shared" si="22"/>
        <v>656.66108602335225</v>
      </c>
      <c r="V226">
        <f t="shared" si="23"/>
        <v>431203.78189736843</v>
      </c>
      <c r="W226">
        <v>7997</v>
      </c>
      <c r="X226">
        <v>0</v>
      </c>
      <c r="Y226">
        <v>0</v>
      </c>
    </row>
    <row r="227" spans="1:25" x14ac:dyDescent="0.35">
      <c r="A227" s="1">
        <v>41141</v>
      </c>
      <c r="B227">
        <v>4628.5</v>
      </c>
      <c r="C227">
        <v>6423.833333333333</v>
      </c>
      <c r="D227">
        <v>5580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f t="shared" si="18"/>
        <v>6510.2877672871618</v>
      </c>
      <c r="O227">
        <f>N227-B227</f>
        <v>1881.7877672871618</v>
      </c>
      <c r="P227">
        <f t="shared" si="19"/>
        <v>1881.7877672871618</v>
      </c>
      <c r="Q227" s="8">
        <f>P227/B227</f>
        <v>0.40656535968178931</v>
      </c>
      <c r="R227">
        <v>564</v>
      </c>
      <c r="S227">
        <f t="shared" si="20"/>
        <v>33872.179811168913</v>
      </c>
      <c r="T227">
        <f t="shared" si="21"/>
        <v>10152</v>
      </c>
      <c r="U227">
        <f t="shared" si="22"/>
        <v>1881.7877672871618</v>
      </c>
      <c r="V227">
        <f t="shared" si="23"/>
        <v>3541125.2011116017</v>
      </c>
      <c r="W227">
        <v>4628.5</v>
      </c>
      <c r="X227">
        <v>0</v>
      </c>
      <c r="Y227">
        <v>0</v>
      </c>
    </row>
    <row r="228" spans="1:25" x14ac:dyDescent="0.35">
      <c r="A228" s="1">
        <v>41142</v>
      </c>
      <c r="B228">
        <v>4628.5</v>
      </c>
      <c r="C228">
        <v>5751.333333333333</v>
      </c>
      <c r="D228">
        <v>5663</v>
      </c>
      <c r="E228">
        <v>0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f t="shared" si="18"/>
        <v>5339.5563569882161</v>
      </c>
      <c r="O228">
        <f>N228-B228</f>
        <v>711.05635698821607</v>
      </c>
      <c r="P228">
        <f t="shared" si="19"/>
        <v>711.05635698821607</v>
      </c>
      <c r="Q228" s="8">
        <f>P228/B228</f>
        <v>0.15362565776995055</v>
      </c>
      <c r="R228">
        <v>1221</v>
      </c>
      <c r="S228">
        <f t="shared" si="20"/>
        <v>12799.014425787889</v>
      </c>
      <c r="T228">
        <f t="shared" si="21"/>
        <v>21978</v>
      </c>
      <c r="U228">
        <f t="shared" si="22"/>
        <v>711.05635698821607</v>
      </c>
      <c r="V228">
        <f t="shared" si="23"/>
        <v>505601.14281335339</v>
      </c>
      <c r="W228">
        <v>4628.5</v>
      </c>
      <c r="X228">
        <v>0</v>
      </c>
      <c r="Y228">
        <v>0</v>
      </c>
    </row>
    <row r="229" spans="1:25" x14ac:dyDescent="0.35">
      <c r="A229" s="1">
        <v>41143</v>
      </c>
      <c r="B229">
        <v>4628.5</v>
      </c>
      <c r="C229">
        <v>4628.5</v>
      </c>
      <c r="D229">
        <v>3655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0</v>
      </c>
      <c r="N229">
        <f t="shared" si="18"/>
        <v>4495.4497678417556</v>
      </c>
      <c r="O229">
        <f>N229-B229</f>
        <v>-133.0502321582444</v>
      </c>
      <c r="P229">
        <f t="shared" si="19"/>
        <v>133.0502321582444</v>
      </c>
      <c r="Q229" s="8">
        <f>P229/B229</f>
        <v>2.8745864137030227E-2</v>
      </c>
      <c r="R229">
        <v>242</v>
      </c>
      <c r="S229">
        <f t="shared" si="20"/>
        <v>9579.6167153935967</v>
      </c>
      <c r="T229">
        <f t="shared" si="21"/>
        <v>4356</v>
      </c>
      <c r="U229">
        <f t="shared" si="22"/>
        <v>-266.1004643164888</v>
      </c>
      <c r="V229">
        <f t="shared" si="23"/>
        <v>70809.45710945093</v>
      </c>
      <c r="W229">
        <v>4628.5</v>
      </c>
      <c r="X229">
        <v>0</v>
      </c>
      <c r="Y229">
        <v>0</v>
      </c>
    </row>
    <row r="230" spans="1:25" x14ac:dyDescent="0.35">
      <c r="A230" s="1">
        <v>41144</v>
      </c>
      <c r="B230">
        <v>8932</v>
      </c>
      <c r="C230">
        <v>4628.5</v>
      </c>
      <c r="D230">
        <v>6616</v>
      </c>
      <c r="E230">
        <v>4303.5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f t="shared" si="18"/>
        <v>8063.3979644994524</v>
      </c>
      <c r="O230">
        <f>N230-B230</f>
        <v>-868.60203550054757</v>
      </c>
      <c r="P230">
        <f t="shared" si="19"/>
        <v>868.60203550054757</v>
      </c>
      <c r="Q230" s="8">
        <f>P230/B230</f>
        <v>9.7246085479237299E-2</v>
      </c>
      <c r="R230">
        <v>256</v>
      </c>
      <c r="S230">
        <f t="shared" si="20"/>
        <v>62539.346556039425</v>
      </c>
      <c r="T230">
        <f t="shared" si="21"/>
        <v>4608</v>
      </c>
      <c r="U230">
        <f t="shared" si="22"/>
        <v>-1737.2040710010951</v>
      </c>
      <c r="V230">
        <f t="shared" si="23"/>
        <v>3017877.9843027778</v>
      </c>
      <c r="W230">
        <v>4628.5</v>
      </c>
      <c r="X230">
        <v>1</v>
      </c>
      <c r="Y230">
        <v>0</v>
      </c>
    </row>
    <row r="231" spans="1:25" x14ac:dyDescent="0.35">
      <c r="A231" s="1">
        <v>41145</v>
      </c>
      <c r="B231">
        <v>4628.5</v>
      </c>
      <c r="C231">
        <v>6063</v>
      </c>
      <c r="D231">
        <v>6646</v>
      </c>
      <c r="E231">
        <v>-4303.5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</v>
      </c>
      <c r="L231">
        <v>0</v>
      </c>
      <c r="M231">
        <v>0</v>
      </c>
      <c r="N231">
        <f t="shared" si="18"/>
        <v>3744.3342085453014</v>
      </c>
      <c r="O231">
        <f>N231-B231</f>
        <v>-884.16579145469859</v>
      </c>
      <c r="P231">
        <f t="shared" si="19"/>
        <v>884.16579145469859</v>
      </c>
      <c r="Q231" s="8">
        <f>P231/B231</f>
        <v>0.19102642140103676</v>
      </c>
      <c r="R231">
        <v>1510</v>
      </c>
      <c r="S231">
        <f t="shared" si="20"/>
        <v>63659.936984738299</v>
      </c>
      <c r="T231">
        <f t="shared" si="21"/>
        <v>27180</v>
      </c>
      <c r="U231">
        <f t="shared" si="22"/>
        <v>-1768.3315829093972</v>
      </c>
      <c r="V231">
        <f t="shared" si="23"/>
        <v>3126996.5871148543</v>
      </c>
      <c r="W231">
        <v>8932</v>
      </c>
      <c r="X231">
        <v>0</v>
      </c>
      <c r="Y231">
        <v>1</v>
      </c>
    </row>
    <row r="232" spans="1:25" x14ac:dyDescent="0.35">
      <c r="A232" s="1">
        <v>41146</v>
      </c>
      <c r="B232">
        <v>8831</v>
      </c>
      <c r="C232">
        <v>6063</v>
      </c>
      <c r="D232">
        <v>7997</v>
      </c>
      <c r="E232">
        <v>4202.5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1</v>
      </c>
      <c r="N232">
        <f t="shared" si="18"/>
        <v>9686.4340637664536</v>
      </c>
      <c r="O232">
        <f>N232-B232</f>
        <v>855.43406376645362</v>
      </c>
      <c r="P232">
        <f t="shared" si="19"/>
        <v>855.43406376645362</v>
      </c>
      <c r="Q232" s="8">
        <f>P232/B232</f>
        <v>9.6867179681401155E-2</v>
      </c>
      <c r="R232">
        <v>1237</v>
      </c>
      <c r="S232">
        <f t="shared" si="20"/>
        <v>15397.813147796165</v>
      </c>
      <c r="T232">
        <f t="shared" si="21"/>
        <v>22266</v>
      </c>
      <c r="U232">
        <f t="shared" si="22"/>
        <v>855.43406376645362</v>
      </c>
      <c r="V232">
        <f t="shared" si="23"/>
        <v>731767.43745198904</v>
      </c>
      <c r="W232">
        <v>4628.5</v>
      </c>
      <c r="X232">
        <v>0</v>
      </c>
      <c r="Y232">
        <v>0</v>
      </c>
    </row>
    <row r="233" spans="1:25" x14ac:dyDescent="0.35">
      <c r="A233" s="1">
        <v>41147</v>
      </c>
      <c r="B233">
        <v>8547</v>
      </c>
      <c r="C233">
        <v>7463.833333333333</v>
      </c>
      <c r="D233">
        <v>4628.5</v>
      </c>
      <c r="E233">
        <v>-284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0</v>
      </c>
      <c r="N233">
        <f t="shared" si="18"/>
        <v>7673.1602529518232</v>
      </c>
      <c r="O233">
        <f>N233-B233</f>
        <v>-873.83974704817683</v>
      </c>
      <c r="P233">
        <f t="shared" si="19"/>
        <v>873.83974704817683</v>
      </c>
      <c r="Q233" s="8">
        <f>P233/B233</f>
        <v>0.10223935264398934</v>
      </c>
      <c r="R233">
        <v>942</v>
      </c>
      <c r="S233">
        <f t="shared" si="20"/>
        <v>62916.461787468732</v>
      </c>
      <c r="T233">
        <f t="shared" si="21"/>
        <v>16956</v>
      </c>
      <c r="U233">
        <f t="shared" si="22"/>
        <v>-1747.6794940963537</v>
      </c>
      <c r="V233">
        <f t="shared" si="23"/>
        <v>3054383.6140848869</v>
      </c>
      <c r="W233">
        <v>8831</v>
      </c>
      <c r="X233">
        <v>0</v>
      </c>
      <c r="Y233">
        <v>0</v>
      </c>
    </row>
    <row r="234" spans="1:25" x14ac:dyDescent="0.35">
      <c r="A234" s="1">
        <v>41148</v>
      </c>
      <c r="B234">
        <v>6839</v>
      </c>
      <c r="C234">
        <v>7335.5</v>
      </c>
      <c r="D234">
        <v>4628.5</v>
      </c>
      <c r="E234">
        <v>-1708</v>
      </c>
      <c r="F234">
        <v>0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f t="shared" si="18"/>
        <v>6128.4254347688966</v>
      </c>
      <c r="O234">
        <f>N234-B234</f>
        <v>-710.57456523110341</v>
      </c>
      <c r="P234">
        <f t="shared" si="19"/>
        <v>710.57456523110341</v>
      </c>
      <c r="Q234" s="8">
        <f>P234/B234</f>
        <v>0.10390036046660381</v>
      </c>
      <c r="R234">
        <v>489</v>
      </c>
      <c r="S234">
        <f t="shared" si="20"/>
        <v>51161.368696639445</v>
      </c>
      <c r="T234">
        <f t="shared" si="21"/>
        <v>8802</v>
      </c>
      <c r="U234">
        <f t="shared" si="22"/>
        <v>-1421.1491304622068</v>
      </c>
      <c r="V234">
        <f t="shared" si="23"/>
        <v>2019664.8510134865</v>
      </c>
      <c r="W234">
        <v>8547</v>
      </c>
      <c r="X234">
        <v>0</v>
      </c>
      <c r="Y234">
        <v>0</v>
      </c>
    </row>
    <row r="235" spans="1:25" x14ac:dyDescent="0.35">
      <c r="A235" s="1">
        <v>41149</v>
      </c>
      <c r="B235">
        <v>6209</v>
      </c>
      <c r="C235">
        <v>8072.333333333333</v>
      </c>
      <c r="D235">
        <v>4628.5</v>
      </c>
      <c r="E235">
        <v>-630</v>
      </c>
      <c r="F235">
        <v>0</v>
      </c>
      <c r="G235">
        <v>0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f t="shared" si="18"/>
        <v>7027.189731706022</v>
      </c>
      <c r="O235">
        <f>N235-B235</f>
        <v>818.18973170602203</v>
      </c>
      <c r="P235">
        <f t="shared" si="19"/>
        <v>818.18973170602203</v>
      </c>
      <c r="Q235" s="8">
        <f>P235/B235</f>
        <v>0.13177479975938508</v>
      </c>
      <c r="R235">
        <v>1543</v>
      </c>
      <c r="S235">
        <f t="shared" si="20"/>
        <v>14727.415170708397</v>
      </c>
      <c r="T235">
        <f t="shared" si="21"/>
        <v>27774</v>
      </c>
      <c r="U235">
        <f t="shared" si="22"/>
        <v>818.18973170602203</v>
      </c>
      <c r="V235">
        <f t="shared" si="23"/>
        <v>669434.43706917227</v>
      </c>
      <c r="W235">
        <v>6839</v>
      </c>
      <c r="X235">
        <v>0</v>
      </c>
      <c r="Y235">
        <v>0</v>
      </c>
    </row>
    <row r="236" spans="1:25" x14ac:dyDescent="0.35">
      <c r="A236" s="1">
        <v>41150</v>
      </c>
      <c r="B236">
        <v>6414</v>
      </c>
      <c r="C236">
        <v>7198.333333333333</v>
      </c>
      <c r="D236">
        <v>4628.5</v>
      </c>
      <c r="E236">
        <v>205</v>
      </c>
      <c r="F236">
        <v>1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0</v>
      </c>
      <c r="M236">
        <v>0</v>
      </c>
      <c r="N236">
        <f t="shared" si="18"/>
        <v>7277.4499457599195</v>
      </c>
      <c r="O236">
        <f>N236-B236</f>
        <v>863.4499457599195</v>
      </c>
      <c r="P236">
        <f t="shared" si="19"/>
        <v>863.4499457599195</v>
      </c>
      <c r="Q236" s="8">
        <f>P236/B236</f>
        <v>0.13461957370750227</v>
      </c>
      <c r="R236">
        <v>1461</v>
      </c>
      <c r="S236">
        <f t="shared" si="20"/>
        <v>15542.099023678551</v>
      </c>
      <c r="T236">
        <f t="shared" si="21"/>
        <v>26298</v>
      </c>
      <c r="U236">
        <f t="shared" si="22"/>
        <v>863.4499457599195</v>
      </c>
      <c r="V236">
        <f t="shared" si="23"/>
        <v>745545.80883280793</v>
      </c>
      <c r="W236">
        <v>6209</v>
      </c>
      <c r="X236">
        <v>0</v>
      </c>
      <c r="Y236">
        <v>0</v>
      </c>
    </row>
    <row r="237" spans="1:25" x14ac:dyDescent="0.35">
      <c r="A237" s="1">
        <v>41151</v>
      </c>
      <c r="B237">
        <v>7412</v>
      </c>
      <c r="C237">
        <v>6487.333333333333</v>
      </c>
      <c r="D237">
        <v>8932</v>
      </c>
      <c r="E237">
        <v>998</v>
      </c>
      <c r="F237">
        <v>1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f t="shared" si="18"/>
        <v>7867.219314532068</v>
      </c>
      <c r="O237">
        <f>N237-B237</f>
        <v>455.21931453206798</v>
      </c>
      <c r="P237">
        <f t="shared" si="19"/>
        <v>455.21931453206798</v>
      </c>
      <c r="Q237" s="8">
        <f>P237/B237</f>
        <v>6.1416529213716674E-2</v>
      </c>
      <c r="R237">
        <v>188</v>
      </c>
      <c r="S237">
        <f t="shared" si="20"/>
        <v>8193.9476615772237</v>
      </c>
      <c r="T237">
        <f t="shared" si="21"/>
        <v>3384</v>
      </c>
      <c r="U237">
        <f t="shared" si="22"/>
        <v>455.21931453206798</v>
      </c>
      <c r="V237">
        <f t="shared" si="23"/>
        <v>207224.62432304583</v>
      </c>
      <c r="W237">
        <v>6414</v>
      </c>
      <c r="X237">
        <v>1</v>
      </c>
      <c r="Y237">
        <v>0</v>
      </c>
    </row>
    <row r="238" spans="1:25" x14ac:dyDescent="0.35">
      <c r="A238" s="1">
        <v>41152</v>
      </c>
      <c r="B238">
        <v>8691</v>
      </c>
      <c r="C238">
        <v>6678.333333333333</v>
      </c>
      <c r="D238">
        <v>4628.5</v>
      </c>
      <c r="E238">
        <v>1279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0</v>
      </c>
      <c r="N238">
        <f t="shared" si="18"/>
        <v>8129.608073366966</v>
      </c>
      <c r="O238">
        <f>N238-B238</f>
        <v>-561.39192663303402</v>
      </c>
      <c r="P238">
        <f t="shared" si="19"/>
        <v>561.39192663303402</v>
      </c>
      <c r="Q238" s="8">
        <f>P238/B238</f>
        <v>6.4594629689682895E-2</v>
      </c>
      <c r="R238">
        <v>387</v>
      </c>
      <c r="S238">
        <f t="shared" si="20"/>
        <v>40420.218717578449</v>
      </c>
      <c r="T238">
        <f t="shared" si="21"/>
        <v>6966</v>
      </c>
      <c r="U238">
        <f t="shared" si="22"/>
        <v>-1122.783853266068</v>
      </c>
      <c r="V238">
        <f t="shared" si="23"/>
        <v>1260643.5811549993</v>
      </c>
      <c r="W238">
        <v>7412</v>
      </c>
      <c r="X238">
        <v>0</v>
      </c>
      <c r="Y238">
        <v>1</v>
      </c>
    </row>
    <row r="239" spans="1:25" x14ac:dyDescent="0.35">
      <c r="A239" s="1">
        <v>41153</v>
      </c>
      <c r="B239">
        <v>8447</v>
      </c>
      <c r="C239">
        <v>7505.666666666667</v>
      </c>
      <c r="D239">
        <v>8831</v>
      </c>
      <c r="E239">
        <v>-244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1</v>
      </c>
      <c r="N239">
        <f t="shared" si="18"/>
        <v>8068.3184427207816</v>
      </c>
      <c r="O239">
        <f>N239-B239</f>
        <v>-378.6815572792184</v>
      </c>
      <c r="P239">
        <f t="shared" si="19"/>
        <v>378.6815572792184</v>
      </c>
      <c r="Q239" s="8">
        <f>P239/B239</f>
        <v>4.4830301560224745E-2</v>
      </c>
      <c r="R239">
        <v>1113</v>
      </c>
      <c r="S239">
        <f t="shared" si="20"/>
        <v>27265.072124103724</v>
      </c>
      <c r="T239">
        <f t="shared" si="21"/>
        <v>20034</v>
      </c>
      <c r="U239">
        <f t="shared" si="22"/>
        <v>-757.36311455843679</v>
      </c>
      <c r="V239">
        <f t="shared" si="23"/>
        <v>573598.88729365589</v>
      </c>
      <c r="W239">
        <v>8691</v>
      </c>
      <c r="X239">
        <v>0</v>
      </c>
      <c r="Y239">
        <v>0</v>
      </c>
    </row>
    <row r="240" spans="1:25" x14ac:dyDescent="0.35">
      <c r="A240" s="1">
        <v>41154</v>
      </c>
      <c r="B240">
        <v>7848</v>
      </c>
      <c r="C240">
        <v>8183.333333333333</v>
      </c>
      <c r="D240">
        <v>8547</v>
      </c>
      <c r="E240">
        <v>-599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0</v>
      </c>
      <c r="N240">
        <f t="shared" si="18"/>
        <v>8445.0921884528398</v>
      </c>
      <c r="O240">
        <f>N240-B240</f>
        <v>597.09218845283976</v>
      </c>
      <c r="P240">
        <f t="shared" si="19"/>
        <v>597.09218845283976</v>
      </c>
      <c r="Q240" s="8">
        <f>P240/B240</f>
        <v>7.6082083136192635E-2</v>
      </c>
      <c r="R240">
        <v>1581</v>
      </c>
      <c r="S240">
        <f t="shared" si="20"/>
        <v>10747.659392151116</v>
      </c>
      <c r="T240">
        <f t="shared" si="21"/>
        <v>28458</v>
      </c>
      <c r="U240">
        <f t="shared" si="22"/>
        <v>597.09218845283976</v>
      </c>
      <c r="V240">
        <f t="shared" si="23"/>
        <v>356519.08151140151</v>
      </c>
      <c r="W240">
        <v>8447</v>
      </c>
      <c r="X240">
        <v>0</v>
      </c>
      <c r="Y240">
        <v>0</v>
      </c>
    </row>
    <row r="241" spans="1:25" x14ac:dyDescent="0.35">
      <c r="A241" s="1">
        <v>41155</v>
      </c>
      <c r="B241">
        <v>5397</v>
      </c>
      <c r="C241">
        <v>8328.6666666666661</v>
      </c>
      <c r="D241">
        <v>6839</v>
      </c>
      <c r="E241">
        <v>-2451</v>
      </c>
      <c r="F241">
        <v>0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f t="shared" si="18"/>
        <v>6732.8262547828726</v>
      </c>
      <c r="O241">
        <f>N241-B241</f>
        <v>1335.8262547828726</v>
      </c>
      <c r="P241">
        <f t="shared" si="19"/>
        <v>1335.8262547828726</v>
      </c>
      <c r="Q241" s="8">
        <f>P241/B241</f>
        <v>0.2475127394446679</v>
      </c>
      <c r="R241">
        <v>2340</v>
      </c>
      <c r="S241">
        <f t="shared" si="20"/>
        <v>24044.872586091707</v>
      </c>
      <c r="T241">
        <f t="shared" si="21"/>
        <v>42120</v>
      </c>
      <c r="U241">
        <f t="shared" si="22"/>
        <v>1335.8262547828726</v>
      </c>
      <c r="V241">
        <f t="shared" si="23"/>
        <v>1784431.7829672361</v>
      </c>
      <c r="W241">
        <v>7848</v>
      </c>
      <c r="X241">
        <v>0</v>
      </c>
      <c r="Y241">
        <v>0</v>
      </c>
    </row>
    <row r="242" spans="1:25" x14ac:dyDescent="0.35">
      <c r="A242" s="1">
        <v>41156</v>
      </c>
      <c r="B242">
        <v>5752</v>
      </c>
      <c r="C242">
        <v>7230.666666666667</v>
      </c>
      <c r="D242">
        <v>6209</v>
      </c>
      <c r="E242">
        <v>355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f t="shared" si="18"/>
        <v>7028.4152479427275</v>
      </c>
      <c r="O242">
        <f>N242-B242</f>
        <v>1276.4152479427275</v>
      </c>
      <c r="P242">
        <f t="shared" si="19"/>
        <v>1276.4152479427275</v>
      </c>
      <c r="Q242" s="8">
        <f>P242/B242</f>
        <v>0.22190807509435459</v>
      </c>
      <c r="R242">
        <v>1289</v>
      </c>
      <c r="S242">
        <f t="shared" si="20"/>
        <v>22975.474462969098</v>
      </c>
      <c r="T242">
        <f t="shared" si="21"/>
        <v>23202</v>
      </c>
      <c r="U242">
        <f t="shared" si="22"/>
        <v>1276.4152479427275</v>
      </c>
      <c r="V242">
        <f t="shared" si="23"/>
        <v>1629235.8851806947</v>
      </c>
      <c r="W242">
        <v>5397</v>
      </c>
      <c r="X242">
        <v>0</v>
      </c>
      <c r="Y242">
        <v>0</v>
      </c>
    </row>
    <row r="243" spans="1:25" x14ac:dyDescent="0.35">
      <c r="A243" s="1">
        <v>41157</v>
      </c>
      <c r="B243">
        <v>5373</v>
      </c>
      <c r="C243">
        <v>6332.333333333333</v>
      </c>
      <c r="D243">
        <v>6414</v>
      </c>
      <c r="E243">
        <v>-379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0</v>
      </c>
      <c r="M243">
        <v>0</v>
      </c>
      <c r="N243">
        <f t="shared" si="18"/>
        <v>6066.2613094679609</v>
      </c>
      <c r="O243">
        <f>N243-B243</f>
        <v>693.26130946796093</v>
      </c>
      <c r="P243">
        <f t="shared" si="19"/>
        <v>693.26130946796093</v>
      </c>
      <c r="Q243" s="8">
        <f>P243/B243</f>
        <v>0.12902685826688273</v>
      </c>
      <c r="R243">
        <v>2262</v>
      </c>
      <c r="S243">
        <f t="shared" si="20"/>
        <v>12478.703570423297</v>
      </c>
      <c r="T243">
        <f t="shared" si="21"/>
        <v>40716</v>
      </c>
      <c r="U243">
        <f t="shared" si="22"/>
        <v>693.26130946796093</v>
      </c>
      <c r="V243">
        <f t="shared" si="23"/>
        <v>480611.24320523191</v>
      </c>
      <c r="W243">
        <v>5752</v>
      </c>
      <c r="X243">
        <v>0</v>
      </c>
      <c r="Y243">
        <v>0</v>
      </c>
    </row>
    <row r="244" spans="1:25" x14ac:dyDescent="0.35">
      <c r="A244" s="1">
        <v>41158</v>
      </c>
      <c r="B244">
        <v>5436</v>
      </c>
      <c r="C244">
        <v>5507.333333333333</v>
      </c>
      <c r="D244">
        <v>7412</v>
      </c>
      <c r="E244">
        <v>63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f t="shared" si="18"/>
        <v>6049.0648314968312</v>
      </c>
      <c r="O244">
        <f>N244-B244</f>
        <v>613.06483149683118</v>
      </c>
      <c r="P244">
        <f t="shared" si="19"/>
        <v>613.06483149683118</v>
      </c>
      <c r="Q244" s="8">
        <f>P244/B244</f>
        <v>0.11277866657410433</v>
      </c>
      <c r="R244">
        <v>2233</v>
      </c>
      <c r="S244">
        <f t="shared" si="20"/>
        <v>11035.166966942961</v>
      </c>
      <c r="T244">
        <f t="shared" si="21"/>
        <v>40194</v>
      </c>
      <c r="U244">
        <f t="shared" si="22"/>
        <v>613.06483149683118</v>
      </c>
      <c r="V244">
        <f t="shared" si="23"/>
        <v>375848.48761823802</v>
      </c>
      <c r="W244">
        <v>5373</v>
      </c>
      <c r="X244">
        <v>1</v>
      </c>
      <c r="Y244">
        <v>0</v>
      </c>
    </row>
    <row r="245" spans="1:25" x14ac:dyDescent="0.35">
      <c r="A245" s="1">
        <v>41159</v>
      </c>
      <c r="B245">
        <v>7263</v>
      </c>
      <c r="C245">
        <v>5520.333333333333</v>
      </c>
      <c r="D245">
        <v>8691</v>
      </c>
      <c r="E245">
        <v>1827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0</v>
      </c>
      <c r="M245">
        <v>0</v>
      </c>
      <c r="N245">
        <f t="shared" si="18"/>
        <v>7596.0538709032871</v>
      </c>
      <c r="O245">
        <f>N245-B245</f>
        <v>333.05387090328713</v>
      </c>
      <c r="P245">
        <f t="shared" si="19"/>
        <v>333.05387090328713</v>
      </c>
      <c r="Q245" s="8">
        <f>P245/B245</f>
        <v>4.5856239970162076E-2</v>
      </c>
      <c r="R245">
        <v>603</v>
      </c>
      <c r="S245">
        <f t="shared" si="20"/>
        <v>5994.9696762591684</v>
      </c>
      <c r="T245">
        <f t="shared" si="21"/>
        <v>10854</v>
      </c>
      <c r="U245">
        <f t="shared" si="22"/>
        <v>333.05387090328713</v>
      </c>
      <c r="V245">
        <f t="shared" si="23"/>
        <v>110924.88092366346</v>
      </c>
      <c r="W245">
        <v>5436</v>
      </c>
      <c r="X245">
        <v>0</v>
      </c>
      <c r="Y245">
        <v>1</v>
      </c>
    </row>
    <row r="246" spans="1:25" x14ac:dyDescent="0.35">
      <c r="A246" s="1">
        <v>41160</v>
      </c>
      <c r="B246">
        <v>7986</v>
      </c>
      <c r="C246">
        <v>6024</v>
      </c>
      <c r="D246">
        <v>8447</v>
      </c>
      <c r="E246">
        <v>723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1</v>
      </c>
      <c r="N246">
        <f t="shared" si="18"/>
        <v>7297.0218912056444</v>
      </c>
      <c r="O246">
        <f>N246-B246</f>
        <v>-688.97810879435565</v>
      </c>
      <c r="P246">
        <f t="shared" si="19"/>
        <v>688.97810879435565</v>
      </c>
      <c r="Q246" s="8">
        <f>P246/B246</f>
        <v>8.6273241772396148E-2</v>
      </c>
      <c r="R246">
        <v>980</v>
      </c>
      <c r="S246">
        <f t="shared" si="20"/>
        <v>49606.423833193607</v>
      </c>
      <c r="T246">
        <f t="shared" si="21"/>
        <v>17640</v>
      </c>
      <c r="U246">
        <f t="shared" si="22"/>
        <v>-1377.9562175887113</v>
      </c>
      <c r="V246">
        <f t="shared" si="23"/>
        <v>1898763.3375913878</v>
      </c>
      <c r="W246">
        <v>7263</v>
      </c>
      <c r="X246">
        <v>0</v>
      </c>
      <c r="Y246">
        <v>0</v>
      </c>
    </row>
    <row r="247" spans="1:25" x14ac:dyDescent="0.35">
      <c r="A247" s="1">
        <v>41161</v>
      </c>
      <c r="B247">
        <v>7444</v>
      </c>
      <c r="C247">
        <v>6895</v>
      </c>
      <c r="D247">
        <v>7848</v>
      </c>
      <c r="E247">
        <v>-542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0</v>
      </c>
      <c r="N247">
        <f t="shared" si="18"/>
        <v>7208.0945623643374</v>
      </c>
      <c r="O247">
        <f>N247-B247</f>
        <v>-235.90543763566257</v>
      </c>
      <c r="P247">
        <f t="shared" si="19"/>
        <v>235.90543763566257</v>
      </c>
      <c r="Q247" s="8">
        <f>P247/B247</f>
        <v>3.1690682111185191E-2</v>
      </c>
      <c r="R247">
        <v>1321</v>
      </c>
      <c r="S247">
        <f t="shared" si="20"/>
        <v>16985.191509767705</v>
      </c>
      <c r="T247">
        <f t="shared" si="21"/>
        <v>23778</v>
      </c>
      <c r="U247">
        <f t="shared" si="22"/>
        <v>-471.81087527132513</v>
      </c>
      <c r="V247">
        <f t="shared" si="23"/>
        <v>222605.50202429391</v>
      </c>
      <c r="W247">
        <v>7986</v>
      </c>
      <c r="X247">
        <v>0</v>
      </c>
      <c r="Y247">
        <v>0</v>
      </c>
    </row>
    <row r="248" spans="1:25" x14ac:dyDescent="0.35">
      <c r="A248" s="1">
        <v>41162</v>
      </c>
      <c r="B248">
        <v>5029</v>
      </c>
      <c r="C248">
        <v>7564.333333333333</v>
      </c>
      <c r="D248">
        <v>5397</v>
      </c>
      <c r="E248">
        <v>-2415</v>
      </c>
      <c r="F248">
        <v>0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f t="shared" si="18"/>
        <v>5920.2562320038696</v>
      </c>
      <c r="O248">
        <f>N248-B248</f>
        <v>891.25623200386963</v>
      </c>
      <c r="P248">
        <f t="shared" si="19"/>
        <v>891.25623200386963</v>
      </c>
      <c r="Q248" s="8">
        <f>P248/B248</f>
        <v>0.17722335096517591</v>
      </c>
      <c r="R248">
        <v>1989</v>
      </c>
      <c r="S248">
        <f t="shared" si="20"/>
        <v>16042.612176069653</v>
      </c>
      <c r="T248">
        <f t="shared" si="21"/>
        <v>35802</v>
      </c>
      <c r="U248">
        <f t="shared" si="22"/>
        <v>891.25623200386963</v>
      </c>
      <c r="V248">
        <f t="shared" si="23"/>
        <v>794337.67108573543</v>
      </c>
      <c r="W248">
        <v>7444</v>
      </c>
      <c r="X248">
        <v>0</v>
      </c>
      <c r="Y248">
        <v>0</v>
      </c>
    </row>
    <row r="249" spans="1:25" x14ac:dyDescent="0.35">
      <c r="A249" s="1">
        <v>41163</v>
      </c>
      <c r="B249">
        <v>5327</v>
      </c>
      <c r="C249">
        <v>6819.666666666667</v>
      </c>
      <c r="D249">
        <v>5752</v>
      </c>
      <c r="E249">
        <v>298</v>
      </c>
      <c r="F249">
        <v>0</v>
      </c>
      <c r="G249">
        <v>0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f t="shared" si="18"/>
        <v>6563.9359666793853</v>
      </c>
      <c r="O249">
        <f>N249-B249</f>
        <v>1236.9359666793853</v>
      </c>
      <c r="P249">
        <f t="shared" si="19"/>
        <v>1236.9359666793853</v>
      </c>
      <c r="Q249" s="8">
        <f>P249/B249</f>
        <v>0.23220123271623527</v>
      </c>
      <c r="R249">
        <v>1892</v>
      </c>
      <c r="S249">
        <f t="shared" si="20"/>
        <v>22264.847400228937</v>
      </c>
      <c r="T249">
        <f t="shared" si="21"/>
        <v>34056</v>
      </c>
      <c r="U249">
        <f t="shared" si="22"/>
        <v>1236.9359666793853</v>
      </c>
      <c r="V249">
        <f t="shared" si="23"/>
        <v>1530010.5856650653</v>
      </c>
      <c r="W249">
        <v>5029</v>
      </c>
      <c r="X249">
        <v>0</v>
      </c>
      <c r="Y249">
        <v>0</v>
      </c>
    </row>
    <row r="250" spans="1:25" x14ac:dyDescent="0.35">
      <c r="A250" s="1">
        <v>41164</v>
      </c>
      <c r="B250">
        <v>5012</v>
      </c>
      <c r="C250">
        <v>5933.333333333333</v>
      </c>
      <c r="D250">
        <v>5373</v>
      </c>
      <c r="E250">
        <v>-315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0</v>
      </c>
      <c r="N250">
        <f t="shared" si="18"/>
        <v>5650.6007159880246</v>
      </c>
      <c r="O250">
        <f>N250-B250</f>
        <v>638.6007159880246</v>
      </c>
      <c r="P250">
        <f t="shared" si="19"/>
        <v>638.6007159880246</v>
      </c>
      <c r="Q250" s="8">
        <f>P250/B250</f>
        <v>0.12741434876057953</v>
      </c>
      <c r="R250">
        <v>2102</v>
      </c>
      <c r="S250">
        <f t="shared" si="20"/>
        <v>11494.812887784443</v>
      </c>
      <c r="T250">
        <f t="shared" si="21"/>
        <v>37836</v>
      </c>
      <c r="U250">
        <f t="shared" si="22"/>
        <v>638.6007159880246</v>
      </c>
      <c r="V250">
        <f t="shared" si="23"/>
        <v>407810.87446041766</v>
      </c>
      <c r="W250">
        <v>5327</v>
      </c>
      <c r="X250">
        <v>0</v>
      </c>
      <c r="Y250">
        <v>0</v>
      </c>
    </row>
    <row r="251" spans="1:25" x14ac:dyDescent="0.35">
      <c r="A251" s="1">
        <v>41165</v>
      </c>
      <c r="B251">
        <v>6084</v>
      </c>
      <c r="C251">
        <v>5122.666666666667</v>
      </c>
      <c r="D251">
        <v>5436</v>
      </c>
      <c r="E251">
        <v>1072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0</v>
      </c>
      <c r="N251">
        <f t="shared" si="18"/>
        <v>6222.4480444336732</v>
      </c>
      <c r="O251">
        <f>N251-B251</f>
        <v>138.4480444336732</v>
      </c>
      <c r="P251">
        <f t="shared" si="19"/>
        <v>138.4480444336732</v>
      </c>
      <c r="Q251" s="8">
        <f>P251/B251</f>
        <v>2.2756088828677384E-2</v>
      </c>
      <c r="R251">
        <v>1186</v>
      </c>
      <c r="S251">
        <f t="shared" si="20"/>
        <v>2492.0647998061177</v>
      </c>
      <c r="T251">
        <f t="shared" si="21"/>
        <v>21348</v>
      </c>
      <c r="U251">
        <f t="shared" si="22"/>
        <v>138.4480444336732</v>
      </c>
      <c r="V251">
        <f t="shared" si="23"/>
        <v>19167.861007508349</v>
      </c>
      <c r="W251">
        <v>5012</v>
      </c>
      <c r="X251">
        <v>1</v>
      </c>
      <c r="Y251">
        <v>0</v>
      </c>
    </row>
    <row r="252" spans="1:25" x14ac:dyDescent="0.35">
      <c r="A252" s="1">
        <v>41166</v>
      </c>
      <c r="B252">
        <v>6172</v>
      </c>
      <c r="C252">
        <v>5474.333333333333</v>
      </c>
      <c r="D252">
        <v>7263</v>
      </c>
      <c r="E252">
        <v>88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0</v>
      </c>
      <c r="M252">
        <v>0</v>
      </c>
      <c r="N252">
        <f t="shared" si="18"/>
        <v>6247.7033244029053</v>
      </c>
      <c r="O252">
        <f>N252-B252</f>
        <v>75.703324402905309</v>
      </c>
      <c r="P252">
        <f t="shared" si="19"/>
        <v>75.703324402905309</v>
      </c>
      <c r="Q252" s="8">
        <f>P252/B252</f>
        <v>1.2265606675778567E-2</v>
      </c>
      <c r="R252">
        <v>1219</v>
      </c>
      <c r="S252">
        <f t="shared" si="20"/>
        <v>1362.6598392522956</v>
      </c>
      <c r="T252">
        <f t="shared" si="21"/>
        <v>21942</v>
      </c>
      <c r="U252">
        <f t="shared" si="22"/>
        <v>75.703324402905309</v>
      </c>
      <c r="V252">
        <f t="shared" si="23"/>
        <v>5730.9933256515187</v>
      </c>
      <c r="W252">
        <v>6084</v>
      </c>
      <c r="X252">
        <v>0</v>
      </c>
      <c r="Y252">
        <v>1</v>
      </c>
    </row>
    <row r="253" spans="1:25" x14ac:dyDescent="0.35">
      <c r="A253" s="1">
        <v>41167</v>
      </c>
      <c r="B253">
        <v>7222</v>
      </c>
      <c r="C253">
        <v>5756</v>
      </c>
      <c r="D253">
        <v>7986</v>
      </c>
      <c r="E253">
        <v>1050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1</v>
      </c>
      <c r="N253">
        <f t="shared" si="18"/>
        <v>7231.310088854997</v>
      </c>
      <c r="O253">
        <f>N253-B253</f>
        <v>9.3100888549970477</v>
      </c>
      <c r="P253">
        <f t="shared" si="19"/>
        <v>9.3100888549970477</v>
      </c>
      <c r="Q253" s="8">
        <f>P253/B253</f>
        <v>1.2891288915808706E-3</v>
      </c>
      <c r="R253">
        <v>1451</v>
      </c>
      <c r="S253">
        <f t="shared" si="20"/>
        <v>167.58159938994686</v>
      </c>
      <c r="T253">
        <f t="shared" si="21"/>
        <v>26118</v>
      </c>
      <c r="U253">
        <f t="shared" si="22"/>
        <v>9.3100888549970477</v>
      </c>
      <c r="V253">
        <f t="shared" si="23"/>
        <v>86.677754487940234</v>
      </c>
      <c r="W253">
        <v>6172</v>
      </c>
      <c r="X253">
        <v>0</v>
      </c>
      <c r="Y253">
        <v>0</v>
      </c>
    </row>
    <row r="254" spans="1:25" x14ac:dyDescent="0.35">
      <c r="A254" s="1">
        <v>41168</v>
      </c>
      <c r="B254">
        <v>6819</v>
      </c>
      <c r="C254">
        <v>6492.666666666667</v>
      </c>
      <c r="D254">
        <v>7444</v>
      </c>
      <c r="E254">
        <v>-403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0</v>
      </c>
      <c r="N254">
        <f t="shared" si="18"/>
        <v>6890.4609780601513</v>
      </c>
      <c r="O254">
        <f>N254-B254</f>
        <v>71.460978060151319</v>
      </c>
      <c r="P254">
        <f t="shared" si="19"/>
        <v>71.460978060151319</v>
      </c>
      <c r="Q254" s="8">
        <f>P254/B254</f>
        <v>1.0479685886515811E-2</v>
      </c>
      <c r="R254">
        <v>1712</v>
      </c>
      <c r="S254">
        <f t="shared" si="20"/>
        <v>1286.2976050827237</v>
      </c>
      <c r="T254">
        <f t="shared" si="21"/>
        <v>30816</v>
      </c>
      <c r="U254">
        <f t="shared" si="22"/>
        <v>71.460978060151319</v>
      </c>
      <c r="V254">
        <f t="shared" si="23"/>
        <v>5106.6713853134279</v>
      </c>
      <c r="W254">
        <v>7222</v>
      </c>
      <c r="X254">
        <v>0</v>
      </c>
      <c r="Y254">
        <v>0</v>
      </c>
    </row>
    <row r="255" spans="1:25" x14ac:dyDescent="0.35">
      <c r="A255" s="1">
        <v>41169</v>
      </c>
      <c r="B255">
        <v>5059</v>
      </c>
      <c r="C255">
        <v>6737.666666666667</v>
      </c>
      <c r="D255">
        <v>5029</v>
      </c>
      <c r="E255">
        <v>-1760</v>
      </c>
      <c r="F255">
        <v>0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f t="shared" si="18"/>
        <v>5557.16545201604</v>
      </c>
      <c r="O255">
        <f>N255-B255</f>
        <v>498.16545201604004</v>
      </c>
      <c r="P255">
        <f t="shared" si="19"/>
        <v>498.16545201604004</v>
      </c>
      <c r="Q255" s="8">
        <f>P255/B255</f>
        <v>9.8471131056738492E-2</v>
      </c>
      <c r="R255">
        <v>1575</v>
      </c>
      <c r="S255">
        <f t="shared" si="20"/>
        <v>8966.9781362887206</v>
      </c>
      <c r="T255">
        <f t="shared" si="21"/>
        <v>28350</v>
      </c>
      <c r="U255">
        <f t="shared" si="22"/>
        <v>498.16545201604004</v>
      </c>
      <c r="V255">
        <f t="shared" si="23"/>
        <v>248168.81758234548</v>
      </c>
      <c r="W255">
        <v>6819</v>
      </c>
      <c r="X255">
        <v>0</v>
      </c>
      <c r="Y255">
        <v>0</v>
      </c>
    </row>
    <row r="256" spans="1:25" x14ac:dyDescent="0.35">
      <c r="A256" s="1">
        <v>41170</v>
      </c>
      <c r="B256">
        <v>4676</v>
      </c>
      <c r="C256">
        <v>6366.666666666667</v>
      </c>
      <c r="D256">
        <v>5327</v>
      </c>
      <c r="E256">
        <v>-383</v>
      </c>
      <c r="F256">
        <v>0</v>
      </c>
      <c r="G256">
        <v>0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f t="shared" si="18"/>
        <v>5633.9560037737065</v>
      </c>
      <c r="O256">
        <f>N256-B256</f>
        <v>957.95600377370647</v>
      </c>
      <c r="P256">
        <f t="shared" si="19"/>
        <v>957.95600377370647</v>
      </c>
      <c r="Q256" s="8">
        <f>P256/B256</f>
        <v>0.20486655341610488</v>
      </c>
      <c r="R256">
        <v>2240</v>
      </c>
      <c r="S256">
        <f t="shared" si="20"/>
        <v>17243.208067926716</v>
      </c>
      <c r="T256">
        <f t="shared" si="21"/>
        <v>40320</v>
      </c>
      <c r="U256">
        <f t="shared" si="22"/>
        <v>957.95600377370647</v>
      </c>
      <c r="V256">
        <f t="shared" si="23"/>
        <v>917679.70516608958</v>
      </c>
      <c r="W256">
        <v>5059</v>
      </c>
      <c r="X256">
        <v>0</v>
      </c>
      <c r="Y256">
        <v>0</v>
      </c>
    </row>
    <row r="257" spans="1:25" x14ac:dyDescent="0.35">
      <c r="A257" s="1">
        <v>41171</v>
      </c>
      <c r="B257">
        <v>3000</v>
      </c>
      <c r="C257">
        <v>5518</v>
      </c>
      <c r="D257">
        <v>5012</v>
      </c>
      <c r="E257">
        <v>-1676</v>
      </c>
      <c r="F257">
        <v>0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f t="shared" si="18"/>
        <v>4294.7286858655125</v>
      </c>
      <c r="O257">
        <f>N257-B257</f>
        <v>1294.7286858655125</v>
      </c>
      <c r="P257">
        <f t="shared" si="19"/>
        <v>1294.7286858655125</v>
      </c>
      <c r="Q257" s="8">
        <f>P257/B257</f>
        <v>0.43157622862183748</v>
      </c>
      <c r="R257">
        <v>272</v>
      </c>
      <c r="S257">
        <f t="shared" si="20"/>
        <v>23305.116345579227</v>
      </c>
      <c r="T257">
        <f t="shared" si="21"/>
        <v>4896</v>
      </c>
      <c r="U257">
        <f t="shared" si="22"/>
        <v>1294.7286858655125</v>
      </c>
      <c r="V257">
        <f t="shared" si="23"/>
        <v>1676322.3700030369</v>
      </c>
      <c r="W257">
        <v>4676</v>
      </c>
      <c r="X257">
        <v>0</v>
      </c>
      <c r="Y257">
        <v>0</v>
      </c>
    </row>
    <row r="258" spans="1:25" x14ac:dyDescent="0.35">
      <c r="A258" s="1">
        <v>41172</v>
      </c>
      <c r="B258">
        <v>5739</v>
      </c>
      <c r="C258">
        <v>4245</v>
      </c>
      <c r="D258">
        <v>6084</v>
      </c>
      <c r="E258">
        <v>2739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  <c r="N258">
        <f t="shared" si="18"/>
        <v>6584.7233129604028</v>
      </c>
      <c r="O258">
        <f>N258-B258</f>
        <v>845.72331296040284</v>
      </c>
      <c r="P258">
        <f t="shared" si="19"/>
        <v>845.72331296040284</v>
      </c>
      <c r="Q258" s="8">
        <f>P258/B258</f>
        <v>0.14736422947558858</v>
      </c>
      <c r="R258">
        <v>1134</v>
      </c>
      <c r="S258">
        <f t="shared" si="20"/>
        <v>15223.019633287251</v>
      </c>
      <c r="T258">
        <f t="shared" si="21"/>
        <v>20412</v>
      </c>
      <c r="U258">
        <f t="shared" si="22"/>
        <v>845.72331296040284</v>
      </c>
      <c r="V258">
        <f t="shared" si="23"/>
        <v>715247.92208471952</v>
      </c>
      <c r="W258">
        <v>3000</v>
      </c>
      <c r="X258">
        <v>1</v>
      </c>
      <c r="Y258">
        <v>0</v>
      </c>
    </row>
    <row r="259" spans="1:25" x14ac:dyDescent="0.35">
      <c r="A259" s="1">
        <v>41173</v>
      </c>
      <c r="B259">
        <v>4628.5</v>
      </c>
      <c r="C259">
        <v>4471.666666666667</v>
      </c>
      <c r="D259">
        <v>6172</v>
      </c>
      <c r="E259">
        <v>-1110.5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f t="shared" ref="N259:N322" si="24">$AA$2+SUMPRODUCT(C259:J259,$AB$2:$AI$2)</f>
        <v>4389.4658401724537</v>
      </c>
      <c r="O259">
        <f>N259-B259</f>
        <v>-239.03415982754632</v>
      </c>
      <c r="P259">
        <f t="shared" ref="P259:P322" si="25">ABS(O259)</f>
        <v>239.03415982754632</v>
      </c>
      <c r="Q259" s="8">
        <f>P259/B259</f>
        <v>5.1643979653785525E-2</v>
      </c>
      <c r="R259">
        <v>4162</v>
      </c>
      <c r="S259">
        <f t="shared" ref="S259:S322" si="26">IF(O259&lt;0,O259*-72,O259*18)</f>
        <v>17210.459507583335</v>
      </c>
      <c r="T259">
        <f t="shared" ref="T259:T322" si="27">R259*18</f>
        <v>74916</v>
      </c>
      <c r="U259">
        <f t="shared" ref="U259:U322" si="28">IF(O259&lt;0,O259*2,O259)</f>
        <v>-478.06831965509264</v>
      </c>
      <c r="V259">
        <f t="shared" ref="V259:V322" si="29">U259^2</f>
        <v>228549.31825784384</v>
      </c>
      <c r="W259">
        <v>5739</v>
      </c>
      <c r="X259">
        <v>0</v>
      </c>
      <c r="Y259">
        <v>1</v>
      </c>
    </row>
    <row r="260" spans="1:25" x14ac:dyDescent="0.35">
      <c r="A260" s="1">
        <v>41174</v>
      </c>
      <c r="B260">
        <v>6288</v>
      </c>
      <c r="C260">
        <v>4455.833333333333</v>
      </c>
      <c r="D260">
        <v>7222</v>
      </c>
      <c r="E260">
        <v>1659.5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1</v>
      </c>
      <c r="N260">
        <f t="shared" si="24"/>
        <v>6357.1327419340541</v>
      </c>
      <c r="O260">
        <f>N260-B260</f>
        <v>69.132741934054138</v>
      </c>
      <c r="P260">
        <f t="shared" si="25"/>
        <v>69.132741934054138</v>
      </c>
      <c r="Q260" s="8">
        <f>P260/B260</f>
        <v>1.0994392801217261E-2</v>
      </c>
      <c r="R260">
        <v>836</v>
      </c>
      <c r="S260">
        <f t="shared" si="26"/>
        <v>1244.3893548129745</v>
      </c>
      <c r="T260">
        <f t="shared" si="27"/>
        <v>15048</v>
      </c>
      <c r="U260">
        <f t="shared" si="28"/>
        <v>69.132741934054138</v>
      </c>
      <c r="V260">
        <f t="shared" si="29"/>
        <v>4779.3360073205276</v>
      </c>
      <c r="W260">
        <v>4628.5</v>
      </c>
      <c r="X260">
        <v>0</v>
      </c>
      <c r="Y260">
        <v>0</v>
      </c>
    </row>
    <row r="261" spans="1:25" x14ac:dyDescent="0.35">
      <c r="A261" s="1">
        <v>41175</v>
      </c>
      <c r="B261">
        <v>6844</v>
      </c>
      <c r="C261">
        <v>5551.833333333333</v>
      </c>
      <c r="D261">
        <v>6819</v>
      </c>
      <c r="E261">
        <v>556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0</v>
      </c>
      <c r="N261">
        <f t="shared" si="24"/>
        <v>6607.6590745735884</v>
      </c>
      <c r="O261">
        <f>N261-B261</f>
        <v>-236.34092542641156</v>
      </c>
      <c r="P261">
        <f t="shared" si="25"/>
        <v>236.34092542641156</v>
      </c>
      <c r="Q261" s="8">
        <f>P261/B261</f>
        <v>3.4532572388429508E-2</v>
      </c>
      <c r="R261">
        <v>1051</v>
      </c>
      <c r="S261">
        <f t="shared" si="26"/>
        <v>17016.546630701632</v>
      </c>
      <c r="T261">
        <f t="shared" si="27"/>
        <v>18918</v>
      </c>
      <c r="U261">
        <f t="shared" si="28"/>
        <v>-472.68185085282312</v>
      </c>
      <c r="V261">
        <f t="shared" si="29"/>
        <v>223428.13212565053</v>
      </c>
      <c r="W261">
        <v>6288</v>
      </c>
      <c r="X261">
        <v>0</v>
      </c>
      <c r="Y261">
        <v>0</v>
      </c>
    </row>
    <row r="262" spans="1:25" x14ac:dyDescent="0.35">
      <c r="A262" s="1">
        <v>41176</v>
      </c>
      <c r="B262">
        <v>4615</v>
      </c>
      <c r="C262">
        <v>5920.166666666667</v>
      </c>
      <c r="D262">
        <v>5059</v>
      </c>
      <c r="E262">
        <v>-2229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f t="shared" si="24"/>
        <v>4462.5684157235219</v>
      </c>
      <c r="O262">
        <f>N262-B262</f>
        <v>-152.43158427647813</v>
      </c>
      <c r="P262">
        <f t="shared" si="25"/>
        <v>152.43158427647813</v>
      </c>
      <c r="Q262" s="8">
        <f>P262/B262</f>
        <v>3.3029595726214112E-2</v>
      </c>
      <c r="R262">
        <v>1840</v>
      </c>
      <c r="S262">
        <f t="shared" si="26"/>
        <v>10975.074067906426</v>
      </c>
      <c r="T262">
        <f t="shared" si="27"/>
        <v>33120</v>
      </c>
      <c r="U262">
        <f t="shared" si="28"/>
        <v>-304.86316855295627</v>
      </c>
      <c r="V262">
        <f t="shared" si="29"/>
        <v>92941.551540148226</v>
      </c>
      <c r="W262">
        <v>6844</v>
      </c>
      <c r="X262">
        <v>0</v>
      </c>
      <c r="Y262">
        <v>0</v>
      </c>
    </row>
    <row r="263" spans="1:25" x14ac:dyDescent="0.35">
      <c r="A263" s="1">
        <v>41177</v>
      </c>
      <c r="B263">
        <v>5412</v>
      </c>
      <c r="C263">
        <v>5915.666666666667</v>
      </c>
      <c r="D263">
        <v>4676</v>
      </c>
      <c r="E263">
        <v>797</v>
      </c>
      <c r="F263">
        <v>0</v>
      </c>
      <c r="G263">
        <v>0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f t="shared" si="24"/>
        <v>5965.210507758623</v>
      </c>
      <c r="O263">
        <f>N263-B263</f>
        <v>553.21050775862295</v>
      </c>
      <c r="P263">
        <f t="shared" si="25"/>
        <v>553.21050775862295</v>
      </c>
      <c r="Q263" s="8">
        <f>P263/B263</f>
        <v>0.10221923646685568</v>
      </c>
      <c r="R263">
        <v>2027</v>
      </c>
      <c r="S263">
        <f t="shared" si="26"/>
        <v>9957.7891396552131</v>
      </c>
      <c r="T263">
        <f t="shared" si="27"/>
        <v>36486</v>
      </c>
      <c r="U263">
        <f t="shared" si="28"/>
        <v>553.21050775862295</v>
      </c>
      <c r="V263">
        <f t="shared" si="29"/>
        <v>306041.86589455343</v>
      </c>
      <c r="W263">
        <v>4615</v>
      </c>
      <c r="X263">
        <v>0</v>
      </c>
      <c r="Y263">
        <v>0</v>
      </c>
    </row>
    <row r="264" spans="1:25" x14ac:dyDescent="0.35">
      <c r="A264" s="1">
        <v>41178</v>
      </c>
      <c r="B264">
        <v>5273</v>
      </c>
      <c r="C264">
        <v>5623.666666666667</v>
      </c>
      <c r="D264">
        <v>3000</v>
      </c>
      <c r="E264">
        <v>-139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f t="shared" si="24"/>
        <v>5292.5188309049645</v>
      </c>
      <c r="O264">
        <f>N264-B264</f>
        <v>19.518830904964489</v>
      </c>
      <c r="P264">
        <f t="shared" si="25"/>
        <v>19.518830904964489</v>
      </c>
      <c r="Q264" s="8">
        <f>P264/B264</f>
        <v>3.7016557756428007E-3</v>
      </c>
      <c r="R264">
        <v>1856</v>
      </c>
      <c r="S264">
        <f t="shared" si="26"/>
        <v>351.33895628936079</v>
      </c>
      <c r="T264">
        <f t="shared" si="27"/>
        <v>33408</v>
      </c>
      <c r="U264">
        <f t="shared" si="28"/>
        <v>19.518830904964489</v>
      </c>
      <c r="V264">
        <f t="shared" si="29"/>
        <v>380.98475989659681</v>
      </c>
      <c r="W264">
        <v>5412</v>
      </c>
      <c r="X264">
        <v>0</v>
      </c>
      <c r="Y264">
        <v>0</v>
      </c>
    </row>
    <row r="265" spans="1:25" x14ac:dyDescent="0.35">
      <c r="A265" s="1">
        <v>41179</v>
      </c>
      <c r="B265">
        <v>4996</v>
      </c>
      <c r="C265">
        <v>5100</v>
      </c>
      <c r="D265">
        <v>5739</v>
      </c>
      <c r="E265">
        <v>-277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f t="shared" si="24"/>
        <v>5298.9526748801336</v>
      </c>
      <c r="O265">
        <f>N265-B265</f>
        <v>302.9526748801336</v>
      </c>
      <c r="P265">
        <f t="shared" si="25"/>
        <v>302.9526748801336</v>
      </c>
      <c r="Q265" s="8">
        <f>P265/B265</f>
        <v>6.0639046212997115E-2</v>
      </c>
      <c r="R265">
        <v>1961</v>
      </c>
      <c r="S265">
        <f t="shared" si="26"/>
        <v>5453.1481478424048</v>
      </c>
      <c r="T265">
        <f t="shared" si="27"/>
        <v>35298</v>
      </c>
      <c r="U265">
        <f t="shared" si="28"/>
        <v>302.9526748801336</v>
      </c>
      <c r="V265">
        <f t="shared" si="29"/>
        <v>91780.323217027937</v>
      </c>
      <c r="W265">
        <v>5273</v>
      </c>
      <c r="X265">
        <v>1</v>
      </c>
      <c r="Y265">
        <v>0</v>
      </c>
    </row>
    <row r="266" spans="1:25" x14ac:dyDescent="0.35">
      <c r="A266" s="1">
        <v>41180</v>
      </c>
      <c r="B266">
        <v>5590</v>
      </c>
      <c r="C266">
        <v>5227</v>
      </c>
      <c r="D266">
        <v>4628.5</v>
      </c>
      <c r="E266">
        <v>594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0</v>
      </c>
      <c r="N266">
        <f t="shared" si="24"/>
        <v>6283.479147172191</v>
      </c>
      <c r="O266">
        <f>N266-B266</f>
        <v>693.47914717219101</v>
      </c>
      <c r="P266">
        <f t="shared" si="25"/>
        <v>693.47914717219101</v>
      </c>
      <c r="Q266" s="8">
        <f>P266/B266</f>
        <v>0.12405709251738659</v>
      </c>
      <c r="R266">
        <v>835</v>
      </c>
      <c r="S266">
        <f t="shared" si="26"/>
        <v>12482.624649099438</v>
      </c>
      <c r="T266">
        <f t="shared" si="27"/>
        <v>15030</v>
      </c>
      <c r="U266">
        <f t="shared" si="28"/>
        <v>693.47914717219101</v>
      </c>
      <c r="V266">
        <f t="shared" si="29"/>
        <v>480913.32756266935</v>
      </c>
      <c r="W266">
        <v>4996</v>
      </c>
      <c r="X266">
        <v>0</v>
      </c>
      <c r="Y266">
        <v>1</v>
      </c>
    </row>
    <row r="267" spans="1:25" x14ac:dyDescent="0.35">
      <c r="A267" s="1">
        <v>41181</v>
      </c>
      <c r="B267">
        <v>6648</v>
      </c>
      <c r="C267">
        <v>5286.333333333333</v>
      </c>
      <c r="D267">
        <v>6288</v>
      </c>
      <c r="E267">
        <v>1058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1</v>
      </c>
      <c r="N267">
        <f t="shared" si="24"/>
        <v>6787.6640731956295</v>
      </c>
      <c r="O267">
        <f>N267-B267</f>
        <v>139.6640731956295</v>
      </c>
      <c r="P267">
        <f t="shared" si="25"/>
        <v>139.6640731956295</v>
      </c>
      <c r="Q267" s="8">
        <f>P267/B267</f>
        <v>2.1008434596213824E-2</v>
      </c>
      <c r="R267">
        <v>1478</v>
      </c>
      <c r="S267">
        <f t="shared" si="26"/>
        <v>2513.953317521331</v>
      </c>
      <c r="T267">
        <f t="shared" si="27"/>
        <v>26604</v>
      </c>
      <c r="U267">
        <f t="shared" si="28"/>
        <v>139.6640731956295</v>
      </c>
      <c r="V267">
        <f t="shared" si="29"/>
        <v>19506.053341594154</v>
      </c>
      <c r="W267">
        <v>5590</v>
      </c>
      <c r="X267">
        <v>0</v>
      </c>
      <c r="Y267">
        <v>0</v>
      </c>
    </row>
    <row r="268" spans="1:25" x14ac:dyDescent="0.35">
      <c r="A268" s="1">
        <v>41182</v>
      </c>
      <c r="B268">
        <v>6569</v>
      </c>
      <c r="C268">
        <v>5744.666666666667</v>
      </c>
      <c r="D268">
        <v>6844</v>
      </c>
      <c r="E268">
        <v>-79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0</v>
      </c>
      <c r="N268">
        <f t="shared" si="24"/>
        <v>6485.4527701809857</v>
      </c>
      <c r="O268">
        <f>N268-B268</f>
        <v>-83.547229819014319</v>
      </c>
      <c r="P268">
        <f t="shared" si="25"/>
        <v>83.547229819014319</v>
      </c>
      <c r="Q268" s="8">
        <f>P268/B268</f>
        <v>1.2718409167150909E-2</v>
      </c>
      <c r="R268">
        <v>1075</v>
      </c>
      <c r="S268">
        <f t="shared" si="26"/>
        <v>6015.400546969031</v>
      </c>
      <c r="T268">
        <f t="shared" si="27"/>
        <v>19350</v>
      </c>
      <c r="U268">
        <f t="shared" si="28"/>
        <v>-167.09445963802864</v>
      </c>
      <c r="V268">
        <f t="shared" si="29"/>
        <v>27920.558441724781</v>
      </c>
      <c r="W268">
        <v>6648</v>
      </c>
      <c r="X268">
        <v>0</v>
      </c>
      <c r="Y268">
        <v>0</v>
      </c>
    </row>
    <row r="269" spans="1:25" x14ac:dyDescent="0.35">
      <c r="A269" s="1">
        <v>41183</v>
      </c>
      <c r="B269">
        <v>4396</v>
      </c>
      <c r="C269">
        <v>6269</v>
      </c>
      <c r="D269">
        <v>4615</v>
      </c>
      <c r="E269">
        <v>-2173</v>
      </c>
      <c r="F269">
        <v>0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f t="shared" si="24"/>
        <v>4797.0856917090041</v>
      </c>
      <c r="O269">
        <f>N269-B269</f>
        <v>401.0856917090041</v>
      </c>
      <c r="P269">
        <f t="shared" si="25"/>
        <v>401.0856917090041</v>
      </c>
      <c r="Q269" s="8">
        <f>P269/B269</f>
        <v>9.1238783373294829E-2</v>
      </c>
      <c r="R269">
        <v>1808</v>
      </c>
      <c r="S269">
        <f t="shared" si="26"/>
        <v>7219.5424507620737</v>
      </c>
      <c r="T269">
        <f t="shared" si="27"/>
        <v>32544</v>
      </c>
      <c r="U269">
        <f t="shared" si="28"/>
        <v>401.0856917090041</v>
      </c>
      <c r="V269">
        <f t="shared" si="29"/>
        <v>160869.73209369028</v>
      </c>
      <c r="W269">
        <v>6569</v>
      </c>
      <c r="X269">
        <v>0</v>
      </c>
      <c r="Y269">
        <v>0</v>
      </c>
    </row>
    <row r="270" spans="1:25" x14ac:dyDescent="0.35">
      <c r="A270" s="1">
        <v>41184</v>
      </c>
      <c r="B270">
        <v>5205</v>
      </c>
      <c r="C270">
        <v>5871</v>
      </c>
      <c r="D270">
        <v>5412</v>
      </c>
      <c r="E270">
        <v>809</v>
      </c>
      <c r="F270">
        <v>0</v>
      </c>
      <c r="G270">
        <v>0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f t="shared" si="24"/>
        <v>5988.5455317338156</v>
      </c>
      <c r="O270">
        <f>N270-B270</f>
        <v>783.54553173381555</v>
      </c>
      <c r="P270">
        <f t="shared" si="25"/>
        <v>783.54553173381555</v>
      </c>
      <c r="Q270" s="8">
        <f>P270/B270</f>
        <v>0.15053708582782238</v>
      </c>
      <c r="R270">
        <v>1511</v>
      </c>
      <c r="S270">
        <f t="shared" si="26"/>
        <v>14103.81957120868</v>
      </c>
      <c r="T270">
        <f t="shared" si="27"/>
        <v>27198</v>
      </c>
      <c r="U270">
        <f t="shared" si="28"/>
        <v>783.54553173381555</v>
      </c>
      <c r="V270">
        <f t="shared" si="29"/>
        <v>613943.60030002776</v>
      </c>
      <c r="W270">
        <v>4396</v>
      </c>
      <c r="X270">
        <v>0</v>
      </c>
      <c r="Y270">
        <v>0</v>
      </c>
    </row>
    <row r="271" spans="1:25" x14ac:dyDescent="0.35">
      <c r="A271" s="1">
        <v>41185</v>
      </c>
      <c r="B271">
        <v>5350</v>
      </c>
      <c r="C271">
        <v>5390</v>
      </c>
      <c r="D271">
        <v>5273</v>
      </c>
      <c r="E271">
        <v>145</v>
      </c>
      <c r="F271">
        <v>0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  <c r="N271">
        <f t="shared" si="24"/>
        <v>5443.2703149399113</v>
      </c>
      <c r="O271">
        <f>N271-B271</f>
        <v>93.270314939911259</v>
      </c>
      <c r="P271">
        <f t="shared" si="25"/>
        <v>93.270314939911259</v>
      </c>
      <c r="Q271" s="8">
        <f>P271/B271</f>
        <v>1.7433703727086216E-2</v>
      </c>
      <c r="R271">
        <v>1355</v>
      </c>
      <c r="S271">
        <f t="shared" si="26"/>
        <v>1678.8656689184027</v>
      </c>
      <c r="T271">
        <f t="shared" si="27"/>
        <v>24390</v>
      </c>
      <c r="U271">
        <f t="shared" si="28"/>
        <v>93.270314939911259</v>
      </c>
      <c r="V271">
        <f t="shared" si="29"/>
        <v>8699.351648990234</v>
      </c>
      <c r="W271">
        <v>5205</v>
      </c>
      <c r="X271">
        <v>0</v>
      </c>
      <c r="Y271">
        <v>0</v>
      </c>
    </row>
    <row r="272" spans="1:25" x14ac:dyDescent="0.35">
      <c r="A272" s="1">
        <v>41186</v>
      </c>
      <c r="B272">
        <v>4939</v>
      </c>
      <c r="C272">
        <v>4983.666666666667</v>
      </c>
      <c r="D272">
        <v>4996</v>
      </c>
      <c r="E272">
        <v>-411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f t="shared" si="24"/>
        <v>5038.7036099734905</v>
      </c>
      <c r="O272">
        <f>N272-B272</f>
        <v>99.703609973490529</v>
      </c>
      <c r="P272">
        <f t="shared" si="25"/>
        <v>99.703609973490529</v>
      </c>
      <c r="Q272" s="8">
        <f>P272/B272</f>
        <v>2.0187003436624929E-2</v>
      </c>
      <c r="R272">
        <v>1835</v>
      </c>
      <c r="S272">
        <f t="shared" si="26"/>
        <v>1794.6649795228295</v>
      </c>
      <c r="T272">
        <f t="shared" si="27"/>
        <v>33030</v>
      </c>
      <c r="U272">
        <f t="shared" si="28"/>
        <v>99.703609973490529</v>
      </c>
      <c r="V272">
        <f t="shared" si="29"/>
        <v>9940.8098417459205</v>
      </c>
      <c r="W272">
        <v>5350</v>
      </c>
      <c r="X272">
        <v>1</v>
      </c>
      <c r="Y272">
        <v>0</v>
      </c>
    </row>
    <row r="273" spans="1:25" x14ac:dyDescent="0.35">
      <c r="A273" s="1">
        <v>41187</v>
      </c>
      <c r="B273">
        <v>6693</v>
      </c>
      <c r="C273">
        <v>5164.666666666667</v>
      </c>
      <c r="D273">
        <v>5590</v>
      </c>
      <c r="E273">
        <v>1754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0</v>
      </c>
      <c r="N273">
        <f t="shared" si="24"/>
        <v>6966.6704477494368</v>
      </c>
      <c r="O273">
        <f>N273-B273</f>
        <v>273.67044774943679</v>
      </c>
      <c r="P273">
        <f t="shared" si="25"/>
        <v>273.67044774943679</v>
      </c>
      <c r="Q273" s="8">
        <f>P273/B273</f>
        <v>4.0889055393610756E-2</v>
      </c>
      <c r="R273">
        <v>671</v>
      </c>
      <c r="S273">
        <f t="shared" si="26"/>
        <v>4926.0680594898622</v>
      </c>
      <c r="T273">
        <f t="shared" si="27"/>
        <v>12078</v>
      </c>
      <c r="U273">
        <f t="shared" si="28"/>
        <v>273.67044774943679</v>
      </c>
      <c r="V273">
        <f t="shared" si="29"/>
        <v>74895.513971377208</v>
      </c>
      <c r="W273">
        <v>4939</v>
      </c>
      <c r="X273">
        <v>0</v>
      </c>
      <c r="Y273">
        <v>1</v>
      </c>
    </row>
    <row r="274" spans="1:25" x14ac:dyDescent="0.35">
      <c r="A274" s="1">
        <v>41188</v>
      </c>
      <c r="B274">
        <v>7112</v>
      </c>
      <c r="C274">
        <v>5660.666666666667</v>
      </c>
      <c r="D274">
        <v>6648</v>
      </c>
      <c r="E274">
        <v>419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</v>
      </c>
      <c r="M274">
        <v>1</v>
      </c>
      <c r="N274">
        <f t="shared" si="24"/>
        <v>6603.4956906615162</v>
      </c>
      <c r="O274">
        <f>N274-B274</f>
        <v>-508.50430933848384</v>
      </c>
      <c r="P274">
        <f t="shared" si="25"/>
        <v>508.50430933848384</v>
      </c>
      <c r="Q274" s="8">
        <f>P274/B274</f>
        <v>7.1499481065591092E-2</v>
      </c>
      <c r="R274">
        <v>885</v>
      </c>
      <c r="S274">
        <f t="shared" si="26"/>
        <v>36612.310272370836</v>
      </c>
      <c r="T274">
        <f t="shared" si="27"/>
        <v>15930</v>
      </c>
      <c r="U274">
        <f t="shared" si="28"/>
        <v>-1017.0086186769677</v>
      </c>
      <c r="V274">
        <f t="shared" si="29"/>
        <v>1034306.5304632338</v>
      </c>
      <c r="W274">
        <v>6693</v>
      </c>
      <c r="X274">
        <v>0</v>
      </c>
      <c r="Y274">
        <v>0</v>
      </c>
    </row>
    <row r="275" spans="1:25" x14ac:dyDescent="0.35">
      <c r="A275" s="1">
        <v>41189</v>
      </c>
      <c r="B275">
        <v>6933</v>
      </c>
      <c r="C275">
        <v>6248</v>
      </c>
      <c r="D275">
        <v>6569</v>
      </c>
      <c r="E275">
        <v>-179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</v>
      </c>
      <c r="M275">
        <v>0</v>
      </c>
      <c r="N275">
        <f t="shared" si="24"/>
        <v>6743.8796813074978</v>
      </c>
      <c r="O275">
        <f>N275-B275</f>
        <v>-189.12031869250222</v>
      </c>
      <c r="P275">
        <f t="shared" si="25"/>
        <v>189.12031869250222</v>
      </c>
      <c r="Q275" s="8">
        <f>P275/B275</f>
        <v>2.7278280497980992E-2</v>
      </c>
      <c r="R275">
        <v>735</v>
      </c>
      <c r="S275">
        <f t="shared" si="26"/>
        <v>13616.66294586016</v>
      </c>
      <c r="T275">
        <f t="shared" si="27"/>
        <v>13230</v>
      </c>
      <c r="U275">
        <f t="shared" si="28"/>
        <v>-378.24063738500445</v>
      </c>
      <c r="V275">
        <f t="shared" si="29"/>
        <v>143065.97976941444</v>
      </c>
      <c r="W275">
        <v>7112</v>
      </c>
      <c r="X275">
        <v>0</v>
      </c>
      <c r="Y275">
        <v>0</v>
      </c>
    </row>
    <row r="276" spans="1:25" x14ac:dyDescent="0.35">
      <c r="A276" s="1">
        <v>41190</v>
      </c>
      <c r="B276">
        <v>4621</v>
      </c>
      <c r="C276">
        <v>6912.666666666667</v>
      </c>
      <c r="D276">
        <v>4396</v>
      </c>
      <c r="E276">
        <v>-2312</v>
      </c>
      <c r="F276">
        <v>0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f t="shared" si="24"/>
        <v>5294.9106142373794</v>
      </c>
      <c r="O276">
        <f>N276-B276</f>
        <v>673.91061423737938</v>
      </c>
      <c r="P276">
        <f t="shared" si="25"/>
        <v>673.91061423737938</v>
      </c>
      <c r="Q276" s="8">
        <f>P276/B276</f>
        <v>0.14583653197086766</v>
      </c>
      <c r="R276">
        <v>1495</v>
      </c>
      <c r="S276">
        <f t="shared" si="26"/>
        <v>12130.391056272829</v>
      </c>
      <c r="T276">
        <f t="shared" si="27"/>
        <v>26910</v>
      </c>
      <c r="U276">
        <f t="shared" si="28"/>
        <v>673.91061423737938</v>
      </c>
      <c r="V276">
        <f t="shared" si="29"/>
        <v>454155.51598180196</v>
      </c>
      <c r="W276">
        <v>6933</v>
      </c>
      <c r="X276">
        <v>0</v>
      </c>
      <c r="Y276">
        <v>0</v>
      </c>
    </row>
    <row r="277" spans="1:25" x14ac:dyDescent="0.35">
      <c r="A277" s="1">
        <v>41191</v>
      </c>
      <c r="B277">
        <v>5251</v>
      </c>
      <c r="C277">
        <v>6222</v>
      </c>
      <c r="D277">
        <v>5205</v>
      </c>
      <c r="E277">
        <v>630</v>
      </c>
      <c r="F277">
        <v>0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f t="shared" si="24"/>
        <v>6182.3651941891221</v>
      </c>
      <c r="O277">
        <f>N277-B277</f>
        <v>931.36519418912212</v>
      </c>
      <c r="P277">
        <f t="shared" si="25"/>
        <v>931.36519418912212</v>
      </c>
      <c r="Q277" s="8">
        <f>P277/B277</f>
        <v>0.17736910953896823</v>
      </c>
      <c r="R277">
        <v>1300</v>
      </c>
      <c r="S277">
        <f t="shared" si="26"/>
        <v>16764.573495404198</v>
      </c>
      <c r="T277">
        <f t="shared" si="27"/>
        <v>23400</v>
      </c>
      <c r="U277">
        <f t="shared" si="28"/>
        <v>931.36519418912212</v>
      </c>
      <c r="V277">
        <f t="shared" si="29"/>
        <v>867441.12494694116</v>
      </c>
      <c r="W277">
        <v>4621</v>
      </c>
      <c r="X277">
        <v>0</v>
      </c>
      <c r="Y277">
        <v>0</v>
      </c>
    </row>
    <row r="278" spans="1:25" x14ac:dyDescent="0.35">
      <c r="A278" s="1">
        <v>41192</v>
      </c>
      <c r="B278">
        <v>5459</v>
      </c>
      <c r="C278">
        <v>5601.666666666667</v>
      </c>
      <c r="D278">
        <v>5350</v>
      </c>
      <c r="E278">
        <v>208</v>
      </c>
      <c r="F278">
        <v>0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0</v>
      </c>
      <c r="M278">
        <v>0</v>
      </c>
      <c r="N278">
        <f t="shared" si="24"/>
        <v>5693.2040670289762</v>
      </c>
      <c r="O278">
        <f>N278-B278</f>
        <v>234.20406702897617</v>
      </c>
      <c r="P278">
        <f t="shared" si="25"/>
        <v>234.20406702897617</v>
      </c>
      <c r="Q278" s="8">
        <f>P278/B278</f>
        <v>4.2902375348777465E-2</v>
      </c>
      <c r="R278">
        <v>877</v>
      </c>
      <c r="S278">
        <f t="shared" si="26"/>
        <v>4215.673206521571</v>
      </c>
      <c r="T278">
        <f t="shared" si="27"/>
        <v>15786</v>
      </c>
      <c r="U278">
        <f t="shared" si="28"/>
        <v>234.20406702897617</v>
      </c>
      <c r="V278">
        <f t="shared" si="29"/>
        <v>54851.545012913164</v>
      </c>
      <c r="W278">
        <v>5251</v>
      </c>
      <c r="X278">
        <v>0</v>
      </c>
      <c r="Y278">
        <v>0</v>
      </c>
    </row>
    <row r="279" spans="1:25" x14ac:dyDescent="0.35">
      <c r="A279" s="1">
        <v>41193</v>
      </c>
      <c r="B279">
        <v>5194</v>
      </c>
      <c r="C279">
        <v>5110.333333333333</v>
      </c>
      <c r="D279">
        <v>4939</v>
      </c>
      <c r="E279">
        <v>-265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f t="shared" si="24"/>
        <v>5254.5366355278056</v>
      </c>
      <c r="O279">
        <f>N279-B279</f>
        <v>60.536635527805629</v>
      </c>
      <c r="P279">
        <f t="shared" si="25"/>
        <v>60.536635527805629</v>
      </c>
      <c r="Q279" s="8">
        <f>P279/B279</f>
        <v>1.1655108880979136E-2</v>
      </c>
      <c r="R279">
        <v>1324</v>
      </c>
      <c r="S279">
        <f t="shared" si="26"/>
        <v>1089.6594395005013</v>
      </c>
      <c r="T279">
        <f t="shared" si="27"/>
        <v>23832</v>
      </c>
      <c r="U279">
        <f t="shared" si="28"/>
        <v>60.536635527805629</v>
      </c>
      <c r="V279">
        <f t="shared" si="29"/>
        <v>3664.6842410263789</v>
      </c>
      <c r="W279">
        <v>5459</v>
      </c>
      <c r="X279">
        <v>1</v>
      </c>
      <c r="Y279">
        <v>0</v>
      </c>
    </row>
    <row r="280" spans="1:25" x14ac:dyDescent="0.35">
      <c r="A280" s="1">
        <v>41194</v>
      </c>
      <c r="B280">
        <v>6255</v>
      </c>
      <c r="C280">
        <v>5301.333333333333</v>
      </c>
      <c r="D280">
        <v>6693</v>
      </c>
      <c r="E280">
        <v>1061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0</v>
      </c>
      <c r="N280">
        <f t="shared" si="24"/>
        <v>6706.830019453917</v>
      </c>
      <c r="O280">
        <f>N280-B280</f>
        <v>451.83001945391698</v>
      </c>
      <c r="P280">
        <f t="shared" si="25"/>
        <v>451.83001945391698</v>
      </c>
      <c r="Q280" s="8">
        <f>P280/B280</f>
        <v>7.2235015100546279E-2</v>
      </c>
      <c r="R280">
        <v>1152</v>
      </c>
      <c r="S280">
        <f t="shared" si="26"/>
        <v>8132.9403501705056</v>
      </c>
      <c r="T280">
        <f t="shared" si="27"/>
        <v>20736</v>
      </c>
      <c r="U280">
        <f t="shared" si="28"/>
        <v>451.83001945391698</v>
      </c>
      <c r="V280">
        <f t="shared" si="29"/>
        <v>204150.366479727</v>
      </c>
      <c r="W280">
        <v>5194</v>
      </c>
      <c r="X280">
        <v>0</v>
      </c>
      <c r="Y280">
        <v>1</v>
      </c>
    </row>
    <row r="281" spans="1:25" x14ac:dyDescent="0.35">
      <c r="A281" s="1">
        <v>41195</v>
      </c>
      <c r="B281">
        <v>6800</v>
      </c>
      <c r="C281">
        <v>5636</v>
      </c>
      <c r="D281">
        <v>7112</v>
      </c>
      <c r="E281">
        <v>545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1</v>
      </c>
      <c r="N281">
        <f t="shared" si="24"/>
        <v>6702.7860857615869</v>
      </c>
      <c r="O281">
        <f>N281-B281</f>
        <v>-97.213914238413054</v>
      </c>
      <c r="P281">
        <f t="shared" si="25"/>
        <v>97.213914238413054</v>
      </c>
      <c r="Q281" s="8">
        <f>P281/B281</f>
        <v>1.4296163858590154E-2</v>
      </c>
      <c r="R281">
        <v>1105</v>
      </c>
      <c r="S281">
        <f t="shared" si="26"/>
        <v>6999.4018251657399</v>
      </c>
      <c r="T281">
        <f t="shared" si="27"/>
        <v>19890</v>
      </c>
      <c r="U281">
        <f t="shared" si="28"/>
        <v>-194.42782847682611</v>
      </c>
      <c r="V281">
        <f t="shared" si="29"/>
        <v>37802.180486214114</v>
      </c>
      <c r="W281">
        <v>6255</v>
      </c>
      <c r="X281">
        <v>0</v>
      </c>
      <c r="Y281">
        <v>0</v>
      </c>
    </row>
    <row r="282" spans="1:25" x14ac:dyDescent="0.35">
      <c r="A282" s="1">
        <v>41196</v>
      </c>
      <c r="B282">
        <v>6959</v>
      </c>
      <c r="C282">
        <v>6083</v>
      </c>
      <c r="D282">
        <v>6933</v>
      </c>
      <c r="E282">
        <v>159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</v>
      </c>
      <c r="M282">
        <v>0</v>
      </c>
      <c r="N282">
        <f t="shared" si="24"/>
        <v>6847.7756624827643</v>
      </c>
      <c r="O282">
        <f>N282-B282</f>
        <v>-111.22433751723565</v>
      </c>
      <c r="P282">
        <f t="shared" si="25"/>
        <v>111.22433751723565</v>
      </c>
      <c r="Q282" s="8">
        <f>P282/B282</f>
        <v>1.5982804643948217E-2</v>
      </c>
      <c r="R282">
        <v>715</v>
      </c>
      <c r="S282">
        <f t="shared" si="26"/>
        <v>8008.1523012409671</v>
      </c>
      <c r="T282">
        <f t="shared" si="27"/>
        <v>12870</v>
      </c>
      <c r="U282">
        <f t="shared" si="28"/>
        <v>-222.44867503447131</v>
      </c>
      <c r="V282">
        <f t="shared" si="29"/>
        <v>49483.41302459182</v>
      </c>
      <c r="W282">
        <v>6800</v>
      </c>
      <c r="X282">
        <v>0</v>
      </c>
      <c r="Y282">
        <v>0</v>
      </c>
    </row>
    <row r="283" spans="1:25" x14ac:dyDescent="0.35">
      <c r="A283" s="1">
        <v>41197</v>
      </c>
      <c r="B283">
        <v>4404</v>
      </c>
      <c r="C283">
        <v>6671.333333333333</v>
      </c>
      <c r="D283">
        <v>4621</v>
      </c>
      <c r="E283">
        <v>-2555</v>
      </c>
      <c r="F283">
        <v>0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f t="shared" si="24"/>
        <v>4916.9099058819529</v>
      </c>
      <c r="O283">
        <f>N283-B283</f>
        <v>512.90990588195291</v>
      </c>
      <c r="P283">
        <f t="shared" si="25"/>
        <v>512.90990588195291</v>
      </c>
      <c r="Q283" s="8">
        <f>P283/B283</f>
        <v>0.11646455628563872</v>
      </c>
      <c r="R283">
        <v>1726</v>
      </c>
      <c r="S283">
        <f t="shared" si="26"/>
        <v>9232.3783058751524</v>
      </c>
      <c r="T283">
        <f t="shared" si="27"/>
        <v>31068</v>
      </c>
      <c r="U283">
        <f t="shared" si="28"/>
        <v>512.90990588195291</v>
      </c>
      <c r="V283">
        <f t="shared" si="29"/>
        <v>263076.57155183377</v>
      </c>
      <c r="W283">
        <v>6959</v>
      </c>
      <c r="X283">
        <v>0</v>
      </c>
      <c r="Y283">
        <v>0</v>
      </c>
    </row>
    <row r="284" spans="1:25" x14ac:dyDescent="0.35">
      <c r="A284" s="1">
        <v>41198</v>
      </c>
      <c r="B284">
        <v>4921</v>
      </c>
      <c r="C284">
        <v>6054.333333333333</v>
      </c>
      <c r="D284">
        <v>5251</v>
      </c>
      <c r="E284">
        <v>517</v>
      </c>
      <c r="F284">
        <v>0</v>
      </c>
      <c r="G284">
        <v>0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f t="shared" si="24"/>
        <v>5949.4428703203448</v>
      </c>
      <c r="O284">
        <f>N284-B284</f>
        <v>1028.4428703203448</v>
      </c>
      <c r="P284">
        <f t="shared" si="25"/>
        <v>1028.4428703203448</v>
      </c>
      <c r="Q284" s="8">
        <f>P284/B284</f>
        <v>0.20899062595414444</v>
      </c>
      <c r="R284">
        <v>1601</v>
      </c>
      <c r="S284">
        <f t="shared" si="26"/>
        <v>18511.971665766207</v>
      </c>
      <c r="T284">
        <f t="shared" si="27"/>
        <v>28818</v>
      </c>
      <c r="U284">
        <f t="shared" si="28"/>
        <v>1028.4428703203448</v>
      </c>
      <c r="V284">
        <f t="shared" si="29"/>
        <v>1057694.7375127496</v>
      </c>
      <c r="W284">
        <v>4404</v>
      </c>
      <c r="X284">
        <v>0</v>
      </c>
      <c r="Y284">
        <v>0</v>
      </c>
    </row>
    <row r="285" spans="1:25" x14ac:dyDescent="0.35">
      <c r="A285" s="1">
        <v>41199</v>
      </c>
      <c r="B285">
        <v>5289</v>
      </c>
      <c r="C285">
        <v>5428</v>
      </c>
      <c r="D285">
        <v>5459</v>
      </c>
      <c r="E285">
        <v>368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0</v>
      </c>
      <c r="N285">
        <f t="shared" si="24"/>
        <v>5646.8374980303197</v>
      </c>
      <c r="O285">
        <f>N285-B285</f>
        <v>357.83749803031969</v>
      </c>
      <c r="P285">
        <f t="shared" si="25"/>
        <v>357.83749803031969</v>
      </c>
      <c r="Q285" s="8">
        <f>P285/B285</f>
        <v>6.7656929103860786E-2</v>
      </c>
      <c r="R285">
        <v>1185</v>
      </c>
      <c r="S285">
        <f t="shared" si="26"/>
        <v>6441.0749645457545</v>
      </c>
      <c r="T285">
        <f t="shared" si="27"/>
        <v>21330</v>
      </c>
      <c r="U285">
        <f t="shared" si="28"/>
        <v>357.83749803031969</v>
      </c>
      <c r="V285">
        <f t="shared" si="29"/>
        <v>128047.67499659905</v>
      </c>
      <c r="W285">
        <v>4921</v>
      </c>
      <c r="X285">
        <v>0</v>
      </c>
      <c r="Y285">
        <v>0</v>
      </c>
    </row>
    <row r="286" spans="1:25" x14ac:dyDescent="0.35">
      <c r="A286" s="1">
        <v>41200</v>
      </c>
      <c r="B286">
        <v>5067</v>
      </c>
      <c r="C286">
        <v>4871.333333333333</v>
      </c>
      <c r="D286">
        <v>5194</v>
      </c>
      <c r="E286">
        <v>-222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f t="shared" si="24"/>
        <v>5077.3373720443096</v>
      </c>
      <c r="O286">
        <f>N286-B286</f>
        <v>10.337372044309632</v>
      </c>
      <c r="P286">
        <f t="shared" si="25"/>
        <v>10.337372044309632</v>
      </c>
      <c r="Q286" s="8">
        <f>P286/B286</f>
        <v>2.0401365787072493E-3</v>
      </c>
      <c r="R286">
        <v>1309</v>
      </c>
      <c r="S286">
        <f t="shared" si="26"/>
        <v>186.07269679757337</v>
      </c>
      <c r="T286">
        <f t="shared" si="27"/>
        <v>23562</v>
      </c>
      <c r="U286">
        <f t="shared" si="28"/>
        <v>10.337372044309632</v>
      </c>
      <c r="V286">
        <f t="shared" si="29"/>
        <v>106.86126078247429</v>
      </c>
      <c r="W286">
        <v>5289</v>
      </c>
      <c r="X286">
        <v>1</v>
      </c>
      <c r="Y286">
        <v>0</v>
      </c>
    </row>
    <row r="287" spans="1:25" x14ac:dyDescent="0.35">
      <c r="A287" s="1">
        <v>41201</v>
      </c>
      <c r="B287">
        <v>6009</v>
      </c>
      <c r="C287">
        <v>5092.333333333333</v>
      </c>
      <c r="D287">
        <v>6255</v>
      </c>
      <c r="E287">
        <v>942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0</v>
      </c>
      <c r="N287">
        <f t="shared" si="24"/>
        <v>6392.8190641165129</v>
      </c>
      <c r="O287">
        <f>N287-B287</f>
        <v>383.81906411651289</v>
      </c>
      <c r="P287">
        <f t="shared" si="25"/>
        <v>383.81906411651289</v>
      </c>
      <c r="Q287" s="8">
        <f>P287/B287</f>
        <v>6.387403296996387E-2</v>
      </c>
      <c r="R287">
        <v>1299</v>
      </c>
      <c r="S287">
        <f t="shared" si="26"/>
        <v>6908.743154097232</v>
      </c>
      <c r="T287">
        <f t="shared" si="27"/>
        <v>23382</v>
      </c>
      <c r="U287">
        <f t="shared" si="28"/>
        <v>383.81906411651289</v>
      </c>
      <c r="V287">
        <f t="shared" si="29"/>
        <v>147317.07397927582</v>
      </c>
      <c r="W287">
        <v>5067</v>
      </c>
      <c r="X287">
        <v>0</v>
      </c>
      <c r="Y287">
        <v>1</v>
      </c>
    </row>
    <row r="288" spans="1:25" x14ac:dyDescent="0.35">
      <c r="A288" s="1">
        <v>41202</v>
      </c>
      <c r="B288">
        <v>6801</v>
      </c>
      <c r="C288">
        <v>5455</v>
      </c>
      <c r="D288">
        <v>6800</v>
      </c>
      <c r="E288">
        <v>792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1</v>
      </c>
      <c r="N288">
        <f t="shared" si="24"/>
        <v>6676.3007647462973</v>
      </c>
      <c r="O288">
        <f>N288-B288</f>
        <v>-124.69923525370268</v>
      </c>
      <c r="P288">
        <f t="shared" si="25"/>
        <v>124.69923525370268</v>
      </c>
      <c r="Q288" s="8">
        <f>P288/B288</f>
        <v>1.8335426445184926E-2</v>
      </c>
      <c r="R288">
        <v>1091</v>
      </c>
      <c r="S288">
        <f t="shared" si="26"/>
        <v>8978.3449382665931</v>
      </c>
      <c r="T288">
        <f t="shared" si="27"/>
        <v>19638</v>
      </c>
      <c r="U288">
        <f t="shared" si="28"/>
        <v>-249.39847050740536</v>
      </c>
      <c r="V288">
        <f t="shared" si="29"/>
        <v>62199.597091433141</v>
      </c>
      <c r="W288">
        <v>6009</v>
      </c>
      <c r="X288">
        <v>0</v>
      </c>
      <c r="Y288">
        <v>0</v>
      </c>
    </row>
    <row r="289" spans="1:25" x14ac:dyDescent="0.35">
      <c r="A289" s="1">
        <v>41203</v>
      </c>
      <c r="B289">
        <v>4628.5</v>
      </c>
      <c r="C289">
        <v>5959</v>
      </c>
      <c r="D289">
        <v>6959</v>
      </c>
      <c r="E289">
        <v>-2172.5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</v>
      </c>
      <c r="M289">
        <v>0</v>
      </c>
      <c r="N289">
        <f t="shared" si="24"/>
        <v>5132.4063663393936</v>
      </c>
      <c r="O289">
        <f>N289-B289</f>
        <v>503.90636633939357</v>
      </c>
      <c r="P289">
        <f t="shared" si="25"/>
        <v>503.90636633939357</v>
      </c>
      <c r="Q289" s="8">
        <f>P289/B289</f>
        <v>0.1088703394921451</v>
      </c>
      <c r="R289">
        <v>339</v>
      </c>
      <c r="S289">
        <f t="shared" si="26"/>
        <v>9070.3145941090843</v>
      </c>
      <c r="T289">
        <f t="shared" si="27"/>
        <v>6102</v>
      </c>
      <c r="U289">
        <f t="shared" si="28"/>
        <v>503.90636633939357</v>
      </c>
      <c r="V289">
        <f t="shared" si="29"/>
        <v>253921.62603737111</v>
      </c>
      <c r="W289">
        <v>6801</v>
      </c>
      <c r="X289">
        <v>0</v>
      </c>
      <c r="Y289">
        <v>0</v>
      </c>
    </row>
    <row r="290" spans="1:25" x14ac:dyDescent="0.35">
      <c r="A290" s="1">
        <v>41204</v>
      </c>
      <c r="B290">
        <v>3390</v>
      </c>
      <c r="C290">
        <v>5812.833333333333</v>
      </c>
      <c r="D290">
        <v>4404</v>
      </c>
      <c r="E290">
        <v>-1238.5</v>
      </c>
      <c r="F290">
        <v>0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f t="shared" si="24"/>
        <v>4989.3306670580414</v>
      </c>
      <c r="O290">
        <f>N290-B290</f>
        <v>1599.3306670580414</v>
      </c>
      <c r="P290">
        <f t="shared" si="25"/>
        <v>1599.3306670580414</v>
      </c>
      <c r="Q290" s="8">
        <f>P290/B290</f>
        <v>0.47177895783423052</v>
      </c>
      <c r="R290">
        <v>1549</v>
      </c>
      <c r="S290">
        <f t="shared" si="26"/>
        <v>28787.952007044747</v>
      </c>
      <c r="T290">
        <f t="shared" si="27"/>
        <v>27882</v>
      </c>
      <c r="U290">
        <f t="shared" si="28"/>
        <v>1599.3306670580414</v>
      </c>
      <c r="V290">
        <f t="shared" si="29"/>
        <v>2557858.5825923197</v>
      </c>
      <c r="W290">
        <v>4628.5</v>
      </c>
      <c r="X290">
        <v>0</v>
      </c>
      <c r="Y290">
        <v>0</v>
      </c>
    </row>
    <row r="291" spans="1:25" x14ac:dyDescent="0.35">
      <c r="A291" s="1">
        <v>41205</v>
      </c>
      <c r="B291">
        <v>5303</v>
      </c>
      <c r="C291">
        <v>4939.833333333333</v>
      </c>
      <c r="D291">
        <v>4921</v>
      </c>
      <c r="E291">
        <v>1913</v>
      </c>
      <c r="F291">
        <v>0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f t="shared" si="24"/>
        <v>5824.8651853837237</v>
      </c>
      <c r="O291">
        <f>N291-B291</f>
        <v>521.86518538372366</v>
      </c>
      <c r="P291">
        <f t="shared" si="25"/>
        <v>521.86518538372366</v>
      </c>
      <c r="Q291" s="8">
        <f>P291/B291</f>
        <v>9.8409425869078568E-2</v>
      </c>
      <c r="R291">
        <v>1031</v>
      </c>
      <c r="S291">
        <f t="shared" si="26"/>
        <v>9393.5733369070258</v>
      </c>
      <c r="T291">
        <f t="shared" si="27"/>
        <v>18558</v>
      </c>
      <c r="U291">
        <f t="shared" si="28"/>
        <v>521.86518538372366</v>
      </c>
      <c r="V291">
        <f t="shared" si="29"/>
        <v>272343.27171558829</v>
      </c>
      <c r="W291">
        <v>3390</v>
      </c>
      <c r="X291">
        <v>0</v>
      </c>
      <c r="Y291">
        <v>0</v>
      </c>
    </row>
    <row r="292" spans="1:25" x14ac:dyDescent="0.35">
      <c r="A292" s="1">
        <v>41206</v>
      </c>
      <c r="B292">
        <v>5852</v>
      </c>
      <c r="C292">
        <v>4440.5</v>
      </c>
      <c r="D292">
        <v>5289</v>
      </c>
      <c r="E292">
        <v>549</v>
      </c>
      <c r="F292">
        <v>0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0</v>
      </c>
      <c r="N292">
        <f t="shared" si="24"/>
        <v>4821.457852794264</v>
      </c>
      <c r="O292">
        <f>N292-B292</f>
        <v>-1030.542147205736</v>
      </c>
      <c r="P292">
        <f t="shared" si="25"/>
        <v>1030.542147205736</v>
      </c>
      <c r="Q292" s="8">
        <f>P292/B292</f>
        <v>0.17610084538717294</v>
      </c>
      <c r="R292">
        <v>507</v>
      </c>
      <c r="S292">
        <f t="shared" si="26"/>
        <v>74199.034598812985</v>
      </c>
      <c r="T292">
        <f t="shared" si="27"/>
        <v>9126</v>
      </c>
      <c r="U292">
        <f t="shared" si="28"/>
        <v>-2061.084294411472</v>
      </c>
      <c r="V292">
        <f t="shared" si="29"/>
        <v>4248068.4686696352</v>
      </c>
      <c r="W292">
        <v>5303</v>
      </c>
      <c r="X292">
        <v>0</v>
      </c>
      <c r="Y292">
        <v>0</v>
      </c>
    </row>
    <row r="293" spans="1:25" x14ac:dyDescent="0.35">
      <c r="A293" s="1">
        <v>41207</v>
      </c>
      <c r="B293">
        <v>6591</v>
      </c>
      <c r="C293">
        <v>4848.333333333333</v>
      </c>
      <c r="D293">
        <v>5067</v>
      </c>
      <c r="E293">
        <v>739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f t="shared" si="24"/>
        <v>5705.034398333285</v>
      </c>
      <c r="O293">
        <f>N293-B293</f>
        <v>-885.96560166671497</v>
      </c>
      <c r="P293">
        <f t="shared" si="25"/>
        <v>885.96560166671497</v>
      </c>
      <c r="Q293" s="8">
        <f>P293/B293</f>
        <v>0.13442051307339023</v>
      </c>
      <c r="R293">
        <v>370</v>
      </c>
      <c r="S293">
        <f t="shared" si="26"/>
        <v>63789.523320003478</v>
      </c>
      <c r="T293">
        <f t="shared" si="27"/>
        <v>6660</v>
      </c>
      <c r="U293">
        <f t="shared" si="28"/>
        <v>-1771.9312033334299</v>
      </c>
      <c r="V293">
        <f t="shared" si="29"/>
        <v>3139740.1893466571</v>
      </c>
      <c r="W293">
        <v>5852</v>
      </c>
      <c r="X293">
        <v>1</v>
      </c>
      <c r="Y293">
        <v>0</v>
      </c>
    </row>
    <row r="294" spans="1:25" x14ac:dyDescent="0.35">
      <c r="A294" s="1">
        <v>41208</v>
      </c>
      <c r="B294">
        <v>4628.5</v>
      </c>
      <c r="C294">
        <v>5915.333333333333</v>
      </c>
      <c r="D294">
        <v>6009</v>
      </c>
      <c r="E294">
        <v>-1962.5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f t="shared" si="24"/>
        <v>5160.9442200024378</v>
      </c>
      <c r="O294">
        <f>N294-B294</f>
        <v>532.44422000243776</v>
      </c>
      <c r="P294">
        <f t="shared" si="25"/>
        <v>532.44422000243776</v>
      </c>
      <c r="Q294" s="8">
        <f>P294/B294</f>
        <v>0.11503602030948207</v>
      </c>
      <c r="R294">
        <v>3343</v>
      </c>
      <c r="S294">
        <f t="shared" si="26"/>
        <v>9583.9959600438797</v>
      </c>
      <c r="T294">
        <f t="shared" si="27"/>
        <v>60174</v>
      </c>
      <c r="U294">
        <f t="shared" si="28"/>
        <v>532.44422000243776</v>
      </c>
      <c r="V294">
        <f t="shared" si="29"/>
        <v>283496.84741400433</v>
      </c>
      <c r="W294">
        <v>6591</v>
      </c>
      <c r="X294">
        <v>0</v>
      </c>
      <c r="Y294">
        <v>1</v>
      </c>
    </row>
    <row r="295" spans="1:25" x14ac:dyDescent="0.35">
      <c r="A295" s="1">
        <v>41209</v>
      </c>
      <c r="B295">
        <v>4628.5</v>
      </c>
      <c r="C295">
        <v>5690.5</v>
      </c>
      <c r="D295">
        <v>6801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1</v>
      </c>
      <c r="M295">
        <v>1</v>
      </c>
      <c r="N295">
        <f t="shared" si="24"/>
        <v>6356.2164885167085</v>
      </c>
      <c r="O295">
        <f>N295-B295</f>
        <v>1727.7164885167085</v>
      </c>
      <c r="P295">
        <f t="shared" si="25"/>
        <v>1727.7164885167085</v>
      </c>
      <c r="Q295" s="8">
        <f>P295/B295</f>
        <v>0.37327784131288938</v>
      </c>
      <c r="R295">
        <v>1717</v>
      </c>
      <c r="S295">
        <f t="shared" si="26"/>
        <v>31098.896793300752</v>
      </c>
      <c r="T295">
        <f t="shared" si="27"/>
        <v>30906</v>
      </c>
      <c r="U295">
        <f t="shared" si="28"/>
        <v>1727.7164885167085</v>
      </c>
      <c r="V295">
        <f t="shared" si="29"/>
        <v>2985004.2646925058</v>
      </c>
      <c r="W295">
        <v>4628.5</v>
      </c>
      <c r="X295">
        <v>0</v>
      </c>
      <c r="Y295">
        <v>0</v>
      </c>
    </row>
    <row r="296" spans="1:25" x14ac:dyDescent="0.35">
      <c r="A296" s="1">
        <v>41210</v>
      </c>
      <c r="B296">
        <v>4628.5</v>
      </c>
      <c r="C296">
        <v>5282.666666666667</v>
      </c>
      <c r="D296">
        <v>4628.5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0</v>
      </c>
      <c r="N296">
        <f t="shared" si="24"/>
        <v>5799.9403390252628</v>
      </c>
      <c r="O296">
        <f>N296-B296</f>
        <v>1171.4403390252628</v>
      </c>
      <c r="P296">
        <f t="shared" si="25"/>
        <v>1171.4403390252628</v>
      </c>
      <c r="Q296" s="8">
        <f>P296/B296</f>
        <v>0.25309286788922175</v>
      </c>
      <c r="R296">
        <v>1525</v>
      </c>
      <c r="S296">
        <f t="shared" si="26"/>
        <v>21085.92610245473</v>
      </c>
      <c r="T296">
        <f t="shared" si="27"/>
        <v>27450</v>
      </c>
      <c r="U296">
        <f t="shared" si="28"/>
        <v>1171.4403390252628</v>
      </c>
      <c r="V296">
        <f t="shared" si="29"/>
        <v>1372272.4678956226</v>
      </c>
      <c r="W296">
        <v>4628.5</v>
      </c>
      <c r="X296">
        <v>0</v>
      </c>
      <c r="Y296">
        <v>0</v>
      </c>
    </row>
    <row r="297" spans="1:25" x14ac:dyDescent="0.35">
      <c r="A297" s="1">
        <v>41211</v>
      </c>
      <c r="B297">
        <v>4628.5</v>
      </c>
      <c r="C297">
        <v>4628.5</v>
      </c>
      <c r="D297">
        <v>3390</v>
      </c>
      <c r="E297">
        <v>0</v>
      </c>
      <c r="F297">
        <v>1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f t="shared" si="24"/>
        <v>4765.802880339962</v>
      </c>
      <c r="O297">
        <f>N297-B297</f>
        <v>137.30288033996203</v>
      </c>
      <c r="P297">
        <f t="shared" si="25"/>
        <v>137.30288033996203</v>
      </c>
      <c r="Q297" s="8">
        <f>P297/B297</f>
        <v>2.9664660330552452E-2</v>
      </c>
      <c r="R297">
        <v>1934</v>
      </c>
      <c r="S297">
        <f t="shared" si="26"/>
        <v>2471.4518461193165</v>
      </c>
      <c r="T297">
        <f t="shared" si="27"/>
        <v>34812</v>
      </c>
      <c r="U297">
        <f t="shared" si="28"/>
        <v>137.30288033996203</v>
      </c>
      <c r="V297">
        <f t="shared" si="29"/>
        <v>18852.080949649931</v>
      </c>
      <c r="W297">
        <v>4628.5</v>
      </c>
      <c r="X297">
        <v>0</v>
      </c>
      <c r="Y297">
        <v>0</v>
      </c>
    </row>
    <row r="298" spans="1:25" x14ac:dyDescent="0.35">
      <c r="A298" s="1">
        <v>41212</v>
      </c>
      <c r="B298">
        <v>5800</v>
      </c>
      <c r="C298">
        <v>4628.5</v>
      </c>
      <c r="D298">
        <v>5303</v>
      </c>
      <c r="E298">
        <v>1171.5</v>
      </c>
      <c r="F298">
        <v>1</v>
      </c>
      <c r="G298">
        <v>0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f t="shared" si="24"/>
        <v>5179.4175053883218</v>
      </c>
      <c r="O298">
        <f>N298-B298</f>
        <v>-620.58249461167816</v>
      </c>
      <c r="P298">
        <f t="shared" si="25"/>
        <v>620.58249461167816</v>
      </c>
      <c r="Q298" s="8">
        <f>P298/B298</f>
        <v>0.10699698182959969</v>
      </c>
      <c r="R298">
        <v>796</v>
      </c>
      <c r="S298">
        <f t="shared" si="26"/>
        <v>44681.939612040827</v>
      </c>
      <c r="T298">
        <f t="shared" si="27"/>
        <v>14328</v>
      </c>
      <c r="U298">
        <f t="shared" si="28"/>
        <v>-1241.1649892233563</v>
      </c>
      <c r="V298">
        <f t="shared" si="29"/>
        <v>1540490.5304738141</v>
      </c>
      <c r="W298">
        <v>4628.5</v>
      </c>
      <c r="X298">
        <v>0</v>
      </c>
      <c r="Y298">
        <v>0</v>
      </c>
    </row>
    <row r="299" spans="1:25" x14ac:dyDescent="0.35">
      <c r="A299" s="1">
        <v>41213</v>
      </c>
      <c r="B299">
        <v>6353</v>
      </c>
      <c r="C299">
        <v>5019</v>
      </c>
      <c r="D299">
        <v>5852</v>
      </c>
      <c r="E299">
        <v>553</v>
      </c>
      <c r="F299">
        <v>1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0</v>
      </c>
      <c r="M299">
        <v>0</v>
      </c>
      <c r="N299">
        <f t="shared" si="24"/>
        <v>5545.3899703366424</v>
      </c>
      <c r="O299">
        <f>N299-B299</f>
        <v>-807.61002966335764</v>
      </c>
      <c r="P299">
        <f t="shared" si="25"/>
        <v>807.61002966335764</v>
      </c>
      <c r="Q299" s="8">
        <f>P299/B299</f>
        <v>0.12712262390419607</v>
      </c>
      <c r="R299">
        <v>1172</v>
      </c>
      <c r="S299">
        <f t="shared" si="26"/>
        <v>58147.92213576175</v>
      </c>
      <c r="T299">
        <f t="shared" si="27"/>
        <v>21096</v>
      </c>
      <c r="U299">
        <f t="shared" si="28"/>
        <v>-1615.2200593267153</v>
      </c>
      <c r="V299">
        <f t="shared" si="29"/>
        <v>2608935.8400513977</v>
      </c>
      <c r="W299">
        <v>5800</v>
      </c>
      <c r="X299">
        <v>0</v>
      </c>
      <c r="Y299">
        <v>0</v>
      </c>
    </row>
    <row r="300" spans="1:25" x14ac:dyDescent="0.35">
      <c r="A300" s="1">
        <v>41214</v>
      </c>
      <c r="B300">
        <v>6383</v>
      </c>
      <c r="C300">
        <v>5593.833333333333</v>
      </c>
      <c r="D300">
        <v>6591</v>
      </c>
      <c r="E300">
        <v>30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0</v>
      </c>
      <c r="N300">
        <f t="shared" si="24"/>
        <v>6044.3496494015972</v>
      </c>
      <c r="O300">
        <f>N300-B300</f>
        <v>-338.65035059840284</v>
      </c>
      <c r="P300">
        <f t="shared" si="25"/>
        <v>338.65035059840284</v>
      </c>
      <c r="Q300" s="8">
        <f>P300/B300</f>
        <v>5.3055044743600635E-2</v>
      </c>
      <c r="R300">
        <v>938</v>
      </c>
      <c r="S300">
        <f t="shared" si="26"/>
        <v>24382.825243085004</v>
      </c>
      <c r="T300">
        <f t="shared" si="27"/>
        <v>16884</v>
      </c>
      <c r="U300">
        <f t="shared" si="28"/>
        <v>-677.30070119680568</v>
      </c>
      <c r="V300">
        <f t="shared" si="29"/>
        <v>458736.23984168464</v>
      </c>
      <c r="W300">
        <v>6353</v>
      </c>
      <c r="X300">
        <v>1</v>
      </c>
      <c r="Y300">
        <v>0</v>
      </c>
    </row>
    <row r="301" spans="1:25" x14ac:dyDescent="0.35">
      <c r="A301" s="1">
        <v>41215</v>
      </c>
      <c r="B301">
        <v>6562</v>
      </c>
      <c r="C301">
        <v>6178.666666666667</v>
      </c>
      <c r="D301">
        <v>4628.5</v>
      </c>
      <c r="E301">
        <v>179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>
        <f t="shared" si="24"/>
        <v>6772.3177291721386</v>
      </c>
      <c r="O301">
        <f>N301-B301</f>
        <v>210.31772917213857</v>
      </c>
      <c r="P301">
        <f t="shared" si="25"/>
        <v>210.31772917213857</v>
      </c>
      <c r="Q301" s="8">
        <f>P301/B301</f>
        <v>3.2050857843971131E-2</v>
      </c>
      <c r="R301">
        <v>1139</v>
      </c>
      <c r="S301">
        <f t="shared" si="26"/>
        <v>3785.7191250984943</v>
      </c>
      <c r="T301">
        <f t="shared" si="27"/>
        <v>20502</v>
      </c>
      <c r="U301">
        <f t="shared" si="28"/>
        <v>210.31772917213857</v>
      </c>
      <c r="V301">
        <f t="shared" si="29"/>
        <v>44233.547204125025</v>
      </c>
      <c r="W301">
        <v>6383</v>
      </c>
      <c r="X301">
        <v>0</v>
      </c>
      <c r="Y301">
        <v>1</v>
      </c>
    </row>
    <row r="302" spans="1:25" x14ac:dyDescent="0.35">
      <c r="A302" s="1">
        <v>41216</v>
      </c>
      <c r="B302">
        <v>7628</v>
      </c>
      <c r="C302">
        <v>6432.666666666667</v>
      </c>
      <c r="D302">
        <v>4628.5</v>
      </c>
      <c r="E302">
        <v>1066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1</v>
      </c>
      <c r="N302">
        <f t="shared" si="24"/>
        <v>7621.7913834613219</v>
      </c>
      <c r="O302">
        <f>N302-B302</f>
        <v>-6.2086165386781431</v>
      </c>
      <c r="P302">
        <f t="shared" si="25"/>
        <v>6.2086165386781431</v>
      </c>
      <c r="Q302" s="8">
        <f>P302/B302</f>
        <v>8.1392455934427678E-4</v>
      </c>
      <c r="R302">
        <v>800</v>
      </c>
      <c r="S302">
        <f t="shared" si="26"/>
        <v>447.0203907848263</v>
      </c>
      <c r="T302">
        <f t="shared" si="27"/>
        <v>14400</v>
      </c>
      <c r="U302">
        <f t="shared" si="28"/>
        <v>-12.417233077356286</v>
      </c>
      <c r="V302">
        <f t="shared" si="29"/>
        <v>154.18767729739108</v>
      </c>
      <c r="W302">
        <v>6562</v>
      </c>
      <c r="X302">
        <v>0</v>
      </c>
      <c r="Y302">
        <v>0</v>
      </c>
    </row>
    <row r="303" spans="1:25" x14ac:dyDescent="0.35">
      <c r="A303" s="1">
        <v>41217</v>
      </c>
      <c r="B303">
        <v>7951</v>
      </c>
      <c r="C303">
        <v>6857.666666666667</v>
      </c>
      <c r="D303">
        <v>4628.5</v>
      </c>
      <c r="E303">
        <v>323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0</v>
      </c>
      <c r="N303">
        <f t="shared" si="24"/>
        <v>7514.9281393879492</v>
      </c>
      <c r="O303">
        <f>N303-B303</f>
        <v>-436.07186061205084</v>
      </c>
      <c r="P303">
        <f t="shared" si="25"/>
        <v>436.07186061205084</v>
      </c>
      <c r="Q303" s="8">
        <f>P303/B303</f>
        <v>5.4844907635775479E-2</v>
      </c>
      <c r="R303">
        <v>385</v>
      </c>
      <c r="S303">
        <f t="shared" si="26"/>
        <v>31397.173964067661</v>
      </c>
      <c r="T303">
        <f t="shared" si="27"/>
        <v>6930</v>
      </c>
      <c r="U303">
        <f t="shared" si="28"/>
        <v>-872.14372122410168</v>
      </c>
      <c r="V303">
        <f t="shared" si="29"/>
        <v>760634.67047062365</v>
      </c>
      <c r="W303">
        <v>7628</v>
      </c>
      <c r="X303">
        <v>0</v>
      </c>
      <c r="Y303">
        <v>0</v>
      </c>
    </row>
    <row r="304" spans="1:25" x14ac:dyDescent="0.35">
      <c r="A304" s="1">
        <v>41218</v>
      </c>
      <c r="B304">
        <v>4925</v>
      </c>
      <c r="C304">
        <v>7380.333333333333</v>
      </c>
      <c r="D304">
        <v>4628.5</v>
      </c>
      <c r="E304">
        <v>-3026</v>
      </c>
      <c r="F304">
        <v>0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f t="shared" si="24"/>
        <v>5266.5502978039613</v>
      </c>
      <c r="O304">
        <f>N304-B304</f>
        <v>341.55029780396126</v>
      </c>
      <c r="P304">
        <f t="shared" si="25"/>
        <v>341.55029780396126</v>
      </c>
      <c r="Q304" s="8">
        <f>P304/B304</f>
        <v>6.9350314274915989E-2</v>
      </c>
      <c r="R304">
        <v>1585</v>
      </c>
      <c r="S304">
        <f t="shared" si="26"/>
        <v>6147.9053604713026</v>
      </c>
      <c r="T304">
        <f t="shared" si="27"/>
        <v>28530</v>
      </c>
      <c r="U304">
        <f t="shared" si="28"/>
        <v>341.55029780396126</v>
      </c>
      <c r="V304">
        <f t="shared" si="29"/>
        <v>116656.60592997463</v>
      </c>
      <c r="W304">
        <v>7951</v>
      </c>
      <c r="X304">
        <v>0</v>
      </c>
      <c r="Y304">
        <v>0</v>
      </c>
    </row>
    <row r="305" spans="1:25" x14ac:dyDescent="0.35">
      <c r="A305" s="1">
        <v>41219</v>
      </c>
      <c r="B305">
        <v>5084</v>
      </c>
      <c r="C305">
        <v>6834.666666666667</v>
      </c>
      <c r="D305">
        <v>5800</v>
      </c>
      <c r="E305">
        <v>159</v>
      </c>
      <c r="F305">
        <v>0</v>
      </c>
      <c r="G305">
        <v>0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f t="shared" si="24"/>
        <v>6486.5263146121242</v>
      </c>
      <c r="O305">
        <f>N305-B305</f>
        <v>1402.5263146121242</v>
      </c>
      <c r="P305">
        <f t="shared" si="25"/>
        <v>1402.5263146121242</v>
      </c>
      <c r="Q305" s="8">
        <f>P305/B305</f>
        <v>0.27587063623369873</v>
      </c>
      <c r="R305">
        <v>1921</v>
      </c>
      <c r="S305">
        <f t="shared" si="26"/>
        <v>25245.473663018238</v>
      </c>
      <c r="T305">
        <f t="shared" si="27"/>
        <v>34578</v>
      </c>
      <c r="U305">
        <f t="shared" si="28"/>
        <v>1402.5263146121242</v>
      </c>
      <c r="V305">
        <f t="shared" si="29"/>
        <v>1967080.0631794673</v>
      </c>
      <c r="W305">
        <v>4925</v>
      </c>
      <c r="X305">
        <v>0</v>
      </c>
      <c r="Y305">
        <v>0</v>
      </c>
    </row>
    <row r="306" spans="1:25" x14ac:dyDescent="0.35">
      <c r="A306" s="1">
        <v>41220</v>
      </c>
      <c r="B306">
        <v>5097</v>
      </c>
      <c r="C306">
        <v>5986.666666666667</v>
      </c>
      <c r="D306">
        <v>6353</v>
      </c>
      <c r="E306">
        <v>13</v>
      </c>
      <c r="F306">
        <v>0</v>
      </c>
      <c r="G306">
        <v>0</v>
      </c>
      <c r="H306">
        <v>0</v>
      </c>
      <c r="I306">
        <v>1</v>
      </c>
      <c r="J306">
        <v>0</v>
      </c>
      <c r="K306">
        <v>0</v>
      </c>
      <c r="L306">
        <v>0</v>
      </c>
      <c r="M306">
        <v>0</v>
      </c>
      <c r="N306">
        <f t="shared" si="24"/>
        <v>6002.7346616512241</v>
      </c>
      <c r="O306">
        <f>N306-B306</f>
        <v>905.73466165122409</v>
      </c>
      <c r="P306">
        <f t="shared" si="25"/>
        <v>905.73466165122409</v>
      </c>
      <c r="Q306" s="8">
        <f>P306/B306</f>
        <v>0.17769956084975949</v>
      </c>
      <c r="R306">
        <v>2653</v>
      </c>
      <c r="S306">
        <f t="shared" si="26"/>
        <v>16303.223909722034</v>
      </c>
      <c r="T306">
        <f t="shared" si="27"/>
        <v>47754</v>
      </c>
      <c r="U306">
        <f t="shared" si="28"/>
        <v>905.73466165122409</v>
      </c>
      <c r="V306">
        <f t="shared" si="29"/>
        <v>820355.27731645736</v>
      </c>
      <c r="W306">
        <v>5084</v>
      </c>
      <c r="X306">
        <v>0</v>
      </c>
      <c r="Y306">
        <v>0</v>
      </c>
    </row>
    <row r="307" spans="1:25" x14ac:dyDescent="0.35">
      <c r="A307" s="1">
        <v>41221</v>
      </c>
      <c r="B307">
        <v>5462</v>
      </c>
      <c r="C307">
        <v>5035.333333333333</v>
      </c>
      <c r="D307">
        <v>6383</v>
      </c>
      <c r="E307">
        <v>365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f t="shared" si="24"/>
        <v>5728.4359523615649</v>
      </c>
      <c r="O307">
        <f>N307-B307</f>
        <v>266.43595236156489</v>
      </c>
      <c r="P307">
        <f t="shared" si="25"/>
        <v>266.43595236156489</v>
      </c>
      <c r="Q307" s="8">
        <f>P307/B307</f>
        <v>4.8779925368283572E-2</v>
      </c>
      <c r="R307">
        <v>1188</v>
      </c>
      <c r="S307">
        <f t="shared" si="26"/>
        <v>4795.847142508168</v>
      </c>
      <c r="T307">
        <f t="shared" si="27"/>
        <v>21384</v>
      </c>
      <c r="U307">
        <f t="shared" si="28"/>
        <v>266.43595236156489</v>
      </c>
      <c r="V307">
        <f t="shared" si="29"/>
        <v>70988.11671081408</v>
      </c>
      <c r="W307">
        <v>5097</v>
      </c>
      <c r="X307">
        <v>1</v>
      </c>
      <c r="Y307">
        <v>0</v>
      </c>
    </row>
    <row r="308" spans="1:25" x14ac:dyDescent="0.35">
      <c r="A308" s="1">
        <v>41222</v>
      </c>
      <c r="B308">
        <v>6114</v>
      </c>
      <c r="C308">
        <v>5214.333333333333</v>
      </c>
      <c r="D308">
        <v>6562</v>
      </c>
      <c r="E308">
        <v>652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0</v>
      </c>
      <c r="N308">
        <f t="shared" si="24"/>
        <v>6333.4669407038882</v>
      </c>
      <c r="O308">
        <f>N308-B308</f>
        <v>219.46694070388821</v>
      </c>
      <c r="P308">
        <f t="shared" si="25"/>
        <v>219.46694070388821</v>
      </c>
      <c r="Q308" s="8">
        <f>P308/B308</f>
        <v>3.5895803190037323E-2</v>
      </c>
      <c r="R308">
        <v>578</v>
      </c>
      <c r="S308">
        <f t="shared" si="26"/>
        <v>3950.4049326699878</v>
      </c>
      <c r="T308">
        <f t="shared" si="27"/>
        <v>10404</v>
      </c>
      <c r="U308">
        <f t="shared" si="28"/>
        <v>219.46694070388821</v>
      </c>
      <c r="V308">
        <f t="shared" si="29"/>
        <v>48165.738061923985</v>
      </c>
      <c r="W308">
        <v>5462</v>
      </c>
      <c r="X308">
        <v>0</v>
      </c>
      <c r="Y308">
        <v>1</v>
      </c>
    </row>
    <row r="309" spans="1:25" x14ac:dyDescent="0.35">
      <c r="A309" s="1">
        <v>41223</v>
      </c>
      <c r="B309">
        <v>6373</v>
      </c>
      <c r="C309">
        <v>5557.666666666667</v>
      </c>
      <c r="D309">
        <v>7628</v>
      </c>
      <c r="E309">
        <v>259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</v>
      </c>
      <c r="M309">
        <v>1</v>
      </c>
      <c r="N309">
        <f t="shared" si="24"/>
        <v>6472.5451394109896</v>
      </c>
      <c r="O309">
        <f>N309-B309</f>
        <v>99.545139410989577</v>
      </c>
      <c r="P309">
        <f t="shared" si="25"/>
        <v>99.545139410989577</v>
      </c>
      <c r="Q309" s="8">
        <f>P309/B309</f>
        <v>1.5619824166168143E-2</v>
      </c>
      <c r="R309">
        <v>1160</v>
      </c>
      <c r="S309">
        <f t="shared" si="26"/>
        <v>1791.8125093978124</v>
      </c>
      <c r="T309">
        <f t="shared" si="27"/>
        <v>20880</v>
      </c>
      <c r="U309">
        <f t="shared" si="28"/>
        <v>99.545139410989577</v>
      </c>
      <c r="V309">
        <f t="shared" si="29"/>
        <v>9909.2347803533503</v>
      </c>
      <c r="W309">
        <v>6114</v>
      </c>
      <c r="X309">
        <v>0</v>
      </c>
      <c r="Y309">
        <v>0</v>
      </c>
    </row>
    <row r="310" spans="1:25" x14ac:dyDescent="0.35">
      <c r="A310" s="1">
        <v>41224</v>
      </c>
      <c r="B310">
        <v>6479</v>
      </c>
      <c r="C310">
        <v>5983</v>
      </c>
      <c r="D310">
        <v>7951</v>
      </c>
      <c r="E310">
        <v>106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</v>
      </c>
      <c r="M310">
        <v>0</v>
      </c>
      <c r="N310">
        <f t="shared" si="24"/>
        <v>6796.0570478521877</v>
      </c>
      <c r="O310">
        <f>N310-B310</f>
        <v>317.05704785218768</v>
      </c>
      <c r="P310">
        <f t="shared" si="25"/>
        <v>317.05704785218768</v>
      </c>
      <c r="Q310" s="8">
        <f>P310/B310</f>
        <v>4.8936108635929572E-2</v>
      </c>
      <c r="R310">
        <v>1046</v>
      </c>
      <c r="S310">
        <f t="shared" si="26"/>
        <v>5707.0268613393782</v>
      </c>
      <c r="T310">
        <f t="shared" si="27"/>
        <v>18828</v>
      </c>
      <c r="U310">
        <f t="shared" si="28"/>
        <v>317.05704785218768</v>
      </c>
      <c r="V310">
        <f t="shared" si="29"/>
        <v>100525.17159274443</v>
      </c>
      <c r="W310">
        <v>6373</v>
      </c>
      <c r="X310">
        <v>0</v>
      </c>
      <c r="Y310">
        <v>0</v>
      </c>
    </row>
    <row r="311" spans="1:25" x14ac:dyDescent="0.35">
      <c r="A311" s="1">
        <v>41225</v>
      </c>
      <c r="B311">
        <v>4343</v>
      </c>
      <c r="C311">
        <v>6322</v>
      </c>
      <c r="D311">
        <v>4925</v>
      </c>
      <c r="E311">
        <v>-2136</v>
      </c>
      <c r="F311">
        <v>0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f t="shared" si="24"/>
        <v>4896.9253411271593</v>
      </c>
      <c r="O311">
        <f>N311-B311</f>
        <v>553.9253411271593</v>
      </c>
      <c r="P311">
        <f t="shared" si="25"/>
        <v>553.9253411271593</v>
      </c>
      <c r="Q311" s="8">
        <f>P311/B311</f>
        <v>0.12754440274629503</v>
      </c>
      <c r="R311">
        <v>1677</v>
      </c>
      <c r="S311">
        <f t="shared" si="26"/>
        <v>9970.6561402888674</v>
      </c>
      <c r="T311">
        <f t="shared" si="27"/>
        <v>30186</v>
      </c>
      <c r="U311">
        <f t="shared" si="28"/>
        <v>553.9253411271593</v>
      </c>
      <c r="V311">
        <f t="shared" si="29"/>
        <v>306833.28354283981</v>
      </c>
      <c r="W311">
        <v>6479</v>
      </c>
      <c r="X311">
        <v>0</v>
      </c>
      <c r="Y311">
        <v>0</v>
      </c>
    </row>
    <row r="312" spans="1:25" x14ac:dyDescent="0.35">
      <c r="A312" s="1">
        <v>41226</v>
      </c>
      <c r="B312">
        <v>5596</v>
      </c>
      <c r="C312">
        <v>5731.666666666667</v>
      </c>
      <c r="D312">
        <v>5084</v>
      </c>
      <c r="E312">
        <v>1253</v>
      </c>
      <c r="F312">
        <v>0</v>
      </c>
      <c r="G312">
        <v>0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0</v>
      </c>
      <c r="N312">
        <f t="shared" si="24"/>
        <v>6135.4952381449602</v>
      </c>
      <c r="O312">
        <f>N312-B312</f>
        <v>539.49523814496024</v>
      </c>
      <c r="P312">
        <f t="shared" si="25"/>
        <v>539.49523814496024</v>
      </c>
      <c r="Q312" s="8">
        <f>P312/B312</f>
        <v>9.640729773855615E-2</v>
      </c>
      <c r="R312">
        <v>1166</v>
      </c>
      <c r="S312">
        <f t="shared" si="26"/>
        <v>9710.9142866092843</v>
      </c>
      <c r="T312">
        <f t="shared" si="27"/>
        <v>20988</v>
      </c>
      <c r="U312">
        <f t="shared" si="28"/>
        <v>539.49523814496024</v>
      </c>
      <c r="V312">
        <f t="shared" si="29"/>
        <v>291055.11198108736</v>
      </c>
      <c r="W312">
        <v>4343</v>
      </c>
      <c r="X312">
        <v>0</v>
      </c>
      <c r="Y312">
        <v>0</v>
      </c>
    </row>
    <row r="313" spans="1:25" x14ac:dyDescent="0.35">
      <c r="A313" s="1">
        <v>41227</v>
      </c>
      <c r="B313">
        <v>4999</v>
      </c>
      <c r="C313">
        <v>5472.666666666667</v>
      </c>
      <c r="D313">
        <v>5097</v>
      </c>
      <c r="E313">
        <v>-597</v>
      </c>
      <c r="F313">
        <v>0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f t="shared" si="24"/>
        <v>4998.7679753945986</v>
      </c>
      <c r="O313">
        <f>N313-B313</f>
        <v>-0.23202460540142056</v>
      </c>
      <c r="P313">
        <f t="shared" si="25"/>
        <v>0.23202460540142056</v>
      </c>
      <c r="Q313" s="8">
        <f>P313/B313</f>
        <v>4.6414203921068325E-5</v>
      </c>
      <c r="R313">
        <v>1322</v>
      </c>
      <c r="S313">
        <f t="shared" si="26"/>
        <v>16.70577158890228</v>
      </c>
      <c r="T313">
        <f t="shared" si="27"/>
        <v>23796</v>
      </c>
      <c r="U313">
        <f t="shared" si="28"/>
        <v>-0.46404921080284112</v>
      </c>
      <c r="V313">
        <f t="shared" si="29"/>
        <v>0.21534167004673968</v>
      </c>
      <c r="W313">
        <v>5596</v>
      </c>
      <c r="X313">
        <v>0</v>
      </c>
      <c r="Y313">
        <v>0</v>
      </c>
    </row>
    <row r="314" spans="1:25" x14ac:dyDescent="0.35">
      <c r="A314" s="1">
        <v>41228</v>
      </c>
      <c r="B314">
        <v>5279</v>
      </c>
      <c r="C314">
        <v>4979.333333333333</v>
      </c>
      <c r="D314">
        <v>5462</v>
      </c>
      <c r="E314">
        <v>280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0</v>
      </c>
      <c r="N314">
        <f t="shared" si="24"/>
        <v>5545.1206766831137</v>
      </c>
      <c r="O314">
        <f>N314-B314</f>
        <v>266.12067668311374</v>
      </c>
      <c r="P314">
        <f t="shared" si="25"/>
        <v>266.12067668311374</v>
      </c>
      <c r="Q314" s="8">
        <f>P314/B314</f>
        <v>5.0411190885227081E-2</v>
      </c>
      <c r="R314">
        <v>1503</v>
      </c>
      <c r="S314">
        <f t="shared" si="26"/>
        <v>4790.1721802960474</v>
      </c>
      <c r="T314">
        <f t="shared" si="27"/>
        <v>27054</v>
      </c>
      <c r="U314">
        <f t="shared" si="28"/>
        <v>266.12067668311374</v>
      </c>
      <c r="V314">
        <f t="shared" si="29"/>
        <v>70820.214558278356</v>
      </c>
      <c r="W314">
        <v>4999</v>
      </c>
      <c r="X314">
        <v>1</v>
      </c>
      <c r="Y314">
        <v>0</v>
      </c>
    </row>
    <row r="315" spans="1:25" x14ac:dyDescent="0.35">
      <c r="A315" s="1">
        <v>41229</v>
      </c>
      <c r="B315">
        <v>5432</v>
      </c>
      <c r="C315">
        <v>5291.333333333333</v>
      </c>
      <c r="D315">
        <v>6114</v>
      </c>
      <c r="E315">
        <v>153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0</v>
      </c>
      <c r="N315">
        <f t="shared" si="24"/>
        <v>6029.1009961216359</v>
      </c>
      <c r="O315">
        <f>N315-B315</f>
        <v>597.10099612163594</v>
      </c>
      <c r="P315">
        <f t="shared" si="25"/>
        <v>597.10099612163594</v>
      </c>
      <c r="Q315" s="8">
        <f>P315/B315</f>
        <v>0.10992286379264285</v>
      </c>
      <c r="R315">
        <v>1383</v>
      </c>
      <c r="S315">
        <f t="shared" si="26"/>
        <v>10747.817930189447</v>
      </c>
      <c r="T315">
        <f t="shared" si="27"/>
        <v>24894</v>
      </c>
      <c r="U315">
        <f t="shared" si="28"/>
        <v>597.10099612163594</v>
      </c>
      <c r="V315">
        <f t="shared" si="29"/>
        <v>356529.5995694499</v>
      </c>
      <c r="W315">
        <v>5279</v>
      </c>
      <c r="X315">
        <v>0</v>
      </c>
      <c r="Y315">
        <v>1</v>
      </c>
    </row>
    <row r="316" spans="1:25" x14ac:dyDescent="0.35">
      <c r="A316" s="1">
        <v>41230</v>
      </c>
      <c r="B316">
        <v>6584</v>
      </c>
      <c r="C316">
        <v>5236.666666666667</v>
      </c>
      <c r="D316">
        <v>6373</v>
      </c>
      <c r="E316">
        <v>1152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1</v>
      </c>
      <c r="N316">
        <f t="shared" si="24"/>
        <v>6682.9788555515679</v>
      </c>
      <c r="O316">
        <f>N316-B316</f>
        <v>98.978855551567904</v>
      </c>
      <c r="P316">
        <f t="shared" si="25"/>
        <v>98.978855551567904</v>
      </c>
      <c r="Q316" s="8">
        <f>P316/B316</f>
        <v>1.5033240515122706E-2</v>
      </c>
      <c r="R316">
        <v>1212</v>
      </c>
      <c r="S316">
        <f t="shared" si="26"/>
        <v>1781.6193999282223</v>
      </c>
      <c r="T316">
        <f t="shared" si="27"/>
        <v>21816</v>
      </c>
      <c r="U316">
        <f t="shared" si="28"/>
        <v>98.978855551567904</v>
      </c>
      <c r="V316">
        <f t="shared" si="29"/>
        <v>9796.8138462981442</v>
      </c>
      <c r="W316">
        <v>5432</v>
      </c>
      <c r="X316">
        <v>0</v>
      </c>
      <c r="Y316">
        <v>0</v>
      </c>
    </row>
    <row r="317" spans="1:25" x14ac:dyDescent="0.35">
      <c r="A317" s="1">
        <v>41231</v>
      </c>
      <c r="B317">
        <v>6661</v>
      </c>
      <c r="C317">
        <v>5765</v>
      </c>
      <c r="D317">
        <v>6479</v>
      </c>
      <c r="E317">
        <v>77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0</v>
      </c>
      <c r="N317">
        <f t="shared" si="24"/>
        <v>6454.5549517714544</v>
      </c>
      <c r="O317">
        <f>N317-B317</f>
        <v>-206.4450482285456</v>
      </c>
      <c r="P317">
        <f t="shared" si="25"/>
        <v>206.4450482285456</v>
      </c>
      <c r="Q317" s="8">
        <f>P317/B317</f>
        <v>3.0993101370446721E-2</v>
      </c>
      <c r="R317">
        <v>1206</v>
      </c>
      <c r="S317">
        <f t="shared" si="26"/>
        <v>14864.043472455283</v>
      </c>
      <c r="T317">
        <f t="shared" si="27"/>
        <v>21708</v>
      </c>
      <c r="U317">
        <f t="shared" si="28"/>
        <v>-412.8900964570912</v>
      </c>
      <c r="V317">
        <f t="shared" si="29"/>
        <v>170478.23175234607</v>
      </c>
      <c r="W317">
        <v>6584</v>
      </c>
      <c r="X317">
        <v>0</v>
      </c>
      <c r="Y317">
        <v>0</v>
      </c>
    </row>
    <row r="318" spans="1:25" x14ac:dyDescent="0.35">
      <c r="A318" s="1">
        <v>41232</v>
      </c>
      <c r="B318">
        <v>4297</v>
      </c>
      <c r="C318">
        <v>6225.666666666667</v>
      </c>
      <c r="D318">
        <v>4343</v>
      </c>
      <c r="E318">
        <v>-2364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f t="shared" si="24"/>
        <v>4603.7062498396945</v>
      </c>
      <c r="O318">
        <f>N318-B318</f>
        <v>306.70624983969446</v>
      </c>
      <c r="P318">
        <f t="shared" si="25"/>
        <v>306.70624983969446</v>
      </c>
      <c r="Q318" s="8">
        <f>P318/B318</f>
        <v>7.137683263665219E-2</v>
      </c>
      <c r="R318">
        <v>1480</v>
      </c>
      <c r="S318">
        <f t="shared" si="26"/>
        <v>5520.7124971145004</v>
      </c>
      <c r="T318">
        <f t="shared" si="27"/>
        <v>26640</v>
      </c>
      <c r="U318">
        <f t="shared" si="28"/>
        <v>306.70624983969446</v>
      </c>
      <c r="V318">
        <f t="shared" si="29"/>
        <v>94068.723690729079</v>
      </c>
      <c r="W318">
        <v>6661</v>
      </c>
      <c r="X318">
        <v>0</v>
      </c>
      <c r="Y318">
        <v>0</v>
      </c>
    </row>
    <row r="319" spans="1:25" x14ac:dyDescent="0.35">
      <c r="A319" s="1">
        <v>41233</v>
      </c>
      <c r="B319">
        <v>5112</v>
      </c>
      <c r="C319">
        <v>5847.333333333333</v>
      </c>
      <c r="D319">
        <v>5596</v>
      </c>
      <c r="E319">
        <v>815</v>
      </c>
      <c r="F319">
        <v>0</v>
      </c>
      <c r="G319">
        <v>0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f t="shared" si="24"/>
        <v>5984.585826485386</v>
      </c>
      <c r="O319">
        <f>N319-B319</f>
        <v>872.58582648538595</v>
      </c>
      <c r="P319">
        <f t="shared" si="25"/>
        <v>872.58582648538595</v>
      </c>
      <c r="Q319" s="8">
        <f>P319/B319</f>
        <v>0.17069362802922261</v>
      </c>
      <c r="R319">
        <v>1683</v>
      </c>
      <c r="S319">
        <f t="shared" si="26"/>
        <v>15706.544876736947</v>
      </c>
      <c r="T319">
        <f t="shared" si="27"/>
        <v>30294</v>
      </c>
      <c r="U319">
        <f t="shared" si="28"/>
        <v>872.58582648538595</v>
      </c>
      <c r="V319">
        <f t="shared" si="29"/>
        <v>761406.02458318404</v>
      </c>
      <c r="W319">
        <v>4297</v>
      </c>
      <c r="X319">
        <v>0</v>
      </c>
      <c r="Y319">
        <v>0</v>
      </c>
    </row>
    <row r="320" spans="1:25" x14ac:dyDescent="0.35">
      <c r="A320" s="1">
        <v>41234</v>
      </c>
      <c r="B320">
        <v>4905</v>
      </c>
      <c r="C320">
        <v>5356.666666666667</v>
      </c>
      <c r="D320">
        <v>4999</v>
      </c>
      <c r="E320">
        <v>-207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0</v>
      </c>
      <c r="N320">
        <f t="shared" si="24"/>
        <v>5148.7414867105972</v>
      </c>
      <c r="O320">
        <f>N320-B320</f>
        <v>243.7414867105972</v>
      </c>
      <c r="P320">
        <f t="shared" si="25"/>
        <v>243.7414867105972</v>
      </c>
      <c r="Q320" s="8">
        <f>P320/B320</f>
        <v>4.9692453967501979E-2</v>
      </c>
      <c r="R320">
        <v>1760</v>
      </c>
      <c r="S320">
        <f t="shared" si="26"/>
        <v>4387.3467607907496</v>
      </c>
      <c r="T320">
        <f t="shared" si="27"/>
        <v>31680</v>
      </c>
      <c r="U320">
        <f t="shared" si="28"/>
        <v>243.7414867105972</v>
      </c>
      <c r="V320">
        <f t="shared" si="29"/>
        <v>59409.912343892232</v>
      </c>
      <c r="W320">
        <v>5112</v>
      </c>
      <c r="X320">
        <v>0</v>
      </c>
      <c r="Y320">
        <v>0</v>
      </c>
    </row>
    <row r="321" spans="1:25" x14ac:dyDescent="0.35">
      <c r="A321" s="1">
        <v>41235</v>
      </c>
      <c r="B321">
        <v>5279</v>
      </c>
      <c r="C321">
        <v>4771.333333333333</v>
      </c>
      <c r="D321">
        <v>5279</v>
      </c>
      <c r="E321">
        <v>374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  <c r="N321">
        <f t="shared" si="24"/>
        <v>5398.11932062088</v>
      </c>
      <c r="O321">
        <f>N321-B321</f>
        <v>119.11932062087999</v>
      </c>
      <c r="P321">
        <f t="shared" si="25"/>
        <v>119.11932062087999</v>
      </c>
      <c r="Q321" s="8">
        <f>P321/B321</f>
        <v>2.2564751017404811E-2</v>
      </c>
      <c r="R321">
        <v>921</v>
      </c>
      <c r="S321">
        <f t="shared" si="26"/>
        <v>2144.1477711758398</v>
      </c>
      <c r="T321">
        <f t="shared" si="27"/>
        <v>16578</v>
      </c>
      <c r="U321">
        <f t="shared" si="28"/>
        <v>119.11932062087999</v>
      </c>
      <c r="V321">
        <f t="shared" si="29"/>
        <v>14189.412545180005</v>
      </c>
      <c r="W321">
        <v>4905</v>
      </c>
      <c r="X321">
        <v>1</v>
      </c>
      <c r="Y321">
        <v>0</v>
      </c>
    </row>
    <row r="322" spans="1:25" x14ac:dyDescent="0.35">
      <c r="A322" s="1">
        <v>41236</v>
      </c>
      <c r="B322">
        <v>4632</v>
      </c>
      <c r="C322">
        <v>5098.666666666667</v>
      </c>
      <c r="D322">
        <v>5432</v>
      </c>
      <c r="E322">
        <v>-647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0</v>
      </c>
      <c r="N322">
        <f t="shared" si="24"/>
        <v>5244.2419627120744</v>
      </c>
      <c r="O322">
        <f>N322-B322</f>
        <v>612.24196271207438</v>
      </c>
      <c r="P322">
        <f t="shared" si="25"/>
        <v>612.24196271207438</v>
      </c>
      <c r="Q322" s="8">
        <f>P322/B322</f>
        <v>0.1321765895319677</v>
      </c>
      <c r="R322">
        <v>716</v>
      </c>
      <c r="S322">
        <f t="shared" si="26"/>
        <v>11020.355328817339</v>
      </c>
      <c r="T322">
        <f t="shared" si="27"/>
        <v>12888</v>
      </c>
      <c r="U322">
        <f t="shared" si="28"/>
        <v>612.24196271207438</v>
      </c>
      <c r="V322">
        <f t="shared" si="29"/>
        <v>374840.22090553306</v>
      </c>
      <c r="W322">
        <v>5279</v>
      </c>
      <c r="X322">
        <v>0</v>
      </c>
      <c r="Y322">
        <v>1</v>
      </c>
    </row>
    <row r="323" spans="1:25" x14ac:dyDescent="0.35">
      <c r="A323" s="1">
        <v>41237</v>
      </c>
      <c r="B323">
        <v>4628.5</v>
      </c>
      <c r="C323">
        <v>4938.666666666667</v>
      </c>
      <c r="D323">
        <v>6584</v>
      </c>
      <c r="E323">
        <v>-3.5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</v>
      </c>
      <c r="M323">
        <v>1</v>
      </c>
      <c r="N323">
        <f t="shared" ref="N323:N360" si="30">$AA$2+SUMPRODUCT(C323:J323,$AB$2:$AI$2)</f>
        <v>5624.0176431181108</v>
      </c>
      <c r="O323">
        <f>N323-B323</f>
        <v>995.51764311811075</v>
      </c>
      <c r="P323">
        <f t="shared" ref="P323:P360" si="31">ABS(O323)</f>
        <v>995.51764311811075</v>
      </c>
      <c r="Q323" s="8">
        <f>P323/B323</f>
        <v>0.21508429148063321</v>
      </c>
      <c r="R323">
        <v>1149</v>
      </c>
      <c r="S323">
        <f t="shared" ref="S323:S360" si="32">IF(O323&lt;0,O323*-72,O323*18)</f>
        <v>17919.317576125992</v>
      </c>
      <c r="T323">
        <f t="shared" ref="T323:T360" si="33">R323*18</f>
        <v>20682</v>
      </c>
      <c r="U323">
        <f t="shared" ref="U323:U360" si="34">IF(O323&lt;0,O323*2,O323)</f>
        <v>995.51764311811075</v>
      </c>
      <c r="V323">
        <f t="shared" ref="V323:V360" si="35">U323^2</f>
        <v>991055.37775943812</v>
      </c>
      <c r="W323">
        <v>4632</v>
      </c>
      <c r="X323">
        <v>0</v>
      </c>
      <c r="Y323">
        <v>0</v>
      </c>
    </row>
    <row r="324" spans="1:25" x14ac:dyDescent="0.35">
      <c r="A324" s="1">
        <v>41238</v>
      </c>
      <c r="B324">
        <v>4628.5</v>
      </c>
      <c r="C324">
        <v>4846.5</v>
      </c>
      <c r="D324">
        <v>6661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0</v>
      </c>
      <c r="N324">
        <f t="shared" si="30"/>
        <v>5545.0411354044527</v>
      </c>
      <c r="O324">
        <f>N324-B324</f>
        <v>916.54113540445269</v>
      </c>
      <c r="P324">
        <f t="shared" si="31"/>
        <v>916.54113540445269</v>
      </c>
      <c r="Q324" s="8">
        <f>P324/B324</f>
        <v>0.19802120242075244</v>
      </c>
      <c r="R324">
        <v>0</v>
      </c>
      <c r="S324">
        <f t="shared" si="32"/>
        <v>16497.740437280147</v>
      </c>
      <c r="T324">
        <f t="shared" si="33"/>
        <v>0</v>
      </c>
      <c r="U324">
        <f t="shared" si="34"/>
        <v>916.54113540445269</v>
      </c>
      <c r="V324">
        <f t="shared" si="35"/>
        <v>840047.65288848325</v>
      </c>
      <c r="W324">
        <v>4628.5</v>
      </c>
      <c r="X324">
        <v>0</v>
      </c>
      <c r="Y324">
        <v>0</v>
      </c>
    </row>
    <row r="325" spans="1:25" x14ac:dyDescent="0.35">
      <c r="A325" s="1">
        <v>41239</v>
      </c>
      <c r="B325">
        <v>4480</v>
      </c>
      <c r="C325">
        <v>4629.666666666667</v>
      </c>
      <c r="D325">
        <v>4297</v>
      </c>
      <c r="E325">
        <v>-148.5</v>
      </c>
      <c r="F325">
        <v>0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f t="shared" si="30"/>
        <v>4607.0824732431756</v>
      </c>
      <c r="O325">
        <f>N325-B325</f>
        <v>127.08247324317563</v>
      </c>
      <c r="P325">
        <f t="shared" si="31"/>
        <v>127.08247324317563</v>
      </c>
      <c r="Q325" s="8">
        <f>P325/B325</f>
        <v>2.8366623491780273E-2</v>
      </c>
      <c r="R325">
        <v>1541</v>
      </c>
      <c r="S325">
        <f t="shared" si="32"/>
        <v>2287.4845183771613</v>
      </c>
      <c r="T325">
        <f t="shared" si="33"/>
        <v>27738</v>
      </c>
      <c r="U325">
        <f t="shared" si="34"/>
        <v>127.08247324317563</v>
      </c>
      <c r="V325">
        <f t="shared" si="35"/>
        <v>16149.955005602449</v>
      </c>
      <c r="W325">
        <v>4628.5</v>
      </c>
      <c r="X325">
        <v>0</v>
      </c>
      <c r="Y325">
        <v>0</v>
      </c>
    </row>
    <row r="326" spans="1:25" x14ac:dyDescent="0.35">
      <c r="A326" s="1">
        <v>41240</v>
      </c>
      <c r="B326">
        <v>4565</v>
      </c>
      <c r="C326">
        <v>4579</v>
      </c>
      <c r="D326">
        <v>5112</v>
      </c>
      <c r="E326">
        <v>85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f t="shared" si="30"/>
        <v>4243.3111539456222</v>
      </c>
      <c r="O326">
        <f>N326-B326</f>
        <v>-321.68884605437779</v>
      </c>
      <c r="P326">
        <f t="shared" si="31"/>
        <v>321.68884605437779</v>
      </c>
      <c r="Q326" s="8">
        <f>P326/B326</f>
        <v>7.0468531446742116E-2</v>
      </c>
      <c r="R326">
        <v>1815</v>
      </c>
      <c r="S326">
        <f t="shared" si="32"/>
        <v>23161.596915915201</v>
      </c>
      <c r="T326">
        <f t="shared" si="33"/>
        <v>32670</v>
      </c>
      <c r="U326">
        <f t="shared" si="34"/>
        <v>-643.37769210875558</v>
      </c>
      <c r="V326">
        <f t="shared" si="35"/>
        <v>413934.8547031887</v>
      </c>
      <c r="W326">
        <v>4480</v>
      </c>
      <c r="X326">
        <v>0</v>
      </c>
      <c r="Y326">
        <v>0</v>
      </c>
    </row>
    <row r="327" spans="1:25" x14ac:dyDescent="0.35">
      <c r="A327" s="1">
        <v>41241</v>
      </c>
      <c r="B327">
        <v>4465</v>
      </c>
      <c r="C327">
        <v>4557.833333333333</v>
      </c>
      <c r="D327">
        <v>4905</v>
      </c>
      <c r="E327">
        <v>-100</v>
      </c>
      <c r="F327">
        <v>1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0</v>
      </c>
      <c r="N327">
        <f t="shared" si="30"/>
        <v>4586.13250366181</v>
      </c>
      <c r="O327">
        <f>N327-B327</f>
        <v>121.13250366181001</v>
      </c>
      <c r="P327">
        <f t="shared" si="31"/>
        <v>121.13250366181001</v>
      </c>
      <c r="Q327" s="8">
        <f>P327/B327</f>
        <v>2.712934012582531E-2</v>
      </c>
      <c r="R327">
        <v>1875</v>
      </c>
      <c r="S327">
        <f t="shared" si="32"/>
        <v>2180.3850659125801</v>
      </c>
      <c r="T327">
        <f t="shared" si="33"/>
        <v>33750</v>
      </c>
      <c r="U327">
        <f t="shared" si="34"/>
        <v>121.13250366181001</v>
      </c>
      <c r="V327">
        <f t="shared" si="35"/>
        <v>14673.083443378415</v>
      </c>
      <c r="W327">
        <v>4565</v>
      </c>
      <c r="X327">
        <v>0</v>
      </c>
      <c r="Y327">
        <v>0</v>
      </c>
    </row>
    <row r="328" spans="1:25" x14ac:dyDescent="0.35">
      <c r="A328" s="1">
        <v>41242</v>
      </c>
      <c r="B328">
        <v>4849</v>
      </c>
      <c r="C328">
        <v>4503.333333333333</v>
      </c>
      <c r="D328">
        <v>5279</v>
      </c>
      <c r="E328">
        <v>384</v>
      </c>
      <c r="F328">
        <v>1</v>
      </c>
      <c r="G328">
        <v>0</v>
      </c>
      <c r="H328">
        <v>0</v>
      </c>
      <c r="I328">
        <v>0</v>
      </c>
      <c r="J328">
        <v>1</v>
      </c>
      <c r="K328">
        <v>0</v>
      </c>
      <c r="L328">
        <v>0</v>
      </c>
      <c r="M328">
        <v>0</v>
      </c>
      <c r="N328">
        <f t="shared" si="30"/>
        <v>5279.603463749012</v>
      </c>
      <c r="O328">
        <f>N328-B328</f>
        <v>430.60346374901201</v>
      </c>
      <c r="P328">
        <f t="shared" si="31"/>
        <v>430.60346374901201</v>
      </c>
      <c r="Q328" s="8">
        <f>P328/B328</f>
        <v>8.880252912951371E-2</v>
      </c>
      <c r="R328">
        <v>1360</v>
      </c>
      <c r="S328">
        <f t="shared" si="32"/>
        <v>7750.8623474822161</v>
      </c>
      <c r="T328">
        <f t="shared" si="33"/>
        <v>24480</v>
      </c>
      <c r="U328">
        <f t="shared" si="34"/>
        <v>430.60346374901201</v>
      </c>
      <c r="V328">
        <f t="shared" si="35"/>
        <v>185419.34299264671</v>
      </c>
      <c r="W328">
        <v>4465</v>
      </c>
      <c r="X328">
        <v>1</v>
      </c>
      <c r="Y328">
        <v>0</v>
      </c>
    </row>
    <row r="329" spans="1:25" x14ac:dyDescent="0.35">
      <c r="A329" s="1">
        <v>41243</v>
      </c>
      <c r="B329">
        <v>6084</v>
      </c>
      <c r="C329">
        <v>4626.333333333333</v>
      </c>
      <c r="D329">
        <v>4632</v>
      </c>
      <c r="E329">
        <v>1235</v>
      </c>
      <c r="F329">
        <v>1</v>
      </c>
      <c r="G329">
        <v>0</v>
      </c>
      <c r="H329">
        <v>0</v>
      </c>
      <c r="I329">
        <v>0</v>
      </c>
      <c r="J329">
        <v>0</v>
      </c>
      <c r="K329">
        <v>1</v>
      </c>
      <c r="L329">
        <v>0</v>
      </c>
      <c r="M329">
        <v>0</v>
      </c>
      <c r="N329">
        <f t="shared" si="30"/>
        <v>6154.065218471047</v>
      </c>
      <c r="O329">
        <f>N329-B329</f>
        <v>70.065218471047046</v>
      </c>
      <c r="P329">
        <f t="shared" si="31"/>
        <v>70.065218471047046</v>
      </c>
      <c r="Q329" s="8">
        <f>P329/B329</f>
        <v>1.1516308098462697E-2</v>
      </c>
      <c r="R329">
        <v>757</v>
      </c>
      <c r="S329">
        <f t="shared" si="32"/>
        <v>1261.1739324788468</v>
      </c>
      <c r="T329">
        <f t="shared" si="33"/>
        <v>13626</v>
      </c>
      <c r="U329">
        <f t="shared" si="34"/>
        <v>70.065218471047046</v>
      </c>
      <c r="V329">
        <f t="shared" si="35"/>
        <v>4909.1348393955523</v>
      </c>
      <c r="W329">
        <v>4849</v>
      </c>
      <c r="X329">
        <v>0</v>
      </c>
      <c r="Y329">
        <v>1</v>
      </c>
    </row>
    <row r="330" spans="1:25" x14ac:dyDescent="0.35">
      <c r="A330" s="1">
        <v>41244</v>
      </c>
      <c r="B330">
        <v>6609</v>
      </c>
      <c r="C330">
        <v>5132.666666666667</v>
      </c>
      <c r="D330">
        <v>4628.5</v>
      </c>
      <c r="E330">
        <v>525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1</v>
      </c>
      <c r="N330">
        <f t="shared" si="30"/>
        <v>6017.9604780111349</v>
      </c>
      <c r="O330">
        <f>N330-B330</f>
        <v>-591.03952198886509</v>
      </c>
      <c r="P330">
        <f t="shared" si="31"/>
        <v>591.03952198886509</v>
      </c>
      <c r="Q330" s="8">
        <f>P330/B330</f>
        <v>8.942949341638147E-2</v>
      </c>
      <c r="R330">
        <v>800</v>
      </c>
      <c r="S330">
        <f t="shared" si="32"/>
        <v>42554.845583198286</v>
      </c>
      <c r="T330">
        <f t="shared" si="33"/>
        <v>14400</v>
      </c>
      <c r="U330">
        <f t="shared" si="34"/>
        <v>-1182.0790439777302</v>
      </c>
      <c r="V330">
        <f t="shared" si="35"/>
        <v>1397310.8662113047</v>
      </c>
      <c r="W330">
        <v>6084</v>
      </c>
      <c r="X330">
        <v>0</v>
      </c>
      <c r="Y330">
        <v>0</v>
      </c>
    </row>
    <row r="331" spans="1:25" x14ac:dyDescent="0.35">
      <c r="A331" s="1">
        <v>41245</v>
      </c>
      <c r="B331">
        <v>6482</v>
      </c>
      <c r="C331">
        <v>5847.333333333333</v>
      </c>
      <c r="D331">
        <v>4628.5</v>
      </c>
      <c r="E331">
        <v>-127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f t="shared" si="30"/>
        <v>6248.1898757771705</v>
      </c>
      <c r="O331">
        <f>N331-B331</f>
        <v>-233.81012422282947</v>
      </c>
      <c r="P331">
        <f t="shared" si="31"/>
        <v>233.81012422282947</v>
      </c>
      <c r="Q331" s="8">
        <f>P331/B331</f>
        <v>3.6070676368841328E-2</v>
      </c>
      <c r="R331">
        <v>1117</v>
      </c>
      <c r="S331">
        <f t="shared" si="32"/>
        <v>16834.328944043722</v>
      </c>
      <c r="T331">
        <f t="shared" si="33"/>
        <v>20106</v>
      </c>
      <c r="U331">
        <f t="shared" si="34"/>
        <v>-467.62024844565894</v>
      </c>
      <c r="V331">
        <f t="shared" si="35"/>
        <v>218668.6967563798</v>
      </c>
      <c r="W331">
        <v>6609</v>
      </c>
      <c r="X331">
        <v>0</v>
      </c>
      <c r="Y331">
        <v>0</v>
      </c>
    </row>
    <row r="332" spans="1:25" x14ac:dyDescent="0.35">
      <c r="A332" s="1">
        <v>41246</v>
      </c>
      <c r="B332">
        <v>4308</v>
      </c>
      <c r="C332">
        <v>6391.666666666667</v>
      </c>
      <c r="D332">
        <v>4480</v>
      </c>
      <c r="E332">
        <v>-2174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f t="shared" si="30"/>
        <v>4902.1690568521117</v>
      </c>
      <c r="O332">
        <f>N332-B332</f>
        <v>594.16905685211168</v>
      </c>
      <c r="P332">
        <f t="shared" si="31"/>
        <v>594.16905685211168</v>
      </c>
      <c r="Q332" s="8">
        <f>P332/B332</f>
        <v>0.13792225089417634</v>
      </c>
      <c r="R332">
        <v>1852</v>
      </c>
      <c r="S332">
        <f t="shared" si="32"/>
        <v>10695.04302333801</v>
      </c>
      <c r="T332">
        <f t="shared" si="33"/>
        <v>33336</v>
      </c>
      <c r="U332">
        <f t="shared" si="34"/>
        <v>594.16905685211168</v>
      </c>
      <c r="V332">
        <f t="shared" si="35"/>
        <v>353036.86812052794</v>
      </c>
      <c r="W332">
        <v>6482</v>
      </c>
      <c r="X332">
        <v>0</v>
      </c>
      <c r="Y332">
        <v>0</v>
      </c>
    </row>
    <row r="333" spans="1:25" x14ac:dyDescent="0.35">
      <c r="A333" s="1">
        <v>41247</v>
      </c>
      <c r="B333">
        <v>4580</v>
      </c>
      <c r="C333">
        <v>5799.666666666667</v>
      </c>
      <c r="D333">
        <v>4565</v>
      </c>
      <c r="E333">
        <v>272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f t="shared" si="30"/>
        <v>5486.3151892425976</v>
      </c>
      <c r="O333">
        <f>N333-B333</f>
        <v>906.31518924259763</v>
      </c>
      <c r="P333">
        <f t="shared" si="31"/>
        <v>906.31518924259763</v>
      </c>
      <c r="Q333" s="8">
        <f>P333/B333</f>
        <v>0.19788541249838376</v>
      </c>
      <c r="R333">
        <v>1941</v>
      </c>
      <c r="S333">
        <f t="shared" si="32"/>
        <v>16313.673406366757</v>
      </c>
      <c r="T333">
        <f t="shared" si="33"/>
        <v>34938</v>
      </c>
      <c r="U333">
        <f t="shared" si="34"/>
        <v>906.31518924259763</v>
      </c>
      <c r="V333">
        <f t="shared" si="35"/>
        <v>821407.22225184552</v>
      </c>
      <c r="W333">
        <v>4308</v>
      </c>
      <c r="X333">
        <v>0</v>
      </c>
      <c r="Y333">
        <v>0</v>
      </c>
    </row>
    <row r="334" spans="1:25" x14ac:dyDescent="0.35">
      <c r="A334" s="1">
        <v>41248</v>
      </c>
      <c r="B334">
        <v>4827</v>
      </c>
      <c r="C334">
        <v>5123.333333333333</v>
      </c>
      <c r="D334">
        <v>4465</v>
      </c>
      <c r="E334">
        <v>247</v>
      </c>
      <c r="F334">
        <v>0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0</v>
      </c>
      <c r="N334">
        <f t="shared" si="30"/>
        <v>5197.3456329780429</v>
      </c>
      <c r="O334">
        <f>N334-B334</f>
        <v>370.34563297804289</v>
      </c>
      <c r="P334">
        <f t="shared" si="31"/>
        <v>370.34563297804289</v>
      </c>
      <c r="Q334" s="8">
        <f>P334/B334</f>
        <v>7.6723769003116407E-2</v>
      </c>
      <c r="R334">
        <v>1585</v>
      </c>
      <c r="S334">
        <f t="shared" si="32"/>
        <v>6666.2213936047719</v>
      </c>
      <c r="T334">
        <f t="shared" si="33"/>
        <v>28530</v>
      </c>
      <c r="U334">
        <f t="shared" si="34"/>
        <v>370.34563297804289</v>
      </c>
      <c r="V334">
        <f t="shared" si="35"/>
        <v>137155.88786590725</v>
      </c>
      <c r="W334">
        <v>4580</v>
      </c>
      <c r="X334">
        <v>0</v>
      </c>
      <c r="Y334">
        <v>0</v>
      </c>
    </row>
    <row r="335" spans="1:25" x14ac:dyDescent="0.35">
      <c r="A335" s="1">
        <v>41249</v>
      </c>
      <c r="B335">
        <v>5214</v>
      </c>
      <c r="C335">
        <v>4571.666666666667</v>
      </c>
      <c r="D335">
        <v>4849</v>
      </c>
      <c r="E335">
        <v>387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0</v>
      </c>
      <c r="M335">
        <v>0</v>
      </c>
      <c r="N335">
        <f t="shared" si="30"/>
        <v>5184.1580029657744</v>
      </c>
      <c r="O335">
        <f>N335-B335</f>
        <v>-29.841997034225642</v>
      </c>
      <c r="P335">
        <f t="shared" si="31"/>
        <v>29.841997034225642</v>
      </c>
      <c r="Q335" s="8">
        <f>P335/B335</f>
        <v>5.7234363318422786E-3</v>
      </c>
      <c r="R335">
        <v>1523</v>
      </c>
      <c r="S335">
        <f t="shared" si="32"/>
        <v>2148.6237864642462</v>
      </c>
      <c r="T335">
        <f t="shared" si="33"/>
        <v>27414</v>
      </c>
      <c r="U335">
        <f t="shared" si="34"/>
        <v>-59.683994068451284</v>
      </c>
      <c r="V335">
        <f t="shared" si="35"/>
        <v>3562.1791479629283</v>
      </c>
      <c r="W335">
        <v>4827</v>
      </c>
      <c r="X335">
        <v>1</v>
      </c>
      <c r="Y335">
        <v>0</v>
      </c>
    </row>
    <row r="336" spans="1:25" x14ac:dyDescent="0.35">
      <c r="A336" s="1">
        <v>41250</v>
      </c>
      <c r="B336">
        <v>5733</v>
      </c>
      <c r="C336">
        <v>4873.666666666667</v>
      </c>
      <c r="D336">
        <v>6084</v>
      </c>
      <c r="E336">
        <v>519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1</v>
      </c>
      <c r="L336">
        <v>0</v>
      </c>
      <c r="M336">
        <v>0</v>
      </c>
      <c r="N336">
        <f t="shared" si="30"/>
        <v>5881.8860257168699</v>
      </c>
      <c r="O336">
        <f>N336-B336</f>
        <v>148.88602571686988</v>
      </c>
      <c r="P336">
        <f t="shared" si="31"/>
        <v>148.88602571686988</v>
      </c>
      <c r="Q336" s="8">
        <f>P336/B336</f>
        <v>2.5970002741473902E-2</v>
      </c>
      <c r="R336">
        <v>1531</v>
      </c>
      <c r="S336">
        <f t="shared" si="32"/>
        <v>2679.9484629036579</v>
      </c>
      <c r="T336">
        <f t="shared" si="33"/>
        <v>27558</v>
      </c>
      <c r="U336">
        <f t="shared" si="34"/>
        <v>148.88602571686988</v>
      </c>
      <c r="V336">
        <f t="shared" si="35"/>
        <v>22167.048653764439</v>
      </c>
      <c r="W336">
        <v>5214</v>
      </c>
      <c r="X336">
        <v>0</v>
      </c>
      <c r="Y336">
        <v>1</v>
      </c>
    </row>
    <row r="337" spans="1:25" x14ac:dyDescent="0.35">
      <c r="A337" s="1">
        <v>41251</v>
      </c>
      <c r="B337">
        <v>6245</v>
      </c>
      <c r="C337">
        <v>5258</v>
      </c>
      <c r="D337">
        <v>6609</v>
      </c>
      <c r="E337">
        <v>512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1</v>
      </c>
      <c r="N337">
        <f t="shared" si="30"/>
        <v>6282.4736341860244</v>
      </c>
      <c r="O337">
        <f>N337-B337</f>
        <v>37.473634186024356</v>
      </c>
      <c r="P337">
        <f t="shared" si="31"/>
        <v>37.473634186024356</v>
      </c>
      <c r="Q337" s="8">
        <f>P337/B337</f>
        <v>6.0005819353121468E-3</v>
      </c>
      <c r="R337">
        <v>1202</v>
      </c>
      <c r="S337">
        <f t="shared" si="32"/>
        <v>674.5254153484384</v>
      </c>
      <c r="T337">
        <f t="shared" si="33"/>
        <v>21636</v>
      </c>
      <c r="U337">
        <f t="shared" si="34"/>
        <v>37.473634186024356</v>
      </c>
      <c r="V337">
        <f t="shared" si="35"/>
        <v>1404.2732591079732</v>
      </c>
      <c r="W337">
        <v>5733</v>
      </c>
      <c r="X337">
        <v>0</v>
      </c>
      <c r="Y337">
        <v>0</v>
      </c>
    </row>
    <row r="338" spans="1:25" x14ac:dyDescent="0.35">
      <c r="A338" s="1">
        <v>41252</v>
      </c>
      <c r="B338">
        <v>6423</v>
      </c>
      <c r="C338">
        <v>5730.666666666667</v>
      </c>
      <c r="D338">
        <v>6482</v>
      </c>
      <c r="E338">
        <v>178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f t="shared" si="30"/>
        <v>6491.5397487848877</v>
      </c>
      <c r="O338">
        <f>N338-B338</f>
        <v>68.539748784887706</v>
      </c>
      <c r="P338">
        <f t="shared" si="31"/>
        <v>68.539748784887706</v>
      </c>
      <c r="Q338" s="8">
        <f>P338/B338</f>
        <v>1.0670986888508129E-2</v>
      </c>
      <c r="R338">
        <v>989</v>
      </c>
      <c r="S338">
        <f t="shared" si="32"/>
        <v>1233.7154781279787</v>
      </c>
      <c r="T338">
        <f t="shared" si="33"/>
        <v>17802</v>
      </c>
      <c r="U338">
        <f t="shared" si="34"/>
        <v>68.539748784887706</v>
      </c>
      <c r="V338">
        <f t="shared" si="35"/>
        <v>4697.6971634955162</v>
      </c>
      <c r="W338">
        <v>6245</v>
      </c>
      <c r="X338">
        <v>0</v>
      </c>
      <c r="Y338">
        <v>0</v>
      </c>
    </row>
    <row r="339" spans="1:25" x14ac:dyDescent="0.35">
      <c r="A339" s="1">
        <v>41253</v>
      </c>
      <c r="B339">
        <v>4249</v>
      </c>
      <c r="C339">
        <v>6133.666666666667</v>
      </c>
      <c r="D339">
        <v>4308</v>
      </c>
      <c r="E339">
        <v>-2174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f t="shared" si="30"/>
        <v>4644.1175086939165</v>
      </c>
      <c r="O339">
        <f>N339-B339</f>
        <v>395.11750869391653</v>
      </c>
      <c r="P339">
        <f t="shared" si="31"/>
        <v>395.11750869391653</v>
      </c>
      <c r="Q339" s="8">
        <f>P339/B339</f>
        <v>9.2990705741095914E-2</v>
      </c>
      <c r="R339">
        <v>1642</v>
      </c>
      <c r="S339">
        <f t="shared" si="32"/>
        <v>7112.1151564904976</v>
      </c>
      <c r="T339">
        <f t="shared" si="33"/>
        <v>29556</v>
      </c>
      <c r="U339">
        <f t="shared" si="34"/>
        <v>395.11750869391653</v>
      </c>
      <c r="V339">
        <f t="shared" si="35"/>
        <v>156117.8456764872</v>
      </c>
      <c r="W339">
        <v>6423</v>
      </c>
      <c r="X339">
        <v>0</v>
      </c>
      <c r="Y339">
        <v>0</v>
      </c>
    </row>
    <row r="340" spans="1:25" x14ac:dyDescent="0.35">
      <c r="A340" s="1">
        <v>41254</v>
      </c>
      <c r="B340">
        <v>5191</v>
      </c>
      <c r="C340">
        <v>5639</v>
      </c>
      <c r="D340">
        <v>4580</v>
      </c>
      <c r="E340">
        <v>942</v>
      </c>
      <c r="F340">
        <v>0</v>
      </c>
      <c r="G340">
        <v>0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f t="shared" si="30"/>
        <v>5794.8885167496646</v>
      </c>
      <c r="O340">
        <f>N340-B340</f>
        <v>603.88851674966463</v>
      </c>
      <c r="P340">
        <f t="shared" si="31"/>
        <v>603.88851674966463</v>
      </c>
      <c r="Q340" s="8">
        <f>P340/B340</f>
        <v>0.11633375394907815</v>
      </c>
      <c r="R340">
        <v>1239</v>
      </c>
      <c r="S340">
        <f t="shared" si="32"/>
        <v>10869.993301493963</v>
      </c>
      <c r="T340">
        <f t="shared" si="33"/>
        <v>22302</v>
      </c>
      <c r="U340">
        <f t="shared" si="34"/>
        <v>603.88851674966463</v>
      </c>
      <c r="V340">
        <f t="shared" si="35"/>
        <v>364681.34066210996</v>
      </c>
      <c r="W340">
        <v>4249</v>
      </c>
      <c r="X340">
        <v>0</v>
      </c>
      <c r="Y340">
        <v>0</v>
      </c>
    </row>
    <row r="341" spans="1:25" x14ac:dyDescent="0.35">
      <c r="A341" s="1">
        <v>41255</v>
      </c>
      <c r="B341">
        <v>5345</v>
      </c>
      <c r="C341">
        <v>5287.666666666667</v>
      </c>
      <c r="D341">
        <v>4827</v>
      </c>
      <c r="E341">
        <v>154</v>
      </c>
      <c r="F341">
        <v>0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>
        <f t="shared" si="30"/>
        <v>5317.602889718939</v>
      </c>
      <c r="O341">
        <f>N341-B341</f>
        <v>-27.397110281061032</v>
      </c>
      <c r="P341">
        <f t="shared" si="31"/>
        <v>27.397110281061032</v>
      </c>
      <c r="Q341" s="8">
        <f>P341/B341</f>
        <v>5.1257456091788646E-3</v>
      </c>
      <c r="R341">
        <v>1072</v>
      </c>
      <c r="S341">
        <f t="shared" si="32"/>
        <v>1972.5919402363943</v>
      </c>
      <c r="T341">
        <f t="shared" si="33"/>
        <v>19296</v>
      </c>
      <c r="U341">
        <f t="shared" si="34"/>
        <v>-54.794220562122064</v>
      </c>
      <c r="V341">
        <f t="shared" si="35"/>
        <v>3002.4066070104805</v>
      </c>
      <c r="W341">
        <v>5191</v>
      </c>
      <c r="X341">
        <v>0</v>
      </c>
      <c r="Y341">
        <v>0</v>
      </c>
    </row>
    <row r="342" spans="1:25" x14ac:dyDescent="0.35">
      <c r="A342" s="1">
        <v>41256</v>
      </c>
      <c r="B342">
        <v>5545</v>
      </c>
      <c r="C342">
        <v>4928.333333333333</v>
      </c>
      <c r="D342">
        <v>5214</v>
      </c>
      <c r="E342">
        <v>200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f t="shared" si="30"/>
        <v>5422.511345427225</v>
      </c>
      <c r="O342">
        <f>N342-B342</f>
        <v>-122.48865457277498</v>
      </c>
      <c r="P342">
        <f t="shared" si="31"/>
        <v>122.48865457277498</v>
      </c>
      <c r="Q342" s="8">
        <f>P342/B342</f>
        <v>2.2089928687605946E-2</v>
      </c>
      <c r="R342">
        <v>1200</v>
      </c>
      <c r="S342">
        <f t="shared" si="32"/>
        <v>8819.1831292397983</v>
      </c>
      <c r="T342">
        <f t="shared" si="33"/>
        <v>21600</v>
      </c>
      <c r="U342">
        <f t="shared" si="34"/>
        <v>-244.97730914554995</v>
      </c>
      <c r="V342">
        <f t="shared" si="35"/>
        <v>60013.881996194352</v>
      </c>
      <c r="W342">
        <v>5345</v>
      </c>
      <c r="X342">
        <v>1</v>
      </c>
      <c r="Y342">
        <v>0</v>
      </c>
    </row>
    <row r="343" spans="1:25" x14ac:dyDescent="0.35">
      <c r="A343" s="1">
        <v>41257</v>
      </c>
      <c r="B343">
        <v>5341</v>
      </c>
      <c r="C343">
        <v>5360.333333333333</v>
      </c>
      <c r="D343">
        <v>5733</v>
      </c>
      <c r="E343">
        <v>-204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0</v>
      </c>
      <c r="N343">
        <f t="shared" si="30"/>
        <v>5819.8172384877789</v>
      </c>
      <c r="O343">
        <f>N343-B343</f>
        <v>478.81723848777892</v>
      </c>
      <c r="P343">
        <f t="shared" si="31"/>
        <v>478.81723848777892</v>
      </c>
      <c r="Q343" s="8">
        <f>P343/B343</f>
        <v>8.96493612596478E-2</v>
      </c>
      <c r="R343">
        <v>1611</v>
      </c>
      <c r="S343">
        <f t="shared" si="32"/>
        <v>8618.7102927800206</v>
      </c>
      <c r="T343">
        <f t="shared" si="33"/>
        <v>28998</v>
      </c>
      <c r="U343">
        <f t="shared" si="34"/>
        <v>478.81723848777892</v>
      </c>
      <c r="V343">
        <f t="shared" si="35"/>
        <v>229265.94787306257</v>
      </c>
      <c r="W343">
        <v>5545</v>
      </c>
      <c r="X343">
        <v>0</v>
      </c>
      <c r="Y343">
        <v>1</v>
      </c>
    </row>
    <row r="344" spans="1:25" x14ac:dyDescent="0.35">
      <c r="A344" s="1">
        <v>41258</v>
      </c>
      <c r="B344">
        <v>4501</v>
      </c>
      <c r="C344">
        <v>5410.333333333333</v>
      </c>
      <c r="D344">
        <v>6245</v>
      </c>
      <c r="E344">
        <v>-840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1</v>
      </c>
      <c r="N344">
        <f t="shared" si="30"/>
        <v>5470.7818249320544</v>
      </c>
      <c r="O344">
        <f>N344-B344</f>
        <v>969.78182493205441</v>
      </c>
      <c r="P344">
        <f t="shared" si="31"/>
        <v>969.78182493205441</v>
      </c>
      <c r="Q344" s="8">
        <f>P344/B344</f>
        <v>0.21545919238659283</v>
      </c>
      <c r="R344">
        <v>1776</v>
      </c>
      <c r="S344">
        <f t="shared" si="32"/>
        <v>17456.072848776981</v>
      </c>
      <c r="T344">
        <f t="shared" si="33"/>
        <v>31968</v>
      </c>
      <c r="U344">
        <f t="shared" si="34"/>
        <v>969.78182493205441</v>
      </c>
      <c r="V344">
        <f t="shared" si="35"/>
        <v>940476.7879685458</v>
      </c>
      <c r="W344">
        <v>5341</v>
      </c>
      <c r="X344">
        <v>0</v>
      </c>
      <c r="Y344">
        <v>0</v>
      </c>
    </row>
    <row r="345" spans="1:25" x14ac:dyDescent="0.35">
      <c r="A345" s="1">
        <v>41259</v>
      </c>
      <c r="B345">
        <v>6753</v>
      </c>
      <c r="C345">
        <v>5129</v>
      </c>
      <c r="D345">
        <v>6423</v>
      </c>
      <c r="E345">
        <v>2252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0</v>
      </c>
      <c r="N345">
        <f t="shared" si="30"/>
        <v>7339.5938481261719</v>
      </c>
      <c r="O345">
        <f>N345-B345</f>
        <v>586.59384812617191</v>
      </c>
      <c r="P345">
        <f t="shared" si="31"/>
        <v>586.59384812617191</v>
      </c>
      <c r="Q345" s="8">
        <f>P345/B345</f>
        <v>8.686418601009506E-2</v>
      </c>
      <c r="R345">
        <v>800</v>
      </c>
      <c r="S345">
        <f t="shared" si="32"/>
        <v>10558.689266271094</v>
      </c>
      <c r="T345">
        <f t="shared" si="33"/>
        <v>14400</v>
      </c>
      <c r="U345">
        <f t="shared" si="34"/>
        <v>586.59384812617191</v>
      </c>
      <c r="V345">
        <f t="shared" si="35"/>
        <v>344092.34265947045</v>
      </c>
      <c r="W345">
        <v>4501</v>
      </c>
      <c r="X345">
        <v>0</v>
      </c>
      <c r="Y345">
        <v>0</v>
      </c>
    </row>
    <row r="346" spans="1:25" x14ac:dyDescent="0.35">
      <c r="A346" s="1">
        <v>41260</v>
      </c>
      <c r="B346">
        <v>5214</v>
      </c>
      <c r="C346">
        <v>5531.666666666667</v>
      </c>
      <c r="D346">
        <v>4249</v>
      </c>
      <c r="E346">
        <v>-1539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f t="shared" si="30"/>
        <v>4504.4435532295311</v>
      </c>
      <c r="O346">
        <f>N346-B346</f>
        <v>-709.55644677046894</v>
      </c>
      <c r="P346">
        <f t="shared" si="31"/>
        <v>709.55644677046894</v>
      </c>
      <c r="Q346" s="8">
        <f>P346/B346</f>
        <v>0.1360867753683293</v>
      </c>
      <c r="R346">
        <v>511</v>
      </c>
      <c r="S346">
        <f t="shared" si="32"/>
        <v>51088.064167473764</v>
      </c>
      <c r="T346">
        <f t="shared" si="33"/>
        <v>9198</v>
      </c>
      <c r="U346">
        <f t="shared" si="34"/>
        <v>-1419.1128935409379</v>
      </c>
      <c r="V346">
        <f t="shared" si="35"/>
        <v>2013881.4046141333</v>
      </c>
      <c r="W346">
        <v>6753</v>
      </c>
      <c r="X346">
        <v>0</v>
      </c>
      <c r="Y346">
        <v>0</v>
      </c>
    </row>
    <row r="347" spans="1:25" x14ac:dyDescent="0.35">
      <c r="A347" s="1">
        <v>41261</v>
      </c>
      <c r="B347">
        <v>6300</v>
      </c>
      <c r="C347">
        <v>5489.333333333333</v>
      </c>
      <c r="D347">
        <v>5191</v>
      </c>
      <c r="E347">
        <v>1086</v>
      </c>
      <c r="F347">
        <v>0</v>
      </c>
      <c r="G347">
        <v>0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f t="shared" si="30"/>
        <v>5799.4849391573662</v>
      </c>
      <c r="O347">
        <f>N347-B347</f>
        <v>-500.51506084263383</v>
      </c>
      <c r="P347">
        <f t="shared" si="31"/>
        <v>500.51506084263383</v>
      </c>
      <c r="Q347" s="8">
        <f>P347/B347</f>
        <v>7.9446835054386322E-2</v>
      </c>
      <c r="R347">
        <v>684</v>
      </c>
      <c r="S347">
        <f t="shared" si="32"/>
        <v>36037.084380669636</v>
      </c>
      <c r="T347">
        <f t="shared" si="33"/>
        <v>12312</v>
      </c>
      <c r="U347">
        <f t="shared" si="34"/>
        <v>-1001.0301216852677</v>
      </c>
      <c r="V347">
        <f t="shared" si="35"/>
        <v>1002061.3045212218</v>
      </c>
      <c r="W347">
        <v>5214</v>
      </c>
      <c r="X347">
        <v>0</v>
      </c>
      <c r="Y347">
        <v>0</v>
      </c>
    </row>
    <row r="348" spans="1:25" x14ac:dyDescent="0.35">
      <c r="A348" s="1">
        <v>41262</v>
      </c>
      <c r="B348">
        <v>6478</v>
      </c>
      <c r="C348">
        <v>6089</v>
      </c>
      <c r="D348">
        <v>5345</v>
      </c>
      <c r="E348">
        <v>178</v>
      </c>
      <c r="F348">
        <v>0</v>
      </c>
      <c r="G348">
        <v>0</v>
      </c>
      <c r="H348">
        <v>0</v>
      </c>
      <c r="I348">
        <v>1</v>
      </c>
      <c r="J348">
        <v>0</v>
      </c>
      <c r="K348">
        <v>0</v>
      </c>
      <c r="L348">
        <v>0</v>
      </c>
      <c r="M348">
        <v>0</v>
      </c>
      <c r="N348">
        <f t="shared" si="30"/>
        <v>6134.298328221912</v>
      </c>
      <c r="O348">
        <f>N348-B348</f>
        <v>-343.70167177808798</v>
      </c>
      <c r="P348">
        <f t="shared" si="31"/>
        <v>343.70167177808798</v>
      </c>
      <c r="Q348" s="8">
        <f>P348/B348</f>
        <v>5.3056756989516514E-2</v>
      </c>
      <c r="R348">
        <v>686</v>
      </c>
      <c r="S348">
        <f t="shared" si="32"/>
        <v>24746.520368022335</v>
      </c>
      <c r="T348">
        <f t="shared" si="33"/>
        <v>12348</v>
      </c>
      <c r="U348">
        <f t="shared" si="34"/>
        <v>-687.40334355617597</v>
      </c>
      <c r="V348">
        <f t="shared" si="35"/>
        <v>472523.35673221009</v>
      </c>
      <c r="W348">
        <v>6300</v>
      </c>
      <c r="X348">
        <v>0</v>
      </c>
      <c r="Y348">
        <v>0</v>
      </c>
    </row>
    <row r="349" spans="1:25" x14ac:dyDescent="0.35">
      <c r="A349" s="1">
        <v>41263</v>
      </c>
      <c r="B349">
        <v>6525</v>
      </c>
      <c r="C349">
        <v>5997.333333333333</v>
      </c>
      <c r="D349">
        <v>5545</v>
      </c>
      <c r="E349">
        <v>47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0</v>
      </c>
      <c r="N349">
        <f t="shared" si="30"/>
        <v>6356.9466735973965</v>
      </c>
      <c r="O349">
        <f>N349-B349</f>
        <v>-168.05332640260349</v>
      </c>
      <c r="P349">
        <f t="shared" si="31"/>
        <v>168.05332640260349</v>
      </c>
      <c r="Q349" s="8">
        <f>P349/B349</f>
        <v>2.5755299065533102E-2</v>
      </c>
      <c r="R349">
        <v>1589</v>
      </c>
      <c r="S349">
        <f t="shared" si="32"/>
        <v>12099.839500987451</v>
      </c>
      <c r="T349">
        <f t="shared" si="33"/>
        <v>28602</v>
      </c>
      <c r="U349">
        <f t="shared" si="34"/>
        <v>-336.10665280520698</v>
      </c>
      <c r="V349">
        <f t="shared" si="35"/>
        <v>112967.68205991994</v>
      </c>
      <c r="W349">
        <v>6478</v>
      </c>
      <c r="X349">
        <v>1</v>
      </c>
      <c r="Y349">
        <v>0</v>
      </c>
    </row>
    <row r="350" spans="1:25" x14ac:dyDescent="0.35">
      <c r="A350" s="1">
        <v>41264</v>
      </c>
      <c r="B350">
        <v>6350</v>
      </c>
      <c r="C350">
        <v>6434.333333333333</v>
      </c>
      <c r="D350">
        <v>5341</v>
      </c>
      <c r="E350">
        <v>-175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0</v>
      </c>
      <c r="N350">
        <f t="shared" si="30"/>
        <v>6827.4407589579978</v>
      </c>
      <c r="O350">
        <f>N350-B350</f>
        <v>477.44075895799779</v>
      </c>
      <c r="P350">
        <f t="shared" si="31"/>
        <v>477.44075895799779</v>
      </c>
      <c r="Q350" s="8">
        <f>P350/B350</f>
        <v>7.5187521095747681E-2</v>
      </c>
      <c r="R350">
        <v>1587</v>
      </c>
      <c r="S350">
        <f t="shared" si="32"/>
        <v>8593.9336612439602</v>
      </c>
      <c r="T350">
        <f t="shared" si="33"/>
        <v>28566</v>
      </c>
      <c r="U350">
        <f t="shared" si="34"/>
        <v>477.44075895799779</v>
      </c>
      <c r="V350">
        <f t="shared" si="35"/>
        <v>227949.67831438893</v>
      </c>
      <c r="W350">
        <v>6525</v>
      </c>
      <c r="X350">
        <v>0</v>
      </c>
      <c r="Y350">
        <v>1</v>
      </c>
    </row>
    <row r="351" spans="1:25" x14ac:dyDescent="0.35">
      <c r="A351" s="1">
        <v>41265</v>
      </c>
      <c r="B351">
        <v>6531</v>
      </c>
      <c r="C351">
        <v>6451</v>
      </c>
      <c r="D351">
        <v>4501</v>
      </c>
      <c r="E351">
        <v>181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1</v>
      </c>
      <c r="N351">
        <f t="shared" si="30"/>
        <v>7021.9530168409619</v>
      </c>
      <c r="O351">
        <f>N351-B351</f>
        <v>490.95301684096194</v>
      </c>
      <c r="P351">
        <f t="shared" si="31"/>
        <v>490.95301684096194</v>
      </c>
      <c r="Q351" s="8">
        <f>P351/B351</f>
        <v>7.5172717323681207E-2</v>
      </c>
      <c r="R351">
        <v>1151</v>
      </c>
      <c r="S351">
        <f t="shared" si="32"/>
        <v>8837.1543031373149</v>
      </c>
      <c r="T351">
        <f t="shared" si="33"/>
        <v>20718</v>
      </c>
      <c r="U351">
        <f t="shared" si="34"/>
        <v>490.95301684096194</v>
      </c>
      <c r="V351">
        <f t="shared" si="35"/>
        <v>241034.86474524185</v>
      </c>
      <c r="W351">
        <v>6350</v>
      </c>
      <c r="X351">
        <v>0</v>
      </c>
      <c r="Y351">
        <v>0</v>
      </c>
    </row>
    <row r="352" spans="1:25" x14ac:dyDescent="0.35">
      <c r="A352" s="1">
        <v>41266</v>
      </c>
      <c r="B352">
        <v>5977</v>
      </c>
      <c r="C352">
        <v>6468.666666666667</v>
      </c>
      <c r="D352">
        <v>6753</v>
      </c>
      <c r="E352">
        <v>-554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f t="shared" si="30"/>
        <v>6710.1527418357391</v>
      </c>
      <c r="O352">
        <f>N352-B352</f>
        <v>733.15274183573911</v>
      </c>
      <c r="P352">
        <f t="shared" si="31"/>
        <v>733.15274183573911</v>
      </c>
      <c r="Q352" s="8">
        <f>P352/B352</f>
        <v>0.12266232923468949</v>
      </c>
      <c r="R352">
        <v>1746</v>
      </c>
      <c r="S352">
        <f t="shared" si="32"/>
        <v>13196.749353043304</v>
      </c>
      <c r="T352">
        <f t="shared" si="33"/>
        <v>31428</v>
      </c>
      <c r="U352">
        <f t="shared" si="34"/>
        <v>733.15274183573911</v>
      </c>
      <c r="V352">
        <f t="shared" si="35"/>
        <v>537512.94286126189</v>
      </c>
      <c r="W352">
        <v>6531</v>
      </c>
      <c r="X352">
        <v>0</v>
      </c>
      <c r="Y352">
        <v>0</v>
      </c>
    </row>
    <row r="353" spans="1:25" x14ac:dyDescent="0.35">
      <c r="A353" s="1">
        <v>41267</v>
      </c>
      <c r="B353">
        <v>5544</v>
      </c>
      <c r="C353">
        <v>6286</v>
      </c>
      <c r="D353">
        <v>5214</v>
      </c>
      <c r="E353">
        <v>-433</v>
      </c>
      <c r="F353">
        <v>0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f t="shared" si="30"/>
        <v>6053.91420175643</v>
      </c>
      <c r="O353">
        <f>N353-B353</f>
        <v>509.91420175642997</v>
      </c>
      <c r="P353">
        <f t="shared" si="31"/>
        <v>509.91420175642997</v>
      </c>
      <c r="Q353" s="8">
        <f>P353/B353</f>
        <v>9.1975866117682173E-2</v>
      </c>
      <c r="R353">
        <v>1088</v>
      </c>
      <c r="S353">
        <f t="shared" si="32"/>
        <v>9178.4556316157395</v>
      </c>
      <c r="T353">
        <f t="shared" si="33"/>
        <v>19584</v>
      </c>
      <c r="U353">
        <f t="shared" si="34"/>
        <v>509.91420175642997</v>
      </c>
      <c r="V353">
        <f t="shared" si="35"/>
        <v>260012.49315289716</v>
      </c>
      <c r="W353">
        <v>5977</v>
      </c>
      <c r="X353">
        <v>0</v>
      </c>
      <c r="Y353">
        <v>0</v>
      </c>
    </row>
    <row r="354" spans="1:25" x14ac:dyDescent="0.35">
      <c r="A354" s="1">
        <v>41268</v>
      </c>
      <c r="B354">
        <v>5099</v>
      </c>
      <c r="C354">
        <v>6017.333333333333</v>
      </c>
      <c r="D354">
        <v>6300</v>
      </c>
      <c r="E354">
        <v>-445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f t="shared" si="30"/>
        <v>5336.1412085606416</v>
      </c>
      <c r="O354">
        <f>N354-B354</f>
        <v>237.14120856064164</v>
      </c>
      <c r="P354">
        <f t="shared" si="31"/>
        <v>237.14120856064164</v>
      </c>
      <c r="Q354" s="8">
        <f>P354/B354</f>
        <v>4.6507395285475907E-2</v>
      </c>
      <c r="R354">
        <v>2482</v>
      </c>
      <c r="S354">
        <f t="shared" si="32"/>
        <v>4268.5417540915496</v>
      </c>
      <c r="T354">
        <f t="shared" si="33"/>
        <v>44676</v>
      </c>
      <c r="U354">
        <f t="shared" si="34"/>
        <v>237.14120856064164</v>
      </c>
      <c r="V354">
        <f t="shared" si="35"/>
        <v>56235.952797601734</v>
      </c>
      <c r="W354">
        <v>5544</v>
      </c>
      <c r="X354">
        <v>0</v>
      </c>
      <c r="Y354">
        <v>0</v>
      </c>
    </row>
    <row r="355" spans="1:25" x14ac:dyDescent="0.35">
      <c r="A355" s="1">
        <v>41269</v>
      </c>
      <c r="B355">
        <v>3944</v>
      </c>
      <c r="C355">
        <v>5540</v>
      </c>
      <c r="D355">
        <v>6478</v>
      </c>
      <c r="E355">
        <v>-1155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>
        <f t="shared" si="30"/>
        <v>4787.52328870564</v>
      </c>
      <c r="O355">
        <f>N355-B355</f>
        <v>843.52328870563997</v>
      </c>
      <c r="P355">
        <f t="shared" si="31"/>
        <v>843.52328870563997</v>
      </c>
      <c r="Q355" s="8">
        <f>P355/B355</f>
        <v>0.21387507320122717</v>
      </c>
      <c r="R355">
        <v>995</v>
      </c>
      <c r="S355">
        <f t="shared" si="32"/>
        <v>15183.419196701519</v>
      </c>
      <c r="T355">
        <f t="shared" si="33"/>
        <v>17910</v>
      </c>
      <c r="U355">
        <f t="shared" si="34"/>
        <v>843.52328870563997</v>
      </c>
      <c r="V355">
        <f t="shared" si="35"/>
        <v>711531.53858877847</v>
      </c>
      <c r="W355">
        <v>5099</v>
      </c>
      <c r="X355">
        <v>0</v>
      </c>
      <c r="Y355">
        <v>0</v>
      </c>
    </row>
    <row r="356" spans="1:25" x14ac:dyDescent="0.35">
      <c r="A356" s="1">
        <v>41270</v>
      </c>
      <c r="B356">
        <v>5461</v>
      </c>
      <c r="C356">
        <v>4862.333333333333</v>
      </c>
      <c r="D356">
        <v>6525</v>
      </c>
      <c r="E356">
        <v>1517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0</v>
      </c>
      <c r="N356">
        <f t="shared" si="30"/>
        <v>6365.9673214016739</v>
      </c>
      <c r="O356">
        <f>N356-B356</f>
        <v>904.96732140167387</v>
      </c>
      <c r="P356">
        <f t="shared" si="31"/>
        <v>904.96732140167387</v>
      </c>
      <c r="Q356" s="8">
        <f>P356/B356</f>
        <v>0.16571458000396885</v>
      </c>
      <c r="R356">
        <v>1115</v>
      </c>
      <c r="S356">
        <f t="shared" si="32"/>
        <v>16289.41178523013</v>
      </c>
      <c r="T356">
        <f t="shared" si="33"/>
        <v>20070</v>
      </c>
      <c r="U356">
        <f t="shared" si="34"/>
        <v>904.96732140167387</v>
      </c>
      <c r="V356">
        <f t="shared" si="35"/>
        <v>818965.85280492052</v>
      </c>
      <c r="W356">
        <v>3944</v>
      </c>
      <c r="X356">
        <v>1</v>
      </c>
      <c r="Y356">
        <v>0</v>
      </c>
    </row>
    <row r="357" spans="1:25" x14ac:dyDescent="0.35">
      <c r="A357" s="1">
        <v>41271</v>
      </c>
      <c r="B357">
        <v>5391</v>
      </c>
      <c r="C357">
        <v>4834.666666666667</v>
      </c>
      <c r="D357">
        <v>6350</v>
      </c>
      <c r="E357">
        <v>-70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</v>
      </c>
      <c r="L357">
        <v>0</v>
      </c>
      <c r="M357">
        <v>0</v>
      </c>
      <c r="N357">
        <f t="shared" si="30"/>
        <v>5461.5120933037188</v>
      </c>
      <c r="O357">
        <f>N357-B357</f>
        <v>70.512093303718757</v>
      </c>
      <c r="P357">
        <f t="shared" si="31"/>
        <v>70.512093303718757</v>
      </c>
      <c r="Q357" s="8">
        <f>P357/B357</f>
        <v>1.3079594380211232E-2</v>
      </c>
      <c r="R357">
        <v>1619</v>
      </c>
      <c r="S357">
        <f t="shared" si="32"/>
        <v>1269.2176794669376</v>
      </c>
      <c r="T357">
        <f t="shared" si="33"/>
        <v>29142</v>
      </c>
      <c r="U357">
        <f t="shared" si="34"/>
        <v>70.512093303718757</v>
      </c>
      <c r="V357">
        <f t="shared" si="35"/>
        <v>4971.9553020723397</v>
      </c>
      <c r="W357">
        <v>5461</v>
      </c>
      <c r="X357">
        <v>0</v>
      </c>
      <c r="Y357">
        <v>1</v>
      </c>
    </row>
    <row r="358" spans="1:25" x14ac:dyDescent="0.35">
      <c r="A358" s="1">
        <v>41272</v>
      </c>
      <c r="B358">
        <v>6368</v>
      </c>
      <c r="C358">
        <v>4932</v>
      </c>
      <c r="D358">
        <v>6531</v>
      </c>
      <c r="E358">
        <v>977</v>
      </c>
      <c r="F358">
        <v>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1</v>
      </c>
      <c r="N358">
        <f t="shared" si="30"/>
        <v>6415.0874146222122</v>
      </c>
      <c r="O358">
        <f>N358-B358</f>
        <v>47.087414622212236</v>
      </c>
      <c r="P358">
        <f t="shared" si="31"/>
        <v>47.087414622212236</v>
      </c>
      <c r="Q358" s="8">
        <f>P358/B358</f>
        <v>7.3943804369051881E-3</v>
      </c>
      <c r="R358">
        <v>843</v>
      </c>
      <c r="S358">
        <f t="shared" si="32"/>
        <v>847.57346319982025</v>
      </c>
      <c r="T358">
        <f t="shared" si="33"/>
        <v>15174</v>
      </c>
      <c r="U358">
        <f t="shared" si="34"/>
        <v>47.087414622212236</v>
      </c>
      <c r="V358">
        <f t="shared" si="35"/>
        <v>2217.2246158041266</v>
      </c>
      <c r="W358">
        <v>5391</v>
      </c>
      <c r="X358">
        <v>0</v>
      </c>
      <c r="Y358">
        <v>0</v>
      </c>
    </row>
    <row r="359" spans="1:25" x14ac:dyDescent="0.35">
      <c r="A359" s="1">
        <v>41273</v>
      </c>
      <c r="B359">
        <v>6498</v>
      </c>
      <c r="C359">
        <v>5740</v>
      </c>
      <c r="D359">
        <v>5977</v>
      </c>
      <c r="E359">
        <v>130</v>
      </c>
      <c r="F359">
        <v>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0</v>
      </c>
      <c r="N359">
        <f t="shared" si="30"/>
        <v>6556.7616455620619</v>
      </c>
      <c r="O359">
        <f>N359-B359</f>
        <v>58.761645562061858</v>
      </c>
      <c r="P359">
        <f t="shared" si="31"/>
        <v>58.761645562061858</v>
      </c>
      <c r="Q359" s="8">
        <f>P359/B359</f>
        <v>9.0430356358974853E-3</v>
      </c>
      <c r="R359">
        <v>915</v>
      </c>
      <c r="S359">
        <f t="shared" si="32"/>
        <v>1057.7096201171134</v>
      </c>
      <c r="T359">
        <f t="shared" si="33"/>
        <v>16470</v>
      </c>
      <c r="U359">
        <f t="shared" si="34"/>
        <v>58.761645562061858</v>
      </c>
      <c r="V359">
        <f t="shared" si="35"/>
        <v>3452.9309891613839</v>
      </c>
      <c r="W359">
        <v>6368</v>
      </c>
      <c r="X359">
        <v>0</v>
      </c>
      <c r="Y359">
        <v>0</v>
      </c>
    </row>
    <row r="360" spans="1:25" x14ac:dyDescent="0.35">
      <c r="A360" s="1">
        <v>41274</v>
      </c>
      <c r="B360">
        <v>5484</v>
      </c>
      <c r="C360">
        <v>6085.666666666667</v>
      </c>
      <c r="D360">
        <v>5544</v>
      </c>
      <c r="E360">
        <v>-1014</v>
      </c>
      <c r="F360">
        <v>1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f t="shared" si="30"/>
        <v>5619.7849405117786</v>
      </c>
      <c r="O360">
        <f>N360-B360</f>
        <v>135.78494051177859</v>
      </c>
      <c r="P360">
        <f t="shared" si="31"/>
        <v>135.78494051177859</v>
      </c>
      <c r="Q360" s="8">
        <f>P360/B360</f>
        <v>2.4760200676837818E-2</v>
      </c>
      <c r="R360">
        <v>457</v>
      </c>
      <c r="S360">
        <f t="shared" si="32"/>
        <v>2444.1289292120146</v>
      </c>
      <c r="T360">
        <f t="shared" si="33"/>
        <v>8226</v>
      </c>
      <c r="U360">
        <f t="shared" si="34"/>
        <v>135.78494051177859</v>
      </c>
      <c r="V360">
        <f t="shared" si="35"/>
        <v>18437.550069787249</v>
      </c>
      <c r="W360">
        <v>6498</v>
      </c>
      <c r="X360">
        <v>0</v>
      </c>
      <c r="Y36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C4C59-C569-4F38-9876-3B0392F4ADC8}">
  <dimension ref="A1:AC32"/>
  <sheetViews>
    <sheetView topLeftCell="M1" workbookViewId="0">
      <selection activeCell="W7" sqref="W7"/>
    </sheetView>
  </sheetViews>
  <sheetFormatPr defaultRowHeight="14.5" x14ac:dyDescent="0.35"/>
  <cols>
    <col min="1" max="1" width="10.453125" bestFit="1" customWidth="1"/>
    <col min="21" max="21" width="11.26953125" bestFit="1" customWidth="1"/>
  </cols>
  <sheetData>
    <row r="1" spans="1:29" ht="15" thickBot="1" x14ac:dyDescent="0.4">
      <c r="A1" s="1" t="s">
        <v>2</v>
      </c>
      <c r="B1" t="s">
        <v>3</v>
      </c>
      <c r="C1" t="s">
        <v>4</v>
      </c>
      <c r="D1" t="s">
        <v>55</v>
      </c>
      <c r="E1" t="s">
        <v>21</v>
      </c>
      <c r="F1" t="s">
        <v>138</v>
      </c>
      <c r="G1" t="s">
        <v>110</v>
      </c>
      <c r="H1" t="s">
        <v>15</v>
      </c>
      <c r="I1" t="s">
        <v>16</v>
      </c>
      <c r="J1" t="s">
        <v>17</v>
      </c>
      <c r="K1" t="s">
        <v>18</v>
      </c>
      <c r="L1" t="s">
        <v>112</v>
      </c>
      <c r="M1" t="s">
        <v>113</v>
      </c>
      <c r="N1" t="s">
        <v>114</v>
      </c>
      <c r="O1" s="8" t="s">
        <v>116</v>
      </c>
      <c r="P1" s="8" t="s">
        <v>117</v>
      </c>
      <c r="Q1" t="s">
        <v>121</v>
      </c>
      <c r="R1" t="s">
        <v>122</v>
      </c>
      <c r="U1" s="2" t="s">
        <v>32</v>
      </c>
      <c r="V1" s="2" t="s">
        <v>106</v>
      </c>
      <c r="W1" s="2" t="s">
        <v>21</v>
      </c>
      <c r="X1" s="2" t="s">
        <v>136</v>
      </c>
      <c r="Y1" s="2" t="s">
        <v>104</v>
      </c>
      <c r="Z1" s="2" t="s">
        <v>15</v>
      </c>
      <c r="AA1" s="2" t="s">
        <v>16</v>
      </c>
      <c r="AB1" s="2" t="s">
        <v>17</v>
      </c>
      <c r="AC1" s="3" t="s">
        <v>18</v>
      </c>
    </row>
    <row r="2" spans="1:29" ht="15" thickBot="1" x14ac:dyDescent="0.4">
      <c r="A2" s="1">
        <v>41275</v>
      </c>
      <c r="B2">
        <v>5264</v>
      </c>
      <c r="C2">
        <v>1616</v>
      </c>
      <c r="D2">
        <v>6116.666666666667</v>
      </c>
      <c r="E2">
        <v>5099</v>
      </c>
      <c r="F2">
        <f>B2-C2</f>
        <v>3648</v>
      </c>
      <c r="G2">
        <v>0</v>
      </c>
      <c r="H2">
        <v>0</v>
      </c>
      <c r="I2">
        <v>0</v>
      </c>
      <c r="J2">
        <v>1</v>
      </c>
      <c r="K2">
        <v>0</v>
      </c>
      <c r="L2">
        <f>$U$2+SUMPRODUCT(D2:K2,$V$2:$AC$2)</f>
        <v>8522.3701850555226</v>
      </c>
      <c r="M2">
        <f>L2-B2</f>
        <v>3258.3701850555226</v>
      </c>
      <c r="N2">
        <f>ABS(M2)</f>
        <v>3258.3701850555226</v>
      </c>
      <c r="O2" s="8">
        <f>N2/B2</f>
        <v>0.61899129655310081</v>
      </c>
      <c r="P2" s="8">
        <f>C2/B2</f>
        <v>0.30699088145896658</v>
      </c>
      <c r="Q2">
        <f>IF(M2&lt;0,M2*-72,M2*18)</f>
        <v>58650.663330999407</v>
      </c>
      <c r="R2">
        <f>C2*18</f>
        <v>29088</v>
      </c>
      <c r="U2" s="2">
        <v>429.82768039557737</v>
      </c>
      <c r="V2" s="2">
        <v>0.94815992950958106</v>
      </c>
      <c r="W2" s="2">
        <v>7.805980432978385E-2</v>
      </c>
      <c r="X2" s="2">
        <v>0.68617929221392115</v>
      </c>
      <c r="Y2" s="2">
        <v>128.72921131456056</v>
      </c>
      <c r="Z2" s="2">
        <v>-445.93498178323978</v>
      </c>
      <c r="AA2" s="2">
        <v>-985.50780324636469</v>
      </c>
      <c r="AB2" s="2">
        <v>-608.24473111427812</v>
      </c>
      <c r="AC2" s="3">
        <v>-224.40419911968132</v>
      </c>
    </row>
    <row r="3" spans="1:29" x14ac:dyDescent="0.35">
      <c r="A3" s="1">
        <v>41276</v>
      </c>
      <c r="B3">
        <v>4895</v>
      </c>
      <c r="C3">
        <v>2038</v>
      </c>
      <c r="D3">
        <v>5748.666666666667</v>
      </c>
      <c r="E3">
        <v>3944</v>
      </c>
      <c r="F3">
        <f>B3-C3</f>
        <v>2857</v>
      </c>
      <c r="G3">
        <v>0</v>
      </c>
      <c r="H3">
        <v>0</v>
      </c>
      <c r="I3">
        <v>0</v>
      </c>
      <c r="J3">
        <v>0</v>
      </c>
      <c r="K3">
        <v>1</v>
      </c>
      <c r="L3">
        <f t="shared" ref="L3:L32" si="0">$U$2+SUMPRODUCT(D3:K3,$V$2:$AC$2)</f>
        <v>7924.360968848483</v>
      </c>
      <c r="M3">
        <f>L3-B3</f>
        <v>3029.360968848483</v>
      </c>
      <c r="N3">
        <f t="shared" ref="N3:N32" si="1">ABS(M3)</f>
        <v>3029.360968848483</v>
      </c>
      <c r="O3" s="8">
        <f>N3/B3</f>
        <v>0.6188684308168505</v>
      </c>
      <c r="P3" s="8">
        <f>C3/B3</f>
        <v>0.4163432073544433</v>
      </c>
      <c r="Q3">
        <f t="shared" ref="Q3:Q32" si="2">IF(M3&lt;0,M3*-72,M3*18)</f>
        <v>54528.497439272694</v>
      </c>
      <c r="R3">
        <f t="shared" ref="R3:R32" si="3">C3*18</f>
        <v>36684</v>
      </c>
    </row>
    <row r="4" spans="1:29" x14ac:dyDescent="0.35">
      <c r="A4" s="1">
        <v>41277</v>
      </c>
      <c r="B4">
        <v>4230</v>
      </c>
      <c r="C4">
        <v>2421</v>
      </c>
      <c r="D4">
        <v>5214.333333333333</v>
      </c>
      <c r="E4">
        <v>5461</v>
      </c>
      <c r="F4">
        <f>B4-C4</f>
        <v>1809</v>
      </c>
      <c r="G4">
        <v>0</v>
      </c>
      <c r="H4">
        <v>0</v>
      </c>
      <c r="I4">
        <v>0</v>
      </c>
      <c r="J4">
        <v>0</v>
      </c>
      <c r="K4">
        <v>0</v>
      </c>
      <c r="L4">
        <f t="shared" si="0"/>
        <v>7041.4325372283038</v>
      </c>
      <c r="M4">
        <f>L4-B4</f>
        <v>2811.4325372283038</v>
      </c>
      <c r="N4">
        <f t="shared" si="1"/>
        <v>2811.4325372283038</v>
      </c>
      <c r="O4" s="8">
        <f>N4/B4</f>
        <v>0.66464126175610017</v>
      </c>
      <c r="P4" s="8">
        <f>C4/B4</f>
        <v>0.57234042553191489</v>
      </c>
      <c r="Q4">
        <f t="shared" si="2"/>
        <v>50605.785670109472</v>
      </c>
      <c r="R4">
        <f t="shared" si="3"/>
        <v>43578</v>
      </c>
    </row>
    <row r="5" spans="1:29" x14ac:dyDescent="0.35">
      <c r="A5" s="1">
        <v>41278</v>
      </c>
      <c r="B5">
        <v>5071</v>
      </c>
      <c r="C5">
        <v>1702</v>
      </c>
      <c r="D5">
        <v>4796.333333333333</v>
      </c>
      <c r="E5">
        <v>5391</v>
      </c>
      <c r="F5">
        <f>B5-C5</f>
        <v>3369</v>
      </c>
      <c r="G5">
        <v>0</v>
      </c>
      <c r="H5">
        <v>0</v>
      </c>
      <c r="I5">
        <v>0</v>
      </c>
      <c r="J5">
        <v>0</v>
      </c>
      <c r="K5">
        <v>0</v>
      </c>
      <c r="L5">
        <f t="shared" si="0"/>
        <v>7710.0771962439294</v>
      </c>
      <c r="M5">
        <f>L5-B5</f>
        <v>2639.0771962439294</v>
      </c>
      <c r="N5">
        <f t="shared" si="1"/>
        <v>2639.0771962439294</v>
      </c>
      <c r="O5" s="8">
        <f>N5/B5</f>
        <v>0.52042539858882453</v>
      </c>
      <c r="P5" s="8">
        <f>C5/B5</f>
        <v>0.33563399723920329</v>
      </c>
      <c r="Q5">
        <f t="shared" si="2"/>
        <v>47503.389532390727</v>
      </c>
      <c r="R5">
        <f t="shared" si="3"/>
        <v>30636</v>
      </c>
      <c r="U5" s="12"/>
    </row>
    <row r="6" spans="1:29" x14ac:dyDescent="0.35">
      <c r="A6" s="1">
        <v>41279</v>
      </c>
      <c r="B6">
        <v>6145</v>
      </c>
      <c r="C6">
        <v>1125</v>
      </c>
      <c r="D6">
        <v>4732</v>
      </c>
      <c r="E6">
        <v>6368</v>
      </c>
      <c r="F6">
        <f>B6-C6</f>
        <v>5020</v>
      </c>
      <c r="G6">
        <v>0</v>
      </c>
      <c r="H6">
        <v>0</v>
      </c>
      <c r="I6">
        <v>0</v>
      </c>
      <c r="J6">
        <v>0</v>
      </c>
      <c r="K6">
        <v>0</v>
      </c>
      <c r="L6">
        <f t="shared" si="0"/>
        <v>8858.2253477208633</v>
      </c>
      <c r="M6">
        <f>L6-B6</f>
        <v>2713.2253477208633</v>
      </c>
      <c r="N6">
        <f t="shared" si="1"/>
        <v>2713.2253477208633</v>
      </c>
      <c r="O6" s="8">
        <f>N6/B6</f>
        <v>0.44153382387646267</v>
      </c>
      <c r="P6" s="8">
        <f>C6/B6</f>
        <v>0.18307567127746135</v>
      </c>
      <c r="Q6">
        <f t="shared" si="2"/>
        <v>48838.056258975543</v>
      </c>
      <c r="R6">
        <f t="shared" si="3"/>
        <v>20250</v>
      </c>
    </row>
    <row r="7" spans="1:29" x14ac:dyDescent="0.35">
      <c r="A7" s="1">
        <v>41280</v>
      </c>
      <c r="B7">
        <v>5558</v>
      </c>
      <c r="C7">
        <v>1753</v>
      </c>
      <c r="D7">
        <v>5148.666666666667</v>
      </c>
      <c r="E7">
        <v>6498</v>
      </c>
      <c r="F7">
        <f>B7-C7</f>
        <v>3805</v>
      </c>
      <c r="G7">
        <v>0</v>
      </c>
      <c r="H7">
        <v>1</v>
      </c>
      <c r="I7">
        <v>0</v>
      </c>
      <c r="J7">
        <v>0</v>
      </c>
      <c r="K7">
        <v>0</v>
      </c>
      <c r="L7">
        <f t="shared" si="0"/>
        <v>7983.7969377562404</v>
      </c>
      <c r="M7">
        <f>L7-B7</f>
        <v>2425.7969377562404</v>
      </c>
      <c r="N7">
        <f t="shared" si="1"/>
        <v>2425.7969377562404</v>
      </c>
      <c r="O7" s="8">
        <f>N7/B7</f>
        <v>0.43645141017564598</v>
      </c>
      <c r="P7" s="8">
        <f>C7/B7</f>
        <v>0.31540122346167687</v>
      </c>
      <c r="Q7">
        <f t="shared" si="2"/>
        <v>43664.344879612327</v>
      </c>
      <c r="R7">
        <f t="shared" si="3"/>
        <v>31554</v>
      </c>
    </row>
    <row r="8" spans="1:29" x14ac:dyDescent="0.35">
      <c r="A8" s="1">
        <v>41281</v>
      </c>
      <c r="B8">
        <v>4506</v>
      </c>
      <c r="C8">
        <v>1492</v>
      </c>
      <c r="D8">
        <v>5591.333333333333</v>
      </c>
      <c r="E8">
        <v>5484</v>
      </c>
      <c r="F8">
        <f>B8-C8</f>
        <v>3014</v>
      </c>
      <c r="G8">
        <v>0</v>
      </c>
      <c r="H8">
        <v>0</v>
      </c>
      <c r="I8">
        <v>1</v>
      </c>
      <c r="J8">
        <v>0</v>
      </c>
      <c r="K8">
        <v>0</v>
      </c>
      <c r="L8">
        <f t="shared" si="0"/>
        <v>7242.0224500244112</v>
      </c>
      <c r="M8">
        <f>L8-B8</f>
        <v>2736.0224500244112</v>
      </c>
      <c r="N8">
        <f t="shared" si="1"/>
        <v>2736.0224500244112</v>
      </c>
      <c r="O8" s="8">
        <f>N8/B8</f>
        <v>0.60719539503426789</v>
      </c>
      <c r="P8" s="8">
        <f>C8/B8</f>
        <v>0.33111407012871724</v>
      </c>
      <c r="Q8">
        <f t="shared" si="2"/>
        <v>49248.404100439402</v>
      </c>
      <c r="R8">
        <f t="shared" si="3"/>
        <v>26856</v>
      </c>
    </row>
    <row r="9" spans="1:29" x14ac:dyDescent="0.35">
      <c r="A9" s="1">
        <v>41282</v>
      </c>
      <c r="B9">
        <v>4488</v>
      </c>
      <c r="C9">
        <v>1971</v>
      </c>
      <c r="D9">
        <v>5403</v>
      </c>
      <c r="E9">
        <v>5264</v>
      </c>
      <c r="F9">
        <f>B9-C9</f>
        <v>2517</v>
      </c>
      <c r="G9">
        <v>0</v>
      </c>
      <c r="H9">
        <v>0</v>
      </c>
      <c r="I9">
        <v>0</v>
      </c>
      <c r="J9">
        <v>1</v>
      </c>
      <c r="K9">
        <v>0</v>
      </c>
      <c r="L9">
        <f t="shared" si="0"/>
        <v>7082.5111369159877</v>
      </c>
      <c r="M9">
        <f>L9-B9</f>
        <v>2594.5111369159877</v>
      </c>
      <c r="N9">
        <f t="shared" si="1"/>
        <v>2594.5111369159877</v>
      </c>
      <c r="O9" s="8">
        <f>N9/B9</f>
        <v>0.57809962943760862</v>
      </c>
      <c r="P9" s="8">
        <f>C9/B9</f>
        <v>0.43917112299465239</v>
      </c>
      <c r="Q9">
        <f t="shared" si="2"/>
        <v>46701.200464487774</v>
      </c>
      <c r="R9">
        <f t="shared" si="3"/>
        <v>35478</v>
      </c>
    </row>
    <row r="10" spans="1:29" x14ac:dyDescent="0.35">
      <c r="A10" s="1">
        <v>41283</v>
      </c>
      <c r="B10">
        <v>4772</v>
      </c>
      <c r="C10">
        <v>1658</v>
      </c>
      <c r="D10">
        <v>4850.666666666667</v>
      </c>
      <c r="E10">
        <v>4895</v>
      </c>
      <c r="F10">
        <f>B10-C10</f>
        <v>3114</v>
      </c>
      <c r="G10">
        <v>0</v>
      </c>
      <c r="H10">
        <v>0</v>
      </c>
      <c r="I10">
        <v>0</v>
      </c>
      <c r="J10">
        <v>0</v>
      </c>
      <c r="K10">
        <v>1</v>
      </c>
      <c r="L10">
        <f t="shared" si="0"/>
        <v>7323.496304165481</v>
      </c>
      <c r="M10">
        <f>L10-B10</f>
        <v>2551.496304165481</v>
      </c>
      <c r="N10">
        <f t="shared" si="1"/>
        <v>2551.496304165481</v>
      </c>
      <c r="O10" s="8">
        <f>N10/B10</f>
        <v>0.53468070078907814</v>
      </c>
      <c r="P10" s="8">
        <f>C10/B10</f>
        <v>0.34744341994970662</v>
      </c>
      <c r="Q10">
        <f t="shared" si="2"/>
        <v>45926.933474978658</v>
      </c>
      <c r="R10">
        <f t="shared" si="3"/>
        <v>29844</v>
      </c>
    </row>
    <row r="11" spans="1:29" x14ac:dyDescent="0.35">
      <c r="A11" s="1">
        <v>41284</v>
      </c>
      <c r="B11">
        <v>4979</v>
      </c>
      <c r="C11">
        <v>1491</v>
      </c>
      <c r="D11">
        <v>4588.666666666667</v>
      </c>
      <c r="E11">
        <v>4230</v>
      </c>
      <c r="F11">
        <f>B11-C11</f>
        <v>3488</v>
      </c>
      <c r="G11">
        <v>0</v>
      </c>
      <c r="H11">
        <v>0</v>
      </c>
      <c r="I11">
        <v>0</v>
      </c>
      <c r="J11">
        <v>0</v>
      </c>
      <c r="K11">
        <v>0</v>
      </c>
      <c r="L11">
        <f t="shared" si="0"/>
        <v>7504.2038871623517</v>
      </c>
      <c r="M11">
        <f>L11-B11</f>
        <v>2525.2038871623517</v>
      </c>
      <c r="N11">
        <f t="shared" si="1"/>
        <v>2525.2038871623517</v>
      </c>
      <c r="O11" s="8">
        <f>N11/B11</f>
        <v>0.50717089519227787</v>
      </c>
      <c r="P11" s="8">
        <f>C11/B11</f>
        <v>0.29945772243422375</v>
      </c>
      <c r="Q11">
        <f t="shared" si="2"/>
        <v>45453.669968922331</v>
      </c>
      <c r="R11">
        <f t="shared" si="3"/>
        <v>26838</v>
      </c>
    </row>
    <row r="12" spans="1:29" x14ac:dyDescent="0.35">
      <c r="A12" s="1">
        <v>41285</v>
      </c>
      <c r="B12">
        <v>5192</v>
      </c>
      <c r="C12">
        <v>1062</v>
      </c>
      <c r="D12">
        <v>4746.333333333333</v>
      </c>
      <c r="E12">
        <v>5071</v>
      </c>
      <c r="F12">
        <f>B12-C12</f>
        <v>4130</v>
      </c>
      <c r="G12">
        <v>0</v>
      </c>
      <c r="H12">
        <v>0</v>
      </c>
      <c r="I12">
        <v>0</v>
      </c>
      <c r="J12">
        <v>0</v>
      </c>
      <c r="K12">
        <v>0</v>
      </c>
      <c r="L12">
        <f t="shared" si="0"/>
        <v>8159.8725037577133</v>
      </c>
      <c r="M12">
        <f>L12-B12</f>
        <v>2967.8725037577133</v>
      </c>
      <c r="N12">
        <f t="shared" si="1"/>
        <v>2967.8725037577133</v>
      </c>
      <c r="O12" s="8">
        <f>N12/B12</f>
        <v>0.57162413400572287</v>
      </c>
      <c r="P12" s="8">
        <f>C12/B12</f>
        <v>0.20454545454545456</v>
      </c>
      <c r="Q12">
        <f t="shared" si="2"/>
        <v>53421.705067638839</v>
      </c>
      <c r="R12">
        <f t="shared" si="3"/>
        <v>19116</v>
      </c>
    </row>
    <row r="13" spans="1:29" x14ac:dyDescent="0.35">
      <c r="A13" s="1">
        <v>41286</v>
      </c>
      <c r="B13">
        <v>6065</v>
      </c>
      <c r="C13">
        <v>868</v>
      </c>
      <c r="D13">
        <v>4981</v>
      </c>
      <c r="E13">
        <v>6145</v>
      </c>
      <c r="F13">
        <f>B13-C13</f>
        <v>5197</v>
      </c>
      <c r="G13">
        <v>0</v>
      </c>
      <c r="H13">
        <v>0</v>
      </c>
      <c r="I13">
        <v>0</v>
      </c>
      <c r="J13">
        <v>0</v>
      </c>
      <c r="K13">
        <v>0</v>
      </c>
      <c r="L13">
        <f t="shared" si="0"/>
        <v>9198.3635685250701</v>
      </c>
      <c r="M13">
        <f>L13-B13</f>
        <v>3133.3635685250701</v>
      </c>
      <c r="N13">
        <f t="shared" si="1"/>
        <v>3133.3635685250701</v>
      </c>
      <c r="O13" s="8">
        <f>N13/B13</f>
        <v>0.51663043174362244</v>
      </c>
      <c r="P13" s="8">
        <f>C13/B13</f>
        <v>0.14311624072547402</v>
      </c>
      <c r="Q13">
        <f t="shared" si="2"/>
        <v>56400.544233451263</v>
      </c>
      <c r="R13">
        <f t="shared" si="3"/>
        <v>15624</v>
      </c>
    </row>
    <row r="14" spans="1:29" x14ac:dyDescent="0.35">
      <c r="A14" s="1">
        <v>41287</v>
      </c>
      <c r="B14">
        <v>4711</v>
      </c>
      <c r="C14">
        <v>1426</v>
      </c>
      <c r="D14">
        <v>5412</v>
      </c>
      <c r="E14">
        <v>5558</v>
      </c>
      <c r="F14">
        <f>B14-C14</f>
        <v>3285</v>
      </c>
      <c r="G14">
        <v>0</v>
      </c>
      <c r="H14">
        <v>1</v>
      </c>
      <c r="I14">
        <v>0</v>
      </c>
      <c r="J14">
        <v>0</v>
      </c>
      <c r="K14">
        <v>0</v>
      </c>
      <c r="L14">
        <f t="shared" si="0"/>
        <v>7803.2896045058606</v>
      </c>
      <c r="M14">
        <f>L14-B14</f>
        <v>3092.2896045058606</v>
      </c>
      <c r="N14">
        <f t="shared" si="1"/>
        <v>3092.2896045058606</v>
      </c>
      <c r="O14" s="8">
        <f>N14/B14</f>
        <v>0.65639770844955647</v>
      </c>
      <c r="P14" s="8">
        <f>C14/B14</f>
        <v>0.30269581829760134</v>
      </c>
      <c r="Q14">
        <f t="shared" si="2"/>
        <v>55661.212881105486</v>
      </c>
      <c r="R14">
        <f t="shared" si="3"/>
        <v>25668</v>
      </c>
    </row>
    <row r="15" spans="1:29" x14ac:dyDescent="0.35">
      <c r="A15" s="1">
        <v>41288</v>
      </c>
      <c r="B15">
        <v>4096</v>
      </c>
      <c r="C15">
        <v>1558</v>
      </c>
      <c r="D15">
        <v>5322.666666666667</v>
      </c>
      <c r="E15">
        <v>4506</v>
      </c>
      <c r="F15">
        <f>B15-C15</f>
        <v>2538</v>
      </c>
      <c r="G15">
        <v>0</v>
      </c>
      <c r="H15">
        <v>0</v>
      </c>
      <c r="I15">
        <v>1</v>
      </c>
      <c r="J15">
        <v>0</v>
      </c>
      <c r="K15">
        <v>0</v>
      </c>
      <c r="L15">
        <f t="shared" si="0"/>
        <v>6584.3196505678152</v>
      </c>
      <c r="M15">
        <f>L15-B15</f>
        <v>2488.3196505678152</v>
      </c>
      <c r="N15">
        <f t="shared" si="1"/>
        <v>2488.3196505678152</v>
      </c>
      <c r="O15" s="8">
        <f>N15/B15</f>
        <v>0.607499914689408</v>
      </c>
      <c r="P15" s="8">
        <f>C15/B15</f>
        <v>0.38037109375</v>
      </c>
      <c r="Q15">
        <f t="shared" si="2"/>
        <v>44789.75371022067</v>
      </c>
      <c r="R15">
        <f t="shared" si="3"/>
        <v>28044</v>
      </c>
    </row>
    <row r="16" spans="1:29" x14ac:dyDescent="0.35">
      <c r="A16" s="1">
        <v>41289</v>
      </c>
      <c r="B16">
        <v>4032</v>
      </c>
      <c r="C16">
        <v>2114</v>
      </c>
      <c r="D16">
        <v>4957.333333333333</v>
      </c>
      <c r="E16">
        <v>4488</v>
      </c>
      <c r="F16">
        <f>B16-C16</f>
        <v>1918</v>
      </c>
      <c r="G16">
        <v>0</v>
      </c>
      <c r="H16">
        <v>0</v>
      </c>
      <c r="I16">
        <v>0</v>
      </c>
      <c r="J16">
        <v>1</v>
      </c>
      <c r="K16">
        <v>0</v>
      </c>
      <c r="L16">
        <f t="shared" si="0"/>
        <v>6188.3520574684999</v>
      </c>
      <c r="M16">
        <f>L16-B16</f>
        <v>2156.3520574684999</v>
      </c>
      <c r="N16">
        <f t="shared" si="1"/>
        <v>2156.3520574684999</v>
      </c>
      <c r="O16" s="8">
        <f>N16/B16</f>
        <v>0.53480953806262399</v>
      </c>
      <c r="P16" s="8">
        <f>C16/B16</f>
        <v>0.52430555555555558</v>
      </c>
      <c r="Q16">
        <f t="shared" si="2"/>
        <v>38814.337034432996</v>
      </c>
      <c r="R16">
        <f t="shared" si="3"/>
        <v>38052</v>
      </c>
    </row>
    <row r="17" spans="1:18" x14ac:dyDescent="0.35">
      <c r="A17" s="1">
        <v>41290</v>
      </c>
      <c r="B17">
        <v>4776</v>
      </c>
      <c r="C17">
        <v>1578</v>
      </c>
      <c r="D17">
        <v>4279.666666666667</v>
      </c>
      <c r="E17">
        <v>4772</v>
      </c>
      <c r="F17">
        <f>B17-C17</f>
        <v>3198</v>
      </c>
      <c r="G17">
        <v>0</v>
      </c>
      <c r="H17">
        <v>0</v>
      </c>
      <c r="I17">
        <v>0</v>
      </c>
      <c r="J17">
        <v>0</v>
      </c>
      <c r="K17">
        <v>1</v>
      </c>
      <c r="L17">
        <f t="shared" si="0"/>
        <v>6830.134689028916</v>
      </c>
      <c r="M17">
        <f>L17-B17</f>
        <v>2054.134689028916</v>
      </c>
      <c r="N17">
        <f t="shared" si="1"/>
        <v>2054.134689028916</v>
      </c>
      <c r="O17" s="8">
        <f>N17/B17</f>
        <v>0.43009520289550168</v>
      </c>
      <c r="P17" s="8">
        <f>C17/B17</f>
        <v>0.33040201005025127</v>
      </c>
      <c r="Q17">
        <f t="shared" si="2"/>
        <v>36974.42440252049</v>
      </c>
      <c r="R17">
        <f t="shared" si="3"/>
        <v>28404</v>
      </c>
    </row>
    <row r="18" spans="1:18" x14ac:dyDescent="0.35">
      <c r="A18" s="1">
        <v>41291</v>
      </c>
      <c r="B18">
        <v>2591</v>
      </c>
      <c r="C18">
        <v>3806</v>
      </c>
      <c r="D18">
        <v>4301.333333333333</v>
      </c>
      <c r="E18">
        <v>4979</v>
      </c>
      <c r="F18">
        <f>B18-C18</f>
        <v>-1215</v>
      </c>
      <c r="G18">
        <v>0</v>
      </c>
      <c r="H18">
        <v>0</v>
      </c>
      <c r="I18">
        <v>0</v>
      </c>
      <c r="J18">
        <v>0</v>
      </c>
      <c r="K18">
        <v>0</v>
      </c>
      <c r="L18">
        <f t="shared" si="0"/>
        <v>4063.1315162442011</v>
      </c>
      <c r="M18">
        <f>L18-B18</f>
        <v>1472.1315162442011</v>
      </c>
      <c r="N18">
        <f t="shared" si="1"/>
        <v>1472.1315162442011</v>
      </c>
      <c r="O18" s="8">
        <f>N18/B18</f>
        <v>0.56817117570212317</v>
      </c>
      <c r="P18" s="8">
        <f>C18/B18</f>
        <v>1.4689309147047471</v>
      </c>
      <c r="Q18">
        <f t="shared" si="2"/>
        <v>26498.367292395618</v>
      </c>
      <c r="R18">
        <f t="shared" si="3"/>
        <v>68508</v>
      </c>
    </row>
    <row r="19" spans="1:18" x14ac:dyDescent="0.35">
      <c r="A19" s="1">
        <v>41292</v>
      </c>
      <c r="B19">
        <v>3065</v>
      </c>
      <c r="C19">
        <v>471</v>
      </c>
      <c r="D19">
        <v>3799.6666666666665</v>
      </c>
      <c r="E19">
        <v>5192</v>
      </c>
      <c r="F19">
        <f>B19-C19</f>
        <v>2594</v>
      </c>
      <c r="G19">
        <v>0</v>
      </c>
      <c r="H19">
        <v>0</v>
      </c>
      <c r="I19">
        <v>0</v>
      </c>
      <c r="J19">
        <v>0</v>
      </c>
      <c r="K19">
        <v>0</v>
      </c>
      <c r="L19">
        <f t="shared" si="0"/>
        <v>6217.7549473052977</v>
      </c>
      <c r="M19">
        <f>L19-B19</f>
        <v>3152.7549473052977</v>
      </c>
      <c r="N19">
        <f t="shared" si="1"/>
        <v>3152.7549473052977</v>
      </c>
      <c r="O19" s="8">
        <f>N19/B19</f>
        <v>1.0286313041779112</v>
      </c>
      <c r="P19" s="8">
        <f>C19/B19</f>
        <v>0.1536704730831974</v>
      </c>
      <c r="Q19">
        <f t="shared" si="2"/>
        <v>56749.589051495357</v>
      </c>
      <c r="R19">
        <f t="shared" si="3"/>
        <v>8478</v>
      </c>
    </row>
    <row r="20" spans="1:18" x14ac:dyDescent="0.35">
      <c r="A20" s="1">
        <v>41293</v>
      </c>
      <c r="B20">
        <v>6468</v>
      </c>
      <c r="C20">
        <v>485</v>
      </c>
      <c r="D20">
        <v>3477.3333333333335</v>
      </c>
      <c r="E20">
        <v>6065</v>
      </c>
      <c r="F20">
        <f>B20-C20</f>
        <v>5983</v>
      </c>
      <c r="G20">
        <v>0</v>
      </c>
      <c r="H20">
        <v>0</v>
      </c>
      <c r="I20">
        <v>0</v>
      </c>
      <c r="J20">
        <v>0</v>
      </c>
      <c r="K20">
        <v>0</v>
      </c>
      <c r="L20">
        <f t="shared" si="0"/>
        <v>8305.7392271862573</v>
      </c>
      <c r="M20">
        <f>L20-B20</f>
        <v>1837.7392271862573</v>
      </c>
      <c r="N20">
        <f t="shared" si="1"/>
        <v>1837.7392271862573</v>
      </c>
      <c r="O20" s="8">
        <f>N20/B20</f>
        <v>0.28412789535965632</v>
      </c>
      <c r="P20" s="8">
        <f>C20/B20</f>
        <v>7.4984539270253558E-2</v>
      </c>
      <c r="Q20">
        <f t="shared" si="2"/>
        <v>33079.306089352627</v>
      </c>
      <c r="R20">
        <f t="shared" si="3"/>
        <v>8730</v>
      </c>
    </row>
    <row r="21" spans="1:18" x14ac:dyDescent="0.35">
      <c r="A21" s="1">
        <v>41294</v>
      </c>
      <c r="B21">
        <v>6335</v>
      </c>
      <c r="C21">
        <v>889</v>
      </c>
      <c r="D21">
        <v>4041.3333333333335</v>
      </c>
      <c r="E21">
        <v>4711</v>
      </c>
      <c r="F21">
        <f>B21-C21</f>
        <v>5446</v>
      </c>
      <c r="G21">
        <v>0</v>
      </c>
      <c r="H21">
        <v>1</v>
      </c>
      <c r="I21">
        <v>0</v>
      </c>
      <c r="J21">
        <v>0</v>
      </c>
      <c r="K21">
        <v>0</v>
      </c>
      <c r="L21">
        <f t="shared" si="0"/>
        <v>7920.3951906650182</v>
      </c>
      <c r="M21">
        <f>L21-B21</f>
        <v>1585.3951906650182</v>
      </c>
      <c r="N21">
        <f t="shared" si="1"/>
        <v>1585.3951906650182</v>
      </c>
      <c r="O21" s="8">
        <f>N21/B21</f>
        <v>0.2502596986053699</v>
      </c>
      <c r="P21" s="8">
        <f>C21/B21</f>
        <v>0.14033149171270717</v>
      </c>
      <c r="Q21">
        <f t="shared" si="2"/>
        <v>28537.113431970327</v>
      </c>
      <c r="R21">
        <f t="shared" si="3"/>
        <v>16002</v>
      </c>
    </row>
    <row r="22" spans="1:18" x14ac:dyDescent="0.35">
      <c r="A22" s="1">
        <v>41295</v>
      </c>
      <c r="B22">
        <v>4824</v>
      </c>
      <c r="C22">
        <v>905</v>
      </c>
      <c r="D22">
        <v>5289.333333333333</v>
      </c>
      <c r="E22">
        <v>4096</v>
      </c>
      <c r="F22">
        <f>B22-C22</f>
        <v>3919</v>
      </c>
      <c r="G22">
        <v>0</v>
      </c>
      <c r="H22">
        <v>0</v>
      </c>
      <c r="I22">
        <v>1</v>
      </c>
      <c r="J22">
        <v>0</v>
      </c>
      <c r="K22">
        <v>0</v>
      </c>
      <c r="L22">
        <f t="shared" si="0"/>
        <v>7468.3234023563755</v>
      </c>
      <c r="M22">
        <f>L22-B22</f>
        <v>2644.3234023563755</v>
      </c>
      <c r="N22">
        <f t="shared" si="1"/>
        <v>2644.3234023563755</v>
      </c>
      <c r="O22" s="8">
        <f>N22/B22</f>
        <v>0.54815990927785563</v>
      </c>
      <c r="P22" s="8">
        <f>C22/B22</f>
        <v>0.18760364842454394</v>
      </c>
      <c r="Q22">
        <f t="shared" si="2"/>
        <v>47597.821242414757</v>
      </c>
      <c r="R22">
        <f t="shared" si="3"/>
        <v>16290</v>
      </c>
    </row>
    <row r="23" spans="1:18" x14ac:dyDescent="0.35">
      <c r="A23" s="1">
        <v>41296</v>
      </c>
      <c r="B23">
        <v>5042</v>
      </c>
      <c r="C23">
        <v>1249</v>
      </c>
      <c r="D23">
        <v>5875.666666666667</v>
      </c>
      <c r="E23">
        <v>4032</v>
      </c>
      <c r="F23">
        <f>B23-C23</f>
        <v>3793</v>
      </c>
      <c r="G23">
        <v>0</v>
      </c>
      <c r="H23">
        <v>0</v>
      </c>
      <c r="I23">
        <v>0</v>
      </c>
      <c r="J23">
        <v>1</v>
      </c>
      <c r="K23">
        <v>0</v>
      </c>
      <c r="L23">
        <f t="shared" si="0"/>
        <v>8310.0698281948517</v>
      </c>
      <c r="M23">
        <f>L23-B23</f>
        <v>3268.0698281948517</v>
      </c>
      <c r="N23">
        <f t="shared" si="1"/>
        <v>3268.0698281948517</v>
      </c>
      <c r="O23" s="8">
        <f>N23/B23</f>
        <v>0.64816934315645613</v>
      </c>
      <c r="P23" s="8">
        <f>C23/B23</f>
        <v>0.24771915906386355</v>
      </c>
      <c r="Q23">
        <f t="shared" si="2"/>
        <v>58825.256907507326</v>
      </c>
      <c r="R23">
        <f t="shared" si="3"/>
        <v>22482</v>
      </c>
    </row>
    <row r="24" spans="1:18" x14ac:dyDescent="0.35">
      <c r="A24" s="1">
        <v>41297</v>
      </c>
      <c r="B24">
        <v>5238</v>
      </c>
      <c r="C24">
        <v>1191</v>
      </c>
      <c r="D24">
        <v>5400.333333333333</v>
      </c>
      <c r="E24">
        <v>4776</v>
      </c>
      <c r="F24">
        <f>B24-C24</f>
        <v>4047</v>
      </c>
      <c r="G24">
        <v>0</v>
      </c>
      <c r="H24">
        <v>0</v>
      </c>
      <c r="I24">
        <v>0</v>
      </c>
      <c r="J24">
        <v>0</v>
      </c>
      <c r="K24">
        <v>1</v>
      </c>
      <c r="L24">
        <f t="shared" si="0"/>
        <v>8475.5843750062577</v>
      </c>
      <c r="M24">
        <f>L24-B24</f>
        <v>3237.5843750062577</v>
      </c>
      <c r="N24">
        <f t="shared" si="1"/>
        <v>3237.5843750062577</v>
      </c>
      <c r="O24" s="8">
        <f>N24/B24</f>
        <v>0.61809552787442879</v>
      </c>
      <c r="P24" s="8">
        <f>C24/B24</f>
        <v>0.22737686139747995</v>
      </c>
      <c r="Q24">
        <f t="shared" si="2"/>
        <v>58276.518750112635</v>
      </c>
      <c r="R24">
        <f t="shared" si="3"/>
        <v>21438</v>
      </c>
    </row>
    <row r="25" spans="1:18" x14ac:dyDescent="0.35">
      <c r="A25" s="1">
        <v>41298</v>
      </c>
      <c r="B25">
        <v>5660</v>
      </c>
      <c r="C25">
        <v>825</v>
      </c>
      <c r="D25">
        <v>5034.666666666667</v>
      </c>
      <c r="E25">
        <v>2591</v>
      </c>
      <c r="F25">
        <f>B25-C25</f>
        <v>4835</v>
      </c>
      <c r="G25">
        <v>0</v>
      </c>
      <c r="H25">
        <v>0</v>
      </c>
      <c r="I25">
        <v>0</v>
      </c>
      <c r="J25">
        <v>0</v>
      </c>
      <c r="K25">
        <v>0</v>
      </c>
      <c r="L25">
        <f t="shared" si="0"/>
        <v>8723.4267030392602</v>
      </c>
      <c r="M25">
        <f>L25-B25</f>
        <v>3063.4267030392602</v>
      </c>
      <c r="N25">
        <f t="shared" si="1"/>
        <v>3063.4267030392602</v>
      </c>
      <c r="O25" s="8">
        <f>N25/B25</f>
        <v>0.54124146696806719</v>
      </c>
      <c r="P25" s="8">
        <f>C25/B25</f>
        <v>0.14575971731448764</v>
      </c>
      <c r="Q25">
        <f t="shared" si="2"/>
        <v>55141.680654706681</v>
      </c>
      <c r="R25">
        <f t="shared" si="3"/>
        <v>14850</v>
      </c>
    </row>
    <row r="26" spans="1:18" x14ac:dyDescent="0.35">
      <c r="A26" s="1">
        <v>41299</v>
      </c>
      <c r="B26">
        <v>4786</v>
      </c>
      <c r="C26">
        <v>1202</v>
      </c>
      <c r="D26">
        <v>5313.333333333333</v>
      </c>
      <c r="E26">
        <v>3065</v>
      </c>
      <c r="F26">
        <f>B26-C26</f>
        <v>3584</v>
      </c>
      <c r="G26">
        <v>0</v>
      </c>
      <c r="H26">
        <v>0</v>
      </c>
      <c r="I26">
        <v>0</v>
      </c>
      <c r="J26">
        <v>0</v>
      </c>
      <c r="K26">
        <v>0</v>
      </c>
      <c r="L26">
        <f t="shared" si="0"/>
        <v>8166.2373227552989</v>
      </c>
      <c r="M26">
        <f>L26-B26</f>
        <v>3380.2373227552989</v>
      </c>
      <c r="N26">
        <f t="shared" si="1"/>
        <v>3380.2373227552989</v>
      </c>
      <c r="O26" s="8">
        <f>N26/B26</f>
        <v>0.7062760808097156</v>
      </c>
      <c r="P26" s="8">
        <f>C26/B26</f>
        <v>0.25114918512327622</v>
      </c>
      <c r="Q26">
        <f t="shared" si="2"/>
        <v>60844.271809595382</v>
      </c>
      <c r="R26">
        <f t="shared" si="3"/>
        <v>21636</v>
      </c>
    </row>
    <row r="27" spans="1:18" x14ac:dyDescent="0.35">
      <c r="A27" s="1">
        <v>41300</v>
      </c>
      <c r="B27">
        <v>6425</v>
      </c>
      <c r="C27">
        <v>939</v>
      </c>
      <c r="D27">
        <v>5228</v>
      </c>
      <c r="E27">
        <v>6468</v>
      </c>
      <c r="F27">
        <f>B27-C27</f>
        <v>5486</v>
      </c>
      <c r="G27">
        <v>0</v>
      </c>
      <c r="H27">
        <v>0</v>
      </c>
      <c r="I27">
        <v>0</v>
      </c>
      <c r="J27">
        <v>0</v>
      </c>
      <c r="K27">
        <v>0</v>
      </c>
      <c r="L27">
        <f t="shared" si="0"/>
        <v>9656.07820336228</v>
      </c>
      <c r="M27">
        <f>L27-B27</f>
        <v>3231.07820336228</v>
      </c>
      <c r="N27">
        <f t="shared" si="1"/>
        <v>3231.07820336228</v>
      </c>
      <c r="O27" s="8">
        <f>N27/B27</f>
        <v>0.50289154916144441</v>
      </c>
      <c r="P27" s="8">
        <f>C27/B27</f>
        <v>0.14614785992217899</v>
      </c>
      <c r="Q27">
        <f t="shared" si="2"/>
        <v>58159.407660521043</v>
      </c>
      <c r="R27">
        <f t="shared" si="3"/>
        <v>16902</v>
      </c>
    </row>
    <row r="28" spans="1:18" x14ac:dyDescent="0.35">
      <c r="A28" s="1">
        <v>41301</v>
      </c>
      <c r="B28">
        <v>6093</v>
      </c>
      <c r="C28">
        <v>1083</v>
      </c>
      <c r="D28">
        <v>5623.666666666667</v>
      </c>
      <c r="E28">
        <v>6335</v>
      </c>
      <c r="F28">
        <f>B28-C28</f>
        <v>5010</v>
      </c>
      <c r="G28">
        <v>0</v>
      </c>
      <c r="H28">
        <v>1</v>
      </c>
      <c r="I28">
        <v>0</v>
      </c>
      <c r="J28">
        <v>0</v>
      </c>
      <c r="K28">
        <v>0</v>
      </c>
      <c r="L28">
        <f t="shared" si="0"/>
        <v>9248.2952032853118</v>
      </c>
      <c r="M28">
        <f>L28-B28</f>
        <v>3155.2952032853118</v>
      </c>
      <c r="N28">
        <f t="shared" si="1"/>
        <v>3155.2952032853118</v>
      </c>
      <c r="O28" s="8">
        <f>N28/B28</f>
        <v>0.51785576945434297</v>
      </c>
      <c r="P28" s="8">
        <f>C28/B28</f>
        <v>0.1777449532250123</v>
      </c>
      <c r="Q28">
        <f t="shared" si="2"/>
        <v>56795.313659135616</v>
      </c>
      <c r="R28">
        <f t="shared" si="3"/>
        <v>19494</v>
      </c>
    </row>
    <row r="29" spans="1:18" x14ac:dyDescent="0.35">
      <c r="A29" s="1">
        <v>41302</v>
      </c>
      <c r="B29">
        <v>4438</v>
      </c>
      <c r="C29">
        <v>1461</v>
      </c>
      <c r="D29">
        <v>5768</v>
      </c>
      <c r="E29">
        <v>4824</v>
      </c>
      <c r="F29">
        <f>B29-C29</f>
        <v>2977</v>
      </c>
      <c r="G29">
        <v>0</v>
      </c>
      <c r="H29">
        <v>0</v>
      </c>
      <c r="I29">
        <v>1</v>
      </c>
      <c r="J29">
        <v>0</v>
      </c>
      <c r="K29">
        <v>0</v>
      </c>
      <c r="L29">
        <f t="shared" si="0"/>
        <v>7332.6225995681971</v>
      </c>
      <c r="M29">
        <f>L29-B29</f>
        <v>2894.6225995681971</v>
      </c>
      <c r="N29">
        <f t="shared" si="1"/>
        <v>2894.6225995681971</v>
      </c>
      <c r="O29" s="8">
        <f>N29/B29</f>
        <v>0.65223582685177939</v>
      </c>
      <c r="P29" s="8">
        <f>C29/B29</f>
        <v>0.32920234339792698</v>
      </c>
      <c r="Q29">
        <f t="shared" si="2"/>
        <v>52103.206792227546</v>
      </c>
      <c r="R29">
        <f t="shared" si="3"/>
        <v>26298</v>
      </c>
    </row>
    <row r="30" spans="1:18" x14ac:dyDescent="0.35">
      <c r="A30" s="1">
        <v>41303</v>
      </c>
      <c r="B30">
        <v>4741</v>
      </c>
      <c r="C30">
        <v>1356</v>
      </c>
      <c r="D30">
        <v>5652</v>
      </c>
      <c r="E30">
        <v>5042</v>
      </c>
      <c r="F30">
        <f>B30-C30</f>
        <v>3385</v>
      </c>
      <c r="G30">
        <v>1</v>
      </c>
      <c r="H30">
        <v>0</v>
      </c>
      <c r="I30">
        <v>0</v>
      </c>
      <c r="J30">
        <v>1</v>
      </c>
      <c r="K30">
        <v>0</v>
      </c>
      <c r="L30">
        <f t="shared" si="0"/>
        <v>8025.606519758906</v>
      </c>
      <c r="M30">
        <f>L30-B30</f>
        <v>3284.606519758906</v>
      </c>
      <c r="N30">
        <f t="shared" si="1"/>
        <v>3284.606519758906</v>
      </c>
      <c r="O30" s="8">
        <f>N30/B30</f>
        <v>0.69280879978040621</v>
      </c>
      <c r="P30" s="8">
        <f>C30/B30</f>
        <v>0.286015608521409</v>
      </c>
      <c r="Q30">
        <f t="shared" si="2"/>
        <v>59122.917355660305</v>
      </c>
      <c r="R30">
        <f t="shared" si="3"/>
        <v>24408</v>
      </c>
    </row>
    <row r="31" spans="1:18" x14ac:dyDescent="0.35">
      <c r="A31" s="1">
        <v>41304</v>
      </c>
      <c r="B31">
        <v>5080</v>
      </c>
      <c r="C31">
        <v>1083</v>
      </c>
      <c r="D31">
        <v>5090.666666666667</v>
      </c>
      <c r="E31">
        <v>5238</v>
      </c>
      <c r="F31">
        <f>B31-C31</f>
        <v>3997</v>
      </c>
      <c r="G31">
        <v>1</v>
      </c>
      <c r="H31">
        <v>0</v>
      </c>
      <c r="I31">
        <v>0</v>
      </c>
      <c r="J31">
        <v>0</v>
      </c>
      <c r="K31">
        <v>1</v>
      </c>
      <c r="L31">
        <f t="shared" si="0"/>
        <v>8312.4547264723478</v>
      </c>
      <c r="M31">
        <f>L31-B31</f>
        <v>3232.4547264723478</v>
      </c>
      <c r="N31">
        <f t="shared" si="1"/>
        <v>3232.4547264723478</v>
      </c>
      <c r="O31" s="8">
        <f>N31/B31</f>
        <v>0.63630998552605267</v>
      </c>
      <c r="P31" s="8">
        <f>C31/B31</f>
        <v>0.21318897637795275</v>
      </c>
      <c r="Q31">
        <f t="shared" si="2"/>
        <v>58184.185076502261</v>
      </c>
      <c r="R31">
        <f t="shared" si="3"/>
        <v>19494</v>
      </c>
    </row>
    <row r="32" spans="1:18" x14ac:dyDescent="0.35">
      <c r="A32" s="1">
        <v>41305</v>
      </c>
      <c r="B32">
        <v>4340</v>
      </c>
      <c r="C32">
        <v>1862</v>
      </c>
      <c r="D32">
        <v>4753</v>
      </c>
      <c r="E32">
        <v>5660</v>
      </c>
      <c r="F32">
        <f>B32-C32</f>
        <v>2478</v>
      </c>
      <c r="G32">
        <v>1</v>
      </c>
      <c r="H32">
        <v>0</v>
      </c>
      <c r="I32">
        <v>0</v>
      </c>
      <c r="J32">
        <v>0</v>
      </c>
      <c r="K32">
        <v>0</v>
      </c>
      <c r="L32">
        <f t="shared" si="0"/>
        <v>7207.3318152818501</v>
      </c>
      <c r="M32">
        <f>L32-B32</f>
        <v>2867.3318152818501</v>
      </c>
      <c r="N32">
        <f t="shared" si="1"/>
        <v>2867.3318152818501</v>
      </c>
      <c r="O32" s="8">
        <f>N32/B32</f>
        <v>0.66067553347508068</v>
      </c>
      <c r="P32" s="8">
        <f>C32/B32</f>
        <v>0.42903225806451611</v>
      </c>
      <c r="Q32">
        <f t="shared" si="2"/>
        <v>51611.972675073303</v>
      </c>
      <c r="R32">
        <f t="shared" si="3"/>
        <v>33516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12A66-FA4E-4200-B259-8DF129B670DA}">
  <dimension ref="A1:AF360"/>
  <sheetViews>
    <sheetView topLeftCell="T1" workbookViewId="0">
      <selection activeCell="Y4" sqref="Y4:Y7"/>
    </sheetView>
  </sheetViews>
  <sheetFormatPr defaultRowHeight="14.5" x14ac:dyDescent="0.35"/>
  <cols>
    <col min="1" max="1" width="10.453125" bestFit="1" customWidth="1"/>
    <col min="26" max="26" width="11.81640625" bestFit="1" customWidth="1"/>
  </cols>
  <sheetData>
    <row r="1" spans="1:32" ht="15" thickBot="1" x14ac:dyDescent="0.4">
      <c r="A1" s="1" t="s">
        <v>2</v>
      </c>
      <c r="B1" t="s">
        <v>133</v>
      </c>
      <c r="C1" t="s">
        <v>106</v>
      </c>
      <c r="D1" t="s">
        <v>21</v>
      </c>
      <c r="E1" t="s">
        <v>53</v>
      </c>
      <c r="F1" t="s">
        <v>15</v>
      </c>
      <c r="G1" t="s">
        <v>16</v>
      </c>
      <c r="H1" t="s">
        <v>17</v>
      </c>
      <c r="I1" t="s">
        <v>104</v>
      </c>
      <c r="J1" t="s">
        <v>99</v>
      </c>
      <c r="K1" t="s">
        <v>46</v>
      </c>
      <c r="L1" t="s">
        <v>100</v>
      </c>
      <c r="M1" s="8" t="s">
        <v>101</v>
      </c>
      <c r="N1" t="s">
        <v>4</v>
      </c>
      <c r="O1" t="s">
        <v>102</v>
      </c>
      <c r="P1" t="s">
        <v>108</v>
      </c>
      <c r="Q1" t="s">
        <v>127</v>
      </c>
      <c r="R1" t="s">
        <v>128</v>
      </c>
      <c r="S1" t="s">
        <v>18</v>
      </c>
      <c r="T1" t="s">
        <v>19</v>
      </c>
      <c r="U1" t="s">
        <v>136</v>
      </c>
      <c r="V1" t="s">
        <v>54</v>
      </c>
      <c r="W1" t="s">
        <v>20</v>
      </c>
      <c r="Y1" s="2" t="s">
        <v>32</v>
      </c>
      <c r="Z1" s="2" t="s">
        <v>106</v>
      </c>
      <c r="AA1" s="2" t="s">
        <v>21</v>
      </c>
      <c r="AB1" s="2" t="s">
        <v>53</v>
      </c>
      <c r="AC1" s="2" t="s">
        <v>15</v>
      </c>
      <c r="AD1" s="2" t="s">
        <v>16</v>
      </c>
      <c r="AE1" s="2" t="s">
        <v>17</v>
      </c>
      <c r="AF1" s="3" t="s">
        <v>104</v>
      </c>
    </row>
    <row r="2" spans="1:32" ht="15" thickBot="1" x14ac:dyDescent="0.4">
      <c r="A2" s="1">
        <v>40916</v>
      </c>
      <c r="B2">
        <v>5214</v>
      </c>
      <c r="C2">
        <v>4638</v>
      </c>
      <c r="D2">
        <v>5549</v>
      </c>
      <c r="E2">
        <v>5281</v>
      </c>
      <c r="F2">
        <v>0</v>
      </c>
      <c r="G2">
        <v>0</v>
      </c>
      <c r="H2">
        <v>0</v>
      </c>
      <c r="I2">
        <v>0</v>
      </c>
      <c r="J2">
        <f>$Y$2+SUMPRODUCT(C2:I2,$Z$2:$AF$2)</f>
        <v>5735.2425496878213</v>
      </c>
      <c r="K2">
        <f>J2-B2</f>
        <v>521.24254968782134</v>
      </c>
      <c r="L2">
        <f>ABS(K2)</f>
        <v>521.24254968782134</v>
      </c>
      <c r="M2" s="8">
        <f>L2/B2</f>
        <v>9.9969802395055873E-2</v>
      </c>
      <c r="N2">
        <v>1141</v>
      </c>
      <c r="O2">
        <f>IF(K2&lt;0,K2*-72,K2*18)</f>
        <v>9382.3658943807841</v>
      </c>
      <c r="P2">
        <f>N2*18</f>
        <v>20538</v>
      </c>
      <c r="Q2">
        <f>IF(K2&lt;0,K2*2,K2)</f>
        <v>521.24254968782134</v>
      </c>
      <c r="R2">
        <f>Q2^2</f>
        <v>271693.79560506088</v>
      </c>
      <c r="S2">
        <v>0</v>
      </c>
      <c r="T2">
        <v>0</v>
      </c>
      <c r="U2">
        <v>-67</v>
      </c>
      <c r="V2">
        <v>1</v>
      </c>
      <c r="W2">
        <v>0</v>
      </c>
      <c r="Y2" s="2">
        <v>946.73255417375765</v>
      </c>
      <c r="Z2" s="2">
        <v>0.46289451302975099</v>
      </c>
      <c r="AA2" s="2">
        <v>0.27222218147573041</v>
      </c>
      <c r="AB2" s="2">
        <v>0.21417238384269099</v>
      </c>
      <c r="AC2" s="2">
        <v>-1109.0355081093453</v>
      </c>
      <c r="AD2" s="2">
        <v>-563.20345036017454</v>
      </c>
      <c r="AE2" s="2">
        <v>-667.60086690391415</v>
      </c>
      <c r="AF2" s="3">
        <v>236.23246317247373</v>
      </c>
    </row>
    <row r="3" spans="1:32" x14ac:dyDescent="0.35">
      <c r="A3" s="1">
        <v>40917</v>
      </c>
      <c r="B3">
        <v>4097</v>
      </c>
      <c r="C3">
        <v>4905</v>
      </c>
      <c r="D3">
        <v>4285</v>
      </c>
      <c r="E3">
        <v>5214</v>
      </c>
      <c r="F3">
        <v>1</v>
      </c>
      <c r="G3">
        <v>0</v>
      </c>
      <c r="H3">
        <v>0</v>
      </c>
      <c r="I3">
        <v>0</v>
      </c>
      <c r="J3">
        <f t="shared" ref="J3:J66" si="0">$Y$2+SUMPRODUCT(C3:I3,$Z$2:$AF$2)</f>
        <v>4391.3614894546363</v>
      </c>
      <c r="K3">
        <f>J3-B3</f>
        <v>294.36148945463628</v>
      </c>
      <c r="L3">
        <f t="shared" ref="L3:L66" si="1">ABS(K3)</f>
        <v>294.36148945463628</v>
      </c>
      <c r="M3" s="8">
        <f>L3/B3</f>
        <v>7.1848056981849234E-2</v>
      </c>
      <c r="N3">
        <v>1054</v>
      </c>
      <c r="O3">
        <f t="shared" ref="O3:O66" si="2">IF(K3&lt;0,K3*-72,K3*18)</f>
        <v>5298.5068101834531</v>
      </c>
      <c r="P3">
        <f t="shared" ref="P3:P66" si="3">N3*18</f>
        <v>18972</v>
      </c>
      <c r="Q3">
        <f t="shared" ref="Q3:Q66" si="4">IF(K3&lt;0,K3*2,K3)</f>
        <v>294.36148945463628</v>
      </c>
      <c r="R3">
        <f t="shared" ref="R3:R66" si="5">Q3^2</f>
        <v>86648.686473951951</v>
      </c>
      <c r="S3">
        <v>0</v>
      </c>
      <c r="T3">
        <v>0</v>
      </c>
      <c r="U3">
        <v>-1117</v>
      </c>
      <c r="V3">
        <v>0</v>
      </c>
      <c r="W3">
        <v>0</v>
      </c>
    </row>
    <row r="4" spans="1:32" x14ac:dyDescent="0.35">
      <c r="A4" s="1">
        <v>40918</v>
      </c>
      <c r="B4">
        <v>3757</v>
      </c>
      <c r="C4">
        <v>4864</v>
      </c>
      <c r="D4">
        <v>3950</v>
      </c>
      <c r="E4">
        <v>4097</v>
      </c>
      <c r="F4">
        <v>0</v>
      </c>
      <c r="G4">
        <v>1</v>
      </c>
      <c r="H4">
        <v>0</v>
      </c>
      <c r="I4">
        <v>0</v>
      </c>
      <c r="J4">
        <f t="shared" si="0"/>
        <v>4587.7898886229314</v>
      </c>
      <c r="K4">
        <f>J4-B4</f>
        <v>830.78988862293136</v>
      </c>
      <c r="L4">
        <f t="shared" si="1"/>
        <v>830.78988862293136</v>
      </c>
      <c r="M4" s="8">
        <f>L4/B4</f>
        <v>0.22113119207424312</v>
      </c>
      <c r="N4">
        <v>1583</v>
      </c>
      <c r="O4">
        <f t="shared" si="2"/>
        <v>14954.217995212764</v>
      </c>
      <c r="P4">
        <f t="shared" si="3"/>
        <v>28494</v>
      </c>
      <c r="Q4">
        <f t="shared" si="4"/>
        <v>830.78988862293136</v>
      </c>
      <c r="R4">
        <f t="shared" si="5"/>
        <v>690211.83903810265</v>
      </c>
      <c r="S4">
        <v>0</v>
      </c>
      <c r="T4">
        <v>0</v>
      </c>
      <c r="U4">
        <v>-340</v>
      </c>
      <c r="V4">
        <v>0</v>
      </c>
      <c r="W4">
        <v>0</v>
      </c>
      <c r="Y4" s="21" t="s">
        <v>103</v>
      </c>
      <c r="Z4" s="20">
        <f>SUM(R2:R360)</f>
        <v>387939968.07860547</v>
      </c>
    </row>
    <row r="5" spans="1:32" x14ac:dyDescent="0.35">
      <c r="A5" s="1">
        <v>40919</v>
      </c>
      <c r="B5">
        <v>4307</v>
      </c>
      <c r="C5">
        <v>4356</v>
      </c>
      <c r="D5">
        <v>3996</v>
      </c>
      <c r="E5">
        <v>3757</v>
      </c>
      <c r="F5">
        <v>0</v>
      </c>
      <c r="G5">
        <v>0</v>
      </c>
      <c r="H5">
        <v>1</v>
      </c>
      <c r="I5">
        <v>0</v>
      </c>
      <c r="J5">
        <f t="shared" si="0"/>
        <v>4187.9456693014472</v>
      </c>
      <c r="K5">
        <f>J5-B5</f>
        <v>-119.0543306985528</v>
      </c>
      <c r="L5">
        <f t="shared" si="1"/>
        <v>119.0543306985528</v>
      </c>
      <c r="M5" s="8">
        <f>L5/B5</f>
        <v>2.7642054956710658E-2</v>
      </c>
      <c r="N5">
        <v>1321</v>
      </c>
      <c r="O5">
        <f t="shared" si="2"/>
        <v>8571.9118102958018</v>
      </c>
      <c r="P5">
        <f t="shared" si="3"/>
        <v>23778</v>
      </c>
      <c r="Q5">
        <f t="shared" si="4"/>
        <v>-238.10866139710561</v>
      </c>
      <c r="R5">
        <f t="shared" si="5"/>
        <v>56695.734632321488</v>
      </c>
      <c r="S5">
        <v>0</v>
      </c>
      <c r="T5">
        <v>0</v>
      </c>
      <c r="U5">
        <v>550</v>
      </c>
      <c r="V5">
        <v>0</v>
      </c>
      <c r="W5">
        <v>0</v>
      </c>
      <c r="Y5" s="21" t="s">
        <v>140</v>
      </c>
      <c r="Z5" s="20">
        <f>SUM(O2:O360)</f>
        <v>6563887.300576116</v>
      </c>
    </row>
    <row r="6" spans="1:32" x14ac:dyDescent="0.35">
      <c r="A6" s="1">
        <v>40920</v>
      </c>
      <c r="B6">
        <v>4380</v>
      </c>
      <c r="C6">
        <v>4053.6666666666665</v>
      </c>
      <c r="D6">
        <v>4413</v>
      </c>
      <c r="E6">
        <v>4307</v>
      </c>
      <c r="F6">
        <v>0</v>
      </c>
      <c r="G6">
        <v>0</v>
      </c>
      <c r="H6">
        <v>0</v>
      </c>
      <c r="I6">
        <v>0</v>
      </c>
      <c r="J6">
        <f t="shared" si="0"/>
        <v>4946.9095558882264</v>
      </c>
      <c r="K6">
        <f>J6-B6</f>
        <v>566.90955588822635</v>
      </c>
      <c r="L6">
        <f t="shared" si="1"/>
        <v>566.90955588822635</v>
      </c>
      <c r="M6" s="8">
        <f>L6/B6</f>
        <v>0.12943140545393295</v>
      </c>
      <c r="N6">
        <v>1155</v>
      </c>
      <c r="O6">
        <f t="shared" si="2"/>
        <v>10204.372005988074</v>
      </c>
      <c r="P6">
        <f t="shared" si="3"/>
        <v>20790</v>
      </c>
      <c r="Q6">
        <f t="shared" si="4"/>
        <v>566.90955588822635</v>
      </c>
      <c r="R6">
        <f t="shared" si="5"/>
        <v>321386.44455738604</v>
      </c>
      <c r="S6">
        <v>1</v>
      </c>
      <c r="T6">
        <v>0</v>
      </c>
      <c r="U6">
        <v>73</v>
      </c>
      <c r="V6">
        <v>0</v>
      </c>
      <c r="W6">
        <v>0</v>
      </c>
      <c r="Y6" s="21" t="s">
        <v>115</v>
      </c>
      <c r="Z6" s="22">
        <f>AVERAGE(M2:M360)</f>
        <v>0.14464274443755198</v>
      </c>
    </row>
    <row r="7" spans="1:32" x14ac:dyDescent="0.35">
      <c r="A7" s="1">
        <v>40921</v>
      </c>
      <c r="B7">
        <v>4075</v>
      </c>
      <c r="C7">
        <v>4148</v>
      </c>
      <c r="D7">
        <v>4220</v>
      </c>
      <c r="E7">
        <v>4380</v>
      </c>
      <c r="F7">
        <v>0</v>
      </c>
      <c r="G7">
        <v>0</v>
      </c>
      <c r="H7">
        <v>0</v>
      </c>
      <c r="I7">
        <v>0</v>
      </c>
      <c r="J7">
        <f t="shared" si="0"/>
        <v>4953.6716412797341</v>
      </c>
      <c r="K7">
        <f>J7-B7</f>
        <v>878.6716412797341</v>
      </c>
      <c r="L7">
        <f t="shared" si="1"/>
        <v>878.6716412797341</v>
      </c>
      <c r="M7" s="8">
        <f>L7/B7</f>
        <v>0.21562494264533352</v>
      </c>
      <c r="N7">
        <v>1876</v>
      </c>
      <c r="O7">
        <f t="shared" si="2"/>
        <v>15816.089543035214</v>
      </c>
      <c r="P7">
        <f t="shared" si="3"/>
        <v>33768</v>
      </c>
      <c r="Q7">
        <f t="shared" si="4"/>
        <v>878.6716412797341</v>
      </c>
      <c r="R7">
        <f t="shared" si="5"/>
        <v>772063.8531892217</v>
      </c>
      <c r="S7">
        <v>0</v>
      </c>
      <c r="T7">
        <v>1</v>
      </c>
      <c r="U7">
        <v>-305</v>
      </c>
      <c r="V7">
        <v>0</v>
      </c>
      <c r="W7">
        <v>0</v>
      </c>
      <c r="Y7" s="21"/>
      <c r="Z7" s="20"/>
    </row>
    <row r="8" spans="1:32" x14ac:dyDescent="0.35">
      <c r="A8" s="1">
        <v>40922</v>
      </c>
      <c r="B8">
        <v>4984</v>
      </c>
      <c r="C8">
        <v>4254</v>
      </c>
      <c r="D8">
        <v>5281</v>
      </c>
      <c r="E8">
        <v>4075</v>
      </c>
      <c r="F8">
        <v>0</v>
      </c>
      <c r="G8">
        <v>0</v>
      </c>
      <c r="H8">
        <v>0</v>
      </c>
      <c r="I8">
        <v>0</v>
      </c>
      <c r="J8">
        <f t="shared" si="0"/>
        <v>5226.2436171346162</v>
      </c>
      <c r="K8">
        <f>J8-B8</f>
        <v>242.24361713461622</v>
      </c>
      <c r="L8">
        <f t="shared" si="1"/>
        <v>242.24361713461622</v>
      </c>
      <c r="M8" s="8">
        <f>L8/B8</f>
        <v>4.8604257049481583E-2</v>
      </c>
      <c r="N8">
        <v>1360</v>
      </c>
      <c r="O8">
        <f t="shared" si="2"/>
        <v>4360.3851084230919</v>
      </c>
      <c r="P8">
        <f t="shared" si="3"/>
        <v>24480</v>
      </c>
      <c r="Q8">
        <f t="shared" si="4"/>
        <v>242.24361713461622</v>
      </c>
      <c r="R8">
        <f t="shared" si="5"/>
        <v>58681.970042462526</v>
      </c>
      <c r="S8">
        <v>0</v>
      </c>
      <c r="T8">
        <v>0</v>
      </c>
      <c r="U8">
        <v>909</v>
      </c>
      <c r="V8">
        <v>1</v>
      </c>
      <c r="W8">
        <v>1</v>
      </c>
    </row>
    <row r="9" spans="1:32" x14ac:dyDescent="0.35">
      <c r="A9" s="1">
        <v>40923</v>
      </c>
      <c r="B9">
        <v>4625</v>
      </c>
      <c r="C9">
        <v>4479.666666666667</v>
      </c>
      <c r="D9">
        <v>5214</v>
      </c>
      <c r="E9">
        <v>4984</v>
      </c>
      <c r="F9">
        <v>0</v>
      </c>
      <c r="G9">
        <v>0</v>
      </c>
      <c r="H9">
        <v>0</v>
      </c>
      <c r="I9">
        <v>0</v>
      </c>
      <c r="J9">
        <f t="shared" si="0"/>
        <v>5507.1472896624618</v>
      </c>
      <c r="K9">
        <f>J9-B9</f>
        <v>882.14728966246184</v>
      </c>
      <c r="L9">
        <f t="shared" si="1"/>
        <v>882.14728966246184</v>
      </c>
      <c r="M9" s="8">
        <f>L9/B9</f>
        <v>0.19073454911620796</v>
      </c>
      <c r="N9">
        <v>1708</v>
      </c>
      <c r="O9">
        <f t="shared" si="2"/>
        <v>15878.651213924313</v>
      </c>
      <c r="P9">
        <f t="shared" si="3"/>
        <v>30744</v>
      </c>
      <c r="Q9">
        <f t="shared" si="4"/>
        <v>882.14728966246184</v>
      </c>
      <c r="R9">
        <f t="shared" si="5"/>
        <v>778183.84065882734</v>
      </c>
      <c r="S9">
        <v>0</v>
      </c>
      <c r="T9">
        <v>0</v>
      </c>
      <c r="U9">
        <v>-359</v>
      </c>
      <c r="V9">
        <v>1</v>
      </c>
      <c r="W9">
        <v>0</v>
      </c>
    </row>
    <row r="10" spans="1:32" x14ac:dyDescent="0.35">
      <c r="A10" s="1">
        <v>40924</v>
      </c>
      <c r="B10">
        <v>3706</v>
      </c>
      <c r="C10">
        <v>4561.333333333333</v>
      </c>
      <c r="D10">
        <v>4097</v>
      </c>
      <c r="E10">
        <v>4625</v>
      </c>
      <c r="F10">
        <v>1</v>
      </c>
      <c r="G10">
        <v>0</v>
      </c>
      <c r="H10">
        <v>0</v>
      </c>
      <c r="I10">
        <v>0</v>
      </c>
      <c r="J10">
        <f t="shared" si="0"/>
        <v>4054.9547709426297</v>
      </c>
      <c r="K10">
        <f>J10-B10</f>
        <v>348.95477094262969</v>
      </c>
      <c r="L10">
        <f t="shared" si="1"/>
        <v>348.95477094262969</v>
      </c>
      <c r="M10" s="8">
        <f>L10/B10</f>
        <v>9.4159409320731163E-2</v>
      </c>
      <c r="N10">
        <v>1589</v>
      </c>
      <c r="O10">
        <f t="shared" si="2"/>
        <v>6281.1858769673345</v>
      </c>
      <c r="P10">
        <f t="shared" si="3"/>
        <v>28602</v>
      </c>
      <c r="Q10">
        <f t="shared" si="4"/>
        <v>348.95477094262969</v>
      </c>
      <c r="R10">
        <f t="shared" si="5"/>
        <v>121769.43216362316</v>
      </c>
      <c r="S10">
        <v>0</v>
      </c>
      <c r="T10">
        <v>0</v>
      </c>
      <c r="U10">
        <v>-919</v>
      </c>
      <c r="V10">
        <v>0</v>
      </c>
      <c r="W10">
        <v>0</v>
      </c>
    </row>
    <row r="11" spans="1:32" x14ac:dyDescent="0.35">
      <c r="A11" s="1">
        <v>40925</v>
      </c>
      <c r="B11">
        <v>3782</v>
      </c>
      <c r="C11">
        <v>4438.333333333333</v>
      </c>
      <c r="D11">
        <v>3757</v>
      </c>
      <c r="E11">
        <v>3706</v>
      </c>
      <c r="F11">
        <v>0</v>
      </c>
      <c r="G11">
        <v>1</v>
      </c>
      <c r="H11">
        <v>0</v>
      </c>
      <c r="I11">
        <v>0</v>
      </c>
      <c r="J11">
        <f t="shared" si="0"/>
        <v>4254.4708411359597</v>
      </c>
      <c r="K11">
        <f>J11-B11</f>
        <v>472.47084113595974</v>
      </c>
      <c r="L11">
        <f t="shared" si="1"/>
        <v>472.47084113595974</v>
      </c>
      <c r="M11" s="8">
        <f>L11/B11</f>
        <v>0.12492618750289787</v>
      </c>
      <c r="N11">
        <v>1485</v>
      </c>
      <c r="O11">
        <f t="shared" si="2"/>
        <v>8504.4751404472754</v>
      </c>
      <c r="P11">
        <f t="shared" si="3"/>
        <v>26730</v>
      </c>
      <c r="Q11">
        <f t="shared" si="4"/>
        <v>472.47084113595974</v>
      </c>
      <c r="R11">
        <f t="shared" si="5"/>
        <v>223228.69572372132</v>
      </c>
      <c r="S11">
        <v>0</v>
      </c>
      <c r="T11">
        <v>0</v>
      </c>
      <c r="U11">
        <v>76</v>
      </c>
      <c r="V11">
        <v>0</v>
      </c>
      <c r="W11">
        <v>0</v>
      </c>
    </row>
    <row r="12" spans="1:32" x14ac:dyDescent="0.35">
      <c r="A12" s="1">
        <v>40926</v>
      </c>
      <c r="B12">
        <v>4263</v>
      </c>
      <c r="C12">
        <v>4037.6666666666665</v>
      </c>
      <c r="D12">
        <v>4307</v>
      </c>
      <c r="E12">
        <v>3782</v>
      </c>
      <c r="F12">
        <v>0</v>
      </c>
      <c r="G12">
        <v>0</v>
      </c>
      <c r="H12">
        <v>1</v>
      </c>
      <c r="I12">
        <v>0</v>
      </c>
      <c r="J12">
        <f t="shared" si="0"/>
        <v>4130.6063240219955</v>
      </c>
      <c r="K12">
        <f>J12-B12</f>
        <v>-132.39367597800447</v>
      </c>
      <c r="L12">
        <f t="shared" si="1"/>
        <v>132.39367597800447</v>
      </c>
      <c r="M12" s="8">
        <f>L12/B12</f>
        <v>3.1056456950036233E-2</v>
      </c>
      <c r="N12">
        <v>1395</v>
      </c>
      <c r="O12">
        <f t="shared" si="2"/>
        <v>9532.3446704163216</v>
      </c>
      <c r="P12">
        <f t="shared" si="3"/>
        <v>25110</v>
      </c>
      <c r="Q12">
        <f t="shared" si="4"/>
        <v>-264.78735195600893</v>
      </c>
      <c r="R12">
        <f t="shared" si="5"/>
        <v>70112.341755875343</v>
      </c>
      <c r="S12">
        <v>0</v>
      </c>
      <c r="T12">
        <v>0</v>
      </c>
      <c r="U12">
        <v>481</v>
      </c>
      <c r="V12">
        <v>0</v>
      </c>
      <c r="W12">
        <v>0</v>
      </c>
    </row>
    <row r="13" spans="1:32" x14ac:dyDescent="0.35">
      <c r="A13" s="1">
        <v>40927</v>
      </c>
      <c r="B13">
        <v>3901</v>
      </c>
      <c r="C13">
        <v>3917</v>
      </c>
      <c r="D13">
        <v>4380</v>
      </c>
      <c r="E13">
        <v>4263</v>
      </c>
      <c r="F13">
        <v>0</v>
      </c>
      <c r="G13">
        <v>0</v>
      </c>
      <c r="H13">
        <v>0</v>
      </c>
      <c r="I13">
        <v>0</v>
      </c>
      <c r="J13">
        <f t="shared" si="0"/>
        <v>4865.2403888963827</v>
      </c>
      <c r="K13">
        <f>J13-B13</f>
        <v>964.24038889638268</v>
      </c>
      <c r="L13">
        <f t="shared" si="1"/>
        <v>964.24038889638268</v>
      </c>
      <c r="M13" s="8">
        <f>L13/B13</f>
        <v>0.24717774644870102</v>
      </c>
      <c r="N13">
        <v>1336</v>
      </c>
      <c r="O13">
        <f t="shared" si="2"/>
        <v>17356.327000134886</v>
      </c>
      <c r="P13">
        <f t="shared" si="3"/>
        <v>24048</v>
      </c>
      <c r="Q13">
        <f t="shared" si="4"/>
        <v>964.24038889638268</v>
      </c>
      <c r="R13">
        <f t="shared" si="5"/>
        <v>929759.52757904737</v>
      </c>
      <c r="S13">
        <v>1</v>
      </c>
      <c r="T13">
        <v>0</v>
      </c>
      <c r="U13">
        <v>-362</v>
      </c>
      <c r="V13">
        <v>0</v>
      </c>
      <c r="W13">
        <v>0</v>
      </c>
    </row>
    <row r="14" spans="1:32" x14ac:dyDescent="0.35">
      <c r="A14" s="1">
        <v>40928</v>
      </c>
      <c r="B14">
        <v>4376</v>
      </c>
      <c r="C14">
        <v>3982</v>
      </c>
      <c r="D14">
        <v>4075</v>
      </c>
      <c r="E14">
        <v>3901</v>
      </c>
      <c r="F14">
        <v>0</v>
      </c>
      <c r="G14">
        <v>0</v>
      </c>
      <c r="H14">
        <v>0</v>
      </c>
      <c r="I14">
        <v>0</v>
      </c>
      <c r="J14">
        <f t="shared" si="0"/>
        <v>4734.7703639421643</v>
      </c>
      <c r="K14">
        <f>J14-B14</f>
        <v>358.77036394216429</v>
      </c>
      <c r="L14">
        <f t="shared" si="1"/>
        <v>358.77036394216429</v>
      </c>
      <c r="M14" s="8">
        <f>L14/B14</f>
        <v>8.1985914977642668E-2</v>
      </c>
      <c r="N14">
        <v>1306</v>
      </c>
      <c r="O14">
        <f t="shared" si="2"/>
        <v>6457.8665509589573</v>
      </c>
      <c r="P14">
        <f t="shared" si="3"/>
        <v>23508</v>
      </c>
      <c r="Q14">
        <f t="shared" si="4"/>
        <v>358.77036394216429</v>
      </c>
      <c r="R14">
        <f t="shared" si="5"/>
        <v>128716.17404319302</v>
      </c>
      <c r="S14">
        <v>0</v>
      </c>
      <c r="T14">
        <v>1</v>
      </c>
      <c r="U14">
        <v>475</v>
      </c>
      <c r="V14">
        <v>0</v>
      </c>
      <c r="W14">
        <v>0</v>
      </c>
    </row>
    <row r="15" spans="1:32" x14ac:dyDescent="0.35">
      <c r="A15" s="1">
        <v>40929</v>
      </c>
      <c r="B15">
        <v>5661</v>
      </c>
      <c r="C15">
        <v>4180</v>
      </c>
      <c r="D15">
        <v>4984</v>
      </c>
      <c r="E15">
        <v>4376</v>
      </c>
      <c r="F15">
        <v>0</v>
      </c>
      <c r="G15">
        <v>0</v>
      </c>
      <c r="H15">
        <v>0</v>
      </c>
      <c r="I15">
        <v>0</v>
      </c>
      <c r="J15">
        <f t="shared" si="0"/>
        <v>5175.6053228087721</v>
      </c>
      <c r="K15">
        <f>J15-B15</f>
        <v>-485.39467719122786</v>
      </c>
      <c r="L15">
        <f t="shared" si="1"/>
        <v>485.39467719122786</v>
      </c>
      <c r="M15" s="8">
        <f>L15/B15</f>
        <v>8.574362783805474E-2</v>
      </c>
      <c r="N15">
        <v>633</v>
      </c>
      <c r="O15">
        <f t="shared" si="2"/>
        <v>34948.416757768406</v>
      </c>
      <c r="P15">
        <f t="shared" si="3"/>
        <v>11394</v>
      </c>
      <c r="Q15">
        <f t="shared" si="4"/>
        <v>-970.78935438245571</v>
      </c>
      <c r="R15">
        <f t="shared" si="5"/>
        <v>942431.97058230522</v>
      </c>
      <c r="S15">
        <v>0</v>
      </c>
      <c r="T15">
        <v>0</v>
      </c>
      <c r="U15">
        <v>1285</v>
      </c>
      <c r="V15">
        <v>1</v>
      </c>
      <c r="W15">
        <v>1</v>
      </c>
    </row>
    <row r="16" spans="1:32" x14ac:dyDescent="0.35">
      <c r="A16" s="1">
        <v>40930</v>
      </c>
      <c r="B16">
        <v>5299</v>
      </c>
      <c r="C16">
        <v>4646</v>
      </c>
      <c r="D16">
        <v>4625</v>
      </c>
      <c r="E16">
        <v>5661</v>
      </c>
      <c r="F16">
        <v>0</v>
      </c>
      <c r="G16">
        <v>0</v>
      </c>
      <c r="H16">
        <v>0</v>
      </c>
      <c r="I16">
        <v>0</v>
      </c>
      <c r="J16">
        <f t="shared" si="0"/>
        <v>5568.7979159687075</v>
      </c>
      <c r="K16">
        <f>J16-B16</f>
        <v>269.79791596870746</v>
      </c>
      <c r="L16">
        <f t="shared" si="1"/>
        <v>269.79791596870746</v>
      </c>
      <c r="M16" s="8">
        <f>L16/B16</f>
        <v>5.0914873743858738E-2</v>
      </c>
      <c r="N16">
        <v>1060</v>
      </c>
      <c r="O16">
        <f t="shared" si="2"/>
        <v>4856.3624874367342</v>
      </c>
      <c r="P16">
        <f t="shared" si="3"/>
        <v>19080</v>
      </c>
      <c r="Q16">
        <f t="shared" si="4"/>
        <v>269.79791596870746</v>
      </c>
      <c r="R16">
        <f t="shared" si="5"/>
        <v>72790.915461057724</v>
      </c>
      <c r="S16">
        <v>0</v>
      </c>
      <c r="T16">
        <v>0</v>
      </c>
      <c r="U16">
        <v>-362</v>
      </c>
      <c r="V16">
        <v>1</v>
      </c>
      <c r="W16">
        <v>0</v>
      </c>
    </row>
    <row r="17" spans="1:23" x14ac:dyDescent="0.35">
      <c r="A17" s="1">
        <v>40931</v>
      </c>
      <c r="B17">
        <v>3587</v>
      </c>
      <c r="C17">
        <v>5112</v>
      </c>
      <c r="D17">
        <v>3706</v>
      </c>
      <c r="E17">
        <v>5299</v>
      </c>
      <c r="F17">
        <v>1</v>
      </c>
      <c r="G17">
        <v>0</v>
      </c>
      <c r="H17">
        <v>0</v>
      </c>
      <c r="I17">
        <v>0</v>
      </c>
      <c r="J17">
        <f t="shared" si="0"/>
        <v>4347.7686632039758</v>
      </c>
      <c r="K17">
        <f>J17-B17</f>
        <v>760.76866320397585</v>
      </c>
      <c r="L17">
        <f t="shared" si="1"/>
        <v>760.76866320397585</v>
      </c>
      <c r="M17" s="8">
        <f>L17/B17</f>
        <v>0.21209051106885304</v>
      </c>
      <c r="N17">
        <v>1593</v>
      </c>
      <c r="O17">
        <f t="shared" si="2"/>
        <v>13693.835937671565</v>
      </c>
      <c r="P17">
        <f t="shared" si="3"/>
        <v>28674</v>
      </c>
      <c r="Q17">
        <f t="shared" si="4"/>
        <v>760.76866320397585</v>
      </c>
      <c r="R17">
        <f t="shared" si="5"/>
        <v>578768.95891316445</v>
      </c>
      <c r="S17">
        <v>0</v>
      </c>
      <c r="T17">
        <v>0</v>
      </c>
      <c r="U17">
        <v>-1712</v>
      </c>
      <c r="V17">
        <v>0</v>
      </c>
      <c r="W17">
        <v>0</v>
      </c>
    </row>
    <row r="18" spans="1:23" x14ac:dyDescent="0.35">
      <c r="A18" s="1">
        <v>40932</v>
      </c>
      <c r="B18">
        <v>3742</v>
      </c>
      <c r="C18">
        <v>4849</v>
      </c>
      <c r="D18">
        <v>3782</v>
      </c>
      <c r="E18">
        <v>3587</v>
      </c>
      <c r="F18">
        <v>0</v>
      </c>
      <c r="G18">
        <v>1</v>
      </c>
      <c r="H18">
        <v>0</v>
      </c>
      <c r="I18">
        <v>0</v>
      </c>
      <c r="J18">
        <f t="shared" si="0"/>
        <v>4425.885228679791</v>
      </c>
      <c r="K18">
        <f>J18-B18</f>
        <v>683.885228679791</v>
      </c>
      <c r="L18">
        <f t="shared" si="1"/>
        <v>683.885228679791</v>
      </c>
      <c r="M18" s="8">
        <f>L18/B18</f>
        <v>0.18275928078027551</v>
      </c>
      <c r="N18">
        <v>1361</v>
      </c>
      <c r="O18">
        <f t="shared" si="2"/>
        <v>12309.934116236238</v>
      </c>
      <c r="P18">
        <f t="shared" si="3"/>
        <v>24498</v>
      </c>
      <c r="Q18">
        <f t="shared" si="4"/>
        <v>683.885228679791</v>
      </c>
      <c r="R18">
        <f t="shared" si="5"/>
        <v>467699.00600641005</v>
      </c>
      <c r="S18">
        <v>0</v>
      </c>
      <c r="T18">
        <v>0</v>
      </c>
      <c r="U18">
        <v>155</v>
      </c>
      <c r="V18">
        <v>0</v>
      </c>
      <c r="W18">
        <v>0</v>
      </c>
    </row>
    <row r="19" spans="1:23" x14ac:dyDescent="0.35">
      <c r="A19" s="1">
        <v>40933</v>
      </c>
      <c r="B19">
        <v>3516</v>
      </c>
      <c r="C19">
        <v>4209.333333333333</v>
      </c>
      <c r="D19">
        <v>4263</v>
      </c>
      <c r="E19">
        <v>3742</v>
      </c>
      <c r="F19">
        <v>0</v>
      </c>
      <c r="G19">
        <v>0</v>
      </c>
      <c r="H19">
        <v>1</v>
      </c>
      <c r="I19">
        <v>0</v>
      </c>
      <c r="J19">
        <f t="shared" si="0"/>
        <v>4189.5252107534634</v>
      </c>
      <c r="K19">
        <f>J19-B19</f>
        <v>673.5252107534634</v>
      </c>
      <c r="L19">
        <f t="shared" si="1"/>
        <v>673.5252107534634</v>
      </c>
      <c r="M19" s="8">
        <f>L19/B19</f>
        <v>0.19156007131782235</v>
      </c>
      <c r="N19">
        <v>1881</v>
      </c>
      <c r="O19">
        <f t="shared" si="2"/>
        <v>12123.453793562341</v>
      </c>
      <c r="P19">
        <f t="shared" si="3"/>
        <v>33858</v>
      </c>
      <c r="Q19">
        <f t="shared" si="4"/>
        <v>673.5252107534634</v>
      </c>
      <c r="R19">
        <f t="shared" si="5"/>
        <v>453636.2095204973</v>
      </c>
      <c r="S19">
        <v>0</v>
      </c>
      <c r="T19">
        <v>0</v>
      </c>
      <c r="U19">
        <v>-226</v>
      </c>
      <c r="V19">
        <v>0</v>
      </c>
      <c r="W19">
        <v>0</v>
      </c>
    </row>
    <row r="20" spans="1:23" x14ac:dyDescent="0.35">
      <c r="A20" s="1">
        <v>40934</v>
      </c>
      <c r="B20">
        <v>3657</v>
      </c>
      <c r="C20">
        <v>3615</v>
      </c>
      <c r="D20">
        <v>3901</v>
      </c>
      <c r="E20">
        <v>3516</v>
      </c>
      <c r="F20">
        <v>0</v>
      </c>
      <c r="G20">
        <v>0</v>
      </c>
      <c r="H20">
        <v>0</v>
      </c>
      <c r="I20">
        <v>0</v>
      </c>
      <c r="J20">
        <f t="shared" si="0"/>
        <v>4435.0650503040333</v>
      </c>
      <c r="K20">
        <f>J20-B20</f>
        <v>778.06505030403332</v>
      </c>
      <c r="L20">
        <f t="shared" si="1"/>
        <v>778.06505030403332</v>
      </c>
      <c r="M20" s="8">
        <f>L20/B20</f>
        <v>0.21276047314849147</v>
      </c>
      <c r="N20">
        <v>1534</v>
      </c>
      <c r="O20">
        <f t="shared" si="2"/>
        <v>14005.1709054726</v>
      </c>
      <c r="P20">
        <f t="shared" si="3"/>
        <v>27612</v>
      </c>
      <c r="Q20">
        <f t="shared" si="4"/>
        <v>778.06505030403332</v>
      </c>
      <c r="R20">
        <f t="shared" si="5"/>
        <v>605385.22250461788</v>
      </c>
      <c r="S20">
        <v>1</v>
      </c>
      <c r="T20">
        <v>0</v>
      </c>
      <c r="U20">
        <v>141</v>
      </c>
      <c r="V20">
        <v>0</v>
      </c>
      <c r="W20">
        <v>0</v>
      </c>
    </row>
    <row r="21" spans="1:23" x14ac:dyDescent="0.35">
      <c r="A21" s="1">
        <v>40935</v>
      </c>
      <c r="B21">
        <v>4107</v>
      </c>
      <c r="C21">
        <v>3638.3333333333335</v>
      </c>
      <c r="D21">
        <v>4376</v>
      </c>
      <c r="E21">
        <v>3657</v>
      </c>
      <c r="F21">
        <v>0</v>
      </c>
      <c r="G21">
        <v>0</v>
      </c>
      <c r="H21">
        <v>0</v>
      </c>
      <c r="I21">
        <v>0</v>
      </c>
      <c r="J21">
        <f t="shared" si="0"/>
        <v>4605.369764597519</v>
      </c>
      <c r="K21">
        <f>J21-B21</f>
        <v>498.36976459751895</v>
      </c>
      <c r="L21">
        <f t="shared" si="1"/>
        <v>498.36976459751895</v>
      </c>
      <c r="M21" s="8">
        <f>L21/B21</f>
        <v>0.12134642429937155</v>
      </c>
      <c r="N21">
        <v>1444</v>
      </c>
      <c r="O21">
        <f t="shared" si="2"/>
        <v>8970.6557627553411</v>
      </c>
      <c r="P21">
        <f t="shared" si="3"/>
        <v>25992</v>
      </c>
      <c r="Q21">
        <f t="shared" si="4"/>
        <v>498.36976459751895</v>
      </c>
      <c r="R21">
        <f t="shared" si="5"/>
        <v>248372.42226498647</v>
      </c>
      <c r="S21">
        <v>0</v>
      </c>
      <c r="T21">
        <v>1</v>
      </c>
      <c r="U21">
        <v>450</v>
      </c>
      <c r="V21">
        <v>0</v>
      </c>
      <c r="W21">
        <v>0</v>
      </c>
    </row>
    <row r="22" spans="1:23" x14ac:dyDescent="0.35">
      <c r="A22" s="1">
        <v>40936</v>
      </c>
      <c r="B22">
        <v>5166</v>
      </c>
      <c r="C22">
        <v>3760</v>
      </c>
      <c r="D22">
        <v>5661</v>
      </c>
      <c r="E22">
        <v>4107</v>
      </c>
      <c r="F22">
        <v>0</v>
      </c>
      <c r="G22">
        <v>0</v>
      </c>
      <c r="H22">
        <v>0</v>
      </c>
      <c r="I22">
        <v>0</v>
      </c>
      <c r="J22">
        <f t="shared" si="0"/>
        <v>5107.8716729416628</v>
      </c>
      <c r="K22">
        <f>J22-B22</f>
        <v>-58.128327058337163</v>
      </c>
      <c r="L22">
        <f t="shared" si="1"/>
        <v>58.128327058337163</v>
      </c>
      <c r="M22" s="8">
        <f>L22/B22</f>
        <v>1.1252095830107852E-2</v>
      </c>
      <c r="N22">
        <v>1173</v>
      </c>
      <c r="O22">
        <f t="shared" si="2"/>
        <v>4185.2395482002757</v>
      </c>
      <c r="P22">
        <f t="shared" si="3"/>
        <v>21114</v>
      </c>
      <c r="Q22">
        <f t="shared" si="4"/>
        <v>-116.25665411667433</v>
      </c>
      <c r="R22">
        <f t="shared" si="5"/>
        <v>13515.60962640405</v>
      </c>
      <c r="S22">
        <v>0</v>
      </c>
      <c r="T22">
        <v>0</v>
      </c>
      <c r="U22">
        <v>1059</v>
      </c>
      <c r="V22">
        <v>1</v>
      </c>
      <c r="W22">
        <v>1</v>
      </c>
    </row>
    <row r="23" spans="1:23" x14ac:dyDescent="0.35">
      <c r="A23" s="1">
        <v>40937</v>
      </c>
      <c r="B23">
        <v>5031</v>
      </c>
      <c r="C23">
        <v>4310</v>
      </c>
      <c r="D23">
        <v>5299</v>
      </c>
      <c r="E23">
        <v>5166</v>
      </c>
      <c r="F23">
        <v>0</v>
      </c>
      <c r="G23">
        <v>0</v>
      </c>
      <c r="H23">
        <v>0</v>
      </c>
      <c r="I23">
        <v>1</v>
      </c>
      <c r="J23">
        <f t="shared" si="0"/>
        <v>5726.9602430756959</v>
      </c>
      <c r="K23">
        <f>J23-B23</f>
        <v>695.96024307569587</v>
      </c>
      <c r="L23">
        <f t="shared" si="1"/>
        <v>695.96024307569587</v>
      </c>
      <c r="M23" s="8">
        <f>L23/B23</f>
        <v>0.13833437548711905</v>
      </c>
      <c r="N23">
        <v>1311</v>
      </c>
      <c r="O23">
        <f t="shared" si="2"/>
        <v>12527.284375362526</v>
      </c>
      <c r="P23">
        <f t="shared" si="3"/>
        <v>23598</v>
      </c>
      <c r="Q23">
        <f t="shared" si="4"/>
        <v>695.96024307569587</v>
      </c>
      <c r="R23">
        <f t="shared" si="5"/>
        <v>484360.65994198166</v>
      </c>
      <c r="S23">
        <v>0</v>
      </c>
      <c r="T23">
        <v>0</v>
      </c>
      <c r="U23">
        <v>-135</v>
      </c>
      <c r="V23">
        <v>1</v>
      </c>
      <c r="W23">
        <v>0</v>
      </c>
    </row>
    <row r="24" spans="1:23" x14ac:dyDescent="0.35">
      <c r="A24" s="1">
        <v>40938</v>
      </c>
      <c r="B24">
        <v>3241</v>
      </c>
      <c r="C24">
        <v>4768</v>
      </c>
      <c r="D24">
        <v>3587</v>
      </c>
      <c r="E24">
        <v>5031</v>
      </c>
      <c r="F24">
        <v>1</v>
      </c>
      <c r="G24">
        <v>0</v>
      </c>
      <c r="H24">
        <v>0</v>
      </c>
      <c r="I24">
        <v>1</v>
      </c>
      <c r="J24">
        <f t="shared" si="0"/>
        <v>4334.9727754287615</v>
      </c>
      <c r="K24">
        <f>J24-B24</f>
        <v>1093.9727754287615</v>
      </c>
      <c r="L24">
        <f t="shared" si="1"/>
        <v>1093.9727754287615</v>
      </c>
      <c r="M24" s="8">
        <f>L24/B24</f>
        <v>0.3375417387932001</v>
      </c>
      <c r="N24">
        <v>1942</v>
      </c>
      <c r="O24">
        <f t="shared" si="2"/>
        <v>19691.509957717706</v>
      </c>
      <c r="P24">
        <f t="shared" si="3"/>
        <v>34956</v>
      </c>
      <c r="Q24">
        <f t="shared" si="4"/>
        <v>1093.9727754287615</v>
      </c>
      <c r="R24">
        <f t="shared" si="5"/>
        <v>1196776.4333793074</v>
      </c>
      <c r="S24">
        <v>0</v>
      </c>
      <c r="T24">
        <v>0</v>
      </c>
      <c r="U24">
        <v>-1790</v>
      </c>
      <c r="V24">
        <v>0</v>
      </c>
      <c r="W24">
        <v>0</v>
      </c>
    </row>
    <row r="25" spans="1:23" x14ac:dyDescent="0.35">
      <c r="A25" s="1">
        <v>40939</v>
      </c>
      <c r="B25">
        <v>3794</v>
      </c>
      <c r="C25">
        <v>4479.333333333333</v>
      </c>
      <c r="D25">
        <v>3742</v>
      </c>
      <c r="E25">
        <v>3241</v>
      </c>
      <c r="F25">
        <v>0</v>
      </c>
      <c r="G25">
        <v>1</v>
      </c>
      <c r="H25">
        <v>0</v>
      </c>
      <c r="I25">
        <v>1</v>
      </c>
      <c r="J25">
        <f t="shared" si="0"/>
        <v>4406.0084881336661</v>
      </c>
      <c r="K25">
        <f>J25-B25</f>
        <v>612.00848813366611</v>
      </c>
      <c r="L25">
        <f t="shared" si="1"/>
        <v>612.00848813366611</v>
      </c>
      <c r="M25" s="8">
        <f>L25/B25</f>
        <v>0.16130956461087667</v>
      </c>
      <c r="N25">
        <v>1287</v>
      </c>
      <c r="O25">
        <f t="shared" si="2"/>
        <v>11016.15278640599</v>
      </c>
      <c r="P25">
        <f t="shared" si="3"/>
        <v>23166</v>
      </c>
      <c r="Q25">
        <f t="shared" si="4"/>
        <v>612.00848813366611</v>
      </c>
      <c r="R25">
        <f t="shared" si="5"/>
        <v>374554.38954765571</v>
      </c>
      <c r="S25">
        <v>0</v>
      </c>
      <c r="T25">
        <v>0</v>
      </c>
      <c r="U25">
        <v>553</v>
      </c>
      <c r="V25">
        <v>0</v>
      </c>
      <c r="W25">
        <v>0</v>
      </c>
    </row>
    <row r="26" spans="1:23" x14ac:dyDescent="0.35">
      <c r="A26" s="1">
        <v>40940</v>
      </c>
      <c r="B26">
        <v>3987</v>
      </c>
      <c r="C26">
        <v>4022</v>
      </c>
      <c r="D26">
        <v>3516</v>
      </c>
      <c r="E26">
        <v>3794</v>
      </c>
      <c r="F26">
        <v>0</v>
      </c>
      <c r="G26">
        <v>0</v>
      </c>
      <c r="H26">
        <v>1</v>
      </c>
      <c r="I26">
        <v>0</v>
      </c>
      <c r="J26">
        <f t="shared" si="0"/>
        <v>3910.5966330433398</v>
      </c>
      <c r="K26">
        <f>J26-B26</f>
        <v>-76.403366956660193</v>
      </c>
      <c r="L26">
        <f t="shared" si="1"/>
        <v>76.403366956660193</v>
      </c>
      <c r="M26" s="8">
        <f>L26/B26</f>
        <v>1.9163121885292247E-2</v>
      </c>
      <c r="N26">
        <v>949</v>
      </c>
      <c r="O26">
        <f t="shared" si="2"/>
        <v>5501.0424208795339</v>
      </c>
      <c r="P26">
        <f t="shared" si="3"/>
        <v>17082</v>
      </c>
      <c r="Q26">
        <f t="shared" si="4"/>
        <v>-152.80673391332039</v>
      </c>
      <c r="R26">
        <f t="shared" si="5"/>
        <v>23349.897929256298</v>
      </c>
      <c r="S26">
        <v>0</v>
      </c>
      <c r="T26">
        <v>0</v>
      </c>
      <c r="U26">
        <v>193</v>
      </c>
      <c r="V26">
        <v>0</v>
      </c>
      <c r="W26">
        <v>0</v>
      </c>
    </row>
    <row r="27" spans="1:23" x14ac:dyDescent="0.35">
      <c r="A27" s="1">
        <v>40941</v>
      </c>
      <c r="B27">
        <v>3841</v>
      </c>
      <c r="C27">
        <v>3674</v>
      </c>
      <c r="D27">
        <v>3657</v>
      </c>
      <c r="E27">
        <v>3987</v>
      </c>
      <c r="F27">
        <v>0</v>
      </c>
      <c r="G27">
        <v>0</v>
      </c>
      <c r="H27">
        <v>0</v>
      </c>
      <c r="I27">
        <v>0</v>
      </c>
      <c r="J27">
        <f t="shared" si="0"/>
        <v>4496.8288070826175</v>
      </c>
      <c r="K27">
        <f>J27-B27</f>
        <v>655.82880708261746</v>
      </c>
      <c r="L27">
        <f t="shared" si="1"/>
        <v>655.82880708261746</v>
      </c>
      <c r="M27" s="8">
        <f>L27/B27</f>
        <v>0.17074428718631018</v>
      </c>
      <c r="N27">
        <v>1223</v>
      </c>
      <c r="O27">
        <f t="shared" si="2"/>
        <v>11804.918527487114</v>
      </c>
      <c r="P27">
        <f t="shared" si="3"/>
        <v>22014</v>
      </c>
      <c r="Q27">
        <f t="shared" si="4"/>
        <v>655.82880708261746</v>
      </c>
      <c r="R27">
        <f t="shared" si="5"/>
        <v>430111.42419940908</v>
      </c>
      <c r="S27">
        <v>1</v>
      </c>
      <c r="T27">
        <v>0</v>
      </c>
      <c r="U27">
        <v>-146</v>
      </c>
      <c r="V27">
        <v>0</v>
      </c>
      <c r="W27">
        <v>0</v>
      </c>
    </row>
    <row r="28" spans="1:23" x14ac:dyDescent="0.35">
      <c r="A28" s="1">
        <v>40942</v>
      </c>
      <c r="B28">
        <v>4489</v>
      </c>
      <c r="C28">
        <v>3874</v>
      </c>
      <c r="D28">
        <v>4107</v>
      </c>
      <c r="E28">
        <v>3841</v>
      </c>
      <c r="F28">
        <v>0</v>
      </c>
      <c r="G28">
        <v>0</v>
      </c>
      <c r="H28">
        <v>0</v>
      </c>
      <c r="I28">
        <v>0</v>
      </c>
      <c r="J28">
        <f t="shared" si="0"/>
        <v>4680.6385233116143</v>
      </c>
      <c r="K28">
        <f>J28-B28</f>
        <v>191.63852331161434</v>
      </c>
      <c r="L28">
        <f t="shared" si="1"/>
        <v>191.63852331161434</v>
      </c>
      <c r="M28" s="8">
        <f>L28/B28</f>
        <v>4.2690693542351152E-2</v>
      </c>
      <c r="N28">
        <v>988</v>
      </c>
      <c r="O28">
        <f t="shared" si="2"/>
        <v>3449.493419609058</v>
      </c>
      <c r="P28">
        <f t="shared" si="3"/>
        <v>17784</v>
      </c>
      <c r="Q28">
        <f t="shared" si="4"/>
        <v>191.63852331161434</v>
      </c>
      <c r="R28">
        <f t="shared" si="5"/>
        <v>36725.32361705615</v>
      </c>
      <c r="S28">
        <v>0</v>
      </c>
      <c r="T28">
        <v>1</v>
      </c>
      <c r="U28">
        <v>648</v>
      </c>
      <c r="V28">
        <v>0</v>
      </c>
      <c r="W28">
        <v>0</v>
      </c>
    </row>
    <row r="29" spans="1:23" x14ac:dyDescent="0.35">
      <c r="A29" s="1">
        <v>40943</v>
      </c>
      <c r="B29">
        <v>5628</v>
      </c>
      <c r="C29">
        <v>4105.666666666667</v>
      </c>
      <c r="D29">
        <v>5166</v>
      </c>
      <c r="E29">
        <v>4489</v>
      </c>
      <c r="F29">
        <v>0</v>
      </c>
      <c r="G29">
        <v>0</v>
      </c>
      <c r="H29">
        <v>0</v>
      </c>
      <c r="I29">
        <v>0</v>
      </c>
      <c r="J29">
        <f t="shared" si="0"/>
        <v>5214.9427470763685</v>
      </c>
      <c r="K29">
        <f>J29-B29</f>
        <v>-413.05725292363149</v>
      </c>
      <c r="L29">
        <f t="shared" si="1"/>
        <v>413.05725292363149</v>
      </c>
      <c r="M29" s="8">
        <f>L29/B29</f>
        <v>7.3393257449117177E-2</v>
      </c>
      <c r="N29">
        <v>946</v>
      </c>
      <c r="O29">
        <f t="shared" si="2"/>
        <v>29740.122210501468</v>
      </c>
      <c r="P29">
        <f t="shared" si="3"/>
        <v>17028</v>
      </c>
      <c r="Q29">
        <f t="shared" si="4"/>
        <v>-826.11450584726299</v>
      </c>
      <c r="R29">
        <f t="shared" si="5"/>
        <v>682465.17677126755</v>
      </c>
      <c r="S29">
        <v>0</v>
      </c>
      <c r="T29">
        <v>0</v>
      </c>
      <c r="U29">
        <v>1139</v>
      </c>
      <c r="V29">
        <v>1</v>
      </c>
      <c r="W29">
        <v>1</v>
      </c>
    </row>
    <row r="30" spans="1:23" x14ac:dyDescent="0.35">
      <c r="A30" s="1">
        <v>40944</v>
      </c>
      <c r="B30">
        <v>4295</v>
      </c>
      <c r="C30">
        <v>4652.666666666667</v>
      </c>
      <c r="D30">
        <v>5031</v>
      </c>
      <c r="E30">
        <v>5628</v>
      </c>
      <c r="F30">
        <v>0</v>
      </c>
      <c r="G30">
        <v>0</v>
      </c>
      <c r="H30">
        <v>0</v>
      </c>
      <c r="I30">
        <v>0</v>
      </c>
      <c r="J30">
        <f t="shared" si="0"/>
        <v>5675.3383964012428</v>
      </c>
      <c r="K30">
        <f>J30-B30</f>
        <v>1380.3383964012428</v>
      </c>
      <c r="L30">
        <f t="shared" si="1"/>
        <v>1380.3383964012428</v>
      </c>
      <c r="M30" s="8">
        <f>L30/B30</f>
        <v>0.32138263012834523</v>
      </c>
      <c r="N30">
        <v>1698</v>
      </c>
      <c r="O30">
        <f t="shared" si="2"/>
        <v>24846.09113522237</v>
      </c>
      <c r="P30">
        <f t="shared" si="3"/>
        <v>30564</v>
      </c>
      <c r="Q30">
        <f t="shared" si="4"/>
        <v>1380.3383964012428</v>
      </c>
      <c r="R30">
        <f t="shared" si="5"/>
        <v>1905334.0885795546</v>
      </c>
      <c r="S30">
        <v>0</v>
      </c>
      <c r="T30">
        <v>0</v>
      </c>
      <c r="U30">
        <v>-1333</v>
      </c>
      <c r="V30">
        <v>1</v>
      </c>
      <c r="W30">
        <v>0</v>
      </c>
    </row>
    <row r="31" spans="1:23" x14ac:dyDescent="0.35">
      <c r="A31" s="1">
        <v>40945</v>
      </c>
      <c r="B31">
        <v>3259</v>
      </c>
      <c r="C31">
        <v>4804</v>
      </c>
      <c r="D31">
        <v>3241</v>
      </c>
      <c r="E31">
        <v>4295</v>
      </c>
      <c r="F31">
        <v>1</v>
      </c>
      <c r="G31">
        <v>0</v>
      </c>
      <c r="H31">
        <v>0</v>
      </c>
      <c r="I31">
        <v>0</v>
      </c>
      <c r="J31">
        <f t="shared" si="0"/>
        <v>3863.5847654265363</v>
      </c>
      <c r="K31">
        <f>J31-B31</f>
        <v>604.58476542653625</v>
      </c>
      <c r="L31">
        <f t="shared" si="1"/>
        <v>604.58476542653625</v>
      </c>
      <c r="M31" s="8">
        <f>L31/B31</f>
        <v>0.18551235514775583</v>
      </c>
      <c r="N31">
        <v>1738</v>
      </c>
      <c r="O31">
        <f t="shared" si="2"/>
        <v>10882.525777677653</v>
      </c>
      <c r="P31">
        <f t="shared" si="3"/>
        <v>31284</v>
      </c>
      <c r="Q31">
        <f t="shared" si="4"/>
        <v>604.58476542653625</v>
      </c>
      <c r="R31">
        <f t="shared" si="5"/>
        <v>365522.73858585989</v>
      </c>
      <c r="S31">
        <v>0</v>
      </c>
      <c r="T31">
        <v>0</v>
      </c>
      <c r="U31">
        <v>-1036</v>
      </c>
      <c r="V31">
        <v>0</v>
      </c>
      <c r="W31">
        <v>0</v>
      </c>
    </row>
    <row r="32" spans="1:23" x14ac:dyDescent="0.35">
      <c r="A32" s="1">
        <v>40946</v>
      </c>
      <c r="B32">
        <v>3582</v>
      </c>
      <c r="C32">
        <v>4394</v>
      </c>
      <c r="D32">
        <v>3794</v>
      </c>
      <c r="E32">
        <v>3259</v>
      </c>
      <c r="F32">
        <v>0</v>
      </c>
      <c r="G32">
        <v>1</v>
      </c>
      <c r="H32">
        <v>0</v>
      </c>
      <c r="I32">
        <v>0</v>
      </c>
      <c r="J32">
        <f t="shared" si="0"/>
        <v>4148.2863495285601</v>
      </c>
      <c r="K32">
        <f>J32-B32</f>
        <v>566.28634952856009</v>
      </c>
      <c r="L32">
        <f t="shared" si="1"/>
        <v>566.28634952856009</v>
      </c>
      <c r="M32" s="8">
        <f>L32/B32</f>
        <v>0.15809222488234509</v>
      </c>
      <c r="N32">
        <v>1186</v>
      </c>
      <c r="O32">
        <f t="shared" si="2"/>
        <v>10193.154291514082</v>
      </c>
      <c r="P32">
        <f t="shared" si="3"/>
        <v>21348</v>
      </c>
      <c r="Q32">
        <f t="shared" si="4"/>
        <v>566.28634952856009</v>
      </c>
      <c r="R32">
        <f t="shared" si="5"/>
        <v>320680.22966238251</v>
      </c>
      <c r="S32">
        <v>0</v>
      </c>
      <c r="T32">
        <v>0</v>
      </c>
      <c r="U32">
        <v>323</v>
      </c>
      <c r="V32">
        <v>0</v>
      </c>
      <c r="W32">
        <v>0</v>
      </c>
    </row>
    <row r="33" spans="1:23" x14ac:dyDescent="0.35">
      <c r="A33" s="1">
        <v>40947</v>
      </c>
      <c r="B33">
        <v>3878</v>
      </c>
      <c r="C33">
        <v>3712</v>
      </c>
      <c r="D33">
        <v>3987</v>
      </c>
      <c r="E33">
        <v>3582</v>
      </c>
      <c r="F33">
        <v>0</v>
      </c>
      <c r="G33">
        <v>0</v>
      </c>
      <c r="H33">
        <v>1</v>
      </c>
      <c r="I33">
        <v>0</v>
      </c>
      <c r="J33">
        <f t="shared" si="0"/>
        <v>3849.9114361045354</v>
      </c>
      <c r="K33">
        <f>J33-B33</f>
        <v>-28.088563895464631</v>
      </c>
      <c r="L33">
        <f t="shared" si="1"/>
        <v>28.088563895464631</v>
      </c>
      <c r="M33" s="8">
        <f>L33/B33</f>
        <v>7.2430541246685486E-3</v>
      </c>
      <c r="N33">
        <v>1060</v>
      </c>
      <c r="O33">
        <f t="shared" si="2"/>
        <v>2022.3766004734534</v>
      </c>
      <c r="P33">
        <f t="shared" si="3"/>
        <v>19080</v>
      </c>
      <c r="Q33">
        <f t="shared" si="4"/>
        <v>-56.177127790929262</v>
      </c>
      <c r="R33">
        <f t="shared" si="5"/>
        <v>3155.8696868383968</v>
      </c>
      <c r="S33">
        <v>0</v>
      </c>
      <c r="T33">
        <v>0</v>
      </c>
      <c r="U33">
        <v>296</v>
      </c>
      <c r="V33">
        <v>0</v>
      </c>
      <c r="W33">
        <v>0</v>
      </c>
    </row>
    <row r="34" spans="1:23" x14ac:dyDescent="0.35">
      <c r="A34" s="1">
        <v>40948</v>
      </c>
      <c r="B34">
        <v>4423</v>
      </c>
      <c r="C34">
        <v>3573</v>
      </c>
      <c r="D34">
        <v>3841</v>
      </c>
      <c r="E34">
        <v>3878</v>
      </c>
      <c r="F34">
        <v>0</v>
      </c>
      <c r="G34">
        <v>0</v>
      </c>
      <c r="H34">
        <v>0</v>
      </c>
      <c r="I34">
        <v>0</v>
      </c>
      <c r="J34">
        <f t="shared" si="0"/>
        <v>4476.8205528192939</v>
      </c>
      <c r="K34">
        <f>J34-B34</f>
        <v>53.82055281929388</v>
      </c>
      <c r="L34">
        <f t="shared" si="1"/>
        <v>53.82055281929388</v>
      </c>
      <c r="M34" s="8">
        <f>L34/B34</f>
        <v>1.2168336608477024E-2</v>
      </c>
      <c r="N34">
        <v>570</v>
      </c>
      <c r="O34">
        <f t="shared" si="2"/>
        <v>968.76995074728984</v>
      </c>
      <c r="P34">
        <f t="shared" si="3"/>
        <v>10260</v>
      </c>
      <c r="Q34">
        <f t="shared" si="4"/>
        <v>53.82055281929388</v>
      </c>
      <c r="R34">
        <f t="shared" si="5"/>
        <v>2896.6519057744026</v>
      </c>
      <c r="S34">
        <v>1</v>
      </c>
      <c r="T34">
        <v>0</v>
      </c>
      <c r="U34">
        <v>545</v>
      </c>
      <c r="V34">
        <v>0</v>
      </c>
      <c r="W34">
        <v>0</v>
      </c>
    </row>
    <row r="35" spans="1:23" x14ac:dyDescent="0.35">
      <c r="A35" s="1">
        <v>40949</v>
      </c>
      <c r="B35">
        <v>4431</v>
      </c>
      <c r="C35">
        <v>3961</v>
      </c>
      <c r="D35">
        <v>4489</v>
      </c>
      <c r="E35">
        <v>4423</v>
      </c>
      <c r="F35">
        <v>0</v>
      </c>
      <c r="G35">
        <v>0</v>
      </c>
      <c r="H35">
        <v>0</v>
      </c>
      <c r="I35">
        <v>0</v>
      </c>
      <c r="J35">
        <f t="shared" si="0"/>
        <v>4949.547546665377</v>
      </c>
      <c r="K35">
        <f>J35-B35</f>
        <v>518.54754666537701</v>
      </c>
      <c r="L35">
        <f t="shared" si="1"/>
        <v>518.54754666537701</v>
      </c>
      <c r="M35" s="8">
        <f>L35/B35</f>
        <v>0.11702720529572941</v>
      </c>
      <c r="N35">
        <v>929</v>
      </c>
      <c r="O35">
        <f t="shared" si="2"/>
        <v>9333.8558399767862</v>
      </c>
      <c r="P35">
        <f t="shared" si="3"/>
        <v>16722</v>
      </c>
      <c r="Q35">
        <f t="shared" si="4"/>
        <v>518.54754666537701</v>
      </c>
      <c r="R35">
        <f t="shared" si="5"/>
        <v>268891.55815268133</v>
      </c>
      <c r="S35">
        <v>0</v>
      </c>
      <c r="T35">
        <v>1</v>
      </c>
      <c r="U35">
        <v>8</v>
      </c>
      <c r="V35">
        <v>0</v>
      </c>
      <c r="W35">
        <v>0</v>
      </c>
    </row>
    <row r="36" spans="1:23" x14ac:dyDescent="0.35">
      <c r="A36" s="1">
        <v>40950</v>
      </c>
      <c r="B36">
        <v>5229</v>
      </c>
      <c r="C36">
        <v>4244</v>
      </c>
      <c r="D36">
        <v>5628</v>
      </c>
      <c r="E36">
        <v>4431</v>
      </c>
      <c r="F36">
        <v>0</v>
      </c>
      <c r="G36">
        <v>0</v>
      </c>
      <c r="H36">
        <v>0</v>
      </c>
      <c r="I36">
        <v>0</v>
      </c>
      <c r="J36">
        <f t="shared" si="0"/>
        <v>5392.3211376243953</v>
      </c>
      <c r="K36">
        <f>J36-B36</f>
        <v>163.32113762439531</v>
      </c>
      <c r="L36">
        <f t="shared" si="1"/>
        <v>163.32113762439531</v>
      </c>
      <c r="M36" s="8">
        <f>L36/B36</f>
        <v>3.1233723010976343E-2</v>
      </c>
      <c r="N36">
        <v>1130</v>
      </c>
      <c r="O36">
        <f t="shared" si="2"/>
        <v>2939.7804772391155</v>
      </c>
      <c r="P36">
        <f t="shared" si="3"/>
        <v>20340</v>
      </c>
      <c r="Q36">
        <f t="shared" si="4"/>
        <v>163.32113762439531</v>
      </c>
      <c r="R36">
        <f t="shared" si="5"/>
        <v>26673.793994926673</v>
      </c>
      <c r="S36">
        <v>0</v>
      </c>
      <c r="T36">
        <v>0</v>
      </c>
      <c r="U36">
        <v>798</v>
      </c>
      <c r="V36">
        <v>1</v>
      </c>
      <c r="W36">
        <v>1</v>
      </c>
    </row>
    <row r="37" spans="1:23" x14ac:dyDescent="0.35">
      <c r="A37" s="1">
        <v>40951</v>
      </c>
      <c r="B37">
        <v>5357</v>
      </c>
      <c r="C37">
        <v>4694.333333333333</v>
      </c>
      <c r="D37">
        <v>4295</v>
      </c>
      <c r="E37">
        <v>5229</v>
      </c>
      <c r="F37">
        <v>0</v>
      </c>
      <c r="G37">
        <v>0</v>
      </c>
      <c r="H37">
        <v>0</v>
      </c>
      <c r="I37">
        <v>0</v>
      </c>
      <c r="J37">
        <f t="shared" si="0"/>
        <v>5408.8153610581121</v>
      </c>
      <c r="K37">
        <f>J37-B37</f>
        <v>51.815361058112103</v>
      </c>
      <c r="L37">
        <f t="shared" si="1"/>
        <v>51.815361058112103</v>
      </c>
      <c r="M37" s="8">
        <f>L37/B37</f>
        <v>9.6724586630786077E-3</v>
      </c>
      <c r="N37">
        <v>831</v>
      </c>
      <c r="O37">
        <f t="shared" si="2"/>
        <v>932.67649904601785</v>
      </c>
      <c r="P37">
        <f t="shared" si="3"/>
        <v>14958</v>
      </c>
      <c r="Q37">
        <f t="shared" si="4"/>
        <v>51.815361058112103</v>
      </c>
      <c r="R37">
        <f t="shared" si="5"/>
        <v>2684.8316415825202</v>
      </c>
      <c r="S37">
        <v>0</v>
      </c>
      <c r="T37">
        <v>0</v>
      </c>
      <c r="U37">
        <v>128</v>
      </c>
      <c r="V37">
        <v>1</v>
      </c>
      <c r="W37">
        <v>0</v>
      </c>
    </row>
    <row r="38" spans="1:23" x14ac:dyDescent="0.35">
      <c r="A38" s="1">
        <v>40952</v>
      </c>
      <c r="B38">
        <v>4260</v>
      </c>
      <c r="C38">
        <v>5005.666666666667</v>
      </c>
      <c r="D38">
        <v>3259</v>
      </c>
      <c r="E38">
        <v>5357</v>
      </c>
      <c r="F38">
        <v>1</v>
      </c>
      <c r="G38">
        <v>0</v>
      </c>
      <c r="H38">
        <v>0</v>
      </c>
      <c r="I38">
        <v>0</v>
      </c>
      <c r="J38">
        <f t="shared" si="0"/>
        <v>4189.2862297950369</v>
      </c>
      <c r="K38">
        <f>J38-B38</f>
        <v>-70.713770204963112</v>
      </c>
      <c r="L38">
        <f t="shared" si="1"/>
        <v>70.713770204963112</v>
      </c>
      <c r="M38" s="8">
        <f>L38/B38</f>
        <v>1.6599476573935002E-2</v>
      </c>
      <c r="N38">
        <v>1527</v>
      </c>
      <c r="O38">
        <f t="shared" si="2"/>
        <v>5091.391454757344</v>
      </c>
      <c r="P38">
        <f t="shared" si="3"/>
        <v>27486</v>
      </c>
      <c r="Q38">
        <f t="shared" si="4"/>
        <v>-141.42754040992622</v>
      </c>
      <c r="R38">
        <f t="shared" si="5"/>
        <v>20001.749186401314</v>
      </c>
      <c r="S38">
        <v>0</v>
      </c>
      <c r="T38">
        <v>0</v>
      </c>
      <c r="U38">
        <v>-1097</v>
      </c>
      <c r="V38">
        <v>0</v>
      </c>
      <c r="W38">
        <v>0</v>
      </c>
    </row>
    <row r="39" spans="1:23" x14ac:dyDescent="0.35">
      <c r="A39" s="1">
        <v>40953</v>
      </c>
      <c r="B39">
        <v>6659</v>
      </c>
      <c r="C39">
        <v>4948.666666666667</v>
      </c>
      <c r="D39">
        <v>3582</v>
      </c>
      <c r="E39">
        <v>4260</v>
      </c>
      <c r="F39">
        <v>0</v>
      </c>
      <c r="G39">
        <v>1</v>
      </c>
      <c r="H39">
        <v>0</v>
      </c>
      <c r="I39">
        <v>0</v>
      </c>
      <c r="J39">
        <f t="shared" si="0"/>
        <v>4561.7139598427411</v>
      </c>
      <c r="K39">
        <f>J39-B39</f>
        <v>-2097.2860401572589</v>
      </c>
      <c r="L39">
        <f t="shared" si="1"/>
        <v>2097.2860401572589</v>
      </c>
      <c r="M39" s="8">
        <f>L39/B39</f>
        <v>0.31495510439364149</v>
      </c>
      <c r="N39">
        <v>61</v>
      </c>
      <c r="O39">
        <f t="shared" si="2"/>
        <v>151004.59489132263</v>
      </c>
      <c r="P39">
        <f t="shared" si="3"/>
        <v>1098</v>
      </c>
      <c r="Q39">
        <f t="shared" si="4"/>
        <v>-4194.5720803145177</v>
      </c>
      <c r="R39">
        <f t="shared" si="5"/>
        <v>17594434.936954062</v>
      </c>
      <c r="S39">
        <v>0</v>
      </c>
      <c r="T39">
        <v>0</v>
      </c>
      <c r="U39">
        <v>2399</v>
      </c>
      <c r="V39">
        <v>0</v>
      </c>
      <c r="W39">
        <v>0</v>
      </c>
    </row>
    <row r="40" spans="1:23" x14ac:dyDescent="0.35">
      <c r="A40" s="1">
        <v>40954</v>
      </c>
      <c r="B40">
        <v>3800</v>
      </c>
      <c r="C40">
        <v>5425.333333333333</v>
      </c>
      <c r="D40">
        <v>3878</v>
      </c>
      <c r="E40">
        <v>6659</v>
      </c>
      <c r="F40">
        <v>0</v>
      </c>
      <c r="G40">
        <v>0</v>
      </c>
      <c r="H40">
        <v>1</v>
      </c>
      <c r="I40">
        <v>0</v>
      </c>
      <c r="J40">
        <f t="shared" si="0"/>
        <v>5272.3402423986145</v>
      </c>
      <c r="K40">
        <f>J40-B40</f>
        <v>1472.3402423986145</v>
      </c>
      <c r="L40">
        <f t="shared" si="1"/>
        <v>1472.3402423986145</v>
      </c>
      <c r="M40" s="8">
        <f>L40/B40</f>
        <v>0.38745795852595116</v>
      </c>
      <c r="N40">
        <v>1530</v>
      </c>
      <c r="O40">
        <f t="shared" si="2"/>
        <v>26502.124363175062</v>
      </c>
      <c r="P40">
        <f t="shared" si="3"/>
        <v>27540</v>
      </c>
      <c r="Q40">
        <f t="shared" si="4"/>
        <v>1472.3402423986145</v>
      </c>
      <c r="R40">
        <f t="shared" si="5"/>
        <v>2167785.7893864107</v>
      </c>
      <c r="S40">
        <v>0</v>
      </c>
      <c r="T40">
        <v>0</v>
      </c>
      <c r="U40">
        <v>-2859</v>
      </c>
      <c r="V40">
        <v>0</v>
      </c>
      <c r="W40">
        <v>0</v>
      </c>
    </row>
    <row r="41" spans="1:23" x14ac:dyDescent="0.35">
      <c r="A41" s="1">
        <v>40955</v>
      </c>
      <c r="B41">
        <v>3960</v>
      </c>
      <c r="C41">
        <v>4906.333333333333</v>
      </c>
      <c r="D41">
        <v>4423</v>
      </c>
      <c r="E41">
        <v>3800</v>
      </c>
      <c r="F41">
        <v>0</v>
      </c>
      <c r="G41">
        <v>0</v>
      </c>
      <c r="H41">
        <v>0</v>
      </c>
      <c r="I41">
        <v>0</v>
      </c>
      <c r="J41">
        <f t="shared" si="0"/>
        <v>5235.7411005381064</v>
      </c>
      <c r="K41">
        <f>J41-B41</f>
        <v>1275.7411005381064</v>
      </c>
      <c r="L41">
        <f t="shared" si="1"/>
        <v>1275.7411005381064</v>
      </c>
      <c r="M41" s="8">
        <f>L41/B41</f>
        <v>0.32215684357022889</v>
      </c>
      <c r="N41">
        <v>1001</v>
      </c>
      <c r="O41">
        <f t="shared" si="2"/>
        <v>22963.339809685916</v>
      </c>
      <c r="P41">
        <f t="shared" si="3"/>
        <v>18018</v>
      </c>
      <c r="Q41">
        <f t="shared" si="4"/>
        <v>1275.7411005381064</v>
      </c>
      <c r="R41">
        <f t="shared" si="5"/>
        <v>1627515.3556021787</v>
      </c>
      <c r="S41">
        <v>1</v>
      </c>
      <c r="T41">
        <v>0</v>
      </c>
      <c r="U41">
        <v>160</v>
      </c>
      <c r="V41">
        <v>0</v>
      </c>
      <c r="W41">
        <v>0</v>
      </c>
    </row>
    <row r="42" spans="1:23" x14ac:dyDescent="0.35">
      <c r="A42" s="1">
        <v>40956</v>
      </c>
      <c r="B42">
        <v>4609</v>
      </c>
      <c r="C42">
        <v>4806.333333333333</v>
      </c>
      <c r="D42">
        <v>4431</v>
      </c>
      <c r="E42">
        <v>3960</v>
      </c>
      <c r="F42">
        <v>0</v>
      </c>
      <c r="G42">
        <v>0</v>
      </c>
      <c r="H42">
        <v>0</v>
      </c>
      <c r="I42">
        <v>0</v>
      </c>
      <c r="J42">
        <f t="shared" si="0"/>
        <v>5225.8970081017678</v>
      </c>
      <c r="K42">
        <f>J42-B42</f>
        <v>616.89700810176782</v>
      </c>
      <c r="L42">
        <f t="shared" si="1"/>
        <v>616.89700810176782</v>
      </c>
      <c r="M42" s="8">
        <f>L42/B42</f>
        <v>0.13384617229372267</v>
      </c>
      <c r="N42">
        <v>992</v>
      </c>
      <c r="O42">
        <f t="shared" si="2"/>
        <v>11104.146145831821</v>
      </c>
      <c r="P42">
        <f t="shared" si="3"/>
        <v>17856</v>
      </c>
      <c r="Q42">
        <f t="shared" si="4"/>
        <v>616.89700810176782</v>
      </c>
      <c r="R42">
        <f t="shared" si="5"/>
        <v>380561.91860491259</v>
      </c>
      <c r="S42">
        <v>0</v>
      </c>
      <c r="T42">
        <v>1</v>
      </c>
      <c r="U42">
        <v>649</v>
      </c>
      <c r="V42">
        <v>0</v>
      </c>
      <c r="W42">
        <v>0</v>
      </c>
    </row>
    <row r="43" spans="1:23" x14ac:dyDescent="0.35">
      <c r="A43" s="1">
        <v>40957</v>
      </c>
      <c r="B43">
        <v>4848</v>
      </c>
      <c r="C43">
        <v>4123</v>
      </c>
      <c r="D43">
        <v>5229</v>
      </c>
      <c r="E43">
        <v>4609</v>
      </c>
      <c r="F43">
        <v>0</v>
      </c>
      <c r="G43">
        <v>0</v>
      </c>
      <c r="H43">
        <v>0</v>
      </c>
      <c r="I43">
        <v>0</v>
      </c>
      <c r="J43">
        <f t="shared" si="0"/>
        <v>5265.8169354629781</v>
      </c>
      <c r="K43">
        <f>J43-B43</f>
        <v>417.81693546297811</v>
      </c>
      <c r="L43">
        <f t="shared" si="1"/>
        <v>417.81693546297811</v>
      </c>
      <c r="M43" s="8">
        <f>L43/B43</f>
        <v>8.6183361275366771E-2</v>
      </c>
      <c r="N43">
        <v>1877</v>
      </c>
      <c r="O43">
        <f t="shared" si="2"/>
        <v>7520.7048383336059</v>
      </c>
      <c r="P43">
        <f t="shared" si="3"/>
        <v>33786</v>
      </c>
      <c r="Q43">
        <f t="shared" si="4"/>
        <v>417.81693546297811</v>
      </c>
      <c r="R43">
        <f t="shared" si="5"/>
        <v>174570.99155967441</v>
      </c>
      <c r="S43">
        <v>0</v>
      </c>
      <c r="T43">
        <v>0</v>
      </c>
      <c r="U43">
        <v>239</v>
      </c>
      <c r="V43">
        <v>1</v>
      </c>
      <c r="W43">
        <v>1</v>
      </c>
    </row>
    <row r="44" spans="1:23" x14ac:dyDescent="0.35">
      <c r="A44" s="1">
        <v>40958</v>
      </c>
      <c r="B44">
        <v>4972</v>
      </c>
      <c r="C44">
        <v>4472.333333333333</v>
      </c>
      <c r="D44">
        <v>5357</v>
      </c>
      <c r="E44">
        <v>4848</v>
      </c>
      <c r="F44">
        <v>0</v>
      </c>
      <c r="G44">
        <v>0</v>
      </c>
      <c r="H44">
        <v>0</v>
      </c>
      <c r="I44">
        <v>0</v>
      </c>
      <c r="J44">
        <f t="shared" si="0"/>
        <v>5513.5530576486672</v>
      </c>
      <c r="K44">
        <f>J44-B44</f>
        <v>541.55305764866716</v>
      </c>
      <c r="L44">
        <f t="shared" si="1"/>
        <v>541.55305764866716</v>
      </c>
      <c r="M44" s="8">
        <f>L44/B44</f>
        <v>0.10892056670327176</v>
      </c>
      <c r="N44">
        <v>1273</v>
      </c>
      <c r="O44">
        <f t="shared" si="2"/>
        <v>9747.9550376760089</v>
      </c>
      <c r="P44">
        <f t="shared" si="3"/>
        <v>22914</v>
      </c>
      <c r="Q44">
        <f t="shared" si="4"/>
        <v>541.55305764866716</v>
      </c>
      <c r="R44">
        <f t="shared" si="5"/>
        <v>293279.71424862061</v>
      </c>
      <c r="S44">
        <v>0</v>
      </c>
      <c r="T44">
        <v>0</v>
      </c>
      <c r="U44">
        <v>124</v>
      </c>
      <c r="V44">
        <v>1</v>
      </c>
      <c r="W44">
        <v>0</v>
      </c>
    </row>
    <row r="45" spans="1:23" x14ac:dyDescent="0.35">
      <c r="A45" s="1">
        <v>40959</v>
      </c>
      <c r="B45">
        <v>3215</v>
      </c>
      <c r="C45">
        <v>4809.666666666667</v>
      </c>
      <c r="D45">
        <v>4260</v>
      </c>
      <c r="E45">
        <v>4972</v>
      </c>
      <c r="F45">
        <v>1</v>
      </c>
      <c r="G45">
        <v>0</v>
      </c>
      <c r="H45">
        <v>0</v>
      </c>
      <c r="I45">
        <v>0</v>
      </c>
      <c r="J45">
        <f t="shared" si="0"/>
        <v>4288.5969411189762</v>
      </c>
      <c r="K45">
        <f>J45-B45</f>
        <v>1073.5969411189762</v>
      </c>
      <c r="L45">
        <f t="shared" si="1"/>
        <v>1073.5969411189762</v>
      </c>
      <c r="M45" s="8">
        <f>L45/B45</f>
        <v>0.33393372974151669</v>
      </c>
      <c r="N45">
        <v>1478</v>
      </c>
      <c r="O45">
        <f t="shared" si="2"/>
        <v>19324.744940141572</v>
      </c>
      <c r="P45">
        <f t="shared" si="3"/>
        <v>26604</v>
      </c>
      <c r="Q45">
        <f t="shared" si="4"/>
        <v>1073.5969411189762</v>
      </c>
      <c r="R45">
        <f t="shared" si="5"/>
        <v>1152610.3919800227</v>
      </c>
      <c r="S45">
        <v>0</v>
      </c>
      <c r="T45">
        <v>0</v>
      </c>
      <c r="U45">
        <v>-1757</v>
      </c>
      <c r="V45">
        <v>0</v>
      </c>
      <c r="W45">
        <v>0</v>
      </c>
    </row>
    <row r="46" spans="1:23" x14ac:dyDescent="0.35">
      <c r="A46" s="1">
        <v>40960</v>
      </c>
      <c r="B46">
        <v>3789</v>
      </c>
      <c r="C46">
        <v>4345</v>
      </c>
      <c r="D46">
        <v>6659</v>
      </c>
      <c r="E46">
        <v>3215</v>
      </c>
      <c r="F46">
        <v>0</v>
      </c>
      <c r="G46">
        <v>1</v>
      </c>
      <c r="H46">
        <v>0</v>
      </c>
      <c r="I46">
        <v>0</v>
      </c>
      <c r="J46">
        <f t="shared" si="0"/>
        <v>4896.0974834289909</v>
      </c>
      <c r="K46">
        <f>J46-B46</f>
        <v>1107.0974834289909</v>
      </c>
      <c r="L46">
        <f t="shared" si="1"/>
        <v>1107.0974834289909</v>
      </c>
      <c r="M46" s="8">
        <f>L46/B46</f>
        <v>0.29218724819978648</v>
      </c>
      <c r="N46">
        <v>796</v>
      </c>
      <c r="O46">
        <f t="shared" si="2"/>
        <v>19927.754701721839</v>
      </c>
      <c r="P46">
        <f t="shared" si="3"/>
        <v>14328</v>
      </c>
      <c r="Q46">
        <f t="shared" si="4"/>
        <v>1107.0974834289909</v>
      </c>
      <c r="R46">
        <f t="shared" si="5"/>
        <v>1225664.8378148049</v>
      </c>
      <c r="S46">
        <v>0</v>
      </c>
      <c r="T46">
        <v>0</v>
      </c>
      <c r="U46">
        <v>574</v>
      </c>
      <c r="V46">
        <v>0</v>
      </c>
      <c r="W46">
        <v>0</v>
      </c>
    </row>
    <row r="47" spans="1:23" x14ac:dyDescent="0.35">
      <c r="A47" s="1">
        <v>40961</v>
      </c>
      <c r="B47">
        <v>3695</v>
      </c>
      <c r="C47">
        <v>3992</v>
      </c>
      <c r="D47">
        <v>3800</v>
      </c>
      <c r="E47">
        <v>3789</v>
      </c>
      <c r="F47">
        <v>0</v>
      </c>
      <c r="G47">
        <v>0</v>
      </c>
      <c r="H47">
        <v>1</v>
      </c>
      <c r="I47">
        <v>0</v>
      </c>
      <c r="J47">
        <f t="shared" si="0"/>
        <v>3972.9500352723408</v>
      </c>
      <c r="K47">
        <f>J47-B47</f>
        <v>277.95003527234076</v>
      </c>
      <c r="L47">
        <f t="shared" si="1"/>
        <v>277.95003527234076</v>
      </c>
      <c r="M47" s="8">
        <f>L47/B47</f>
        <v>7.522328424149953E-2</v>
      </c>
      <c r="N47">
        <v>1311</v>
      </c>
      <c r="O47">
        <f t="shared" si="2"/>
        <v>5003.1006349021336</v>
      </c>
      <c r="P47">
        <f t="shared" si="3"/>
        <v>23598</v>
      </c>
      <c r="Q47">
        <f t="shared" si="4"/>
        <v>277.95003527234076</v>
      </c>
      <c r="R47">
        <f t="shared" si="5"/>
        <v>77256.222107895475</v>
      </c>
      <c r="S47">
        <v>0</v>
      </c>
      <c r="T47">
        <v>0</v>
      </c>
      <c r="U47">
        <v>-94</v>
      </c>
      <c r="V47">
        <v>0</v>
      </c>
      <c r="W47">
        <v>0</v>
      </c>
    </row>
    <row r="48" spans="1:23" x14ac:dyDescent="0.35">
      <c r="A48" s="1">
        <v>40962</v>
      </c>
      <c r="B48">
        <v>3844</v>
      </c>
      <c r="C48">
        <v>3566.3333333333335</v>
      </c>
      <c r="D48">
        <v>3960</v>
      </c>
      <c r="E48">
        <v>3695</v>
      </c>
      <c r="F48">
        <v>0</v>
      </c>
      <c r="G48">
        <v>0</v>
      </c>
      <c r="H48">
        <v>0</v>
      </c>
      <c r="I48">
        <v>0</v>
      </c>
      <c r="J48">
        <f t="shared" si="0"/>
        <v>4466.9354827514953</v>
      </c>
      <c r="K48">
        <f>J48-B48</f>
        <v>622.93548275149533</v>
      </c>
      <c r="L48">
        <f t="shared" si="1"/>
        <v>622.93548275149533</v>
      </c>
      <c r="M48" s="8">
        <f>L48/B48</f>
        <v>0.16205397574180419</v>
      </c>
      <c r="N48">
        <v>1322</v>
      </c>
      <c r="O48">
        <f t="shared" si="2"/>
        <v>11212.838689526916</v>
      </c>
      <c r="P48">
        <f t="shared" si="3"/>
        <v>23796</v>
      </c>
      <c r="Q48">
        <f t="shared" si="4"/>
        <v>622.93548275149533</v>
      </c>
      <c r="R48">
        <f t="shared" si="5"/>
        <v>388048.61567083851</v>
      </c>
      <c r="S48">
        <v>1</v>
      </c>
      <c r="T48">
        <v>0</v>
      </c>
      <c r="U48">
        <v>149</v>
      </c>
      <c r="V48">
        <v>0</v>
      </c>
      <c r="W48">
        <v>0</v>
      </c>
    </row>
    <row r="49" spans="1:23" x14ac:dyDescent="0.35">
      <c r="A49" s="1">
        <v>40963</v>
      </c>
      <c r="B49">
        <v>4438</v>
      </c>
      <c r="C49">
        <v>3776</v>
      </c>
      <c r="D49">
        <v>4609</v>
      </c>
      <c r="E49">
        <v>3844</v>
      </c>
      <c r="F49">
        <v>0</v>
      </c>
      <c r="G49">
        <v>0</v>
      </c>
      <c r="H49">
        <v>0</v>
      </c>
      <c r="I49">
        <v>0</v>
      </c>
      <c r="J49">
        <f t="shared" si="0"/>
        <v>4772.5729132870429</v>
      </c>
      <c r="K49">
        <f>J49-B49</f>
        <v>334.57291328704287</v>
      </c>
      <c r="L49">
        <f t="shared" si="1"/>
        <v>334.57291328704287</v>
      </c>
      <c r="M49" s="8">
        <f>L49/B49</f>
        <v>7.5388218406273744E-2</v>
      </c>
      <c r="N49">
        <v>1086</v>
      </c>
      <c r="O49">
        <f t="shared" si="2"/>
        <v>6022.3124391667716</v>
      </c>
      <c r="P49">
        <f t="shared" si="3"/>
        <v>19548</v>
      </c>
      <c r="Q49">
        <f t="shared" si="4"/>
        <v>334.57291328704287</v>
      </c>
      <c r="R49">
        <f t="shared" si="5"/>
        <v>111939.0343053791</v>
      </c>
      <c r="S49">
        <v>0</v>
      </c>
      <c r="T49">
        <v>1</v>
      </c>
      <c r="U49">
        <v>594</v>
      </c>
      <c r="V49">
        <v>0</v>
      </c>
      <c r="W49">
        <v>0</v>
      </c>
    </row>
    <row r="50" spans="1:23" x14ac:dyDescent="0.35">
      <c r="A50" s="1">
        <v>40964</v>
      </c>
      <c r="B50">
        <v>4395</v>
      </c>
      <c r="C50">
        <v>3992.3333333333335</v>
      </c>
      <c r="D50">
        <v>4848</v>
      </c>
      <c r="E50">
        <v>4438</v>
      </c>
      <c r="F50">
        <v>0</v>
      </c>
      <c r="G50">
        <v>0</v>
      </c>
      <c r="H50">
        <v>0</v>
      </c>
      <c r="I50">
        <v>0</v>
      </c>
      <c r="J50">
        <f t="shared" si="0"/>
        <v>5064.9919236477372</v>
      </c>
      <c r="K50">
        <f>J50-B50</f>
        <v>669.99192364773717</v>
      </c>
      <c r="L50">
        <f t="shared" si="1"/>
        <v>669.99192364773717</v>
      </c>
      <c r="M50" s="8">
        <f>L50/B50</f>
        <v>0.15244412369686852</v>
      </c>
      <c r="N50">
        <v>1755</v>
      </c>
      <c r="O50">
        <f t="shared" si="2"/>
        <v>12059.854625659269</v>
      </c>
      <c r="P50">
        <f t="shared" si="3"/>
        <v>31590</v>
      </c>
      <c r="Q50">
        <f t="shared" si="4"/>
        <v>669.99192364773717</v>
      </c>
      <c r="R50">
        <f t="shared" si="5"/>
        <v>448889.17775319528</v>
      </c>
      <c r="S50">
        <v>0</v>
      </c>
      <c r="T50">
        <v>0</v>
      </c>
      <c r="U50">
        <v>-43</v>
      </c>
      <c r="V50">
        <v>1</v>
      </c>
      <c r="W50">
        <v>1</v>
      </c>
    </row>
    <row r="51" spans="1:23" x14ac:dyDescent="0.35">
      <c r="A51" s="1">
        <v>40965</v>
      </c>
      <c r="B51">
        <v>4973</v>
      </c>
      <c r="C51">
        <v>4225.666666666667</v>
      </c>
      <c r="D51">
        <v>4972</v>
      </c>
      <c r="E51">
        <v>4395</v>
      </c>
      <c r="F51">
        <v>0</v>
      </c>
      <c r="G51">
        <v>0</v>
      </c>
      <c r="H51">
        <v>0</v>
      </c>
      <c r="I51">
        <v>0</v>
      </c>
      <c r="J51">
        <f t="shared" si="0"/>
        <v>5197.5467813524338</v>
      </c>
      <c r="K51">
        <f>J51-B51</f>
        <v>224.54678135243375</v>
      </c>
      <c r="L51">
        <f t="shared" si="1"/>
        <v>224.54678135243375</v>
      </c>
      <c r="M51" s="8">
        <f>L51/B51</f>
        <v>4.515318346117711E-2</v>
      </c>
      <c r="N51">
        <v>1259</v>
      </c>
      <c r="O51">
        <f t="shared" si="2"/>
        <v>4041.8420643438076</v>
      </c>
      <c r="P51">
        <f t="shared" si="3"/>
        <v>22662</v>
      </c>
      <c r="Q51">
        <f t="shared" si="4"/>
        <v>224.54678135243375</v>
      </c>
      <c r="R51">
        <f t="shared" si="5"/>
        <v>50421.25701573769</v>
      </c>
      <c r="S51">
        <v>0</v>
      </c>
      <c r="T51">
        <v>0</v>
      </c>
      <c r="U51">
        <v>578</v>
      </c>
      <c r="V51">
        <v>1</v>
      </c>
      <c r="W51">
        <v>0</v>
      </c>
    </row>
    <row r="52" spans="1:23" x14ac:dyDescent="0.35">
      <c r="A52" s="1">
        <v>40966</v>
      </c>
      <c r="B52">
        <v>3390</v>
      </c>
      <c r="C52">
        <v>4602</v>
      </c>
      <c r="D52">
        <v>3215</v>
      </c>
      <c r="E52">
        <v>4973</v>
      </c>
      <c r="F52">
        <v>1</v>
      </c>
      <c r="G52">
        <v>0</v>
      </c>
      <c r="H52">
        <v>0</v>
      </c>
      <c r="I52">
        <v>1</v>
      </c>
      <c r="J52">
        <f t="shared" si="0"/>
        <v>4144.4436364939756</v>
      </c>
      <c r="K52">
        <f>J52-B52</f>
        <v>754.44363649397565</v>
      </c>
      <c r="L52">
        <f t="shared" si="1"/>
        <v>754.44363649397565</v>
      </c>
      <c r="M52" s="8">
        <f>L52/B52</f>
        <v>0.22254974527845889</v>
      </c>
      <c r="N52">
        <v>1213</v>
      </c>
      <c r="O52">
        <f t="shared" si="2"/>
        <v>13579.985456891562</v>
      </c>
      <c r="P52">
        <f t="shared" si="3"/>
        <v>21834</v>
      </c>
      <c r="Q52">
        <f t="shared" si="4"/>
        <v>754.44363649397565</v>
      </c>
      <c r="R52">
        <f t="shared" si="5"/>
        <v>569185.20064625412</v>
      </c>
      <c r="S52">
        <v>0</v>
      </c>
      <c r="T52">
        <v>0</v>
      </c>
      <c r="U52">
        <v>-1583</v>
      </c>
      <c r="V52">
        <v>0</v>
      </c>
      <c r="W52">
        <v>0</v>
      </c>
    </row>
    <row r="53" spans="1:23" x14ac:dyDescent="0.35">
      <c r="A53" s="1">
        <v>40967</v>
      </c>
      <c r="B53">
        <v>3795</v>
      </c>
      <c r="C53">
        <v>4252.666666666667</v>
      </c>
      <c r="D53">
        <v>3789</v>
      </c>
      <c r="E53">
        <v>3390</v>
      </c>
      <c r="F53">
        <v>0</v>
      </c>
      <c r="G53">
        <v>1</v>
      </c>
      <c r="H53">
        <v>0</v>
      </c>
      <c r="I53">
        <v>1</v>
      </c>
      <c r="J53">
        <f t="shared" si="0"/>
        <v>4345.7918595688434</v>
      </c>
      <c r="K53">
        <f>J53-B53</f>
        <v>550.79185956884339</v>
      </c>
      <c r="L53">
        <f t="shared" si="1"/>
        <v>550.79185956884339</v>
      </c>
      <c r="M53" s="8">
        <f>L53/B53</f>
        <v>0.14513619487980062</v>
      </c>
      <c r="N53">
        <v>1158</v>
      </c>
      <c r="O53">
        <f t="shared" si="2"/>
        <v>9914.2534722391811</v>
      </c>
      <c r="P53">
        <f t="shared" si="3"/>
        <v>20844</v>
      </c>
      <c r="Q53">
        <f t="shared" si="4"/>
        <v>550.79185956884339</v>
      </c>
      <c r="R53">
        <f t="shared" si="5"/>
        <v>303371.67256730451</v>
      </c>
      <c r="S53">
        <v>0</v>
      </c>
      <c r="T53">
        <v>0</v>
      </c>
      <c r="U53">
        <v>405</v>
      </c>
      <c r="V53">
        <v>0</v>
      </c>
      <c r="W53">
        <v>0</v>
      </c>
    </row>
    <row r="54" spans="1:23" x14ac:dyDescent="0.35">
      <c r="A54" s="1">
        <v>40968</v>
      </c>
      <c r="B54">
        <v>3842</v>
      </c>
      <c r="C54">
        <v>4052.6666666666665</v>
      </c>
      <c r="D54">
        <v>3695</v>
      </c>
      <c r="E54">
        <v>3795</v>
      </c>
      <c r="F54">
        <v>0</v>
      </c>
      <c r="G54">
        <v>0</v>
      </c>
      <c r="H54">
        <v>1</v>
      </c>
      <c r="I54">
        <v>1</v>
      </c>
      <c r="J54">
        <f t="shared" si="0"/>
        <v>4209.9664708167238</v>
      </c>
      <c r="K54">
        <f>J54-B54</f>
        <v>367.96647081672381</v>
      </c>
      <c r="L54">
        <f t="shared" si="1"/>
        <v>367.96647081672381</v>
      </c>
      <c r="M54" s="8">
        <f>L54/B54</f>
        <v>9.5774719108985898E-2</v>
      </c>
      <c r="N54">
        <v>1024</v>
      </c>
      <c r="O54">
        <f t="shared" si="2"/>
        <v>6623.3964747010286</v>
      </c>
      <c r="P54">
        <f t="shared" si="3"/>
        <v>18432</v>
      </c>
      <c r="Q54">
        <f t="shared" si="4"/>
        <v>367.96647081672381</v>
      </c>
      <c r="R54">
        <f t="shared" si="5"/>
        <v>135399.32364531487</v>
      </c>
      <c r="S54">
        <v>0</v>
      </c>
      <c r="T54">
        <v>0</v>
      </c>
      <c r="U54">
        <v>47</v>
      </c>
      <c r="V54">
        <v>0</v>
      </c>
      <c r="W54">
        <v>0</v>
      </c>
    </row>
    <row r="55" spans="1:23" x14ac:dyDescent="0.35">
      <c r="A55" s="1">
        <v>40969</v>
      </c>
      <c r="B55">
        <v>4135</v>
      </c>
      <c r="C55">
        <v>3675.6666666666665</v>
      </c>
      <c r="D55">
        <v>3844</v>
      </c>
      <c r="E55">
        <v>3842</v>
      </c>
      <c r="F55">
        <v>0</v>
      </c>
      <c r="G55">
        <v>0</v>
      </c>
      <c r="H55">
        <v>0</v>
      </c>
      <c r="I55">
        <v>0</v>
      </c>
      <c r="J55">
        <f t="shared" si="0"/>
        <v>4517.450850216439</v>
      </c>
      <c r="K55">
        <f>J55-B55</f>
        <v>382.45085021643899</v>
      </c>
      <c r="L55">
        <f t="shared" si="1"/>
        <v>382.45085021643899</v>
      </c>
      <c r="M55" s="8">
        <f>L55/B55</f>
        <v>9.2491136690795409E-2</v>
      </c>
      <c r="N55">
        <v>995</v>
      </c>
      <c r="O55">
        <f t="shared" si="2"/>
        <v>6884.1153038959019</v>
      </c>
      <c r="P55">
        <f t="shared" si="3"/>
        <v>17910</v>
      </c>
      <c r="Q55">
        <f t="shared" si="4"/>
        <v>382.45085021643899</v>
      </c>
      <c r="R55">
        <f t="shared" si="5"/>
        <v>146268.65283127705</v>
      </c>
      <c r="S55">
        <v>1</v>
      </c>
      <c r="T55">
        <v>0</v>
      </c>
      <c r="U55">
        <v>293</v>
      </c>
      <c r="V55">
        <v>0</v>
      </c>
      <c r="W55">
        <v>0</v>
      </c>
    </row>
    <row r="56" spans="1:23" x14ac:dyDescent="0.35">
      <c r="A56" s="1">
        <v>40970</v>
      </c>
      <c r="B56">
        <v>4592</v>
      </c>
      <c r="C56">
        <v>3924</v>
      </c>
      <c r="D56">
        <v>4438</v>
      </c>
      <c r="E56">
        <v>4135</v>
      </c>
      <c r="F56">
        <v>0</v>
      </c>
      <c r="G56">
        <v>0</v>
      </c>
      <c r="H56">
        <v>0</v>
      </c>
      <c r="I56">
        <v>0</v>
      </c>
      <c r="J56">
        <f t="shared" si="0"/>
        <v>4856.8554718813193</v>
      </c>
      <c r="K56">
        <f>J56-B56</f>
        <v>264.85547188131932</v>
      </c>
      <c r="L56">
        <f t="shared" si="1"/>
        <v>264.85547188131932</v>
      </c>
      <c r="M56" s="8">
        <f>L56/B56</f>
        <v>5.7677585340008559E-2</v>
      </c>
      <c r="N56">
        <v>674</v>
      </c>
      <c r="O56">
        <f t="shared" si="2"/>
        <v>4767.3984938637477</v>
      </c>
      <c r="P56">
        <f t="shared" si="3"/>
        <v>12132</v>
      </c>
      <c r="Q56">
        <f t="shared" si="4"/>
        <v>264.85547188131932</v>
      </c>
      <c r="R56">
        <f t="shared" si="5"/>
        <v>70148.420985476332</v>
      </c>
      <c r="S56">
        <v>0</v>
      </c>
      <c r="T56">
        <v>1</v>
      </c>
      <c r="U56">
        <v>457</v>
      </c>
      <c r="V56">
        <v>0</v>
      </c>
      <c r="W56">
        <v>0</v>
      </c>
    </row>
    <row r="57" spans="1:23" x14ac:dyDescent="0.35">
      <c r="A57" s="1">
        <v>40971</v>
      </c>
      <c r="B57">
        <v>5335</v>
      </c>
      <c r="C57">
        <v>4189.666666666667</v>
      </c>
      <c r="D57">
        <v>4395</v>
      </c>
      <c r="E57">
        <v>4592</v>
      </c>
      <c r="F57">
        <v>0</v>
      </c>
      <c r="G57">
        <v>0</v>
      </c>
      <c r="H57">
        <v>0</v>
      </c>
      <c r="I57">
        <v>0</v>
      </c>
      <c r="J57">
        <f t="shared" si="0"/>
        <v>5066.0023397888763</v>
      </c>
      <c r="K57">
        <f>J57-B57</f>
        <v>-268.99766021112373</v>
      </c>
      <c r="L57">
        <f t="shared" si="1"/>
        <v>268.99766021112373</v>
      </c>
      <c r="M57" s="8">
        <f>L57/B57</f>
        <v>5.0421304631888236E-2</v>
      </c>
      <c r="N57">
        <v>1162</v>
      </c>
      <c r="O57">
        <f t="shared" si="2"/>
        <v>19367.831535200909</v>
      </c>
      <c r="P57">
        <f t="shared" si="3"/>
        <v>20916</v>
      </c>
      <c r="Q57">
        <f t="shared" si="4"/>
        <v>-537.99532042224746</v>
      </c>
      <c r="R57">
        <f t="shared" si="5"/>
        <v>289438.96479623672</v>
      </c>
      <c r="S57">
        <v>0</v>
      </c>
      <c r="T57">
        <v>0</v>
      </c>
      <c r="U57">
        <v>743</v>
      </c>
      <c r="V57">
        <v>1</v>
      </c>
      <c r="W57">
        <v>1</v>
      </c>
    </row>
    <row r="58" spans="1:23" x14ac:dyDescent="0.35">
      <c r="A58" s="1">
        <v>40972</v>
      </c>
      <c r="B58">
        <v>5604</v>
      </c>
      <c r="C58">
        <v>4687.333333333333</v>
      </c>
      <c r="D58">
        <v>4973</v>
      </c>
      <c r="E58">
        <v>5335</v>
      </c>
      <c r="F58">
        <v>0</v>
      </c>
      <c r="G58">
        <v>0</v>
      </c>
      <c r="H58">
        <v>0</v>
      </c>
      <c r="I58">
        <v>0</v>
      </c>
      <c r="J58">
        <f t="shared" si="0"/>
        <v>5612.8440111947739</v>
      </c>
      <c r="K58">
        <f>J58-B58</f>
        <v>8.8440111947738842</v>
      </c>
      <c r="L58">
        <f t="shared" si="1"/>
        <v>8.8440111947738842</v>
      </c>
      <c r="M58" s="8">
        <f>L58/B58</f>
        <v>1.5781604558839908E-3</v>
      </c>
      <c r="N58">
        <v>622</v>
      </c>
      <c r="O58">
        <f t="shared" si="2"/>
        <v>159.19220150592992</v>
      </c>
      <c r="P58">
        <f t="shared" si="3"/>
        <v>11196</v>
      </c>
      <c r="Q58">
        <f t="shared" si="4"/>
        <v>8.8440111947738842</v>
      </c>
      <c r="R58">
        <f t="shared" si="5"/>
        <v>78.216534013285781</v>
      </c>
      <c r="S58">
        <v>0</v>
      </c>
      <c r="T58">
        <v>0</v>
      </c>
      <c r="U58">
        <v>269</v>
      </c>
      <c r="V58">
        <v>1</v>
      </c>
      <c r="W58">
        <v>0</v>
      </c>
    </row>
    <row r="59" spans="1:23" x14ac:dyDescent="0.35">
      <c r="A59" s="1">
        <v>40973</v>
      </c>
      <c r="B59">
        <v>3487</v>
      </c>
      <c r="C59">
        <v>5177</v>
      </c>
      <c r="D59">
        <v>3390</v>
      </c>
      <c r="E59">
        <v>5604</v>
      </c>
      <c r="F59">
        <v>1</v>
      </c>
      <c r="G59">
        <v>0</v>
      </c>
      <c r="H59">
        <v>0</v>
      </c>
      <c r="I59">
        <v>0</v>
      </c>
      <c r="J59">
        <f t="shared" si="0"/>
        <v>4357.1571742766</v>
      </c>
      <c r="K59">
        <f>J59-B59</f>
        <v>870.15717427660002</v>
      </c>
      <c r="L59">
        <f t="shared" si="1"/>
        <v>870.15717427660002</v>
      </c>
      <c r="M59" s="8">
        <f>L59/B59</f>
        <v>0.24954321028867221</v>
      </c>
      <c r="N59">
        <v>1251</v>
      </c>
      <c r="O59">
        <f t="shared" si="2"/>
        <v>15662.8291369788</v>
      </c>
      <c r="P59">
        <f t="shared" si="3"/>
        <v>22518</v>
      </c>
      <c r="Q59">
        <f t="shared" si="4"/>
        <v>870.15717427660002</v>
      </c>
      <c r="R59">
        <f t="shared" si="5"/>
        <v>757173.50794503721</v>
      </c>
      <c r="S59">
        <v>0</v>
      </c>
      <c r="T59">
        <v>0</v>
      </c>
      <c r="U59">
        <v>-2117</v>
      </c>
      <c r="V59">
        <v>0</v>
      </c>
      <c r="W59">
        <v>0</v>
      </c>
    </row>
    <row r="60" spans="1:23" x14ac:dyDescent="0.35">
      <c r="A60" s="1">
        <v>40974</v>
      </c>
      <c r="B60">
        <v>3854</v>
      </c>
      <c r="C60">
        <v>4808.666666666667</v>
      </c>
      <c r="D60">
        <v>3795</v>
      </c>
      <c r="E60">
        <v>3487</v>
      </c>
      <c r="F60">
        <v>0</v>
      </c>
      <c r="G60">
        <v>1</v>
      </c>
      <c r="H60">
        <v>0</v>
      </c>
      <c r="I60">
        <v>0</v>
      </c>
      <c r="J60">
        <f t="shared" si="0"/>
        <v>4389.3367999625061</v>
      </c>
      <c r="K60">
        <f>J60-B60</f>
        <v>535.33679996250612</v>
      </c>
      <c r="L60">
        <f t="shared" si="1"/>
        <v>535.33679996250612</v>
      </c>
      <c r="M60" s="8">
        <f>L60/B60</f>
        <v>0.13890420341528442</v>
      </c>
      <c r="N60">
        <v>1095</v>
      </c>
      <c r="O60">
        <f t="shared" si="2"/>
        <v>9636.0623993251102</v>
      </c>
      <c r="P60">
        <f t="shared" si="3"/>
        <v>19710</v>
      </c>
      <c r="Q60">
        <f t="shared" si="4"/>
        <v>535.33679996250612</v>
      </c>
      <c r="R60">
        <f t="shared" si="5"/>
        <v>286585.48939409631</v>
      </c>
      <c r="S60">
        <v>0</v>
      </c>
      <c r="T60">
        <v>0</v>
      </c>
      <c r="U60">
        <v>367</v>
      </c>
      <c r="V60">
        <v>0</v>
      </c>
      <c r="W60">
        <v>0</v>
      </c>
    </row>
    <row r="61" spans="1:23" x14ac:dyDescent="0.35">
      <c r="A61" s="1">
        <v>40975</v>
      </c>
      <c r="B61">
        <v>4368</v>
      </c>
      <c r="C61">
        <v>4315</v>
      </c>
      <c r="D61">
        <v>3842</v>
      </c>
      <c r="E61">
        <v>3854</v>
      </c>
      <c r="F61">
        <v>0</v>
      </c>
      <c r="G61">
        <v>0</v>
      </c>
      <c r="H61">
        <v>1</v>
      </c>
      <c r="I61">
        <v>0</v>
      </c>
      <c r="J61">
        <f t="shared" si="0"/>
        <v>4147.8194995527056</v>
      </c>
      <c r="K61">
        <f>J61-B61</f>
        <v>-220.18050044729443</v>
      </c>
      <c r="L61">
        <f t="shared" si="1"/>
        <v>220.18050044729443</v>
      </c>
      <c r="M61" s="8">
        <f>L61/B61</f>
        <v>5.0407623728776198E-2</v>
      </c>
      <c r="N61">
        <v>616</v>
      </c>
      <c r="O61">
        <f t="shared" si="2"/>
        <v>15852.996032205199</v>
      </c>
      <c r="P61">
        <f t="shared" si="3"/>
        <v>11088</v>
      </c>
      <c r="Q61">
        <f t="shared" si="4"/>
        <v>-440.36100089458887</v>
      </c>
      <c r="R61">
        <f t="shared" si="5"/>
        <v>193917.81110888411</v>
      </c>
      <c r="S61">
        <v>0</v>
      </c>
      <c r="T61">
        <v>0</v>
      </c>
      <c r="U61">
        <v>514</v>
      </c>
      <c r="V61">
        <v>0</v>
      </c>
      <c r="W61">
        <v>0</v>
      </c>
    </row>
    <row r="62" spans="1:23" x14ac:dyDescent="0.35">
      <c r="A62" s="1">
        <v>40976</v>
      </c>
      <c r="B62">
        <v>4263</v>
      </c>
      <c r="C62">
        <v>3903</v>
      </c>
      <c r="D62">
        <v>4135</v>
      </c>
      <c r="E62">
        <v>4368</v>
      </c>
      <c r="F62">
        <v>0</v>
      </c>
      <c r="G62">
        <v>0</v>
      </c>
      <c r="H62">
        <v>0</v>
      </c>
      <c r="I62">
        <v>0</v>
      </c>
      <c r="J62">
        <f t="shared" si="0"/>
        <v>4814.5535315558955</v>
      </c>
      <c r="K62">
        <f>J62-B62</f>
        <v>551.55353155589546</v>
      </c>
      <c r="L62">
        <f t="shared" si="1"/>
        <v>551.55353155589546</v>
      </c>
      <c r="M62" s="8">
        <f>L62/B62</f>
        <v>0.12938154622469986</v>
      </c>
      <c r="N62">
        <v>856</v>
      </c>
      <c r="O62">
        <f t="shared" si="2"/>
        <v>9927.9635680061183</v>
      </c>
      <c r="P62">
        <f t="shared" si="3"/>
        <v>15408</v>
      </c>
      <c r="Q62">
        <f t="shared" si="4"/>
        <v>551.55353155589546</v>
      </c>
      <c r="R62">
        <f t="shared" si="5"/>
        <v>304211.29817178019</v>
      </c>
      <c r="S62">
        <v>1</v>
      </c>
      <c r="T62">
        <v>0</v>
      </c>
      <c r="U62">
        <v>-105</v>
      </c>
      <c r="V62">
        <v>0</v>
      </c>
      <c r="W62">
        <v>0</v>
      </c>
    </row>
    <row r="63" spans="1:23" x14ac:dyDescent="0.35">
      <c r="A63" s="1">
        <v>40977</v>
      </c>
      <c r="B63">
        <v>4953</v>
      </c>
      <c r="C63">
        <v>4161.666666666667</v>
      </c>
      <c r="D63">
        <v>4592</v>
      </c>
      <c r="E63">
        <v>4263</v>
      </c>
      <c r="F63">
        <v>0</v>
      </c>
      <c r="G63">
        <v>0</v>
      </c>
      <c r="H63">
        <v>0</v>
      </c>
      <c r="I63">
        <v>0</v>
      </c>
      <c r="J63">
        <f t="shared" si="0"/>
        <v>5036.2063488905169</v>
      </c>
      <c r="K63">
        <f>J63-B63</f>
        <v>83.206348890516892</v>
      </c>
      <c r="L63">
        <f t="shared" si="1"/>
        <v>83.206348890516892</v>
      </c>
      <c r="M63" s="8">
        <f>L63/B63</f>
        <v>1.6799182089747001E-2</v>
      </c>
      <c r="N63">
        <v>336</v>
      </c>
      <c r="O63">
        <f t="shared" si="2"/>
        <v>1497.7142800293041</v>
      </c>
      <c r="P63">
        <f t="shared" si="3"/>
        <v>6048</v>
      </c>
      <c r="Q63">
        <f t="shared" si="4"/>
        <v>83.206348890516892</v>
      </c>
      <c r="R63">
        <f t="shared" si="5"/>
        <v>6923.2964956904216</v>
      </c>
      <c r="S63">
        <v>0</v>
      </c>
      <c r="T63">
        <v>1</v>
      </c>
      <c r="U63">
        <v>690</v>
      </c>
      <c r="V63">
        <v>0</v>
      </c>
      <c r="W63">
        <v>0</v>
      </c>
    </row>
    <row r="64" spans="1:23" x14ac:dyDescent="0.35">
      <c r="A64" s="1">
        <v>40978</v>
      </c>
      <c r="B64">
        <v>5715</v>
      </c>
      <c r="C64">
        <v>4528</v>
      </c>
      <c r="D64">
        <v>5335</v>
      </c>
      <c r="E64">
        <v>4953</v>
      </c>
      <c r="F64">
        <v>0</v>
      </c>
      <c r="G64">
        <v>0</v>
      </c>
      <c r="H64">
        <v>0</v>
      </c>
      <c r="I64">
        <v>0</v>
      </c>
      <c r="J64">
        <f t="shared" si="0"/>
        <v>5555.8200645183406</v>
      </c>
      <c r="K64">
        <f>J64-B64</f>
        <v>-159.17993548165941</v>
      </c>
      <c r="L64">
        <f t="shared" si="1"/>
        <v>159.17993548165941</v>
      </c>
      <c r="M64" s="8">
        <f>L64/B64</f>
        <v>2.7853007083404973E-2</v>
      </c>
      <c r="N64">
        <v>704</v>
      </c>
      <c r="O64">
        <f t="shared" si="2"/>
        <v>11460.955354679478</v>
      </c>
      <c r="P64">
        <f t="shared" si="3"/>
        <v>12672</v>
      </c>
      <c r="Q64">
        <f t="shared" si="4"/>
        <v>-318.35987096331883</v>
      </c>
      <c r="R64">
        <f t="shared" si="5"/>
        <v>101353.00743978101</v>
      </c>
      <c r="S64">
        <v>0</v>
      </c>
      <c r="T64">
        <v>0</v>
      </c>
      <c r="U64">
        <v>762</v>
      </c>
      <c r="V64">
        <v>1</v>
      </c>
      <c r="W64">
        <v>1</v>
      </c>
    </row>
    <row r="65" spans="1:23" x14ac:dyDescent="0.35">
      <c r="A65" s="1">
        <v>40979</v>
      </c>
      <c r="B65">
        <v>5598</v>
      </c>
      <c r="C65">
        <v>4977</v>
      </c>
      <c r="D65">
        <v>5604</v>
      </c>
      <c r="E65">
        <v>5715</v>
      </c>
      <c r="F65">
        <v>0</v>
      </c>
      <c r="G65">
        <v>0</v>
      </c>
      <c r="H65">
        <v>0</v>
      </c>
      <c r="I65">
        <v>0</v>
      </c>
      <c r="J65">
        <f t="shared" si="0"/>
        <v>6000.0868241737999</v>
      </c>
      <c r="K65">
        <f>J65-B65</f>
        <v>402.08682417379987</v>
      </c>
      <c r="L65">
        <f t="shared" si="1"/>
        <v>402.08682417379987</v>
      </c>
      <c r="M65" s="8">
        <f>L65/B65</f>
        <v>7.1826871056412986E-2</v>
      </c>
      <c r="N65">
        <v>551</v>
      </c>
      <c r="O65">
        <f t="shared" si="2"/>
        <v>7237.5628351283976</v>
      </c>
      <c r="P65">
        <f t="shared" si="3"/>
        <v>9918</v>
      </c>
      <c r="Q65">
        <f t="shared" si="4"/>
        <v>402.08682417379987</v>
      </c>
      <c r="R65">
        <f t="shared" si="5"/>
        <v>161673.81417417226</v>
      </c>
      <c r="S65">
        <v>0</v>
      </c>
      <c r="T65">
        <v>0</v>
      </c>
      <c r="U65">
        <v>-117</v>
      </c>
      <c r="V65">
        <v>1</v>
      </c>
      <c r="W65">
        <v>0</v>
      </c>
    </row>
    <row r="66" spans="1:23" x14ac:dyDescent="0.35">
      <c r="A66" s="1">
        <v>40980</v>
      </c>
      <c r="B66">
        <v>3941</v>
      </c>
      <c r="C66">
        <v>5422</v>
      </c>
      <c r="D66">
        <v>3487</v>
      </c>
      <c r="E66">
        <v>5598</v>
      </c>
      <c r="F66">
        <v>1</v>
      </c>
      <c r="G66">
        <v>0</v>
      </c>
      <c r="H66">
        <v>0</v>
      </c>
      <c r="I66">
        <v>0</v>
      </c>
      <c r="J66">
        <f t="shared" si="0"/>
        <v>4495.6868472689785</v>
      </c>
      <c r="K66">
        <f>J66-B66</f>
        <v>554.68684726897845</v>
      </c>
      <c r="L66">
        <f t="shared" si="1"/>
        <v>554.68684726897845</v>
      </c>
      <c r="M66" s="8">
        <f>L66/B66</f>
        <v>0.14074774099694962</v>
      </c>
      <c r="N66">
        <v>1038</v>
      </c>
      <c r="O66">
        <f t="shared" si="2"/>
        <v>9984.3632508416122</v>
      </c>
      <c r="P66">
        <f t="shared" si="3"/>
        <v>18684</v>
      </c>
      <c r="Q66">
        <f t="shared" si="4"/>
        <v>554.68684726897845</v>
      </c>
      <c r="R66">
        <f t="shared" si="5"/>
        <v>307677.49853319902</v>
      </c>
      <c r="S66">
        <v>0</v>
      </c>
      <c r="T66">
        <v>0</v>
      </c>
      <c r="U66">
        <v>-1657</v>
      </c>
      <c r="V66">
        <v>0</v>
      </c>
      <c r="W66">
        <v>0</v>
      </c>
    </row>
    <row r="67" spans="1:23" x14ac:dyDescent="0.35">
      <c r="A67" s="1">
        <v>40981</v>
      </c>
      <c r="B67">
        <v>4048</v>
      </c>
      <c r="C67">
        <v>5084.666666666667</v>
      </c>
      <c r="D67">
        <v>3854</v>
      </c>
      <c r="E67">
        <v>3941</v>
      </c>
      <c r="F67">
        <v>0</v>
      </c>
      <c r="G67">
        <v>1</v>
      </c>
      <c r="H67">
        <v>0</v>
      </c>
      <c r="I67">
        <v>0</v>
      </c>
      <c r="J67">
        <f t="shared" ref="J67:J130" si="6">$Y$2+SUMPRODUCT(C67:I67,$Z$2:$AF$2)</f>
        <v>4630.3910565303668</v>
      </c>
      <c r="K67">
        <f>J67-B67</f>
        <v>582.39105653036677</v>
      </c>
      <c r="L67">
        <f t="shared" ref="L67:L130" si="7">ABS(K67)</f>
        <v>582.39105653036677</v>
      </c>
      <c r="M67" s="8">
        <f>L67/B67</f>
        <v>0.14387130843141471</v>
      </c>
      <c r="N67">
        <v>1060</v>
      </c>
      <c r="O67">
        <f t="shared" ref="O67:O130" si="8">IF(K67&lt;0,K67*-72,K67*18)</f>
        <v>10483.039017546602</v>
      </c>
      <c r="P67">
        <f t="shared" ref="P67:P130" si="9">N67*18</f>
        <v>19080</v>
      </c>
      <c r="Q67">
        <f t="shared" ref="Q67:Q130" si="10">IF(K67&lt;0,K67*2,K67)</f>
        <v>582.39105653036677</v>
      </c>
      <c r="R67">
        <f t="shared" ref="R67:R130" si="11">Q67^2</f>
        <v>339179.34272655688</v>
      </c>
      <c r="S67">
        <v>0</v>
      </c>
      <c r="T67">
        <v>0</v>
      </c>
      <c r="U67">
        <v>107</v>
      </c>
      <c r="V67">
        <v>0</v>
      </c>
      <c r="W67">
        <v>0</v>
      </c>
    </row>
    <row r="68" spans="1:23" x14ac:dyDescent="0.35">
      <c r="A68" s="1">
        <v>40982</v>
      </c>
      <c r="B68">
        <v>3883</v>
      </c>
      <c r="C68">
        <v>4529</v>
      </c>
      <c r="D68">
        <v>4368</v>
      </c>
      <c r="E68">
        <v>4048</v>
      </c>
      <c r="F68">
        <v>0</v>
      </c>
      <c r="G68">
        <v>0</v>
      </c>
      <c r="H68">
        <v>1</v>
      </c>
      <c r="I68">
        <v>0</v>
      </c>
      <c r="J68">
        <f t="shared" si="6"/>
        <v>4431.6172352627891</v>
      </c>
      <c r="K68">
        <f>J68-B68</f>
        <v>548.61723526278911</v>
      </c>
      <c r="L68">
        <f t="shared" si="7"/>
        <v>548.61723526278911</v>
      </c>
      <c r="M68" s="8">
        <f>L68/B68</f>
        <v>0.14128695216656945</v>
      </c>
      <c r="N68">
        <v>1181</v>
      </c>
      <c r="O68">
        <f t="shared" si="8"/>
        <v>9875.110234730204</v>
      </c>
      <c r="P68">
        <f t="shared" si="9"/>
        <v>21258</v>
      </c>
      <c r="Q68">
        <f t="shared" si="10"/>
        <v>548.61723526278911</v>
      </c>
      <c r="R68">
        <f t="shared" si="11"/>
        <v>300980.8708273865</v>
      </c>
      <c r="S68">
        <v>0</v>
      </c>
      <c r="T68">
        <v>0</v>
      </c>
      <c r="U68">
        <v>-165</v>
      </c>
      <c r="V68">
        <v>0</v>
      </c>
      <c r="W68">
        <v>0</v>
      </c>
    </row>
    <row r="69" spans="1:23" x14ac:dyDescent="0.35">
      <c r="A69" s="1">
        <v>40983</v>
      </c>
      <c r="B69">
        <v>4491</v>
      </c>
      <c r="C69">
        <v>3957.3333333333335</v>
      </c>
      <c r="D69">
        <v>4263</v>
      </c>
      <c r="E69">
        <v>3883</v>
      </c>
      <c r="F69">
        <v>0</v>
      </c>
      <c r="G69">
        <v>0</v>
      </c>
      <c r="H69">
        <v>0</v>
      </c>
      <c r="I69">
        <v>0</v>
      </c>
      <c r="J69">
        <f t="shared" si="6"/>
        <v>4770.6749664956997</v>
      </c>
      <c r="K69">
        <f>J69-B69</f>
        <v>279.67496649569966</v>
      </c>
      <c r="L69">
        <f t="shared" si="7"/>
        <v>279.67496649569966</v>
      </c>
      <c r="M69" s="8">
        <f>L69/B69</f>
        <v>6.2274541637875679E-2</v>
      </c>
      <c r="N69">
        <v>844</v>
      </c>
      <c r="O69">
        <f t="shared" si="8"/>
        <v>5034.149396922594</v>
      </c>
      <c r="P69">
        <f t="shared" si="9"/>
        <v>15192</v>
      </c>
      <c r="Q69">
        <f t="shared" si="10"/>
        <v>279.67496649569966</v>
      </c>
      <c r="R69">
        <f t="shared" si="11"/>
        <v>78218.086884370729</v>
      </c>
      <c r="S69">
        <v>1</v>
      </c>
      <c r="T69">
        <v>0</v>
      </c>
      <c r="U69">
        <v>608</v>
      </c>
      <c r="V69">
        <v>0</v>
      </c>
      <c r="W69">
        <v>0</v>
      </c>
    </row>
    <row r="70" spans="1:23" x14ac:dyDescent="0.35">
      <c r="A70" s="1">
        <v>40984</v>
      </c>
      <c r="B70">
        <v>4594</v>
      </c>
      <c r="C70">
        <v>4140.666666666667</v>
      </c>
      <c r="D70">
        <v>4953</v>
      </c>
      <c r="E70">
        <v>4491</v>
      </c>
      <c r="F70">
        <v>0</v>
      </c>
      <c r="G70">
        <v>0</v>
      </c>
      <c r="H70">
        <v>0</v>
      </c>
      <c r="I70">
        <v>0</v>
      </c>
      <c r="J70">
        <f t="shared" si="6"/>
        <v>5173.5890751457646</v>
      </c>
      <c r="K70">
        <f>J70-B70</f>
        <v>579.58907514576458</v>
      </c>
      <c r="L70">
        <f t="shared" si="7"/>
        <v>579.58907514576458</v>
      </c>
      <c r="M70" s="8">
        <f>L70/B70</f>
        <v>0.12616218440264793</v>
      </c>
      <c r="N70">
        <v>1082</v>
      </c>
      <c r="O70">
        <f t="shared" si="8"/>
        <v>10432.603352623762</v>
      </c>
      <c r="P70">
        <f t="shared" si="9"/>
        <v>19476</v>
      </c>
      <c r="Q70">
        <f t="shared" si="10"/>
        <v>579.58907514576458</v>
      </c>
      <c r="R70">
        <f t="shared" si="11"/>
        <v>335923.49602832273</v>
      </c>
      <c r="S70">
        <v>0</v>
      </c>
      <c r="T70">
        <v>1</v>
      </c>
      <c r="U70">
        <v>103</v>
      </c>
      <c r="V70">
        <v>0</v>
      </c>
      <c r="W70">
        <v>0</v>
      </c>
    </row>
    <row r="71" spans="1:23" x14ac:dyDescent="0.35">
      <c r="A71" s="1">
        <v>40985</v>
      </c>
      <c r="B71">
        <v>4131</v>
      </c>
      <c r="C71">
        <v>4322.666666666667</v>
      </c>
      <c r="D71">
        <v>5715</v>
      </c>
      <c r="E71">
        <v>4594</v>
      </c>
      <c r="F71">
        <v>0</v>
      </c>
      <c r="G71">
        <v>0</v>
      </c>
      <c r="H71">
        <v>0</v>
      </c>
      <c r="I71">
        <v>0</v>
      </c>
      <c r="J71">
        <f t="shared" si="6"/>
        <v>5487.3289343374827</v>
      </c>
      <c r="K71">
        <f>J71-B71</f>
        <v>1356.3289343374827</v>
      </c>
      <c r="L71">
        <f t="shared" si="7"/>
        <v>1356.3289343374827</v>
      </c>
      <c r="M71" s="8">
        <f>L71/B71</f>
        <v>0.32832944428406746</v>
      </c>
      <c r="N71">
        <v>796</v>
      </c>
      <c r="O71">
        <f t="shared" si="8"/>
        <v>24413.920818074686</v>
      </c>
      <c r="P71">
        <f t="shared" si="9"/>
        <v>14328</v>
      </c>
      <c r="Q71">
        <f t="shared" si="10"/>
        <v>1356.3289343374827</v>
      </c>
      <c r="R71">
        <f t="shared" si="11"/>
        <v>1839628.1781210513</v>
      </c>
      <c r="S71">
        <v>0</v>
      </c>
      <c r="T71">
        <v>0</v>
      </c>
      <c r="U71">
        <v>-463</v>
      </c>
      <c r="V71">
        <v>1</v>
      </c>
      <c r="W71">
        <v>1</v>
      </c>
    </row>
    <row r="72" spans="1:23" x14ac:dyDescent="0.35">
      <c r="A72" s="1">
        <v>40986</v>
      </c>
      <c r="B72">
        <v>5677</v>
      </c>
      <c r="C72">
        <v>4405.333333333333</v>
      </c>
      <c r="D72">
        <v>5598</v>
      </c>
      <c r="E72">
        <v>4131</v>
      </c>
      <c r="F72">
        <v>0</v>
      </c>
      <c r="G72">
        <v>0</v>
      </c>
      <c r="H72">
        <v>0</v>
      </c>
      <c r="I72">
        <v>0</v>
      </c>
      <c r="J72">
        <f t="shared" si="6"/>
        <v>5394.5830717961153</v>
      </c>
      <c r="K72">
        <f>J72-B72</f>
        <v>-282.41692820388471</v>
      </c>
      <c r="L72">
        <f t="shared" si="7"/>
        <v>282.41692820388471</v>
      </c>
      <c r="M72" s="8">
        <f>L72/B72</f>
        <v>4.974756529925748E-2</v>
      </c>
      <c r="N72">
        <v>1262</v>
      </c>
      <c r="O72">
        <f t="shared" si="8"/>
        <v>20334.018830679699</v>
      </c>
      <c r="P72">
        <f t="shared" si="9"/>
        <v>22716</v>
      </c>
      <c r="Q72">
        <f t="shared" si="10"/>
        <v>-564.83385640776942</v>
      </c>
      <c r="R72">
        <f t="shared" si="11"/>
        <v>319037.28534447268</v>
      </c>
      <c r="S72">
        <v>0</v>
      </c>
      <c r="T72">
        <v>0</v>
      </c>
      <c r="U72">
        <v>1546</v>
      </c>
      <c r="V72">
        <v>1</v>
      </c>
      <c r="W72">
        <v>0</v>
      </c>
    </row>
    <row r="73" spans="1:23" x14ac:dyDescent="0.35">
      <c r="A73" s="1">
        <v>40987</v>
      </c>
      <c r="B73">
        <v>3805</v>
      </c>
      <c r="C73">
        <v>4800.666666666667</v>
      </c>
      <c r="D73">
        <v>3941</v>
      </c>
      <c r="E73">
        <v>5677</v>
      </c>
      <c r="F73">
        <v>1</v>
      </c>
      <c r="G73">
        <v>0</v>
      </c>
      <c r="H73">
        <v>0</v>
      </c>
      <c r="I73">
        <v>0</v>
      </c>
      <c r="J73">
        <f t="shared" si="6"/>
        <v>4348.5835452200472</v>
      </c>
      <c r="K73">
        <f>J73-B73</f>
        <v>543.5835452200472</v>
      </c>
      <c r="L73">
        <f t="shared" si="7"/>
        <v>543.5835452200472</v>
      </c>
      <c r="M73" s="8">
        <f>L73/B73</f>
        <v>0.14286032725888231</v>
      </c>
      <c r="N73">
        <v>940</v>
      </c>
      <c r="O73">
        <f t="shared" si="8"/>
        <v>9784.5038139608496</v>
      </c>
      <c r="P73">
        <f t="shared" si="9"/>
        <v>16920</v>
      </c>
      <c r="Q73">
        <f t="shared" si="10"/>
        <v>543.5835452200472</v>
      </c>
      <c r="R73">
        <f t="shared" si="11"/>
        <v>295483.07063399511</v>
      </c>
      <c r="S73">
        <v>0</v>
      </c>
      <c r="T73">
        <v>0</v>
      </c>
      <c r="U73">
        <v>-1872</v>
      </c>
      <c r="V73">
        <v>0</v>
      </c>
      <c r="W73">
        <v>0</v>
      </c>
    </row>
    <row r="74" spans="1:23" x14ac:dyDescent="0.35">
      <c r="A74" s="1">
        <v>40988</v>
      </c>
      <c r="B74">
        <v>4395</v>
      </c>
      <c r="C74">
        <v>4537.666666666667</v>
      </c>
      <c r="D74">
        <v>4048</v>
      </c>
      <c r="E74">
        <v>3805</v>
      </c>
      <c r="F74">
        <v>0</v>
      </c>
      <c r="G74">
        <v>1</v>
      </c>
      <c r="H74">
        <v>0</v>
      </c>
      <c r="I74">
        <v>0</v>
      </c>
      <c r="J74">
        <f t="shared" si="6"/>
        <v>4400.8714169067789</v>
      </c>
      <c r="K74">
        <f>J74-B74</f>
        <v>5.8714169067789044</v>
      </c>
      <c r="L74">
        <f t="shared" si="7"/>
        <v>5.8714169067789044</v>
      </c>
      <c r="M74" s="8">
        <f>L74/B74</f>
        <v>1.3359310368097621E-3</v>
      </c>
      <c r="N74">
        <v>675</v>
      </c>
      <c r="O74">
        <f t="shared" si="8"/>
        <v>105.68550432202028</v>
      </c>
      <c r="P74">
        <f t="shared" si="9"/>
        <v>12150</v>
      </c>
      <c r="Q74">
        <f t="shared" si="10"/>
        <v>5.8714169067789044</v>
      </c>
      <c r="R74">
        <f t="shared" si="11"/>
        <v>34.47353649320916</v>
      </c>
      <c r="S74">
        <v>0</v>
      </c>
      <c r="T74">
        <v>0</v>
      </c>
      <c r="U74">
        <v>590</v>
      </c>
      <c r="V74">
        <v>0</v>
      </c>
      <c r="W74">
        <v>0</v>
      </c>
    </row>
    <row r="75" spans="1:23" x14ac:dyDescent="0.35">
      <c r="A75" s="1">
        <v>40989</v>
      </c>
      <c r="B75">
        <v>5026</v>
      </c>
      <c r="C75">
        <v>4625.666666666667</v>
      </c>
      <c r="D75">
        <v>3883</v>
      </c>
      <c r="E75">
        <v>4395</v>
      </c>
      <c r="F75">
        <v>0</v>
      </c>
      <c r="G75">
        <v>0</v>
      </c>
      <c r="H75">
        <v>1</v>
      </c>
      <c r="I75">
        <v>0</v>
      </c>
      <c r="J75">
        <f t="shared" si="6"/>
        <v>4418.653764033349</v>
      </c>
      <c r="K75">
        <f>J75-B75</f>
        <v>-607.34623596665097</v>
      </c>
      <c r="L75">
        <f t="shared" si="7"/>
        <v>607.34623596665097</v>
      </c>
      <c r="M75" s="8">
        <f>L75/B75</f>
        <v>0.12084087464517528</v>
      </c>
      <c r="N75">
        <v>707</v>
      </c>
      <c r="O75">
        <f t="shared" si="8"/>
        <v>43728.92898959887</v>
      </c>
      <c r="P75">
        <f t="shared" si="9"/>
        <v>12726</v>
      </c>
      <c r="Q75">
        <f t="shared" si="10"/>
        <v>-1214.6924719333019</v>
      </c>
      <c r="R75">
        <f t="shared" si="11"/>
        <v>1475477.8013714354</v>
      </c>
      <c r="S75">
        <v>0</v>
      </c>
      <c r="T75">
        <v>0</v>
      </c>
      <c r="U75">
        <v>631</v>
      </c>
      <c r="V75">
        <v>0</v>
      </c>
      <c r="W75">
        <v>0</v>
      </c>
    </row>
    <row r="76" spans="1:23" x14ac:dyDescent="0.35">
      <c r="A76" s="1">
        <v>40990</v>
      </c>
      <c r="B76">
        <v>4975</v>
      </c>
      <c r="C76">
        <v>4408.666666666667</v>
      </c>
      <c r="D76">
        <v>4491</v>
      </c>
      <c r="E76">
        <v>5026</v>
      </c>
      <c r="F76">
        <v>0</v>
      </c>
      <c r="G76">
        <v>0</v>
      </c>
      <c r="H76">
        <v>0</v>
      </c>
      <c r="I76">
        <v>0</v>
      </c>
      <c r="J76">
        <f t="shared" si="6"/>
        <v>5286.4603821517903</v>
      </c>
      <c r="K76">
        <f>J76-B76</f>
        <v>311.46038215179033</v>
      </c>
      <c r="L76">
        <f t="shared" si="7"/>
        <v>311.46038215179033</v>
      </c>
      <c r="M76" s="8">
        <f>L76/B76</f>
        <v>6.2605101940058361E-2</v>
      </c>
      <c r="N76">
        <v>449</v>
      </c>
      <c r="O76">
        <f t="shared" si="8"/>
        <v>5606.2868787322259</v>
      </c>
      <c r="P76">
        <f t="shared" si="9"/>
        <v>8082</v>
      </c>
      <c r="Q76">
        <f t="shared" si="10"/>
        <v>311.46038215179033</v>
      </c>
      <c r="R76">
        <f t="shared" si="11"/>
        <v>97007.569650139267</v>
      </c>
      <c r="S76">
        <v>1</v>
      </c>
      <c r="T76">
        <v>0</v>
      </c>
      <c r="U76">
        <v>-51</v>
      </c>
      <c r="V76">
        <v>0</v>
      </c>
      <c r="W76">
        <v>0</v>
      </c>
    </row>
    <row r="77" spans="1:23" x14ac:dyDescent="0.35">
      <c r="A77" s="1">
        <v>40991</v>
      </c>
      <c r="B77">
        <v>5295</v>
      </c>
      <c r="C77">
        <v>4798.666666666667</v>
      </c>
      <c r="D77">
        <v>4594</v>
      </c>
      <c r="E77">
        <v>4975</v>
      </c>
      <c r="F77">
        <v>0</v>
      </c>
      <c r="G77">
        <v>0</v>
      </c>
      <c r="H77">
        <v>0</v>
      </c>
      <c r="I77">
        <v>0</v>
      </c>
      <c r="J77">
        <f t="shared" si="6"/>
        <v>5484.1053353494162</v>
      </c>
      <c r="K77">
        <f>J77-B77</f>
        <v>189.10533534941624</v>
      </c>
      <c r="L77">
        <f t="shared" si="7"/>
        <v>189.10533534941624</v>
      </c>
      <c r="M77" s="8">
        <f>L77/B77</f>
        <v>3.5713944353053112E-2</v>
      </c>
      <c r="N77">
        <v>942</v>
      </c>
      <c r="O77">
        <f t="shared" si="8"/>
        <v>3403.8960362894923</v>
      </c>
      <c r="P77">
        <f t="shared" si="9"/>
        <v>16956</v>
      </c>
      <c r="Q77">
        <f t="shared" si="10"/>
        <v>189.10533534941624</v>
      </c>
      <c r="R77">
        <f t="shared" si="11"/>
        <v>35760.827857615172</v>
      </c>
      <c r="S77">
        <v>0</v>
      </c>
      <c r="T77">
        <v>1</v>
      </c>
      <c r="U77">
        <v>320</v>
      </c>
      <c r="V77">
        <v>0</v>
      </c>
      <c r="W77">
        <v>0</v>
      </c>
    </row>
    <row r="78" spans="1:23" x14ac:dyDescent="0.35">
      <c r="A78" s="1">
        <v>40992</v>
      </c>
      <c r="B78">
        <v>5167</v>
      </c>
      <c r="C78">
        <v>5098.666666666667</v>
      </c>
      <c r="D78">
        <v>4131</v>
      </c>
      <c r="E78">
        <v>5295</v>
      </c>
      <c r="F78">
        <v>0</v>
      </c>
      <c r="G78">
        <v>0</v>
      </c>
      <c r="H78">
        <v>0</v>
      </c>
      <c r="I78">
        <v>0</v>
      </c>
      <c r="J78">
        <f t="shared" si="6"/>
        <v>5565.4699820647384</v>
      </c>
      <c r="K78">
        <f>J78-B78</f>
        <v>398.46998206473836</v>
      </c>
      <c r="L78">
        <f t="shared" si="7"/>
        <v>398.46998206473836</v>
      </c>
      <c r="M78" s="8">
        <f>L78/B78</f>
        <v>7.7118246964338763E-2</v>
      </c>
      <c r="N78">
        <v>779</v>
      </c>
      <c r="O78">
        <f t="shared" si="8"/>
        <v>7172.4596771652905</v>
      </c>
      <c r="P78">
        <f t="shared" si="9"/>
        <v>14022</v>
      </c>
      <c r="Q78">
        <f t="shared" si="10"/>
        <v>398.46998206473836</v>
      </c>
      <c r="R78">
        <f t="shared" si="11"/>
        <v>158778.3266066729</v>
      </c>
      <c r="S78">
        <v>0</v>
      </c>
      <c r="T78">
        <v>0</v>
      </c>
      <c r="U78">
        <v>-128</v>
      </c>
      <c r="V78">
        <v>1</v>
      </c>
      <c r="W78">
        <v>1</v>
      </c>
    </row>
    <row r="79" spans="1:23" x14ac:dyDescent="0.35">
      <c r="A79" s="1">
        <v>40993</v>
      </c>
      <c r="B79">
        <v>5166</v>
      </c>
      <c r="C79">
        <v>5145.666666666667</v>
      </c>
      <c r="D79">
        <v>5677</v>
      </c>
      <c r="E79">
        <v>5167</v>
      </c>
      <c r="F79">
        <v>0</v>
      </c>
      <c r="G79">
        <v>0</v>
      </c>
      <c r="H79">
        <v>0</v>
      </c>
      <c r="I79">
        <v>0</v>
      </c>
      <c r="J79">
        <f t="shared" si="6"/>
        <v>5980.6674516067524</v>
      </c>
      <c r="K79">
        <f>J79-B79</f>
        <v>814.66745160675237</v>
      </c>
      <c r="L79">
        <f t="shared" si="7"/>
        <v>814.66745160675237</v>
      </c>
      <c r="M79" s="8">
        <f>L79/B79</f>
        <v>0.15769791939735819</v>
      </c>
      <c r="N79">
        <v>1077</v>
      </c>
      <c r="O79">
        <f t="shared" si="8"/>
        <v>14664.014128921543</v>
      </c>
      <c r="P79">
        <f t="shared" si="9"/>
        <v>19386</v>
      </c>
      <c r="Q79">
        <f t="shared" si="10"/>
        <v>814.66745160675237</v>
      </c>
      <c r="R79">
        <f t="shared" si="11"/>
        <v>663683.05670744018</v>
      </c>
      <c r="S79">
        <v>0</v>
      </c>
      <c r="T79">
        <v>0</v>
      </c>
      <c r="U79">
        <v>-1</v>
      </c>
      <c r="V79">
        <v>1</v>
      </c>
      <c r="W79">
        <v>0</v>
      </c>
    </row>
    <row r="80" spans="1:23" x14ac:dyDescent="0.35">
      <c r="A80" s="1">
        <v>40994</v>
      </c>
      <c r="B80">
        <v>2709</v>
      </c>
      <c r="C80">
        <v>5209.333333333333</v>
      </c>
      <c r="D80">
        <v>3805</v>
      </c>
      <c r="E80">
        <v>5166</v>
      </c>
      <c r="F80">
        <v>1</v>
      </c>
      <c r="G80">
        <v>0</v>
      </c>
      <c r="H80">
        <v>0</v>
      </c>
      <c r="I80">
        <v>0</v>
      </c>
      <c r="J80">
        <f t="shared" si="6"/>
        <v>4391.2887980538917</v>
      </c>
      <c r="K80">
        <f>J80-B80</f>
        <v>1682.2887980538917</v>
      </c>
      <c r="L80">
        <f t="shared" si="7"/>
        <v>1682.2887980538917</v>
      </c>
      <c r="M80" s="8">
        <f>L80/B80</f>
        <v>0.62099992545363292</v>
      </c>
      <c r="N80">
        <v>1196</v>
      </c>
      <c r="O80">
        <f t="shared" si="8"/>
        <v>30281.198364970049</v>
      </c>
      <c r="P80">
        <f t="shared" si="9"/>
        <v>21528</v>
      </c>
      <c r="Q80">
        <f t="shared" si="10"/>
        <v>1682.2887980538917</v>
      </c>
      <c r="R80">
        <f t="shared" si="11"/>
        <v>2830095.6000576075</v>
      </c>
      <c r="S80">
        <v>0</v>
      </c>
      <c r="T80">
        <v>0</v>
      </c>
      <c r="U80">
        <v>-2457</v>
      </c>
      <c r="V80">
        <v>0</v>
      </c>
      <c r="W80">
        <v>0</v>
      </c>
    </row>
    <row r="81" spans="1:23" x14ac:dyDescent="0.35">
      <c r="A81" s="1">
        <v>40995</v>
      </c>
      <c r="B81">
        <v>4628.5</v>
      </c>
      <c r="C81">
        <v>4347.333333333333</v>
      </c>
      <c r="D81">
        <v>4395</v>
      </c>
      <c r="E81">
        <v>2709</v>
      </c>
      <c r="F81">
        <v>0</v>
      </c>
      <c r="G81">
        <v>1</v>
      </c>
      <c r="H81">
        <v>0</v>
      </c>
      <c r="I81">
        <v>0</v>
      </c>
      <c r="J81">
        <f t="shared" si="6"/>
        <v>4172.4953255406053</v>
      </c>
      <c r="K81">
        <f>J81-B81</f>
        <v>-456.00467445939466</v>
      </c>
      <c r="L81">
        <f t="shared" si="7"/>
        <v>456.00467445939466</v>
      </c>
      <c r="M81" s="8">
        <f>L81/B81</f>
        <v>9.8521048819141116E-2</v>
      </c>
      <c r="N81">
        <v>1683</v>
      </c>
      <c r="O81">
        <f t="shared" si="8"/>
        <v>32832.336561076416</v>
      </c>
      <c r="P81">
        <f t="shared" si="9"/>
        <v>30294</v>
      </c>
      <c r="Q81">
        <f t="shared" si="10"/>
        <v>-912.00934891878933</v>
      </c>
      <c r="R81">
        <f t="shared" si="11"/>
        <v>831761.05251527403</v>
      </c>
      <c r="S81">
        <v>0</v>
      </c>
      <c r="T81">
        <v>0</v>
      </c>
      <c r="U81">
        <v>1919.5</v>
      </c>
      <c r="V81">
        <v>0</v>
      </c>
      <c r="W81">
        <v>0</v>
      </c>
    </row>
    <row r="82" spans="1:23" x14ac:dyDescent="0.35">
      <c r="A82" s="1">
        <v>40996</v>
      </c>
      <c r="B82">
        <v>2723</v>
      </c>
      <c r="C82">
        <v>4167.833333333333</v>
      </c>
      <c r="D82">
        <v>5026</v>
      </c>
      <c r="E82">
        <v>4628.5</v>
      </c>
      <c r="F82">
        <v>0</v>
      </c>
      <c r="G82">
        <v>0</v>
      </c>
      <c r="H82">
        <v>1</v>
      </c>
      <c r="I82">
        <v>0</v>
      </c>
      <c r="J82">
        <f t="shared" si="6"/>
        <v>4567.884431205257</v>
      </c>
      <c r="K82">
        <f>J82-B82</f>
        <v>1844.884431205257</v>
      </c>
      <c r="L82">
        <f t="shared" si="7"/>
        <v>1844.884431205257</v>
      </c>
      <c r="M82" s="8">
        <f>L82/B82</f>
        <v>0.6775190713203294</v>
      </c>
      <c r="N82">
        <v>1188</v>
      </c>
      <c r="O82">
        <f t="shared" si="8"/>
        <v>33207.919761694626</v>
      </c>
      <c r="P82">
        <f t="shared" si="9"/>
        <v>21384</v>
      </c>
      <c r="Q82">
        <f t="shared" si="10"/>
        <v>1844.884431205257</v>
      </c>
      <c r="R82">
        <f t="shared" si="11"/>
        <v>3403598.5645035445</v>
      </c>
      <c r="S82">
        <v>0</v>
      </c>
      <c r="T82">
        <v>0</v>
      </c>
      <c r="U82">
        <v>-1905.5</v>
      </c>
      <c r="V82">
        <v>0</v>
      </c>
      <c r="W82">
        <v>0</v>
      </c>
    </row>
    <row r="83" spans="1:23" x14ac:dyDescent="0.35">
      <c r="A83" s="1">
        <v>40997</v>
      </c>
      <c r="B83">
        <v>3348</v>
      </c>
      <c r="C83">
        <v>3353.5</v>
      </c>
      <c r="D83">
        <v>4975</v>
      </c>
      <c r="E83">
        <v>2723</v>
      </c>
      <c r="F83">
        <v>0</v>
      </c>
      <c r="G83">
        <v>0</v>
      </c>
      <c r="H83">
        <v>0</v>
      </c>
      <c r="I83">
        <v>1</v>
      </c>
      <c r="J83">
        <f t="shared" si="6"/>
        <v>4672.7785208369078</v>
      </c>
      <c r="K83">
        <f>J83-B83</f>
        <v>1324.7785208369078</v>
      </c>
      <c r="L83">
        <f t="shared" si="7"/>
        <v>1324.7785208369078</v>
      </c>
      <c r="M83" s="8">
        <f>L83/B83</f>
        <v>0.39569250921054594</v>
      </c>
      <c r="N83">
        <v>303</v>
      </c>
      <c r="O83">
        <f t="shared" si="8"/>
        <v>23846.01337506434</v>
      </c>
      <c r="P83">
        <f t="shared" si="9"/>
        <v>5454</v>
      </c>
      <c r="Q83">
        <f t="shared" si="10"/>
        <v>1324.7785208369078</v>
      </c>
      <c r="R83">
        <f t="shared" si="11"/>
        <v>1755038.1292708253</v>
      </c>
      <c r="S83">
        <v>1</v>
      </c>
      <c r="T83">
        <v>0</v>
      </c>
      <c r="U83">
        <v>625</v>
      </c>
      <c r="V83">
        <v>0</v>
      </c>
      <c r="W83">
        <v>0</v>
      </c>
    </row>
    <row r="84" spans="1:23" x14ac:dyDescent="0.35">
      <c r="A84" s="1">
        <v>40998</v>
      </c>
      <c r="B84">
        <v>4623</v>
      </c>
      <c r="C84">
        <v>3566.5</v>
      </c>
      <c r="D84">
        <v>5295</v>
      </c>
      <c r="E84">
        <v>3348</v>
      </c>
      <c r="F84">
        <v>0</v>
      </c>
      <c r="G84">
        <v>0</v>
      </c>
      <c r="H84">
        <v>0</v>
      </c>
      <c r="I84">
        <v>1</v>
      </c>
      <c r="J84">
        <f t="shared" si="6"/>
        <v>4992.3438900861602</v>
      </c>
      <c r="K84">
        <f>J84-B84</f>
        <v>369.34389008616017</v>
      </c>
      <c r="L84">
        <f t="shared" si="7"/>
        <v>369.34389008616017</v>
      </c>
      <c r="M84" s="8">
        <f>L84/B84</f>
        <v>7.9892686585801467E-2</v>
      </c>
      <c r="N84">
        <v>1091</v>
      </c>
      <c r="O84">
        <f t="shared" si="8"/>
        <v>6648.1900215508831</v>
      </c>
      <c r="P84">
        <f t="shared" si="9"/>
        <v>19638</v>
      </c>
      <c r="Q84">
        <f t="shared" si="10"/>
        <v>369.34389008616017</v>
      </c>
      <c r="R84">
        <f t="shared" si="11"/>
        <v>136414.90914397757</v>
      </c>
      <c r="S84">
        <v>0</v>
      </c>
      <c r="T84">
        <v>1</v>
      </c>
      <c r="U84">
        <v>1275</v>
      </c>
      <c r="V84">
        <v>0</v>
      </c>
      <c r="W84">
        <v>0</v>
      </c>
    </row>
    <row r="85" spans="1:23" x14ac:dyDescent="0.35">
      <c r="A85" s="1">
        <v>40999</v>
      </c>
      <c r="B85">
        <v>4037</v>
      </c>
      <c r="C85">
        <v>3564.6666666666665</v>
      </c>
      <c r="D85">
        <v>5167</v>
      </c>
      <c r="E85">
        <v>4623</v>
      </c>
      <c r="F85">
        <v>0</v>
      </c>
      <c r="G85">
        <v>0</v>
      </c>
      <c r="H85">
        <v>0</v>
      </c>
      <c r="I85">
        <v>1</v>
      </c>
      <c r="J85">
        <f t="shared" si="6"/>
        <v>5229.7206003161427</v>
      </c>
      <c r="K85">
        <f>J85-B85</f>
        <v>1192.7206003161427</v>
      </c>
      <c r="L85">
        <f t="shared" si="7"/>
        <v>1192.7206003161427</v>
      </c>
      <c r="M85" s="8">
        <f>L85/B85</f>
        <v>0.29544726289723627</v>
      </c>
      <c r="N85">
        <v>1018</v>
      </c>
      <c r="O85">
        <f t="shared" si="8"/>
        <v>21468.970805690569</v>
      </c>
      <c r="P85">
        <f t="shared" si="9"/>
        <v>18324</v>
      </c>
      <c r="Q85">
        <f t="shared" si="10"/>
        <v>1192.7206003161427</v>
      </c>
      <c r="R85">
        <f t="shared" si="11"/>
        <v>1422582.4304185</v>
      </c>
      <c r="S85">
        <v>0</v>
      </c>
      <c r="T85">
        <v>0</v>
      </c>
      <c r="U85">
        <v>-586</v>
      </c>
      <c r="V85">
        <v>1</v>
      </c>
      <c r="W85">
        <v>1</v>
      </c>
    </row>
    <row r="86" spans="1:23" x14ac:dyDescent="0.35">
      <c r="A86" s="1">
        <v>41000</v>
      </c>
      <c r="B86">
        <v>4088</v>
      </c>
      <c r="C86">
        <v>4002.6666666666665</v>
      </c>
      <c r="D86">
        <v>5166</v>
      </c>
      <c r="E86">
        <v>4037</v>
      </c>
      <c r="F86">
        <v>0</v>
      </c>
      <c r="G86">
        <v>0</v>
      </c>
      <c r="H86">
        <v>0</v>
      </c>
      <c r="I86">
        <v>0</v>
      </c>
      <c r="J86">
        <f t="shared" si="6"/>
        <v>5070.4586947374073</v>
      </c>
      <c r="K86">
        <f>J86-B86</f>
        <v>982.45869473740731</v>
      </c>
      <c r="L86">
        <f t="shared" si="7"/>
        <v>982.45869473740731</v>
      </c>
      <c r="M86" s="8">
        <f>L86/B86</f>
        <v>0.24032746935846558</v>
      </c>
      <c r="N86">
        <v>589</v>
      </c>
      <c r="O86">
        <f t="shared" si="8"/>
        <v>17684.256505273333</v>
      </c>
      <c r="P86">
        <f t="shared" si="9"/>
        <v>10602</v>
      </c>
      <c r="Q86">
        <f t="shared" si="10"/>
        <v>982.45869473740731</v>
      </c>
      <c r="R86">
        <f t="shared" si="11"/>
        <v>965225.08686513011</v>
      </c>
      <c r="S86">
        <v>0</v>
      </c>
      <c r="T86">
        <v>0</v>
      </c>
      <c r="U86">
        <v>51</v>
      </c>
      <c r="V86">
        <v>1</v>
      </c>
      <c r="W86">
        <v>0</v>
      </c>
    </row>
    <row r="87" spans="1:23" x14ac:dyDescent="0.35">
      <c r="A87" s="1">
        <v>41001</v>
      </c>
      <c r="B87">
        <v>4628.5</v>
      </c>
      <c r="C87">
        <v>4249.333333333333</v>
      </c>
      <c r="D87">
        <v>2709</v>
      </c>
      <c r="E87">
        <v>4088</v>
      </c>
      <c r="F87">
        <v>1</v>
      </c>
      <c r="G87">
        <v>0</v>
      </c>
      <c r="H87">
        <v>0</v>
      </c>
      <c r="I87">
        <v>0</v>
      </c>
      <c r="J87">
        <f t="shared" si="6"/>
        <v>3417.6767248655087</v>
      </c>
      <c r="K87">
        <f>J87-B87</f>
        <v>-1210.8232751344913</v>
      </c>
      <c r="L87">
        <f t="shared" si="7"/>
        <v>1210.8232751344913</v>
      </c>
      <c r="M87" s="8">
        <f>L87/B87</f>
        <v>0.26160165823365911</v>
      </c>
      <c r="N87">
        <v>1122</v>
      </c>
      <c r="O87">
        <f t="shared" si="8"/>
        <v>87179.275809683371</v>
      </c>
      <c r="P87">
        <f t="shared" si="9"/>
        <v>20196</v>
      </c>
      <c r="Q87">
        <f t="shared" si="10"/>
        <v>-2421.6465502689825</v>
      </c>
      <c r="R87">
        <f t="shared" si="11"/>
        <v>5864372.0144296633</v>
      </c>
      <c r="S87">
        <v>0</v>
      </c>
      <c r="T87">
        <v>0</v>
      </c>
      <c r="U87">
        <v>540.5</v>
      </c>
      <c r="V87">
        <v>0</v>
      </c>
      <c r="W87">
        <v>0</v>
      </c>
    </row>
    <row r="88" spans="1:23" x14ac:dyDescent="0.35">
      <c r="A88" s="1">
        <v>41002</v>
      </c>
      <c r="B88">
        <v>3023</v>
      </c>
      <c r="C88">
        <v>4251.166666666667</v>
      </c>
      <c r="D88">
        <v>4628.5</v>
      </c>
      <c r="E88">
        <v>4628.5</v>
      </c>
      <c r="F88">
        <v>0</v>
      </c>
      <c r="G88">
        <v>1</v>
      </c>
      <c r="H88">
        <v>0</v>
      </c>
      <c r="I88">
        <v>0</v>
      </c>
      <c r="J88">
        <f t="shared" si="6"/>
        <v>4602.6480733648732</v>
      </c>
      <c r="K88">
        <f>J88-B88</f>
        <v>1579.6480733648732</v>
      </c>
      <c r="L88">
        <f t="shared" si="7"/>
        <v>1579.6480733648732</v>
      </c>
      <c r="M88" s="8">
        <f>L88/B88</f>
        <v>0.5225431933062763</v>
      </c>
      <c r="N88">
        <v>926</v>
      </c>
      <c r="O88">
        <f t="shared" si="8"/>
        <v>28433.665320567718</v>
      </c>
      <c r="P88">
        <f t="shared" si="9"/>
        <v>16668</v>
      </c>
      <c r="Q88">
        <f t="shared" si="10"/>
        <v>1579.6480733648732</v>
      </c>
      <c r="R88">
        <f t="shared" si="11"/>
        <v>2495288.0356853558</v>
      </c>
      <c r="S88">
        <v>0</v>
      </c>
      <c r="T88">
        <v>0</v>
      </c>
      <c r="U88">
        <v>-1605.5</v>
      </c>
      <c r="V88">
        <v>0</v>
      </c>
      <c r="W88">
        <v>0</v>
      </c>
    </row>
    <row r="89" spans="1:23" x14ac:dyDescent="0.35">
      <c r="A89" s="1">
        <v>41003</v>
      </c>
      <c r="B89">
        <v>2706</v>
      </c>
      <c r="C89">
        <v>3913.1666666666665</v>
      </c>
      <c r="D89">
        <v>2723</v>
      </c>
      <c r="E89">
        <v>3023</v>
      </c>
      <c r="F89">
        <v>0</v>
      </c>
      <c r="G89">
        <v>0</v>
      </c>
      <c r="H89">
        <v>1</v>
      </c>
      <c r="I89">
        <v>0</v>
      </c>
      <c r="J89">
        <f t="shared" si="6"/>
        <v>3479.2191823556332</v>
      </c>
      <c r="K89">
        <f>J89-B89</f>
        <v>773.21918235563317</v>
      </c>
      <c r="L89">
        <f t="shared" si="7"/>
        <v>773.21918235563317</v>
      </c>
      <c r="M89" s="8">
        <f>L89/B89</f>
        <v>0.28574249163179349</v>
      </c>
      <c r="N89">
        <v>1401</v>
      </c>
      <c r="O89">
        <f t="shared" si="8"/>
        <v>13917.945282401397</v>
      </c>
      <c r="P89">
        <f t="shared" si="9"/>
        <v>25218</v>
      </c>
      <c r="Q89">
        <f t="shared" si="10"/>
        <v>773.21918235563317</v>
      </c>
      <c r="R89">
        <f t="shared" si="11"/>
        <v>597867.9039627139</v>
      </c>
      <c r="S89">
        <v>0</v>
      </c>
      <c r="T89">
        <v>0</v>
      </c>
      <c r="U89">
        <v>-317</v>
      </c>
      <c r="V89">
        <v>0</v>
      </c>
      <c r="W89">
        <v>0</v>
      </c>
    </row>
    <row r="90" spans="1:23" x14ac:dyDescent="0.35">
      <c r="A90" s="1">
        <v>41004</v>
      </c>
      <c r="B90">
        <v>2830</v>
      </c>
      <c r="C90">
        <v>3452.5</v>
      </c>
      <c r="D90">
        <v>3348</v>
      </c>
      <c r="E90">
        <v>2706</v>
      </c>
      <c r="F90">
        <v>0</v>
      </c>
      <c r="G90">
        <v>0</v>
      </c>
      <c r="H90">
        <v>0</v>
      </c>
      <c r="I90">
        <v>0</v>
      </c>
      <c r="J90">
        <f t="shared" si="6"/>
        <v>4035.8261946680404</v>
      </c>
      <c r="K90">
        <f>J90-B90</f>
        <v>1205.8261946680404</v>
      </c>
      <c r="L90">
        <f t="shared" si="7"/>
        <v>1205.8261946680404</v>
      </c>
      <c r="M90" s="8">
        <f>L90/B90</f>
        <v>0.42608699458234645</v>
      </c>
      <c r="N90">
        <v>1240</v>
      </c>
      <c r="O90">
        <f t="shared" si="8"/>
        <v>21704.871504024726</v>
      </c>
      <c r="P90">
        <f t="shared" si="9"/>
        <v>22320</v>
      </c>
      <c r="Q90">
        <f t="shared" si="10"/>
        <v>1205.8261946680404</v>
      </c>
      <c r="R90">
        <f t="shared" si="11"/>
        <v>1454016.8117476071</v>
      </c>
      <c r="S90">
        <v>1</v>
      </c>
      <c r="T90">
        <v>0</v>
      </c>
      <c r="U90">
        <v>124</v>
      </c>
      <c r="V90">
        <v>0</v>
      </c>
      <c r="W90">
        <v>0</v>
      </c>
    </row>
    <row r="91" spans="1:23" x14ac:dyDescent="0.35">
      <c r="A91" s="1">
        <v>41005</v>
      </c>
      <c r="B91">
        <v>3316</v>
      </c>
      <c r="C91">
        <v>2853</v>
      </c>
      <c r="D91">
        <v>4623</v>
      </c>
      <c r="E91">
        <v>2830</v>
      </c>
      <c r="F91">
        <v>0</v>
      </c>
      <c r="G91">
        <v>0</v>
      </c>
      <c r="H91">
        <v>0</v>
      </c>
      <c r="I91">
        <v>0</v>
      </c>
      <c r="J91">
        <f t="shared" si="6"/>
        <v>4131.9615910847542</v>
      </c>
      <c r="K91">
        <f>J91-B91</f>
        <v>815.96159108475422</v>
      </c>
      <c r="L91">
        <f t="shared" si="7"/>
        <v>815.96159108475422</v>
      </c>
      <c r="M91" s="8">
        <f>L91/B91</f>
        <v>0.24606803108707909</v>
      </c>
      <c r="N91">
        <v>1041</v>
      </c>
      <c r="O91">
        <f t="shared" si="8"/>
        <v>14687.308639525576</v>
      </c>
      <c r="P91">
        <f t="shared" si="9"/>
        <v>18738</v>
      </c>
      <c r="Q91">
        <f t="shared" si="10"/>
        <v>815.96159108475422</v>
      </c>
      <c r="R91">
        <f t="shared" si="11"/>
        <v>665793.31812556367</v>
      </c>
      <c r="S91">
        <v>0</v>
      </c>
      <c r="T91">
        <v>1</v>
      </c>
      <c r="U91">
        <v>486</v>
      </c>
      <c r="V91">
        <v>0</v>
      </c>
      <c r="W91">
        <v>0</v>
      </c>
    </row>
    <row r="92" spans="1:23" x14ac:dyDescent="0.35">
      <c r="A92" s="1">
        <v>41006</v>
      </c>
      <c r="B92">
        <v>3348</v>
      </c>
      <c r="C92">
        <v>2950.6666666666665</v>
      </c>
      <c r="D92">
        <v>4037</v>
      </c>
      <c r="E92">
        <v>3316</v>
      </c>
      <c r="F92">
        <v>0</v>
      </c>
      <c r="G92">
        <v>0</v>
      </c>
      <c r="H92">
        <v>0</v>
      </c>
      <c r="I92">
        <v>0</v>
      </c>
      <c r="J92">
        <f t="shared" si="6"/>
        <v>4121.7365353934292</v>
      </c>
      <c r="K92">
        <f>J92-B92</f>
        <v>773.73653539342922</v>
      </c>
      <c r="L92">
        <f t="shared" si="7"/>
        <v>773.73653539342922</v>
      </c>
      <c r="M92" s="8">
        <f>L92/B92</f>
        <v>0.23110410256673514</v>
      </c>
      <c r="N92">
        <v>1204</v>
      </c>
      <c r="O92">
        <f t="shared" si="8"/>
        <v>13927.257637081726</v>
      </c>
      <c r="P92">
        <f t="shared" si="9"/>
        <v>21672</v>
      </c>
      <c r="Q92">
        <f t="shared" si="10"/>
        <v>773.73653539342922</v>
      </c>
      <c r="R92">
        <f t="shared" si="11"/>
        <v>598668.22620262729</v>
      </c>
      <c r="S92">
        <v>0</v>
      </c>
      <c r="T92">
        <v>0</v>
      </c>
      <c r="U92">
        <v>32</v>
      </c>
      <c r="V92">
        <v>1</v>
      </c>
      <c r="W92">
        <v>1</v>
      </c>
    </row>
    <row r="93" spans="1:23" x14ac:dyDescent="0.35">
      <c r="A93" s="1">
        <v>41007</v>
      </c>
      <c r="B93">
        <v>4428</v>
      </c>
      <c r="C93">
        <v>3164.6666666666665</v>
      </c>
      <c r="D93">
        <v>4088</v>
      </c>
      <c r="E93">
        <v>3348</v>
      </c>
      <c r="F93">
        <v>0</v>
      </c>
      <c r="G93">
        <v>0</v>
      </c>
      <c r="H93">
        <v>0</v>
      </c>
      <c r="I93">
        <v>0</v>
      </c>
      <c r="J93">
        <f t="shared" si="6"/>
        <v>4241.5328087200251</v>
      </c>
      <c r="K93">
        <f>J93-B93</f>
        <v>-186.46719127997494</v>
      </c>
      <c r="L93">
        <f t="shared" si="7"/>
        <v>186.46719127997494</v>
      </c>
      <c r="M93" s="8">
        <f>L93/B93</f>
        <v>4.2110928473345743E-2</v>
      </c>
      <c r="N93">
        <v>892</v>
      </c>
      <c r="O93">
        <f t="shared" si="8"/>
        <v>13425.637772158196</v>
      </c>
      <c r="P93">
        <f t="shared" si="9"/>
        <v>16056</v>
      </c>
      <c r="Q93">
        <f t="shared" si="10"/>
        <v>-372.93438255994988</v>
      </c>
      <c r="R93">
        <f t="shared" si="11"/>
        <v>139080.05369537105</v>
      </c>
      <c r="S93">
        <v>0</v>
      </c>
      <c r="T93">
        <v>0</v>
      </c>
      <c r="U93">
        <v>1080</v>
      </c>
      <c r="V93">
        <v>1</v>
      </c>
      <c r="W93">
        <v>0</v>
      </c>
    </row>
    <row r="94" spans="1:23" x14ac:dyDescent="0.35">
      <c r="A94" s="1">
        <v>41008</v>
      </c>
      <c r="B94">
        <v>4628.5</v>
      </c>
      <c r="C94">
        <v>3697.3333333333335</v>
      </c>
      <c r="D94">
        <v>4628.5</v>
      </c>
      <c r="E94">
        <v>4428</v>
      </c>
      <c r="F94">
        <v>1</v>
      </c>
      <c r="G94">
        <v>0</v>
      </c>
      <c r="H94">
        <v>0</v>
      </c>
      <c r="I94">
        <v>0</v>
      </c>
      <c r="J94">
        <f t="shared" si="6"/>
        <v>3757.508041522266</v>
      </c>
      <c r="K94">
        <f>J94-B94</f>
        <v>-870.99195847773399</v>
      </c>
      <c r="L94">
        <f t="shared" si="7"/>
        <v>870.99195847773399</v>
      </c>
      <c r="M94" s="8">
        <f>L94/B94</f>
        <v>0.18818017899486528</v>
      </c>
      <c r="N94">
        <v>1213</v>
      </c>
      <c r="O94">
        <f t="shared" si="8"/>
        <v>62711.421010396851</v>
      </c>
      <c r="P94">
        <f t="shared" si="9"/>
        <v>21834</v>
      </c>
      <c r="Q94">
        <f t="shared" si="10"/>
        <v>-1741.983916955468</v>
      </c>
      <c r="R94">
        <f t="shared" si="11"/>
        <v>3034507.9669315149</v>
      </c>
      <c r="S94">
        <v>0</v>
      </c>
      <c r="T94">
        <v>0</v>
      </c>
      <c r="U94">
        <v>200.5</v>
      </c>
      <c r="V94">
        <v>0</v>
      </c>
      <c r="W94">
        <v>0</v>
      </c>
    </row>
    <row r="95" spans="1:23" x14ac:dyDescent="0.35">
      <c r="A95" s="1">
        <v>41009</v>
      </c>
      <c r="B95">
        <v>2712</v>
      </c>
      <c r="C95">
        <v>4134.833333333333</v>
      </c>
      <c r="D95">
        <v>3023</v>
      </c>
      <c r="E95">
        <v>4628.5</v>
      </c>
      <c r="F95">
        <v>0</v>
      </c>
      <c r="G95">
        <v>1</v>
      </c>
      <c r="H95">
        <v>0</v>
      </c>
      <c r="I95">
        <v>0</v>
      </c>
      <c r="J95">
        <f t="shared" si="6"/>
        <v>4111.7452993231263</v>
      </c>
      <c r="K95">
        <f>J95-B95</f>
        <v>1399.7452993231263</v>
      </c>
      <c r="L95">
        <f t="shared" si="7"/>
        <v>1399.7452993231263</v>
      </c>
      <c r="M95" s="8">
        <f>L95/B95</f>
        <v>0.51613027261177225</v>
      </c>
      <c r="N95">
        <v>1313</v>
      </c>
      <c r="O95">
        <f t="shared" si="8"/>
        <v>25195.415387816276</v>
      </c>
      <c r="P95">
        <f t="shared" si="9"/>
        <v>23634</v>
      </c>
      <c r="Q95">
        <f t="shared" si="10"/>
        <v>1399.7452993231263</v>
      </c>
      <c r="R95">
        <f t="shared" si="11"/>
        <v>1959286.9029771886</v>
      </c>
      <c r="S95">
        <v>0</v>
      </c>
      <c r="T95">
        <v>0</v>
      </c>
      <c r="U95">
        <v>-1916.5</v>
      </c>
      <c r="V95">
        <v>0</v>
      </c>
      <c r="W95">
        <v>0</v>
      </c>
    </row>
    <row r="96" spans="1:23" x14ac:dyDescent="0.35">
      <c r="A96" s="1">
        <v>41010</v>
      </c>
      <c r="B96">
        <v>3136</v>
      </c>
      <c r="C96">
        <v>3922.8333333333335</v>
      </c>
      <c r="D96">
        <v>2706</v>
      </c>
      <c r="E96">
        <v>2712</v>
      </c>
      <c r="F96">
        <v>0</v>
      </c>
      <c r="G96">
        <v>0</v>
      </c>
      <c r="H96">
        <v>1</v>
      </c>
      <c r="I96">
        <v>0</v>
      </c>
      <c r="J96">
        <f t="shared" si="6"/>
        <v>3412.4584408547562</v>
      </c>
      <c r="K96">
        <f>J96-B96</f>
        <v>276.45844085475619</v>
      </c>
      <c r="L96">
        <f t="shared" si="7"/>
        <v>276.45844085475619</v>
      </c>
      <c r="M96" s="8">
        <f>L96/B96</f>
        <v>8.8156390578685004E-2</v>
      </c>
      <c r="N96">
        <v>818</v>
      </c>
      <c r="O96">
        <f t="shared" si="8"/>
        <v>4976.2519353856114</v>
      </c>
      <c r="P96">
        <f t="shared" si="9"/>
        <v>14724</v>
      </c>
      <c r="Q96">
        <f t="shared" si="10"/>
        <v>276.45844085475619</v>
      </c>
      <c r="R96">
        <f t="shared" si="11"/>
        <v>76429.269519842725</v>
      </c>
      <c r="S96">
        <v>0</v>
      </c>
      <c r="T96">
        <v>0</v>
      </c>
      <c r="U96">
        <v>424</v>
      </c>
      <c r="V96">
        <v>0</v>
      </c>
      <c r="W96">
        <v>0</v>
      </c>
    </row>
    <row r="97" spans="1:23" x14ac:dyDescent="0.35">
      <c r="A97" s="1">
        <v>41011</v>
      </c>
      <c r="B97">
        <v>3088</v>
      </c>
      <c r="C97">
        <v>3492.1666666666665</v>
      </c>
      <c r="D97">
        <v>2830</v>
      </c>
      <c r="E97">
        <v>3136</v>
      </c>
      <c r="F97">
        <v>0</v>
      </c>
      <c r="G97">
        <v>0</v>
      </c>
      <c r="H97">
        <v>0</v>
      </c>
      <c r="I97">
        <v>0</v>
      </c>
      <c r="J97">
        <f t="shared" si="6"/>
        <v>4005.2707120661494</v>
      </c>
      <c r="K97">
        <f>J97-B97</f>
        <v>917.27071206614937</v>
      </c>
      <c r="L97">
        <f t="shared" si="7"/>
        <v>917.27071206614937</v>
      </c>
      <c r="M97" s="8">
        <f>L97/B97</f>
        <v>0.29704362437375303</v>
      </c>
      <c r="N97">
        <v>888</v>
      </c>
      <c r="O97">
        <f t="shared" si="8"/>
        <v>16510.872817190688</v>
      </c>
      <c r="P97">
        <f t="shared" si="9"/>
        <v>15984</v>
      </c>
      <c r="Q97">
        <f t="shared" si="10"/>
        <v>917.27071206614937</v>
      </c>
      <c r="R97">
        <f t="shared" si="11"/>
        <v>841385.55921434076</v>
      </c>
      <c r="S97">
        <v>1</v>
      </c>
      <c r="T97">
        <v>0</v>
      </c>
      <c r="U97">
        <v>-48</v>
      </c>
      <c r="V97">
        <v>0</v>
      </c>
      <c r="W97">
        <v>0</v>
      </c>
    </row>
    <row r="98" spans="1:23" x14ac:dyDescent="0.35">
      <c r="A98" s="1">
        <v>41012</v>
      </c>
      <c r="B98">
        <v>3198</v>
      </c>
      <c r="C98">
        <v>2978.6666666666665</v>
      </c>
      <c r="D98">
        <v>3316</v>
      </c>
      <c r="E98">
        <v>3088</v>
      </c>
      <c r="F98">
        <v>0</v>
      </c>
      <c r="G98">
        <v>0</v>
      </c>
      <c r="H98">
        <v>0</v>
      </c>
      <c r="I98">
        <v>0</v>
      </c>
      <c r="J98">
        <f t="shared" si="6"/>
        <v>3889.5940853981278</v>
      </c>
      <c r="K98">
        <f>J98-B98</f>
        <v>691.59408539812785</v>
      </c>
      <c r="L98">
        <f t="shared" si="7"/>
        <v>691.59408539812785</v>
      </c>
      <c r="M98" s="8">
        <f>L98/B98</f>
        <v>0.21625831313262284</v>
      </c>
      <c r="N98">
        <v>1039</v>
      </c>
      <c r="O98">
        <f t="shared" si="8"/>
        <v>12448.693537166302</v>
      </c>
      <c r="P98">
        <f t="shared" si="9"/>
        <v>18702</v>
      </c>
      <c r="Q98">
        <f t="shared" si="10"/>
        <v>691.59408539812785</v>
      </c>
      <c r="R98">
        <f t="shared" si="11"/>
        <v>478302.37895767298</v>
      </c>
      <c r="S98">
        <v>0</v>
      </c>
      <c r="T98">
        <v>1</v>
      </c>
      <c r="U98">
        <v>110</v>
      </c>
      <c r="V98">
        <v>0</v>
      </c>
      <c r="W98">
        <v>0</v>
      </c>
    </row>
    <row r="99" spans="1:23" x14ac:dyDescent="0.35">
      <c r="A99" s="1">
        <v>41013</v>
      </c>
      <c r="B99">
        <v>3595</v>
      </c>
      <c r="C99">
        <v>3140.6666666666665</v>
      </c>
      <c r="D99">
        <v>3348</v>
      </c>
      <c r="E99">
        <v>3198</v>
      </c>
      <c r="F99">
        <v>0</v>
      </c>
      <c r="G99">
        <v>0</v>
      </c>
      <c r="H99">
        <v>0</v>
      </c>
      <c r="I99">
        <v>0</v>
      </c>
      <c r="J99">
        <f t="shared" si="6"/>
        <v>3996.8530685388669</v>
      </c>
      <c r="K99">
        <f>J99-B99</f>
        <v>401.85306853886686</v>
      </c>
      <c r="L99">
        <f t="shared" si="7"/>
        <v>401.85306853886686</v>
      </c>
      <c r="M99" s="8">
        <f>L99/B99</f>
        <v>0.11178110390510901</v>
      </c>
      <c r="N99">
        <v>922</v>
      </c>
      <c r="O99">
        <f t="shared" si="8"/>
        <v>7233.3552336996036</v>
      </c>
      <c r="P99">
        <f t="shared" si="9"/>
        <v>16596</v>
      </c>
      <c r="Q99">
        <f t="shared" si="10"/>
        <v>401.85306853886686</v>
      </c>
      <c r="R99">
        <f t="shared" si="11"/>
        <v>161485.88869410323</v>
      </c>
      <c r="S99">
        <v>0</v>
      </c>
      <c r="T99">
        <v>0</v>
      </c>
      <c r="U99">
        <v>397</v>
      </c>
      <c r="V99">
        <v>1</v>
      </c>
      <c r="W99">
        <v>1</v>
      </c>
    </row>
    <row r="100" spans="1:23" x14ac:dyDescent="0.35">
      <c r="A100" s="1">
        <v>41014</v>
      </c>
      <c r="B100">
        <v>3953</v>
      </c>
      <c r="C100">
        <v>3293.6666666666665</v>
      </c>
      <c r="D100">
        <v>4428</v>
      </c>
      <c r="E100">
        <v>3595</v>
      </c>
      <c r="F100">
        <v>0</v>
      </c>
      <c r="G100">
        <v>0</v>
      </c>
      <c r="H100">
        <v>0</v>
      </c>
      <c r="I100">
        <v>0</v>
      </c>
      <c r="J100">
        <f t="shared" si="6"/>
        <v>4446.7023214117553</v>
      </c>
      <c r="K100">
        <f>J100-B100</f>
        <v>493.70232141175529</v>
      </c>
      <c r="L100">
        <f t="shared" si="7"/>
        <v>493.70232141175529</v>
      </c>
      <c r="M100" s="8">
        <f>L100/B100</f>
        <v>0.12489307397211113</v>
      </c>
      <c r="N100">
        <v>743</v>
      </c>
      <c r="O100">
        <f t="shared" si="8"/>
        <v>8886.6417854115953</v>
      </c>
      <c r="P100">
        <f t="shared" si="9"/>
        <v>13374</v>
      </c>
      <c r="Q100">
        <f t="shared" si="10"/>
        <v>493.70232141175529</v>
      </c>
      <c r="R100">
        <f t="shared" si="11"/>
        <v>243741.98216735612</v>
      </c>
      <c r="S100">
        <v>0</v>
      </c>
      <c r="T100">
        <v>0</v>
      </c>
      <c r="U100">
        <v>358</v>
      </c>
      <c r="V100">
        <v>1</v>
      </c>
      <c r="W100">
        <v>0</v>
      </c>
    </row>
    <row r="101" spans="1:23" x14ac:dyDescent="0.35">
      <c r="A101" s="1">
        <v>41015</v>
      </c>
      <c r="B101">
        <v>4628.5</v>
      </c>
      <c r="C101">
        <v>3582</v>
      </c>
      <c r="D101">
        <v>4628.5</v>
      </c>
      <c r="E101">
        <v>3953</v>
      </c>
      <c r="F101">
        <v>1</v>
      </c>
      <c r="G101">
        <v>0</v>
      </c>
      <c r="H101">
        <v>0</v>
      </c>
      <c r="I101">
        <v>0</v>
      </c>
      <c r="J101">
        <f t="shared" si="6"/>
        <v>3602.388992027556</v>
      </c>
      <c r="K101">
        <f>J101-B101</f>
        <v>-1026.111007972444</v>
      </c>
      <c r="L101">
        <f t="shared" si="7"/>
        <v>1026.111007972444</v>
      </c>
      <c r="M101" s="8">
        <f>L101/B101</f>
        <v>0.2216940710753903</v>
      </c>
      <c r="N101">
        <v>1235</v>
      </c>
      <c r="O101">
        <f t="shared" si="8"/>
        <v>73879.992574015967</v>
      </c>
      <c r="P101">
        <f t="shared" si="9"/>
        <v>22230</v>
      </c>
      <c r="Q101">
        <f t="shared" si="10"/>
        <v>-2052.222015944888</v>
      </c>
      <c r="R101">
        <f t="shared" si="11"/>
        <v>4211615.2027289001</v>
      </c>
      <c r="S101">
        <v>0</v>
      </c>
      <c r="T101">
        <v>0</v>
      </c>
      <c r="U101">
        <v>675.5</v>
      </c>
      <c r="V101">
        <v>0</v>
      </c>
      <c r="W101">
        <v>0</v>
      </c>
    </row>
    <row r="102" spans="1:23" x14ac:dyDescent="0.35">
      <c r="A102" s="1">
        <v>41016</v>
      </c>
      <c r="B102">
        <v>2900</v>
      </c>
      <c r="C102">
        <v>4058.8333333333335</v>
      </c>
      <c r="D102">
        <v>2712</v>
      </c>
      <c r="E102">
        <v>4628.5</v>
      </c>
      <c r="F102">
        <v>0</v>
      </c>
      <c r="G102">
        <v>1</v>
      </c>
      <c r="H102">
        <v>0</v>
      </c>
      <c r="I102">
        <v>0</v>
      </c>
      <c r="J102">
        <f t="shared" si="6"/>
        <v>3991.9042178939139</v>
      </c>
      <c r="K102">
        <f>J102-B102</f>
        <v>1091.9042178939139</v>
      </c>
      <c r="L102">
        <f t="shared" si="7"/>
        <v>1091.9042178939139</v>
      </c>
      <c r="M102" s="8">
        <f>L102/B102</f>
        <v>0.37651869582548758</v>
      </c>
      <c r="N102">
        <v>845</v>
      </c>
      <c r="O102">
        <f t="shared" si="8"/>
        <v>19654.275922090452</v>
      </c>
      <c r="P102">
        <f t="shared" si="9"/>
        <v>15210</v>
      </c>
      <c r="Q102">
        <f t="shared" si="10"/>
        <v>1091.9042178939139</v>
      </c>
      <c r="R102">
        <f t="shared" si="11"/>
        <v>1192254.8210545199</v>
      </c>
      <c r="S102">
        <v>0</v>
      </c>
      <c r="T102">
        <v>0</v>
      </c>
      <c r="U102">
        <v>-1728.5</v>
      </c>
      <c r="V102">
        <v>0</v>
      </c>
      <c r="W102">
        <v>0</v>
      </c>
    </row>
    <row r="103" spans="1:23" x14ac:dyDescent="0.35">
      <c r="A103" s="1">
        <v>41017</v>
      </c>
      <c r="B103">
        <v>2827</v>
      </c>
      <c r="C103">
        <v>3827.1666666666665</v>
      </c>
      <c r="D103">
        <v>3136</v>
      </c>
      <c r="E103">
        <v>2900</v>
      </c>
      <c r="F103">
        <v>0</v>
      </c>
      <c r="G103">
        <v>0</v>
      </c>
      <c r="H103">
        <v>1</v>
      </c>
      <c r="I103">
        <v>0</v>
      </c>
      <c r="J103">
        <f t="shared" si="6"/>
        <v>3525.4948119718997</v>
      </c>
      <c r="K103">
        <f>J103-B103</f>
        <v>698.49481197189971</v>
      </c>
      <c r="L103">
        <f t="shared" si="7"/>
        <v>698.49481197189971</v>
      </c>
      <c r="M103" s="8">
        <f>L103/B103</f>
        <v>0.24707987689136884</v>
      </c>
      <c r="N103">
        <v>876</v>
      </c>
      <c r="O103">
        <f t="shared" si="8"/>
        <v>12572.906615494194</v>
      </c>
      <c r="P103">
        <f t="shared" si="9"/>
        <v>15768</v>
      </c>
      <c r="Q103">
        <f t="shared" si="10"/>
        <v>698.49481197189971</v>
      </c>
      <c r="R103">
        <f t="shared" si="11"/>
        <v>487895.00235165952</v>
      </c>
      <c r="S103">
        <v>0</v>
      </c>
      <c r="T103">
        <v>0</v>
      </c>
      <c r="U103">
        <v>-73</v>
      </c>
      <c r="V103">
        <v>0</v>
      </c>
      <c r="W103">
        <v>0</v>
      </c>
    </row>
    <row r="104" spans="1:23" x14ac:dyDescent="0.35">
      <c r="A104" s="1">
        <v>41018</v>
      </c>
      <c r="B104">
        <v>3146</v>
      </c>
      <c r="C104">
        <v>3451.8333333333335</v>
      </c>
      <c r="D104">
        <v>3088</v>
      </c>
      <c r="E104">
        <v>2827</v>
      </c>
      <c r="F104">
        <v>0</v>
      </c>
      <c r="G104">
        <v>0</v>
      </c>
      <c r="H104">
        <v>0</v>
      </c>
      <c r="I104">
        <v>0</v>
      </c>
      <c r="J104">
        <f t="shared" si="6"/>
        <v>3990.6546895872966</v>
      </c>
      <c r="K104">
        <f>J104-B104</f>
        <v>844.65468958729662</v>
      </c>
      <c r="L104">
        <f t="shared" si="7"/>
        <v>844.65468958729662</v>
      </c>
      <c r="M104" s="8">
        <f>L104/B104</f>
        <v>0.26848527958909618</v>
      </c>
      <c r="N104">
        <v>605</v>
      </c>
      <c r="O104">
        <f t="shared" si="8"/>
        <v>15203.784412571338</v>
      </c>
      <c r="P104">
        <f t="shared" si="9"/>
        <v>10890</v>
      </c>
      <c r="Q104">
        <f t="shared" si="10"/>
        <v>844.65468958729662</v>
      </c>
      <c r="R104">
        <f t="shared" si="11"/>
        <v>713441.54464181245</v>
      </c>
      <c r="S104">
        <v>1</v>
      </c>
      <c r="T104">
        <v>0</v>
      </c>
      <c r="U104">
        <v>319</v>
      </c>
      <c r="V104">
        <v>0</v>
      </c>
      <c r="W104">
        <v>0</v>
      </c>
    </row>
    <row r="105" spans="1:23" x14ac:dyDescent="0.35">
      <c r="A105" s="1">
        <v>41019</v>
      </c>
      <c r="B105">
        <v>3377</v>
      </c>
      <c r="C105">
        <v>2957.6666666666665</v>
      </c>
      <c r="D105">
        <v>3198</v>
      </c>
      <c r="E105">
        <v>3146</v>
      </c>
      <c r="F105">
        <v>0</v>
      </c>
      <c r="G105">
        <v>0</v>
      </c>
      <c r="H105">
        <v>0</v>
      </c>
      <c r="I105">
        <v>0</v>
      </c>
      <c r="J105">
        <f t="shared" si="6"/>
        <v>3860.1730814732432</v>
      </c>
      <c r="K105">
        <f>J105-B105</f>
        <v>483.1730814732432</v>
      </c>
      <c r="L105">
        <f t="shared" si="7"/>
        <v>483.1730814732432</v>
      </c>
      <c r="M105" s="8">
        <f>L105/B105</f>
        <v>0.14307760778005424</v>
      </c>
      <c r="N105">
        <v>838</v>
      </c>
      <c r="O105">
        <f t="shared" si="8"/>
        <v>8697.1154665183785</v>
      </c>
      <c r="P105">
        <f t="shared" si="9"/>
        <v>15084</v>
      </c>
      <c r="Q105">
        <f t="shared" si="10"/>
        <v>483.1730814732432</v>
      </c>
      <c r="R105">
        <f t="shared" si="11"/>
        <v>233456.22666034932</v>
      </c>
      <c r="S105">
        <v>0</v>
      </c>
      <c r="T105">
        <v>1</v>
      </c>
      <c r="U105">
        <v>231</v>
      </c>
      <c r="V105">
        <v>0</v>
      </c>
      <c r="W105">
        <v>0</v>
      </c>
    </row>
    <row r="106" spans="1:23" x14ac:dyDescent="0.35">
      <c r="A106" s="1">
        <v>41020</v>
      </c>
      <c r="B106">
        <v>3394</v>
      </c>
      <c r="C106">
        <v>3116.6666666666665</v>
      </c>
      <c r="D106">
        <v>3595</v>
      </c>
      <c r="E106">
        <v>3377</v>
      </c>
      <c r="F106">
        <v>0</v>
      </c>
      <c r="G106">
        <v>0</v>
      </c>
      <c r="H106">
        <v>0</v>
      </c>
      <c r="I106">
        <v>0</v>
      </c>
      <c r="J106">
        <f t="shared" si="6"/>
        <v>4091.3193357585001</v>
      </c>
      <c r="K106">
        <f>J106-B106</f>
        <v>697.31933575850007</v>
      </c>
      <c r="L106">
        <f t="shared" si="7"/>
        <v>697.31933575850007</v>
      </c>
      <c r="M106" s="8">
        <f>L106/B106</f>
        <v>0.20545649256290516</v>
      </c>
      <c r="N106">
        <v>970</v>
      </c>
      <c r="O106">
        <f t="shared" si="8"/>
        <v>12551.748043653002</v>
      </c>
      <c r="P106">
        <f t="shared" si="9"/>
        <v>17460</v>
      </c>
      <c r="Q106">
        <f t="shared" si="10"/>
        <v>697.31933575850007</v>
      </c>
      <c r="R106">
        <f t="shared" si="11"/>
        <v>486254.25602267578</v>
      </c>
      <c r="S106">
        <v>0</v>
      </c>
      <c r="T106">
        <v>0</v>
      </c>
      <c r="U106">
        <v>17</v>
      </c>
      <c r="V106">
        <v>1</v>
      </c>
      <c r="W106">
        <v>1</v>
      </c>
    </row>
    <row r="107" spans="1:23" x14ac:dyDescent="0.35">
      <c r="A107" s="1">
        <v>41021</v>
      </c>
      <c r="B107">
        <v>3905</v>
      </c>
      <c r="C107">
        <v>3305.6666666666665</v>
      </c>
      <c r="D107">
        <v>3953</v>
      </c>
      <c r="E107">
        <v>3394</v>
      </c>
      <c r="F107">
        <v>0</v>
      </c>
      <c r="G107">
        <v>0</v>
      </c>
      <c r="H107">
        <v>0</v>
      </c>
      <c r="I107">
        <v>0</v>
      </c>
      <c r="J107">
        <f t="shared" si="6"/>
        <v>4279.9028702147598</v>
      </c>
      <c r="K107">
        <f>J107-B107</f>
        <v>374.90287021475979</v>
      </c>
      <c r="L107">
        <f t="shared" si="7"/>
        <v>374.90287021475979</v>
      </c>
      <c r="M107" s="8">
        <f>L107/B107</f>
        <v>9.6005856649106214E-2</v>
      </c>
      <c r="N107">
        <v>980</v>
      </c>
      <c r="O107">
        <f t="shared" si="8"/>
        <v>6748.2516638656762</v>
      </c>
      <c r="P107">
        <f t="shared" si="9"/>
        <v>17640</v>
      </c>
      <c r="Q107">
        <f t="shared" si="10"/>
        <v>374.90287021475979</v>
      </c>
      <c r="R107">
        <f t="shared" si="11"/>
        <v>140552.16209526503</v>
      </c>
      <c r="S107">
        <v>0</v>
      </c>
      <c r="T107">
        <v>0</v>
      </c>
      <c r="U107">
        <v>511</v>
      </c>
      <c r="V107">
        <v>1</v>
      </c>
      <c r="W107">
        <v>0</v>
      </c>
    </row>
    <row r="108" spans="1:23" x14ac:dyDescent="0.35">
      <c r="A108" s="1">
        <v>41022</v>
      </c>
      <c r="B108">
        <v>4628.5</v>
      </c>
      <c r="C108">
        <v>3558.6666666666665</v>
      </c>
      <c r="D108">
        <v>4628.5</v>
      </c>
      <c r="E108">
        <v>3905</v>
      </c>
      <c r="F108">
        <v>1</v>
      </c>
      <c r="G108">
        <v>0</v>
      </c>
      <c r="H108">
        <v>0</v>
      </c>
      <c r="I108">
        <v>0</v>
      </c>
      <c r="J108">
        <f t="shared" si="6"/>
        <v>3581.3078456324129</v>
      </c>
      <c r="K108">
        <f>J108-B108</f>
        <v>-1047.1921543675871</v>
      </c>
      <c r="L108">
        <f t="shared" si="7"/>
        <v>1047.1921543675871</v>
      </c>
      <c r="M108" s="8">
        <f>L108/B108</f>
        <v>0.2262487100286458</v>
      </c>
      <c r="N108">
        <v>1058</v>
      </c>
      <c r="O108">
        <f t="shared" si="8"/>
        <v>75397.835114466274</v>
      </c>
      <c r="P108">
        <f t="shared" si="9"/>
        <v>19044</v>
      </c>
      <c r="Q108">
        <f t="shared" si="10"/>
        <v>-2094.3843087351743</v>
      </c>
      <c r="R108">
        <f t="shared" si="11"/>
        <v>4386445.6326761134</v>
      </c>
      <c r="S108">
        <v>0</v>
      </c>
      <c r="T108">
        <v>0</v>
      </c>
      <c r="U108">
        <v>723.5</v>
      </c>
      <c r="V108">
        <v>0</v>
      </c>
      <c r="W108">
        <v>0</v>
      </c>
    </row>
    <row r="109" spans="1:23" x14ac:dyDescent="0.35">
      <c r="A109" s="1">
        <v>41023</v>
      </c>
      <c r="B109">
        <v>2751</v>
      </c>
      <c r="C109">
        <v>3975.8333333333335</v>
      </c>
      <c r="D109">
        <v>2900</v>
      </c>
      <c r="E109">
        <v>4628.5</v>
      </c>
      <c r="F109">
        <v>0</v>
      </c>
      <c r="G109">
        <v>1</v>
      </c>
      <c r="H109">
        <v>0</v>
      </c>
      <c r="I109">
        <v>0</v>
      </c>
      <c r="J109">
        <f t="shared" si="6"/>
        <v>4004.6617434298819</v>
      </c>
      <c r="K109">
        <f>J109-B109</f>
        <v>1253.6617434298819</v>
      </c>
      <c r="L109">
        <f t="shared" si="7"/>
        <v>1253.6617434298819</v>
      </c>
      <c r="M109" s="8">
        <f>L109/B109</f>
        <v>0.45571128441653286</v>
      </c>
      <c r="N109">
        <v>819</v>
      </c>
      <c r="O109">
        <f t="shared" si="8"/>
        <v>22565.911381737875</v>
      </c>
      <c r="P109">
        <f t="shared" si="9"/>
        <v>14742</v>
      </c>
      <c r="Q109">
        <f t="shared" si="10"/>
        <v>1253.6617434298819</v>
      </c>
      <c r="R109">
        <f t="shared" si="11"/>
        <v>1571667.766939651</v>
      </c>
      <c r="S109">
        <v>0</v>
      </c>
      <c r="T109">
        <v>0</v>
      </c>
      <c r="U109">
        <v>-1877.5</v>
      </c>
      <c r="V109">
        <v>0</v>
      </c>
      <c r="W109">
        <v>0</v>
      </c>
    </row>
    <row r="110" spans="1:23" x14ac:dyDescent="0.35">
      <c r="A110" s="1">
        <v>41024</v>
      </c>
      <c r="B110">
        <v>3050</v>
      </c>
      <c r="C110">
        <v>3761.5</v>
      </c>
      <c r="D110">
        <v>2827</v>
      </c>
      <c r="E110">
        <v>2751</v>
      </c>
      <c r="F110">
        <v>0</v>
      </c>
      <c r="G110">
        <v>0</v>
      </c>
      <c r="H110">
        <v>1</v>
      </c>
      <c r="I110">
        <v>0</v>
      </c>
      <c r="J110">
        <f t="shared" si="6"/>
        <v>3379.0697330143848</v>
      </c>
      <c r="K110">
        <f>J110-B110</f>
        <v>329.06973301438484</v>
      </c>
      <c r="L110">
        <f t="shared" si="7"/>
        <v>329.06973301438484</v>
      </c>
      <c r="M110" s="8">
        <f>L110/B110</f>
        <v>0.10789171574242126</v>
      </c>
      <c r="N110">
        <v>798</v>
      </c>
      <c r="O110">
        <f t="shared" si="8"/>
        <v>5923.2551942589271</v>
      </c>
      <c r="P110">
        <f t="shared" si="9"/>
        <v>14364</v>
      </c>
      <c r="Q110">
        <f t="shared" si="10"/>
        <v>329.06973301438484</v>
      </c>
      <c r="R110">
        <f t="shared" si="11"/>
        <v>108286.88918615851</v>
      </c>
      <c r="S110">
        <v>0</v>
      </c>
      <c r="T110">
        <v>0</v>
      </c>
      <c r="U110">
        <v>299</v>
      </c>
      <c r="V110">
        <v>0</v>
      </c>
      <c r="W110">
        <v>0</v>
      </c>
    </row>
    <row r="111" spans="1:23" x14ac:dyDescent="0.35">
      <c r="A111" s="1">
        <v>41025</v>
      </c>
      <c r="B111">
        <v>3207</v>
      </c>
      <c r="C111">
        <v>3476.5</v>
      </c>
      <c r="D111">
        <v>3146</v>
      </c>
      <c r="E111">
        <v>3050</v>
      </c>
      <c r="F111">
        <v>0</v>
      </c>
      <c r="G111">
        <v>0</v>
      </c>
      <c r="H111">
        <v>0</v>
      </c>
      <c r="I111">
        <v>0</v>
      </c>
      <c r="J111">
        <f t="shared" si="6"/>
        <v>4065.6220823645422</v>
      </c>
      <c r="K111">
        <f>J111-B111</f>
        <v>858.62208236454217</v>
      </c>
      <c r="L111">
        <f t="shared" si="7"/>
        <v>858.62208236454217</v>
      </c>
      <c r="M111" s="8">
        <f>L111/B111</f>
        <v>0.26773373319754978</v>
      </c>
      <c r="N111">
        <v>772</v>
      </c>
      <c r="O111">
        <f t="shared" si="8"/>
        <v>15455.197482561758</v>
      </c>
      <c r="P111">
        <f t="shared" si="9"/>
        <v>13896</v>
      </c>
      <c r="Q111">
        <f t="shared" si="10"/>
        <v>858.62208236454217</v>
      </c>
      <c r="R111">
        <f t="shared" si="11"/>
        <v>737231.88032402261</v>
      </c>
      <c r="S111">
        <v>1</v>
      </c>
      <c r="T111">
        <v>0</v>
      </c>
      <c r="U111">
        <v>157</v>
      </c>
      <c r="V111">
        <v>0</v>
      </c>
      <c r="W111">
        <v>0</v>
      </c>
    </row>
    <row r="112" spans="1:23" x14ac:dyDescent="0.35">
      <c r="A112" s="1">
        <v>41026</v>
      </c>
      <c r="B112">
        <v>3271</v>
      </c>
      <c r="C112">
        <v>3002.6666666666665</v>
      </c>
      <c r="D112">
        <v>3377</v>
      </c>
      <c r="E112">
        <v>3207</v>
      </c>
      <c r="F112">
        <v>0</v>
      </c>
      <c r="G112">
        <v>0</v>
      </c>
      <c r="H112">
        <v>0</v>
      </c>
      <c r="I112">
        <v>0</v>
      </c>
      <c r="J112">
        <f t="shared" si="6"/>
        <v>3942.7956204581419</v>
      </c>
      <c r="K112">
        <f>J112-B112</f>
        <v>671.79562045814191</v>
      </c>
      <c r="L112">
        <f t="shared" si="7"/>
        <v>671.79562045814191</v>
      </c>
      <c r="M112" s="8">
        <f>L112/B112</f>
        <v>0.20537927864816322</v>
      </c>
      <c r="N112">
        <v>1055</v>
      </c>
      <c r="O112">
        <f t="shared" si="8"/>
        <v>12092.321168246555</v>
      </c>
      <c r="P112">
        <f t="shared" si="9"/>
        <v>18990</v>
      </c>
      <c r="Q112">
        <f t="shared" si="10"/>
        <v>671.79562045814191</v>
      </c>
      <c r="R112">
        <f t="shared" si="11"/>
        <v>451309.35566673987</v>
      </c>
      <c r="S112">
        <v>0</v>
      </c>
      <c r="T112">
        <v>1</v>
      </c>
      <c r="U112">
        <v>64</v>
      </c>
      <c r="V112">
        <v>0</v>
      </c>
      <c r="W112">
        <v>0</v>
      </c>
    </row>
    <row r="113" spans="1:23" x14ac:dyDescent="0.35">
      <c r="A113" s="1">
        <v>41027</v>
      </c>
      <c r="B113">
        <v>3536</v>
      </c>
      <c r="C113">
        <v>3176</v>
      </c>
      <c r="D113">
        <v>3394</v>
      </c>
      <c r="E113">
        <v>3271</v>
      </c>
      <c r="F113">
        <v>0</v>
      </c>
      <c r="G113">
        <v>0</v>
      </c>
      <c r="H113">
        <v>0</v>
      </c>
      <c r="I113">
        <v>1</v>
      </c>
      <c r="J113">
        <f t="shared" si="6"/>
        <v>4277.5979422067912</v>
      </c>
      <c r="K113">
        <f>J113-B113</f>
        <v>741.59794220679123</v>
      </c>
      <c r="L113">
        <f t="shared" si="7"/>
        <v>741.59794220679123</v>
      </c>
      <c r="M113" s="8">
        <f>L113/B113</f>
        <v>0.20972792483223734</v>
      </c>
      <c r="N113">
        <v>945</v>
      </c>
      <c r="O113">
        <f t="shared" si="8"/>
        <v>13348.762959722242</v>
      </c>
      <c r="P113">
        <f t="shared" si="9"/>
        <v>17010</v>
      </c>
      <c r="Q113">
        <f t="shared" si="10"/>
        <v>741.59794220679123</v>
      </c>
      <c r="R113">
        <f t="shared" si="11"/>
        <v>549967.50788534724</v>
      </c>
      <c r="S113">
        <v>0</v>
      </c>
      <c r="T113">
        <v>0</v>
      </c>
      <c r="U113">
        <v>265</v>
      </c>
      <c r="V113">
        <v>1</v>
      </c>
      <c r="W113">
        <v>1</v>
      </c>
    </row>
    <row r="114" spans="1:23" x14ac:dyDescent="0.35">
      <c r="A114" s="1">
        <v>41028</v>
      </c>
      <c r="B114">
        <v>3774</v>
      </c>
      <c r="C114">
        <v>3338</v>
      </c>
      <c r="D114">
        <v>3905</v>
      </c>
      <c r="E114">
        <v>3536</v>
      </c>
      <c r="F114">
        <v>0</v>
      </c>
      <c r="G114">
        <v>0</v>
      </c>
      <c r="H114">
        <v>0</v>
      </c>
      <c r="I114">
        <v>1</v>
      </c>
      <c r="J114">
        <f t="shared" si="6"/>
        <v>4548.4480697700228</v>
      </c>
      <c r="K114">
        <f>J114-B114</f>
        <v>774.44806977002281</v>
      </c>
      <c r="L114">
        <f t="shared" si="7"/>
        <v>774.44806977002281</v>
      </c>
      <c r="M114" s="8">
        <f>L114/B114</f>
        <v>0.20520616581081685</v>
      </c>
      <c r="N114">
        <v>1056</v>
      </c>
      <c r="O114">
        <f t="shared" si="8"/>
        <v>13940.065255860411</v>
      </c>
      <c r="P114">
        <f t="shared" si="9"/>
        <v>19008</v>
      </c>
      <c r="Q114">
        <f t="shared" si="10"/>
        <v>774.44806977002281</v>
      </c>
      <c r="R114">
        <f t="shared" si="11"/>
        <v>599769.81277051417</v>
      </c>
      <c r="S114">
        <v>0</v>
      </c>
      <c r="T114">
        <v>0</v>
      </c>
      <c r="U114">
        <v>238</v>
      </c>
      <c r="V114">
        <v>1</v>
      </c>
      <c r="W114">
        <v>0</v>
      </c>
    </row>
    <row r="115" spans="1:23" x14ac:dyDescent="0.35">
      <c r="A115" s="1">
        <v>41029</v>
      </c>
      <c r="B115">
        <v>2954</v>
      </c>
      <c r="C115">
        <v>3527</v>
      </c>
      <c r="D115">
        <v>4628.5</v>
      </c>
      <c r="E115">
        <v>3774</v>
      </c>
      <c r="F115">
        <v>1</v>
      </c>
      <c r="G115">
        <v>0</v>
      </c>
      <c r="H115">
        <v>0</v>
      </c>
      <c r="I115">
        <v>1</v>
      </c>
      <c r="J115">
        <f t="shared" si="6"/>
        <v>3774.8254002755516</v>
      </c>
      <c r="K115">
        <f>J115-B115</f>
        <v>820.8254002755516</v>
      </c>
      <c r="L115">
        <f t="shared" si="7"/>
        <v>820.8254002755516</v>
      </c>
      <c r="M115" s="8">
        <f>L115/B115</f>
        <v>0.27786912670127001</v>
      </c>
      <c r="N115">
        <v>698</v>
      </c>
      <c r="O115">
        <f t="shared" si="8"/>
        <v>14774.857204959928</v>
      </c>
      <c r="P115">
        <f t="shared" si="9"/>
        <v>12564</v>
      </c>
      <c r="Q115">
        <f t="shared" si="10"/>
        <v>820.8254002755516</v>
      </c>
      <c r="R115">
        <f t="shared" si="11"/>
        <v>673754.33773751953</v>
      </c>
      <c r="S115">
        <v>0</v>
      </c>
      <c r="T115">
        <v>0</v>
      </c>
      <c r="U115">
        <v>-820</v>
      </c>
      <c r="V115">
        <v>0</v>
      </c>
      <c r="W115">
        <v>0</v>
      </c>
    </row>
    <row r="116" spans="1:23" x14ac:dyDescent="0.35">
      <c r="A116" s="1">
        <v>41030</v>
      </c>
      <c r="B116">
        <v>4732</v>
      </c>
      <c r="C116">
        <v>3421.3333333333335</v>
      </c>
      <c r="D116">
        <v>2751</v>
      </c>
      <c r="E116">
        <v>2954</v>
      </c>
      <c r="F116">
        <v>0</v>
      </c>
      <c r="G116">
        <v>1</v>
      </c>
      <c r="H116">
        <v>0</v>
      </c>
      <c r="I116">
        <v>0</v>
      </c>
      <c r="J116">
        <f t="shared" si="6"/>
        <v>3348.7939741704149</v>
      </c>
      <c r="K116">
        <f>J116-B116</f>
        <v>-1383.2060258295851</v>
      </c>
      <c r="L116">
        <f t="shared" si="7"/>
        <v>1383.2060258295851</v>
      </c>
      <c r="M116" s="8">
        <f>L116/B116</f>
        <v>0.29230896572899095</v>
      </c>
      <c r="N116">
        <v>701</v>
      </c>
      <c r="O116">
        <f t="shared" si="8"/>
        <v>99590.833859730134</v>
      </c>
      <c r="P116">
        <f t="shared" si="9"/>
        <v>12618</v>
      </c>
      <c r="Q116">
        <f t="shared" si="10"/>
        <v>-2766.4120516591702</v>
      </c>
      <c r="R116">
        <f t="shared" si="11"/>
        <v>7653035.639565099</v>
      </c>
      <c r="S116">
        <v>0</v>
      </c>
      <c r="T116">
        <v>0</v>
      </c>
      <c r="U116">
        <v>1778</v>
      </c>
      <c r="V116">
        <v>0</v>
      </c>
      <c r="W116">
        <v>0</v>
      </c>
    </row>
    <row r="117" spans="1:23" x14ac:dyDescent="0.35">
      <c r="A117" s="1">
        <v>41031</v>
      </c>
      <c r="B117">
        <v>4151</v>
      </c>
      <c r="C117">
        <v>3820</v>
      </c>
      <c r="D117">
        <v>3050</v>
      </c>
      <c r="E117">
        <v>4732</v>
      </c>
      <c r="F117">
        <v>0</v>
      </c>
      <c r="G117">
        <v>0</v>
      </c>
      <c r="H117">
        <v>1</v>
      </c>
      <c r="I117">
        <v>0</v>
      </c>
      <c r="J117">
        <f t="shared" si="6"/>
        <v>3891.1301008880837</v>
      </c>
      <c r="K117">
        <f>J117-B117</f>
        <v>-259.86989911191631</v>
      </c>
      <c r="L117">
        <f t="shared" si="7"/>
        <v>259.86989911191631</v>
      </c>
      <c r="M117" s="8">
        <f>L117/B117</f>
        <v>6.2604167456496343E-2</v>
      </c>
      <c r="N117">
        <v>1152</v>
      </c>
      <c r="O117">
        <f t="shared" si="8"/>
        <v>18710.632736057974</v>
      </c>
      <c r="P117">
        <f t="shared" si="9"/>
        <v>20736</v>
      </c>
      <c r="Q117">
        <f t="shared" si="10"/>
        <v>-519.73979822383262</v>
      </c>
      <c r="R117">
        <f t="shared" si="11"/>
        <v>270129.45785775024</v>
      </c>
      <c r="S117">
        <v>0</v>
      </c>
      <c r="T117">
        <v>0</v>
      </c>
      <c r="U117">
        <v>-581</v>
      </c>
      <c r="V117">
        <v>0</v>
      </c>
      <c r="W117">
        <v>0</v>
      </c>
    </row>
    <row r="118" spans="1:23" x14ac:dyDescent="0.35">
      <c r="A118" s="1">
        <v>41032</v>
      </c>
      <c r="B118">
        <v>4833</v>
      </c>
      <c r="C118">
        <v>3945.6666666666665</v>
      </c>
      <c r="D118">
        <v>3207</v>
      </c>
      <c r="E118">
        <v>4151</v>
      </c>
      <c r="F118">
        <v>0</v>
      </c>
      <c r="G118">
        <v>0</v>
      </c>
      <c r="H118">
        <v>0</v>
      </c>
      <c r="I118">
        <v>0</v>
      </c>
      <c r="J118">
        <f t="shared" si="6"/>
        <v>4535.2061057418232</v>
      </c>
      <c r="K118">
        <f>J118-B118</f>
        <v>-297.79389425817681</v>
      </c>
      <c r="L118">
        <f t="shared" si="7"/>
        <v>297.79389425817681</v>
      </c>
      <c r="M118" s="8">
        <f>L118/B118</f>
        <v>6.1616779279573104E-2</v>
      </c>
      <c r="N118">
        <v>369</v>
      </c>
      <c r="O118">
        <f t="shared" si="8"/>
        <v>21441.16038658873</v>
      </c>
      <c r="P118">
        <f t="shared" si="9"/>
        <v>6642</v>
      </c>
      <c r="Q118">
        <f t="shared" si="10"/>
        <v>-595.58778851635361</v>
      </c>
      <c r="R118">
        <f t="shared" si="11"/>
        <v>354724.81382980075</v>
      </c>
      <c r="S118">
        <v>1</v>
      </c>
      <c r="T118">
        <v>0</v>
      </c>
      <c r="U118">
        <v>682</v>
      </c>
      <c r="V118">
        <v>0</v>
      </c>
      <c r="W118">
        <v>0</v>
      </c>
    </row>
    <row r="119" spans="1:23" x14ac:dyDescent="0.35">
      <c r="A119" s="1">
        <v>41033</v>
      </c>
      <c r="B119">
        <v>4881</v>
      </c>
      <c r="C119">
        <v>4572</v>
      </c>
      <c r="D119">
        <v>3271</v>
      </c>
      <c r="E119">
        <v>4833</v>
      </c>
      <c r="F119">
        <v>0</v>
      </c>
      <c r="G119">
        <v>0</v>
      </c>
      <c r="H119">
        <v>0</v>
      </c>
      <c r="I119">
        <v>0</v>
      </c>
      <c r="J119">
        <f t="shared" si="6"/>
        <v>4988.6201544646192</v>
      </c>
      <c r="K119">
        <f>J119-B119</f>
        <v>107.62015446461919</v>
      </c>
      <c r="L119">
        <f t="shared" si="7"/>
        <v>107.62015446461919</v>
      </c>
      <c r="M119" s="8">
        <f>L119/B119</f>
        <v>2.2048792145998603E-2</v>
      </c>
      <c r="N119">
        <v>1188</v>
      </c>
      <c r="O119">
        <f t="shared" si="8"/>
        <v>1937.1627803631454</v>
      </c>
      <c r="P119">
        <f t="shared" si="9"/>
        <v>21384</v>
      </c>
      <c r="Q119">
        <f t="shared" si="10"/>
        <v>107.62015446461919</v>
      </c>
      <c r="R119">
        <f t="shared" si="11"/>
        <v>11582.097646988494</v>
      </c>
      <c r="S119">
        <v>0</v>
      </c>
      <c r="T119">
        <v>1</v>
      </c>
      <c r="U119">
        <v>48</v>
      </c>
      <c r="V119">
        <v>0</v>
      </c>
      <c r="W119">
        <v>0</v>
      </c>
    </row>
    <row r="120" spans="1:23" x14ac:dyDescent="0.35">
      <c r="A120" s="1">
        <v>41034</v>
      </c>
      <c r="B120">
        <v>4563</v>
      </c>
      <c r="C120">
        <v>4621.666666666667</v>
      </c>
      <c r="D120">
        <v>3536</v>
      </c>
      <c r="E120">
        <v>4881</v>
      </c>
      <c r="F120">
        <v>0</v>
      </c>
      <c r="G120">
        <v>0</v>
      </c>
      <c r="H120">
        <v>0</v>
      </c>
      <c r="I120">
        <v>0</v>
      </c>
      <c r="J120">
        <f t="shared" si="6"/>
        <v>5094.0297344606133</v>
      </c>
      <c r="K120">
        <f>J120-B120</f>
        <v>531.02973446061333</v>
      </c>
      <c r="L120">
        <f t="shared" si="7"/>
        <v>531.02973446061333</v>
      </c>
      <c r="M120" s="8">
        <f>L120/B120</f>
        <v>0.11637732510642414</v>
      </c>
      <c r="N120">
        <v>1440</v>
      </c>
      <c r="O120">
        <f t="shared" si="8"/>
        <v>9558.5352202910399</v>
      </c>
      <c r="P120">
        <f t="shared" si="9"/>
        <v>25920</v>
      </c>
      <c r="Q120">
        <f t="shared" si="10"/>
        <v>531.02973446061333</v>
      </c>
      <c r="R120">
        <f t="shared" si="11"/>
        <v>281992.57888130948</v>
      </c>
      <c r="S120">
        <v>0</v>
      </c>
      <c r="T120">
        <v>0</v>
      </c>
      <c r="U120">
        <v>-318</v>
      </c>
      <c r="V120">
        <v>1</v>
      </c>
      <c r="W120">
        <v>1</v>
      </c>
    </row>
    <row r="121" spans="1:23" x14ac:dyDescent="0.35">
      <c r="A121" s="1">
        <v>41035</v>
      </c>
      <c r="B121">
        <v>5394</v>
      </c>
      <c r="C121">
        <v>4759</v>
      </c>
      <c r="D121">
        <v>3774</v>
      </c>
      <c r="E121">
        <v>4563</v>
      </c>
      <c r="F121">
        <v>0</v>
      </c>
      <c r="G121">
        <v>0</v>
      </c>
      <c r="H121">
        <v>0</v>
      </c>
      <c r="I121">
        <v>0</v>
      </c>
      <c r="J121">
        <f t="shared" si="6"/>
        <v>5154.2826420459478</v>
      </c>
      <c r="K121">
        <f>J121-B121</f>
        <v>-239.7173579540522</v>
      </c>
      <c r="L121">
        <f t="shared" si="7"/>
        <v>239.7173579540522</v>
      </c>
      <c r="M121" s="8">
        <f>L121/B121</f>
        <v>4.4441482750102373E-2</v>
      </c>
      <c r="N121">
        <v>1295</v>
      </c>
      <c r="O121">
        <f t="shared" si="8"/>
        <v>17259.649772691759</v>
      </c>
      <c r="P121">
        <f t="shared" si="9"/>
        <v>23310</v>
      </c>
      <c r="Q121">
        <f t="shared" si="10"/>
        <v>-479.43471590810441</v>
      </c>
      <c r="R121">
        <f t="shared" si="11"/>
        <v>229857.64681788479</v>
      </c>
      <c r="S121">
        <v>0</v>
      </c>
      <c r="T121">
        <v>0</v>
      </c>
      <c r="U121">
        <v>831</v>
      </c>
      <c r="V121">
        <v>1</v>
      </c>
      <c r="W121">
        <v>0</v>
      </c>
    </row>
    <row r="122" spans="1:23" x14ac:dyDescent="0.35">
      <c r="A122" s="1">
        <v>41036</v>
      </c>
      <c r="B122">
        <v>4018</v>
      </c>
      <c r="C122">
        <v>4946</v>
      </c>
      <c r="D122">
        <v>2954</v>
      </c>
      <c r="E122">
        <v>5394</v>
      </c>
      <c r="F122">
        <v>1</v>
      </c>
      <c r="G122">
        <v>0</v>
      </c>
      <c r="H122">
        <v>0</v>
      </c>
      <c r="I122">
        <v>0</v>
      </c>
      <c r="J122">
        <f t="shared" si="6"/>
        <v>4086.5634700363435</v>
      </c>
      <c r="K122">
        <f>J122-B122</f>
        <v>68.56347003634346</v>
      </c>
      <c r="L122">
        <f t="shared" si="7"/>
        <v>68.56347003634346</v>
      </c>
      <c r="M122" s="8">
        <f>L122/B122</f>
        <v>1.7064079152897826E-2</v>
      </c>
      <c r="N122">
        <v>913</v>
      </c>
      <c r="O122">
        <f t="shared" si="8"/>
        <v>1234.1424606541823</v>
      </c>
      <c r="P122">
        <f t="shared" si="9"/>
        <v>16434</v>
      </c>
      <c r="Q122">
        <f t="shared" si="10"/>
        <v>68.56347003634346</v>
      </c>
      <c r="R122">
        <f t="shared" si="11"/>
        <v>4700.9494234245676</v>
      </c>
      <c r="S122">
        <v>0</v>
      </c>
      <c r="T122">
        <v>0</v>
      </c>
      <c r="U122">
        <v>-1376</v>
      </c>
      <c r="V122">
        <v>0</v>
      </c>
      <c r="W122">
        <v>0</v>
      </c>
    </row>
    <row r="123" spans="1:23" x14ac:dyDescent="0.35">
      <c r="A123" s="1">
        <v>41037</v>
      </c>
      <c r="B123">
        <v>4112</v>
      </c>
      <c r="C123">
        <v>4658.333333333333</v>
      </c>
      <c r="D123">
        <v>4732</v>
      </c>
      <c r="E123">
        <v>4018</v>
      </c>
      <c r="F123">
        <v>0</v>
      </c>
      <c r="G123">
        <v>1</v>
      </c>
      <c r="H123">
        <v>0</v>
      </c>
      <c r="I123">
        <v>0</v>
      </c>
      <c r="J123">
        <f t="shared" si="6"/>
        <v>4688.5460447002615</v>
      </c>
      <c r="K123">
        <f>J123-B123</f>
        <v>576.54604470026152</v>
      </c>
      <c r="L123">
        <f t="shared" si="7"/>
        <v>576.54604470026152</v>
      </c>
      <c r="M123" s="8">
        <f>L123/B123</f>
        <v>0.14021061398352663</v>
      </c>
      <c r="N123">
        <v>955</v>
      </c>
      <c r="O123">
        <f t="shared" si="8"/>
        <v>10377.828804604707</v>
      </c>
      <c r="P123">
        <f t="shared" si="9"/>
        <v>17190</v>
      </c>
      <c r="Q123">
        <f t="shared" si="10"/>
        <v>576.54604470026152</v>
      </c>
      <c r="R123">
        <f t="shared" si="11"/>
        <v>332405.34165951598</v>
      </c>
      <c r="S123">
        <v>0</v>
      </c>
      <c r="T123">
        <v>0</v>
      </c>
      <c r="U123">
        <v>94</v>
      </c>
      <c r="V123">
        <v>0</v>
      </c>
      <c r="W123">
        <v>0</v>
      </c>
    </row>
    <row r="124" spans="1:23" x14ac:dyDescent="0.35">
      <c r="A124" s="1">
        <v>41038</v>
      </c>
      <c r="B124">
        <v>4315</v>
      </c>
      <c r="C124">
        <v>4508</v>
      </c>
      <c r="D124">
        <v>4151</v>
      </c>
      <c r="E124">
        <v>4112</v>
      </c>
      <c r="F124">
        <v>0</v>
      </c>
      <c r="G124">
        <v>0</v>
      </c>
      <c r="H124">
        <v>1</v>
      </c>
      <c r="I124">
        <v>0</v>
      </c>
      <c r="J124">
        <f t="shared" si="6"/>
        <v>4376.5312696748633</v>
      </c>
      <c r="K124">
        <f>J124-B124</f>
        <v>61.531269674863324</v>
      </c>
      <c r="L124">
        <f t="shared" si="7"/>
        <v>61.531269674863324</v>
      </c>
      <c r="M124" s="8">
        <f>L124/B124</f>
        <v>1.4259853922332172E-2</v>
      </c>
      <c r="N124">
        <v>902</v>
      </c>
      <c r="O124">
        <f t="shared" si="8"/>
        <v>1107.5628541475398</v>
      </c>
      <c r="P124">
        <f t="shared" si="9"/>
        <v>16236</v>
      </c>
      <c r="Q124">
        <f t="shared" si="10"/>
        <v>61.531269674863324</v>
      </c>
      <c r="R124">
        <f t="shared" si="11"/>
        <v>3786.097147800755</v>
      </c>
      <c r="S124">
        <v>0</v>
      </c>
      <c r="T124">
        <v>0</v>
      </c>
      <c r="U124">
        <v>203</v>
      </c>
      <c r="V124">
        <v>0</v>
      </c>
      <c r="W124">
        <v>0</v>
      </c>
    </row>
    <row r="125" spans="1:23" x14ac:dyDescent="0.35">
      <c r="A125" s="1">
        <v>41039</v>
      </c>
      <c r="B125">
        <v>4869</v>
      </c>
      <c r="C125">
        <v>4148.333333333333</v>
      </c>
      <c r="D125">
        <v>4833</v>
      </c>
      <c r="E125">
        <v>4315</v>
      </c>
      <c r="F125">
        <v>0</v>
      </c>
      <c r="G125">
        <v>0</v>
      </c>
      <c r="H125">
        <v>0</v>
      </c>
      <c r="I125">
        <v>0</v>
      </c>
      <c r="J125">
        <f t="shared" si="6"/>
        <v>5106.7769317455914</v>
      </c>
      <c r="K125">
        <f>J125-B125</f>
        <v>237.77693174559136</v>
      </c>
      <c r="L125">
        <f t="shared" si="7"/>
        <v>237.77693174559136</v>
      </c>
      <c r="M125" s="8">
        <f>L125/B125</f>
        <v>4.883485967253879E-2</v>
      </c>
      <c r="N125">
        <v>777</v>
      </c>
      <c r="O125">
        <f t="shared" si="8"/>
        <v>4279.9847714206444</v>
      </c>
      <c r="P125">
        <f t="shared" si="9"/>
        <v>13986</v>
      </c>
      <c r="Q125">
        <f t="shared" si="10"/>
        <v>237.77693174559136</v>
      </c>
      <c r="R125">
        <f t="shared" si="11"/>
        <v>56537.869270347612</v>
      </c>
      <c r="S125">
        <v>1</v>
      </c>
      <c r="T125">
        <v>0</v>
      </c>
      <c r="U125">
        <v>554</v>
      </c>
      <c r="V125">
        <v>0</v>
      </c>
      <c r="W125">
        <v>0</v>
      </c>
    </row>
    <row r="126" spans="1:23" x14ac:dyDescent="0.35">
      <c r="A126" s="1">
        <v>41040</v>
      </c>
      <c r="B126">
        <v>4844</v>
      </c>
      <c r="C126">
        <v>4432</v>
      </c>
      <c r="D126">
        <v>4881</v>
      </c>
      <c r="E126">
        <v>4869</v>
      </c>
      <c r="F126">
        <v>0</v>
      </c>
      <c r="G126">
        <v>0</v>
      </c>
      <c r="H126">
        <v>0</v>
      </c>
      <c r="I126">
        <v>0</v>
      </c>
      <c r="J126">
        <f t="shared" si="6"/>
        <v>5369.8028406347166</v>
      </c>
      <c r="K126">
        <f>J126-B126</f>
        <v>525.80284063471663</v>
      </c>
      <c r="L126">
        <f t="shared" si="7"/>
        <v>525.80284063471663</v>
      </c>
      <c r="M126" s="8">
        <f>L126/B126</f>
        <v>0.10854724207983416</v>
      </c>
      <c r="N126">
        <v>1476</v>
      </c>
      <c r="O126">
        <f t="shared" si="8"/>
        <v>9464.4511314248994</v>
      </c>
      <c r="P126">
        <f t="shared" si="9"/>
        <v>26568</v>
      </c>
      <c r="Q126">
        <f t="shared" si="10"/>
        <v>525.80284063471663</v>
      </c>
      <c r="R126">
        <f t="shared" si="11"/>
        <v>276468.62721953721</v>
      </c>
      <c r="S126">
        <v>0</v>
      </c>
      <c r="T126">
        <v>1</v>
      </c>
      <c r="U126">
        <v>-25</v>
      </c>
      <c r="V126">
        <v>0</v>
      </c>
      <c r="W126">
        <v>0</v>
      </c>
    </row>
    <row r="127" spans="1:23" x14ac:dyDescent="0.35">
      <c r="A127" s="1">
        <v>41041</v>
      </c>
      <c r="B127">
        <v>5278</v>
      </c>
      <c r="C127">
        <v>4676</v>
      </c>
      <c r="D127">
        <v>4563</v>
      </c>
      <c r="E127">
        <v>4844</v>
      </c>
      <c r="F127">
        <v>0</v>
      </c>
      <c r="G127">
        <v>0</v>
      </c>
      <c r="H127">
        <v>0</v>
      </c>
      <c r="I127">
        <v>0</v>
      </c>
      <c r="J127">
        <f t="shared" si="6"/>
        <v>5390.8281385086266</v>
      </c>
      <c r="K127">
        <f>J127-B127</f>
        <v>112.82813850862658</v>
      </c>
      <c r="L127">
        <f t="shared" si="7"/>
        <v>112.82813850862658</v>
      </c>
      <c r="M127" s="8">
        <f>L127/B127</f>
        <v>2.137706299898192E-2</v>
      </c>
      <c r="N127">
        <v>891</v>
      </c>
      <c r="O127">
        <f t="shared" si="8"/>
        <v>2030.9064931552784</v>
      </c>
      <c r="P127">
        <f t="shared" si="9"/>
        <v>16038</v>
      </c>
      <c r="Q127">
        <f t="shared" si="10"/>
        <v>112.82813850862658</v>
      </c>
      <c r="R127">
        <f t="shared" si="11"/>
        <v>12730.188839321825</v>
      </c>
      <c r="S127">
        <v>0</v>
      </c>
      <c r="T127">
        <v>0</v>
      </c>
      <c r="U127">
        <v>434</v>
      </c>
      <c r="V127">
        <v>1</v>
      </c>
      <c r="W127">
        <v>1</v>
      </c>
    </row>
    <row r="128" spans="1:23" x14ac:dyDescent="0.35">
      <c r="A128" s="1">
        <v>41042</v>
      </c>
      <c r="B128">
        <v>7177</v>
      </c>
      <c r="C128">
        <v>4997</v>
      </c>
      <c r="D128">
        <v>5394</v>
      </c>
      <c r="E128">
        <v>5278</v>
      </c>
      <c r="F128">
        <v>0</v>
      </c>
      <c r="G128">
        <v>0</v>
      </c>
      <c r="H128">
        <v>0</v>
      </c>
      <c r="I128">
        <v>0</v>
      </c>
      <c r="J128">
        <f t="shared" si="6"/>
        <v>5858.5847245852356</v>
      </c>
      <c r="K128">
        <f>J128-B128</f>
        <v>-1318.4152754147644</v>
      </c>
      <c r="L128">
        <f t="shared" si="7"/>
        <v>1318.4152754147644</v>
      </c>
      <c r="M128" s="8">
        <f>L128/B128</f>
        <v>0.18370005230803463</v>
      </c>
      <c r="N128">
        <v>545</v>
      </c>
      <c r="O128">
        <f t="shared" si="8"/>
        <v>94925.899829863047</v>
      </c>
      <c r="P128">
        <f t="shared" si="9"/>
        <v>9810</v>
      </c>
      <c r="Q128">
        <f t="shared" si="10"/>
        <v>-2636.8305508295289</v>
      </c>
      <c r="R128">
        <f t="shared" si="11"/>
        <v>6952875.3537879568</v>
      </c>
      <c r="S128">
        <v>0</v>
      </c>
      <c r="T128">
        <v>0</v>
      </c>
      <c r="U128">
        <v>1899</v>
      </c>
      <c r="V128">
        <v>1</v>
      </c>
      <c r="W128">
        <v>0</v>
      </c>
    </row>
    <row r="129" spans="1:23" x14ac:dyDescent="0.35">
      <c r="A129" s="1">
        <v>41043</v>
      </c>
      <c r="B129">
        <v>3609</v>
      </c>
      <c r="C129">
        <v>5766.333333333333</v>
      </c>
      <c r="D129">
        <v>4018</v>
      </c>
      <c r="E129">
        <v>7177</v>
      </c>
      <c r="F129">
        <v>1</v>
      </c>
      <c r="G129">
        <v>0</v>
      </c>
      <c r="H129">
        <v>0</v>
      </c>
      <c r="I129">
        <v>0</v>
      </c>
      <c r="J129">
        <f t="shared" si="6"/>
        <v>5137.8050303734435</v>
      </c>
      <c r="K129">
        <f>J129-B129</f>
        <v>1528.8050303734435</v>
      </c>
      <c r="L129">
        <f t="shared" si="7"/>
        <v>1528.8050303734435</v>
      </c>
      <c r="M129" s="8">
        <f>L129/B129</f>
        <v>0.42360904138915034</v>
      </c>
      <c r="N129">
        <v>1371</v>
      </c>
      <c r="O129">
        <f t="shared" si="8"/>
        <v>27518.490546721983</v>
      </c>
      <c r="P129">
        <f t="shared" si="9"/>
        <v>24678</v>
      </c>
      <c r="Q129">
        <f t="shared" si="10"/>
        <v>1528.8050303734435</v>
      </c>
      <c r="R129">
        <f t="shared" si="11"/>
        <v>2337244.8208951456</v>
      </c>
      <c r="S129">
        <v>0</v>
      </c>
      <c r="T129">
        <v>0</v>
      </c>
      <c r="U129">
        <v>-3568</v>
      </c>
      <c r="V129">
        <v>0</v>
      </c>
      <c r="W129">
        <v>0</v>
      </c>
    </row>
    <row r="130" spans="1:23" x14ac:dyDescent="0.35">
      <c r="A130" s="1">
        <v>41044</v>
      </c>
      <c r="B130">
        <v>4596</v>
      </c>
      <c r="C130">
        <v>5354.666666666667</v>
      </c>
      <c r="D130">
        <v>4112</v>
      </c>
      <c r="E130">
        <v>3609</v>
      </c>
      <c r="F130">
        <v>0</v>
      </c>
      <c r="G130">
        <v>1</v>
      </c>
      <c r="H130">
        <v>0</v>
      </c>
      <c r="I130">
        <v>0</v>
      </c>
      <c r="J130">
        <f t="shared" si="6"/>
        <v>4754.5006664333641</v>
      </c>
      <c r="K130">
        <f>J130-B130</f>
        <v>158.50066643336413</v>
      </c>
      <c r="L130">
        <f t="shared" si="7"/>
        <v>158.50066643336413</v>
      </c>
      <c r="M130" s="8">
        <f>L130/B130</f>
        <v>3.4486655011610995E-2</v>
      </c>
      <c r="N130">
        <v>729</v>
      </c>
      <c r="O130">
        <f t="shared" si="8"/>
        <v>2853.0119958005544</v>
      </c>
      <c r="P130">
        <f t="shared" si="9"/>
        <v>13122</v>
      </c>
      <c r="Q130">
        <f t="shared" si="10"/>
        <v>158.50066643336413</v>
      </c>
      <c r="R130">
        <f t="shared" si="11"/>
        <v>25122.461259820564</v>
      </c>
      <c r="S130">
        <v>0</v>
      </c>
      <c r="T130">
        <v>0</v>
      </c>
      <c r="U130">
        <v>987</v>
      </c>
      <c r="V130">
        <v>0</v>
      </c>
      <c r="W130">
        <v>0</v>
      </c>
    </row>
    <row r="131" spans="1:23" x14ac:dyDescent="0.35">
      <c r="A131" s="1">
        <v>41045</v>
      </c>
      <c r="B131">
        <v>4910</v>
      </c>
      <c r="C131">
        <v>5127.333333333333</v>
      </c>
      <c r="D131">
        <v>4315</v>
      </c>
      <c r="E131">
        <v>4596</v>
      </c>
      <c r="F131">
        <v>0</v>
      </c>
      <c r="G131">
        <v>0</v>
      </c>
      <c r="H131">
        <v>1</v>
      </c>
      <c r="I131">
        <v>0</v>
      </c>
      <c r="J131">
        <f t="shared" ref="J131:J194" si="12">$Y$2+SUMPRODUCT(C131:I131,$Z$2:$AF$2)</f>
        <v>4811.521142953171</v>
      </c>
      <c r="K131">
        <f>J131-B131</f>
        <v>-98.478857046829035</v>
      </c>
      <c r="L131">
        <f t="shared" ref="L131:L194" si="13">ABS(K131)</f>
        <v>98.478857046829035</v>
      </c>
      <c r="M131" s="8">
        <f>L131/B131</f>
        <v>2.0056793695891861E-2</v>
      </c>
      <c r="N131">
        <v>683</v>
      </c>
      <c r="O131">
        <f t="shared" ref="O131:O194" si="14">IF(K131&lt;0,K131*-72,K131*18)</f>
        <v>7090.4777073716905</v>
      </c>
      <c r="P131">
        <f t="shared" ref="P131:P194" si="15">N131*18</f>
        <v>12294</v>
      </c>
      <c r="Q131">
        <f t="shared" ref="Q131:Q194" si="16">IF(K131&lt;0,K131*2,K131)</f>
        <v>-196.95771409365807</v>
      </c>
      <c r="R131">
        <f t="shared" ref="R131:R194" si="17">Q131^2</f>
        <v>38792.341140999153</v>
      </c>
      <c r="S131">
        <v>0</v>
      </c>
      <c r="T131">
        <v>0</v>
      </c>
      <c r="U131">
        <v>314</v>
      </c>
      <c r="V131">
        <v>0</v>
      </c>
      <c r="W131">
        <v>0</v>
      </c>
    </row>
    <row r="132" spans="1:23" x14ac:dyDescent="0.35">
      <c r="A132" s="1">
        <v>41046</v>
      </c>
      <c r="B132">
        <v>5297</v>
      </c>
      <c r="C132">
        <v>4371.666666666667</v>
      </c>
      <c r="D132">
        <v>4869</v>
      </c>
      <c r="E132">
        <v>4910</v>
      </c>
      <c r="F132">
        <v>0</v>
      </c>
      <c r="G132">
        <v>0</v>
      </c>
      <c r="H132">
        <v>0</v>
      </c>
      <c r="I132">
        <v>0</v>
      </c>
      <c r="J132">
        <f t="shared" si="12"/>
        <v>5347.3892732417626</v>
      </c>
      <c r="K132">
        <f>J132-B132</f>
        <v>50.389273241762567</v>
      </c>
      <c r="L132">
        <f t="shared" si="13"/>
        <v>50.389273241762567</v>
      </c>
      <c r="M132" s="8">
        <f>L132/B132</f>
        <v>9.5127946463588013E-3</v>
      </c>
      <c r="N132">
        <v>768</v>
      </c>
      <c r="O132">
        <f t="shared" si="14"/>
        <v>907.0069183517262</v>
      </c>
      <c r="P132">
        <f t="shared" si="15"/>
        <v>13824</v>
      </c>
      <c r="Q132">
        <f t="shared" si="16"/>
        <v>50.389273241762567</v>
      </c>
      <c r="R132">
        <f t="shared" si="17"/>
        <v>2539.0788578330089</v>
      </c>
      <c r="S132">
        <v>1</v>
      </c>
      <c r="T132">
        <v>0</v>
      </c>
      <c r="U132">
        <v>387</v>
      </c>
      <c r="V132">
        <v>0</v>
      </c>
      <c r="W132">
        <v>0</v>
      </c>
    </row>
    <row r="133" spans="1:23" x14ac:dyDescent="0.35">
      <c r="A133" s="1">
        <v>41047</v>
      </c>
      <c r="B133">
        <v>5306</v>
      </c>
      <c r="C133">
        <v>4934.333333333333</v>
      </c>
      <c r="D133">
        <v>4844</v>
      </c>
      <c r="E133">
        <v>5297</v>
      </c>
      <c r="F133">
        <v>0</v>
      </c>
      <c r="G133">
        <v>0</v>
      </c>
      <c r="H133">
        <v>0</v>
      </c>
      <c r="I133">
        <v>0</v>
      </c>
      <c r="J133">
        <f t="shared" si="12"/>
        <v>5683.9237439167309</v>
      </c>
      <c r="K133">
        <f>J133-B133</f>
        <v>377.92374391673093</v>
      </c>
      <c r="L133">
        <f t="shared" si="13"/>
        <v>377.92374391673093</v>
      </c>
      <c r="M133" s="8">
        <f>L133/B133</f>
        <v>7.1225733870473221E-2</v>
      </c>
      <c r="N133">
        <v>890</v>
      </c>
      <c r="O133">
        <f t="shared" si="14"/>
        <v>6802.6273905011567</v>
      </c>
      <c r="P133">
        <f t="shared" si="15"/>
        <v>16020</v>
      </c>
      <c r="Q133">
        <f t="shared" si="16"/>
        <v>377.92374391673093</v>
      </c>
      <c r="R133">
        <f t="shared" si="17"/>
        <v>142826.35621603881</v>
      </c>
      <c r="S133">
        <v>0</v>
      </c>
      <c r="T133">
        <v>1</v>
      </c>
      <c r="U133">
        <v>9</v>
      </c>
      <c r="V133">
        <v>0</v>
      </c>
      <c r="W133">
        <v>0</v>
      </c>
    </row>
    <row r="134" spans="1:23" x14ac:dyDescent="0.35">
      <c r="A134" s="1">
        <v>41048</v>
      </c>
      <c r="B134">
        <v>5362</v>
      </c>
      <c r="C134">
        <v>5171</v>
      </c>
      <c r="D134">
        <v>5278</v>
      </c>
      <c r="E134">
        <v>5306</v>
      </c>
      <c r="F134">
        <v>0</v>
      </c>
      <c r="G134">
        <v>0</v>
      </c>
      <c r="H134">
        <v>0</v>
      </c>
      <c r="I134">
        <v>0</v>
      </c>
      <c r="J134">
        <f t="shared" si="12"/>
        <v>5913.5474235488236</v>
      </c>
      <c r="K134">
        <f>J134-B134</f>
        <v>551.54742354882364</v>
      </c>
      <c r="L134">
        <f t="shared" si="13"/>
        <v>551.54742354882364</v>
      </c>
      <c r="M134" s="8">
        <f>L134/B134</f>
        <v>0.10286225728251094</v>
      </c>
      <c r="N134">
        <v>931</v>
      </c>
      <c r="O134">
        <f t="shared" si="14"/>
        <v>9927.8536238788256</v>
      </c>
      <c r="P134">
        <f t="shared" si="15"/>
        <v>16758</v>
      </c>
      <c r="Q134">
        <f t="shared" si="16"/>
        <v>551.54742354882364</v>
      </c>
      <c r="R134">
        <f t="shared" si="17"/>
        <v>304204.56042334548</v>
      </c>
      <c r="S134">
        <v>0</v>
      </c>
      <c r="T134">
        <v>0</v>
      </c>
      <c r="U134">
        <v>56</v>
      </c>
      <c r="V134">
        <v>1</v>
      </c>
      <c r="W134">
        <v>1</v>
      </c>
    </row>
    <row r="135" spans="1:23" x14ac:dyDescent="0.35">
      <c r="A135" s="1">
        <v>41049</v>
      </c>
      <c r="B135">
        <v>5483</v>
      </c>
      <c r="C135">
        <v>5321.666666666667</v>
      </c>
      <c r="D135">
        <v>7177</v>
      </c>
      <c r="E135">
        <v>5362</v>
      </c>
      <c r="F135">
        <v>0</v>
      </c>
      <c r="G135">
        <v>0</v>
      </c>
      <c r="H135">
        <v>0</v>
      </c>
      <c r="I135">
        <v>0</v>
      </c>
      <c r="J135">
        <f t="shared" si="12"/>
        <v>6512.2337729629089</v>
      </c>
      <c r="K135">
        <f>J135-B135</f>
        <v>1029.2337729629089</v>
      </c>
      <c r="L135">
        <f t="shared" si="13"/>
        <v>1029.2337729629089</v>
      </c>
      <c r="M135" s="8">
        <f>L135/B135</f>
        <v>0.18771361899743005</v>
      </c>
      <c r="N135">
        <v>741</v>
      </c>
      <c r="O135">
        <f t="shared" si="14"/>
        <v>18526.20791333236</v>
      </c>
      <c r="P135">
        <f t="shared" si="15"/>
        <v>13338</v>
      </c>
      <c r="Q135">
        <f t="shared" si="16"/>
        <v>1029.2337729629089</v>
      </c>
      <c r="R135">
        <f t="shared" si="17"/>
        <v>1059322.1594074648</v>
      </c>
      <c r="S135">
        <v>0</v>
      </c>
      <c r="T135">
        <v>0</v>
      </c>
      <c r="U135">
        <v>121</v>
      </c>
      <c r="V135">
        <v>1</v>
      </c>
      <c r="W135">
        <v>0</v>
      </c>
    </row>
    <row r="136" spans="1:23" x14ac:dyDescent="0.35">
      <c r="A136" s="1">
        <v>41050</v>
      </c>
      <c r="B136">
        <v>3884</v>
      </c>
      <c r="C136">
        <v>5383.666666666667</v>
      </c>
      <c r="D136">
        <v>3609</v>
      </c>
      <c r="E136">
        <v>5483</v>
      </c>
      <c r="F136">
        <v>1</v>
      </c>
      <c r="G136">
        <v>0</v>
      </c>
      <c r="H136">
        <v>0</v>
      </c>
      <c r="I136">
        <v>0</v>
      </c>
      <c r="J136">
        <f t="shared" si="12"/>
        <v>4486.5238396009681</v>
      </c>
      <c r="K136">
        <f>J136-B136</f>
        <v>602.52383960096813</v>
      </c>
      <c r="L136">
        <f t="shared" si="13"/>
        <v>602.52383960096813</v>
      </c>
      <c r="M136" s="8">
        <f>L136/B136</f>
        <v>0.15512972183341095</v>
      </c>
      <c r="N136">
        <v>1133</v>
      </c>
      <c r="O136">
        <f t="shared" si="14"/>
        <v>10845.429112817426</v>
      </c>
      <c r="P136">
        <f t="shared" si="15"/>
        <v>20394</v>
      </c>
      <c r="Q136">
        <f t="shared" si="16"/>
        <v>602.52383960096813</v>
      </c>
      <c r="R136">
        <f t="shared" si="17"/>
        <v>363034.97728749318</v>
      </c>
      <c r="S136">
        <v>0</v>
      </c>
      <c r="T136">
        <v>0</v>
      </c>
      <c r="U136">
        <v>-1599</v>
      </c>
      <c r="V136">
        <v>0</v>
      </c>
      <c r="W136">
        <v>0</v>
      </c>
    </row>
    <row r="137" spans="1:23" x14ac:dyDescent="0.35">
      <c r="A137" s="1">
        <v>41051</v>
      </c>
      <c r="B137">
        <v>4569</v>
      </c>
      <c r="C137">
        <v>4909.666666666667</v>
      </c>
      <c r="D137">
        <v>4596</v>
      </c>
      <c r="E137">
        <v>3884</v>
      </c>
      <c r="F137">
        <v>0</v>
      </c>
      <c r="G137">
        <v>1</v>
      </c>
      <c r="H137">
        <v>0</v>
      </c>
      <c r="I137">
        <v>0</v>
      </c>
      <c r="J137">
        <f t="shared" si="12"/>
        <v>4739.1655495261193</v>
      </c>
      <c r="K137">
        <f>J137-B137</f>
        <v>170.16554952611932</v>
      </c>
      <c r="L137">
        <f t="shared" si="13"/>
        <v>170.16554952611932</v>
      </c>
      <c r="M137" s="8">
        <f>L137/B137</f>
        <v>3.724349956798409E-2</v>
      </c>
      <c r="N137">
        <v>876</v>
      </c>
      <c r="O137">
        <f t="shared" si="14"/>
        <v>3062.9798914701478</v>
      </c>
      <c r="P137">
        <f t="shared" si="15"/>
        <v>15768</v>
      </c>
      <c r="Q137">
        <f t="shared" si="16"/>
        <v>170.16554952611932</v>
      </c>
      <c r="R137">
        <f t="shared" si="17"/>
        <v>28956.314245526166</v>
      </c>
      <c r="S137">
        <v>0</v>
      </c>
      <c r="T137">
        <v>0</v>
      </c>
      <c r="U137">
        <v>685</v>
      </c>
      <c r="V137">
        <v>0</v>
      </c>
      <c r="W137">
        <v>0</v>
      </c>
    </row>
    <row r="138" spans="1:23" x14ac:dyDescent="0.35">
      <c r="A138" s="1">
        <v>41052</v>
      </c>
      <c r="B138">
        <v>4568</v>
      </c>
      <c r="C138">
        <v>4645.333333333333</v>
      </c>
      <c r="D138">
        <v>4910</v>
      </c>
      <c r="E138">
        <v>4569</v>
      </c>
      <c r="F138">
        <v>0</v>
      </c>
      <c r="G138">
        <v>0</v>
      </c>
      <c r="H138">
        <v>1</v>
      </c>
      <c r="I138">
        <v>0</v>
      </c>
      <c r="J138">
        <f t="shared" si="12"/>
        <v>4744.5955312871383</v>
      </c>
      <c r="K138">
        <f>J138-B138</f>
        <v>176.59553128713833</v>
      </c>
      <c r="L138">
        <f t="shared" si="13"/>
        <v>176.59553128713833</v>
      </c>
      <c r="M138" s="8">
        <f>L138/B138</f>
        <v>3.8659266919250951E-2</v>
      </c>
      <c r="N138">
        <v>914</v>
      </c>
      <c r="O138">
        <f t="shared" si="14"/>
        <v>3178.7195631684899</v>
      </c>
      <c r="P138">
        <f t="shared" si="15"/>
        <v>16452</v>
      </c>
      <c r="Q138">
        <f t="shared" si="16"/>
        <v>176.59553128713833</v>
      </c>
      <c r="R138">
        <f t="shared" si="17"/>
        <v>31185.981670586651</v>
      </c>
      <c r="S138">
        <v>0</v>
      </c>
      <c r="T138">
        <v>0</v>
      </c>
      <c r="U138">
        <v>-1</v>
      </c>
      <c r="V138">
        <v>0</v>
      </c>
      <c r="W138">
        <v>0</v>
      </c>
    </row>
    <row r="139" spans="1:23" x14ac:dyDescent="0.35">
      <c r="A139" s="1">
        <v>41053</v>
      </c>
      <c r="B139">
        <v>5522</v>
      </c>
      <c r="C139">
        <v>4340.333333333333</v>
      </c>
      <c r="D139">
        <v>5297</v>
      </c>
      <c r="E139">
        <v>4568</v>
      </c>
      <c r="F139">
        <v>0</v>
      </c>
      <c r="G139">
        <v>0</v>
      </c>
      <c r="H139">
        <v>0</v>
      </c>
      <c r="I139">
        <v>0</v>
      </c>
      <c r="J139">
        <f t="shared" si="12"/>
        <v>5376.1493835642432</v>
      </c>
      <c r="K139">
        <f>J139-B139</f>
        <v>-145.85061643575682</v>
      </c>
      <c r="L139">
        <f t="shared" si="13"/>
        <v>145.85061643575682</v>
      </c>
      <c r="M139" s="8">
        <f>L139/B139</f>
        <v>2.6412643324113874E-2</v>
      </c>
      <c r="N139">
        <v>227</v>
      </c>
      <c r="O139">
        <f t="shared" si="14"/>
        <v>10501.244383374491</v>
      </c>
      <c r="P139">
        <f t="shared" si="15"/>
        <v>4086</v>
      </c>
      <c r="Q139">
        <f t="shared" si="16"/>
        <v>-291.70123287151364</v>
      </c>
      <c r="R139">
        <f t="shared" si="17"/>
        <v>85089.609258761033</v>
      </c>
      <c r="S139">
        <v>1</v>
      </c>
      <c r="T139">
        <v>0</v>
      </c>
      <c r="U139">
        <v>954</v>
      </c>
      <c r="V139">
        <v>0</v>
      </c>
      <c r="W139">
        <v>0</v>
      </c>
    </row>
    <row r="140" spans="1:23" x14ac:dyDescent="0.35">
      <c r="A140" s="1">
        <v>41054</v>
      </c>
      <c r="B140">
        <v>5481</v>
      </c>
      <c r="C140">
        <v>4886.333333333333</v>
      </c>
      <c r="D140">
        <v>5306</v>
      </c>
      <c r="E140">
        <v>5522</v>
      </c>
      <c r="F140">
        <v>0</v>
      </c>
      <c r="G140">
        <v>0</v>
      </c>
      <c r="H140">
        <v>0</v>
      </c>
      <c r="I140">
        <v>0</v>
      </c>
      <c r="J140">
        <f t="shared" si="12"/>
        <v>5835.6602414976951</v>
      </c>
      <c r="K140">
        <f>J140-B140</f>
        <v>354.6602414976951</v>
      </c>
      <c r="L140">
        <f t="shared" si="13"/>
        <v>354.6602414976951</v>
      </c>
      <c r="M140" s="8">
        <f>L140/B140</f>
        <v>6.470721428529376E-2</v>
      </c>
      <c r="N140">
        <v>959</v>
      </c>
      <c r="O140">
        <f t="shared" si="14"/>
        <v>6383.8843469585117</v>
      </c>
      <c r="P140">
        <f t="shared" si="15"/>
        <v>17262</v>
      </c>
      <c r="Q140">
        <f t="shared" si="16"/>
        <v>354.6602414976951</v>
      </c>
      <c r="R140">
        <f t="shared" si="17"/>
        <v>125783.88689920341</v>
      </c>
      <c r="S140">
        <v>0</v>
      </c>
      <c r="T140">
        <v>1</v>
      </c>
      <c r="U140">
        <v>-41</v>
      </c>
      <c r="V140">
        <v>0</v>
      </c>
      <c r="W140">
        <v>0</v>
      </c>
    </row>
    <row r="141" spans="1:23" x14ac:dyDescent="0.35">
      <c r="A141" s="1">
        <v>41055</v>
      </c>
      <c r="B141">
        <v>5617</v>
      </c>
      <c r="C141">
        <v>5190.333333333333</v>
      </c>
      <c r="D141">
        <v>5362</v>
      </c>
      <c r="E141">
        <v>5481</v>
      </c>
      <c r="F141">
        <v>0</v>
      </c>
      <c r="G141">
        <v>0</v>
      </c>
      <c r="H141">
        <v>0</v>
      </c>
      <c r="I141">
        <v>0</v>
      </c>
      <c r="J141">
        <f t="shared" si="12"/>
        <v>5982.843547883831</v>
      </c>
      <c r="K141">
        <f>J141-B141</f>
        <v>365.84354788383098</v>
      </c>
      <c r="L141">
        <f t="shared" si="13"/>
        <v>365.84354788383098</v>
      </c>
      <c r="M141" s="8">
        <f>L141/B141</f>
        <v>6.5131484401607792E-2</v>
      </c>
      <c r="N141">
        <v>1070</v>
      </c>
      <c r="O141">
        <f t="shared" si="14"/>
        <v>6585.1838619089576</v>
      </c>
      <c r="P141">
        <f t="shared" si="15"/>
        <v>19260</v>
      </c>
      <c r="Q141">
        <f t="shared" si="16"/>
        <v>365.84354788383098</v>
      </c>
      <c r="R141">
        <f t="shared" si="17"/>
        <v>133841.50152822892</v>
      </c>
      <c r="S141">
        <v>0</v>
      </c>
      <c r="T141">
        <v>0</v>
      </c>
      <c r="U141">
        <v>136</v>
      </c>
      <c r="V141">
        <v>1</v>
      </c>
      <c r="W141">
        <v>1</v>
      </c>
    </row>
    <row r="142" spans="1:23" x14ac:dyDescent="0.35">
      <c r="A142" s="1">
        <v>41056</v>
      </c>
      <c r="B142">
        <v>4964</v>
      </c>
      <c r="C142">
        <v>5540</v>
      </c>
      <c r="D142">
        <v>5483</v>
      </c>
      <c r="E142">
        <v>5617</v>
      </c>
      <c r="F142">
        <v>0</v>
      </c>
      <c r="G142">
        <v>0</v>
      </c>
      <c r="H142">
        <v>0</v>
      </c>
      <c r="I142">
        <v>0</v>
      </c>
      <c r="J142">
        <f t="shared" si="12"/>
        <v>6206.7686574344025</v>
      </c>
      <c r="K142">
        <f>J142-B142</f>
        <v>1242.7686574344025</v>
      </c>
      <c r="L142">
        <f t="shared" si="13"/>
        <v>1242.7686574344025</v>
      </c>
      <c r="M142" s="8">
        <f>L142/B142</f>
        <v>0.25035629682401339</v>
      </c>
      <c r="N142">
        <v>1623</v>
      </c>
      <c r="O142">
        <f t="shared" si="14"/>
        <v>22369.835833819245</v>
      </c>
      <c r="P142">
        <f t="shared" si="15"/>
        <v>29214</v>
      </c>
      <c r="Q142">
        <f t="shared" si="16"/>
        <v>1242.7686574344025</v>
      </c>
      <c r="R142">
        <f t="shared" si="17"/>
        <v>1544473.9359013073</v>
      </c>
      <c r="S142">
        <v>0</v>
      </c>
      <c r="T142">
        <v>0</v>
      </c>
      <c r="U142">
        <v>-653</v>
      </c>
      <c r="V142">
        <v>1</v>
      </c>
      <c r="W142">
        <v>0</v>
      </c>
    </row>
    <row r="143" spans="1:23" x14ac:dyDescent="0.35">
      <c r="A143" s="1">
        <v>41057</v>
      </c>
      <c r="B143">
        <v>3782</v>
      </c>
      <c r="C143">
        <v>5354</v>
      </c>
      <c r="D143">
        <v>3884</v>
      </c>
      <c r="E143">
        <v>4964</v>
      </c>
      <c r="F143">
        <v>1</v>
      </c>
      <c r="G143">
        <v>0</v>
      </c>
      <c r="H143">
        <v>0</v>
      </c>
      <c r="I143">
        <v>0</v>
      </c>
      <c r="J143">
        <f t="shared" si="12"/>
        <v>4436.4969350725542</v>
      </c>
      <c r="K143">
        <f>J143-B143</f>
        <v>654.49693507255415</v>
      </c>
      <c r="L143">
        <f t="shared" si="13"/>
        <v>654.49693507255415</v>
      </c>
      <c r="M143" s="8">
        <f>L143/B143</f>
        <v>0.17305577341950137</v>
      </c>
      <c r="N143">
        <v>1334</v>
      </c>
      <c r="O143">
        <f t="shared" si="14"/>
        <v>11780.944831305975</v>
      </c>
      <c r="P143">
        <f t="shared" si="15"/>
        <v>24012</v>
      </c>
      <c r="Q143">
        <f t="shared" si="16"/>
        <v>654.49693507255415</v>
      </c>
      <c r="R143">
        <f t="shared" si="17"/>
        <v>428366.23801936716</v>
      </c>
      <c r="S143">
        <v>0</v>
      </c>
      <c r="T143">
        <v>0</v>
      </c>
      <c r="U143">
        <v>-1182</v>
      </c>
      <c r="V143">
        <v>0</v>
      </c>
      <c r="W143">
        <v>0</v>
      </c>
    </row>
    <row r="144" spans="1:23" x14ac:dyDescent="0.35">
      <c r="A144" s="1">
        <v>41058</v>
      </c>
      <c r="B144">
        <v>4148</v>
      </c>
      <c r="C144">
        <v>4787.666666666667</v>
      </c>
      <c r="D144">
        <v>4569</v>
      </c>
      <c r="E144">
        <v>3782</v>
      </c>
      <c r="F144">
        <v>0</v>
      </c>
      <c r="G144">
        <v>1</v>
      </c>
      <c r="H144">
        <v>0</v>
      </c>
      <c r="I144">
        <v>1</v>
      </c>
      <c r="J144">
        <f t="shared" si="12"/>
        <v>4889.7293000571644</v>
      </c>
      <c r="K144">
        <f>J144-B144</f>
        <v>741.72930005716444</v>
      </c>
      <c r="L144">
        <f t="shared" si="13"/>
        <v>741.72930005716444</v>
      </c>
      <c r="M144" s="8">
        <f>L144/B144</f>
        <v>0.17881612826836171</v>
      </c>
      <c r="N144">
        <v>1221</v>
      </c>
      <c r="O144">
        <f t="shared" si="14"/>
        <v>13351.12740102896</v>
      </c>
      <c r="P144">
        <f t="shared" si="15"/>
        <v>21978</v>
      </c>
      <c r="Q144">
        <f t="shared" si="16"/>
        <v>741.72930005716444</v>
      </c>
      <c r="R144">
        <f t="shared" si="17"/>
        <v>550162.35456329107</v>
      </c>
      <c r="S144">
        <v>0</v>
      </c>
      <c r="T144">
        <v>0</v>
      </c>
      <c r="U144">
        <v>366</v>
      </c>
      <c r="V144">
        <v>0</v>
      </c>
      <c r="W144">
        <v>0</v>
      </c>
    </row>
    <row r="145" spans="1:23" x14ac:dyDescent="0.35">
      <c r="A145" s="1">
        <v>41059</v>
      </c>
      <c r="B145">
        <v>4465</v>
      </c>
      <c r="C145">
        <v>4298</v>
      </c>
      <c r="D145">
        <v>4568</v>
      </c>
      <c r="E145">
        <v>4148</v>
      </c>
      <c r="F145">
        <v>0</v>
      </c>
      <c r="G145">
        <v>0</v>
      </c>
      <c r="H145">
        <v>1</v>
      </c>
      <c r="I145">
        <v>1</v>
      </c>
      <c r="J145">
        <f t="shared" si="12"/>
        <v>4636.7827406048054</v>
      </c>
      <c r="K145">
        <f>J145-B145</f>
        <v>171.78274060480544</v>
      </c>
      <c r="L145">
        <f t="shared" si="13"/>
        <v>171.78274060480544</v>
      </c>
      <c r="M145" s="8">
        <f>L145/B145</f>
        <v>3.8473178186966502E-2</v>
      </c>
      <c r="N145">
        <v>731</v>
      </c>
      <c r="O145">
        <f t="shared" si="14"/>
        <v>3092.0893308864979</v>
      </c>
      <c r="P145">
        <f t="shared" si="15"/>
        <v>13158</v>
      </c>
      <c r="Q145">
        <f t="shared" si="16"/>
        <v>171.78274060480544</v>
      </c>
      <c r="R145">
        <f t="shared" si="17"/>
        <v>29509.309969697872</v>
      </c>
      <c r="S145">
        <v>0</v>
      </c>
      <c r="T145">
        <v>0</v>
      </c>
      <c r="U145">
        <v>317</v>
      </c>
      <c r="V145">
        <v>0</v>
      </c>
      <c r="W145">
        <v>0</v>
      </c>
    </row>
    <row r="146" spans="1:23" x14ac:dyDescent="0.35">
      <c r="A146" s="1">
        <v>41060</v>
      </c>
      <c r="B146">
        <v>4885</v>
      </c>
      <c r="C146">
        <v>4131.666666666667</v>
      </c>
      <c r="D146">
        <v>5522</v>
      </c>
      <c r="E146">
        <v>4465</v>
      </c>
      <c r="F146">
        <v>0</v>
      </c>
      <c r="G146">
        <v>0</v>
      </c>
      <c r="H146">
        <v>0</v>
      </c>
      <c r="I146">
        <v>1</v>
      </c>
      <c r="J146">
        <f t="shared" si="12"/>
        <v>5554.9814269807512</v>
      </c>
      <c r="K146">
        <f>J146-B146</f>
        <v>669.98142698075117</v>
      </c>
      <c r="L146">
        <f t="shared" si="13"/>
        <v>669.98142698075117</v>
      </c>
      <c r="M146" s="8">
        <f>L146/B146</f>
        <v>0.13715075270844446</v>
      </c>
      <c r="N146">
        <v>546</v>
      </c>
      <c r="O146">
        <f t="shared" si="14"/>
        <v>12059.665685653521</v>
      </c>
      <c r="P146">
        <f t="shared" si="15"/>
        <v>9828</v>
      </c>
      <c r="Q146">
        <f t="shared" si="16"/>
        <v>669.98142698075117</v>
      </c>
      <c r="R146">
        <f t="shared" si="17"/>
        <v>448875.1124991636</v>
      </c>
      <c r="S146">
        <v>1</v>
      </c>
      <c r="T146">
        <v>0</v>
      </c>
      <c r="U146">
        <v>420</v>
      </c>
      <c r="V146">
        <v>0</v>
      </c>
      <c r="W146">
        <v>0</v>
      </c>
    </row>
    <row r="147" spans="1:23" x14ac:dyDescent="0.35">
      <c r="A147" s="1">
        <v>41061</v>
      </c>
      <c r="B147">
        <v>6633</v>
      </c>
      <c r="C147">
        <v>4499.333333333333</v>
      </c>
      <c r="D147">
        <v>5481</v>
      </c>
      <c r="E147">
        <v>4885</v>
      </c>
      <c r="F147">
        <v>0</v>
      </c>
      <c r="G147">
        <v>0</v>
      </c>
      <c r="H147">
        <v>0</v>
      </c>
      <c r="I147">
        <v>0</v>
      </c>
      <c r="J147">
        <f t="shared" si="12"/>
        <v>5567.7311382056405</v>
      </c>
      <c r="K147">
        <f>J147-B147</f>
        <v>-1065.2688617943595</v>
      </c>
      <c r="L147">
        <f t="shared" si="13"/>
        <v>1065.2688617943595</v>
      </c>
      <c r="M147" s="8">
        <f>L147/B147</f>
        <v>0.16060136616830387</v>
      </c>
      <c r="N147">
        <v>2869</v>
      </c>
      <c r="O147">
        <f t="shared" si="14"/>
        <v>76699.358049193892</v>
      </c>
      <c r="P147">
        <f t="shared" si="15"/>
        <v>51642</v>
      </c>
      <c r="Q147">
        <f t="shared" si="16"/>
        <v>-2130.537723588719</v>
      </c>
      <c r="R147">
        <f t="shared" si="17"/>
        <v>4539190.9916346008</v>
      </c>
      <c r="S147">
        <v>0</v>
      </c>
      <c r="T147">
        <v>1</v>
      </c>
      <c r="U147">
        <v>1748</v>
      </c>
      <c r="V147">
        <v>0</v>
      </c>
      <c r="W147">
        <v>0</v>
      </c>
    </row>
    <row r="148" spans="1:23" x14ac:dyDescent="0.35">
      <c r="A148" s="1">
        <v>41062</v>
      </c>
      <c r="B148">
        <v>5081</v>
      </c>
      <c r="C148">
        <v>5327.666666666667</v>
      </c>
      <c r="D148">
        <v>5617</v>
      </c>
      <c r="E148">
        <v>6633</v>
      </c>
      <c r="F148">
        <v>0</v>
      </c>
      <c r="G148">
        <v>0</v>
      </c>
      <c r="H148">
        <v>0</v>
      </c>
      <c r="I148">
        <v>0</v>
      </c>
      <c r="J148">
        <f t="shared" si="12"/>
        <v>6362.5576368030079</v>
      </c>
      <c r="K148">
        <f>J148-B148</f>
        <v>1281.5576368030079</v>
      </c>
      <c r="L148">
        <f t="shared" si="13"/>
        <v>1281.5576368030079</v>
      </c>
      <c r="M148" s="8">
        <f>L148/B148</f>
        <v>0.25222547467093248</v>
      </c>
      <c r="N148">
        <v>1212</v>
      </c>
      <c r="O148">
        <f t="shared" si="14"/>
        <v>23068.037462454144</v>
      </c>
      <c r="P148">
        <f t="shared" si="15"/>
        <v>21816</v>
      </c>
      <c r="Q148">
        <f t="shared" si="16"/>
        <v>1281.5576368030079</v>
      </c>
      <c r="R148">
        <f t="shared" si="17"/>
        <v>1642389.9764481103</v>
      </c>
      <c r="S148">
        <v>0</v>
      </c>
      <c r="T148">
        <v>0</v>
      </c>
      <c r="U148">
        <v>-1552</v>
      </c>
      <c r="V148">
        <v>1</v>
      </c>
      <c r="W148">
        <v>1</v>
      </c>
    </row>
    <row r="149" spans="1:23" x14ac:dyDescent="0.35">
      <c r="A149" s="1">
        <v>41063</v>
      </c>
      <c r="B149">
        <v>4951</v>
      </c>
      <c r="C149">
        <v>5533</v>
      </c>
      <c r="D149">
        <v>4964</v>
      </c>
      <c r="E149">
        <v>5081</v>
      </c>
      <c r="F149">
        <v>0</v>
      </c>
      <c r="G149">
        <v>0</v>
      </c>
      <c r="H149">
        <v>0</v>
      </c>
      <c r="I149">
        <v>0</v>
      </c>
      <c r="J149">
        <f t="shared" si="12"/>
        <v>5947.4486859176086</v>
      </c>
      <c r="K149">
        <f>J149-B149</f>
        <v>996.4486859176086</v>
      </c>
      <c r="L149">
        <f t="shared" si="13"/>
        <v>996.4486859176086</v>
      </c>
      <c r="M149" s="8">
        <f>L149/B149</f>
        <v>0.20126210582056325</v>
      </c>
      <c r="N149">
        <v>1540</v>
      </c>
      <c r="O149">
        <f t="shared" si="14"/>
        <v>17936.076346516955</v>
      </c>
      <c r="P149">
        <f t="shared" si="15"/>
        <v>27720</v>
      </c>
      <c r="Q149">
        <f t="shared" si="16"/>
        <v>996.4486859176086</v>
      </c>
      <c r="R149">
        <f t="shared" si="17"/>
        <v>992909.98366692895</v>
      </c>
      <c r="S149">
        <v>0</v>
      </c>
      <c r="T149">
        <v>0</v>
      </c>
      <c r="U149">
        <v>-130</v>
      </c>
      <c r="V149">
        <v>1</v>
      </c>
      <c r="W149">
        <v>0</v>
      </c>
    </row>
    <row r="150" spans="1:23" x14ac:dyDescent="0.35">
      <c r="A150" s="1">
        <v>41064</v>
      </c>
      <c r="B150">
        <v>4124</v>
      </c>
      <c r="C150">
        <v>5555</v>
      </c>
      <c r="D150">
        <v>3782</v>
      </c>
      <c r="E150">
        <v>4951</v>
      </c>
      <c r="F150">
        <v>1</v>
      </c>
      <c r="G150">
        <v>0</v>
      </c>
      <c r="H150">
        <v>0</v>
      </c>
      <c r="I150">
        <v>0</v>
      </c>
      <c r="J150">
        <f t="shared" si="12"/>
        <v>4498.9878286910553</v>
      </c>
      <c r="K150">
        <f>J150-B150</f>
        <v>374.98782869105526</v>
      </c>
      <c r="L150">
        <f t="shared" si="13"/>
        <v>374.98782869105526</v>
      </c>
      <c r="M150" s="8">
        <f>L150/B150</f>
        <v>9.0928183484736969E-2</v>
      </c>
      <c r="N150">
        <v>1023</v>
      </c>
      <c r="O150">
        <f t="shared" si="14"/>
        <v>6749.7809164389946</v>
      </c>
      <c r="P150">
        <f t="shared" si="15"/>
        <v>18414</v>
      </c>
      <c r="Q150">
        <f t="shared" si="16"/>
        <v>374.98782869105526</v>
      </c>
      <c r="R150">
        <f t="shared" si="17"/>
        <v>140615.87166643221</v>
      </c>
      <c r="S150">
        <v>0</v>
      </c>
      <c r="T150">
        <v>0</v>
      </c>
      <c r="U150">
        <v>-827</v>
      </c>
      <c r="V150">
        <v>0</v>
      </c>
      <c r="W150">
        <v>0</v>
      </c>
    </row>
    <row r="151" spans="1:23" x14ac:dyDescent="0.35">
      <c r="A151" s="1">
        <v>41065</v>
      </c>
      <c r="B151">
        <v>4156</v>
      </c>
      <c r="C151">
        <v>4718.666666666667</v>
      </c>
      <c r="D151">
        <v>4148</v>
      </c>
      <c r="E151">
        <v>4124</v>
      </c>
      <c r="F151">
        <v>0</v>
      </c>
      <c r="G151">
        <v>1</v>
      </c>
      <c r="H151">
        <v>0</v>
      </c>
      <c r="I151">
        <v>0</v>
      </c>
      <c r="J151">
        <f t="shared" si="12"/>
        <v>4580.1985323585559</v>
      </c>
      <c r="K151">
        <f>J151-B151</f>
        <v>424.19853235855589</v>
      </c>
      <c r="L151">
        <f t="shared" si="13"/>
        <v>424.19853235855589</v>
      </c>
      <c r="M151" s="8">
        <f>L151/B151</f>
        <v>0.10206894426336764</v>
      </c>
      <c r="N151">
        <v>1406</v>
      </c>
      <c r="O151">
        <f t="shared" si="14"/>
        <v>7635.5735824540061</v>
      </c>
      <c r="P151">
        <f t="shared" si="15"/>
        <v>25308</v>
      </c>
      <c r="Q151">
        <f t="shared" si="16"/>
        <v>424.19853235855589</v>
      </c>
      <c r="R151">
        <f t="shared" si="17"/>
        <v>179944.39485515279</v>
      </c>
      <c r="S151">
        <v>0</v>
      </c>
      <c r="T151">
        <v>0</v>
      </c>
      <c r="U151">
        <v>32</v>
      </c>
      <c r="V151">
        <v>0</v>
      </c>
      <c r="W151">
        <v>0</v>
      </c>
    </row>
    <row r="152" spans="1:23" x14ac:dyDescent="0.35">
      <c r="A152" s="1">
        <v>41066</v>
      </c>
      <c r="B152">
        <v>4261</v>
      </c>
      <c r="C152">
        <v>4410.333333333333</v>
      </c>
      <c r="D152">
        <v>4465</v>
      </c>
      <c r="E152">
        <v>4156</v>
      </c>
      <c r="F152">
        <v>0</v>
      </c>
      <c r="G152">
        <v>0</v>
      </c>
      <c r="H152">
        <v>1</v>
      </c>
      <c r="I152">
        <v>0</v>
      </c>
      <c r="J152">
        <f t="shared" si="12"/>
        <v>4426.2232554414149</v>
      </c>
      <c r="K152">
        <f>J152-B152</f>
        <v>165.22325544141495</v>
      </c>
      <c r="L152">
        <f t="shared" si="13"/>
        <v>165.22325544141495</v>
      </c>
      <c r="M152" s="8">
        <f>L152/B152</f>
        <v>3.8775699469940146E-2</v>
      </c>
      <c r="N152">
        <v>1465</v>
      </c>
      <c r="O152">
        <f t="shared" si="14"/>
        <v>2974.0185979454691</v>
      </c>
      <c r="P152">
        <f t="shared" si="15"/>
        <v>26370</v>
      </c>
      <c r="Q152">
        <f t="shared" si="16"/>
        <v>165.22325544141495</v>
      </c>
      <c r="R152">
        <f t="shared" si="17"/>
        <v>27298.724138659054</v>
      </c>
      <c r="S152">
        <v>0</v>
      </c>
      <c r="T152">
        <v>0</v>
      </c>
      <c r="U152">
        <v>105</v>
      </c>
      <c r="V152">
        <v>0</v>
      </c>
      <c r="W152">
        <v>0</v>
      </c>
    </row>
    <row r="153" spans="1:23" x14ac:dyDescent="0.35">
      <c r="A153" s="1">
        <v>41067</v>
      </c>
      <c r="B153">
        <v>3967</v>
      </c>
      <c r="C153">
        <v>4180.333333333333</v>
      </c>
      <c r="D153">
        <v>4885</v>
      </c>
      <c r="E153">
        <v>4261</v>
      </c>
      <c r="F153">
        <v>0</v>
      </c>
      <c r="G153">
        <v>0</v>
      </c>
      <c r="H153">
        <v>0</v>
      </c>
      <c r="I153">
        <v>0</v>
      </c>
      <c r="J153">
        <f t="shared" si="12"/>
        <v>5124.179800871776</v>
      </c>
      <c r="K153">
        <f>J153-B153</f>
        <v>1157.179800871776</v>
      </c>
      <c r="L153">
        <f t="shared" si="13"/>
        <v>1157.179800871776</v>
      </c>
      <c r="M153" s="8">
        <f>L153/B153</f>
        <v>0.29170148748973429</v>
      </c>
      <c r="N153">
        <v>1760</v>
      </c>
      <c r="O153">
        <f t="shared" si="14"/>
        <v>20829.236415691968</v>
      </c>
      <c r="P153">
        <f t="shared" si="15"/>
        <v>31680</v>
      </c>
      <c r="Q153">
        <f t="shared" si="16"/>
        <v>1157.179800871776</v>
      </c>
      <c r="R153">
        <f t="shared" si="17"/>
        <v>1339065.0915456433</v>
      </c>
      <c r="S153">
        <v>1</v>
      </c>
      <c r="T153">
        <v>0</v>
      </c>
      <c r="U153">
        <v>-294</v>
      </c>
      <c r="V153">
        <v>0</v>
      </c>
      <c r="W153">
        <v>0</v>
      </c>
    </row>
    <row r="154" spans="1:23" x14ac:dyDescent="0.35">
      <c r="A154" s="1">
        <v>41068</v>
      </c>
      <c r="B154">
        <v>4510</v>
      </c>
      <c r="C154">
        <v>4128</v>
      </c>
      <c r="D154">
        <v>6633</v>
      </c>
      <c r="E154">
        <v>3967</v>
      </c>
      <c r="F154">
        <v>0</v>
      </c>
      <c r="G154">
        <v>0</v>
      </c>
      <c r="H154">
        <v>0</v>
      </c>
      <c r="I154">
        <v>0</v>
      </c>
      <c r="J154">
        <f t="shared" si="12"/>
        <v>5512.832680393044</v>
      </c>
      <c r="K154">
        <f>J154-B154</f>
        <v>1002.832680393044</v>
      </c>
      <c r="L154">
        <f t="shared" si="13"/>
        <v>1002.832680393044</v>
      </c>
      <c r="M154" s="8">
        <f>L154/B154</f>
        <v>0.22235757880111842</v>
      </c>
      <c r="N154">
        <v>1099</v>
      </c>
      <c r="O154">
        <f t="shared" si="14"/>
        <v>18050.988247074791</v>
      </c>
      <c r="P154">
        <f t="shared" si="15"/>
        <v>19782</v>
      </c>
      <c r="Q154">
        <f t="shared" si="16"/>
        <v>1002.832680393044</v>
      </c>
      <c r="R154">
        <f t="shared" si="17"/>
        <v>1005673.3848642972</v>
      </c>
      <c r="S154">
        <v>0</v>
      </c>
      <c r="T154">
        <v>1</v>
      </c>
      <c r="U154">
        <v>543</v>
      </c>
      <c r="V154">
        <v>0</v>
      </c>
      <c r="W154">
        <v>0</v>
      </c>
    </row>
    <row r="155" spans="1:23" x14ac:dyDescent="0.35">
      <c r="A155" s="1">
        <v>41069</v>
      </c>
      <c r="B155">
        <v>4355</v>
      </c>
      <c r="C155">
        <v>4246</v>
      </c>
      <c r="D155">
        <v>5081</v>
      </c>
      <c r="E155">
        <v>4510</v>
      </c>
      <c r="F155">
        <v>0</v>
      </c>
      <c r="G155">
        <v>0</v>
      </c>
      <c r="H155">
        <v>0</v>
      </c>
      <c r="I155">
        <v>0</v>
      </c>
      <c r="J155">
        <f t="shared" si="12"/>
        <v>5261.2610117068025</v>
      </c>
      <c r="K155">
        <f>J155-B155</f>
        <v>906.26101170680249</v>
      </c>
      <c r="L155">
        <f t="shared" si="13"/>
        <v>906.26101170680249</v>
      </c>
      <c r="M155" s="8">
        <f>L155/B155</f>
        <v>0.20809667318181457</v>
      </c>
      <c r="N155">
        <v>1772</v>
      </c>
      <c r="O155">
        <f t="shared" si="14"/>
        <v>16312.698210722445</v>
      </c>
      <c r="P155">
        <f t="shared" si="15"/>
        <v>31896</v>
      </c>
      <c r="Q155">
        <f t="shared" si="16"/>
        <v>906.26101170680249</v>
      </c>
      <c r="R155">
        <f t="shared" si="17"/>
        <v>821309.02133983723</v>
      </c>
      <c r="S155">
        <v>0</v>
      </c>
      <c r="T155">
        <v>0</v>
      </c>
      <c r="U155">
        <v>-155</v>
      </c>
      <c r="V155">
        <v>1</v>
      </c>
      <c r="W155">
        <v>1</v>
      </c>
    </row>
    <row r="156" spans="1:23" x14ac:dyDescent="0.35">
      <c r="A156" s="1">
        <v>41070</v>
      </c>
      <c r="B156">
        <v>4852</v>
      </c>
      <c r="C156">
        <v>4277.333333333333</v>
      </c>
      <c r="D156">
        <v>4951</v>
      </c>
      <c r="E156">
        <v>4355</v>
      </c>
      <c r="F156">
        <v>0</v>
      </c>
      <c r="G156">
        <v>0</v>
      </c>
      <c r="H156">
        <v>0</v>
      </c>
      <c r="I156">
        <v>0</v>
      </c>
      <c r="J156">
        <f t="shared" si="12"/>
        <v>5207.1794366942731</v>
      </c>
      <c r="K156">
        <f>J156-B156</f>
        <v>355.17943669427314</v>
      </c>
      <c r="L156">
        <f t="shared" si="13"/>
        <v>355.17943669427314</v>
      </c>
      <c r="M156" s="8">
        <f>L156/B156</f>
        <v>7.3202686870212932E-2</v>
      </c>
      <c r="N156">
        <v>1224</v>
      </c>
      <c r="O156">
        <f t="shared" si="14"/>
        <v>6393.2298604969164</v>
      </c>
      <c r="P156">
        <f t="shared" si="15"/>
        <v>22032</v>
      </c>
      <c r="Q156">
        <f t="shared" si="16"/>
        <v>355.17943669427314</v>
      </c>
      <c r="R156">
        <f t="shared" si="17"/>
        <v>126152.43225046118</v>
      </c>
      <c r="S156">
        <v>0</v>
      </c>
      <c r="T156">
        <v>0</v>
      </c>
      <c r="U156">
        <v>497</v>
      </c>
      <c r="V156">
        <v>1</v>
      </c>
      <c r="W156">
        <v>0</v>
      </c>
    </row>
    <row r="157" spans="1:23" x14ac:dyDescent="0.35">
      <c r="A157" s="1">
        <v>41071</v>
      </c>
      <c r="B157">
        <v>3423</v>
      </c>
      <c r="C157">
        <v>4572.333333333333</v>
      </c>
      <c r="D157">
        <v>4124</v>
      </c>
      <c r="E157">
        <v>4852</v>
      </c>
      <c r="F157">
        <v>1</v>
      </c>
      <c r="G157">
        <v>0</v>
      </c>
      <c r="H157">
        <v>0</v>
      </c>
      <c r="I157">
        <v>0</v>
      </c>
      <c r="J157">
        <f t="shared" si="12"/>
        <v>4116.0137406180929</v>
      </c>
      <c r="K157">
        <f>J157-B157</f>
        <v>693.01374061809292</v>
      </c>
      <c r="L157">
        <f t="shared" si="13"/>
        <v>693.01374061809292</v>
      </c>
      <c r="M157" s="8">
        <f>L157/B157</f>
        <v>0.2024580019334189</v>
      </c>
      <c r="N157">
        <v>1556</v>
      </c>
      <c r="O157">
        <f t="shared" si="14"/>
        <v>12474.247331125673</v>
      </c>
      <c r="P157">
        <f t="shared" si="15"/>
        <v>28008</v>
      </c>
      <c r="Q157">
        <f t="shared" si="16"/>
        <v>693.01374061809292</v>
      </c>
      <c r="R157">
        <f t="shared" si="17"/>
        <v>480268.04468548141</v>
      </c>
      <c r="S157">
        <v>0</v>
      </c>
      <c r="T157">
        <v>0</v>
      </c>
      <c r="U157">
        <v>-1429</v>
      </c>
      <c r="V157">
        <v>0</v>
      </c>
      <c r="W157">
        <v>0</v>
      </c>
    </row>
    <row r="158" spans="1:23" x14ac:dyDescent="0.35">
      <c r="A158" s="1">
        <v>41072</v>
      </c>
      <c r="B158">
        <v>3820</v>
      </c>
      <c r="C158">
        <v>4210</v>
      </c>
      <c r="D158">
        <v>4156</v>
      </c>
      <c r="E158">
        <v>3423</v>
      </c>
      <c r="F158">
        <v>0</v>
      </c>
      <c r="G158">
        <v>1</v>
      </c>
      <c r="H158">
        <v>0</v>
      </c>
      <c r="I158">
        <v>0</v>
      </c>
      <c r="J158">
        <f t="shared" si="12"/>
        <v>4196.7824597755016</v>
      </c>
      <c r="K158">
        <f>J158-B158</f>
        <v>376.78245977550159</v>
      </c>
      <c r="L158">
        <f t="shared" si="13"/>
        <v>376.78245977550159</v>
      </c>
      <c r="M158" s="8">
        <f>L158/B158</f>
        <v>9.8634151773691517E-2</v>
      </c>
      <c r="N158">
        <v>1367</v>
      </c>
      <c r="O158">
        <f t="shared" si="14"/>
        <v>6782.0842759590287</v>
      </c>
      <c r="P158">
        <f t="shared" si="15"/>
        <v>24606</v>
      </c>
      <c r="Q158">
        <f t="shared" si="16"/>
        <v>376.78245977550159</v>
      </c>
      <c r="R158">
        <f t="shared" si="17"/>
        <v>141965.02199447749</v>
      </c>
      <c r="S158">
        <v>0</v>
      </c>
      <c r="T158">
        <v>0</v>
      </c>
      <c r="U158">
        <v>397</v>
      </c>
      <c r="V158">
        <v>0</v>
      </c>
      <c r="W158">
        <v>0</v>
      </c>
    </row>
    <row r="159" spans="1:23" x14ac:dyDescent="0.35">
      <c r="A159" s="1">
        <v>41073</v>
      </c>
      <c r="B159">
        <v>3285</v>
      </c>
      <c r="C159">
        <v>4031.6666666666665</v>
      </c>
      <c r="D159">
        <v>4261</v>
      </c>
      <c r="E159">
        <v>3820</v>
      </c>
      <c r="F159">
        <v>0</v>
      </c>
      <c r="G159">
        <v>0</v>
      </c>
      <c r="H159">
        <v>1</v>
      </c>
      <c r="I159">
        <v>0</v>
      </c>
      <c r="J159">
        <f t="shared" si="12"/>
        <v>4123.4452871819558</v>
      </c>
      <c r="K159">
        <f>J159-B159</f>
        <v>838.44528718195579</v>
      </c>
      <c r="L159">
        <f t="shared" si="13"/>
        <v>838.44528718195579</v>
      </c>
      <c r="M159" s="8">
        <f>L159/B159</f>
        <v>0.25523448620455275</v>
      </c>
      <c r="N159">
        <v>1013</v>
      </c>
      <c r="O159">
        <f t="shared" si="14"/>
        <v>15092.015169275204</v>
      </c>
      <c r="P159">
        <f t="shared" si="15"/>
        <v>18234</v>
      </c>
      <c r="Q159">
        <f t="shared" si="16"/>
        <v>838.44528718195579</v>
      </c>
      <c r="R159">
        <f t="shared" si="17"/>
        <v>702990.49959763233</v>
      </c>
      <c r="S159">
        <v>0</v>
      </c>
      <c r="T159">
        <v>0</v>
      </c>
      <c r="U159">
        <v>-535</v>
      </c>
      <c r="V159">
        <v>0</v>
      </c>
      <c r="W159">
        <v>0</v>
      </c>
    </row>
    <row r="160" spans="1:23" x14ac:dyDescent="0.35">
      <c r="A160" s="1">
        <v>41074</v>
      </c>
      <c r="B160">
        <v>3967</v>
      </c>
      <c r="C160">
        <v>3509.3333333333335</v>
      </c>
      <c r="D160">
        <v>3967</v>
      </c>
      <c r="E160">
        <v>3285</v>
      </c>
      <c r="F160">
        <v>0</v>
      </c>
      <c r="G160">
        <v>0</v>
      </c>
      <c r="H160">
        <v>0</v>
      </c>
      <c r="I160">
        <v>0</v>
      </c>
      <c r="J160">
        <f t="shared" si="12"/>
        <v>4354.6453734036259</v>
      </c>
      <c r="K160">
        <f>J160-B160</f>
        <v>387.64537340362585</v>
      </c>
      <c r="L160">
        <f t="shared" si="13"/>
        <v>387.64537340362585</v>
      </c>
      <c r="M160" s="8">
        <f>L160/B160</f>
        <v>9.7717512831768549E-2</v>
      </c>
      <c r="N160">
        <v>1306</v>
      </c>
      <c r="O160">
        <f t="shared" si="14"/>
        <v>6977.6167212652654</v>
      </c>
      <c r="P160">
        <f t="shared" si="15"/>
        <v>23508</v>
      </c>
      <c r="Q160">
        <f t="shared" si="16"/>
        <v>387.64537340362585</v>
      </c>
      <c r="R160">
        <f t="shared" si="17"/>
        <v>150268.9355212365</v>
      </c>
      <c r="S160">
        <v>1</v>
      </c>
      <c r="T160">
        <v>0</v>
      </c>
      <c r="U160">
        <v>682</v>
      </c>
      <c r="V160">
        <v>0</v>
      </c>
      <c r="W160">
        <v>0</v>
      </c>
    </row>
    <row r="161" spans="1:23" x14ac:dyDescent="0.35">
      <c r="A161" s="1">
        <v>41075</v>
      </c>
      <c r="B161">
        <v>3700</v>
      </c>
      <c r="C161">
        <v>3690.6666666666665</v>
      </c>
      <c r="D161">
        <v>4510</v>
      </c>
      <c r="E161">
        <v>3967</v>
      </c>
      <c r="F161">
        <v>0</v>
      </c>
      <c r="G161">
        <v>0</v>
      </c>
      <c r="H161">
        <v>0</v>
      </c>
      <c r="I161">
        <v>0</v>
      </c>
      <c r="J161">
        <f t="shared" si="12"/>
        <v>4732.4657887550575</v>
      </c>
      <c r="K161">
        <f>J161-B161</f>
        <v>1032.4657887550575</v>
      </c>
      <c r="L161">
        <f t="shared" si="13"/>
        <v>1032.4657887550575</v>
      </c>
      <c r="M161" s="8">
        <f>L161/B161</f>
        <v>0.27904480777163715</v>
      </c>
      <c r="N161">
        <v>1626</v>
      </c>
      <c r="O161">
        <f t="shared" si="14"/>
        <v>18584.384197591033</v>
      </c>
      <c r="P161">
        <f t="shared" si="15"/>
        <v>29268</v>
      </c>
      <c r="Q161">
        <f t="shared" si="16"/>
        <v>1032.4657887550575</v>
      </c>
      <c r="R161">
        <f t="shared" si="17"/>
        <v>1065985.6049496029</v>
      </c>
      <c r="S161">
        <v>0</v>
      </c>
      <c r="T161">
        <v>1</v>
      </c>
      <c r="U161">
        <v>-267</v>
      </c>
      <c r="V161">
        <v>0</v>
      </c>
      <c r="W161">
        <v>0</v>
      </c>
    </row>
    <row r="162" spans="1:23" x14ac:dyDescent="0.35">
      <c r="A162" s="1">
        <v>41076</v>
      </c>
      <c r="B162">
        <v>4320</v>
      </c>
      <c r="C162">
        <v>3650.6666666666665</v>
      </c>
      <c r="D162">
        <v>4355</v>
      </c>
      <c r="E162">
        <v>3700</v>
      </c>
      <c r="F162">
        <v>0</v>
      </c>
      <c r="G162">
        <v>0</v>
      </c>
      <c r="H162">
        <v>0</v>
      </c>
      <c r="I162">
        <v>0</v>
      </c>
      <c r="J162">
        <f t="shared" si="12"/>
        <v>4614.5715436191313</v>
      </c>
      <c r="K162">
        <f>J162-B162</f>
        <v>294.57154361913126</v>
      </c>
      <c r="L162">
        <f t="shared" si="13"/>
        <v>294.57154361913126</v>
      </c>
      <c r="M162" s="8">
        <f>L162/B162</f>
        <v>6.8187857319243345E-2</v>
      </c>
      <c r="N162">
        <v>1457</v>
      </c>
      <c r="O162">
        <f t="shared" si="14"/>
        <v>5302.2877851443627</v>
      </c>
      <c r="P162">
        <f t="shared" si="15"/>
        <v>26226</v>
      </c>
      <c r="Q162">
        <f t="shared" si="16"/>
        <v>294.57154361913126</v>
      </c>
      <c r="R162">
        <f t="shared" si="17"/>
        <v>86772.394310157746</v>
      </c>
      <c r="S162">
        <v>0</v>
      </c>
      <c r="T162">
        <v>0</v>
      </c>
      <c r="U162">
        <v>620</v>
      </c>
      <c r="V162">
        <v>1</v>
      </c>
      <c r="W162">
        <v>1</v>
      </c>
    </row>
    <row r="163" spans="1:23" x14ac:dyDescent="0.35">
      <c r="A163" s="1">
        <v>41077</v>
      </c>
      <c r="B163">
        <v>6134</v>
      </c>
      <c r="C163">
        <v>3995.6666666666665</v>
      </c>
      <c r="D163">
        <v>4852</v>
      </c>
      <c r="E163">
        <v>4320</v>
      </c>
      <c r="F163">
        <v>0</v>
      </c>
      <c r="G163">
        <v>0</v>
      </c>
      <c r="H163">
        <v>0</v>
      </c>
      <c r="I163">
        <v>0</v>
      </c>
      <c r="J163">
        <f t="shared" si="12"/>
        <v>5042.3514527903017</v>
      </c>
      <c r="K163">
        <f>J163-B163</f>
        <v>-1091.6485472096983</v>
      </c>
      <c r="L163">
        <f t="shared" si="13"/>
        <v>1091.6485472096983</v>
      </c>
      <c r="M163" s="8">
        <f>L163/B163</f>
        <v>0.17796683195462967</v>
      </c>
      <c r="N163">
        <v>748</v>
      </c>
      <c r="O163">
        <f t="shared" si="14"/>
        <v>78598.695399098273</v>
      </c>
      <c r="P163">
        <f t="shared" si="15"/>
        <v>13464</v>
      </c>
      <c r="Q163">
        <f t="shared" si="16"/>
        <v>-2183.2970944193967</v>
      </c>
      <c r="R163">
        <f t="shared" si="17"/>
        <v>4766786.2025001803</v>
      </c>
      <c r="S163">
        <v>0</v>
      </c>
      <c r="T163">
        <v>0</v>
      </c>
      <c r="U163">
        <v>1814</v>
      </c>
      <c r="V163">
        <v>1</v>
      </c>
      <c r="W163">
        <v>0</v>
      </c>
    </row>
    <row r="164" spans="1:23" x14ac:dyDescent="0.35">
      <c r="A164" s="1">
        <v>41078</v>
      </c>
      <c r="B164">
        <v>3468</v>
      </c>
      <c r="C164">
        <v>4718</v>
      </c>
      <c r="D164">
        <v>3423</v>
      </c>
      <c r="E164">
        <v>6134</v>
      </c>
      <c r="F164">
        <v>1</v>
      </c>
      <c r="G164">
        <v>0</v>
      </c>
      <c r="H164">
        <v>0</v>
      </c>
      <c r="I164">
        <v>0</v>
      </c>
      <c r="J164">
        <f t="shared" si="12"/>
        <v>4267.1832882212684</v>
      </c>
      <c r="K164">
        <f>J164-B164</f>
        <v>799.18328822126841</v>
      </c>
      <c r="L164">
        <f t="shared" si="13"/>
        <v>799.18328822126841</v>
      </c>
      <c r="M164" s="8">
        <f>L164/B164</f>
        <v>0.23044500813762064</v>
      </c>
      <c r="N164">
        <v>1249</v>
      </c>
      <c r="O164">
        <f t="shared" si="14"/>
        <v>14385.299187982831</v>
      </c>
      <c r="P164">
        <f t="shared" si="15"/>
        <v>22482</v>
      </c>
      <c r="Q164">
        <f t="shared" si="16"/>
        <v>799.18328822126841</v>
      </c>
      <c r="R164">
        <f t="shared" si="17"/>
        <v>638693.92817215901</v>
      </c>
      <c r="S164">
        <v>0</v>
      </c>
      <c r="T164">
        <v>0</v>
      </c>
      <c r="U164">
        <v>-2666</v>
      </c>
      <c r="V164">
        <v>0</v>
      </c>
      <c r="W164">
        <v>0</v>
      </c>
    </row>
    <row r="165" spans="1:23" x14ac:dyDescent="0.35">
      <c r="A165" s="1">
        <v>41079</v>
      </c>
      <c r="B165">
        <v>3583</v>
      </c>
      <c r="C165">
        <v>4640.666666666667</v>
      </c>
      <c r="D165">
        <v>3820</v>
      </c>
      <c r="E165">
        <v>3468</v>
      </c>
      <c r="F165">
        <v>0</v>
      </c>
      <c r="G165">
        <v>1</v>
      </c>
      <c r="H165">
        <v>0</v>
      </c>
      <c r="I165">
        <v>0</v>
      </c>
      <c r="J165">
        <f t="shared" si="12"/>
        <v>4314.3068010173902</v>
      </c>
      <c r="K165">
        <f>J165-B165</f>
        <v>731.30680101739017</v>
      </c>
      <c r="L165">
        <f t="shared" si="13"/>
        <v>731.30680101739017</v>
      </c>
      <c r="M165" s="8">
        <f>L165/B165</f>
        <v>0.20410460536349154</v>
      </c>
      <c r="N165">
        <v>1678</v>
      </c>
      <c r="O165">
        <f t="shared" si="14"/>
        <v>13163.522418313023</v>
      </c>
      <c r="P165">
        <f t="shared" si="15"/>
        <v>30204</v>
      </c>
      <c r="Q165">
        <f t="shared" si="16"/>
        <v>731.30680101739017</v>
      </c>
      <c r="R165">
        <f t="shared" si="17"/>
        <v>534809.6372142887</v>
      </c>
      <c r="S165">
        <v>0</v>
      </c>
      <c r="T165">
        <v>0</v>
      </c>
      <c r="U165">
        <v>115</v>
      </c>
      <c r="V165">
        <v>0</v>
      </c>
      <c r="W165">
        <v>0</v>
      </c>
    </row>
    <row r="166" spans="1:23" x14ac:dyDescent="0.35">
      <c r="A166" s="1">
        <v>41080</v>
      </c>
      <c r="B166">
        <v>3633</v>
      </c>
      <c r="C166">
        <v>4395</v>
      </c>
      <c r="D166">
        <v>3285</v>
      </c>
      <c r="E166">
        <v>3583</v>
      </c>
      <c r="F166">
        <v>0</v>
      </c>
      <c r="G166">
        <v>0</v>
      </c>
      <c r="H166">
        <v>1</v>
      </c>
      <c r="I166">
        <v>0</v>
      </c>
      <c r="J166">
        <f t="shared" si="12"/>
        <v>3975.1825894917356</v>
      </c>
      <c r="K166">
        <f>J166-B166</f>
        <v>342.1825894917356</v>
      </c>
      <c r="L166">
        <f t="shared" si="13"/>
        <v>342.1825894917356</v>
      </c>
      <c r="M166" s="8">
        <f>L166/B166</f>
        <v>9.41873353954681E-2</v>
      </c>
      <c r="N166">
        <v>1398</v>
      </c>
      <c r="O166">
        <f t="shared" si="14"/>
        <v>6159.2866108512408</v>
      </c>
      <c r="P166">
        <f t="shared" si="15"/>
        <v>25164</v>
      </c>
      <c r="Q166">
        <f t="shared" si="16"/>
        <v>342.1825894917356</v>
      </c>
      <c r="R166">
        <f t="shared" si="17"/>
        <v>117088.92455126964</v>
      </c>
      <c r="S166">
        <v>0</v>
      </c>
      <c r="T166">
        <v>0</v>
      </c>
      <c r="U166">
        <v>50</v>
      </c>
      <c r="V166">
        <v>0</v>
      </c>
      <c r="W166">
        <v>0</v>
      </c>
    </row>
    <row r="167" spans="1:23" x14ac:dyDescent="0.35">
      <c r="A167" s="1">
        <v>41081</v>
      </c>
      <c r="B167">
        <v>3800</v>
      </c>
      <c r="C167">
        <v>3561.3333333333335</v>
      </c>
      <c r="D167">
        <v>3967</v>
      </c>
      <c r="E167">
        <v>3633</v>
      </c>
      <c r="F167">
        <v>0</v>
      </c>
      <c r="G167">
        <v>0</v>
      </c>
      <c r="H167">
        <v>0</v>
      </c>
      <c r="I167">
        <v>0</v>
      </c>
      <c r="J167">
        <f t="shared" si="12"/>
        <v>4453.2478776584303</v>
      </c>
      <c r="K167">
        <f>J167-B167</f>
        <v>653.2478776584303</v>
      </c>
      <c r="L167">
        <f t="shared" si="13"/>
        <v>653.2478776584303</v>
      </c>
      <c r="M167" s="8">
        <f>L167/B167</f>
        <v>0.17190733622590271</v>
      </c>
      <c r="N167">
        <v>1141</v>
      </c>
      <c r="O167">
        <f t="shared" si="14"/>
        <v>11758.461797851745</v>
      </c>
      <c r="P167">
        <f t="shared" si="15"/>
        <v>20538</v>
      </c>
      <c r="Q167">
        <f t="shared" si="16"/>
        <v>653.2478776584303</v>
      </c>
      <c r="R167">
        <f t="shared" si="17"/>
        <v>426732.78966524353</v>
      </c>
      <c r="S167">
        <v>1</v>
      </c>
      <c r="T167">
        <v>0</v>
      </c>
      <c r="U167">
        <v>167</v>
      </c>
      <c r="V167">
        <v>0</v>
      </c>
      <c r="W167">
        <v>0</v>
      </c>
    </row>
    <row r="168" spans="1:23" x14ac:dyDescent="0.35">
      <c r="A168" s="1">
        <v>41082</v>
      </c>
      <c r="B168">
        <v>3843</v>
      </c>
      <c r="C168">
        <v>3672</v>
      </c>
      <c r="D168">
        <v>3700</v>
      </c>
      <c r="E168">
        <v>3800</v>
      </c>
      <c r="F168">
        <v>0</v>
      </c>
      <c r="G168">
        <v>0</v>
      </c>
      <c r="H168">
        <v>0</v>
      </c>
      <c r="I168">
        <v>0</v>
      </c>
      <c r="J168">
        <f t="shared" si="12"/>
        <v>4467.5583360814317</v>
      </c>
      <c r="K168">
        <f>J168-B168</f>
        <v>624.55833608143166</v>
      </c>
      <c r="L168">
        <f t="shared" si="13"/>
        <v>624.55833608143166</v>
      </c>
      <c r="M168" s="8">
        <f>L168/B168</f>
        <v>0.16251843249581879</v>
      </c>
      <c r="N168">
        <v>1124</v>
      </c>
      <c r="O168">
        <f t="shared" si="14"/>
        <v>11242.05004946577</v>
      </c>
      <c r="P168">
        <f t="shared" si="15"/>
        <v>20232</v>
      </c>
      <c r="Q168">
        <f t="shared" si="16"/>
        <v>624.55833608143166</v>
      </c>
      <c r="R168">
        <f t="shared" si="17"/>
        <v>390073.11516880651</v>
      </c>
      <c r="S168">
        <v>0</v>
      </c>
      <c r="T168">
        <v>1</v>
      </c>
      <c r="U168">
        <v>43</v>
      </c>
      <c r="V168">
        <v>0</v>
      </c>
      <c r="W168">
        <v>0</v>
      </c>
    </row>
    <row r="169" spans="1:23" x14ac:dyDescent="0.35">
      <c r="A169" s="1">
        <v>41083</v>
      </c>
      <c r="B169">
        <v>4580</v>
      </c>
      <c r="C169">
        <v>3758.6666666666665</v>
      </c>
      <c r="D169">
        <v>4320</v>
      </c>
      <c r="E169">
        <v>3843</v>
      </c>
      <c r="F169">
        <v>0</v>
      </c>
      <c r="G169">
        <v>0</v>
      </c>
      <c r="H169">
        <v>0</v>
      </c>
      <c r="I169">
        <v>0</v>
      </c>
      <c r="J169">
        <f t="shared" si="12"/>
        <v>4685.6630255641985</v>
      </c>
      <c r="K169">
        <f>J169-B169</f>
        <v>105.66302556419851</v>
      </c>
      <c r="L169">
        <f t="shared" si="13"/>
        <v>105.66302556419851</v>
      </c>
      <c r="M169" s="8">
        <f>L169/B169</f>
        <v>2.307052959916998E-2</v>
      </c>
      <c r="N169">
        <v>922</v>
      </c>
      <c r="O169">
        <f t="shared" si="14"/>
        <v>1901.9344601555731</v>
      </c>
      <c r="P169">
        <f t="shared" si="15"/>
        <v>16596</v>
      </c>
      <c r="Q169">
        <f t="shared" si="16"/>
        <v>105.66302556419851</v>
      </c>
      <c r="R169">
        <f t="shared" si="17"/>
        <v>11164.674971380467</v>
      </c>
      <c r="S169">
        <v>0</v>
      </c>
      <c r="T169">
        <v>0</v>
      </c>
      <c r="U169">
        <v>737</v>
      </c>
      <c r="V169">
        <v>1</v>
      </c>
      <c r="W169">
        <v>1</v>
      </c>
    </row>
    <row r="170" spans="1:23" x14ac:dyDescent="0.35">
      <c r="A170" s="1">
        <v>41084</v>
      </c>
      <c r="B170">
        <v>4592</v>
      </c>
      <c r="C170">
        <v>4074.3333333333335</v>
      </c>
      <c r="D170">
        <v>6134</v>
      </c>
      <c r="E170">
        <v>4580</v>
      </c>
      <c r="F170">
        <v>0</v>
      </c>
      <c r="G170">
        <v>0</v>
      </c>
      <c r="H170">
        <v>0</v>
      </c>
      <c r="I170">
        <v>0</v>
      </c>
      <c r="J170">
        <f t="shared" si="12"/>
        <v>5483.4394775996279</v>
      </c>
      <c r="K170">
        <f>J170-B170</f>
        <v>891.43947759962793</v>
      </c>
      <c r="L170">
        <f t="shared" si="13"/>
        <v>891.43947759962793</v>
      </c>
      <c r="M170" s="8">
        <f>L170/B170</f>
        <v>0.19412880609747996</v>
      </c>
      <c r="N170">
        <v>790</v>
      </c>
      <c r="O170">
        <f t="shared" si="14"/>
        <v>16045.910596793303</v>
      </c>
      <c r="P170">
        <f t="shared" si="15"/>
        <v>14220</v>
      </c>
      <c r="Q170">
        <f t="shared" si="16"/>
        <v>891.43947759962793</v>
      </c>
      <c r="R170">
        <f t="shared" si="17"/>
        <v>794664.34222309757</v>
      </c>
      <c r="S170">
        <v>0</v>
      </c>
      <c r="T170">
        <v>0</v>
      </c>
      <c r="U170">
        <v>12</v>
      </c>
      <c r="V170">
        <v>1</v>
      </c>
      <c r="W170">
        <v>0</v>
      </c>
    </row>
    <row r="171" spans="1:23" x14ac:dyDescent="0.35">
      <c r="A171" s="1">
        <v>41085</v>
      </c>
      <c r="B171">
        <v>3615</v>
      </c>
      <c r="C171">
        <v>4338.333333333333</v>
      </c>
      <c r="D171">
        <v>3468</v>
      </c>
      <c r="E171">
        <v>4592</v>
      </c>
      <c r="F171">
        <v>1</v>
      </c>
      <c r="G171">
        <v>0</v>
      </c>
      <c r="H171">
        <v>0</v>
      </c>
      <c r="I171">
        <v>0</v>
      </c>
      <c r="J171">
        <f t="shared" si="12"/>
        <v>3773.4338537219519</v>
      </c>
      <c r="K171">
        <f>J171-B171</f>
        <v>158.43385372195189</v>
      </c>
      <c r="L171">
        <f t="shared" si="13"/>
        <v>158.43385372195189</v>
      </c>
      <c r="M171" s="8">
        <f>L171/B171</f>
        <v>4.3826792177580051E-2</v>
      </c>
      <c r="N171">
        <v>1081</v>
      </c>
      <c r="O171">
        <f t="shared" si="14"/>
        <v>2851.809366995134</v>
      </c>
      <c r="P171">
        <f t="shared" si="15"/>
        <v>19458</v>
      </c>
      <c r="Q171">
        <f t="shared" si="16"/>
        <v>158.43385372195189</v>
      </c>
      <c r="R171">
        <f t="shared" si="17"/>
        <v>25101.286005188849</v>
      </c>
      <c r="S171">
        <v>0</v>
      </c>
      <c r="T171">
        <v>0</v>
      </c>
      <c r="U171">
        <v>-977</v>
      </c>
      <c r="V171">
        <v>0</v>
      </c>
      <c r="W171">
        <v>0</v>
      </c>
    </row>
    <row r="172" spans="1:23" x14ac:dyDescent="0.35">
      <c r="A172" s="1">
        <v>41086</v>
      </c>
      <c r="B172">
        <v>3596</v>
      </c>
      <c r="C172">
        <v>4262.333333333333</v>
      </c>
      <c r="D172">
        <v>3583</v>
      </c>
      <c r="E172">
        <v>3615</v>
      </c>
      <c r="F172">
        <v>0</v>
      </c>
      <c r="G172">
        <v>1</v>
      </c>
      <c r="H172">
        <v>0</v>
      </c>
      <c r="I172">
        <v>0</v>
      </c>
      <c r="J172">
        <f t="shared" si="12"/>
        <v>4106.1450603362618</v>
      </c>
      <c r="K172">
        <f>J172-B172</f>
        <v>510.14506033626185</v>
      </c>
      <c r="L172">
        <f t="shared" si="13"/>
        <v>510.14506033626185</v>
      </c>
      <c r="M172" s="8">
        <f>L172/B172</f>
        <v>0.14186458852510062</v>
      </c>
      <c r="N172">
        <v>1278</v>
      </c>
      <c r="O172">
        <f t="shared" si="14"/>
        <v>9182.6110860527133</v>
      </c>
      <c r="P172">
        <f t="shared" si="15"/>
        <v>23004</v>
      </c>
      <c r="Q172">
        <f t="shared" si="16"/>
        <v>510.14506033626185</v>
      </c>
      <c r="R172">
        <f t="shared" si="17"/>
        <v>260247.98258548824</v>
      </c>
      <c r="S172">
        <v>0</v>
      </c>
      <c r="T172">
        <v>0</v>
      </c>
      <c r="U172">
        <v>-19</v>
      </c>
      <c r="V172">
        <v>0</v>
      </c>
      <c r="W172">
        <v>0</v>
      </c>
    </row>
    <row r="173" spans="1:23" x14ac:dyDescent="0.35">
      <c r="A173" s="1">
        <v>41087</v>
      </c>
      <c r="B173">
        <v>3909</v>
      </c>
      <c r="C173">
        <v>3934.3333333333335</v>
      </c>
      <c r="D173">
        <v>3633</v>
      </c>
      <c r="E173">
        <v>3596</v>
      </c>
      <c r="F173">
        <v>0</v>
      </c>
      <c r="G173">
        <v>0</v>
      </c>
      <c r="H173">
        <v>1</v>
      </c>
      <c r="I173">
        <v>0</v>
      </c>
      <c r="J173">
        <f t="shared" si="12"/>
        <v>3859.4600772995391</v>
      </c>
      <c r="K173">
        <f>J173-B173</f>
        <v>-49.53992270046092</v>
      </c>
      <c r="L173">
        <f t="shared" si="13"/>
        <v>49.53992270046092</v>
      </c>
      <c r="M173" s="8">
        <f>L173/B173</f>
        <v>1.2673298209378594E-2</v>
      </c>
      <c r="N173">
        <v>879</v>
      </c>
      <c r="O173">
        <f t="shared" si="14"/>
        <v>3566.8744344331863</v>
      </c>
      <c r="P173">
        <f t="shared" si="15"/>
        <v>15822</v>
      </c>
      <c r="Q173">
        <f t="shared" si="16"/>
        <v>-99.07984540092184</v>
      </c>
      <c r="R173">
        <f t="shared" si="17"/>
        <v>9816.8157646705731</v>
      </c>
      <c r="S173">
        <v>0</v>
      </c>
      <c r="T173">
        <v>0</v>
      </c>
      <c r="U173">
        <v>313</v>
      </c>
      <c r="V173">
        <v>0</v>
      </c>
      <c r="W173">
        <v>0</v>
      </c>
    </row>
    <row r="174" spans="1:23" x14ac:dyDescent="0.35">
      <c r="A174" s="1">
        <v>41088</v>
      </c>
      <c r="B174">
        <v>4080</v>
      </c>
      <c r="C174">
        <v>3706.6666666666665</v>
      </c>
      <c r="D174">
        <v>3800</v>
      </c>
      <c r="E174">
        <v>3909</v>
      </c>
      <c r="F174">
        <v>0</v>
      </c>
      <c r="G174">
        <v>0</v>
      </c>
      <c r="H174">
        <v>0</v>
      </c>
      <c r="I174">
        <v>1</v>
      </c>
      <c r="J174">
        <f t="shared" si="12"/>
        <v>4770.4048170253627</v>
      </c>
      <c r="K174">
        <f>J174-B174</f>
        <v>690.40481702536272</v>
      </c>
      <c r="L174">
        <f t="shared" si="13"/>
        <v>690.40481702536272</v>
      </c>
      <c r="M174" s="8">
        <f>L174/B174</f>
        <v>0.16921686691798105</v>
      </c>
      <c r="N174">
        <v>755</v>
      </c>
      <c r="O174">
        <f t="shared" si="14"/>
        <v>12427.286706456529</v>
      </c>
      <c r="P174">
        <f t="shared" si="15"/>
        <v>13590</v>
      </c>
      <c r="Q174">
        <f t="shared" si="16"/>
        <v>690.40481702536272</v>
      </c>
      <c r="R174">
        <f t="shared" si="17"/>
        <v>476658.81137182459</v>
      </c>
      <c r="S174">
        <v>1</v>
      </c>
      <c r="T174">
        <v>0</v>
      </c>
      <c r="U174">
        <v>171</v>
      </c>
      <c r="V174">
        <v>0</v>
      </c>
      <c r="W174">
        <v>0</v>
      </c>
    </row>
    <row r="175" spans="1:23" x14ac:dyDescent="0.35">
      <c r="A175" s="1">
        <v>41089</v>
      </c>
      <c r="B175">
        <v>4686</v>
      </c>
      <c r="C175">
        <v>3861.6666666666665</v>
      </c>
      <c r="D175">
        <v>3843</v>
      </c>
      <c r="E175">
        <v>4080</v>
      </c>
      <c r="F175">
        <v>0</v>
      </c>
      <c r="G175">
        <v>0</v>
      </c>
      <c r="H175">
        <v>0</v>
      </c>
      <c r="I175">
        <v>1</v>
      </c>
      <c r="J175">
        <f t="shared" si="12"/>
        <v>4890.4824979855312</v>
      </c>
      <c r="K175">
        <f>J175-B175</f>
        <v>204.48249798553115</v>
      </c>
      <c r="L175">
        <f t="shared" si="13"/>
        <v>204.48249798553115</v>
      </c>
      <c r="M175" s="8">
        <f>L175/B175</f>
        <v>4.3636896710527347E-2</v>
      </c>
      <c r="N175">
        <v>923</v>
      </c>
      <c r="O175">
        <f t="shared" si="14"/>
        <v>3680.6849637395608</v>
      </c>
      <c r="P175">
        <f t="shared" si="15"/>
        <v>16614</v>
      </c>
      <c r="Q175">
        <f t="shared" si="16"/>
        <v>204.48249798553115</v>
      </c>
      <c r="R175">
        <f t="shared" si="17"/>
        <v>41813.091982402751</v>
      </c>
      <c r="S175">
        <v>0</v>
      </c>
      <c r="T175">
        <v>1</v>
      </c>
      <c r="U175">
        <v>606</v>
      </c>
      <c r="V175">
        <v>0</v>
      </c>
      <c r="W175">
        <v>0</v>
      </c>
    </row>
    <row r="176" spans="1:23" x14ac:dyDescent="0.35">
      <c r="A176" s="1">
        <v>41090</v>
      </c>
      <c r="B176">
        <v>4815</v>
      </c>
      <c r="C176">
        <v>4225</v>
      </c>
      <c r="D176">
        <v>4580</v>
      </c>
      <c r="E176">
        <v>4686</v>
      </c>
      <c r="F176">
        <v>0</v>
      </c>
      <c r="G176">
        <v>0</v>
      </c>
      <c r="H176">
        <v>0</v>
      </c>
      <c r="I176">
        <v>1</v>
      </c>
      <c r="J176">
        <f t="shared" si="12"/>
        <v>5389.0837167426253</v>
      </c>
      <c r="K176">
        <f>J176-B176</f>
        <v>574.08371674262526</v>
      </c>
      <c r="L176">
        <f t="shared" si="13"/>
        <v>574.08371674262526</v>
      </c>
      <c r="M176" s="8">
        <f>L176/B176</f>
        <v>0.11922818623938219</v>
      </c>
      <c r="N176">
        <v>828</v>
      </c>
      <c r="O176">
        <f t="shared" si="14"/>
        <v>10333.506901367255</v>
      </c>
      <c r="P176">
        <f t="shared" si="15"/>
        <v>14904</v>
      </c>
      <c r="Q176">
        <f t="shared" si="16"/>
        <v>574.08371674262526</v>
      </c>
      <c r="R176">
        <f t="shared" si="17"/>
        <v>329572.11382902681</v>
      </c>
      <c r="S176">
        <v>0</v>
      </c>
      <c r="T176">
        <v>0</v>
      </c>
      <c r="U176">
        <v>129</v>
      </c>
      <c r="V176">
        <v>1</v>
      </c>
      <c r="W176">
        <v>1</v>
      </c>
    </row>
    <row r="177" spans="1:23" x14ac:dyDescent="0.35">
      <c r="A177" s="1">
        <v>41091</v>
      </c>
      <c r="B177">
        <v>4948</v>
      </c>
      <c r="C177">
        <v>4527</v>
      </c>
      <c r="D177">
        <v>4592</v>
      </c>
      <c r="E177">
        <v>4815</v>
      </c>
      <c r="F177">
        <v>0</v>
      </c>
      <c r="G177">
        <v>0</v>
      </c>
      <c r="H177">
        <v>0</v>
      </c>
      <c r="I177">
        <v>0</v>
      </c>
      <c r="J177">
        <f t="shared" si="12"/>
        <v>5323.5403001985514</v>
      </c>
      <c r="K177">
        <f>J177-B177</f>
        <v>375.54030019855145</v>
      </c>
      <c r="L177">
        <f t="shared" si="13"/>
        <v>375.54030019855145</v>
      </c>
      <c r="M177" s="8">
        <f>L177/B177</f>
        <v>7.5897392926142171E-2</v>
      </c>
      <c r="N177">
        <v>687</v>
      </c>
      <c r="O177">
        <f t="shared" si="14"/>
        <v>6759.7254035739261</v>
      </c>
      <c r="P177">
        <f t="shared" si="15"/>
        <v>12366</v>
      </c>
      <c r="Q177">
        <f t="shared" si="16"/>
        <v>375.54030019855145</v>
      </c>
      <c r="R177">
        <f t="shared" si="17"/>
        <v>141030.51707321813</v>
      </c>
      <c r="S177">
        <v>0</v>
      </c>
      <c r="T177">
        <v>0</v>
      </c>
      <c r="U177">
        <v>133</v>
      </c>
      <c r="V177">
        <v>1</v>
      </c>
      <c r="W177">
        <v>0</v>
      </c>
    </row>
    <row r="178" spans="1:23" x14ac:dyDescent="0.35">
      <c r="A178" s="1">
        <v>41092</v>
      </c>
      <c r="B178">
        <v>3637</v>
      </c>
      <c r="C178">
        <v>4816.333333333333</v>
      </c>
      <c r="D178">
        <v>3615</v>
      </c>
      <c r="E178">
        <v>4948</v>
      </c>
      <c r="F178">
        <v>1</v>
      </c>
      <c r="G178">
        <v>0</v>
      </c>
      <c r="H178">
        <v>0</v>
      </c>
      <c r="I178">
        <v>0</v>
      </c>
      <c r="J178">
        <f t="shared" si="12"/>
        <v>4110.9594602751031</v>
      </c>
      <c r="K178">
        <f>J178-B178</f>
        <v>473.95946027510308</v>
      </c>
      <c r="L178">
        <f t="shared" si="13"/>
        <v>473.95946027510308</v>
      </c>
      <c r="M178" s="8">
        <f>L178/B178</f>
        <v>0.13031604626755652</v>
      </c>
      <c r="N178">
        <v>1215</v>
      </c>
      <c r="O178">
        <f t="shared" si="14"/>
        <v>8531.2702849518555</v>
      </c>
      <c r="P178">
        <f t="shared" si="15"/>
        <v>21870</v>
      </c>
      <c r="Q178">
        <f t="shared" si="16"/>
        <v>473.95946027510308</v>
      </c>
      <c r="R178">
        <f t="shared" si="17"/>
        <v>224637.56998426703</v>
      </c>
      <c r="S178">
        <v>0</v>
      </c>
      <c r="T178">
        <v>0</v>
      </c>
      <c r="U178">
        <v>-1311</v>
      </c>
      <c r="V178">
        <v>0</v>
      </c>
      <c r="W178">
        <v>0</v>
      </c>
    </row>
    <row r="179" spans="1:23" x14ac:dyDescent="0.35">
      <c r="A179" s="1">
        <v>41093</v>
      </c>
      <c r="B179">
        <v>4048</v>
      </c>
      <c r="C179">
        <v>4466.666666666667</v>
      </c>
      <c r="D179">
        <v>3596</v>
      </c>
      <c r="E179">
        <v>3637</v>
      </c>
      <c r="F179">
        <v>0</v>
      </c>
      <c r="G179">
        <v>1</v>
      </c>
      <c r="H179">
        <v>0</v>
      </c>
      <c r="I179">
        <v>0</v>
      </c>
      <c r="J179">
        <f t="shared" si="12"/>
        <v>4208.9805199690645</v>
      </c>
      <c r="K179">
        <f>J179-B179</f>
        <v>160.98051996906452</v>
      </c>
      <c r="L179">
        <f t="shared" si="13"/>
        <v>160.98051996906452</v>
      </c>
      <c r="M179" s="8">
        <f>L179/B179</f>
        <v>3.976791501212068E-2</v>
      </c>
      <c r="N179">
        <v>918</v>
      </c>
      <c r="O179">
        <f t="shared" si="14"/>
        <v>2897.6493594431613</v>
      </c>
      <c r="P179">
        <f t="shared" si="15"/>
        <v>16524</v>
      </c>
      <c r="Q179">
        <f t="shared" si="16"/>
        <v>160.98051996906452</v>
      </c>
      <c r="R179">
        <f t="shared" si="17"/>
        <v>25914.727809510379</v>
      </c>
      <c r="S179">
        <v>0</v>
      </c>
      <c r="T179">
        <v>0</v>
      </c>
      <c r="U179">
        <v>411</v>
      </c>
      <c r="V179">
        <v>0</v>
      </c>
      <c r="W179">
        <v>0</v>
      </c>
    </row>
    <row r="180" spans="1:23" x14ac:dyDescent="0.35">
      <c r="A180" s="1">
        <v>41094</v>
      </c>
      <c r="B180">
        <v>3795</v>
      </c>
      <c r="C180">
        <v>4211</v>
      </c>
      <c r="D180">
        <v>3909</v>
      </c>
      <c r="E180">
        <v>4048</v>
      </c>
      <c r="F180">
        <v>0</v>
      </c>
      <c r="G180">
        <v>0</v>
      </c>
      <c r="H180">
        <v>1</v>
      </c>
      <c r="I180">
        <v>0</v>
      </c>
      <c r="J180">
        <f t="shared" si="12"/>
        <v>4159.466798821968</v>
      </c>
      <c r="K180">
        <f>J180-B180</f>
        <v>364.46679882196804</v>
      </c>
      <c r="L180">
        <f t="shared" si="13"/>
        <v>364.46679882196804</v>
      </c>
      <c r="M180" s="8">
        <f>L180/B180</f>
        <v>9.6038682166526487E-2</v>
      </c>
      <c r="N180">
        <v>1364</v>
      </c>
      <c r="O180">
        <f t="shared" si="14"/>
        <v>6560.4023787954247</v>
      </c>
      <c r="P180">
        <f t="shared" si="15"/>
        <v>24552</v>
      </c>
      <c r="Q180">
        <f t="shared" si="16"/>
        <v>364.46679882196804</v>
      </c>
      <c r="R180">
        <f t="shared" si="17"/>
        <v>132836.04744353294</v>
      </c>
      <c r="S180">
        <v>0</v>
      </c>
      <c r="T180">
        <v>0</v>
      </c>
      <c r="U180">
        <v>-253</v>
      </c>
      <c r="V180">
        <v>0</v>
      </c>
      <c r="W180">
        <v>0</v>
      </c>
    </row>
    <row r="181" spans="1:23" x14ac:dyDescent="0.35">
      <c r="A181" s="1">
        <v>41095</v>
      </c>
      <c r="B181">
        <v>3891</v>
      </c>
      <c r="C181">
        <v>3826.6666666666665</v>
      </c>
      <c r="D181">
        <v>4080</v>
      </c>
      <c r="E181">
        <v>3795</v>
      </c>
      <c r="F181">
        <v>0</v>
      </c>
      <c r="G181">
        <v>0</v>
      </c>
      <c r="H181">
        <v>0</v>
      </c>
      <c r="I181">
        <v>0</v>
      </c>
      <c r="J181">
        <f t="shared" si="12"/>
        <v>4641.526254471597</v>
      </c>
      <c r="K181">
        <f>J181-B181</f>
        <v>750.52625447159699</v>
      </c>
      <c r="L181">
        <f t="shared" si="13"/>
        <v>750.52625447159699</v>
      </c>
      <c r="M181" s="8">
        <f>L181/B181</f>
        <v>0.19288775494001464</v>
      </c>
      <c r="N181">
        <v>1221</v>
      </c>
      <c r="O181">
        <f t="shared" si="14"/>
        <v>13509.472580488746</v>
      </c>
      <c r="P181">
        <f t="shared" si="15"/>
        <v>21978</v>
      </c>
      <c r="Q181">
        <f t="shared" si="16"/>
        <v>750.52625447159699</v>
      </c>
      <c r="R181">
        <f t="shared" si="17"/>
        <v>563289.65865116438</v>
      </c>
      <c r="S181">
        <v>1</v>
      </c>
      <c r="T181">
        <v>0</v>
      </c>
      <c r="U181">
        <v>96</v>
      </c>
      <c r="V181">
        <v>0</v>
      </c>
      <c r="W181">
        <v>0</v>
      </c>
    </row>
    <row r="182" spans="1:23" x14ac:dyDescent="0.35">
      <c r="A182" s="1">
        <v>41096</v>
      </c>
      <c r="B182">
        <v>3962</v>
      </c>
      <c r="C182">
        <v>3911.3333333333335</v>
      </c>
      <c r="D182">
        <v>4686</v>
      </c>
      <c r="E182">
        <v>3891</v>
      </c>
      <c r="F182">
        <v>0</v>
      </c>
      <c r="G182">
        <v>0</v>
      </c>
      <c r="H182">
        <v>0</v>
      </c>
      <c r="I182">
        <v>0</v>
      </c>
      <c r="J182">
        <f t="shared" si="12"/>
        <v>4866.2451807313073</v>
      </c>
      <c r="K182">
        <f>J182-B182</f>
        <v>904.2451807313073</v>
      </c>
      <c r="L182">
        <f t="shared" si="13"/>
        <v>904.2451807313073</v>
      </c>
      <c r="M182" s="8">
        <f>L182/B182</f>
        <v>0.22822947519720022</v>
      </c>
      <c r="N182">
        <v>1257</v>
      </c>
      <c r="O182">
        <f t="shared" si="14"/>
        <v>16276.413253163531</v>
      </c>
      <c r="P182">
        <f t="shared" si="15"/>
        <v>22626</v>
      </c>
      <c r="Q182">
        <f t="shared" si="16"/>
        <v>904.2451807313073</v>
      </c>
      <c r="R182">
        <f t="shared" si="17"/>
        <v>817659.34687579458</v>
      </c>
      <c r="S182">
        <v>0</v>
      </c>
      <c r="T182">
        <v>1</v>
      </c>
      <c r="U182">
        <v>71</v>
      </c>
      <c r="V182">
        <v>0</v>
      </c>
      <c r="W182">
        <v>0</v>
      </c>
    </row>
    <row r="183" spans="1:23" x14ac:dyDescent="0.35">
      <c r="A183" s="1">
        <v>41097</v>
      </c>
      <c r="B183">
        <v>4371</v>
      </c>
      <c r="C183">
        <v>3882.6666666666665</v>
      </c>
      <c r="D183">
        <v>4815</v>
      </c>
      <c r="E183">
        <v>3962</v>
      </c>
      <c r="F183">
        <v>0</v>
      </c>
      <c r="G183">
        <v>0</v>
      </c>
      <c r="H183">
        <v>0</v>
      </c>
      <c r="I183">
        <v>0</v>
      </c>
      <c r="J183">
        <f t="shared" si="12"/>
        <v>4903.2984386876542</v>
      </c>
      <c r="K183">
        <f>J183-B183</f>
        <v>532.2984386876542</v>
      </c>
      <c r="L183">
        <f t="shared" si="13"/>
        <v>532.2984386876542</v>
      </c>
      <c r="M183" s="8">
        <f>L183/B183</f>
        <v>0.12177955586539789</v>
      </c>
      <c r="N183">
        <v>1250</v>
      </c>
      <c r="O183">
        <f t="shared" si="14"/>
        <v>9581.3718963777756</v>
      </c>
      <c r="P183">
        <f t="shared" si="15"/>
        <v>22500</v>
      </c>
      <c r="Q183">
        <f t="shared" si="16"/>
        <v>532.2984386876542</v>
      </c>
      <c r="R183">
        <f t="shared" si="17"/>
        <v>283341.62782931433</v>
      </c>
      <c r="S183">
        <v>0</v>
      </c>
      <c r="T183">
        <v>0</v>
      </c>
      <c r="U183">
        <v>409</v>
      </c>
      <c r="V183">
        <v>1</v>
      </c>
      <c r="W183">
        <v>1</v>
      </c>
    </row>
    <row r="184" spans="1:23" x14ac:dyDescent="0.35">
      <c r="A184" s="1">
        <v>41098</v>
      </c>
      <c r="B184">
        <v>5165</v>
      </c>
      <c r="C184">
        <v>4074.6666666666665</v>
      </c>
      <c r="D184">
        <v>4948</v>
      </c>
      <c r="E184">
        <v>4371</v>
      </c>
      <c r="F184">
        <v>0</v>
      </c>
      <c r="G184">
        <v>0</v>
      </c>
      <c r="H184">
        <v>0</v>
      </c>
      <c r="I184">
        <v>0</v>
      </c>
      <c r="J184">
        <f t="shared" si="12"/>
        <v>5115.976240317299</v>
      </c>
      <c r="K184">
        <f>J184-B184</f>
        <v>-49.023759682700984</v>
      </c>
      <c r="L184">
        <f t="shared" si="13"/>
        <v>49.023759682700984</v>
      </c>
      <c r="M184" s="8">
        <f>L184/B184</f>
        <v>9.4915314003293297E-3</v>
      </c>
      <c r="N184">
        <v>790</v>
      </c>
      <c r="O184">
        <f t="shared" si="14"/>
        <v>3529.7106971544708</v>
      </c>
      <c r="P184">
        <f t="shared" si="15"/>
        <v>14220</v>
      </c>
      <c r="Q184">
        <f t="shared" si="16"/>
        <v>-98.047519365401968</v>
      </c>
      <c r="R184">
        <f t="shared" si="17"/>
        <v>9613.3160537088734</v>
      </c>
      <c r="S184">
        <v>0</v>
      </c>
      <c r="T184">
        <v>0</v>
      </c>
      <c r="U184">
        <v>794</v>
      </c>
      <c r="V184">
        <v>1</v>
      </c>
      <c r="W184">
        <v>0</v>
      </c>
    </row>
    <row r="185" spans="1:23" x14ac:dyDescent="0.35">
      <c r="A185" s="1">
        <v>41099</v>
      </c>
      <c r="B185">
        <v>3698</v>
      </c>
      <c r="C185">
        <v>4499.333333333333</v>
      </c>
      <c r="D185">
        <v>3637</v>
      </c>
      <c r="E185">
        <v>5165</v>
      </c>
      <c r="F185">
        <v>1</v>
      </c>
      <c r="G185">
        <v>0</v>
      </c>
      <c r="H185">
        <v>0</v>
      </c>
      <c r="I185">
        <v>0</v>
      </c>
      <c r="J185">
        <f t="shared" si="12"/>
        <v>4016.6861949310023</v>
      </c>
      <c r="K185">
        <f>J185-B185</f>
        <v>318.68619493100232</v>
      </c>
      <c r="L185">
        <f t="shared" si="13"/>
        <v>318.68619493100232</v>
      </c>
      <c r="M185" s="8">
        <f>L185/B185</f>
        <v>8.6177986730936268E-2</v>
      </c>
      <c r="N185">
        <v>1162</v>
      </c>
      <c r="O185">
        <f t="shared" si="14"/>
        <v>5736.3515087580417</v>
      </c>
      <c r="P185">
        <f t="shared" si="15"/>
        <v>20916</v>
      </c>
      <c r="Q185">
        <f t="shared" si="16"/>
        <v>318.68619493100232</v>
      </c>
      <c r="R185">
        <f t="shared" si="17"/>
        <v>101560.8908396008</v>
      </c>
      <c r="S185">
        <v>0</v>
      </c>
      <c r="T185">
        <v>0</v>
      </c>
      <c r="U185">
        <v>-1467</v>
      </c>
      <c r="V185">
        <v>0</v>
      </c>
      <c r="W185">
        <v>0</v>
      </c>
    </row>
    <row r="186" spans="1:23" x14ac:dyDescent="0.35">
      <c r="A186" s="1">
        <v>41100</v>
      </c>
      <c r="B186">
        <v>4292</v>
      </c>
      <c r="C186">
        <v>4411.333333333333</v>
      </c>
      <c r="D186">
        <v>4048</v>
      </c>
      <c r="E186">
        <v>3698</v>
      </c>
      <c r="F186">
        <v>0</v>
      </c>
      <c r="G186">
        <v>1</v>
      </c>
      <c r="H186">
        <v>0</v>
      </c>
      <c r="I186">
        <v>0</v>
      </c>
      <c r="J186">
        <f t="shared" si="12"/>
        <v>4319.4759650228525</v>
      </c>
      <c r="K186">
        <f>J186-B186</f>
        <v>27.475965022852506</v>
      </c>
      <c r="L186">
        <f t="shared" si="13"/>
        <v>27.475965022852506</v>
      </c>
      <c r="M186" s="8">
        <f>L186/B186</f>
        <v>6.4016693902265859E-3</v>
      </c>
      <c r="N186">
        <v>637</v>
      </c>
      <c r="O186">
        <f t="shared" si="14"/>
        <v>494.56737041134511</v>
      </c>
      <c r="P186">
        <f t="shared" si="15"/>
        <v>11466</v>
      </c>
      <c r="Q186">
        <f t="shared" si="16"/>
        <v>27.475965022852506</v>
      </c>
      <c r="R186">
        <f t="shared" si="17"/>
        <v>754.92865393701436</v>
      </c>
      <c r="S186">
        <v>0</v>
      </c>
      <c r="T186">
        <v>0</v>
      </c>
      <c r="U186">
        <v>594</v>
      </c>
      <c r="V186">
        <v>0</v>
      </c>
      <c r="W186">
        <v>0</v>
      </c>
    </row>
    <row r="187" spans="1:23" x14ac:dyDescent="0.35">
      <c r="A187" s="1">
        <v>41101</v>
      </c>
      <c r="B187">
        <v>4362</v>
      </c>
      <c r="C187">
        <v>4385</v>
      </c>
      <c r="D187">
        <v>3795</v>
      </c>
      <c r="E187">
        <v>4292</v>
      </c>
      <c r="F187">
        <v>0</v>
      </c>
      <c r="G187">
        <v>0</v>
      </c>
      <c r="H187">
        <v>1</v>
      </c>
      <c r="I187">
        <v>0</v>
      </c>
      <c r="J187">
        <f t="shared" si="12"/>
        <v>4261.2351770585283</v>
      </c>
      <c r="K187">
        <f>J187-B187</f>
        <v>-100.76482294147172</v>
      </c>
      <c r="L187">
        <f t="shared" si="13"/>
        <v>100.76482294147172</v>
      </c>
      <c r="M187" s="8">
        <f>L187/B187</f>
        <v>2.310060131624753E-2</v>
      </c>
      <c r="N187">
        <v>630</v>
      </c>
      <c r="O187">
        <f t="shared" si="14"/>
        <v>7255.0672517859639</v>
      </c>
      <c r="P187">
        <f t="shared" si="15"/>
        <v>11340</v>
      </c>
      <c r="Q187">
        <f t="shared" si="16"/>
        <v>-201.52964588294344</v>
      </c>
      <c r="R187">
        <f t="shared" si="17"/>
        <v>40614.198169704585</v>
      </c>
      <c r="S187">
        <v>0</v>
      </c>
      <c r="T187">
        <v>0</v>
      </c>
      <c r="U187">
        <v>70</v>
      </c>
      <c r="V187">
        <v>0</v>
      </c>
      <c r="W187">
        <v>0</v>
      </c>
    </row>
    <row r="188" spans="1:23" x14ac:dyDescent="0.35">
      <c r="A188" s="1">
        <v>41102</v>
      </c>
      <c r="B188">
        <v>4619</v>
      </c>
      <c r="C188">
        <v>4117.333333333333</v>
      </c>
      <c r="D188">
        <v>3891</v>
      </c>
      <c r="E188">
        <v>4362</v>
      </c>
      <c r="F188">
        <v>0</v>
      </c>
      <c r="G188">
        <v>0</v>
      </c>
      <c r="H188">
        <v>0</v>
      </c>
      <c r="I188">
        <v>0</v>
      </c>
      <c r="J188">
        <f t="shared" si="12"/>
        <v>4846.0600089321379</v>
      </c>
      <c r="K188">
        <f>J188-B188</f>
        <v>227.06000893213786</v>
      </c>
      <c r="L188">
        <f t="shared" si="13"/>
        <v>227.06000893213786</v>
      </c>
      <c r="M188" s="8">
        <f>L188/B188</f>
        <v>4.9157828303125754E-2</v>
      </c>
      <c r="N188">
        <v>616</v>
      </c>
      <c r="O188">
        <f t="shared" si="14"/>
        <v>4087.0801607784815</v>
      </c>
      <c r="P188">
        <f t="shared" si="15"/>
        <v>11088</v>
      </c>
      <c r="Q188">
        <f t="shared" si="16"/>
        <v>227.06000893213786</v>
      </c>
      <c r="R188">
        <f t="shared" si="17"/>
        <v>51556.247656262523</v>
      </c>
      <c r="S188">
        <v>1</v>
      </c>
      <c r="T188">
        <v>0</v>
      </c>
      <c r="U188">
        <v>257</v>
      </c>
      <c r="V188">
        <v>0</v>
      </c>
      <c r="W188">
        <v>0</v>
      </c>
    </row>
    <row r="189" spans="1:23" x14ac:dyDescent="0.35">
      <c r="A189" s="1">
        <v>41103</v>
      </c>
      <c r="B189">
        <v>4451</v>
      </c>
      <c r="C189">
        <v>4424.333333333333</v>
      </c>
      <c r="D189">
        <v>3962</v>
      </c>
      <c r="E189">
        <v>4619</v>
      </c>
      <c r="F189">
        <v>0</v>
      </c>
      <c r="G189">
        <v>0</v>
      </c>
      <c r="H189">
        <v>0</v>
      </c>
      <c r="I189">
        <v>0</v>
      </c>
      <c r="J189">
        <f t="shared" si="12"/>
        <v>5062.5387019646187</v>
      </c>
      <c r="K189">
        <f>J189-B189</f>
        <v>611.53870196461867</v>
      </c>
      <c r="L189">
        <f t="shared" si="13"/>
        <v>611.53870196461867</v>
      </c>
      <c r="M189" s="8">
        <f>L189/B189</f>
        <v>0.13739355245217225</v>
      </c>
      <c r="N189">
        <v>924</v>
      </c>
      <c r="O189">
        <f t="shared" si="14"/>
        <v>11007.696635363136</v>
      </c>
      <c r="P189">
        <f t="shared" si="15"/>
        <v>16632</v>
      </c>
      <c r="Q189">
        <f t="shared" si="16"/>
        <v>611.53870196461867</v>
      </c>
      <c r="R189">
        <f t="shared" si="17"/>
        <v>373979.5840005707</v>
      </c>
      <c r="S189">
        <v>0</v>
      </c>
      <c r="T189">
        <v>1</v>
      </c>
      <c r="U189">
        <v>-168</v>
      </c>
      <c r="V189">
        <v>0</v>
      </c>
      <c r="W189">
        <v>0</v>
      </c>
    </row>
    <row r="190" spans="1:23" x14ac:dyDescent="0.35">
      <c r="A190" s="1">
        <v>41104</v>
      </c>
      <c r="B190">
        <v>5277</v>
      </c>
      <c r="C190">
        <v>4477.333333333333</v>
      </c>
      <c r="D190">
        <v>4371</v>
      </c>
      <c r="E190">
        <v>4451</v>
      </c>
      <c r="F190">
        <v>0</v>
      </c>
      <c r="G190">
        <v>0</v>
      </c>
      <c r="H190">
        <v>0</v>
      </c>
      <c r="I190">
        <v>0</v>
      </c>
      <c r="J190">
        <f t="shared" si="12"/>
        <v>5162.430022893197</v>
      </c>
      <c r="K190">
        <f>J190-B190</f>
        <v>-114.56997710680298</v>
      </c>
      <c r="L190">
        <f t="shared" si="13"/>
        <v>114.56997710680298</v>
      </c>
      <c r="M190" s="8">
        <f>L190/B190</f>
        <v>2.1711195206898425E-2</v>
      </c>
      <c r="N190">
        <v>667</v>
      </c>
      <c r="O190">
        <f t="shared" si="14"/>
        <v>8249.0383516898146</v>
      </c>
      <c r="P190">
        <f t="shared" si="15"/>
        <v>12006</v>
      </c>
      <c r="Q190">
        <f t="shared" si="16"/>
        <v>-229.13995421360596</v>
      </c>
      <c r="R190">
        <f t="shared" si="17"/>
        <v>52505.118617013439</v>
      </c>
      <c r="S190">
        <v>0</v>
      </c>
      <c r="T190">
        <v>0</v>
      </c>
      <c r="U190">
        <v>826</v>
      </c>
      <c r="V190">
        <v>1</v>
      </c>
      <c r="W190">
        <v>1</v>
      </c>
    </row>
    <row r="191" spans="1:23" x14ac:dyDescent="0.35">
      <c r="A191" s="1">
        <v>41105</v>
      </c>
      <c r="B191">
        <v>5596</v>
      </c>
      <c r="C191">
        <v>4782.333333333333</v>
      </c>
      <c r="D191">
        <v>5165</v>
      </c>
      <c r="E191">
        <v>5277</v>
      </c>
      <c r="F191">
        <v>0</v>
      </c>
      <c r="G191">
        <v>0</v>
      </c>
      <c r="H191">
        <v>0</v>
      </c>
      <c r="I191">
        <v>0</v>
      </c>
      <c r="J191">
        <f t="shared" si="12"/>
        <v>5696.6636505130646</v>
      </c>
      <c r="K191">
        <f>J191-B191</f>
        <v>100.66365051306457</v>
      </c>
      <c r="L191">
        <f t="shared" si="13"/>
        <v>100.66365051306457</v>
      </c>
      <c r="M191" s="8">
        <f>L191/B191</f>
        <v>1.7988500806480446E-2</v>
      </c>
      <c r="N191">
        <v>719</v>
      </c>
      <c r="O191">
        <f t="shared" si="14"/>
        <v>1811.9457092351622</v>
      </c>
      <c r="P191">
        <f t="shared" si="15"/>
        <v>12942</v>
      </c>
      <c r="Q191">
        <f t="shared" si="16"/>
        <v>100.66365051306457</v>
      </c>
      <c r="R191">
        <f t="shared" si="17"/>
        <v>10133.170534616404</v>
      </c>
      <c r="S191">
        <v>0</v>
      </c>
      <c r="T191">
        <v>0</v>
      </c>
      <c r="U191">
        <v>319</v>
      </c>
      <c r="V191">
        <v>1</v>
      </c>
      <c r="W191">
        <v>0</v>
      </c>
    </row>
    <row r="192" spans="1:23" x14ac:dyDescent="0.35">
      <c r="A192" s="1">
        <v>41106</v>
      </c>
      <c r="B192">
        <v>4242</v>
      </c>
      <c r="C192">
        <v>5108</v>
      </c>
      <c r="D192">
        <v>3698</v>
      </c>
      <c r="E192">
        <v>5596</v>
      </c>
      <c r="F192">
        <v>1</v>
      </c>
      <c r="G192">
        <v>0</v>
      </c>
      <c r="H192">
        <v>0</v>
      </c>
      <c r="I192">
        <v>0</v>
      </c>
      <c r="J192">
        <f t="shared" si="12"/>
        <v>4407.3485057013304</v>
      </c>
      <c r="K192">
        <f>J192-B192</f>
        <v>165.3485057013304</v>
      </c>
      <c r="L192">
        <f t="shared" si="13"/>
        <v>165.3485057013304</v>
      </c>
      <c r="M192" s="8">
        <f>L192/B192</f>
        <v>3.897890280559415E-2</v>
      </c>
      <c r="N192">
        <v>624</v>
      </c>
      <c r="O192">
        <f t="shared" si="14"/>
        <v>2976.2731026239471</v>
      </c>
      <c r="P192">
        <f t="shared" si="15"/>
        <v>11232</v>
      </c>
      <c r="Q192">
        <f t="shared" si="16"/>
        <v>165.3485057013304</v>
      </c>
      <c r="R192">
        <f t="shared" si="17"/>
        <v>27340.128337662889</v>
      </c>
      <c r="S192">
        <v>0</v>
      </c>
      <c r="T192">
        <v>0</v>
      </c>
      <c r="U192">
        <v>-1354</v>
      </c>
      <c r="V192">
        <v>0</v>
      </c>
      <c r="W192">
        <v>0</v>
      </c>
    </row>
    <row r="193" spans="1:23" x14ac:dyDescent="0.35">
      <c r="A193" s="1">
        <v>41107</v>
      </c>
      <c r="B193">
        <v>4394</v>
      </c>
      <c r="C193">
        <v>5038.333333333333</v>
      </c>
      <c r="D193">
        <v>4292</v>
      </c>
      <c r="E193">
        <v>4242</v>
      </c>
      <c r="F193">
        <v>0</v>
      </c>
      <c r="G193">
        <v>1</v>
      </c>
      <c r="H193">
        <v>0</v>
      </c>
      <c r="I193">
        <v>0</v>
      </c>
      <c r="J193">
        <f t="shared" si="12"/>
        <v>4792.642813783008</v>
      </c>
      <c r="K193">
        <f>J193-B193</f>
        <v>398.64281378300802</v>
      </c>
      <c r="L193">
        <f t="shared" si="13"/>
        <v>398.64281378300802</v>
      </c>
      <c r="M193" s="8">
        <f>L193/B193</f>
        <v>9.0724354525035966E-2</v>
      </c>
      <c r="N193">
        <v>756</v>
      </c>
      <c r="O193">
        <f t="shared" si="14"/>
        <v>7175.5706480941444</v>
      </c>
      <c r="P193">
        <f t="shared" si="15"/>
        <v>13608</v>
      </c>
      <c r="Q193">
        <f t="shared" si="16"/>
        <v>398.64281378300802</v>
      </c>
      <c r="R193">
        <f t="shared" si="17"/>
        <v>158916.09298083402</v>
      </c>
      <c r="S193">
        <v>0</v>
      </c>
      <c r="T193">
        <v>0</v>
      </c>
      <c r="U193">
        <v>152</v>
      </c>
      <c r="V193">
        <v>0</v>
      </c>
      <c r="W193">
        <v>0</v>
      </c>
    </row>
    <row r="194" spans="1:23" x14ac:dyDescent="0.35">
      <c r="A194" s="1">
        <v>41108</v>
      </c>
      <c r="B194">
        <v>4551</v>
      </c>
      <c r="C194">
        <v>4744</v>
      </c>
      <c r="D194">
        <v>4362</v>
      </c>
      <c r="E194">
        <v>4394</v>
      </c>
      <c r="F194">
        <v>0</v>
      </c>
      <c r="G194">
        <v>0</v>
      </c>
      <c r="H194">
        <v>1</v>
      </c>
      <c r="I194">
        <v>0</v>
      </c>
      <c r="J194">
        <f t="shared" si="12"/>
        <v>4603.6098672849021</v>
      </c>
      <c r="K194">
        <f>J194-B194</f>
        <v>52.609867284902066</v>
      </c>
      <c r="L194">
        <f t="shared" si="13"/>
        <v>52.609867284902066</v>
      </c>
      <c r="M194" s="8">
        <f>L194/B194</f>
        <v>1.1560067520303684E-2</v>
      </c>
      <c r="N194">
        <v>700</v>
      </c>
      <c r="O194">
        <f t="shared" si="14"/>
        <v>946.97761112823719</v>
      </c>
      <c r="P194">
        <f t="shared" si="15"/>
        <v>12600</v>
      </c>
      <c r="Q194">
        <f t="shared" si="16"/>
        <v>52.609867284902066</v>
      </c>
      <c r="R194">
        <f t="shared" si="17"/>
        <v>2767.7981357350086</v>
      </c>
      <c r="S194">
        <v>0</v>
      </c>
      <c r="T194">
        <v>0</v>
      </c>
      <c r="U194">
        <v>157</v>
      </c>
      <c r="V194">
        <v>0</v>
      </c>
      <c r="W194">
        <v>0</v>
      </c>
    </row>
    <row r="195" spans="1:23" x14ac:dyDescent="0.35">
      <c r="A195" s="1">
        <v>41109</v>
      </c>
      <c r="B195">
        <v>4973</v>
      </c>
      <c r="C195">
        <v>4395.666666666667</v>
      </c>
      <c r="D195">
        <v>4619</v>
      </c>
      <c r="E195">
        <v>4551</v>
      </c>
      <c r="F195">
        <v>0</v>
      </c>
      <c r="G195">
        <v>0</v>
      </c>
      <c r="H195">
        <v>0</v>
      </c>
      <c r="I195">
        <v>0</v>
      </c>
      <c r="J195">
        <f t="shared" ref="J195:J258" si="18">$Y$2+SUMPRODUCT(C195:I195,$Z$2:$AF$2)</f>
        <v>5213.5553103860184</v>
      </c>
      <c r="K195">
        <f>J195-B195</f>
        <v>240.55531038601839</v>
      </c>
      <c r="L195">
        <f t="shared" ref="L195:L258" si="19">ABS(K195)</f>
        <v>240.55531038601839</v>
      </c>
      <c r="M195" s="8">
        <f>L195/B195</f>
        <v>4.8372272347882245E-2</v>
      </c>
      <c r="N195">
        <v>467</v>
      </c>
      <c r="O195">
        <f t="shared" ref="O195:O258" si="20">IF(K195&lt;0,K195*-72,K195*18)</f>
        <v>4329.995586948331</v>
      </c>
      <c r="P195">
        <f t="shared" ref="P195:P258" si="21">N195*18</f>
        <v>8406</v>
      </c>
      <c r="Q195">
        <f t="shared" ref="Q195:Q258" si="22">IF(K195&lt;0,K195*2,K195)</f>
        <v>240.55531038601839</v>
      </c>
      <c r="R195">
        <f t="shared" ref="R195:R258" si="23">Q195^2</f>
        <v>57866.857354913649</v>
      </c>
      <c r="S195">
        <v>1</v>
      </c>
      <c r="T195">
        <v>0</v>
      </c>
      <c r="U195">
        <v>422</v>
      </c>
      <c r="V195">
        <v>0</v>
      </c>
      <c r="W195">
        <v>0</v>
      </c>
    </row>
    <row r="196" spans="1:23" x14ac:dyDescent="0.35">
      <c r="A196" s="1">
        <v>41110</v>
      </c>
      <c r="B196">
        <v>4931</v>
      </c>
      <c r="C196">
        <v>4639.333333333333</v>
      </c>
      <c r="D196">
        <v>4451</v>
      </c>
      <c r="E196">
        <v>4973</v>
      </c>
      <c r="F196">
        <v>0</v>
      </c>
      <c r="G196">
        <v>0</v>
      </c>
      <c r="H196">
        <v>0</v>
      </c>
      <c r="I196">
        <v>0</v>
      </c>
      <c r="J196">
        <f t="shared" si="18"/>
        <v>5370.9946928879599</v>
      </c>
      <c r="K196">
        <f>J196-B196</f>
        <v>439.9946928879599</v>
      </c>
      <c r="L196">
        <f t="shared" si="19"/>
        <v>439.9946928879599</v>
      </c>
      <c r="M196" s="8">
        <f>L196/B196</f>
        <v>8.9230316951523003E-2</v>
      </c>
      <c r="N196">
        <v>1209</v>
      </c>
      <c r="O196">
        <f t="shared" si="20"/>
        <v>7919.9044719832782</v>
      </c>
      <c r="P196">
        <f t="shared" si="21"/>
        <v>21762</v>
      </c>
      <c r="Q196">
        <f t="shared" si="22"/>
        <v>439.9946928879599</v>
      </c>
      <c r="R196">
        <f t="shared" si="23"/>
        <v>193595.32976957015</v>
      </c>
      <c r="S196">
        <v>0</v>
      </c>
      <c r="T196">
        <v>1</v>
      </c>
      <c r="U196">
        <v>-42</v>
      </c>
      <c r="V196">
        <v>0</v>
      </c>
      <c r="W196">
        <v>0</v>
      </c>
    </row>
    <row r="197" spans="1:23" x14ac:dyDescent="0.35">
      <c r="A197" s="1">
        <v>41111</v>
      </c>
      <c r="B197">
        <v>4628.5</v>
      </c>
      <c r="C197">
        <v>4818.333333333333</v>
      </c>
      <c r="D197">
        <v>5277</v>
      </c>
      <c r="E197">
        <v>4931</v>
      </c>
      <c r="F197">
        <v>0</v>
      </c>
      <c r="G197">
        <v>0</v>
      </c>
      <c r="H197">
        <v>0</v>
      </c>
      <c r="I197">
        <v>0</v>
      </c>
      <c r="J197">
        <f t="shared" si="18"/>
        <v>5669.7130924978464</v>
      </c>
      <c r="K197">
        <f>J197-B197</f>
        <v>1041.2130924978464</v>
      </c>
      <c r="L197">
        <f t="shared" si="19"/>
        <v>1041.2130924978464</v>
      </c>
      <c r="M197" s="8">
        <f>L197/B197</f>
        <v>0.22495691746739688</v>
      </c>
      <c r="N197">
        <v>2035</v>
      </c>
      <c r="O197">
        <f t="shared" si="20"/>
        <v>18741.835664961236</v>
      </c>
      <c r="P197">
        <f t="shared" si="21"/>
        <v>36630</v>
      </c>
      <c r="Q197">
        <f t="shared" si="22"/>
        <v>1041.2130924978464</v>
      </c>
      <c r="R197">
        <f t="shared" si="23"/>
        <v>1084124.703988929</v>
      </c>
      <c r="S197">
        <v>0</v>
      </c>
      <c r="T197">
        <v>0</v>
      </c>
      <c r="U197">
        <v>-302.5</v>
      </c>
      <c r="V197">
        <v>1</v>
      </c>
      <c r="W197">
        <v>1</v>
      </c>
    </row>
    <row r="198" spans="1:23" x14ac:dyDescent="0.35">
      <c r="A198" s="1">
        <v>41112</v>
      </c>
      <c r="B198">
        <v>2695</v>
      </c>
      <c r="C198">
        <v>4844.166666666667</v>
      </c>
      <c r="D198">
        <v>5596</v>
      </c>
      <c r="E198">
        <v>4628.5</v>
      </c>
      <c r="F198">
        <v>0</v>
      </c>
      <c r="G198">
        <v>0</v>
      </c>
      <c r="H198">
        <v>0</v>
      </c>
      <c r="I198">
        <v>0</v>
      </c>
      <c r="J198">
        <f t="shared" si="18"/>
        <v>5703.7229305294586</v>
      </c>
      <c r="K198">
        <f>J198-B198</f>
        <v>3008.7229305294586</v>
      </c>
      <c r="L198">
        <f t="shared" si="19"/>
        <v>3008.7229305294586</v>
      </c>
      <c r="M198" s="8">
        <f>L198/B198</f>
        <v>1.1164092506602814</v>
      </c>
      <c r="N198">
        <v>1331</v>
      </c>
      <c r="O198">
        <f t="shared" si="20"/>
        <v>54157.012749530259</v>
      </c>
      <c r="P198">
        <f t="shared" si="21"/>
        <v>23958</v>
      </c>
      <c r="Q198">
        <f t="shared" si="22"/>
        <v>3008.7229305294586</v>
      </c>
      <c r="R198">
        <f t="shared" si="23"/>
        <v>9052413.6726937741</v>
      </c>
      <c r="S198">
        <v>0</v>
      </c>
      <c r="T198">
        <v>0</v>
      </c>
      <c r="U198">
        <v>-1933.5</v>
      </c>
      <c r="V198">
        <v>1</v>
      </c>
      <c r="W198">
        <v>0</v>
      </c>
    </row>
    <row r="199" spans="1:23" x14ac:dyDescent="0.35">
      <c r="A199" s="1">
        <v>41113</v>
      </c>
      <c r="B199">
        <v>4628.5</v>
      </c>
      <c r="C199">
        <v>4084.8333333333335</v>
      </c>
      <c r="D199">
        <v>4242</v>
      </c>
      <c r="E199">
        <v>2695</v>
      </c>
      <c r="F199">
        <v>1</v>
      </c>
      <c r="G199">
        <v>0</v>
      </c>
      <c r="H199">
        <v>0</v>
      </c>
      <c r="I199">
        <v>0</v>
      </c>
      <c r="J199">
        <f t="shared" si="18"/>
        <v>3460.505050981541</v>
      </c>
      <c r="K199">
        <f>J199-B199</f>
        <v>-1167.994949018459</v>
      </c>
      <c r="L199">
        <f t="shared" si="19"/>
        <v>1167.994949018459</v>
      </c>
      <c r="M199" s="8">
        <f>L199/B199</f>
        <v>0.25234848201759946</v>
      </c>
      <c r="N199">
        <v>985</v>
      </c>
      <c r="O199">
        <f t="shared" si="20"/>
        <v>84095.636329329049</v>
      </c>
      <c r="P199">
        <f t="shared" si="21"/>
        <v>17730</v>
      </c>
      <c r="Q199">
        <f t="shared" si="22"/>
        <v>-2335.989898036918</v>
      </c>
      <c r="R199">
        <f t="shared" si="23"/>
        <v>5456848.8037305307</v>
      </c>
      <c r="S199">
        <v>0</v>
      </c>
      <c r="T199">
        <v>0</v>
      </c>
      <c r="U199">
        <v>1933.5</v>
      </c>
      <c r="V199">
        <v>0</v>
      </c>
      <c r="W199">
        <v>0</v>
      </c>
    </row>
    <row r="200" spans="1:23" x14ac:dyDescent="0.35">
      <c r="A200" s="1">
        <v>41114</v>
      </c>
      <c r="B200">
        <v>2758</v>
      </c>
      <c r="C200">
        <v>3984</v>
      </c>
      <c r="D200">
        <v>4394</v>
      </c>
      <c r="E200">
        <v>4628.5</v>
      </c>
      <c r="F200">
        <v>0</v>
      </c>
      <c r="G200">
        <v>1</v>
      </c>
      <c r="H200">
        <v>0</v>
      </c>
      <c r="I200">
        <v>0</v>
      </c>
      <c r="J200">
        <f t="shared" si="18"/>
        <v>4415.1419877443659</v>
      </c>
      <c r="K200">
        <f>J200-B200</f>
        <v>1657.1419877443659</v>
      </c>
      <c r="L200">
        <f t="shared" si="19"/>
        <v>1657.1419877443659</v>
      </c>
      <c r="M200" s="8">
        <f>L200/B200</f>
        <v>0.60084916161869684</v>
      </c>
      <c r="N200">
        <v>745</v>
      </c>
      <c r="O200">
        <f t="shared" si="20"/>
        <v>29828.555779398586</v>
      </c>
      <c r="P200">
        <f t="shared" si="21"/>
        <v>13410</v>
      </c>
      <c r="Q200">
        <f t="shared" si="22"/>
        <v>1657.1419877443659</v>
      </c>
      <c r="R200">
        <f t="shared" si="23"/>
        <v>2746119.5675453483</v>
      </c>
      <c r="S200">
        <v>0</v>
      </c>
      <c r="T200">
        <v>0</v>
      </c>
      <c r="U200">
        <v>-1870.5</v>
      </c>
      <c r="V200">
        <v>0</v>
      </c>
      <c r="W200">
        <v>0</v>
      </c>
    </row>
    <row r="201" spans="1:23" x14ac:dyDescent="0.35">
      <c r="A201" s="1">
        <v>41115</v>
      </c>
      <c r="B201">
        <v>3261</v>
      </c>
      <c r="C201">
        <v>3360.5</v>
      </c>
      <c r="D201">
        <v>4551</v>
      </c>
      <c r="E201">
        <v>2758</v>
      </c>
      <c r="F201">
        <v>0</v>
      </c>
      <c r="G201">
        <v>0</v>
      </c>
      <c r="H201">
        <v>1</v>
      </c>
      <c r="I201">
        <v>0</v>
      </c>
      <c r="J201">
        <f t="shared" si="18"/>
        <v>3664.2592808405125</v>
      </c>
      <c r="K201">
        <f>J201-B201</f>
        <v>403.25928084051247</v>
      </c>
      <c r="L201">
        <f t="shared" si="19"/>
        <v>403.25928084051247</v>
      </c>
      <c r="M201" s="8">
        <f>L201/B201</f>
        <v>0.12366123300843682</v>
      </c>
      <c r="N201">
        <v>478</v>
      </c>
      <c r="O201">
        <f t="shared" si="20"/>
        <v>7258.6670551292245</v>
      </c>
      <c r="P201">
        <f t="shared" si="21"/>
        <v>8604</v>
      </c>
      <c r="Q201">
        <f t="shared" si="22"/>
        <v>403.25928084051247</v>
      </c>
      <c r="R201">
        <f t="shared" si="23"/>
        <v>162618.04758400732</v>
      </c>
      <c r="S201">
        <v>0</v>
      </c>
      <c r="T201">
        <v>0</v>
      </c>
      <c r="U201">
        <v>503</v>
      </c>
      <c r="V201">
        <v>0</v>
      </c>
      <c r="W201">
        <v>0</v>
      </c>
    </row>
    <row r="202" spans="1:23" x14ac:dyDescent="0.35">
      <c r="A202" s="1">
        <v>41116</v>
      </c>
      <c r="B202">
        <v>3045</v>
      </c>
      <c r="C202">
        <v>3549.1666666666665</v>
      </c>
      <c r="D202">
        <v>4973</v>
      </c>
      <c r="E202">
        <v>3261</v>
      </c>
      <c r="F202">
        <v>0</v>
      </c>
      <c r="G202">
        <v>0</v>
      </c>
      <c r="H202">
        <v>0</v>
      </c>
      <c r="I202">
        <v>0</v>
      </c>
      <c r="J202">
        <f t="shared" si="18"/>
        <v>4641.7993821916707</v>
      </c>
      <c r="K202">
        <f>J202-B202</f>
        <v>1596.7993821916707</v>
      </c>
      <c r="L202">
        <f t="shared" si="19"/>
        <v>1596.7993821916707</v>
      </c>
      <c r="M202" s="8">
        <f>L202/B202</f>
        <v>0.52440045392173096</v>
      </c>
      <c r="N202">
        <v>988</v>
      </c>
      <c r="O202">
        <f t="shared" si="20"/>
        <v>28742.388879450074</v>
      </c>
      <c r="P202">
        <f t="shared" si="21"/>
        <v>17784</v>
      </c>
      <c r="Q202">
        <f t="shared" si="22"/>
        <v>1596.7993821916707</v>
      </c>
      <c r="R202">
        <f t="shared" si="23"/>
        <v>2549768.2669677013</v>
      </c>
      <c r="S202">
        <v>1</v>
      </c>
      <c r="T202">
        <v>0</v>
      </c>
      <c r="U202">
        <v>-216</v>
      </c>
      <c r="V202">
        <v>0</v>
      </c>
      <c r="W202">
        <v>0</v>
      </c>
    </row>
    <row r="203" spans="1:23" x14ac:dyDescent="0.35">
      <c r="A203" s="1">
        <v>41117</v>
      </c>
      <c r="B203">
        <v>3783</v>
      </c>
      <c r="C203">
        <v>3021.3333333333335</v>
      </c>
      <c r="D203">
        <v>4931</v>
      </c>
      <c r="E203">
        <v>3045</v>
      </c>
      <c r="F203">
        <v>0</v>
      </c>
      <c r="G203">
        <v>0</v>
      </c>
      <c r="H203">
        <v>0</v>
      </c>
      <c r="I203">
        <v>0</v>
      </c>
      <c r="J203">
        <f t="shared" si="18"/>
        <v>4339.7736618654662</v>
      </c>
      <c r="K203">
        <f>J203-B203</f>
        <v>556.77366186546624</v>
      </c>
      <c r="L203">
        <f t="shared" si="19"/>
        <v>556.77366186546624</v>
      </c>
      <c r="M203" s="8">
        <f>L203/B203</f>
        <v>0.14717781175402228</v>
      </c>
      <c r="N203">
        <v>656</v>
      </c>
      <c r="O203">
        <f t="shared" si="20"/>
        <v>10021.925913578392</v>
      </c>
      <c r="P203">
        <f t="shared" si="21"/>
        <v>11808</v>
      </c>
      <c r="Q203">
        <f t="shared" si="22"/>
        <v>556.77366186546624</v>
      </c>
      <c r="R203">
        <f t="shared" si="23"/>
        <v>309996.91054708051</v>
      </c>
      <c r="S203">
        <v>0</v>
      </c>
      <c r="T203">
        <v>1</v>
      </c>
      <c r="U203">
        <v>738</v>
      </c>
      <c r="V203">
        <v>0</v>
      </c>
      <c r="W203">
        <v>0</v>
      </c>
    </row>
    <row r="204" spans="1:23" x14ac:dyDescent="0.35">
      <c r="A204" s="1">
        <v>41118</v>
      </c>
      <c r="B204">
        <v>3997</v>
      </c>
      <c r="C204">
        <v>3363</v>
      </c>
      <c r="D204">
        <v>4628.5</v>
      </c>
      <c r="E204">
        <v>3783</v>
      </c>
      <c r="F204">
        <v>0</v>
      </c>
      <c r="G204">
        <v>0</v>
      </c>
      <c r="H204">
        <v>0</v>
      </c>
      <c r="I204">
        <v>0</v>
      </c>
      <c r="J204">
        <f t="shared" si="18"/>
        <v>4573.6412965301288</v>
      </c>
      <c r="K204">
        <f>J204-B204</f>
        <v>576.64129653012878</v>
      </c>
      <c r="L204">
        <f t="shared" si="19"/>
        <v>576.64129653012878</v>
      </c>
      <c r="M204" s="8">
        <f>L204/B204</f>
        <v>0.14426852552667721</v>
      </c>
      <c r="N204">
        <v>1210</v>
      </c>
      <c r="O204">
        <f t="shared" si="20"/>
        <v>10379.543337542318</v>
      </c>
      <c r="P204">
        <f t="shared" si="21"/>
        <v>21780</v>
      </c>
      <c r="Q204">
        <f t="shared" si="22"/>
        <v>576.64129653012878</v>
      </c>
      <c r="R204">
        <f t="shared" si="23"/>
        <v>332515.18486394791</v>
      </c>
      <c r="S204">
        <v>0</v>
      </c>
      <c r="T204">
        <v>0</v>
      </c>
      <c r="U204">
        <v>214</v>
      </c>
      <c r="V204">
        <v>1</v>
      </c>
      <c r="W204">
        <v>1</v>
      </c>
    </row>
    <row r="205" spans="1:23" x14ac:dyDescent="0.35">
      <c r="A205" s="1">
        <v>41119</v>
      </c>
      <c r="B205">
        <v>4547</v>
      </c>
      <c r="C205">
        <v>3608.3333333333335</v>
      </c>
      <c r="D205">
        <v>2695</v>
      </c>
      <c r="E205">
        <v>3997</v>
      </c>
      <c r="F205">
        <v>0</v>
      </c>
      <c r="G205">
        <v>0</v>
      </c>
      <c r="H205">
        <v>0</v>
      </c>
      <c r="I205">
        <v>1</v>
      </c>
      <c r="J205">
        <f t="shared" si="18"/>
        <v>4442.9285158249122</v>
      </c>
      <c r="K205">
        <f>J205-B205</f>
        <v>-104.07148417508779</v>
      </c>
      <c r="L205">
        <f t="shared" si="19"/>
        <v>104.07148417508779</v>
      </c>
      <c r="M205" s="8">
        <f>L205/B205</f>
        <v>2.2887944617349415E-2</v>
      </c>
      <c r="N205">
        <v>663</v>
      </c>
      <c r="O205">
        <f t="shared" si="20"/>
        <v>7493.1468606063208</v>
      </c>
      <c r="P205">
        <f t="shared" si="21"/>
        <v>11934</v>
      </c>
      <c r="Q205">
        <f t="shared" si="22"/>
        <v>-208.14296835017558</v>
      </c>
      <c r="R205">
        <f t="shared" si="23"/>
        <v>43323.495273622189</v>
      </c>
      <c r="S205">
        <v>0</v>
      </c>
      <c r="T205">
        <v>0</v>
      </c>
      <c r="U205">
        <v>550</v>
      </c>
      <c r="V205">
        <v>1</v>
      </c>
      <c r="W205">
        <v>0</v>
      </c>
    </row>
    <row r="206" spans="1:23" x14ac:dyDescent="0.35">
      <c r="A206" s="1">
        <v>41120</v>
      </c>
      <c r="B206">
        <v>3646</v>
      </c>
      <c r="C206">
        <v>4109</v>
      </c>
      <c r="D206">
        <v>4628.5</v>
      </c>
      <c r="E206">
        <v>4547</v>
      </c>
      <c r="F206">
        <v>1</v>
      </c>
      <c r="G206">
        <v>0</v>
      </c>
      <c r="H206">
        <v>0</v>
      </c>
      <c r="I206">
        <v>1</v>
      </c>
      <c r="J206">
        <f t="shared" si="18"/>
        <v>4209.7852595692666</v>
      </c>
      <c r="K206">
        <f>J206-B206</f>
        <v>563.7852595692666</v>
      </c>
      <c r="L206">
        <f t="shared" si="19"/>
        <v>563.7852595692666</v>
      </c>
      <c r="M206" s="8">
        <f>L206/B206</f>
        <v>0.15463117377105501</v>
      </c>
      <c r="N206">
        <v>944</v>
      </c>
      <c r="O206">
        <f t="shared" si="20"/>
        <v>10148.134672246799</v>
      </c>
      <c r="P206">
        <f t="shared" si="21"/>
        <v>16992</v>
      </c>
      <c r="Q206">
        <f t="shared" si="22"/>
        <v>563.7852595692666</v>
      </c>
      <c r="R206">
        <f t="shared" si="23"/>
        <v>317853.81890758534</v>
      </c>
      <c r="S206">
        <v>0</v>
      </c>
      <c r="T206">
        <v>0</v>
      </c>
      <c r="U206">
        <v>-901</v>
      </c>
      <c r="V206">
        <v>0</v>
      </c>
      <c r="W206">
        <v>0</v>
      </c>
    </row>
    <row r="207" spans="1:23" x14ac:dyDescent="0.35">
      <c r="A207" s="1">
        <v>41121</v>
      </c>
      <c r="B207">
        <v>4104</v>
      </c>
      <c r="C207">
        <v>4063.3333333333335</v>
      </c>
      <c r="D207">
        <v>2758</v>
      </c>
      <c r="E207">
        <v>3646</v>
      </c>
      <c r="F207">
        <v>0</v>
      </c>
      <c r="G207">
        <v>1</v>
      </c>
      <c r="H207">
        <v>0</v>
      </c>
      <c r="I207">
        <v>1</v>
      </c>
      <c r="J207">
        <f t="shared" si="18"/>
        <v>4032.3175595974612</v>
      </c>
      <c r="K207">
        <f>J207-B207</f>
        <v>-71.682440402538759</v>
      </c>
      <c r="L207">
        <f t="shared" si="19"/>
        <v>71.682440402538759</v>
      </c>
      <c r="M207" s="8">
        <f>L207/B207</f>
        <v>1.7466481579565974E-2</v>
      </c>
      <c r="N207">
        <v>1034</v>
      </c>
      <c r="O207">
        <f t="shared" si="20"/>
        <v>5161.1357089827907</v>
      </c>
      <c r="P207">
        <f t="shared" si="21"/>
        <v>18612</v>
      </c>
      <c r="Q207">
        <f t="shared" si="22"/>
        <v>-143.36488080507752</v>
      </c>
      <c r="R207">
        <f t="shared" si="23"/>
        <v>20553.489048254083</v>
      </c>
      <c r="S207">
        <v>0</v>
      </c>
      <c r="T207">
        <v>0</v>
      </c>
      <c r="U207">
        <v>458</v>
      </c>
      <c r="V207">
        <v>0</v>
      </c>
      <c r="W207">
        <v>0</v>
      </c>
    </row>
    <row r="208" spans="1:23" x14ac:dyDescent="0.35">
      <c r="A208" s="1">
        <v>41122</v>
      </c>
      <c r="B208">
        <v>3818</v>
      </c>
      <c r="C208">
        <v>4099</v>
      </c>
      <c r="D208">
        <v>3261</v>
      </c>
      <c r="E208">
        <v>4104</v>
      </c>
      <c r="F208">
        <v>0</v>
      </c>
      <c r="G208">
        <v>0</v>
      </c>
      <c r="H208">
        <v>1</v>
      </c>
      <c r="I208">
        <v>0</v>
      </c>
      <c r="J208">
        <f t="shared" si="18"/>
        <v>3943.2162932615533</v>
      </c>
      <c r="K208">
        <f>J208-B208</f>
        <v>125.21629326155335</v>
      </c>
      <c r="L208">
        <f t="shared" si="19"/>
        <v>125.21629326155335</v>
      </c>
      <c r="M208" s="8">
        <f>L208/B208</f>
        <v>3.2796305202083119E-2</v>
      </c>
      <c r="N208">
        <v>1417</v>
      </c>
      <c r="O208">
        <f t="shared" si="20"/>
        <v>2253.8932787079602</v>
      </c>
      <c r="P208">
        <f t="shared" si="21"/>
        <v>25506</v>
      </c>
      <c r="Q208">
        <f t="shared" si="22"/>
        <v>125.21629326155335</v>
      </c>
      <c r="R208">
        <f t="shared" si="23"/>
        <v>15679.12009816333</v>
      </c>
      <c r="S208">
        <v>0</v>
      </c>
      <c r="T208">
        <v>0</v>
      </c>
      <c r="U208">
        <v>-286</v>
      </c>
      <c r="V208">
        <v>0</v>
      </c>
      <c r="W208">
        <v>0</v>
      </c>
    </row>
    <row r="209" spans="1:23" x14ac:dyDescent="0.35">
      <c r="A209" s="1">
        <v>41123</v>
      </c>
      <c r="B209">
        <v>3859</v>
      </c>
      <c r="C209">
        <v>3856</v>
      </c>
      <c r="D209">
        <v>3045</v>
      </c>
      <c r="E209">
        <v>3818</v>
      </c>
      <c r="F209">
        <v>0</v>
      </c>
      <c r="G209">
        <v>0</v>
      </c>
      <c r="H209">
        <v>0</v>
      </c>
      <c r="I209">
        <v>0</v>
      </c>
      <c r="J209">
        <f t="shared" si="18"/>
        <v>4378.2805005214705</v>
      </c>
      <c r="K209">
        <f>J209-B209</f>
        <v>519.28050052147046</v>
      </c>
      <c r="L209">
        <f t="shared" si="19"/>
        <v>519.28050052147046</v>
      </c>
      <c r="M209" s="8">
        <f>L209/B209</f>
        <v>0.13456348808537716</v>
      </c>
      <c r="N209">
        <v>1345</v>
      </c>
      <c r="O209">
        <f t="shared" si="20"/>
        <v>9347.0490093864682</v>
      </c>
      <c r="P209">
        <f t="shared" si="21"/>
        <v>24210</v>
      </c>
      <c r="Q209">
        <f t="shared" si="22"/>
        <v>519.28050052147046</v>
      </c>
      <c r="R209">
        <f t="shared" si="23"/>
        <v>269652.23822182888</v>
      </c>
      <c r="S209">
        <v>1</v>
      </c>
      <c r="T209">
        <v>0</v>
      </c>
      <c r="U209">
        <v>41</v>
      </c>
      <c r="V209">
        <v>0</v>
      </c>
      <c r="W209">
        <v>0</v>
      </c>
    </row>
    <row r="210" spans="1:23" x14ac:dyDescent="0.35">
      <c r="A210" s="1">
        <v>41124</v>
      </c>
      <c r="B210">
        <v>4182</v>
      </c>
      <c r="C210">
        <v>3927</v>
      </c>
      <c r="D210">
        <v>3783</v>
      </c>
      <c r="E210">
        <v>3859</v>
      </c>
      <c r="F210">
        <v>0</v>
      </c>
      <c r="G210">
        <v>0</v>
      </c>
      <c r="H210">
        <v>0</v>
      </c>
      <c r="I210">
        <v>0</v>
      </c>
      <c r="J210">
        <f t="shared" si="18"/>
        <v>4620.8270486132224</v>
      </c>
      <c r="K210">
        <f>J210-B210</f>
        <v>438.82704861322236</v>
      </c>
      <c r="L210">
        <f t="shared" si="19"/>
        <v>438.82704861322236</v>
      </c>
      <c r="M210" s="8">
        <f>L210/B210</f>
        <v>0.10493234065356824</v>
      </c>
      <c r="N210">
        <v>1129</v>
      </c>
      <c r="O210">
        <f t="shared" si="20"/>
        <v>7898.8868750380025</v>
      </c>
      <c r="P210">
        <f t="shared" si="21"/>
        <v>20322</v>
      </c>
      <c r="Q210">
        <f t="shared" si="22"/>
        <v>438.82704861322236</v>
      </c>
      <c r="R210">
        <f t="shared" si="23"/>
        <v>192569.17859459142</v>
      </c>
      <c r="S210">
        <v>0</v>
      </c>
      <c r="T210">
        <v>1</v>
      </c>
      <c r="U210">
        <v>323</v>
      </c>
      <c r="V210">
        <v>0</v>
      </c>
      <c r="W210">
        <v>0</v>
      </c>
    </row>
    <row r="211" spans="1:23" x14ac:dyDescent="0.35">
      <c r="A211" s="1">
        <v>41125</v>
      </c>
      <c r="B211">
        <v>5052</v>
      </c>
      <c r="C211">
        <v>3953</v>
      </c>
      <c r="D211">
        <v>3997</v>
      </c>
      <c r="E211">
        <v>4182</v>
      </c>
      <c r="F211">
        <v>0</v>
      </c>
      <c r="G211">
        <v>0</v>
      </c>
      <c r="H211">
        <v>0</v>
      </c>
      <c r="I211">
        <v>0</v>
      </c>
      <c r="J211">
        <f t="shared" si="18"/>
        <v>4760.2955327689915</v>
      </c>
      <c r="K211">
        <f>J211-B211</f>
        <v>-291.70446723100849</v>
      </c>
      <c r="L211">
        <f t="shared" si="19"/>
        <v>291.70446723100849</v>
      </c>
      <c r="M211" s="8">
        <f>L211/B211</f>
        <v>5.7740393355306514E-2</v>
      </c>
      <c r="N211">
        <v>346</v>
      </c>
      <c r="O211">
        <f t="shared" si="20"/>
        <v>21002.721640632612</v>
      </c>
      <c r="P211">
        <f t="shared" si="21"/>
        <v>6228</v>
      </c>
      <c r="Q211">
        <f t="shared" si="22"/>
        <v>-583.40893446201699</v>
      </c>
      <c r="R211">
        <f t="shared" si="23"/>
        <v>340365.98481010605</v>
      </c>
      <c r="S211">
        <v>0</v>
      </c>
      <c r="T211">
        <v>0</v>
      </c>
      <c r="U211">
        <v>870</v>
      </c>
      <c r="V211">
        <v>1</v>
      </c>
      <c r="W211">
        <v>1</v>
      </c>
    </row>
    <row r="212" spans="1:23" x14ac:dyDescent="0.35">
      <c r="A212" s="1">
        <v>41126</v>
      </c>
      <c r="B212">
        <v>4950</v>
      </c>
      <c r="C212">
        <v>4364.333333333333</v>
      </c>
      <c r="D212">
        <v>4547</v>
      </c>
      <c r="E212">
        <v>5052</v>
      </c>
      <c r="F212">
        <v>0</v>
      </c>
      <c r="G212">
        <v>0</v>
      </c>
      <c r="H212">
        <v>0</v>
      </c>
      <c r="I212">
        <v>0</v>
      </c>
      <c r="J212">
        <f t="shared" si="18"/>
        <v>5286.7516495500222</v>
      </c>
      <c r="K212">
        <f>J212-B212</f>
        <v>336.75164955002219</v>
      </c>
      <c r="L212">
        <f t="shared" si="19"/>
        <v>336.75164955002219</v>
      </c>
      <c r="M212" s="8">
        <f>L212/B212</f>
        <v>6.8030636272731759E-2</v>
      </c>
      <c r="N212">
        <v>782</v>
      </c>
      <c r="O212">
        <f t="shared" si="20"/>
        <v>6061.5296919003995</v>
      </c>
      <c r="P212">
        <f t="shared" si="21"/>
        <v>14076</v>
      </c>
      <c r="Q212">
        <f t="shared" si="22"/>
        <v>336.75164955002219</v>
      </c>
      <c r="R212">
        <f t="shared" si="23"/>
        <v>113401.67347466096</v>
      </c>
      <c r="S212">
        <v>0</v>
      </c>
      <c r="T212">
        <v>0</v>
      </c>
      <c r="U212">
        <v>-102</v>
      </c>
      <c r="V212">
        <v>1</v>
      </c>
      <c r="W212">
        <v>0</v>
      </c>
    </row>
    <row r="213" spans="1:23" x14ac:dyDescent="0.35">
      <c r="A213" s="1">
        <v>41127</v>
      </c>
      <c r="B213">
        <v>3960</v>
      </c>
      <c r="C213">
        <v>4728</v>
      </c>
      <c r="D213">
        <v>3646</v>
      </c>
      <c r="E213">
        <v>4950</v>
      </c>
      <c r="F213">
        <v>1</v>
      </c>
      <c r="G213">
        <v>0</v>
      </c>
      <c r="H213">
        <v>0</v>
      </c>
      <c r="I213">
        <v>0</v>
      </c>
      <c r="J213">
        <f t="shared" si="18"/>
        <v>4078.9376773509084</v>
      </c>
      <c r="K213">
        <f>J213-B213</f>
        <v>118.93767735090842</v>
      </c>
      <c r="L213">
        <f t="shared" si="19"/>
        <v>118.93767735090842</v>
      </c>
      <c r="M213" s="8">
        <f>L213/B213</f>
        <v>3.0034767007805156E-2</v>
      </c>
      <c r="N213">
        <v>974</v>
      </c>
      <c r="O213">
        <f t="shared" si="20"/>
        <v>2140.8781923163515</v>
      </c>
      <c r="P213">
        <f t="shared" si="21"/>
        <v>17532</v>
      </c>
      <c r="Q213">
        <f t="shared" si="22"/>
        <v>118.93767735090842</v>
      </c>
      <c r="R213">
        <f t="shared" si="23"/>
        <v>14146.171093628793</v>
      </c>
      <c r="S213">
        <v>0</v>
      </c>
      <c r="T213">
        <v>0</v>
      </c>
      <c r="U213">
        <v>-990</v>
      </c>
      <c r="V213">
        <v>0</v>
      </c>
      <c r="W213">
        <v>0</v>
      </c>
    </row>
    <row r="214" spans="1:23" x14ac:dyDescent="0.35">
      <c r="A214" s="1">
        <v>41128</v>
      </c>
      <c r="B214">
        <v>3968</v>
      </c>
      <c r="C214">
        <v>4654</v>
      </c>
      <c r="D214">
        <v>4104</v>
      </c>
      <c r="E214">
        <v>3960</v>
      </c>
      <c r="F214">
        <v>0</v>
      </c>
      <c r="G214">
        <v>1</v>
      </c>
      <c r="H214">
        <v>0</v>
      </c>
      <c r="I214">
        <v>0</v>
      </c>
      <c r="J214">
        <f t="shared" si="18"/>
        <v>4503.1626402474985</v>
      </c>
      <c r="K214">
        <f>J214-B214</f>
        <v>535.16264024749853</v>
      </c>
      <c r="L214">
        <f t="shared" si="19"/>
        <v>535.16264024749853</v>
      </c>
      <c r="M214" s="8">
        <f>L214/B214</f>
        <v>0.13486961699785749</v>
      </c>
      <c r="N214">
        <v>1453</v>
      </c>
      <c r="O214">
        <f t="shared" si="20"/>
        <v>9632.9275244549735</v>
      </c>
      <c r="P214">
        <f t="shared" si="21"/>
        <v>26154</v>
      </c>
      <c r="Q214">
        <f t="shared" si="22"/>
        <v>535.16264024749853</v>
      </c>
      <c r="R214">
        <f t="shared" si="23"/>
        <v>286399.05151667353</v>
      </c>
      <c r="S214">
        <v>0</v>
      </c>
      <c r="T214">
        <v>0</v>
      </c>
      <c r="U214">
        <v>8</v>
      </c>
      <c r="V214">
        <v>0</v>
      </c>
      <c r="W214">
        <v>0</v>
      </c>
    </row>
    <row r="215" spans="1:23" x14ac:dyDescent="0.35">
      <c r="A215" s="1">
        <v>41129</v>
      </c>
      <c r="B215">
        <v>4133</v>
      </c>
      <c r="C215">
        <v>4292.666666666667</v>
      </c>
      <c r="D215">
        <v>3818</v>
      </c>
      <c r="E215">
        <v>3968</v>
      </c>
      <c r="F215">
        <v>0</v>
      </c>
      <c r="G215">
        <v>0</v>
      </c>
      <c r="H215">
        <v>1</v>
      </c>
      <c r="I215">
        <v>0</v>
      </c>
      <c r="J215">
        <f t="shared" si="18"/>
        <v>4155.3638414976913</v>
      </c>
      <c r="K215">
        <f>J215-B215</f>
        <v>22.363841497691283</v>
      </c>
      <c r="L215">
        <f t="shared" si="19"/>
        <v>22.363841497691283</v>
      </c>
      <c r="M215" s="8">
        <f>L215/B215</f>
        <v>5.4110431884082464E-3</v>
      </c>
      <c r="N215">
        <v>1286</v>
      </c>
      <c r="O215">
        <f t="shared" si="20"/>
        <v>402.54914695844309</v>
      </c>
      <c r="P215">
        <f t="shared" si="21"/>
        <v>23148</v>
      </c>
      <c r="Q215">
        <f t="shared" si="22"/>
        <v>22.363841497691283</v>
      </c>
      <c r="R215">
        <f t="shared" si="23"/>
        <v>500.14140653385869</v>
      </c>
      <c r="S215">
        <v>0</v>
      </c>
      <c r="T215">
        <v>0</v>
      </c>
      <c r="U215">
        <v>165</v>
      </c>
      <c r="V215">
        <v>0</v>
      </c>
      <c r="W215">
        <v>0</v>
      </c>
    </row>
    <row r="216" spans="1:23" x14ac:dyDescent="0.35">
      <c r="A216" s="1">
        <v>41130</v>
      </c>
      <c r="B216">
        <v>4408</v>
      </c>
      <c r="C216">
        <v>4020.3333333333335</v>
      </c>
      <c r="D216">
        <v>3859</v>
      </c>
      <c r="E216">
        <v>4133</v>
      </c>
      <c r="F216">
        <v>0</v>
      </c>
      <c r="G216">
        <v>0</v>
      </c>
      <c r="H216">
        <v>0</v>
      </c>
      <c r="I216">
        <v>0</v>
      </c>
      <c r="J216">
        <f t="shared" si="18"/>
        <v>4743.4026554610518</v>
      </c>
      <c r="K216">
        <f>J216-B216</f>
        <v>335.40265546105184</v>
      </c>
      <c r="L216">
        <f t="shared" si="19"/>
        <v>335.40265546105184</v>
      </c>
      <c r="M216" s="8">
        <f>L216/B216</f>
        <v>7.6089531638169658E-2</v>
      </c>
      <c r="N216">
        <v>1232</v>
      </c>
      <c r="O216">
        <f t="shared" si="20"/>
        <v>6037.247798298933</v>
      </c>
      <c r="P216">
        <f t="shared" si="21"/>
        <v>22176</v>
      </c>
      <c r="Q216">
        <f t="shared" si="22"/>
        <v>335.40265546105184</v>
      </c>
      <c r="R216">
        <f t="shared" si="23"/>
        <v>112494.94129032505</v>
      </c>
      <c r="S216">
        <v>1</v>
      </c>
      <c r="T216">
        <v>0</v>
      </c>
      <c r="U216">
        <v>275</v>
      </c>
      <c r="V216">
        <v>0</v>
      </c>
      <c r="W216">
        <v>0</v>
      </c>
    </row>
    <row r="217" spans="1:23" x14ac:dyDescent="0.35">
      <c r="A217" s="1">
        <v>41131</v>
      </c>
      <c r="B217">
        <v>5050</v>
      </c>
      <c r="C217">
        <v>4169.666666666667</v>
      </c>
      <c r="D217">
        <v>4182</v>
      </c>
      <c r="E217">
        <v>4408</v>
      </c>
      <c r="F217">
        <v>0</v>
      </c>
      <c r="G217">
        <v>0</v>
      </c>
      <c r="H217">
        <v>0</v>
      </c>
      <c r="I217">
        <v>0</v>
      </c>
      <c r="J217">
        <f t="shared" si="18"/>
        <v>4959.3534062468962</v>
      </c>
      <c r="K217">
        <f>J217-B217</f>
        <v>-90.646593753103843</v>
      </c>
      <c r="L217">
        <f t="shared" si="19"/>
        <v>90.646593753103843</v>
      </c>
      <c r="M217" s="8">
        <f>L217/B217</f>
        <v>1.7949820545169078E-2</v>
      </c>
      <c r="N217">
        <v>1233</v>
      </c>
      <c r="O217">
        <f t="shared" si="20"/>
        <v>6526.5547502234767</v>
      </c>
      <c r="P217">
        <f t="shared" si="21"/>
        <v>22194</v>
      </c>
      <c r="Q217">
        <f t="shared" si="22"/>
        <v>-181.29318750620769</v>
      </c>
      <c r="R217">
        <f t="shared" si="23"/>
        <v>32867.219836160977</v>
      </c>
      <c r="S217">
        <v>0</v>
      </c>
      <c r="T217">
        <v>1</v>
      </c>
      <c r="U217">
        <v>642</v>
      </c>
      <c r="V217">
        <v>0</v>
      </c>
      <c r="W217">
        <v>0</v>
      </c>
    </row>
    <row r="218" spans="1:23" x14ac:dyDescent="0.35">
      <c r="A218" s="1">
        <v>41132</v>
      </c>
      <c r="B218">
        <v>5490</v>
      </c>
      <c r="C218">
        <v>4530.333333333333</v>
      </c>
      <c r="D218">
        <v>5052</v>
      </c>
      <c r="E218">
        <v>5050</v>
      </c>
      <c r="F218">
        <v>0</v>
      </c>
      <c r="G218">
        <v>0</v>
      </c>
      <c r="H218">
        <v>0</v>
      </c>
      <c r="I218">
        <v>0</v>
      </c>
      <c r="J218">
        <f t="shared" si="18"/>
        <v>5500.6359955905191</v>
      </c>
      <c r="K218">
        <f>J218-B218</f>
        <v>10.635995590519087</v>
      </c>
      <c r="L218">
        <f t="shared" si="19"/>
        <v>10.635995590519087</v>
      </c>
      <c r="M218" s="8">
        <f>L218/B218</f>
        <v>1.9373398161236953E-3</v>
      </c>
      <c r="N218">
        <v>1154</v>
      </c>
      <c r="O218">
        <f t="shared" si="20"/>
        <v>191.44792062934357</v>
      </c>
      <c r="P218">
        <f t="shared" si="21"/>
        <v>20772</v>
      </c>
      <c r="Q218">
        <f t="shared" si="22"/>
        <v>10.635995590519087</v>
      </c>
      <c r="R218">
        <f t="shared" si="23"/>
        <v>113.12440220154147</v>
      </c>
      <c r="S218">
        <v>0</v>
      </c>
      <c r="T218">
        <v>0</v>
      </c>
      <c r="U218">
        <v>440</v>
      </c>
      <c r="V218">
        <v>1</v>
      </c>
      <c r="W218">
        <v>1</v>
      </c>
    </row>
    <row r="219" spans="1:23" x14ac:dyDescent="0.35">
      <c r="A219" s="1">
        <v>41133</v>
      </c>
      <c r="B219">
        <v>5736</v>
      </c>
      <c r="C219">
        <v>4982.666666666667</v>
      </c>
      <c r="D219">
        <v>4950</v>
      </c>
      <c r="E219">
        <v>5490</v>
      </c>
      <c r="F219">
        <v>0</v>
      </c>
      <c r="G219">
        <v>0</v>
      </c>
      <c r="H219">
        <v>0</v>
      </c>
      <c r="I219">
        <v>0</v>
      </c>
      <c r="J219">
        <f t="shared" si="18"/>
        <v>5776.4878000312365</v>
      </c>
      <c r="K219">
        <f>J219-B219</f>
        <v>40.487800031236475</v>
      </c>
      <c r="L219">
        <f t="shared" si="19"/>
        <v>40.487800031236475</v>
      </c>
      <c r="M219" s="8">
        <f>L219/B219</f>
        <v>7.0585425437999436E-3</v>
      </c>
      <c r="N219">
        <v>1053</v>
      </c>
      <c r="O219">
        <f t="shared" si="20"/>
        <v>728.78040056225655</v>
      </c>
      <c r="P219">
        <f t="shared" si="21"/>
        <v>18954</v>
      </c>
      <c r="Q219">
        <f t="shared" si="22"/>
        <v>40.487800031236475</v>
      </c>
      <c r="R219">
        <f t="shared" si="23"/>
        <v>1639.2619513693924</v>
      </c>
      <c r="S219">
        <v>0</v>
      </c>
      <c r="T219">
        <v>0</v>
      </c>
      <c r="U219">
        <v>246</v>
      </c>
      <c r="V219">
        <v>1</v>
      </c>
      <c r="W219">
        <v>0</v>
      </c>
    </row>
    <row r="220" spans="1:23" x14ac:dyDescent="0.35">
      <c r="A220" s="1">
        <v>41134</v>
      </c>
      <c r="B220">
        <v>5580</v>
      </c>
      <c r="C220">
        <v>5425.333333333333</v>
      </c>
      <c r="D220">
        <v>3960</v>
      </c>
      <c r="E220">
        <v>5736</v>
      </c>
      <c r="F220">
        <v>1</v>
      </c>
      <c r="G220">
        <v>0</v>
      </c>
      <c r="H220">
        <v>0</v>
      </c>
      <c r="I220">
        <v>0</v>
      </c>
      <c r="J220">
        <f t="shared" si="18"/>
        <v>4655.5467097873889</v>
      </c>
      <c r="K220">
        <f>J220-B220</f>
        <v>-924.45329021261114</v>
      </c>
      <c r="L220">
        <f t="shared" si="19"/>
        <v>924.45329021261114</v>
      </c>
      <c r="M220" s="8">
        <f>L220/B220</f>
        <v>0.16567263265458981</v>
      </c>
      <c r="N220">
        <v>374</v>
      </c>
      <c r="O220">
        <f t="shared" si="20"/>
        <v>66560.636895308009</v>
      </c>
      <c r="P220">
        <f t="shared" si="21"/>
        <v>6732</v>
      </c>
      <c r="Q220">
        <f t="shared" si="22"/>
        <v>-1848.9065804252223</v>
      </c>
      <c r="R220">
        <f t="shared" si="23"/>
        <v>3418455.5431396891</v>
      </c>
      <c r="S220">
        <v>0</v>
      </c>
      <c r="T220">
        <v>0</v>
      </c>
      <c r="U220">
        <v>-156</v>
      </c>
      <c r="V220">
        <v>0</v>
      </c>
      <c r="W220">
        <v>0</v>
      </c>
    </row>
    <row r="221" spans="1:23" x14ac:dyDescent="0.35">
      <c r="A221" s="1">
        <v>41135</v>
      </c>
      <c r="B221">
        <v>5663</v>
      </c>
      <c r="C221">
        <v>5602</v>
      </c>
      <c r="D221">
        <v>3968</v>
      </c>
      <c r="E221">
        <v>5580</v>
      </c>
      <c r="F221">
        <v>0</v>
      </c>
      <c r="G221">
        <v>1</v>
      </c>
      <c r="H221">
        <v>0</v>
      </c>
      <c r="I221">
        <v>0</v>
      </c>
      <c r="J221">
        <f t="shared" si="18"/>
        <v>5251.9236837441622</v>
      </c>
      <c r="K221">
        <f>J221-B221</f>
        <v>-411.07631625583781</v>
      </c>
      <c r="L221">
        <f t="shared" si="19"/>
        <v>411.07631625583781</v>
      </c>
      <c r="M221" s="8">
        <f>L221/B221</f>
        <v>7.258984924171602E-2</v>
      </c>
      <c r="N221">
        <v>806</v>
      </c>
      <c r="O221">
        <f t="shared" si="20"/>
        <v>29597.494770420322</v>
      </c>
      <c r="P221">
        <f t="shared" si="21"/>
        <v>14508</v>
      </c>
      <c r="Q221">
        <f t="shared" si="22"/>
        <v>-822.15263251167562</v>
      </c>
      <c r="R221">
        <f t="shared" si="23"/>
        <v>675934.95114587829</v>
      </c>
      <c r="S221">
        <v>0</v>
      </c>
      <c r="T221">
        <v>0</v>
      </c>
      <c r="U221">
        <v>83</v>
      </c>
      <c r="V221">
        <v>0</v>
      </c>
      <c r="W221">
        <v>0</v>
      </c>
    </row>
    <row r="222" spans="1:23" x14ac:dyDescent="0.35">
      <c r="A222" s="1">
        <v>41136</v>
      </c>
      <c r="B222">
        <v>3655</v>
      </c>
      <c r="C222">
        <v>5659.666666666667</v>
      </c>
      <c r="D222">
        <v>4133</v>
      </c>
      <c r="E222">
        <v>5663</v>
      </c>
      <c r="F222">
        <v>0</v>
      </c>
      <c r="G222">
        <v>0</v>
      </c>
      <c r="H222">
        <v>1</v>
      </c>
      <c r="I222">
        <v>0</v>
      </c>
      <c r="J222">
        <f t="shared" si="18"/>
        <v>5236.912818587577</v>
      </c>
      <c r="K222">
        <f>J222-B222</f>
        <v>1581.912818587577</v>
      </c>
      <c r="L222">
        <f t="shared" si="19"/>
        <v>1581.912818587577</v>
      </c>
      <c r="M222" s="8">
        <f>L222/B222</f>
        <v>0.43280788470248344</v>
      </c>
      <c r="N222">
        <v>2392</v>
      </c>
      <c r="O222">
        <f t="shared" si="20"/>
        <v>28474.430734576388</v>
      </c>
      <c r="P222">
        <f t="shared" si="21"/>
        <v>43056</v>
      </c>
      <c r="Q222">
        <f t="shared" si="22"/>
        <v>1581.912818587577</v>
      </c>
      <c r="R222">
        <f t="shared" si="23"/>
        <v>2502448.1656116922</v>
      </c>
      <c r="S222">
        <v>0</v>
      </c>
      <c r="T222">
        <v>0</v>
      </c>
      <c r="U222">
        <v>-2008</v>
      </c>
      <c r="V222">
        <v>0</v>
      </c>
      <c r="W222">
        <v>0</v>
      </c>
    </row>
    <row r="223" spans="1:23" x14ac:dyDescent="0.35">
      <c r="A223" s="1">
        <v>41137</v>
      </c>
      <c r="B223">
        <v>6616</v>
      </c>
      <c r="C223">
        <v>4966</v>
      </c>
      <c r="D223">
        <v>4408</v>
      </c>
      <c r="E223">
        <v>3655</v>
      </c>
      <c r="F223">
        <v>0</v>
      </c>
      <c r="G223">
        <v>0</v>
      </c>
      <c r="H223">
        <v>0</v>
      </c>
      <c r="I223">
        <v>0</v>
      </c>
      <c r="J223">
        <f t="shared" si="18"/>
        <v>5228.2221447695556</v>
      </c>
      <c r="K223">
        <f>J223-B223</f>
        <v>-1387.7778552304444</v>
      </c>
      <c r="L223">
        <f t="shared" si="19"/>
        <v>1387.7778552304444</v>
      </c>
      <c r="M223" s="8">
        <f>L223/B223</f>
        <v>0.20976086082685072</v>
      </c>
      <c r="N223">
        <v>1441</v>
      </c>
      <c r="O223">
        <f t="shared" si="20"/>
        <v>99920.005576591997</v>
      </c>
      <c r="P223">
        <f t="shared" si="21"/>
        <v>25938</v>
      </c>
      <c r="Q223">
        <f t="shared" si="22"/>
        <v>-2775.5557104608888</v>
      </c>
      <c r="R223">
        <f t="shared" si="23"/>
        <v>7703709.5018720496</v>
      </c>
      <c r="S223">
        <v>1</v>
      </c>
      <c r="T223">
        <v>0</v>
      </c>
      <c r="U223">
        <v>2961</v>
      </c>
      <c r="V223">
        <v>0</v>
      </c>
      <c r="W223">
        <v>0</v>
      </c>
    </row>
    <row r="224" spans="1:23" x14ac:dyDescent="0.35">
      <c r="A224" s="1">
        <v>41138</v>
      </c>
      <c r="B224">
        <v>6646</v>
      </c>
      <c r="C224">
        <v>5311.333333333333</v>
      </c>
      <c r="D224">
        <v>5050</v>
      </c>
      <c r="E224">
        <v>6616</v>
      </c>
      <c r="F224">
        <v>0</v>
      </c>
      <c r="G224">
        <v>0</v>
      </c>
      <c r="H224">
        <v>0</v>
      </c>
      <c r="I224">
        <v>0</v>
      </c>
      <c r="J224">
        <f t="shared" si="18"/>
        <v>6197.0061190014567</v>
      </c>
      <c r="K224">
        <f>J224-B224</f>
        <v>-448.99388099854332</v>
      </c>
      <c r="L224">
        <f t="shared" si="19"/>
        <v>448.99388099854332</v>
      </c>
      <c r="M224" s="8">
        <f>L224/B224</f>
        <v>6.7558513541760956E-2</v>
      </c>
      <c r="N224">
        <v>564</v>
      </c>
      <c r="O224">
        <f t="shared" si="20"/>
        <v>32327.559431895119</v>
      </c>
      <c r="P224">
        <f t="shared" si="21"/>
        <v>10152</v>
      </c>
      <c r="Q224">
        <f t="shared" si="22"/>
        <v>-897.98776199708664</v>
      </c>
      <c r="R224">
        <f t="shared" si="23"/>
        <v>806382.02069653629</v>
      </c>
      <c r="S224">
        <v>0</v>
      </c>
      <c r="T224">
        <v>1</v>
      </c>
      <c r="U224">
        <v>30</v>
      </c>
      <c r="V224">
        <v>0</v>
      </c>
      <c r="W224">
        <v>0</v>
      </c>
    </row>
    <row r="225" spans="1:25" x14ac:dyDescent="0.35">
      <c r="A225" s="1">
        <v>41139</v>
      </c>
      <c r="B225">
        <v>7997</v>
      </c>
      <c r="C225">
        <v>5639</v>
      </c>
      <c r="D225">
        <v>5490</v>
      </c>
      <c r="E225">
        <v>6646</v>
      </c>
      <c r="F225">
        <v>0</v>
      </c>
      <c r="G225">
        <v>0</v>
      </c>
      <c r="H225">
        <v>0</v>
      </c>
      <c r="I225">
        <v>0</v>
      </c>
      <c r="J225">
        <f t="shared" si="18"/>
        <v>6474.8841524688078</v>
      </c>
      <c r="K225">
        <f>J225-B225</f>
        <v>-1522.1158475311922</v>
      </c>
      <c r="L225">
        <f t="shared" si="19"/>
        <v>1522.1158475311922</v>
      </c>
      <c r="M225" s="8">
        <f>L225/B225</f>
        <v>0.19033585688773194</v>
      </c>
      <c r="N225">
        <v>302</v>
      </c>
      <c r="O225">
        <f t="shared" si="20"/>
        <v>109592.34102224585</v>
      </c>
      <c r="P225">
        <f t="shared" si="21"/>
        <v>5436</v>
      </c>
      <c r="Q225">
        <f t="shared" si="22"/>
        <v>-3044.2316950623845</v>
      </c>
      <c r="R225">
        <f t="shared" si="23"/>
        <v>9267346.6132223979</v>
      </c>
      <c r="S225">
        <v>0</v>
      </c>
      <c r="T225">
        <v>0</v>
      </c>
      <c r="U225">
        <v>1351</v>
      </c>
      <c r="V225">
        <v>1</v>
      </c>
      <c r="W225">
        <v>1</v>
      </c>
    </row>
    <row r="226" spans="1:25" x14ac:dyDescent="0.35">
      <c r="A226" s="1">
        <v>41140</v>
      </c>
      <c r="B226">
        <v>4628.5</v>
      </c>
      <c r="C226">
        <v>7086.333333333333</v>
      </c>
      <c r="D226">
        <v>5736</v>
      </c>
      <c r="E226">
        <v>7997</v>
      </c>
      <c r="F226">
        <v>0</v>
      </c>
      <c r="G226">
        <v>0</v>
      </c>
      <c r="H226">
        <v>0</v>
      </c>
      <c r="I226">
        <v>0</v>
      </c>
      <c r="J226">
        <f t="shared" si="18"/>
        <v>7501.1603582083726</v>
      </c>
      <c r="K226">
        <f>J226-B226</f>
        <v>2872.6603582083726</v>
      </c>
      <c r="L226">
        <f t="shared" si="19"/>
        <v>2872.6603582083726</v>
      </c>
      <c r="M226" s="8">
        <f>L226/B226</f>
        <v>0.62064607501531222</v>
      </c>
      <c r="N226">
        <v>3550</v>
      </c>
      <c r="O226">
        <f t="shared" si="20"/>
        <v>51707.886447750709</v>
      </c>
      <c r="P226">
        <f t="shared" si="21"/>
        <v>63900</v>
      </c>
      <c r="Q226">
        <f t="shared" si="22"/>
        <v>2872.6603582083726</v>
      </c>
      <c r="R226">
        <f t="shared" si="23"/>
        <v>8252177.533621856</v>
      </c>
      <c r="S226">
        <v>0</v>
      </c>
      <c r="T226">
        <v>0</v>
      </c>
      <c r="U226">
        <v>-3368.5</v>
      </c>
      <c r="V226">
        <v>1</v>
      </c>
      <c r="W226">
        <v>0</v>
      </c>
    </row>
    <row r="227" spans="1:25" x14ac:dyDescent="0.35">
      <c r="A227" s="1">
        <v>41141</v>
      </c>
      <c r="B227">
        <v>4628.5</v>
      </c>
      <c r="C227">
        <v>6423.833333333333</v>
      </c>
      <c r="D227">
        <v>5580</v>
      </c>
      <c r="E227">
        <v>4628.5</v>
      </c>
      <c r="F227">
        <v>1</v>
      </c>
      <c r="G227">
        <v>0</v>
      </c>
      <c r="H227">
        <v>0</v>
      </c>
      <c r="I227">
        <v>0</v>
      </c>
      <c r="J227">
        <f t="shared" si="18"/>
        <v>5321.5508999324975</v>
      </c>
      <c r="K227">
        <f>J227-B227</f>
        <v>693.05089993249749</v>
      </c>
      <c r="L227">
        <f t="shared" si="19"/>
        <v>693.05089993249749</v>
      </c>
      <c r="M227" s="8">
        <f>L227/B227</f>
        <v>0.14973552985470401</v>
      </c>
      <c r="N227">
        <v>564</v>
      </c>
      <c r="O227">
        <f t="shared" si="20"/>
        <v>12474.916198784955</v>
      </c>
      <c r="P227">
        <f t="shared" si="21"/>
        <v>10152</v>
      </c>
      <c r="Q227">
        <f t="shared" si="22"/>
        <v>693.05089993249749</v>
      </c>
      <c r="R227">
        <f t="shared" si="23"/>
        <v>480319.54989724467</v>
      </c>
      <c r="S227">
        <v>0</v>
      </c>
      <c r="T227">
        <v>0</v>
      </c>
      <c r="U227">
        <v>0</v>
      </c>
      <c r="V227">
        <v>0</v>
      </c>
      <c r="W227">
        <v>0</v>
      </c>
    </row>
    <row r="228" spans="1:25" x14ac:dyDescent="0.35">
      <c r="A228" s="1">
        <v>41142</v>
      </c>
      <c r="B228">
        <v>4628.5</v>
      </c>
      <c r="C228">
        <v>5751.333333333333</v>
      </c>
      <c r="D228">
        <v>5663</v>
      </c>
      <c r="E228">
        <v>4628.5</v>
      </c>
      <c r="F228">
        <v>0</v>
      </c>
      <c r="G228">
        <v>1</v>
      </c>
      <c r="H228">
        <v>0</v>
      </c>
      <c r="I228">
        <v>0</v>
      </c>
      <c r="J228">
        <f t="shared" si="18"/>
        <v>5578.6808387316469</v>
      </c>
      <c r="K228">
        <f>J228-B228</f>
        <v>950.18083873164687</v>
      </c>
      <c r="L228">
        <f t="shared" si="19"/>
        <v>950.18083873164687</v>
      </c>
      <c r="M228" s="8">
        <f>L228/B228</f>
        <v>0.20528915171905518</v>
      </c>
      <c r="N228">
        <v>1221</v>
      </c>
      <c r="O228">
        <f t="shared" si="20"/>
        <v>17103.255097169644</v>
      </c>
      <c r="P228">
        <f t="shared" si="21"/>
        <v>21978</v>
      </c>
      <c r="Q228">
        <f t="shared" si="22"/>
        <v>950.18083873164687</v>
      </c>
      <c r="R228">
        <f t="shared" si="23"/>
        <v>902843.62629277597</v>
      </c>
      <c r="S228">
        <v>0</v>
      </c>
      <c r="T228">
        <v>0</v>
      </c>
      <c r="U228">
        <v>0</v>
      </c>
      <c r="V228">
        <v>0</v>
      </c>
      <c r="W228">
        <v>0</v>
      </c>
    </row>
    <row r="229" spans="1:25" x14ac:dyDescent="0.35">
      <c r="A229" s="1">
        <v>41143</v>
      </c>
      <c r="B229">
        <v>4628.5</v>
      </c>
      <c r="C229">
        <v>4628.5</v>
      </c>
      <c r="D229">
        <v>3655</v>
      </c>
      <c r="E229">
        <v>4628.5</v>
      </c>
      <c r="F229">
        <v>0</v>
      </c>
      <c r="G229">
        <v>0</v>
      </c>
      <c r="H229">
        <v>1</v>
      </c>
      <c r="I229">
        <v>0</v>
      </c>
      <c r="J229">
        <f t="shared" si="18"/>
        <v>4407.9078927377359</v>
      </c>
      <c r="K229">
        <f>J229-B229</f>
        <v>-220.59210726226411</v>
      </c>
      <c r="L229">
        <f t="shared" si="19"/>
        <v>220.59210726226411</v>
      </c>
      <c r="M229" s="8">
        <f>L229/B229</f>
        <v>4.7659524092527626E-2</v>
      </c>
      <c r="N229">
        <v>242</v>
      </c>
      <c r="O229">
        <f t="shared" si="20"/>
        <v>15882.631722883016</v>
      </c>
      <c r="P229">
        <f t="shared" si="21"/>
        <v>4356</v>
      </c>
      <c r="Q229">
        <f t="shared" si="22"/>
        <v>-441.18421452452822</v>
      </c>
      <c r="R229">
        <f t="shared" si="23"/>
        <v>194643.51114562494</v>
      </c>
      <c r="S229">
        <v>0</v>
      </c>
      <c r="T229">
        <v>0</v>
      </c>
      <c r="U229">
        <v>0</v>
      </c>
      <c r="V229">
        <v>0</v>
      </c>
      <c r="W229">
        <v>0</v>
      </c>
    </row>
    <row r="230" spans="1:25" x14ac:dyDescent="0.35">
      <c r="A230" s="1">
        <v>41144</v>
      </c>
      <c r="B230">
        <v>8932</v>
      </c>
      <c r="C230">
        <v>4628.5</v>
      </c>
      <c r="D230">
        <v>6616</v>
      </c>
      <c r="E230">
        <v>4628.5</v>
      </c>
      <c r="F230">
        <v>0</v>
      </c>
      <c r="G230">
        <v>0</v>
      </c>
      <c r="H230">
        <v>0</v>
      </c>
      <c r="I230">
        <v>0</v>
      </c>
      <c r="J230">
        <f t="shared" si="18"/>
        <v>5881.5586389912878</v>
      </c>
      <c r="K230">
        <f>J230-B230</f>
        <v>-3050.4413610087122</v>
      </c>
      <c r="L230">
        <f t="shared" si="19"/>
        <v>3050.4413610087122</v>
      </c>
      <c r="M230" s="8">
        <f>L230/B230</f>
        <v>0.34151828940984241</v>
      </c>
      <c r="N230">
        <v>256</v>
      </c>
      <c r="O230">
        <f t="shared" si="20"/>
        <v>219631.77799262729</v>
      </c>
      <c r="P230">
        <f t="shared" si="21"/>
        <v>4608</v>
      </c>
      <c r="Q230">
        <f t="shared" si="22"/>
        <v>-6100.8827220174244</v>
      </c>
      <c r="R230">
        <f t="shared" si="23"/>
        <v>37220769.987810738</v>
      </c>
      <c r="S230">
        <v>1</v>
      </c>
      <c r="T230">
        <v>0</v>
      </c>
      <c r="U230">
        <v>4303.5</v>
      </c>
      <c r="V230">
        <v>0</v>
      </c>
      <c r="W230">
        <v>0</v>
      </c>
    </row>
    <row r="231" spans="1:25" x14ac:dyDescent="0.35">
      <c r="A231" s="1">
        <v>41145</v>
      </c>
      <c r="B231">
        <v>4628.5</v>
      </c>
      <c r="C231">
        <v>6063</v>
      </c>
      <c r="D231">
        <v>6646</v>
      </c>
      <c r="E231">
        <v>8932</v>
      </c>
      <c r="F231">
        <v>0</v>
      </c>
      <c r="G231">
        <v>0</v>
      </c>
      <c r="H231">
        <v>0</v>
      </c>
      <c r="I231">
        <v>0</v>
      </c>
      <c r="J231">
        <f t="shared" si="18"/>
        <v>7475.4383372437578</v>
      </c>
      <c r="K231">
        <f>J231-B231</f>
        <v>2846.9383372437578</v>
      </c>
      <c r="L231">
        <f t="shared" si="19"/>
        <v>2846.9383372437578</v>
      </c>
      <c r="M231" s="8">
        <f>L231/B231</f>
        <v>0.61508876250270239</v>
      </c>
      <c r="N231">
        <v>1510</v>
      </c>
      <c r="O231">
        <f t="shared" si="20"/>
        <v>51244.890070387642</v>
      </c>
      <c r="P231">
        <f t="shared" si="21"/>
        <v>27180</v>
      </c>
      <c r="Q231">
        <f t="shared" si="22"/>
        <v>2846.9383372437578</v>
      </c>
      <c r="R231">
        <f t="shared" si="23"/>
        <v>8105057.8960682526</v>
      </c>
      <c r="S231">
        <v>0</v>
      </c>
      <c r="T231">
        <v>1</v>
      </c>
      <c r="U231">
        <v>-4303.5</v>
      </c>
      <c r="V231">
        <v>0</v>
      </c>
      <c r="W231">
        <v>0</v>
      </c>
    </row>
    <row r="232" spans="1:25" x14ac:dyDescent="0.35">
      <c r="A232" s="1">
        <v>41146</v>
      </c>
      <c r="B232">
        <v>8831</v>
      </c>
      <c r="C232">
        <v>6063</v>
      </c>
      <c r="D232">
        <v>7997</v>
      </c>
      <c r="E232">
        <v>4628.5</v>
      </c>
      <c r="F232">
        <v>0</v>
      </c>
      <c r="G232">
        <v>0</v>
      </c>
      <c r="H232">
        <v>0</v>
      </c>
      <c r="I232">
        <v>0</v>
      </c>
      <c r="J232">
        <f t="shared" si="18"/>
        <v>6921.5196505504491</v>
      </c>
      <c r="K232">
        <f>J232-B232</f>
        <v>-1909.4803494495509</v>
      </c>
      <c r="L232">
        <f t="shared" si="19"/>
        <v>1909.4803494495509</v>
      </c>
      <c r="M232" s="8">
        <f>L232/B232</f>
        <v>0.2162247026893388</v>
      </c>
      <c r="N232">
        <v>1237</v>
      </c>
      <c r="O232">
        <f t="shared" si="20"/>
        <v>137482.58516036766</v>
      </c>
      <c r="P232">
        <f t="shared" si="21"/>
        <v>22266</v>
      </c>
      <c r="Q232">
        <f t="shared" si="22"/>
        <v>-3818.9606988991018</v>
      </c>
      <c r="R232">
        <f t="shared" si="23"/>
        <v>14584460.819735916</v>
      </c>
      <c r="S232">
        <v>0</v>
      </c>
      <c r="T232">
        <v>0</v>
      </c>
      <c r="U232">
        <v>4202.5</v>
      </c>
      <c r="V232">
        <v>1</v>
      </c>
      <c r="W232">
        <v>1</v>
      </c>
    </row>
    <row r="233" spans="1:25" x14ac:dyDescent="0.35">
      <c r="A233" s="1">
        <v>41147</v>
      </c>
      <c r="B233">
        <v>8547</v>
      </c>
      <c r="C233">
        <v>7463.833333333333</v>
      </c>
      <c r="D233">
        <v>4628.5</v>
      </c>
      <c r="E233">
        <v>8831</v>
      </c>
      <c r="F233">
        <v>0</v>
      </c>
      <c r="G233">
        <v>0</v>
      </c>
      <c r="H233">
        <v>0</v>
      </c>
      <c r="I233">
        <v>0</v>
      </c>
      <c r="J233">
        <f t="shared" si="18"/>
        <v>7553.0367390175361</v>
      </c>
      <c r="K233">
        <f>J233-B233</f>
        <v>-993.96326098246391</v>
      </c>
      <c r="L233">
        <f t="shared" si="19"/>
        <v>993.96326098246391</v>
      </c>
      <c r="M233" s="8">
        <f>L233/B233</f>
        <v>0.11629381782876611</v>
      </c>
      <c r="N233">
        <v>942</v>
      </c>
      <c r="O233">
        <f t="shared" si="20"/>
        <v>71565.354790737401</v>
      </c>
      <c r="P233">
        <f t="shared" si="21"/>
        <v>16956</v>
      </c>
      <c r="Q233">
        <f t="shared" si="22"/>
        <v>-1987.9265219649278</v>
      </c>
      <c r="R233">
        <f t="shared" si="23"/>
        <v>3951851.8567315745</v>
      </c>
      <c r="S233">
        <v>0</v>
      </c>
      <c r="T233">
        <v>0</v>
      </c>
      <c r="U233">
        <v>-284</v>
      </c>
      <c r="V233">
        <v>1</v>
      </c>
      <c r="W233">
        <v>0</v>
      </c>
    </row>
    <row r="234" spans="1:25" x14ac:dyDescent="0.35">
      <c r="A234" s="1">
        <v>41148</v>
      </c>
      <c r="B234">
        <v>6839</v>
      </c>
      <c r="C234">
        <v>7335.5</v>
      </c>
      <c r="D234">
        <v>4628.5</v>
      </c>
      <c r="E234">
        <v>8547</v>
      </c>
      <c r="F234">
        <v>1</v>
      </c>
      <c r="G234">
        <v>0</v>
      </c>
      <c r="H234">
        <v>0</v>
      </c>
      <c r="I234">
        <v>0</v>
      </c>
      <c r="J234">
        <f t="shared" si="18"/>
        <v>6323.7714780580482</v>
      </c>
      <c r="K234">
        <f>J234-B234</f>
        <v>-515.22852194195184</v>
      </c>
      <c r="L234">
        <f t="shared" si="19"/>
        <v>515.22852194195184</v>
      </c>
      <c r="M234" s="8">
        <f>L234/B234</f>
        <v>7.533682145663867E-2</v>
      </c>
      <c r="N234">
        <v>489</v>
      </c>
      <c r="O234">
        <f t="shared" si="20"/>
        <v>37096.453579820532</v>
      </c>
      <c r="P234">
        <f t="shared" si="21"/>
        <v>8802</v>
      </c>
      <c r="Q234">
        <f t="shared" si="22"/>
        <v>-1030.4570438839037</v>
      </c>
      <c r="R234">
        <f t="shared" si="23"/>
        <v>1061841.7192899534</v>
      </c>
      <c r="S234">
        <v>0</v>
      </c>
      <c r="T234">
        <v>0</v>
      </c>
      <c r="U234">
        <v>-1708</v>
      </c>
      <c r="V234">
        <v>0</v>
      </c>
      <c r="W234">
        <v>0</v>
      </c>
      <c r="X234" t="s">
        <v>22</v>
      </c>
    </row>
    <row r="235" spans="1:25" ht="15" thickBot="1" x14ac:dyDescent="0.4">
      <c r="A235" s="1">
        <v>41149</v>
      </c>
      <c r="B235">
        <v>6209</v>
      </c>
      <c r="C235">
        <v>8072.333333333333</v>
      </c>
      <c r="D235">
        <v>4628.5</v>
      </c>
      <c r="E235">
        <v>6839</v>
      </c>
      <c r="F235">
        <v>0</v>
      </c>
      <c r="G235">
        <v>1</v>
      </c>
      <c r="H235">
        <v>0</v>
      </c>
      <c r="I235">
        <v>0</v>
      </c>
      <c r="J235">
        <f t="shared" si="18"/>
        <v>6844.8732112213247</v>
      </c>
      <c r="K235">
        <f>J235-B235</f>
        <v>635.87321122132471</v>
      </c>
      <c r="L235">
        <f t="shared" si="19"/>
        <v>635.87321122132471</v>
      </c>
      <c r="M235" s="8">
        <f>L235/B235</f>
        <v>0.10241153345487594</v>
      </c>
      <c r="N235">
        <v>1543</v>
      </c>
      <c r="O235">
        <f t="shared" si="20"/>
        <v>11445.717801983845</v>
      </c>
      <c r="P235">
        <f t="shared" si="21"/>
        <v>27774</v>
      </c>
      <c r="Q235">
        <f t="shared" si="22"/>
        <v>635.87321122132471</v>
      </c>
      <c r="R235">
        <f t="shared" si="23"/>
        <v>404334.74074891943</v>
      </c>
      <c r="S235">
        <v>0</v>
      </c>
      <c r="T235">
        <v>0</v>
      </c>
      <c r="U235">
        <v>-630</v>
      </c>
      <c r="V235">
        <v>0</v>
      </c>
      <c r="W235">
        <v>0</v>
      </c>
    </row>
    <row r="236" spans="1:25" x14ac:dyDescent="0.35">
      <c r="A236" s="1">
        <v>41150</v>
      </c>
      <c r="B236">
        <v>6414</v>
      </c>
      <c r="C236">
        <v>7198.333333333333</v>
      </c>
      <c r="D236">
        <v>4628.5</v>
      </c>
      <c r="E236">
        <v>6209</v>
      </c>
      <c r="F236">
        <v>0</v>
      </c>
      <c r="G236">
        <v>0</v>
      </c>
      <c r="H236">
        <v>1</v>
      </c>
      <c r="I236">
        <v>1</v>
      </c>
      <c r="J236">
        <f t="shared" si="18"/>
        <v>6437.2098516411615</v>
      </c>
      <c r="K236">
        <f>J236-B236</f>
        <v>23.209851641161549</v>
      </c>
      <c r="L236">
        <f t="shared" si="19"/>
        <v>23.209851641161549</v>
      </c>
      <c r="M236" s="8">
        <f>L236/B236</f>
        <v>3.6186235798505691E-3</v>
      </c>
      <c r="N236">
        <v>1461</v>
      </c>
      <c r="O236">
        <f t="shared" si="20"/>
        <v>417.77732954090789</v>
      </c>
      <c r="P236">
        <f t="shared" si="21"/>
        <v>26298</v>
      </c>
      <c r="Q236">
        <f t="shared" si="22"/>
        <v>23.209851641161549</v>
      </c>
      <c r="R236">
        <f t="shared" si="23"/>
        <v>538.69721320472945</v>
      </c>
      <c r="S236">
        <v>0</v>
      </c>
      <c r="T236">
        <v>0</v>
      </c>
      <c r="U236">
        <v>205</v>
      </c>
      <c r="V236">
        <v>0</v>
      </c>
      <c r="W236">
        <v>0</v>
      </c>
      <c r="X236" s="5" t="s">
        <v>23</v>
      </c>
      <c r="Y236" s="5"/>
    </row>
    <row r="237" spans="1:25" x14ac:dyDescent="0.35">
      <c r="A237" s="1">
        <v>41151</v>
      </c>
      <c r="B237">
        <v>7412</v>
      </c>
      <c r="C237">
        <v>6487.333333333333</v>
      </c>
      <c r="D237">
        <v>8932</v>
      </c>
      <c r="E237">
        <v>6414</v>
      </c>
      <c r="F237">
        <v>0</v>
      </c>
      <c r="G237">
        <v>0</v>
      </c>
      <c r="H237">
        <v>0</v>
      </c>
      <c r="I237">
        <v>1</v>
      </c>
      <c r="J237">
        <f t="shared" si="18"/>
        <v>7991.1062164494806</v>
      </c>
      <c r="K237">
        <f>J237-B237</f>
        <v>579.1062164494806</v>
      </c>
      <c r="L237">
        <f t="shared" si="19"/>
        <v>579.1062164494806</v>
      </c>
      <c r="M237" s="8">
        <f>L237/B237</f>
        <v>7.813089806388028E-2</v>
      </c>
      <c r="N237">
        <v>188</v>
      </c>
      <c r="O237">
        <f t="shared" si="20"/>
        <v>10423.911896090651</v>
      </c>
      <c r="P237">
        <f t="shared" si="21"/>
        <v>3384</v>
      </c>
      <c r="Q237">
        <f t="shared" si="22"/>
        <v>579.1062164494806</v>
      </c>
      <c r="R237">
        <f t="shared" si="23"/>
        <v>335364.00993043266</v>
      </c>
      <c r="S237">
        <v>1</v>
      </c>
      <c r="T237">
        <v>0</v>
      </c>
      <c r="U237">
        <v>998</v>
      </c>
      <c r="V237">
        <v>0</v>
      </c>
      <c r="W237">
        <v>0</v>
      </c>
      <c r="X237" s="2" t="s">
        <v>24</v>
      </c>
      <c r="Y237" s="2">
        <v>0.79497170246085769</v>
      </c>
    </row>
    <row r="238" spans="1:25" x14ac:dyDescent="0.35">
      <c r="A238" s="1">
        <v>41152</v>
      </c>
      <c r="B238">
        <v>8691</v>
      </c>
      <c r="C238">
        <v>6678.333333333333</v>
      </c>
      <c r="D238">
        <v>4628.5</v>
      </c>
      <c r="E238">
        <v>7412</v>
      </c>
      <c r="F238">
        <v>0</v>
      </c>
      <c r="G238">
        <v>0</v>
      </c>
      <c r="H238">
        <v>0</v>
      </c>
      <c r="I238">
        <v>1</v>
      </c>
      <c r="J238">
        <f t="shared" si="18"/>
        <v>7121.7549495323619</v>
      </c>
      <c r="K238">
        <f>J238-B238</f>
        <v>-1569.2450504676381</v>
      </c>
      <c r="L238">
        <f t="shared" si="19"/>
        <v>1569.2450504676381</v>
      </c>
      <c r="M238" s="8">
        <f>L238/B238</f>
        <v>0.18055978028623151</v>
      </c>
      <c r="N238">
        <v>387</v>
      </c>
      <c r="O238">
        <f t="shared" si="20"/>
        <v>112985.64363366994</v>
      </c>
      <c r="P238">
        <f t="shared" si="21"/>
        <v>6966</v>
      </c>
      <c r="Q238">
        <f t="shared" si="22"/>
        <v>-3138.4901009352761</v>
      </c>
      <c r="R238">
        <f t="shared" si="23"/>
        <v>9850120.1136687193</v>
      </c>
      <c r="S238">
        <v>0</v>
      </c>
      <c r="T238">
        <v>1</v>
      </c>
      <c r="U238">
        <v>1279</v>
      </c>
      <c r="V238">
        <v>0</v>
      </c>
      <c r="W238">
        <v>0</v>
      </c>
      <c r="X238" s="2" t="s">
        <v>25</v>
      </c>
      <c r="Y238" s="2">
        <v>0.63198000771351448</v>
      </c>
    </row>
    <row r="239" spans="1:25" x14ac:dyDescent="0.35">
      <c r="A239" s="1">
        <v>41153</v>
      </c>
      <c r="B239">
        <v>8447</v>
      </c>
      <c r="C239">
        <v>7505.666666666667</v>
      </c>
      <c r="D239">
        <v>8831</v>
      </c>
      <c r="E239">
        <v>8691</v>
      </c>
      <c r="F239">
        <v>0</v>
      </c>
      <c r="G239">
        <v>0</v>
      </c>
      <c r="H239">
        <v>0</v>
      </c>
      <c r="I239">
        <v>0</v>
      </c>
      <c r="J239">
        <f t="shared" si="18"/>
        <v>8686.4307433930608</v>
      </c>
      <c r="K239">
        <f>J239-B239</f>
        <v>239.43074339306077</v>
      </c>
      <c r="L239">
        <f t="shared" si="19"/>
        <v>239.43074339306077</v>
      </c>
      <c r="M239" s="8">
        <f>L239/B239</f>
        <v>2.8345062553931665E-2</v>
      </c>
      <c r="N239">
        <v>1113</v>
      </c>
      <c r="O239">
        <f t="shared" si="20"/>
        <v>4309.7533810750938</v>
      </c>
      <c r="P239">
        <f t="shared" si="21"/>
        <v>20034</v>
      </c>
      <c r="Q239">
        <f t="shared" si="22"/>
        <v>239.43074339306077</v>
      </c>
      <c r="R239">
        <f t="shared" si="23"/>
        <v>57327.080881753711</v>
      </c>
      <c r="S239">
        <v>0</v>
      </c>
      <c r="T239">
        <v>0</v>
      </c>
      <c r="U239">
        <v>-244</v>
      </c>
      <c r="V239">
        <v>1</v>
      </c>
      <c r="W239">
        <v>1</v>
      </c>
      <c r="X239" s="2" t="s">
        <v>26</v>
      </c>
      <c r="Y239" s="2">
        <v>0.62140472057884544</v>
      </c>
    </row>
    <row r="240" spans="1:25" x14ac:dyDescent="0.35">
      <c r="A240" s="1">
        <v>41154</v>
      </c>
      <c r="B240">
        <v>7848</v>
      </c>
      <c r="C240">
        <v>8183.333333333333</v>
      </c>
      <c r="D240">
        <v>8547</v>
      </c>
      <c r="E240">
        <v>8447</v>
      </c>
      <c r="F240">
        <v>0</v>
      </c>
      <c r="G240">
        <v>0</v>
      </c>
      <c r="H240">
        <v>0</v>
      </c>
      <c r="I240">
        <v>0</v>
      </c>
      <c r="J240">
        <f t="shared" si="18"/>
        <v>8870.5497638594989</v>
      </c>
      <c r="K240">
        <f>J240-B240</f>
        <v>1022.5497638594989</v>
      </c>
      <c r="L240">
        <f t="shared" si="19"/>
        <v>1022.5497638594989</v>
      </c>
      <c r="M240" s="8">
        <f>L240/B240</f>
        <v>0.13029431241838671</v>
      </c>
      <c r="N240">
        <v>1581</v>
      </c>
      <c r="O240">
        <f t="shared" si="20"/>
        <v>18405.895749470979</v>
      </c>
      <c r="P240">
        <f t="shared" si="21"/>
        <v>28458</v>
      </c>
      <c r="Q240">
        <f t="shared" si="22"/>
        <v>1022.5497638594989</v>
      </c>
      <c r="R240">
        <f t="shared" si="23"/>
        <v>1045608.0195691169</v>
      </c>
      <c r="S240">
        <v>0</v>
      </c>
      <c r="T240">
        <v>0</v>
      </c>
      <c r="U240">
        <v>-599</v>
      </c>
      <c r="V240">
        <v>1</v>
      </c>
      <c r="W240">
        <v>0</v>
      </c>
      <c r="X240" s="2" t="s">
        <v>6</v>
      </c>
      <c r="Y240" s="2">
        <v>727.92285059433311</v>
      </c>
    </row>
    <row r="241" spans="1:32" ht="15" thickBot="1" x14ac:dyDescent="0.4">
      <c r="A241" s="1">
        <v>41155</v>
      </c>
      <c r="B241">
        <v>5397</v>
      </c>
      <c r="C241">
        <v>8328.6666666666661</v>
      </c>
      <c r="D241">
        <v>6839</v>
      </c>
      <c r="E241">
        <v>7848</v>
      </c>
      <c r="F241">
        <v>1</v>
      </c>
      <c r="G241">
        <v>0</v>
      </c>
      <c r="H241">
        <v>0</v>
      </c>
      <c r="I241">
        <v>0</v>
      </c>
      <c r="J241">
        <f t="shared" si="18"/>
        <v>7235.5435144281564</v>
      </c>
      <c r="K241">
        <f>J241-B241</f>
        <v>1838.5435144281564</v>
      </c>
      <c r="L241">
        <f t="shared" si="19"/>
        <v>1838.5435144281564</v>
      </c>
      <c r="M241" s="8">
        <f>L241/B241</f>
        <v>0.34066027689978812</v>
      </c>
      <c r="N241">
        <v>2340</v>
      </c>
      <c r="O241">
        <f t="shared" si="20"/>
        <v>33093.783259706819</v>
      </c>
      <c r="P241">
        <f t="shared" si="21"/>
        <v>42120</v>
      </c>
      <c r="Q241">
        <f t="shared" si="22"/>
        <v>1838.5435144281564</v>
      </c>
      <c r="R241">
        <f t="shared" si="23"/>
        <v>3380242.2544458364</v>
      </c>
      <c r="S241">
        <v>0</v>
      </c>
      <c r="T241">
        <v>0</v>
      </c>
      <c r="U241">
        <v>-2451</v>
      </c>
      <c r="V241">
        <v>0</v>
      </c>
      <c r="W241">
        <v>0</v>
      </c>
      <c r="X241" s="3" t="s">
        <v>27</v>
      </c>
      <c r="Y241" s="3">
        <v>359</v>
      </c>
    </row>
    <row r="242" spans="1:32" x14ac:dyDescent="0.35">
      <c r="A242" s="1">
        <v>41156</v>
      </c>
      <c r="B242">
        <v>5752</v>
      </c>
      <c r="C242">
        <v>7230.666666666667</v>
      </c>
      <c r="D242">
        <v>6209</v>
      </c>
      <c r="E242">
        <v>5397</v>
      </c>
      <c r="F242">
        <v>0</v>
      </c>
      <c r="G242">
        <v>1</v>
      </c>
      <c r="H242">
        <v>0</v>
      </c>
      <c r="I242">
        <v>0</v>
      </c>
      <c r="J242">
        <f t="shared" si="18"/>
        <v>6576.6809097425157</v>
      </c>
      <c r="K242">
        <f>J242-B242</f>
        <v>824.68090974251572</v>
      </c>
      <c r="L242">
        <f t="shared" si="19"/>
        <v>824.68090974251572</v>
      </c>
      <c r="M242" s="8">
        <f>L242/B242</f>
        <v>0.1433728980776279</v>
      </c>
      <c r="N242">
        <v>1289</v>
      </c>
      <c r="O242">
        <f t="shared" si="20"/>
        <v>14844.256375365283</v>
      </c>
      <c r="P242">
        <f t="shared" si="21"/>
        <v>23202</v>
      </c>
      <c r="Q242">
        <f t="shared" si="22"/>
        <v>824.68090974251572</v>
      </c>
      <c r="R242">
        <f t="shared" si="23"/>
        <v>680098.60289374331</v>
      </c>
      <c r="S242">
        <v>0</v>
      </c>
      <c r="T242">
        <v>0</v>
      </c>
      <c r="U242">
        <v>355</v>
      </c>
      <c r="V242">
        <v>0</v>
      </c>
      <c r="W242">
        <v>0</v>
      </c>
    </row>
    <row r="243" spans="1:32" ht="15" thickBot="1" x14ac:dyDescent="0.4">
      <c r="A243" s="1">
        <v>41157</v>
      </c>
      <c r="B243">
        <v>5373</v>
      </c>
      <c r="C243">
        <v>6332.333333333333</v>
      </c>
      <c r="D243">
        <v>6414</v>
      </c>
      <c r="E243">
        <v>5752</v>
      </c>
      <c r="F243">
        <v>0</v>
      </c>
      <c r="G243">
        <v>0</v>
      </c>
      <c r="H243">
        <v>1</v>
      </c>
      <c r="I243">
        <v>0</v>
      </c>
      <c r="J243">
        <f t="shared" si="18"/>
        <v>6188.2866657937302</v>
      </c>
      <c r="K243">
        <f>J243-B243</f>
        <v>815.28666579373021</v>
      </c>
      <c r="L243">
        <f t="shared" si="19"/>
        <v>815.28666579373021</v>
      </c>
      <c r="M243" s="8">
        <f>L243/B243</f>
        <v>0.15173770068746142</v>
      </c>
      <c r="N243">
        <v>2262</v>
      </c>
      <c r="O243">
        <f t="shared" si="20"/>
        <v>14675.159984287144</v>
      </c>
      <c r="P243">
        <f t="shared" si="21"/>
        <v>40716</v>
      </c>
      <c r="Q243">
        <f t="shared" si="22"/>
        <v>815.28666579373021</v>
      </c>
      <c r="R243">
        <f t="shared" si="23"/>
        <v>664692.34742105752</v>
      </c>
      <c r="S243">
        <v>0</v>
      </c>
      <c r="T243">
        <v>0</v>
      </c>
      <c r="U243">
        <v>-379</v>
      </c>
      <c r="V243">
        <v>0</v>
      </c>
      <c r="W243">
        <v>0</v>
      </c>
      <c r="X243" t="s">
        <v>28</v>
      </c>
    </row>
    <row r="244" spans="1:32" x14ac:dyDescent="0.35">
      <c r="A244" s="1">
        <v>41158</v>
      </c>
      <c r="B244">
        <v>5436</v>
      </c>
      <c r="C244">
        <v>5507.333333333333</v>
      </c>
      <c r="D244">
        <v>7412</v>
      </c>
      <c r="E244">
        <v>5373</v>
      </c>
      <c r="F244">
        <v>0</v>
      </c>
      <c r="G244">
        <v>0</v>
      </c>
      <c r="H244">
        <v>0</v>
      </c>
      <c r="I244">
        <v>0</v>
      </c>
      <c r="J244">
        <f t="shared" si="18"/>
        <v>6664.505963084498</v>
      </c>
      <c r="K244">
        <f>J244-B244</f>
        <v>1228.505963084498</v>
      </c>
      <c r="L244">
        <f t="shared" si="19"/>
        <v>1228.505963084498</v>
      </c>
      <c r="M244" s="8">
        <f>L244/B244</f>
        <v>0.2259944744452719</v>
      </c>
      <c r="N244">
        <v>2233</v>
      </c>
      <c r="O244">
        <f t="shared" si="20"/>
        <v>22113.107335520966</v>
      </c>
      <c r="P244">
        <f t="shared" si="21"/>
        <v>40194</v>
      </c>
      <c r="Q244">
        <f t="shared" si="22"/>
        <v>1228.505963084498</v>
      </c>
      <c r="R244">
        <f t="shared" si="23"/>
        <v>1509226.90133417</v>
      </c>
      <c r="S244">
        <v>1</v>
      </c>
      <c r="T244">
        <v>0</v>
      </c>
      <c r="U244">
        <v>63</v>
      </c>
      <c r="V244">
        <v>0</v>
      </c>
      <c r="W244">
        <v>0</v>
      </c>
      <c r="X244" s="4"/>
      <c r="Y244" s="4" t="s">
        <v>33</v>
      </c>
      <c r="Z244" s="4" t="s">
        <v>34</v>
      </c>
      <c r="AA244" s="4" t="s">
        <v>35</v>
      </c>
      <c r="AB244" s="4" t="s">
        <v>36</v>
      </c>
      <c r="AC244" s="4" t="s">
        <v>37</v>
      </c>
    </row>
    <row r="245" spans="1:32" x14ac:dyDescent="0.35">
      <c r="A245" s="1">
        <v>41159</v>
      </c>
      <c r="B245">
        <v>7263</v>
      </c>
      <c r="C245">
        <v>5520.333333333333</v>
      </c>
      <c r="D245">
        <v>8691</v>
      </c>
      <c r="E245">
        <v>5436</v>
      </c>
      <c r="F245">
        <v>0</v>
      </c>
      <c r="G245">
        <v>0</v>
      </c>
      <c r="H245">
        <v>0</v>
      </c>
      <c r="I245">
        <v>0</v>
      </c>
      <c r="J245">
        <f t="shared" si="18"/>
        <v>7032.1886220434335</v>
      </c>
      <c r="K245">
        <f>J245-B245</f>
        <v>-230.8113779565665</v>
      </c>
      <c r="L245">
        <f t="shared" si="19"/>
        <v>230.8113779565665</v>
      </c>
      <c r="M245" s="8">
        <f>L245/B245</f>
        <v>3.1779068973780328E-2</v>
      </c>
      <c r="N245">
        <v>603</v>
      </c>
      <c r="O245">
        <f t="shared" si="20"/>
        <v>16618.419212872788</v>
      </c>
      <c r="P245">
        <f t="shared" si="21"/>
        <v>10854</v>
      </c>
      <c r="Q245">
        <f t="shared" si="22"/>
        <v>-461.62275591313301</v>
      </c>
      <c r="R245">
        <f t="shared" si="23"/>
        <v>213095.56877683598</v>
      </c>
      <c r="S245">
        <v>0</v>
      </c>
      <c r="T245">
        <v>1</v>
      </c>
      <c r="U245">
        <v>1827</v>
      </c>
      <c r="V245">
        <v>0</v>
      </c>
      <c r="W245">
        <v>0</v>
      </c>
      <c r="X245" s="2" t="s">
        <v>29</v>
      </c>
      <c r="Y245" s="2">
        <v>10</v>
      </c>
      <c r="Z245" s="2">
        <v>316651738.98836714</v>
      </c>
      <c r="AA245" s="2">
        <v>31665173.898836713</v>
      </c>
      <c r="AB245" s="2">
        <v>59.760080238548298</v>
      </c>
      <c r="AC245" s="2">
        <v>1.8922183625084873E-69</v>
      </c>
    </row>
    <row r="246" spans="1:32" x14ac:dyDescent="0.35">
      <c r="A246" s="1">
        <v>41160</v>
      </c>
      <c r="B246">
        <v>7986</v>
      </c>
      <c r="C246">
        <v>6024</v>
      </c>
      <c r="D246">
        <v>8447</v>
      </c>
      <c r="E246">
        <v>7263</v>
      </c>
      <c r="F246">
        <v>0</v>
      </c>
      <c r="G246">
        <v>0</v>
      </c>
      <c r="H246">
        <v>0</v>
      </c>
      <c r="I246">
        <v>0</v>
      </c>
      <c r="J246">
        <f t="shared" si="18"/>
        <v>7590.2038914399363</v>
      </c>
      <c r="K246">
        <f>J246-B246</f>
        <v>-395.79610856006366</v>
      </c>
      <c r="L246">
        <f t="shared" si="19"/>
        <v>395.79610856006366</v>
      </c>
      <c r="M246" s="8">
        <f>L246/B246</f>
        <v>4.9561245750070579E-2</v>
      </c>
      <c r="N246">
        <v>980</v>
      </c>
      <c r="O246">
        <f t="shared" si="20"/>
        <v>28497.319816324583</v>
      </c>
      <c r="P246">
        <f t="shared" si="21"/>
        <v>17640</v>
      </c>
      <c r="Q246">
        <f t="shared" si="22"/>
        <v>-791.59221712012732</v>
      </c>
      <c r="R246">
        <f t="shared" si="23"/>
        <v>626618.23820515873</v>
      </c>
      <c r="S246">
        <v>0</v>
      </c>
      <c r="T246">
        <v>0</v>
      </c>
      <c r="U246">
        <v>723</v>
      </c>
      <c r="V246">
        <v>1</v>
      </c>
      <c r="W246">
        <v>1</v>
      </c>
      <c r="X246" s="2" t="s">
        <v>30</v>
      </c>
      <c r="Y246" s="2">
        <v>348</v>
      </c>
      <c r="Z246" s="2">
        <v>184395343.39324814</v>
      </c>
      <c r="AA246" s="2">
        <v>529871.67641737976</v>
      </c>
      <c r="AB246" s="2"/>
      <c r="AC246" s="2"/>
    </row>
    <row r="247" spans="1:32" ht="15" thickBot="1" x14ac:dyDescent="0.4">
      <c r="A247" s="1">
        <v>41161</v>
      </c>
      <c r="B247">
        <v>7444</v>
      </c>
      <c r="C247">
        <v>6895</v>
      </c>
      <c r="D247">
        <v>7848</v>
      </c>
      <c r="E247">
        <v>7986</v>
      </c>
      <c r="F247">
        <v>0</v>
      </c>
      <c r="G247">
        <v>0</v>
      </c>
      <c r="H247">
        <v>0</v>
      </c>
      <c r="I247">
        <v>0</v>
      </c>
      <c r="J247">
        <f t="shared" si="18"/>
        <v>7985.1705591031532</v>
      </c>
      <c r="K247">
        <f>J247-B247</f>
        <v>541.17055910315321</v>
      </c>
      <c r="L247">
        <f t="shared" si="19"/>
        <v>541.17055910315321</v>
      </c>
      <c r="M247" s="8">
        <f>L247/B247</f>
        <v>7.269889294776373E-2</v>
      </c>
      <c r="N247">
        <v>1321</v>
      </c>
      <c r="O247">
        <f t="shared" si="20"/>
        <v>9741.0700638567578</v>
      </c>
      <c r="P247">
        <f t="shared" si="21"/>
        <v>23778</v>
      </c>
      <c r="Q247">
        <f t="shared" si="22"/>
        <v>541.17055910315321</v>
      </c>
      <c r="R247">
        <f t="shared" si="23"/>
        <v>292865.57404001942</v>
      </c>
      <c r="S247">
        <v>0</v>
      </c>
      <c r="T247">
        <v>0</v>
      </c>
      <c r="U247">
        <v>-542</v>
      </c>
      <c r="V247">
        <v>1</v>
      </c>
      <c r="W247">
        <v>0</v>
      </c>
      <c r="X247" s="3" t="s">
        <v>31</v>
      </c>
      <c r="Y247" s="3">
        <v>358</v>
      </c>
      <c r="Z247" s="3">
        <v>501047082.38161528</v>
      </c>
      <c r="AA247" s="3"/>
      <c r="AB247" s="3"/>
      <c r="AC247" s="3"/>
    </row>
    <row r="248" spans="1:32" ht="15" thickBot="1" x14ac:dyDescent="0.4">
      <c r="A248" s="1">
        <v>41162</v>
      </c>
      <c r="B248">
        <v>5029</v>
      </c>
      <c r="C248">
        <v>7564.333333333333</v>
      </c>
      <c r="D248">
        <v>5397</v>
      </c>
      <c r="E248">
        <v>7444</v>
      </c>
      <c r="F248">
        <v>1</v>
      </c>
      <c r="G248">
        <v>0</v>
      </c>
      <c r="H248">
        <v>0</v>
      </c>
      <c r="I248">
        <v>0</v>
      </c>
      <c r="J248">
        <f t="shared" si="18"/>
        <v>6402.6677795419673</v>
      </c>
      <c r="K248">
        <f>J248-B248</f>
        <v>1373.6677795419673</v>
      </c>
      <c r="L248">
        <f t="shared" si="19"/>
        <v>1373.6677795419673</v>
      </c>
      <c r="M248" s="8">
        <f>L248/B248</f>
        <v>0.27314929002624128</v>
      </c>
      <c r="N248">
        <v>1989</v>
      </c>
      <c r="O248">
        <f t="shared" si="20"/>
        <v>24726.020031755412</v>
      </c>
      <c r="P248">
        <f t="shared" si="21"/>
        <v>35802</v>
      </c>
      <c r="Q248">
        <f t="shared" si="22"/>
        <v>1373.6677795419673</v>
      </c>
      <c r="R248">
        <f t="shared" si="23"/>
        <v>1886963.1685517589</v>
      </c>
      <c r="S248">
        <v>0</v>
      </c>
      <c r="T248">
        <v>0</v>
      </c>
      <c r="U248">
        <v>-2415</v>
      </c>
      <c r="V248">
        <v>0</v>
      </c>
      <c r="W248">
        <v>0</v>
      </c>
    </row>
    <row r="249" spans="1:32" x14ac:dyDescent="0.35">
      <c r="A249" s="1">
        <v>41163</v>
      </c>
      <c r="B249">
        <v>5327</v>
      </c>
      <c r="C249">
        <v>6819.666666666667</v>
      </c>
      <c r="D249">
        <v>5752</v>
      </c>
      <c r="E249">
        <v>5029</v>
      </c>
      <c r="F249">
        <v>0</v>
      </c>
      <c r="G249">
        <v>1</v>
      </c>
      <c r="H249">
        <v>0</v>
      </c>
      <c r="I249">
        <v>0</v>
      </c>
      <c r="J249">
        <f t="shared" si="18"/>
        <v>6183.2102906987693</v>
      </c>
      <c r="K249">
        <f>J249-B249</f>
        <v>856.21029069876931</v>
      </c>
      <c r="L249">
        <f t="shared" si="19"/>
        <v>856.21029069876931</v>
      </c>
      <c r="M249" s="8">
        <f>L249/B249</f>
        <v>0.16073029673339015</v>
      </c>
      <c r="N249">
        <v>1892</v>
      </c>
      <c r="O249">
        <f t="shared" si="20"/>
        <v>15411.785232577848</v>
      </c>
      <c r="P249">
        <f t="shared" si="21"/>
        <v>34056</v>
      </c>
      <c r="Q249">
        <f t="shared" si="22"/>
        <v>856.21029069876931</v>
      </c>
      <c r="R249">
        <f t="shared" si="23"/>
        <v>733096.06189847109</v>
      </c>
      <c r="S249">
        <v>0</v>
      </c>
      <c r="T249">
        <v>0</v>
      </c>
      <c r="U249">
        <v>298</v>
      </c>
      <c r="V249">
        <v>0</v>
      </c>
      <c r="W249">
        <v>0</v>
      </c>
      <c r="X249" s="4"/>
      <c r="Y249" s="4" t="s">
        <v>38</v>
      </c>
      <c r="Z249" s="4" t="s">
        <v>6</v>
      </c>
      <c r="AA249" s="4" t="s">
        <v>39</v>
      </c>
      <c r="AB249" s="4" t="s">
        <v>40</v>
      </c>
      <c r="AC249" s="4" t="s">
        <v>41</v>
      </c>
      <c r="AD249" s="4" t="s">
        <v>42</v>
      </c>
      <c r="AE249" s="4" t="s">
        <v>43</v>
      </c>
      <c r="AF249" s="4" t="s">
        <v>44</v>
      </c>
    </row>
    <row r="250" spans="1:32" x14ac:dyDescent="0.35">
      <c r="A250" s="1">
        <v>41164</v>
      </c>
      <c r="B250">
        <v>5012</v>
      </c>
      <c r="C250">
        <v>5933.333333333333</v>
      </c>
      <c r="D250">
        <v>5373</v>
      </c>
      <c r="E250">
        <v>5327</v>
      </c>
      <c r="F250">
        <v>0</v>
      </c>
      <c r="G250">
        <v>0</v>
      </c>
      <c r="H250">
        <v>1</v>
      </c>
      <c r="I250">
        <v>0</v>
      </c>
      <c r="J250">
        <f t="shared" si="18"/>
        <v>5629.1852010454804</v>
      </c>
      <c r="K250">
        <f>J250-B250</f>
        <v>617.18520104548043</v>
      </c>
      <c r="L250">
        <f t="shared" si="19"/>
        <v>617.18520104548043</v>
      </c>
      <c r="M250" s="8">
        <f>L250/B250</f>
        <v>0.12314150060763776</v>
      </c>
      <c r="N250">
        <v>2102</v>
      </c>
      <c r="O250">
        <f t="shared" si="20"/>
        <v>11109.333618818648</v>
      </c>
      <c r="P250">
        <f t="shared" si="21"/>
        <v>37836</v>
      </c>
      <c r="Q250">
        <f t="shared" si="22"/>
        <v>617.18520104548043</v>
      </c>
      <c r="R250">
        <f t="shared" si="23"/>
        <v>380917.5723895501</v>
      </c>
      <c r="S250">
        <v>0</v>
      </c>
      <c r="T250">
        <v>0</v>
      </c>
      <c r="U250">
        <v>-315</v>
      </c>
      <c r="V250">
        <v>0</v>
      </c>
      <c r="W250">
        <v>0</v>
      </c>
      <c r="X250" s="2" t="s">
        <v>32</v>
      </c>
      <c r="Y250" s="2">
        <v>835.6440148832894</v>
      </c>
      <c r="Z250" s="2">
        <v>252.00770457825871</v>
      </c>
      <c r="AA250" s="2">
        <v>3.3159462972838902</v>
      </c>
      <c r="AB250" s="2">
        <v>1.0096073192529895E-3</v>
      </c>
      <c r="AC250" s="2">
        <v>339.99419727806946</v>
      </c>
      <c r="AD250" s="2">
        <v>1331.2938324885095</v>
      </c>
      <c r="AE250" s="2">
        <v>339.99419727806946</v>
      </c>
      <c r="AF250" s="2">
        <v>1331.2938324885095</v>
      </c>
    </row>
    <row r="251" spans="1:32" x14ac:dyDescent="0.35">
      <c r="A251" s="1">
        <v>41165</v>
      </c>
      <c r="B251">
        <v>6084</v>
      </c>
      <c r="C251">
        <v>5122.666666666667</v>
      </c>
      <c r="D251">
        <v>5436</v>
      </c>
      <c r="E251">
        <v>5012</v>
      </c>
      <c r="F251">
        <v>0</v>
      </c>
      <c r="G251">
        <v>0</v>
      </c>
      <c r="H251">
        <v>0</v>
      </c>
      <c r="I251">
        <v>0</v>
      </c>
      <c r="J251">
        <f t="shared" si="18"/>
        <v>5871.2186125757999</v>
      </c>
      <c r="K251">
        <f>J251-B251</f>
        <v>-212.78138742420015</v>
      </c>
      <c r="L251">
        <f t="shared" si="19"/>
        <v>212.78138742420015</v>
      </c>
      <c r="M251" s="8">
        <f>L251/B251</f>
        <v>3.4973929556903378E-2</v>
      </c>
      <c r="N251">
        <v>1186</v>
      </c>
      <c r="O251">
        <f t="shared" si="20"/>
        <v>15320.259894542411</v>
      </c>
      <c r="P251">
        <f t="shared" si="21"/>
        <v>21348</v>
      </c>
      <c r="Q251">
        <f t="shared" si="22"/>
        <v>-425.5627748484003</v>
      </c>
      <c r="R251">
        <f t="shared" si="23"/>
        <v>181103.67533667025</v>
      </c>
      <c r="S251">
        <v>1</v>
      </c>
      <c r="T251">
        <v>0</v>
      </c>
      <c r="U251">
        <v>1072</v>
      </c>
      <c r="V251">
        <v>0</v>
      </c>
      <c r="W251">
        <v>0</v>
      </c>
      <c r="X251" s="2" t="s">
        <v>106</v>
      </c>
      <c r="Y251" s="2">
        <v>0.47364070650574758</v>
      </c>
      <c r="Z251" s="2">
        <v>9.0703433048533968E-2</v>
      </c>
      <c r="AA251" s="2">
        <v>5.2218608556118262</v>
      </c>
      <c r="AB251" s="2">
        <v>3.0547272037646646E-7</v>
      </c>
      <c r="AC251" s="2">
        <v>0.29524481134091501</v>
      </c>
      <c r="AD251" s="2">
        <v>0.65203660167058008</v>
      </c>
      <c r="AE251" s="2">
        <v>0.29524481134091501</v>
      </c>
      <c r="AF251" s="2">
        <v>0.65203660167058008</v>
      </c>
    </row>
    <row r="252" spans="1:32" x14ac:dyDescent="0.35">
      <c r="A252" s="1">
        <v>41166</v>
      </c>
      <c r="B252">
        <v>6172</v>
      </c>
      <c r="C252">
        <v>5474.333333333333</v>
      </c>
      <c r="D252">
        <v>7263</v>
      </c>
      <c r="E252">
        <v>6084</v>
      </c>
      <c r="F252">
        <v>0</v>
      </c>
      <c r="G252">
        <v>0</v>
      </c>
      <c r="H252">
        <v>0</v>
      </c>
      <c r="I252">
        <v>0</v>
      </c>
      <c r="J252">
        <f t="shared" si="18"/>
        <v>6760.9459040267866</v>
      </c>
      <c r="K252">
        <f>J252-B252</f>
        <v>588.94590402678659</v>
      </c>
      <c r="L252">
        <f t="shared" si="19"/>
        <v>588.94590402678659</v>
      </c>
      <c r="M252" s="8">
        <f>L252/B252</f>
        <v>9.5422213873426212E-2</v>
      </c>
      <c r="N252">
        <v>1219</v>
      </c>
      <c r="O252">
        <f t="shared" si="20"/>
        <v>10601.026272482159</v>
      </c>
      <c r="P252">
        <f t="shared" si="21"/>
        <v>21942</v>
      </c>
      <c r="Q252">
        <f t="shared" si="22"/>
        <v>588.94590402678659</v>
      </c>
      <c r="R252">
        <f t="shared" si="23"/>
        <v>346857.27786992892</v>
      </c>
      <c r="S252">
        <v>0</v>
      </c>
      <c r="T252">
        <v>1</v>
      </c>
      <c r="U252">
        <v>88</v>
      </c>
      <c r="V252">
        <v>0</v>
      </c>
      <c r="W252">
        <v>0</v>
      </c>
      <c r="X252" s="2" t="s">
        <v>21</v>
      </c>
      <c r="Y252" s="2">
        <v>0.22881063544151711</v>
      </c>
      <c r="Z252" s="2">
        <v>4.6586350922085136E-2</v>
      </c>
      <c r="AA252" s="2">
        <v>4.9115380559468784</v>
      </c>
      <c r="AB252" s="2">
        <v>1.392836382929318E-6</v>
      </c>
      <c r="AC252" s="2">
        <v>0.13718440371155144</v>
      </c>
      <c r="AD252" s="2">
        <v>0.32043686717148279</v>
      </c>
      <c r="AE252" s="2">
        <v>0.13718440371155144</v>
      </c>
      <c r="AF252" s="2">
        <v>0.32043686717148279</v>
      </c>
    </row>
    <row r="253" spans="1:32" x14ac:dyDescent="0.35">
      <c r="A253" s="1">
        <v>41167</v>
      </c>
      <c r="B253">
        <v>7222</v>
      </c>
      <c r="C253">
        <v>5756</v>
      </c>
      <c r="D253">
        <v>7986</v>
      </c>
      <c r="E253">
        <v>6172</v>
      </c>
      <c r="F253">
        <v>0</v>
      </c>
      <c r="G253">
        <v>0</v>
      </c>
      <c r="H253">
        <v>0</v>
      </c>
      <c r="I253">
        <v>0</v>
      </c>
      <c r="J253">
        <f t="shared" si="18"/>
        <v>7106.9916655152756</v>
      </c>
      <c r="K253">
        <f>J253-B253</f>
        <v>-115.0083344847244</v>
      </c>
      <c r="L253">
        <f t="shared" si="19"/>
        <v>115.0083344847244</v>
      </c>
      <c r="M253" s="8">
        <f>L253/B253</f>
        <v>1.5924720920067074E-2</v>
      </c>
      <c r="N253">
        <v>1451</v>
      </c>
      <c r="O253">
        <f t="shared" si="20"/>
        <v>8280.6000829001568</v>
      </c>
      <c r="P253">
        <f t="shared" si="21"/>
        <v>26118</v>
      </c>
      <c r="Q253">
        <f t="shared" si="22"/>
        <v>-230.0166689694488</v>
      </c>
      <c r="R253">
        <f t="shared" si="23"/>
        <v>52907.668003800994</v>
      </c>
      <c r="S253">
        <v>0</v>
      </c>
      <c r="T253">
        <v>0</v>
      </c>
      <c r="U253">
        <v>1050</v>
      </c>
      <c r="V253">
        <v>1</v>
      </c>
      <c r="W253">
        <v>1</v>
      </c>
      <c r="X253" s="2" t="s">
        <v>53</v>
      </c>
      <c r="Y253" s="2">
        <v>0.18289942333968237</v>
      </c>
      <c r="Z253" s="2">
        <v>7.341884457093989E-2</v>
      </c>
      <c r="AA253" s="2">
        <v>2.4911781765096896</v>
      </c>
      <c r="AB253" s="2">
        <v>1.3197336766373406E-2</v>
      </c>
      <c r="AC253" s="2">
        <v>3.8498929786233288E-2</v>
      </c>
      <c r="AD253" s="2">
        <v>0.32729991689313143</v>
      </c>
      <c r="AE253" s="2">
        <v>3.8498929786233288E-2</v>
      </c>
      <c r="AF253" s="2">
        <v>0.32729991689313143</v>
      </c>
    </row>
    <row r="254" spans="1:32" x14ac:dyDescent="0.35">
      <c r="A254" s="1">
        <v>41168</v>
      </c>
      <c r="B254">
        <v>6819</v>
      </c>
      <c r="C254">
        <v>6492.666666666667</v>
      </c>
      <c r="D254">
        <v>7444</v>
      </c>
      <c r="E254">
        <v>7222</v>
      </c>
      <c r="F254">
        <v>0</v>
      </c>
      <c r="G254">
        <v>0</v>
      </c>
      <c r="H254">
        <v>0</v>
      </c>
      <c r="I254">
        <v>0</v>
      </c>
      <c r="J254">
        <f t="shared" si="18"/>
        <v>7525.3272041221726</v>
      </c>
      <c r="K254">
        <f>J254-B254</f>
        <v>706.32720412217259</v>
      </c>
      <c r="L254">
        <f t="shared" si="19"/>
        <v>706.32720412217259</v>
      </c>
      <c r="M254" s="8">
        <f>L254/B254</f>
        <v>0.10358222673737683</v>
      </c>
      <c r="N254">
        <v>1712</v>
      </c>
      <c r="O254">
        <f t="shared" si="20"/>
        <v>12713.889674199107</v>
      </c>
      <c r="P254">
        <f t="shared" si="21"/>
        <v>30816</v>
      </c>
      <c r="Q254">
        <f t="shared" si="22"/>
        <v>706.32720412217259</v>
      </c>
      <c r="R254">
        <f t="shared" si="23"/>
        <v>498898.11928304523</v>
      </c>
      <c r="S254">
        <v>0</v>
      </c>
      <c r="T254">
        <v>0</v>
      </c>
      <c r="U254">
        <v>-403</v>
      </c>
      <c r="V254">
        <v>1</v>
      </c>
      <c r="W254">
        <v>0</v>
      </c>
      <c r="X254" s="2" t="s">
        <v>15</v>
      </c>
      <c r="Y254" s="2">
        <v>-1164.7230030320361</v>
      </c>
      <c r="Z254" s="2">
        <v>160.70767432928744</v>
      </c>
      <c r="AA254" s="2">
        <v>-7.2474634947770911</v>
      </c>
      <c r="AB254" s="2">
        <v>2.7618320788143388E-12</v>
      </c>
      <c r="AC254" s="2">
        <v>-1480.8035355791446</v>
      </c>
      <c r="AD254" s="2">
        <v>-848.64247048492757</v>
      </c>
      <c r="AE254" s="2">
        <v>-1480.8035355791446</v>
      </c>
      <c r="AF254" s="2">
        <v>-848.64247048492757</v>
      </c>
    </row>
    <row r="255" spans="1:32" x14ac:dyDescent="0.35">
      <c r="A255" s="1">
        <v>41169</v>
      </c>
      <c r="B255">
        <v>5059</v>
      </c>
      <c r="C255">
        <v>6737.666666666667</v>
      </c>
      <c r="D255">
        <v>5029</v>
      </c>
      <c r="E255">
        <v>6819</v>
      </c>
      <c r="F255">
        <v>1</v>
      </c>
      <c r="G255">
        <v>0</v>
      </c>
      <c r="H255">
        <v>0</v>
      </c>
      <c r="I255">
        <v>0</v>
      </c>
      <c r="J255">
        <f t="shared" si="18"/>
        <v>5785.9728127526232</v>
      </c>
      <c r="K255">
        <f>J255-B255</f>
        <v>726.97281275262321</v>
      </c>
      <c r="L255">
        <f t="shared" si="19"/>
        <v>726.97281275262321</v>
      </c>
      <c r="M255" s="8">
        <f>L255/B255</f>
        <v>0.14369891534940171</v>
      </c>
      <c r="N255">
        <v>1575</v>
      </c>
      <c r="O255">
        <f t="shared" si="20"/>
        <v>13085.510629547218</v>
      </c>
      <c r="P255">
        <f t="shared" si="21"/>
        <v>28350</v>
      </c>
      <c r="Q255">
        <f t="shared" si="22"/>
        <v>726.97281275262321</v>
      </c>
      <c r="R255">
        <f t="shared" si="23"/>
        <v>528489.47048146056</v>
      </c>
      <c r="S255">
        <v>0</v>
      </c>
      <c r="T255">
        <v>0</v>
      </c>
      <c r="U255">
        <v>-1760</v>
      </c>
      <c r="V255">
        <v>0</v>
      </c>
      <c r="W255">
        <v>0</v>
      </c>
      <c r="X255" s="2" t="s">
        <v>16</v>
      </c>
      <c r="Y255" s="2">
        <v>-583.5673936369991</v>
      </c>
      <c r="Z255" s="2">
        <v>178.83248018612923</v>
      </c>
      <c r="AA255" s="2">
        <v>-3.2632069578726464</v>
      </c>
      <c r="AB255" s="2">
        <v>1.2107750403303683E-3</v>
      </c>
      <c r="AC255" s="2">
        <v>-935.2958708852741</v>
      </c>
      <c r="AD255" s="2">
        <v>-231.83891638872416</v>
      </c>
      <c r="AE255" s="2">
        <v>-935.2958708852741</v>
      </c>
      <c r="AF255" s="2">
        <v>-231.83891638872416</v>
      </c>
    </row>
    <row r="256" spans="1:32" x14ac:dyDescent="0.35">
      <c r="A256" s="1">
        <v>41170</v>
      </c>
      <c r="B256">
        <v>4676</v>
      </c>
      <c r="C256">
        <v>6366.666666666667</v>
      </c>
      <c r="D256">
        <v>5327</v>
      </c>
      <c r="E256">
        <v>5059</v>
      </c>
      <c r="F256">
        <v>0</v>
      </c>
      <c r="G256">
        <v>1</v>
      </c>
      <c r="H256">
        <v>0</v>
      </c>
      <c r="I256">
        <v>0</v>
      </c>
      <c r="J256">
        <f t="shared" si="18"/>
        <v>5864.2498206843866</v>
      </c>
      <c r="K256">
        <f>J256-B256</f>
        <v>1188.2498206843866</v>
      </c>
      <c r="L256">
        <f t="shared" si="19"/>
        <v>1188.2498206843866</v>
      </c>
      <c r="M256" s="8">
        <f>L256/B256</f>
        <v>0.25411672811898772</v>
      </c>
      <c r="N256">
        <v>2240</v>
      </c>
      <c r="O256">
        <f t="shared" si="20"/>
        <v>21388.496772318958</v>
      </c>
      <c r="P256">
        <f t="shared" si="21"/>
        <v>40320</v>
      </c>
      <c r="Q256">
        <f t="shared" si="22"/>
        <v>1188.2498206843866</v>
      </c>
      <c r="R256">
        <f t="shared" si="23"/>
        <v>1411937.6363564769</v>
      </c>
      <c r="S256">
        <v>0</v>
      </c>
      <c r="T256">
        <v>0</v>
      </c>
      <c r="U256">
        <v>-383</v>
      </c>
      <c r="V256">
        <v>0</v>
      </c>
      <c r="W256">
        <v>0</v>
      </c>
      <c r="X256" s="2" t="s">
        <v>17</v>
      </c>
      <c r="Y256" s="2">
        <v>-561.8233533999404</v>
      </c>
      <c r="Z256" s="2">
        <v>158.24741257945698</v>
      </c>
      <c r="AA256" s="2">
        <v>-3.5502846096636524</v>
      </c>
      <c r="AB256" s="2">
        <v>4.3771635140217276E-4</v>
      </c>
      <c r="AC256" s="2">
        <v>-873.06503274767829</v>
      </c>
      <c r="AD256" s="2">
        <v>-250.58167405220257</v>
      </c>
      <c r="AE256" s="2">
        <v>-873.06503274767829</v>
      </c>
      <c r="AF256" s="2">
        <v>-250.58167405220257</v>
      </c>
    </row>
    <row r="257" spans="1:32" x14ac:dyDescent="0.35">
      <c r="A257" s="1">
        <v>41171</v>
      </c>
      <c r="B257">
        <v>3000</v>
      </c>
      <c r="C257">
        <v>5518</v>
      </c>
      <c r="D257">
        <v>5012</v>
      </c>
      <c r="E257">
        <v>4676</v>
      </c>
      <c r="F257">
        <v>0</v>
      </c>
      <c r="G257">
        <v>0</v>
      </c>
      <c r="H257">
        <v>1</v>
      </c>
      <c r="I257">
        <v>0</v>
      </c>
      <c r="J257">
        <f t="shared" si="18"/>
        <v>5199.2312505727932</v>
      </c>
      <c r="K257">
        <f>J257-B257</f>
        <v>2199.2312505727932</v>
      </c>
      <c r="L257">
        <f t="shared" si="19"/>
        <v>2199.2312505727932</v>
      </c>
      <c r="M257" s="8">
        <f>L257/B257</f>
        <v>0.73307708352426437</v>
      </c>
      <c r="N257">
        <v>272</v>
      </c>
      <c r="O257">
        <f t="shared" si="20"/>
        <v>39586.162510310278</v>
      </c>
      <c r="P257">
        <f t="shared" si="21"/>
        <v>4896</v>
      </c>
      <c r="Q257">
        <f t="shared" si="22"/>
        <v>2199.2312505727932</v>
      </c>
      <c r="R257">
        <f t="shared" si="23"/>
        <v>4836618.0934959715</v>
      </c>
      <c r="S257">
        <v>0</v>
      </c>
      <c r="T257">
        <v>0</v>
      </c>
      <c r="U257">
        <v>-1676</v>
      </c>
      <c r="V257">
        <v>0</v>
      </c>
      <c r="W257">
        <v>0</v>
      </c>
      <c r="X257" s="2" t="s">
        <v>18</v>
      </c>
      <c r="Y257" s="2">
        <v>-12.182131632277626</v>
      </c>
      <c r="Z257" s="2">
        <v>149.96160777513688</v>
      </c>
      <c r="AA257" s="2">
        <v>-8.1235002831820669E-2</v>
      </c>
      <c r="AB257" s="2">
        <v>0.93530176255192887</v>
      </c>
      <c r="AC257" s="2">
        <v>-307.12725509952503</v>
      </c>
      <c r="AD257" s="2">
        <v>282.7629918349698</v>
      </c>
      <c r="AE257" s="2">
        <v>-307.12725509952503</v>
      </c>
      <c r="AF257" s="2">
        <v>282.7629918349698</v>
      </c>
    </row>
    <row r="258" spans="1:32" x14ac:dyDescent="0.35">
      <c r="A258" s="1">
        <v>41172</v>
      </c>
      <c r="B258">
        <v>5739</v>
      </c>
      <c r="C258">
        <v>4245</v>
      </c>
      <c r="D258">
        <v>6084</v>
      </c>
      <c r="E258">
        <v>3000</v>
      </c>
      <c r="F258">
        <v>0</v>
      </c>
      <c r="G258">
        <v>0</v>
      </c>
      <c r="H258">
        <v>0</v>
      </c>
      <c r="I258">
        <v>0</v>
      </c>
      <c r="J258">
        <f t="shared" si="18"/>
        <v>5210.4366656114671</v>
      </c>
      <c r="K258">
        <f>J258-B258</f>
        <v>-528.56333438853289</v>
      </c>
      <c r="L258">
        <f t="shared" si="19"/>
        <v>528.56333438853289</v>
      </c>
      <c r="M258" s="8">
        <f>L258/B258</f>
        <v>9.2100249937015669E-2</v>
      </c>
      <c r="N258">
        <v>1134</v>
      </c>
      <c r="O258">
        <f t="shared" si="20"/>
        <v>38056.560075974368</v>
      </c>
      <c r="P258">
        <f t="shared" si="21"/>
        <v>20412</v>
      </c>
      <c r="Q258">
        <f t="shared" si="22"/>
        <v>-1057.1266687770658</v>
      </c>
      <c r="R258">
        <f t="shared" si="23"/>
        <v>1117516.7938396961</v>
      </c>
      <c r="S258">
        <v>1</v>
      </c>
      <c r="T258">
        <v>0</v>
      </c>
      <c r="U258">
        <v>2739</v>
      </c>
      <c r="V258">
        <v>0</v>
      </c>
      <c r="W258">
        <v>0</v>
      </c>
      <c r="X258" s="2" t="s">
        <v>19</v>
      </c>
      <c r="Y258" s="2">
        <v>-0.40262715367079233</v>
      </c>
      <c r="Z258" s="2">
        <v>145.86106878527778</v>
      </c>
      <c r="AA258" s="2">
        <v>-2.7603469316648168E-3</v>
      </c>
      <c r="AB258" s="2">
        <v>0.99779914624469035</v>
      </c>
      <c r="AC258" s="2">
        <v>-287.2827932188892</v>
      </c>
      <c r="AD258" s="2">
        <v>286.47753891154764</v>
      </c>
      <c r="AE258" s="2">
        <v>-287.2827932188892</v>
      </c>
      <c r="AF258" s="2">
        <v>286.47753891154764</v>
      </c>
    </row>
    <row r="259" spans="1:32" x14ac:dyDescent="0.35">
      <c r="A259" s="1">
        <v>41173</v>
      </c>
      <c r="B259">
        <v>4628.5</v>
      </c>
      <c r="C259">
        <v>4471.666666666667</v>
      </c>
      <c r="D259">
        <v>6172</v>
      </c>
      <c r="E259">
        <v>5739</v>
      </c>
      <c r="F259">
        <v>0</v>
      </c>
      <c r="G259">
        <v>0</v>
      </c>
      <c r="H259">
        <v>0</v>
      </c>
      <c r="I259">
        <v>0</v>
      </c>
      <c r="J259">
        <f t="shared" ref="J259:J322" si="24">$Y$2+SUMPRODUCT(C259:I259,$Z$2:$AF$2)</f>
        <v>5925.933133213206</v>
      </c>
      <c r="K259">
        <f>J259-B259</f>
        <v>1297.433133213206</v>
      </c>
      <c r="L259">
        <f t="shared" ref="L259:L322" si="25">ABS(K259)</f>
        <v>1297.433133213206</v>
      </c>
      <c r="M259" s="8">
        <f>L259/B259</f>
        <v>0.28031395337867687</v>
      </c>
      <c r="N259">
        <v>4162</v>
      </c>
      <c r="O259">
        <f t="shared" ref="O259:O322" si="26">IF(K259&lt;0,K259*-72,K259*18)</f>
        <v>23353.796397837708</v>
      </c>
      <c r="P259">
        <f t="shared" ref="P259:P322" si="27">N259*18</f>
        <v>74916</v>
      </c>
      <c r="Q259">
        <f t="shared" ref="Q259:Q322" si="28">IF(K259&lt;0,K259*2,K259)</f>
        <v>1297.433133213206</v>
      </c>
      <c r="R259">
        <f t="shared" ref="R259:R322" si="29">Q259^2</f>
        <v>1683332.7351594367</v>
      </c>
      <c r="S259">
        <v>0</v>
      </c>
      <c r="T259">
        <v>1</v>
      </c>
      <c r="U259">
        <v>-1110.5</v>
      </c>
      <c r="V259">
        <v>0</v>
      </c>
      <c r="W259">
        <v>0</v>
      </c>
      <c r="X259" s="2" t="s">
        <v>20</v>
      </c>
      <c r="Y259" s="2">
        <v>233.28858524832125</v>
      </c>
      <c r="Z259" s="2">
        <v>144.86179037920198</v>
      </c>
      <c r="AA259" s="2">
        <v>1.6104218002390149</v>
      </c>
      <c r="AB259" s="2">
        <v>0.10821244355271231</v>
      </c>
      <c r="AC259" s="2">
        <v>-51.626195827826365</v>
      </c>
      <c r="AD259" s="2">
        <v>518.2033663244689</v>
      </c>
      <c r="AE259" s="2">
        <v>-51.626195827826365</v>
      </c>
      <c r="AF259" s="2">
        <v>518.2033663244689</v>
      </c>
    </row>
    <row r="260" spans="1:32" ht="15" thickBot="1" x14ac:dyDescent="0.4">
      <c r="A260" s="1">
        <v>41174</v>
      </c>
      <c r="B260">
        <v>6288</v>
      </c>
      <c r="C260">
        <v>4455.833333333333</v>
      </c>
      <c r="D260">
        <v>7222</v>
      </c>
      <c r="E260">
        <v>4628.5</v>
      </c>
      <c r="F260">
        <v>0</v>
      </c>
      <c r="G260">
        <v>0</v>
      </c>
      <c r="H260">
        <v>0</v>
      </c>
      <c r="I260">
        <v>0</v>
      </c>
      <c r="J260">
        <f t="shared" si="24"/>
        <v>5966.5988283824427</v>
      </c>
      <c r="K260">
        <f>J260-B260</f>
        <v>-321.40117161755734</v>
      </c>
      <c r="L260">
        <f t="shared" si="25"/>
        <v>321.40117161755734</v>
      </c>
      <c r="M260" s="8">
        <f>L260/B260</f>
        <v>5.1113417878110266E-2</v>
      </c>
      <c r="N260">
        <v>836</v>
      </c>
      <c r="O260">
        <f t="shared" si="26"/>
        <v>23140.884356464128</v>
      </c>
      <c r="P260">
        <f t="shared" si="27"/>
        <v>15048</v>
      </c>
      <c r="Q260">
        <f t="shared" si="28"/>
        <v>-642.80234323511468</v>
      </c>
      <c r="R260">
        <f t="shared" si="29"/>
        <v>413194.85246855416</v>
      </c>
      <c r="S260">
        <v>0</v>
      </c>
      <c r="T260">
        <v>0</v>
      </c>
      <c r="U260">
        <v>1659.5</v>
      </c>
      <c r="V260">
        <v>1</v>
      </c>
      <c r="W260">
        <v>1</v>
      </c>
      <c r="X260" s="3" t="s">
        <v>104</v>
      </c>
      <c r="Y260" s="3">
        <v>276.30722327488945</v>
      </c>
      <c r="Z260" s="3">
        <v>128.89328720445931</v>
      </c>
      <c r="AA260" s="3">
        <v>2.1436897860832125</v>
      </c>
      <c r="AB260" s="3">
        <v>3.2750370139993157E-2</v>
      </c>
      <c r="AC260" s="3">
        <v>22.799361678585399</v>
      </c>
      <c r="AD260" s="3">
        <v>529.81508487119345</v>
      </c>
      <c r="AE260" s="3">
        <v>22.799361678585399</v>
      </c>
      <c r="AF260" s="3">
        <v>529.81508487119345</v>
      </c>
    </row>
    <row r="261" spans="1:32" x14ac:dyDescent="0.35">
      <c r="A261" s="1">
        <v>41175</v>
      </c>
      <c r="B261">
        <v>6844</v>
      </c>
      <c r="C261">
        <v>5551.833333333333</v>
      </c>
      <c r="D261">
        <v>6819</v>
      </c>
      <c r="E261">
        <v>6288</v>
      </c>
      <c r="F261">
        <v>0</v>
      </c>
      <c r="G261">
        <v>0</v>
      </c>
      <c r="H261">
        <v>0</v>
      </c>
      <c r="I261">
        <v>0</v>
      </c>
      <c r="J261">
        <f t="shared" si="24"/>
        <v>6719.644746515276</v>
      </c>
      <c r="K261">
        <f>J261-B261</f>
        <v>-124.35525348472402</v>
      </c>
      <c r="L261">
        <f t="shared" si="25"/>
        <v>124.35525348472402</v>
      </c>
      <c r="M261" s="8">
        <f>L261/B261</f>
        <v>1.8169966903086501E-2</v>
      </c>
      <c r="N261">
        <v>1051</v>
      </c>
      <c r="O261">
        <f t="shared" si="26"/>
        <v>8953.5782509001292</v>
      </c>
      <c r="P261">
        <f t="shared" si="27"/>
        <v>18918</v>
      </c>
      <c r="Q261">
        <f t="shared" si="28"/>
        <v>-248.71050696944803</v>
      </c>
      <c r="R261">
        <f t="shared" si="29"/>
        <v>61856.916276999858</v>
      </c>
      <c r="S261">
        <v>0</v>
      </c>
      <c r="T261">
        <v>0</v>
      </c>
      <c r="U261">
        <v>556</v>
      </c>
      <c r="V261">
        <v>1</v>
      </c>
      <c r="W261">
        <v>0</v>
      </c>
    </row>
    <row r="262" spans="1:32" x14ac:dyDescent="0.35">
      <c r="A262" s="1">
        <v>41176</v>
      </c>
      <c r="B262">
        <v>4615</v>
      </c>
      <c r="C262">
        <v>5920.166666666667</v>
      </c>
      <c r="D262">
        <v>5059</v>
      </c>
      <c r="E262">
        <v>6844</v>
      </c>
      <c r="F262">
        <v>1</v>
      </c>
      <c r="G262">
        <v>0</v>
      </c>
      <c r="H262">
        <v>0</v>
      </c>
      <c r="I262">
        <v>0</v>
      </c>
      <c r="J262">
        <f t="shared" si="24"/>
        <v>5421.077523391139</v>
      </c>
      <c r="K262">
        <f>J262-B262</f>
        <v>806.07752339113904</v>
      </c>
      <c r="L262">
        <f t="shared" si="25"/>
        <v>806.07752339113904</v>
      </c>
      <c r="M262" s="8">
        <f>L262/B262</f>
        <v>0.174664685458535</v>
      </c>
      <c r="N262">
        <v>1840</v>
      </c>
      <c r="O262">
        <f t="shared" si="26"/>
        <v>14509.395421040503</v>
      </c>
      <c r="P262">
        <f t="shared" si="27"/>
        <v>33120</v>
      </c>
      <c r="Q262">
        <f t="shared" si="28"/>
        <v>806.07752339113904</v>
      </c>
      <c r="R262">
        <f t="shared" si="29"/>
        <v>649760.9737163923</v>
      </c>
      <c r="S262">
        <v>0</v>
      </c>
      <c r="T262">
        <v>0</v>
      </c>
      <c r="U262">
        <v>-2229</v>
      </c>
      <c r="V262">
        <v>0</v>
      </c>
      <c r="W262">
        <v>0</v>
      </c>
      <c r="X262" t="s">
        <v>22</v>
      </c>
    </row>
    <row r="263" spans="1:32" ht="15" thickBot="1" x14ac:dyDescent="0.4">
      <c r="A263" s="1">
        <v>41177</v>
      </c>
      <c r="B263">
        <v>5412</v>
      </c>
      <c r="C263">
        <v>5915.666666666667</v>
      </c>
      <c r="D263">
        <v>4676</v>
      </c>
      <c r="E263">
        <v>4615</v>
      </c>
      <c r="F263">
        <v>0</v>
      </c>
      <c r="G263">
        <v>1</v>
      </c>
      <c r="H263">
        <v>0</v>
      </c>
      <c r="I263">
        <v>0</v>
      </c>
      <c r="J263">
        <f t="shared" si="24"/>
        <v>5383.1752167411141</v>
      </c>
      <c r="K263">
        <f>J263-B263</f>
        <v>-28.824783258885873</v>
      </c>
      <c r="L263">
        <f t="shared" si="25"/>
        <v>28.824783258885873</v>
      </c>
      <c r="M263" s="8">
        <f>L263/B263</f>
        <v>5.3260870766603605E-3</v>
      </c>
      <c r="N263">
        <v>2027</v>
      </c>
      <c r="O263">
        <f t="shared" si="26"/>
        <v>2075.3843946397828</v>
      </c>
      <c r="P263">
        <f t="shared" si="27"/>
        <v>36486</v>
      </c>
      <c r="Q263">
        <f t="shared" si="28"/>
        <v>-57.649566517771746</v>
      </c>
      <c r="R263">
        <f t="shared" si="29"/>
        <v>3323.472519686989</v>
      </c>
      <c r="S263">
        <v>0</v>
      </c>
      <c r="T263">
        <v>0</v>
      </c>
      <c r="U263">
        <v>797</v>
      </c>
      <c r="V263">
        <v>0</v>
      </c>
      <c r="W263">
        <v>0</v>
      </c>
    </row>
    <row r="264" spans="1:32" x14ac:dyDescent="0.35">
      <c r="A264" s="1">
        <v>41178</v>
      </c>
      <c r="B264">
        <v>5273</v>
      </c>
      <c r="C264">
        <v>5623.666666666667</v>
      </c>
      <c r="D264">
        <v>3000</v>
      </c>
      <c r="E264">
        <v>5412</v>
      </c>
      <c r="F264">
        <v>0</v>
      </c>
      <c r="G264">
        <v>0</v>
      </c>
      <c r="H264">
        <v>1</v>
      </c>
      <c r="I264">
        <v>0</v>
      </c>
      <c r="J264">
        <f t="shared" si="24"/>
        <v>4858.0636161619877</v>
      </c>
      <c r="K264">
        <f>J264-B264</f>
        <v>-414.93638383801226</v>
      </c>
      <c r="L264">
        <f t="shared" si="25"/>
        <v>414.93638383801226</v>
      </c>
      <c r="M264" s="8">
        <f>L264/B264</f>
        <v>7.869076120576754E-2</v>
      </c>
      <c r="N264">
        <v>1856</v>
      </c>
      <c r="O264">
        <f t="shared" si="26"/>
        <v>29875.419636336883</v>
      </c>
      <c r="P264">
        <f t="shared" si="27"/>
        <v>33408</v>
      </c>
      <c r="Q264">
        <f t="shared" si="28"/>
        <v>-829.87276767602452</v>
      </c>
      <c r="R264">
        <f t="shared" si="29"/>
        <v>688688.81053026498</v>
      </c>
      <c r="S264">
        <v>0</v>
      </c>
      <c r="T264">
        <v>0</v>
      </c>
      <c r="U264">
        <v>-139</v>
      </c>
      <c r="V264">
        <v>0</v>
      </c>
      <c r="W264">
        <v>0</v>
      </c>
      <c r="X264" s="5" t="s">
        <v>23</v>
      </c>
      <c r="Y264" s="5"/>
    </row>
    <row r="265" spans="1:32" x14ac:dyDescent="0.35">
      <c r="A265" s="1">
        <v>41179</v>
      </c>
      <c r="B265">
        <v>4996</v>
      </c>
      <c r="C265">
        <v>5100</v>
      </c>
      <c r="D265">
        <v>5739</v>
      </c>
      <c r="E265">
        <v>5273</v>
      </c>
      <c r="F265">
        <v>0</v>
      </c>
      <c r="G265">
        <v>0</v>
      </c>
      <c r="H265">
        <v>0</v>
      </c>
      <c r="I265">
        <v>0</v>
      </c>
      <c r="J265">
        <f t="shared" si="24"/>
        <v>5999.108650117214</v>
      </c>
      <c r="K265">
        <f>J265-B265</f>
        <v>1003.108650117214</v>
      </c>
      <c r="L265">
        <f t="shared" si="25"/>
        <v>1003.108650117214</v>
      </c>
      <c r="M265" s="8">
        <f>L265/B265</f>
        <v>0.20078235590816934</v>
      </c>
      <c r="N265">
        <v>1961</v>
      </c>
      <c r="O265">
        <f t="shared" si="26"/>
        <v>18055.955702109852</v>
      </c>
      <c r="P265">
        <f t="shared" si="27"/>
        <v>35298</v>
      </c>
      <c r="Q265">
        <f t="shared" si="28"/>
        <v>1003.108650117214</v>
      </c>
      <c r="R265">
        <f t="shared" si="29"/>
        <v>1006226.9639399792</v>
      </c>
      <c r="S265">
        <v>1</v>
      </c>
      <c r="T265">
        <v>0</v>
      </c>
      <c r="U265">
        <v>-277</v>
      </c>
      <c r="V265">
        <v>0</v>
      </c>
      <c r="W265">
        <v>0</v>
      </c>
      <c r="X265" s="2" t="s">
        <v>24</v>
      </c>
      <c r="Y265" s="2">
        <v>0.79497169739284335</v>
      </c>
    </row>
    <row r="266" spans="1:32" x14ac:dyDescent="0.35">
      <c r="A266" s="1">
        <v>41180</v>
      </c>
      <c r="B266">
        <v>5590</v>
      </c>
      <c r="C266">
        <v>5227</v>
      </c>
      <c r="D266">
        <v>4628.5</v>
      </c>
      <c r="E266">
        <v>4996</v>
      </c>
      <c r="F266">
        <v>0</v>
      </c>
      <c r="G266">
        <v>0</v>
      </c>
      <c r="H266">
        <v>0</v>
      </c>
      <c r="I266">
        <v>1</v>
      </c>
      <c r="J266">
        <f t="shared" si="24"/>
        <v>5932.5002335912422</v>
      </c>
      <c r="K266">
        <f>J266-B266</f>
        <v>342.50023359124225</v>
      </c>
      <c r="L266">
        <f t="shared" si="25"/>
        <v>342.50023359124225</v>
      </c>
      <c r="M266" s="8">
        <f>L266/B266</f>
        <v>6.1270167010955681E-2</v>
      </c>
      <c r="N266">
        <v>835</v>
      </c>
      <c r="O266">
        <f t="shared" si="26"/>
        <v>6165.0042046423605</v>
      </c>
      <c r="P266">
        <f t="shared" si="27"/>
        <v>15030</v>
      </c>
      <c r="Q266">
        <f t="shared" si="28"/>
        <v>342.50023359124225</v>
      </c>
      <c r="R266">
        <f t="shared" si="29"/>
        <v>117306.41001005551</v>
      </c>
      <c r="S266">
        <v>0</v>
      </c>
      <c r="T266">
        <v>1</v>
      </c>
      <c r="U266">
        <v>594</v>
      </c>
      <c r="V266">
        <v>0</v>
      </c>
      <c r="W266">
        <v>0</v>
      </c>
      <c r="X266" s="2" t="s">
        <v>25</v>
      </c>
      <c r="Y266" s="2">
        <v>0.63197999965565843</v>
      </c>
    </row>
    <row r="267" spans="1:32" x14ac:dyDescent="0.35">
      <c r="A267" s="1">
        <v>41181</v>
      </c>
      <c r="B267">
        <v>6648</v>
      </c>
      <c r="C267">
        <v>5286.333333333333</v>
      </c>
      <c r="D267">
        <v>6288</v>
      </c>
      <c r="E267">
        <v>5590</v>
      </c>
      <c r="F267">
        <v>0</v>
      </c>
      <c r="G267">
        <v>0</v>
      </c>
      <c r="H267">
        <v>0</v>
      </c>
      <c r="I267">
        <v>1</v>
      </c>
      <c r="J267">
        <f t="shared" si="24"/>
        <v>6538.9364141925407</v>
      </c>
      <c r="K267">
        <f>J267-B267</f>
        <v>-109.06358580745928</v>
      </c>
      <c r="L267">
        <f t="shared" si="25"/>
        <v>109.06358580745928</v>
      </c>
      <c r="M267" s="8">
        <f>L267/B267</f>
        <v>1.6405473196067881E-2</v>
      </c>
      <c r="N267">
        <v>1478</v>
      </c>
      <c r="O267">
        <f t="shared" si="26"/>
        <v>7852.5781781370679</v>
      </c>
      <c r="P267">
        <f t="shared" si="27"/>
        <v>26604</v>
      </c>
      <c r="Q267">
        <f t="shared" si="28"/>
        <v>-218.12717161491855</v>
      </c>
      <c r="R267">
        <f t="shared" si="29"/>
        <v>47579.462996724127</v>
      </c>
      <c r="S267">
        <v>0</v>
      </c>
      <c r="T267">
        <v>0</v>
      </c>
      <c r="U267">
        <v>1058</v>
      </c>
      <c r="V267">
        <v>1</v>
      </c>
      <c r="W267">
        <v>1</v>
      </c>
      <c r="X267" s="2" t="s">
        <v>26</v>
      </c>
      <c r="Y267" s="2">
        <v>0.62248951254076135</v>
      </c>
    </row>
    <row r="268" spans="1:32" x14ac:dyDescent="0.35">
      <c r="A268" s="1">
        <v>41182</v>
      </c>
      <c r="B268">
        <v>6569</v>
      </c>
      <c r="C268">
        <v>5744.666666666667</v>
      </c>
      <c r="D268">
        <v>6844</v>
      </c>
      <c r="E268">
        <v>6648</v>
      </c>
      <c r="F268">
        <v>0</v>
      </c>
      <c r="G268">
        <v>0</v>
      </c>
      <c r="H268">
        <v>0</v>
      </c>
      <c r="I268">
        <v>1</v>
      </c>
      <c r="J268">
        <f t="shared" si="24"/>
        <v>7129.0463143372499</v>
      </c>
      <c r="K268">
        <f>J268-B268</f>
        <v>560.0463143372499</v>
      </c>
      <c r="L268">
        <f t="shared" si="25"/>
        <v>560.0463143372499</v>
      </c>
      <c r="M268" s="8">
        <f>L268/B268</f>
        <v>8.5255946770779398E-2</v>
      </c>
      <c r="N268">
        <v>1075</v>
      </c>
      <c r="O268">
        <f t="shared" si="26"/>
        <v>10080.833658070498</v>
      </c>
      <c r="P268">
        <f t="shared" si="27"/>
        <v>19350</v>
      </c>
      <c r="Q268">
        <f t="shared" si="28"/>
        <v>560.0463143372499</v>
      </c>
      <c r="R268">
        <f t="shared" si="29"/>
        <v>313651.8742027377</v>
      </c>
      <c r="S268">
        <v>0</v>
      </c>
      <c r="T268">
        <v>0</v>
      </c>
      <c r="U268">
        <v>-79</v>
      </c>
      <c r="V268">
        <v>1</v>
      </c>
      <c r="W268">
        <v>0</v>
      </c>
      <c r="X268" s="2" t="s">
        <v>6</v>
      </c>
      <c r="Y268" s="2">
        <v>726.879241025135</v>
      </c>
    </row>
    <row r="269" spans="1:32" ht="15" thickBot="1" x14ac:dyDescent="0.4">
      <c r="A269" s="1">
        <v>41183</v>
      </c>
      <c r="B269">
        <v>4396</v>
      </c>
      <c r="C269">
        <v>6269</v>
      </c>
      <c r="D269">
        <v>4615</v>
      </c>
      <c r="E269">
        <v>6569</v>
      </c>
      <c r="F269">
        <v>1</v>
      </c>
      <c r="G269">
        <v>0</v>
      </c>
      <c r="H269">
        <v>0</v>
      </c>
      <c r="I269">
        <v>0</v>
      </c>
      <c r="J269">
        <f t="shared" si="24"/>
        <v>5402.7865052210545</v>
      </c>
      <c r="K269">
        <f>J269-B269</f>
        <v>1006.7865052210545</v>
      </c>
      <c r="L269">
        <f t="shared" si="25"/>
        <v>1006.7865052210545</v>
      </c>
      <c r="M269" s="8">
        <f>L269/B269</f>
        <v>0.22902331783918439</v>
      </c>
      <c r="N269">
        <v>1808</v>
      </c>
      <c r="O269">
        <f t="shared" si="26"/>
        <v>18122.157093978982</v>
      </c>
      <c r="P269">
        <f t="shared" si="27"/>
        <v>32544</v>
      </c>
      <c r="Q269">
        <f t="shared" si="28"/>
        <v>1006.7865052210545</v>
      </c>
      <c r="R269">
        <f t="shared" si="29"/>
        <v>1013619.0670952245</v>
      </c>
      <c r="S269">
        <v>0</v>
      </c>
      <c r="T269">
        <v>0</v>
      </c>
      <c r="U269">
        <v>-2173</v>
      </c>
      <c r="V269">
        <v>0</v>
      </c>
      <c r="W269">
        <v>0</v>
      </c>
      <c r="X269" s="3" t="s">
        <v>27</v>
      </c>
      <c r="Y269" s="3">
        <v>359</v>
      </c>
    </row>
    <row r="270" spans="1:32" x14ac:dyDescent="0.35">
      <c r="A270" s="1">
        <v>41184</v>
      </c>
      <c r="B270">
        <v>5205</v>
      </c>
      <c r="C270">
        <v>5871</v>
      </c>
      <c r="D270">
        <v>5412</v>
      </c>
      <c r="E270">
        <v>4396</v>
      </c>
      <c r="F270">
        <v>0</v>
      </c>
      <c r="G270">
        <v>1</v>
      </c>
      <c r="H270">
        <v>0</v>
      </c>
      <c r="I270">
        <v>0</v>
      </c>
      <c r="J270">
        <f t="shared" si="24"/>
        <v>5515.951035330374</v>
      </c>
      <c r="K270">
        <f>J270-B270</f>
        <v>310.951035330374</v>
      </c>
      <c r="L270">
        <f t="shared" si="25"/>
        <v>310.951035330374</v>
      </c>
      <c r="M270" s="8">
        <f>L270/B270</f>
        <v>5.9740832916498364E-2</v>
      </c>
      <c r="N270">
        <v>1511</v>
      </c>
      <c r="O270">
        <f t="shared" si="26"/>
        <v>5597.118635946732</v>
      </c>
      <c r="P270">
        <f t="shared" si="27"/>
        <v>27198</v>
      </c>
      <c r="Q270">
        <f t="shared" si="28"/>
        <v>310.951035330374</v>
      </c>
      <c r="R270">
        <f t="shared" si="29"/>
        <v>96690.546373031495</v>
      </c>
      <c r="S270">
        <v>0</v>
      </c>
      <c r="T270">
        <v>0</v>
      </c>
      <c r="U270">
        <v>809</v>
      </c>
      <c r="V270">
        <v>0</v>
      </c>
      <c r="W270">
        <v>0</v>
      </c>
    </row>
    <row r="271" spans="1:32" ht="15" thickBot="1" x14ac:dyDescent="0.4">
      <c r="A271" s="1">
        <v>41185</v>
      </c>
      <c r="B271">
        <v>5350</v>
      </c>
      <c r="C271">
        <v>5390</v>
      </c>
      <c r="D271">
        <v>5273</v>
      </c>
      <c r="E271">
        <v>5205</v>
      </c>
      <c r="F271">
        <v>0</v>
      </c>
      <c r="G271">
        <v>0</v>
      </c>
      <c r="H271">
        <v>1</v>
      </c>
      <c r="I271">
        <v>0</v>
      </c>
      <c r="J271">
        <f t="shared" si="24"/>
        <v>5324.3279333229348</v>
      </c>
      <c r="K271">
        <f>J271-B271</f>
        <v>-25.672066677065231</v>
      </c>
      <c r="L271">
        <f t="shared" si="25"/>
        <v>25.672066677065231</v>
      </c>
      <c r="M271" s="8">
        <f>L271/B271</f>
        <v>4.7985171359000434E-3</v>
      </c>
      <c r="N271">
        <v>1355</v>
      </c>
      <c r="O271">
        <f t="shared" si="26"/>
        <v>1848.3888007486967</v>
      </c>
      <c r="P271">
        <f t="shared" si="27"/>
        <v>24390</v>
      </c>
      <c r="Q271">
        <f t="shared" si="28"/>
        <v>-51.344133354130463</v>
      </c>
      <c r="R271">
        <f t="shared" si="29"/>
        <v>2636.2200298867324</v>
      </c>
      <c r="S271">
        <v>0</v>
      </c>
      <c r="T271">
        <v>0</v>
      </c>
      <c r="U271">
        <v>145</v>
      </c>
      <c r="V271">
        <v>0</v>
      </c>
      <c r="W271">
        <v>0</v>
      </c>
      <c r="X271" t="s">
        <v>28</v>
      </c>
    </row>
    <row r="272" spans="1:32" x14ac:dyDescent="0.35">
      <c r="A272" s="1">
        <v>41186</v>
      </c>
      <c r="B272">
        <v>4939</v>
      </c>
      <c r="C272">
        <v>4983.666666666667</v>
      </c>
      <c r="D272">
        <v>4996</v>
      </c>
      <c r="E272">
        <v>5350</v>
      </c>
      <c r="F272">
        <v>0</v>
      </c>
      <c r="G272">
        <v>0</v>
      </c>
      <c r="H272">
        <v>0</v>
      </c>
      <c r="I272">
        <v>0</v>
      </c>
      <c r="J272">
        <f t="shared" si="24"/>
        <v>5759.4887811541721</v>
      </c>
      <c r="K272">
        <f>J272-B272</f>
        <v>820.4887811541721</v>
      </c>
      <c r="L272">
        <f t="shared" si="25"/>
        <v>820.4887811541721</v>
      </c>
      <c r="M272" s="8">
        <f>L272/B272</f>
        <v>0.16612447482368337</v>
      </c>
      <c r="N272">
        <v>1835</v>
      </c>
      <c r="O272">
        <f t="shared" si="26"/>
        <v>14768.798060775098</v>
      </c>
      <c r="P272">
        <f t="shared" si="27"/>
        <v>33030</v>
      </c>
      <c r="Q272">
        <f t="shared" si="28"/>
        <v>820.4887811541721</v>
      </c>
      <c r="R272">
        <f t="shared" si="29"/>
        <v>673201.83999985887</v>
      </c>
      <c r="S272">
        <v>1</v>
      </c>
      <c r="T272">
        <v>0</v>
      </c>
      <c r="U272">
        <v>-411</v>
      </c>
      <c r="V272">
        <v>0</v>
      </c>
      <c r="W272">
        <v>0</v>
      </c>
      <c r="X272" s="4"/>
      <c r="Y272" s="4" t="s">
        <v>33</v>
      </c>
      <c r="Z272" s="4" t="s">
        <v>34</v>
      </c>
      <c r="AA272" s="4" t="s">
        <v>35</v>
      </c>
      <c r="AB272" s="4" t="s">
        <v>36</v>
      </c>
      <c r="AC272" s="4" t="s">
        <v>37</v>
      </c>
    </row>
    <row r="273" spans="1:32" x14ac:dyDescent="0.35">
      <c r="A273" s="1">
        <v>41187</v>
      </c>
      <c r="B273">
        <v>6693</v>
      </c>
      <c r="C273">
        <v>5164.666666666667</v>
      </c>
      <c r="D273">
        <v>5590</v>
      </c>
      <c r="E273">
        <v>4939</v>
      </c>
      <c r="F273">
        <v>0</v>
      </c>
      <c r="G273">
        <v>0</v>
      </c>
      <c r="H273">
        <v>0</v>
      </c>
      <c r="I273">
        <v>0</v>
      </c>
      <c r="J273">
        <f t="shared" si="24"/>
        <v>5916.9478140497949</v>
      </c>
      <c r="K273">
        <f>J273-B273</f>
        <v>-776.05218595020506</v>
      </c>
      <c r="L273">
        <f t="shared" si="25"/>
        <v>776.05218595020506</v>
      </c>
      <c r="M273" s="8">
        <f>L273/B273</f>
        <v>0.11594982607951666</v>
      </c>
      <c r="N273">
        <v>671</v>
      </c>
      <c r="O273">
        <f t="shared" si="26"/>
        <v>55875.757388414764</v>
      </c>
      <c r="P273">
        <f t="shared" si="27"/>
        <v>12078</v>
      </c>
      <c r="Q273">
        <f t="shared" si="28"/>
        <v>-1552.1043719004101</v>
      </c>
      <c r="R273">
        <f t="shared" si="29"/>
        <v>2409027.9812723664</v>
      </c>
      <c r="S273">
        <v>0</v>
      </c>
      <c r="T273">
        <v>1</v>
      </c>
      <c r="U273">
        <v>1754</v>
      </c>
      <c r="V273">
        <v>0</v>
      </c>
      <c r="W273">
        <v>0</v>
      </c>
      <c r="X273" s="2" t="s">
        <v>29</v>
      </c>
      <c r="Y273" s="2">
        <v>9</v>
      </c>
      <c r="Z273" s="2">
        <v>316651734.95100188</v>
      </c>
      <c r="AA273" s="2">
        <v>35183526.105666876</v>
      </c>
      <c r="AB273" s="2">
        <v>66.590891700769475</v>
      </c>
      <c r="AC273" s="2">
        <v>2.2499430005251806E-70</v>
      </c>
    </row>
    <row r="274" spans="1:32" x14ac:dyDescent="0.35">
      <c r="A274" s="1">
        <v>41188</v>
      </c>
      <c r="B274">
        <v>7112</v>
      </c>
      <c r="C274">
        <v>5660.666666666667</v>
      </c>
      <c r="D274">
        <v>6648</v>
      </c>
      <c r="E274">
        <v>6693</v>
      </c>
      <c r="F274">
        <v>0</v>
      </c>
      <c r="G274">
        <v>0</v>
      </c>
      <c r="H274">
        <v>0</v>
      </c>
      <c r="I274">
        <v>0</v>
      </c>
      <c r="J274">
        <f t="shared" si="24"/>
        <v>6810.2129217739548</v>
      </c>
      <c r="K274">
        <f>J274-B274</f>
        <v>-301.7870782260452</v>
      </c>
      <c r="L274">
        <f t="shared" si="25"/>
        <v>301.7870782260452</v>
      </c>
      <c r="M274" s="8">
        <f>L274/B274</f>
        <v>4.243350368757666E-2</v>
      </c>
      <c r="N274">
        <v>885</v>
      </c>
      <c r="O274">
        <f t="shared" si="26"/>
        <v>21728.669632275254</v>
      </c>
      <c r="P274">
        <f t="shared" si="27"/>
        <v>15930</v>
      </c>
      <c r="Q274">
        <f t="shared" si="28"/>
        <v>-603.57415645209039</v>
      </c>
      <c r="R274">
        <f t="shared" si="29"/>
        <v>364301.76233685249</v>
      </c>
      <c r="S274">
        <v>0</v>
      </c>
      <c r="T274">
        <v>0</v>
      </c>
      <c r="U274">
        <v>419</v>
      </c>
      <c r="V274">
        <v>1</v>
      </c>
      <c r="W274">
        <v>1</v>
      </c>
      <c r="X274" s="2" t="s">
        <v>30</v>
      </c>
      <c r="Y274" s="2">
        <v>349</v>
      </c>
      <c r="Z274" s="2">
        <v>184395347.4306134</v>
      </c>
      <c r="AA274" s="2">
        <v>528353.43103327625</v>
      </c>
      <c r="AB274" s="2"/>
      <c r="AC274" s="2"/>
    </row>
    <row r="275" spans="1:32" ht="15" thickBot="1" x14ac:dyDescent="0.4">
      <c r="A275" s="1">
        <v>41189</v>
      </c>
      <c r="B275">
        <v>6933</v>
      </c>
      <c r="C275">
        <v>6248</v>
      </c>
      <c r="D275">
        <v>6569</v>
      </c>
      <c r="E275">
        <v>7112</v>
      </c>
      <c r="F275">
        <v>0</v>
      </c>
      <c r="G275">
        <v>0</v>
      </c>
      <c r="H275">
        <v>0</v>
      </c>
      <c r="I275">
        <v>0</v>
      </c>
      <c r="J275">
        <f t="shared" si="24"/>
        <v>7150.3189755869325</v>
      </c>
      <c r="K275">
        <f>J275-B275</f>
        <v>217.31897558693254</v>
      </c>
      <c r="L275">
        <f t="shared" si="25"/>
        <v>217.31897558693254</v>
      </c>
      <c r="M275" s="8">
        <f>L275/B275</f>
        <v>3.1345590016866078E-2</v>
      </c>
      <c r="N275">
        <v>735</v>
      </c>
      <c r="O275">
        <f t="shared" si="26"/>
        <v>3911.7415605647857</v>
      </c>
      <c r="P275">
        <f t="shared" si="27"/>
        <v>13230</v>
      </c>
      <c r="Q275">
        <f t="shared" si="28"/>
        <v>217.31897558693254</v>
      </c>
      <c r="R275">
        <f t="shared" si="29"/>
        <v>47227.537150153781</v>
      </c>
      <c r="S275">
        <v>0</v>
      </c>
      <c r="T275">
        <v>0</v>
      </c>
      <c r="U275">
        <v>-179</v>
      </c>
      <c r="V275">
        <v>1</v>
      </c>
      <c r="W275">
        <v>0</v>
      </c>
      <c r="X275" s="3" t="s">
        <v>31</v>
      </c>
      <c r="Y275" s="3">
        <v>358</v>
      </c>
      <c r="Z275" s="3">
        <v>501047082.38161528</v>
      </c>
      <c r="AA275" s="3"/>
      <c r="AB275" s="3"/>
      <c r="AC275" s="3"/>
    </row>
    <row r="276" spans="1:32" ht="15" thickBot="1" x14ac:dyDescent="0.4">
      <c r="A276" s="1">
        <v>41190</v>
      </c>
      <c r="B276">
        <v>4621</v>
      </c>
      <c r="C276">
        <v>6912.666666666667</v>
      </c>
      <c r="D276">
        <v>4396</v>
      </c>
      <c r="E276">
        <v>6933</v>
      </c>
      <c r="F276">
        <v>1</v>
      </c>
      <c r="G276">
        <v>0</v>
      </c>
      <c r="H276">
        <v>0</v>
      </c>
      <c r="I276">
        <v>0</v>
      </c>
      <c r="J276">
        <f t="shared" si="24"/>
        <v>5719.0783634167583</v>
      </c>
      <c r="K276">
        <f>J276-B276</f>
        <v>1098.0783634167583</v>
      </c>
      <c r="L276">
        <f t="shared" si="25"/>
        <v>1098.0783634167583</v>
      </c>
      <c r="M276" s="8">
        <f>L276/B276</f>
        <v>0.23762786483807796</v>
      </c>
      <c r="N276">
        <v>1495</v>
      </c>
      <c r="O276">
        <f t="shared" si="26"/>
        <v>19765.410541501649</v>
      </c>
      <c r="P276">
        <f t="shared" si="27"/>
        <v>26910</v>
      </c>
      <c r="Q276">
        <f t="shared" si="28"/>
        <v>1098.0783634167583</v>
      </c>
      <c r="R276">
        <f t="shared" si="29"/>
        <v>1205776.0922040264</v>
      </c>
      <c r="S276">
        <v>0</v>
      </c>
      <c r="T276">
        <v>0</v>
      </c>
      <c r="U276">
        <v>-2312</v>
      </c>
      <c r="V276">
        <v>0</v>
      </c>
      <c r="W276">
        <v>0</v>
      </c>
    </row>
    <row r="277" spans="1:32" x14ac:dyDescent="0.35">
      <c r="A277" s="1">
        <v>41191</v>
      </c>
      <c r="B277">
        <v>5251</v>
      </c>
      <c r="C277">
        <v>6222</v>
      </c>
      <c r="D277">
        <v>5205</v>
      </c>
      <c r="E277">
        <v>4621</v>
      </c>
      <c r="F277">
        <v>0</v>
      </c>
      <c r="G277">
        <v>1</v>
      </c>
      <c r="H277">
        <v>0</v>
      </c>
      <c r="I277">
        <v>0</v>
      </c>
      <c r="J277">
        <f t="shared" si="24"/>
        <v>5670.2658042029452</v>
      </c>
      <c r="K277">
        <f>J277-B277</f>
        <v>419.26580420294522</v>
      </c>
      <c r="L277">
        <f t="shared" si="25"/>
        <v>419.26580420294522</v>
      </c>
      <c r="M277" s="8">
        <f>L277/B277</f>
        <v>7.9844944620633254E-2</v>
      </c>
      <c r="N277">
        <v>1300</v>
      </c>
      <c r="O277">
        <f t="shared" si="26"/>
        <v>7546.7844756530139</v>
      </c>
      <c r="P277">
        <f t="shared" si="27"/>
        <v>23400</v>
      </c>
      <c r="Q277">
        <f t="shared" si="28"/>
        <v>419.26580420294522</v>
      </c>
      <c r="R277">
        <f t="shared" si="29"/>
        <v>175783.81457394239</v>
      </c>
      <c r="S277">
        <v>0</v>
      </c>
      <c r="T277">
        <v>0</v>
      </c>
      <c r="U277">
        <v>630</v>
      </c>
      <c r="V277">
        <v>0</v>
      </c>
      <c r="W277">
        <v>0</v>
      </c>
      <c r="X277" s="4"/>
      <c r="Y277" s="4" t="s">
        <v>38</v>
      </c>
      <c r="Z277" s="4" t="s">
        <v>6</v>
      </c>
      <c r="AA277" s="4" t="s">
        <v>39</v>
      </c>
      <c r="AB277" s="4" t="s">
        <v>40</v>
      </c>
      <c r="AC277" s="4" t="s">
        <v>41</v>
      </c>
      <c r="AD277" s="4" t="s">
        <v>42</v>
      </c>
      <c r="AE277" s="4" t="s">
        <v>43</v>
      </c>
      <c r="AF277" s="4" t="s">
        <v>44</v>
      </c>
    </row>
    <row r="278" spans="1:32" x14ac:dyDescent="0.35">
      <c r="A278" s="1">
        <v>41192</v>
      </c>
      <c r="B278">
        <v>5459</v>
      </c>
      <c r="C278">
        <v>5601.666666666667</v>
      </c>
      <c r="D278">
        <v>5350</v>
      </c>
      <c r="E278">
        <v>5251</v>
      </c>
      <c r="F278">
        <v>0</v>
      </c>
      <c r="G278">
        <v>0</v>
      </c>
      <c r="H278">
        <v>1</v>
      </c>
      <c r="I278">
        <v>0</v>
      </c>
      <c r="J278">
        <f t="shared" si="24"/>
        <v>5453.1203095446272</v>
      </c>
      <c r="K278">
        <f>J278-B278</f>
        <v>-5.8796904553728382</v>
      </c>
      <c r="L278">
        <f t="shared" si="25"/>
        <v>5.8796904553728382</v>
      </c>
      <c r="M278" s="8">
        <f>L278/B278</f>
        <v>1.0770636481723462E-3</v>
      </c>
      <c r="N278">
        <v>877</v>
      </c>
      <c r="O278">
        <f t="shared" si="26"/>
        <v>423.33771278684435</v>
      </c>
      <c r="P278">
        <f t="shared" si="27"/>
        <v>15786</v>
      </c>
      <c r="Q278">
        <f t="shared" si="28"/>
        <v>-11.759380910745676</v>
      </c>
      <c r="R278">
        <f t="shared" si="29"/>
        <v>138.28303940400983</v>
      </c>
      <c r="S278">
        <v>0</v>
      </c>
      <c r="T278">
        <v>0</v>
      </c>
      <c r="U278">
        <v>208</v>
      </c>
      <c r="V278">
        <v>0</v>
      </c>
      <c r="W278">
        <v>0</v>
      </c>
      <c r="X278" s="2" t="s">
        <v>32</v>
      </c>
      <c r="Y278" s="2">
        <v>835.34253739327289</v>
      </c>
      <c r="Z278" s="2">
        <v>226.78554906017251</v>
      </c>
      <c r="AA278" s="2">
        <v>3.6834028484400179</v>
      </c>
      <c r="AB278" s="2">
        <v>2.6662858887112296E-4</v>
      </c>
      <c r="AC278" s="2">
        <v>389.3042218473787</v>
      </c>
      <c r="AD278" s="2">
        <v>1281.3808529391672</v>
      </c>
      <c r="AE278" s="2">
        <v>389.3042218473787</v>
      </c>
      <c r="AF278" s="2">
        <v>1281.3808529391672</v>
      </c>
    </row>
    <row r="279" spans="1:32" x14ac:dyDescent="0.35">
      <c r="A279" s="1">
        <v>41193</v>
      </c>
      <c r="B279">
        <v>5194</v>
      </c>
      <c r="C279">
        <v>5110.333333333333</v>
      </c>
      <c r="D279">
        <v>4939</v>
      </c>
      <c r="E279">
        <v>5459</v>
      </c>
      <c r="F279">
        <v>0</v>
      </c>
      <c r="G279">
        <v>0</v>
      </c>
      <c r="H279">
        <v>0</v>
      </c>
      <c r="I279">
        <v>0</v>
      </c>
      <c r="J279">
        <f t="shared" si="24"/>
        <v>5825.9502116326776</v>
      </c>
      <c r="K279">
        <f>J279-B279</f>
        <v>631.95021163267756</v>
      </c>
      <c r="L279">
        <f t="shared" si="25"/>
        <v>631.95021163267756</v>
      </c>
      <c r="M279" s="8">
        <f>L279/B279</f>
        <v>0.12166927447683434</v>
      </c>
      <c r="N279">
        <v>1324</v>
      </c>
      <c r="O279">
        <f t="shared" si="26"/>
        <v>11375.103809388196</v>
      </c>
      <c r="P279">
        <f t="shared" si="27"/>
        <v>23832</v>
      </c>
      <c r="Q279">
        <f t="shared" si="28"/>
        <v>631.95021163267756</v>
      </c>
      <c r="R279">
        <f t="shared" si="29"/>
        <v>399361.06998258596</v>
      </c>
      <c r="S279">
        <v>1</v>
      </c>
      <c r="T279">
        <v>0</v>
      </c>
      <c r="U279">
        <v>-265</v>
      </c>
      <c r="V279">
        <v>0</v>
      </c>
      <c r="W279">
        <v>0</v>
      </c>
      <c r="X279" s="2" t="s">
        <v>106</v>
      </c>
      <c r="Y279" s="2">
        <v>0.47364042395113637</v>
      </c>
      <c r="Z279" s="2">
        <v>9.0573335532242782E-2</v>
      </c>
      <c r="AA279" s="2">
        <v>5.229358300297192</v>
      </c>
      <c r="AB279" s="2">
        <v>2.9377001879497692E-7</v>
      </c>
      <c r="AC279" s="2">
        <v>0.29550218638884962</v>
      </c>
      <c r="AD279" s="2">
        <v>0.65177866151342312</v>
      </c>
      <c r="AE279" s="2">
        <v>0.29550218638884962</v>
      </c>
      <c r="AF279" s="2">
        <v>0.65177866151342312</v>
      </c>
    </row>
    <row r="280" spans="1:32" x14ac:dyDescent="0.35">
      <c r="A280" s="1">
        <v>41194</v>
      </c>
      <c r="B280">
        <v>6255</v>
      </c>
      <c r="C280">
        <v>5301.333333333333</v>
      </c>
      <c r="D280">
        <v>6693</v>
      </c>
      <c r="E280">
        <v>5194</v>
      </c>
      <c r="F280">
        <v>0</v>
      </c>
      <c r="G280">
        <v>0</v>
      </c>
      <c r="H280">
        <v>0</v>
      </c>
      <c r="I280">
        <v>0</v>
      </c>
      <c r="J280">
        <f t="shared" si="24"/>
        <v>6335.0850882114783</v>
      </c>
      <c r="K280">
        <f>J280-B280</f>
        <v>80.085088211478251</v>
      </c>
      <c r="L280">
        <f t="shared" si="25"/>
        <v>80.085088211478251</v>
      </c>
      <c r="M280" s="8">
        <f>L280/B280</f>
        <v>1.2803371416703157E-2</v>
      </c>
      <c r="N280">
        <v>1152</v>
      </c>
      <c r="O280">
        <f t="shared" si="26"/>
        <v>1441.5315878066085</v>
      </c>
      <c r="P280">
        <f t="shared" si="27"/>
        <v>20736</v>
      </c>
      <c r="Q280">
        <f t="shared" si="28"/>
        <v>80.085088211478251</v>
      </c>
      <c r="R280">
        <f t="shared" si="29"/>
        <v>6413.6213538402526</v>
      </c>
      <c r="S280">
        <v>0</v>
      </c>
      <c r="T280">
        <v>1</v>
      </c>
      <c r="U280">
        <v>1061</v>
      </c>
      <c r="V280">
        <v>0</v>
      </c>
      <c r="W280">
        <v>0</v>
      </c>
      <c r="X280" s="2" t="s">
        <v>21</v>
      </c>
      <c r="Y280" s="2">
        <v>0.22881531398117561</v>
      </c>
      <c r="Z280" s="2">
        <v>4.6488762732133357E-2</v>
      </c>
      <c r="AA280" s="2">
        <v>4.9219488868654464</v>
      </c>
      <c r="AB280" s="2">
        <v>1.3237257638885347E-6</v>
      </c>
      <c r="AC280" s="2">
        <v>0.13738193338534352</v>
      </c>
      <c r="AD280" s="2">
        <v>0.32024869457700766</v>
      </c>
      <c r="AE280" s="2">
        <v>0.13738193338534352</v>
      </c>
      <c r="AF280" s="2">
        <v>0.32024869457700766</v>
      </c>
    </row>
    <row r="281" spans="1:32" x14ac:dyDescent="0.35">
      <c r="A281" s="1">
        <v>41195</v>
      </c>
      <c r="B281">
        <v>6800</v>
      </c>
      <c r="C281">
        <v>5636</v>
      </c>
      <c r="D281">
        <v>7112</v>
      </c>
      <c r="E281">
        <v>6255</v>
      </c>
      <c r="F281">
        <v>0</v>
      </c>
      <c r="G281">
        <v>0</v>
      </c>
      <c r="H281">
        <v>0</v>
      </c>
      <c r="I281">
        <v>0</v>
      </c>
      <c r="J281">
        <f t="shared" si="24"/>
        <v>6831.2984452008604</v>
      </c>
      <c r="K281">
        <f>J281-B281</f>
        <v>31.298445200860442</v>
      </c>
      <c r="L281">
        <f t="shared" si="25"/>
        <v>31.298445200860442</v>
      </c>
      <c r="M281" s="8">
        <f>L281/B281</f>
        <v>4.6027125295383005E-3</v>
      </c>
      <c r="N281">
        <v>1105</v>
      </c>
      <c r="O281">
        <f t="shared" si="26"/>
        <v>563.37201361548796</v>
      </c>
      <c r="P281">
        <f t="shared" si="27"/>
        <v>19890</v>
      </c>
      <c r="Q281">
        <f t="shared" si="28"/>
        <v>31.298445200860442</v>
      </c>
      <c r="R281">
        <f t="shared" si="29"/>
        <v>979.59267199126407</v>
      </c>
      <c r="S281">
        <v>0</v>
      </c>
      <c r="T281">
        <v>0</v>
      </c>
      <c r="U281">
        <v>545</v>
      </c>
      <c r="V281">
        <v>1</v>
      </c>
      <c r="W281">
        <v>1</v>
      </c>
      <c r="X281" s="2" t="s">
        <v>53</v>
      </c>
      <c r="Y281" s="2">
        <v>0.18291465660031239</v>
      </c>
      <c r="Z281" s="2">
        <v>7.3106183529693114E-2</v>
      </c>
      <c r="AA281" s="2">
        <v>2.5020408366143063</v>
      </c>
      <c r="AB281" s="2">
        <v>1.2804987104338826E-2</v>
      </c>
      <c r="AC281" s="2">
        <v>3.9130543843985677E-2</v>
      </c>
      <c r="AD281" s="2">
        <v>0.32669876935663911</v>
      </c>
      <c r="AE281" s="2">
        <v>3.9130543843985677E-2</v>
      </c>
      <c r="AF281" s="2">
        <v>0.32669876935663911</v>
      </c>
    </row>
    <row r="282" spans="1:32" x14ac:dyDescent="0.35">
      <c r="A282" s="1">
        <v>41196</v>
      </c>
      <c r="B282">
        <v>6959</v>
      </c>
      <c r="C282">
        <v>6083</v>
      </c>
      <c r="D282">
        <v>6933</v>
      </c>
      <c r="E282">
        <v>6800</v>
      </c>
      <c r="F282">
        <v>0</v>
      </c>
      <c r="G282">
        <v>0</v>
      </c>
      <c r="H282">
        <v>0</v>
      </c>
      <c r="I282">
        <v>0</v>
      </c>
      <c r="J282">
        <f t="shared" si="24"/>
        <v>7106.2084712352698</v>
      </c>
      <c r="K282">
        <f>J282-B282</f>
        <v>147.20847123526983</v>
      </c>
      <c r="L282">
        <f t="shared" si="25"/>
        <v>147.20847123526983</v>
      </c>
      <c r="M282" s="8">
        <f>L282/B282</f>
        <v>2.1153681740949823E-2</v>
      </c>
      <c r="N282">
        <v>715</v>
      </c>
      <c r="O282">
        <f t="shared" si="26"/>
        <v>2649.7524822348569</v>
      </c>
      <c r="P282">
        <f t="shared" si="27"/>
        <v>12870</v>
      </c>
      <c r="Q282">
        <f t="shared" si="28"/>
        <v>147.20847123526983</v>
      </c>
      <c r="R282">
        <f t="shared" si="29"/>
        <v>21670.334003425265</v>
      </c>
      <c r="S282">
        <v>0</v>
      </c>
      <c r="T282">
        <v>0</v>
      </c>
      <c r="U282">
        <v>159</v>
      </c>
      <c r="V282">
        <v>1</v>
      </c>
      <c r="W282">
        <v>0</v>
      </c>
      <c r="X282" s="2" t="s">
        <v>15</v>
      </c>
      <c r="Y282" s="2">
        <v>-1164.5245656653924</v>
      </c>
      <c r="Z282" s="2">
        <v>143.52629421063321</v>
      </c>
      <c r="AA282" s="2">
        <v>-8.113667060590199</v>
      </c>
      <c r="AB282" s="2">
        <v>8.4724448361095581E-15</v>
      </c>
      <c r="AC282" s="2">
        <v>-1446.8098645812834</v>
      </c>
      <c r="AD282" s="2">
        <v>-882.23926674950144</v>
      </c>
      <c r="AE282" s="2">
        <v>-1446.8098645812834</v>
      </c>
      <c r="AF282" s="2">
        <v>-882.23926674950144</v>
      </c>
    </row>
    <row r="283" spans="1:32" x14ac:dyDescent="0.35">
      <c r="A283" s="1">
        <v>41197</v>
      </c>
      <c r="B283">
        <v>4404</v>
      </c>
      <c r="C283">
        <v>6671.333333333333</v>
      </c>
      <c r="D283">
        <v>4621</v>
      </c>
      <c r="E283">
        <v>6959</v>
      </c>
      <c r="F283">
        <v>1</v>
      </c>
      <c r="G283">
        <v>0</v>
      </c>
      <c r="H283">
        <v>0</v>
      </c>
      <c r="I283">
        <v>0</v>
      </c>
      <c r="J283">
        <f t="shared" si="24"/>
        <v>5674.1849604175277</v>
      </c>
      <c r="K283">
        <f>J283-B283</f>
        <v>1270.1849604175277</v>
      </c>
      <c r="L283">
        <f t="shared" si="25"/>
        <v>1270.1849604175277</v>
      </c>
      <c r="M283" s="8">
        <f>L283/B283</f>
        <v>0.28841620354621428</v>
      </c>
      <c r="N283">
        <v>1726</v>
      </c>
      <c r="O283">
        <f t="shared" si="26"/>
        <v>22863.329287515498</v>
      </c>
      <c r="P283">
        <f t="shared" si="27"/>
        <v>31068</v>
      </c>
      <c r="Q283">
        <f t="shared" si="28"/>
        <v>1270.1849604175277</v>
      </c>
      <c r="R283">
        <f t="shared" si="29"/>
        <v>1613369.8336708765</v>
      </c>
      <c r="S283">
        <v>0</v>
      </c>
      <c r="T283">
        <v>0</v>
      </c>
      <c r="U283">
        <v>-2555</v>
      </c>
      <c r="V283">
        <v>0</v>
      </c>
      <c r="W283">
        <v>0</v>
      </c>
      <c r="X283" s="2" t="s">
        <v>16</v>
      </c>
      <c r="Y283" s="2">
        <v>-583.34941133015593</v>
      </c>
      <c r="Z283" s="2">
        <v>160.22221750509635</v>
      </c>
      <c r="AA283" s="2">
        <v>-3.6408771543284923</v>
      </c>
      <c r="AB283" s="2">
        <v>3.1284685379347736E-4</v>
      </c>
      <c r="AC283" s="2">
        <v>-898.47199433935521</v>
      </c>
      <c r="AD283" s="2">
        <v>-268.2268283209566</v>
      </c>
      <c r="AE283" s="2">
        <v>-898.47199433935521</v>
      </c>
      <c r="AF283" s="2">
        <v>-268.2268283209566</v>
      </c>
    </row>
    <row r="284" spans="1:32" x14ac:dyDescent="0.35">
      <c r="A284" s="1">
        <v>41198</v>
      </c>
      <c r="B284">
        <v>4921</v>
      </c>
      <c r="C284">
        <v>6054.333333333333</v>
      </c>
      <c r="D284">
        <v>5251</v>
      </c>
      <c r="E284">
        <v>4404</v>
      </c>
      <c r="F284">
        <v>0</v>
      </c>
      <c r="G284">
        <v>1</v>
      </c>
      <c r="H284">
        <v>0</v>
      </c>
      <c r="I284">
        <v>0</v>
      </c>
      <c r="J284">
        <f t="shared" si="24"/>
        <v>5558.700637238976</v>
      </c>
      <c r="K284">
        <f>J284-B284</f>
        <v>637.70063723897601</v>
      </c>
      <c r="L284">
        <f t="shared" si="25"/>
        <v>637.70063723897601</v>
      </c>
      <c r="M284" s="8">
        <f>L284/B284</f>
        <v>0.12958761171285837</v>
      </c>
      <c r="N284">
        <v>1601</v>
      </c>
      <c r="O284">
        <f t="shared" si="26"/>
        <v>11478.611470301568</v>
      </c>
      <c r="P284">
        <f t="shared" si="27"/>
        <v>28818</v>
      </c>
      <c r="Q284">
        <f t="shared" si="28"/>
        <v>637.70063723897601</v>
      </c>
      <c r="R284">
        <f t="shared" si="29"/>
        <v>406662.10273499606</v>
      </c>
      <c r="S284">
        <v>0</v>
      </c>
      <c r="T284">
        <v>0</v>
      </c>
      <c r="U284">
        <v>517</v>
      </c>
      <c r="V284">
        <v>0</v>
      </c>
      <c r="W284">
        <v>0</v>
      </c>
      <c r="X284" s="2" t="s">
        <v>17</v>
      </c>
      <c r="Y284" s="2">
        <v>-561.60921884660502</v>
      </c>
      <c r="Z284" s="2">
        <v>137.73095670270803</v>
      </c>
      <c r="AA284" s="2">
        <v>-4.0775816293706377</v>
      </c>
      <c r="AB284" s="2">
        <v>5.6407494284480002E-5</v>
      </c>
      <c r="AC284" s="2">
        <v>-832.49633745176982</v>
      </c>
      <c r="AD284" s="2">
        <v>-290.72210024144022</v>
      </c>
      <c r="AE284" s="2">
        <v>-832.49633745176982</v>
      </c>
      <c r="AF284" s="2">
        <v>-290.72210024144022</v>
      </c>
    </row>
    <row r="285" spans="1:32" x14ac:dyDescent="0.35">
      <c r="A285" s="1">
        <v>41199</v>
      </c>
      <c r="B285">
        <v>5289</v>
      </c>
      <c r="C285">
        <v>5428</v>
      </c>
      <c r="D285">
        <v>5459</v>
      </c>
      <c r="E285">
        <v>4921</v>
      </c>
      <c r="F285">
        <v>0</v>
      </c>
      <c r="G285">
        <v>0</v>
      </c>
      <c r="H285">
        <v>1</v>
      </c>
      <c r="I285">
        <v>0</v>
      </c>
      <c r="J285">
        <f t="shared" si="24"/>
        <v>5331.7262935612262</v>
      </c>
      <c r="K285">
        <f>J285-B285</f>
        <v>42.726293561226157</v>
      </c>
      <c r="L285">
        <f t="shared" si="25"/>
        <v>42.726293561226157</v>
      </c>
      <c r="M285" s="8">
        <f>L285/B285</f>
        <v>8.0783311705853959E-3</v>
      </c>
      <c r="N285">
        <v>1185</v>
      </c>
      <c r="O285">
        <f t="shared" si="26"/>
        <v>769.07328410207083</v>
      </c>
      <c r="P285">
        <f t="shared" si="27"/>
        <v>21330</v>
      </c>
      <c r="Q285">
        <f t="shared" si="28"/>
        <v>42.726293561226157</v>
      </c>
      <c r="R285">
        <f t="shared" si="29"/>
        <v>1825.5361614800759</v>
      </c>
      <c r="S285">
        <v>0</v>
      </c>
      <c r="T285">
        <v>0</v>
      </c>
      <c r="U285">
        <v>368</v>
      </c>
      <c r="V285">
        <v>0</v>
      </c>
      <c r="W285">
        <v>0</v>
      </c>
      <c r="X285" s="2" t="s">
        <v>18</v>
      </c>
      <c r="Y285" s="2">
        <v>-11.968380485948387</v>
      </c>
      <c r="Z285" s="2">
        <v>128.23744805317361</v>
      </c>
      <c r="AA285" s="2">
        <v>-9.3329839821716526E-2</v>
      </c>
      <c r="AB285" s="2">
        <v>0.92569508094149389</v>
      </c>
      <c r="AC285" s="2">
        <v>-264.1838128914992</v>
      </c>
      <c r="AD285" s="2">
        <v>240.2470519196024</v>
      </c>
      <c r="AE285" s="2">
        <v>-264.1838128914992</v>
      </c>
      <c r="AF285" s="2">
        <v>240.2470519196024</v>
      </c>
    </row>
    <row r="286" spans="1:32" x14ac:dyDescent="0.35">
      <c r="A286" s="1">
        <v>41200</v>
      </c>
      <c r="B286">
        <v>5067</v>
      </c>
      <c r="C286">
        <v>4871.333333333333</v>
      </c>
      <c r="D286">
        <v>5194</v>
      </c>
      <c r="E286">
        <v>5289</v>
      </c>
      <c r="F286">
        <v>0</v>
      </c>
      <c r="G286">
        <v>0</v>
      </c>
      <c r="H286">
        <v>0</v>
      </c>
      <c r="I286">
        <v>0</v>
      </c>
      <c r="J286">
        <f t="shared" si="24"/>
        <v>5748.3257740416202</v>
      </c>
      <c r="K286">
        <f>J286-B286</f>
        <v>681.32577404162021</v>
      </c>
      <c r="L286">
        <f t="shared" si="25"/>
        <v>681.32577404162021</v>
      </c>
      <c r="M286" s="8">
        <f>L286/B286</f>
        <v>0.13446334597229528</v>
      </c>
      <c r="N286">
        <v>1309</v>
      </c>
      <c r="O286">
        <f t="shared" si="26"/>
        <v>12263.863932749164</v>
      </c>
      <c r="P286">
        <f t="shared" si="27"/>
        <v>23562</v>
      </c>
      <c r="Q286">
        <f t="shared" si="28"/>
        <v>681.32577404162021</v>
      </c>
      <c r="R286">
        <f t="shared" si="29"/>
        <v>464204.81037341291</v>
      </c>
      <c r="S286">
        <v>1</v>
      </c>
      <c r="T286">
        <v>0</v>
      </c>
      <c r="U286">
        <v>-222</v>
      </c>
      <c r="V286">
        <v>0</v>
      </c>
      <c r="W286">
        <v>0</v>
      </c>
      <c r="X286" s="2" t="s">
        <v>20</v>
      </c>
      <c r="Y286" s="2">
        <v>233.4887247128209</v>
      </c>
      <c r="Z286" s="2">
        <v>125.23127048059339</v>
      </c>
      <c r="AA286" s="2">
        <v>1.8644602407751165</v>
      </c>
      <c r="AB286" s="2">
        <v>6.3096383189071972E-2</v>
      </c>
      <c r="AC286" s="2">
        <v>-12.814204068657489</v>
      </c>
      <c r="AD286" s="2">
        <v>479.79165349429928</v>
      </c>
      <c r="AE286" s="2">
        <v>-12.814204068657489</v>
      </c>
      <c r="AF286" s="2">
        <v>479.79165349429928</v>
      </c>
    </row>
    <row r="287" spans="1:32" ht="15" thickBot="1" x14ac:dyDescent="0.4">
      <c r="A287" s="1">
        <v>41201</v>
      </c>
      <c r="B287">
        <v>6009</v>
      </c>
      <c r="C287">
        <v>5092.333333333333</v>
      </c>
      <c r="D287">
        <v>6255</v>
      </c>
      <c r="E287">
        <v>5067</v>
      </c>
      <c r="F287">
        <v>0</v>
      </c>
      <c r="G287">
        <v>0</v>
      </c>
      <c r="H287">
        <v>0</v>
      </c>
      <c r="I287">
        <v>0</v>
      </c>
      <c r="J287">
        <f t="shared" si="24"/>
        <v>6091.906926753868</v>
      </c>
      <c r="K287">
        <f>J287-B287</f>
        <v>82.906926753867992</v>
      </c>
      <c r="L287">
        <f t="shared" si="25"/>
        <v>82.906926753867992</v>
      </c>
      <c r="M287" s="8">
        <f>L287/B287</f>
        <v>1.3797125437488433E-2</v>
      </c>
      <c r="N287">
        <v>1299</v>
      </c>
      <c r="O287">
        <f t="shared" si="26"/>
        <v>1492.3246815696239</v>
      </c>
      <c r="P287">
        <f t="shared" si="27"/>
        <v>23382</v>
      </c>
      <c r="Q287">
        <f t="shared" si="28"/>
        <v>82.906926753867992</v>
      </c>
      <c r="R287">
        <f t="shared" si="29"/>
        <v>6873.5585037712326</v>
      </c>
      <c r="S287">
        <v>0</v>
      </c>
      <c r="T287">
        <v>1</v>
      </c>
      <c r="U287">
        <v>942</v>
      </c>
      <c r="V287">
        <v>0</v>
      </c>
      <c r="W287">
        <v>0</v>
      </c>
      <c r="X287" s="3" t="s">
        <v>104</v>
      </c>
      <c r="Y287" s="3">
        <v>276.30993760363901</v>
      </c>
      <c r="Z287" s="3">
        <v>128.7047496829762</v>
      </c>
      <c r="AA287" s="3">
        <v>2.1468511324115225</v>
      </c>
      <c r="AB287" s="3">
        <v>3.2493793331262483E-2</v>
      </c>
      <c r="AC287" s="3">
        <v>23.175423569330235</v>
      </c>
      <c r="AD287" s="3">
        <v>529.44445163794785</v>
      </c>
      <c r="AE287" s="3">
        <v>23.175423569330235</v>
      </c>
      <c r="AF287" s="3">
        <v>529.44445163794785</v>
      </c>
    </row>
    <row r="288" spans="1:32" x14ac:dyDescent="0.35">
      <c r="A288" s="1">
        <v>41202</v>
      </c>
      <c r="B288">
        <v>6801</v>
      </c>
      <c r="C288">
        <v>5455</v>
      </c>
      <c r="D288">
        <v>6800</v>
      </c>
      <c r="E288">
        <v>6009</v>
      </c>
      <c r="F288">
        <v>0</v>
      </c>
      <c r="G288">
        <v>0</v>
      </c>
      <c r="H288">
        <v>0</v>
      </c>
      <c r="I288">
        <v>0</v>
      </c>
      <c r="J288">
        <f t="shared" si="24"/>
        <v>6609.8948112967464</v>
      </c>
      <c r="K288">
        <f>J288-B288</f>
        <v>-191.10518870325359</v>
      </c>
      <c r="L288">
        <f t="shared" si="25"/>
        <v>191.10518870325359</v>
      </c>
      <c r="M288" s="8">
        <f>L288/B288</f>
        <v>2.8099571931076841E-2</v>
      </c>
      <c r="N288">
        <v>1091</v>
      </c>
      <c r="O288">
        <f t="shared" si="26"/>
        <v>13759.573586634258</v>
      </c>
      <c r="P288">
        <f t="shared" si="27"/>
        <v>19638</v>
      </c>
      <c r="Q288">
        <f t="shared" si="28"/>
        <v>-382.21037740650718</v>
      </c>
      <c r="R288">
        <f t="shared" si="29"/>
        <v>146084.77259722466</v>
      </c>
      <c r="S288">
        <v>0</v>
      </c>
      <c r="T288">
        <v>0</v>
      </c>
      <c r="U288">
        <v>792</v>
      </c>
      <c r="V288">
        <v>1</v>
      </c>
      <c r="W288">
        <v>1</v>
      </c>
    </row>
    <row r="289" spans="1:32" x14ac:dyDescent="0.35">
      <c r="A289" s="1">
        <v>41203</v>
      </c>
      <c r="B289">
        <v>4628.5</v>
      </c>
      <c r="C289">
        <v>5959</v>
      </c>
      <c r="D289">
        <v>6959</v>
      </c>
      <c r="E289">
        <v>6801</v>
      </c>
      <c r="F289">
        <v>0</v>
      </c>
      <c r="G289">
        <v>0</v>
      </c>
      <c r="H289">
        <v>0</v>
      </c>
      <c r="I289">
        <v>0</v>
      </c>
      <c r="J289">
        <f t="shared" si="24"/>
        <v>7056.1015007217929</v>
      </c>
      <c r="K289">
        <f>J289-B289</f>
        <v>2427.6015007217929</v>
      </c>
      <c r="L289">
        <f t="shared" si="25"/>
        <v>2427.6015007217929</v>
      </c>
      <c r="M289" s="8">
        <f>L289/B289</f>
        <v>0.524489899691432</v>
      </c>
      <c r="N289">
        <v>339</v>
      </c>
      <c r="O289">
        <f t="shared" si="26"/>
        <v>43696.827012992275</v>
      </c>
      <c r="P289">
        <f t="shared" si="27"/>
        <v>6102</v>
      </c>
      <c r="Q289">
        <f t="shared" si="28"/>
        <v>2427.6015007217929</v>
      </c>
      <c r="R289">
        <f t="shared" si="29"/>
        <v>5893249.0463067014</v>
      </c>
      <c r="S289">
        <v>0</v>
      </c>
      <c r="T289">
        <v>0</v>
      </c>
      <c r="U289">
        <v>-2172.5</v>
      </c>
      <c r="V289">
        <v>1</v>
      </c>
      <c r="W289">
        <v>0</v>
      </c>
      <c r="X289" t="s">
        <v>22</v>
      </c>
    </row>
    <row r="290" spans="1:32" ht="15" thickBot="1" x14ac:dyDescent="0.4">
      <c r="A290" s="1">
        <v>41204</v>
      </c>
      <c r="B290">
        <v>3390</v>
      </c>
      <c r="C290">
        <v>5812.833333333333</v>
      </c>
      <c r="D290">
        <v>4404</v>
      </c>
      <c r="E290">
        <v>4628.5</v>
      </c>
      <c r="F290">
        <v>1</v>
      </c>
      <c r="G290">
        <v>0</v>
      </c>
      <c r="H290">
        <v>0</v>
      </c>
      <c r="I290">
        <v>0</v>
      </c>
      <c r="J290">
        <f t="shared" si="24"/>
        <v>4718.589067055862</v>
      </c>
      <c r="K290">
        <f>J290-B290</f>
        <v>1328.589067055862</v>
      </c>
      <c r="L290">
        <f t="shared" si="25"/>
        <v>1328.589067055862</v>
      </c>
      <c r="M290" s="8">
        <f>L290/B290</f>
        <v>0.39191417907252563</v>
      </c>
      <c r="N290">
        <v>1549</v>
      </c>
      <c r="O290">
        <f t="shared" si="26"/>
        <v>23914.603207005515</v>
      </c>
      <c r="P290">
        <f t="shared" si="27"/>
        <v>27882</v>
      </c>
      <c r="Q290">
        <f t="shared" si="28"/>
        <v>1328.589067055862</v>
      </c>
      <c r="R290">
        <f t="shared" si="29"/>
        <v>1765148.9091003656</v>
      </c>
      <c r="S290">
        <v>0</v>
      </c>
      <c r="T290">
        <v>0</v>
      </c>
      <c r="U290">
        <v>-1238.5</v>
      </c>
      <c r="V290">
        <v>0</v>
      </c>
      <c r="W290">
        <v>0</v>
      </c>
    </row>
    <row r="291" spans="1:32" x14ac:dyDescent="0.35">
      <c r="A291" s="1">
        <v>41205</v>
      </c>
      <c r="B291">
        <v>5303</v>
      </c>
      <c r="C291">
        <v>4939.833333333333</v>
      </c>
      <c r="D291">
        <v>4921</v>
      </c>
      <c r="E291">
        <v>3390</v>
      </c>
      <c r="F291">
        <v>0</v>
      </c>
      <c r="G291">
        <v>1</v>
      </c>
      <c r="H291">
        <v>0</v>
      </c>
      <c r="I291">
        <v>0</v>
      </c>
      <c r="J291">
        <f t="shared" si="24"/>
        <v>4735.8005853638397</v>
      </c>
      <c r="K291">
        <f>J291-B291</f>
        <v>-567.19941463616033</v>
      </c>
      <c r="L291">
        <f t="shared" si="25"/>
        <v>567.19941463616033</v>
      </c>
      <c r="M291" s="8">
        <f>L291/B291</f>
        <v>0.10695821509261934</v>
      </c>
      <c r="N291">
        <v>1031</v>
      </c>
      <c r="O291">
        <f t="shared" si="26"/>
        <v>40838.357853803544</v>
      </c>
      <c r="P291">
        <f t="shared" si="27"/>
        <v>18558</v>
      </c>
      <c r="Q291">
        <f t="shared" si="28"/>
        <v>-1134.3988292723207</v>
      </c>
      <c r="R291">
        <f t="shared" si="29"/>
        <v>1286860.7038544116</v>
      </c>
      <c r="S291">
        <v>0</v>
      </c>
      <c r="T291">
        <v>0</v>
      </c>
      <c r="U291">
        <v>1913</v>
      </c>
      <c r="V291">
        <v>0</v>
      </c>
      <c r="W291">
        <v>0</v>
      </c>
      <c r="X291" s="5" t="s">
        <v>23</v>
      </c>
      <c r="Y291" s="5"/>
    </row>
    <row r="292" spans="1:32" x14ac:dyDescent="0.35">
      <c r="A292" s="1">
        <v>41206</v>
      </c>
      <c r="B292">
        <v>5852</v>
      </c>
      <c r="C292">
        <v>4440.5</v>
      </c>
      <c r="D292">
        <v>5289</v>
      </c>
      <c r="E292">
        <v>5303</v>
      </c>
      <c r="F292">
        <v>0</v>
      </c>
      <c r="G292">
        <v>0</v>
      </c>
      <c r="H292">
        <v>1</v>
      </c>
      <c r="I292">
        <v>0</v>
      </c>
      <c r="J292">
        <f t="shared" si="24"/>
        <v>4910.154041721381</v>
      </c>
      <c r="K292">
        <f>J292-B292</f>
        <v>-941.84595827861904</v>
      </c>
      <c r="L292">
        <f t="shared" si="25"/>
        <v>941.84595827861904</v>
      </c>
      <c r="M292" s="8">
        <f>L292/B292</f>
        <v>0.16094428542013312</v>
      </c>
      <c r="N292">
        <v>507</v>
      </c>
      <c r="O292">
        <f t="shared" si="26"/>
        <v>67812.908996060578</v>
      </c>
      <c r="P292">
        <f t="shared" si="27"/>
        <v>9126</v>
      </c>
      <c r="Q292">
        <f t="shared" si="28"/>
        <v>-1883.6919165572381</v>
      </c>
      <c r="R292">
        <f t="shared" si="29"/>
        <v>3548295.2365030809</v>
      </c>
      <c r="S292">
        <v>0</v>
      </c>
      <c r="T292">
        <v>0</v>
      </c>
      <c r="U292">
        <v>549</v>
      </c>
      <c r="V292">
        <v>0</v>
      </c>
      <c r="W292">
        <v>0</v>
      </c>
      <c r="X292" s="2" t="s">
        <v>24</v>
      </c>
      <c r="Y292" s="2">
        <v>0.79496592033187952</v>
      </c>
    </row>
    <row r="293" spans="1:32" x14ac:dyDescent="0.35">
      <c r="A293" s="1">
        <v>41207</v>
      </c>
      <c r="B293">
        <v>6591</v>
      </c>
      <c r="C293">
        <v>4848.333333333333</v>
      </c>
      <c r="D293">
        <v>5067</v>
      </c>
      <c r="E293">
        <v>5852</v>
      </c>
      <c r="F293">
        <v>0</v>
      </c>
      <c r="G293">
        <v>0</v>
      </c>
      <c r="H293">
        <v>0</v>
      </c>
      <c r="I293">
        <v>0</v>
      </c>
      <c r="J293">
        <f t="shared" si="24"/>
        <v>5823.6860352979529</v>
      </c>
      <c r="K293">
        <f>J293-B293</f>
        <v>-767.31396470204709</v>
      </c>
      <c r="L293">
        <f t="shared" si="25"/>
        <v>767.31396470204709</v>
      </c>
      <c r="M293" s="8">
        <f>L293/B293</f>
        <v>0.11641844404522031</v>
      </c>
      <c r="N293">
        <v>370</v>
      </c>
      <c r="O293">
        <f t="shared" si="26"/>
        <v>55246.60545854739</v>
      </c>
      <c r="P293">
        <f t="shared" si="27"/>
        <v>6660</v>
      </c>
      <c r="Q293">
        <f t="shared" si="28"/>
        <v>-1534.6279294040942</v>
      </c>
      <c r="R293">
        <f t="shared" si="29"/>
        <v>2355082.8817070974</v>
      </c>
      <c r="S293">
        <v>1</v>
      </c>
      <c r="T293">
        <v>0</v>
      </c>
      <c r="U293">
        <v>739</v>
      </c>
      <c r="V293">
        <v>0</v>
      </c>
      <c r="W293">
        <v>0</v>
      </c>
      <c r="X293" s="2" t="s">
        <v>25</v>
      </c>
      <c r="Y293" s="2">
        <v>0.6319708144891123</v>
      </c>
    </row>
    <row r="294" spans="1:32" x14ac:dyDescent="0.35">
      <c r="A294" s="1">
        <v>41208</v>
      </c>
      <c r="B294">
        <v>4628.5</v>
      </c>
      <c r="C294">
        <v>5915.333333333333</v>
      </c>
      <c r="D294">
        <v>6009</v>
      </c>
      <c r="E294">
        <v>6591</v>
      </c>
      <c r="F294">
        <v>0</v>
      </c>
      <c r="G294">
        <v>0</v>
      </c>
      <c r="H294">
        <v>0</v>
      </c>
      <c r="I294">
        <v>0</v>
      </c>
      <c r="J294">
        <f t="shared" si="24"/>
        <v>6732.3011673105839</v>
      </c>
      <c r="K294">
        <f>J294-B294</f>
        <v>2103.8011673105839</v>
      </c>
      <c r="L294">
        <f t="shared" si="25"/>
        <v>2103.8011673105839</v>
      </c>
      <c r="M294" s="8">
        <f>L294/B294</f>
        <v>0.45453195793682272</v>
      </c>
      <c r="N294">
        <v>3343</v>
      </c>
      <c r="O294">
        <f t="shared" si="26"/>
        <v>37868.421011590508</v>
      </c>
      <c r="P294">
        <f t="shared" si="27"/>
        <v>60174</v>
      </c>
      <c r="Q294">
        <f t="shared" si="28"/>
        <v>2103.8011673105839</v>
      </c>
      <c r="R294">
        <f t="shared" si="29"/>
        <v>4425979.3515773751</v>
      </c>
      <c r="S294">
        <v>0</v>
      </c>
      <c r="T294">
        <v>1</v>
      </c>
      <c r="U294">
        <v>-1962.5</v>
      </c>
      <c r="V294">
        <v>0</v>
      </c>
      <c r="W294">
        <v>0</v>
      </c>
      <c r="X294" s="2" t="s">
        <v>26</v>
      </c>
      <c r="Y294" s="2">
        <v>0.62355871882029201</v>
      </c>
    </row>
    <row r="295" spans="1:32" x14ac:dyDescent="0.35">
      <c r="A295" s="1">
        <v>41209</v>
      </c>
      <c r="B295">
        <v>4628.5</v>
      </c>
      <c r="C295">
        <v>5690.5</v>
      </c>
      <c r="D295">
        <v>6801</v>
      </c>
      <c r="E295">
        <v>4628.5</v>
      </c>
      <c r="F295">
        <v>0</v>
      </c>
      <c r="G295">
        <v>0</v>
      </c>
      <c r="H295">
        <v>0</v>
      </c>
      <c r="I295">
        <v>0</v>
      </c>
      <c r="J295">
        <f t="shared" si="24"/>
        <v>6423.513715401893</v>
      </c>
      <c r="K295">
        <f>J295-B295</f>
        <v>1795.013715401893</v>
      </c>
      <c r="L295">
        <f t="shared" si="25"/>
        <v>1795.013715401893</v>
      </c>
      <c r="M295" s="8">
        <f>L295/B295</f>
        <v>0.38781759001877347</v>
      </c>
      <c r="N295">
        <v>1717</v>
      </c>
      <c r="O295">
        <f t="shared" si="26"/>
        <v>32310.246877234073</v>
      </c>
      <c r="P295">
        <f t="shared" si="27"/>
        <v>30906</v>
      </c>
      <c r="Q295">
        <f t="shared" si="28"/>
        <v>1795.013715401893</v>
      </c>
      <c r="R295">
        <f t="shared" si="29"/>
        <v>3222074.2384809083</v>
      </c>
      <c r="S295">
        <v>0</v>
      </c>
      <c r="T295">
        <v>0</v>
      </c>
      <c r="U295">
        <v>0</v>
      </c>
      <c r="V295">
        <v>1</v>
      </c>
      <c r="W295">
        <v>1</v>
      </c>
      <c r="X295" s="2" t="s">
        <v>6</v>
      </c>
      <c r="Y295" s="2">
        <v>725.84915715813759</v>
      </c>
    </row>
    <row r="296" spans="1:32" ht="15" thickBot="1" x14ac:dyDescent="0.4">
      <c r="A296" s="1">
        <v>41210</v>
      </c>
      <c r="B296">
        <v>4628.5</v>
      </c>
      <c r="C296">
        <v>5282.666666666667</v>
      </c>
      <c r="D296">
        <v>4628.5</v>
      </c>
      <c r="E296">
        <v>4628.5</v>
      </c>
      <c r="F296">
        <v>0</v>
      </c>
      <c r="G296">
        <v>0</v>
      </c>
      <c r="H296">
        <v>0</v>
      </c>
      <c r="I296">
        <v>0</v>
      </c>
      <c r="J296">
        <f t="shared" si="24"/>
        <v>5643.3272139152359</v>
      </c>
      <c r="K296">
        <f>J296-B296</f>
        <v>1014.8272139152359</v>
      </c>
      <c r="L296">
        <f t="shared" si="25"/>
        <v>1014.8272139152359</v>
      </c>
      <c r="M296" s="8">
        <f>L296/B296</f>
        <v>0.21925617671280889</v>
      </c>
      <c r="N296">
        <v>1525</v>
      </c>
      <c r="O296">
        <f t="shared" si="26"/>
        <v>18266.889850474246</v>
      </c>
      <c r="P296">
        <f t="shared" si="27"/>
        <v>27450</v>
      </c>
      <c r="Q296">
        <f t="shared" si="28"/>
        <v>1014.8272139152359</v>
      </c>
      <c r="R296">
        <f t="shared" si="29"/>
        <v>1029874.27410296</v>
      </c>
      <c r="S296">
        <v>0</v>
      </c>
      <c r="T296">
        <v>0</v>
      </c>
      <c r="U296">
        <v>0</v>
      </c>
      <c r="V296">
        <v>1</v>
      </c>
      <c r="W296">
        <v>0</v>
      </c>
      <c r="X296" s="3" t="s">
        <v>27</v>
      </c>
      <c r="Y296" s="3">
        <v>359</v>
      </c>
    </row>
    <row r="297" spans="1:32" x14ac:dyDescent="0.35">
      <c r="A297" s="1">
        <v>41211</v>
      </c>
      <c r="B297">
        <v>4628.5</v>
      </c>
      <c r="C297">
        <v>4628.5</v>
      </c>
      <c r="D297">
        <v>3390</v>
      </c>
      <c r="E297">
        <v>4628.5</v>
      </c>
      <c r="F297">
        <v>1</v>
      </c>
      <c r="G297">
        <v>0</v>
      </c>
      <c r="H297">
        <v>0</v>
      </c>
      <c r="I297">
        <v>1</v>
      </c>
      <c r="J297">
        <f t="shared" si="24"/>
        <v>4130.5668366137097</v>
      </c>
      <c r="K297">
        <f>J297-B297</f>
        <v>-497.93316338629029</v>
      </c>
      <c r="L297">
        <f t="shared" si="25"/>
        <v>497.93316338629029</v>
      </c>
      <c r="M297" s="8">
        <f>L297/B297</f>
        <v>0.10757981276575354</v>
      </c>
      <c r="N297">
        <v>1934</v>
      </c>
      <c r="O297">
        <f t="shared" si="26"/>
        <v>35851.187763812901</v>
      </c>
      <c r="P297">
        <f t="shared" si="27"/>
        <v>34812</v>
      </c>
      <c r="Q297">
        <f t="shared" si="28"/>
        <v>-995.86632677258058</v>
      </c>
      <c r="R297">
        <f t="shared" si="29"/>
        <v>991749.74079951225</v>
      </c>
      <c r="S297">
        <v>0</v>
      </c>
      <c r="T297">
        <v>0</v>
      </c>
      <c r="U297">
        <v>0</v>
      </c>
      <c r="V297">
        <v>0</v>
      </c>
      <c r="W297">
        <v>0</v>
      </c>
    </row>
    <row r="298" spans="1:32" ht="15" thickBot="1" x14ac:dyDescent="0.4">
      <c r="A298" s="1">
        <v>41212</v>
      </c>
      <c r="B298">
        <v>5800</v>
      </c>
      <c r="C298">
        <v>4628.5</v>
      </c>
      <c r="D298">
        <v>5303</v>
      </c>
      <c r="E298">
        <v>4628.5</v>
      </c>
      <c r="F298">
        <v>0</v>
      </c>
      <c r="G298">
        <v>1</v>
      </c>
      <c r="H298">
        <v>0</v>
      </c>
      <c r="I298">
        <v>1</v>
      </c>
      <c r="J298">
        <f t="shared" si="24"/>
        <v>5197.1599275259532</v>
      </c>
      <c r="K298">
        <f>J298-B298</f>
        <v>-602.84007247404679</v>
      </c>
      <c r="L298">
        <f t="shared" si="25"/>
        <v>602.84007247404679</v>
      </c>
      <c r="M298" s="8">
        <f>L298/B298</f>
        <v>0.10393794353000807</v>
      </c>
      <c r="N298">
        <v>796</v>
      </c>
      <c r="O298">
        <f t="shared" si="26"/>
        <v>43404.485218131369</v>
      </c>
      <c r="P298">
        <f t="shared" si="27"/>
        <v>14328</v>
      </c>
      <c r="Q298">
        <f t="shared" si="28"/>
        <v>-1205.6801449480936</v>
      </c>
      <c r="R298">
        <f t="shared" si="29"/>
        <v>1453664.6119220559</v>
      </c>
      <c r="S298">
        <v>0</v>
      </c>
      <c r="T298">
        <v>0</v>
      </c>
      <c r="U298">
        <v>1171.5</v>
      </c>
      <c r="V298">
        <v>0</v>
      </c>
      <c r="W298">
        <v>0</v>
      </c>
      <c r="X298" t="s">
        <v>28</v>
      </c>
    </row>
    <row r="299" spans="1:32" x14ac:dyDescent="0.35">
      <c r="A299" s="1">
        <v>41213</v>
      </c>
      <c r="B299">
        <v>6353</v>
      </c>
      <c r="C299">
        <v>5019</v>
      </c>
      <c r="D299">
        <v>5852</v>
      </c>
      <c r="E299">
        <v>5800</v>
      </c>
      <c r="F299">
        <v>0</v>
      </c>
      <c r="G299">
        <v>0</v>
      </c>
      <c r="H299">
        <v>1</v>
      </c>
      <c r="I299">
        <v>1</v>
      </c>
      <c r="J299">
        <f t="shared" si="24"/>
        <v>5673.8757436222195</v>
      </c>
      <c r="K299">
        <f>J299-B299</f>
        <v>-679.12425637778051</v>
      </c>
      <c r="L299">
        <f t="shared" si="25"/>
        <v>679.12425637778051</v>
      </c>
      <c r="M299" s="8">
        <f>L299/B299</f>
        <v>0.10689819870577373</v>
      </c>
      <c r="N299">
        <v>1172</v>
      </c>
      <c r="O299">
        <f t="shared" si="26"/>
        <v>48896.946459200197</v>
      </c>
      <c r="P299">
        <f t="shared" si="27"/>
        <v>21096</v>
      </c>
      <c r="Q299">
        <f t="shared" si="28"/>
        <v>-1358.248512755561</v>
      </c>
      <c r="R299">
        <f t="shared" si="29"/>
        <v>1844839.0224026935</v>
      </c>
      <c r="S299">
        <v>0</v>
      </c>
      <c r="T299">
        <v>0</v>
      </c>
      <c r="U299">
        <v>553</v>
      </c>
      <c r="V299">
        <v>0</v>
      </c>
      <c r="W299">
        <v>0</v>
      </c>
      <c r="X299" s="4"/>
      <c r="Y299" s="4" t="s">
        <v>33</v>
      </c>
      <c r="Z299" s="4" t="s">
        <v>34</v>
      </c>
      <c r="AA299" s="4" t="s">
        <v>35</v>
      </c>
      <c r="AB299" s="4" t="s">
        <v>36</v>
      </c>
      <c r="AC299" s="4" t="s">
        <v>37</v>
      </c>
    </row>
    <row r="300" spans="1:32" x14ac:dyDescent="0.35">
      <c r="A300" s="1">
        <v>41214</v>
      </c>
      <c r="B300">
        <v>6383</v>
      </c>
      <c r="C300">
        <v>5593.833333333333</v>
      </c>
      <c r="D300">
        <v>6591</v>
      </c>
      <c r="E300">
        <v>6353</v>
      </c>
      <c r="F300">
        <v>0</v>
      </c>
      <c r="G300">
        <v>0</v>
      </c>
      <c r="H300">
        <v>0</v>
      </c>
      <c r="I300">
        <v>0</v>
      </c>
      <c r="J300">
        <f t="shared" si="24"/>
        <v>6690.9408636358348</v>
      </c>
      <c r="K300">
        <f>J300-B300</f>
        <v>307.94086363583483</v>
      </c>
      <c r="L300">
        <f t="shared" si="25"/>
        <v>307.94086363583483</v>
      </c>
      <c r="M300" s="8">
        <f>L300/B300</f>
        <v>4.824390782325471E-2</v>
      </c>
      <c r="N300">
        <v>938</v>
      </c>
      <c r="O300">
        <f t="shared" si="26"/>
        <v>5542.9355454450269</v>
      </c>
      <c r="P300">
        <f t="shared" si="27"/>
        <v>16884</v>
      </c>
      <c r="Q300">
        <f t="shared" si="28"/>
        <v>307.94086363583483</v>
      </c>
      <c r="R300">
        <f t="shared" si="29"/>
        <v>94827.575496783829</v>
      </c>
      <c r="S300">
        <v>1</v>
      </c>
      <c r="T300">
        <v>0</v>
      </c>
      <c r="U300">
        <v>30</v>
      </c>
      <c r="V300">
        <v>0</v>
      </c>
      <c r="W300">
        <v>0</v>
      </c>
      <c r="X300" s="2" t="s">
        <v>29</v>
      </c>
      <c r="Y300" s="2">
        <v>8</v>
      </c>
      <c r="Z300" s="2">
        <v>316647132.75010276</v>
      </c>
      <c r="AA300" s="2">
        <v>39580891.593762845</v>
      </c>
      <c r="AB300" s="2">
        <v>75.126441658471961</v>
      </c>
      <c r="AC300" s="2">
        <v>2.5209212012037185E-71</v>
      </c>
    </row>
    <row r="301" spans="1:32" x14ac:dyDescent="0.35">
      <c r="A301" s="1">
        <v>41215</v>
      </c>
      <c r="B301">
        <v>6562</v>
      </c>
      <c r="C301">
        <v>6178.666666666667</v>
      </c>
      <c r="D301">
        <v>4628.5</v>
      </c>
      <c r="E301">
        <v>6383</v>
      </c>
      <c r="F301">
        <v>0</v>
      </c>
      <c r="G301">
        <v>0</v>
      </c>
      <c r="H301">
        <v>0</v>
      </c>
      <c r="I301">
        <v>0</v>
      </c>
      <c r="J301">
        <f t="shared" si="24"/>
        <v>6433.8461450418936</v>
      </c>
      <c r="K301">
        <f>J301-B301</f>
        <v>-128.15385495810642</v>
      </c>
      <c r="L301">
        <f t="shared" si="25"/>
        <v>128.15385495810642</v>
      </c>
      <c r="M301" s="8">
        <f>L301/B301</f>
        <v>1.9529694446526427E-2</v>
      </c>
      <c r="N301">
        <v>1139</v>
      </c>
      <c r="O301">
        <f t="shared" si="26"/>
        <v>9227.0775569836624</v>
      </c>
      <c r="P301">
        <f t="shared" si="27"/>
        <v>20502</v>
      </c>
      <c r="Q301">
        <f t="shared" si="28"/>
        <v>-256.30770991621284</v>
      </c>
      <c r="R301">
        <f t="shared" si="29"/>
        <v>65693.642162493517</v>
      </c>
      <c r="S301">
        <v>0</v>
      </c>
      <c r="T301">
        <v>1</v>
      </c>
      <c r="U301">
        <v>179</v>
      </c>
      <c r="V301">
        <v>0</v>
      </c>
      <c r="W301">
        <v>0</v>
      </c>
      <c r="X301" s="2" t="s">
        <v>30</v>
      </c>
      <c r="Y301" s="2">
        <v>350</v>
      </c>
      <c r="Z301" s="2">
        <v>184399949.63151255</v>
      </c>
      <c r="AA301" s="2">
        <v>526856.99894717871</v>
      </c>
      <c r="AB301" s="2"/>
      <c r="AC301" s="2"/>
    </row>
    <row r="302" spans="1:32" ht="15" thickBot="1" x14ac:dyDescent="0.4">
      <c r="A302" s="1">
        <v>41216</v>
      </c>
      <c r="B302">
        <v>7628</v>
      </c>
      <c r="C302">
        <v>6432.666666666667</v>
      </c>
      <c r="D302">
        <v>4628.5</v>
      </c>
      <c r="E302">
        <v>6562</v>
      </c>
      <c r="F302">
        <v>0</v>
      </c>
      <c r="G302">
        <v>0</v>
      </c>
      <c r="H302">
        <v>0</v>
      </c>
      <c r="I302">
        <v>0</v>
      </c>
      <c r="J302">
        <f t="shared" si="24"/>
        <v>6589.758208059292</v>
      </c>
      <c r="K302">
        <f>J302-B302</f>
        <v>-1038.241791940708</v>
      </c>
      <c r="L302">
        <f t="shared" si="25"/>
        <v>1038.241791940708</v>
      </c>
      <c r="M302" s="8">
        <f>L302/B302</f>
        <v>0.13610930675677871</v>
      </c>
      <c r="N302">
        <v>800</v>
      </c>
      <c r="O302">
        <f t="shared" si="26"/>
        <v>74753.409019730985</v>
      </c>
      <c r="P302">
        <f t="shared" si="27"/>
        <v>14400</v>
      </c>
      <c r="Q302">
        <f t="shared" si="28"/>
        <v>-2076.4835838814161</v>
      </c>
      <c r="R302">
        <f t="shared" si="29"/>
        <v>4311784.0741290096</v>
      </c>
      <c r="S302">
        <v>0</v>
      </c>
      <c r="T302">
        <v>0</v>
      </c>
      <c r="U302">
        <v>1066</v>
      </c>
      <c r="V302">
        <v>1</v>
      </c>
      <c r="W302">
        <v>1</v>
      </c>
      <c r="X302" s="3" t="s">
        <v>31</v>
      </c>
      <c r="Y302" s="3">
        <v>358</v>
      </c>
      <c r="Z302" s="3">
        <v>501047082.38161528</v>
      </c>
      <c r="AA302" s="3"/>
      <c r="AB302" s="3"/>
      <c r="AC302" s="3"/>
    </row>
    <row r="303" spans="1:32" ht="15" thickBot="1" x14ac:dyDescent="0.4">
      <c r="A303" s="1">
        <v>41217</v>
      </c>
      <c r="B303">
        <v>7951</v>
      </c>
      <c r="C303">
        <v>6857.666666666667</v>
      </c>
      <c r="D303">
        <v>4628.5</v>
      </c>
      <c r="E303">
        <v>7628</v>
      </c>
      <c r="F303">
        <v>0</v>
      </c>
      <c r="G303">
        <v>0</v>
      </c>
      <c r="H303">
        <v>0</v>
      </c>
      <c r="I303">
        <v>0</v>
      </c>
      <c r="J303">
        <f t="shared" si="24"/>
        <v>7014.7961372732443</v>
      </c>
      <c r="K303">
        <f>J303-B303</f>
        <v>-936.20386272675569</v>
      </c>
      <c r="L303">
        <f t="shared" si="25"/>
        <v>936.20386272675569</v>
      </c>
      <c r="M303" s="8">
        <f>L303/B303</f>
        <v>0.11774668126358391</v>
      </c>
      <c r="N303">
        <v>385</v>
      </c>
      <c r="O303">
        <f t="shared" si="26"/>
        <v>67406.67811632641</v>
      </c>
      <c r="P303">
        <f t="shared" si="27"/>
        <v>6930</v>
      </c>
      <c r="Q303">
        <f t="shared" si="28"/>
        <v>-1872.4077254535114</v>
      </c>
      <c r="R303">
        <f t="shared" si="29"/>
        <v>3505910.6903379918</v>
      </c>
      <c r="S303">
        <v>0</v>
      </c>
      <c r="T303">
        <v>0</v>
      </c>
      <c r="U303">
        <v>323</v>
      </c>
      <c r="V303">
        <v>1</v>
      </c>
      <c r="W303">
        <v>0</v>
      </c>
    </row>
    <row r="304" spans="1:32" x14ac:dyDescent="0.35">
      <c r="A304" s="1">
        <v>41218</v>
      </c>
      <c r="B304">
        <v>4925</v>
      </c>
      <c r="C304">
        <v>7380.333333333333</v>
      </c>
      <c r="D304">
        <v>4628.5</v>
      </c>
      <c r="E304">
        <v>7951</v>
      </c>
      <c r="F304">
        <v>1</v>
      </c>
      <c r="G304">
        <v>0</v>
      </c>
      <c r="H304">
        <v>0</v>
      </c>
      <c r="I304">
        <v>0</v>
      </c>
      <c r="J304">
        <f t="shared" si="24"/>
        <v>6216.8778412886386</v>
      </c>
      <c r="K304">
        <f>J304-B304</f>
        <v>1291.8778412886386</v>
      </c>
      <c r="L304">
        <f t="shared" si="25"/>
        <v>1291.8778412886386</v>
      </c>
      <c r="M304" s="8">
        <f>L304/B304</f>
        <v>0.26231022158144945</v>
      </c>
      <c r="N304">
        <v>1585</v>
      </c>
      <c r="O304">
        <f t="shared" si="26"/>
        <v>23253.801143195495</v>
      </c>
      <c r="P304">
        <f t="shared" si="27"/>
        <v>28530</v>
      </c>
      <c r="Q304">
        <f t="shared" si="28"/>
        <v>1291.8778412886386</v>
      </c>
      <c r="R304">
        <f t="shared" si="29"/>
        <v>1668948.3568125928</v>
      </c>
      <c r="S304">
        <v>0</v>
      </c>
      <c r="T304">
        <v>0</v>
      </c>
      <c r="U304">
        <v>-3026</v>
      </c>
      <c r="V304">
        <v>0</v>
      </c>
      <c r="W304">
        <v>0</v>
      </c>
      <c r="X304" s="4"/>
      <c r="Y304" s="4" t="s">
        <v>38</v>
      </c>
      <c r="Z304" s="4" t="s">
        <v>6</v>
      </c>
      <c r="AA304" s="4" t="s">
        <v>39</v>
      </c>
      <c r="AB304" s="4" t="s">
        <v>40</v>
      </c>
      <c r="AC304" s="4" t="s">
        <v>41</v>
      </c>
      <c r="AD304" s="4" t="s">
        <v>42</v>
      </c>
      <c r="AE304" s="4" t="s">
        <v>43</v>
      </c>
      <c r="AF304" s="4" t="s">
        <v>44</v>
      </c>
    </row>
    <row r="305" spans="1:32" x14ac:dyDescent="0.35">
      <c r="A305" s="1">
        <v>41219</v>
      </c>
      <c r="B305">
        <v>5084</v>
      </c>
      <c r="C305">
        <v>6834.666666666667</v>
      </c>
      <c r="D305">
        <v>5800</v>
      </c>
      <c r="E305">
        <v>4925</v>
      </c>
      <c r="F305">
        <v>0</v>
      </c>
      <c r="G305">
        <v>1</v>
      </c>
      <c r="H305">
        <v>0</v>
      </c>
      <c r="I305">
        <v>0</v>
      </c>
      <c r="J305">
        <f t="shared" si="24"/>
        <v>6180.9464451854101</v>
      </c>
      <c r="K305">
        <f>J305-B305</f>
        <v>1096.9464451854101</v>
      </c>
      <c r="L305">
        <f t="shared" si="25"/>
        <v>1096.9464451854101</v>
      </c>
      <c r="M305" s="8">
        <f>L305/B305</f>
        <v>0.21576444633859365</v>
      </c>
      <c r="N305">
        <v>1921</v>
      </c>
      <c r="O305">
        <f t="shared" si="26"/>
        <v>19745.036013337383</v>
      </c>
      <c r="P305">
        <f t="shared" si="27"/>
        <v>34578</v>
      </c>
      <c r="Q305">
        <f t="shared" si="28"/>
        <v>1096.9464451854101</v>
      </c>
      <c r="R305">
        <f t="shared" si="29"/>
        <v>1203291.5036049078</v>
      </c>
      <c r="S305">
        <v>0</v>
      </c>
      <c r="T305">
        <v>0</v>
      </c>
      <c r="U305">
        <v>159</v>
      </c>
      <c r="V305">
        <v>0</v>
      </c>
      <c r="W305">
        <v>0</v>
      </c>
      <c r="X305" s="2" t="s">
        <v>32</v>
      </c>
      <c r="Y305" s="2">
        <v>827.99359233087853</v>
      </c>
      <c r="Z305" s="2">
        <v>212.37544982466679</v>
      </c>
      <c r="AA305" s="2">
        <v>3.8987255495607172</v>
      </c>
      <c r="AB305" s="2">
        <v>1.1590980112551887E-4</v>
      </c>
      <c r="AC305" s="2">
        <v>410.30099014829943</v>
      </c>
      <c r="AD305" s="2">
        <v>1245.6861945134576</v>
      </c>
      <c r="AE305" s="2">
        <v>410.30099014829943</v>
      </c>
      <c r="AF305" s="2">
        <v>1245.6861945134576</v>
      </c>
    </row>
    <row r="306" spans="1:32" x14ac:dyDescent="0.35">
      <c r="A306" s="1">
        <v>41220</v>
      </c>
      <c r="B306">
        <v>5097</v>
      </c>
      <c r="C306">
        <v>5986.666666666667</v>
      </c>
      <c r="D306">
        <v>6353</v>
      </c>
      <c r="E306">
        <v>5084</v>
      </c>
      <c r="F306">
        <v>0</v>
      </c>
      <c r="G306">
        <v>0</v>
      </c>
      <c r="H306">
        <v>1</v>
      </c>
      <c r="I306">
        <v>0</v>
      </c>
      <c r="J306">
        <f t="shared" si="24"/>
        <v>5868.6067569795096</v>
      </c>
      <c r="K306">
        <f>J306-B306</f>
        <v>771.60675697950956</v>
      </c>
      <c r="L306">
        <f t="shared" si="25"/>
        <v>771.60675697950956</v>
      </c>
      <c r="M306" s="8">
        <f>L306/B306</f>
        <v>0.15138449224632325</v>
      </c>
      <c r="N306">
        <v>2653</v>
      </c>
      <c r="O306">
        <f t="shared" si="26"/>
        <v>13888.921625631172</v>
      </c>
      <c r="P306">
        <f t="shared" si="27"/>
        <v>47754</v>
      </c>
      <c r="Q306">
        <f t="shared" si="28"/>
        <v>771.60675697950956</v>
      </c>
      <c r="R306">
        <f t="shared" si="29"/>
        <v>595376.98741643596</v>
      </c>
      <c r="S306">
        <v>0</v>
      </c>
      <c r="T306">
        <v>0</v>
      </c>
      <c r="U306">
        <v>13</v>
      </c>
      <c r="V306">
        <v>0</v>
      </c>
      <c r="W306">
        <v>0</v>
      </c>
      <c r="X306" s="2" t="s">
        <v>106</v>
      </c>
      <c r="Y306" s="2">
        <v>0.47284399911280961</v>
      </c>
      <c r="Z306" s="2">
        <v>9.0042663311283383E-2</v>
      </c>
      <c r="AA306" s="2">
        <v>5.2513328873687017</v>
      </c>
      <c r="AB306" s="2">
        <v>2.6267203382744639E-7</v>
      </c>
      <c r="AC306" s="2">
        <v>0.29575124014754295</v>
      </c>
      <c r="AD306" s="2">
        <v>0.64993675807807627</v>
      </c>
      <c r="AE306" s="2">
        <v>0.29575124014754295</v>
      </c>
      <c r="AF306" s="2">
        <v>0.64993675807807627</v>
      </c>
    </row>
    <row r="307" spans="1:32" x14ac:dyDescent="0.35">
      <c r="A307" s="1">
        <v>41221</v>
      </c>
      <c r="B307">
        <v>5462</v>
      </c>
      <c r="C307">
        <v>5035.333333333333</v>
      </c>
      <c r="D307">
        <v>6383</v>
      </c>
      <c r="E307">
        <v>5097</v>
      </c>
      <c r="F307">
        <v>0</v>
      </c>
      <c r="G307">
        <v>0</v>
      </c>
      <c r="H307">
        <v>0</v>
      </c>
      <c r="I307">
        <v>0</v>
      </c>
      <c r="J307">
        <f t="shared" si="24"/>
        <v>6106.7915502553469</v>
      </c>
      <c r="K307">
        <f>J307-B307</f>
        <v>644.79155025534692</v>
      </c>
      <c r="L307">
        <f t="shared" si="25"/>
        <v>644.79155025534692</v>
      </c>
      <c r="M307" s="8">
        <f>L307/B307</f>
        <v>0.11805044860039307</v>
      </c>
      <c r="N307">
        <v>1188</v>
      </c>
      <c r="O307">
        <f t="shared" si="26"/>
        <v>11606.247904596245</v>
      </c>
      <c r="P307">
        <f t="shared" si="27"/>
        <v>21384</v>
      </c>
      <c r="Q307">
        <f t="shared" si="28"/>
        <v>644.79155025534692</v>
      </c>
      <c r="R307">
        <f t="shared" si="29"/>
        <v>415756.14328069356</v>
      </c>
      <c r="S307">
        <v>1</v>
      </c>
      <c r="T307">
        <v>0</v>
      </c>
      <c r="U307">
        <v>365</v>
      </c>
      <c r="V307">
        <v>0</v>
      </c>
      <c r="W307">
        <v>0</v>
      </c>
      <c r="X307" s="2" t="s">
        <v>21</v>
      </c>
      <c r="Y307" s="2">
        <v>0.22904890054409427</v>
      </c>
      <c r="Z307" s="2">
        <v>4.6355557098841933E-2</v>
      </c>
      <c r="AA307" s="2">
        <v>4.9411314387982284</v>
      </c>
      <c r="AB307" s="2">
        <v>1.2061557872940706E-6</v>
      </c>
      <c r="AC307" s="2">
        <v>0.13787841315384447</v>
      </c>
      <c r="AD307" s="2">
        <v>0.32021938793434407</v>
      </c>
      <c r="AE307" s="2">
        <v>0.13787841315384447</v>
      </c>
      <c r="AF307" s="2">
        <v>0.32021938793434407</v>
      </c>
    </row>
    <row r="308" spans="1:32" x14ac:dyDescent="0.35">
      <c r="A308" s="1">
        <v>41222</v>
      </c>
      <c r="B308">
        <v>6114</v>
      </c>
      <c r="C308">
        <v>5214.333333333333</v>
      </c>
      <c r="D308">
        <v>6562</v>
      </c>
      <c r="E308">
        <v>5462</v>
      </c>
      <c r="F308">
        <v>0</v>
      </c>
      <c r="G308">
        <v>0</v>
      </c>
      <c r="H308">
        <v>0</v>
      </c>
      <c r="I308">
        <v>0</v>
      </c>
      <c r="J308">
        <f t="shared" si="24"/>
        <v>6316.5503586744098</v>
      </c>
      <c r="K308">
        <f>J308-B308</f>
        <v>202.55035867440984</v>
      </c>
      <c r="L308">
        <f t="shared" si="25"/>
        <v>202.55035867440984</v>
      </c>
      <c r="M308" s="8">
        <f>L308/B308</f>
        <v>3.3128943191758235E-2</v>
      </c>
      <c r="N308">
        <v>578</v>
      </c>
      <c r="O308">
        <f t="shared" si="26"/>
        <v>3645.906456139377</v>
      </c>
      <c r="P308">
        <f t="shared" si="27"/>
        <v>10404</v>
      </c>
      <c r="Q308">
        <f t="shared" si="28"/>
        <v>202.55035867440984</v>
      </c>
      <c r="R308">
        <f t="shared" si="29"/>
        <v>41026.647799132072</v>
      </c>
      <c r="S308">
        <v>0</v>
      </c>
      <c r="T308">
        <v>1</v>
      </c>
      <c r="U308">
        <v>652</v>
      </c>
      <c r="V308">
        <v>0</v>
      </c>
      <c r="W308">
        <v>0</v>
      </c>
      <c r="X308" s="2" t="s">
        <v>53</v>
      </c>
      <c r="Y308" s="2">
        <v>0.18412209044724862</v>
      </c>
      <c r="Z308" s="2">
        <v>7.1850386123461743E-2</v>
      </c>
      <c r="AA308" s="2">
        <v>2.5625762140076533</v>
      </c>
      <c r="AB308" s="2">
        <v>1.0807614942742773E-2</v>
      </c>
      <c r="AC308" s="2">
        <v>4.2809265577384237E-2</v>
      </c>
      <c r="AD308" s="2">
        <v>0.32543491531711299</v>
      </c>
      <c r="AE308" s="2">
        <v>4.2809265577384237E-2</v>
      </c>
      <c r="AF308" s="2">
        <v>0.32543491531711299</v>
      </c>
    </row>
    <row r="309" spans="1:32" x14ac:dyDescent="0.35">
      <c r="A309" s="1">
        <v>41223</v>
      </c>
      <c r="B309">
        <v>6373</v>
      </c>
      <c r="C309">
        <v>5557.666666666667</v>
      </c>
      <c r="D309">
        <v>7628</v>
      </c>
      <c r="E309">
        <v>6114</v>
      </c>
      <c r="F309">
        <v>0</v>
      </c>
      <c r="G309">
        <v>0</v>
      </c>
      <c r="H309">
        <v>0</v>
      </c>
      <c r="I309">
        <v>0</v>
      </c>
      <c r="J309">
        <f t="shared" si="24"/>
        <v>6905.3067145331879</v>
      </c>
      <c r="K309">
        <f>J309-B309</f>
        <v>532.30671453318791</v>
      </c>
      <c r="L309">
        <f t="shared" si="25"/>
        <v>532.30671453318791</v>
      </c>
      <c r="M309" s="8">
        <f>L309/B309</f>
        <v>8.3525296490379403E-2</v>
      </c>
      <c r="N309">
        <v>1160</v>
      </c>
      <c r="O309">
        <f t="shared" si="26"/>
        <v>9581.5208615973825</v>
      </c>
      <c r="P309">
        <f t="shared" si="27"/>
        <v>20880</v>
      </c>
      <c r="Q309">
        <f t="shared" si="28"/>
        <v>532.30671453318791</v>
      </c>
      <c r="R309">
        <f t="shared" si="29"/>
        <v>283350.43833711679</v>
      </c>
      <c r="S309">
        <v>0</v>
      </c>
      <c r="T309">
        <v>0</v>
      </c>
      <c r="U309">
        <v>259</v>
      </c>
      <c r="V309">
        <v>1</v>
      </c>
      <c r="W309">
        <v>1</v>
      </c>
      <c r="X309" s="2" t="s">
        <v>15</v>
      </c>
      <c r="Y309" s="2">
        <v>-1160.5938613709948</v>
      </c>
      <c r="Z309" s="2">
        <v>137.01349287427124</v>
      </c>
      <c r="AA309" s="2">
        <v>-8.4706537803251223</v>
      </c>
      <c r="AB309" s="2">
        <v>6.8437518493349535E-16</v>
      </c>
      <c r="AC309" s="2">
        <v>-1430.0672040762192</v>
      </c>
      <c r="AD309" s="2">
        <v>-891.12051866577042</v>
      </c>
      <c r="AE309" s="2">
        <v>-1430.0672040762192</v>
      </c>
      <c r="AF309" s="2">
        <v>-891.12051866577042</v>
      </c>
    </row>
    <row r="310" spans="1:32" x14ac:dyDescent="0.35">
      <c r="A310" s="1">
        <v>41224</v>
      </c>
      <c r="B310">
        <v>6479</v>
      </c>
      <c r="C310">
        <v>5983</v>
      </c>
      <c r="D310">
        <v>7951</v>
      </c>
      <c r="E310">
        <v>6373</v>
      </c>
      <c r="F310">
        <v>0</v>
      </c>
      <c r="G310">
        <v>0</v>
      </c>
      <c r="H310">
        <v>0</v>
      </c>
      <c r="I310">
        <v>0</v>
      </c>
      <c r="J310">
        <f t="shared" si="24"/>
        <v>7245.5895927737602</v>
      </c>
      <c r="K310">
        <f>J310-B310</f>
        <v>766.58959277376016</v>
      </c>
      <c r="L310">
        <f t="shared" si="25"/>
        <v>766.58959277376016</v>
      </c>
      <c r="M310" s="8">
        <f>L310/B310</f>
        <v>0.11831912220616764</v>
      </c>
      <c r="N310">
        <v>1046</v>
      </c>
      <c r="O310">
        <f t="shared" si="26"/>
        <v>13798.612669927683</v>
      </c>
      <c r="P310">
        <f t="shared" si="27"/>
        <v>18828</v>
      </c>
      <c r="Q310">
        <f t="shared" si="28"/>
        <v>766.58959277376016</v>
      </c>
      <c r="R310">
        <f t="shared" si="29"/>
        <v>587659.60374903947</v>
      </c>
      <c r="S310">
        <v>0</v>
      </c>
      <c r="T310">
        <v>0</v>
      </c>
      <c r="U310">
        <v>106</v>
      </c>
      <c r="V310">
        <v>1</v>
      </c>
      <c r="W310">
        <v>0</v>
      </c>
      <c r="X310" s="2" t="s">
        <v>16</v>
      </c>
      <c r="Y310" s="2">
        <v>-578.06146363940786</v>
      </c>
      <c r="Z310" s="2">
        <v>149.65739266911035</v>
      </c>
      <c r="AA310" s="2">
        <v>-3.8625653790286911</v>
      </c>
      <c r="AB310" s="2">
        <v>1.3366428854671996E-4</v>
      </c>
      <c r="AC310" s="2">
        <v>-872.40238596083668</v>
      </c>
      <c r="AD310" s="2">
        <v>-283.7205413179791</v>
      </c>
      <c r="AE310" s="2">
        <v>-872.40238596083668</v>
      </c>
      <c r="AF310" s="2">
        <v>-283.7205413179791</v>
      </c>
    </row>
    <row r="311" spans="1:32" x14ac:dyDescent="0.35">
      <c r="A311" s="1">
        <v>41225</v>
      </c>
      <c r="B311">
        <v>4343</v>
      </c>
      <c r="C311">
        <v>6322</v>
      </c>
      <c r="D311">
        <v>4925</v>
      </c>
      <c r="E311">
        <v>6479</v>
      </c>
      <c r="F311">
        <v>1</v>
      </c>
      <c r="G311">
        <v>0</v>
      </c>
      <c r="H311">
        <v>0</v>
      </c>
      <c r="I311">
        <v>0</v>
      </c>
      <c r="J311">
        <f t="shared" si="24"/>
        <v>5492.4332761232654</v>
      </c>
      <c r="K311">
        <f>J311-B311</f>
        <v>1149.4332761232654</v>
      </c>
      <c r="L311">
        <f t="shared" si="25"/>
        <v>1149.4332761232654</v>
      </c>
      <c r="M311" s="8">
        <f>L311/B311</f>
        <v>0.2646634299155573</v>
      </c>
      <c r="N311">
        <v>1677</v>
      </c>
      <c r="O311">
        <f t="shared" si="26"/>
        <v>20689.798970218777</v>
      </c>
      <c r="P311">
        <f t="shared" si="27"/>
        <v>30186</v>
      </c>
      <c r="Q311">
        <f t="shared" si="28"/>
        <v>1149.4332761232654</v>
      </c>
      <c r="R311">
        <f t="shared" si="29"/>
        <v>1321196.8562594629</v>
      </c>
      <c r="S311">
        <v>0</v>
      </c>
      <c r="T311">
        <v>0</v>
      </c>
      <c r="U311">
        <v>-2136</v>
      </c>
      <c r="V311">
        <v>0</v>
      </c>
      <c r="W311">
        <v>0</v>
      </c>
      <c r="X311" s="2" t="s">
        <v>17</v>
      </c>
      <c r="Y311" s="2">
        <v>-556.90290727420836</v>
      </c>
      <c r="Z311" s="2">
        <v>127.98610700995373</v>
      </c>
      <c r="AA311" s="2">
        <v>-4.3512762461858223</v>
      </c>
      <c r="AB311" s="2">
        <v>1.7783754653157658E-5</v>
      </c>
      <c r="AC311" s="2">
        <v>-808.621503394147</v>
      </c>
      <c r="AD311" s="2">
        <v>-305.18431115426972</v>
      </c>
      <c r="AE311" s="2">
        <v>-808.621503394147</v>
      </c>
      <c r="AF311" s="2">
        <v>-305.18431115426972</v>
      </c>
    </row>
    <row r="312" spans="1:32" x14ac:dyDescent="0.35">
      <c r="A312" s="1">
        <v>41226</v>
      </c>
      <c r="B312">
        <v>5596</v>
      </c>
      <c r="C312">
        <v>5731.666666666667</v>
      </c>
      <c r="D312">
        <v>5084</v>
      </c>
      <c r="E312">
        <v>4343</v>
      </c>
      <c r="F312">
        <v>0</v>
      </c>
      <c r="G312">
        <v>1</v>
      </c>
      <c r="H312">
        <v>0</v>
      </c>
      <c r="I312">
        <v>0</v>
      </c>
      <c r="J312">
        <f t="shared" si="24"/>
        <v>5350.8143879805257</v>
      </c>
      <c r="K312">
        <f>J312-B312</f>
        <v>-245.18561201947432</v>
      </c>
      <c r="L312">
        <f t="shared" si="25"/>
        <v>245.18561201947432</v>
      </c>
      <c r="M312" s="8">
        <f>L312/B312</f>
        <v>4.3814441032786693E-2</v>
      </c>
      <c r="N312">
        <v>1166</v>
      </c>
      <c r="O312">
        <f t="shared" si="26"/>
        <v>17653.364065402151</v>
      </c>
      <c r="P312">
        <f t="shared" si="27"/>
        <v>20988</v>
      </c>
      <c r="Q312">
        <f t="shared" si="28"/>
        <v>-490.37122403894864</v>
      </c>
      <c r="R312">
        <f t="shared" si="29"/>
        <v>240463.93736545675</v>
      </c>
      <c r="S312">
        <v>0</v>
      </c>
      <c r="T312">
        <v>0</v>
      </c>
      <c r="U312">
        <v>1253</v>
      </c>
      <c r="V312">
        <v>0</v>
      </c>
      <c r="W312">
        <v>0</v>
      </c>
      <c r="X312" s="2" t="s">
        <v>20</v>
      </c>
      <c r="Y312" s="2">
        <v>237.23916593604682</v>
      </c>
      <c r="Z312" s="2">
        <v>118.44073789520432</v>
      </c>
      <c r="AA312" s="2">
        <v>2.0030199925464385</v>
      </c>
      <c r="AB312" s="2">
        <v>4.5945857681196467E-2</v>
      </c>
      <c r="AC312" s="2">
        <v>4.2940677304128201</v>
      </c>
      <c r="AD312" s="2">
        <v>470.18426414168084</v>
      </c>
      <c r="AE312" s="2">
        <v>4.2940677304128201</v>
      </c>
      <c r="AF312" s="2">
        <v>470.18426414168084</v>
      </c>
    </row>
    <row r="313" spans="1:32" ht="15" thickBot="1" x14ac:dyDescent="0.4">
      <c r="A313" s="1">
        <v>41227</v>
      </c>
      <c r="B313">
        <v>4999</v>
      </c>
      <c r="C313">
        <v>5472.666666666667</v>
      </c>
      <c r="D313">
        <v>5097</v>
      </c>
      <c r="E313">
        <v>5596</v>
      </c>
      <c r="F313">
        <v>0</v>
      </c>
      <c r="G313">
        <v>0</v>
      </c>
      <c r="H313">
        <v>1</v>
      </c>
      <c r="I313">
        <v>0</v>
      </c>
      <c r="J313">
        <f t="shared" si="24"/>
        <v>5398.424177876158</v>
      </c>
      <c r="K313">
        <f>J313-B313</f>
        <v>399.42417787615796</v>
      </c>
      <c r="L313">
        <f t="shared" si="25"/>
        <v>399.42417787615796</v>
      </c>
      <c r="M313" s="8">
        <f>L313/B313</f>
        <v>7.9900815738379261E-2</v>
      </c>
      <c r="N313">
        <v>1322</v>
      </c>
      <c r="O313">
        <f t="shared" si="26"/>
        <v>7189.6352017708432</v>
      </c>
      <c r="P313">
        <f t="shared" si="27"/>
        <v>23796</v>
      </c>
      <c r="Q313">
        <f t="shared" si="28"/>
        <v>399.42417787615796</v>
      </c>
      <c r="R313">
        <f t="shared" si="29"/>
        <v>159539.67387204466</v>
      </c>
      <c r="S313">
        <v>0</v>
      </c>
      <c r="T313">
        <v>0</v>
      </c>
      <c r="U313">
        <v>-597</v>
      </c>
      <c r="V313">
        <v>0</v>
      </c>
      <c r="W313">
        <v>0</v>
      </c>
      <c r="X313" s="3" t="s">
        <v>104</v>
      </c>
      <c r="Y313" s="3">
        <v>276.32131609611093</v>
      </c>
      <c r="Z313" s="3">
        <v>128.52230039577591</v>
      </c>
      <c r="AA313" s="3">
        <v>2.149987319283873</v>
      </c>
      <c r="AB313" s="3">
        <v>3.2240949421258262E-2</v>
      </c>
      <c r="AC313" s="3">
        <v>23.548153590170216</v>
      </c>
      <c r="AD313" s="3">
        <v>529.09447860205159</v>
      </c>
      <c r="AE313" s="3">
        <v>23.548153590170216</v>
      </c>
      <c r="AF313" s="3">
        <v>529.09447860205159</v>
      </c>
    </row>
    <row r="314" spans="1:32" x14ac:dyDescent="0.35">
      <c r="A314" s="1">
        <v>41228</v>
      </c>
      <c r="B314">
        <v>5279</v>
      </c>
      <c r="C314">
        <v>4979.333333333333</v>
      </c>
      <c r="D314">
        <v>5462</v>
      </c>
      <c r="E314">
        <v>4999</v>
      </c>
      <c r="F314">
        <v>0</v>
      </c>
      <c r="G314">
        <v>0</v>
      </c>
      <c r="H314">
        <v>0</v>
      </c>
      <c r="I314">
        <v>0</v>
      </c>
      <c r="J314">
        <f t="shared" si="24"/>
        <v>5809.1639347699493</v>
      </c>
      <c r="K314">
        <f>J314-B314</f>
        <v>530.16393476994926</v>
      </c>
      <c r="L314">
        <f t="shared" si="25"/>
        <v>530.16393476994926</v>
      </c>
      <c r="M314" s="8">
        <f>L314/B314</f>
        <v>0.10042885674748045</v>
      </c>
      <c r="N314">
        <v>1503</v>
      </c>
      <c r="O314">
        <f t="shared" si="26"/>
        <v>9542.9508258590868</v>
      </c>
      <c r="P314">
        <f t="shared" si="27"/>
        <v>27054</v>
      </c>
      <c r="Q314">
        <f t="shared" si="28"/>
        <v>530.16393476994926</v>
      </c>
      <c r="R314">
        <f t="shared" si="29"/>
        <v>281073.797730755</v>
      </c>
      <c r="S314">
        <v>1</v>
      </c>
      <c r="T314">
        <v>0</v>
      </c>
      <c r="U314">
        <v>280</v>
      </c>
      <c r="V314">
        <v>0</v>
      </c>
      <c r="W314">
        <v>0</v>
      </c>
    </row>
    <row r="315" spans="1:32" x14ac:dyDescent="0.35">
      <c r="A315" s="1">
        <v>41229</v>
      </c>
      <c r="B315">
        <v>5432</v>
      </c>
      <c r="C315">
        <v>5291.333333333333</v>
      </c>
      <c r="D315">
        <v>6114</v>
      </c>
      <c r="E315">
        <v>5279</v>
      </c>
      <c r="F315">
        <v>0</v>
      </c>
      <c r="G315">
        <v>0</v>
      </c>
      <c r="H315">
        <v>0</v>
      </c>
      <c r="I315">
        <v>0</v>
      </c>
      <c r="J315">
        <f t="shared" si="24"/>
        <v>6191.0441526333616</v>
      </c>
      <c r="K315">
        <f>J315-B315</f>
        <v>759.04415263336159</v>
      </c>
      <c r="L315">
        <f t="shared" si="25"/>
        <v>759.04415263336159</v>
      </c>
      <c r="M315" s="8">
        <f>L315/B315</f>
        <v>0.13973566874693696</v>
      </c>
      <c r="N315">
        <v>1383</v>
      </c>
      <c r="O315">
        <f t="shared" si="26"/>
        <v>13662.794747400509</v>
      </c>
      <c r="P315">
        <f t="shared" si="27"/>
        <v>24894</v>
      </c>
      <c r="Q315">
        <f t="shared" si="28"/>
        <v>759.04415263336159</v>
      </c>
      <c r="R315">
        <f t="shared" si="29"/>
        <v>576148.02564689796</v>
      </c>
      <c r="S315">
        <v>0</v>
      </c>
      <c r="T315">
        <v>1</v>
      </c>
      <c r="U315">
        <v>153</v>
      </c>
      <c r="V315">
        <v>0</v>
      </c>
      <c r="W315">
        <v>0</v>
      </c>
      <c r="X315" t="s">
        <v>22</v>
      </c>
    </row>
    <row r="316" spans="1:32" ht="15" thickBot="1" x14ac:dyDescent="0.4">
      <c r="A316" s="1">
        <v>41230</v>
      </c>
      <c r="B316">
        <v>6584</v>
      </c>
      <c r="C316">
        <v>5236.666666666667</v>
      </c>
      <c r="D316">
        <v>6373</v>
      </c>
      <c r="E316">
        <v>5432</v>
      </c>
      <c r="F316">
        <v>0</v>
      </c>
      <c r="G316">
        <v>0</v>
      </c>
      <c r="H316">
        <v>0</v>
      </c>
      <c r="I316">
        <v>0</v>
      </c>
      <c r="J316">
        <f t="shared" si="24"/>
        <v>6269.0131723178802</v>
      </c>
      <c r="K316">
        <f>J316-B316</f>
        <v>-314.98682768211984</v>
      </c>
      <c r="L316">
        <f t="shared" si="25"/>
        <v>314.98682768211984</v>
      </c>
      <c r="M316" s="8">
        <f>L316/B316</f>
        <v>4.7841255723286728E-2</v>
      </c>
      <c r="N316">
        <v>1212</v>
      </c>
      <c r="O316">
        <f t="shared" si="26"/>
        <v>22679.051593112628</v>
      </c>
      <c r="P316">
        <f t="shared" si="27"/>
        <v>21816</v>
      </c>
      <c r="Q316">
        <f t="shared" si="28"/>
        <v>-629.97365536423968</v>
      </c>
      <c r="R316">
        <f t="shared" si="29"/>
        <v>396866.80645298184</v>
      </c>
      <c r="S316">
        <v>0</v>
      </c>
      <c r="T316">
        <v>0</v>
      </c>
      <c r="U316">
        <v>1152</v>
      </c>
      <c r="V316">
        <v>1</v>
      </c>
      <c r="W316">
        <v>1</v>
      </c>
    </row>
    <row r="317" spans="1:32" x14ac:dyDescent="0.35">
      <c r="A317" s="1">
        <v>41231</v>
      </c>
      <c r="B317">
        <v>6661</v>
      </c>
      <c r="C317">
        <v>5765</v>
      </c>
      <c r="D317">
        <v>6479</v>
      </c>
      <c r="E317">
        <v>6584</v>
      </c>
      <c r="F317">
        <v>0</v>
      </c>
      <c r="G317">
        <v>0</v>
      </c>
      <c r="H317">
        <v>0</v>
      </c>
      <c r="I317">
        <v>0</v>
      </c>
      <c r="J317">
        <f t="shared" si="24"/>
        <v>6789.1579107918069</v>
      </c>
      <c r="K317">
        <f>J317-B317</f>
        <v>128.1579107918069</v>
      </c>
      <c r="L317">
        <f t="shared" si="25"/>
        <v>128.1579107918069</v>
      </c>
      <c r="M317" s="8">
        <f>L317/B317</f>
        <v>1.9240040653326362E-2</v>
      </c>
      <c r="N317">
        <v>1206</v>
      </c>
      <c r="O317">
        <f t="shared" si="26"/>
        <v>2306.8423942525242</v>
      </c>
      <c r="P317">
        <f t="shared" si="27"/>
        <v>21708</v>
      </c>
      <c r="Q317">
        <f t="shared" si="28"/>
        <v>128.1579107918069</v>
      </c>
      <c r="R317">
        <f t="shared" si="29"/>
        <v>16424.450098520734</v>
      </c>
      <c r="S317">
        <v>0</v>
      </c>
      <c r="T317">
        <v>0</v>
      </c>
      <c r="U317">
        <v>77</v>
      </c>
      <c r="V317">
        <v>1</v>
      </c>
      <c r="W317">
        <v>0</v>
      </c>
      <c r="X317" s="5" t="s">
        <v>23</v>
      </c>
      <c r="Y317" s="5"/>
    </row>
    <row r="318" spans="1:32" x14ac:dyDescent="0.35">
      <c r="A318" s="1">
        <v>41232</v>
      </c>
      <c r="B318">
        <v>4297</v>
      </c>
      <c r="C318">
        <v>6225.666666666667</v>
      </c>
      <c r="D318">
        <v>4343</v>
      </c>
      <c r="E318">
        <v>6661</v>
      </c>
      <c r="F318">
        <v>1</v>
      </c>
      <c r="G318">
        <v>0</v>
      </c>
      <c r="H318">
        <v>0</v>
      </c>
      <c r="I318">
        <v>0</v>
      </c>
      <c r="J318">
        <f t="shared" si="24"/>
        <v>5328.3871689418938</v>
      </c>
      <c r="K318">
        <f>J318-B318</f>
        <v>1031.3871689418938</v>
      </c>
      <c r="L318">
        <f t="shared" si="25"/>
        <v>1031.3871689418938</v>
      </c>
      <c r="M318" s="8">
        <f>L318/B318</f>
        <v>0.24002494041002881</v>
      </c>
      <c r="N318">
        <v>1480</v>
      </c>
      <c r="O318">
        <f t="shared" si="26"/>
        <v>18564.969040954089</v>
      </c>
      <c r="P318">
        <f t="shared" si="27"/>
        <v>26640</v>
      </c>
      <c r="Q318">
        <f t="shared" si="28"/>
        <v>1031.3871689418938</v>
      </c>
      <c r="R318">
        <f t="shared" si="29"/>
        <v>1063759.4922579746</v>
      </c>
      <c r="S318">
        <v>0</v>
      </c>
      <c r="T318">
        <v>0</v>
      </c>
      <c r="U318">
        <v>-2364</v>
      </c>
      <c r="V318">
        <v>0</v>
      </c>
      <c r="W318">
        <v>0</v>
      </c>
      <c r="X318" s="2" t="s">
        <v>24</v>
      </c>
      <c r="Y318" s="2">
        <v>0.79230805551340322</v>
      </c>
    </row>
    <row r="319" spans="1:32" x14ac:dyDescent="0.35">
      <c r="A319" s="1">
        <v>41233</v>
      </c>
      <c r="B319">
        <v>5112</v>
      </c>
      <c r="C319">
        <v>5847.333333333333</v>
      </c>
      <c r="D319">
        <v>5596</v>
      </c>
      <c r="E319">
        <v>4297</v>
      </c>
      <c r="F319">
        <v>0</v>
      </c>
      <c r="G319">
        <v>1</v>
      </c>
      <c r="H319">
        <v>0</v>
      </c>
      <c r="I319">
        <v>0</v>
      </c>
      <c r="J319">
        <f t="shared" si="24"/>
        <v>5533.8816805797769</v>
      </c>
      <c r="K319">
        <f>J319-B319</f>
        <v>421.88168057977691</v>
      </c>
      <c r="L319">
        <f t="shared" si="25"/>
        <v>421.88168057977691</v>
      </c>
      <c r="M319" s="8">
        <f>L319/B319</f>
        <v>8.2527715293383597E-2</v>
      </c>
      <c r="N319">
        <v>1683</v>
      </c>
      <c r="O319">
        <f t="shared" si="26"/>
        <v>7593.8702504359844</v>
      </c>
      <c r="P319">
        <f t="shared" si="27"/>
        <v>30294</v>
      </c>
      <c r="Q319">
        <f t="shared" si="28"/>
        <v>421.88168057977691</v>
      </c>
      <c r="R319">
        <f t="shared" si="29"/>
        <v>177984.15240881691</v>
      </c>
      <c r="S319">
        <v>0</v>
      </c>
      <c r="T319">
        <v>0</v>
      </c>
      <c r="U319">
        <v>815</v>
      </c>
      <c r="V319">
        <v>0</v>
      </c>
      <c r="W319">
        <v>0</v>
      </c>
      <c r="X319" s="2" t="s">
        <v>25</v>
      </c>
      <c r="Y319" s="2">
        <v>0.62775205483143004</v>
      </c>
    </row>
    <row r="320" spans="1:32" x14ac:dyDescent="0.35">
      <c r="A320" s="1">
        <v>41234</v>
      </c>
      <c r="B320">
        <v>4905</v>
      </c>
      <c r="C320">
        <v>5356.666666666667</v>
      </c>
      <c r="D320">
        <v>4999</v>
      </c>
      <c r="E320">
        <v>5112</v>
      </c>
      <c r="F320">
        <v>0</v>
      </c>
      <c r="G320">
        <v>0</v>
      </c>
      <c r="H320">
        <v>1</v>
      </c>
      <c r="I320">
        <v>0</v>
      </c>
      <c r="J320">
        <f t="shared" si="24"/>
        <v>5214.3912068002228</v>
      </c>
      <c r="K320">
        <f>J320-B320</f>
        <v>309.39120680022279</v>
      </c>
      <c r="L320">
        <f t="shared" si="25"/>
        <v>309.39120680022279</v>
      </c>
      <c r="M320" s="8">
        <f>L320/B320</f>
        <v>6.3076698634092307E-2</v>
      </c>
      <c r="N320">
        <v>1760</v>
      </c>
      <c r="O320">
        <f t="shared" si="26"/>
        <v>5569.0417224040102</v>
      </c>
      <c r="P320">
        <f t="shared" si="27"/>
        <v>31680</v>
      </c>
      <c r="Q320">
        <f t="shared" si="28"/>
        <v>309.39120680022279</v>
      </c>
      <c r="R320">
        <f t="shared" si="29"/>
        <v>95722.91884529822</v>
      </c>
      <c r="S320">
        <v>0</v>
      </c>
      <c r="T320">
        <v>0</v>
      </c>
      <c r="U320">
        <v>-207</v>
      </c>
      <c r="V320">
        <v>0</v>
      </c>
      <c r="W320">
        <v>0</v>
      </c>
      <c r="X320" s="2" t="s">
        <v>26</v>
      </c>
      <c r="Y320" s="2">
        <v>0.62032830663718508</v>
      </c>
    </row>
    <row r="321" spans="1:32" x14ac:dyDescent="0.35">
      <c r="A321" s="1">
        <v>41235</v>
      </c>
      <c r="B321">
        <v>5279</v>
      </c>
      <c r="C321">
        <v>4771.333333333333</v>
      </c>
      <c r="D321">
        <v>5279</v>
      </c>
      <c r="E321">
        <v>4905</v>
      </c>
      <c r="F321">
        <v>0</v>
      </c>
      <c r="G321">
        <v>0</v>
      </c>
      <c r="H321">
        <v>0</v>
      </c>
      <c r="I321">
        <v>0</v>
      </c>
      <c r="J321">
        <f t="shared" si="24"/>
        <v>5642.9330127684898</v>
      </c>
      <c r="K321">
        <f>J321-B321</f>
        <v>363.93301276848979</v>
      </c>
      <c r="L321">
        <f t="shared" si="25"/>
        <v>363.93301276848979</v>
      </c>
      <c r="M321" s="8">
        <f>L321/B321</f>
        <v>6.8939763737164192E-2</v>
      </c>
      <c r="N321">
        <v>921</v>
      </c>
      <c r="O321">
        <f t="shared" si="26"/>
        <v>6550.7942298328162</v>
      </c>
      <c r="P321">
        <f t="shared" si="27"/>
        <v>16578</v>
      </c>
      <c r="Q321">
        <f t="shared" si="28"/>
        <v>363.93301276848979</v>
      </c>
      <c r="R321">
        <f t="shared" si="29"/>
        <v>132447.23778274975</v>
      </c>
      <c r="S321">
        <v>1</v>
      </c>
      <c r="T321">
        <v>0</v>
      </c>
      <c r="U321">
        <v>374</v>
      </c>
      <c r="V321">
        <v>0</v>
      </c>
      <c r="W321">
        <v>0</v>
      </c>
      <c r="X321" s="2" t="s">
        <v>6</v>
      </c>
      <c r="Y321" s="2">
        <v>728.95692338556455</v>
      </c>
    </row>
    <row r="322" spans="1:32" ht="15" thickBot="1" x14ac:dyDescent="0.4">
      <c r="A322" s="1">
        <v>41236</v>
      </c>
      <c r="B322">
        <v>4632</v>
      </c>
      <c r="C322">
        <v>5098.666666666667</v>
      </c>
      <c r="D322">
        <v>5432</v>
      </c>
      <c r="E322">
        <v>5279</v>
      </c>
      <c r="F322">
        <v>0</v>
      </c>
      <c r="G322">
        <v>0</v>
      </c>
      <c r="H322">
        <v>0</v>
      </c>
      <c r="I322">
        <v>0</v>
      </c>
      <c r="J322">
        <f t="shared" si="24"/>
        <v>5916.2042820231809</v>
      </c>
      <c r="K322">
        <f>J322-B322</f>
        <v>1284.2042820231809</v>
      </c>
      <c r="L322">
        <f t="shared" si="25"/>
        <v>1284.2042820231809</v>
      </c>
      <c r="M322" s="8">
        <f>L322/B322</f>
        <v>0.27724617487547082</v>
      </c>
      <c r="N322">
        <v>716</v>
      </c>
      <c r="O322">
        <f t="shared" si="26"/>
        <v>23115.677076417254</v>
      </c>
      <c r="P322">
        <f t="shared" si="27"/>
        <v>12888</v>
      </c>
      <c r="Q322">
        <f t="shared" si="28"/>
        <v>1284.2042820231809</v>
      </c>
      <c r="R322">
        <f t="shared" si="29"/>
        <v>1649180.6379666736</v>
      </c>
      <c r="S322">
        <v>0</v>
      </c>
      <c r="T322">
        <v>1</v>
      </c>
      <c r="U322">
        <v>-647</v>
      </c>
      <c r="V322">
        <v>0</v>
      </c>
      <c r="W322">
        <v>0</v>
      </c>
      <c r="X322" s="3" t="s">
        <v>27</v>
      </c>
      <c r="Y322" s="3">
        <v>359</v>
      </c>
    </row>
    <row r="323" spans="1:32" x14ac:dyDescent="0.35">
      <c r="A323" s="1">
        <v>41237</v>
      </c>
      <c r="B323">
        <v>4628.5</v>
      </c>
      <c r="C323">
        <v>4938.666666666667</v>
      </c>
      <c r="D323">
        <v>6584</v>
      </c>
      <c r="E323">
        <v>4632</v>
      </c>
      <c r="F323">
        <v>0</v>
      </c>
      <c r="G323">
        <v>0</v>
      </c>
      <c r="H323">
        <v>0</v>
      </c>
      <c r="I323">
        <v>0</v>
      </c>
      <c r="J323">
        <f t="shared" ref="J323:J360" si="30">$Y$2+SUMPRODUCT(C323:I323,$Z$2:$AF$2)</f>
        <v>6017.1715806522416</v>
      </c>
      <c r="K323">
        <f>J323-B323</f>
        <v>1388.6715806522416</v>
      </c>
      <c r="L323">
        <f t="shared" ref="L323:L360" si="31">ABS(K323)</f>
        <v>1388.6715806522416</v>
      </c>
      <c r="M323" s="8">
        <f>L323/B323</f>
        <v>0.30002626783023478</v>
      </c>
      <c r="N323">
        <v>1149</v>
      </c>
      <c r="O323">
        <f t="shared" ref="O323:O360" si="32">IF(K323&lt;0,K323*-72,K323*18)</f>
        <v>24996.088451740346</v>
      </c>
      <c r="P323">
        <f t="shared" ref="P323:P360" si="33">N323*18</f>
        <v>20682</v>
      </c>
      <c r="Q323">
        <f t="shared" ref="Q323:Q360" si="34">IF(K323&lt;0,K323*2,K323)</f>
        <v>1388.6715806522416</v>
      </c>
      <c r="R323">
        <f t="shared" ref="R323:R360" si="35">Q323^2</f>
        <v>1928408.758911195</v>
      </c>
      <c r="S323">
        <v>0</v>
      </c>
      <c r="T323">
        <v>0</v>
      </c>
      <c r="U323">
        <v>-3.5</v>
      </c>
      <c r="V323">
        <v>1</v>
      </c>
      <c r="W323">
        <v>1</v>
      </c>
    </row>
    <row r="324" spans="1:32" ht="15" thickBot="1" x14ac:dyDescent="0.4">
      <c r="A324" s="1">
        <v>41238</v>
      </c>
      <c r="B324">
        <v>4628.5</v>
      </c>
      <c r="C324">
        <v>4846.5</v>
      </c>
      <c r="D324">
        <v>6661</v>
      </c>
      <c r="E324">
        <v>4628.5</v>
      </c>
      <c r="F324">
        <v>0</v>
      </c>
      <c r="G324">
        <v>0</v>
      </c>
      <c r="H324">
        <v>0</v>
      </c>
      <c r="I324">
        <v>0</v>
      </c>
      <c r="J324">
        <f t="shared" si="30"/>
        <v>5994.7196409981807</v>
      </c>
      <c r="K324">
        <f>J324-B324</f>
        <v>1366.2196409981807</v>
      </c>
      <c r="L324">
        <f t="shared" si="31"/>
        <v>1366.2196409981807</v>
      </c>
      <c r="M324" s="8">
        <f>L324/B324</f>
        <v>0.29517546526913269</v>
      </c>
      <c r="N324">
        <v>0</v>
      </c>
      <c r="O324">
        <f t="shared" si="32"/>
        <v>24591.953537967252</v>
      </c>
      <c r="P324">
        <f t="shared" si="33"/>
        <v>0</v>
      </c>
      <c r="Q324">
        <f t="shared" si="34"/>
        <v>1366.2196409981807</v>
      </c>
      <c r="R324">
        <f t="shared" si="35"/>
        <v>1866556.1074491977</v>
      </c>
      <c r="S324">
        <v>0</v>
      </c>
      <c r="T324">
        <v>0</v>
      </c>
      <c r="U324">
        <v>0</v>
      </c>
      <c r="V324">
        <v>1</v>
      </c>
      <c r="W324">
        <v>0</v>
      </c>
      <c r="X324" t="s">
        <v>28</v>
      </c>
    </row>
    <row r="325" spans="1:32" x14ac:dyDescent="0.35">
      <c r="A325" s="1">
        <v>41239</v>
      </c>
      <c r="B325">
        <v>4480</v>
      </c>
      <c r="C325">
        <v>4629.666666666667</v>
      </c>
      <c r="D325">
        <v>4297</v>
      </c>
      <c r="E325">
        <v>4628.5</v>
      </c>
      <c r="F325">
        <v>1</v>
      </c>
      <c r="G325">
        <v>0</v>
      </c>
      <c r="H325">
        <v>0</v>
      </c>
      <c r="I325">
        <v>0</v>
      </c>
      <c r="J325">
        <f t="shared" si="30"/>
        <v>4141.7799356382584</v>
      </c>
      <c r="K325">
        <f>J325-B325</f>
        <v>-338.22006436174161</v>
      </c>
      <c r="L325">
        <f t="shared" si="31"/>
        <v>338.22006436174161</v>
      </c>
      <c r="M325" s="8">
        <f>L325/B325</f>
        <v>7.5495550080745891E-2</v>
      </c>
      <c r="N325">
        <v>1541</v>
      </c>
      <c r="O325">
        <f t="shared" si="32"/>
        <v>24351.844634045396</v>
      </c>
      <c r="P325">
        <f t="shared" si="33"/>
        <v>27738</v>
      </c>
      <c r="Q325">
        <f t="shared" si="34"/>
        <v>-676.44012872348321</v>
      </c>
      <c r="R325">
        <f t="shared" si="35"/>
        <v>457571.24774744251</v>
      </c>
      <c r="S325">
        <v>0</v>
      </c>
      <c r="T325">
        <v>0</v>
      </c>
      <c r="U325">
        <v>-148.5</v>
      </c>
      <c r="V325">
        <v>0</v>
      </c>
      <c r="W325">
        <v>0</v>
      </c>
      <c r="X325" s="4"/>
      <c r="Y325" s="4" t="s">
        <v>33</v>
      </c>
      <c r="Z325" s="4" t="s">
        <v>34</v>
      </c>
      <c r="AA325" s="4" t="s">
        <v>35</v>
      </c>
      <c r="AB325" s="4" t="s">
        <v>36</v>
      </c>
      <c r="AC325" s="4" t="s">
        <v>37</v>
      </c>
    </row>
    <row r="326" spans="1:32" x14ac:dyDescent="0.35">
      <c r="A326" s="1">
        <v>41240</v>
      </c>
      <c r="B326">
        <v>4565</v>
      </c>
      <c r="C326">
        <v>4579</v>
      </c>
      <c r="D326">
        <v>5112</v>
      </c>
      <c r="E326">
        <v>4480</v>
      </c>
      <c r="F326">
        <v>0</v>
      </c>
      <c r="G326">
        <v>1</v>
      </c>
      <c r="H326">
        <v>0</v>
      </c>
      <c r="I326">
        <v>0</v>
      </c>
      <c r="J326">
        <f t="shared" si="30"/>
        <v>4854.2151502960023</v>
      </c>
      <c r="K326">
        <f>J326-B326</f>
        <v>289.21515029600232</v>
      </c>
      <c r="L326">
        <f t="shared" si="31"/>
        <v>289.21515029600232</v>
      </c>
      <c r="M326" s="8">
        <f>L326/B326</f>
        <v>6.335490696517028E-2</v>
      </c>
      <c r="N326">
        <v>1815</v>
      </c>
      <c r="O326">
        <f t="shared" si="32"/>
        <v>5205.8727053280418</v>
      </c>
      <c r="P326">
        <f t="shared" si="33"/>
        <v>32670</v>
      </c>
      <c r="Q326">
        <f t="shared" si="34"/>
        <v>289.21515029600232</v>
      </c>
      <c r="R326">
        <f t="shared" si="35"/>
        <v>83645.40316073921</v>
      </c>
      <c r="S326">
        <v>0</v>
      </c>
      <c r="T326">
        <v>0</v>
      </c>
      <c r="U326">
        <v>85</v>
      </c>
      <c r="V326">
        <v>0</v>
      </c>
      <c r="W326">
        <v>0</v>
      </c>
      <c r="X326" s="2" t="s">
        <v>29</v>
      </c>
      <c r="Y326" s="2">
        <v>7</v>
      </c>
      <c r="Z326" s="2">
        <v>314533335.53235179</v>
      </c>
      <c r="AA326" s="2">
        <v>44933333.647478826</v>
      </c>
      <c r="AB326" s="2">
        <v>84.559987543499119</v>
      </c>
      <c r="AC326" s="2">
        <v>1.9013983288953777E-71</v>
      </c>
    </row>
    <row r="327" spans="1:32" x14ac:dyDescent="0.35">
      <c r="A327" s="1">
        <v>41241</v>
      </c>
      <c r="B327">
        <v>4465</v>
      </c>
      <c r="C327">
        <v>4557.833333333333</v>
      </c>
      <c r="D327">
        <v>4905</v>
      </c>
      <c r="E327">
        <v>4565</v>
      </c>
      <c r="F327">
        <v>0</v>
      </c>
      <c r="G327">
        <v>0</v>
      </c>
      <c r="H327">
        <v>1</v>
      </c>
      <c r="I327">
        <v>1</v>
      </c>
      <c r="J327">
        <f t="shared" si="30"/>
        <v>4938.1069241267587</v>
      </c>
      <c r="K327">
        <f>J327-B327</f>
        <v>473.10692412675871</v>
      </c>
      <c r="L327">
        <f t="shared" si="31"/>
        <v>473.10692412675871</v>
      </c>
      <c r="M327" s="8">
        <f>L327/B327</f>
        <v>0.10595899756478358</v>
      </c>
      <c r="N327">
        <v>1875</v>
      </c>
      <c r="O327">
        <f t="shared" si="32"/>
        <v>8515.9246342816568</v>
      </c>
      <c r="P327">
        <f t="shared" si="33"/>
        <v>33750</v>
      </c>
      <c r="Q327">
        <f t="shared" si="34"/>
        <v>473.10692412675871</v>
      </c>
      <c r="R327">
        <f t="shared" si="35"/>
        <v>223830.16165668261</v>
      </c>
      <c r="S327">
        <v>0</v>
      </c>
      <c r="T327">
        <v>0</v>
      </c>
      <c r="U327">
        <v>-100</v>
      </c>
      <c r="V327">
        <v>0</v>
      </c>
      <c r="W327">
        <v>0</v>
      </c>
      <c r="X327" s="2" t="s">
        <v>30</v>
      </c>
      <c r="Y327" s="2">
        <v>351</v>
      </c>
      <c r="Z327" s="2">
        <v>186513746.84926349</v>
      </c>
      <c r="AA327" s="2">
        <v>531378.19615174783</v>
      </c>
      <c r="AB327" s="2"/>
      <c r="AC327" s="2"/>
    </row>
    <row r="328" spans="1:32" ht="15" thickBot="1" x14ac:dyDescent="0.4">
      <c r="A328" s="1">
        <v>41242</v>
      </c>
      <c r="B328">
        <v>4849</v>
      </c>
      <c r="C328">
        <v>4503.333333333333</v>
      </c>
      <c r="D328">
        <v>5279</v>
      </c>
      <c r="E328">
        <v>4465</v>
      </c>
      <c r="F328">
        <v>0</v>
      </c>
      <c r="G328">
        <v>0</v>
      </c>
      <c r="H328">
        <v>0</v>
      </c>
      <c r="I328">
        <v>1</v>
      </c>
      <c r="J328">
        <f t="shared" si="30"/>
        <v>5660.8738975582064</v>
      </c>
      <c r="K328">
        <f>J328-B328</f>
        <v>811.87389755820641</v>
      </c>
      <c r="L328">
        <f t="shared" si="31"/>
        <v>811.87389755820641</v>
      </c>
      <c r="M328" s="8">
        <f>L328/B328</f>
        <v>0.16743120180618817</v>
      </c>
      <c r="N328">
        <v>1360</v>
      </c>
      <c r="O328">
        <f t="shared" si="32"/>
        <v>14613.730156047715</v>
      </c>
      <c r="P328">
        <f t="shared" si="33"/>
        <v>24480</v>
      </c>
      <c r="Q328">
        <f t="shared" si="34"/>
        <v>811.87389755820641</v>
      </c>
      <c r="R328">
        <f t="shared" si="35"/>
        <v>659139.22553635307</v>
      </c>
      <c r="S328">
        <v>1</v>
      </c>
      <c r="T328">
        <v>0</v>
      </c>
      <c r="U328">
        <v>384</v>
      </c>
      <c r="V328">
        <v>0</v>
      </c>
      <c r="W328">
        <v>0</v>
      </c>
      <c r="X328" s="3" t="s">
        <v>31</v>
      </c>
      <c r="Y328" s="3">
        <v>358</v>
      </c>
      <c r="Z328" s="3">
        <v>501047082.38161528</v>
      </c>
      <c r="AA328" s="3"/>
      <c r="AB328" s="3"/>
      <c r="AC328" s="3"/>
    </row>
    <row r="329" spans="1:32" ht="15" thickBot="1" x14ac:dyDescent="0.4">
      <c r="A329" s="1">
        <v>41243</v>
      </c>
      <c r="B329">
        <v>6084</v>
      </c>
      <c r="C329">
        <v>4626.333333333333</v>
      </c>
      <c r="D329">
        <v>4632</v>
      </c>
      <c r="E329">
        <v>4849</v>
      </c>
      <c r="F329">
        <v>0</v>
      </c>
      <c r="G329">
        <v>0</v>
      </c>
      <c r="H329">
        <v>0</v>
      </c>
      <c r="I329">
        <v>1</v>
      </c>
      <c r="J329">
        <f t="shared" si="30"/>
        <v>5623.9243666416614</v>
      </c>
      <c r="K329">
        <f>J329-B329</f>
        <v>-460.07563335833856</v>
      </c>
      <c r="L329">
        <f t="shared" si="31"/>
        <v>460.07563335833856</v>
      </c>
      <c r="M329" s="8">
        <f>L329/B329</f>
        <v>7.5620584049694045E-2</v>
      </c>
      <c r="N329">
        <v>757</v>
      </c>
      <c r="O329">
        <f t="shared" si="32"/>
        <v>33125.445601800377</v>
      </c>
      <c r="P329">
        <f t="shared" si="33"/>
        <v>13626</v>
      </c>
      <c r="Q329">
        <f t="shared" si="34"/>
        <v>-920.15126671667713</v>
      </c>
      <c r="R329">
        <f t="shared" si="35"/>
        <v>846678.35364030546</v>
      </c>
      <c r="S329">
        <v>0</v>
      </c>
      <c r="T329">
        <v>1</v>
      </c>
      <c r="U329">
        <v>1235</v>
      </c>
      <c r="V329">
        <v>0</v>
      </c>
      <c r="W329">
        <v>0</v>
      </c>
    </row>
    <row r="330" spans="1:32" x14ac:dyDescent="0.35">
      <c r="A330" s="1">
        <v>41244</v>
      </c>
      <c r="B330">
        <v>6609</v>
      </c>
      <c r="C330">
        <v>5132.666666666667</v>
      </c>
      <c r="D330">
        <v>4628.5</v>
      </c>
      <c r="E330">
        <v>6084</v>
      </c>
      <c r="F330">
        <v>0</v>
      </c>
      <c r="G330">
        <v>0</v>
      </c>
      <c r="H330">
        <v>0</v>
      </c>
      <c r="I330">
        <v>0</v>
      </c>
      <c r="J330">
        <f t="shared" si="30"/>
        <v>5885.6209416438105</v>
      </c>
      <c r="K330">
        <f>J330-B330</f>
        <v>-723.37905835618949</v>
      </c>
      <c r="L330">
        <f t="shared" si="31"/>
        <v>723.37905835618949</v>
      </c>
      <c r="M330" s="8">
        <f>L330/B330</f>
        <v>0.10945363267607648</v>
      </c>
      <c r="N330">
        <v>800</v>
      </c>
      <c r="O330">
        <f t="shared" si="32"/>
        <v>52083.292201645643</v>
      </c>
      <c r="P330">
        <f t="shared" si="33"/>
        <v>14400</v>
      </c>
      <c r="Q330">
        <f t="shared" si="34"/>
        <v>-1446.758116712379</v>
      </c>
      <c r="R330">
        <f t="shared" si="35"/>
        <v>2093109.0482731496</v>
      </c>
      <c r="S330">
        <v>0</v>
      </c>
      <c r="T330">
        <v>0</v>
      </c>
      <c r="U330">
        <v>525</v>
      </c>
      <c r="V330">
        <v>1</v>
      </c>
      <c r="W330">
        <v>1</v>
      </c>
      <c r="X330" s="4"/>
      <c r="Y330" s="4" t="s">
        <v>38</v>
      </c>
      <c r="Z330" s="4" t="s">
        <v>6</v>
      </c>
      <c r="AA330" s="4" t="s">
        <v>39</v>
      </c>
      <c r="AB330" s="4" t="s">
        <v>40</v>
      </c>
      <c r="AC330" s="4" t="s">
        <v>41</v>
      </c>
      <c r="AD330" s="4" t="s">
        <v>42</v>
      </c>
      <c r="AE330" s="4" t="s">
        <v>43</v>
      </c>
      <c r="AF330" s="4" t="s">
        <v>44</v>
      </c>
    </row>
    <row r="331" spans="1:32" x14ac:dyDescent="0.35">
      <c r="A331" s="1">
        <v>41245</v>
      </c>
      <c r="B331">
        <v>6482</v>
      </c>
      <c r="C331">
        <v>5847.333333333333</v>
      </c>
      <c r="D331">
        <v>4628.5</v>
      </c>
      <c r="E331">
        <v>6609</v>
      </c>
      <c r="F331">
        <v>0</v>
      </c>
      <c r="G331">
        <v>0</v>
      </c>
      <c r="H331">
        <v>0</v>
      </c>
      <c r="I331">
        <v>0</v>
      </c>
      <c r="J331">
        <f t="shared" si="30"/>
        <v>6328.8767218064841</v>
      </c>
      <c r="K331">
        <f>J331-B331</f>
        <v>-153.12327819351594</v>
      </c>
      <c r="L331">
        <f t="shared" si="31"/>
        <v>153.12327819351594</v>
      </c>
      <c r="M331" s="8">
        <f>L331/B331</f>
        <v>2.3622844522294961E-2</v>
      </c>
      <c r="N331">
        <v>1117</v>
      </c>
      <c r="O331">
        <f t="shared" si="32"/>
        <v>11024.876029933148</v>
      </c>
      <c r="P331">
        <f t="shared" si="33"/>
        <v>20106</v>
      </c>
      <c r="Q331">
        <f t="shared" si="34"/>
        <v>-306.24655638703189</v>
      </c>
      <c r="R331">
        <f t="shared" si="35"/>
        <v>93786.953298915498</v>
      </c>
      <c r="S331">
        <v>0</v>
      </c>
      <c r="T331">
        <v>0</v>
      </c>
      <c r="U331">
        <v>-127</v>
      </c>
      <c r="V331">
        <v>1</v>
      </c>
      <c r="W331">
        <v>0</v>
      </c>
      <c r="X331" s="2" t="s">
        <v>32</v>
      </c>
      <c r="Y331" s="2">
        <v>856.63427508093991</v>
      </c>
      <c r="Z331" s="2">
        <v>212.80078692835701</v>
      </c>
      <c r="AA331" s="2">
        <v>4.0255221206928162</v>
      </c>
      <c r="AB331" s="2">
        <v>6.9683531833038658E-5</v>
      </c>
      <c r="AC331" s="2">
        <v>438.10927202342634</v>
      </c>
      <c r="AD331" s="2">
        <v>1275.1592781384534</v>
      </c>
      <c r="AE331" s="2">
        <v>438.10927202342634</v>
      </c>
      <c r="AF331" s="2">
        <v>1275.1592781384534</v>
      </c>
    </row>
    <row r="332" spans="1:32" x14ac:dyDescent="0.35">
      <c r="A332" s="1">
        <v>41246</v>
      </c>
      <c r="B332">
        <v>4308</v>
      </c>
      <c r="C332">
        <v>6391.666666666667</v>
      </c>
      <c r="D332">
        <v>4480</v>
      </c>
      <c r="E332">
        <v>6482</v>
      </c>
      <c r="F332">
        <v>1</v>
      </c>
      <c r="G332">
        <v>0</v>
      </c>
      <c r="H332">
        <v>0</v>
      </c>
      <c r="I332">
        <v>0</v>
      </c>
      <c r="J332">
        <f t="shared" si="30"/>
        <v>5404.1852402591667</v>
      </c>
      <c r="K332">
        <f>J332-B332</f>
        <v>1096.1852402591667</v>
      </c>
      <c r="L332">
        <f t="shared" si="31"/>
        <v>1096.1852402591667</v>
      </c>
      <c r="M332" s="8">
        <f>L332/B332</f>
        <v>0.25445339838885023</v>
      </c>
      <c r="N332">
        <v>1852</v>
      </c>
      <c r="O332">
        <f t="shared" si="32"/>
        <v>19731.334324665</v>
      </c>
      <c r="P332">
        <f t="shared" si="33"/>
        <v>33336</v>
      </c>
      <c r="Q332">
        <f t="shared" si="34"/>
        <v>1096.1852402591667</v>
      </c>
      <c r="R332">
        <f t="shared" si="35"/>
        <v>1201622.080962047</v>
      </c>
      <c r="S332">
        <v>0</v>
      </c>
      <c r="T332">
        <v>0</v>
      </c>
      <c r="U332">
        <v>-2174</v>
      </c>
      <c r="V332">
        <v>0</v>
      </c>
      <c r="W332">
        <v>0</v>
      </c>
      <c r="X332" s="2" t="s">
        <v>106</v>
      </c>
      <c r="Y332" s="2">
        <v>0.45887309560267736</v>
      </c>
      <c r="Z332" s="2">
        <v>9.0156474492650657E-2</v>
      </c>
      <c r="AA332" s="2">
        <v>5.0897408997518374</v>
      </c>
      <c r="AB332" s="2">
        <v>5.8571621841931606E-7</v>
      </c>
      <c r="AC332" s="2">
        <v>0.28155824960356635</v>
      </c>
      <c r="AD332" s="2">
        <v>0.63618794160178838</v>
      </c>
      <c r="AE332" s="2">
        <v>0.28155824960356635</v>
      </c>
      <c r="AF332" s="2">
        <v>0.63618794160178838</v>
      </c>
    </row>
    <row r="333" spans="1:32" x14ac:dyDescent="0.35">
      <c r="A333" s="1">
        <v>41247</v>
      </c>
      <c r="B333">
        <v>4580</v>
      </c>
      <c r="C333">
        <v>5799.666666666667</v>
      </c>
      <c r="D333">
        <v>4565</v>
      </c>
      <c r="E333">
        <v>4308</v>
      </c>
      <c r="F333">
        <v>0</v>
      </c>
      <c r="G333">
        <v>1</v>
      </c>
      <c r="H333">
        <v>0</v>
      </c>
      <c r="I333">
        <v>0</v>
      </c>
      <c r="J333">
        <f t="shared" si="30"/>
        <v>5233.511869246151</v>
      </c>
      <c r="K333">
        <f>J333-B333</f>
        <v>653.51186924615104</v>
      </c>
      <c r="L333">
        <f t="shared" si="31"/>
        <v>653.51186924615104</v>
      </c>
      <c r="M333" s="8">
        <f>L333/B333</f>
        <v>0.14268818105811157</v>
      </c>
      <c r="N333">
        <v>1941</v>
      </c>
      <c r="O333">
        <f t="shared" si="32"/>
        <v>11763.213646430719</v>
      </c>
      <c r="P333">
        <f t="shared" si="33"/>
        <v>34938</v>
      </c>
      <c r="Q333">
        <f t="shared" si="34"/>
        <v>653.51186924615104</v>
      </c>
      <c r="R333">
        <f t="shared" si="35"/>
        <v>427077.76324559841</v>
      </c>
      <c r="S333">
        <v>0</v>
      </c>
      <c r="T333">
        <v>0</v>
      </c>
      <c r="U333">
        <v>272</v>
      </c>
      <c r="V333">
        <v>0</v>
      </c>
      <c r="W333">
        <v>0</v>
      </c>
      <c r="X333" s="2" t="s">
        <v>21</v>
      </c>
      <c r="Y333" s="2">
        <v>0.24112628434315356</v>
      </c>
      <c r="Z333" s="2">
        <v>4.6158530186400655E-2</v>
      </c>
      <c r="AA333" s="2">
        <v>5.2238726703259459</v>
      </c>
      <c r="AB333" s="2">
        <v>3.0106992754221976E-7</v>
      </c>
      <c r="AC333" s="2">
        <v>0.1503441999991818</v>
      </c>
      <c r="AD333" s="2">
        <v>0.33190836868712531</v>
      </c>
      <c r="AE333" s="2">
        <v>0.1503441999991818</v>
      </c>
      <c r="AF333" s="2">
        <v>0.33190836868712531</v>
      </c>
    </row>
    <row r="334" spans="1:32" x14ac:dyDescent="0.35">
      <c r="A334" s="1">
        <v>41248</v>
      </c>
      <c r="B334">
        <v>4827</v>
      </c>
      <c r="C334">
        <v>5123.333333333333</v>
      </c>
      <c r="D334">
        <v>4465</v>
      </c>
      <c r="E334">
        <v>4580</v>
      </c>
      <c r="F334">
        <v>0</v>
      </c>
      <c r="G334">
        <v>0</v>
      </c>
      <c r="H334">
        <v>1</v>
      </c>
      <c r="I334">
        <v>0</v>
      </c>
      <c r="J334">
        <f t="shared" si="30"/>
        <v>4847.0761339809287</v>
      </c>
      <c r="K334">
        <f>J334-B334</f>
        <v>20.076133980928716</v>
      </c>
      <c r="L334">
        <f t="shared" si="31"/>
        <v>20.076133980928716</v>
      </c>
      <c r="M334" s="8">
        <f>L334/B334</f>
        <v>4.1591327907455388E-3</v>
      </c>
      <c r="N334">
        <v>1585</v>
      </c>
      <c r="O334">
        <f t="shared" si="32"/>
        <v>361.3704116567169</v>
      </c>
      <c r="P334">
        <f t="shared" si="33"/>
        <v>28530</v>
      </c>
      <c r="Q334">
        <f t="shared" si="34"/>
        <v>20.076133980928716</v>
      </c>
      <c r="R334">
        <f t="shared" si="35"/>
        <v>403.05115562020069</v>
      </c>
      <c r="S334">
        <v>0</v>
      </c>
      <c r="T334">
        <v>0</v>
      </c>
      <c r="U334">
        <v>247</v>
      </c>
      <c r="V334">
        <v>0</v>
      </c>
      <c r="W334">
        <v>0</v>
      </c>
      <c r="X334" s="2" t="s">
        <v>53</v>
      </c>
      <c r="Y334" s="2">
        <v>0.19083419658660242</v>
      </c>
      <c r="Z334" s="2">
        <v>7.207949790195585E-2</v>
      </c>
      <c r="AA334" s="2">
        <v>2.647551691414102</v>
      </c>
      <c r="AB334" s="2">
        <v>8.4733545263384769E-3</v>
      </c>
      <c r="AC334" s="2">
        <v>4.9072164052595041E-2</v>
      </c>
      <c r="AD334" s="2">
        <v>0.33259622912060982</v>
      </c>
      <c r="AE334" s="2">
        <v>4.9072164052595041E-2</v>
      </c>
      <c r="AF334" s="2">
        <v>0.33259622912060982</v>
      </c>
    </row>
    <row r="335" spans="1:32" x14ac:dyDescent="0.35">
      <c r="A335" s="1">
        <v>41249</v>
      </c>
      <c r="B335">
        <v>5214</v>
      </c>
      <c r="C335">
        <v>4571.666666666667</v>
      </c>
      <c r="D335">
        <v>4849</v>
      </c>
      <c r="E335">
        <v>4827</v>
      </c>
      <c r="F335">
        <v>0</v>
      </c>
      <c r="G335">
        <v>0</v>
      </c>
      <c r="H335">
        <v>0</v>
      </c>
      <c r="I335">
        <v>0</v>
      </c>
      <c r="J335">
        <f t="shared" si="30"/>
        <v>5416.7474243592551</v>
      </c>
      <c r="K335">
        <f>J335-B335</f>
        <v>202.74742435925509</v>
      </c>
      <c r="L335">
        <f t="shared" si="31"/>
        <v>202.74742435925509</v>
      </c>
      <c r="M335" s="8">
        <f>L335/B335</f>
        <v>3.8885198381138297E-2</v>
      </c>
      <c r="N335">
        <v>1523</v>
      </c>
      <c r="O335">
        <f t="shared" si="32"/>
        <v>3649.4536384665917</v>
      </c>
      <c r="P335">
        <f t="shared" si="33"/>
        <v>27414</v>
      </c>
      <c r="Q335">
        <f t="shared" si="34"/>
        <v>202.74742435925509</v>
      </c>
      <c r="R335">
        <f t="shared" si="35"/>
        <v>41106.518084311865</v>
      </c>
      <c r="S335">
        <v>1</v>
      </c>
      <c r="T335">
        <v>0</v>
      </c>
      <c r="U335">
        <v>387</v>
      </c>
      <c r="V335">
        <v>0</v>
      </c>
      <c r="W335">
        <v>0</v>
      </c>
      <c r="X335" s="2" t="s">
        <v>15</v>
      </c>
      <c r="Y335" s="2">
        <v>-1202.072592389253</v>
      </c>
      <c r="Z335" s="2">
        <v>136.01944347122659</v>
      </c>
      <c r="AA335" s="2">
        <v>-8.8375055926731392</v>
      </c>
      <c r="AB335" s="2">
        <v>4.7937510597253513E-17</v>
      </c>
      <c r="AC335" s="2">
        <v>-1469.5882290388581</v>
      </c>
      <c r="AD335" s="2">
        <v>-934.55695573964783</v>
      </c>
      <c r="AE335" s="2">
        <v>-1469.5882290388581</v>
      </c>
      <c r="AF335" s="2">
        <v>-934.55695573964783</v>
      </c>
    </row>
    <row r="336" spans="1:32" x14ac:dyDescent="0.35">
      <c r="A336" s="1">
        <v>41250</v>
      </c>
      <c r="B336">
        <v>5733</v>
      </c>
      <c r="C336">
        <v>4873.666666666667</v>
      </c>
      <c r="D336">
        <v>6084</v>
      </c>
      <c r="E336">
        <v>5214</v>
      </c>
      <c r="F336">
        <v>0</v>
      </c>
      <c r="G336">
        <v>0</v>
      </c>
      <c r="H336">
        <v>0</v>
      </c>
      <c r="I336">
        <v>0</v>
      </c>
      <c r="J336">
        <f t="shared" si="30"/>
        <v>5975.6206739638892</v>
      </c>
      <c r="K336">
        <f>J336-B336</f>
        <v>242.6206739638892</v>
      </c>
      <c r="L336">
        <f t="shared" si="31"/>
        <v>242.6206739638892</v>
      </c>
      <c r="M336" s="8">
        <f>L336/B336</f>
        <v>4.2320019878578266E-2</v>
      </c>
      <c r="N336">
        <v>1531</v>
      </c>
      <c r="O336">
        <f t="shared" si="32"/>
        <v>4367.1721313500057</v>
      </c>
      <c r="P336">
        <f t="shared" si="33"/>
        <v>27558</v>
      </c>
      <c r="Q336">
        <f t="shared" si="34"/>
        <v>242.6206739638892</v>
      </c>
      <c r="R336">
        <f t="shared" si="35"/>
        <v>58864.791434691826</v>
      </c>
      <c r="S336">
        <v>0</v>
      </c>
      <c r="T336">
        <v>1</v>
      </c>
      <c r="U336">
        <v>519</v>
      </c>
      <c r="V336">
        <v>0</v>
      </c>
      <c r="W336">
        <v>0</v>
      </c>
      <c r="X336" s="2" t="s">
        <v>16</v>
      </c>
      <c r="Y336" s="2">
        <v>-617.45027798230569</v>
      </c>
      <c r="Z336" s="2">
        <v>148.9950247097737</v>
      </c>
      <c r="AA336" s="2">
        <v>-4.1440999737073936</v>
      </c>
      <c r="AB336" s="2">
        <v>4.2802528085488798E-5</v>
      </c>
      <c r="AC336" s="2">
        <v>-910.48558143353898</v>
      </c>
      <c r="AD336" s="2">
        <v>-324.41497453107235</v>
      </c>
      <c r="AE336" s="2">
        <v>-910.48558143353898</v>
      </c>
      <c r="AF336" s="2">
        <v>-324.41497453107235</v>
      </c>
    </row>
    <row r="337" spans="1:32" x14ac:dyDescent="0.35">
      <c r="A337" s="1">
        <v>41251</v>
      </c>
      <c r="B337">
        <v>6245</v>
      </c>
      <c r="C337">
        <v>5258</v>
      </c>
      <c r="D337">
        <v>6609</v>
      </c>
      <c r="E337">
        <v>5733</v>
      </c>
      <c r="F337">
        <v>0</v>
      </c>
      <c r="G337">
        <v>0</v>
      </c>
      <c r="H337">
        <v>0</v>
      </c>
      <c r="I337">
        <v>0</v>
      </c>
      <c r="J337">
        <f t="shared" si="30"/>
        <v>6407.5985776274383</v>
      </c>
      <c r="K337">
        <f>J337-B337</f>
        <v>162.59857762743832</v>
      </c>
      <c r="L337">
        <f t="shared" si="31"/>
        <v>162.59857762743832</v>
      </c>
      <c r="M337" s="8">
        <f>L337/B337</f>
        <v>2.6036601701751531E-2</v>
      </c>
      <c r="N337">
        <v>1202</v>
      </c>
      <c r="O337">
        <f t="shared" si="32"/>
        <v>2926.7743972938897</v>
      </c>
      <c r="P337">
        <f t="shared" si="33"/>
        <v>21636</v>
      </c>
      <c r="Q337">
        <f t="shared" si="34"/>
        <v>162.59857762743832</v>
      </c>
      <c r="R337">
        <f t="shared" si="35"/>
        <v>26438.297446466084</v>
      </c>
      <c r="S337">
        <v>0</v>
      </c>
      <c r="T337">
        <v>0</v>
      </c>
      <c r="U337">
        <v>512</v>
      </c>
      <c r="V337">
        <v>1</v>
      </c>
      <c r="W337">
        <v>1</v>
      </c>
      <c r="X337" s="2" t="s">
        <v>17</v>
      </c>
      <c r="Y337" s="2">
        <v>-601.8556133017413</v>
      </c>
      <c r="Z337" s="2">
        <v>126.54258235050918</v>
      </c>
      <c r="AA337" s="2">
        <v>-4.756150871290636</v>
      </c>
      <c r="AB337" s="2">
        <v>2.8860264779752235E-6</v>
      </c>
      <c r="AC337" s="2">
        <v>-850.73267541045811</v>
      </c>
      <c r="AD337" s="2">
        <v>-352.97855119302449</v>
      </c>
      <c r="AE337" s="2">
        <v>-850.73267541045811</v>
      </c>
      <c r="AF337" s="2">
        <v>-352.97855119302449</v>
      </c>
    </row>
    <row r="338" spans="1:32" ht="15" thickBot="1" x14ac:dyDescent="0.4">
      <c r="A338" s="1">
        <v>41252</v>
      </c>
      <c r="B338">
        <v>6423</v>
      </c>
      <c r="C338">
        <v>5730.666666666667</v>
      </c>
      <c r="D338">
        <v>6482</v>
      </c>
      <c r="E338">
        <v>6245</v>
      </c>
      <c r="F338">
        <v>0</v>
      </c>
      <c r="G338">
        <v>0</v>
      </c>
      <c r="H338">
        <v>0</v>
      </c>
      <c r="I338">
        <v>0</v>
      </c>
      <c r="J338">
        <f t="shared" si="30"/>
        <v>6701.4774275995396</v>
      </c>
      <c r="K338">
        <f>J338-B338</f>
        <v>278.47742759953962</v>
      </c>
      <c r="L338">
        <f t="shared" si="31"/>
        <v>278.47742759953962</v>
      </c>
      <c r="M338" s="8">
        <f>L338/B338</f>
        <v>4.3356286408148779E-2</v>
      </c>
      <c r="N338">
        <v>989</v>
      </c>
      <c r="O338">
        <f t="shared" si="32"/>
        <v>5012.5936967917132</v>
      </c>
      <c r="P338">
        <f t="shared" si="33"/>
        <v>17802</v>
      </c>
      <c r="Q338">
        <f t="shared" si="34"/>
        <v>278.47742759953962</v>
      </c>
      <c r="R338">
        <f t="shared" si="35"/>
        <v>77549.677682456837</v>
      </c>
      <c r="S338">
        <v>0</v>
      </c>
      <c r="T338">
        <v>0</v>
      </c>
      <c r="U338">
        <v>178</v>
      </c>
      <c r="V338">
        <v>1</v>
      </c>
      <c r="W338">
        <v>0</v>
      </c>
      <c r="X338" s="3" t="s">
        <v>104</v>
      </c>
      <c r="Y338" s="3">
        <v>274.53232326440838</v>
      </c>
      <c r="Z338" s="3">
        <v>129.06945952168925</v>
      </c>
      <c r="AA338" s="3">
        <v>2.127012263643012</v>
      </c>
      <c r="AB338" s="3">
        <v>3.4116017852851711E-2</v>
      </c>
      <c r="AC338" s="3">
        <v>20.685536696213205</v>
      </c>
      <c r="AD338" s="3">
        <v>528.37910983260349</v>
      </c>
      <c r="AE338" s="3">
        <v>20.685536696213205</v>
      </c>
      <c r="AF338" s="3">
        <v>528.37910983260349</v>
      </c>
    </row>
    <row r="339" spans="1:32" x14ac:dyDescent="0.35">
      <c r="A339" s="1">
        <v>41253</v>
      </c>
      <c r="B339">
        <v>4249</v>
      </c>
      <c r="C339">
        <v>6133.666666666667</v>
      </c>
      <c r="D339">
        <v>4308</v>
      </c>
      <c r="E339">
        <v>6423</v>
      </c>
      <c r="F339">
        <v>1</v>
      </c>
      <c r="G339">
        <v>0</v>
      </c>
      <c r="H339">
        <v>0</v>
      </c>
      <c r="I339">
        <v>0</v>
      </c>
      <c r="J339">
        <f t="shared" si="30"/>
        <v>5225.3000700369448</v>
      </c>
      <c r="K339">
        <f>J339-B339</f>
        <v>976.30007003694482</v>
      </c>
      <c r="L339">
        <f t="shared" si="31"/>
        <v>976.30007003694482</v>
      </c>
      <c r="M339" s="8">
        <f>L339/B339</f>
        <v>0.22977172747398089</v>
      </c>
      <c r="N339">
        <v>1642</v>
      </c>
      <c r="O339">
        <f t="shared" si="32"/>
        <v>17573.401260665007</v>
      </c>
      <c r="P339">
        <f t="shared" si="33"/>
        <v>29556</v>
      </c>
      <c r="Q339">
        <f t="shared" si="34"/>
        <v>976.30007003694482</v>
      </c>
      <c r="R339">
        <f t="shared" si="35"/>
        <v>953161.82675414335</v>
      </c>
      <c r="S339">
        <v>0</v>
      </c>
      <c r="T339">
        <v>0</v>
      </c>
      <c r="U339">
        <v>-2174</v>
      </c>
      <c r="V339">
        <v>0</v>
      </c>
      <c r="W339">
        <v>0</v>
      </c>
    </row>
    <row r="340" spans="1:32" x14ac:dyDescent="0.35">
      <c r="A340" s="1">
        <v>41254</v>
      </c>
      <c r="B340">
        <v>5191</v>
      </c>
      <c r="C340">
        <v>5639</v>
      </c>
      <c r="D340">
        <v>4580</v>
      </c>
      <c r="E340">
        <v>4249</v>
      </c>
      <c r="F340">
        <v>0</v>
      </c>
      <c r="G340">
        <v>1</v>
      </c>
      <c r="H340">
        <v>0</v>
      </c>
      <c r="I340">
        <v>0</v>
      </c>
      <c r="J340">
        <f t="shared" si="30"/>
        <v>5150.5873128947878</v>
      </c>
      <c r="K340">
        <f>J340-B340</f>
        <v>-40.412687105212171</v>
      </c>
      <c r="L340">
        <f t="shared" si="31"/>
        <v>40.412687105212171</v>
      </c>
      <c r="M340" s="8">
        <f>L340/B340</f>
        <v>7.7851448863826183E-3</v>
      </c>
      <c r="N340">
        <v>1239</v>
      </c>
      <c r="O340">
        <f t="shared" si="32"/>
        <v>2909.7134715752763</v>
      </c>
      <c r="P340">
        <f t="shared" si="33"/>
        <v>22302</v>
      </c>
      <c r="Q340">
        <f t="shared" si="34"/>
        <v>-80.825374210424343</v>
      </c>
      <c r="R340">
        <f t="shared" si="35"/>
        <v>6532.7411162551289</v>
      </c>
      <c r="S340">
        <v>0</v>
      </c>
      <c r="T340">
        <v>0</v>
      </c>
      <c r="U340">
        <v>942</v>
      </c>
      <c r="V340">
        <v>0</v>
      </c>
      <c r="W340">
        <v>0</v>
      </c>
    </row>
    <row r="341" spans="1:32" x14ac:dyDescent="0.35">
      <c r="A341" s="1">
        <v>41255</v>
      </c>
      <c r="B341">
        <v>5345</v>
      </c>
      <c r="C341">
        <v>5287.666666666667</v>
      </c>
      <c r="D341">
        <v>4827</v>
      </c>
      <c r="E341">
        <v>5191</v>
      </c>
      <c r="F341">
        <v>0</v>
      </c>
      <c r="G341">
        <v>0</v>
      </c>
      <c r="H341">
        <v>1</v>
      </c>
      <c r="I341">
        <v>0</v>
      </c>
      <c r="J341">
        <f t="shared" si="30"/>
        <v>5152.5488885109162</v>
      </c>
      <c r="K341">
        <f>J341-B341</f>
        <v>-192.45111148908381</v>
      </c>
      <c r="L341">
        <f t="shared" si="31"/>
        <v>192.45111148908381</v>
      </c>
      <c r="M341" s="8">
        <f>L341/B341</f>
        <v>3.6005820671484341E-2</v>
      </c>
      <c r="N341">
        <v>1072</v>
      </c>
      <c r="O341">
        <f t="shared" si="32"/>
        <v>13856.480027214035</v>
      </c>
      <c r="P341">
        <f t="shared" si="33"/>
        <v>19296</v>
      </c>
      <c r="Q341">
        <f t="shared" si="34"/>
        <v>-384.90222297816763</v>
      </c>
      <c r="R341">
        <f t="shared" si="35"/>
        <v>148149.72125353507</v>
      </c>
      <c r="S341">
        <v>0</v>
      </c>
      <c r="T341">
        <v>0</v>
      </c>
      <c r="U341">
        <v>154</v>
      </c>
      <c r="V341">
        <v>0</v>
      </c>
      <c r="W341">
        <v>0</v>
      </c>
    </row>
    <row r="342" spans="1:32" x14ac:dyDescent="0.35">
      <c r="A342" s="1">
        <v>41256</v>
      </c>
      <c r="B342">
        <v>5545</v>
      </c>
      <c r="C342">
        <v>4928.333333333333</v>
      </c>
      <c r="D342">
        <v>5214</v>
      </c>
      <c r="E342">
        <v>5345</v>
      </c>
      <c r="F342">
        <v>0</v>
      </c>
      <c r="G342">
        <v>0</v>
      </c>
      <c r="H342">
        <v>0</v>
      </c>
      <c r="I342">
        <v>0</v>
      </c>
      <c r="J342">
        <f t="shared" si="30"/>
        <v>5792.1488584090221</v>
      </c>
      <c r="K342">
        <f>J342-B342</f>
        <v>247.14885840902207</v>
      </c>
      <c r="L342">
        <f t="shared" si="31"/>
        <v>247.14885840902207</v>
      </c>
      <c r="M342" s="8">
        <f>L342/B342</f>
        <v>4.4571480326243834E-2</v>
      </c>
      <c r="N342">
        <v>1200</v>
      </c>
      <c r="O342">
        <f t="shared" si="32"/>
        <v>4448.6794513623972</v>
      </c>
      <c r="P342">
        <f t="shared" si="33"/>
        <v>21600</v>
      </c>
      <c r="Q342">
        <f t="shared" si="34"/>
        <v>247.14885840902207</v>
      </c>
      <c r="R342">
        <f t="shared" si="35"/>
        <v>61082.558212882839</v>
      </c>
      <c r="S342">
        <v>1</v>
      </c>
      <c r="T342">
        <v>0</v>
      </c>
      <c r="U342">
        <v>200</v>
      </c>
      <c r="V342">
        <v>0</v>
      </c>
      <c r="W342">
        <v>0</v>
      </c>
    </row>
    <row r="343" spans="1:32" x14ac:dyDescent="0.35">
      <c r="A343" s="1">
        <v>41257</v>
      </c>
      <c r="B343">
        <v>5341</v>
      </c>
      <c r="C343">
        <v>5360.333333333333</v>
      </c>
      <c r="D343">
        <v>5733</v>
      </c>
      <c r="E343">
        <v>5545</v>
      </c>
      <c r="F343">
        <v>0</v>
      </c>
      <c r="G343">
        <v>0</v>
      </c>
      <c r="H343">
        <v>0</v>
      </c>
      <c r="I343">
        <v>0</v>
      </c>
      <c r="J343">
        <f t="shared" si="30"/>
        <v>6176.2370769923164</v>
      </c>
      <c r="K343">
        <f>J343-B343</f>
        <v>835.23707699231636</v>
      </c>
      <c r="L343">
        <f t="shared" si="31"/>
        <v>835.23707699231636</v>
      </c>
      <c r="M343" s="8">
        <f>L343/B343</f>
        <v>0.15638215259170873</v>
      </c>
      <c r="N343">
        <v>1611</v>
      </c>
      <c r="O343">
        <f t="shared" si="32"/>
        <v>15034.267385861694</v>
      </c>
      <c r="P343">
        <f t="shared" si="33"/>
        <v>28998</v>
      </c>
      <c r="Q343">
        <f t="shared" si="34"/>
        <v>835.23707699231636</v>
      </c>
      <c r="R343">
        <f t="shared" si="35"/>
        <v>697620.97478266864</v>
      </c>
      <c r="S343">
        <v>0</v>
      </c>
      <c r="T343">
        <v>1</v>
      </c>
      <c r="U343">
        <v>-204</v>
      </c>
      <c r="V343">
        <v>0</v>
      </c>
      <c r="W343">
        <v>0</v>
      </c>
    </row>
    <row r="344" spans="1:32" x14ac:dyDescent="0.35">
      <c r="A344" s="1">
        <v>41258</v>
      </c>
      <c r="B344">
        <v>4501</v>
      </c>
      <c r="C344">
        <v>5410.333333333333</v>
      </c>
      <c r="D344">
        <v>6245</v>
      </c>
      <c r="E344">
        <v>5341</v>
      </c>
      <c r="F344">
        <v>0</v>
      </c>
      <c r="G344">
        <v>0</v>
      </c>
      <c r="H344">
        <v>0</v>
      </c>
      <c r="I344">
        <v>0</v>
      </c>
      <c r="J344">
        <f t="shared" si="30"/>
        <v>6295.0683932554693</v>
      </c>
      <c r="K344">
        <f>J344-B344</f>
        <v>1794.0683932554693</v>
      </c>
      <c r="L344">
        <f t="shared" si="31"/>
        <v>1794.0683932554693</v>
      </c>
      <c r="M344" s="8">
        <f>L344/B344</f>
        <v>0.39859328888146395</v>
      </c>
      <c r="N344">
        <v>1776</v>
      </c>
      <c r="O344">
        <f t="shared" si="32"/>
        <v>32293.231078598448</v>
      </c>
      <c r="P344">
        <f t="shared" si="33"/>
        <v>31968</v>
      </c>
      <c r="Q344">
        <f t="shared" si="34"/>
        <v>1794.0683932554693</v>
      </c>
      <c r="R344">
        <f t="shared" si="35"/>
        <v>3218681.3996782615</v>
      </c>
      <c r="S344">
        <v>0</v>
      </c>
      <c r="T344">
        <v>0</v>
      </c>
      <c r="U344">
        <v>-840</v>
      </c>
      <c r="V344">
        <v>1</v>
      </c>
      <c r="W344">
        <v>1</v>
      </c>
    </row>
    <row r="345" spans="1:32" x14ac:dyDescent="0.35">
      <c r="A345" s="1">
        <v>41259</v>
      </c>
      <c r="B345">
        <v>6753</v>
      </c>
      <c r="C345">
        <v>5129</v>
      </c>
      <c r="D345">
        <v>6423</v>
      </c>
      <c r="E345">
        <v>4501</v>
      </c>
      <c r="F345">
        <v>0</v>
      </c>
      <c r="G345">
        <v>0</v>
      </c>
      <c r="H345">
        <v>0</v>
      </c>
      <c r="I345">
        <v>0</v>
      </c>
      <c r="J345">
        <f t="shared" si="30"/>
        <v>6033.3914827979188</v>
      </c>
      <c r="K345">
        <f>J345-B345</f>
        <v>-719.6085172020812</v>
      </c>
      <c r="L345">
        <f t="shared" si="31"/>
        <v>719.6085172020812</v>
      </c>
      <c r="M345" s="8">
        <f>L345/B345</f>
        <v>0.10656130863350825</v>
      </c>
      <c r="N345">
        <v>800</v>
      </c>
      <c r="O345">
        <f t="shared" si="32"/>
        <v>51811.813238549847</v>
      </c>
      <c r="P345">
        <f t="shared" si="33"/>
        <v>14400</v>
      </c>
      <c r="Q345">
        <f t="shared" si="34"/>
        <v>-1439.2170344041624</v>
      </c>
      <c r="R345">
        <f t="shared" si="35"/>
        <v>2071345.672119112</v>
      </c>
      <c r="S345">
        <v>0</v>
      </c>
      <c r="T345">
        <v>0</v>
      </c>
      <c r="U345">
        <v>2252</v>
      </c>
      <c r="V345">
        <v>1</v>
      </c>
      <c r="W345">
        <v>0</v>
      </c>
    </row>
    <row r="346" spans="1:32" x14ac:dyDescent="0.35">
      <c r="A346" s="1">
        <v>41260</v>
      </c>
      <c r="B346">
        <v>5214</v>
      </c>
      <c r="C346">
        <v>5531.666666666667</v>
      </c>
      <c r="D346">
        <v>4249</v>
      </c>
      <c r="E346">
        <v>6753</v>
      </c>
      <c r="F346">
        <v>1</v>
      </c>
      <c r="G346">
        <v>0</v>
      </c>
      <c r="H346">
        <v>0</v>
      </c>
      <c r="I346">
        <v>0</v>
      </c>
      <c r="J346">
        <f t="shared" si="30"/>
        <v>5001.253351154056</v>
      </c>
      <c r="K346">
        <f>J346-B346</f>
        <v>-212.74664884594404</v>
      </c>
      <c r="L346">
        <f t="shared" si="31"/>
        <v>212.74664884594404</v>
      </c>
      <c r="M346" s="8">
        <f>L346/B346</f>
        <v>4.0802962954726511E-2</v>
      </c>
      <c r="N346">
        <v>511</v>
      </c>
      <c r="O346">
        <f t="shared" si="32"/>
        <v>15317.758716907971</v>
      </c>
      <c r="P346">
        <f t="shared" si="33"/>
        <v>9198</v>
      </c>
      <c r="Q346">
        <f t="shared" si="34"/>
        <v>-425.49329769188807</v>
      </c>
      <c r="R346">
        <f t="shared" si="35"/>
        <v>181044.54638071769</v>
      </c>
      <c r="S346">
        <v>0</v>
      </c>
      <c r="T346">
        <v>0</v>
      </c>
      <c r="U346">
        <v>-1539</v>
      </c>
      <c r="V346">
        <v>0</v>
      </c>
      <c r="W346">
        <v>0</v>
      </c>
    </row>
    <row r="347" spans="1:32" x14ac:dyDescent="0.35">
      <c r="A347" s="1">
        <v>41261</v>
      </c>
      <c r="B347">
        <v>6300</v>
      </c>
      <c r="C347">
        <v>5489.333333333333</v>
      </c>
      <c r="D347">
        <v>5191</v>
      </c>
      <c r="E347">
        <v>5214</v>
      </c>
      <c r="F347">
        <v>0</v>
      </c>
      <c r="G347">
        <v>1</v>
      </c>
      <c r="H347">
        <v>0</v>
      </c>
      <c r="I347">
        <v>0</v>
      </c>
      <c r="J347">
        <f t="shared" si="30"/>
        <v>5454.3115374012023</v>
      </c>
      <c r="K347">
        <f>J347-B347</f>
        <v>-845.68846259879774</v>
      </c>
      <c r="L347">
        <f t="shared" si="31"/>
        <v>845.68846259879774</v>
      </c>
      <c r="M347" s="8">
        <f>L347/B347</f>
        <v>0.13423626390457108</v>
      </c>
      <c r="N347">
        <v>684</v>
      </c>
      <c r="O347">
        <f t="shared" si="32"/>
        <v>60889.569307113437</v>
      </c>
      <c r="P347">
        <f t="shared" si="33"/>
        <v>12312</v>
      </c>
      <c r="Q347">
        <f t="shared" si="34"/>
        <v>-1691.3769251975955</v>
      </c>
      <c r="R347">
        <f t="shared" si="35"/>
        <v>2860755.9030908723</v>
      </c>
      <c r="S347">
        <v>0</v>
      </c>
      <c r="T347">
        <v>0</v>
      </c>
      <c r="U347">
        <v>1086</v>
      </c>
      <c r="V347">
        <v>0</v>
      </c>
      <c r="W347">
        <v>0</v>
      </c>
    </row>
    <row r="348" spans="1:32" x14ac:dyDescent="0.35">
      <c r="A348" s="1">
        <v>41262</v>
      </c>
      <c r="B348">
        <v>6478</v>
      </c>
      <c r="C348">
        <v>6089</v>
      </c>
      <c r="D348">
        <v>5345</v>
      </c>
      <c r="E348">
        <v>6300</v>
      </c>
      <c r="F348">
        <v>0</v>
      </c>
      <c r="G348">
        <v>0</v>
      </c>
      <c r="H348">
        <v>1</v>
      </c>
      <c r="I348">
        <v>0</v>
      </c>
      <c r="J348">
        <f t="shared" si="30"/>
        <v>5902.0099553047303</v>
      </c>
      <c r="K348">
        <f>J348-B348</f>
        <v>-575.99004469526972</v>
      </c>
      <c r="L348">
        <f t="shared" si="31"/>
        <v>575.99004469526972</v>
      </c>
      <c r="M348" s="8">
        <f>L348/B348</f>
        <v>8.8914795414521408E-2</v>
      </c>
      <c r="N348">
        <v>686</v>
      </c>
      <c r="O348">
        <f t="shared" si="32"/>
        <v>41471.28321805942</v>
      </c>
      <c r="P348">
        <f t="shared" si="33"/>
        <v>12348</v>
      </c>
      <c r="Q348">
        <f t="shared" si="34"/>
        <v>-1151.9800893905394</v>
      </c>
      <c r="R348">
        <f t="shared" si="35"/>
        <v>1327058.1263522352</v>
      </c>
      <c r="S348">
        <v>0</v>
      </c>
      <c r="T348">
        <v>0</v>
      </c>
      <c r="U348">
        <v>178</v>
      </c>
      <c r="V348">
        <v>0</v>
      </c>
      <c r="W348">
        <v>0</v>
      </c>
    </row>
    <row r="349" spans="1:32" x14ac:dyDescent="0.35">
      <c r="A349" s="1">
        <v>41263</v>
      </c>
      <c r="B349">
        <v>6525</v>
      </c>
      <c r="C349">
        <v>5997.333333333333</v>
      </c>
      <c r="D349">
        <v>5545</v>
      </c>
      <c r="E349">
        <v>6478</v>
      </c>
      <c r="F349">
        <v>0</v>
      </c>
      <c r="G349">
        <v>0</v>
      </c>
      <c r="H349">
        <v>0</v>
      </c>
      <c r="I349">
        <v>0</v>
      </c>
      <c r="J349">
        <f t="shared" si="30"/>
        <v>6619.7459458000612</v>
      </c>
      <c r="K349">
        <f>J349-B349</f>
        <v>94.745945800061236</v>
      </c>
      <c r="L349">
        <f t="shared" si="31"/>
        <v>94.745945800061236</v>
      </c>
      <c r="M349" s="8">
        <f>L349/B349</f>
        <v>1.4520451463610917E-2</v>
      </c>
      <c r="N349">
        <v>1589</v>
      </c>
      <c r="O349">
        <f t="shared" si="32"/>
        <v>1705.4270244011022</v>
      </c>
      <c r="P349">
        <f t="shared" si="33"/>
        <v>28602</v>
      </c>
      <c r="Q349">
        <f t="shared" si="34"/>
        <v>94.745945800061236</v>
      </c>
      <c r="R349">
        <f t="shared" si="35"/>
        <v>8976.7942455481407</v>
      </c>
      <c r="S349">
        <v>1</v>
      </c>
      <c r="T349">
        <v>0</v>
      </c>
      <c r="U349">
        <v>47</v>
      </c>
      <c r="V349">
        <v>0</v>
      </c>
      <c r="W349">
        <v>0</v>
      </c>
    </row>
    <row r="350" spans="1:32" x14ac:dyDescent="0.35">
      <c r="A350" s="1">
        <v>41264</v>
      </c>
      <c r="B350">
        <v>6350</v>
      </c>
      <c r="C350">
        <v>6434.333333333333</v>
      </c>
      <c r="D350">
        <v>5341</v>
      </c>
      <c r="E350">
        <v>6525</v>
      </c>
      <c r="F350">
        <v>0</v>
      </c>
      <c r="G350">
        <v>0</v>
      </c>
      <c r="H350">
        <v>0</v>
      </c>
      <c r="I350">
        <v>0</v>
      </c>
      <c r="J350">
        <f t="shared" si="30"/>
        <v>6776.5636250136204</v>
      </c>
      <c r="K350">
        <f>J350-B350</f>
        <v>426.56362501362037</v>
      </c>
      <c r="L350">
        <f t="shared" si="31"/>
        <v>426.56362501362037</v>
      </c>
      <c r="M350" s="8">
        <f>L350/B350</f>
        <v>6.7175374017892975E-2</v>
      </c>
      <c r="N350">
        <v>1587</v>
      </c>
      <c r="O350">
        <f t="shared" si="32"/>
        <v>7678.1452502451666</v>
      </c>
      <c r="P350">
        <f t="shared" si="33"/>
        <v>28566</v>
      </c>
      <c r="Q350">
        <f t="shared" si="34"/>
        <v>426.56362501362037</v>
      </c>
      <c r="R350">
        <f t="shared" si="35"/>
        <v>181956.52618476053</v>
      </c>
      <c r="S350">
        <v>0</v>
      </c>
      <c r="T350">
        <v>1</v>
      </c>
      <c r="U350">
        <v>-175</v>
      </c>
      <c r="V350">
        <v>0</v>
      </c>
      <c r="W350">
        <v>0</v>
      </c>
    </row>
    <row r="351" spans="1:32" x14ac:dyDescent="0.35">
      <c r="A351" s="1">
        <v>41265</v>
      </c>
      <c r="B351">
        <v>6531</v>
      </c>
      <c r="C351">
        <v>6451</v>
      </c>
      <c r="D351">
        <v>4501</v>
      </c>
      <c r="E351">
        <v>6350</v>
      </c>
      <c r="F351">
        <v>0</v>
      </c>
      <c r="G351">
        <v>0</v>
      </c>
      <c r="H351">
        <v>0</v>
      </c>
      <c r="I351">
        <v>0</v>
      </c>
      <c r="J351">
        <f t="shared" si="30"/>
        <v>6518.131733952031</v>
      </c>
      <c r="K351">
        <f>J351-B351</f>
        <v>-12.868266047968973</v>
      </c>
      <c r="L351">
        <f t="shared" si="31"/>
        <v>12.868266047968973</v>
      </c>
      <c r="M351" s="8">
        <f>L351/B351</f>
        <v>1.9703362498804124E-3</v>
      </c>
      <c r="N351">
        <v>1151</v>
      </c>
      <c r="O351">
        <f t="shared" si="32"/>
        <v>926.51515545376606</v>
      </c>
      <c r="P351">
        <f t="shared" si="33"/>
        <v>20718</v>
      </c>
      <c r="Q351">
        <f t="shared" si="34"/>
        <v>-25.736532095937946</v>
      </c>
      <c r="R351">
        <f t="shared" si="35"/>
        <v>662.36908432524399</v>
      </c>
      <c r="S351">
        <v>0</v>
      </c>
      <c r="T351">
        <v>0</v>
      </c>
      <c r="U351">
        <v>181</v>
      </c>
      <c r="V351">
        <v>1</v>
      </c>
      <c r="W351">
        <v>1</v>
      </c>
    </row>
    <row r="352" spans="1:32" x14ac:dyDescent="0.35">
      <c r="A352" s="1">
        <v>41266</v>
      </c>
      <c r="B352">
        <v>5977</v>
      </c>
      <c r="C352">
        <v>6468.666666666667</v>
      </c>
      <c r="D352">
        <v>6753</v>
      </c>
      <c r="E352">
        <v>6531</v>
      </c>
      <c r="F352">
        <v>0</v>
      </c>
      <c r="G352">
        <v>0</v>
      </c>
      <c r="H352">
        <v>0</v>
      </c>
      <c r="I352">
        <v>0</v>
      </c>
      <c r="J352">
        <f t="shared" si="30"/>
        <v>7178.1190911744288</v>
      </c>
      <c r="K352">
        <f>J352-B352</f>
        <v>1201.1190911744288</v>
      </c>
      <c r="L352">
        <f t="shared" si="31"/>
        <v>1201.1190911744288</v>
      </c>
      <c r="M352" s="8">
        <f>L352/B352</f>
        <v>0.20095684978658673</v>
      </c>
      <c r="N352">
        <v>1746</v>
      </c>
      <c r="O352">
        <f t="shared" si="32"/>
        <v>21620.143641139719</v>
      </c>
      <c r="P352">
        <f t="shared" si="33"/>
        <v>31428</v>
      </c>
      <c r="Q352">
        <f t="shared" si="34"/>
        <v>1201.1190911744288</v>
      </c>
      <c r="R352">
        <f t="shared" si="35"/>
        <v>1442687.0711836859</v>
      </c>
      <c r="S352">
        <v>0</v>
      </c>
      <c r="T352">
        <v>0</v>
      </c>
      <c r="U352">
        <v>-554</v>
      </c>
      <c r="V352">
        <v>1</v>
      </c>
      <c r="W352">
        <v>0</v>
      </c>
    </row>
    <row r="353" spans="1:23" x14ac:dyDescent="0.35">
      <c r="A353" s="1">
        <v>41267</v>
      </c>
      <c r="B353">
        <v>5544</v>
      </c>
      <c r="C353">
        <v>6286</v>
      </c>
      <c r="D353">
        <v>5214</v>
      </c>
      <c r="E353">
        <v>5977</v>
      </c>
      <c r="F353">
        <v>1</v>
      </c>
      <c r="G353">
        <v>0</v>
      </c>
      <c r="H353">
        <v>0</v>
      </c>
      <c r="I353">
        <v>0</v>
      </c>
      <c r="J353">
        <f t="shared" si="30"/>
        <v>5446.9267474116496</v>
      </c>
      <c r="K353">
        <f>J353-B353</f>
        <v>-97.073252588350442</v>
      </c>
      <c r="L353">
        <f t="shared" si="31"/>
        <v>97.073252588350442</v>
      </c>
      <c r="M353" s="8">
        <f>L353/B353</f>
        <v>1.7509605445229157E-2</v>
      </c>
      <c r="N353">
        <v>1088</v>
      </c>
      <c r="O353">
        <f t="shared" si="32"/>
        <v>6989.2741863612318</v>
      </c>
      <c r="P353">
        <f t="shared" si="33"/>
        <v>19584</v>
      </c>
      <c r="Q353">
        <f t="shared" si="34"/>
        <v>-194.14650517670088</v>
      </c>
      <c r="R353">
        <f t="shared" si="35"/>
        <v>37692.865472326746</v>
      </c>
      <c r="S353">
        <v>0</v>
      </c>
      <c r="T353">
        <v>0</v>
      </c>
      <c r="U353">
        <v>-433</v>
      </c>
      <c r="V353">
        <v>0</v>
      </c>
      <c r="W353">
        <v>0</v>
      </c>
    </row>
    <row r="354" spans="1:23" x14ac:dyDescent="0.35">
      <c r="A354" s="1">
        <v>41268</v>
      </c>
      <c r="B354">
        <v>5099</v>
      </c>
      <c r="C354">
        <v>6017.333333333333</v>
      </c>
      <c r="D354">
        <v>6300</v>
      </c>
      <c r="E354">
        <v>5544</v>
      </c>
      <c r="F354">
        <v>0</v>
      </c>
      <c r="G354">
        <v>1</v>
      </c>
      <c r="H354">
        <v>0</v>
      </c>
      <c r="I354">
        <v>0</v>
      </c>
      <c r="J354">
        <f t="shared" si="30"/>
        <v>6071.291126205585</v>
      </c>
      <c r="K354">
        <f>J354-B354</f>
        <v>972.29112620558499</v>
      </c>
      <c r="L354">
        <f t="shared" si="31"/>
        <v>972.29112620558499</v>
      </c>
      <c r="M354" s="8">
        <f>L354/B354</f>
        <v>0.19068270763004216</v>
      </c>
      <c r="N354">
        <v>2482</v>
      </c>
      <c r="O354">
        <f t="shared" si="32"/>
        <v>17501.240271700532</v>
      </c>
      <c r="P354">
        <f t="shared" si="33"/>
        <v>44676</v>
      </c>
      <c r="Q354">
        <f t="shared" si="34"/>
        <v>972.29112620558499</v>
      </c>
      <c r="R354">
        <f t="shared" si="35"/>
        <v>945350.03409812483</v>
      </c>
      <c r="S354">
        <v>0</v>
      </c>
      <c r="T354">
        <v>0</v>
      </c>
      <c r="U354">
        <v>-445</v>
      </c>
      <c r="V354">
        <v>0</v>
      </c>
      <c r="W354">
        <v>0</v>
      </c>
    </row>
    <row r="355" spans="1:23" x14ac:dyDescent="0.35">
      <c r="A355" s="1">
        <v>41269</v>
      </c>
      <c r="B355">
        <v>3944</v>
      </c>
      <c r="C355">
        <v>5540</v>
      </c>
      <c r="D355">
        <v>6478</v>
      </c>
      <c r="E355">
        <v>5099</v>
      </c>
      <c r="F355">
        <v>0</v>
      </c>
      <c r="G355">
        <v>0</v>
      </c>
      <c r="H355">
        <v>1</v>
      </c>
      <c r="I355">
        <v>0</v>
      </c>
      <c r="J355">
        <f t="shared" si="30"/>
        <v>5699.0875662683266</v>
      </c>
      <c r="K355">
        <f>J355-B355</f>
        <v>1755.0875662683266</v>
      </c>
      <c r="L355">
        <f t="shared" si="31"/>
        <v>1755.0875662683266</v>
      </c>
      <c r="M355" s="8">
        <f>L355/B355</f>
        <v>0.44500191842503206</v>
      </c>
      <c r="N355">
        <v>995</v>
      </c>
      <c r="O355">
        <f t="shared" si="32"/>
        <v>31591.576192829878</v>
      </c>
      <c r="P355">
        <f t="shared" si="33"/>
        <v>17910</v>
      </c>
      <c r="Q355">
        <f t="shared" si="34"/>
        <v>1755.0875662683266</v>
      </c>
      <c r="R355">
        <f t="shared" si="35"/>
        <v>3080332.3652696777</v>
      </c>
      <c r="S355">
        <v>0</v>
      </c>
      <c r="T355">
        <v>0</v>
      </c>
      <c r="U355">
        <v>-1155</v>
      </c>
      <c r="V355">
        <v>0</v>
      </c>
      <c r="W355">
        <v>0</v>
      </c>
    </row>
    <row r="356" spans="1:23" x14ac:dyDescent="0.35">
      <c r="A356" s="1">
        <v>41270</v>
      </c>
      <c r="B356">
        <v>5461</v>
      </c>
      <c r="C356">
        <v>4862.333333333333</v>
      </c>
      <c r="D356">
        <v>6525</v>
      </c>
      <c r="E356">
        <v>3944</v>
      </c>
      <c r="F356">
        <v>0</v>
      </c>
      <c r="G356">
        <v>0</v>
      </c>
      <c r="H356">
        <v>0</v>
      </c>
      <c r="I356">
        <v>0</v>
      </c>
      <c r="J356">
        <f t="shared" si="30"/>
        <v>5818.4255907001307</v>
      </c>
      <c r="K356">
        <f>J356-B356</f>
        <v>357.42559070013067</v>
      </c>
      <c r="L356">
        <f t="shared" si="31"/>
        <v>357.42559070013067</v>
      </c>
      <c r="M356" s="8">
        <f>L356/B356</f>
        <v>6.5450575114471832E-2</v>
      </c>
      <c r="N356">
        <v>1115</v>
      </c>
      <c r="O356">
        <f t="shared" si="32"/>
        <v>6433.6606326023521</v>
      </c>
      <c r="P356">
        <f t="shared" si="33"/>
        <v>20070</v>
      </c>
      <c r="Q356">
        <f t="shared" si="34"/>
        <v>357.42559070013067</v>
      </c>
      <c r="R356">
        <f t="shared" si="35"/>
        <v>127753.05288733734</v>
      </c>
      <c r="S356">
        <v>1</v>
      </c>
      <c r="T356">
        <v>0</v>
      </c>
      <c r="U356">
        <v>1517</v>
      </c>
      <c r="V356">
        <v>0</v>
      </c>
      <c r="W356">
        <v>0</v>
      </c>
    </row>
    <row r="357" spans="1:23" x14ac:dyDescent="0.35">
      <c r="A357" s="1">
        <v>41271</v>
      </c>
      <c r="B357">
        <v>5391</v>
      </c>
      <c r="C357">
        <v>4834.666666666667</v>
      </c>
      <c r="D357">
        <v>6350</v>
      </c>
      <c r="E357">
        <v>5461</v>
      </c>
      <c r="F357">
        <v>0</v>
      </c>
      <c r="G357">
        <v>0</v>
      </c>
      <c r="H357">
        <v>0</v>
      </c>
      <c r="I357">
        <v>0</v>
      </c>
      <c r="J357">
        <f t="shared" si="30"/>
        <v>6082.8794670374173</v>
      </c>
      <c r="K357">
        <f>J357-B357</f>
        <v>691.87946703741727</v>
      </c>
      <c r="L357">
        <f t="shared" si="31"/>
        <v>691.87946703741727</v>
      </c>
      <c r="M357" s="8">
        <f>L357/B357</f>
        <v>0.12833972677377431</v>
      </c>
      <c r="N357">
        <v>1619</v>
      </c>
      <c r="O357">
        <f t="shared" si="32"/>
        <v>12453.830406673511</v>
      </c>
      <c r="P357">
        <f t="shared" si="33"/>
        <v>29142</v>
      </c>
      <c r="Q357">
        <f t="shared" si="34"/>
        <v>691.87946703741727</v>
      </c>
      <c r="R357">
        <f t="shared" si="35"/>
        <v>478697.1969079806</v>
      </c>
      <c r="S357">
        <v>0</v>
      </c>
      <c r="T357">
        <v>1</v>
      </c>
      <c r="U357">
        <v>-70</v>
      </c>
      <c r="V357">
        <v>0</v>
      </c>
      <c r="W357">
        <v>0</v>
      </c>
    </row>
    <row r="358" spans="1:23" x14ac:dyDescent="0.35">
      <c r="A358" s="1">
        <v>41272</v>
      </c>
      <c r="B358">
        <v>6368</v>
      </c>
      <c r="C358">
        <v>4932</v>
      </c>
      <c r="D358">
        <v>6531</v>
      </c>
      <c r="E358">
        <v>5391</v>
      </c>
      <c r="F358">
        <v>0</v>
      </c>
      <c r="G358">
        <v>0</v>
      </c>
      <c r="H358">
        <v>0</v>
      </c>
      <c r="I358">
        <v>1</v>
      </c>
      <c r="J358">
        <f t="shared" si="30"/>
        <v>6398.4471441229052</v>
      </c>
      <c r="K358">
        <f>J358-B358</f>
        <v>30.447144122905229</v>
      </c>
      <c r="L358">
        <f t="shared" si="31"/>
        <v>30.447144122905229</v>
      </c>
      <c r="M358" s="8">
        <f>L358/B358</f>
        <v>4.7812726323657705E-3</v>
      </c>
      <c r="N358">
        <v>843</v>
      </c>
      <c r="O358">
        <f t="shared" si="32"/>
        <v>548.04859421229412</v>
      </c>
      <c r="P358">
        <f t="shared" si="33"/>
        <v>15174</v>
      </c>
      <c r="Q358">
        <f t="shared" si="34"/>
        <v>30.447144122905229</v>
      </c>
      <c r="R358">
        <f t="shared" si="35"/>
        <v>927.02858524096246</v>
      </c>
      <c r="S358">
        <v>0</v>
      </c>
      <c r="T358">
        <v>0</v>
      </c>
      <c r="U358">
        <v>977</v>
      </c>
      <c r="V358">
        <v>1</v>
      </c>
      <c r="W358">
        <v>1</v>
      </c>
    </row>
    <row r="359" spans="1:23" x14ac:dyDescent="0.35">
      <c r="A359" s="1">
        <v>41273</v>
      </c>
      <c r="B359">
        <v>6498</v>
      </c>
      <c r="C359">
        <v>5740</v>
      </c>
      <c r="D359">
        <v>5977</v>
      </c>
      <c r="E359">
        <v>6368</v>
      </c>
      <c r="F359">
        <v>0</v>
      </c>
      <c r="G359">
        <v>0</v>
      </c>
      <c r="H359">
        <v>0</v>
      </c>
      <c r="I359">
        <v>1</v>
      </c>
      <c r="J359">
        <f t="shared" si="30"/>
        <v>6830.9012411276999</v>
      </c>
      <c r="K359">
        <f>J359-B359</f>
        <v>332.9012411276999</v>
      </c>
      <c r="L359">
        <f t="shared" si="31"/>
        <v>332.9012411276999</v>
      </c>
      <c r="M359" s="8">
        <f>L359/B359</f>
        <v>5.123133904704523E-2</v>
      </c>
      <c r="N359">
        <v>915</v>
      </c>
      <c r="O359">
        <f t="shared" si="32"/>
        <v>5992.2223402985983</v>
      </c>
      <c r="P359">
        <f t="shared" si="33"/>
        <v>16470</v>
      </c>
      <c r="Q359">
        <f t="shared" si="34"/>
        <v>332.9012411276999</v>
      </c>
      <c r="R359">
        <f t="shared" si="35"/>
        <v>110823.23634436299</v>
      </c>
      <c r="S359">
        <v>0</v>
      </c>
      <c r="T359">
        <v>0</v>
      </c>
      <c r="U359">
        <v>130</v>
      </c>
      <c r="V359">
        <v>1</v>
      </c>
      <c r="W359">
        <v>0</v>
      </c>
    </row>
    <row r="360" spans="1:23" x14ac:dyDescent="0.35">
      <c r="A360" s="1">
        <v>41274</v>
      </c>
      <c r="B360">
        <v>5484</v>
      </c>
      <c r="C360">
        <v>6085.666666666667</v>
      </c>
      <c r="D360">
        <v>5544</v>
      </c>
      <c r="E360">
        <v>6498</v>
      </c>
      <c r="F360">
        <v>1</v>
      </c>
      <c r="G360">
        <v>0</v>
      </c>
      <c r="H360">
        <v>0</v>
      </c>
      <c r="I360">
        <v>1</v>
      </c>
      <c r="J360">
        <f t="shared" si="30"/>
        <v>5791.8431416761969</v>
      </c>
      <c r="K360">
        <f>J360-B360</f>
        <v>307.84314167619686</v>
      </c>
      <c r="L360">
        <f t="shared" si="31"/>
        <v>307.84314167619686</v>
      </c>
      <c r="M360" s="8">
        <f>L360/B360</f>
        <v>5.6134781487271496E-2</v>
      </c>
      <c r="N360">
        <v>457</v>
      </c>
      <c r="O360">
        <f t="shared" si="32"/>
        <v>5541.1765501715436</v>
      </c>
      <c r="P360">
        <f t="shared" si="33"/>
        <v>8226</v>
      </c>
      <c r="Q360">
        <f t="shared" si="34"/>
        <v>307.84314167619686</v>
      </c>
      <c r="R360">
        <f t="shared" si="35"/>
        <v>94767.399877071017</v>
      </c>
      <c r="S360">
        <v>0</v>
      </c>
      <c r="T360">
        <v>0</v>
      </c>
      <c r="U360">
        <v>-1014</v>
      </c>
      <c r="V360">
        <v>0</v>
      </c>
      <c r="W36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470FD-DFBA-4A60-9C1D-4308B193DA34}">
  <dimension ref="A1:Y32"/>
  <sheetViews>
    <sheetView topLeftCell="G1" workbookViewId="0">
      <selection activeCell="R19" sqref="R19"/>
    </sheetView>
  </sheetViews>
  <sheetFormatPr defaultRowHeight="14.5" x14ac:dyDescent="0.35"/>
  <cols>
    <col min="1" max="1" width="10.453125" bestFit="1" customWidth="1"/>
  </cols>
  <sheetData>
    <row r="1" spans="1:25" ht="15" thickBot="1" x14ac:dyDescent="0.4">
      <c r="A1" s="1" t="s">
        <v>2</v>
      </c>
      <c r="B1" t="s">
        <v>3</v>
      </c>
      <c r="C1" t="s">
        <v>4</v>
      </c>
      <c r="D1" t="s">
        <v>55</v>
      </c>
      <c r="E1" t="s">
        <v>21</v>
      </c>
      <c r="G1" t="s">
        <v>15</v>
      </c>
      <c r="H1" t="s">
        <v>16</v>
      </c>
      <c r="I1" t="s">
        <v>17</v>
      </c>
      <c r="J1" t="s">
        <v>110</v>
      </c>
      <c r="K1" t="s">
        <v>112</v>
      </c>
      <c r="L1" t="s">
        <v>113</v>
      </c>
      <c r="M1" t="s">
        <v>114</v>
      </c>
      <c r="N1" s="8" t="s">
        <v>116</v>
      </c>
      <c r="O1" s="8" t="s">
        <v>117</v>
      </c>
      <c r="P1" t="s">
        <v>121</v>
      </c>
      <c r="Q1" t="s">
        <v>122</v>
      </c>
      <c r="R1" s="2" t="s">
        <v>32</v>
      </c>
      <c r="S1" s="2" t="s">
        <v>106</v>
      </c>
      <c r="T1" s="2" t="s">
        <v>21</v>
      </c>
      <c r="U1" s="2" t="s">
        <v>53</v>
      </c>
      <c r="V1" s="2" t="s">
        <v>15</v>
      </c>
      <c r="W1" s="2" t="s">
        <v>16</v>
      </c>
      <c r="X1" s="2" t="s">
        <v>17</v>
      </c>
      <c r="Y1" s="3" t="s">
        <v>104</v>
      </c>
    </row>
    <row r="2" spans="1:25" ht="15" thickBot="1" x14ac:dyDescent="0.4">
      <c r="A2" s="1">
        <v>41275</v>
      </c>
      <c r="B2">
        <v>5264</v>
      </c>
      <c r="C2">
        <v>1616</v>
      </c>
      <c r="D2">
        <v>6116.666666666667</v>
      </c>
      <c r="E2">
        <v>5099</v>
      </c>
      <c r="F2">
        <v>5484</v>
      </c>
      <c r="G2">
        <v>0</v>
      </c>
      <c r="H2">
        <v>0</v>
      </c>
      <c r="I2">
        <v>1</v>
      </c>
      <c r="J2">
        <v>0</v>
      </c>
      <c r="K2">
        <f>$R$2+SUMPRODUCT(D2:J2,$S$2:$Y$2)</f>
        <v>5673.0853816398867</v>
      </c>
      <c r="L2">
        <f>K2-B2</f>
        <v>409.08538163988669</v>
      </c>
      <c r="M2">
        <f>ABS(L2)</f>
        <v>409.08538163988669</v>
      </c>
      <c r="N2" s="8">
        <f>M2/B2</f>
        <v>7.7713788305449602E-2</v>
      </c>
      <c r="O2" s="8">
        <f>C2/B2</f>
        <v>0.30699088145896658</v>
      </c>
      <c r="P2">
        <f>IF(L2&lt;0,L2*-72,L2*18)</f>
        <v>7363.5368695179604</v>
      </c>
      <c r="Q2">
        <f>C2*18</f>
        <v>29088</v>
      </c>
      <c r="R2" s="2">
        <v>946.73255417375765</v>
      </c>
      <c r="S2" s="2">
        <v>0.46289451302975099</v>
      </c>
      <c r="T2" s="2">
        <v>0.27222218147573041</v>
      </c>
      <c r="U2" s="2">
        <v>0.21417238384269099</v>
      </c>
      <c r="V2" s="2">
        <v>-1109.0355081093453</v>
      </c>
      <c r="W2" s="2">
        <v>-563.20345036017454</v>
      </c>
      <c r="X2" s="2">
        <v>-667.60086690391415</v>
      </c>
      <c r="Y2" s="3">
        <v>236.23246317247373</v>
      </c>
    </row>
    <row r="3" spans="1:25" x14ac:dyDescent="0.35">
      <c r="A3" s="1">
        <v>41276</v>
      </c>
      <c r="B3">
        <v>4895</v>
      </c>
      <c r="C3">
        <v>2038</v>
      </c>
      <c r="D3">
        <v>5748.666666666667</v>
      </c>
      <c r="E3">
        <v>3944</v>
      </c>
      <c r="F3">
        <v>5264</v>
      </c>
      <c r="G3">
        <v>0</v>
      </c>
      <c r="H3">
        <v>0</v>
      </c>
      <c r="I3">
        <v>0</v>
      </c>
      <c r="J3">
        <v>0</v>
      </c>
      <c r="K3">
        <f t="shared" ref="K3:K32" si="0">$R$2+SUMPRODUCT(D3:J3,$S$2:$Y$2)</f>
        <v>5808.8065236989924</v>
      </c>
      <c r="L3">
        <f>K3-B3</f>
        <v>913.80652369899235</v>
      </c>
      <c r="M3">
        <f t="shared" ref="M3:M32" si="1">ABS(L3)</f>
        <v>913.80652369899235</v>
      </c>
      <c r="N3" s="8">
        <f>M3/B3</f>
        <v>0.18668161873319558</v>
      </c>
      <c r="O3" s="8">
        <f>C3/B3</f>
        <v>0.4163432073544433</v>
      </c>
      <c r="P3">
        <f t="shared" ref="P3:P32" si="2">IF(L3&lt;0,L3*-72,L3*18)</f>
        <v>16448.517426581864</v>
      </c>
      <c r="Q3">
        <f t="shared" ref="Q3:Q32" si="3">C3*18</f>
        <v>36684</v>
      </c>
    </row>
    <row r="4" spans="1:25" x14ac:dyDescent="0.35">
      <c r="A4" s="1">
        <v>41277</v>
      </c>
      <c r="B4">
        <v>4230</v>
      </c>
      <c r="C4">
        <v>2421</v>
      </c>
      <c r="D4">
        <v>5214.333333333333</v>
      </c>
      <c r="E4">
        <v>5461</v>
      </c>
      <c r="F4">
        <v>4895</v>
      </c>
      <c r="G4">
        <v>0</v>
      </c>
      <c r="H4">
        <v>0</v>
      </c>
      <c r="I4">
        <v>0</v>
      </c>
      <c r="J4">
        <v>0</v>
      </c>
      <c r="K4">
        <f t="shared" si="0"/>
        <v>5895.3979952308246</v>
      </c>
      <c r="L4">
        <f>K4-B4</f>
        <v>1665.3979952308246</v>
      </c>
      <c r="M4">
        <f t="shared" si="1"/>
        <v>1665.3979952308246</v>
      </c>
      <c r="N4" s="8">
        <f>M4/B4</f>
        <v>0.39371110998364645</v>
      </c>
      <c r="O4" s="8">
        <f>C4/B4</f>
        <v>0.57234042553191489</v>
      </c>
      <c r="P4">
        <f t="shared" si="2"/>
        <v>29977.163914154844</v>
      </c>
      <c r="Q4">
        <f t="shared" si="3"/>
        <v>43578</v>
      </c>
    </row>
    <row r="5" spans="1:25" x14ac:dyDescent="0.35">
      <c r="A5" s="1">
        <v>41278</v>
      </c>
      <c r="B5">
        <v>5071</v>
      </c>
      <c r="C5">
        <v>1702</v>
      </c>
      <c r="D5">
        <v>4796.333333333333</v>
      </c>
      <c r="E5">
        <v>5391</v>
      </c>
      <c r="F5">
        <v>4230</v>
      </c>
      <c r="G5">
        <v>0</v>
      </c>
      <c r="H5">
        <v>0</v>
      </c>
      <c r="I5">
        <v>0</v>
      </c>
      <c r="J5">
        <v>0</v>
      </c>
      <c r="K5">
        <f t="shared" si="0"/>
        <v>5540.427900825699</v>
      </c>
      <c r="L5">
        <f>K5-B5</f>
        <v>469.427900825699</v>
      </c>
      <c r="M5">
        <f t="shared" si="1"/>
        <v>469.427900825699</v>
      </c>
      <c r="N5" s="8">
        <f>M5/B5</f>
        <v>9.2571070957542689E-2</v>
      </c>
      <c r="O5" s="8">
        <f>C5/B5</f>
        <v>0.33563399723920329</v>
      </c>
      <c r="P5">
        <f t="shared" si="2"/>
        <v>8449.702214862582</v>
      </c>
      <c r="Q5">
        <f t="shared" si="3"/>
        <v>30636</v>
      </c>
    </row>
    <row r="6" spans="1:25" x14ac:dyDescent="0.35">
      <c r="A6" s="1">
        <v>41279</v>
      </c>
      <c r="B6">
        <v>6145</v>
      </c>
      <c r="C6">
        <v>1125</v>
      </c>
      <c r="D6">
        <v>4732</v>
      </c>
      <c r="E6">
        <v>6368</v>
      </c>
      <c r="F6">
        <v>5071</v>
      </c>
      <c r="G6">
        <v>0</v>
      </c>
      <c r="H6">
        <v>0</v>
      </c>
      <c r="I6">
        <v>0</v>
      </c>
      <c r="J6">
        <v>0</v>
      </c>
      <c r="K6">
        <f t="shared" si="0"/>
        <v>5956.7283999342762</v>
      </c>
      <c r="L6">
        <f>K6-B6</f>
        <v>-188.27160006572376</v>
      </c>
      <c r="M6">
        <f t="shared" si="1"/>
        <v>188.27160006572376</v>
      </c>
      <c r="N6" s="8">
        <f>M6/B6</f>
        <v>3.0638177390679214E-2</v>
      </c>
      <c r="O6" s="8">
        <f>C6/B6</f>
        <v>0.18307567127746135</v>
      </c>
      <c r="P6">
        <f t="shared" si="2"/>
        <v>13555.555204732111</v>
      </c>
      <c r="Q6">
        <f t="shared" si="3"/>
        <v>20250</v>
      </c>
      <c r="R6" s="21" t="s">
        <v>121</v>
      </c>
      <c r="S6" s="20">
        <f>SUM(P2:P32)</f>
        <v>744846.56176103745</v>
      </c>
    </row>
    <row r="7" spans="1:25" x14ac:dyDescent="0.35">
      <c r="A7" s="1">
        <v>41280</v>
      </c>
      <c r="B7">
        <v>5558</v>
      </c>
      <c r="C7">
        <v>1753</v>
      </c>
      <c r="D7">
        <v>5148.666666666667</v>
      </c>
      <c r="E7">
        <v>6498</v>
      </c>
      <c r="F7">
        <v>6145</v>
      </c>
      <c r="G7">
        <v>1</v>
      </c>
      <c r="H7">
        <v>0</v>
      </c>
      <c r="I7">
        <v>0</v>
      </c>
      <c r="J7">
        <v>0</v>
      </c>
      <c r="K7">
        <f t="shared" si="0"/>
        <v>5305.9756294262224</v>
      </c>
      <c r="L7">
        <f>K7-B7</f>
        <v>-252.02437057377756</v>
      </c>
      <c r="M7">
        <f t="shared" si="1"/>
        <v>252.02437057377756</v>
      </c>
      <c r="N7" s="8">
        <f>M7/B7</f>
        <v>4.5344435151813162E-2</v>
      </c>
      <c r="O7" s="8">
        <f>C7/B7</f>
        <v>0.31540122346167687</v>
      </c>
      <c r="P7">
        <f t="shared" si="2"/>
        <v>18145.754681311984</v>
      </c>
      <c r="Q7">
        <f t="shared" si="3"/>
        <v>31554</v>
      </c>
      <c r="R7" s="21" t="s">
        <v>122</v>
      </c>
      <c r="S7" s="20">
        <f>SUM(Q2:Q32)</f>
        <v>804240</v>
      </c>
    </row>
    <row r="8" spans="1:25" x14ac:dyDescent="0.35">
      <c r="A8" s="1">
        <v>41281</v>
      </c>
      <c r="B8">
        <v>4506</v>
      </c>
      <c r="C8">
        <v>1492</v>
      </c>
      <c r="D8">
        <v>5591.333333333333</v>
      </c>
      <c r="E8">
        <v>5484</v>
      </c>
      <c r="F8">
        <v>5558</v>
      </c>
      <c r="G8">
        <v>0</v>
      </c>
      <c r="H8">
        <v>1</v>
      </c>
      <c r="I8">
        <v>0</v>
      </c>
      <c r="J8">
        <v>0</v>
      </c>
      <c r="K8">
        <f t="shared" si="0"/>
        <v>5654.9631769445123</v>
      </c>
      <c r="L8">
        <f>K8-B8</f>
        <v>1148.9631769445123</v>
      </c>
      <c r="M8">
        <f t="shared" si="1"/>
        <v>1148.9631769445123</v>
      </c>
      <c r="N8" s="8">
        <f>M8/B8</f>
        <v>0.25498517020517358</v>
      </c>
      <c r="O8" s="8">
        <f>C8/B8</f>
        <v>0.33111407012871724</v>
      </c>
      <c r="P8">
        <f t="shared" si="2"/>
        <v>20681.337185001219</v>
      </c>
      <c r="Q8">
        <f t="shared" si="3"/>
        <v>26856</v>
      </c>
      <c r="R8" s="21" t="s">
        <v>115</v>
      </c>
      <c r="S8" s="22">
        <f>AVERAGE(N2:N32)</f>
        <v>0.18723042922410932</v>
      </c>
    </row>
    <row r="9" spans="1:25" x14ac:dyDescent="0.35">
      <c r="A9" s="1">
        <v>41282</v>
      </c>
      <c r="B9">
        <v>4488</v>
      </c>
      <c r="C9">
        <v>1971</v>
      </c>
      <c r="D9">
        <v>5403</v>
      </c>
      <c r="E9">
        <v>5264</v>
      </c>
      <c r="F9">
        <v>4506</v>
      </c>
      <c r="G9">
        <v>0</v>
      </c>
      <c r="H9">
        <v>0</v>
      </c>
      <c r="I9">
        <v>1</v>
      </c>
      <c r="J9">
        <v>0</v>
      </c>
      <c r="K9">
        <f t="shared" si="0"/>
        <v>5178.1890660529989</v>
      </c>
      <c r="L9">
        <f>K9-B9</f>
        <v>690.1890660529989</v>
      </c>
      <c r="M9">
        <f t="shared" si="1"/>
        <v>690.1890660529989</v>
      </c>
      <c r="N9" s="8">
        <f>M9/B9</f>
        <v>0.15378544252517801</v>
      </c>
      <c r="O9" s="8">
        <f>C9/B9</f>
        <v>0.43917112299465239</v>
      </c>
      <c r="P9">
        <f t="shared" si="2"/>
        <v>12423.40318895398</v>
      </c>
      <c r="Q9">
        <f t="shared" si="3"/>
        <v>35478</v>
      </c>
    </row>
    <row r="10" spans="1:25" x14ac:dyDescent="0.35">
      <c r="A10" s="1">
        <v>41283</v>
      </c>
      <c r="B10">
        <v>4772</v>
      </c>
      <c r="C10">
        <v>1658</v>
      </c>
      <c r="D10">
        <v>4850.666666666667</v>
      </c>
      <c r="E10">
        <v>4895</v>
      </c>
      <c r="F10">
        <v>4488</v>
      </c>
      <c r="G10">
        <v>0</v>
      </c>
      <c r="H10">
        <v>0</v>
      </c>
      <c r="I10">
        <v>0</v>
      </c>
      <c r="J10">
        <v>0</v>
      </c>
      <c r="K10">
        <f t="shared" si="0"/>
        <v>5485.8127757197672</v>
      </c>
      <c r="L10">
        <f>K10-B10</f>
        <v>713.81277571976716</v>
      </c>
      <c r="M10">
        <f t="shared" si="1"/>
        <v>713.81277571976716</v>
      </c>
      <c r="N10" s="8">
        <f>M10/B10</f>
        <v>0.14958356574177853</v>
      </c>
      <c r="O10" s="8">
        <f>C10/B10</f>
        <v>0.34744341994970662</v>
      </c>
      <c r="P10">
        <f t="shared" si="2"/>
        <v>12848.629962955809</v>
      </c>
      <c r="Q10">
        <f t="shared" si="3"/>
        <v>29844</v>
      </c>
    </row>
    <row r="11" spans="1:25" x14ac:dyDescent="0.35">
      <c r="A11" s="1">
        <v>41284</v>
      </c>
      <c r="B11">
        <v>4979</v>
      </c>
      <c r="C11">
        <v>1491</v>
      </c>
      <c r="D11">
        <v>4588.666666666667</v>
      </c>
      <c r="E11">
        <v>4230</v>
      </c>
      <c r="F11">
        <v>4772</v>
      </c>
      <c r="G11">
        <v>0</v>
      </c>
      <c r="H11">
        <v>0</v>
      </c>
      <c r="I11">
        <v>0</v>
      </c>
      <c r="J11">
        <v>0</v>
      </c>
      <c r="K11">
        <f t="shared" si="0"/>
        <v>5244.3316196359356</v>
      </c>
      <c r="L11">
        <f>K11-B11</f>
        <v>265.33161963593557</v>
      </c>
      <c r="M11">
        <f t="shared" si="1"/>
        <v>265.33161963593557</v>
      </c>
      <c r="N11" s="8">
        <f>M11/B11</f>
        <v>5.3290142525795454E-2</v>
      </c>
      <c r="O11" s="8">
        <f>C11/B11</f>
        <v>0.29945772243422375</v>
      </c>
      <c r="P11">
        <f t="shared" si="2"/>
        <v>4775.9691534468402</v>
      </c>
      <c r="Q11">
        <f t="shared" si="3"/>
        <v>26838</v>
      </c>
    </row>
    <row r="12" spans="1:25" x14ac:dyDescent="0.35">
      <c r="A12" s="1">
        <v>41285</v>
      </c>
      <c r="B12">
        <v>5192</v>
      </c>
      <c r="C12">
        <v>1062</v>
      </c>
      <c r="D12">
        <v>4746.333333333333</v>
      </c>
      <c r="E12">
        <v>5071</v>
      </c>
      <c r="F12">
        <v>4979</v>
      </c>
      <c r="G12">
        <v>0</v>
      </c>
      <c r="H12">
        <v>0</v>
      </c>
      <c r="I12">
        <v>0</v>
      </c>
      <c r="J12">
        <v>0</v>
      </c>
      <c r="K12">
        <f t="shared" si="0"/>
        <v>5590.5871926001528</v>
      </c>
      <c r="L12">
        <f>K12-B12</f>
        <v>398.58719260015278</v>
      </c>
      <c r="M12">
        <f t="shared" si="1"/>
        <v>398.58719260015278</v>
      </c>
      <c r="N12" s="8">
        <f>M12/B12</f>
        <v>7.676949010018351E-2</v>
      </c>
      <c r="O12" s="8">
        <f>C12/B12</f>
        <v>0.20454545454545456</v>
      </c>
      <c r="P12">
        <f t="shared" si="2"/>
        <v>7174.56946680275</v>
      </c>
      <c r="Q12">
        <f t="shared" si="3"/>
        <v>19116</v>
      </c>
    </row>
    <row r="13" spans="1:25" x14ac:dyDescent="0.35">
      <c r="A13" s="1">
        <v>41286</v>
      </c>
      <c r="B13">
        <v>6065</v>
      </c>
      <c r="C13">
        <v>868</v>
      </c>
      <c r="D13">
        <v>4981</v>
      </c>
      <c r="E13">
        <v>6145</v>
      </c>
      <c r="F13">
        <v>5192</v>
      </c>
      <c r="G13">
        <v>0</v>
      </c>
      <c r="H13">
        <v>0</v>
      </c>
      <c r="I13">
        <v>0</v>
      </c>
      <c r="J13">
        <v>0</v>
      </c>
      <c r="K13">
        <f t="shared" si="0"/>
        <v>6037.1984456545624</v>
      </c>
      <c r="L13">
        <f>K13-B13</f>
        <v>-27.80155434543758</v>
      </c>
      <c r="M13">
        <f t="shared" si="1"/>
        <v>27.80155434543758</v>
      </c>
      <c r="N13" s="8">
        <f>M13/B13</f>
        <v>4.5839331154884713E-3</v>
      </c>
      <c r="O13" s="8">
        <f>C13/B13</f>
        <v>0.14311624072547402</v>
      </c>
      <c r="P13">
        <f t="shared" si="2"/>
        <v>2001.7119128715058</v>
      </c>
      <c r="Q13">
        <f t="shared" si="3"/>
        <v>15624</v>
      </c>
    </row>
    <row r="14" spans="1:25" x14ac:dyDescent="0.35">
      <c r="A14" s="1">
        <v>41287</v>
      </c>
      <c r="B14">
        <v>4711</v>
      </c>
      <c r="C14">
        <v>1426</v>
      </c>
      <c r="D14">
        <v>5412</v>
      </c>
      <c r="E14">
        <v>5558</v>
      </c>
      <c r="F14">
        <v>6065</v>
      </c>
      <c r="G14">
        <v>1</v>
      </c>
      <c r="H14">
        <v>0</v>
      </c>
      <c r="I14">
        <v>0</v>
      </c>
      <c r="J14">
        <v>0</v>
      </c>
      <c r="K14">
        <f t="shared" si="0"/>
        <v>5154.8485432294547</v>
      </c>
      <c r="L14">
        <f>K14-B14</f>
        <v>443.84854322945466</v>
      </c>
      <c r="M14">
        <f t="shared" si="1"/>
        <v>443.84854322945466</v>
      </c>
      <c r="N14" s="8">
        <f>M14/B14</f>
        <v>9.4215356236352077E-2</v>
      </c>
      <c r="O14" s="8">
        <f>C14/B14</f>
        <v>0.30269581829760134</v>
      </c>
      <c r="P14">
        <f t="shared" si="2"/>
        <v>7989.2737781301839</v>
      </c>
      <c r="Q14">
        <f t="shared" si="3"/>
        <v>25668</v>
      </c>
    </row>
    <row r="15" spans="1:25" x14ac:dyDescent="0.35">
      <c r="A15" s="1">
        <v>41288</v>
      </c>
      <c r="B15">
        <v>4096</v>
      </c>
      <c r="C15">
        <v>1558</v>
      </c>
      <c r="D15">
        <v>5322.666666666667</v>
      </c>
      <c r="E15">
        <v>4506</v>
      </c>
      <c r="F15">
        <v>4711</v>
      </c>
      <c r="G15">
        <v>0</v>
      </c>
      <c r="H15">
        <v>1</v>
      </c>
      <c r="I15">
        <v>0</v>
      </c>
      <c r="J15">
        <v>0</v>
      </c>
      <c r="K15">
        <f t="shared" si="0"/>
        <v>5082.9615485124959</v>
      </c>
      <c r="L15">
        <f>K15-B15</f>
        <v>986.96154851249594</v>
      </c>
      <c r="M15">
        <f t="shared" si="1"/>
        <v>986.96154851249594</v>
      </c>
      <c r="N15" s="8">
        <f>M15/B15</f>
        <v>0.24095740930480858</v>
      </c>
      <c r="O15" s="8">
        <f>C15/B15</f>
        <v>0.38037109375</v>
      </c>
      <c r="P15">
        <f t="shared" si="2"/>
        <v>17765.307873224927</v>
      </c>
      <c r="Q15">
        <f t="shared" si="3"/>
        <v>28044</v>
      </c>
    </row>
    <row r="16" spans="1:25" x14ac:dyDescent="0.35">
      <c r="A16" s="1">
        <v>41289</v>
      </c>
      <c r="B16">
        <v>4032</v>
      </c>
      <c r="C16">
        <v>2114</v>
      </c>
      <c r="D16">
        <v>4957.333333333333</v>
      </c>
      <c r="E16">
        <v>4488</v>
      </c>
      <c r="F16">
        <v>4096</v>
      </c>
      <c r="G16">
        <v>0</v>
      </c>
      <c r="H16">
        <v>0</v>
      </c>
      <c r="I16">
        <v>1</v>
      </c>
      <c r="J16">
        <v>0</v>
      </c>
      <c r="K16">
        <f t="shared" si="0"/>
        <v>4672.8373212120696</v>
      </c>
      <c r="L16">
        <f>K16-B16</f>
        <v>640.83732121206958</v>
      </c>
      <c r="M16">
        <f t="shared" si="1"/>
        <v>640.83732121206958</v>
      </c>
      <c r="N16" s="8">
        <f>M16/B16</f>
        <v>0.15893782768156486</v>
      </c>
      <c r="O16" s="8">
        <f>C16/B16</f>
        <v>0.52430555555555558</v>
      </c>
      <c r="P16">
        <f t="shared" si="2"/>
        <v>11535.071781817252</v>
      </c>
      <c r="Q16">
        <f t="shared" si="3"/>
        <v>38052</v>
      </c>
    </row>
    <row r="17" spans="1:17" x14ac:dyDescent="0.35">
      <c r="A17" s="1">
        <v>41290</v>
      </c>
      <c r="B17">
        <v>4776</v>
      </c>
      <c r="C17">
        <v>1578</v>
      </c>
      <c r="D17">
        <v>4279.666666666667</v>
      </c>
      <c r="E17">
        <v>4772</v>
      </c>
      <c r="F17">
        <v>4032</v>
      </c>
      <c r="G17">
        <v>0</v>
      </c>
      <c r="H17">
        <v>0</v>
      </c>
      <c r="I17">
        <v>0</v>
      </c>
      <c r="J17">
        <v>0</v>
      </c>
      <c r="K17">
        <f t="shared" si="0"/>
        <v>5090.3540734259968</v>
      </c>
      <c r="L17">
        <f>K17-B17</f>
        <v>314.35407342599683</v>
      </c>
      <c r="M17">
        <f t="shared" si="1"/>
        <v>314.35407342599683</v>
      </c>
      <c r="N17" s="8">
        <f>M17/B17</f>
        <v>6.5819529611808383E-2</v>
      </c>
      <c r="O17" s="8">
        <f>C17/B17</f>
        <v>0.33040201005025127</v>
      </c>
      <c r="P17">
        <f t="shared" si="2"/>
        <v>5658.3733216679429</v>
      </c>
      <c r="Q17">
        <f t="shared" si="3"/>
        <v>28404</v>
      </c>
    </row>
    <row r="18" spans="1:17" x14ac:dyDescent="0.35">
      <c r="A18" s="1">
        <v>41291</v>
      </c>
      <c r="B18">
        <v>2591</v>
      </c>
      <c r="C18">
        <v>3806</v>
      </c>
      <c r="D18">
        <v>4301.333333333333</v>
      </c>
      <c r="E18">
        <v>4979</v>
      </c>
      <c r="F18">
        <v>4776</v>
      </c>
      <c r="G18">
        <v>0</v>
      </c>
      <c r="H18">
        <v>0</v>
      </c>
      <c r="I18">
        <v>0</v>
      </c>
      <c r="J18">
        <v>0</v>
      </c>
      <c r="K18">
        <f t="shared" si="0"/>
        <v>5316.0776996860805</v>
      </c>
      <c r="L18">
        <f>K18-B18</f>
        <v>2725.0776996860805</v>
      </c>
      <c r="M18">
        <f t="shared" si="1"/>
        <v>2725.0776996860805</v>
      </c>
      <c r="N18" s="8">
        <f>M18/B18</f>
        <v>1.0517474718973681</v>
      </c>
      <c r="O18" s="8">
        <f>C18/B18</f>
        <v>1.4689309147047471</v>
      </c>
      <c r="P18">
        <f t="shared" si="2"/>
        <v>49051.398594349448</v>
      </c>
      <c r="Q18">
        <f t="shared" si="3"/>
        <v>68508</v>
      </c>
    </row>
    <row r="19" spans="1:17" x14ac:dyDescent="0.35">
      <c r="A19" s="1">
        <v>41292</v>
      </c>
      <c r="B19">
        <v>3065</v>
      </c>
      <c r="C19">
        <v>471</v>
      </c>
      <c r="D19">
        <v>3799.6666666666665</v>
      </c>
      <c r="E19">
        <v>5192</v>
      </c>
      <c r="F19">
        <v>2591</v>
      </c>
      <c r="G19">
        <v>0</v>
      </c>
      <c r="H19">
        <v>0</v>
      </c>
      <c r="I19">
        <v>0</v>
      </c>
      <c r="J19">
        <v>0</v>
      </c>
      <c r="K19">
        <f t="shared" si="0"/>
        <v>4673.8756182742054</v>
      </c>
      <c r="L19">
        <f>K19-B19</f>
        <v>1608.8756182742054</v>
      </c>
      <c r="M19">
        <f t="shared" si="1"/>
        <v>1608.8756182742054</v>
      </c>
      <c r="N19" s="8">
        <f>M19/B19</f>
        <v>0.52491863565226926</v>
      </c>
      <c r="O19" s="8">
        <f>C19/B19</f>
        <v>0.1536704730831974</v>
      </c>
      <c r="P19">
        <f t="shared" si="2"/>
        <v>28959.761128935697</v>
      </c>
      <c r="Q19">
        <f t="shared" si="3"/>
        <v>8478</v>
      </c>
    </row>
    <row r="20" spans="1:17" x14ac:dyDescent="0.35">
      <c r="A20" s="1">
        <v>41293</v>
      </c>
      <c r="B20">
        <v>6468</v>
      </c>
      <c r="C20">
        <v>485</v>
      </c>
      <c r="D20">
        <v>3477.3333333333335</v>
      </c>
      <c r="E20">
        <v>6065</v>
      </c>
      <c r="F20">
        <v>3065</v>
      </c>
      <c r="G20">
        <v>0</v>
      </c>
      <c r="H20">
        <v>0</v>
      </c>
      <c r="I20">
        <v>0</v>
      </c>
      <c r="J20">
        <v>0</v>
      </c>
      <c r="K20">
        <f t="shared" si="0"/>
        <v>4863.836961277364</v>
      </c>
      <c r="L20">
        <f>K20-B20</f>
        <v>-1604.163038722636</v>
      </c>
      <c r="M20">
        <f t="shared" si="1"/>
        <v>1604.163038722636</v>
      </c>
      <c r="N20" s="8">
        <f>M20/B20</f>
        <v>0.24801531210925107</v>
      </c>
      <c r="O20" s="8">
        <f>C20/B20</f>
        <v>7.4984539270253558E-2</v>
      </c>
      <c r="P20">
        <f t="shared" si="2"/>
        <v>115499.73878802979</v>
      </c>
      <c r="Q20">
        <f t="shared" si="3"/>
        <v>8730</v>
      </c>
    </row>
    <row r="21" spans="1:17" x14ac:dyDescent="0.35">
      <c r="A21" s="1">
        <v>41294</v>
      </c>
      <c r="B21">
        <v>6335</v>
      </c>
      <c r="C21">
        <v>889</v>
      </c>
      <c r="D21">
        <v>4041.3333333333335</v>
      </c>
      <c r="E21">
        <v>4711</v>
      </c>
      <c r="F21">
        <v>6468</v>
      </c>
      <c r="G21">
        <v>1</v>
      </c>
      <c r="H21">
        <v>0</v>
      </c>
      <c r="I21">
        <v>0</v>
      </c>
      <c r="J21">
        <v>0</v>
      </c>
      <c r="K21">
        <f t="shared" si="0"/>
        <v>4376.1137470153371</v>
      </c>
      <c r="L21">
        <f>K21-B21</f>
        <v>-1958.8862529846629</v>
      </c>
      <c r="M21">
        <f t="shared" si="1"/>
        <v>1958.8862529846629</v>
      </c>
      <c r="N21" s="8">
        <f>M21/B21</f>
        <v>0.30921645666687653</v>
      </c>
      <c r="O21" s="8">
        <f>C21/B21</f>
        <v>0.14033149171270717</v>
      </c>
      <c r="P21">
        <f t="shared" si="2"/>
        <v>141039.81021489573</v>
      </c>
      <c r="Q21">
        <f t="shared" si="3"/>
        <v>16002</v>
      </c>
    </row>
    <row r="22" spans="1:17" x14ac:dyDescent="0.35">
      <c r="A22" s="1">
        <v>41295</v>
      </c>
      <c r="B22">
        <v>4824</v>
      </c>
      <c r="C22">
        <v>905</v>
      </c>
      <c r="D22">
        <v>5289.333333333333</v>
      </c>
      <c r="E22">
        <v>4096</v>
      </c>
      <c r="F22">
        <v>6335</v>
      </c>
      <c r="G22">
        <v>0</v>
      </c>
      <c r="H22">
        <v>1</v>
      </c>
      <c r="I22">
        <v>0</v>
      </c>
      <c r="J22">
        <v>0</v>
      </c>
      <c r="K22">
        <f t="shared" si="0"/>
        <v>5303.7365883669845</v>
      </c>
      <c r="L22">
        <f>K22-B22</f>
        <v>479.73658836698451</v>
      </c>
      <c r="M22">
        <f t="shared" si="1"/>
        <v>479.73658836698451</v>
      </c>
      <c r="N22" s="8">
        <f>M22/B22</f>
        <v>9.944788316065184E-2</v>
      </c>
      <c r="O22" s="8">
        <f>C22/B22</f>
        <v>0.18760364842454394</v>
      </c>
      <c r="P22">
        <f t="shared" si="2"/>
        <v>8635.2585906057211</v>
      </c>
      <c r="Q22">
        <f t="shared" si="3"/>
        <v>16290</v>
      </c>
    </row>
    <row r="23" spans="1:17" x14ac:dyDescent="0.35">
      <c r="A23" s="1">
        <v>41296</v>
      </c>
      <c r="B23">
        <v>5042</v>
      </c>
      <c r="C23">
        <v>1249</v>
      </c>
      <c r="D23">
        <v>5875.666666666667</v>
      </c>
      <c r="E23">
        <v>4032</v>
      </c>
      <c r="F23">
        <v>4824</v>
      </c>
      <c r="G23">
        <v>0</v>
      </c>
      <c r="H23">
        <v>0</v>
      </c>
      <c r="I23">
        <v>1</v>
      </c>
      <c r="J23">
        <v>0</v>
      </c>
      <c r="K23">
        <f t="shared" si="0"/>
        <v>5129.7129630289373</v>
      </c>
      <c r="L23">
        <f>K23-B23</f>
        <v>87.712963028937338</v>
      </c>
      <c r="M23">
        <f t="shared" si="1"/>
        <v>87.712963028937338</v>
      </c>
      <c r="N23" s="8">
        <f>M23/B23</f>
        <v>1.7396462322280312E-2</v>
      </c>
      <c r="O23" s="8">
        <f>C23/B23</f>
        <v>0.24771915906386355</v>
      </c>
      <c r="P23">
        <f t="shared" si="2"/>
        <v>1578.8333345208721</v>
      </c>
      <c r="Q23">
        <f t="shared" si="3"/>
        <v>22482</v>
      </c>
    </row>
    <row r="24" spans="1:17" x14ac:dyDescent="0.35">
      <c r="A24" s="1">
        <v>41297</v>
      </c>
      <c r="B24">
        <v>5238</v>
      </c>
      <c r="C24">
        <v>1191</v>
      </c>
      <c r="D24">
        <v>5400.333333333333</v>
      </c>
      <c r="E24">
        <v>4776</v>
      </c>
      <c r="F24">
        <v>5042</v>
      </c>
      <c r="G24">
        <v>0</v>
      </c>
      <c r="H24">
        <v>0</v>
      </c>
      <c r="I24">
        <v>0</v>
      </c>
      <c r="J24">
        <v>0</v>
      </c>
      <c r="K24">
        <f t="shared" si="0"/>
        <v>5826.5075207683585</v>
      </c>
      <c r="L24">
        <f>K24-B24</f>
        <v>588.50752076835852</v>
      </c>
      <c r="M24">
        <f t="shared" si="1"/>
        <v>588.50752076835852</v>
      </c>
      <c r="N24" s="8">
        <f>M24/B24</f>
        <v>0.11235347857356978</v>
      </c>
      <c r="O24" s="8">
        <f>C24/B24</f>
        <v>0.22737686139747995</v>
      </c>
      <c r="P24">
        <f t="shared" si="2"/>
        <v>10593.135373830453</v>
      </c>
      <c r="Q24">
        <f t="shared" si="3"/>
        <v>21438</v>
      </c>
    </row>
    <row r="25" spans="1:17" x14ac:dyDescent="0.35">
      <c r="A25" s="1">
        <v>41298</v>
      </c>
      <c r="B25">
        <v>5660</v>
      </c>
      <c r="C25">
        <v>825</v>
      </c>
      <c r="D25">
        <v>5034.666666666667</v>
      </c>
      <c r="E25">
        <v>2591</v>
      </c>
      <c r="F25">
        <v>5238</v>
      </c>
      <c r="G25">
        <v>0</v>
      </c>
      <c r="H25">
        <v>0</v>
      </c>
      <c r="I25">
        <v>0</v>
      </c>
      <c r="J25">
        <v>0</v>
      </c>
      <c r="K25">
        <f t="shared" si="0"/>
        <v>5104.4147478791765</v>
      </c>
      <c r="L25">
        <f>K25-B25</f>
        <v>-555.5852521208235</v>
      </c>
      <c r="M25">
        <f t="shared" si="1"/>
        <v>555.5852521208235</v>
      </c>
      <c r="N25" s="8">
        <f>M25/B25</f>
        <v>9.815993853724797E-2</v>
      </c>
      <c r="O25" s="8">
        <f>C25/B25</f>
        <v>0.14575971731448764</v>
      </c>
      <c r="P25">
        <f t="shared" si="2"/>
        <v>40002.138152699292</v>
      </c>
      <c r="Q25">
        <f t="shared" si="3"/>
        <v>14850</v>
      </c>
    </row>
    <row r="26" spans="1:17" x14ac:dyDescent="0.35">
      <c r="A26" s="1">
        <v>41299</v>
      </c>
      <c r="B26">
        <v>4786</v>
      </c>
      <c r="C26">
        <v>1202</v>
      </c>
      <c r="D26">
        <v>5313.333333333333</v>
      </c>
      <c r="E26">
        <v>3065</v>
      </c>
      <c r="F26">
        <v>5660</v>
      </c>
      <c r="G26">
        <v>0</v>
      </c>
      <c r="H26">
        <v>0</v>
      </c>
      <c r="I26">
        <v>0</v>
      </c>
      <c r="J26">
        <v>0</v>
      </c>
      <c r="K26">
        <f t="shared" si="0"/>
        <v>5452.8220788445788</v>
      </c>
      <c r="L26">
        <f>K26-B26</f>
        <v>666.82207884457875</v>
      </c>
      <c r="M26">
        <f t="shared" si="1"/>
        <v>666.82207884457875</v>
      </c>
      <c r="N26" s="8">
        <f>M26/B26</f>
        <v>0.13932763870551165</v>
      </c>
      <c r="O26" s="8">
        <f>C26/B26</f>
        <v>0.25114918512327622</v>
      </c>
      <c r="P26">
        <f t="shared" si="2"/>
        <v>12002.797419202418</v>
      </c>
      <c r="Q26">
        <f t="shared" si="3"/>
        <v>21636</v>
      </c>
    </row>
    <row r="27" spans="1:17" x14ac:dyDescent="0.35">
      <c r="A27" s="1">
        <v>41300</v>
      </c>
      <c r="B27">
        <v>6425</v>
      </c>
      <c r="C27">
        <v>939</v>
      </c>
      <c r="D27">
        <v>5228</v>
      </c>
      <c r="E27">
        <v>6468</v>
      </c>
      <c r="F27">
        <v>4786</v>
      </c>
      <c r="G27">
        <v>0</v>
      </c>
      <c r="H27">
        <v>0</v>
      </c>
      <c r="I27">
        <v>0</v>
      </c>
      <c r="J27">
        <v>0</v>
      </c>
      <c r="K27">
        <f t="shared" si="0"/>
        <v>6152.5071671494388</v>
      </c>
      <c r="L27">
        <f>K27-B27</f>
        <v>-272.49283285056117</v>
      </c>
      <c r="M27">
        <f t="shared" si="1"/>
        <v>272.49283285056117</v>
      </c>
      <c r="N27" s="8">
        <f>M27/B27</f>
        <v>4.2411335852227422E-2</v>
      </c>
      <c r="O27" s="8">
        <f>C27/B27</f>
        <v>0.14614785992217899</v>
      </c>
      <c r="P27">
        <f t="shared" si="2"/>
        <v>19619.483965240404</v>
      </c>
      <c r="Q27">
        <f t="shared" si="3"/>
        <v>16902</v>
      </c>
    </row>
    <row r="28" spans="1:17" x14ac:dyDescent="0.35">
      <c r="A28" s="1">
        <v>41301</v>
      </c>
      <c r="B28">
        <v>6093</v>
      </c>
      <c r="C28">
        <v>1083</v>
      </c>
      <c r="D28">
        <v>5623.666666666667</v>
      </c>
      <c r="E28">
        <v>6335</v>
      </c>
      <c r="F28">
        <v>6425</v>
      </c>
      <c r="G28">
        <v>1</v>
      </c>
      <c r="H28">
        <v>0</v>
      </c>
      <c r="I28">
        <v>0</v>
      </c>
      <c r="J28">
        <v>0</v>
      </c>
      <c r="K28">
        <f t="shared" si="0"/>
        <v>5541.4465750107629</v>
      </c>
      <c r="L28">
        <f>K28-B28</f>
        <v>-551.5534249892371</v>
      </c>
      <c r="M28">
        <f t="shared" si="1"/>
        <v>551.5534249892371</v>
      </c>
      <c r="N28" s="8">
        <f>M28/B28</f>
        <v>9.052247250767062E-2</v>
      </c>
      <c r="O28" s="8">
        <f>C28/B28</f>
        <v>0.1777449532250123</v>
      </c>
      <c r="P28">
        <f t="shared" si="2"/>
        <v>39711.846599225071</v>
      </c>
      <c r="Q28">
        <f t="shared" si="3"/>
        <v>19494</v>
      </c>
    </row>
    <row r="29" spans="1:17" x14ac:dyDescent="0.35">
      <c r="A29" s="1">
        <v>41302</v>
      </c>
      <c r="B29">
        <v>4438</v>
      </c>
      <c r="C29">
        <v>1461</v>
      </c>
      <c r="D29">
        <v>5768</v>
      </c>
      <c r="E29">
        <v>4824</v>
      </c>
      <c r="F29">
        <v>6093</v>
      </c>
      <c r="G29">
        <v>0</v>
      </c>
      <c r="H29">
        <v>1</v>
      </c>
      <c r="I29">
        <v>0</v>
      </c>
      <c r="J29">
        <v>0</v>
      </c>
      <c r="K29">
        <f t="shared" si="0"/>
        <v>5671.6567931616264</v>
      </c>
      <c r="L29">
        <f>K29-B29</f>
        <v>1233.6567931616264</v>
      </c>
      <c r="M29">
        <f t="shared" si="1"/>
        <v>1233.6567931616264</v>
      </c>
      <c r="N29" s="8">
        <f>M29/B29</f>
        <v>0.27797584343434573</v>
      </c>
      <c r="O29" s="8">
        <f>C29/B29</f>
        <v>0.32920234339792698</v>
      </c>
      <c r="P29">
        <f t="shared" si="2"/>
        <v>22205.822276909275</v>
      </c>
      <c r="Q29">
        <f t="shared" si="3"/>
        <v>26298</v>
      </c>
    </row>
    <row r="30" spans="1:17" x14ac:dyDescent="0.35">
      <c r="A30" s="1">
        <v>41303</v>
      </c>
      <c r="B30">
        <v>4741</v>
      </c>
      <c r="C30">
        <v>1356</v>
      </c>
      <c r="D30">
        <v>5652</v>
      </c>
      <c r="E30">
        <v>5042</v>
      </c>
      <c r="F30">
        <v>4438</v>
      </c>
      <c r="G30">
        <v>0</v>
      </c>
      <c r="H30">
        <v>0</v>
      </c>
      <c r="I30">
        <v>1</v>
      </c>
      <c r="J30">
        <v>1</v>
      </c>
      <c r="K30">
        <f t="shared" si="0"/>
        <v>5454.685216580966</v>
      </c>
      <c r="L30">
        <f>K30-B30</f>
        <v>713.68521658096597</v>
      </c>
      <c r="M30">
        <f t="shared" si="1"/>
        <v>713.68521658096597</v>
      </c>
      <c r="N30" s="8">
        <f>M30/B30</f>
        <v>0.1505347430037895</v>
      </c>
      <c r="O30" s="8">
        <f>C30/B30</f>
        <v>0.286015608521409</v>
      </c>
      <c r="P30">
        <f t="shared" si="2"/>
        <v>12846.333898457387</v>
      </c>
      <c r="Q30">
        <f t="shared" si="3"/>
        <v>24408</v>
      </c>
    </row>
    <row r="31" spans="1:17" x14ac:dyDescent="0.35">
      <c r="A31" s="1">
        <v>41304</v>
      </c>
      <c r="B31">
        <v>5080</v>
      </c>
      <c r="C31">
        <v>1083</v>
      </c>
      <c r="D31">
        <v>5090.666666666667</v>
      </c>
      <c r="E31">
        <v>5238</v>
      </c>
      <c r="F31">
        <v>4741</v>
      </c>
      <c r="G31">
        <v>0</v>
      </c>
      <c r="H31">
        <v>0</v>
      </c>
      <c r="I31">
        <v>0</v>
      </c>
      <c r="J31">
        <v>1</v>
      </c>
      <c r="K31">
        <f t="shared" si="0"/>
        <v>5980.6977433777583</v>
      </c>
      <c r="L31">
        <f>K31-B31</f>
        <v>900.69774337775834</v>
      </c>
      <c r="M31">
        <f t="shared" si="1"/>
        <v>900.69774337775834</v>
      </c>
      <c r="N31" s="8">
        <f>M31/B31</f>
        <v>0.1773027053893225</v>
      </c>
      <c r="O31" s="8">
        <f>C31/B31</f>
        <v>0.21318897637795275</v>
      </c>
      <c r="P31">
        <f t="shared" si="2"/>
        <v>16212.55938079965</v>
      </c>
      <c r="Q31">
        <f t="shared" si="3"/>
        <v>19494</v>
      </c>
    </row>
    <row r="32" spans="1:17" x14ac:dyDescent="0.35">
      <c r="A32" s="1">
        <v>41305</v>
      </c>
      <c r="B32">
        <v>4340</v>
      </c>
      <c r="C32">
        <v>1862</v>
      </c>
      <c r="D32">
        <v>4753</v>
      </c>
      <c r="E32">
        <v>5660</v>
      </c>
      <c r="F32">
        <v>5080</v>
      </c>
      <c r="G32">
        <v>0</v>
      </c>
      <c r="H32">
        <v>0</v>
      </c>
      <c r="I32">
        <v>0</v>
      </c>
      <c r="J32">
        <v>1</v>
      </c>
      <c r="K32">
        <f t="shared" si="0"/>
        <v>6011.8758948501427</v>
      </c>
      <c r="L32">
        <f>K32-B32</f>
        <v>1671.8758948501427</v>
      </c>
      <c r="M32">
        <f t="shared" si="1"/>
        <v>1671.8758948501427</v>
      </c>
      <c r="N32" s="8">
        <f>M32/B32</f>
        <v>0.38522486056454902</v>
      </c>
      <c r="O32" s="8">
        <f>C32/B32</f>
        <v>0.42903225806451611</v>
      </c>
      <c r="P32">
        <f t="shared" si="2"/>
        <v>30093.766107302567</v>
      </c>
      <c r="Q32">
        <f t="shared" si="3"/>
        <v>33516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FC512-8CEC-44AE-BE88-24657980F620}">
  <dimension ref="A1:AK360"/>
  <sheetViews>
    <sheetView topLeftCell="T1" workbookViewId="0">
      <selection activeCell="AB4" sqref="AB4:AB5"/>
    </sheetView>
  </sheetViews>
  <sheetFormatPr defaultRowHeight="14.5" x14ac:dyDescent="0.35"/>
  <cols>
    <col min="1" max="1" width="10.453125" bestFit="1" customWidth="1"/>
    <col min="29" max="29" width="11.81640625" bestFit="1" customWidth="1"/>
  </cols>
  <sheetData>
    <row r="1" spans="1:37" ht="15" thickBot="1" x14ac:dyDescent="0.4">
      <c r="A1" s="1" t="s">
        <v>2</v>
      </c>
      <c r="B1" t="s">
        <v>133</v>
      </c>
      <c r="C1" t="s">
        <v>106</v>
      </c>
      <c r="D1" t="s">
        <v>21</v>
      </c>
      <c r="E1" t="s">
        <v>53</v>
      </c>
      <c r="F1" t="s">
        <v>15</v>
      </c>
      <c r="G1" t="s">
        <v>16</v>
      </c>
      <c r="H1" t="s">
        <v>17</v>
      </c>
      <c r="I1" t="s">
        <v>54</v>
      </c>
      <c r="J1" t="s">
        <v>104</v>
      </c>
      <c r="K1" t="s">
        <v>141</v>
      </c>
      <c r="L1" t="s">
        <v>99</v>
      </c>
      <c r="M1" t="s">
        <v>46</v>
      </c>
      <c r="N1" t="s">
        <v>100</v>
      </c>
      <c r="O1" s="8" t="s">
        <v>101</v>
      </c>
      <c r="P1" t="s">
        <v>4</v>
      </c>
      <c r="Q1" t="s">
        <v>102</v>
      </c>
      <c r="R1" t="s">
        <v>108</v>
      </c>
      <c r="S1" t="s">
        <v>127</v>
      </c>
      <c r="T1" t="s">
        <v>128</v>
      </c>
      <c r="U1" t="s">
        <v>18</v>
      </c>
      <c r="V1" t="s">
        <v>19</v>
      </c>
      <c r="W1" t="s">
        <v>136</v>
      </c>
      <c r="X1" t="s">
        <v>54</v>
      </c>
      <c r="Y1" t="s">
        <v>20</v>
      </c>
      <c r="AB1" s="2" t="s">
        <v>32</v>
      </c>
      <c r="AC1" s="2" t="s">
        <v>106</v>
      </c>
      <c r="AD1" s="2" t="s">
        <v>21</v>
      </c>
      <c r="AE1" s="2" t="s">
        <v>53</v>
      </c>
      <c r="AF1" s="2" t="s">
        <v>15</v>
      </c>
      <c r="AG1" s="2" t="s">
        <v>16</v>
      </c>
      <c r="AH1" s="2" t="s">
        <v>17</v>
      </c>
      <c r="AI1" s="2" t="s">
        <v>54</v>
      </c>
      <c r="AJ1" s="2" t="s">
        <v>104</v>
      </c>
      <c r="AK1" s="3" t="s">
        <v>141</v>
      </c>
    </row>
    <row r="2" spans="1:37" ht="15" thickBot="1" x14ac:dyDescent="0.4">
      <c r="A2" s="1">
        <v>40916</v>
      </c>
      <c r="B2">
        <v>5214</v>
      </c>
      <c r="C2">
        <v>4638</v>
      </c>
      <c r="D2">
        <v>5549</v>
      </c>
      <c r="E2">
        <v>5281</v>
      </c>
      <c r="F2">
        <v>0</v>
      </c>
      <c r="G2">
        <v>0</v>
      </c>
      <c r="H2">
        <v>0</v>
      </c>
      <c r="I2">
        <v>1</v>
      </c>
      <c r="J2">
        <v>0</v>
      </c>
      <c r="K2">
        <f>IF(B2&gt;D2,1,0)</f>
        <v>0</v>
      </c>
      <c r="L2">
        <f>$AB$2+SUMPRODUCT(C2:K2,$AC$2:$AK$2)</f>
        <v>5257.528365217966</v>
      </c>
      <c r="M2">
        <f>L2-B2</f>
        <v>43.528365217965984</v>
      </c>
      <c r="N2">
        <f>ABS(M2)</f>
        <v>43.528365217965984</v>
      </c>
      <c r="O2" s="8">
        <f>N2/B2</f>
        <v>8.3483631027936288E-3</v>
      </c>
      <c r="P2">
        <v>1141</v>
      </c>
      <c r="Q2">
        <f>IF(M2&lt;0,M2*-72,M2*18)</f>
        <v>783.51057392338771</v>
      </c>
      <c r="R2">
        <f>P2*18</f>
        <v>20538</v>
      </c>
      <c r="S2">
        <f>IF(M2&lt;0,M2*2,M2)</f>
        <v>43.528365217965984</v>
      </c>
      <c r="T2">
        <f>S2^2</f>
        <v>1894.7185785486308</v>
      </c>
      <c r="U2">
        <v>0</v>
      </c>
      <c r="V2">
        <v>0</v>
      </c>
      <c r="W2">
        <v>-67</v>
      </c>
      <c r="X2">
        <v>1</v>
      </c>
      <c r="Y2">
        <v>0</v>
      </c>
      <c r="AB2" s="2">
        <v>-87.657955848691131</v>
      </c>
      <c r="AC2" s="2">
        <v>0.27148062049500182</v>
      </c>
      <c r="AD2" s="2">
        <v>0.54445306711436492</v>
      </c>
      <c r="AE2" s="2">
        <v>0.19440674550193632</v>
      </c>
      <c r="AF2" s="2">
        <v>-697.33454113866264</v>
      </c>
      <c r="AG2" s="2">
        <v>-357.56709857390121</v>
      </c>
      <c r="AH2" s="2">
        <v>-405.77234008104199</v>
      </c>
      <c r="AI2" s="2">
        <v>38.227110797501794</v>
      </c>
      <c r="AJ2" s="2">
        <v>149.87308935623889</v>
      </c>
      <c r="AK2" s="3">
        <v>1095.7987903822334</v>
      </c>
    </row>
    <row r="3" spans="1:37" x14ac:dyDescent="0.35">
      <c r="A3" s="1">
        <v>40917</v>
      </c>
      <c r="B3">
        <v>4097</v>
      </c>
      <c r="C3">
        <v>4905</v>
      </c>
      <c r="D3">
        <v>4285</v>
      </c>
      <c r="E3">
        <v>5214</v>
      </c>
      <c r="F3">
        <v>1</v>
      </c>
      <c r="G3">
        <v>0</v>
      </c>
      <c r="H3">
        <v>0</v>
      </c>
      <c r="I3">
        <v>0</v>
      </c>
      <c r="J3">
        <v>0</v>
      </c>
      <c r="K3">
        <f t="shared" ref="K3:K66" si="0">IF(B3&gt;D3,1,0)</f>
        <v>0</v>
      </c>
      <c r="L3">
        <f t="shared" ref="L3:L66" si="1">$AB$2+SUMPRODUCT(C3:K3,$AC$2:$AK$2)</f>
        <v>3893.2381101727797</v>
      </c>
      <c r="M3">
        <f>L3-B3</f>
        <v>-203.76188982722033</v>
      </c>
      <c r="N3">
        <f t="shared" ref="N3:N66" si="2">ABS(M3)</f>
        <v>203.76188982722033</v>
      </c>
      <c r="O3" s="8">
        <f>N3/B3</f>
        <v>4.9734412942938816E-2</v>
      </c>
      <c r="P3">
        <v>1054</v>
      </c>
      <c r="Q3">
        <f t="shared" ref="Q3:Q66" si="3">IF(M3&lt;0,M3*-72,M3*18)</f>
        <v>14670.856067559864</v>
      </c>
      <c r="R3">
        <f t="shared" ref="R3:R66" si="4">P3*18</f>
        <v>18972</v>
      </c>
      <c r="S3">
        <f t="shared" ref="S3:S66" si="5">IF(M3&lt;0,M3*2,M3)</f>
        <v>-407.52377965444066</v>
      </c>
      <c r="T3">
        <f t="shared" ref="T3:T66" si="6">S3^2</f>
        <v>166075.63098384111</v>
      </c>
      <c r="U3">
        <v>0</v>
      </c>
      <c r="V3">
        <v>0</v>
      </c>
      <c r="W3">
        <v>-1117</v>
      </c>
      <c r="X3">
        <v>0</v>
      </c>
      <c r="Y3">
        <v>0</v>
      </c>
    </row>
    <row r="4" spans="1:37" x14ac:dyDescent="0.35">
      <c r="A4" s="1">
        <v>40918</v>
      </c>
      <c r="B4">
        <v>3757</v>
      </c>
      <c r="C4">
        <v>4864</v>
      </c>
      <c r="D4">
        <v>3950</v>
      </c>
      <c r="E4">
        <v>4097</v>
      </c>
      <c r="F4">
        <v>0</v>
      </c>
      <c r="G4">
        <v>1</v>
      </c>
      <c r="H4">
        <v>0</v>
      </c>
      <c r="I4">
        <v>0</v>
      </c>
      <c r="J4">
        <v>0</v>
      </c>
      <c r="K4">
        <f t="shared" si="0"/>
        <v>0</v>
      </c>
      <c r="L4">
        <f t="shared" si="1"/>
        <v>3822.330735088271</v>
      </c>
      <c r="M4">
        <f>L4-B4</f>
        <v>65.330735088271013</v>
      </c>
      <c r="N4">
        <f t="shared" si="2"/>
        <v>65.330735088271013</v>
      </c>
      <c r="O4" s="8">
        <f>N4/B4</f>
        <v>1.7389069759986962E-2</v>
      </c>
      <c r="P4">
        <v>1583</v>
      </c>
      <c r="Q4">
        <f t="shared" si="3"/>
        <v>1175.9532315888782</v>
      </c>
      <c r="R4">
        <f t="shared" si="4"/>
        <v>28494</v>
      </c>
      <c r="S4">
        <f t="shared" si="5"/>
        <v>65.330735088271013</v>
      </c>
      <c r="T4">
        <f t="shared" si="6"/>
        <v>4268.1049471738452</v>
      </c>
      <c r="U4">
        <v>0</v>
      </c>
      <c r="V4">
        <v>0</v>
      </c>
      <c r="W4">
        <v>-340</v>
      </c>
      <c r="X4">
        <v>0</v>
      </c>
      <c r="Y4">
        <v>0</v>
      </c>
      <c r="AB4" s="21" t="s">
        <v>103</v>
      </c>
      <c r="AC4" s="20">
        <f>SUM(T2:T360)</f>
        <v>248257987.29110703</v>
      </c>
    </row>
    <row r="5" spans="1:37" x14ac:dyDescent="0.35">
      <c r="A5" s="1">
        <v>40919</v>
      </c>
      <c r="B5">
        <v>4307</v>
      </c>
      <c r="C5">
        <v>4356</v>
      </c>
      <c r="D5">
        <v>3996</v>
      </c>
      <c r="E5">
        <v>3757</v>
      </c>
      <c r="F5">
        <v>0</v>
      </c>
      <c r="G5">
        <v>0</v>
      </c>
      <c r="H5">
        <v>1</v>
      </c>
      <c r="I5">
        <v>0</v>
      </c>
      <c r="J5">
        <v>0</v>
      </c>
      <c r="K5">
        <f t="shared" si="0"/>
        <v>1</v>
      </c>
      <c r="L5">
        <f t="shared" si="1"/>
        <v>4690.9586763685056</v>
      </c>
      <c r="M5">
        <f>L5-B5</f>
        <v>383.95867636850562</v>
      </c>
      <c r="N5">
        <f t="shared" si="2"/>
        <v>383.95867636850562</v>
      </c>
      <c r="O5" s="8">
        <f>N5/B5</f>
        <v>8.9147591448457311E-2</v>
      </c>
      <c r="P5">
        <v>1321</v>
      </c>
      <c r="Q5">
        <f t="shared" si="3"/>
        <v>6911.2561746331012</v>
      </c>
      <c r="R5">
        <f t="shared" si="4"/>
        <v>23778</v>
      </c>
      <c r="S5">
        <f t="shared" si="5"/>
        <v>383.95867636850562</v>
      </c>
      <c r="T5">
        <f t="shared" si="6"/>
        <v>147424.26515865483</v>
      </c>
      <c r="U5">
        <v>0</v>
      </c>
      <c r="V5">
        <v>0</v>
      </c>
      <c r="W5">
        <v>550</v>
      </c>
      <c r="X5">
        <v>0</v>
      </c>
      <c r="Y5">
        <v>0</v>
      </c>
      <c r="AB5" s="21" t="s">
        <v>140</v>
      </c>
      <c r="AC5" s="20">
        <f>SUM(Q2:Q360)</f>
        <v>5298136.8756256513</v>
      </c>
    </row>
    <row r="6" spans="1:37" x14ac:dyDescent="0.35">
      <c r="A6" s="1">
        <v>40920</v>
      </c>
      <c r="B6">
        <v>4380</v>
      </c>
      <c r="C6">
        <v>4053.6666666666665</v>
      </c>
      <c r="D6">
        <v>4413</v>
      </c>
      <c r="E6">
        <v>4307</v>
      </c>
      <c r="F6">
        <v>0</v>
      </c>
      <c r="G6">
        <v>0</v>
      </c>
      <c r="H6">
        <v>0</v>
      </c>
      <c r="I6">
        <v>0</v>
      </c>
      <c r="J6">
        <v>0</v>
      </c>
      <c r="K6">
        <f t="shared" si="0"/>
        <v>0</v>
      </c>
      <c r="L6">
        <f t="shared" si="1"/>
        <v>4252.8152241504131</v>
      </c>
      <c r="M6">
        <f>L6-B6</f>
        <v>-127.18477584958691</v>
      </c>
      <c r="N6">
        <f t="shared" si="2"/>
        <v>127.18477584958691</v>
      </c>
      <c r="O6" s="8">
        <f>N6/B6</f>
        <v>2.9037620056983314E-2</v>
      </c>
      <c r="P6">
        <v>1155</v>
      </c>
      <c r="Q6">
        <f t="shared" si="3"/>
        <v>9157.3038611702577</v>
      </c>
      <c r="R6">
        <f t="shared" si="4"/>
        <v>20790</v>
      </c>
      <c r="S6">
        <f t="shared" si="5"/>
        <v>-254.36955169917383</v>
      </c>
      <c r="T6">
        <f t="shared" si="6"/>
        <v>64703.868831638669</v>
      </c>
      <c r="U6">
        <v>1</v>
      </c>
      <c r="V6">
        <v>0</v>
      </c>
      <c r="W6">
        <v>73</v>
      </c>
      <c r="X6">
        <v>0</v>
      </c>
      <c r="Y6">
        <v>0</v>
      </c>
    </row>
    <row r="7" spans="1:37" x14ac:dyDescent="0.35">
      <c r="A7" s="1">
        <v>40921</v>
      </c>
      <c r="B7">
        <v>4075</v>
      </c>
      <c r="C7">
        <v>4148</v>
      </c>
      <c r="D7">
        <v>4220</v>
      </c>
      <c r="E7">
        <v>4380</v>
      </c>
      <c r="F7">
        <v>0</v>
      </c>
      <c r="G7">
        <v>0</v>
      </c>
      <c r="H7">
        <v>0</v>
      </c>
      <c r="I7">
        <v>0</v>
      </c>
      <c r="J7">
        <v>0</v>
      </c>
      <c r="K7">
        <f t="shared" si="0"/>
        <v>0</v>
      </c>
      <c r="L7">
        <f t="shared" si="1"/>
        <v>4187.5371464856771</v>
      </c>
      <c r="M7">
        <f>L7-B7</f>
        <v>112.53714648567711</v>
      </c>
      <c r="N7">
        <f t="shared" si="2"/>
        <v>112.53714648567711</v>
      </c>
      <c r="O7" s="8">
        <f>N7/B7</f>
        <v>2.7616477665196839E-2</v>
      </c>
      <c r="P7">
        <v>1876</v>
      </c>
      <c r="Q7">
        <f t="shared" si="3"/>
        <v>2025.668636742188</v>
      </c>
      <c r="R7">
        <f t="shared" si="4"/>
        <v>33768</v>
      </c>
      <c r="S7">
        <f t="shared" si="5"/>
        <v>112.53714648567711</v>
      </c>
      <c r="T7">
        <f t="shared" si="6"/>
        <v>12664.609339138748</v>
      </c>
      <c r="U7">
        <v>0</v>
      </c>
      <c r="V7">
        <v>1</v>
      </c>
      <c r="W7">
        <v>-305</v>
      </c>
      <c r="X7">
        <v>0</v>
      </c>
      <c r="Y7">
        <v>0</v>
      </c>
      <c r="AB7" t="s">
        <v>22</v>
      </c>
    </row>
    <row r="8" spans="1:37" ht="15" thickBot="1" x14ac:dyDescent="0.4">
      <c r="A8" s="1">
        <v>40922</v>
      </c>
      <c r="B8">
        <v>4984</v>
      </c>
      <c r="C8">
        <v>4254</v>
      </c>
      <c r="D8">
        <v>5281</v>
      </c>
      <c r="E8">
        <v>4075</v>
      </c>
      <c r="F8">
        <v>0</v>
      </c>
      <c r="G8">
        <v>0</v>
      </c>
      <c r="H8">
        <v>0</v>
      </c>
      <c r="I8">
        <v>1</v>
      </c>
      <c r="J8">
        <v>0</v>
      </c>
      <c r="K8">
        <f t="shared" si="0"/>
        <v>0</v>
      </c>
      <c r="L8">
        <f t="shared" si="1"/>
        <v>4772.9118498858998</v>
      </c>
      <c r="M8">
        <f>L8-B8</f>
        <v>-211.08815011410024</v>
      </c>
      <c r="N8">
        <f t="shared" si="2"/>
        <v>211.08815011410024</v>
      </c>
      <c r="O8" s="8">
        <f>N8/B8</f>
        <v>4.2353160135252858E-2</v>
      </c>
      <c r="P8">
        <v>1360</v>
      </c>
      <c r="Q8">
        <f t="shared" si="3"/>
        <v>15198.346808215218</v>
      </c>
      <c r="R8">
        <f t="shared" si="4"/>
        <v>24480</v>
      </c>
      <c r="S8">
        <f t="shared" si="5"/>
        <v>-422.17630022820049</v>
      </c>
      <c r="T8">
        <f t="shared" si="6"/>
        <v>178232.82847437166</v>
      </c>
      <c r="U8">
        <v>0</v>
      </c>
      <c r="V8">
        <v>0</v>
      </c>
      <c r="W8">
        <v>909</v>
      </c>
      <c r="X8">
        <v>1</v>
      </c>
      <c r="Y8">
        <v>1</v>
      </c>
    </row>
    <row r="9" spans="1:37" x14ac:dyDescent="0.35">
      <c r="A9" s="1">
        <v>40923</v>
      </c>
      <c r="B9">
        <v>4625</v>
      </c>
      <c r="C9">
        <v>4479.666666666667</v>
      </c>
      <c r="D9">
        <v>5214</v>
      </c>
      <c r="E9">
        <v>4984</v>
      </c>
      <c r="F9">
        <v>0</v>
      </c>
      <c r="G9">
        <v>0</v>
      </c>
      <c r="H9">
        <v>0</v>
      </c>
      <c r="I9">
        <v>1</v>
      </c>
      <c r="J9">
        <v>0</v>
      </c>
      <c r="K9">
        <f t="shared" si="0"/>
        <v>0</v>
      </c>
      <c r="L9">
        <f t="shared" si="1"/>
        <v>4974.4133527422036</v>
      </c>
      <c r="M9">
        <f>L9-B9</f>
        <v>349.41335274220364</v>
      </c>
      <c r="N9">
        <f t="shared" si="2"/>
        <v>349.41335274220364</v>
      </c>
      <c r="O9" s="8">
        <f>N9/B9</f>
        <v>7.5548833025341322E-2</v>
      </c>
      <c r="P9">
        <v>1708</v>
      </c>
      <c r="Q9">
        <f t="shared" si="3"/>
        <v>6289.4403493596656</v>
      </c>
      <c r="R9">
        <f t="shared" si="4"/>
        <v>30744</v>
      </c>
      <c r="S9">
        <f t="shared" si="5"/>
        <v>349.41335274220364</v>
      </c>
      <c r="T9">
        <f t="shared" si="6"/>
        <v>122089.69107454763</v>
      </c>
      <c r="U9">
        <v>0</v>
      </c>
      <c r="V9">
        <v>0</v>
      </c>
      <c r="W9">
        <v>-359</v>
      </c>
      <c r="X9">
        <v>1</v>
      </c>
      <c r="Y9">
        <v>0</v>
      </c>
      <c r="AB9" s="5" t="s">
        <v>23</v>
      </c>
      <c r="AC9" s="5"/>
    </row>
    <row r="10" spans="1:37" x14ac:dyDescent="0.35">
      <c r="A10" s="1">
        <v>40924</v>
      </c>
      <c r="B10">
        <v>3706</v>
      </c>
      <c r="C10">
        <v>4561.333333333333</v>
      </c>
      <c r="D10">
        <v>4097</v>
      </c>
      <c r="E10">
        <v>4625</v>
      </c>
      <c r="F10">
        <v>1</v>
      </c>
      <c r="G10">
        <v>0</v>
      </c>
      <c r="H10">
        <v>0</v>
      </c>
      <c r="I10">
        <v>0</v>
      </c>
      <c r="J10">
        <v>0</v>
      </c>
      <c r="K10">
        <f t="shared" si="0"/>
        <v>0</v>
      </c>
      <c r="L10">
        <f t="shared" si="1"/>
        <v>3583.0765205445232</v>
      </c>
      <c r="M10">
        <f>L10-B10</f>
        <v>-122.92347945547681</v>
      </c>
      <c r="N10">
        <f t="shared" si="2"/>
        <v>122.92347945547681</v>
      </c>
      <c r="O10" s="8">
        <f>N10/B10</f>
        <v>3.3168774812594927E-2</v>
      </c>
      <c r="P10">
        <v>1589</v>
      </c>
      <c r="Q10">
        <f t="shared" si="3"/>
        <v>8850.4905207943302</v>
      </c>
      <c r="R10">
        <f t="shared" si="4"/>
        <v>28602</v>
      </c>
      <c r="S10">
        <f t="shared" si="5"/>
        <v>-245.84695891095362</v>
      </c>
      <c r="T10">
        <f t="shared" si="6"/>
        <v>60440.727205764117</v>
      </c>
      <c r="U10">
        <v>0</v>
      </c>
      <c r="V10">
        <v>0</v>
      </c>
      <c r="W10">
        <v>-919</v>
      </c>
      <c r="X10">
        <v>0</v>
      </c>
      <c r="Y10">
        <v>0</v>
      </c>
      <c r="AB10" s="2" t="s">
        <v>24</v>
      </c>
      <c r="AC10" s="2">
        <v>0.79323858325749541</v>
      </c>
    </row>
    <row r="11" spans="1:37" x14ac:dyDescent="0.35">
      <c r="A11" s="1">
        <v>40925</v>
      </c>
      <c r="B11">
        <v>3782</v>
      </c>
      <c r="C11">
        <v>4438.333333333333</v>
      </c>
      <c r="D11">
        <v>3757</v>
      </c>
      <c r="E11">
        <v>3706</v>
      </c>
      <c r="F11">
        <v>0</v>
      </c>
      <c r="G11">
        <v>1</v>
      </c>
      <c r="H11">
        <v>0</v>
      </c>
      <c r="I11">
        <v>0</v>
      </c>
      <c r="J11">
        <v>0</v>
      </c>
      <c r="K11">
        <f t="shared" si="0"/>
        <v>1</v>
      </c>
      <c r="L11">
        <f t="shared" si="1"/>
        <v>4621.4767952354696</v>
      </c>
      <c r="M11">
        <f>L11-B11</f>
        <v>839.47679523546958</v>
      </c>
      <c r="N11">
        <f t="shared" si="2"/>
        <v>839.47679523546958</v>
      </c>
      <c r="O11" s="8">
        <f>N11/B11</f>
        <v>0.22196636574179524</v>
      </c>
      <c r="P11">
        <v>1485</v>
      </c>
      <c r="Q11">
        <f t="shared" si="3"/>
        <v>15110.582314238452</v>
      </c>
      <c r="R11">
        <f t="shared" si="4"/>
        <v>26730</v>
      </c>
      <c r="S11">
        <f t="shared" si="5"/>
        <v>839.47679523546958</v>
      </c>
      <c r="T11">
        <f t="shared" si="6"/>
        <v>704721.28973881458</v>
      </c>
      <c r="U11">
        <v>0</v>
      </c>
      <c r="V11">
        <v>0</v>
      </c>
      <c r="W11">
        <v>76</v>
      </c>
      <c r="X11">
        <v>0</v>
      </c>
      <c r="Y11">
        <v>0</v>
      </c>
      <c r="AB11" s="2" t="s">
        <v>25</v>
      </c>
      <c r="AC11" s="2">
        <v>0.62922744996835844</v>
      </c>
    </row>
    <row r="12" spans="1:37" x14ac:dyDescent="0.35">
      <c r="A12" s="1">
        <v>40926</v>
      </c>
      <c r="B12">
        <v>4263</v>
      </c>
      <c r="C12">
        <v>4037.6666666666665</v>
      </c>
      <c r="D12">
        <v>4307</v>
      </c>
      <c r="E12">
        <v>3782</v>
      </c>
      <c r="F12">
        <v>0</v>
      </c>
      <c r="G12">
        <v>0</v>
      </c>
      <c r="H12">
        <v>1</v>
      </c>
      <c r="I12">
        <v>0</v>
      </c>
      <c r="J12">
        <v>0</v>
      </c>
      <c r="K12">
        <f t="shared" si="0"/>
        <v>0</v>
      </c>
      <c r="L12">
        <f t="shared" si="1"/>
        <v>3682.9236276388128</v>
      </c>
      <c r="M12">
        <f>L12-B12</f>
        <v>-580.07637236118717</v>
      </c>
      <c r="N12">
        <f t="shared" si="2"/>
        <v>580.07637236118717</v>
      </c>
      <c r="O12" s="8">
        <f>N12/B12</f>
        <v>0.13607233693670823</v>
      </c>
      <c r="P12">
        <v>1395</v>
      </c>
      <c r="Q12">
        <f t="shared" si="3"/>
        <v>41765.498810005476</v>
      </c>
      <c r="R12">
        <f t="shared" si="4"/>
        <v>25110</v>
      </c>
      <c r="S12">
        <f t="shared" si="5"/>
        <v>-1160.1527447223743</v>
      </c>
      <c r="T12">
        <f t="shared" si="6"/>
        <v>1345954.3910868587</v>
      </c>
      <c r="U12">
        <v>0</v>
      </c>
      <c r="V12">
        <v>0</v>
      </c>
      <c r="W12">
        <v>481</v>
      </c>
      <c r="X12">
        <v>0</v>
      </c>
      <c r="Y12">
        <v>0</v>
      </c>
      <c r="AB12" s="2" t="s">
        <v>26</v>
      </c>
      <c r="AC12" s="2">
        <v>0.6207526488247781</v>
      </c>
    </row>
    <row r="13" spans="1:37" x14ac:dyDescent="0.35">
      <c r="A13" s="1">
        <v>40927</v>
      </c>
      <c r="B13">
        <v>3901</v>
      </c>
      <c r="C13">
        <v>3917</v>
      </c>
      <c r="D13">
        <v>4380</v>
      </c>
      <c r="E13">
        <v>4263</v>
      </c>
      <c r="F13">
        <v>0</v>
      </c>
      <c r="G13">
        <v>0</v>
      </c>
      <c r="H13">
        <v>0</v>
      </c>
      <c r="I13">
        <v>0</v>
      </c>
      <c r="J13">
        <v>0</v>
      </c>
      <c r="K13">
        <f t="shared" si="0"/>
        <v>0</v>
      </c>
      <c r="L13">
        <f t="shared" si="1"/>
        <v>4189.1920246659038</v>
      </c>
      <c r="M13">
        <f>L13-B13</f>
        <v>288.19202466590377</v>
      </c>
      <c r="N13">
        <f t="shared" si="2"/>
        <v>288.19202466590377</v>
      </c>
      <c r="O13" s="8">
        <f>N13/B13</f>
        <v>7.3876448260934063E-2</v>
      </c>
      <c r="P13">
        <v>1336</v>
      </c>
      <c r="Q13">
        <f t="shared" si="3"/>
        <v>5187.4564439862679</v>
      </c>
      <c r="R13">
        <f t="shared" si="4"/>
        <v>24048</v>
      </c>
      <c r="S13">
        <f t="shared" si="5"/>
        <v>288.19202466590377</v>
      </c>
      <c r="T13">
        <f t="shared" si="6"/>
        <v>83054.643081032889</v>
      </c>
      <c r="U13">
        <v>1</v>
      </c>
      <c r="V13">
        <v>0</v>
      </c>
      <c r="W13">
        <v>-362</v>
      </c>
      <c r="X13">
        <v>0</v>
      </c>
      <c r="Y13">
        <v>0</v>
      </c>
      <c r="AB13" s="2" t="s">
        <v>6</v>
      </c>
      <c r="AC13" s="2">
        <v>728.54944811207963</v>
      </c>
    </row>
    <row r="14" spans="1:37" ht="15" thickBot="1" x14ac:dyDescent="0.4">
      <c r="A14" s="1">
        <v>40928</v>
      </c>
      <c r="B14">
        <v>4376</v>
      </c>
      <c r="C14">
        <v>3982</v>
      </c>
      <c r="D14">
        <v>4075</v>
      </c>
      <c r="E14">
        <v>3901</v>
      </c>
      <c r="F14">
        <v>0</v>
      </c>
      <c r="G14">
        <v>0</v>
      </c>
      <c r="H14">
        <v>0</v>
      </c>
      <c r="I14">
        <v>0</v>
      </c>
      <c r="J14">
        <v>0</v>
      </c>
      <c r="K14">
        <f t="shared" si="0"/>
        <v>1</v>
      </c>
      <c r="L14">
        <f t="shared" si="1"/>
        <v>5066.2036280387301</v>
      </c>
      <c r="M14">
        <f>L14-B14</f>
        <v>690.20362803873013</v>
      </c>
      <c r="N14">
        <f t="shared" si="2"/>
        <v>690.20362803873013</v>
      </c>
      <c r="O14" s="8">
        <f>N14/B14</f>
        <v>0.15772477788819245</v>
      </c>
      <c r="P14">
        <v>1306</v>
      </c>
      <c r="Q14">
        <f t="shared" si="3"/>
        <v>12423.665304697142</v>
      </c>
      <c r="R14">
        <f t="shared" si="4"/>
        <v>23508</v>
      </c>
      <c r="S14">
        <f t="shared" si="5"/>
        <v>690.20362803873013</v>
      </c>
      <c r="T14">
        <f t="shared" si="6"/>
        <v>476381.04815782572</v>
      </c>
      <c r="U14">
        <v>0</v>
      </c>
      <c r="V14">
        <v>1</v>
      </c>
      <c r="W14">
        <v>475</v>
      </c>
      <c r="X14">
        <v>0</v>
      </c>
      <c r="Y14">
        <v>0</v>
      </c>
      <c r="AB14" s="3" t="s">
        <v>27</v>
      </c>
      <c r="AC14" s="3">
        <v>359</v>
      </c>
    </row>
    <row r="15" spans="1:37" x14ac:dyDescent="0.35">
      <c r="A15" s="1">
        <v>40929</v>
      </c>
      <c r="B15">
        <v>5661</v>
      </c>
      <c r="C15">
        <v>4180</v>
      </c>
      <c r="D15">
        <v>4984</v>
      </c>
      <c r="E15">
        <v>4376</v>
      </c>
      <c r="F15">
        <v>0</v>
      </c>
      <c r="G15">
        <v>0</v>
      </c>
      <c r="H15">
        <v>0</v>
      </c>
      <c r="I15">
        <v>1</v>
      </c>
      <c r="J15">
        <v>0</v>
      </c>
      <c r="K15">
        <f t="shared" si="0"/>
        <v>1</v>
      </c>
      <c r="L15">
        <f t="shared" si="1"/>
        <v>5745.4349438146201</v>
      </c>
      <c r="M15">
        <f>L15-B15</f>
        <v>84.434943814620055</v>
      </c>
      <c r="N15">
        <f t="shared" si="2"/>
        <v>84.434943814620055</v>
      </c>
      <c r="O15" s="8">
        <f>N15/B15</f>
        <v>1.4915199401981992E-2</v>
      </c>
      <c r="P15">
        <v>633</v>
      </c>
      <c r="Q15">
        <f t="shared" si="3"/>
        <v>1519.828988663161</v>
      </c>
      <c r="R15">
        <f t="shared" si="4"/>
        <v>11394</v>
      </c>
      <c r="S15">
        <f t="shared" si="5"/>
        <v>84.434943814620055</v>
      </c>
      <c r="T15">
        <f t="shared" si="6"/>
        <v>7129.259736978046</v>
      </c>
      <c r="U15">
        <v>0</v>
      </c>
      <c r="V15">
        <v>0</v>
      </c>
      <c r="W15">
        <v>1285</v>
      </c>
      <c r="X15">
        <v>1</v>
      </c>
      <c r="Y15">
        <v>1</v>
      </c>
    </row>
    <row r="16" spans="1:37" ht="15" thickBot="1" x14ac:dyDescent="0.4">
      <c r="A16" s="1">
        <v>40930</v>
      </c>
      <c r="B16">
        <v>5299</v>
      </c>
      <c r="C16">
        <v>4646</v>
      </c>
      <c r="D16">
        <v>4625</v>
      </c>
      <c r="E16">
        <v>5661</v>
      </c>
      <c r="F16">
        <v>0</v>
      </c>
      <c r="G16">
        <v>0</v>
      </c>
      <c r="H16">
        <v>0</v>
      </c>
      <c r="I16">
        <v>1</v>
      </c>
      <c r="J16">
        <v>0</v>
      </c>
      <c r="K16">
        <f t="shared" si="0"/>
        <v>1</v>
      </c>
      <c r="L16">
        <f t="shared" si="1"/>
        <v>5926.2989298412222</v>
      </c>
      <c r="M16">
        <f>L16-B16</f>
        <v>627.29892984122216</v>
      </c>
      <c r="N16">
        <f t="shared" si="2"/>
        <v>627.29892984122216</v>
      </c>
      <c r="O16" s="8">
        <f>N16/B16</f>
        <v>0.11838062461619592</v>
      </c>
      <c r="P16">
        <v>1060</v>
      </c>
      <c r="Q16">
        <f t="shared" si="3"/>
        <v>11291.380737141999</v>
      </c>
      <c r="R16">
        <f t="shared" si="4"/>
        <v>19080</v>
      </c>
      <c r="S16">
        <f t="shared" si="5"/>
        <v>627.29892984122216</v>
      </c>
      <c r="T16">
        <f t="shared" si="6"/>
        <v>393503.94737994258</v>
      </c>
      <c r="U16">
        <v>0</v>
      </c>
      <c r="V16">
        <v>0</v>
      </c>
      <c r="W16">
        <v>-362</v>
      </c>
      <c r="X16">
        <v>1</v>
      </c>
      <c r="Y16">
        <v>0</v>
      </c>
      <c r="AB16" t="s">
        <v>28</v>
      </c>
    </row>
    <row r="17" spans="1:36" x14ac:dyDescent="0.35">
      <c r="A17" s="1">
        <v>40931</v>
      </c>
      <c r="B17">
        <v>3587</v>
      </c>
      <c r="C17">
        <v>5112</v>
      </c>
      <c r="D17">
        <v>3706</v>
      </c>
      <c r="E17">
        <v>5299</v>
      </c>
      <c r="F17">
        <v>1</v>
      </c>
      <c r="G17">
        <v>0</v>
      </c>
      <c r="H17">
        <v>0</v>
      </c>
      <c r="I17">
        <v>0</v>
      </c>
      <c r="J17">
        <v>0</v>
      </c>
      <c r="K17">
        <f t="shared" si="0"/>
        <v>0</v>
      </c>
      <c r="L17">
        <f t="shared" si="1"/>
        <v>3650.7208461236924</v>
      </c>
      <c r="M17">
        <f>L17-B17</f>
        <v>63.720846123692354</v>
      </c>
      <c r="N17">
        <f t="shared" si="2"/>
        <v>63.720846123692354</v>
      </c>
      <c r="O17" s="8">
        <f>N17/B17</f>
        <v>1.7764384199523933E-2</v>
      </c>
      <c r="P17">
        <v>1593</v>
      </c>
      <c r="Q17">
        <f t="shared" si="3"/>
        <v>1146.9752302264624</v>
      </c>
      <c r="R17">
        <f t="shared" si="4"/>
        <v>28674</v>
      </c>
      <c r="S17">
        <f t="shared" si="5"/>
        <v>63.720846123692354</v>
      </c>
      <c r="T17">
        <f t="shared" si="6"/>
        <v>4060.346230719279</v>
      </c>
      <c r="U17">
        <v>0</v>
      </c>
      <c r="V17">
        <v>0</v>
      </c>
      <c r="W17">
        <v>-1712</v>
      </c>
      <c r="X17">
        <v>0</v>
      </c>
      <c r="Y17">
        <v>0</v>
      </c>
      <c r="AB17" s="4"/>
      <c r="AC17" s="4" t="s">
        <v>33</v>
      </c>
      <c r="AD17" s="4" t="s">
        <v>34</v>
      </c>
      <c r="AE17" s="4" t="s">
        <v>35</v>
      </c>
      <c r="AF17" s="4" t="s">
        <v>36</v>
      </c>
      <c r="AG17" s="4" t="s">
        <v>37</v>
      </c>
    </row>
    <row r="18" spans="1:36" x14ac:dyDescent="0.35">
      <c r="A18" s="1">
        <v>40932</v>
      </c>
      <c r="B18">
        <v>3742</v>
      </c>
      <c r="C18">
        <v>4849</v>
      </c>
      <c r="D18">
        <v>3782</v>
      </c>
      <c r="E18">
        <v>3587</v>
      </c>
      <c r="F18">
        <v>0</v>
      </c>
      <c r="G18">
        <v>1</v>
      </c>
      <c r="H18">
        <v>0</v>
      </c>
      <c r="I18">
        <v>0</v>
      </c>
      <c r="J18">
        <v>0</v>
      </c>
      <c r="K18">
        <f t="shared" si="0"/>
        <v>0</v>
      </c>
      <c r="L18">
        <f t="shared" si="1"/>
        <v>3627.6429702996452</v>
      </c>
      <c r="M18">
        <f>L18-B18</f>
        <v>-114.35702970035481</v>
      </c>
      <c r="N18">
        <f t="shared" si="2"/>
        <v>114.35702970035481</v>
      </c>
      <c r="O18" s="8">
        <f>N18/B18</f>
        <v>3.0560403447449175E-2</v>
      </c>
      <c r="P18">
        <v>1361</v>
      </c>
      <c r="Q18">
        <f t="shared" si="3"/>
        <v>8233.7061384255467</v>
      </c>
      <c r="R18">
        <f t="shared" si="4"/>
        <v>24498</v>
      </c>
      <c r="S18">
        <f t="shared" si="5"/>
        <v>-228.71405940070963</v>
      </c>
      <c r="T18">
        <f t="shared" si="6"/>
        <v>52310.120967551331</v>
      </c>
      <c r="U18">
        <v>0</v>
      </c>
      <c r="V18">
        <v>0</v>
      </c>
      <c r="W18">
        <v>155</v>
      </c>
      <c r="X18">
        <v>0</v>
      </c>
      <c r="Y18">
        <v>0</v>
      </c>
      <c r="AB18" s="2" t="s">
        <v>29</v>
      </c>
      <c r="AC18" s="2">
        <v>8</v>
      </c>
      <c r="AD18" s="2">
        <v>315272577.96106982</v>
      </c>
      <c r="AE18" s="2">
        <v>39409072.245133728</v>
      </c>
      <c r="AF18" s="2">
        <v>74.246868959868777</v>
      </c>
      <c r="AG18" s="2">
        <v>9.1279290556674714E-71</v>
      </c>
    </row>
    <row r="19" spans="1:36" x14ac:dyDescent="0.35">
      <c r="A19" s="1">
        <v>40933</v>
      </c>
      <c r="B19">
        <v>3516</v>
      </c>
      <c r="C19">
        <v>4209.333333333333</v>
      </c>
      <c r="D19">
        <v>4263</v>
      </c>
      <c r="E19">
        <v>3742</v>
      </c>
      <c r="F19">
        <v>0</v>
      </c>
      <c r="G19">
        <v>0</v>
      </c>
      <c r="H19">
        <v>1</v>
      </c>
      <c r="I19">
        <v>0</v>
      </c>
      <c r="J19">
        <v>0</v>
      </c>
      <c r="K19">
        <f t="shared" si="0"/>
        <v>0</v>
      </c>
      <c r="L19">
        <f t="shared" si="1"/>
        <v>3697.7955960506779</v>
      </c>
      <c r="M19">
        <f>L19-B19</f>
        <v>181.79559605067789</v>
      </c>
      <c r="N19">
        <f t="shared" si="2"/>
        <v>181.79559605067789</v>
      </c>
      <c r="O19" s="8">
        <f>N19/B19</f>
        <v>5.1705232096324771E-2</v>
      </c>
      <c r="P19">
        <v>1881</v>
      </c>
      <c r="Q19">
        <f t="shared" si="3"/>
        <v>3272.320728912202</v>
      </c>
      <c r="R19">
        <f t="shared" si="4"/>
        <v>33858</v>
      </c>
      <c r="S19">
        <f t="shared" si="5"/>
        <v>181.79559605067789</v>
      </c>
      <c r="T19">
        <f t="shared" si="6"/>
        <v>33049.638743421252</v>
      </c>
      <c r="U19">
        <v>0</v>
      </c>
      <c r="V19">
        <v>0</v>
      </c>
      <c r="W19">
        <v>-226</v>
      </c>
      <c r="X19">
        <v>0</v>
      </c>
      <c r="Y19">
        <v>0</v>
      </c>
      <c r="AB19" s="2" t="s">
        <v>30</v>
      </c>
      <c r="AC19" s="2">
        <v>350</v>
      </c>
      <c r="AD19" s="2">
        <v>185774504.42054549</v>
      </c>
      <c r="AE19" s="2">
        <v>530784.29834441573</v>
      </c>
      <c r="AF19" s="2"/>
      <c r="AG19" s="2"/>
    </row>
    <row r="20" spans="1:36" ht="15" thickBot="1" x14ac:dyDescent="0.4">
      <c r="A20" s="1">
        <v>40934</v>
      </c>
      <c r="B20">
        <v>3657</v>
      </c>
      <c r="C20">
        <v>3615</v>
      </c>
      <c r="D20">
        <v>3901</v>
      </c>
      <c r="E20">
        <v>3516</v>
      </c>
      <c r="F20">
        <v>0</v>
      </c>
      <c r="G20">
        <v>0</v>
      </c>
      <c r="H20">
        <v>0</v>
      </c>
      <c r="I20">
        <v>0</v>
      </c>
      <c r="J20">
        <v>0</v>
      </c>
      <c r="K20">
        <f t="shared" si="0"/>
        <v>0</v>
      </c>
      <c r="L20">
        <f t="shared" si="1"/>
        <v>3701.1900192386861</v>
      </c>
      <c r="M20">
        <f>L20-B20</f>
        <v>44.190019238686091</v>
      </c>
      <c r="N20">
        <f t="shared" si="2"/>
        <v>44.190019238686091</v>
      </c>
      <c r="O20" s="8">
        <f>N20/B20</f>
        <v>1.2083680404344023E-2</v>
      </c>
      <c r="P20">
        <v>1534</v>
      </c>
      <c r="Q20">
        <f t="shared" si="3"/>
        <v>795.42034629634963</v>
      </c>
      <c r="R20">
        <f t="shared" si="4"/>
        <v>27612</v>
      </c>
      <c r="S20">
        <f t="shared" si="5"/>
        <v>44.190019238686091</v>
      </c>
      <c r="T20">
        <f t="shared" si="6"/>
        <v>1952.7578003154467</v>
      </c>
      <c r="U20">
        <v>1</v>
      </c>
      <c r="V20">
        <v>0</v>
      </c>
      <c r="W20">
        <v>141</v>
      </c>
      <c r="X20">
        <v>0</v>
      </c>
      <c r="Y20">
        <v>0</v>
      </c>
      <c r="AB20" s="3" t="s">
        <v>31</v>
      </c>
      <c r="AC20" s="3">
        <v>358</v>
      </c>
      <c r="AD20" s="3">
        <v>501047082.38161528</v>
      </c>
      <c r="AE20" s="3"/>
      <c r="AF20" s="3"/>
      <c r="AG20" s="3"/>
    </row>
    <row r="21" spans="1:36" ht="15" thickBot="1" x14ac:dyDescent="0.4">
      <c r="A21" s="1">
        <v>40935</v>
      </c>
      <c r="B21">
        <v>4107</v>
      </c>
      <c r="C21">
        <v>3638.3333333333335</v>
      </c>
      <c r="D21">
        <v>4376</v>
      </c>
      <c r="E21">
        <v>3657</v>
      </c>
      <c r="F21">
        <v>0</v>
      </c>
      <c r="G21">
        <v>0</v>
      </c>
      <c r="H21">
        <v>0</v>
      </c>
      <c r="I21">
        <v>0</v>
      </c>
      <c r="J21">
        <v>0</v>
      </c>
      <c r="K21">
        <f t="shared" si="0"/>
        <v>0</v>
      </c>
      <c r="L21">
        <f t="shared" si="1"/>
        <v>3993.5511250453328</v>
      </c>
      <c r="M21">
        <f>L21-B21</f>
        <v>-113.44887495466719</v>
      </c>
      <c r="N21">
        <f t="shared" si="2"/>
        <v>113.44887495466719</v>
      </c>
      <c r="O21" s="8">
        <f>N21/B21</f>
        <v>2.762329558185225E-2</v>
      </c>
      <c r="P21">
        <v>1444</v>
      </c>
      <c r="Q21">
        <f t="shared" si="3"/>
        <v>8168.3189967360377</v>
      </c>
      <c r="R21">
        <f t="shared" si="4"/>
        <v>25992</v>
      </c>
      <c r="S21">
        <f t="shared" si="5"/>
        <v>-226.89774990933438</v>
      </c>
      <c r="T21">
        <f t="shared" si="6"/>
        <v>51482.588913918851</v>
      </c>
      <c r="U21">
        <v>0</v>
      </c>
      <c r="V21">
        <v>1</v>
      </c>
      <c r="W21">
        <v>450</v>
      </c>
      <c r="X21">
        <v>0</v>
      </c>
      <c r="Y21">
        <v>0</v>
      </c>
    </row>
    <row r="22" spans="1:36" x14ac:dyDescent="0.35">
      <c r="A22" s="1">
        <v>40936</v>
      </c>
      <c r="B22">
        <v>5166</v>
      </c>
      <c r="C22">
        <v>3760</v>
      </c>
      <c r="D22">
        <v>5661</v>
      </c>
      <c r="E22">
        <v>4107</v>
      </c>
      <c r="F22">
        <v>0</v>
      </c>
      <c r="G22">
        <v>0</v>
      </c>
      <c r="H22">
        <v>0</v>
      </c>
      <c r="I22">
        <v>1</v>
      </c>
      <c r="J22">
        <v>0</v>
      </c>
      <c r="K22">
        <f t="shared" si="0"/>
        <v>0</v>
      </c>
      <c r="L22">
        <f t="shared" si="1"/>
        <v>4851.9136047208895</v>
      </c>
      <c r="M22">
        <f>L22-B22</f>
        <v>-314.08639527911055</v>
      </c>
      <c r="N22">
        <f t="shared" si="2"/>
        <v>314.08639527911055</v>
      </c>
      <c r="O22" s="8">
        <f>N22/B22</f>
        <v>6.0798760216629992E-2</v>
      </c>
      <c r="P22">
        <v>1173</v>
      </c>
      <c r="Q22">
        <f t="shared" si="3"/>
        <v>22614.220460095959</v>
      </c>
      <c r="R22">
        <f t="shared" si="4"/>
        <v>21114</v>
      </c>
      <c r="S22">
        <f t="shared" si="5"/>
        <v>-628.1727905582211</v>
      </c>
      <c r="T22">
        <f t="shared" si="6"/>
        <v>394601.0547977027</v>
      </c>
      <c r="U22">
        <v>0</v>
      </c>
      <c r="V22">
        <v>0</v>
      </c>
      <c r="W22">
        <v>1059</v>
      </c>
      <c r="X22">
        <v>1</v>
      </c>
      <c r="Y22">
        <v>1</v>
      </c>
      <c r="AB22" s="4"/>
      <c r="AC22" s="4" t="s">
        <v>38</v>
      </c>
      <c r="AD22" s="4" t="s">
        <v>6</v>
      </c>
      <c r="AE22" s="4" t="s">
        <v>39</v>
      </c>
      <c r="AF22" s="4" t="s">
        <v>40</v>
      </c>
      <c r="AG22" s="4" t="s">
        <v>41</v>
      </c>
      <c r="AH22" s="4" t="s">
        <v>42</v>
      </c>
      <c r="AI22" s="4" t="s">
        <v>43</v>
      </c>
      <c r="AJ22" s="4" t="s">
        <v>44</v>
      </c>
    </row>
    <row r="23" spans="1:36" x14ac:dyDescent="0.35">
      <c r="A23" s="1">
        <v>40937</v>
      </c>
      <c r="B23">
        <v>5031</v>
      </c>
      <c r="C23">
        <v>4310</v>
      </c>
      <c r="D23">
        <v>5299</v>
      </c>
      <c r="E23">
        <v>5166</v>
      </c>
      <c r="F23">
        <v>0</v>
      </c>
      <c r="G23">
        <v>0</v>
      </c>
      <c r="H23">
        <v>0</v>
      </c>
      <c r="I23">
        <v>1</v>
      </c>
      <c r="J23">
        <v>1</v>
      </c>
      <c r="K23">
        <f t="shared" si="0"/>
        <v>0</v>
      </c>
      <c r="L23">
        <f t="shared" si="1"/>
        <v>5159.885768540531</v>
      </c>
      <c r="M23">
        <f>L23-B23</f>
        <v>128.88576854053099</v>
      </c>
      <c r="N23">
        <f t="shared" si="2"/>
        <v>128.88576854053099</v>
      </c>
      <c r="O23" s="8">
        <f>N23/B23</f>
        <v>2.5618320123341479E-2</v>
      </c>
      <c r="P23">
        <v>1311</v>
      </c>
      <c r="Q23">
        <f t="shared" si="3"/>
        <v>2319.9438337295578</v>
      </c>
      <c r="R23">
        <f t="shared" si="4"/>
        <v>23598</v>
      </c>
      <c r="S23">
        <f t="shared" si="5"/>
        <v>128.88576854053099</v>
      </c>
      <c r="T23">
        <f t="shared" si="6"/>
        <v>16611.541332283326</v>
      </c>
      <c r="U23">
        <v>0</v>
      </c>
      <c r="V23">
        <v>0</v>
      </c>
      <c r="W23">
        <v>-135</v>
      </c>
      <c r="X23">
        <v>1</v>
      </c>
      <c r="Y23">
        <v>0</v>
      </c>
      <c r="AB23" s="2" t="s">
        <v>32</v>
      </c>
      <c r="AC23" s="2">
        <v>851.53066128172111</v>
      </c>
      <c r="AD23" s="2">
        <v>212.72579710032966</v>
      </c>
      <c r="AE23" s="2">
        <v>4.0029496793005626</v>
      </c>
      <c r="AF23" s="2">
        <v>7.6400074985361887E-5</v>
      </c>
      <c r="AG23" s="2">
        <v>433.14900833851965</v>
      </c>
      <c r="AH23" s="2">
        <v>1269.9123142249225</v>
      </c>
      <c r="AI23" s="2">
        <v>433.14900833851965</v>
      </c>
      <c r="AJ23" s="2">
        <v>1269.9123142249225</v>
      </c>
    </row>
    <row r="24" spans="1:36" x14ac:dyDescent="0.35">
      <c r="A24" s="1">
        <v>40938</v>
      </c>
      <c r="B24">
        <v>3241</v>
      </c>
      <c r="C24">
        <v>4768</v>
      </c>
      <c r="D24">
        <v>3587</v>
      </c>
      <c r="E24">
        <v>5031</v>
      </c>
      <c r="F24">
        <v>1</v>
      </c>
      <c r="G24">
        <v>0</v>
      </c>
      <c r="H24">
        <v>0</v>
      </c>
      <c r="I24">
        <v>0</v>
      </c>
      <c r="J24">
        <v>1</v>
      </c>
      <c r="K24">
        <f t="shared" si="0"/>
        <v>0</v>
      </c>
      <c r="L24">
        <f t="shared" si="1"/>
        <v>3590.313679248522</v>
      </c>
      <c r="M24">
        <f>L24-B24</f>
        <v>349.31367924852202</v>
      </c>
      <c r="N24">
        <f t="shared" si="2"/>
        <v>349.31367924852202</v>
      </c>
      <c r="O24" s="8">
        <f>N24/B24</f>
        <v>0.10777959865736564</v>
      </c>
      <c r="P24">
        <v>1942</v>
      </c>
      <c r="Q24">
        <f t="shared" si="3"/>
        <v>6287.6462264733964</v>
      </c>
      <c r="R24">
        <f t="shared" si="4"/>
        <v>34956</v>
      </c>
      <c r="S24">
        <f t="shared" si="5"/>
        <v>349.31367924852202</v>
      </c>
      <c r="T24">
        <f t="shared" si="6"/>
        <v>122020.04651013932</v>
      </c>
      <c r="U24">
        <v>0</v>
      </c>
      <c r="V24">
        <v>0</v>
      </c>
      <c r="W24">
        <v>-1790</v>
      </c>
      <c r="X24">
        <v>0</v>
      </c>
      <c r="Y24">
        <v>0</v>
      </c>
      <c r="AB24" s="2" t="s">
        <v>106</v>
      </c>
      <c r="AC24" s="2">
        <v>0.46758163006452025</v>
      </c>
      <c r="AD24" s="2">
        <v>9.0407733717569161E-2</v>
      </c>
      <c r="AE24" s="2">
        <v>5.1719207067531432</v>
      </c>
      <c r="AF24" s="2">
        <v>3.9078350291628039E-7</v>
      </c>
      <c r="AG24" s="2">
        <v>0.2897708634005895</v>
      </c>
      <c r="AH24" s="2">
        <v>0.64539239672845095</v>
      </c>
      <c r="AI24" s="2">
        <v>0.2897708634005895</v>
      </c>
      <c r="AJ24" s="2">
        <v>0.64539239672845095</v>
      </c>
    </row>
    <row r="25" spans="1:36" x14ac:dyDescent="0.35">
      <c r="A25" s="1">
        <v>40939</v>
      </c>
      <c r="B25">
        <v>3794</v>
      </c>
      <c r="C25">
        <v>4479.333333333333</v>
      </c>
      <c r="D25">
        <v>3742</v>
      </c>
      <c r="E25">
        <v>3241</v>
      </c>
      <c r="F25">
        <v>0</v>
      </c>
      <c r="G25">
        <v>1</v>
      </c>
      <c r="H25">
        <v>0</v>
      </c>
      <c r="I25">
        <v>0</v>
      </c>
      <c r="J25">
        <v>1</v>
      </c>
      <c r="K25">
        <f t="shared" si="0"/>
        <v>1</v>
      </c>
      <c r="L25">
        <f t="shared" si="1"/>
        <v>4683.9146573668868</v>
      </c>
      <c r="M25">
        <f>L25-B25</f>
        <v>889.91465736688679</v>
      </c>
      <c r="N25">
        <f t="shared" si="2"/>
        <v>889.91465736688679</v>
      </c>
      <c r="O25" s="8">
        <f>N25/B25</f>
        <v>0.23455842313307507</v>
      </c>
      <c r="P25">
        <v>1287</v>
      </c>
      <c r="Q25">
        <f t="shared" si="3"/>
        <v>16018.463832603962</v>
      </c>
      <c r="R25">
        <f t="shared" si="4"/>
        <v>23166</v>
      </c>
      <c r="S25">
        <f t="shared" si="5"/>
        <v>889.91465736688679</v>
      </c>
      <c r="T25">
        <f t="shared" si="6"/>
        <v>791948.09739642346</v>
      </c>
      <c r="U25">
        <v>0</v>
      </c>
      <c r="V25">
        <v>0</v>
      </c>
      <c r="W25">
        <v>553</v>
      </c>
      <c r="X25">
        <v>0</v>
      </c>
      <c r="Y25">
        <v>0</v>
      </c>
      <c r="AB25" s="2" t="s">
        <v>21</v>
      </c>
      <c r="AC25" s="2">
        <v>0.2344479275761685</v>
      </c>
      <c r="AD25" s="2">
        <v>4.6478513747532826E-2</v>
      </c>
      <c r="AE25" s="2">
        <v>5.0442216988621649</v>
      </c>
      <c r="AF25" s="2">
        <v>7.327721876493001E-7</v>
      </c>
      <c r="AG25" s="2">
        <v>0.14303561335240406</v>
      </c>
      <c r="AH25" s="2">
        <v>0.32586024179993295</v>
      </c>
      <c r="AI25" s="2">
        <v>0.14303561335240406</v>
      </c>
      <c r="AJ25" s="2">
        <v>0.32586024179993295</v>
      </c>
    </row>
    <row r="26" spans="1:36" x14ac:dyDescent="0.35">
      <c r="A26" s="1">
        <v>40940</v>
      </c>
      <c r="B26">
        <v>3987</v>
      </c>
      <c r="C26">
        <v>4022</v>
      </c>
      <c r="D26">
        <v>3516</v>
      </c>
      <c r="E26">
        <v>3794</v>
      </c>
      <c r="F26">
        <v>0</v>
      </c>
      <c r="G26">
        <v>0</v>
      </c>
      <c r="H26">
        <v>1</v>
      </c>
      <c r="I26">
        <v>0</v>
      </c>
      <c r="J26">
        <v>0</v>
      </c>
      <c r="K26">
        <f t="shared" si="0"/>
        <v>1</v>
      </c>
      <c r="L26">
        <f t="shared" si="1"/>
        <v>4346.1397264918514</v>
      </c>
      <c r="M26">
        <f>L26-B26</f>
        <v>359.13972649185143</v>
      </c>
      <c r="N26">
        <f t="shared" si="2"/>
        <v>359.13972649185143</v>
      </c>
      <c r="O26" s="8">
        <f>N26/B26</f>
        <v>9.0077684096275756E-2</v>
      </c>
      <c r="P26">
        <v>949</v>
      </c>
      <c r="Q26">
        <f t="shared" si="3"/>
        <v>6464.5150768533258</v>
      </c>
      <c r="R26">
        <f t="shared" si="4"/>
        <v>17082</v>
      </c>
      <c r="S26">
        <f t="shared" si="5"/>
        <v>359.13972649185143</v>
      </c>
      <c r="T26">
        <f t="shared" si="6"/>
        <v>128981.34314464185</v>
      </c>
      <c r="U26">
        <v>0</v>
      </c>
      <c r="V26">
        <v>0</v>
      </c>
      <c r="W26">
        <v>193</v>
      </c>
      <c r="X26">
        <v>0</v>
      </c>
      <c r="Y26">
        <v>0</v>
      </c>
      <c r="AB26" s="2" t="s">
        <v>53</v>
      </c>
      <c r="AC26" s="2">
        <v>0.17794449981561122</v>
      </c>
      <c r="AD26" s="2">
        <v>7.2862478240867848E-2</v>
      </c>
      <c r="AE26" s="2">
        <v>2.4421966437562634</v>
      </c>
      <c r="AF26" s="2">
        <v>1.509243865789643E-2</v>
      </c>
      <c r="AG26" s="2">
        <v>3.4641127589558368E-2</v>
      </c>
      <c r="AH26" s="2">
        <v>0.32124787204166405</v>
      </c>
      <c r="AI26" s="2">
        <v>3.4641127589558368E-2</v>
      </c>
      <c r="AJ26" s="2">
        <v>0.32124787204166405</v>
      </c>
    </row>
    <row r="27" spans="1:36" x14ac:dyDescent="0.35">
      <c r="A27" s="1">
        <v>40941</v>
      </c>
      <c r="B27">
        <v>3841</v>
      </c>
      <c r="C27">
        <v>3674</v>
      </c>
      <c r="D27">
        <v>3657</v>
      </c>
      <c r="E27">
        <v>3987</v>
      </c>
      <c r="F27">
        <v>0</v>
      </c>
      <c r="G27">
        <v>0</v>
      </c>
      <c r="H27">
        <v>0</v>
      </c>
      <c r="I27">
        <v>0</v>
      </c>
      <c r="J27">
        <v>0</v>
      </c>
      <c r="K27">
        <f t="shared" si="0"/>
        <v>1</v>
      </c>
      <c r="L27">
        <f t="shared" si="1"/>
        <v>4771.7251949856318</v>
      </c>
      <c r="M27">
        <f>L27-B27</f>
        <v>930.72519498563179</v>
      </c>
      <c r="N27">
        <f t="shared" si="2"/>
        <v>930.72519498563179</v>
      </c>
      <c r="O27" s="8">
        <f>N27/B27</f>
        <v>0.24231325045186977</v>
      </c>
      <c r="P27">
        <v>1223</v>
      </c>
      <c r="Q27">
        <f t="shared" si="3"/>
        <v>16753.053509741374</v>
      </c>
      <c r="R27">
        <f t="shared" si="4"/>
        <v>22014</v>
      </c>
      <c r="S27">
        <f t="shared" si="5"/>
        <v>930.72519498563179</v>
      </c>
      <c r="T27">
        <f t="shared" si="6"/>
        <v>866249.38858104229</v>
      </c>
      <c r="U27">
        <v>1</v>
      </c>
      <c r="V27">
        <v>0</v>
      </c>
      <c r="W27">
        <v>-146</v>
      </c>
      <c r="X27">
        <v>0</v>
      </c>
      <c r="Y27">
        <v>0</v>
      </c>
      <c r="AB27" s="2" t="s">
        <v>15</v>
      </c>
      <c r="AC27" s="2">
        <v>-1144.011390428094</v>
      </c>
      <c r="AD27" s="2">
        <v>144.57212927398959</v>
      </c>
      <c r="AE27" s="2">
        <v>-7.9130839130133541</v>
      </c>
      <c r="AF27" s="2">
        <v>3.3385770553416572E-14</v>
      </c>
      <c r="AG27" s="2">
        <v>-1428.3507946736559</v>
      </c>
      <c r="AH27" s="2">
        <v>-859.67198618253235</v>
      </c>
      <c r="AI27" s="2">
        <v>-1428.3507946736559</v>
      </c>
      <c r="AJ27" s="2">
        <v>-859.67198618253235</v>
      </c>
    </row>
    <row r="28" spans="1:36" x14ac:dyDescent="0.35">
      <c r="A28" s="1">
        <v>40942</v>
      </c>
      <c r="B28">
        <v>4489</v>
      </c>
      <c r="C28">
        <v>3874</v>
      </c>
      <c r="D28">
        <v>4107</v>
      </c>
      <c r="E28">
        <v>3841</v>
      </c>
      <c r="F28">
        <v>0</v>
      </c>
      <c r="G28">
        <v>0</v>
      </c>
      <c r="H28">
        <v>0</v>
      </c>
      <c r="I28">
        <v>0</v>
      </c>
      <c r="J28">
        <v>0</v>
      </c>
      <c r="K28">
        <f t="shared" si="0"/>
        <v>1</v>
      </c>
      <c r="L28">
        <f t="shared" si="1"/>
        <v>5042.6418144428135</v>
      </c>
      <c r="M28">
        <f>L28-B28</f>
        <v>553.64181444281348</v>
      </c>
      <c r="N28">
        <f t="shared" si="2"/>
        <v>553.64181444281348</v>
      </c>
      <c r="O28" s="8">
        <f>N28/B28</f>
        <v>0.12333299497500858</v>
      </c>
      <c r="P28">
        <v>988</v>
      </c>
      <c r="Q28">
        <f t="shared" si="3"/>
        <v>9965.5526599706427</v>
      </c>
      <c r="R28">
        <f t="shared" si="4"/>
        <v>17784</v>
      </c>
      <c r="S28">
        <f t="shared" si="5"/>
        <v>553.64181444281348</v>
      </c>
      <c r="T28">
        <f t="shared" si="6"/>
        <v>306519.25869953074</v>
      </c>
      <c r="U28">
        <v>0</v>
      </c>
      <c r="V28">
        <v>1</v>
      </c>
      <c r="W28">
        <v>648</v>
      </c>
      <c r="X28">
        <v>0</v>
      </c>
      <c r="Y28">
        <v>0</v>
      </c>
      <c r="AB28" s="2" t="s">
        <v>16</v>
      </c>
      <c r="AC28" s="2">
        <v>-572.78146120830104</v>
      </c>
      <c r="AD28" s="2">
        <v>153.64685447980673</v>
      </c>
      <c r="AE28" s="2">
        <v>-3.7279088019571511</v>
      </c>
      <c r="AF28" s="2">
        <v>2.2509208670927719E-4</v>
      </c>
      <c r="AG28" s="2">
        <v>-874.96871739926848</v>
      </c>
      <c r="AH28" s="2">
        <v>-270.59420501733359</v>
      </c>
      <c r="AI28" s="2">
        <v>-874.96871739926848</v>
      </c>
      <c r="AJ28" s="2">
        <v>-270.59420501733359</v>
      </c>
    </row>
    <row r="29" spans="1:36" x14ac:dyDescent="0.35">
      <c r="A29" s="1">
        <v>40943</v>
      </c>
      <c r="B29">
        <v>5628</v>
      </c>
      <c r="C29">
        <v>4105.666666666667</v>
      </c>
      <c r="D29">
        <v>5166</v>
      </c>
      <c r="E29">
        <v>4489</v>
      </c>
      <c r="F29">
        <v>0</v>
      </c>
      <c r="G29">
        <v>0</v>
      </c>
      <c r="H29">
        <v>0</v>
      </c>
      <c r="I29">
        <v>1</v>
      </c>
      <c r="J29">
        <v>0</v>
      </c>
      <c r="K29">
        <f t="shared" si="0"/>
        <v>1</v>
      </c>
      <c r="L29">
        <f t="shared" si="1"/>
        <v>5846.3133048143573</v>
      </c>
      <c r="M29">
        <f>L29-B29</f>
        <v>218.31330481435725</v>
      </c>
      <c r="N29">
        <f t="shared" si="2"/>
        <v>218.31330481435725</v>
      </c>
      <c r="O29" s="8">
        <f>N29/B29</f>
        <v>3.8790565887412448E-2</v>
      </c>
      <c r="P29">
        <v>946</v>
      </c>
      <c r="Q29">
        <f t="shared" si="3"/>
        <v>3929.6394866584305</v>
      </c>
      <c r="R29">
        <f t="shared" si="4"/>
        <v>17028</v>
      </c>
      <c r="S29">
        <f t="shared" si="5"/>
        <v>218.31330481435725</v>
      </c>
      <c r="T29">
        <f t="shared" si="6"/>
        <v>47660.699058966464</v>
      </c>
      <c r="U29">
        <v>0</v>
      </c>
      <c r="V29">
        <v>0</v>
      </c>
      <c r="W29">
        <v>1139</v>
      </c>
      <c r="X29">
        <v>1</v>
      </c>
      <c r="Y29">
        <v>1</v>
      </c>
      <c r="AB29" s="2" t="s">
        <v>17</v>
      </c>
      <c r="AC29" s="2">
        <v>-551.26959675702585</v>
      </c>
      <c r="AD29" s="2">
        <v>133.53830598594098</v>
      </c>
      <c r="AE29" s="2">
        <v>-4.1281757521700477</v>
      </c>
      <c r="AF29" s="2">
        <v>4.5756630398701658E-5</v>
      </c>
      <c r="AG29" s="2">
        <v>-813.90806351187166</v>
      </c>
      <c r="AH29" s="2">
        <v>-288.6311300021801</v>
      </c>
      <c r="AI29" s="2">
        <v>-813.90806351187166</v>
      </c>
      <c r="AJ29" s="2">
        <v>-288.6311300021801</v>
      </c>
    </row>
    <row r="30" spans="1:36" x14ac:dyDescent="0.35">
      <c r="A30" s="1">
        <v>40944</v>
      </c>
      <c r="B30">
        <v>4295</v>
      </c>
      <c r="C30">
        <v>4652.666666666667</v>
      </c>
      <c r="D30">
        <v>5031</v>
      </c>
      <c r="E30">
        <v>5628</v>
      </c>
      <c r="F30">
        <v>0</v>
      </c>
      <c r="G30">
        <v>0</v>
      </c>
      <c r="H30">
        <v>0</v>
      </c>
      <c r="I30">
        <v>1</v>
      </c>
      <c r="J30">
        <v>0</v>
      </c>
      <c r="K30">
        <f t="shared" si="0"/>
        <v>0</v>
      </c>
      <c r="L30">
        <f t="shared" si="1"/>
        <v>5046.9425329091573</v>
      </c>
      <c r="M30">
        <f>L30-B30</f>
        <v>751.94253290915731</v>
      </c>
      <c r="N30">
        <f t="shared" si="2"/>
        <v>751.94253290915731</v>
      </c>
      <c r="O30" s="8">
        <f>N30/B30</f>
        <v>0.17507393082867459</v>
      </c>
      <c r="P30">
        <v>1698</v>
      </c>
      <c r="Q30">
        <f t="shared" si="3"/>
        <v>13534.965592364832</v>
      </c>
      <c r="R30">
        <f t="shared" si="4"/>
        <v>30564</v>
      </c>
      <c r="S30">
        <f t="shared" si="5"/>
        <v>751.94253290915731</v>
      </c>
      <c r="T30">
        <f t="shared" si="6"/>
        <v>565417.57279783906</v>
      </c>
      <c r="U30">
        <v>0</v>
      </c>
      <c r="V30">
        <v>0</v>
      </c>
      <c r="W30">
        <v>-1333</v>
      </c>
      <c r="X30">
        <v>1</v>
      </c>
      <c r="Y30">
        <v>0</v>
      </c>
      <c r="AB30" s="2" t="s">
        <v>104</v>
      </c>
      <c r="AC30" s="2">
        <v>274.24175284653052</v>
      </c>
      <c r="AD30" s="2">
        <v>128.99754673167092</v>
      </c>
      <c r="AE30" s="2">
        <v>2.1259454911726618</v>
      </c>
      <c r="AF30" s="2">
        <v>3.4207402380477148E-2</v>
      </c>
      <c r="AG30" s="2">
        <v>20.533892479412316</v>
      </c>
      <c r="AH30" s="2">
        <v>527.94961321364872</v>
      </c>
      <c r="AI30" s="2">
        <v>20.533892479412316</v>
      </c>
      <c r="AJ30" s="2">
        <v>527.94961321364872</v>
      </c>
    </row>
    <row r="31" spans="1:36" ht="15" thickBot="1" x14ac:dyDescent="0.4">
      <c r="A31" s="1">
        <v>40945</v>
      </c>
      <c r="B31">
        <v>3259</v>
      </c>
      <c r="C31">
        <v>4804</v>
      </c>
      <c r="D31">
        <v>3241</v>
      </c>
      <c r="E31">
        <v>4295</v>
      </c>
      <c r="F31">
        <v>1</v>
      </c>
      <c r="G31">
        <v>0</v>
      </c>
      <c r="H31">
        <v>0</v>
      </c>
      <c r="I31">
        <v>0</v>
      </c>
      <c r="J31">
        <v>0</v>
      </c>
      <c r="K31">
        <f t="shared" si="0"/>
        <v>1</v>
      </c>
      <c r="L31">
        <f t="shared" si="1"/>
        <v>4214.548556701342</v>
      </c>
      <c r="M31">
        <f>L31-B31</f>
        <v>955.54855670134202</v>
      </c>
      <c r="N31">
        <f t="shared" si="2"/>
        <v>955.54855670134202</v>
      </c>
      <c r="O31" s="8">
        <f>N31/B31</f>
        <v>0.29320299377150721</v>
      </c>
      <c r="P31">
        <v>1738</v>
      </c>
      <c r="Q31">
        <f t="shared" si="3"/>
        <v>17199.874020624156</v>
      </c>
      <c r="R31">
        <f t="shared" si="4"/>
        <v>31284</v>
      </c>
      <c r="S31">
        <f t="shared" si="5"/>
        <v>955.54855670134202</v>
      </c>
      <c r="T31">
        <f t="shared" si="6"/>
        <v>913073.04421401781</v>
      </c>
      <c r="U31">
        <v>0</v>
      </c>
      <c r="V31">
        <v>0</v>
      </c>
      <c r="W31">
        <v>-1036</v>
      </c>
      <c r="X31">
        <v>0</v>
      </c>
      <c r="Y31">
        <v>0</v>
      </c>
      <c r="AB31" s="3" t="s">
        <v>54</v>
      </c>
      <c r="AC31" s="3">
        <v>124.67824779751074</v>
      </c>
      <c r="AD31" s="3">
        <v>105.6467839758179</v>
      </c>
      <c r="AE31" s="3">
        <v>1.1801423867862277</v>
      </c>
      <c r="AF31" s="3">
        <v>0.2387450428082909</v>
      </c>
      <c r="AG31" s="3">
        <v>-83.104149591223845</v>
      </c>
      <c r="AH31" s="3">
        <v>332.4606451862453</v>
      </c>
      <c r="AI31" s="3">
        <v>-83.104149591223845</v>
      </c>
      <c r="AJ31" s="3">
        <v>332.4606451862453</v>
      </c>
    </row>
    <row r="32" spans="1:36" x14ac:dyDescent="0.35">
      <c r="A32" s="1">
        <v>40946</v>
      </c>
      <c r="B32">
        <v>3582</v>
      </c>
      <c r="C32">
        <v>4394</v>
      </c>
      <c r="D32">
        <v>3794</v>
      </c>
      <c r="E32">
        <v>3259</v>
      </c>
      <c r="F32">
        <v>0</v>
      </c>
      <c r="G32">
        <v>1</v>
      </c>
      <c r="H32">
        <v>0</v>
      </c>
      <c r="I32">
        <v>0</v>
      </c>
      <c r="J32">
        <v>0</v>
      </c>
      <c r="K32">
        <f t="shared" si="0"/>
        <v>0</v>
      </c>
      <c r="L32">
        <f t="shared" si="1"/>
        <v>3446.8873122551568</v>
      </c>
      <c r="M32">
        <f>L32-B32</f>
        <v>-135.11268774484324</v>
      </c>
      <c r="N32">
        <f t="shared" si="2"/>
        <v>135.11268774484324</v>
      </c>
      <c r="O32" s="8">
        <f>N32/B32</f>
        <v>3.7719901659643562E-2</v>
      </c>
      <c r="P32">
        <v>1186</v>
      </c>
      <c r="Q32">
        <f t="shared" si="3"/>
        <v>9728.1135176287135</v>
      </c>
      <c r="R32">
        <f t="shared" si="4"/>
        <v>21348</v>
      </c>
      <c r="S32">
        <f t="shared" si="5"/>
        <v>-270.22537548968648</v>
      </c>
      <c r="T32">
        <f t="shared" si="6"/>
        <v>73021.753558542056</v>
      </c>
      <c r="U32">
        <v>0</v>
      </c>
      <c r="V32">
        <v>0</v>
      </c>
      <c r="W32">
        <v>323</v>
      </c>
      <c r="X32">
        <v>0</v>
      </c>
      <c r="Y32">
        <v>0</v>
      </c>
    </row>
    <row r="33" spans="1:36" x14ac:dyDescent="0.35">
      <c r="A33" s="1">
        <v>40947</v>
      </c>
      <c r="B33">
        <v>3878</v>
      </c>
      <c r="C33">
        <v>3712</v>
      </c>
      <c r="D33">
        <v>3987</v>
      </c>
      <c r="E33">
        <v>3582</v>
      </c>
      <c r="F33">
        <v>0</v>
      </c>
      <c r="G33">
        <v>0</v>
      </c>
      <c r="H33">
        <v>1</v>
      </c>
      <c r="I33">
        <v>0</v>
      </c>
      <c r="J33">
        <v>0</v>
      </c>
      <c r="K33">
        <f t="shared" si="0"/>
        <v>0</v>
      </c>
      <c r="L33">
        <f t="shared" si="1"/>
        <v>3381.4051083206227</v>
      </c>
      <c r="M33">
        <f>L33-B33</f>
        <v>-496.59489167937727</v>
      </c>
      <c r="N33">
        <f t="shared" si="2"/>
        <v>496.59489167937727</v>
      </c>
      <c r="O33" s="8">
        <f>N33/B33</f>
        <v>0.12805438155734328</v>
      </c>
      <c r="P33">
        <v>1060</v>
      </c>
      <c r="Q33">
        <f t="shared" si="3"/>
        <v>35754.83220091516</v>
      </c>
      <c r="R33">
        <f t="shared" si="4"/>
        <v>19080</v>
      </c>
      <c r="S33">
        <f t="shared" si="5"/>
        <v>-993.18978335875454</v>
      </c>
      <c r="T33">
        <f t="shared" si="6"/>
        <v>986425.94576820976</v>
      </c>
      <c r="U33">
        <v>0</v>
      </c>
      <c r="V33">
        <v>0</v>
      </c>
      <c r="W33">
        <v>296</v>
      </c>
      <c r="X33">
        <v>0</v>
      </c>
      <c r="Y33">
        <v>0</v>
      </c>
      <c r="AB33" t="s">
        <v>22</v>
      </c>
    </row>
    <row r="34" spans="1:36" ht="15" thickBot="1" x14ac:dyDescent="0.4">
      <c r="A34" s="1">
        <v>40948</v>
      </c>
      <c r="B34">
        <v>4423</v>
      </c>
      <c r="C34">
        <v>3573</v>
      </c>
      <c r="D34">
        <v>3841</v>
      </c>
      <c r="E34">
        <v>3878</v>
      </c>
      <c r="F34">
        <v>0</v>
      </c>
      <c r="G34">
        <v>0</v>
      </c>
      <c r="H34">
        <v>0</v>
      </c>
      <c r="I34">
        <v>0</v>
      </c>
      <c r="J34">
        <v>0</v>
      </c>
      <c r="K34">
        <f t="shared" si="0"/>
        <v>1</v>
      </c>
      <c r="L34">
        <f t="shared" si="1"/>
        <v>4823.2946814049683</v>
      </c>
      <c r="M34">
        <f>L34-B34</f>
        <v>400.29468140496829</v>
      </c>
      <c r="N34">
        <f t="shared" si="2"/>
        <v>400.29468140496829</v>
      </c>
      <c r="O34" s="8">
        <f>N34/B34</f>
        <v>9.0502980195561453E-2</v>
      </c>
      <c r="P34">
        <v>570</v>
      </c>
      <c r="Q34">
        <f t="shared" si="3"/>
        <v>7205.3042652894292</v>
      </c>
      <c r="R34">
        <f t="shared" si="4"/>
        <v>10260</v>
      </c>
      <c r="S34">
        <f t="shared" si="5"/>
        <v>400.29468140496829</v>
      </c>
      <c r="T34">
        <f t="shared" si="6"/>
        <v>160235.83196110505</v>
      </c>
      <c r="U34">
        <v>1</v>
      </c>
      <c r="V34">
        <v>0</v>
      </c>
      <c r="W34">
        <v>545</v>
      </c>
      <c r="X34">
        <v>0</v>
      </c>
      <c r="Y34">
        <v>0</v>
      </c>
    </row>
    <row r="35" spans="1:36" x14ac:dyDescent="0.35">
      <c r="A35" s="1">
        <v>40949</v>
      </c>
      <c r="B35">
        <v>4431</v>
      </c>
      <c r="C35">
        <v>3961</v>
      </c>
      <c r="D35">
        <v>4489</v>
      </c>
      <c r="E35">
        <v>4423</v>
      </c>
      <c r="F35">
        <v>0</v>
      </c>
      <c r="G35">
        <v>0</v>
      </c>
      <c r="H35">
        <v>0</v>
      </c>
      <c r="I35">
        <v>0</v>
      </c>
      <c r="J35">
        <v>0</v>
      </c>
      <c r="K35">
        <f t="shared" si="0"/>
        <v>0</v>
      </c>
      <c r="L35">
        <f t="shared" si="1"/>
        <v>4291.58763556346</v>
      </c>
      <c r="M35">
        <f>L35-B35</f>
        <v>-139.41236443653997</v>
      </c>
      <c r="N35">
        <f t="shared" si="2"/>
        <v>139.41236443653997</v>
      </c>
      <c r="O35" s="8">
        <f>N35/B35</f>
        <v>3.1462957444491083E-2</v>
      </c>
      <c r="P35">
        <v>929</v>
      </c>
      <c r="Q35">
        <f t="shared" si="3"/>
        <v>10037.690239430878</v>
      </c>
      <c r="R35">
        <f t="shared" si="4"/>
        <v>16722</v>
      </c>
      <c r="S35">
        <f t="shared" si="5"/>
        <v>-278.82472887307995</v>
      </c>
      <c r="T35">
        <f t="shared" si="6"/>
        <v>77743.229431146538</v>
      </c>
      <c r="U35">
        <v>0</v>
      </c>
      <c r="V35">
        <v>1</v>
      </c>
      <c r="W35">
        <v>8</v>
      </c>
      <c r="X35">
        <v>0</v>
      </c>
      <c r="Y35">
        <v>0</v>
      </c>
      <c r="AB35" s="5" t="s">
        <v>23</v>
      </c>
      <c r="AC35" s="5"/>
    </row>
    <row r="36" spans="1:36" x14ac:dyDescent="0.35">
      <c r="A36" s="1">
        <v>40950</v>
      </c>
      <c r="B36">
        <v>5229</v>
      </c>
      <c r="C36">
        <v>4244</v>
      </c>
      <c r="D36">
        <v>5628</v>
      </c>
      <c r="E36">
        <v>4431</v>
      </c>
      <c r="F36">
        <v>0</v>
      </c>
      <c r="G36">
        <v>0</v>
      </c>
      <c r="H36">
        <v>0</v>
      </c>
      <c r="I36">
        <v>1</v>
      </c>
      <c r="J36">
        <v>0</v>
      </c>
      <c r="K36">
        <f t="shared" si="0"/>
        <v>0</v>
      </c>
      <c r="L36">
        <f t="shared" si="1"/>
        <v>5028.3310593683245</v>
      </c>
      <c r="M36">
        <f>L36-B36</f>
        <v>-200.66894063167547</v>
      </c>
      <c r="N36">
        <f t="shared" si="2"/>
        <v>200.66894063167547</v>
      </c>
      <c r="O36" s="8">
        <f>N36/B36</f>
        <v>3.8376159998408009E-2</v>
      </c>
      <c r="P36">
        <v>1130</v>
      </c>
      <c r="Q36">
        <f t="shared" si="3"/>
        <v>14448.163725480634</v>
      </c>
      <c r="R36">
        <f t="shared" si="4"/>
        <v>20340</v>
      </c>
      <c r="S36">
        <f t="shared" si="5"/>
        <v>-401.33788126335094</v>
      </c>
      <c r="T36">
        <f t="shared" si="6"/>
        <v>161072.09493695557</v>
      </c>
      <c r="U36">
        <v>0</v>
      </c>
      <c r="V36">
        <v>0</v>
      </c>
      <c r="W36">
        <v>798</v>
      </c>
      <c r="X36">
        <v>1</v>
      </c>
      <c r="Y36">
        <v>1</v>
      </c>
      <c r="AB36" s="2" t="s">
        <v>24</v>
      </c>
      <c r="AC36" s="2">
        <v>0.79021488482925528</v>
      </c>
    </row>
    <row r="37" spans="1:36" x14ac:dyDescent="0.35">
      <c r="A37" s="1">
        <v>40951</v>
      </c>
      <c r="B37">
        <v>5357</v>
      </c>
      <c r="C37">
        <v>4694.333333333333</v>
      </c>
      <c r="D37">
        <v>4295</v>
      </c>
      <c r="E37">
        <v>5229</v>
      </c>
      <c r="F37">
        <v>0</v>
      </c>
      <c r="G37">
        <v>0</v>
      </c>
      <c r="H37">
        <v>0</v>
      </c>
      <c r="I37">
        <v>1</v>
      </c>
      <c r="J37">
        <v>0</v>
      </c>
      <c r="K37">
        <f t="shared" si="0"/>
        <v>1</v>
      </c>
      <c r="L37">
        <f t="shared" si="1"/>
        <v>5675.7672669605699</v>
      </c>
      <c r="M37">
        <f>L37-B37</f>
        <v>318.76726696056994</v>
      </c>
      <c r="N37">
        <f t="shared" si="2"/>
        <v>318.76726696056994</v>
      </c>
      <c r="O37" s="8">
        <f>N37/B37</f>
        <v>5.9504809960905347E-2</v>
      </c>
      <c r="P37">
        <v>831</v>
      </c>
      <c r="Q37">
        <f t="shared" si="3"/>
        <v>5737.8108052902589</v>
      </c>
      <c r="R37">
        <f t="shared" si="4"/>
        <v>14958</v>
      </c>
      <c r="S37">
        <f t="shared" si="5"/>
        <v>318.76726696056994</v>
      </c>
      <c r="T37">
        <f t="shared" si="6"/>
        <v>101612.57048551127</v>
      </c>
      <c r="U37">
        <v>0</v>
      </c>
      <c r="V37">
        <v>0</v>
      </c>
      <c r="W37">
        <v>128</v>
      </c>
      <c r="X37">
        <v>1</v>
      </c>
      <c r="Y37">
        <v>0</v>
      </c>
      <c r="AB37" s="2" t="s">
        <v>25</v>
      </c>
      <c r="AC37" s="2">
        <v>0.62443956420571323</v>
      </c>
    </row>
    <row r="38" spans="1:36" x14ac:dyDescent="0.35">
      <c r="A38" s="1">
        <v>40952</v>
      </c>
      <c r="B38">
        <v>4260</v>
      </c>
      <c r="C38">
        <v>5005.666666666667</v>
      </c>
      <c r="D38">
        <v>3259</v>
      </c>
      <c r="E38">
        <v>5357</v>
      </c>
      <c r="F38">
        <v>1</v>
      </c>
      <c r="G38">
        <v>0</v>
      </c>
      <c r="H38">
        <v>0</v>
      </c>
      <c r="I38">
        <v>0</v>
      </c>
      <c r="J38">
        <v>0</v>
      </c>
      <c r="K38">
        <f t="shared" si="0"/>
        <v>1</v>
      </c>
      <c r="L38">
        <f t="shared" si="1"/>
        <v>4485.5572674322821</v>
      </c>
      <c r="M38">
        <f>L38-B38</f>
        <v>225.55726743228206</v>
      </c>
      <c r="N38">
        <f t="shared" si="2"/>
        <v>225.55726743228206</v>
      </c>
      <c r="O38" s="8">
        <f>N38/B38</f>
        <v>5.2947715359690624E-2</v>
      </c>
      <c r="P38">
        <v>1527</v>
      </c>
      <c r="Q38">
        <f t="shared" si="3"/>
        <v>4060.0308137810771</v>
      </c>
      <c r="R38">
        <f t="shared" si="4"/>
        <v>27486</v>
      </c>
      <c r="S38">
        <f t="shared" si="5"/>
        <v>225.55726743228206</v>
      </c>
      <c r="T38">
        <f t="shared" si="6"/>
        <v>50876.08089151801</v>
      </c>
      <c r="U38">
        <v>0</v>
      </c>
      <c r="V38">
        <v>0</v>
      </c>
      <c r="W38">
        <v>-1097</v>
      </c>
      <c r="X38">
        <v>0</v>
      </c>
      <c r="Y38">
        <v>0</v>
      </c>
      <c r="AB38" s="2" t="s">
        <v>26</v>
      </c>
      <c r="AC38" s="2">
        <v>0.61694975494485849</v>
      </c>
    </row>
    <row r="39" spans="1:36" x14ac:dyDescent="0.35">
      <c r="A39" s="1">
        <v>40953</v>
      </c>
      <c r="B39">
        <v>6659</v>
      </c>
      <c r="C39">
        <v>4948.666666666667</v>
      </c>
      <c r="D39">
        <v>3582</v>
      </c>
      <c r="E39">
        <v>4260</v>
      </c>
      <c r="F39">
        <v>0</v>
      </c>
      <c r="G39">
        <v>1</v>
      </c>
      <c r="H39">
        <v>0</v>
      </c>
      <c r="I39">
        <v>0</v>
      </c>
      <c r="J39">
        <v>0</v>
      </c>
      <c r="K39">
        <f t="shared" si="0"/>
        <v>1</v>
      </c>
      <c r="L39">
        <f t="shared" si="1"/>
        <v>4772.4444554911443</v>
      </c>
      <c r="M39">
        <f>L39-B39</f>
        <v>-1886.5555445088557</v>
      </c>
      <c r="N39">
        <f t="shared" si="2"/>
        <v>1886.5555445088557</v>
      </c>
      <c r="O39" s="8">
        <f>N39/B39</f>
        <v>0.28330913718409007</v>
      </c>
      <c r="P39">
        <v>61</v>
      </c>
      <c r="Q39">
        <f t="shared" si="3"/>
        <v>135831.9992046376</v>
      </c>
      <c r="R39">
        <f t="shared" si="4"/>
        <v>1098</v>
      </c>
      <c r="S39">
        <f t="shared" si="5"/>
        <v>-3773.1110890177115</v>
      </c>
      <c r="T39">
        <f t="shared" si="6"/>
        <v>14236367.290068422</v>
      </c>
      <c r="U39">
        <v>0</v>
      </c>
      <c r="V39">
        <v>0</v>
      </c>
      <c r="W39">
        <v>2399</v>
      </c>
      <c r="X39">
        <v>0</v>
      </c>
      <c r="Y39">
        <v>0</v>
      </c>
      <c r="AB39" s="2" t="s">
        <v>6</v>
      </c>
      <c r="AC39" s="2">
        <v>732.1930929695352</v>
      </c>
    </row>
    <row r="40" spans="1:36" ht="15" thickBot="1" x14ac:dyDescent="0.4">
      <c r="A40" s="1">
        <v>40954</v>
      </c>
      <c r="B40">
        <v>3800</v>
      </c>
      <c r="C40">
        <v>5425.333333333333</v>
      </c>
      <c r="D40">
        <v>3878</v>
      </c>
      <c r="E40">
        <v>6659</v>
      </c>
      <c r="F40">
        <v>0</v>
      </c>
      <c r="G40">
        <v>0</v>
      </c>
      <c r="H40">
        <v>1</v>
      </c>
      <c r="I40">
        <v>0</v>
      </c>
      <c r="J40">
        <v>0</v>
      </c>
      <c r="K40">
        <f t="shared" si="0"/>
        <v>0</v>
      </c>
      <c r="L40">
        <f t="shared" si="1"/>
        <v>4385.3860763627181</v>
      </c>
      <c r="M40">
        <f>L40-B40</f>
        <v>585.38607636271809</v>
      </c>
      <c r="N40">
        <f t="shared" si="2"/>
        <v>585.38607636271809</v>
      </c>
      <c r="O40" s="8">
        <f>N40/B40</f>
        <v>0.15404896746387317</v>
      </c>
      <c r="P40">
        <v>1530</v>
      </c>
      <c r="Q40">
        <f t="shared" si="3"/>
        <v>10536.949374528926</v>
      </c>
      <c r="R40">
        <f t="shared" si="4"/>
        <v>27540</v>
      </c>
      <c r="S40">
        <f t="shared" si="5"/>
        <v>585.38607636271809</v>
      </c>
      <c r="T40">
        <f t="shared" si="6"/>
        <v>342676.85839933803</v>
      </c>
      <c r="U40">
        <v>0</v>
      </c>
      <c r="V40">
        <v>0</v>
      </c>
      <c r="W40">
        <v>-2859</v>
      </c>
      <c r="X40">
        <v>0</v>
      </c>
      <c r="Y40">
        <v>0</v>
      </c>
      <c r="AB40" s="3" t="s">
        <v>27</v>
      </c>
      <c r="AC40" s="3">
        <v>359</v>
      </c>
    </row>
    <row r="41" spans="1:36" x14ac:dyDescent="0.35">
      <c r="A41" s="1">
        <v>40955</v>
      </c>
      <c r="B41">
        <v>3960</v>
      </c>
      <c r="C41">
        <v>4906.333333333333</v>
      </c>
      <c r="D41">
        <v>4423</v>
      </c>
      <c r="E41">
        <v>3800</v>
      </c>
      <c r="F41">
        <v>0</v>
      </c>
      <c r="G41">
        <v>0</v>
      </c>
      <c r="H41">
        <v>0</v>
      </c>
      <c r="I41">
        <v>0</v>
      </c>
      <c r="J41">
        <v>0</v>
      </c>
      <c r="K41">
        <f t="shared" si="0"/>
        <v>0</v>
      </c>
      <c r="L41">
        <f t="shared" si="1"/>
        <v>4391.1780105941461</v>
      </c>
      <c r="M41">
        <f>L41-B41</f>
        <v>431.17801059414614</v>
      </c>
      <c r="N41">
        <f t="shared" si="2"/>
        <v>431.17801059414614</v>
      </c>
      <c r="O41" s="8">
        <f>N41/B41</f>
        <v>0.10888333600862277</v>
      </c>
      <c r="P41">
        <v>1001</v>
      </c>
      <c r="Q41">
        <f t="shared" si="3"/>
        <v>7761.2041906946306</v>
      </c>
      <c r="R41">
        <f t="shared" si="4"/>
        <v>18018</v>
      </c>
      <c r="S41">
        <f t="shared" si="5"/>
        <v>431.17801059414614</v>
      </c>
      <c r="T41">
        <f t="shared" si="6"/>
        <v>185914.47681992559</v>
      </c>
      <c r="U41">
        <v>1</v>
      </c>
      <c r="V41">
        <v>0</v>
      </c>
      <c r="W41">
        <v>160</v>
      </c>
      <c r="X41">
        <v>0</v>
      </c>
      <c r="Y41">
        <v>0</v>
      </c>
    </row>
    <row r="42" spans="1:36" ht="15" thickBot="1" x14ac:dyDescent="0.4">
      <c r="A42" s="1">
        <v>40956</v>
      </c>
      <c r="B42">
        <v>4609</v>
      </c>
      <c r="C42">
        <v>4806.333333333333</v>
      </c>
      <c r="D42">
        <v>4431</v>
      </c>
      <c r="E42">
        <v>3960</v>
      </c>
      <c r="F42">
        <v>0</v>
      </c>
      <c r="G42">
        <v>0</v>
      </c>
      <c r="H42">
        <v>0</v>
      </c>
      <c r="I42">
        <v>0</v>
      </c>
      <c r="J42">
        <v>0</v>
      </c>
      <c r="K42">
        <f t="shared" si="0"/>
        <v>1</v>
      </c>
      <c r="L42">
        <f t="shared" si="1"/>
        <v>5495.2894427441042</v>
      </c>
      <c r="M42">
        <f>L42-B42</f>
        <v>886.28944274410424</v>
      </c>
      <c r="N42">
        <f t="shared" si="2"/>
        <v>886.28944274410424</v>
      </c>
      <c r="O42" s="8">
        <f>N42/B42</f>
        <v>0.1922953878811248</v>
      </c>
      <c r="P42">
        <v>992</v>
      </c>
      <c r="Q42">
        <f t="shared" si="3"/>
        <v>15953.209969393876</v>
      </c>
      <c r="R42">
        <f t="shared" si="4"/>
        <v>17856</v>
      </c>
      <c r="S42">
        <f t="shared" si="5"/>
        <v>886.28944274410424</v>
      </c>
      <c r="T42">
        <f t="shared" si="6"/>
        <v>785508.97631965484</v>
      </c>
      <c r="U42">
        <v>0</v>
      </c>
      <c r="V42">
        <v>1</v>
      </c>
      <c r="W42">
        <v>649</v>
      </c>
      <c r="X42">
        <v>0</v>
      </c>
      <c r="Y42">
        <v>0</v>
      </c>
      <c r="AB42" t="s">
        <v>28</v>
      </c>
    </row>
    <row r="43" spans="1:36" x14ac:dyDescent="0.35">
      <c r="A43" s="1">
        <v>40957</v>
      </c>
      <c r="B43">
        <v>4848</v>
      </c>
      <c r="C43">
        <v>4123</v>
      </c>
      <c r="D43">
        <v>5229</v>
      </c>
      <c r="E43">
        <v>4609</v>
      </c>
      <c r="F43">
        <v>0</v>
      </c>
      <c r="G43">
        <v>0</v>
      </c>
      <c r="H43">
        <v>0</v>
      </c>
      <c r="I43">
        <v>1</v>
      </c>
      <c r="J43">
        <v>0</v>
      </c>
      <c r="K43">
        <f t="shared" si="0"/>
        <v>0</v>
      </c>
      <c r="L43">
        <f t="shared" si="1"/>
        <v>4812.8495312091427</v>
      </c>
      <c r="M43">
        <f>L43-B43</f>
        <v>-35.150468790857303</v>
      </c>
      <c r="N43">
        <f t="shared" si="2"/>
        <v>35.150468790857303</v>
      </c>
      <c r="O43" s="8">
        <f>N43/B43</f>
        <v>7.2505092390382228E-3</v>
      </c>
      <c r="P43">
        <v>1877</v>
      </c>
      <c r="Q43">
        <f t="shared" si="3"/>
        <v>2530.8337529417258</v>
      </c>
      <c r="R43">
        <f t="shared" si="4"/>
        <v>33786</v>
      </c>
      <c r="S43">
        <f t="shared" si="5"/>
        <v>-70.300937581714606</v>
      </c>
      <c r="T43">
        <f t="shared" si="6"/>
        <v>4942.2218248681329</v>
      </c>
      <c r="U43">
        <v>0</v>
      </c>
      <c r="V43">
        <v>0</v>
      </c>
      <c r="W43">
        <v>239</v>
      </c>
      <c r="X43">
        <v>1</v>
      </c>
      <c r="Y43">
        <v>1</v>
      </c>
      <c r="AB43" s="4"/>
      <c r="AC43" s="4" t="s">
        <v>33</v>
      </c>
      <c r="AD43" s="4" t="s">
        <v>34</v>
      </c>
      <c r="AE43" s="4" t="s">
        <v>35</v>
      </c>
      <c r="AF43" s="4" t="s">
        <v>36</v>
      </c>
      <c r="AG43" s="4" t="s">
        <v>37</v>
      </c>
    </row>
    <row r="44" spans="1:36" x14ac:dyDescent="0.35">
      <c r="A44" s="1">
        <v>40958</v>
      </c>
      <c r="B44">
        <v>4972</v>
      </c>
      <c r="C44">
        <v>4472.333333333333</v>
      </c>
      <c r="D44">
        <v>5357</v>
      </c>
      <c r="E44">
        <v>4848</v>
      </c>
      <c r="F44">
        <v>0</v>
      </c>
      <c r="G44">
        <v>0</v>
      </c>
      <c r="H44">
        <v>0</v>
      </c>
      <c r="I44">
        <v>1</v>
      </c>
      <c r="J44">
        <v>0</v>
      </c>
      <c r="K44">
        <f t="shared" si="0"/>
        <v>0</v>
      </c>
      <c r="L44">
        <f t="shared" si="1"/>
        <v>5023.8399660676641</v>
      </c>
      <c r="M44">
        <f>L44-B44</f>
        <v>51.839966067664136</v>
      </c>
      <c r="N44">
        <f t="shared" si="2"/>
        <v>51.839966067664136</v>
      </c>
      <c r="O44" s="8">
        <f>N44/B44</f>
        <v>1.0426380946835104E-2</v>
      </c>
      <c r="P44">
        <v>1273</v>
      </c>
      <c r="Q44">
        <f t="shared" si="3"/>
        <v>933.11938921795445</v>
      </c>
      <c r="R44">
        <f t="shared" si="4"/>
        <v>22914</v>
      </c>
      <c r="S44">
        <f t="shared" si="5"/>
        <v>51.839966067664136</v>
      </c>
      <c r="T44">
        <f t="shared" si="6"/>
        <v>2687.3820818965692</v>
      </c>
      <c r="U44">
        <v>0</v>
      </c>
      <c r="V44">
        <v>0</v>
      </c>
      <c r="W44">
        <v>124</v>
      </c>
      <c r="X44">
        <v>1</v>
      </c>
      <c r="Y44">
        <v>0</v>
      </c>
      <c r="AB44" s="2" t="s">
        <v>29</v>
      </c>
      <c r="AC44" s="2">
        <v>7</v>
      </c>
      <c r="AD44" s="2">
        <v>312873621.76891994</v>
      </c>
      <c r="AE44" s="2">
        <v>44696231.68127428</v>
      </c>
      <c r="AF44" s="2">
        <v>83.371891387051619</v>
      </c>
      <c r="AG44" s="2">
        <v>8.8842654297113604E-71</v>
      </c>
    </row>
    <row r="45" spans="1:36" x14ac:dyDescent="0.35">
      <c r="A45" s="1">
        <v>40959</v>
      </c>
      <c r="B45">
        <v>3215</v>
      </c>
      <c r="C45">
        <v>4809.666666666667</v>
      </c>
      <c r="D45">
        <v>4260</v>
      </c>
      <c r="E45">
        <v>4972</v>
      </c>
      <c r="F45">
        <v>1</v>
      </c>
      <c r="G45">
        <v>0</v>
      </c>
      <c r="H45">
        <v>0</v>
      </c>
      <c r="I45">
        <v>0</v>
      </c>
      <c r="J45">
        <v>0</v>
      </c>
      <c r="K45">
        <f t="shared" si="0"/>
        <v>0</v>
      </c>
      <c r="L45">
        <f t="shared" si="1"/>
        <v>3806.6991985962622</v>
      </c>
      <c r="M45">
        <f>L45-B45</f>
        <v>591.69919859626225</v>
      </c>
      <c r="N45">
        <f t="shared" si="2"/>
        <v>591.69919859626225</v>
      </c>
      <c r="O45" s="8">
        <f>N45/B45</f>
        <v>0.18404329660847971</v>
      </c>
      <c r="P45">
        <v>1478</v>
      </c>
      <c r="Q45">
        <f t="shared" si="3"/>
        <v>10650.58557473272</v>
      </c>
      <c r="R45">
        <f t="shared" si="4"/>
        <v>26604</v>
      </c>
      <c r="S45">
        <f t="shared" si="5"/>
        <v>591.69919859626225</v>
      </c>
      <c r="T45">
        <f t="shared" si="6"/>
        <v>350107.94161945902</v>
      </c>
      <c r="U45">
        <v>0</v>
      </c>
      <c r="V45">
        <v>0</v>
      </c>
      <c r="W45">
        <v>-1757</v>
      </c>
      <c r="X45">
        <v>0</v>
      </c>
      <c r="Y45">
        <v>0</v>
      </c>
      <c r="AB45" s="2" t="s">
        <v>30</v>
      </c>
      <c r="AC45" s="2">
        <v>351</v>
      </c>
      <c r="AD45" s="2">
        <v>188173460.61269537</v>
      </c>
      <c r="AE45" s="2">
        <v>536106.72539229447</v>
      </c>
      <c r="AF45" s="2"/>
      <c r="AG45" s="2"/>
    </row>
    <row r="46" spans="1:36" ht="15" thickBot="1" x14ac:dyDescent="0.4">
      <c r="A46" s="1">
        <v>40960</v>
      </c>
      <c r="B46">
        <v>3789</v>
      </c>
      <c r="C46">
        <v>4345</v>
      </c>
      <c r="D46">
        <v>6659</v>
      </c>
      <c r="E46">
        <v>3215</v>
      </c>
      <c r="F46">
        <v>0</v>
      </c>
      <c r="G46">
        <v>1</v>
      </c>
      <c r="H46">
        <v>0</v>
      </c>
      <c r="I46">
        <v>0</v>
      </c>
      <c r="J46">
        <v>0</v>
      </c>
      <c r="K46">
        <f t="shared" si="0"/>
        <v>0</v>
      </c>
      <c r="L46">
        <f t="shared" si="1"/>
        <v>4984.8889023314723</v>
      </c>
      <c r="M46">
        <f>L46-B46</f>
        <v>1195.8889023314723</v>
      </c>
      <c r="N46">
        <f t="shared" si="2"/>
        <v>1195.8889023314723</v>
      </c>
      <c r="O46" s="8">
        <f>N46/B46</f>
        <v>0.31562124632659599</v>
      </c>
      <c r="P46">
        <v>796</v>
      </c>
      <c r="Q46">
        <f t="shared" si="3"/>
        <v>21526.000241966503</v>
      </c>
      <c r="R46">
        <f t="shared" si="4"/>
        <v>14328</v>
      </c>
      <c r="S46">
        <f t="shared" si="5"/>
        <v>1195.8889023314723</v>
      </c>
      <c r="T46">
        <f t="shared" si="6"/>
        <v>1430150.2667195736</v>
      </c>
      <c r="U46">
        <v>0</v>
      </c>
      <c r="V46">
        <v>0</v>
      </c>
      <c r="W46">
        <v>574</v>
      </c>
      <c r="X46">
        <v>0</v>
      </c>
      <c r="Y46">
        <v>0</v>
      </c>
      <c r="AB46" s="3" t="s">
        <v>31</v>
      </c>
      <c r="AC46" s="3">
        <v>358</v>
      </c>
      <c r="AD46" s="3">
        <v>501047082.38161528</v>
      </c>
      <c r="AE46" s="3"/>
      <c r="AF46" s="3"/>
      <c r="AG46" s="3"/>
    </row>
    <row r="47" spans="1:36" ht="15" thickBot="1" x14ac:dyDescent="0.4">
      <c r="A47" s="1">
        <v>40961</v>
      </c>
      <c r="B47">
        <v>3695</v>
      </c>
      <c r="C47">
        <v>3992</v>
      </c>
      <c r="D47">
        <v>3800</v>
      </c>
      <c r="E47">
        <v>3789</v>
      </c>
      <c r="F47">
        <v>0</v>
      </c>
      <c r="G47">
        <v>0</v>
      </c>
      <c r="H47">
        <v>1</v>
      </c>
      <c r="I47">
        <v>0</v>
      </c>
      <c r="J47">
        <v>0</v>
      </c>
      <c r="K47">
        <f t="shared" si="0"/>
        <v>0</v>
      </c>
      <c r="L47">
        <f t="shared" si="1"/>
        <v>3395.8491548277379</v>
      </c>
      <c r="M47">
        <f>L47-B47</f>
        <v>-299.15084517226205</v>
      </c>
      <c r="N47">
        <f t="shared" si="2"/>
        <v>299.15084517226205</v>
      </c>
      <c r="O47" s="8">
        <f>N47/B47</f>
        <v>8.0960986514820588E-2</v>
      </c>
      <c r="P47">
        <v>1311</v>
      </c>
      <c r="Q47">
        <f t="shared" si="3"/>
        <v>21538.860852402868</v>
      </c>
      <c r="R47">
        <f t="shared" si="4"/>
        <v>23598</v>
      </c>
      <c r="S47">
        <f t="shared" si="5"/>
        <v>-598.3016903445241</v>
      </c>
      <c r="T47">
        <f t="shared" si="6"/>
        <v>357964.91266911483</v>
      </c>
      <c r="U47">
        <v>0</v>
      </c>
      <c r="V47">
        <v>0</v>
      </c>
      <c r="W47">
        <v>-94</v>
      </c>
      <c r="X47">
        <v>0</v>
      </c>
      <c r="Y47">
        <v>0</v>
      </c>
    </row>
    <row r="48" spans="1:36" x14ac:dyDescent="0.35">
      <c r="A48" s="1">
        <v>40962</v>
      </c>
      <c r="B48">
        <v>3844</v>
      </c>
      <c r="C48">
        <v>3566.3333333333335</v>
      </c>
      <c r="D48">
        <v>3960</v>
      </c>
      <c r="E48">
        <v>3695</v>
      </c>
      <c r="F48">
        <v>0</v>
      </c>
      <c r="G48">
        <v>0</v>
      </c>
      <c r="H48">
        <v>0</v>
      </c>
      <c r="I48">
        <v>0</v>
      </c>
      <c r="J48">
        <v>0</v>
      </c>
      <c r="K48">
        <f t="shared" si="0"/>
        <v>0</v>
      </c>
      <c r="L48">
        <f t="shared" si="1"/>
        <v>3754.8995007791905</v>
      </c>
      <c r="M48">
        <f>L48-B48</f>
        <v>-89.100499220809525</v>
      </c>
      <c r="N48">
        <f t="shared" si="2"/>
        <v>89.100499220809525</v>
      </c>
      <c r="O48" s="8">
        <f>N48/B48</f>
        <v>2.3179110099065953E-2</v>
      </c>
      <c r="P48">
        <v>1322</v>
      </c>
      <c r="Q48">
        <f t="shared" si="3"/>
        <v>6415.2359438982858</v>
      </c>
      <c r="R48">
        <f t="shared" si="4"/>
        <v>23796</v>
      </c>
      <c r="S48">
        <f t="shared" si="5"/>
        <v>-178.20099844161905</v>
      </c>
      <c r="T48">
        <f t="shared" si="6"/>
        <v>31755.595845589916</v>
      </c>
      <c r="U48">
        <v>1</v>
      </c>
      <c r="V48">
        <v>0</v>
      </c>
      <c r="W48">
        <v>149</v>
      </c>
      <c r="X48">
        <v>0</v>
      </c>
      <c r="Y48">
        <v>0</v>
      </c>
      <c r="AB48" s="4"/>
      <c r="AC48" s="4" t="s">
        <v>38</v>
      </c>
      <c r="AD48" s="4" t="s">
        <v>6</v>
      </c>
      <c r="AE48" s="4" t="s">
        <v>39</v>
      </c>
      <c r="AF48" s="4" t="s">
        <v>40</v>
      </c>
      <c r="AG48" s="4" t="s">
        <v>41</v>
      </c>
      <c r="AH48" s="4" t="s">
        <v>42</v>
      </c>
      <c r="AI48" s="4" t="s">
        <v>43</v>
      </c>
      <c r="AJ48" s="4" t="s">
        <v>44</v>
      </c>
    </row>
    <row r="49" spans="1:36" x14ac:dyDescent="0.35">
      <c r="A49" s="1">
        <v>40963</v>
      </c>
      <c r="B49">
        <v>4438</v>
      </c>
      <c r="C49">
        <v>3776</v>
      </c>
      <c r="D49">
        <v>4609</v>
      </c>
      <c r="E49">
        <v>3844</v>
      </c>
      <c r="F49">
        <v>0</v>
      </c>
      <c r="G49">
        <v>0</v>
      </c>
      <c r="H49">
        <v>0</v>
      </c>
      <c r="I49">
        <v>0</v>
      </c>
      <c r="J49">
        <v>0</v>
      </c>
      <c r="K49">
        <f t="shared" si="0"/>
        <v>0</v>
      </c>
      <c r="L49">
        <f t="shared" si="1"/>
        <v>4194.1365831799867</v>
      </c>
      <c r="M49">
        <f>L49-B49</f>
        <v>-243.8634168200133</v>
      </c>
      <c r="N49">
        <f t="shared" si="2"/>
        <v>243.8634168200133</v>
      </c>
      <c r="O49" s="8">
        <f>N49/B49</f>
        <v>5.4948944754396871E-2</v>
      </c>
      <c r="P49">
        <v>1086</v>
      </c>
      <c r="Q49">
        <f t="shared" si="3"/>
        <v>17558.166011040958</v>
      </c>
      <c r="R49">
        <f t="shared" si="4"/>
        <v>19548</v>
      </c>
      <c r="S49">
        <f t="shared" si="5"/>
        <v>-487.7268336400266</v>
      </c>
      <c r="T49">
        <f t="shared" si="6"/>
        <v>237877.46425252617</v>
      </c>
      <c r="U49">
        <v>0</v>
      </c>
      <c r="V49">
        <v>1</v>
      </c>
      <c r="W49">
        <v>594</v>
      </c>
      <c r="X49">
        <v>0</v>
      </c>
      <c r="Y49">
        <v>0</v>
      </c>
      <c r="AB49" s="2" t="s">
        <v>32</v>
      </c>
      <c r="AC49" s="2">
        <v>905.35945801168521</v>
      </c>
      <c r="AD49" s="2">
        <v>212.26988287205461</v>
      </c>
      <c r="AE49" s="2">
        <v>4.265133827568885</v>
      </c>
      <c r="AF49" s="2">
        <v>2.5720268299780407E-5</v>
      </c>
      <c r="AG49" s="2">
        <v>487.87860815019349</v>
      </c>
      <c r="AH49" s="2">
        <v>1322.8403078731769</v>
      </c>
      <c r="AI49" s="2">
        <v>487.87860815019349</v>
      </c>
      <c r="AJ49" s="2">
        <v>1322.8403078731769</v>
      </c>
    </row>
    <row r="50" spans="1:36" x14ac:dyDescent="0.35">
      <c r="A50" s="1">
        <v>40964</v>
      </c>
      <c r="B50">
        <v>4395</v>
      </c>
      <c r="C50">
        <v>3992.3333333333335</v>
      </c>
      <c r="D50">
        <v>4848</v>
      </c>
      <c r="E50">
        <v>4438</v>
      </c>
      <c r="F50">
        <v>0</v>
      </c>
      <c r="G50">
        <v>0</v>
      </c>
      <c r="H50">
        <v>0</v>
      </c>
      <c r="I50">
        <v>1</v>
      </c>
      <c r="J50">
        <v>0</v>
      </c>
      <c r="K50">
        <f t="shared" si="0"/>
        <v>0</v>
      </c>
      <c r="L50">
        <f t="shared" si="1"/>
        <v>4536.6958914130573</v>
      </c>
      <c r="M50">
        <f>L50-B50</f>
        <v>141.69589141305732</v>
      </c>
      <c r="N50">
        <f t="shared" si="2"/>
        <v>141.69589141305732</v>
      </c>
      <c r="O50" s="8">
        <f>N50/B50</f>
        <v>3.2240248330615999E-2</v>
      </c>
      <c r="P50">
        <v>1755</v>
      </c>
      <c r="Q50">
        <f t="shared" si="3"/>
        <v>2550.5260454350318</v>
      </c>
      <c r="R50">
        <f t="shared" si="4"/>
        <v>31590</v>
      </c>
      <c r="S50">
        <f t="shared" si="5"/>
        <v>141.69589141305732</v>
      </c>
      <c r="T50">
        <f t="shared" si="6"/>
        <v>20077.725643340931</v>
      </c>
      <c r="U50">
        <v>0</v>
      </c>
      <c r="V50">
        <v>0</v>
      </c>
      <c r="W50">
        <v>-43</v>
      </c>
      <c r="X50">
        <v>1</v>
      </c>
      <c r="Y50">
        <v>1</v>
      </c>
      <c r="AB50" s="2" t="s">
        <v>106</v>
      </c>
      <c r="AC50" s="2">
        <v>0.44697337919551328</v>
      </c>
      <c r="AD50" s="2">
        <v>9.0336087184221592E-2</v>
      </c>
      <c r="AE50" s="2">
        <v>4.9478939494468515</v>
      </c>
      <c r="AF50" s="2">
        <v>1.1662499332085047E-6</v>
      </c>
      <c r="AG50" s="2">
        <v>0.26930528073256527</v>
      </c>
      <c r="AH50" s="2">
        <v>0.62464147765846123</v>
      </c>
      <c r="AI50" s="2">
        <v>0.26930528073256527</v>
      </c>
      <c r="AJ50" s="2">
        <v>0.62464147765846123</v>
      </c>
    </row>
    <row r="51" spans="1:36" x14ac:dyDescent="0.35">
      <c r="A51" s="1">
        <v>40965</v>
      </c>
      <c r="B51">
        <v>4973</v>
      </c>
      <c r="C51">
        <v>4225.666666666667</v>
      </c>
      <c r="D51">
        <v>4972</v>
      </c>
      <c r="E51">
        <v>4395</v>
      </c>
      <c r="F51">
        <v>0</v>
      </c>
      <c r="G51">
        <v>0</v>
      </c>
      <c r="H51">
        <v>0</v>
      </c>
      <c r="I51">
        <v>1</v>
      </c>
      <c r="J51">
        <v>0</v>
      </c>
      <c r="K51">
        <f t="shared" si="0"/>
        <v>1</v>
      </c>
      <c r="L51">
        <f t="shared" si="1"/>
        <v>5754.9928501763898</v>
      </c>
      <c r="M51">
        <f>L51-B51</f>
        <v>781.99285017638977</v>
      </c>
      <c r="N51">
        <f t="shared" si="2"/>
        <v>781.99285017638977</v>
      </c>
      <c r="O51" s="8">
        <f>N51/B51</f>
        <v>0.15724770765662371</v>
      </c>
      <c r="P51">
        <v>1259</v>
      </c>
      <c r="Q51">
        <f t="shared" si="3"/>
        <v>14075.871303175016</v>
      </c>
      <c r="R51">
        <f t="shared" si="4"/>
        <v>22662</v>
      </c>
      <c r="S51">
        <f t="shared" si="5"/>
        <v>781.99285017638977</v>
      </c>
      <c r="T51">
        <f t="shared" si="6"/>
        <v>611512.81772699358</v>
      </c>
      <c r="U51">
        <v>0</v>
      </c>
      <c r="V51">
        <v>0</v>
      </c>
      <c r="W51">
        <v>578</v>
      </c>
      <c r="X51">
        <v>1</v>
      </c>
      <c r="Y51">
        <v>0</v>
      </c>
      <c r="AB51" s="2" t="s">
        <v>21</v>
      </c>
      <c r="AC51" s="2">
        <v>0.23962542801157441</v>
      </c>
      <c r="AD51" s="2">
        <v>4.6646795535648794E-2</v>
      </c>
      <c r="AE51" s="2">
        <v>5.1370179936250047</v>
      </c>
      <c r="AF51" s="2">
        <v>4.6398062064830915E-7</v>
      </c>
      <c r="AG51" s="2">
        <v>0.14788304995940432</v>
      </c>
      <c r="AH51" s="2">
        <v>0.3313678060637445</v>
      </c>
      <c r="AI51" s="2">
        <v>0.14788304995940432</v>
      </c>
      <c r="AJ51" s="2">
        <v>0.3313678060637445</v>
      </c>
    </row>
    <row r="52" spans="1:36" x14ac:dyDescent="0.35">
      <c r="A52" s="1">
        <v>40966</v>
      </c>
      <c r="B52">
        <v>3390</v>
      </c>
      <c r="C52">
        <v>4602</v>
      </c>
      <c r="D52">
        <v>3215</v>
      </c>
      <c r="E52">
        <v>4973</v>
      </c>
      <c r="F52">
        <v>1</v>
      </c>
      <c r="G52">
        <v>0</v>
      </c>
      <c r="H52">
        <v>0</v>
      </c>
      <c r="I52">
        <v>0</v>
      </c>
      <c r="J52">
        <v>1</v>
      </c>
      <c r="K52">
        <f t="shared" si="0"/>
        <v>1</v>
      </c>
      <c r="L52">
        <f t="shared" si="1"/>
        <v>4427.2345544229292</v>
      </c>
      <c r="M52">
        <f>L52-B52</f>
        <v>1037.2345544229292</v>
      </c>
      <c r="N52">
        <f t="shared" si="2"/>
        <v>1037.2345544229292</v>
      </c>
      <c r="O52" s="8">
        <f>N52/B52</f>
        <v>0.30596889511000863</v>
      </c>
      <c r="P52">
        <v>1213</v>
      </c>
      <c r="Q52">
        <f t="shared" si="3"/>
        <v>18670.221979612725</v>
      </c>
      <c r="R52">
        <f t="shared" si="4"/>
        <v>21834</v>
      </c>
      <c r="S52">
        <f t="shared" si="5"/>
        <v>1037.2345544229292</v>
      </c>
      <c r="T52">
        <f t="shared" si="6"/>
        <v>1075855.5208889325</v>
      </c>
      <c r="U52">
        <v>0</v>
      </c>
      <c r="V52">
        <v>0</v>
      </c>
      <c r="W52">
        <v>-1583</v>
      </c>
      <c r="X52">
        <v>0</v>
      </c>
      <c r="Y52">
        <v>0</v>
      </c>
      <c r="AB52" s="2" t="s">
        <v>53</v>
      </c>
      <c r="AC52" s="2">
        <v>0.18651084033006396</v>
      </c>
      <c r="AD52" s="2">
        <v>7.3114820173403025E-2</v>
      </c>
      <c r="AE52" s="2">
        <v>2.5509307126479261</v>
      </c>
      <c r="AF52" s="2">
        <v>1.1167295258082615E-2</v>
      </c>
      <c r="AG52" s="2">
        <v>4.2712592314537612E-2</v>
      </c>
      <c r="AH52" s="2">
        <v>0.33030908834559031</v>
      </c>
      <c r="AI52" s="2">
        <v>4.2712592314537612E-2</v>
      </c>
      <c r="AJ52" s="2">
        <v>0.33030908834559031</v>
      </c>
    </row>
    <row r="53" spans="1:36" x14ac:dyDescent="0.35">
      <c r="A53" s="1">
        <v>40967</v>
      </c>
      <c r="B53">
        <v>3795</v>
      </c>
      <c r="C53">
        <v>4252.666666666667</v>
      </c>
      <c r="D53">
        <v>3789</v>
      </c>
      <c r="E53">
        <v>3390</v>
      </c>
      <c r="F53">
        <v>0</v>
      </c>
      <c r="G53">
        <v>1</v>
      </c>
      <c r="H53">
        <v>0</v>
      </c>
      <c r="I53">
        <v>0</v>
      </c>
      <c r="J53">
        <v>1</v>
      </c>
      <c r="K53">
        <f t="shared" si="0"/>
        <v>1</v>
      </c>
      <c r="L53">
        <f t="shared" si="1"/>
        <v>4676.9349492888505</v>
      </c>
      <c r="M53">
        <f>L53-B53</f>
        <v>881.93494928885048</v>
      </c>
      <c r="N53">
        <f t="shared" si="2"/>
        <v>881.93494928885048</v>
      </c>
      <c r="O53" s="8">
        <f>N53/B53</f>
        <v>0.23239392603131764</v>
      </c>
      <c r="P53">
        <v>1158</v>
      </c>
      <c r="Q53">
        <f t="shared" si="3"/>
        <v>15874.829087199309</v>
      </c>
      <c r="R53">
        <f t="shared" si="4"/>
        <v>20844</v>
      </c>
      <c r="S53">
        <f t="shared" si="5"/>
        <v>881.93494928885048</v>
      </c>
      <c r="T53">
        <f t="shared" si="6"/>
        <v>777809.25477712729</v>
      </c>
      <c r="U53">
        <v>0</v>
      </c>
      <c r="V53">
        <v>0</v>
      </c>
      <c r="W53">
        <v>405</v>
      </c>
      <c r="X53">
        <v>0</v>
      </c>
      <c r="Y53">
        <v>0</v>
      </c>
      <c r="AB53" s="2" t="s">
        <v>15</v>
      </c>
      <c r="AC53" s="2">
        <v>-1125.012548360351</v>
      </c>
      <c r="AD53" s="2">
        <v>145.01731350328131</v>
      </c>
      <c r="AE53" s="2">
        <v>-7.7577809241025228</v>
      </c>
      <c r="AF53" s="2">
        <v>9.4963012876608839E-14</v>
      </c>
      <c r="AG53" s="2">
        <v>-1410.2247059534839</v>
      </c>
      <c r="AH53" s="2">
        <v>-839.80039076721835</v>
      </c>
      <c r="AI53" s="2">
        <v>-1410.2247059534839</v>
      </c>
      <c r="AJ53" s="2">
        <v>-839.80039076721835</v>
      </c>
    </row>
    <row r="54" spans="1:36" x14ac:dyDescent="0.35">
      <c r="A54" s="1">
        <v>40968</v>
      </c>
      <c r="B54">
        <v>3842</v>
      </c>
      <c r="C54">
        <v>4052.6666666666665</v>
      </c>
      <c r="D54">
        <v>3695</v>
      </c>
      <c r="E54">
        <v>3795</v>
      </c>
      <c r="F54">
        <v>0</v>
      </c>
      <c r="G54">
        <v>0</v>
      </c>
      <c r="H54">
        <v>1</v>
      </c>
      <c r="I54">
        <v>0</v>
      </c>
      <c r="J54">
        <v>1</v>
      </c>
      <c r="K54">
        <f t="shared" si="0"/>
        <v>1</v>
      </c>
      <c r="L54">
        <f t="shared" si="1"/>
        <v>4601.9897273022434</v>
      </c>
      <c r="M54">
        <f>L54-B54</f>
        <v>759.98972730224341</v>
      </c>
      <c r="N54">
        <f t="shared" si="2"/>
        <v>759.98972730224341</v>
      </c>
      <c r="O54" s="8">
        <f>N54/B54</f>
        <v>0.19781096494071926</v>
      </c>
      <c r="P54">
        <v>1024</v>
      </c>
      <c r="Q54">
        <f t="shared" si="3"/>
        <v>13679.815091440381</v>
      </c>
      <c r="R54">
        <f t="shared" si="4"/>
        <v>18432</v>
      </c>
      <c r="S54">
        <f t="shared" si="5"/>
        <v>759.98972730224341</v>
      </c>
      <c r="T54">
        <f t="shared" si="6"/>
        <v>577584.38560493826</v>
      </c>
      <c r="U54">
        <v>0</v>
      </c>
      <c r="V54">
        <v>0</v>
      </c>
      <c r="W54">
        <v>47</v>
      </c>
      <c r="X54">
        <v>0</v>
      </c>
      <c r="Y54">
        <v>0</v>
      </c>
      <c r="AB54" s="2" t="s">
        <v>16</v>
      </c>
      <c r="AC54" s="2">
        <v>-554.08691007832476</v>
      </c>
      <c r="AD54" s="2">
        <v>154.16217648990505</v>
      </c>
      <c r="AE54" s="2">
        <v>-3.5941819368034666</v>
      </c>
      <c r="AF54" s="2">
        <v>3.7194783119084572E-4</v>
      </c>
      <c r="AG54" s="2">
        <v>-857.28468635587421</v>
      </c>
      <c r="AH54" s="2">
        <v>-250.88913380077531</v>
      </c>
      <c r="AI54" s="2">
        <v>-857.28468635587421</v>
      </c>
      <c r="AJ54" s="2">
        <v>-250.88913380077531</v>
      </c>
    </row>
    <row r="55" spans="1:36" x14ac:dyDescent="0.35">
      <c r="A55" s="1">
        <v>40969</v>
      </c>
      <c r="B55">
        <v>4135</v>
      </c>
      <c r="C55">
        <v>3675.6666666666665</v>
      </c>
      <c r="D55">
        <v>3844</v>
      </c>
      <c r="E55">
        <v>3842</v>
      </c>
      <c r="F55">
        <v>0</v>
      </c>
      <c r="G55">
        <v>0</v>
      </c>
      <c r="H55">
        <v>0</v>
      </c>
      <c r="I55">
        <v>0</v>
      </c>
      <c r="J55">
        <v>0</v>
      </c>
      <c r="K55">
        <f t="shared" si="0"/>
        <v>1</v>
      </c>
      <c r="L55">
        <f t="shared" si="1"/>
        <v>4845.801408139062</v>
      </c>
      <c r="M55">
        <f>L55-B55</f>
        <v>710.801408139062</v>
      </c>
      <c r="N55">
        <f t="shared" si="2"/>
        <v>710.801408139062</v>
      </c>
      <c r="O55" s="8">
        <f>N55/B55</f>
        <v>0.17189876859469455</v>
      </c>
      <c r="P55">
        <v>995</v>
      </c>
      <c r="Q55">
        <f t="shared" si="3"/>
        <v>12794.425346503116</v>
      </c>
      <c r="R55">
        <f t="shared" si="4"/>
        <v>17910</v>
      </c>
      <c r="S55">
        <f t="shared" si="5"/>
        <v>710.801408139062</v>
      </c>
      <c r="T55">
        <f t="shared" si="6"/>
        <v>505238.64181247342</v>
      </c>
      <c r="U55">
        <v>1</v>
      </c>
      <c r="V55">
        <v>0</v>
      </c>
      <c r="W55">
        <v>293</v>
      </c>
      <c r="X55">
        <v>0</v>
      </c>
      <c r="Y55">
        <v>0</v>
      </c>
      <c r="AB55" s="2" t="s">
        <v>17</v>
      </c>
      <c r="AC55" s="2">
        <v>-541.51299910658622</v>
      </c>
      <c r="AD55" s="2">
        <v>134.12688424704163</v>
      </c>
      <c r="AE55" s="2">
        <v>-4.0373188577854418</v>
      </c>
      <c r="AF55" s="2">
        <v>6.6419806518389145E-5</v>
      </c>
      <c r="AG55" s="2">
        <v>-805.3064533031951</v>
      </c>
      <c r="AH55" s="2">
        <v>-277.71954490997734</v>
      </c>
      <c r="AI55" s="2">
        <v>-805.3064533031951</v>
      </c>
      <c r="AJ55" s="2">
        <v>-277.71954490997734</v>
      </c>
    </row>
    <row r="56" spans="1:36" ht="15" thickBot="1" x14ac:dyDescent="0.4">
      <c r="A56" s="1">
        <v>40970</v>
      </c>
      <c r="B56">
        <v>4592</v>
      </c>
      <c r="C56">
        <v>3924</v>
      </c>
      <c r="D56">
        <v>4438</v>
      </c>
      <c r="E56">
        <v>4135</v>
      </c>
      <c r="F56">
        <v>0</v>
      </c>
      <c r="G56">
        <v>0</v>
      </c>
      <c r="H56">
        <v>0</v>
      </c>
      <c r="I56">
        <v>0</v>
      </c>
      <c r="J56">
        <v>0</v>
      </c>
      <c r="K56">
        <f t="shared" si="0"/>
        <v>1</v>
      </c>
      <c r="L56">
        <f t="shared" si="1"/>
        <v>5293.5853938599876</v>
      </c>
      <c r="M56">
        <f>L56-B56</f>
        <v>701.58539385998756</v>
      </c>
      <c r="N56">
        <f t="shared" si="2"/>
        <v>701.58539385998756</v>
      </c>
      <c r="O56" s="8">
        <f>N56/B56</f>
        <v>0.15278427566637359</v>
      </c>
      <c r="P56">
        <v>674</v>
      </c>
      <c r="Q56">
        <f t="shared" si="3"/>
        <v>12628.537089479776</v>
      </c>
      <c r="R56">
        <f t="shared" si="4"/>
        <v>12132</v>
      </c>
      <c r="S56">
        <f t="shared" si="5"/>
        <v>701.58539385998756</v>
      </c>
      <c r="T56">
        <f t="shared" si="6"/>
        <v>492222.06487767387</v>
      </c>
      <c r="U56">
        <v>0</v>
      </c>
      <c r="V56">
        <v>1</v>
      </c>
      <c r="W56">
        <v>457</v>
      </c>
      <c r="X56">
        <v>0</v>
      </c>
      <c r="Y56">
        <v>0</v>
      </c>
      <c r="AB56" s="3" t="s">
        <v>54</v>
      </c>
      <c r="AC56" s="3">
        <v>125.10693838111749</v>
      </c>
      <c r="AD56" s="3">
        <v>106.17495465540198</v>
      </c>
      <c r="AE56" s="3">
        <v>1.178309317740333</v>
      </c>
      <c r="AF56" s="3">
        <v>0.23947152762136686</v>
      </c>
      <c r="AG56" s="3">
        <v>-83.712182371212748</v>
      </c>
      <c r="AH56" s="3">
        <v>333.92605913344772</v>
      </c>
      <c r="AI56" s="3">
        <v>-83.712182371212748</v>
      </c>
      <c r="AJ56" s="3">
        <v>333.92605913344772</v>
      </c>
    </row>
    <row r="57" spans="1:36" x14ac:dyDescent="0.35">
      <c r="A57" s="1">
        <v>40971</v>
      </c>
      <c r="B57">
        <v>5335</v>
      </c>
      <c r="C57">
        <v>4189.666666666667</v>
      </c>
      <c r="D57">
        <v>4395</v>
      </c>
      <c r="E57">
        <v>4592</v>
      </c>
      <c r="F57">
        <v>0</v>
      </c>
      <c r="G57">
        <v>0</v>
      </c>
      <c r="H57">
        <v>0</v>
      </c>
      <c r="I57">
        <v>1</v>
      </c>
      <c r="J57">
        <v>0</v>
      </c>
      <c r="K57">
        <f t="shared" si="0"/>
        <v>1</v>
      </c>
      <c r="L57">
        <f t="shared" si="1"/>
        <v>5469.3682569774628</v>
      </c>
      <c r="M57">
        <f>L57-B57</f>
        <v>134.36825697746281</v>
      </c>
      <c r="N57">
        <f t="shared" si="2"/>
        <v>134.36825697746281</v>
      </c>
      <c r="O57" s="8">
        <f>N57/B57</f>
        <v>2.5186177502804649E-2</v>
      </c>
      <c r="P57">
        <v>1162</v>
      </c>
      <c r="Q57">
        <f t="shared" si="3"/>
        <v>2418.6286255943305</v>
      </c>
      <c r="R57">
        <f t="shared" si="4"/>
        <v>20916</v>
      </c>
      <c r="S57">
        <f t="shared" si="5"/>
        <v>134.36825697746281</v>
      </c>
      <c r="T57">
        <f t="shared" si="6"/>
        <v>18054.828483161484</v>
      </c>
      <c r="U57">
        <v>0</v>
      </c>
      <c r="V57">
        <v>0</v>
      </c>
      <c r="W57">
        <v>743</v>
      </c>
      <c r="X57">
        <v>1</v>
      </c>
      <c r="Y57">
        <v>1</v>
      </c>
    </row>
    <row r="58" spans="1:36" x14ac:dyDescent="0.35">
      <c r="A58" s="1">
        <v>40972</v>
      </c>
      <c r="B58">
        <v>5604</v>
      </c>
      <c r="C58">
        <v>4687.333333333333</v>
      </c>
      <c r="D58">
        <v>4973</v>
      </c>
      <c r="E58">
        <v>5335</v>
      </c>
      <c r="F58">
        <v>0</v>
      </c>
      <c r="G58">
        <v>0</v>
      </c>
      <c r="H58">
        <v>0</v>
      </c>
      <c r="I58">
        <v>1</v>
      </c>
      <c r="J58">
        <v>0</v>
      </c>
      <c r="K58">
        <f t="shared" si="0"/>
        <v>1</v>
      </c>
      <c r="L58">
        <f t="shared" si="1"/>
        <v>6063.6131971438499</v>
      </c>
      <c r="M58">
        <f>L58-B58</f>
        <v>459.6131971438499</v>
      </c>
      <c r="N58">
        <f t="shared" si="2"/>
        <v>459.6131971438499</v>
      </c>
      <c r="O58" s="8">
        <f>N58/B58</f>
        <v>8.2015202916461444E-2</v>
      </c>
      <c r="P58">
        <v>622</v>
      </c>
      <c r="Q58">
        <f t="shared" si="3"/>
        <v>8273.0375485892982</v>
      </c>
      <c r="R58">
        <f t="shared" si="4"/>
        <v>11196</v>
      </c>
      <c r="S58">
        <f t="shared" si="5"/>
        <v>459.6131971438499</v>
      </c>
      <c r="T58">
        <f t="shared" si="6"/>
        <v>211244.29098879144</v>
      </c>
      <c r="U58">
        <v>0</v>
      </c>
      <c r="V58">
        <v>0</v>
      </c>
      <c r="W58">
        <v>269</v>
      </c>
      <c r="X58">
        <v>1</v>
      </c>
      <c r="Y58">
        <v>0</v>
      </c>
      <c r="AB58" t="s">
        <v>22</v>
      </c>
    </row>
    <row r="59" spans="1:36" ht="15" thickBot="1" x14ac:dyDescent="0.4">
      <c r="A59" s="1">
        <v>40973</v>
      </c>
      <c r="B59">
        <v>3487</v>
      </c>
      <c r="C59">
        <v>5177</v>
      </c>
      <c r="D59">
        <v>3390</v>
      </c>
      <c r="E59">
        <v>5604</v>
      </c>
      <c r="F59">
        <v>1</v>
      </c>
      <c r="G59">
        <v>0</v>
      </c>
      <c r="H59">
        <v>0</v>
      </c>
      <c r="I59">
        <v>0</v>
      </c>
      <c r="J59">
        <v>0</v>
      </c>
      <c r="K59">
        <f t="shared" si="0"/>
        <v>1</v>
      </c>
      <c r="L59">
        <f t="shared" si="1"/>
        <v>4651.4127650080527</v>
      </c>
      <c r="M59">
        <f>L59-B59</f>
        <v>1164.4127650080527</v>
      </c>
      <c r="N59">
        <f t="shared" si="2"/>
        <v>1164.4127650080527</v>
      </c>
      <c r="O59" s="8">
        <f>N59/B59</f>
        <v>0.33392967163982012</v>
      </c>
      <c r="P59">
        <v>1251</v>
      </c>
      <c r="Q59">
        <f t="shared" si="3"/>
        <v>20959.429770144947</v>
      </c>
      <c r="R59">
        <f t="shared" si="4"/>
        <v>22518</v>
      </c>
      <c r="S59">
        <f t="shared" si="5"/>
        <v>1164.4127650080527</v>
      </c>
      <c r="T59">
        <f t="shared" si="6"/>
        <v>1355857.0873136986</v>
      </c>
      <c r="U59">
        <v>0</v>
      </c>
      <c r="V59">
        <v>0</v>
      </c>
      <c r="W59">
        <v>-2117</v>
      </c>
      <c r="X59">
        <v>0</v>
      </c>
      <c r="Y59">
        <v>0</v>
      </c>
    </row>
    <row r="60" spans="1:36" x14ac:dyDescent="0.35">
      <c r="A60" s="1">
        <v>40974</v>
      </c>
      <c r="B60">
        <v>3854</v>
      </c>
      <c r="C60">
        <v>4808.666666666667</v>
      </c>
      <c r="D60">
        <v>3795</v>
      </c>
      <c r="E60">
        <v>3487</v>
      </c>
      <c r="F60">
        <v>0</v>
      </c>
      <c r="G60">
        <v>1</v>
      </c>
      <c r="H60">
        <v>0</v>
      </c>
      <c r="I60">
        <v>0</v>
      </c>
      <c r="J60">
        <v>0</v>
      </c>
      <c r="K60">
        <f t="shared" si="0"/>
        <v>1</v>
      </c>
      <c r="L60">
        <f t="shared" si="1"/>
        <v>4700.1292576442074</v>
      </c>
      <c r="M60">
        <f>L60-B60</f>
        <v>846.12925764420743</v>
      </c>
      <c r="N60">
        <f t="shared" si="2"/>
        <v>846.12925764420743</v>
      </c>
      <c r="O60" s="8">
        <f>N60/B60</f>
        <v>0.21954573369076477</v>
      </c>
      <c r="P60">
        <v>1095</v>
      </c>
      <c r="Q60">
        <f t="shared" si="3"/>
        <v>15230.326637595734</v>
      </c>
      <c r="R60">
        <f t="shared" si="4"/>
        <v>19710</v>
      </c>
      <c r="S60">
        <f t="shared" si="5"/>
        <v>846.12925764420743</v>
      </c>
      <c r="T60">
        <f t="shared" si="6"/>
        <v>715934.72064153757</v>
      </c>
      <c r="U60">
        <v>0</v>
      </c>
      <c r="V60">
        <v>0</v>
      </c>
      <c r="W60">
        <v>367</v>
      </c>
      <c r="X60">
        <v>0</v>
      </c>
      <c r="Y60">
        <v>0</v>
      </c>
      <c r="AB60" s="5" t="s">
        <v>23</v>
      </c>
      <c r="AC60" s="5"/>
    </row>
    <row r="61" spans="1:36" x14ac:dyDescent="0.35">
      <c r="A61" s="1">
        <v>40975</v>
      </c>
      <c r="B61">
        <v>4368</v>
      </c>
      <c r="C61">
        <v>4315</v>
      </c>
      <c r="D61">
        <v>3842</v>
      </c>
      <c r="E61">
        <v>3854</v>
      </c>
      <c r="F61">
        <v>0</v>
      </c>
      <c r="G61">
        <v>0</v>
      </c>
      <c r="H61">
        <v>1</v>
      </c>
      <c r="I61">
        <v>0</v>
      </c>
      <c r="J61">
        <v>0</v>
      </c>
      <c r="K61">
        <f t="shared" si="0"/>
        <v>1</v>
      </c>
      <c r="L61">
        <f t="shared" si="1"/>
        <v>4614.8396529062857</v>
      </c>
      <c r="M61">
        <f>L61-B61</f>
        <v>246.83965290628566</v>
      </c>
      <c r="N61">
        <f t="shared" si="2"/>
        <v>246.83965290628566</v>
      </c>
      <c r="O61" s="8">
        <f>N61/B61</f>
        <v>5.6510909548142321E-2</v>
      </c>
      <c r="P61">
        <v>616</v>
      </c>
      <c r="Q61">
        <f t="shared" si="3"/>
        <v>4443.113752313142</v>
      </c>
      <c r="R61">
        <f t="shared" si="4"/>
        <v>11088</v>
      </c>
      <c r="S61">
        <f t="shared" si="5"/>
        <v>246.83965290628566</v>
      </c>
      <c r="T61">
        <f t="shared" si="6"/>
        <v>60929.814246895578</v>
      </c>
      <c r="U61">
        <v>0</v>
      </c>
      <c r="V61">
        <v>0</v>
      </c>
      <c r="W61">
        <v>514</v>
      </c>
      <c r="X61">
        <v>0</v>
      </c>
      <c r="Y61">
        <v>0</v>
      </c>
      <c r="AB61" s="2" t="s">
        <v>24</v>
      </c>
      <c r="AC61" s="2">
        <v>0.87134645167241942</v>
      </c>
    </row>
    <row r="62" spans="1:36" x14ac:dyDescent="0.35">
      <c r="A62" s="1">
        <v>40976</v>
      </c>
      <c r="B62">
        <v>4263</v>
      </c>
      <c r="C62">
        <v>3903</v>
      </c>
      <c r="D62">
        <v>4135</v>
      </c>
      <c r="E62">
        <v>4368</v>
      </c>
      <c r="F62">
        <v>0</v>
      </c>
      <c r="G62">
        <v>0</v>
      </c>
      <c r="H62">
        <v>0</v>
      </c>
      <c r="I62">
        <v>0</v>
      </c>
      <c r="J62">
        <v>0</v>
      </c>
      <c r="K62">
        <f t="shared" si="0"/>
        <v>1</v>
      </c>
      <c r="L62">
        <f t="shared" si="1"/>
        <v>5168.211793195891</v>
      </c>
      <c r="M62">
        <f>L62-B62</f>
        <v>905.211793195891</v>
      </c>
      <c r="N62">
        <f t="shared" si="2"/>
        <v>905.211793195891</v>
      </c>
      <c r="O62" s="8">
        <f>N62/B62</f>
        <v>0.21234149500255478</v>
      </c>
      <c r="P62">
        <v>856</v>
      </c>
      <c r="Q62">
        <f t="shared" si="3"/>
        <v>16293.812277526038</v>
      </c>
      <c r="R62">
        <f t="shared" si="4"/>
        <v>15408</v>
      </c>
      <c r="S62">
        <f t="shared" si="5"/>
        <v>905.211793195891</v>
      </c>
      <c r="T62">
        <f t="shared" si="6"/>
        <v>819408.39054092055</v>
      </c>
      <c r="U62">
        <v>1</v>
      </c>
      <c r="V62">
        <v>0</v>
      </c>
      <c r="W62">
        <v>-105</v>
      </c>
      <c r="X62">
        <v>0</v>
      </c>
      <c r="Y62">
        <v>0</v>
      </c>
      <c r="AB62" s="2" t="s">
        <v>25</v>
      </c>
      <c r="AC62" s="2">
        <v>0.7592446388421159</v>
      </c>
    </row>
    <row r="63" spans="1:36" x14ac:dyDescent="0.35">
      <c r="A63" s="1">
        <v>40977</v>
      </c>
      <c r="B63">
        <v>4953</v>
      </c>
      <c r="C63">
        <v>4161.666666666667</v>
      </c>
      <c r="D63">
        <v>4592</v>
      </c>
      <c r="E63">
        <v>4263</v>
      </c>
      <c r="F63">
        <v>0</v>
      </c>
      <c r="G63">
        <v>0</v>
      </c>
      <c r="H63">
        <v>0</v>
      </c>
      <c r="I63">
        <v>0</v>
      </c>
      <c r="J63">
        <v>0</v>
      </c>
      <c r="K63">
        <f t="shared" si="0"/>
        <v>1</v>
      </c>
      <c r="L63">
        <f t="shared" si="1"/>
        <v>5466.8371237574938</v>
      </c>
      <c r="M63">
        <f>L63-B63</f>
        <v>513.83712375749383</v>
      </c>
      <c r="N63">
        <f t="shared" si="2"/>
        <v>513.83712375749383</v>
      </c>
      <c r="O63" s="8">
        <f>N63/B63</f>
        <v>0.10374260524076193</v>
      </c>
      <c r="P63">
        <v>336</v>
      </c>
      <c r="Q63">
        <f t="shared" si="3"/>
        <v>9249.0682276348889</v>
      </c>
      <c r="R63">
        <f t="shared" si="4"/>
        <v>6048</v>
      </c>
      <c r="S63">
        <f t="shared" si="5"/>
        <v>513.83712375749383</v>
      </c>
      <c r="T63">
        <f t="shared" si="6"/>
        <v>264028.58975137403</v>
      </c>
      <c r="U63">
        <v>0</v>
      </c>
      <c r="V63">
        <v>1</v>
      </c>
      <c r="W63">
        <v>690</v>
      </c>
      <c r="X63">
        <v>0</v>
      </c>
      <c r="Y63">
        <v>0</v>
      </c>
      <c r="AB63" s="2" t="s">
        <v>26</v>
      </c>
      <c r="AC63" s="2">
        <v>0.75303604786669776</v>
      </c>
    </row>
    <row r="64" spans="1:36" x14ac:dyDescent="0.35">
      <c r="A64" s="1">
        <v>40978</v>
      </c>
      <c r="B64">
        <v>5715</v>
      </c>
      <c r="C64">
        <v>4528</v>
      </c>
      <c r="D64">
        <v>5335</v>
      </c>
      <c r="E64">
        <v>4953</v>
      </c>
      <c r="F64">
        <v>0</v>
      </c>
      <c r="G64">
        <v>0</v>
      </c>
      <c r="H64">
        <v>0</v>
      </c>
      <c r="I64">
        <v>1</v>
      </c>
      <c r="J64">
        <v>0</v>
      </c>
      <c r="K64">
        <f t="shared" si="0"/>
        <v>1</v>
      </c>
      <c r="L64">
        <f t="shared" si="1"/>
        <v>6143.1859184586401</v>
      </c>
      <c r="M64">
        <f>L64-B64</f>
        <v>428.18591845864012</v>
      </c>
      <c r="N64">
        <f t="shared" si="2"/>
        <v>428.18591845864012</v>
      </c>
      <c r="O64" s="8">
        <f>N64/B64</f>
        <v>7.4923170333970279E-2</v>
      </c>
      <c r="P64">
        <v>704</v>
      </c>
      <c r="Q64">
        <f t="shared" si="3"/>
        <v>7707.3465322555221</v>
      </c>
      <c r="R64">
        <f t="shared" si="4"/>
        <v>12672</v>
      </c>
      <c r="S64">
        <f t="shared" si="5"/>
        <v>428.18591845864012</v>
      </c>
      <c r="T64">
        <f t="shared" si="6"/>
        <v>183343.18076626922</v>
      </c>
      <c r="U64">
        <v>0</v>
      </c>
      <c r="V64">
        <v>0</v>
      </c>
      <c r="W64">
        <v>762</v>
      </c>
      <c r="X64">
        <v>1</v>
      </c>
      <c r="Y64">
        <v>1</v>
      </c>
      <c r="AB64" s="2" t="s">
        <v>6</v>
      </c>
      <c r="AC64" s="2">
        <v>587.91499706203956</v>
      </c>
    </row>
    <row r="65" spans="1:36" ht="15" thickBot="1" x14ac:dyDescent="0.4">
      <c r="A65" s="1">
        <v>40979</v>
      </c>
      <c r="B65">
        <v>5598</v>
      </c>
      <c r="C65">
        <v>4977</v>
      </c>
      <c r="D65">
        <v>5604</v>
      </c>
      <c r="E65">
        <v>5715</v>
      </c>
      <c r="F65">
        <v>0</v>
      </c>
      <c r="G65">
        <v>0</v>
      </c>
      <c r="H65">
        <v>0</v>
      </c>
      <c r="I65">
        <v>1</v>
      </c>
      <c r="J65">
        <v>0</v>
      </c>
      <c r="K65">
        <f t="shared" si="0"/>
        <v>0</v>
      </c>
      <c r="L65">
        <f t="shared" si="1"/>
        <v>5463.8777418049021</v>
      </c>
      <c r="M65">
        <f>L65-B65</f>
        <v>-134.12225819509786</v>
      </c>
      <c r="N65">
        <f t="shared" si="2"/>
        <v>134.12225819509786</v>
      </c>
      <c r="O65" s="8">
        <f>N65/B65</f>
        <v>2.395896002056053E-2</v>
      </c>
      <c r="P65">
        <v>551</v>
      </c>
      <c r="Q65">
        <f t="shared" si="3"/>
        <v>9656.8025900470457</v>
      </c>
      <c r="R65">
        <f t="shared" si="4"/>
        <v>9918</v>
      </c>
      <c r="S65">
        <f t="shared" si="5"/>
        <v>-268.24451639019571</v>
      </c>
      <c r="T65">
        <f t="shared" si="6"/>
        <v>71955.120573409979</v>
      </c>
      <c r="U65">
        <v>0</v>
      </c>
      <c r="V65">
        <v>0</v>
      </c>
      <c r="W65">
        <v>-117</v>
      </c>
      <c r="X65">
        <v>1</v>
      </c>
      <c r="Y65">
        <v>0</v>
      </c>
      <c r="AB65" s="3" t="s">
        <v>27</v>
      </c>
      <c r="AC65" s="3">
        <v>359</v>
      </c>
    </row>
    <row r="66" spans="1:36" x14ac:dyDescent="0.35">
      <c r="A66" s="1">
        <v>40980</v>
      </c>
      <c r="B66">
        <v>3941</v>
      </c>
      <c r="C66">
        <v>5422</v>
      </c>
      <c r="D66">
        <v>3487</v>
      </c>
      <c r="E66">
        <v>5598</v>
      </c>
      <c r="F66">
        <v>1</v>
      </c>
      <c r="G66">
        <v>0</v>
      </c>
      <c r="H66">
        <v>0</v>
      </c>
      <c r="I66">
        <v>0</v>
      </c>
      <c r="J66">
        <v>0</v>
      </c>
      <c r="K66">
        <f t="shared" si="0"/>
        <v>1</v>
      </c>
      <c r="L66">
        <f t="shared" si="1"/>
        <v>4769.5710240664093</v>
      </c>
      <c r="M66">
        <f>L66-B66</f>
        <v>828.57102406640934</v>
      </c>
      <c r="N66">
        <f t="shared" si="2"/>
        <v>828.57102406640934</v>
      </c>
      <c r="O66" s="8">
        <f>N66/B66</f>
        <v>0.21024385284608205</v>
      </c>
      <c r="P66">
        <v>1038</v>
      </c>
      <c r="Q66">
        <f t="shared" si="3"/>
        <v>14914.278433195368</v>
      </c>
      <c r="R66">
        <f t="shared" si="4"/>
        <v>18684</v>
      </c>
      <c r="S66">
        <f t="shared" si="5"/>
        <v>828.57102406640934</v>
      </c>
      <c r="T66">
        <f t="shared" si="6"/>
        <v>686529.94192245824</v>
      </c>
      <c r="U66">
        <v>0</v>
      </c>
      <c r="V66">
        <v>0</v>
      </c>
      <c r="W66">
        <v>-1657</v>
      </c>
      <c r="X66">
        <v>0</v>
      </c>
      <c r="Y66">
        <v>0</v>
      </c>
    </row>
    <row r="67" spans="1:36" ht="15" thickBot="1" x14ac:dyDescent="0.4">
      <c r="A67" s="1">
        <v>40981</v>
      </c>
      <c r="B67">
        <v>4048</v>
      </c>
      <c r="C67">
        <v>5084.666666666667</v>
      </c>
      <c r="D67">
        <v>3854</v>
      </c>
      <c r="E67">
        <v>3941</v>
      </c>
      <c r="F67">
        <v>0</v>
      </c>
      <c r="G67">
        <v>1</v>
      </c>
      <c r="H67">
        <v>0</v>
      </c>
      <c r="I67">
        <v>0</v>
      </c>
      <c r="J67">
        <v>0</v>
      </c>
      <c r="K67">
        <f t="shared" ref="K67:K130" si="7">IF(B67&gt;D67,1,0)</f>
        <v>1</v>
      </c>
      <c r="L67">
        <f t="shared" ref="L67:L130" si="8">$AB$2+SUMPRODUCT(C67:K67,$AC$2:$AK$2)</f>
        <v>4895.4413023184543</v>
      </c>
      <c r="M67">
        <f>L67-B67</f>
        <v>847.44130231845429</v>
      </c>
      <c r="N67">
        <f t="shared" ref="N67:N130" si="9">ABS(M67)</f>
        <v>847.44130231845429</v>
      </c>
      <c r="O67" s="8">
        <f>N67/B67</f>
        <v>0.20934814780594227</v>
      </c>
      <c r="P67">
        <v>1060</v>
      </c>
      <c r="Q67">
        <f t="shared" ref="Q67:Q130" si="10">IF(M67&lt;0,M67*-72,M67*18)</f>
        <v>15253.943441732177</v>
      </c>
      <c r="R67">
        <f t="shared" ref="R67:R130" si="11">P67*18</f>
        <v>19080</v>
      </c>
      <c r="S67">
        <f t="shared" ref="S67:S130" si="12">IF(M67&lt;0,M67*2,M67)</f>
        <v>847.44130231845429</v>
      </c>
      <c r="T67">
        <f t="shared" ref="T67:T130" si="13">S67^2</f>
        <v>718156.76087519783</v>
      </c>
      <c r="U67">
        <v>0</v>
      </c>
      <c r="V67">
        <v>0</v>
      </c>
      <c r="W67">
        <v>107</v>
      </c>
      <c r="X67">
        <v>0</v>
      </c>
      <c r="Y67">
        <v>0</v>
      </c>
      <c r="AB67" t="s">
        <v>28</v>
      </c>
    </row>
    <row r="68" spans="1:36" x14ac:dyDescent="0.35">
      <c r="A68" s="1">
        <v>40982</v>
      </c>
      <c r="B68">
        <v>3883</v>
      </c>
      <c r="C68">
        <v>4529</v>
      </c>
      <c r="D68">
        <v>4368</v>
      </c>
      <c r="E68">
        <v>4048</v>
      </c>
      <c r="F68">
        <v>0</v>
      </c>
      <c r="G68">
        <v>0</v>
      </c>
      <c r="H68">
        <v>1</v>
      </c>
      <c r="I68">
        <v>0</v>
      </c>
      <c r="J68">
        <v>0</v>
      </c>
      <c r="K68">
        <f t="shared" si="7"/>
        <v>0</v>
      </c>
      <c r="L68">
        <f t="shared" si="8"/>
        <v>3901.2349372395147</v>
      </c>
      <c r="M68">
        <f>L68-B68</f>
        <v>18.234937239514693</v>
      </c>
      <c r="N68">
        <f t="shared" si="9"/>
        <v>18.234937239514693</v>
      </c>
      <c r="O68" s="8">
        <f>N68/B68</f>
        <v>4.6960950912991739E-3</v>
      </c>
      <c r="P68">
        <v>1181</v>
      </c>
      <c r="Q68">
        <f t="shared" si="10"/>
        <v>328.22887031126447</v>
      </c>
      <c r="R68">
        <f t="shared" si="11"/>
        <v>21258</v>
      </c>
      <c r="S68">
        <f t="shared" si="12"/>
        <v>18.234937239514693</v>
      </c>
      <c r="T68">
        <f t="shared" si="13"/>
        <v>332.5129361290397</v>
      </c>
      <c r="U68">
        <v>0</v>
      </c>
      <c r="V68">
        <v>0</v>
      </c>
      <c r="W68">
        <v>-165</v>
      </c>
      <c r="X68">
        <v>0</v>
      </c>
      <c r="Y68">
        <v>0</v>
      </c>
      <c r="AB68" s="4"/>
      <c r="AC68" s="4" t="s">
        <v>33</v>
      </c>
      <c r="AD68" s="4" t="s">
        <v>34</v>
      </c>
      <c r="AE68" s="4" t="s">
        <v>35</v>
      </c>
      <c r="AF68" s="4" t="s">
        <v>36</v>
      </c>
      <c r="AG68" s="4" t="s">
        <v>37</v>
      </c>
    </row>
    <row r="69" spans="1:36" x14ac:dyDescent="0.35">
      <c r="A69" s="1">
        <v>40983</v>
      </c>
      <c r="B69">
        <v>4491</v>
      </c>
      <c r="C69">
        <v>3957.3333333333335</v>
      </c>
      <c r="D69">
        <v>4263</v>
      </c>
      <c r="E69">
        <v>3883</v>
      </c>
      <c r="F69">
        <v>0</v>
      </c>
      <c r="G69">
        <v>0</v>
      </c>
      <c r="H69">
        <v>0</v>
      </c>
      <c r="I69">
        <v>0</v>
      </c>
      <c r="J69">
        <v>0</v>
      </c>
      <c r="K69">
        <f t="shared" si="7"/>
        <v>1</v>
      </c>
      <c r="L69">
        <f t="shared" si="8"/>
        <v>5158.3649612649861</v>
      </c>
      <c r="M69">
        <f>L69-B69</f>
        <v>667.36496126498605</v>
      </c>
      <c r="N69">
        <f t="shared" si="9"/>
        <v>667.36496126498605</v>
      </c>
      <c r="O69" s="8">
        <f>N69/B69</f>
        <v>0.14860052577710667</v>
      </c>
      <c r="P69">
        <v>844</v>
      </c>
      <c r="Q69">
        <f t="shared" si="10"/>
        <v>12012.569302769749</v>
      </c>
      <c r="R69">
        <f t="shared" si="11"/>
        <v>15192</v>
      </c>
      <c r="S69">
        <f t="shared" si="12"/>
        <v>667.36496126498605</v>
      </c>
      <c r="T69">
        <f t="shared" si="13"/>
        <v>445375.99152421631</v>
      </c>
      <c r="U69">
        <v>1</v>
      </c>
      <c r="V69">
        <v>0</v>
      </c>
      <c r="W69">
        <v>608</v>
      </c>
      <c r="X69">
        <v>0</v>
      </c>
      <c r="Y69">
        <v>0</v>
      </c>
      <c r="AB69" s="2" t="s">
        <v>29</v>
      </c>
      <c r="AC69" s="2">
        <v>9</v>
      </c>
      <c r="AD69" s="2">
        <v>380417311.10572541</v>
      </c>
      <c r="AE69" s="2">
        <v>42268590.122858375</v>
      </c>
      <c r="AF69" s="2">
        <v>122.28936353646215</v>
      </c>
      <c r="AG69" s="2">
        <v>2.9456644497238514E-102</v>
      </c>
    </row>
    <row r="70" spans="1:36" x14ac:dyDescent="0.35">
      <c r="A70" s="1">
        <v>40984</v>
      </c>
      <c r="B70">
        <v>4594</v>
      </c>
      <c r="C70">
        <v>4140.666666666667</v>
      </c>
      <c r="D70">
        <v>4953</v>
      </c>
      <c r="E70">
        <v>4491</v>
      </c>
      <c r="F70">
        <v>0</v>
      </c>
      <c r="G70">
        <v>0</v>
      </c>
      <c r="H70">
        <v>0</v>
      </c>
      <c r="I70">
        <v>0</v>
      </c>
      <c r="J70">
        <v>0</v>
      </c>
      <c r="K70">
        <f t="shared" si="7"/>
        <v>0</v>
      </c>
      <c r="L70">
        <f t="shared" si="8"/>
        <v>4606.2095355475922</v>
      </c>
      <c r="M70">
        <f>L70-B70</f>
        <v>12.209535547592168</v>
      </c>
      <c r="N70">
        <f t="shared" si="9"/>
        <v>12.209535547592168</v>
      </c>
      <c r="O70" s="8">
        <f>N70/B70</f>
        <v>2.6577134409212382E-3</v>
      </c>
      <c r="P70">
        <v>1082</v>
      </c>
      <c r="Q70">
        <f t="shared" si="10"/>
        <v>219.77163985665902</v>
      </c>
      <c r="R70">
        <f t="shared" si="11"/>
        <v>19476</v>
      </c>
      <c r="S70">
        <f t="shared" si="12"/>
        <v>12.209535547592168</v>
      </c>
      <c r="T70">
        <f t="shared" si="13"/>
        <v>149.07275828791677</v>
      </c>
      <c r="U70">
        <v>0</v>
      </c>
      <c r="V70">
        <v>1</v>
      </c>
      <c r="W70">
        <v>103</v>
      </c>
      <c r="X70">
        <v>0</v>
      </c>
      <c r="Y70">
        <v>0</v>
      </c>
      <c r="AB70" s="2" t="s">
        <v>30</v>
      </c>
      <c r="AC70" s="2">
        <v>349</v>
      </c>
      <c r="AD70" s="2">
        <v>120629771.27588984</v>
      </c>
      <c r="AE70" s="2">
        <v>345644.04377045803</v>
      </c>
      <c r="AF70" s="2"/>
      <c r="AG70" s="2"/>
    </row>
    <row r="71" spans="1:36" ht="15" thickBot="1" x14ac:dyDescent="0.4">
      <c r="A71" s="1">
        <v>40985</v>
      </c>
      <c r="B71">
        <v>4131</v>
      </c>
      <c r="C71">
        <v>4322.666666666667</v>
      </c>
      <c r="D71">
        <v>5715</v>
      </c>
      <c r="E71">
        <v>4594</v>
      </c>
      <c r="F71">
        <v>0</v>
      </c>
      <c r="G71">
        <v>0</v>
      </c>
      <c r="H71">
        <v>0</v>
      </c>
      <c r="I71">
        <v>1</v>
      </c>
      <c r="J71">
        <v>0</v>
      </c>
      <c r="K71">
        <f t="shared" si="7"/>
        <v>0</v>
      </c>
      <c r="L71">
        <f t="shared" si="8"/>
        <v>5128.7432512030309</v>
      </c>
      <c r="M71">
        <f>L71-B71</f>
        <v>997.74325120303092</v>
      </c>
      <c r="N71">
        <f t="shared" si="9"/>
        <v>997.74325120303092</v>
      </c>
      <c r="O71" s="8">
        <f>N71/B71</f>
        <v>0.24152584149189807</v>
      </c>
      <c r="P71">
        <v>796</v>
      </c>
      <c r="Q71">
        <f t="shared" si="10"/>
        <v>17959.378521654558</v>
      </c>
      <c r="R71">
        <f t="shared" si="11"/>
        <v>14328</v>
      </c>
      <c r="S71">
        <f t="shared" si="12"/>
        <v>997.74325120303092</v>
      </c>
      <c r="T71">
        <f t="shared" si="13"/>
        <v>995491.5953211945</v>
      </c>
      <c r="U71">
        <v>0</v>
      </c>
      <c r="V71">
        <v>0</v>
      </c>
      <c r="W71">
        <v>-463</v>
      </c>
      <c r="X71">
        <v>1</v>
      </c>
      <c r="Y71">
        <v>1</v>
      </c>
      <c r="AB71" s="3" t="s">
        <v>31</v>
      </c>
      <c r="AC71" s="3">
        <v>358</v>
      </c>
      <c r="AD71" s="3">
        <v>501047082.38161528</v>
      </c>
      <c r="AE71" s="3"/>
      <c r="AF71" s="3"/>
      <c r="AG71" s="3"/>
    </row>
    <row r="72" spans="1:36" ht="15" thickBot="1" x14ac:dyDescent="0.4">
      <c r="A72" s="1">
        <v>40986</v>
      </c>
      <c r="B72">
        <v>5677</v>
      </c>
      <c r="C72">
        <v>4405.333333333333</v>
      </c>
      <c r="D72">
        <v>5598</v>
      </c>
      <c r="E72">
        <v>4131</v>
      </c>
      <c r="F72">
        <v>0</v>
      </c>
      <c r="G72">
        <v>0</v>
      </c>
      <c r="H72">
        <v>0</v>
      </c>
      <c r="I72">
        <v>1</v>
      </c>
      <c r="J72">
        <v>0</v>
      </c>
      <c r="K72">
        <f t="shared" si="7"/>
        <v>1</v>
      </c>
      <c r="L72">
        <f t="shared" si="8"/>
        <v>6093.2731075264064</v>
      </c>
      <c r="M72">
        <f>L72-B72</f>
        <v>416.27310752640642</v>
      </c>
      <c r="N72">
        <f t="shared" si="9"/>
        <v>416.27310752640642</v>
      </c>
      <c r="O72" s="8">
        <f>N72/B72</f>
        <v>7.3326247582597578E-2</v>
      </c>
      <c r="P72">
        <v>1262</v>
      </c>
      <c r="Q72">
        <f t="shared" si="10"/>
        <v>7492.9159354753156</v>
      </c>
      <c r="R72">
        <f t="shared" si="11"/>
        <v>22716</v>
      </c>
      <c r="S72">
        <f t="shared" si="12"/>
        <v>416.27310752640642</v>
      </c>
      <c r="T72">
        <f t="shared" si="13"/>
        <v>173283.30004969111</v>
      </c>
      <c r="U72">
        <v>0</v>
      </c>
      <c r="V72">
        <v>0</v>
      </c>
      <c r="W72">
        <v>1546</v>
      </c>
      <c r="X72">
        <v>1</v>
      </c>
      <c r="Y72">
        <v>0</v>
      </c>
    </row>
    <row r="73" spans="1:36" x14ac:dyDescent="0.35">
      <c r="A73" s="1">
        <v>40987</v>
      </c>
      <c r="B73">
        <v>3805</v>
      </c>
      <c r="C73">
        <v>4800.666666666667</v>
      </c>
      <c r="D73">
        <v>3941</v>
      </c>
      <c r="E73">
        <v>5677</v>
      </c>
      <c r="F73">
        <v>1</v>
      </c>
      <c r="G73">
        <v>0</v>
      </c>
      <c r="H73">
        <v>0</v>
      </c>
      <c r="I73">
        <v>0</v>
      </c>
      <c r="J73">
        <v>0</v>
      </c>
      <c r="K73">
        <f t="shared" si="7"/>
        <v>0</v>
      </c>
      <c r="L73">
        <f t="shared" si="8"/>
        <v>3767.6321001811893</v>
      </c>
      <c r="M73">
        <f>L73-B73</f>
        <v>-37.367899818810656</v>
      </c>
      <c r="N73">
        <f t="shared" si="9"/>
        <v>37.367899818810656</v>
      </c>
      <c r="O73" s="8">
        <f>N73/B73</f>
        <v>9.8207358262314467E-3</v>
      </c>
      <c r="P73">
        <v>940</v>
      </c>
      <c r="Q73">
        <f t="shared" si="10"/>
        <v>2690.4887869543672</v>
      </c>
      <c r="R73">
        <f t="shared" si="11"/>
        <v>16920</v>
      </c>
      <c r="S73">
        <f t="shared" si="12"/>
        <v>-74.735799637621312</v>
      </c>
      <c r="T73">
        <f t="shared" si="13"/>
        <v>5585.4397474746775</v>
      </c>
      <c r="U73">
        <v>0</v>
      </c>
      <c r="V73">
        <v>0</v>
      </c>
      <c r="W73">
        <v>-1872</v>
      </c>
      <c r="X73">
        <v>0</v>
      </c>
      <c r="Y73">
        <v>0</v>
      </c>
      <c r="AB73" s="4"/>
      <c r="AC73" s="4" t="s">
        <v>38</v>
      </c>
      <c r="AD73" s="4" t="s">
        <v>6</v>
      </c>
      <c r="AE73" s="4" t="s">
        <v>39</v>
      </c>
      <c r="AF73" s="4" t="s">
        <v>40</v>
      </c>
      <c r="AG73" s="4" t="s">
        <v>41</v>
      </c>
      <c r="AH73" s="4" t="s">
        <v>42</v>
      </c>
      <c r="AI73" s="4" t="s">
        <v>43</v>
      </c>
      <c r="AJ73" s="4" t="s">
        <v>44</v>
      </c>
    </row>
    <row r="74" spans="1:36" x14ac:dyDescent="0.35">
      <c r="A74" s="1">
        <v>40988</v>
      </c>
      <c r="B74">
        <v>4395</v>
      </c>
      <c r="C74">
        <v>4537.666666666667</v>
      </c>
      <c r="D74">
        <v>4048</v>
      </c>
      <c r="E74">
        <v>3805</v>
      </c>
      <c r="F74">
        <v>0</v>
      </c>
      <c r="G74">
        <v>1</v>
      </c>
      <c r="H74">
        <v>0</v>
      </c>
      <c r="I74">
        <v>0</v>
      </c>
      <c r="J74">
        <v>0</v>
      </c>
      <c r="K74">
        <f t="shared" si="7"/>
        <v>1</v>
      </c>
      <c r="L74">
        <f t="shared" si="8"/>
        <v>4826.1259805396112</v>
      </c>
      <c r="M74">
        <f>L74-B74</f>
        <v>431.12598053961119</v>
      </c>
      <c r="N74">
        <f t="shared" si="9"/>
        <v>431.12598053961119</v>
      </c>
      <c r="O74" s="8">
        <f>N74/B74</f>
        <v>9.8094648586942251E-2</v>
      </c>
      <c r="P74">
        <v>675</v>
      </c>
      <c r="Q74">
        <f t="shared" si="10"/>
        <v>7760.2676497130014</v>
      </c>
      <c r="R74">
        <f t="shared" si="11"/>
        <v>12150</v>
      </c>
      <c r="S74">
        <f t="shared" si="12"/>
        <v>431.12598053961119</v>
      </c>
      <c r="T74">
        <f t="shared" si="13"/>
        <v>185869.61109624122</v>
      </c>
      <c r="U74">
        <v>0</v>
      </c>
      <c r="V74">
        <v>0</v>
      </c>
      <c r="W74">
        <v>590</v>
      </c>
      <c r="X74">
        <v>0</v>
      </c>
      <c r="Y74">
        <v>0</v>
      </c>
      <c r="AB74" s="2" t="s">
        <v>32</v>
      </c>
      <c r="AC74" s="2">
        <v>-142.27809462304174</v>
      </c>
      <c r="AD74" s="2">
        <v>186.30173474456947</v>
      </c>
      <c r="AE74" s="2">
        <v>-0.76369710039529848</v>
      </c>
      <c r="AF74" s="2">
        <v>0.44556373452615949</v>
      </c>
      <c r="AG74" s="2">
        <v>-508.69346938176426</v>
      </c>
      <c r="AH74" s="2">
        <v>224.13728013568078</v>
      </c>
      <c r="AI74" s="2">
        <v>-508.69346938176426</v>
      </c>
      <c r="AJ74" s="2">
        <v>224.13728013568078</v>
      </c>
    </row>
    <row r="75" spans="1:36" x14ac:dyDescent="0.35">
      <c r="A75" s="1">
        <v>40989</v>
      </c>
      <c r="B75">
        <v>5026</v>
      </c>
      <c r="C75">
        <v>4625.666666666667</v>
      </c>
      <c r="D75">
        <v>3883</v>
      </c>
      <c r="E75">
        <v>4395</v>
      </c>
      <c r="F75">
        <v>0</v>
      </c>
      <c r="G75">
        <v>0</v>
      </c>
      <c r="H75">
        <v>1</v>
      </c>
      <c r="I75">
        <v>0</v>
      </c>
      <c r="J75">
        <v>0</v>
      </c>
      <c r="K75">
        <f t="shared" si="7"/>
        <v>1</v>
      </c>
      <c r="L75">
        <f t="shared" si="8"/>
        <v>4826.6762574083023</v>
      </c>
      <c r="M75">
        <f>L75-B75</f>
        <v>-199.32374259169774</v>
      </c>
      <c r="N75">
        <f t="shared" si="9"/>
        <v>199.32374259169774</v>
      </c>
      <c r="O75" s="8">
        <f>N75/B75</f>
        <v>3.9658524192538347E-2</v>
      </c>
      <c r="P75">
        <v>707</v>
      </c>
      <c r="Q75">
        <f t="shared" si="10"/>
        <v>14351.309466602237</v>
      </c>
      <c r="R75">
        <f t="shared" si="11"/>
        <v>12726</v>
      </c>
      <c r="S75">
        <f t="shared" si="12"/>
        <v>-398.64748518339547</v>
      </c>
      <c r="T75">
        <f t="shared" si="13"/>
        <v>158919.81744304553</v>
      </c>
      <c r="U75">
        <v>0</v>
      </c>
      <c r="V75">
        <v>0</v>
      </c>
      <c r="W75">
        <v>631</v>
      </c>
      <c r="X75">
        <v>0</v>
      </c>
      <c r="Y75">
        <v>0</v>
      </c>
      <c r="AB75" s="2" t="s">
        <v>106</v>
      </c>
      <c r="AC75" s="2">
        <v>0.29438204096826903</v>
      </c>
      <c r="AD75" s="2">
        <v>7.4038795455618256E-2</v>
      </c>
      <c r="AE75" s="2">
        <v>3.9760511925769122</v>
      </c>
      <c r="AF75" s="2">
        <v>8.5196548861276512E-5</v>
      </c>
      <c r="AG75" s="2">
        <v>0.14876368147875521</v>
      </c>
      <c r="AH75" s="2">
        <v>0.44000040045778288</v>
      </c>
      <c r="AI75" s="2">
        <v>0.14876368147875521</v>
      </c>
      <c r="AJ75" s="2">
        <v>0.44000040045778288</v>
      </c>
    </row>
    <row r="76" spans="1:36" x14ac:dyDescent="0.35">
      <c r="A76" s="1">
        <v>40990</v>
      </c>
      <c r="B76">
        <v>4975</v>
      </c>
      <c r="C76">
        <v>4408.666666666667</v>
      </c>
      <c r="D76">
        <v>4491</v>
      </c>
      <c r="E76">
        <v>5026</v>
      </c>
      <c r="F76">
        <v>0</v>
      </c>
      <c r="G76">
        <v>0</v>
      </c>
      <c r="H76">
        <v>0</v>
      </c>
      <c r="I76">
        <v>0</v>
      </c>
      <c r="J76">
        <v>0</v>
      </c>
      <c r="K76">
        <f t="shared" si="7"/>
        <v>1</v>
      </c>
      <c r="L76">
        <f t="shared" si="8"/>
        <v>5627.2354240591849</v>
      </c>
      <c r="M76">
        <f>L76-B76</f>
        <v>652.23542405918488</v>
      </c>
      <c r="N76">
        <f t="shared" si="9"/>
        <v>652.23542405918488</v>
      </c>
      <c r="O76" s="8">
        <f>N76/B76</f>
        <v>0.13110259780084119</v>
      </c>
      <c r="P76">
        <v>449</v>
      </c>
      <c r="Q76">
        <f t="shared" si="10"/>
        <v>11740.237633065328</v>
      </c>
      <c r="R76">
        <f t="shared" si="11"/>
        <v>8082</v>
      </c>
      <c r="S76">
        <f t="shared" si="12"/>
        <v>652.23542405918488</v>
      </c>
      <c r="T76">
        <f t="shared" si="13"/>
        <v>425411.04839766474</v>
      </c>
      <c r="U76">
        <v>1</v>
      </c>
      <c r="V76">
        <v>0</v>
      </c>
      <c r="W76">
        <v>-51</v>
      </c>
      <c r="X76">
        <v>0</v>
      </c>
      <c r="Y76">
        <v>0</v>
      </c>
      <c r="AB76" s="2" t="s">
        <v>21</v>
      </c>
      <c r="AC76" s="2">
        <v>0.5157682225254151</v>
      </c>
      <c r="AD76" s="2">
        <v>4.2739339341503035E-2</v>
      </c>
      <c r="AE76" s="2">
        <v>12.067763107057818</v>
      </c>
      <c r="AF76" s="2">
        <v>2.9091935483355104E-28</v>
      </c>
      <c r="AG76" s="2">
        <v>0.43170914995033521</v>
      </c>
      <c r="AH76" s="2">
        <v>0.59982729510049504</v>
      </c>
      <c r="AI76" s="2">
        <v>0.43170914995033521</v>
      </c>
      <c r="AJ76" s="2">
        <v>0.59982729510049504</v>
      </c>
    </row>
    <row r="77" spans="1:36" x14ac:dyDescent="0.35">
      <c r="A77" s="1">
        <v>40991</v>
      </c>
      <c r="B77">
        <v>5295</v>
      </c>
      <c r="C77">
        <v>4798.666666666667</v>
      </c>
      <c r="D77">
        <v>4594</v>
      </c>
      <c r="E77">
        <v>4975</v>
      </c>
      <c r="F77">
        <v>0</v>
      </c>
      <c r="G77">
        <v>0</v>
      </c>
      <c r="H77">
        <v>0</v>
      </c>
      <c r="I77">
        <v>0</v>
      </c>
      <c r="J77">
        <v>0</v>
      </c>
      <c r="K77">
        <f t="shared" si="7"/>
        <v>1</v>
      </c>
      <c r="L77">
        <f t="shared" si="8"/>
        <v>5779.2767879444164</v>
      </c>
      <c r="M77">
        <f>L77-B77</f>
        <v>484.27678794441636</v>
      </c>
      <c r="N77">
        <f t="shared" si="9"/>
        <v>484.27678794441636</v>
      </c>
      <c r="O77" s="8">
        <f>N77/B77</f>
        <v>9.1459261179304321E-2</v>
      </c>
      <c r="P77">
        <v>942</v>
      </c>
      <c r="Q77">
        <f t="shared" si="10"/>
        <v>8716.9821829994944</v>
      </c>
      <c r="R77">
        <f t="shared" si="11"/>
        <v>16956</v>
      </c>
      <c r="S77">
        <f t="shared" si="12"/>
        <v>484.27678794441636</v>
      </c>
      <c r="T77">
        <f t="shared" si="13"/>
        <v>234524.0073417612</v>
      </c>
      <c r="U77">
        <v>0</v>
      </c>
      <c r="V77">
        <v>1</v>
      </c>
      <c r="W77">
        <v>320</v>
      </c>
      <c r="X77">
        <v>0</v>
      </c>
      <c r="Y77">
        <v>0</v>
      </c>
      <c r="AB77" s="2" t="s">
        <v>53</v>
      </c>
      <c r="AC77" s="2">
        <v>0.15971175713391764</v>
      </c>
      <c r="AD77" s="2">
        <v>5.8812576089015876E-2</v>
      </c>
      <c r="AE77" s="2">
        <v>2.7156055346425503</v>
      </c>
      <c r="AF77" s="2">
        <v>6.9445651349512175E-3</v>
      </c>
      <c r="AG77" s="2">
        <v>4.4040090749658201E-2</v>
      </c>
      <c r="AH77" s="2">
        <v>0.27538342351817707</v>
      </c>
      <c r="AI77" s="2">
        <v>4.4040090749658201E-2</v>
      </c>
      <c r="AJ77" s="2">
        <v>0.27538342351817707</v>
      </c>
    </row>
    <row r="78" spans="1:36" x14ac:dyDescent="0.35">
      <c r="A78" s="1">
        <v>40992</v>
      </c>
      <c r="B78">
        <v>5167</v>
      </c>
      <c r="C78">
        <v>5098.666666666667</v>
      </c>
      <c r="D78">
        <v>4131</v>
      </c>
      <c r="E78">
        <v>5295</v>
      </c>
      <c r="F78">
        <v>0</v>
      </c>
      <c r="G78">
        <v>0</v>
      </c>
      <c r="H78">
        <v>0</v>
      </c>
      <c r="I78">
        <v>1</v>
      </c>
      <c r="J78">
        <v>0</v>
      </c>
      <c r="K78">
        <f t="shared" si="7"/>
        <v>1</v>
      </c>
      <c r="L78">
        <f t="shared" si="8"/>
        <v>5709.0764733770875</v>
      </c>
      <c r="M78">
        <f>L78-B78</f>
        <v>542.0764733770875</v>
      </c>
      <c r="N78">
        <f t="shared" si="9"/>
        <v>542.0764733770875</v>
      </c>
      <c r="O78" s="8">
        <f>N78/B78</f>
        <v>0.10491125863694359</v>
      </c>
      <c r="P78">
        <v>779</v>
      </c>
      <c r="Q78">
        <f t="shared" si="10"/>
        <v>9757.3765207875749</v>
      </c>
      <c r="R78">
        <f t="shared" si="11"/>
        <v>14022</v>
      </c>
      <c r="S78">
        <f t="shared" si="12"/>
        <v>542.0764733770875</v>
      </c>
      <c r="T78">
        <f t="shared" si="13"/>
        <v>293846.90298894024</v>
      </c>
      <c r="U78">
        <v>0</v>
      </c>
      <c r="V78">
        <v>0</v>
      </c>
      <c r="W78">
        <v>-128</v>
      </c>
      <c r="X78">
        <v>1</v>
      </c>
      <c r="Y78">
        <v>1</v>
      </c>
      <c r="AB78" s="2" t="s">
        <v>15</v>
      </c>
      <c r="AC78" s="2">
        <v>-759.37271481309347</v>
      </c>
      <c r="AD78" s="2">
        <v>119.98193791690004</v>
      </c>
      <c r="AE78" s="2">
        <v>-6.3290585899607485</v>
      </c>
      <c r="AF78" s="2">
        <v>7.5758315921858243E-10</v>
      </c>
      <c r="AG78" s="2">
        <v>-995.35133737597425</v>
      </c>
      <c r="AH78" s="2">
        <v>-523.39409225021268</v>
      </c>
      <c r="AI78" s="2">
        <v>-995.35133737597425</v>
      </c>
      <c r="AJ78" s="2">
        <v>-523.39409225021268</v>
      </c>
    </row>
    <row r="79" spans="1:36" x14ac:dyDescent="0.35">
      <c r="A79" s="1">
        <v>40993</v>
      </c>
      <c r="B79">
        <v>5166</v>
      </c>
      <c r="C79">
        <v>5145.666666666667</v>
      </c>
      <c r="D79">
        <v>5677</v>
      </c>
      <c r="E79">
        <v>5167</v>
      </c>
      <c r="F79">
        <v>0</v>
      </c>
      <c r="G79">
        <v>0</v>
      </c>
      <c r="H79">
        <v>0</v>
      </c>
      <c r="I79">
        <v>1</v>
      </c>
      <c r="J79">
        <v>0</v>
      </c>
      <c r="K79">
        <f t="shared" si="7"/>
        <v>0</v>
      </c>
      <c r="L79">
        <f t="shared" si="8"/>
        <v>5442.87765049268</v>
      </c>
      <c r="M79">
        <f>L79-B79</f>
        <v>276.87765049268</v>
      </c>
      <c r="N79">
        <f t="shared" si="9"/>
        <v>276.87765049268</v>
      </c>
      <c r="O79" s="8">
        <f>N79/B79</f>
        <v>5.3596138306751841E-2</v>
      </c>
      <c r="P79">
        <v>1077</v>
      </c>
      <c r="Q79">
        <f t="shared" si="10"/>
        <v>4983.7977088682401</v>
      </c>
      <c r="R79">
        <f t="shared" si="11"/>
        <v>19386</v>
      </c>
      <c r="S79">
        <f t="shared" si="12"/>
        <v>276.87765049268</v>
      </c>
      <c r="T79">
        <f t="shared" si="13"/>
        <v>76661.233342346663</v>
      </c>
      <c r="U79">
        <v>0</v>
      </c>
      <c r="V79">
        <v>0</v>
      </c>
      <c r="W79">
        <v>-1</v>
      </c>
      <c r="X79">
        <v>1</v>
      </c>
      <c r="Y79">
        <v>0</v>
      </c>
      <c r="AB79" s="2" t="s">
        <v>16</v>
      </c>
      <c r="AC79" s="2">
        <v>-381.25790994440081</v>
      </c>
      <c r="AD79" s="2">
        <v>124.77024263252325</v>
      </c>
      <c r="AE79" s="2">
        <v>-3.0556797991272013</v>
      </c>
      <c r="AF79" s="2">
        <v>2.4184378478182174E-3</v>
      </c>
      <c r="AG79" s="2">
        <v>-626.65409627414385</v>
      </c>
      <c r="AH79" s="2">
        <v>-135.86172361465773</v>
      </c>
      <c r="AI79" s="2">
        <v>-626.65409627414385</v>
      </c>
      <c r="AJ79" s="2">
        <v>-135.86172361465773</v>
      </c>
    </row>
    <row r="80" spans="1:36" x14ac:dyDescent="0.35">
      <c r="A80" s="1">
        <v>40994</v>
      </c>
      <c r="B80">
        <v>2709</v>
      </c>
      <c r="C80">
        <v>5209.333333333333</v>
      </c>
      <c r="D80">
        <v>3805</v>
      </c>
      <c r="E80">
        <v>5166</v>
      </c>
      <c r="F80">
        <v>1</v>
      </c>
      <c r="G80">
        <v>0</v>
      </c>
      <c r="H80">
        <v>0</v>
      </c>
      <c r="I80">
        <v>0</v>
      </c>
      <c r="J80">
        <v>0</v>
      </c>
      <c r="K80">
        <f t="shared" si="7"/>
        <v>0</v>
      </c>
      <c r="L80">
        <f t="shared" si="8"/>
        <v>3705.1897163444373</v>
      </c>
      <c r="M80">
        <f>L80-B80</f>
        <v>996.18971634443733</v>
      </c>
      <c r="N80">
        <f t="shared" si="9"/>
        <v>996.18971634443733</v>
      </c>
      <c r="O80" s="8">
        <f>N80/B80</f>
        <v>0.36773337628070774</v>
      </c>
      <c r="P80">
        <v>1196</v>
      </c>
      <c r="Q80">
        <f t="shared" si="10"/>
        <v>17931.414894199872</v>
      </c>
      <c r="R80">
        <f t="shared" si="11"/>
        <v>21528</v>
      </c>
      <c r="S80">
        <f t="shared" si="12"/>
        <v>996.18971634443733</v>
      </c>
      <c r="T80">
        <f t="shared" si="13"/>
        <v>992393.95095041045</v>
      </c>
      <c r="U80">
        <v>0</v>
      </c>
      <c r="V80">
        <v>0</v>
      </c>
      <c r="W80">
        <v>-2457</v>
      </c>
      <c r="X80">
        <v>0</v>
      </c>
      <c r="Y80">
        <v>0</v>
      </c>
      <c r="AB80" s="2" t="s">
        <v>17</v>
      </c>
      <c r="AC80" s="2">
        <v>-370.57836039469618</v>
      </c>
      <c r="AD80" s="2">
        <v>108.56173520070182</v>
      </c>
      <c r="AE80" s="2">
        <v>-3.4135265036948352</v>
      </c>
      <c r="AF80" s="2">
        <v>7.1667121169792741E-4</v>
      </c>
      <c r="AG80" s="2">
        <v>-584.0959046224043</v>
      </c>
      <c r="AH80" s="2">
        <v>-157.06081616698808</v>
      </c>
      <c r="AI80" s="2">
        <v>-584.0959046224043</v>
      </c>
      <c r="AJ80" s="2">
        <v>-157.06081616698808</v>
      </c>
    </row>
    <row r="81" spans="1:36" x14ac:dyDescent="0.35">
      <c r="A81" s="1">
        <v>40995</v>
      </c>
      <c r="B81">
        <v>4628.5</v>
      </c>
      <c r="C81">
        <v>4347.333333333333</v>
      </c>
      <c r="D81">
        <v>4395</v>
      </c>
      <c r="E81">
        <v>2709</v>
      </c>
      <c r="F81">
        <v>0</v>
      </c>
      <c r="G81">
        <v>1</v>
      </c>
      <c r="H81">
        <v>0</v>
      </c>
      <c r="I81">
        <v>0</v>
      </c>
      <c r="J81">
        <v>0</v>
      </c>
      <c r="K81">
        <f t="shared" si="7"/>
        <v>1</v>
      </c>
      <c r="L81">
        <f t="shared" si="8"/>
        <v>4750.3095903239582</v>
      </c>
      <c r="M81">
        <f>L81-B81</f>
        <v>121.80959032395822</v>
      </c>
      <c r="N81">
        <f t="shared" si="9"/>
        <v>121.80959032395822</v>
      </c>
      <c r="O81" s="8">
        <f>N81/B81</f>
        <v>2.6317292929449759E-2</v>
      </c>
      <c r="P81">
        <v>1683</v>
      </c>
      <c r="Q81">
        <f t="shared" si="10"/>
        <v>2192.5726258312479</v>
      </c>
      <c r="R81">
        <f t="shared" si="11"/>
        <v>30294</v>
      </c>
      <c r="S81">
        <f t="shared" si="12"/>
        <v>121.80959032395822</v>
      </c>
      <c r="T81">
        <f t="shared" si="13"/>
        <v>14837.576294890536</v>
      </c>
      <c r="U81">
        <v>0</v>
      </c>
      <c r="V81">
        <v>0</v>
      </c>
      <c r="W81">
        <v>1919.5</v>
      </c>
      <c r="X81">
        <v>0</v>
      </c>
      <c r="Y81">
        <v>0</v>
      </c>
      <c r="AB81" s="2" t="s">
        <v>54</v>
      </c>
      <c r="AC81" s="2">
        <v>59.888355150497077</v>
      </c>
      <c r="AD81" s="2">
        <v>85.383939274557193</v>
      </c>
      <c r="AE81" s="2">
        <v>0.701400704386834</v>
      </c>
      <c r="AF81" s="2">
        <v>0.48352040959928921</v>
      </c>
      <c r="AG81" s="2">
        <v>-108.04345799422639</v>
      </c>
      <c r="AH81" s="2">
        <v>227.82016829522053</v>
      </c>
      <c r="AI81" s="2">
        <v>-108.04345799422639</v>
      </c>
      <c r="AJ81" s="2">
        <v>227.82016829522053</v>
      </c>
    </row>
    <row r="82" spans="1:36" x14ac:dyDescent="0.35">
      <c r="A82" s="1">
        <v>40996</v>
      </c>
      <c r="B82">
        <v>2723</v>
      </c>
      <c r="C82">
        <v>4167.833333333333</v>
      </c>
      <c r="D82">
        <v>5026</v>
      </c>
      <c r="E82">
        <v>4628.5</v>
      </c>
      <c r="F82">
        <v>0</v>
      </c>
      <c r="G82">
        <v>0</v>
      </c>
      <c r="H82">
        <v>1</v>
      </c>
      <c r="I82">
        <v>0</v>
      </c>
      <c r="J82">
        <v>0</v>
      </c>
      <c r="K82">
        <f t="shared" si="7"/>
        <v>0</v>
      </c>
      <c r="L82">
        <f t="shared" si="8"/>
        <v>4274.288420395862</v>
      </c>
      <c r="M82">
        <f>L82-B82</f>
        <v>1551.288420395862</v>
      </c>
      <c r="N82">
        <f t="shared" si="9"/>
        <v>1551.288420395862</v>
      </c>
      <c r="O82" s="8">
        <f>N82/B82</f>
        <v>0.56969828145275869</v>
      </c>
      <c r="P82">
        <v>1188</v>
      </c>
      <c r="Q82">
        <f t="shared" si="10"/>
        <v>27923.191567125516</v>
      </c>
      <c r="R82">
        <f t="shared" si="11"/>
        <v>21384</v>
      </c>
      <c r="S82">
        <f t="shared" si="12"/>
        <v>1551.288420395862</v>
      </c>
      <c r="T82">
        <f t="shared" si="13"/>
        <v>2406495.7632542886</v>
      </c>
      <c r="U82">
        <v>0</v>
      </c>
      <c r="V82">
        <v>0</v>
      </c>
      <c r="W82">
        <v>-1905.5</v>
      </c>
      <c r="X82">
        <v>0</v>
      </c>
      <c r="Y82">
        <v>0</v>
      </c>
      <c r="AB82" s="2" t="s">
        <v>104</v>
      </c>
      <c r="AC82" s="2">
        <v>200.51870015401042</v>
      </c>
      <c r="AD82" s="2">
        <v>104.23511920788368</v>
      </c>
      <c r="AE82" s="2">
        <v>1.9237153627090058</v>
      </c>
      <c r="AF82" s="2">
        <v>5.5203366057398257E-2</v>
      </c>
      <c r="AG82" s="2">
        <v>-4.489322556793212</v>
      </c>
      <c r="AH82" s="2">
        <v>405.52672286481402</v>
      </c>
      <c r="AI82" s="2">
        <v>-4.489322556793212</v>
      </c>
      <c r="AJ82" s="2">
        <v>405.52672286481402</v>
      </c>
    </row>
    <row r="83" spans="1:36" ht="15" thickBot="1" x14ac:dyDescent="0.4">
      <c r="A83" s="1">
        <v>40997</v>
      </c>
      <c r="B83">
        <v>3348</v>
      </c>
      <c r="C83">
        <v>3353.5</v>
      </c>
      <c r="D83">
        <v>4975</v>
      </c>
      <c r="E83">
        <v>2723</v>
      </c>
      <c r="F83">
        <v>0</v>
      </c>
      <c r="G83">
        <v>0</v>
      </c>
      <c r="H83">
        <v>0</v>
      </c>
      <c r="I83">
        <v>0</v>
      </c>
      <c r="J83">
        <v>1</v>
      </c>
      <c r="K83">
        <f t="shared" si="7"/>
        <v>0</v>
      </c>
      <c r="L83">
        <f t="shared" si="8"/>
        <v>4210.6489712332741</v>
      </c>
      <c r="M83">
        <f>L83-B83</f>
        <v>862.6489712332741</v>
      </c>
      <c r="N83">
        <f t="shared" si="9"/>
        <v>862.6489712332741</v>
      </c>
      <c r="O83" s="8">
        <f>N83/B83</f>
        <v>0.25766098304458607</v>
      </c>
      <c r="P83">
        <v>303</v>
      </c>
      <c r="Q83">
        <f t="shared" si="10"/>
        <v>15527.681482198934</v>
      </c>
      <c r="R83">
        <f t="shared" si="11"/>
        <v>5454</v>
      </c>
      <c r="S83">
        <f t="shared" si="12"/>
        <v>862.6489712332741</v>
      </c>
      <c r="T83">
        <f t="shared" si="13"/>
        <v>744163.2475698262</v>
      </c>
      <c r="U83">
        <v>1</v>
      </c>
      <c r="V83">
        <v>0</v>
      </c>
      <c r="W83">
        <v>625</v>
      </c>
      <c r="X83">
        <v>0</v>
      </c>
      <c r="Y83">
        <v>0</v>
      </c>
      <c r="AB83" s="3" t="s">
        <v>141</v>
      </c>
      <c r="AC83" s="3">
        <v>972.25845118544578</v>
      </c>
      <c r="AD83" s="3">
        <v>70.820112264070147</v>
      </c>
      <c r="AE83" s="3">
        <v>13.728564105633465</v>
      </c>
      <c r="AF83" s="3">
        <v>1.3528272419510953E-34</v>
      </c>
      <c r="AG83" s="3">
        <v>832.9705480895758</v>
      </c>
      <c r="AH83" s="3">
        <v>1111.5463542813156</v>
      </c>
      <c r="AI83" s="3">
        <v>832.9705480895758</v>
      </c>
      <c r="AJ83" s="3">
        <v>1111.5463542813156</v>
      </c>
    </row>
    <row r="84" spans="1:36" x14ac:dyDescent="0.35">
      <c r="A84" s="1">
        <v>40998</v>
      </c>
      <c r="B84">
        <v>4623</v>
      </c>
      <c r="C84">
        <v>3566.5</v>
      </c>
      <c r="D84">
        <v>5295</v>
      </c>
      <c r="E84">
        <v>3348</v>
      </c>
      <c r="F84">
        <v>0</v>
      </c>
      <c r="G84">
        <v>0</v>
      </c>
      <c r="H84">
        <v>0</v>
      </c>
      <c r="I84">
        <v>0</v>
      </c>
      <c r="J84">
        <v>1</v>
      </c>
      <c r="K84">
        <f t="shared" si="7"/>
        <v>0</v>
      </c>
      <c r="L84">
        <f t="shared" si="8"/>
        <v>4564.2035408140173</v>
      </c>
      <c r="M84">
        <f>L84-B84</f>
        <v>-58.796459185982712</v>
      </c>
      <c r="N84">
        <f t="shared" si="9"/>
        <v>58.796459185982712</v>
      </c>
      <c r="O84" s="8">
        <f>N84/B84</f>
        <v>1.2718247714900002E-2</v>
      </c>
      <c r="P84">
        <v>1091</v>
      </c>
      <c r="Q84">
        <f t="shared" si="10"/>
        <v>4233.3450613907553</v>
      </c>
      <c r="R84">
        <f t="shared" si="11"/>
        <v>19638</v>
      </c>
      <c r="S84">
        <f t="shared" si="12"/>
        <v>-117.59291837196542</v>
      </c>
      <c r="T84">
        <f t="shared" si="13"/>
        <v>13828.094451235724</v>
      </c>
      <c r="U84">
        <v>0</v>
      </c>
      <c r="V84">
        <v>1</v>
      </c>
      <c r="W84">
        <v>1275</v>
      </c>
      <c r="X84">
        <v>0</v>
      </c>
      <c r="Y84">
        <v>0</v>
      </c>
    </row>
    <row r="85" spans="1:36" x14ac:dyDescent="0.35">
      <c r="A85" s="1">
        <v>40999</v>
      </c>
      <c r="B85">
        <v>4037</v>
      </c>
      <c r="C85">
        <v>3564.6666666666665</v>
      </c>
      <c r="D85">
        <v>5167</v>
      </c>
      <c r="E85">
        <v>4623</v>
      </c>
      <c r="F85">
        <v>0</v>
      </c>
      <c r="G85">
        <v>0</v>
      </c>
      <c r="H85">
        <v>0</v>
      </c>
      <c r="I85">
        <v>1</v>
      </c>
      <c r="J85">
        <v>1</v>
      </c>
      <c r="K85">
        <f t="shared" si="7"/>
        <v>0</v>
      </c>
      <c r="L85">
        <f t="shared" si="8"/>
        <v>4780.1115450649413</v>
      </c>
      <c r="M85">
        <f>L85-B85</f>
        <v>743.11154506494131</v>
      </c>
      <c r="N85">
        <f t="shared" si="9"/>
        <v>743.11154506494131</v>
      </c>
      <c r="O85" s="8">
        <f>N85/B85</f>
        <v>0.18407519075178136</v>
      </c>
      <c r="P85">
        <v>1018</v>
      </c>
      <c r="Q85">
        <f t="shared" si="10"/>
        <v>13376.007811168944</v>
      </c>
      <c r="R85">
        <f t="shared" si="11"/>
        <v>18324</v>
      </c>
      <c r="S85">
        <f t="shared" si="12"/>
        <v>743.11154506494131</v>
      </c>
      <c r="T85">
        <f t="shared" si="13"/>
        <v>552214.76840880432</v>
      </c>
      <c r="U85">
        <v>0</v>
      </c>
      <c r="V85">
        <v>0</v>
      </c>
      <c r="W85">
        <v>-586</v>
      </c>
      <c r="X85">
        <v>1</v>
      </c>
      <c r="Y85">
        <v>1</v>
      </c>
      <c r="AB85" t="s">
        <v>22</v>
      </c>
    </row>
    <row r="86" spans="1:36" ht="15" thickBot="1" x14ac:dyDescent="0.4">
      <c r="A86" s="1">
        <v>41000</v>
      </c>
      <c r="B86">
        <v>4088</v>
      </c>
      <c r="C86">
        <v>4002.6666666666665</v>
      </c>
      <c r="D86">
        <v>5166</v>
      </c>
      <c r="E86">
        <v>4037</v>
      </c>
      <c r="F86">
        <v>0</v>
      </c>
      <c r="G86">
        <v>0</v>
      </c>
      <c r="H86">
        <v>0</v>
      </c>
      <c r="I86">
        <v>1</v>
      </c>
      <c r="J86">
        <v>0</v>
      </c>
      <c r="K86">
        <f t="shared" si="7"/>
        <v>0</v>
      </c>
      <c r="L86">
        <f t="shared" si="8"/>
        <v>4634.6801615542645</v>
      </c>
      <c r="M86">
        <f>L86-B86</f>
        <v>546.68016155426449</v>
      </c>
      <c r="N86">
        <f t="shared" si="9"/>
        <v>546.68016155426449</v>
      </c>
      <c r="O86" s="8">
        <f>N86/B86</f>
        <v>0.13372802386356764</v>
      </c>
      <c r="P86">
        <v>589</v>
      </c>
      <c r="Q86">
        <f t="shared" si="10"/>
        <v>9840.2429079767608</v>
      </c>
      <c r="R86">
        <f t="shared" si="11"/>
        <v>10602</v>
      </c>
      <c r="S86">
        <f t="shared" si="12"/>
        <v>546.68016155426449</v>
      </c>
      <c r="T86">
        <f t="shared" si="13"/>
        <v>298859.1990369967</v>
      </c>
      <c r="U86">
        <v>0</v>
      </c>
      <c r="V86">
        <v>0</v>
      </c>
      <c r="W86">
        <v>51</v>
      </c>
      <c r="X86">
        <v>1</v>
      </c>
      <c r="Y86">
        <v>0</v>
      </c>
    </row>
    <row r="87" spans="1:36" x14ac:dyDescent="0.35">
      <c r="A87" s="1">
        <v>41001</v>
      </c>
      <c r="B87">
        <v>4628.5</v>
      </c>
      <c r="C87">
        <v>4249.333333333333</v>
      </c>
      <c r="D87">
        <v>2709</v>
      </c>
      <c r="E87">
        <v>4088</v>
      </c>
      <c r="F87">
        <v>1</v>
      </c>
      <c r="G87">
        <v>0</v>
      </c>
      <c r="H87">
        <v>0</v>
      </c>
      <c r="I87">
        <v>0</v>
      </c>
      <c r="J87">
        <v>0</v>
      </c>
      <c r="K87">
        <f t="shared" si="7"/>
        <v>1</v>
      </c>
      <c r="L87">
        <f t="shared" si="8"/>
        <v>3734.0760778430376</v>
      </c>
      <c r="M87">
        <f>L87-B87</f>
        <v>-894.42392215696236</v>
      </c>
      <c r="N87">
        <f t="shared" si="9"/>
        <v>894.42392215696236</v>
      </c>
      <c r="O87" s="8">
        <f>N87/B87</f>
        <v>0.19324271840919571</v>
      </c>
      <c r="P87">
        <v>1122</v>
      </c>
      <c r="Q87">
        <f t="shared" si="10"/>
        <v>64398.52239530129</v>
      </c>
      <c r="R87">
        <f t="shared" si="11"/>
        <v>20196</v>
      </c>
      <c r="S87">
        <f t="shared" si="12"/>
        <v>-1788.8478443139247</v>
      </c>
      <c r="T87">
        <f t="shared" si="13"/>
        <v>3199976.6101065753</v>
      </c>
      <c r="U87">
        <v>0</v>
      </c>
      <c r="V87">
        <v>0</v>
      </c>
      <c r="W87">
        <v>540.5</v>
      </c>
      <c r="X87">
        <v>0</v>
      </c>
      <c r="Y87">
        <v>0</v>
      </c>
      <c r="AB87" s="5" t="s">
        <v>23</v>
      </c>
      <c r="AC87" s="5"/>
    </row>
    <row r="88" spans="1:36" x14ac:dyDescent="0.35">
      <c r="A88" s="1">
        <v>41002</v>
      </c>
      <c r="B88">
        <v>3023</v>
      </c>
      <c r="C88">
        <v>4251.166666666667</v>
      </c>
      <c r="D88">
        <v>4628.5</v>
      </c>
      <c r="E88">
        <v>4628.5</v>
      </c>
      <c r="F88">
        <v>0</v>
      </c>
      <c r="G88">
        <v>1</v>
      </c>
      <c r="H88">
        <v>0</v>
      </c>
      <c r="I88">
        <v>0</v>
      </c>
      <c r="J88">
        <v>0</v>
      </c>
      <c r="K88">
        <f t="shared" si="7"/>
        <v>0</v>
      </c>
      <c r="L88">
        <f t="shared" si="8"/>
        <v>4128.6969527662932</v>
      </c>
      <c r="M88">
        <f>L88-B88</f>
        <v>1105.6969527662932</v>
      </c>
      <c r="N88">
        <f t="shared" si="9"/>
        <v>1105.6969527662932</v>
      </c>
      <c r="O88" s="8">
        <f>N88/B88</f>
        <v>0.36576147957866134</v>
      </c>
      <c r="P88">
        <v>926</v>
      </c>
      <c r="Q88">
        <f t="shared" si="10"/>
        <v>19902.545149793277</v>
      </c>
      <c r="R88">
        <f t="shared" si="11"/>
        <v>16668</v>
      </c>
      <c r="S88">
        <f t="shared" si="12"/>
        <v>1105.6969527662932</v>
      </c>
      <c r="T88">
        <f t="shared" si="13"/>
        <v>1222565.7513566664</v>
      </c>
      <c r="U88">
        <v>0</v>
      </c>
      <c r="V88">
        <v>0</v>
      </c>
      <c r="W88">
        <v>-1605.5</v>
      </c>
      <c r="X88">
        <v>0</v>
      </c>
      <c r="Y88">
        <v>0</v>
      </c>
      <c r="AB88" s="2" t="s">
        <v>24</v>
      </c>
      <c r="AC88" s="2">
        <v>0.79323858325749541</v>
      </c>
    </row>
    <row r="89" spans="1:36" x14ac:dyDescent="0.35">
      <c r="A89" s="1">
        <v>41003</v>
      </c>
      <c r="B89">
        <v>2706</v>
      </c>
      <c r="C89">
        <v>3913.1666666666665</v>
      </c>
      <c r="D89">
        <v>2723</v>
      </c>
      <c r="E89">
        <v>3023</v>
      </c>
      <c r="F89">
        <v>0</v>
      </c>
      <c r="G89">
        <v>0</v>
      </c>
      <c r="H89">
        <v>1</v>
      </c>
      <c r="I89">
        <v>0</v>
      </c>
      <c r="J89">
        <v>0</v>
      </c>
      <c r="K89">
        <f t="shared" si="7"/>
        <v>0</v>
      </c>
      <c r="L89">
        <f t="shared" si="8"/>
        <v>2639.1559122420608</v>
      </c>
      <c r="M89">
        <f>L89-B89</f>
        <v>-66.844087757939178</v>
      </c>
      <c r="N89">
        <f t="shared" si="9"/>
        <v>66.844087757939178</v>
      </c>
      <c r="O89" s="8">
        <f>N89/B89</f>
        <v>2.4702175815942046E-2</v>
      </c>
      <c r="P89">
        <v>1401</v>
      </c>
      <c r="Q89">
        <f t="shared" si="10"/>
        <v>4812.7743185716208</v>
      </c>
      <c r="R89">
        <f t="shared" si="11"/>
        <v>25218</v>
      </c>
      <c r="S89">
        <f t="shared" si="12"/>
        <v>-133.68817551587836</v>
      </c>
      <c r="T89">
        <f t="shared" si="13"/>
        <v>17872.528272764299</v>
      </c>
      <c r="U89">
        <v>0</v>
      </c>
      <c r="V89">
        <v>0</v>
      </c>
      <c r="W89">
        <v>-317</v>
      </c>
      <c r="X89">
        <v>0</v>
      </c>
      <c r="Y89">
        <v>0</v>
      </c>
      <c r="AB89" s="2" t="s">
        <v>25</v>
      </c>
      <c r="AC89" s="2">
        <v>0.62922744996835844</v>
      </c>
    </row>
    <row r="90" spans="1:36" x14ac:dyDescent="0.35">
      <c r="A90" s="1">
        <v>41004</v>
      </c>
      <c r="B90">
        <v>2830</v>
      </c>
      <c r="C90">
        <v>3452.5</v>
      </c>
      <c r="D90">
        <v>3348</v>
      </c>
      <c r="E90">
        <v>2706</v>
      </c>
      <c r="F90">
        <v>0</v>
      </c>
      <c r="G90">
        <v>0</v>
      </c>
      <c r="H90">
        <v>0</v>
      </c>
      <c r="I90">
        <v>0</v>
      </c>
      <c r="J90">
        <v>0</v>
      </c>
      <c r="K90">
        <f t="shared" si="7"/>
        <v>0</v>
      </c>
      <c r="L90">
        <f t="shared" si="8"/>
        <v>3198.5224084374363</v>
      </c>
      <c r="M90">
        <f>L90-B90</f>
        <v>368.5224084374363</v>
      </c>
      <c r="N90">
        <f t="shared" si="9"/>
        <v>368.5224084374363</v>
      </c>
      <c r="O90" s="8">
        <f>N90/B90</f>
        <v>0.13021993231004816</v>
      </c>
      <c r="P90">
        <v>1240</v>
      </c>
      <c r="Q90">
        <f t="shared" si="10"/>
        <v>6633.4033518738534</v>
      </c>
      <c r="R90">
        <f t="shared" si="11"/>
        <v>22320</v>
      </c>
      <c r="S90">
        <f t="shared" si="12"/>
        <v>368.5224084374363</v>
      </c>
      <c r="T90">
        <f t="shared" si="13"/>
        <v>135808.76552052863</v>
      </c>
      <c r="U90">
        <v>1</v>
      </c>
      <c r="V90">
        <v>0</v>
      </c>
      <c r="W90">
        <v>124</v>
      </c>
      <c r="X90">
        <v>0</v>
      </c>
      <c r="Y90">
        <v>0</v>
      </c>
      <c r="AB90" s="2" t="s">
        <v>26</v>
      </c>
      <c r="AC90" s="2">
        <v>0.6207526488247781</v>
      </c>
    </row>
    <row r="91" spans="1:36" x14ac:dyDescent="0.35">
      <c r="A91" s="1">
        <v>41005</v>
      </c>
      <c r="B91">
        <v>3316</v>
      </c>
      <c r="C91">
        <v>2853</v>
      </c>
      <c r="D91">
        <v>4623</v>
      </c>
      <c r="E91">
        <v>2830</v>
      </c>
      <c r="F91">
        <v>0</v>
      </c>
      <c r="G91">
        <v>0</v>
      </c>
      <c r="H91">
        <v>0</v>
      </c>
      <c r="I91">
        <v>0</v>
      </c>
      <c r="J91">
        <v>0</v>
      </c>
      <c r="K91">
        <f t="shared" si="7"/>
        <v>0</v>
      </c>
      <c r="L91">
        <f t="shared" si="8"/>
        <v>3754.053873463738</v>
      </c>
      <c r="M91">
        <f>L91-B91</f>
        <v>438.053873463738</v>
      </c>
      <c r="N91">
        <f t="shared" si="9"/>
        <v>438.053873463738</v>
      </c>
      <c r="O91" s="8">
        <f>N91/B91</f>
        <v>0.1321030981494988</v>
      </c>
      <c r="P91">
        <v>1041</v>
      </c>
      <c r="Q91">
        <f t="shared" si="10"/>
        <v>7884.969722347284</v>
      </c>
      <c r="R91">
        <f t="shared" si="11"/>
        <v>18738</v>
      </c>
      <c r="S91">
        <f t="shared" si="12"/>
        <v>438.053873463738</v>
      </c>
      <c r="T91">
        <f t="shared" si="13"/>
        <v>191891.19605658459</v>
      </c>
      <c r="U91">
        <v>0</v>
      </c>
      <c r="V91">
        <v>1</v>
      </c>
      <c r="W91">
        <v>486</v>
      </c>
      <c r="X91">
        <v>0</v>
      </c>
      <c r="Y91">
        <v>0</v>
      </c>
      <c r="AB91" s="2" t="s">
        <v>6</v>
      </c>
      <c r="AC91" s="2">
        <v>728.54944811207963</v>
      </c>
    </row>
    <row r="92" spans="1:36" ht="15" thickBot="1" x14ac:dyDescent="0.4">
      <c r="A92" s="1">
        <v>41006</v>
      </c>
      <c r="B92">
        <v>3348</v>
      </c>
      <c r="C92">
        <v>2950.6666666666665</v>
      </c>
      <c r="D92">
        <v>4037</v>
      </c>
      <c r="E92">
        <v>3316</v>
      </c>
      <c r="F92">
        <v>0</v>
      </c>
      <c r="G92">
        <v>0</v>
      </c>
      <c r="H92">
        <v>0</v>
      </c>
      <c r="I92">
        <v>1</v>
      </c>
      <c r="J92">
        <v>0</v>
      </c>
      <c r="K92">
        <f t="shared" si="7"/>
        <v>0</v>
      </c>
      <c r="L92">
        <f t="shared" si="8"/>
        <v>3594.2277725145082</v>
      </c>
      <c r="M92">
        <f>L92-B92</f>
        <v>246.22777251450816</v>
      </c>
      <c r="N92">
        <f t="shared" si="9"/>
        <v>246.22777251450816</v>
      </c>
      <c r="O92" s="8">
        <f>N92/B92</f>
        <v>7.3544734920701363E-2</v>
      </c>
      <c r="P92">
        <v>1204</v>
      </c>
      <c r="Q92">
        <f t="shared" si="10"/>
        <v>4432.0999052611469</v>
      </c>
      <c r="R92">
        <f t="shared" si="11"/>
        <v>21672</v>
      </c>
      <c r="S92">
        <f t="shared" si="12"/>
        <v>246.22777251450816</v>
      </c>
      <c r="T92">
        <f t="shared" si="13"/>
        <v>60628.115957456379</v>
      </c>
      <c r="U92">
        <v>0</v>
      </c>
      <c r="V92">
        <v>0</v>
      </c>
      <c r="W92">
        <v>32</v>
      </c>
      <c r="X92">
        <v>1</v>
      </c>
      <c r="Y92">
        <v>1</v>
      </c>
      <c r="AB92" s="3" t="s">
        <v>27</v>
      </c>
      <c r="AC92" s="3">
        <v>359</v>
      </c>
    </row>
    <row r="93" spans="1:36" x14ac:dyDescent="0.35">
      <c r="A93" s="1">
        <v>41007</v>
      </c>
      <c r="B93">
        <v>4428</v>
      </c>
      <c r="C93">
        <v>3164.6666666666665</v>
      </c>
      <c r="D93">
        <v>4088</v>
      </c>
      <c r="E93">
        <v>3348</v>
      </c>
      <c r="F93">
        <v>0</v>
      </c>
      <c r="G93">
        <v>0</v>
      </c>
      <c r="H93">
        <v>0</v>
      </c>
      <c r="I93">
        <v>1</v>
      </c>
      <c r="J93">
        <v>0</v>
      </c>
      <c r="K93">
        <f t="shared" si="7"/>
        <v>1</v>
      </c>
      <c r="L93">
        <f t="shared" si="8"/>
        <v>4782.1115379615667</v>
      </c>
      <c r="M93">
        <f>L93-B93</f>
        <v>354.11153796156668</v>
      </c>
      <c r="N93">
        <f t="shared" si="9"/>
        <v>354.11153796156668</v>
      </c>
      <c r="O93" s="8">
        <f>N93/B93</f>
        <v>7.9970988699540807E-2</v>
      </c>
      <c r="P93">
        <v>892</v>
      </c>
      <c r="Q93">
        <f t="shared" si="10"/>
        <v>6374.0076833082003</v>
      </c>
      <c r="R93">
        <f t="shared" si="11"/>
        <v>16056</v>
      </c>
      <c r="S93">
        <f t="shared" si="12"/>
        <v>354.11153796156668</v>
      </c>
      <c r="T93">
        <f t="shared" si="13"/>
        <v>125394.98131750608</v>
      </c>
      <c r="U93">
        <v>0</v>
      </c>
      <c r="V93">
        <v>0</v>
      </c>
      <c r="W93">
        <v>1080</v>
      </c>
      <c r="X93">
        <v>1</v>
      </c>
      <c r="Y93">
        <v>0</v>
      </c>
    </row>
    <row r="94" spans="1:36" ht="15" thickBot="1" x14ac:dyDescent="0.4">
      <c r="A94" s="1">
        <v>41008</v>
      </c>
      <c r="B94">
        <v>4628.5</v>
      </c>
      <c r="C94">
        <v>3697.3333333333335</v>
      </c>
      <c r="D94">
        <v>4628.5</v>
      </c>
      <c r="E94">
        <v>4428</v>
      </c>
      <c r="F94">
        <v>1</v>
      </c>
      <c r="G94">
        <v>0</v>
      </c>
      <c r="H94">
        <v>0</v>
      </c>
      <c r="I94">
        <v>0</v>
      </c>
      <c r="J94">
        <v>0</v>
      </c>
      <c r="K94">
        <f t="shared" si="7"/>
        <v>0</v>
      </c>
      <c r="L94">
        <f t="shared" si="8"/>
        <v>3599.5959407442451</v>
      </c>
      <c r="M94">
        <f>L94-B94</f>
        <v>-1028.9040592557549</v>
      </c>
      <c r="N94">
        <f t="shared" si="9"/>
        <v>1028.9040592557549</v>
      </c>
      <c r="O94" s="8">
        <f>N94/B94</f>
        <v>0.22229751739348708</v>
      </c>
      <c r="P94">
        <v>1213</v>
      </c>
      <c r="Q94">
        <f t="shared" si="10"/>
        <v>74081.092266414344</v>
      </c>
      <c r="R94">
        <f t="shared" si="11"/>
        <v>21834</v>
      </c>
      <c r="S94">
        <f t="shared" si="12"/>
        <v>-2057.8081185115097</v>
      </c>
      <c r="T94">
        <f t="shared" si="13"/>
        <v>4234574.2526118802</v>
      </c>
      <c r="U94">
        <v>0</v>
      </c>
      <c r="V94">
        <v>0</v>
      </c>
      <c r="W94">
        <v>200.5</v>
      </c>
      <c r="X94">
        <v>0</v>
      </c>
      <c r="Y94">
        <v>0</v>
      </c>
      <c r="AB94" t="s">
        <v>28</v>
      </c>
    </row>
    <row r="95" spans="1:36" x14ac:dyDescent="0.35">
      <c r="A95" s="1">
        <v>41009</v>
      </c>
      <c r="B95">
        <v>2712</v>
      </c>
      <c r="C95">
        <v>4134.833333333333</v>
      </c>
      <c r="D95">
        <v>3023</v>
      </c>
      <c r="E95">
        <v>4628.5</v>
      </c>
      <c r="F95">
        <v>0</v>
      </c>
      <c r="G95">
        <v>1</v>
      </c>
      <c r="H95">
        <v>0</v>
      </c>
      <c r="I95">
        <v>0</v>
      </c>
      <c r="J95">
        <v>0</v>
      </c>
      <c r="K95">
        <f t="shared" si="7"/>
        <v>0</v>
      </c>
      <c r="L95">
        <f t="shared" si="8"/>
        <v>3222.9953079965949</v>
      </c>
      <c r="M95">
        <f>L95-B95</f>
        <v>510.99530799659487</v>
      </c>
      <c r="N95">
        <f t="shared" si="9"/>
        <v>510.99530799659487</v>
      </c>
      <c r="O95" s="8">
        <f>N95/B95</f>
        <v>0.18842009881880342</v>
      </c>
      <c r="P95">
        <v>1313</v>
      </c>
      <c r="Q95">
        <f t="shared" si="10"/>
        <v>9197.9155439387068</v>
      </c>
      <c r="R95">
        <f t="shared" si="11"/>
        <v>23634</v>
      </c>
      <c r="S95">
        <f t="shared" si="12"/>
        <v>510.99530799659487</v>
      </c>
      <c r="T95">
        <f t="shared" si="13"/>
        <v>261116.20479453486</v>
      </c>
      <c r="U95">
        <v>0</v>
      </c>
      <c r="V95">
        <v>0</v>
      </c>
      <c r="W95">
        <v>-1916.5</v>
      </c>
      <c r="X95">
        <v>0</v>
      </c>
      <c r="Y95">
        <v>0</v>
      </c>
      <c r="AB95" s="4"/>
      <c r="AC95" s="4" t="s">
        <v>33</v>
      </c>
      <c r="AD95" s="4" t="s">
        <v>34</v>
      </c>
      <c r="AE95" s="4" t="s">
        <v>35</v>
      </c>
      <c r="AF95" s="4" t="s">
        <v>36</v>
      </c>
      <c r="AG95" s="4" t="s">
        <v>37</v>
      </c>
    </row>
    <row r="96" spans="1:36" x14ac:dyDescent="0.35">
      <c r="A96" s="1">
        <v>41010</v>
      </c>
      <c r="B96">
        <v>3136</v>
      </c>
      <c r="C96">
        <v>3922.8333333333335</v>
      </c>
      <c r="D96">
        <v>2706</v>
      </c>
      <c r="E96">
        <v>2712</v>
      </c>
      <c r="F96">
        <v>0</v>
      </c>
      <c r="G96">
        <v>0</v>
      </c>
      <c r="H96">
        <v>1</v>
      </c>
      <c r="I96">
        <v>0</v>
      </c>
      <c r="J96">
        <v>0</v>
      </c>
      <c r="K96">
        <f t="shared" si="7"/>
        <v>1</v>
      </c>
      <c r="L96">
        <f t="shared" si="8"/>
        <v>3667.8628152970332</v>
      </c>
      <c r="M96">
        <f>L96-B96</f>
        <v>531.86281529703319</v>
      </c>
      <c r="N96">
        <f t="shared" si="9"/>
        <v>531.86281529703319</v>
      </c>
      <c r="O96" s="8">
        <f>N96/B96</f>
        <v>0.16959911202073763</v>
      </c>
      <c r="P96">
        <v>818</v>
      </c>
      <c r="Q96">
        <f t="shared" si="10"/>
        <v>9573.5306753465975</v>
      </c>
      <c r="R96">
        <f t="shared" si="11"/>
        <v>14724</v>
      </c>
      <c r="S96">
        <f t="shared" si="12"/>
        <v>531.86281529703319</v>
      </c>
      <c r="T96">
        <f t="shared" si="13"/>
        <v>282878.05429568607</v>
      </c>
      <c r="U96">
        <v>0</v>
      </c>
      <c r="V96">
        <v>0</v>
      </c>
      <c r="W96">
        <v>424</v>
      </c>
      <c r="X96">
        <v>0</v>
      </c>
      <c r="Y96">
        <v>0</v>
      </c>
      <c r="AB96" s="2" t="s">
        <v>29</v>
      </c>
      <c r="AC96" s="2">
        <v>8</v>
      </c>
      <c r="AD96" s="2">
        <v>315272577.96106982</v>
      </c>
      <c r="AE96" s="2">
        <v>39409072.245133728</v>
      </c>
      <c r="AF96" s="2">
        <v>74.246868959868777</v>
      </c>
      <c r="AG96" s="2">
        <v>9.1279290556674714E-71</v>
      </c>
    </row>
    <row r="97" spans="1:36" x14ac:dyDescent="0.35">
      <c r="A97" s="1">
        <v>41011</v>
      </c>
      <c r="B97">
        <v>3088</v>
      </c>
      <c r="C97">
        <v>3492.1666666666665</v>
      </c>
      <c r="D97">
        <v>2830</v>
      </c>
      <c r="E97">
        <v>3136</v>
      </c>
      <c r="F97">
        <v>0</v>
      </c>
      <c r="G97">
        <v>0</v>
      </c>
      <c r="H97">
        <v>0</v>
      </c>
      <c r="I97">
        <v>0</v>
      </c>
      <c r="J97">
        <v>0</v>
      </c>
      <c r="K97">
        <f t="shared" si="7"/>
        <v>1</v>
      </c>
      <c r="L97">
        <f t="shared" si="8"/>
        <v>4106.6581418998967</v>
      </c>
      <c r="M97">
        <f>L97-B97</f>
        <v>1018.6581418998967</v>
      </c>
      <c r="N97">
        <f t="shared" si="9"/>
        <v>1018.6581418998967</v>
      </c>
      <c r="O97" s="8">
        <f>N97/B97</f>
        <v>0.32987634128882665</v>
      </c>
      <c r="P97">
        <v>888</v>
      </c>
      <c r="Q97">
        <f t="shared" si="10"/>
        <v>18335.846554198142</v>
      </c>
      <c r="R97">
        <f t="shared" si="11"/>
        <v>15984</v>
      </c>
      <c r="S97">
        <f t="shared" si="12"/>
        <v>1018.6581418998967</v>
      </c>
      <c r="T97">
        <f t="shared" si="13"/>
        <v>1037664.4100589501</v>
      </c>
      <c r="U97">
        <v>1</v>
      </c>
      <c r="V97">
        <v>0</v>
      </c>
      <c r="W97">
        <v>-48</v>
      </c>
      <c r="X97">
        <v>0</v>
      </c>
      <c r="Y97">
        <v>0</v>
      </c>
      <c r="AB97" s="2" t="s">
        <v>30</v>
      </c>
      <c r="AC97" s="2">
        <v>350</v>
      </c>
      <c r="AD97" s="2">
        <v>185774504.42054549</v>
      </c>
      <c r="AE97" s="2">
        <v>530784.29834441573</v>
      </c>
      <c r="AF97" s="2"/>
      <c r="AG97" s="2"/>
    </row>
    <row r="98" spans="1:36" ht="15" thickBot="1" x14ac:dyDescent="0.4">
      <c r="A98" s="1">
        <v>41012</v>
      </c>
      <c r="B98">
        <v>3198</v>
      </c>
      <c r="C98">
        <v>2978.6666666666665</v>
      </c>
      <c r="D98">
        <v>3316</v>
      </c>
      <c r="E98">
        <v>3088</v>
      </c>
      <c r="F98">
        <v>0</v>
      </c>
      <c r="G98">
        <v>0</v>
      </c>
      <c r="H98">
        <v>0</v>
      </c>
      <c r="I98">
        <v>0</v>
      </c>
      <c r="J98">
        <v>0</v>
      </c>
      <c r="K98">
        <f t="shared" si="7"/>
        <v>0</v>
      </c>
      <c r="L98">
        <f t="shared" si="8"/>
        <v>3126.7267197269675</v>
      </c>
      <c r="M98">
        <f>L98-B98</f>
        <v>-71.273280273032469</v>
      </c>
      <c r="N98">
        <f t="shared" si="9"/>
        <v>71.273280273032469</v>
      </c>
      <c r="O98" s="8">
        <f>N98/B98</f>
        <v>2.2286829353668689E-2</v>
      </c>
      <c r="P98">
        <v>1039</v>
      </c>
      <c r="Q98">
        <f t="shared" si="10"/>
        <v>5131.6761796583378</v>
      </c>
      <c r="R98">
        <f t="shared" si="11"/>
        <v>18702</v>
      </c>
      <c r="S98">
        <f t="shared" si="12"/>
        <v>-142.54656054606494</v>
      </c>
      <c r="T98">
        <f t="shared" si="13"/>
        <v>20319.521923512959</v>
      </c>
      <c r="U98">
        <v>0</v>
      </c>
      <c r="V98">
        <v>1</v>
      </c>
      <c r="W98">
        <v>110</v>
      </c>
      <c r="X98">
        <v>0</v>
      </c>
      <c r="Y98">
        <v>0</v>
      </c>
      <c r="AB98" s="3" t="s">
        <v>31</v>
      </c>
      <c r="AC98" s="3">
        <v>358</v>
      </c>
      <c r="AD98" s="3">
        <v>501047082.38161528</v>
      </c>
      <c r="AE98" s="3"/>
      <c r="AF98" s="3"/>
      <c r="AG98" s="3"/>
    </row>
    <row r="99" spans="1:36" ht="15" thickBot="1" x14ac:dyDescent="0.4">
      <c r="A99" s="1">
        <v>41013</v>
      </c>
      <c r="B99">
        <v>3595</v>
      </c>
      <c r="C99">
        <v>3140.6666666666665</v>
      </c>
      <c r="D99">
        <v>3348</v>
      </c>
      <c r="E99">
        <v>3198</v>
      </c>
      <c r="F99">
        <v>0</v>
      </c>
      <c r="G99">
        <v>0</v>
      </c>
      <c r="H99">
        <v>0</v>
      </c>
      <c r="I99">
        <v>1</v>
      </c>
      <c r="J99">
        <v>0</v>
      </c>
      <c r="K99">
        <f t="shared" si="7"/>
        <v>1</v>
      </c>
      <c r="L99">
        <f t="shared" si="8"/>
        <v>4343.5397215797657</v>
      </c>
      <c r="M99">
        <f>L99-B99</f>
        <v>748.53972157976568</v>
      </c>
      <c r="N99">
        <f t="shared" si="9"/>
        <v>748.53972157976568</v>
      </c>
      <c r="O99" s="8">
        <f>N99/B99</f>
        <v>0.20821689056460799</v>
      </c>
      <c r="P99">
        <v>922</v>
      </c>
      <c r="Q99">
        <f t="shared" si="10"/>
        <v>13473.714988435782</v>
      </c>
      <c r="R99">
        <f t="shared" si="11"/>
        <v>16596</v>
      </c>
      <c r="S99">
        <f t="shared" si="12"/>
        <v>748.53972157976568</v>
      </c>
      <c r="T99">
        <f t="shared" si="13"/>
        <v>560311.7147827131</v>
      </c>
      <c r="U99">
        <v>0</v>
      </c>
      <c r="V99">
        <v>0</v>
      </c>
      <c r="W99">
        <v>397</v>
      </c>
      <c r="X99">
        <v>1</v>
      </c>
      <c r="Y99">
        <v>1</v>
      </c>
    </row>
    <row r="100" spans="1:36" x14ac:dyDescent="0.35">
      <c r="A100" s="1">
        <v>41014</v>
      </c>
      <c r="B100">
        <v>3953</v>
      </c>
      <c r="C100">
        <v>3293.6666666666665</v>
      </c>
      <c r="D100">
        <v>4428</v>
      </c>
      <c r="E100">
        <v>3595</v>
      </c>
      <c r="F100">
        <v>0</v>
      </c>
      <c r="G100">
        <v>0</v>
      </c>
      <c r="H100">
        <v>0</v>
      </c>
      <c r="I100">
        <v>1</v>
      </c>
      <c r="J100">
        <v>0</v>
      </c>
      <c r="K100">
        <f t="shared" si="7"/>
        <v>0</v>
      </c>
      <c r="L100">
        <f t="shared" si="8"/>
        <v>3954.4662565810504</v>
      </c>
      <c r="M100">
        <f>L100-B100</f>
        <v>1.466256581050402</v>
      </c>
      <c r="N100">
        <f t="shared" si="9"/>
        <v>1.466256581050402</v>
      </c>
      <c r="O100" s="8">
        <f>N100/B100</f>
        <v>3.7092248445494614E-4</v>
      </c>
      <c r="P100">
        <v>743</v>
      </c>
      <c r="Q100">
        <f t="shared" si="10"/>
        <v>26.392618458907236</v>
      </c>
      <c r="R100">
        <f t="shared" si="11"/>
        <v>13374</v>
      </c>
      <c r="S100">
        <f t="shared" si="12"/>
        <v>1.466256581050402</v>
      </c>
      <c r="T100">
        <f t="shared" si="13"/>
        <v>2.1499083614736141</v>
      </c>
      <c r="U100">
        <v>0</v>
      </c>
      <c r="V100">
        <v>0</v>
      </c>
      <c r="W100">
        <v>358</v>
      </c>
      <c r="X100">
        <v>1</v>
      </c>
      <c r="Y100">
        <v>0</v>
      </c>
      <c r="AB100" s="4"/>
      <c r="AC100" s="4" t="s">
        <v>38</v>
      </c>
      <c r="AD100" s="4" t="s">
        <v>6</v>
      </c>
      <c r="AE100" s="4" t="s">
        <v>39</v>
      </c>
      <c r="AF100" s="4" t="s">
        <v>40</v>
      </c>
      <c r="AG100" s="4" t="s">
        <v>41</v>
      </c>
      <c r="AH100" s="4" t="s">
        <v>42</v>
      </c>
      <c r="AI100" s="4" t="s">
        <v>43</v>
      </c>
      <c r="AJ100" s="4" t="s">
        <v>44</v>
      </c>
    </row>
    <row r="101" spans="1:36" x14ac:dyDescent="0.35">
      <c r="A101" s="1">
        <v>41015</v>
      </c>
      <c r="B101">
        <v>4628.5</v>
      </c>
      <c r="C101">
        <v>3582</v>
      </c>
      <c r="D101">
        <v>4628.5</v>
      </c>
      <c r="E101">
        <v>3953</v>
      </c>
      <c r="F101">
        <v>1</v>
      </c>
      <c r="G101">
        <v>0</v>
      </c>
      <c r="H101">
        <v>0</v>
      </c>
      <c r="I101">
        <v>0</v>
      </c>
      <c r="J101">
        <v>0</v>
      </c>
      <c r="K101">
        <f t="shared" si="7"/>
        <v>0</v>
      </c>
      <c r="L101">
        <f t="shared" si="8"/>
        <v>3475.941971733735</v>
      </c>
      <c r="M101">
        <f>L101-B101</f>
        <v>-1152.558028266265</v>
      </c>
      <c r="N101">
        <f t="shared" si="9"/>
        <v>1152.558028266265</v>
      </c>
      <c r="O101" s="8">
        <f>N101/B101</f>
        <v>0.24901329334909042</v>
      </c>
      <c r="P101">
        <v>1235</v>
      </c>
      <c r="Q101">
        <f t="shared" si="10"/>
        <v>82984.178035171077</v>
      </c>
      <c r="R101">
        <f t="shared" si="11"/>
        <v>22230</v>
      </c>
      <c r="S101">
        <f t="shared" si="12"/>
        <v>-2305.1160565325299</v>
      </c>
      <c r="T101">
        <f t="shared" si="13"/>
        <v>5313560.0340840816</v>
      </c>
      <c r="U101">
        <v>0</v>
      </c>
      <c r="V101">
        <v>0</v>
      </c>
      <c r="W101">
        <v>675.5</v>
      </c>
      <c r="X101">
        <v>0</v>
      </c>
      <c r="Y101">
        <v>0</v>
      </c>
      <c r="AB101" s="2" t="s">
        <v>32</v>
      </c>
      <c r="AC101" s="2">
        <v>851.53066128172111</v>
      </c>
      <c r="AD101" s="2">
        <v>212.72579710032966</v>
      </c>
      <c r="AE101" s="2">
        <v>4.0029496793005626</v>
      </c>
      <c r="AF101" s="2">
        <v>7.6400074985361887E-5</v>
      </c>
      <c r="AG101" s="2">
        <v>433.14900833851965</v>
      </c>
      <c r="AH101" s="2">
        <v>1269.9123142249225</v>
      </c>
      <c r="AI101" s="2">
        <v>433.14900833851965</v>
      </c>
      <c r="AJ101" s="2">
        <v>1269.9123142249225</v>
      </c>
    </row>
    <row r="102" spans="1:36" x14ac:dyDescent="0.35">
      <c r="A102" s="1">
        <v>41016</v>
      </c>
      <c r="B102">
        <v>2900</v>
      </c>
      <c r="C102">
        <v>4058.8333333333335</v>
      </c>
      <c r="D102">
        <v>2712</v>
      </c>
      <c r="E102">
        <v>4628.5</v>
      </c>
      <c r="F102">
        <v>0</v>
      </c>
      <c r="G102">
        <v>1</v>
      </c>
      <c r="H102">
        <v>0</v>
      </c>
      <c r="I102">
        <v>0</v>
      </c>
      <c r="J102">
        <v>0</v>
      </c>
      <c r="K102">
        <f t="shared" si="7"/>
        <v>1</v>
      </c>
      <c r="L102">
        <f t="shared" si="8"/>
        <v>4128.8366673486416</v>
      </c>
      <c r="M102">
        <f>L102-B102</f>
        <v>1228.8366673486416</v>
      </c>
      <c r="N102">
        <f t="shared" si="9"/>
        <v>1228.8366673486416</v>
      </c>
      <c r="O102" s="8">
        <f>N102/B102</f>
        <v>0.4237367818443592</v>
      </c>
      <c r="P102">
        <v>845</v>
      </c>
      <c r="Q102">
        <f t="shared" si="10"/>
        <v>22119.06001227555</v>
      </c>
      <c r="R102">
        <f t="shared" si="11"/>
        <v>15210</v>
      </c>
      <c r="S102">
        <f t="shared" si="12"/>
        <v>1228.8366673486416</v>
      </c>
      <c r="T102">
        <f t="shared" si="13"/>
        <v>1510039.555020516</v>
      </c>
      <c r="U102">
        <v>0</v>
      </c>
      <c r="V102">
        <v>0</v>
      </c>
      <c r="W102">
        <v>-1728.5</v>
      </c>
      <c r="X102">
        <v>0</v>
      </c>
      <c r="Y102">
        <v>0</v>
      </c>
      <c r="AB102" s="2" t="s">
        <v>106</v>
      </c>
      <c r="AC102" s="2">
        <v>0.46758163006452025</v>
      </c>
      <c r="AD102" s="2">
        <v>9.0407733717569161E-2</v>
      </c>
      <c r="AE102" s="2">
        <v>5.1719207067531432</v>
      </c>
      <c r="AF102" s="2">
        <v>3.9078350291628039E-7</v>
      </c>
      <c r="AG102" s="2">
        <v>0.2897708634005895</v>
      </c>
      <c r="AH102" s="2">
        <v>0.64539239672845095</v>
      </c>
      <c r="AI102" s="2">
        <v>0.2897708634005895</v>
      </c>
      <c r="AJ102" s="2">
        <v>0.64539239672845095</v>
      </c>
    </row>
    <row r="103" spans="1:36" x14ac:dyDescent="0.35">
      <c r="A103" s="1">
        <v>41017</v>
      </c>
      <c r="B103">
        <v>2827</v>
      </c>
      <c r="C103">
        <v>3827.1666666666665</v>
      </c>
      <c r="D103">
        <v>3136</v>
      </c>
      <c r="E103">
        <v>2900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f t="shared" si="7"/>
        <v>0</v>
      </c>
      <c r="L103">
        <f t="shared" si="8"/>
        <v>2816.7556659009852</v>
      </c>
      <c r="M103">
        <f>L103-B103</f>
        <v>-10.24433409901485</v>
      </c>
      <c r="N103">
        <f t="shared" si="9"/>
        <v>10.24433409901485</v>
      </c>
      <c r="O103" s="8">
        <f>N103/B103</f>
        <v>3.6237474704686416E-3</v>
      </c>
      <c r="P103">
        <v>876</v>
      </c>
      <c r="Q103">
        <f t="shared" si="10"/>
        <v>737.59205512906919</v>
      </c>
      <c r="R103">
        <f t="shared" si="11"/>
        <v>15768</v>
      </c>
      <c r="S103">
        <f t="shared" si="12"/>
        <v>-20.4886681980297</v>
      </c>
      <c r="T103">
        <f t="shared" si="13"/>
        <v>419.7855245289536</v>
      </c>
      <c r="U103">
        <v>0</v>
      </c>
      <c r="V103">
        <v>0</v>
      </c>
      <c r="W103">
        <v>-73</v>
      </c>
      <c r="X103">
        <v>0</v>
      </c>
      <c r="Y103">
        <v>0</v>
      </c>
      <c r="AB103" s="2" t="s">
        <v>21</v>
      </c>
      <c r="AC103" s="2">
        <v>0.2344479275761685</v>
      </c>
      <c r="AD103" s="2">
        <v>4.6478513747532826E-2</v>
      </c>
      <c r="AE103" s="2">
        <v>5.0442216988621649</v>
      </c>
      <c r="AF103" s="2">
        <v>7.327721876493001E-7</v>
      </c>
      <c r="AG103" s="2">
        <v>0.14303561335240406</v>
      </c>
      <c r="AH103" s="2">
        <v>0.32586024179993295</v>
      </c>
      <c r="AI103" s="2">
        <v>0.14303561335240406</v>
      </c>
      <c r="AJ103" s="2">
        <v>0.32586024179993295</v>
      </c>
    </row>
    <row r="104" spans="1:36" x14ac:dyDescent="0.35">
      <c r="A104" s="1">
        <v>41018</v>
      </c>
      <c r="B104">
        <v>3146</v>
      </c>
      <c r="C104">
        <v>3451.8333333333335</v>
      </c>
      <c r="D104">
        <v>3088</v>
      </c>
      <c r="E104">
        <v>2827</v>
      </c>
      <c r="F104">
        <v>0</v>
      </c>
      <c r="G104">
        <v>0</v>
      </c>
      <c r="H104">
        <v>0</v>
      </c>
      <c r="I104">
        <v>0</v>
      </c>
      <c r="J104">
        <v>0</v>
      </c>
      <c r="K104">
        <f t="shared" si="7"/>
        <v>1</v>
      </c>
      <c r="L104">
        <f t="shared" si="8"/>
        <v>4176.105630495339</v>
      </c>
      <c r="M104">
        <f>L104-B104</f>
        <v>1030.105630495339</v>
      </c>
      <c r="N104">
        <f t="shared" si="9"/>
        <v>1030.105630495339</v>
      </c>
      <c r="O104" s="8">
        <f>N104/B104</f>
        <v>0.32743344898135379</v>
      </c>
      <c r="P104">
        <v>605</v>
      </c>
      <c r="Q104">
        <f t="shared" si="10"/>
        <v>18541.901348916101</v>
      </c>
      <c r="R104">
        <f t="shared" si="11"/>
        <v>10890</v>
      </c>
      <c r="S104">
        <f t="shared" si="12"/>
        <v>1030.105630495339</v>
      </c>
      <c r="T104">
        <f t="shared" si="13"/>
        <v>1061117.6099781999</v>
      </c>
      <c r="U104">
        <v>1</v>
      </c>
      <c r="V104">
        <v>0</v>
      </c>
      <c r="W104">
        <v>319</v>
      </c>
      <c r="X104">
        <v>0</v>
      </c>
      <c r="Y104">
        <v>0</v>
      </c>
      <c r="AB104" s="2" t="s">
        <v>53</v>
      </c>
      <c r="AC104" s="2">
        <v>0.17794449981561122</v>
      </c>
      <c r="AD104" s="2">
        <v>7.2862478240867848E-2</v>
      </c>
      <c r="AE104" s="2">
        <v>2.4421966437562634</v>
      </c>
      <c r="AF104" s="2">
        <v>1.509243865789643E-2</v>
      </c>
      <c r="AG104" s="2">
        <v>3.4641127589558368E-2</v>
      </c>
      <c r="AH104" s="2">
        <v>0.32124787204166405</v>
      </c>
      <c r="AI104" s="2">
        <v>3.4641127589558368E-2</v>
      </c>
      <c r="AJ104" s="2">
        <v>0.32124787204166405</v>
      </c>
    </row>
    <row r="105" spans="1:36" x14ac:dyDescent="0.35">
      <c r="A105" s="1">
        <v>41019</v>
      </c>
      <c r="B105">
        <v>3377</v>
      </c>
      <c r="C105">
        <v>2957.6666666666665</v>
      </c>
      <c r="D105">
        <v>3198</v>
      </c>
      <c r="E105">
        <v>3146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f t="shared" si="7"/>
        <v>1</v>
      </c>
      <c r="L105">
        <f t="shared" si="8"/>
        <v>4163.8545463984228</v>
      </c>
      <c r="M105">
        <f>L105-B105</f>
        <v>786.85454639842283</v>
      </c>
      <c r="N105">
        <f t="shared" si="9"/>
        <v>786.85454639842283</v>
      </c>
      <c r="O105" s="8">
        <f>N105/B105</f>
        <v>0.23300401137057236</v>
      </c>
      <c r="P105">
        <v>838</v>
      </c>
      <c r="Q105">
        <f t="shared" si="10"/>
        <v>14163.381835171611</v>
      </c>
      <c r="R105">
        <f t="shared" si="11"/>
        <v>15084</v>
      </c>
      <c r="S105">
        <f t="shared" si="12"/>
        <v>786.85454639842283</v>
      </c>
      <c r="T105">
        <f t="shared" si="13"/>
        <v>619140.07718786772</v>
      </c>
      <c r="U105">
        <v>0</v>
      </c>
      <c r="V105">
        <v>1</v>
      </c>
      <c r="W105">
        <v>231</v>
      </c>
      <c r="X105">
        <v>0</v>
      </c>
      <c r="Y105">
        <v>0</v>
      </c>
      <c r="AB105" s="2" t="s">
        <v>15</v>
      </c>
      <c r="AC105" s="2">
        <v>-1144.011390428094</v>
      </c>
      <c r="AD105" s="2">
        <v>144.57212927398959</v>
      </c>
      <c r="AE105" s="2">
        <v>-7.9130839130133541</v>
      </c>
      <c r="AF105" s="2">
        <v>3.3385770553416572E-14</v>
      </c>
      <c r="AG105" s="2">
        <v>-1428.3507946736559</v>
      </c>
      <c r="AH105" s="2">
        <v>-859.67198618253235</v>
      </c>
      <c r="AI105" s="2">
        <v>-1428.3507946736559</v>
      </c>
      <c r="AJ105" s="2">
        <v>-859.67198618253235</v>
      </c>
    </row>
    <row r="106" spans="1:36" x14ac:dyDescent="0.35">
      <c r="A106" s="1">
        <v>41020</v>
      </c>
      <c r="B106">
        <v>3394</v>
      </c>
      <c r="C106">
        <v>3116.6666666666665</v>
      </c>
      <c r="D106">
        <v>3595</v>
      </c>
      <c r="E106">
        <v>3377</v>
      </c>
      <c r="F106">
        <v>0</v>
      </c>
      <c r="G106">
        <v>0</v>
      </c>
      <c r="H106">
        <v>0</v>
      </c>
      <c r="I106">
        <v>1</v>
      </c>
      <c r="J106">
        <v>0</v>
      </c>
      <c r="K106">
        <f t="shared" si="7"/>
        <v>0</v>
      </c>
      <c r="L106">
        <f t="shared" si="8"/>
        <v>3410.5041113277475</v>
      </c>
      <c r="M106">
        <f>L106-B106</f>
        <v>16.504111327747523</v>
      </c>
      <c r="N106">
        <f t="shared" si="9"/>
        <v>16.504111327747523</v>
      </c>
      <c r="O106" s="8">
        <f>N106/B106</f>
        <v>4.8627316817170078E-3</v>
      </c>
      <c r="P106">
        <v>970</v>
      </c>
      <c r="Q106">
        <f t="shared" si="10"/>
        <v>297.07400389945542</v>
      </c>
      <c r="R106">
        <f t="shared" si="11"/>
        <v>17460</v>
      </c>
      <c r="S106">
        <f t="shared" si="12"/>
        <v>16.504111327747523</v>
      </c>
      <c r="T106">
        <f t="shared" si="13"/>
        <v>272.38569071868415</v>
      </c>
      <c r="U106">
        <v>0</v>
      </c>
      <c r="V106">
        <v>0</v>
      </c>
      <c r="W106">
        <v>17</v>
      </c>
      <c r="X106">
        <v>1</v>
      </c>
      <c r="Y106">
        <v>1</v>
      </c>
      <c r="AB106" s="2" t="s">
        <v>16</v>
      </c>
      <c r="AC106" s="2">
        <v>-572.78146120830104</v>
      </c>
      <c r="AD106" s="2">
        <v>153.64685447980673</v>
      </c>
      <c r="AE106" s="2">
        <v>-3.7279088019571511</v>
      </c>
      <c r="AF106" s="2">
        <v>2.2509208670927719E-4</v>
      </c>
      <c r="AG106" s="2">
        <v>-874.96871739926848</v>
      </c>
      <c r="AH106" s="2">
        <v>-270.59420501733359</v>
      </c>
      <c r="AI106" s="2">
        <v>-874.96871739926848</v>
      </c>
      <c r="AJ106" s="2">
        <v>-270.59420501733359</v>
      </c>
    </row>
    <row r="107" spans="1:36" x14ac:dyDescent="0.35">
      <c r="A107" s="1">
        <v>41021</v>
      </c>
      <c r="B107">
        <v>3905</v>
      </c>
      <c r="C107">
        <v>3305.6666666666665</v>
      </c>
      <c r="D107">
        <v>3953</v>
      </c>
      <c r="E107">
        <v>3394</v>
      </c>
      <c r="F107">
        <v>0</v>
      </c>
      <c r="G107">
        <v>0</v>
      </c>
      <c r="H107">
        <v>0</v>
      </c>
      <c r="I107">
        <v>1</v>
      </c>
      <c r="J107">
        <v>0</v>
      </c>
      <c r="K107">
        <f t="shared" si="7"/>
        <v>0</v>
      </c>
      <c r="L107">
        <f t="shared" si="8"/>
        <v>3660.0330613017777</v>
      </c>
      <c r="M107">
        <f>L107-B107</f>
        <v>-244.96693869822229</v>
      </c>
      <c r="N107">
        <f t="shared" si="9"/>
        <v>244.96693869822229</v>
      </c>
      <c r="O107" s="8">
        <f>N107/B107</f>
        <v>6.2731610422079975E-2</v>
      </c>
      <c r="P107">
        <v>980</v>
      </c>
      <c r="Q107">
        <f t="shared" si="10"/>
        <v>17637.619586272005</v>
      </c>
      <c r="R107">
        <f t="shared" si="11"/>
        <v>17640</v>
      </c>
      <c r="S107">
        <f t="shared" si="12"/>
        <v>-489.93387739644459</v>
      </c>
      <c r="T107">
        <f t="shared" si="13"/>
        <v>240035.2042207144</v>
      </c>
      <c r="U107">
        <v>0</v>
      </c>
      <c r="V107">
        <v>0</v>
      </c>
      <c r="W107">
        <v>511</v>
      </c>
      <c r="X107">
        <v>1</v>
      </c>
      <c r="Y107">
        <v>0</v>
      </c>
      <c r="AB107" s="2" t="s">
        <v>17</v>
      </c>
      <c r="AC107" s="2">
        <v>-551.26959675702585</v>
      </c>
      <c r="AD107" s="2">
        <v>133.53830598594098</v>
      </c>
      <c r="AE107" s="2">
        <v>-4.1281757521700477</v>
      </c>
      <c r="AF107" s="2">
        <v>4.5756630398701658E-5</v>
      </c>
      <c r="AG107" s="2">
        <v>-813.90806351187166</v>
      </c>
      <c r="AH107" s="2">
        <v>-288.6311300021801</v>
      </c>
      <c r="AI107" s="2">
        <v>-813.90806351187166</v>
      </c>
      <c r="AJ107" s="2">
        <v>-288.6311300021801</v>
      </c>
    </row>
    <row r="108" spans="1:36" x14ac:dyDescent="0.35">
      <c r="A108" s="1">
        <v>41022</v>
      </c>
      <c r="B108">
        <v>4628.5</v>
      </c>
      <c r="C108">
        <v>3558.6666666666665</v>
      </c>
      <c r="D108">
        <v>4628.5</v>
      </c>
      <c r="E108">
        <v>3905</v>
      </c>
      <c r="F108">
        <v>1</v>
      </c>
      <c r="G108">
        <v>0</v>
      </c>
      <c r="H108">
        <v>0</v>
      </c>
      <c r="I108">
        <v>0</v>
      </c>
      <c r="J108">
        <v>0</v>
      </c>
      <c r="K108">
        <f t="shared" si="7"/>
        <v>0</v>
      </c>
      <c r="L108">
        <f t="shared" si="8"/>
        <v>3460.2759001380919</v>
      </c>
      <c r="M108">
        <f>L108-B108</f>
        <v>-1168.2240998619081</v>
      </c>
      <c r="N108">
        <f t="shared" si="9"/>
        <v>1168.2240998619081</v>
      </c>
      <c r="O108" s="8">
        <f>N108/B108</f>
        <v>0.25239799067989804</v>
      </c>
      <c r="P108">
        <v>1058</v>
      </c>
      <c r="Q108">
        <f t="shared" si="10"/>
        <v>84112.135190057394</v>
      </c>
      <c r="R108">
        <f t="shared" si="11"/>
        <v>19044</v>
      </c>
      <c r="S108">
        <f t="shared" si="12"/>
        <v>-2336.4481997238163</v>
      </c>
      <c r="T108">
        <f t="shared" si="13"/>
        <v>5458990.1899926625</v>
      </c>
      <c r="U108">
        <v>0</v>
      </c>
      <c r="V108">
        <v>0</v>
      </c>
      <c r="W108">
        <v>723.5</v>
      </c>
      <c r="X108">
        <v>0</v>
      </c>
      <c r="Y108">
        <v>0</v>
      </c>
      <c r="AB108" s="2" t="s">
        <v>54</v>
      </c>
      <c r="AC108" s="2">
        <v>124.67824779751074</v>
      </c>
      <c r="AD108" s="2">
        <v>105.6467839758179</v>
      </c>
      <c r="AE108" s="2">
        <v>1.1801423867862277</v>
      </c>
      <c r="AF108" s="2">
        <v>0.2387450428082909</v>
      </c>
      <c r="AG108" s="2">
        <v>-83.104149591223845</v>
      </c>
      <c r="AH108" s="2">
        <v>332.4606451862453</v>
      </c>
      <c r="AI108" s="2">
        <v>-83.104149591223845</v>
      </c>
      <c r="AJ108" s="2">
        <v>332.4606451862453</v>
      </c>
    </row>
    <row r="109" spans="1:36" ht="15" thickBot="1" x14ac:dyDescent="0.4">
      <c r="A109" s="1">
        <v>41023</v>
      </c>
      <c r="B109">
        <v>2751</v>
      </c>
      <c r="C109">
        <v>3975.8333333333335</v>
      </c>
      <c r="D109">
        <v>2900</v>
      </c>
      <c r="E109">
        <v>4628.5</v>
      </c>
      <c r="F109">
        <v>0</v>
      </c>
      <c r="G109">
        <v>1</v>
      </c>
      <c r="H109">
        <v>0</v>
      </c>
      <c r="I109">
        <v>0</v>
      </c>
      <c r="J109">
        <v>0</v>
      </c>
      <c r="K109">
        <f t="shared" si="7"/>
        <v>0</v>
      </c>
      <c r="L109">
        <f t="shared" si="8"/>
        <v>3112.862162082823</v>
      </c>
      <c r="M109">
        <f>L109-B109</f>
        <v>361.86216208282303</v>
      </c>
      <c r="N109">
        <f t="shared" si="9"/>
        <v>361.86216208282303</v>
      </c>
      <c r="O109" s="8">
        <f>N109/B109</f>
        <v>0.13153840860880517</v>
      </c>
      <c r="P109">
        <v>819</v>
      </c>
      <c r="Q109">
        <f t="shared" si="10"/>
        <v>6513.5189174908146</v>
      </c>
      <c r="R109">
        <f t="shared" si="11"/>
        <v>14742</v>
      </c>
      <c r="S109">
        <f t="shared" si="12"/>
        <v>361.86216208282303</v>
      </c>
      <c r="T109">
        <f t="shared" si="13"/>
        <v>130944.22434725529</v>
      </c>
      <c r="U109">
        <v>0</v>
      </c>
      <c r="V109">
        <v>0</v>
      </c>
      <c r="W109">
        <v>-1877.5</v>
      </c>
      <c r="X109">
        <v>0</v>
      </c>
      <c r="Y109">
        <v>0</v>
      </c>
      <c r="AB109" s="3" t="s">
        <v>104</v>
      </c>
      <c r="AC109" s="3">
        <v>274.24175284653052</v>
      </c>
      <c r="AD109" s="3">
        <v>128.99754673167092</v>
      </c>
      <c r="AE109" s="3">
        <v>2.1259454911726618</v>
      </c>
      <c r="AF109" s="3">
        <v>3.4207402380477148E-2</v>
      </c>
      <c r="AG109" s="3">
        <v>20.533892479412316</v>
      </c>
      <c r="AH109" s="3">
        <v>527.94961321364872</v>
      </c>
      <c r="AI109" s="3">
        <v>20.533892479412316</v>
      </c>
      <c r="AJ109" s="3">
        <v>527.94961321364872</v>
      </c>
    </row>
    <row r="110" spans="1:36" x14ac:dyDescent="0.35">
      <c r="A110" s="1">
        <v>41024</v>
      </c>
      <c r="B110">
        <v>3050</v>
      </c>
      <c r="C110">
        <v>3761.5</v>
      </c>
      <c r="D110">
        <v>2827</v>
      </c>
      <c r="E110">
        <v>2751</v>
      </c>
      <c r="F110">
        <v>0</v>
      </c>
      <c r="G110">
        <v>0</v>
      </c>
      <c r="H110">
        <v>1</v>
      </c>
      <c r="I110">
        <v>0</v>
      </c>
      <c r="J110">
        <v>0</v>
      </c>
      <c r="K110">
        <f t="shared" si="7"/>
        <v>1</v>
      </c>
      <c r="L110">
        <f t="shared" si="8"/>
        <v>3697.5246260525864</v>
      </c>
      <c r="M110">
        <f>L110-B110</f>
        <v>647.52462605258643</v>
      </c>
      <c r="N110">
        <f t="shared" si="9"/>
        <v>647.52462605258643</v>
      </c>
      <c r="O110" s="8">
        <f>N110/B110</f>
        <v>0.21230315608281522</v>
      </c>
      <c r="P110">
        <v>798</v>
      </c>
      <c r="Q110">
        <f t="shared" si="10"/>
        <v>11655.443268946556</v>
      </c>
      <c r="R110">
        <f t="shared" si="11"/>
        <v>14364</v>
      </c>
      <c r="S110">
        <f t="shared" si="12"/>
        <v>647.52462605258643</v>
      </c>
      <c r="T110">
        <f t="shared" si="13"/>
        <v>419288.14134454192</v>
      </c>
      <c r="U110">
        <v>0</v>
      </c>
      <c r="V110">
        <v>0</v>
      </c>
      <c r="W110">
        <v>299</v>
      </c>
      <c r="X110">
        <v>0</v>
      </c>
      <c r="Y110">
        <v>0</v>
      </c>
    </row>
    <row r="111" spans="1:36" x14ac:dyDescent="0.35">
      <c r="A111" s="1">
        <v>41025</v>
      </c>
      <c r="B111">
        <v>3207</v>
      </c>
      <c r="C111">
        <v>3476.5</v>
      </c>
      <c r="D111">
        <v>3146</v>
      </c>
      <c r="E111">
        <v>3050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f t="shared" si="7"/>
        <v>1</v>
      </c>
      <c r="L111">
        <f t="shared" si="8"/>
        <v>4257.7331346071142</v>
      </c>
      <c r="M111">
        <f>L111-B111</f>
        <v>1050.7331346071142</v>
      </c>
      <c r="N111">
        <f t="shared" si="9"/>
        <v>1050.7331346071142</v>
      </c>
      <c r="O111" s="8">
        <f>N111/B111</f>
        <v>0.32763739775712947</v>
      </c>
      <c r="P111">
        <v>772</v>
      </c>
      <c r="Q111">
        <f t="shared" si="10"/>
        <v>18913.196422928057</v>
      </c>
      <c r="R111">
        <f t="shared" si="11"/>
        <v>13896</v>
      </c>
      <c r="S111">
        <f t="shared" si="12"/>
        <v>1050.7331346071142</v>
      </c>
      <c r="T111">
        <f t="shared" si="13"/>
        <v>1104040.1201612919</v>
      </c>
      <c r="U111">
        <v>1</v>
      </c>
      <c r="V111">
        <v>0</v>
      </c>
      <c r="W111">
        <v>157</v>
      </c>
      <c r="X111">
        <v>0</v>
      </c>
      <c r="Y111">
        <v>0</v>
      </c>
    </row>
    <row r="112" spans="1:36" x14ac:dyDescent="0.35">
      <c r="A112" s="1">
        <v>41026</v>
      </c>
      <c r="B112">
        <v>3271</v>
      </c>
      <c r="C112">
        <v>3002.6666666666665</v>
      </c>
      <c r="D112">
        <v>3377</v>
      </c>
      <c r="E112">
        <v>3207</v>
      </c>
      <c r="F112">
        <v>0</v>
      </c>
      <c r="G112">
        <v>0</v>
      </c>
      <c r="H112">
        <v>0</v>
      </c>
      <c r="I112">
        <v>0</v>
      </c>
      <c r="J112">
        <v>0</v>
      </c>
      <c r="K112">
        <f t="shared" si="7"/>
        <v>0</v>
      </c>
      <c r="L112">
        <f t="shared" si="8"/>
        <v>3189.5882944275545</v>
      </c>
      <c r="M112">
        <f>L112-B112</f>
        <v>-81.411705572445499</v>
      </c>
      <c r="N112">
        <f t="shared" si="9"/>
        <v>81.411705572445499</v>
      </c>
      <c r="O112" s="8">
        <f>N112/B112</f>
        <v>2.4888934751588352E-2</v>
      </c>
      <c r="P112">
        <v>1055</v>
      </c>
      <c r="Q112">
        <f t="shared" si="10"/>
        <v>5861.6428012160759</v>
      </c>
      <c r="R112">
        <f t="shared" si="11"/>
        <v>18990</v>
      </c>
      <c r="S112">
        <f t="shared" si="12"/>
        <v>-162.823411144891</v>
      </c>
      <c r="T112">
        <f t="shared" si="13"/>
        <v>26511.463216858214</v>
      </c>
      <c r="U112">
        <v>0</v>
      </c>
      <c r="V112">
        <v>1</v>
      </c>
      <c r="W112">
        <v>64</v>
      </c>
      <c r="X112">
        <v>0</v>
      </c>
      <c r="Y112">
        <v>0</v>
      </c>
    </row>
    <row r="113" spans="1:25" x14ac:dyDescent="0.35">
      <c r="A113" s="1">
        <v>41027</v>
      </c>
      <c r="B113">
        <v>3536</v>
      </c>
      <c r="C113">
        <v>3176</v>
      </c>
      <c r="D113">
        <v>3394</v>
      </c>
      <c r="E113">
        <v>3271</v>
      </c>
      <c r="F113">
        <v>0</v>
      </c>
      <c r="G113">
        <v>0</v>
      </c>
      <c r="H113">
        <v>0</v>
      </c>
      <c r="I113">
        <v>1</v>
      </c>
      <c r="J113">
        <v>1</v>
      </c>
      <c r="K113">
        <f t="shared" si="7"/>
        <v>1</v>
      </c>
      <c r="L113">
        <f t="shared" si="8"/>
        <v>4542.2416597023966</v>
      </c>
      <c r="M113">
        <f>L113-B113</f>
        <v>1006.2416597023966</v>
      </c>
      <c r="N113">
        <f t="shared" si="9"/>
        <v>1006.2416597023966</v>
      </c>
      <c r="O113" s="8">
        <f>N113/B113</f>
        <v>0.28457060511945609</v>
      </c>
      <c r="P113">
        <v>945</v>
      </c>
      <c r="Q113">
        <f t="shared" si="10"/>
        <v>18112.34987464314</v>
      </c>
      <c r="R113">
        <f t="shared" si="11"/>
        <v>17010</v>
      </c>
      <c r="S113">
        <f t="shared" si="12"/>
        <v>1006.2416597023966</v>
      </c>
      <c r="T113">
        <f t="shared" si="13"/>
        <v>1012522.2777206338</v>
      </c>
      <c r="U113">
        <v>0</v>
      </c>
      <c r="V113">
        <v>0</v>
      </c>
      <c r="W113">
        <v>265</v>
      </c>
      <c r="X113">
        <v>1</v>
      </c>
      <c r="Y113">
        <v>1</v>
      </c>
    </row>
    <row r="114" spans="1:25" x14ac:dyDescent="0.35">
      <c r="A114" s="1">
        <v>41028</v>
      </c>
      <c r="B114">
        <v>3774</v>
      </c>
      <c r="C114">
        <v>3338</v>
      </c>
      <c r="D114">
        <v>3905</v>
      </c>
      <c r="E114">
        <v>3536</v>
      </c>
      <c r="F114">
        <v>0</v>
      </c>
      <c r="G114">
        <v>0</v>
      </c>
      <c r="H114">
        <v>0</v>
      </c>
      <c r="I114">
        <v>1</v>
      </c>
      <c r="J114">
        <v>1</v>
      </c>
      <c r="K114">
        <f t="shared" si="7"/>
        <v>0</v>
      </c>
      <c r="L114">
        <f t="shared" si="8"/>
        <v>3820.1560346938072</v>
      </c>
      <c r="M114">
        <f>L114-B114</f>
        <v>46.156034693807214</v>
      </c>
      <c r="N114">
        <f t="shared" si="9"/>
        <v>46.156034693807214</v>
      </c>
      <c r="O114" s="8">
        <f>N114/B114</f>
        <v>1.2230003893430635E-2</v>
      </c>
      <c r="P114">
        <v>1056</v>
      </c>
      <c r="Q114">
        <f t="shared" si="10"/>
        <v>830.80862448852986</v>
      </c>
      <c r="R114">
        <f t="shared" si="11"/>
        <v>19008</v>
      </c>
      <c r="S114">
        <f t="shared" si="12"/>
        <v>46.156034693807214</v>
      </c>
      <c r="T114">
        <f t="shared" si="13"/>
        <v>2130.3795386559354</v>
      </c>
      <c r="U114">
        <v>0</v>
      </c>
      <c r="V114">
        <v>0</v>
      </c>
      <c r="W114">
        <v>238</v>
      </c>
      <c r="X114">
        <v>1</v>
      </c>
      <c r="Y114">
        <v>0</v>
      </c>
    </row>
    <row r="115" spans="1:25" x14ac:dyDescent="0.35">
      <c r="A115" s="1">
        <v>41029</v>
      </c>
      <c r="B115">
        <v>2954</v>
      </c>
      <c r="C115">
        <v>3527</v>
      </c>
      <c r="D115">
        <v>4628.5</v>
      </c>
      <c r="E115">
        <v>3774</v>
      </c>
      <c r="F115">
        <v>1</v>
      </c>
      <c r="G115">
        <v>0</v>
      </c>
      <c r="H115">
        <v>0</v>
      </c>
      <c r="I115">
        <v>0</v>
      </c>
      <c r="J115">
        <v>1</v>
      </c>
      <c r="K115">
        <f t="shared" si="7"/>
        <v>0</v>
      </c>
      <c r="L115">
        <f t="shared" si="8"/>
        <v>3576.0848195179024</v>
      </c>
      <c r="M115">
        <f>L115-B115</f>
        <v>622.08481951790236</v>
      </c>
      <c r="N115">
        <f t="shared" si="9"/>
        <v>622.08481951790236</v>
      </c>
      <c r="O115" s="8">
        <f>N115/B115</f>
        <v>0.21059066334390736</v>
      </c>
      <c r="P115">
        <v>698</v>
      </c>
      <c r="Q115">
        <f t="shared" si="10"/>
        <v>11197.526751322242</v>
      </c>
      <c r="R115">
        <f t="shared" si="11"/>
        <v>12564</v>
      </c>
      <c r="S115">
        <f t="shared" si="12"/>
        <v>622.08481951790236</v>
      </c>
      <c r="T115">
        <f t="shared" si="13"/>
        <v>386989.52267462114</v>
      </c>
      <c r="U115">
        <v>0</v>
      </c>
      <c r="V115">
        <v>0</v>
      </c>
      <c r="W115">
        <v>-820</v>
      </c>
      <c r="X115">
        <v>0</v>
      </c>
      <c r="Y115">
        <v>0</v>
      </c>
    </row>
    <row r="116" spans="1:25" x14ac:dyDescent="0.35">
      <c r="A116" s="1">
        <v>41030</v>
      </c>
      <c r="B116">
        <v>4732</v>
      </c>
      <c r="C116">
        <v>3421.3333333333335</v>
      </c>
      <c r="D116">
        <v>2751</v>
      </c>
      <c r="E116">
        <v>2954</v>
      </c>
      <c r="F116">
        <v>0</v>
      </c>
      <c r="G116">
        <v>1</v>
      </c>
      <c r="H116">
        <v>0</v>
      </c>
      <c r="I116">
        <v>0</v>
      </c>
      <c r="J116">
        <v>0</v>
      </c>
      <c r="K116">
        <f t="shared" si="7"/>
        <v>1</v>
      </c>
      <c r="L116">
        <f t="shared" si="8"/>
        <v>3651.467346057545</v>
      </c>
      <c r="M116">
        <f>L116-B116</f>
        <v>-1080.532653942455</v>
      </c>
      <c r="N116">
        <f t="shared" si="9"/>
        <v>1080.532653942455</v>
      </c>
      <c r="O116" s="8">
        <f>N116/B116</f>
        <v>0.22834586938767013</v>
      </c>
      <c r="P116">
        <v>701</v>
      </c>
      <c r="Q116">
        <f t="shared" si="10"/>
        <v>77798.35108385676</v>
      </c>
      <c r="R116">
        <f t="shared" si="11"/>
        <v>12618</v>
      </c>
      <c r="S116">
        <f t="shared" si="12"/>
        <v>-2161.06530788491</v>
      </c>
      <c r="T116">
        <f t="shared" si="13"/>
        <v>4670203.2649437012</v>
      </c>
      <c r="U116">
        <v>0</v>
      </c>
      <c r="V116">
        <v>0</v>
      </c>
      <c r="W116">
        <v>1778</v>
      </c>
      <c r="X116">
        <v>0</v>
      </c>
      <c r="Y116">
        <v>0</v>
      </c>
    </row>
    <row r="117" spans="1:25" x14ac:dyDescent="0.35">
      <c r="A117" s="1">
        <v>41031</v>
      </c>
      <c r="B117">
        <v>4151</v>
      </c>
      <c r="C117">
        <v>3820</v>
      </c>
      <c r="D117">
        <v>3050</v>
      </c>
      <c r="E117">
        <v>4732</v>
      </c>
      <c r="F117">
        <v>0</v>
      </c>
      <c r="G117">
        <v>0</v>
      </c>
      <c r="H117">
        <v>1</v>
      </c>
      <c r="I117">
        <v>0</v>
      </c>
      <c r="J117">
        <v>0</v>
      </c>
      <c r="K117">
        <f t="shared" si="7"/>
        <v>1</v>
      </c>
      <c r="L117">
        <f t="shared" si="8"/>
        <v>4219.9390391573825</v>
      </c>
      <c r="M117">
        <f>L117-B117</f>
        <v>68.939039157382467</v>
      </c>
      <c r="N117">
        <f t="shared" si="9"/>
        <v>68.939039157382467</v>
      </c>
      <c r="O117" s="8">
        <f>N117/B117</f>
        <v>1.6607814781349668E-2</v>
      </c>
      <c r="P117">
        <v>1152</v>
      </c>
      <c r="Q117">
        <f t="shared" si="10"/>
        <v>1240.9027048328844</v>
      </c>
      <c r="R117">
        <f t="shared" si="11"/>
        <v>20736</v>
      </c>
      <c r="S117">
        <f t="shared" si="12"/>
        <v>68.939039157382467</v>
      </c>
      <c r="T117">
        <f t="shared" si="13"/>
        <v>4752.591119943113</v>
      </c>
      <c r="U117">
        <v>0</v>
      </c>
      <c r="V117">
        <v>0</v>
      </c>
      <c r="W117">
        <v>-581</v>
      </c>
      <c r="X117">
        <v>0</v>
      </c>
      <c r="Y117">
        <v>0</v>
      </c>
    </row>
    <row r="118" spans="1:25" x14ac:dyDescent="0.35">
      <c r="A118" s="1">
        <v>41032</v>
      </c>
      <c r="B118">
        <v>4833</v>
      </c>
      <c r="C118">
        <v>3945.6666666666665</v>
      </c>
      <c r="D118">
        <v>3207</v>
      </c>
      <c r="E118">
        <v>4151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f t="shared" si="7"/>
        <v>1</v>
      </c>
      <c r="L118">
        <f t="shared" si="8"/>
        <v>4632.3562562809602</v>
      </c>
      <c r="M118">
        <f>L118-B118</f>
        <v>-200.64374371903978</v>
      </c>
      <c r="N118">
        <f t="shared" si="9"/>
        <v>200.64374371903978</v>
      </c>
      <c r="O118" s="8">
        <f>N118/B118</f>
        <v>4.1515361828892983E-2</v>
      </c>
      <c r="P118">
        <v>369</v>
      </c>
      <c r="Q118">
        <f t="shared" si="10"/>
        <v>14446.349547770864</v>
      </c>
      <c r="R118">
        <f t="shared" si="11"/>
        <v>6642</v>
      </c>
      <c r="S118">
        <f t="shared" si="12"/>
        <v>-401.28748743807955</v>
      </c>
      <c r="T118">
        <f t="shared" si="13"/>
        <v>161031.64757436686</v>
      </c>
      <c r="U118">
        <v>1</v>
      </c>
      <c r="V118">
        <v>0</v>
      </c>
      <c r="W118">
        <v>682</v>
      </c>
      <c r="X118">
        <v>0</v>
      </c>
      <c r="Y118">
        <v>0</v>
      </c>
    </row>
    <row r="119" spans="1:25" x14ac:dyDescent="0.35">
      <c r="A119" s="1">
        <v>41033</v>
      </c>
      <c r="B119">
        <v>4881</v>
      </c>
      <c r="C119">
        <v>4572</v>
      </c>
      <c r="D119">
        <v>3271</v>
      </c>
      <c r="E119">
        <v>4833</v>
      </c>
      <c r="F119">
        <v>0</v>
      </c>
      <c r="G119">
        <v>0</v>
      </c>
      <c r="H119">
        <v>0</v>
      </c>
      <c r="I119">
        <v>0</v>
      </c>
      <c r="J119">
        <v>0</v>
      </c>
      <c r="K119">
        <f t="shared" si="7"/>
        <v>1</v>
      </c>
      <c r="L119">
        <f t="shared" si="8"/>
        <v>4969.824014978637</v>
      </c>
      <c r="M119">
        <f>L119-B119</f>
        <v>88.824014978637024</v>
      </c>
      <c r="N119">
        <f t="shared" si="9"/>
        <v>88.824014978637024</v>
      </c>
      <c r="O119" s="8">
        <f>N119/B119</f>
        <v>1.8197913333054091E-2</v>
      </c>
      <c r="P119">
        <v>1188</v>
      </c>
      <c r="Q119">
        <f t="shared" si="10"/>
        <v>1598.8322696154664</v>
      </c>
      <c r="R119">
        <f t="shared" si="11"/>
        <v>21384</v>
      </c>
      <c r="S119">
        <f t="shared" si="12"/>
        <v>88.824014978637024</v>
      </c>
      <c r="T119">
        <f t="shared" si="13"/>
        <v>7889.7056369251341</v>
      </c>
      <c r="U119">
        <v>0</v>
      </c>
      <c r="V119">
        <v>1</v>
      </c>
      <c r="W119">
        <v>48</v>
      </c>
      <c r="X119">
        <v>0</v>
      </c>
      <c r="Y119">
        <v>0</v>
      </c>
    </row>
    <row r="120" spans="1:25" x14ac:dyDescent="0.35">
      <c r="A120" s="1">
        <v>41034</v>
      </c>
      <c r="B120">
        <v>4563</v>
      </c>
      <c r="C120">
        <v>4621.666666666667</v>
      </c>
      <c r="D120">
        <v>3536</v>
      </c>
      <c r="E120">
        <v>4881</v>
      </c>
      <c r="F120">
        <v>0</v>
      </c>
      <c r="G120">
        <v>0</v>
      </c>
      <c r="H120">
        <v>0</v>
      </c>
      <c r="I120">
        <v>1</v>
      </c>
      <c r="J120">
        <v>0</v>
      </c>
      <c r="K120">
        <f t="shared" si="7"/>
        <v>1</v>
      </c>
      <c r="L120">
        <f t="shared" si="8"/>
        <v>5175.1462498301235</v>
      </c>
      <c r="M120">
        <f>L120-B120</f>
        <v>612.14624983012345</v>
      </c>
      <c r="N120">
        <f t="shared" si="9"/>
        <v>612.14624983012345</v>
      </c>
      <c r="O120" s="8">
        <f>N120/B120</f>
        <v>0.13415433921326397</v>
      </c>
      <c r="P120">
        <v>1440</v>
      </c>
      <c r="Q120">
        <f t="shared" si="10"/>
        <v>11018.632496942222</v>
      </c>
      <c r="R120">
        <f t="shared" si="11"/>
        <v>25920</v>
      </c>
      <c r="S120">
        <f t="shared" si="12"/>
        <v>612.14624983012345</v>
      </c>
      <c r="T120">
        <f t="shared" si="13"/>
        <v>374723.03118108393</v>
      </c>
      <c r="U120">
        <v>0</v>
      </c>
      <c r="V120">
        <v>0</v>
      </c>
      <c r="W120">
        <v>-318</v>
      </c>
      <c r="X120">
        <v>1</v>
      </c>
      <c r="Y120">
        <v>1</v>
      </c>
    </row>
    <row r="121" spans="1:25" x14ac:dyDescent="0.35">
      <c r="A121" s="1">
        <v>41035</v>
      </c>
      <c r="B121">
        <v>5394</v>
      </c>
      <c r="C121">
        <v>4759</v>
      </c>
      <c r="D121">
        <v>3774</v>
      </c>
      <c r="E121">
        <v>4563</v>
      </c>
      <c r="F121">
        <v>0</v>
      </c>
      <c r="G121">
        <v>0</v>
      </c>
      <c r="H121">
        <v>0</v>
      </c>
      <c r="I121">
        <v>1</v>
      </c>
      <c r="J121">
        <v>0</v>
      </c>
      <c r="K121">
        <f t="shared" si="7"/>
        <v>1</v>
      </c>
      <c r="L121">
        <f t="shared" si="8"/>
        <v>5280.1880732817062</v>
      </c>
      <c r="M121">
        <f>L121-B121</f>
        <v>-113.81192671829376</v>
      </c>
      <c r="N121">
        <f t="shared" si="9"/>
        <v>113.81192671829376</v>
      </c>
      <c r="O121" s="8">
        <f>N121/B121</f>
        <v>2.1099726866572816E-2</v>
      </c>
      <c r="P121">
        <v>1295</v>
      </c>
      <c r="Q121">
        <f t="shared" si="10"/>
        <v>8194.4587237171509</v>
      </c>
      <c r="R121">
        <f t="shared" si="11"/>
        <v>23310</v>
      </c>
      <c r="S121">
        <f t="shared" si="12"/>
        <v>-227.62385343658752</v>
      </c>
      <c r="T121">
        <f t="shared" si="13"/>
        <v>51812.618653321078</v>
      </c>
      <c r="U121">
        <v>0</v>
      </c>
      <c r="V121">
        <v>0</v>
      </c>
      <c r="W121">
        <v>831</v>
      </c>
      <c r="X121">
        <v>1</v>
      </c>
      <c r="Y121">
        <v>0</v>
      </c>
    </row>
    <row r="122" spans="1:25" x14ac:dyDescent="0.35">
      <c r="A122" s="1">
        <v>41036</v>
      </c>
      <c r="B122">
        <v>4018</v>
      </c>
      <c r="C122">
        <v>4946</v>
      </c>
      <c r="D122">
        <v>2954</v>
      </c>
      <c r="E122">
        <v>5394</v>
      </c>
      <c r="F122">
        <v>1</v>
      </c>
      <c r="G122">
        <v>0</v>
      </c>
      <c r="H122">
        <v>0</v>
      </c>
      <c r="I122">
        <v>0</v>
      </c>
      <c r="J122">
        <v>0</v>
      </c>
      <c r="K122">
        <f t="shared" si="7"/>
        <v>1</v>
      </c>
      <c r="L122">
        <f t="shared" si="8"/>
        <v>4310.4937878564369</v>
      </c>
      <c r="M122">
        <f>L122-B122</f>
        <v>292.49378785643694</v>
      </c>
      <c r="N122">
        <f t="shared" si="9"/>
        <v>292.49378785643694</v>
      </c>
      <c r="O122" s="8">
        <f>N122/B122</f>
        <v>7.2795865569048518E-2</v>
      </c>
      <c r="P122">
        <v>913</v>
      </c>
      <c r="Q122">
        <f t="shared" si="10"/>
        <v>5264.8881814158649</v>
      </c>
      <c r="R122">
        <f t="shared" si="11"/>
        <v>16434</v>
      </c>
      <c r="S122">
        <f t="shared" si="12"/>
        <v>292.49378785643694</v>
      </c>
      <c r="T122">
        <f t="shared" si="13"/>
        <v>85552.615934606336</v>
      </c>
      <c r="U122">
        <v>0</v>
      </c>
      <c r="V122">
        <v>0</v>
      </c>
      <c r="W122">
        <v>-1376</v>
      </c>
      <c r="X122">
        <v>0</v>
      </c>
      <c r="Y122">
        <v>0</v>
      </c>
    </row>
    <row r="123" spans="1:25" x14ac:dyDescent="0.35">
      <c r="A123" s="1">
        <v>41037</v>
      </c>
      <c r="B123">
        <v>4112</v>
      </c>
      <c r="C123">
        <v>4658.333333333333</v>
      </c>
      <c r="D123">
        <v>4732</v>
      </c>
      <c r="E123">
        <v>4018</v>
      </c>
      <c r="F123">
        <v>0</v>
      </c>
      <c r="G123">
        <v>1</v>
      </c>
      <c r="H123">
        <v>0</v>
      </c>
      <c r="I123">
        <v>0</v>
      </c>
      <c r="J123">
        <v>0</v>
      </c>
      <c r="K123">
        <f t="shared" si="7"/>
        <v>0</v>
      </c>
      <c r="L123">
        <f t="shared" si="8"/>
        <v>4176.9003863952457</v>
      </c>
      <c r="M123">
        <f>L123-B123</f>
        <v>64.900386395245732</v>
      </c>
      <c r="N123">
        <f t="shared" si="9"/>
        <v>64.900386395245732</v>
      </c>
      <c r="O123" s="8">
        <f>N123/B123</f>
        <v>1.5783167897676493E-2</v>
      </c>
      <c r="P123">
        <v>955</v>
      </c>
      <c r="Q123">
        <f t="shared" si="10"/>
        <v>1168.2069551144232</v>
      </c>
      <c r="R123">
        <f t="shared" si="11"/>
        <v>17190</v>
      </c>
      <c r="S123">
        <f t="shared" si="12"/>
        <v>64.900386395245732</v>
      </c>
      <c r="T123">
        <f t="shared" si="13"/>
        <v>4212.0601542521972</v>
      </c>
      <c r="U123">
        <v>0</v>
      </c>
      <c r="V123">
        <v>0</v>
      </c>
      <c r="W123">
        <v>94</v>
      </c>
      <c r="X123">
        <v>0</v>
      </c>
      <c r="Y123">
        <v>0</v>
      </c>
    </row>
    <row r="124" spans="1:25" x14ac:dyDescent="0.35">
      <c r="A124" s="1">
        <v>41038</v>
      </c>
      <c r="B124">
        <v>4315</v>
      </c>
      <c r="C124">
        <v>4508</v>
      </c>
      <c r="D124">
        <v>4151</v>
      </c>
      <c r="E124">
        <v>4112</v>
      </c>
      <c r="F124">
        <v>0</v>
      </c>
      <c r="G124">
        <v>0</v>
      </c>
      <c r="H124">
        <v>1</v>
      </c>
      <c r="I124">
        <v>0</v>
      </c>
      <c r="J124">
        <v>0</v>
      </c>
      <c r="K124">
        <f t="shared" si="7"/>
        <v>1</v>
      </c>
      <c r="L124">
        <f t="shared" si="8"/>
        <v>4885.6283507396593</v>
      </c>
      <c r="M124">
        <f>L124-B124</f>
        <v>570.62835073965925</v>
      </c>
      <c r="N124">
        <f t="shared" si="9"/>
        <v>570.62835073965925</v>
      </c>
      <c r="O124" s="8">
        <f>N124/B124</f>
        <v>0.13224295498022232</v>
      </c>
      <c r="P124">
        <v>902</v>
      </c>
      <c r="Q124">
        <f t="shared" si="10"/>
        <v>10271.310313313867</v>
      </c>
      <c r="R124">
        <f t="shared" si="11"/>
        <v>16236</v>
      </c>
      <c r="S124">
        <f t="shared" si="12"/>
        <v>570.62835073965925</v>
      </c>
      <c r="T124">
        <f t="shared" si="13"/>
        <v>325616.71466786356</v>
      </c>
      <c r="U124">
        <v>0</v>
      </c>
      <c r="V124">
        <v>0</v>
      </c>
      <c r="W124">
        <v>203</v>
      </c>
      <c r="X124">
        <v>0</v>
      </c>
      <c r="Y124">
        <v>0</v>
      </c>
    </row>
    <row r="125" spans="1:25" x14ac:dyDescent="0.35">
      <c r="A125" s="1">
        <v>41039</v>
      </c>
      <c r="B125">
        <v>4869</v>
      </c>
      <c r="C125">
        <v>4148.333333333333</v>
      </c>
      <c r="D125">
        <v>4833</v>
      </c>
      <c r="E125">
        <v>4315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f t="shared" si="7"/>
        <v>1</v>
      </c>
      <c r="L125">
        <f t="shared" si="8"/>
        <v>5604.5397220915556</v>
      </c>
      <c r="M125">
        <f>L125-B125</f>
        <v>735.53972209155563</v>
      </c>
      <c r="N125">
        <f t="shared" si="9"/>
        <v>735.53972209155563</v>
      </c>
      <c r="O125" s="8">
        <f>N125/B125</f>
        <v>0.15106587021802334</v>
      </c>
      <c r="P125">
        <v>777</v>
      </c>
      <c r="Q125">
        <f t="shared" si="10"/>
        <v>13239.714997648001</v>
      </c>
      <c r="R125">
        <f t="shared" si="11"/>
        <v>13986</v>
      </c>
      <c r="S125">
        <f t="shared" si="12"/>
        <v>735.53972209155563</v>
      </c>
      <c r="T125">
        <f t="shared" si="13"/>
        <v>541018.68277452292</v>
      </c>
      <c r="U125">
        <v>1</v>
      </c>
      <c r="V125">
        <v>0</v>
      </c>
      <c r="W125">
        <v>554</v>
      </c>
      <c r="X125">
        <v>0</v>
      </c>
      <c r="Y125">
        <v>0</v>
      </c>
    </row>
    <row r="126" spans="1:25" x14ac:dyDescent="0.35">
      <c r="A126" s="1">
        <v>41040</v>
      </c>
      <c r="B126">
        <v>4844</v>
      </c>
      <c r="C126">
        <v>4432</v>
      </c>
      <c r="D126">
        <v>4881</v>
      </c>
      <c r="E126">
        <v>4869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f t="shared" si="7"/>
        <v>0</v>
      </c>
      <c r="L126">
        <f t="shared" si="8"/>
        <v>4719.5860186192995</v>
      </c>
      <c r="M126">
        <f>L126-B126</f>
        <v>-124.41398138070053</v>
      </c>
      <c r="N126">
        <f t="shared" si="9"/>
        <v>124.41398138070053</v>
      </c>
      <c r="O126" s="8">
        <f>N126/B126</f>
        <v>2.5684141490648335E-2</v>
      </c>
      <c r="P126">
        <v>1476</v>
      </c>
      <c r="Q126">
        <f t="shared" si="10"/>
        <v>8957.8066594104384</v>
      </c>
      <c r="R126">
        <f t="shared" si="11"/>
        <v>26568</v>
      </c>
      <c r="S126">
        <f t="shared" si="12"/>
        <v>-248.82796276140107</v>
      </c>
      <c r="T126">
        <f t="shared" si="13"/>
        <v>61915.355051989194</v>
      </c>
      <c r="U126">
        <v>0</v>
      </c>
      <c r="V126">
        <v>1</v>
      </c>
      <c r="W126">
        <v>-25</v>
      </c>
      <c r="X126">
        <v>0</v>
      </c>
      <c r="Y126">
        <v>0</v>
      </c>
    </row>
    <row r="127" spans="1:25" x14ac:dyDescent="0.35">
      <c r="A127" s="1">
        <v>41041</v>
      </c>
      <c r="B127">
        <v>5278</v>
      </c>
      <c r="C127">
        <v>4676</v>
      </c>
      <c r="D127">
        <v>4563</v>
      </c>
      <c r="E127">
        <v>4844</v>
      </c>
      <c r="F127">
        <v>0</v>
      </c>
      <c r="G127">
        <v>0</v>
      </c>
      <c r="H127">
        <v>0</v>
      </c>
      <c r="I127">
        <v>1</v>
      </c>
      <c r="J127">
        <v>0</v>
      </c>
      <c r="K127">
        <f t="shared" si="7"/>
        <v>1</v>
      </c>
      <c r="L127">
        <f t="shared" si="8"/>
        <v>5741.8569472198997</v>
      </c>
      <c r="M127">
        <f>L127-B127</f>
        <v>463.85694721989967</v>
      </c>
      <c r="N127">
        <f t="shared" si="9"/>
        <v>463.85694721989967</v>
      </c>
      <c r="O127" s="8">
        <f>N127/B127</f>
        <v>8.7884984316009787E-2</v>
      </c>
      <c r="P127">
        <v>891</v>
      </c>
      <c r="Q127">
        <f t="shared" si="10"/>
        <v>8349.425049958194</v>
      </c>
      <c r="R127">
        <f t="shared" si="11"/>
        <v>16038</v>
      </c>
      <c r="S127">
        <f t="shared" si="12"/>
        <v>463.85694721989967</v>
      </c>
      <c r="T127">
        <f t="shared" si="13"/>
        <v>215163.2674841648</v>
      </c>
      <c r="U127">
        <v>0</v>
      </c>
      <c r="V127">
        <v>0</v>
      </c>
      <c r="W127">
        <v>434</v>
      </c>
      <c r="X127">
        <v>1</v>
      </c>
      <c r="Y127">
        <v>1</v>
      </c>
    </row>
    <row r="128" spans="1:25" x14ac:dyDescent="0.35">
      <c r="A128" s="1">
        <v>41042</v>
      </c>
      <c r="B128">
        <v>7177</v>
      </c>
      <c r="C128">
        <v>4997</v>
      </c>
      <c r="D128">
        <v>5394</v>
      </c>
      <c r="E128">
        <v>5278</v>
      </c>
      <c r="F128">
        <v>0</v>
      </c>
      <c r="G128">
        <v>0</v>
      </c>
      <c r="H128">
        <v>0</v>
      </c>
      <c r="I128">
        <v>1</v>
      </c>
      <c r="J128">
        <v>0</v>
      </c>
      <c r="K128">
        <f t="shared" si="7"/>
        <v>1</v>
      </c>
      <c r="L128">
        <f t="shared" si="8"/>
        <v>6365.8152527186721</v>
      </c>
      <c r="M128">
        <f>L128-B128</f>
        <v>-811.18474728132787</v>
      </c>
      <c r="N128">
        <f t="shared" si="9"/>
        <v>811.18474728132787</v>
      </c>
      <c r="O128" s="8">
        <f>N128/B128</f>
        <v>0.11302560224067547</v>
      </c>
      <c r="P128">
        <v>545</v>
      </c>
      <c r="Q128">
        <f t="shared" si="10"/>
        <v>58405.301804255607</v>
      </c>
      <c r="R128">
        <f t="shared" si="11"/>
        <v>9810</v>
      </c>
      <c r="S128">
        <f t="shared" si="12"/>
        <v>-1622.3694945626557</v>
      </c>
      <c r="T128">
        <f t="shared" si="13"/>
        <v>2632082.7768874872</v>
      </c>
      <c r="U128">
        <v>0</v>
      </c>
      <c r="V128">
        <v>0</v>
      </c>
      <c r="W128">
        <v>1899</v>
      </c>
      <c r="X128">
        <v>1</v>
      </c>
      <c r="Y128">
        <v>0</v>
      </c>
    </row>
    <row r="129" spans="1:25" x14ac:dyDescent="0.35">
      <c r="A129" s="1">
        <v>41043</v>
      </c>
      <c r="B129">
        <v>3609</v>
      </c>
      <c r="C129">
        <v>5766.333333333333</v>
      </c>
      <c r="D129">
        <v>4018</v>
      </c>
      <c r="E129">
        <v>7177</v>
      </c>
      <c r="F129">
        <v>1</v>
      </c>
      <c r="G129">
        <v>0</v>
      </c>
      <c r="H129">
        <v>0</v>
      </c>
      <c r="I129">
        <v>0</v>
      </c>
      <c r="J129">
        <v>0</v>
      </c>
      <c r="K129">
        <f t="shared" si="7"/>
        <v>0</v>
      </c>
      <c r="L129">
        <f t="shared" si="8"/>
        <v>4363.3248904599068</v>
      </c>
      <c r="M129">
        <f>L129-B129</f>
        <v>754.32489045990678</v>
      </c>
      <c r="N129">
        <f t="shared" si="9"/>
        <v>754.32489045990678</v>
      </c>
      <c r="O129" s="8">
        <f>N129/B129</f>
        <v>0.2090121613909412</v>
      </c>
      <c r="P129">
        <v>1371</v>
      </c>
      <c r="Q129">
        <f t="shared" si="10"/>
        <v>13577.848028278322</v>
      </c>
      <c r="R129">
        <f t="shared" si="11"/>
        <v>24678</v>
      </c>
      <c r="S129">
        <f t="shared" si="12"/>
        <v>754.32489045990678</v>
      </c>
      <c r="T129">
        <f t="shared" si="13"/>
        <v>569006.04036735033</v>
      </c>
      <c r="U129">
        <v>0</v>
      </c>
      <c r="V129">
        <v>0</v>
      </c>
      <c r="W129">
        <v>-3568</v>
      </c>
      <c r="X129">
        <v>0</v>
      </c>
      <c r="Y129">
        <v>0</v>
      </c>
    </row>
    <row r="130" spans="1:25" x14ac:dyDescent="0.35">
      <c r="A130" s="1">
        <v>41044</v>
      </c>
      <c r="B130">
        <v>4596</v>
      </c>
      <c r="C130">
        <v>5354.666666666667</v>
      </c>
      <c r="D130">
        <v>4112</v>
      </c>
      <c r="E130">
        <v>3609</v>
      </c>
      <c r="F130">
        <v>0</v>
      </c>
      <c r="G130">
        <v>1</v>
      </c>
      <c r="H130">
        <v>0</v>
      </c>
      <c r="I130">
        <v>0</v>
      </c>
      <c r="J130">
        <v>0</v>
      </c>
      <c r="K130">
        <f t="shared" si="7"/>
        <v>1</v>
      </c>
      <c r="L130">
        <f t="shared" si="8"/>
        <v>5044.666921660968</v>
      </c>
      <c r="M130">
        <f>L130-B130</f>
        <v>448.666921660968</v>
      </c>
      <c r="N130">
        <f t="shared" si="9"/>
        <v>448.666921660968</v>
      </c>
      <c r="O130" s="8">
        <f>N130/B130</f>
        <v>9.7621175296120105E-2</v>
      </c>
      <c r="P130">
        <v>729</v>
      </c>
      <c r="Q130">
        <f t="shared" si="10"/>
        <v>8076.004589897424</v>
      </c>
      <c r="R130">
        <f t="shared" si="11"/>
        <v>13122</v>
      </c>
      <c r="S130">
        <f t="shared" si="12"/>
        <v>448.666921660968</v>
      </c>
      <c r="T130">
        <f t="shared" si="13"/>
        <v>201302.00659272919</v>
      </c>
      <c r="U130">
        <v>0</v>
      </c>
      <c r="V130">
        <v>0</v>
      </c>
      <c r="W130">
        <v>987</v>
      </c>
      <c r="X130">
        <v>0</v>
      </c>
      <c r="Y130">
        <v>0</v>
      </c>
    </row>
    <row r="131" spans="1:25" x14ac:dyDescent="0.35">
      <c r="A131" s="1">
        <v>41045</v>
      </c>
      <c r="B131">
        <v>4910</v>
      </c>
      <c r="C131">
        <v>5127.333333333333</v>
      </c>
      <c r="D131">
        <v>4315</v>
      </c>
      <c r="E131">
        <v>4596</v>
      </c>
      <c r="F131">
        <v>0</v>
      </c>
      <c r="G131">
        <v>0</v>
      </c>
      <c r="H131">
        <v>1</v>
      </c>
      <c r="I131">
        <v>0</v>
      </c>
      <c r="J131">
        <v>0</v>
      </c>
      <c r="K131">
        <f t="shared" ref="K131:K194" si="14">IF(B131&gt;D131,1,0)</f>
        <v>1</v>
      </c>
      <c r="L131">
        <f t="shared" ref="L131:L194" si="15">$AB$2+SUMPRODUCT(C131:K131,$AC$2:$AK$2)</f>
        <v>5237.1485161959235</v>
      </c>
      <c r="M131">
        <f>L131-B131</f>
        <v>327.14851619592355</v>
      </c>
      <c r="N131">
        <f t="shared" ref="N131:N194" si="16">ABS(M131)</f>
        <v>327.14851619592355</v>
      </c>
      <c r="O131" s="8">
        <f>N131/B131</f>
        <v>6.6629025701817418E-2</v>
      </c>
      <c r="P131">
        <v>683</v>
      </c>
      <c r="Q131">
        <f t="shared" ref="Q131:Q194" si="17">IF(M131&lt;0,M131*-72,M131*18)</f>
        <v>5888.6732915266239</v>
      </c>
      <c r="R131">
        <f t="shared" ref="R131:R194" si="18">P131*18</f>
        <v>12294</v>
      </c>
      <c r="S131">
        <f t="shared" ref="S131:S194" si="19">IF(M131&lt;0,M131*2,M131)</f>
        <v>327.14851619592355</v>
      </c>
      <c r="T131">
        <f t="shared" ref="T131:T194" si="20">S131^2</f>
        <v>107026.15164919445</v>
      </c>
      <c r="U131">
        <v>0</v>
      </c>
      <c r="V131">
        <v>0</v>
      </c>
      <c r="W131">
        <v>314</v>
      </c>
      <c r="X131">
        <v>0</v>
      </c>
      <c r="Y131">
        <v>0</v>
      </c>
    </row>
    <row r="132" spans="1:25" x14ac:dyDescent="0.35">
      <c r="A132" s="1">
        <v>41046</v>
      </c>
      <c r="B132">
        <v>5297</v>
      </c>
      <c r="C132">
        <v>4371.666666666667</v>
      </c>
      <c r="D132">
        <v>4869</v>
      </c>
      <c r="E132">
        <v>4910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f t="shared" si="14"/>
        <v>1</v>
      </c>
      <c r="L132">
        <f t="shared" si="15"/>
        <v>5800.4427179918757</v>
      </c>
      <c r="M132">
        <f>L132-B132</f>
        <v>503.44271799187572</v>
      </c>
      <c r="N132">
        <f t="shared" si="16"/>
        <v>503.44271799187572</v>
      </c>
      <c r="O132" s="8">
        <f>N132/B132</f>
        <v>9.5042989992802668E-2</v>
      </c>
      <c r="P132">
        <v>768</v>
      </c>
      <c r="Q132">
        <f t="shared" si="17"/>
        <v>9061.968923853763</v>
      </c>
      <c r="R132">
        <f t="shared" si="18"/>
        <v>13824</v>
      </c>
      <c r="S132">
        <f t="shared" si="19"/>
        <v>503.44271799187572</v>
      </c>
      <c r="T132">
        <f t="shared" si="20"/>
        <v>253454.57029904731</v>
      </c>
      <c r="U132">
        <v>1</v>
      </c>
      <c r="V132">
        <v>0</v>
      </c>
      <c r="W132">
        <v>387</v>
      </c>
      <c r="X132">
        <v>0</v>
      </c>
      <c r="Y132">
        <v>0</v>
      </c>
    </row>
    <row r="133" spans="1:25" x14ac:dyDescent="0.35">
      <c r="A133" s="1">
        <v>41047</v>
      </c>
      <c r="B133">
        <v>5306</v>
      </c>
      <c r="C133">
        <v>4934.333333333333</v>
      </c>
      <c r="D133">
        <v>4844</v>
      </c>
      <c r="E133">
        <v>5297</v>
      </c>
      <c r="F133">
        <v>0</v>
      </c>
      <c r="G133">
        <v>0</v>
      </c>
      <c r="H133">
        <v>0</v>
      </c>
      <c r="I133">
        <v>0</v>
      </c>
      <c r="J133">
        <v>0</v>
      </c>
      <c r="K133">
        <f t="shared" si="14"/>
        <v>1</v>
      </c>
      <c r="L133">
        <f t="shared" si="15"/>
        <v>6014.8198976217864</v>
      </c>
      <c r="M133">
        <f>L133-B133</f>
        <v>708.81989762178637</v>
      </c>
      <c r="N133">
        <f t="shared" si="16"/>
        <v>708.81989762178637</v>
      </c>
      <c r="O133" s="8">
        <f>N133/B133</f>
        <v>0.13358837120651834</v>
      </c>
      <c r="P133">
        <v>890</v>
      </c>
      <c r="Q133">
        <f t="shared" si="17"/>
        <v>12758.758157192155</v>
      </c>
      <c r="R133">
        <f t="shared" si="18"/>
        <v>16020</v>
      </c>
      <c r="S133">
        <f t="shared" si="19"/>
        <v>708.81989762178637</v>
      </c>
      <c r="T133">
        <f t="shared" si="20"/>
        <v>502425.6472645597</v>
      </c>
      <c r="U133">
        <v>0</v>
      </c>
      <c r="V133">
        <v>1</v>
      </c>
      <c r="W133">
        <v>9</v>
      </c>
      <c r="X133">
        <v>0</v>
      </c>
      <c r="Y133">
        <v>0</v>
      </c>
    </row>
    <row r="134" spans="1:25" x14ac:dyDescent="0.35">
      <c r="A134" s="1">
        <v>41048</v>
      </c>
      <c r="B134">
        <v>5362</v>
      </c>
      <c r="C134">
        <v>5171</v>
      </c>
      <c r="D134">
        <v>5278</v>
      </c>
      <c r="E134">
        <v>5306</v>
      </c>
      <c r="F134">
        <v>0</v>
      </c>
      <c r="G134">
        <v>0</v>
      </c>
      <c r="H134">
        <v>0</v>
      </c>
      <c r="I134">
        <v>1</v>
      </c>
      <c r="J134">
        <v>0</v>
      </c>
      <c r="K134">
        <f t="shared" si="14"/>
        <v>1</v>
      </c>
      <c r="L134">
        <f t="shared" si="15"/>
        <v>6355.339713773591</v>
      </c>
      <c r="M134">
        <f>L134-B134</f>
        <v>993.33971377359103</v>
      </c>
      <c r="N134">
        <f t="shared" si="16"/>
        <v>993.33971377359103</v>
      </c>
      <c r="O134" s="8">
        <f>N134/B134</f>
        <v>0.18525544829794685</v>
      </c>
      <c r="P134">
        <v>931</v>
      </c>
      <c r="Q134">
        <f t="shared" si="17"/>
        <v>17880.11484792464</v>
      </c>
      <c r="R134">
        <f t="shared" si="18"/>
        <v>16758</v>
      </c>
      <c r="S134">
        <f t="shared" si="19"/>
        <v>993.33971377359103</v>
      </c>
      <c r="T134">
        <f t="shared" si="20"/>
        <v>986723.78695979971</v>
      </c>
      <c r="U134">
        <v>0</v>
      </c>
      <c r="V134">
        <v>0</v>
      </c>
      <c r="W134">
        <v>56</v>
      </c>
      <c r="X134">
        <v>1</v>
      </c>
      <c r="Y134">
        <v>1</v>
      </c>
    </row>
    <row r="135" spans="1:25" x14ac:dyDescent="0.35">
      <c r="A135" s="1">
        <v>41049</v>
      </c>
      <c r="B135">
        <v>5483</v>
      </c>
      <c r="C135">
        <v>5321.666666666667</v>
      </c>
      <c r="D135">
        <v>7177</v>
      </c>
      <c r="E135">
        <v>5362</v>
      </c>
      <c r="F135">
        <v>0</v>
      </c>
      <c r="G135">
        <v>0</v>
      </c>
      <c r="H135">
        <v>0</v>
      </c>
      <c r="I135">
        <v>1</v>
      </c>
      <c r="J135">
        <v>0</v>
      </c>
      <c r="K135">
        <f t="shared" si="14"/>
        <v>0</v>
      </c>
      <c r="L135">
        <f t="shared" si="15"/>
        <v>6345.2471557442259</v>
      </c>
      <c r="M135">
        <f>L135-B135</f>
        <v>862.24715574422589</v>
      </c>
      <c r="N135">
        <f t="shared" si="16"/>
        <v>862.24715574422589</v>
      </c>
      <c r="O135" s="8">
        <f>N135/B135</f>
        <v>0.15725828118625312</v>
      </c>
      <c r="P135">
        <v>741</v>
      </c>
      <c r="Q135">
        <f t="shared" si="17"/>
        <v>15520.448803396066</v>
      </c>
      <c r="R135">
        <f t="shared" si="18"/>
        <v>13338</v>
      </c>
      <c r="S135">
        <f t="shared" si="19"/>
        <v>862.24715574422589</v>
      </c>
      <c r="T135">
        <f t="shared" si="20"/>
        <v>743470.15758900729</v>
      </c>
      <c r="U135">
        <v>0</v>
      </c>
      <c r="V135">
        <v>0</v>
      </c>
      <c r="W135">
        <v>121</v>
      </c>
      <c r="X135">
        <v>1</v>
      </c>
      <c r="Y135">
        <v>0</v>
      </c>
    </row>
    <row r="136" spans="1:25" x14ac:dyDescent="0.35">
      <c r="A136" s="1">
        <v>41050</v>
      </c>
      <c r="B136">
        <v>3884</v>
      </c>
      <c r="C136">
        <v>5383.666666666667</v>
      </c>
      <c r="D136">
        <v>3609</v>
      </c>
      <c r="E136">
        <v>5483</v>
      </c>
      <c r="F136">
        <v>1</v>
      </c>
      <c r="G136">
        <v>0</v>
      </c>
      <c r="H136">
        <v>0</v>
      </c>
      <c r="I136">
        <v>0</v>
      </c>
      <c r="J136">
        <v>0</v>
      </c>
      <c r="K136">
        <f t="shared" si="14"/>
        <v>1</v>
      </c>
      <c r="L136">
        <f t="shared" si="15"/>
        <v>4803.2307654026645</v>
      </c>
      <c r="M136">
        <f>L136-B136</f>
        <v>919.23076540266447</v>
      </c>
      <c r="N136">
        <f t="shared" si="16"/>
        <v>919.23076540266447</v>
      </c>
      <c r="O136" s="8">
        <f>N136/B136</f>
        <v>0.23667115484105677</v>
      </c>
      <c r="P136">
        <v>1133</v>
      </c>
      <c r="Q136">
        <f t="shared" si="17"/>
        <v>16546.153777247961</v>
      </c>
      <c r="R136">
        <f t="shared" si="18"/>
        <v>20394</v>
      </c>
      <c r="S136">
        <f t="shared" si="19"/>
        <v>919.23076540266447</v>
      </c>
      <c r="T136">
        <f t="shared" si="20"/>
        <v>844985.20006276842</v>
      </c>
      <c r="U136">
        <v>0</v>
      </c>
      <c r="V136">
        <v>0</v>
      </c>
      <c r="W136">
        <v>-1599</v>
      </c>
      <c r="X136">
        <v>0</v>
      </c>
      <c r="Y136">
        <v>0</v>
      </c>
    </row>
    <row r="137" spans="1:25" x14ac:dyDescent="0.35">
      <c r="A137" s="1">
        <v>41051</v>
      </c>
      <c r="B137">
        <v>4569</v>
      </c>
      <c r="C137">
        <v>4909.666666666667</v>
      </c>
      <c r="D137">
        <v>4596</v>
      </c>
      <c r="E137">
        <v>3884</v>
      </c>
      <c r="F137">
        <v>0</v>
      </c>
      <c r="G137">
        <v>1</v>
      </c>
      <c r="H137">
        <v>0</v>
      </c>
      <c r="I137">
        <v>0</v>
      </c>
      <c r="J137">
        <v>0</v>
      </c>
      <c r="K137">
        <f t="shared" si="14"/>
        <v>0</v>
      </c>
      <c r="L137">
        <f t="shared" si="15"/>
        <v>4145.0363946548432</v>
      </c>
      <c r="M137">
        <f>L137-B137</f>
        <v>-423.96360534515679</v>
      </c>
      <c r="N137">
        <f t="shared" si="16"/>
        <v>423.96360534515679</v>
      </c>
      <c r="O137" s="8">
        <f>N137/B137</f>
        <v>9.2791334065475337E-2</v>
      </c>
      <c r="P137">
        <v>876</v>
      </c>
      <c r="Q137">
        <f t="shared" si="17"/>
        <v>30525.379584851289</v>
      </c>
      <c r="R137">
        <f t="shared" si="18"/>
        <v>15768</v>
      </c>
      <c r="S137">
        <f t="shared" si="19"/>
        <v>-847.92721069031359</v>
      </c>
      <c r="T137">
        <f t="shared" si="20"/>
        <v>718980.55462905543</v>
      </c>
      <c r="U137">
        <v>0</v>
      </c>
      <c r="V137">
        <v>0</v>
      </c>
      <c r="W137">
        <v>685</v>
      </c>
      <c r="X137">
        <v>0</v>
      </c>
      <c r="Y137">
        <v>0</v>
      </c>
    </row>
    <row r="138" spans="1:25" x14ac:dyDescent="0.35">
      <c r="A138" s="1">
        <v>41052</v>
      </c>
      <c r="B138">
        <v>4568</v>
      </c>
      <c r="C138">
        <v>4645.333333333333</v>
      </c>
      <c r="D138">
        <v>4910</v>
      </c>
      <c r="E138">
        <v>4569</v>
      </c>
      <c r="F138">
        <v>0</v>
      </c>
      <c r="G138">
        <v>0</v>
      </c>
      <c r="H138">
        <v>1</v>
      </c>
      <c r="I138">
        <v>0</v>
      </c>
      <c r="J138">
        <v>0</v>
      </c>
      <c r="K138">
        <f t="shared" si="14"/>
        <v>0</v>
      </c>
      <c r="L138">
        <f t="shared" si="15"/>
        <v>4329.1966595395943</v>
      </c>
      <c r="M138">
        <f>L138-B138</f>
        <v>-238.80334046040571</v>
      </c>
      <c r="N138">
        <f t="shared" si="16"/>
        <v>238.80334046040571</v>
      </c>
      <c r="O138" s="8">
        <f>N138/B138</f>
        <v>5.2277438804817361E-2</v>
      </c>
      <c r="P138">
        <v>914</v>
      </c>
      <c r="Q138">
        <f t="shared" si="17"/>
        <v>17193.840513149211</v>
      </c>
      <c r="R138">
        <f t="shared" si="18"/>
        <v>16452</v>
      </c>
      <c r="S138">
        <f t="shared" si="19"/>
        <v>-477.60668092081141</v>
      </c>
      <c r="T138">
        <f t="shared" si="20"/>
        <v>228108.14166019377</v>
      </c>
      <c r="U138">
        <v>0</v>
      </c>
      <c r="V138">
        <v>0</v>
      </c>
      <c r="W138">
        <v>-1</v>
      </c>
      <c r="X138">
        <v>0</v>
      </c>
      <c r="Y138">
        <v>0</v>
      </c>
    </row>
    <row r="139" spans="1:25" x14ac:dyDescent="0.35">
      <c r="A139" s="1">
        <v>41053</v>
      </c>
      <c r="B139">
        <v>5522</v>
      </c>
      <c r="C139">
        <v>4340.333333333333</v>
      </c>
      <c r="D139">
        <v>5297</v>
      </c>
      <c r="E139">
        <v>4568</v>
      </c>
      <c r="F139">
        <v>0</v>
      </c>
      <c r="G139">
        <v>0</v>
      </c>
      <c r="H139">
        <v>0</v>
      </c>
      <c r="I139">
        <v>0</v>
      </c>
      <c r="J139">
        <v>0</v>
      </c>
      <c r="K139">
        <f t="shared" si="14"/>
        <v>1</v>
      </c>
      <c r="L139">
        <f t="shared" si="15"/>
        <v>5958.4751309796511</v>
      </c>
      <c r="M139">
        <f>L139-B139</f>
        <v>436.47513097965111</v>
      </c>
      <c r="N139">
        <f t="shared" si="16"/>
        <v>436.47513097965111</v>
      </c>
      <c r="O139" s="8">
        <f>N139/B139</f>
        <v>7.9042942951765865E-2</v>
      </c>
      <c r="P139">
        <v>227</v>
      </c>
      <c r="Q139">
        <f t="shared" si="17"/>
        <v>7856.55235763372</v>
      </c>
      <c r="R139">
        <f t="shared" si="18"/>
        <v>4086</v>
      </c>
      <c r="S139">
        <f t="shared" si="19"/>
        <v>436.47513097965111</v>
      </c>
      <c r="T139">
        <f t="shared" si="20"/>
        <v>190510.5399637036</v>
      </c>
      <c r="U139">
        <v>1</v>
      </c>
      <c r="V139">
        <v>0</v>
      </c>
      <c r="W139">
        <v>954</v>
      </c>
      <c r="X139">
        <v>0</v>
      </c>
      <c r="Y139">
        <v>0</v>
      </c>
    </row>
    <row r="140" spans="1:25" x14ac:dyDescent="0.35">
      <c r="A140" s="1">
        <v>41054</v>
      </c>
      <c r="B140">
        <v>5481</v>
      </c>
      <c r="C140">
        <v>4886.333333333333</v>
      </c>
      <c r="D140">
        <v>5306</v>
      </c>
      <c r="E140">
        <v>5522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f t="shared" si="14"/>
        <v>1</v>
      </c>
      <c r="L140">
        <f t="shared" si="15"/>
        <v>6297.0676625827982</v>
      </c>
      <c r="M140">
        <f>L140-B140</f>
        <v>816.06766258279822</v>
      </c>
      <c r="N140">
        <f t="shared" si="16"/>
        <v>816.06766258279822</v>
      </c>
      <c r="O140" s="8">
        <f>N140/B140</f>
        <v>0.14889028691530709</v>
      </c>
      <c r="P140">
        <v>959</v>
      </c>
      <c r="Q140">
        <f t="shared" si="17"/>
        <v>14689.217926490368</v>
      </c>
      <c r="R140">
        <f t="shared" si="18"/>
        <v>17262</v>
      </c>
      <c r="S140">
        <f t="shared" si="19"/>
        <v>816.06766258279822</v>
      </c>
      <c r="T140">
        <f t="shared" si="20"/>
        <v>665966.42991335178</v>
      </c>
      <c r="U140">
        <v>0</v>
      </c>
      <c r="V140">
        <v>1</v>
      </c>
      <c r="W140">
        <v>-41</v>
      </c>
      <c r="X140">
        <v>0</v>
      </c>
      <c r="Y140">
        <v>0</v>
      </c>
    </row>
    <row r="141" spans="1:25" x14ac:dyDescent="0.35">
      <c r="A141" s="1">
        <v>41055</v>
      </c>
      <c r="B141">
        <v>5617</v>
      </c>
      <c r="C141">
        <v>5190.333333333333</v>
      </c>
      <c r="D141">
        <v>5362</v>
      </c>
      <c r="E141">
        <v>5481</v>
      </c>
      <c r="F141">
        <v>0</v>
      </c>
      <c r="G141">
        <v>0</v>
      </c>
      <c r="H141">
        <v>0</v>
      </c>
      <c r="I141">
        <v>1</v>
      </c>
      <c r="J141">
        <v>0</v>
      </c>
      <c r="K141">
        <f t="shared" si="14"/>
        <v>1</v>
      </c>
      <c r="L141">
        <f t="shared" si="15"/>
        <v>6440.3435772036064</v>
      </c>
      <c r="M141">
        <f>L141-B141</f>
        <v>823.3435772036064</v>
      </c>
      <c r="N141">
        <f t="shared" si="16"/>
        <v>823.3435772036064</v>
      </c>
      <c r="O141" s="8">
        <f>N141/B141</f>
        <v>0.14658066177739121</v>
      </c>
      <c r="P141">
        <v>1070</v>
      </c>
      <c r="Q141">
        <f t="shared" si="17"/>
        <v>14820.184389664915</v>
      </c>
      <c r="R141">
        <f t="shared" si="18"/>
        <v>19260</v>
      </c>
      <c r="S141">
        <f t="shared" si="19"/>
        <v>823.3435772036064</v>
      </c>
      <c r="T141">
        <f t="shared" si="20"/>
        <v>677894.64612243092</v>
      </c>
      <c r="U141">
        <v>0</v>
      </c>
      <c r="V141">
        <v>0</v>
      </c>
      <c r="W141">
        <v>136</v>
      </c>
      <c r="X141">
        <v>1</v>
      </c>
      <c r="Y141">
        <v>1</v>
      </c>
    </row>
    <row r="142" spans="1:25" x14ac:dyDescent="0.35">
      <c r="A142" s="1">
        <v>41056</v>
      </c>
      <c r="B142">
        <v>4964</v>
      </c>
      <c r="C142">
        <v>5540</v>
      </c>
      <c r="D142">
        <v>5483</v>
      </c>
      <c r="E142">
        <v>5617</v>
      </c>
      <c r="F142">
        <v>0</v>
      </c>
      <c r="G142">
        <v>0</v>
      </c>
      <c r="H142">
        <v>0</v>
      </c>
      <c r="I142">
        <v>1</v>
      </c>
      <c r="J142">
        <v>0</v>
      </c>
      <c r="K142">
        <f t="shared" si="14"/>
        <v>0</v>
      </c>
      <c r="L142">
        <f t="shared" si="15"/>
        <v>5531.7906489635607</v>
      </c>
      <c r="M142">
        <f>L142-B142</f>
        <v>567.79064896356067</v>
      </c>
      <c r="N142">
        <f t="shared" si="16"/>
        <v>567.79064896356067</v>
      </c>
      <c r="O142" s="8">
        <f>N142/B142</f>
        <v>0.11438167787340062</v>
      </c>
      <c r="P142">
        <v>1623</v>
      </c>
      <c r="Q142">
        <f t="shared" si="17"/>
        <v>10220.231681344092</v>
      </c>
      <c r="R142">
        <f t="shared" si="18"/>
        <v>29214</v>
      </c>
      <c r="S142">
        <f t="shared" si="19"/>
        <v>567.79064896356067</v>
      </c>
      <c r="T142">
        <f t="shared" si="20"/>
        <v>322386.2210504614</v>
      </c>
      <c r="U142">
        <v>0</v>
      </c>
      <c r="V142">
        <v>0</v>
      </c>
      <c r="W142">
        <v>-653</v>
      </c>
      <c r="X142">
        <v>1</v>
      </c>
      <c r="Y142">
        <v>0</v>
      </c>
    </row>
    <row r="143" spans="1:25" x14ac:dyDescent="0.35">
      <c r="A143" s="1">
        <v>41057</v>
      </c>
      <c r="B143">
        <v>3782</v>
      </c>
      <c r="C143">
        <v>5354</v>
      </c>
      <c r="D143">
        <v>3884</v>
      </c>
      <c r="E143">
        <v>4964</v>
      </c>
      <c r="F143">
        <v>1</v>
      </c>
      <c r="G143">
        <v>0</v>
      </c>
      <c r="H143">
        <v>0</v>
      </c>
      <c r="I143">
        <v>0</v>
      </c>
      <c r="J143">
        <v>0</v>
      </c>
      <c r="K143">
        <f t="shared" si="14"/>
        <v>0</v>
      </c>
      <c r="L143">
        <f t="shared" si="15"/>
        <v>3748.2055424866912</v>
      </c>
      <c r="M143">
        <f>L143-B143</f>
        <v>-33.794457513308771</v>
      </c>
      <c r="N143">
        <f t="shared" si="16"/>
        <v>33.794457513308771</v>
      </c>
      <c r="O143" s="8">
        <f>N143/B143</f>
        <v>8.9356048422286546E-3</v>
      </c>
      <c r="P143">
        <v>1334</v>
      </c>
      <c r="Q143">
        <f t="shared" si="17"/>
        <v>2433.2009409582315</v>
      </c>
      <c r="R143">
        <f t="shared" si="18"/>
        <v>24012</v>
      </c>
      <c r="S143">
        <f t="shared" si="19"/>
        <v>-67.588915026617542</v>
      </c>
      <c r="T143">
        <f t="shared" si="20"/>
        <v>4568.2614344753265</v>
      </c>
      <c r="U143">
        <v>0</v>
      </c>
      <c r="V143">
        <v>0</v>
      </c>
      <c r="W143">
        <v>-1182</v>
      </c>
      <c r="X143">
        <v>0</v>
      </c>
      <c r="Y143">
        <v>0</v>
      </c>
    </row>
    <row r="144" spans="1:25" x14ac:dyDescent="0.35">
      <c r="A144" s="1">
        <v>41058</v>
      </c>
      <c r="B144">
        <v>4148</v>
      </c>
      <c r="C144">
        <v>4787.666666666667</v>
      </c>
      <c r="D144">
        <v>4569</v>
      </c>
      <c r="E144">
        <v>3782</v>
      </c>
      <c r="F144">
        <v>0</v>
      </c>
      <c r="G144">
        <v>1</v>
      </c>
      <c r="H144">
        <v>0</v>
      </c>
      <c r="I144">
        <v>0</v>
      </c>
      <c r="J144">
        <v>1</v>
      </c>
      <c r="K144">
        <f t="shared" si="14"/>
        <v>0</v>
      </c>
      <c r="L144">
        <f t="shared" si="15"/>
        <v>4227.2591274574061</v>
      </c>
      <c r="M144">
        <f>L144-B144</f>
        <v>79.259127457406066</v>
      </c>
      <c r="N144">
        <f t="shared" si="16"/>
        <v>79.259127457406066</v>
      </c>
      <c r="O144" s="8">
        <f>N144/B144</f>
        <v>1.9107793504678415E-2</v>
      </c>
      <c r="P144">
        <v>1221</v>
      </c>
      <c r="Q144">
        <f t="shared" si="17"/>
        <v>1426.6642942333092</v>
      </c>
      <c r="R144">
        <f t="shared" si="18"/>
        <v>21978</v>
      </c>
      <c r="S144">
        <f t="shared" si="19"/>
        <v>79.259127457406066</v>
      </c>
      <c r="T144">
        <f t="shared" si="20"/>
        <v>6282.0092853093402</v>
      </c>
      <c r="U144">
        <v>0</v>
      </c>
      <c r="V144">
        <v>0</v>
      </c>
      <c r="W144">
        <v>366</v>
      </c>
      <c r="X144">
        <v>0</v>
      </c>
      <c r="Y144">
        <v>0</v>
      </c>
    </row>
    <row r="145" spans="1:25" x14ac:dyDescent="0.35">
      <c r="A145" s="1">
        <v>41059</v>
      </c>
      <c r="B145">
        <v>4465</v>
      </c>
      <c r="C145">
        <v>4298</v>
      </c>
      <c r="D145">
        <v>4568</v>
      </c>
      <c r="E145">
        <v>4148</v>
      </c>
      <c r="F145">
        <v>0</v>
      </c>
      <c r="G145">
        <v>0</v>
      </c>
      <c r="H145">
        <v>1</v>
      </c>
      <c r="I145">
        <v>0</v>
      </c>
      <c r="J145">
        <v>1</v>
      </c>
      <c r="K145">
        <f t="shared" si="14"/>
        <v>0</v>
      </c>
      <c r="L145">
        <f t="shared" si="15"/>
        <v>4116.7272912344743</v>
      </c>
      <c r="M145">
        <f>L145-B145</f>
        <v>-348.27270876552575</v>
      </c>
      <c r="N145">
        <f t="shared" si="16"/>
        <v>348.27270876552575</v>
      </c>
      <c r="O145" s="8">
        <f>N145/B145</f>
        <v>7.8000606666411149E-2</v>
      </c>
      <c r="P145">
        <v>731</v>
      </c>
      <c r="Q145">
        <f t="shared" si="17"/>
        <v>25075.635031117854</v>
      </c>
      <c r="R145">
        <f t="shared" si="18"/>
        <v>13158</v>
      </c>
      <c r="S145">
        <f t="shared" si="19"/>
        <v>-696.5454175310515</v>
      </c>
      <c r="T145">
        <f t="shared" si="20"/>
        <v>485175.51868350687</v>
      </c>
      <c r="U145">
        <v>0</v>
      </c>
      <c r="V145">
        <v>0</v>
      </c>
      <c r="W145">
        <v>317</v>
      </c>
      <c r="X145">
        <v>0</v>
      </c>
      <c r="Y145">
        <v>0</v>
      </c>
    </row>
    <row r="146" spans="1:25" x14ac:dyDescent="0.35">
      <c r="A146" s="1">
        <v>41060</v>
      </c>
      <c r="B146">
        <v>4885</v>
      </c>
      <c r="C146">
        <v>4131.666666666667</v>
      </c>
      <c r="D146">
        <v>5522</v>
      </c>
      <c r="E146">
        <v>4465</v>
      </c>
      <c r="F146">
        <v>0</v>
      </c>
      <c r="G146">
        <v>0</v>
      </c>
      <c r="H146">
        <v>0</v>
      </c>
      <c r="I146">
        <v>0</v>
      </c>
      <c r="J146">
        <v>1</v>
      </c>
      <c r="K146">
        <f t="shared" si="14"/>
        <v>0</v>
      </c>
      <c r="L146">
        <f t="shared" si="15"/>
        <v>5058.3785191243987</v>
      </c>
      <c r="M146">
        <f>L146-B146</f>
        <v>173.37851912439874</v>
      </c>
      <c r="N146">
        <f t="shared" si="16"/>
        <v>173.37851912439874</v>
      </c>
      <c r="O146" s="8">
        <f>N146/B146</f>
        <v>3.5492020291586233E-2</v>
      </c>
      <c r="P146">
        <v>546</v>
      </c>
      <c r="Q146">
        <f t="shared" si="17"/>
        <v>3120.8133442391772</v>
      </c>
      <c r="R146">
        <f t="shared" si="18"/>
        <v>9828</v>
      </c>
      <c r="S146">
        <f t="shared" si="19"/>
        <v>173.37851912439874</v>
      </c>
      <c r="T146">
        <f t="shared" si="20"/>
        <v>30060.110893769499</v>
      </c>
      <c r="U146">
        <v>1</v>
      </c>
      <c r="V146">
        <v>0</v>
      </c>
      <c r="W146">
        <v>420</v>
      </c>
      <c r="X146">
        <v>0</v>
      </c>
      <c r="Y146">
        <v>0</v>
      </c>
    </row>
    <row r="147" spans="1:25" x14ac:dyDescent="0.35">
      <c r="A147" s="1">
        <v>41061</v>
      </c>
      <c r="B147">
        <v>6633</v>
      </c>
      <c r="C147">
        <v>4499.333333333333</v>
      </c>
      <c r="D147">
        <v>5481</v>
      </c>
      <c r="E147">
        <v>4885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f t="shared" si="14"/>
        <v>1</v>
      </c>
      <c r="L147">
        <f t="shared" si="15"/>
        <v>6163.4468523115138</v>
      </c>
      <c r="M147">
        <f>L147-B147</f>
        <v>-469.55314768848621</v>
      </c>
      <c r="N147">
        <f t="shared" si="16"/>
        <v>469.55314768848621</v>
      </c>
      <c r="O147" s="8">
        <f>N147/B147</f>
        <v>7.0790463996455028E-2</v>
      </c>
      <c r="P147">
        <v>2869</v>
      </c>
      <c r="Q147">
        <f t="shared" si="17"/>
        <v>33807.826633571007</v>
      </c>
      <c r="R147">
        <f t="shared" si="18"/>
        <v>51642</v>
      </c>
      <c r="S147">
        <f t="shared" si="19"/>
        <v>-939.10629537697241</v>
      </c>
      <c r="T147">
        <f t="shared" si="20"/>
        <v>881920.63401666132</v>
      </c>
      <c r="U147">
        <v>0</v>
      </c>
      <c r="V147">
        <v>1</v>
      </c>
      <c r="W147">
        <v>1748</v>
      </c>
      <c r="X147">
        <v>0</v>
      </c>
      <c r="Y147">
        <v>0</v>
      </c>
    </row>
    <row r="148" spans="1:25" x14ac:dyDescent="0.35">
      <c r="A148" s="1">
        <v>41062</v>
      </c>
      <c r="B148">
        <v>5081</v>
      </c>
      <c r="C148">
        <v>5327.666666666667</v>
      </c>
      <c r="D148">
        <v>5617</v>
      </c>
      <c r="E148">
        <v>6633</v>
      </c>
      <c r="F148">
        <v>0</v>
      </c>
      <c r="G148">
        <v>0</v>
      </c>
      <c r="H148">
        <v>0</v>
      </c>
      <c r="I148">
        <v>1</v>
      </c>
      <c r="J148">
        <v>0</v>
      </c>
      <c r="K148">
        <f t="shared" si="14"/>
        <v>0</v>
      </c>
      <c r="L148">
        <f t="shared" si="15"/>
        <v>5744.6202283017474</v>
      </c>
      <c r="M148">
        <f>L148-B148</f>
        <v>663.62022830174737</v>
      </c>
      <c r="N148">
        <f t="shared" si="16"/>
        <v>663.62022830174737</v>
      </c>
      <c r="O148" s="8">
        <f>N148/B148</f>
        <v>0.13060819293480563</v>
      </c>
      <c r="P148">
        <v>1212</v>
      </c>
      <c r="Q148">
        <f t="shared" si="17"/>
        <v>11945.164109431453</v>
      </c>
      <c r="R148">
        <f t="shared" si="18"/>
        <v>21816</v>
      </c>
      <c r="S148">
        <f t="shared" si="19"/>
        <v>663.62022830174737</v>
      </c>
      <c r="T148">
        <f t="shared" si="20"/>
        <v>440391.80741126329</v>
      </c>
      <c r="U148">
        <v>0</v>
      </c>
      <c r="V148">
        <v>0</v>
      </c>
      <c r="W148">
        <v>-1552</v>
      </c>
      <c r="X148">
        <v>1</v>
      </c>
      <c r="Y148">
        <v>1</v>
      </c>
    </row>
    <row r="149" spans="1:25" x14ac:dyDescent="0.35">
      <c r="A149" s="1">
        <v>41063</v>
      </c>
      <c r="B149">
        <v>4951</v>
      </c>
      <c r="C149">
        <v>5533</v>
      </c>
      <c r="D149">
        <v>4964</v>
      </c>
      <c r="E149">
        <v>5081</v>
      </c>
      <c r="F149">
        <v>0</v>
      </c>
      <c r="G149">
        <v>0</v>
      </c>
      <c r="H149">
        <v>0</v>
      </c>
      <c r="I149">
        <v>1</v>
      </c>
      <c r="J149">
        <v>0</v>
      </c>
      <c r="K149">
        <f t="shared" si="14"/>
        <v>0</v>
      </c>
      <c r="L149">
        <f t="shared" si="15"/>
        <v>5143.1171271987023</v>
      </c>
      <c r="M149">
        <f>L149-B149</f>
        <v>192.11712719870229</v>
      </c>
      <c r="N149">
        <f t="shared" si="16"/>
        <v>192.11712719870229</v>
      </c>
      <c r="O149" s="8">
        <f>N149/B149</f>
        <v>3.880370171656277E-2</v>
      </c>
      <c r="P149">
        <v>1540</v>
      </c>
      <c r="Q149">
        <f t="shared" si="17"/>
        <v>3458.1082895766413</v>
      </c>
      <c r="R149">
        <f t="shared" si="18"/>
        <v>27720</v>
      </c>
      <c r="S149">
        <f t="shared" si="19"/>
        <v>192.11712719870229</v>
      </c>
      <c r="T149">
        <f t="shared" si="20"/>
        <v>36908.990563082356</v>
      </c>
      <c r="U149">
        <v>0</v>
      </c>
      <c r="V149">
        <v>0</v>
      </c>
      <c r="W149">
        <v>-130</v>
      </c>
      <c r="X149">
        <v>1</v>
      </c>
      <c r="Y149">
        <v>0</v>
      </c>
    </row>
    <row r="150" spans="1:25" x14ac:dyDescent="0.35">
      <c r="A150" s="1">
        <v>41064</v>
      </c>
      <c r="B150">
        <v>4124</v>
      </c>
      <c r="C150">
        <v>5555</v>
      </c>
      <c r="D150">
        <v>3782</v>
      </c>
      <c r="E150">
        <v>4951</v>
      </c>
      <c r="F150">
        <v>1</v>
      </c>
      <c r="G150">
        <v>0</v>
      </c>
      <c r="H150">
        <v>0</v>
      </c>
      <c r="I150">
        <v>0</v>
      </c>
      <c r="J150">
        <v>0</v>
      </c>
      <c r="K150">
        <f t="shared" si="14"/>
        <v>1</v>
      </c>
      <c r="L150">
        <f t="shared" si="15"/>
        <v>4840.5104370512299</v>
      </c>
      <c r="M150">
        <f>L150-B150</f>
        <v>716.51043705122993</v>
      </c>
      <c r="N150">
        <f t="shared" si="16"/>
        <v>716.51043705122993</v>
      </c>
      <c r="O150" s="8">
        <f>N150/B150</f>
        <v>0.17374161907158825</v>
      </c>
      <c r="P150">
        <v>1023</v>
      </c>
      <c r="Q150">
        <f t="shared" si="17"/>
        <v>12897.187866922139</v>
      </c>
      <c r="R150">
        <f t="shared" si="18"/>
        <v>18414</v>
      </c>
      <c r="S150">
        <f t="shared" si="19"/>
        <v>716.51043705122993</v>
      </c>
      <c r="T150">
        <f t="shared" si="20"/>
        <v>513387.20640334452</v>
      </c>
      <c r="U150">
        <v>0</v>
      </c>
      <c r="V150">
        <v>0</v>
      </c>
      <c r="W150">
        <v>-827</v>
      </c>
      <c r="X150">
        <v>0</v>
      </c>
      <c r="Y150">
        <v>0</v>
      </c>
    </row>
    <row r="151" spans="1:25" x14ac:dyDescent="0.35">
      <c r="A151" s="1">
        <v>41065</v>
      </c>
      <c r="B151">
        <v>4156</v>
      </c>
      <c r="C151">
        <v>4718.666666666667</v>
      </c>
      <c r="D151">
        <v>4148</v>
      </c>
      <c r="E151">
        <v>4124</v>
      </c>
      <c r="F151">
        <v>0</v>
      </c>
      <c r="G151">
        <v>1</v>
      </c>
      <c r="H151">
        <v>0</v>
      </c>
      <c r="I151">
        <v>0</v>
      </c>
      <c r="J151">
        <v>0</v>
      </c>
      <c r="K151">
        <f t="shared" si="14"/>
        <v>1</v>
      </c>
      <c r="L151">
        <f t="shared" si="15"/>
        <v>4991.7250313757604</v>
      </c>
      <c r="M151">
        <f>L151-B151</f>
        <v>835.72503137576041</v>
      </c>
      <c r="N151">
        <f t="shared" si="16"/>
        <v>835.72503137576041</v>
      </c>
      <c r="O151" s="8">
        <f>N151/B151</f>
        <v>0.20108879484498565</v>
      </c>
      <c r="P151">
        <v>1406</v>
      </c>
      <c r="Q151">
        <f t="shared" si="17"/>
        <v>15043.050564763687</v>
      </c>
      <c r="R151">
        <f t="shared" si="18"/>
        <v>25308</v>
      </c>
      <c r="S151">
        <f t="shared" si="19"/>
        <v>835.72503137576041</v>
      </c>
      <c r="T151">
        <f t="shared" si="20"/>
        <v>698436.32806801575</v>
      </c>
      <c r="U151">
        <v>0</v>
      </c>
      <c r="V151">
        <v>0</v>
      </c>
      <c r="W151">
        <v>32</v>
      </c>
      <c r="X151">
        <v>0</v>
      </c>
      <c r="Y151">
        <v>0</v>
      </c>
    </row>
    <row r="152" spans="1:25" x14ac:dyDescent="0.35">
      <c r="A152" s="1">
        <v>41066</v>
      </c>
      <c r="B152">
        <v>4261</v>
      </c>
      <c r="C152">
        <v>4410.333333333333</v>
      </c>
      <c r="D152">
        <v>4465</v>
      </c>
      <c r="E152">
        <v>4156</v>
      </c>
      <c r="F152">
        <v>0</v>
      </c>
      <c r="G152">
        <v>0</v>
      </c>
      <c r="H152">
        <v>1</v>
      </c>
      <c r="I152">
        <v>0</v>
      </c>
      <c r="J152">
        <v>0</v>
      </c>
      <c r="K152">
        <f t="shared" si="14"/>
        <v>0</v>
      </c>
      <c r="L152">
        <f t="shared" si="15"/>
        <v>3942.8271129650766</v>
      </c>
      <c r="M152">
        <f>L152-B152</f>
        <v>-318.17288703492341</v>
      </c>
      <c r="N152">
        <f t="shared" si="16"/>
        <v>318.17288703492341</v>
      </c>
      <c r="O152" s="8">
        <f>N152/B152</f>
        <v>7.4670942744642907E-2</v>
      </c>
      <c r="P152">
        <v>1465</v>
      </c>
      <c r="Q152">
        <f t="shared" si="17"/>
        <v>22908.447866514485</v>
      </c>
      <c r="R152">
        <f t="shared" si="18"/>
        <v>26370</v>
      </c>
      <c r="S152">
        <f t="shared" si="19"/>
        <v>-636.34577406984681</v>
      </c>
      <c r="T152">
        <f t="shared" si="20"/>
        <v>404935.94417655253</v>
      </c>
      <c r="U152">
        <v>0</v>
      </c>
      <c r="V152">
        <v>0</v>
      </c>
      <c r="W152">
        <v>105</v>
      </c>
      <c r="X152">
        <v>0</v>
      </c>
      <c r="Y152">
        <v>0</v>
      </c>
    </row>
    <row r="153" spans="1:25" x14ac:dyDescent="0.35">
      <c r="A153" s="1">
        <v>41067</v>
      </c>
      <c r="B153">
        <v>3967</v>
      </c>
      <c r="C153">
        <v>4180.333333333333</v>
      </c>
      <c r="D153">
        <v>4885</v>
      </c>
      <c r="E153">
        <v>4261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f t="shared" si="14"/>
        <v>0</v>
      </c>
      <c r="L153">
        <f t="shared" si="15"/>
        <v>4535.2419067980054</v>
      </c>
      <c r="M153">
        <f>L153-B153</f>
        <v>568.2419067980054</v>
      </c>
      <c r="N153">
        <f t="shared" si="16"/>
        <v>568.2419067980054</v>
      </c>
      <c r="O153" s="8">
        <f>N153/B153</f>
        <v>0.14324222505621512</v>
      </c>
      <c r="P153">
        <v>1760</v>
      </c>
      <c r="Q153">
        <f t="shared" si="17"/>
        <v>10228.354322364097</v>
      </c>
      <c r="R153">
        <f t="shared" si="18"/>
        <v>31680</v>
      </c>
      <c r="S153">
        <f t="shared" si="19"/>
        <v>568.2419067980054</v>
      </c>
      <c r="T153">
        <f t="shared" si="20"/>
        <v>322898.86464143306</v>
      </c>
      <c r="U153">
        <v>1</v>
      </c>
      <c r="V153">
        <v>0</v>
      </c>
      <c r="W153">
        <v>-294</v>
      </c>
      <c r="X153">
        <v>0</v>
      </c>
      <c r="Y153">
        <v>0</v>
      </c>
    </row>
    <row r="154" spans="1:25" x14ac:dyDescent="0.35">
      <c r="A154" s="1">
        <v>41068</v>
      </c>
      <c r="B154">
        <v>4510</v>
      </c>
      <c r="C154">
        <v>4128</v>
      </c>
      <c r="D154">
        <v>6633</v>
      </c>
      <c r="E154">
        <v>3967</v>
      </c>
      <c r="F154">
        <v>0</v>
      </c>
      <c r="G154">
        <v>0</v>
      </c>
      <c r="H154">
        <v>0</v>
      </c>
      <c r="I154">
        <v>0</v>
      </c>
      <c r="J154">
        <v>0</v>
      </c>
      <c r="K154">
        <f t="shared" si="14"/>
        <v>0</v>
      </c>
      <c r="L154">
        <f t="shared" si="15"/>
        <v>5415.5827991304404</v>
      </c>
      <c r="M154">
        <f>L154-B154</f>
        <v>905.58279913044043</v>
      </c>
      <c r="N154">
        <f t="shared" si="16"/>
        <v>905.58279913044043</v>
      </c>
      <c r="O154" s="8">
        <f>N154/B154</f>
        <v>0.20079441222404446</v>
      </c>
      <c r="P154">
        <v>1099</v>
      </c>
      <c r="Q154">
        <f t="shared" si="17"/>
        <v>16300.490384347928</v>
      </c>
      <c r="R154">
        <f t="shared" si="18"/>
        <v>19782</v>
      </c>
      <c r="S154">
        <f t="shared" si="19"/>
        <v>905.58279913044043</v>
      </c>
      <c r="T154">
        <f t="shared" si="20"/>
        <v>820080.20608092367</v>
      </c>
      <c r="U154">
        <v>0</v>
      </c>
      <c r="V154">
        <v>1</v>
      </c>
      <c r="W154">
        <v>543</v>
      </c>
      <c r="X154">
        <v>0</v>
      </c>
      <c r="Y154">
        <v>0</v>
      </c>
    </row>
    <row r="155" spans="1:25" x14ac:dyDescent="0.35">
      <c r="A155" s="1">
        <v>41069</v>
      </c>
      <c r="B155">
        <v>4355</v>
      </c>
      <c r="C155">
        <v>4246</v>
      </c>
      <c r="D155">
        <v>5081</v>
      </c>
      <c r="E155">
        <v>4510</v>
      </c>
      <c r="F155">
        <v>0</v>
      </c>
      <c r="G155">
        <v>0</v>
      </c>
      <c r="H155">
        <v>0</v>
      </c>
      <c r="I155">
        <v>1</v>
      </c>
      <c r="J155">
        <v>0</v>
      </c>
      <c r="K155">
        <f t="shared" si="14"/>
        <v>0</v>
      </c>
      <c r="L155">
        <f t="shared" si="15"/>
        <v>4746.4163257924101</v>
      </c>
      <c r="M155">
        <f>L155-B155</f>
        <v>391.41632579241013</v>
      </c>
      <c r="N155">
        <f t="shared" si="16"/>
        <v>391.41632579241013</v>
      </c>
      <c r="O155" s="8">
        <f>N155/B155</f>
        <v>8.9877457127993138E-2</v>
      </c>
      <c r="P155">
        <v>1772</v>
      </c>
      <c r="Q155">
        <f t="shared" si="17"/>
        <v>7045.4938642633824</v>
      </c>
      <c r="R155">
        <f t="shared" si="18"/>
        <v>31896</v>
      </c>
      <c r="S155">
        <f t="shared" si="19"/>
        <v>391.41632579241013</v>
      </c>
      <c r="T155">
        <f t="shared" si="20"/>
        <v>153206.74009683015</v>
      </c>
      <c r="U155">
        <v>0</v>
      </c>
      <c r="V155">
        <v>0</v>
      </c>
      <c r="W155">
        <v>-155</v>
      </c>
      <c r="X155">
        <v>1</v>
      </c>
      <c r="Y155">
        <v>1</v>
      </c>
    </row>
    <row r="156" spans="1:25" x14ac:dyDescent="0.35">
      <c r="A156" s="1">
        <v>41070</v>
      </c>
      <c r="B156">
        <v>4852</v>
      </c>
      <c r="C156">
        <v>4277.333333333333</v>
      </c>
      <c r="D156">
        <v>4951</v>
      </c>
      <c r="E156">
        <v>4355</v>
      </c>
      <c r="F156">
        <v>0</v>
      </c>
      <c r="G156">
        <v>0</v>
      </c>
      <c r="H156">
        <v>0</v>
      </c>
      <c r="I156">
        <v>1</v>
      </c>
      <c r="J156">
        <v>0</v>
      </c>
      <c r="K156">
        <f t="shared" si="14"/>
        <v>0</v>
      </c>
      <c r="L156">
        <f t="shared" si="15"/>
        <v>4654.0107742902519</v>
      </c>
      <c r="M156">
        <f>L156-B156</f>
        <v>-197.9892257097481</v>
      </c>
      <c r="N156">
        <f t="shared" si="16"/>
        <v>197.9892257097481</v>
      </c>
      <c r="O156" s="8">
        <f>N156/B156</f>
        <v>4.0805693674721373E-2</v>
      </c>
      <c r="P156">
        <v>1224</v>
      </c>
      <c r="Q156">
        <f t="shared" si="17"/>
        <v>14255.224251101863</v>
      </c>
      <c r="R156">
        <f t="shared" si="18"/>
        <v>22032</v>
      </c>
      <c r="S156">
        <f t="shared" si="19"/>
        <v>-395.9784514194962</v>
      </c>
      <c r="T156">
        <f t="shared" si="20"/>
        <v>156798.93398858231</v>
      </c>
      <c r="U156">
        <v>0</v>
      </c>
      <c r="V156">
        <v>0</v>
      </c>
      <c r="W156">
        <v>497</v>
      </c>
      <c r="X156">
        <v>1</v>
      </c>
      <c r="Y156">
        <v>0</v>
      </c>
    </row>
    <row r="157" spans="1:25" x14ac:dyDescent="0.35">
      <c r="A157" s="1">
        <v>41071</v>
      </c>
      <c r="B157">
        <v>3423</v>
      </c>
      <c r="C157">
        <v>4572.333333333333</v>
      </c>
      <c r="D157">
        <v>4124</v>
      </c>
      <c r="E157">
        <v>4852</v>
      </c>
      <c r="F157">
        <v>1</v>
      </c>
      <c r="G157">
        <v>0</v>
      </c>
      <c r="H157">
        <v>0</v>
      </c>
      <c r="I157">
        <v>0</v>
      </c>
      <c r="J157">
        <v>0</v>
      </c>
      <c r="K157">
        <f t="shared" si="14"/>
        <v>0</v>
      </c>
      <c r="L157">
        <f t="shared" si="15"/>
        <v>3644.8933714109953</v>
      </c>
      <c r="M157">
        <f>L157-B157</f>
        <v>221.89337141099531</v>
      </c>
      <c r="N157">
        <f t="shared" si="16"/>
        <v>221.89337141099531</v>
      </c>
      <c r="O157" s="8">
        <f>N157/B157</f>
        <v>6.4824239383872426E-2</v>
      </c>
      <c r="P157">
        <v>1556</v>
      </c>
      <c r="Q157">
        <f t="shared" si="17"/>
        <v>3994.0806853979157</v>
      </c>
      <c r="R157">
        <f t="shared" si="18"/>
        <v>28008</v>
      </c>
      <c r="S157">
        <f t="shared" si="19"/>
        <v>221.89337141099531</v>
      </c>
      <c r="T157">
        <f t="shared" si="20"/>
        <v>49236.668276137912</v>
      </c>
      <c r="U157">
        <v>0</v>
      </c>
      <c r="V157">
        <v>0</v>
      </c>
      <c r="W157">
        <v>-1429</v>
      </c>
      <c r="X157">
        <v>0</v>
      </c>
      <c r="Y157">
        <v>0</v>
      </c>
    </row>
    <row r="158" spans="1:25" x14ac:dyDescent="0.35">
      <c r="A158" s="1">
        <v>41072</v>
      </c>
      <c r="B158">
        <v>3820</v>
      </c>
      <c r="C158">
        <v>4210</v>
      </c>
      <c r="D158">
        <v>4156</v>
      </c>
      <c r="E158">
        <v>3423</v>
      </c>
      <c r="F158">
        <v>0</v>
      </c>
      <c r="G158">
        <v>1</v>
      </c>
      <c r="H158">
        <v>0</v>
      </c>
      <c r="I158">
        <v>0</v>
      </c>
      <c r="J158">
        <v>0</v>
      </c>
      <c r="K158">
        <f t="shared" si="14"/>
        <v>0</v>
      </c>
      <c r="L158">
        <f t="shared" si="15"/>
        <v>3625.9095946417942</v>
      </c>
      <c r="M158">
        <f>L158-B158</f>
        <v>-194.09040535820577</v>
      </c>
      <c r="N158">
        <f t="shared" si="16"/>
        <v>194.09040535820577</v>
      </c>
      <c r="O158" s="8">
        <f>N158/B158</f>
        <v>5.0809006638273764E-2</v>
      </c>
      <c r="P158">
        <v>1367</v>
      </c>
      <c r="Q158">
        <f t="shared" si="17"/>
        <v>13974.509185790816</v>
      </c>
      <c r="R158">
        <f t="shared" si="18"/>
        <v>24606</v>
      </c>
      <c r="S158">
        <f t="shared" si="19"/>
        <v>-388.18081071641154</v>
      </c>
      <c r="T158">
        <f t="shared" si="20"/>
        <v>150684.34180845052</v>
      </c>
      <c r="U158">
        <v>0</v>
      </c>
      <c r="V158">
        <v>0</v>
      </c>
      <c r="W158">
        <v>397</v>
      </c>
      <c r="X158">
        <v>0</v>
      </c>
      <c r="Y158">
        <v>0</v>
      </c>
    </row>
    <row r="159" spans="1:25" x14ac:dyDescent="0.35">
      <c r="A159" s="1">
        <v>41073</v>
      </c>
      <c r="B159">
        <v>3285</v>
      </c>
      <c r="C159">
        <v>4031.6666666666665</v>
      </c>
      <c r="D159">
        <v>4261</v>
      </c>
      <c r="E159">
        <v>3820</v>
      </c>
      <c r="F159">
        <v>0</v>
      </c>
      <c r="G159">
        <v>0</v>
      </c>
      <c r="H159">
        <v>1</v>
      </c>
      <c r="I159">
        <v>0</v>
      </c>
      <c r="J159">
        <v>0</v>
      </c>
      <c r="K159">
        <f t="shared" si="14"/>
        <v>0</v>
      </c>
      <c r="L159">
        <f t="shared" si="15"/>
        <v>3663.6373591576548</v>
      </c>
      <c r="M159">
        <f>L159-B159</f>
        <v>378.63735915765483</v>
      </c>
      <c r="N159">
        <f t="shared" si="16"/>
        <v>378.63735915765483</v>
      </c>
      <c r="O159" s="8">
        <f>N159/B159</f>
        <v>0.11526251420324347</v>
      </c>
      <c r="P159">
        <v>1013</v>
      </c>
      <c r="Q159">
        <f t="shared" si="17"/>
        <v>6815.4724648377869</v>
      </c>
      <c r="R159">
        <f t="shared" si="18"/>
        <v>18234</v>
      </c>
      <c r="S159">
        <f t="shared" si="19"/>
        <v>378.63735915765483</v>
      </c>
      <c r="T159">
        <f t="shared" si="20"/>
        <v>143366.2497498829</v>
      </c>
      <c r="U159">
        <v>0</v>
      </c>
      <c r="V159">
        <v>0</v>
      </c>
      <c r="W159">
        <v>-535</v>
      </c>
      <c r="X159">
        <v>0</v>
      </c>
      <c r="Y159">
        <v>0</v>
      </c>
    </row>
    <row r="160" spans="1:25" x14ac:dyDescent="0.35">
      <c r="A160" s="1">
        <v>41074</v>
      </c>
      <c r="B160">
        <v>3967</v>
      </c>
      <c r="C160">
        <v>3509.3333333333335</v>
      </c>
      <c r="D160">
        <v>3967</v>
      </c>
      <c r="E160">
        <v>3285</v>
      </c>
      <c r="F160">
        <v>0</v>
      </c>
      <c r="G160">
        <v>0</v>
      </c>
      <c r="H160">
        <v>0</v>
      </c>
      <c r="I160">
        <v>0</v>
      </c>
      <c r="J160">
        <v>0</v>
      </c>
      <c r="K160">
        <f t="shared" si="14"/>
        <v>0</v>
      </c>
      <c r="L160">
        <f t="shared" si="15"/>
        <v>3663.5295112249823</v>
      </c>
      <c r="M160">
        <f>L160-B160</f>
        <v>-303.47048877501766</v>
      </c>
      <c r="N160">
        <f t="shared" si="16"/>
        <v>303.47048877501766</v>
      </c>
      <c r="O160" s="8">
        <f>N160/B160</f>
        <v>7.6498736772124445E-2</v>
      </c>
      <c r="P160">
        <v>1306</v>
      </c>
      <c r="Q160">
        <f t="shared" si="17"/>
        <v>21849.875191801271</v>
      </c>
      <c r="R160">
        <f t="shared" si="18"/>
        <v>23508</v>
      </c>
      <c r="S160">
        <f t="shared" si="19"/>
        <v>-606.94097755003531</v>
      </c>
      <c r="T160">
        <f t="shared" si="20"/>
        <v>368377.35022939247</v>
      </c>
      <c r="U160">
        <v>1</v>
      </c>
      <c r="V160">
        <v>0</v>
      </c>
      <c r="W160">
        <v>682</v>
      </c>
      <c r="X160">
        <v>0</v>
      </c>
      <c r="Y160">
        <v>0</v>
      </c>
    </row>
    <row r="161" spans="1:25" x14ac:dyDescent="0.35">
      <c r="A161" s="1">
        <v>41075</v>
      </c>
      <c r="B161">
        <v>3700</v>
      </c>
      <c r="C161">
        <v>3690.6666666666665</v>
      </c>
      <c r="D161">
        <v>4510</v>
      </c>
      <c r="E161">
        <v>3967</v>
      </c>
      <c r="F161">
        <v>0</v>
      </c>
      <c r="G161">
        <v>0</v>
      </c>
      <c r="H161">
        <v>0</v>
      </c>
      <c r="I161">
        <v>0</v>
      </c>
      <c r="J161">
        <v>0</v>
      </c>
      <c r="K161">
        <f t="shared" si="14"/>
        <v>0</v>
      </c>
      <c r="L161">
        <f t="shared" si="15"/>
        <v>4140.9814129501628</v>
      </c>
      <c r="M161">
        <f>L161-B161</f>
        <v>440.98141295016285</v>
      </c>
      <c r="N161">
        <f t="shared" si="16"/>
        <v>440.98141295016285</v>
      </c>
      <c r="O161" s="8">
        <f>N161/B161</f>
        <v>0.11918416566220617</v>
      </c>
      <c r="P161">
        <v>1626</v>
      </c>
      <c r="Q161">
        <f t="shared" si="17"/>
        <v>7937.6654331029313</v>
      </c>
      <c r="R161">
        <f t="shared" si="18"/>
        <v>29268</v>
      </c>
      <c r="S161">
        <f t="shared" si="19"/>
        <v>440.98141295016285</v>
      </c>
      <c r="T161">
        <f t="shared" si="20"/>
        <v>194464.60656752205</v>
      </c>
      <c r="U161">
        <v>0</v>
      </c>
      <c r="V161">
        <v>1</v>
      </c>
      <c r="W161">
        <v>-267</v>
      </c>
      <c r="X161">
        <v>0</v>
      </c>
      <c r="Y161">
        <v>0</v>
      </c>
    </row>
    <row r="162" spans="1:25" x14ac:dyDescent="0.35">
      <c r="A162" s="1">
        <v>41076</v>
      </c>
      <c r="B162">
        <v>4320</v>
      </c>
      <c r="C162">
        <v>3650.6666666666665</v>
      </c>
      <c r="D162">
        <v>4355</v>
      </c>
      <c r="E162">
        <v>3700</v>
      </c>
      <c r="F162">
        <v>0</v>
      </c>
      <c r="G162">
        <v>0</v>
      </c>
      <c r="H162">
        <v>0</v>
      </c>
      <c r="I162">
        <v>1</v>
      </c>
      <c r="J162">
        <v>0</v>
      </c>
      <c r="K162">
        <f t="shared" si="14"/>
        <v>0</v>
      </c>
      <c r="L162">
        <f t="shared" si="15"/>
        <v>4032.0524724761208</v>
      </c>
      <c r="M162">
        <f>L162-B162</f>
        <v>-287.94752752387922</v>
      </c>
      <c r="N162">
        <f t="shared" si="16"/>
        <v>287.94752752387922</v>
      </c>
      <c r="O162" s="8">
        <f>N162/B162</f>
        <v>6.6654520260157224E-2</v>
      </c>
      <c r="P162">
        <v>1457</v>
      </c>
      <c r="Q162">
        <f t="shared" si="17"/>
        <v>20732.221981719304</v>
      </c>
      <c r="R162">
        <f t="shared" si="18"/>
        <v>26226</v>
      </c>
      <c r="S162">
        <f t="shared" si="19"/>
        <v>-575.89505504775843</v>
      </c>
      <c r="T162">
        <f t="shared" si="20"/>
        <v>331655.11442846071</v>
      </c>
      <c r="U162">
        <v>0</v>
      </c>
      <c r="V162">
        <v>0</v>
      </c>
      <c r="W162">
        <v>620</v>
      </c>
      <c r="X162">
        <v>1</v>
      </c>
      <c r="Y162">
        <v>1</v>
      </c>
    </row>
    <row r="163" spans="1:25" x14ac:dyDescent="0.35">
      <c r="A163" s="1">
        <v>41077</v>
      </c>
      <c r="B163">
        <v>6134</v>
      </c>
      <c r="C163">
        <v>3995.6666666666665</v>
      </c>
      <c r="D163">
        <v>4852</v>
      </c>
      <c r="E163">
        <v>4320</v>
      </c>
      <c r="F163">
        <v>0</v>
      </c>
      <c r="G163">
        <v>0</v>
      </c>
      <c r="H163">
        <v>0</v>
      </c>
      <c r="I163">
        <v>1</v>
      </c>
      <c r="J163">
        <v>0</v>
      </c>
      <c r="K163">
        <f t="shared" si="14"/>
        <v>1</v>
      </c>
      <c r="L163">
        <f t="shared" si="15"/>
        <v>5612.6374334961702</v>
      </c>
      <c r="M163">
        <f>L163-B163</f>
        <v>-521.36256650382984</v>
      </c>
      <c r="N163">
        <f t="shared" si="16"/>
        <v>521.36256650382984</v>
      </c>
      <c r="O163" s="8">
        <f>N163/B163</f>
        <v>8.4995527633490359E-2</v>
      </c>
      <c r="P163">
        <v>748</v>
      </c>
      <c r="Q163">
        <f t="shared" si="17"/>
        <v>37538.104788275748</v>
      </c>
      <c r="R163">
        <f t="shared" si="18"/>
        <v>13464</v>
      </c>
      <c r="S163">
        <f t="shared" si="19"/>
        <v>-1042.7251330076597</v>
      </c>
      <c r="T163">
        <f t="shared" si="20"/>
        <v>1087275.7030058415</v>
      </c>
      <c r="U163">
        <v>0</v>
      </c>
      <c r="V163">
        <v>0</v>
      </c>
      <c r="W163">
        <v>1814</v>
      </c>
      <c r="X163">
        <v>1</v>
      </c>
      <c r="Y163">
        <v>0</v>
      </c>
    </row>
    <row r="164" spans="1:25" x14ac:dyDescent="0.35">
      <c r="A164" s="1">
        <v>41078</v>
      </c>
      <c r="B164">
        <v>3468</v>
      </c>
      <c r="C164">
        <v>4718</v>
      </c>
      <c r="D164">
        <v>3423</v>
      </c>
      <c r="E164">
        <v>6134</v>
      </c>
      <c r="F164">
        <v>1</v>
      </c>
      <c r="G164">
        <v>0</v>
      </c>
      <c r="H164">
        <v>0</v>
      </c>
      <c r="I164">
        <v>0</v>
      </c>
      <c r="J164">
        <v>0</v>
      </c>
      <c r="K164">
        <f t="shared" si="14"/>
        <v>1</v>
      </c>
      <c r="L164">
        <f t="shared" si="15"/>
        <v>4647.8056865316466</v>
      </c>
      <c r="M164">
        <f>L164-B164</f>
        <v>1179.8056865316466</v>
      </c>
      <c r="N164">
        <f t="shared" si="16"/>
        <v>1179.8056865316466</v>
      </c>
      <c r="O164" s="8">
        <f>N164/B164</f>
        <v>0.34019771814638022</v>
      </c>
      <c r="P164">
        <v>1249</v>
      </c>
      <c r="Q164">
        <f t="shared" si="17"/>
        <v>21236.50235756964</v>
      </c>
      <c r="R164">
        <f t="shared" si="18"/>
        <v>22482</v>
      </c>
      <c r="S164">
        <f t="shared" si="19"/>
        <v>1179.8056865316466</v>
      </c>
      <c r="T164">
        <f t="shared" si="20"/>
        <v>1391941.4579724101</v>
      </c>
      <c r="U164">
        <v>0</v>
      </c>
      <c r="V164">
        <v>0</v>
      </c>
      <c r="W164">
        <v>-2666</v>
      </c>
      <c r="X164">
        <v>0</v>
      </c>
      <c r="Y164">
        <v>0</v>
      </c>
    </row>
    <row r="165" spans="1:25" x14ac:dyDescent="0.35">
      <c r="A165" s="1">
        <v>41079</v>
      </c>
      <c r="B165">
        <v>3583</v>
      </c>
      <c r="C165">
        <v>4640.666666666667</v>
      </c>
      <c r="D165">
        <v>3820</v>
      </c>
      <c r="E165">
        <v>3468</v>
      </c>
      <c r="F165">
        <v>0</v>
      </c>
      <c r="G165">
        <v>1</v>
      </c>
      <c r="H165">
        <v>0</v>
      </c>
      <c r="I165">
        <v>0</v>
      </c>
      <c r="J165">
        <v>0</v>
      </c>
      <c r="K165">
        <f t="shared" si="14"/>
        <v>0</v>
      </c>
      <c r="L165">
        <f t="shared" si="15"/>
        <v>3568.6393215321355</v>
      </c>
      <c r="M165">
        <f>L165-B165</f>
        <v>-14.360678467864545</v>
      </c>
      <c r="N165">
        <f t="shared" si="16"/>
        <v>14.360678467864545</v>
      </c>
      <c r="O165" s="8">
        <f>N165/B165</f>
        <v>4.0080040379192146E-3</v>
      </c>
      <c r="P165">
        <v>1678</v>
      </c>
      <c r="Q165">
        <f t="shared" si="17"/>
        <v>1033.9688496862473</v>
      </c>
      <c r="R165">
        <f t="shared" si="18"/>
        <v>30204</v>
      </c>
      <c r="S165">
        <f t="shared" si="19"/>
        <v>-28.721356935729091</v>
      </c>
      <c r="T165">
        <f t="shared" si="20"/>
        <v>824.9163442295536</v>
      </c>
      <c r="U165">
        <v>0</v>
      </c>
      <c r="V165">
        <v>0</v>
      </c>
      <c r="W165">
        <v>115</v>
      </c>
      <c r="X165">
        <v>0</v>
      </c>
      <c r="Y165">
        <v>0</v>
      </c>
    </row>
    <row r="166" spans="1:25" x14ac:dyDescent="0.35">
      <c r="A166" s="1">
        <v>41080</v>
      </c>
      <c r="B166">
        <v>3633</v>
      </c>
      <c r="C166">
        <v>4395</v>
      </c>
      <c r="D166">
        <v>3285</v>
      </c>
      <c r="E166">
        <v>3583</v>
      </c>
      <c r="F166">
        <v>0</v>
      </c>
      <c r="G166">
        <v>0</v>
      </c>
      <c r="H166">
        <v>1</v>
      </c>
      <c r="I166">
        <v>0</v>
      </c>
      <c r="J166">
        <v>0</v>
      </c>
      <c r="K166">
        <f t="shared" si="14"/>
        <v>1</v>
      </c>
      <c r="L166">
        <f t="shared" si="15"/>
        <v>4280.6135161321599</v>
      </c>
      <c r="M166">
        <f>L166-B166</f>
        <v>647.61351613215993</v>
      </c>
      <c r="N166">
        <f t="shared" si="16"/>
        <v>647.61351613215993</v>
      </c>
      <c r="O166" s="8">
        <f>N166/B166</f>
        <v>0.17825860614702999</v>
      </c>
      <c r="P166">
        <v>1398</v>
      </c>
      <c r="Q166">
        <f t="shared" si="17"/>
        <v>11657.043290378879</v>
      </c>
      <c r="R166">
        <f t="shared" si="18"/>
        <v>25164</v>
      </c>
      <c r="S166">
        <f t="shared" si="19"/>
        <v>647.61351613215993</v>
      </c>
      <c r="T166">
        <f t="shared" si="20"/>
        <v>419403.26627705939</v>
      </c>
      <c r="U166">
        <v>0</v>
      </c>
      <c r="V166">
        <v>0</v>
      </c>
      <c r="W166">
        <v>50</v>
      </c>
      <c r="X166">
        <v>0</v>
      </c>
      <c r="Y166">
        <v>0</v>
      </c>
    </row>
    <row r="167" spans="1:25" x14ac:dyDescent="0.35">
      <c r="A167" s="1">
        <v>41081</v>
      </c>
      <c r="B167">
        <v>3800</v>
      </c>
      <c r="C167">
        <v>3561.3333333333335</v>
      </c>
      <c r="D167">
        <v>3967</v>
      </c>
      <c r="E167">
        <v>3633</v>
      </c>
      <c r="F167">
        <v>0</v>
      </c>
      <c r="G167">
        <v>0</v>
      </c>
      <c r="H167">
        <v>0</v>
      </c>
      <c r="I167">
        <v>0</v>
      </c>
      <c r="J167">
        <v>0</v>
      </c>
      <c r="K167">
        <f t="shared" si="14"/>
        <v>0</v>
      </c>
      <c r="L167">
        <f t="shared" si="15"/>
        <v>3745.3000509253961</v>
      </c>
      <c r="M167">
        <f>L167-B167</f>
        <v>-54.699949074603865</v>
      </c>
      <c r="N167">
        <f t="shared" si="16"/>
        <v>54.699949074603865</v>
      </c>
      <c r="O167" s="8">
        <f>N167/B167</f>
        <v>1.4394723440685228E-2</v>
      </c>
      <c r="P167">
        <v>1141</v>
      </c>
      <c r="Q167">
        <f t="shared" si="17"/>
        <v>3938.3963333714782</v>
      </c>
      <c r="R167">
        <f t="shared" si="18"/>
        <v>20538</v>
      </c>
      <c r="S167">
        <f t="shared" si="19"/>
        <v>-109.39989814920773</v>
      </c>
      <c r="T167">
        <f t="shared" si="20"/>
        <v>11968.337715057025</v>
      </c>
      <c r="U167">
        <v>1</v>
      </c>
      <c r="V167">
        <v>0</v>
      </c>
      <c r="W167">
        <v>167</v>
      </c>
      <c r="X167">
        <v>0</v>
      </c>
      <c r="Y167">
        <v>0</v>
      </c>
    </row>
    <row r="168" spans="1:25" x14ac:dyDescent="0.35">
      <c r="A168" s="1">
        <v>41082</v>
      </c>
      <c r="B168">
        <v>3843</v>
      </c>
      <c r="C168">
        <v>3672</v>
      </c>
      <c r="D168">
        <v>3700</v>
      </c>
      <c r="E168">
        <v>3800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f t="shared" si="14"/>
        <v>1</v>
      </c>
      <c r="L168">
        <f t="shared" si="15"/>
        <v>4758.2396542216975</v>
      </c>
      <c r="M168">
        <f>L168-B168</f>
        <v>915.23965422169749</v>
      </c>
      <c r="N168">
        <f t="shared" si="16"/>
        <v>915.23965422169749</v>
      </c>
      <c r="O168" s="8">
        <f>N168/B168</f>
        <v>0.2381575993290912</v>
      </c>
      <c r="P168">
        <v>1124</v>
      </c>
      <c r="Q168">
        <f t="shared" si="17"/>
        <v>16474.313775990555</v>
      </c>
      <c r="R168">
        <f t="shared" si="18"/>
        <v>20232</v>
      </c>
      <c r="S168">
        <f t="shared" si="19"/>
        <v>915.23965422169749</v>
      </c>
      <c r="T168">
        <f t="shared" si="20"/>
        <v>837663.62465985236</v>
      </c>
      <c r="U168">
        <v>0</v>
      </c>
      <c r="V168">
        <v>1</v>
      </c>
      <c r="W168">
        <v>43</v>
      </c>
      <c r="X168">
        <v>0</v>
      </c>
      <c r="Y168">
        <v>0</v>
      </c>
    </row>
    <row r="169" spans="1:25" x14ac:dyDescent="0.35">
      <c r="A169" s="1">
        <v>41083</v>
      </c>
      <c r="B169">
        <v>4580</v>
      </c>
      <c r="C169">
        <v>3758.6666666666665</v>
      </c>
      <c r="D169">
        <v>4320</v>
      </c>
      <c r="E169">
        <v>3843</v>
      </c>
      <c r="F169">
        <v>0</v>
      </c>
      <c r="G169">
        <v>0</v>
      </c>
      <c r="H169">
        <v>0</v>
      </c>
      <c r="I169">
        <v>1</v>
      </c>
      <c r="J169">
        <v>0</v>
      </c>
      <c r="K169">
        <f t="shared" si="14"/>
        <v>1</v>
      </c>
      <c r="L169">
        <f t="shared" si="15"/>
        <v>5165.9154771295889</v>
      </c>
      <c r="M169">
        <f>L169-B169</f>
        <v>585.91547712958891</v>
      </c>
      <c r="N169">
        <f t="shared" si="16"/>
        <v>585.91547712958891</v>
      </c>
      <c r="O169" s="8">
        <f>N169/B169</f>
        <v>0.12792914347807618</v>
      </c>
      <c r="P169">
        <v>922</v>
      </c>
      <c r="Q169">
        <f t="shared" si="17"/>
        <v>10546.4785883326</v>
      </c>
      <c r="R169">
        <f t="shared" si="18"/>
        <v>16596</v>
      </c>
      <c r="S169">
        <f t="shared" si="19"/>
        <v>585.91547712958891</v>
      </c>
      <c r="T169">
        <f t="shared" si="20"/>
        <v>343296.9463399938</v>
      </c>
      <c r="U169">
        <v>0</v>
      </c>
      <c r="V169">
        <v>0</v>
      </c>
      <c r="W169">
        <v>737</v>
      </c>
      <c r="X169">
        <v>1</v>
      </c>
      <c r="Y169">
        <v>1</v>
      </c>
    </row>
    <row r="170" spans="1:25" x14ac:dyDescent="0.35">
      <c r="A170" s="1">
        <v>41084</v>
      </c>
      <c r="B170">
        <v>4592</v>
      </c>
      <c r="C170">
        <v>4074.3333333333335</v>
      </c>
      <c r="D170">
        <v>6134</v>
      </c>
      <c r="E170">
        <v>4580</v>
      </c>
      <c r="F170">
        <v>0</v>
      </c>
      <c r="G170">
        <v>0</v>
      </c>
      <c r="H170">
        <v>0</v>
      </c>
      <c r="I170">
        <v>1</v>
      </c>
      <c r="J170">
        <v>0</v>
      </c>
      <c r="K170">
        <f t="shared" si="14"/>
        <v>0</v>
      </c>
      <c r="L170">
        <f t="shared" si="15"/>
        <v>5286.7297044639963</v>
      </c>
      <c r="M170">
        <f>L170-B170</f>
        <v>694.72970446399631</v>
      </c>
      <c r="N170">
        <f t="shared" si="16"/>
        <v>694.72970446399631</v>
      </c>
      <c r="O170" s="8">
        <f>N170/B170</f>
        <v>0.1512913119477344</v>
      </c>
      <c r="P170">
        <v>790</v>
      </c>
      <c r="Q170">
        <f t="shared" si="17"/>
        <v>12505.134680351934</v>
      </c>
      <c r="R170">
        <f t="shared" si="18"/>
        <v>14220</v>
      </c>
      <c r="S170">
        <f t="shared" si="19"/>
        <v>694.72970446399631</v>
      </c>
      <c r="T170">
        <f t="shared" si="20"/>
        <v>482649.36226463167</v>
      </c>
      <c r="U170">
        <v>0</v>
      </c>
      <c r="V170">
        <v>0</v>
      </c>
      <c r="W170">
        <v>12</v>
      </c>
      <c r="X170">
        <v>1</v>
      </c>
      <c r="Y170">
        <v>0</v>
      </c>
    </row>
    <row r="171" spans="1:25" x14ac:dyDescent="0.35">
      <c r="A171" s="1">
        <v>41085</v>
      </c>
      <c r="B171">
        <v>3615</v>
      </c>
      <c r="C171">
        <v>4338.333333333333</v>
      </c>
      <c r="D171">
        <v>3468</v>
      </c>
      <c r="E171">
        <v>4592</v>
      </c>
      <c r="F171">
        <v>1</v>
      </c>
      <c r="G171">
        <v>0</v>
      </c>
      <c r="H171">
        <v>0</v>
      </c>
      <c r="I171">
        <v>0</v>
      </c>
      <c r="J171">
        <v>0</v>
      </c>
      <c r="K171">
        <f t="shared" si="14"/>
        <v>1</v>
      </c>
      <c r="L171">
        <f t="shared" si="15"/>
        <v>4269.4587307398715</v>
      </c>
      <c r="M171">
        <f>L171-B171</f>
        <v>654.4587307398715</v>
      </c>
      <c r="N171">
        <f t="shared" si="16"/>
        <v>654.4587307398715</v>
      </c>
      <c r="O171" s="8">
        <f>N171/B171</f>
        <v>0.18103975954076668</v>
      </c>
      <c r="P171">
        <v>1081</v>
      </c>
      <c r="Q171">
        <f t="shared" si="17"/>
        <v>11780.257153317687</v>
      </c>
      <c r="R171">
        <f t="shared" si="18"/>
        <v>19458</v>
      </c>
      <c r="S171">
        <f t="shared" si="19"/>
        <v>654.4587307398715</v>
      </c>
      <c r="T171">
        <f t="shared" si="20"/>
        <v>428316.23024164361</v>
      </c>
      <c r="U171">
        <v>0</v>
      </c>
      <c r="V171">
        <v>0</v>
      </c>
      <c r="W171">
        <v>-977</v>
      </c>
      <c r="X171">
        <v>0</v>
      </c>
      <c r="Y171">
        <v>0</v>
      </c>
    </row>
    <row r="172" spans="1:25" x14ac:dyDescent="0.35">
      <c r="A172" s="1">
        <v>41086</v>
      </c>
      <c r="B172">
        <v>3596</v>
      </c>
      <c r="C172">
        <v>4262.333333333333</v>
      </c>
      <c r="D172">
        <v>3583</v>
      </c>
      <c r="E172">
        <v>3615</v>
      </c>
      <c r="F172">
        <v>0</v>
      </c>
      <c r="G172">
        <v>1</v>
      </c>
      <c r="H172">
        <v>0</v>
      </c>
      <c r="I172">
        <v>0</v>
      </c>
      <c r="J172">
        <v>0</v>
      </c>
      <c r="K172">
        <f t="shared" si="14"/>
        <v>1</v>
      </c>
      <c r="L172">
        <f t="shared" si="15"/>
        <v>4461.2703585097734</v>
      </c>
      <c r="M172">
        <f>L172-B172</f>
        <v>865.27035850977336</v>
      </c>
      <c r="N172">
        <f t="shared" si="16"/>
        <v>865.27035850977336</v>
      </c>
      <c r="O172" s="8">
        <f>N172/B172</f>
        <v>0.24062023317846867</v>
      </c>
      <c r="P172">
        <v>1278</v>
      </c>
      <c r="Q172">
        <f t="shared" si="17"/>
        <v>15574.86645317592</v>
      </c>
      <c r="R172">
        <f t="shared" si="18"/>
        <v>23004</v>
      </c>
      <c r="S172">
        <f t="shared" si="19"/>
        <v>865.27035850977336</v>
      </c>
      <c r="T172">
        <f t="shared" si="20"/>
        <v>748692.79331563169</v>
      </c>
      <c r="U172">
        <v>0</v>
      </c>
      <c r="V172">
        <v>0</v>
      </c>
      <c r="W172">
        <v>-19</v>
      </c>
      <c r="X172">
        <v>0</v>
      </c>
      <c r="Y172">
        <v>0</v>
      </c>
    </row>
    <row r="173" spans="1:25" x14ac:dyDescent="0.35">
      <c r="A173" s="1">
        <v>41087</v>
      </c>
      <c r="B173">
        <v>3909</v>
      </c>
      <c r="C173">
        <v>3934.3333333333335</v>
      </c>
      <c r="D173">
        <v>3633</v>
      </c>
      <c r="E173">
        <v>3596</v>
      </c>
      <c r="F173">
        <v>0</v>
      </c>
      <c r="G173">
        <v>0</v>
      </c>
      <c r="H173">
        <v>1</v>
      </c>
      <c r="I173">
        <v>0</v>
      </c>
      <c r="J173">
        <v>0</v>
      </c>
      <c r="K173">
        <f t="shared" si="14"/>
        <v>1</v>
      </c>
      <c r="L173">
        <f t="shared" si="15"/>
        <v>4347.5483986714535</v>
      </c>
      <c r="M173">
        <f>L173-B173</f>
        <v>438.54839867145347</v>
      </c>
      <c r="N173">
        <f t="shared" si="16"/>
        <v>438.54839867145347</v>
      </c>
      <c r="O173" s="8">
        <f>N173/B173</f>
        <v>0.11218940871615592</v>
      </c>
      <c r="P173">
        <v>879</v>
      </c>
      <c r="Q173">
        <f t="shared" si="17"/>
        <v>7893.8711760861624</v>
      </c>
      <c r="R173">
        <f t="shared" si="18"/>
        <v>15822</v>
      </c>
      <c r="S173">
        <f t="shared" si="19"/>
        <v>438.54839867145347</v>
      </c>
      <c r="T173">
        <f t="shared" si="20"/>
        <v>192324.69797729608</v>
      </c>
      <c r="U173">
        <v>0</v>
      </c>
      <c r="V173">
        <v>0</v>
      </c>
      <c r="W173">
        <v>313</v>
      </c>
      <c r="X173">
        <v>0</v>
      </c>
      <c r="Y173">
        <v>0</v>
      </c>
    </row>
    <row r="174" spans="1:25" x14ac:dyDescent="0.35">
      <c r="A174" s="1">
        <v>41088</v>
      </c>
      <c r="B174">
        <v>4080</v>
      </c>
      <c r="C174">
        <v>3706.6666666666665</v>
      </c>
      <c r="D174">
        <v>3800</v>
      </c>
      <c r="E174">
        <v>3909</v>
      </c>
      <c r="F174">
        <v>0</v>
      </c>
      <c r="G174">
        <v>0</v>
      </c>
      <c r="H174">
        <v>0</v>
      </c>
      <c r="I174">
        <v>0</v>
      </c>
      <c r="J174">
        <v>1</v>
      </c>
      <c r="K174">
        <f t="shared" si="14"/>
        <v>1</v>
      </c>
      <c r="L174">
        <f t="shared" si="15"/>
        <v>4993.1597137262434</v>
      </c>
      <c r="M174">
        <f>L174-B174</f>
        <v>913.15971372624335</v>
      </c>
      <c r="N174">
        <f t="shared" si="16"/>
        <v>913.15971372624335</v>
      </c>
      <c r="O174" s="8">
        <f>N174/B174</f>
        <v>0.22381365532505965</v>
      </c>
      <c r="P174">
        <v>755</v>
      </c>
      <c r="Q174">
        <f t="shared" si="17"/>
        <v>16436.87484707238</v>
      </c>
      <c r="R174">
        <f t="shared" si="18"/>
        <v>13590</v>
      </c>
      <c r="S174">
        <f t="shared" si="19"/>
        <v>913.15971372624335</v>
      </c>
      <c r="T174">
        <f t="shared" si="20"/>
        <v>833860.66277259472</v>
      </c>
      <c r="U174">
        <v>1</v>
      </c>
      <c r="V174">
        <v>0</v>
      </c>
      <c r="W174">
        <v>171</v>
      </c>
      <c r="X174">
        <v>0</v>
      </c>
      <c r="Y174">
        <v>0</v>
      </c>
    </row>
    <row r="175" spans="1:25" x14ac:dyDescent="0.35">
      <c r="A175" s="1">
        <v>41089</v>
      </c>
      <c r="B175">
        <v>4686</v>
      </c>
      <c r="C175">
        <v>3861.6666666666665</v>
      </c>
      <c r="D175">
        <v>3843</v>
      </c>
      <c r="E175">
        <v>4080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f t="shared" si="14"/>
        <v>1</v>
      </c>
      <c r="L175">
        <f t="shared" si="15"/>
        <v>5091.8942452697174</v>
      </c>
      <c r="M175">
        <f>L175-B175</f>
        <v>405.89424526971743</v>
      </c>
      <c r="N175">
        <f t="shared" si="16"/>
        <v>405.89424526971743</v>
      </c>
      <c r="O175" s="8">
        <f>N175/B175</f>
        <v>8.6618490241083534E-2</v>
      </c>
      <c r="P175">
        <v>923</v>
      </c>
      <c r="Q175">
        <f t="shared" si="17"/>
        <v>7306.0964148549137</v>
      </c>
      <c r="R175">
        <f t="shared" si="18"/>
        <v>16614</v>
      </c>
      <c r="S175">
        <f t="shared" si="19"/>
        <v>405.89424526971743</v>
      </c>
      <c r="T175">
        <f t="shared" si="20"/>
        <v>164750.13834307354</v>
      </c>
      <c r="U175">
        <v>0</v>
      </c>
      <c r="V175">
        <v>1</v>
      </c>
      <c r="W175">
        <v>606</v>
      </c>
      <c r="X175">
        <v>0</v>
      </c>
      <c r="Y175">
        <v>0</v>
      </c>
    </row>
    <row r="176" spans="1:25" x14ac:dyDescent="0.35">
      <c r="A176" s="1">
        <v>41090</v>
      </c>
      <c r="B176">
        <v>4815</v>
      </c>
      <c r="C176">
        <v>4225</v>
      </c>
      <c r="D176">
        <v>4580</v>
      </c>
      <c r="E176">
        <v>4686</v>
      </c>
      <c r="F176">
        <v>0</v>
      </c>
      <c r="G176">
        <v>0</v>
      </c>
      <c r="H176">
        <v>0</v>
      </c>
      <c r="I176">
        <v>1</v>
      </c>
      <c r="J176">
        <v>1</v>
      </c>
      <c r="K176">
        <f t="shared" si="14"/>
        <v>1</v>
      </c>
      <c r="L176">
        <f t="shared" si="15"/>
        <v>5747.8317130845307</v>
      </c>
      <c r="M176">
        <f>L176-B176</f>
        <v>932.83171308453075</v>
      </c>
      <c r="N176">
        <f t="shared" si="16"/>
        <v>932.83171308453075</v>
      </c>
      <c r="O176" s="8">
        <f>N176/B176</f>
        <v>0.19373451985140824</v>
      </c>
      <c r="P176">
        <v>828</v>
      </c>
      <c r="Q176">
        <f t="shared" si="17"/>
        <v>16790.970835521555</v>
      </c>
      <c r="R176">
        <f t="shared" si="18"/>
        <v>14904</v>
      </c>
      <c r="S176">
        <f t="shared" si="19"/>
        <v>932.83171308453075</v>
      </c>
      <c r="T176">
        <f t="shared" si="20"/>
        <v>870175.00493622024</v>
      </c>
      <c r="U176">
        <v>0</v>
      </c>
      <c r="V176">
        <v>0</v>
      </c>
      <c r="W176">
        <v>129</v>
      </c>
      <c r="X176">
        <v>1</v>
      </c>
      <c r="Y176">
        <v>1</v>
      </c>
    </row>
    <row r="177" spans="1:25" x14ac:dyDescent="0.35">
      <c r="A177" s="1">
        <v>41091</v>
      </c>
      <c r="B177">
        <v>4948</v>
      </c>
      <c r="C177">
        <v>4527</v>
      </c>
      <c r="D177">
        <v>4592</v>
      </c>
      <c r="E177">
        <v>4815</v>
      </c>
      <c r="F177">
        <v>0</v>
      </c>
      <c r="G177">
        <v>0</v>
      </c>
      <c r="H177">
        <v>0</v>
      </c>
      <c r="I177">
        <v>1</v>
      </c>
      <c r="J177">
        <v>0</v>
      </c>
      <c r="K177">
        <f t="shared" si="14"/>
        <v>1</v>
      </c>
      <c r="L177">
        <f t="shared" si="15"/>
        <v>5711.557678092905</v>
      </c>
      <c r="M177">
        <f>L177-B177</f>
        <v>763.55767809290501</v>
      </c>
      <c r="N177">
        <f t="shared" si="16"/>
        <v>763.55767809290501</v>
      </c>
      <c r="O177" s="8">
        <f>N177/B177</f>
        <v>0.15431642645369947</v>
      </c>
      <c r="P177">
        <v>687</v>
      </c>
      <c r="Q177">
        <f t="shared" si="17"/>
        <v>13744.03820567229</v>
      </c>
      <c r="R177">
        <f t="shared" si="18"/>
        <v>12366</v>
      </c>
      <c r="S177">
        <f t="shared" si="19"/>
        <v>763.55767809290501</v>
      </c>
      <c r="T177">
        <f t="shared" si="20"/>
        <v>583020.3277746283</v>
      </c>
      <c r="U177">
        <v>0</v>
      </c>
      <c r="V177">
        <v>0</v>
      </c>
      <c r="W177">
        <v>133</v>
      </c>
      <c r="X177">
        <v>1</v>
      </c>
      <c r="Y177">
        <v>0</v>
      </c>
    </row>
    <row r="178" spans="1:25" x14ac:dyDescent="0.35">
      <c r="A178" s="1">
        <v>41092</v>
      </c>
      <c r="B178">
        <v>3637</v>
      </c>
      <c r="C178">
        <v>4816.333333333333</v>
      </c>
      <c r="D178">
        <v>3615</v>
      </c>
      <c r="E178">
        <v>4948</v>
      </c>
      <c r="F178">
        <v>1</v>
      </c>
      <c r="G178">
        <v>0</v>
      </c>
      <c r="H178">
        <v>0</v>
      </c>
      <c r="I178">
        <v>0</v>
      </c>
      <c r="J178">
        <v>0</v>
      </c>
      <c r="K178">
        <f t="shared" si="14"/>
        <v>1</v>
      </c>
      <c r="L178">
        <f t="shared" si="15"/>
        <v>4548.4698696009827</v>
      </c>
      <c r="M178">
        <f>L178-B178</f>
        <v>911.46986960098275</v>
      </c>
      <c r="N178">
        <f t="shared" si="16"/>
        <v>911.46986960098275</v>
      </c>
      <c r="O178" s="8">
        <f>N178/B178</f>
        <v>0.2506103573277379</v>
      </c>
      <c r="P178">
        <v>1215</v>
      </c>
      <c r="Q178">
        <f t="shared" si="17"/>
        <v>16406.457652817691</v>
      </c>
      <c r="R178">
        <f t="shared" si="18"/>
        <v>21870</v>
      </c>
      <c r="S178">
        <f t="shared" si="19"/>
        <v>911.46986960098275</v>
      </c>
      <c r="T178">
        <f t="shared" si="20"/>
        <v>830777.32319043251</v>
      </c>
      <c r="U178">
        <v>0</v>
      </c>
      <c r="V178">
        <v>0</v>
      </c>
      <c r="W178">
        <v>-1311</v>
      </c>
      <c r="X178">
        <v>0</v>
      </c>
      <c r="Y178">
        <v>0</v>
      </c>
    </row>
    <row r="179" spans="1:25" x14ac:dyDescent="0.35">
      <c r="A179" s="1">
        <v>41093</v>
      </c>
      <c r="B179">
        <v>4048</v>
      </c>
      <c r="C179">
        <v>4466.666666666667</v>
      </c>
      <c r="D179">
        <v>3596</v>
      </c>
      <c r="E179">
        <v>3637</v>
      </c>
      <c r="F179">
        <v>0</v>
      </c>
      <c r="G179">
        <v>1</v>
      </c>
      <c r="H179">
        <v>0</v>
      </c>
      <c r="I179">
        <v>0</v>
      </c>
      <c r="J179">
        <v>0</v>
      </c>
      <c r="K179">
        <f t="shared" si="14"/>
        <v>1</v>
      </c>
      <c r="L179">
        <f t="shared" si="15"/>
        <v>4528.0977369044485</v>
      </c>
      <c r="M179">
        <f>L179-B179</f>
        <v>480.09773690444854</v>
      </c>
      <c r="N179">
        <f t="shared" si="16"/>
        <v>480.09773690444854</v>
      </c>
      <c r="O179" s="8">
        <f>N179/B179</f>
        <v>0.11860121959101989</v>
      </c>
      <c r="P179">
        <v>918</v>
      </c>
      <c r="Q179">
        <f t="shared" si="17"/>
        <v>8641.7592642800737</v>
      </c>
      <c r="R179">
        <f t="shared" si="18"/>
        <v>16524</v>
      </c>
      <c r="S179">
        <f t="shared" si="19"/>
        <v>480.09773690444854</v>
      </c>
      <c r="T179">
        <f t="shared" si="20"/>
        <v>230493.83698077308</v>
      </c>
      <c r="U179">
        <v>0</v>
      </c>
      <c r="V179">
        <v>0</v>
      </c>
      <c r="W179">
        <v>411</v>
      </c>
      <c r="X179">
        <v>0</v>
      </c>
      <c r="Y179">
        <v>0</v>
      </c>
    </row>
    <row r="180" spans="1:25" x14ac:dyDescent="0.35">
      <c r="A180" s="1">
        <v>41094</v>
      </c>
      <c r="B180">
        <v>3795</v>
      </c>
      <c r="C180">
        <v>4211</v>
      </c>
      <c r="D180">
        <v>3909</v>
      </c>
      <c r="E180">
        <v>4048</v>
      </c>
      <c r="F180">
        <v>0</v>
      </c>
      <c r="G180">
        <v>0</v>
      </c>
      <c r="H180">
        <v>1</v>
      </c>
      <c r="I180">
        <v>0</v>
      </c>
      <c r="J180">
        <v>0</v>
      </c>
      <c r="K180">
        <f t="shared" si="14"/>
        <v>0</v>
      </c>
      <c r="L180">
        <f t="shared" si="15"/>
        <v>3565.0001421166107</v>
      </c>
      <c r="M180">
        <f>L180-B180</f>
        <v>-229.99985788338927</v>
      </c>
      <c r="N180">
        <f t="shared" si="16"/>
        <v>229.99985788338927</v>
      </c>
      <c r="O180" s="8">
        <f>N180/B180</f>
        <v>6.0606023157678331E-2</v>
      </c>
      <c r="P180">
        <v>1364</v>
      </c>
      <c r="Q180">
        <f t="shared" si="17"/>
        <v>16559.989767604027</v>
      </c>
      <c r="R180">
        <f t="shared" si="18"/>
        <v>24552</v>
      </c>
      <c r="S180">
        <f t="shared" si="19"/>
        <v>-459.99971576677854</v>
      </c>
      <c r="T180">
        <f t="shared" si="20"/>
        <v>211599.73850551705</v>
      </c>
      <c r="U180">
        <v>0</v>
      </c>
      <c r="V180">
        <v>0</v>
      </c>
      <c r="W180">
        <v>-253</v>
      </c>
      <c r="X180">
        <v>0</v>
      </c>
      <c r="Y180">
        <v>0</v>
      </c>
    </row>
    <row r="181" spans="1:25" x14ac:dyDescent="0.35">
      <c r="A181" s="1">
        <v>41095</v>
      </c>
      <c r="B181">
        <v>3891</v>
      </c>
      <c r="C181">
        <v>3826.6666666666665</v>
      </c>
      <c r="D181">
        <v>4080</v>
      </c>
      <c r="E181">
        <v>3795</v>
      </c>
      <c r="F181">
        <v>0</v>
      </c>
      <c r="G181">
        <v>0</v>
      </c>
      <c r="H181">
        <v>0</v>
      </c>
      <c r="I181">
        <v>0</v>
      </c>
      <c r="J181">
        <v>0</v>
      </c>
      <c r="K181">
        <f t="shared" si="14"/>
        <v>0</v>
      </c>
      <c r="L181">
        <f t="shared" si="15"/>
        <v>3910.3499982519725</v>
      </c>
      <c r="M181">
        <f>L181-B181</f>
        <v>19.349998251972465</v>
      </c>
      <c r="N181">
        <f t="shared" si="16"/>
        <v>19.349998251972465</v>
      </c>
      <c r="O181" s="8">
        <f>N181/B181</f>
        <v>4.973014199941523E-3</v>
      </c>
      <c r="P181">
        <v>1221</v>
      </c>
      <c r="Q181">
        <f t="shared" si="17"/>
        <v>348.29996853550438</v>
      </c>
      <c r="R181">
        <f t="shared" si="18"/>
        <v>21978</v>
      </c>
      <c r="S181">
        <f t="shared" si="19"/>
        <v>19.349998251972465</v>
      </c>
      <c r="T181">
        <f t="shared" si="20"/>
        <v>374.42243235133748</v>
      </c>
      <c r="U181">
        <v>1</v>
      </c>
      <c r="V181">
        <v>0</v>
      </c>
      <c r="W181">
        <v>96</v>
      </c>
      <c r="X181">
        <v>0</v>
      </c>
      <c r="Y181">
        <v>0</v>
      </c>
    </row>
    <row r="182" spans="1:25" x14ac:dyDescent="0.35">
      <c r="A182" s="1">
        <v>41096</v>
      </c>
      <c r="B182">
        <v>3962</v>
      </c>
      <c r="C182">
        <v>3911.3333333333335</v>
      </c>
      <c r="D182">
        <v>4686</v>
      </c>
      <c r="E182">
        <v>3891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f t="shared" si="14"/>
        <v>0</v>
      </c>
      <c r="L182">
        <f t="shared" si="15"/>
        <v>4281.9369636933743</v>
      </c>
      <c r="M182">
        <f>L182-B182</f>
        <v>319.93696369337431</v>
      </c>
      <c r="N182">
        <f t="shared" si="16"/>
        <v>319.93696369337431</v>
      </c>
      <c r="O182" s="8">
        <f>N182/B182</f>
        <v>8.075137902407227E-2</v>
      </c>
      <c r="P182">
        <v>1257</v>
      </c>
      <c r="Q182">
        <f t="shared" si="17"/>
        <v>5758.8653464807376</v>
      </c>
      <c r="R182">
        <f t="shared" si="18"/>
        <v>22626</v>
      </c>
      <c r="S182">
        <f t="shared" si="19"/>
        <v>319.93696369337431</v>
      </c>
      <c r="T182">
        <f t="shared" si="20"/>
        <v>102359.66073733551</v>
      </c>
      <c r="U182">
        <v>0</v>
      </c>
      <c r="V182">
        <v>1</v>
      </c>
      <c r="W182">
        <v>71</v>
      </c>
      <c r="X182">
        <v>0</v>
      </c>
      <c r="Y182">
        <v>0</v>
      </c>
    </row>
    <row r="183" spans="1:25" x14ac:dyDescent="0.35">
      <c r="A183" s="1">
        <v>41097</v>
      </c>
      <c r="B183">
        <v>4371</v>
      </c>
      <c r="C183">
        <v>3882.6666666666665</v>
      </c>
      <c r="D183">
        <v>4815</v>
      </c>
      <c r="E183">
        <v>3962</v>
      </c>
      <c r="F183">
        <v>0</v>
      </c>
      <c r="G183">
        <v>0</v>
      </c>
      <c r="H183">
        <v>0</v>
      </c>
      <c r="I183">
        <v>1</v>
      </c>
      <c r="J183">
        <v>0</v>
      </c>
      <c r="K183">
        <f t="shared" si="14"/>
        <v>0</v>
      </c>
      <c r="L183">
        <f t="shared" si="15"/>
        <v>4396.4189546250764</v>
      </c>
      <c r="M183">
        <f>L183-B183</f>
        <v>25.418954625076367</v>
      </c>
      <c r="N183">
        <f t="shared" si="16"/>
        <v>25.418954625076367</v>
      </c>
      <c r="O183" s="8">
        <f>N183/B183</f>
        <v>5.815363675377801E-3</v>
      </c>
      <c r="P183">
        <v>1250</v>
      </c>
      <c r="Q183">
        <f t="shared" si="17"/>
        <v>457.5411832513746</v>
      </c>
      <c r="R183">
        <f t="shared" si="18"/>
        <v>22500</v>
      </c>
      <c r="S183">
        <f t="shared" si="19"/>
        <v>25.418954625076367</v>
      </c>
      <c r="T183">
        <f t="shared" si="20"/>
        <v>646.12325423169125</v>
      </c>
      <c r="U183">
        <v>0</v>
      </c>
      <c r="V183">
        <v>0</v>
      </c>
      <c r="W183">
        <v>409</v>
      </c>
      <c r="X183">
        <v>1</v>
      </c>
      <c r="Y183">
        <v>1</v>
      </c>
    </row>
    <row r="184" spans="1:25" x14ac:dyDescent="0.35">
      <c r="A184" s="1">
        <v>41098</v>
      </c>
      <c r="B184">
        <v>5165</v>
      </c>
      <c r="C184">
        <v>4074.6666666666665</v>
      </c>
      <c r="D184">
        <v>4948</v>
      </c>
      <c r="E184">
        <v>4371</v>
      </c>
      <c r="F184">
        <v>0</v>
      </c>
      <c r="G184">
        <v>0</v>
      </c>
      <c r="H184">
        <v>0</v>
      </c>
      <c r="I184">
        <v>1</v>
      </c>
      <c r="J184">
        <v>0</v>
      </c>
      <c r="K184">
        <f t="shared" si="14"/>
        <v>1</v>
      </c>
      <c r="L184">
        <f t="shared" si="15"/>
        <v>5696.2666409788526</v>
      </c>
      <c r="M184">
        <f>L184-B184</f>
        <v>531.26664097885259</v>
      </c>
      <c r="N184">
        <f t="shared" si="16"/>
        <v>531.26664097885259</v>
      </c>
      <c r="O184" s="8">
        <f>N184/B184</f>
        <v>0.10285898179648646</v>
      </c>
      <c r="P184">
        <v>790</v>
      </c>
      <c r="Q184">
        <f t="shared" si="17"/>
        <v>9562.7995376193467</v>
      </c>
      <c r="R184">
        <f t="shared" si="18"/>
        <v>14220</v>
      </c>
      <c r="S184">
        <f t="shared" si="19"/>
        <v>531.26664097885259</v>
      </c>
      <c r="T184">
        <f t="shared" si="20"/>
        <v>282244.24381695304</v>
      </c>
      <c r="U184">
        <v>0</v>
      </c>
      <c r="V184">
        <v>0</v>
      </c>
      <c r="W184">
        <v>794</v>
      </c>
      <c r="X184">
        <v>1</v>
      </c>
      <c r="Y184">
        <v>0</v>
      </c>
    </row>
    <row r="185" spans="1:25" x14ac:dyDescent="0.35">
      <c r="A185" s="1">
        <v>41099</v>
      </c>
      <c r="B185">
        <v>3698</v>
      </c>
      <c r="C185">
        <v>4499.333333333333</v>
      </c>
      <c r="D185">
        <v>3637</v>
      </c>
      <c r="E185">
        <v>5165</v>
      </c>
      <c r="F185">
        <v>1</v>
      </c>
      <c r="G185">
        <v>0</v>
      </c>
      <c r="H185">
        <v>0</v>
      </c>
      <c r="I185">
        <v>0</v>
      </c>
      <c r="J185">
        <v>0</v>
      </c>
      <c r="K185">
        <f t="shared" si="14"/>
        <v>1</v>
      </c>
      <c r="L185">
        <f t="shared" si="15"/>
        <v>4516.5747441545036</v>
      </c>
      <c r="M185">
        <f>L185-B185</f>
        <v>818.57474415450361</v>
      </c>
      <c r="N185">
        <f t="shared" si="16"/>
        <v>818.57474415450361</v>
      </c>
      <c r="O185" s="8">
        <f>N185/B185</f>
        <v>0.2213560692683893</v>
      </c>
      <c r="P185">
        <v>1162</v>
      </c>
      <c r="Q185">
        <f t="shared" si="17"/>
        <v>14734.345394781065</v>
      </c>
      <c r="R185">
        <f t="shared" si="18"/>
        <v>20916</v>
      </c>
      <c r="S185">
        <f t="shared" si="19"/>
        <v>818.57474415450361</v>
      </c>
      <c r="T185">
        <f t="shared" si="20"/>
        <v>670064.611767611</v>
      </c>
      <c r="U185">
        <v>0</v>
      </c>
      <c r="V185">
        <v>0</v>
      </c>
      <c r="W185">
        <v>-1467</v>
      </c>
      <c r="X185">
        <v>0</v>
      </c>
      <c r="Y185">
        <v>0</v>
      </c>
    </row>
    <row r="186" spans="1:25" x14ac:dyDescent="0.35">
      <c r="A186" s="1">
        <v>41100</v>
      </c>
      <c r="B186">
        <v>4292</v>
      </c>
      <c r="C186">
        <v>4411.333333333333</v>
      </c>
      <c r="D186">
        <v>4048</v>
      </c>
      <c r="E186">
        <v>3698</v>
      </c>
      <c r="F186">
        <v>0</v>
      </c>
      <c r="G186">
        <v>1</v>
      </c>
      <c r="H186">
        <v>0</v>
      </c>
      <c r="I186">
        <v>0</v>
      </c>
      <c r="J186">
        <v>0</v>
      </c>
      <c r="K186">
        <f t="shared" si="14"/>
        <v>1</v>
      </c>
      <c r="L186">
        <f t="shared" si="15"/>
        <v>4771.0274070483692</v>
      </c>
      <c r="M186">
        <f>L186-B186</f>
        <v>479.02740704836924</v>
      </c>
      <c r="N186">
        <f t="shared" si="16"/>
        <v>479.02740704836924</v>
      </c>
      <c r="O186" s="8">
        <f>N186/B186</f>
        <v>0.11160936790502546</v>
      </c>
      <c r="P186">
        <v>637</v>
      </c>
      <c r="Q186">
        <f t="shared" si="17"/>
        <v>8622.4933268706463</v>
      </c>
      <c r="R186">
        <f t="shared" si="18"/>
        <v>11466</v>
      </c>
      <c r="S186">
        <f t="shared" si="19"/>
        <v>479.02740704836924</v>
      </c>
      <c r="T186">
        <f t="shared" si="20"/>
        <v>229467.25670348405</v>
      </c>
      <c r="U186">
        <v>0</v>
      </c>
      <c r="V186">
        <v>0</v>
      </c>
      <c r="W186">
        <v>594</v>
      </c>
      <c r="X186">
        <v>0</v>
      </c>
      <c r="Y186">
        <v>0</v>
      </c>
    </row>
    <row r="187" spans="1:25" x14ac:dyDescent="0.35">
      <c r="A187" s="1">
        <v>41101</v>
      </c>
      <c r="B187">
        <v>4362</v>
      </c>
      <c r="C187">
        <v>4385</v>
      </c>
      <c r="D187">
        <v>3795</v>
      </c>
      <c r="E187">
        <v>4292</v>
      </c>
      <c r="F187">
        <v>0</v>
      </c>
      <c r="G187">
        <v>0</v>
      </c>
      <c r="H187">
        <v>1</v>
      </c>
      <c r="I187">
        <v>0</v>
      </c>
      <c r="J187">
        <v>0</v>
      </c>
      <c r="K187">
        <f t="shared" si="14"/>
        <v>1</v>
      </c>
      <c r="L187">
        <f t="shared" si="15"/>
        <v>4693.4041567164086</v>
      </c>
      <c r="M187">
        <f>L187-B187</f>
        <v>331.40415671640858</v>
      </c>
      <c r="N187">
        <f t="shared" si="16"/>
        <v>331.40415671640858</v>
      </c>
      <c r="O187" s="8">
        <f>N187/B187</f>
        <v>7.597527664291806E-2</v>
      </c>
      <c r="P187">
        <v>630</v>
      </c>
      <c r="Q187">
        <f t="shared" si="17"/>
        <v>5965.2748208953544</v>
      </c>
      <c r="R187">
        <f t="shared" si="18"/>
        <v>11340</v>
      </c>
      <c r="S187">
        <f t="shared" si="19"/>
        <v>331.40415671640858</v>
      </c>
      <c r="T187">
        <f t="shared" si="20"/>
        <v>109828.7150889139</v>
      </c>
      <c r="U187">
        <v>0</v>
      </c>
      <c r="V187">
        <v>0</v>
      </c>
      <c r="W187">
        <v>70</v>
      </c>
      <c r="X187">
        <v>0</v>
      </c>
      <c r="Y187">
        <v>0</v>
      </c>
    </row>
    <row r="188" spans="1:25" x14ac:dyDescent="0.35">
      <c r="A188" s="1">
        <v>41102</v>
      </c>
      <c r="B188">
        <v>4619</v>
      </c>
      <c r="C188">
        <v>4117.333333333333</v>
      </c>
      <c r="D188">
        <v>3891</v>
      </c>
      <c r="E188">
        <v>4362</v>
      </c>
      <c r="F188">
        <v>0</v>
      </c>
      <c r="G188">
        <v>0</v>
      </c>
      <c r="H188">
        <v>0</v>
      </c>
      <c r="I188">
        <v>0</v>
      </c>
      <c r="J188">
        <v>0</v>
      </c>
      <c r="K188">
        <f t="shared" si="14"/>
        <v>1</v>
      </c>
      <c r="L188">
        <f t="shared" si="15"/>
        <v>5092.38615067307</v>
      </c>
      <c r="M188">
        <f>L188-B188</f>
        <v>473.38615067307001</v>
      </c>
      <c r="N188">
        <f t="shared" si="16"/>
        <v>473.38615067307001</v>
      </c>
      <c r="O188" s="8">
        <f>N188/B188</f>
        <v>0.10248671805002599</v>
      </c>
      <c r="P188">
        <v>616</v>
      </c>
      <c r="Q188">
        <f t="shared" si="17"/>
        <v>8520.9507121152601</v>
      </c>
      <c r="R188">
        <f t="shared" si="18"/>
        <v>11088</v>
      </c>
      <c r="S188">
        <f t="shared" si="19"/>
        <v>473.38615067307001</v>
      </c>
      <c r="T188">
        <f t="shared" si="20"/>
        <v>224094.44764906654</v>
      </c>
      <c r="U188">
        <v>1</v>
      </c>
      <c r="V188">
        <v>0</v>
      </c>
      <c r="W188">
        <v>257</v>
      </c>
      <c r="X188">
        <v>0</v>
      </c>
      <c r="Y188">
        <v>0</v>
      </c>
    </row>
    <row r="189" spans="1:25" x14ac:dyDescent="0.35">
      <c r="A189" s="1">
        <v>41103</v>
      </c>
      <c r="B189">
        <v>4451</v>
      </c>
      <c r="C189">
        <v>4424.333333333333</v>
      </c>
      <c r="D189">
        <v>3962</v>
      </c>
      <c r="E189">
        <v>4619</v>
      </c>
      <c r="F189">
        <v>0</v>
      </c>
      <c r="G189">
        <v>0</v>
      </c>
      <c r="H189">
        <v>0</v>
      </c>
      <c r="I189">
        <v>0</v>
      </c>
      <c r="J189">
        <v>0</v>
      </c>
      <c r="K189">
        <f t="shared" si="14"/>
        <v>1</v>
      </c>
      <c r="L189">
        <f t="shared" si="15"/>
        <v>5264.3494025241525</v>
      </c>
      <c r="M189">
        <f>L189-B189</f>
        <v>813.34940252415254</v>
      </c>
      <c r="N189">
        <f t="shared" si="16"/>
        <v>813.34940252415254</v>
      </c>
      <c r="O189" s="8">
        <f>N189/B189</f>
        <v>0.18273408279581049</v>
      </c>
      <c r="P189">
        <v>924</v>
      </c>
      <c r="Q189">
        <f t="shared" si="17"/>
        <v>14640.289245434746</v>
      </c>
      <c r="R189">
        <f t="shared" si="18"/>
        <v>16632</v>
      </c>
      <c r="S189">
        <f t="shared" si="19"/>
        <v>813.34940252415254</v>
      </c>
      <c r="T189">
        <f t="shared" si="20"/>
        <v>661537.25058639597</v>
      </c>
      <c r="U189">
        <v>0</v>
      </c>
      <c r="V189">
        <v>1</v>
      </c>
      <c r="W189">
        <v>-168</v>
      </c>
      <c r="X189">
        <v>0</v>
      </c>
      <c r="Y189">
        <v>0</v>
      </c>
    </row>
    <row r="190" spans="1:25" x14ac:dyDescent="0.35">
      <c r="A190" s="1">
        <v>41104</v>
      </c>
      <c r="B190">
        <v>5277</v>
      </c>
      <c r="C190">
        <v>4477.333333333333</v>
      </c>
      <c r="D190">
        <v>4371</v>
      </c>
      <c r="E190">
        <v>4451</v>
      </c>
      <c r="F190">
        <v>0</v>
      </c>
      <c r="G190">
        <v>0</v>
      </c>
      <c r="H190">
        <v>0</v>
      </c>
      <c r="I190">
        <v>1</v>
      </c>
      <c r="J190">
        <v>0</v>
      </c>
      <c r="K190">
        <f t="shared" si="14"/>
        <v>1</v>
      </c>
      <c r="L190">
        <f t="shared" si="15"/>
        <v>5506.9859574133397</v>
      </c>
      <c r="M190">
        <f>L190-B190</f>
        <v>229.98595741333975</v>
      </c>
      <c r="N190">
        <f t="shared" si="16"/>
        <v>229.98595741333975</v>
      </c>
      <c r="O190" s="8">
        <f>N190/B190</f>
        <v>4.3582709382857639E-2</v>
      </c>
      <c r="P190">
        <v>667</v>
      </c>
      <c r="Q190">
        <f t="shared" si="17"/>
        <v>4139.7472334401155</v>
      </c>
      <c r="R190">
        <f t="shared" si="18"/>
        <v>12006</v>
      </c>
      <c r="S190">
        <f t="shared" si="19"/>
        <v>229.98595741333975</v>
      </c>
      <c r="T190">
        <f t="shared" si="20"/>
        <v>52893.54060733052</v>
      </c>
      <c r="U190">
        <v>0</v>
      </c>
      <c r="V190">
        <v>0</v>
      </c>
      <c r="W190">
        <v>826</v>
      </c>
      <c r="X190">
        <v>1</v>
      </c>
      <c r="Y190">
        <v>1</v>
      </c>
    </row>
    <row r="191" spans="1:25" x14ac:dyDescent="0.35">
      <c r="A191" s="1">
        <v>41105</v>
      </c>
      <c r="B191">
        <v>5596</v>
      </c>
      <c r="C191">
        <v>4782.333333333333</v>
      </c>
      <c r="D191">
        <v>5165</v>
      </c>
      <c r="E191">
        <v>5277</v>
      </c>
      <c r="F191">
        <v>0</v>
      </c>
      <c r="G191">
        <v>0</v>
      </c>
      <c r="H191">
        <v>0</v>
      </c>
      <c r="I191">
        <v>1</v>
      </c>
      <c r="J191">
        <v>0</v>
      </c>
      <c r="K191">
        <f t="shared" si="14"/>
        <v>1</v>
      </c>
      <c r="L191">
        <f t="shared" si="15"/>
        <v>6182.6632537377209</v>
      </c>
      <c r="M191">
        <f>L191-B191</f>
        <v>586.66325373772088</v>
      </c>
      <c r="N191">
        <f t="shared" si="16"/>
        <v>586.66325373772088</v>
      </c>
      <c r="O191" s="8">
        <f>N191/B191</f>
        <v>0.10483617829480359</v>
      </c>
      <c r="P191">
        <v>719</v>
      </c>
      <c r="Q191">
        <f t="shared" si="17"/>
        <v>10559.938567278976</v>
      </c>
      <c r="R191">
        <f t="shared" si="18"/>
        <v>12942</v>
      </c>
      <c r="S191">
        <f t="shared" si="19"/>
        <v>586.66325373772088</v>
      </c>
      <c r="T191">
        <f t="shared" si="20"/>
        <v>344173.77328612946</v>
      </c>
      <c r="U191">
        <v>0</v>
      </c>
      <c r="V191">
        <v>0</v>
      </c>
      <c r="W191">
        <v>319</v>
      </c>
      <c r="X191">
        <v>1</v>
      </c>
      <c r="Y191">
        <v>0</v>
      </c>
    </row>
    <row r="192" spans="1:25" x14ac:dyDescent="0.35">
      <c r="A192" s="1">
        <v>41106</v>
      </c>
      <c r="B192">
        <v>4242</v>
      </c>
      <c r="C192">
        <v>5108</v>
      </c>
      <c r="D192">
        <v>3698</v>
      </c>
      <c r="E192">
        <v>5596</v>
      </c>
      <c r="F192">
        <v>1</v>
      </c>
      <c r="G192">
        <v>0</v>
      </c>
      <c r="H192">
        <v>0</v>
      </c>
      <c r="I192">
        <v>0</v>
      </c>
      <c r="J192">
        <v>0</v>
      </c>
      <c r="K192">
        <f t="shared" si="14"/>
        <v>1</v>
      </c>
      <c r="L192">
        <f t="shared" si="15"/>
        <v>4798.8168929011063</v>
      </c>
      <c r="M192">
        <f>L192-B192</f>
        <v>556.81689290110626</v>
      </c>
      <c r="N192">
        <f t="shared" si="16"/>
        <v>556.81689290110626</v>
      </c>
      <c r="O192" s="8">
        <f>N192/B192</f>
        <v>0.13126282246607879</v>
      </c>
      <c r="P192">
        <v>624</v>
      </c>
      <c r="Q192">
        <f t="shared" si="17"/>
        <v>10022.704072219913</v>
      </c>
      <c r="R192">
        <f t="shared" si="18"/>
        <v>11232</v>
      </c>
      <c r="S192">
        <f t="shared" si="19"/>
        <v>556.81689290110626</v>
      </c>
      <c r="T192">
        <f t="shared" si="20"/>
        <v>310045.05222004204</v>
      </c>
      <c r="U192">
        <v>0</v>
      </c>
      <c r="V192">
        <v>0</v>
      </c>
      <c r="W192">
        <v>-1354</v>
      </c>
      <c r="X192">
        <v>0</v>
      </c>
      <c r="Y192">
        <v>0</v>
      </c>
    </row>
    <row r="193" spans="1:25" x14ac:dyDescent="0.35">
      <c r="A193" s="1">
        <v>41107</v>
      </c>
      <c r="B193">
        <v>4394</v>
      </c>
      <c r="C193">
        <v>5038.333333333333</v>
      </c>
      <c r="D193">
        <v>4292</v>
      </c>
      <c r="E193">
        <v>4242</v>
      </c>
      <c r="F193">
        <v>0</v>
      </c>
      <c r="G193">
        <v>1</v>
      </c>
      <c r="H193">
        <v>0</v>
      </c>
      <c r="I193">
        <v>0</v>
      </c>
      <c r="J193">
        <v>0</v>
      </c>
      <c r="K193">
        <f t="shared" si="14"/>
        <v>1</v>
      </c>
      <c r="L193">
        <f t="shared" si="15"/>
        <v>5179.8495740276931</v>
      </c>
      <c r="M193">
        <f>L193-B193</f>
        <v>785.84957402769305</v>
      </c>
      <c r="N193">
        <f t="shared" si="16"/>
        <v>785.84957402769305</v>
      </c>
      <c r="O193" s="8">
        <f>N193/B193</f>
        <v>0.17884605690206942</v>
      </c>
      <c r="P193">
        <v>756</v>
      </c>
      <c r="Q193">
        <f t="shared" si="17"/>
        <v>14145.292332498475</v>
      </c>
      <c r="R193">
        <f t="shared" si="18"/>
        <v>13608</v>
      </c>
      <c r="S193">
        <f t="shared" si="19"/>
        <v>785.84957402769305</v>
      </c>
      <c r="T193">
        <f t="shared" si="20"/>
        <v>617559.55299950659</v>
      </c>
      <c r="U193">
        <v>0</v>
      </c>
      <c r="V193">
        <v>0</v>
      </c>
      <c r="W193">
        <v>152</v>
      </c>
      <c r="X193">
        <v>0</v>
      </c>
      <c r="Y193">
        <v>0</v>
      </c>
    </row>
    <row r="194" spans="1:25" x14ac:dyDescent="0.35">
      <c r="A194" s="1">
        <v>41108</v>
      </c>
      <c r="B194">
        <v>4551</v>
      </c>
      <c r="C194">
        <v>4744</v>
      </c>
      <c r="D194">
        <v>4362</v>
      </c>
      <c r="E194">
        <v>4394</v>
      </c>
      <c r="F194">
        <v>0</v>
      </c>
      <c r="G194">
        <v>0</v>
      </c>
      <c r="H194">
        <v>1</v>
      </c>
      <c r="I194">
        <v>0</v>
      </c>
      <c r="J194">
        <v>0</v>
      </c>
      <c r="K194">
        <f t="shared" si="14"/>
        <v>1</v>
      </c>
      <c r="L194">
        <f t="shared" si="15"/>
        <v>5119.4000765691571</v>
      </c>
      <c r="M194">
        <f>L194-B194</f>
        <v>568.40007656915714</v>
      </c>
      <c r="N194">
        <f t="shared" si="16"/>
        <v>568.40007656915714</v>
      </c>
      <c r="O194" s="8">
        <f>N194/B194</f>
        <v>0.12489564415934018</v>
      </c>
      <c r="P194">
        <v>700</v>
      </c>
      <c r="Q194">
        <f t="shared" si="17"/>
        <v>10231.201378244828</v>
      </c>
      <c r="R194">
        <f t="shared" si="18"/>
        <v>12600</v>
      </c>
      <c r="S194">
        <f t="shared" si="19"/>
        <v>568.40007656915714</v>
      </c>
      <c r="T194">
        <f t="shared" si="20"/>
        <v>323078.64704382367</v>
      </c>
      <c r="U194">
        <v>0</v>
      </c>
      <c r="V194">
        <v>0</v>
      </c>
      <c r="W194">
        <v>157</v>
      </c>
      <c r="X194">
        <v>0</v>
      </c>
      <c r="Y194">
        <v>0</v>
      </c>
    </row>
    <row r="195" spans="1:25" x14ac:dyDescent="0.35">
      <c r="A195" s="1">
        <v>41109</v>
      </c>
      <c r="B195">
        <v>4973</v>
      </c>
      <c r="C195">
        <v>4395.666666666667</v>
      </c>
      <c r="D195">
        <v>4619</v>
      </c>
      <c r="E195">
        <v>4551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f t="shared" ref="K195:K258" si="21">IF(B195&gt;D195,1,0)</f>
        <v>1</v>
      </c>
      <c r="L195">
        <f t="shared" ref="L195:L258" si="22">$AB$2+SUMPRODUCT(C195:K195,$AC$2:$AK$2)</f>
        <v>5601.0529644699691</v>
      </c>
      <c r="M195">
        <f>L195-B195</f>
        <v>628.05296446996908</v>
      </c>
      <c r="N195">
        <f t="shared" ref="N195:N258" si="23">ABS(M195)</f>
        <v>628.05296446996908</v>
      </c>
      <c r="O195" s="8">
        <f>N195/B195</f>
        <v>0.12629257278704387</v>
      </c>
      <c r="P195">
        <v>467</v>
      </c>
      <c r="Q195">
        <f t="shared" ref="Q195:Q258" si="24">IF(M195&lt;0,M195*-72,M195*18)</f>
        <v>11304.953360459444</v>
      </c>
      <c r="R195">
        <f t="shared" ref="R195:R258" si="25">P195*18</f>
        <v>8406</v>
      </c>
      <c r="S195">
        <f t="shared" ref="S195:S258" si="26">IF(M195&lt;0,M195*2,M195)</f>
        <v>628.05296446996908</v>
      </c>
      <c r="T195">
        <f t="shared" ref="T195:T258" si="27">S195^2</f>
        <v>394450.52617951622</v>
      </c>
      <c r="U195">
        <v>1</v>
      </c>
      <c r="V195">
        <v>0</v>
      </c>
      <c r="W195">
        <v>422</v>
      </c>
      <c r="X195">
        <v>0</v>
      </c>
      <c r="Y195">
        <v>0</v>
      </c>
    </row>
    <row r="196" spans="1:25" x14ac:dyDescent="0.35">
      <c r="A196" s="1">
        <v>41110</v>
      </c>
      <c r="B196">
        <v>4931</v>
      </c>
      <c r="C196">
        <v>4639.333333333333</v>
      </c>
      <c r="D196">
        <v>4451</v>
      </c>
      <c r="E196">
        <v>4973</v>
      </c>
      <c r="F196">
        <v>0</v>
      </c>
      <c r="G196">
        <v>0</v>
      </c>
      <c r="H196">
        <v>0</v>
      </c>
      <c r="I196">
        <v>0</v>
      </c>
      <c r="J196">
        <v>0</v>
      </c>
      <c r="K196">
        <f t="shared" si="21"/>
        <v>1</v>
      </c>
      <c r="L196">
        <f t="shared" si="22"/>
        <v>5657.7752736571883</v>
      </c>
      <c r="M196">
        <f>L196-B196</f>
        <v>726.77527365718834</v>
      </c>
      <c r="N196">
        <f t="shared" si="23"/>
        <v>726.77527365718834</v>
      </c>
      <c r="O196" s="8">
        <f>N196/B196</f>
        <v>0.14738902325231967</v>
      </c>
      <c r="P196">
        <v>1209</v>
      </c>
      <c r="Q196">
        <f t="shared" si="24"/>
        <v>13081.95492582939</v>
      </c>
      <c r="R196">
        <f t="shared" si="25"/>
        <v>21762</v>
      </c>
      <c r="S196">
        <f t="shared" si="26"/>
        <v>726.77527365718834</v>
      </c>
      <c r="T196">
        <f t="shared" si="27"/>
        <v>528202.29839948099</v>
      </c>
      <c r="U196">
        <v>0</v>
      </c>
      <c r="V196">
        <v>1</v>
      </c>
      <c r="W196">
        <v>-42</v>
      </c>
      <c r="X196">
        <v>0</v>
      </c>
      <c r="Y196">
        <v>0</v>
      </c>
    </row>
    <row r="197" spans="1:25" x14ac:dyDescent="0.35">
      <c r="A197" s="1">
        <v>41111</v>
      </c>
      <c r="B197">
        <v>4628.5</v>
      </c>
      <c r="C197">
        <v>4818.333333333333</v>
      </c>
      <c r="D197">
        <v>5277</v>
      </c>
      <c r="E197">
        <v>4931</v>
      </c>
      <c r="F197">
        <v>0</v>
      </c>
      <c r="G197">
        <v>0</v>
      </c>
      <c r="H197">
        <v>0</v>
      </c>
      <c r="I197">
        <v>1</v>
      </c>
      <c r="J197">
        <v>0</v>
      </c>
      <c r="K197">
        <f t="shared" si="21"/>
        <v>0</v>
      </c>
      <c r="L197">
        <f t="shared" si="22"/>
        <v>5090.3517752664466</v>
      </c>
      <c r="M197">
        <f>L197-B197</f>
        <v>461.85177526644657</v>
      </c>
      <c r="N197">
        <f t="shared" si="23"/>
        <v>461.85177526644657</v>
      </c>
      <c r="O197" s="8">
        <f>N197/B197</f>
        <v>9.9784330834276028E-2</v>
      </c>
      <c r="P197">
        <v>2035</v>
      </c>
      <c r="Q197">
        <f t="shared" si="24"/>
        <v>8313.3319547960382</v>
      </c>
      <c r="R197">
        <f t="shared" si="25"/>
        <v>36630</v>
      </c>
      <c r="S197">
        <f t="shared" si="26"/>
        <v>461.85177526644657</v>
      </c>
      <c r="T197">
        <f t="shared" si="27"/>
        <v>213307.06231676825</v>
      </c>
      <c r="U197">
        <v>0</v>
      </c>
      <c r="V197">
        <v>0</v>
      </c>
      <c r="W197">
        <v>-302.5</v>
      </c>
      <c r="X197">
        <v>1</v>
      </c>
      <c r="Y197">
        <v>1</v>
      </c>
    </row>
    <row r="198" spans="1:25" x14ac:dyDescent="0.35">
      <c r="A198" s="1">
        <v>41112</v>
      </c>
      <c r="B198">
        <v>2695</v>
      </c>
      <c r="C198">
        <v>4844.166666666667</v>
      </c>
      <c r="D198">
        <v>5596</v>
      </c>
      <c r="E198">
        <v>4628.5</v>
      </c>
      <c r="F198">
        <v>0</v>
      </c>
      <c r="G198">
        <v>0</v>
      </c>
      <c r="H198">
        <v>0</v>
      </c>
      <c r="I198">
        <v>1</v>
      </c>
      <c r="J198">
        <v>0</v>
      </c>
      <c r="K198">
        <f t="shared" si="21"/>
        <v>0</v>
      </c>
      <c r="L198">
        <f t="shared" si="22"/>
        <v>5212.2375125243807</v>
      </c>
      <c r="M198">
        <f>L198-B198</f>
        <v>2517.2375125243807</v>
      </c>
      <c r="N198">
        <f t="shared" si="23"/>
        <v>2517.2375125243807</v>
      </c>
      <c r="O198" s="8">
        <f>N198/B198</f>
        <v>0.93403989333001136</v>
      </c>
      <c r="P198">
        <v>1331</v>
      </c>
      <c r="Q198">
        <f t="shared" si="24"/>
        <v>45310.275225438854</v>
      </c>
      <c r="R198">
        <f t="shared" si="25"/>
        <v>23958</v>
      </c>
      <c r="S198">
        <f t="shared" si="26"/>
        <v>2517.2375125243807</v>
      </c>
      <c r="T198">
        <f t="shared" si="27"/>
        <v>6336484.6944599319</v>
      </c>
      <c r="U198">
        <v>0</v>
      </c>
      <c r="V198">
        <v>0</v>
      </c>
      <c r="W198">
        <v>-1933.5</v>
      </c>
      <c r="X198">
        <v>1</v>
      </c>
      <c r="Y198">
        <v>0</v>
      </c>
    </row>
    <row r="199" spans="1:25" x14ac:dyDescent="0.35">
      <c r="A199" s="1">
        <v>41113</v>
      </c>
      <c r="B199">
        <v>4628.5</v>
      </c>
      <c r="C199">
        <v>4084.8333333333335</v>
      </c>
      <c r="D199">
        <v>4242</v>
      </c>
      <c r="E199">
        <v>2695</v>
      </c>
      <c r="F199">
        <v>1</v>
      </c>
      <c r="G199">
        <v>0</v>
      </c>
      <c r="H199">
        <v>0</v>
      </c>
      <c r="I199">
        <v>0</v>
      </c>
      <c r="J199">
        <v>0</v>
      </c>
      <c r="K199">
        <f t="shared" si="21"/>
        <v>1</v>
      </c>
      <c r="L199">
        <f t="shared" si="22"/>
        <v>4253.2554711737339</v>
      </c>
      <c r="M199">
        <f>L199-B199</f>
        <v>-375.24452882626611</v>
      </c>
      <c r="N199">
        <f t="shared" si="23"/>
        <v>375.24452882626611</v>
      </c>
      <c r="O199" s="8">
        <f>N199/B199</f>
        <v>8.1072599940859053E-2</v>
      </c>
      <c r="P199">
        <v>985</v>
      </c>
      <c r="Q199">
        <f t="shared" si="24"/>
        <v>27017.60607549116</v>
      </c>
      <c r="R199">
        <f t="shared" si="25"/>
        <v>17730</v>
      </c>
      <c r="S199">
        <f t="shared" si="26"/>
        <v>-750.48905765253221</v>
      </c>
      <c r="T199">
        <f t="shared" si="27"/>
        <v>563233.82565618586</v>
      </c>
      <c r="U199">
        <v>0</v>
      </c>
      <c r="V199">
        <v>0</v>
      </c>
      <c r="W199">
        <v>1933.5</v>
      </c>
      <c r="X199">
        <v>0</v>
      </c>
      <c r="Y199">
        <v>0</v>
      </c>
    </row>
    <row r="200" spans="1:25" x14ac:dyDescent="0.35">
      <c r="A200" s="1">
        <v>41114</v>
      </c>
      <c r="B200">
        <v>2758</v>
      </c>
      <c r="C200">
        <v>3984</v>
      </c>
      <c r="D200">
        <v>4394</v>
      </c>
      <c r="E200">
        <v>4628.5</v>
      </c>
      <c r="F200">
        <v>0</v>
      </c>
      <c r="G200">
        <v>1</v>
      </c>
      <c r="H200">
        <v>0</v>
      </c>
      <c r="I200">
        <v>0</v>
      </c>
      <c r="J200">
        <v>0</v>
      </c>
      <c r="K200">
        <f t="shared" si="21"/>
        <v>0</v>
      </c>
      <c r="L200">
        <f t="shared" si="22"/>
        <v>3928.4921360857265</v>
      </c>
      <c r="M200">
        <f>L200-B200</f>
        <v>1170.4921360857265</v>
      </c>
      <c r="N200">
        <f t="shared" si="23"/>
        <v>1170.4921360857265</v>
      </c>
      <c r="O200" s="8">
        <f>N200/B200</f>
        <v>0.42439888908111911</v>
      </c>
      <c r="P200">
        <v>745</v>
      </c>
      <c r="Q200">
        <f t="shared" si="24"/>
        <v>21068.858449543077</v>
      </c>
      <c r="R200">
        <f t="shared" si="25"/>
        <v>13410</v>
      </c>
      <c r="S200">
        <f t="shared" si="26"/>
        <v>1170.4921360857265</v>
      </c>
      <c r="T200">
        <f t="shared" si="27"/>
        <v>1370051.8406385269</v>
      </c>
      <c r="U200">
        <v>0</v>
      </c>
      <c r="V200">
        <v>0</v>
      </c>
      <c r="W200">
        <v>-1870.5</v>
      </c>
      <c r="X200">
        <v>0</v>
      </c>
      <c r="Y200">
        <v>0</v>
      </c>
    </row>
    <row r="201" spans="1:25" x14ac:dyDescent="0.35">
      <c r="A201" s="1">
        <v>41115</v>
      </c>
      <c r="B201">
        <v>3261</v>
      </c>
      <c r="C201">
        <v>3360.5</v>
      </c>
      <c r="D201">
        <v>4551</v>
      </c>
      <c r="E201">
        <v>2758</v>
      </c>
      <c r="F201">
        <v>0</v>
      </c>
      <c r="G201">
        <v>0</v>
      </c>
      <c r="H201">
        <v>1</v>
      </c>
      <c r="I201">
        <v>0</v>
      </c>
      <c r="J201">
        <v>0</v>
      </c>
      <c r="K201">
        <f t="shared" si="21"/>
        <v>0</v>
      </c>
      <c r="L201">
        <f t="shared" si="22"/>
        <v>3432.860041775536</v>
      </c>
      <c r="M201">
        <f>L201-B201</f>
        <v>171.86004177553605</v>
      </c>
      <c r="N201">
        <f t="shared" si="23"/>
        <v>171.86004177553605</v>
      </c>
      <c r="O201" s="8">
        <f>N201/B201</f>
        <v>5.2701638078974565E-2</v>
      </c>
      <c r="P201">
        <v>478</v>
      </c>
      <c r="Q201">
        <f t="shared" si="24"/>
        <v>3093.4807519596488</v>
      </c>
      <c r="R201">
        <f t="shared" si="25"/>
        <v>8604</v>
      </c>
      <c r="S201">
        <f t="shared" si="26"/>
        <v>171.86004177553605</v>
      </c>
      <c r="T201">
        <f t="shared" si="27"/>
        <v>29535.873959088996</v>
      </c>
      <c r="U201">
        <v>0</v>
      </c>
      <c r="V201">
        <v>0</v>
      </c>
      <c r="W201">
        <v>503</v>
      </c>
      <c r="X201">
        <v>0</v>
      </c>
      <c r="Y201">
        <v>0</v>
      </c>
    </row>
    <row r="202" spans="1:25" x14ac:dyDescent="0.35">
      <c r="A202" s="1">
        <v>41116</v>
      </c>
      <c r="B202">
        <v>3045</v>
      </c>
      <c r="C202">
        <v>3549.1666666666665</v>
      </c>
      <c r="D202">
        <v>4973</v>
      </c>
      <c r="E202">
        <v>3261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f t="shared" si="21"/>
        <v>0</v>
      </c>
      <c r="L202">
        <f t="shared" si="22"/>
        <v>4217.3975128997035</v>
      </c>
      <c r="M202">
        <f>L202-B202</f>
        <v>1172.3975128997035</v>
      </c>
      <c r="N202">
        <f t="shared" si="23"/>
        <v>1172.3975128997035</v>
      </c>
      <c r="O202" s="8">
        <f>N202/B202</f>
        <v>0.38502381376016537</v>
      </c>
      <c r="P202">
        <v>988</v>
      </c>
      <c r="Q202">
        <f t="shared" si="24"/>
        <v>21103.155232194666</v>
      </c>
      <c r="R202">
        <f t="shared" si="25"/>
        <v>17784</v>
      </c>
      <c r="S202">
        <f t="shared" si="26"/>
        <v>1172.3975128997035</v>
      </c>
      <c r="T202">
        <f t="shared" si="27"/>
        <v>1374515.9282534106</v>
      </c>
      <c r="U202">
        <v>1</v>
      </c>
      <c r="V202">
        <v>0</v>
      </c>
      <c r="W202">
        <v>-216</v>
      </c>
      <c r="X202">
        <v>0</v>
      </c>
      <c r="Y202">
        <v>0</v>
      </c>
    </row>
    <row r="203" spans="1:25" x14ac:dyDescent="0.35">
      <c r="A203" s="1">
        <v>41117</v>
      </c>
      <c r="B203">
        <v>3783</v>
      </c>
      <c r="C203">
        <v>3021.3333333333335</v>
      </c>
      <c r="D203">
        <v>4931</v>
      </c>
      <c r="E203">
        <v>3045</v>
      </c>
      <c r="F203">
        <v>0</v>
      </c>
      <c r="G203">
        <v>0</v>
      </c>
      <c r="H203">
        <v>0</v>
      </c>
      <c r="I203">
        <v>0</v>
      </c>
      <c r="J203">
        <v>0</v>
      </c>
      <c r="K203">
        <f t="shared" si="21"/>
        <v>0</v>
      </c>
      <c r="L203">
        <f t="shared" si="22"/>
        <v>4009.2421062012036</v>
      </c>
      <c r="M203">
        <f>L203-B203</f>
        <v>226.24210620120357</v>
      </c>
      <c r="N203">
        <f t="shared" si="23"/>
        <v>226.24210620120357</v>
      </c>
      <c r="O203" s="8">
        <f>N203/B203</f>
        <v>5.9804944806027903E-2</v>
      </c>
      <c r="P203">
        <v>656</v>
      </c>
      <c r="Q203">
        <f t="shared" si="24"/>
        <v>4072.3579116216642</v>
      </c>
      <c r="R203">
        <f t="shared" si="25"/>
        <v>11808</v>
      </c>
      <c r="S203">
        <f t="shared" si="26"/>
        <v>226.24210620120357</v>
      </c>
      <c r="T203">
        <f t="shared" si="27"/>
        <v>51185.490618356671</v>
      </c>
      <c r="U203">
        <v>0</v>
      </c>
      <c r="V203">
        <v>1</v>
      </c>
      <c r="W203">
        <v>738</v>
      </c>
      <c r="X203">
        <v>0</v>
      </c>
      <c r="Y203">
        <v>0</v>
      </c>
    </row>
    <row r="204" spans="1:25" x14ac:dyDescent="0.35">
      <c r="A204" s="1">
        <v>41118</v>
      </c>
      <c r="B204">
        <v>3997</v>
      </c>
      <c r="C204">
        <v>3363</v>
      </c>
      <c r="D204">
        <v>4628.5</v>
      </c>
      <c r="E204">
        <v>3783</v>
      </c>
      <c r="F204">
        <v>0</v>
      </c>
      <c r="G204">
        <v>0</v>
      </c>
      <c r="H204">
        <v>0</v>
      </c>
      <c r="I204">
        <v>1</v>
      </c>
      <c r="J204">
        <v>0</v>
      </c>
      <c r="K204">
        <f t="shared" si="21"/>
        <v>0</v>
      </c>
      <c r="L204">
        <f t="shared" si="22"/>
        <v>4119.0002210461653</v>
      </c>
      <c r="M204">
        <f>L204-B204</f>
        <v>122.00022104616528</v>
      </c>
      <c r="N204">
        <f t="shared" si="23"/>
        <v>122.00022104616528</v>
      </c>
      <c r="O204" s="8">
        <f>N204/B204</f>
        <v>3.0522947472145429E-2</v>
      </c>
      <c r="P204">
        <v>1210</v>
      </c>
      <c r="Q204">
        <f t="shared" si="24"/>
        <v>2196.003978830975</v>
      </c>
      <c r="R204">
        <f t="shared" si="25"/>
        <v>21780</v>
      </c>
      <c r="S204">
        <f t="shared" si="26"/>
        <v>122.00022104616528</v>
      </c>
      <c r="T204">
        <f t="shared" si="27"/>
        <v>14884.05393531319</v>
      </c>
      <c r="U204">
        <v>0</v>
      </c>
      <c r="V204">
        <v>0</v>
      </c>
      <c r="W204">
        <v>214</v>
      </c>
      <c r="X204">
        <v>1</v>
      </c>
      <c r="Y204">
        <v>1</v>
      </c>
    </row>
    <row r="205" spans="1:25" x14ac:dyDescent="0.35">
      <c r="A205" s="1">
        <v>41119</v>
      </c>
      <c r="B205">
        <v>4547</v>
      </c>
      <c r="C205">
        <v>3608.3333333333335</v>
      </c>
      <c r="D205">
        <v>2695</v>
      </c>
      <c r="E205">
        <v>3997</v>
      </c>
      <c r="F205">
        <v>0</v>
      </c>
      <c r="G205">
        <v>0</v>
      </c>
      <c r="H205">
        <v>0</v>
      </c>
      <c r="I205">
        <v>1</v>
      </c>
      <c r="J205">
        <v>1</v>
      </c>
      <c r="K205">
        <f t="shared" si="21"/>
        <v>1</v>
      </c>
      <c r="L205">
        <f t="shared" si="22"/>
        <v>4420.1783846178678</v>
      </c>
      <c r="M205">
        <f>L205-B205</f>
        <v>-126.82161538213222</v>
      </c>
      <c r="N205">
        <f t="shared" si="23"/>
        <v>126.82161538213222</v>
      </c>
      <c r="O205" s="8">
        <f>N205/B205</f>
        <v>2.7891272351469588E-2</v>
      </c>
      <c r="P205">
        <v>663</v>
      </c>
      <c r="Q205">
        <f t="shared" si="24"/>
        <v>9131.15630751352</v>
      </c>
      <c r="R205">
        <f t="shared" si="25"/>
        <v>11934</v>
      </c>
      <c r="S205">
        <f t="shared" si="26"/>
        <v>-253.64323076426444</v>
      </c>
      <c r="T205">
        <f t="shared" si="27"/>
        <v>64334.888512533907</v>
      </c>
      <c r="U205">
        <v>0</v>
      </c>
      <c r="V205">
        <v>0</v>
      </c>
      <c r="W205">
        <v>550</v>
      </c>
      <c r="X205">
        <v>1</v>
      </c>
      <c r="Y205">
        <v>0</v>
      </c>
    </row>
    <row r="206" spans="1:25" x14ac:dyDescent="0.35">
      <c r="A206" s="1">
        <v>41120</v>
      </c>
      <c r="B206">
        <v>3646</v>
      </c>
      <c r="C206">
        <v>4109</v>
      </c>
      <c r="D206">
        <v>4628.5</v>
      </c>
      <c r="E206">
        <v>4547</v>
      </c>
      <c r="F206">
        <v>1</v>
      </c>
      <c r="G206">
        <v>0</v>
      </c>
      <c r="H206">
        <v>0</v>
      </c>
      <c r="I206">
        <v>0</v>
      </c>
      <c r="J206">
        <v>1</v>
      </c>
      <c r="K206">
        <f t="shared" si="21"/>
        <v>0</v>
      </c>
      <c r="L206">
        <f t="shared" si="22"/>
        <v>3884.36295491899</v>
      </c>
      <c r="M206">
        <f>L206-B206</f>
        <v>238.36295491899</v>
      </c>
      <c r="N206">
        <f t="shared" si="23"/>
        <v>238.36295491899</v>
      </c>
      <c r="O206" s="8">
        <f>N206/B206</f>
        <v>6.5376564706250681E-2</v>
      </c>
      <c r="P206">
        <v>944</v>
      </c>
      <c r="Q206">
        <f t="shared" si="24"/>
        <v>4290.53318854182</v>
      </c>
      <c r="R206">
        <f t="shared" si="25"/>
        <v>16992</v>
      </c>
      <c r="S206">
        <f t="shared" si="26"/>
        <v>238.36295491899</v>
      </c>
      <c r="T206">
        <f t="shared" si="27"/>
        <v>56816.898277712462</v>
      </c>
      <c r="U206">
        <v>0</v>
      </c>
      <c r="V206">
        <v>0</v>
      </c>
      <c r="W206">
        <v>-901</v>
      </c>
      <c r="X206">
        <v>0</v>
      </c>
      <c r="Y206">
        <v>0</v>
      </c>
    </row>
    <row r="207" spans="1:25" x14ac:dyDescent="0.35">
      <c r="A207" s="1">
        <v>41121</v>
      </c>
      <c r="B207">
        <v>4104</v>
      </c>
      <c r="C207">
        <v>4063.3333333333335</v>
      </c>
      <c r="D207">
        <v>2758</v>
      </c>
      <c r="E207">
        <v>3646</v>
      </c>
      <c r="F207">
        <v>0</v>
      </c>
      <c r="G207">
        <v>1</v>
      </c>
      <c r="H207">
        <v>0</v>
      </c>
      <c r="I207">
        <v>0</v>
      </c>
      <c r="J207">
        <v>1</v>
      </c>
      <c r="K207">
        <f t="shared" si="21"/>
        <v>1</v>
      </c>
      <c r="L207">
        <f t="shared" si="22"/>
        <v>4113.9716331287154</v>
      </c>
      <c r="M207">
        <f>L207-B207</f>
        <v>9.9716331287154389</v>
      </c>
      <c r="N207">
        <f t="shared" si="23"/>
        <v>9.9716331287154389</v>
      </c>
      <c r="O207" s="8">
        <f>N207/B207</f>
        <v>2.4297351678156526E-3</v>
      </c>
      <c r="P207">
        <v>1034</v>
      </c>
      <c r="Q207">
        <f t="shared" si="24"/>
        <v>179.4893963168779</v>
      </c>
      <c r="R207">
        <f t="shared" si="25"/>
        <v>18612</v>
      </c>
      <c r="S207">
        <f t="shared" si="26"/>
        <v>9.9716331287154389</v>
      </c>
      <c r="T207">
        <f t="shared" si="27"/>
        <v>99.433467253695255</v>
      </c>
      <c r="U207">
        <v>0</v>
      </c>
      <c r="V207">
        <v>0</v>
      </c>
      <c r="W207">
        <v>458</v>
      </c>
      <c r="X207">
        <v>0</v>
      </c>
      <c r="Y207">
        <v>0</v>
      </c>
    </row>
    <row r="208" spans="1:25" x14ac:dyDescent="0.35">
      <c r="A208" s="1">
        <v>41122</v>
      </c>
      <c r="B208">
        <v>3818</v>
      </c>
      <c r="C208">
        <v>4099</v>
      </c>
      <c r="D208">
        <v>3261</v>
      </c>
      <c r="E208">
        <v>4104</v>
      </c>
      <c r="F208">
        <v>0</v>
      </c>
      <c r="G208">
        <v>0</v>
      </c>
      <c r="H208">
        <v>1</v>
      </c>
      <c r="I208">
        <v>0</v>
      </c>
      <c r="J208">
        <v>0</v>
      </c>
      <c r="K208">
        <f t="shared" si="21"/>
        <v>1</v>
      </c>
      <c r="L208">
        <f t="shared" si="22"/>
        <v>4288.4742932614035</v>
      </c>
      <c r="M208">
        <f>L208-B208</f>
        <v>470.47429326140355</v>
      </c>
      <c r="N208">
        <f t="shared" si="23"/>
        <v>470.47429326140355</v>
      </c>
      <c r="O208" s="8">
        <f>N208/B208</f>
        <v>0.12322532563158815</v>
      </c>
      <c r="P208">
        <v>1417</v>
      </c>
      <c r="Q208">
        <f t="shared" si="24"/>
        <v>8468.5372787052638</v>
      </c>
      <c r="R208">
        <f t="shared" si="25"/>
        <v>25506</v>
      </c>
      <c r="S208">
        <f t="shared" si="26"/>
        <v>470.47429326140355</v>
      </c>
      <c r="T208">
        <f t="shared" si="27"/>
        <v>221346.06061981714</v>
      </c>
      <c r="U208">
        <v>0</v>
      </c>
      <c r="V208">
        <v>0</v>
      </c>
      <c r="W208">
        <v>-286</v>
      </c>
      <c r="X208">
        <v>0</v>
      </c>
      <c r="Y208">
        <v>0</v>
      </c>
    </row>
    <row r="209" spans="1:25" x14ac:dyDescent="0.35">
      <c r="A209" s="1">
        <v>41123</v>
      </c>
      <c r="B209">
        <v>3859</v>
      </c>
      <c r="C209">
        <v>3856</v>
      </c>
      <c r="D209">
        <v>3045</v>
      </c>
      <c r="E209">
        <v>3818</v>
      </c>
      <c r="F209">
        <v>0</v>
      </c>
      <c r="G209">
        <v>0</v>
      </c>
      <c r="H209">
        <v>0</v>
      </c>
      <c r="I209">
        <v>0</v>
      </c>
      <c r="J209">
        <v>0</v>
      </c>
      <c r="K209">
        <f t="shared" si="21"/>
        <v>1</v>
      </c>
      <c r="L209">
        <f t="shared" si="22"/>
        <v>4455.0746508519032</v>
      </c>
      <c r="M209">
        <f>L209-B209</f>
        <v>596.07465085190324</v>
      </c>
      <c r="N209">
        <f t="shared" si="23"/>
        <v>596.07465085190324</v>
      </c>
      <c r="O209" s="8">
        <f>N209/B209</f>
        <v>0.15446350112772822</v>
      </c>
      <c r="P209">
        <v>1345</v>
      </c>
      <c r="Q209">
        <f t="shared" si="24"/>
        <v>10729.343715334258</v>
      </c>
      <c r="R209">
        <f t="shared" si="25"/>
        <v>24210</v>
      </c>
      <c r="S209">
        <f t="shared" si="26"/>
        <v>596.07465085190324</v>
      </c>
      <c r="T209">
        <f t="shared" si="27"/>
        <v>355304.98938821838</v>
      </c>
      <c r="U209">
        <v>1</v>
      </c>
      <c r="V209">
        <v>0</v>
      </c>
      <c r="W209">
        <v>41</v>
      </c>
      <c r="X209">
        <v>0</v>
      </c>
      <c r="Y209">
        <v>0</v>
      </c>
    </row>
    <row r="210" spans="1:25" x14ac:dyDescent="0.35">
      <c r="A210" s="1">
        <v>41124</v>
      </c>
      <c r="B210">
        <v>4182</v>
      </c>
      <c r="C210">
        <v>3927</v>
      </c>
      <c r="D210">
        <v>3783</v>
      </c>
      <c r="E210">
        <v>3859</v>
      </c>
      <c r="F210">
        <v>0</v>
      </c>
      <c r="G210">
        <v>0</v>
      </c>
      <c r="H210">
        <v>0</v>
      </c>
      <c r="I210">
        <v>0</v>
      </c>
      <c r="J210">
        <v>0</v>
      </c>
      <c r="K210">
        <f t="shared" si="21"/>
        <v>1</v>
      </c>
      <c r="L210">
        <f t="shared" si="22"/>
        <v>4884.1268150030292</v>
      </c>
      <c r="M210">
        <f>L210-B210</f>
        <v>702.12681500302915</v>
      </c>
      <c r="N210">
        <f t="shared" si="23"/>
        <v>702.12681500302915</v>
      </c>
      <c r="O210" s="8">
        <f>N210/B210</f>
        <v>0.16789259086633887</v>
      </c>
      <c r="P210">
        <v>1129</v>
      </c>
      <c r="Q210">
        <f t="shared" si="24"/>
        <v>12638.282670054525</v>
      </c>
      <c r="R210">
        <f t="shared" si="25"/>
        <v>20322</v>
      </c>
      <c r="S210">
        <f t="shared" si="26"/>
        <v>702.12681500302915</v>
      </c>
      <c r="T210">
        <f t="shared" si="27"/>
        <v>492982.06434629794</v>
      </c>
      <c r="U210">
        <v>0</v>
      </c>
      <c r="V210">
        <v>1</v>
      </c>
      <c r="W210">
        <v>323</v>
      </c>
      <c r="X210">
        <v>0</v>
      </c>
      <c r="Y210">
        <v>0</v>
      </c>
    </row>
    <row r="211" spans="1:25" x14ac:dyDescent="0.35">
      <c r="A211" s="1">
        <v>41125</v>
      </c>
      <c r="B211">
        <v>5052</v>
      </c>
      <c r="C211">
        <v>3953</v>
      </c>
      <c r="D211">
        <v>3997</v>
      </c>
      <c r="E211">
        <v>4182</v>
      </c>
      <c r="F211">
        <v>0</v>
      </c>
      <c r="G211">
        <v>0</v>
      </c>
      <c r="H211">
        <v>0</v>
      </c>
      <c r="I211">
        <v>1</v>
      </c>
      <c r="J211">
        <v>0</v>
      </c>
      <c r="K211">
        <f t="shared" si="21"/>
        <v>1</v>
      </c>
      <c r="L211">
        <f t="shared" si="22"/>
        <v>5108.718757093</v>
      </c>
      <c r="M211">
        <f>L211-B211</f>
        <v>56.718757093000022</v>
      </c>
      <c r="N211">
        <f t="shared" si="23"/>
        <v>56.718757093000022</v>
      </c>
      <c r="O211" s="8">
        <f>N211/B211</f>
        <v>1.1226990715162316E-2</v>
      </c>
      <c r="P211">
        <v>346</v>
      </c>
      <c r="Q211">
        <f t="shared" si="24"/>
        <v>1020.9376276740004</v>
      </c>
      <c r="R211">
        <f t="shared" si="25"/>
        <v>6228</v>
      </c>
      <c r="S211">
        <f t="shared" si="26"/>
        <v>56.718757093000022</v>
      </c>
      <c r="T211">
        <f t="shared" si="27"/>
        <v>3217.0174061747402</v>
      </c>
      <c r="U211">
        <v>0</v>
      </c>
      <c r="V211">
        <v>0</v>
      </c>
      <c r="W211">
        <v>870</v>
      </c>
      <c r="X211">
        <v>1</v>
      </c>
      <c r="Y211">
        <v>1</v>
      </c>
    </row>
    <row r="212" spans="1:25" x14ac:dyDescent="0.35">
      <c r="A212" s="1">
        <v>41126</v>
      </c>
      <c r="B212">
        <v>4950</v>
      </c>
      <c r="C212">
        <v>4364.333333333333</v>
      </c>
      <c r="D212">
        <v>4547</v>
      </c>
      <c r="E212">
        <v>5052</v>
      </c>
      <c r="F212">
        <v>0</v>
      </c>
      <c r="G212">
        <v>0</v>
      </c>
      <c r="H212">
        <v>0</v>
      </c>
      <c r="I212">
        <v>1</v>
      </c>
      <c r="J212">
        <v>0</v>
      </c>
      <c r="K212">
        <f t="shared" si="21"/>
        <v>1</v>
      </c>
      <c r="L212">
        <f t="shared" si="22"/>
        <v>5688.9708411561969</v>
      </c>
      <c r="M212">
        <f>L212-B212</f>
        <v>738.97084115619691</v>
      </c>
      <c r="N212">
        <f t="shared" si="23"/>
        <v>738.97084115619691</v>
      </c>
      <c r="O212" s="8">
        <f>N212/B212</f>
        <v>0.14928703861741352</v>
      </c>
      <c r="P212">
        <v>782</v>
      </c>
      <c r="Q212">
        <f t="shared" si="24"/>
        <v>13301.475140811544</v>
      </c>
      <c r="R212">
        <f t="shared" si="25"/>
        <v>14076</v>
      </c>
      <c r="S212">
        <f t="shared" si="26"/>
        <v>738.97084115619691</v>
      </c>
      <c r="T212">
        <f t="shared" si="27"/>
        <v>546077.90407909721</v>
      </c>
      <c r="U212">
        <v>0</v>
      </c>
      <c r="V212">
        <v>0</v>
      </c>
      <c r="W212">
        <v>-102</v>
      </c>
      <c r="X212">
        <v>1</v>
      </c>
      <c r="Y212">
        <v>0</v>
      </c>
    </row>
    <row r="213" spans="1:25" x14ac:dyDescent="0.35">
      <c r="A213" s="1">
        <v>41127</v>
      </c>
      <c r="B213">
        <v>3960</v>
      </c>
      <c r="C213">
        <v>4728</v>
      </c>
      <c r="D213">
        <v>3646</v>
      </c>
      <c r="E213">
        <v>4950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f t="shared" si="21"/>
        <v>1</v>
      </c>
      <c r="L213">
        <f t="shared" si="22"/>
        <v>4541.7559400288073</v>
      </c>
      <c r="M213">
        <f>L213-B213</f>
        <v>581.75594002880734</v>
      </c>
      <c r="N213">
        <f t="shared" si="23"/>
        <v>581.75594002880734</v>
      </c>
      <c r="O213" s="8">
        <f>N213/B213</f>
        <v>0.14690806566384024</v>
      </c>
      <c r="P213">
        <v>974</v>
      </c>
      <c r="Q213">
        <f t="shared" si="24"/>
        <v>10471.606920518532</v>
      </c>
      <c r="R213">
        <f t="shared" si="25"/>
        <v>17532</v>
      </c>
      <c r="S213">
        <f t="shared" si="26"/>
        <v>581.75594002880734</v>
      </c>
      <c r="T213">
        <f t="shared" si="27"/>
        <v>338439.97375880129</v>
      </c>
      <c r="U213">
        <v>0</v>
      </c>
      <c r="V213">
        <v>0</v>
      </c>
      <c r="W213">
        <v>-990</v>
      </c>
      <c r="X213">
        <v>0</v>
      </c>
      <c r="Y213">
        <v>0</v>
      </c>
    </row>
    <row r="214" spans="1:25" x14ac:dyDescent="0.35">
      <c r="A214" s="1">
        <v>41128</v>
      </c>
      <c r="B214">
        <v>3968</v>
      </c>
      <c r="C214">
        <v>4654</v>
      </c>
      <c r="D214">
        <v>4104</v>
      </c>
      <c r="E214">
        <v>3960</v>
      </c>
      <c r="F214">
        <v>0</v>
      </c>
      <c r="G214">
        <v>1</v>
      </c>
      <c r="H214">
        <v>0</v>
      </c>
      <c r="I214">
        <v>0</v>
      </c>
      <c r="J214">
        <v>0</v>
      </c>
      <c r="K214">
        <f t="shared" si="21"/>
        <v>0</v>
      </c>
      <c r="L214">
        <f t="shared" si="22"/>
        <v>3822.5318529861684</v>
      </c>
      <c r="M214">
        <f>L214-B214</f>
        <v>-145.46814701383164</v>
      </c>
      <c r="N214">
        <f t="shared" si="23"/>
        <v>145.46814701383164</v>
      </c>
      <c r="O214" s="8">
        <f>N214/B214</f>
        <v>3.6660319307921282E-2</v>
      </c>
      <c r="P214">
        <v>1453</v>
      </c>
      <c r="Q214">
        <f t="shared" si="24"/>
        <v>10473.706584995878</v>
      </c>
      <c r="R214">
        <f t="shared" si="25"/>
        <v>26154</v>
      </c>
      <c r="S214">
        <f t="shared" si="26"/>
        <v>-290.93629402766328</v>
      </c>
      <c r="T214">
        <f t="shared" si="27"/>
        <v>84643.927182550935</v>
      </c>
      <c r="U214">
        <v>0</v>
      </c>
      <c r="V214">
        <v>0</v>
      </c>
      <c r="W214">
        <v>8</v>
      </c>
      <c r="X214">
        <v>0</v>
      </c>
      <c r="Y214">
        <v>0</v>
      </c>
    </row>
    <row r="215" spans="1:25" x14ac:dyDescent="0.35">
      <c r="A215" s="1">
        <v>41129</v>
      </c>
      <c r="B215">
        <v>4133</v>
      </c>
      <c r="C215">
        <v>4292.666666666667</v>
      </c>
      <c r="D215">
        <v>3818</v>
      </c>
      <c r="E215">
        <v>3968</v>
      </c>
      <c r="F215">
        <v>0</v>
      </c>
      <c r="G215">
        <v>0</v>
      </c>
      <c r="H215">
        <v>1</v>
      </c>
      <c r="I215">
        <v>0</v>
      </c>
      <c r="J215">
        <v>0</v>
      </c>
      <c r="K215">
        <f t="shared" si="21"/>
        <v>1</v>
      </c>
      <c r="L215">
        <f t="shared" si="22"/>
        <v>4617.8720810917066</v>
      </c>
      <c r="M215">
        <f>L215-B215</f>
        <v>484.8720810917066</v>
      </c>
      <c r="N215">
        <f t="shared" si="23"/>
        <v>484.8720810917066</v>
      </c>
      <c r="O215" s="8">
        <f>N215/B215</f>
        <v>0.11731722262078553</v>
      </c>
      <c r="P215">
        <v>1286</v>
      </c>
      <c r="Q215">
        <f t="shared" si="24"/>
        <v>8727.6974596507189</v>
      </c>
      <c r="R215">
        <f t="shared" si="25"/>
        <v>23148</v>
      </c>
      <c r="S215">
        <f t="shared" si="26"/>
        <v>484.8720810917066</v>
      </c>
      <c r="T215">
        <f t="shared" si="27"/>
        <v>235100.9350222025</v>
      </c>
      <c r="U215">
        <v>0</v>
      </c>
      <c r="V215">
        <v>0</v>
      </c>
      <c r="W215">
        <v>165</v>
      </c>
      <c r="X215">
        <v>0</v>
      </c>
      <c r="Y215">
        <v>0</v>
      </c>
    </row>
    <row r="216" spans="1:25" x14ac:dyDescent="0.35">
      <c r="A216" s="1">
        <v>41130</v>
      </c>
      <c r="B216">
        <v>4408</v>
      </c>
      <c r="C216">
        <v>4020.3333333333335</v>
      </c>
      <c r="D216">
        <v>3859</v>
      </c>
      <c r="E216">
        <v>4133</v>
      </c>
      <c r="F216">
        <v>0</v>
      </c>
      <c r="G216">
        <v>0</v>
      </c>
      <c r="H216">
        <v>0</v>
      </c>
      <c r="I216">
        <v>0</v>
      </c>
      <c r="J216">
        <v>0</v>
      </c>
      <c r="K216">
        <f t="shared" si="21"/>
        <v>1</v>
      </c>
      <c r="L216">
        <f t="shared" si="22"/>
        <v>5004.1108876174521</v>
      </c>
      <c r="M216">
        <f>L216-B216</f>
        <v>596.11088761745214</v>
      </c>
      <c r="N216">
        <f t="shared" si="23"/>
        <v>596.11088761745214</v>
      </c>
      <c r="O216" s="8">
        <f>N216/B216</f>
        <v>0.13523386742682672</v>
      </c>
      <c r="P216">
        <v>1232</v>
      </c>
      <c r="Q216">
        <f t="shared" si="24"/>
        <v>10729.995977114138</v>
      </c>
      <c r="R216">
        <f t="shared" si="25"/>
        <v>22176</v>
      </c>
      <c r="S216">
        <f t="shared" si="26"/>
        <v>596.11088761745214</v>
      </c>
      <c r="T216">
        <f t="shared" si="27"/>
        <v>355348.19033606665</v>
      </c>
      <c r="U216">
        <v>1</v>
      </c>
      <c r="V216">
        <v>0</v>
      </c>
      <c r="W216">
        <v>275</v>
      </c>
      <c r="X216">
        <v>0</v>
      </c>
      <c r="Y216">
        <v>0</v>
      </c>
    </row>
    <row r="217" spans="1:25" x14ac:dyDescent="0.35">
      <c r="A217" s="1">
        <v>41131</v>
      </c>
      <c r="B217">
        <v>5050</v>
      </c>
      <c r="C217">
        <v>4169.666666666667</v>
      </c>
      <c r="D217">
        <v>4182</v>
      </c>
      <c r="E217">
        <v>4408</v>
      </c>
      <c r="F217">
        <v>0</v>
      </c>
      <c r="G217">
        <v>0</v>
      </c>
      <c r="H217">
        <v>0</v>
      </c>
      <c r="I217">
        <v>0</v>
      </c>
      <c r="J217">
        <v>0</v>
      </c>
      <c r="K217">
        <f t="shared" si="21"/>
        <v>1</v>
      </c>
      <c r="L217">
        <f t="shared" si="22"/>
        <v>5273.9721893023443</v>
      </c>
      <c r="M217">
        <f>L217-B217</f>
        <v>223.9721893023443</v>
      </c>
      <c r="N217">
        <f t="shared" si="23"/>
        <v>223.9721893023443</v>
      </c>
      <c r="O217" s="8">
        <f>N217/B217</f>
        <v>4.4350928574721643E-2</v>
      </c>
      <c r="P217">
        <v>1233</v>
      </c>
      <c r="Q217">
        <f t="shared" si="24"/>
        <v>4031.4994074421975</v>
      </c>
      <c r="R217">
        <f t="shared" si="25"/>
        <v>22194</v>
      </c>
      <c r="S217">
        <f t="shared" si="26"/>
        <v>223.9721893023443</v>
      </c>
      <c r="T217">
        <f t="shared" si="27"/>
        <v>50163.541580885154</v>
      </c>
      <c r="U217">
        <v>0</v>
      </c>
      <c r="V217">
        <v>1</v>
      </c>
      <c r="W217">
        <v>642</v>
      </c>
      <c r="X217">
        <v>0</v>
      </c>
      <c r="Y217">
        <v>0</v>
      </c>
    </row>
    <row r="218" spans="1:25" x14ac:dyDescent="0.35">
      <c r="A218" s="1">
        <v>41132</v>
      </c>
      <c r="B218">
        <v>5490</v>
      </c>
      <c r="C218">
        <v>4530.333333333333</v>
      </c>
      <c r="D218">
        <v>5052</v>
      </c>
      <c r="E218">
        <v>5050</v>
      </c>
      <c r="F218">
        <v>0</v>
      </c>
      <c r="G218">
        <v>0</v>
      </c>
      <c r="H218">
        <v>0</v>
      </c>
      <c r="I218">
        <v>1</v>
      </c>
      <c r="J218">
        <v>0</v>
      </c>
      <c r="K218">
        <f t="shared" si="21"/>
        <v>1</v>
      </c>
      <c r="L218">
        <f t="shared" si="22"/>
        <v>6008.596609560117</v>
      </c>
      <c r="M218">
        <f>L218-B218</f>
        <v>518.59660956011703</v>
      </c>
      <c r="N218">
        <f t="shared" si="23"/>
        <v>518.59660956011703</v>
      </c>
      <c r="O218" s="8">
        <f>N218/B218</f>
        <v>9.4462041814228973E-2</v>
      </c>
      <c r="P218">
        <v>1154</v>
      </c>
      <c r="Q218">
        <f t="shared" si="24"/>
        <v>9334.7389720821066</v>
      </c>
      <c r="R218">
        <f t="shared" si="25"/>
        <v>20772</v>
      </c>
      <c r="S218">
        <f t="shared" si="26"/>
        <v>518.59660956011703</v>
      </c>
      <c r="T218">
        <f t="shared" si="27"/>
        <v>268942.44344724849</v>
      </c>
      <c r="U218">
        <v>0</v>
      </c>
      <c r="V218">
        <v>0</v>
      </c>
      <c r="W218">
        <v>440</v>
      </c>
      <c r="X218">
        <v>1</v>
      </c>
      <c r="Y218">
        <v>1</v>
      </c>
    </row>
    <row r="219" spans="1:25" x14ac:dyDescent="0.35">
      <c r="A219" s="1">
        <v>41133</v>
      </c>
      <c r="B219">
        <v>5736</v>
      </c>
      <c r="C219">
        <v>4982.666666666667</v>
      </c>
      <c r="D219">
        <v>4950</v>
      </c>
      <c r="E219">
        <v>5490</v>
      </c>
      <c r="F219">
        <v>0</v>
      </c>
      <c r="G219">
        <v>0</v>
      </c>
      <c r="H219">
        <v>0</v>
      </c>
      <c r="I219">
        <v>1</v>
      </c>
      <c r="J219">
        <v>0</v>
      </c>
      <c r="K219">
        <f t="shared" si="21"/>
        <v>1</v>
      </c>
      <c r="L219">
        <f t="shared" si="22"/>
        <v>6161.4010987392094</v>
      </c>
      <c r="M219">
        <f>L219-B219</f>
        <v>425.40109873920937</v>
      </c>
      <c r="N219">
        <f t="shared" si="23"/>
        <v>425.40109873920937</v>
      </c>
      <c r="O219" s="8">
        <f>N219/B219</f>
        <v>7.4163371467784067E-2</v>
      </c>
      <c r="P219">
        <v>1053</v>
      </c>
      <c r="Q219">
        <f t="shared" si="24"/>
        <v>7657.2197773057687</v>
      </c>
      <c r="R219">
        <f t="shared" si="25"/>
        <v>18954</v>
      </c>
      <c r="S219">
        <f t="shared" si="26"/>
        <v>425.40109873920937</v>
      </c>
      <c r="T219">
        <f t="shared" si="27"/>
        <v>180966.09480852657</v>
      </c>
      <c r="U219">
        <v>0</v>
      </c>
      <c r="V219">
        <v>0</v>
      </c>
      <c r="W219">
        <v>246</v>
      </c>
      <c r="X219">
        <v>1</v>
      </c>
      <c r="Y219">
        <v>0</v>
      </c>
    </row>
    <row r="220" spans="1:25" x14ac:dyDescent="0.35">
      <c r="A220" s="1">
        <v>41134</v>
      </c>
      <c r="B220">
        <v>5580</v>
      </c>
      <c r="C220">
        <v>5425.333333333333</v>
      </c>
      <c r="D220">
        <v>3960</v>
      </c>
      <c r="E220">
        <v>5736</v>
      </c>
      <c r="F220">
        <v>1</v>
      </c>
      <c r="G220">
        <v>0</v>
      </c>
      <c r="H220">
        <v>0</v>
      </c>
      <c r="I220">
        <v>0</v>
      </c>
      <c r="J220">
        <v>0</v>
      </c>
      <c r="K220">
        <f t="shared" si="21"/>
        <v>1</v>
      </c>
      <c r="L220">
        <f t="shared" si="22"/>
        <v>5054.8303910924215</v>
      </c>
      <c r="M220">
        <f>L220-B220</f>
        <v>-525.16960890757855</v>
      </c>
      <c r="N220">
        <f t="shared" si="23"/>
        <v>525.16960890757855</v>
      </c>
      <c r="O220" s="8">
        <f>N220/B220</f>
        <v>9.4116417366949562E-2</v>
      </c>
      <c r="P220">
        <v>374</v>
      </c>
      <c r="Q220">
        <f t="shared" si="24"/>
        <v>37812.211841345656</v>
      </c>
      <c r="R220">
        <f t="shared" si="25"/>
        <v>6732</v>
      </c>
      <c r="S220">
        <f t="shared" si="26"/>
        <v>-1050.3392178151571</v>
      </c>
      <c r="T220">
        <f t="shared" si="27"/>
        <v>1103212.472480556</v>
      </c>
      <c r="U220">
        <v>0</v>
      </c>
      <c r="V220">
        <v>0</v>
      </c>
      <c r="W220">
        <v>-156</v>
      </c>
      <c r="X220">
        <v>0</v>
      </c>
      <c r="Y220">
        <v>0</v>
      </c>
    </row>
    <row r="221" spans="1:25" x14ac:dyDescent="0.35">
      <c r="A221" s="1">
        <v>41135</v>
      </c>
      <c r="B221">
        <v>5663</v>
      </c>
      <c r="C221">
        <v>5602</v>
      </c>
      <c r="D221">
        <v>3968</v>
      </c>
      <c r="E221">
        <v>5580</v>
      </c>
      <c r="F221">
        <v>0</v>
      </c>
      <c r="G221">
        <v>1</v>
      </c>
      <c r="H221">
        <v>0</v>
      </c>
      <c r="I221">
        <v>0</v>
      </c>
      <c r="J221">
        <v>0</v>
      </c>
      <c r="K221">
        <f t="shared" si="21"/>
        <v>1</v>
      </c>
      <c r="L221">
        <f t="shared" si="22"/>
        <v>5416.5875821832451</v>
      </c>
      <c r="M221">
        <f>L221-B221</f>
        <v>-246.4124178167549</v>
      </c>
      <c r="N221">
        <f t="shared" si="23"/>
        <v>246.4124178167549</v>
      </c>
      <c r="O221" s="8">
        <f>N221/B221</f>
        <v>4.351269959681351E-2</v>
      </c>
      <c r="P221">
        <v>806</v>
      </c>
      <c r="Q221">
        <f t="shared" si="24"/>
        <v>17741.694082806353</v>
      </c>
      <c r="R221">
        <f t="shared" si="25"/>
        <v>14508</v>
      </c>
      <c r="S221">
        <f t="shared" si="26"/>
        <v>-492.82483563350979</v>
      </c>
      <c r="T221">
        <f t="shared" si="27"/>
        <v>242876.31861719594</v>
      </c>
      <c r="U221">
        <v>0</v>
      </c>
      <c r="V221">
        <v>0</v>
      </c>
      <c r="W221">
        <v>83</v>
      </c>
      <c r="X221">
        <v>0</v>
      </c>
      <c r="Y221">
        <v>0</v>
      </c>
    </row>
    <row r="222" spans="1:25" x14ac:dyDescent="0.35">
      <c r="A222" s="1">
        <v>41136</v>
      </c>
      <c r="B222">
        <v>3655</v>
      </c>
      <c r="C222">
        <v>5659.666666666667</v>
      </c>
      <c r="D222">
        <v>4133</v>
      </c>
      <c r="E222">
        <v>5663</v>
      </c>
      <c r="F222">
        <v>0</v>
      </c>
      <c r="G222">
        <v>0</v>
      </c>
      <c r="H222">
        <v>1</v>
      </c>
      <c r="I222">
        <v>0</v>
      </c>
      <c r="J222">
        <v>0</v>
      </c>
      <c r="K222">
        <f t="shared" si="21"/>
        <v>0</v>
      </c>
      <c r="L222">
        <f t="shared" si="22"/>
        <v>4394.2094486929482</v>
      </c>
      <c r="M222">
        <f>L222-B222</f>
        <v>739.20944869294817</v>
      </c>
      <c r="N222">
        <f t="shared" si="23"/>
        <v>739.20944869294817</v>
      </c>
      <c r="O222" s="8">
        <f>N222/B222</f>
        <v>0.20224608719369308</v>
      </c>
      <c r="P222">
        <v>2392</v>
      </c>
      <c r="Q222">
        <f t="shared" si="24"/>
        <v>13305.770076473067</v>
      </c>
      <c r="R222">
        <f t="shared" si="25"/>
        <v>43056</v>
      </c>
      <c r="S222">
        <f t="shared" si="26"/>
        <v>739.20944869294817</v>
      </c>
      <c r="T222">
        <f t="shared" si="27"/>
        <v>546430.60903693235</v>
      </c>
      <c r="U222">
        <v>0</v>
      </c>
      <c r="V222">
        <v>0</v>
      </c>
      <c r="W222">
        <v>-2008</v>
      </c>
      <c r="X222">
        <v>0</v>
      </c>
      <c r="Y222">
        <v>0</v>
      </c>
    </row>
    <row r="223" spans="1:25" x14ac:dyDescent="0.35">
      <c r="A223" s="1">
        <v>41137</v>
      </c>
      <c r="B223">
        <v>6616</v>
      </c>
      <c r="C223">
        <v>4966</v>
      </c>
      <c r="D223">
        <v>4408</v>
      </c>
      <c r="E223">
        <v>3655</v>
      </c>
      <c r="F223">
        <v>0</v>
      </c>
      <c r="G223">
        <v>0</v>
      </c>
      <c r="H223">
        <v>0</v>
      </c>
      <c r="I223">
        <v>0</v>
      </c>
      <c r="J223">
        <v>0</v>
      </c>
      <c r="K223">
        <f t="shared" si="21"/>
        <v>1</v>
      </c>
      <c r="L223">
        <f t="shared" si="22"/>
        <v>5466.8193705614194</v>
      </c>
      <c r="M223">
        <f>L223-B223</f>
        <v>-1149.1806294385806</v>
      </c>
      <c r="N223">
        <f t="shared" si="23"/>
        <v>1149.1806294385806</v>
      </c>
      <c r="O223" s="8">
        <f>N223/B223</f>
        <v>0.17369719308321954</v>
      </c>
      <c r="P223">
        <v>1441</v>
      </c>
      <c r="Q223">
        <f t="shared" si="24"/>
        <v>82741.005319577802</v>
      </c>
      <c r="R223">
        <f t="shared" si="25"/>
        <v>25938</v>
      </c>
      <c r="S223">
        <f t="shared" si="26"/>
        <v>-2298.3612588771612</v>
      </c>
      <c r="T223">
        <f t="shared" si="27"/>
        <v>5282464.4763074089</v>
      </c>
      <c r="U223">
        <v>1</v>
      </c>
      <c r="V223">
        <v>0</v>
      </c>
      <c r="W223">
        <v>2961</v>
      </c>
      <c r="X223">
        <v>0</v>
      </c>
      <c r="Y223">
        <v>0</v>
      </c>
    </row>
    <row r="224" spans="1:25" x14ac:dyDescent="0.35">
      <c r="A224" s="1">
        <v>41138</v>
      </c>
      <c r="B224">
        <v>6646</v>
      </c>
      <c r="C224">
        <v>5311.333333333333</v>
      </c>
      <c r="D224">
        <v>5050</v>
      </c>
      <c r="E224">
        <v>6616</v>
      </c>
      <c r="F224">
        <v>0</v>
      </c>
      <c r="G224">
        <v>0</v>
      </c>
      <c r="H224">
        <v>0</v>
      </c>
      <c r="I224">
        <v>0</v>
      </c>
      <c r="J224">
        <v>0</v>
      </c>
      <c r="K224">
        <f t="shared" si="21"/>
        <v>1</v>
      </c>
      <c r="L224">
        <f t="shared" si="22"/>
        <v>6485.7479206910157</v>
      </c>
      <c r="M224">
        <f>L224-B224</f>
        <v>-160.25207930898432</v>
      </c>
      <c r="N224">
        <f t="shared" si="23"/>
        <v>160.25207930898432</v>
      </c>
      <c r="O224" s="8">
        <f>N224/B224</f>
        <v>2.4112560834935948E-2</v>
      </c>
      <c r="P224">
        <v>564</v>
      </c>
      <c r="Q224">
        <f t="shared" si="24"/>
        <v>11538.149710246871</v>
      </c>
      <c r="R224">
        <f t="shared" si="25"/>
        <v>10152</v>
      </c>
      <c r="S224">
        <f t="shared" si="26"/>
        <v>-320.50415861796864</v>
      </c>
      <c r="T224">
        <f t="shared" si="27"/>
        <v>102722.915691412</v>
      </c>
      <c r="U224">
        <v>0</v>
      </c>
      <c r="V224">
        <v>1</v>
      </c>
      <c r="W224">
        <v>30</v>
      </c>
      <c r="X224">
        <v>0</v>
      </c>
      <c r="Y224">
        <v>0</v>
      </c>
    </row>
    <row r="225" spans="1:25" x14ac:dyDescent="0.35">
      <c r="A225" s="1">
        <v>41139</v>
      </c>
      <c r="B225">
        <v>7997</v>
      </c>
      <c r="C225">
        <v>5639</v>
      </c>
      <c r="D225">
        <v>5490</v>
      </c>
      <c r="E225">
        <v>6646</v>
      </c>
      <c r="F225">
        <v>0</v>
      </c>
      <c r="G225">
        <v>0</v>
      </c>
      <c r="H225">
        <v>0</v>
      </c>
      <c r="I225">
        <v>1</v>
      </c>
      <c r="J225">
        <v>0</v>
      </c>
      <c r="K225">
        <f t="shared" si="21"/>
        <v>1</v>
      </c>
      <c r="L225">
        <f t="shared" si="22"/>
        <v>6858.3217333660914</v>
      </c>
      <c r="M225">
        <f>L225-B225</f>
        <v>-1138.6782666339086</v>
      </c>
      <c r="N225">
        <f t="shared" si="23"/>
        <v>1138.6782666339086</v>
      </c>
      <c r="O225" s="8">
        <f>N225/B225</f>
        <v>0.14238817889632469</v>
      </c>
      <c r="P225">
        <v>302</v>
      </c>
      <c r="Q225">
        <f t="shared" si="24"/>
        <v>81984.835197641427</v>
      </c>
      <c r="R225">
        <f t="shared" si="25"/>
        <v>5436</v>
      </c>
      <c r="S225">
        <f t="shared" si="26"/>
        <v>-2277.3565332678172</v>
      </c>
      <c r="T225">
        <f t="shared" si="27"/>
        <v>5186352.7796176104</v>
      </c>
      <c r="U225">
        <v>0</v>
      </c>
      <c r="V225">
        <v>0</v>
      </c>
      <c r="W225">
        <v>1351</v>
      </c>
      <c r="X225">
        <v>1</v>
      </c>
      <c r="Y225">
        <v>1</v>
      </c>
    </row>
    <row r="226" spans="1:25" x14ac:dyDescent="0.35">
      <c r="A226" s="1">
        <v>41140</v>
      </c>
      <c r="B226">
        <v>4628.5</v>
      </c>
      <c r="C226">
        <v>7086.333333333333</v>
      </c>
      <c r="D226">
        <v>5736</v>
      </c>
      <c r="E226">
        <v>7997</v>
      </c>
      <c r="F226">
        <v>0</v>
      </c>
      <c r="G226">
        <v>0</v>
      </c>
      <c r="H226">
        <v>0</v>
      </c>
      <c r="I226">
        <v>1</v>
      </c>
      <c r="J226">
        <v>0</v>
      </c>
      <c r="K226">
        <f t="shared" si="21"/>
        <v>0</v>
      </c>
      <c r="L226">
        <f t="shared" si="22"/>
        <v>6552.0248620635411</v>
      </c>
      <c r="M226">
        <f>L226-B226</f>
        <v>1923.5248620635411</v>
      </c>
      <c r="N226">
        <f t="shared" si="23"/>
        <v>1923.5248620635411</v>
      </c>
      <c r="O226" s="8">
        <f>N226/B226</f>
        <v>0.41558277240219105</v>
      </c>
      <c r="P226">
        <v>3550</v>
      </c>
      <c r="Q226">
        <f t="shared" si="24"/>
        <v>34623.447517143737</v>
      </c>
      <c r="R226">
        <f t="shared" si="25"/>
        <v>63900</v>
      </c>
      <c r="S226">
        <f t="shared" si="26"/>
        <v>1923.5248620635411</v>
      </c>
      <c r="T226">
        <f t="shared" si="27"/>
        <v>3699947.8949765651</v>
      </c>
      <c r="U226">
        <v>0</v>
      </c>
      <c r="V226">
        <v>0</v>
      </c>
      <c r="W226">
        <v>-3368.5</v>
      </c>
      <c r="X226">
        <v>1</v>
      </c>
      <c r="Y226">
        <v>0</v>
      </c>
    </row>
    <row r="227" spans="1:25" x14ac:dyDescent="0.35">
      <c r="A227" s="1">
        <v>41141</v>
      </c>
      <c r="B227">
        <v>4628.5</v>
      </c>
      <c r="C227">
        <v>6423.833333333333</v>
      </c>
      <c r="D227">
        <v>5580</v>
      </c>
      <c r="E227">
        <v>4628.5</v>
      </c>
      <c r="F227">
        <v>1</v>
      </c>
      <c r="G227">
        <v>0</v>
      </c>
      <c r="H227">
        <v>0</v>
      </c>
      <c r="I227">
        <v>0</v>
      </c>
      <c r="J227">
        <v>0</v>
      </c>
      <c r="K227">
        <f t="shared" si="21"/>
        <v>0</v>
      </c>
      <c r="L227">
        <f t="shared" si="22"/>
        <v>4896.8134983563241</v>
      </c>
      <c r="M227">
        <f>L227-B227</f>
        <v>268.31349835632409</v>
      </c>
      <c r="N227">
        <f t="shared" si="23"/>
        <v>268.31349835632409</v>
      </c>
      <c r="O227" s="8">
        <f>N227/B227</f>
        <v>5.796986029087698E-2</v>
      </c>
      <c r="P227">
        <v>564</v>
      </c>
      <c r="Q227">
        <f t="shared" si="24"/>
        <v>4829.6429704138336</v>
      </c>
      <c r="R227">
        <f t="shared" si="25"/>
        <v>10152</v>
      </c>
      <c r="S227">
        <f t="shared" si="26"/>
        <v>268.31349835632409</v>
      </c>
      <c r="T227">
        <f t="shared" si="27"/>
        <v>71992.133400209132</v>
      </c>
      <c r="U227">
        <v>0</v>
      </c>
      <c r="V227">
        <v>0</v>
      </c>
      <c r="W227">
        <v>0</v>
      </c>
      <c r="X227">
        <v>0</v>
      </c>
      <c r="Y227">
        <v>0</v>
      </c>
    </row>
    <row r="228" spans="1:25" x14ac:dyDescent="0.35">
      <c r="A228" s="1">
        <v>41142</v>
      </c>
      <c r="B228">
        <v>4628.5</v>
      </c>
      <c r="C228">
        <v>5751.333333333333</v>
      </c>
      <c r="D228">
        <v>5663</v>
      </c>
      <c r="E228">
        <v>4628.5</v>
      </c>
      <c r="F228">
        <v>0</v>
      </c>
      <c r="G228">
        <v>1</v>
      </c>
      <c r="H228">
        <v>0</v>
      </c>
      <c r="I228">
        <v>0</v>
      </c>
      <c r="J228">
        <v>0</v>
      </c>
      <c r="K228">
        <f t="shared" si="21"/>
        <v>0</v>
      </c>
      <c r="L228">
        <f t="shared" si="22"/>
        <v>5099.1998282086879</v>
      </c>
      <c r="M228">
        <f>L228-B228</f>
        <v>470.6998282086879</v>
      </c>
      <c r="N228">
        <f t="shared" si="23"/>
        <v>470.6998282086879</v>
      </c>
      <c r="O228" s="8">
        <f>N228/B228</f>
        <v>0.10169597671139417</v>
      </c>
      <c r="P228">
        <v>1221</v>
      </c>
      <c r="Q228">
        <f t="shared" si="24"/>
        <v>8472.5969077563823</v>
      </c>
      <c r="R228">
        <f t="shared" si="25"/>
        <v>21978</v>
      </c>
      <c r="S228">
        <f t="shared" si="26"/>
        <v>470.6998282086879</v>
      </c>
      <c r="T228">
        <f t="shared" si="27"/>
        <v>221558.32827568831</v>
      </c>
      <c r="U228">
        <v>0</v>
      </c>
      <c r="V228">
        <v>0</v>
      </c>
      <c r="W228">
        <v>0</v>
      </c>
      <c r="X228">
        <v>0</v>
      </c>
      <c r="Y228">
        <v>0</v>
      </c>
    </row>
    <row r="229" spans="1:25" x14ac:dyDescent="0.35">
      <c r="A229" s="1">
        <v>41143</v>
      </c>
      <c r="B229">
        <v>4628.5</v>
      </c>
      <c r="C229">
        <v>4628.5</v>
      </c>
      <c r="D229">
        <v>3655</v>
      </c>
      <c r="E229">
        <v>4628.5</v>
      </c>
      <c r="F229">
        <v>0</v>
      </c>
      <c r="G229">
        <v>0</v>
      </c>
      <c r="H229">
        <v>1</v>
      </c>
      <c r="I229">
        <v>0</v>
      </c>
      <c r="J229">
        <v>0</v>
      </c>
      <c r="K229">
        <f t="shared" si="21"/>
        <v>1</v>
      </c>
      <c r="L229">
        <f t="shared" si="22"/>
        <v>4748.7041282723321</v>
      </c>
      <c r="M229">
        <f>L229-B229</f>
        <v>120.20412827233213</v>
      </c>
      <c r="N229">
        <f t="shared" si="23"/>
        <v>120.20412827233213</v>
      </c>
      <c r="O229" s="8">
        <f>N229/B229</f>
        <v>2.5970428491375635E-2</v>
      </c>
      <c r="P229">
        <v>242</v>
      </c>
      <c r="Q229">
        <f t="shared" si="24"/>
        <v>2163.6743089019783</v>
      </c>
      <c r="R229">
        <f t="shared" si="25"/>
        <v>4356</v>
      </c>
      <c r="S229">
        <f t="shared" si="26"/>
        <v>120.20412827233213</v>
      </c>
      <c r="T229">
        <f t="shared" si="27"/>
        <v>14449.032453711276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 x14ac:dyDescent="0.35">
      <c r="A230" s="1">
        <v>41144</v>
      </c>
      <c r="B230">
        <v>8932</v>
      </c>
      <c r="C230">
        <v>4628.5</v>
      </c>
      <c r="D230">
        <v>6616</v>
      </c>
      <c r="E230">
        <v>4628.5</v>
      </c>
      <c r="F230">
        <v>0</v>
      </c>
      <c r="G230">
        <v>0</v>
      </c>
      <c r="H230">
        <v>0</v>
      </c>
      <c r="I230">
        <v>0</v>
      </c>
      <c r="J230">
        <v>0</v>
      </c>
      <c r="K230">
        <f t="shared" si="21"/>
        <v>1</v>
      </c>
      <c r="L230">
        <f t="shared" si="22"/>
        <v>6766.6020000790086</v>
      </c>
      <c r="M230">
        <f>L230-B230</f>
        <v>-2165.3979999209914</v>
      </c>
      <c r="N230">
        <f t="shared" si="23"/>
        <v>2165.3979999209914</v>
      </c>
      <c r="O230" s="8">
        <f>N230/B230</f>
        <v>0.24243148230194708</v>
      </c>
      <c r="P230">
        <v>256</v>
      </c>
      <c r="Q230">
        <f t="shared" si="24"/>
        <v>155908.65599431138</v>
      </c>
      <c r="R230">
        <f t="shared" si="25"/>
        <v>4608</v>
      </c>
      <c r="S230">
        <f t="shared" si="26"/>
        <v>-4330.7959998419828</v>
      </c>
      <c r="T230">
        <f t="shared" si="27"/>
        <v>18755793.992247321</v>
      </c>
      <c r="U230">
        <v>1</v>
      </c>
      <c r="V230">
        <v>0</v>
      </c>
      <c r="W230">
        <v>4303.5</v>
      </c>
      <c r="X230">
        <v>0</v>
      </c>
      <c r="Y230">
        <v>0</v>
      </c>
    </row>
    <row r="231" spans="1:25" x14ac:dyDescent="0.35">
      <c r="A231" s="1">
        <v>41145</v>
      </c>
      <c r="B231">
        <v>4628.5</v>
      </c>
      <c r="C231">
        <v>6063</v>
      </c>
      <c r="D231">
        <v>6646</v>
      </c>
      <c r="E231">
        <v>8932</v>
      </c>
      <c r="F231">
        <v>0</v>
      </c>
      <c r="G231">
        <v>0</v>
      </c>
      <c r="H231">
        <v>0</v>
      </c>
      <c r="I231">
        <v>0</v>
      </c>
      <c r="J231">
        <v>0</v>
      </c>
      <c r="K231">
        <f t="shared" si="21"/>
        <v>0</v>
      </c>
      <c r="L231">
        <f t="shared" si="22"/>
        <v>6913.2051810778694</v>
      </c>
      <c r="M231">
        <f>L231-B231</f>
        <v>2284.7051810778694</v>
      </c>
      <c r="N231">
        <f t="shared" si="23"/>
        <v>2284.7051810778694</v>
      </c>
      <c r="O231" s="8">
        <f>N231/B231</f>
        <v>0.49361676160265083</v>
      </c>
      <c r="P231">
        <v>1510</v>
      </c>
      <c r="Q231">
        <f t="shared" si="24"/>
        <v>41124.693259401647</v>
      </c>
      <c r="R231">
        <f t="shared" si="25"/>
        <v>27180</v>
      </c>
      <c r="S231">
        <f t="shared" si="26"/>
        <v>2284.7051810778694</v>
      </c>
      <c r="T231">
        <f t="shared" si="27"/>
        <v>5219877.7644440597</v>
      </c>
      <c r="U231">
        <v>0</v>
      </c>
      <c r="V231">
        <v>1</v>
      </c>
      <c r="W231">
        <v>-4303.5</v>
      </c>
      <c r="X231">
        <v>0</v>
      </c>
      <c r="Y231">
        <v>0</v>
      </c>
    </row>
    <row r="232" spans="1:25" x14ac:dyDescent="0.35">
      <c r="A232" s="1">
        <v>41146</v>
      </c>
      <c r="B232">
        <v>8831</v>
      </c>
      <c r="C232">
        <v>6063</v>
      </c>
      <c r="D232">
        <v>7997</v>
      </c>
      <c r="E232">
        <v>4628.5</v>
      </c>
      <c r="F232">
        <v>0</v>
      </c>
      <c r="G232">
        <v>0</v>
      </c>
      <c r="H232">
        <v>0</v>
      </c>
      <c r="I232">
        <v>1</v>
      </c>
      <c r="J232">
        <v>0</v>
      </c>
      <c r="K232">
        <f t="shared" si="21"/>
        <v>1</v>
      </c>
      <c r="L232">
        <f t="shared" si="22"/>
        <v>7946.157746661529</v>
      </c>
      <c r="M232">
        <f>L232-B232</f>
        <v>-884.84225333847098</v>
      </c>
      <c r="N232">
        <f t="shared" si="23"/>
        <v>884.84225333847098</v>
      </c>
      <c r="O232" s="8">
        <f>N232/B232</f>
        <v>0.10019728834089808</v>
      </c>
      <c r="P232">
        <v>1237</v>
      </c>
      <c r="Q232">
        <f t="shared" si="24"/>
        <v>63708.642240369911</v>
      </c>
      <c r="R232">
        <f t="shared" si="25"/>
        <v>22266</v>
      </c>
      <c r="S232">
        <f t="shared" si="26"/>
        <v>-1769.684506676942</v>
      </c>
      <c r="T232">
        <f t="shared" si="27"/>
        <v>3131783.2531724116</v>
      </c>
      <c r="U232">
        <v>0</v>
      </c>
      <c r="V232">
        <v>0</v>
      </c>
      <c r="W232">
        <v>4202.5</v>
      </c>
      <c r="X232">
        <v>1</v>
      </c>
      <c r="Y232">
        <v>1</v>
      </c>
    </row>
    <row r="233" spans="1:25" x14ac:dyDescent="0.35">
      <c r="A233" s="1">
        <v>41147</v>
      </c>
      <c r="B233">
        <v>8547</v>
      </c>
      <c r="C233">
        <v>7463.833333333333</v>
      </c>
      <c r="D233">
        <v>4628.5</v>
      </c>
      <c r="E233">
        <v>8831</v>
      </c>
      <c r="F233">
        <v>0</v>
      </c>
      <c r="G233">
        <v>0</v>
      </c>
      <c r="H233">
        <v>0</v>
      </c>
      <c r="I233">
        <v>1</v>
      </c>
      <c r="J233">
        <v>0</v>
      </c>
      <c r="K233">
        <f t="shared" si="21"/>
        <v>1</v>
      </c>
      <c r="L233">
        <f t="shared" si="22"/>
        <v>7309.4610406020929</v>
      </c>
      <c r="M233">
        <f>L233-B233</f>
        <v>-1237.5389593979071</v>
      </c>
      <c r="N233">
        <f t="shared" si="23"/>
        <v>1237.5389593979071</v>
      </c>
      <c r="O233" s="8">
        <f>N233/B233</f>
        <v>0.14479220304175816</v>
      </c>
      <c r="P233">
        <v>942</v>
      </c>
      <c r="Q233">
        <f t="shared" si="24"/>
        <v>89102.805076649311</v>
      </c>
      <c r="R233">
        <f t="shared" si="25"/>
        <v>16956</v>
      </c>
      <c r="S233">
        <f t="shared" si="26"/>
        <v>-2475.0779187958142</v>
      </c>
      <c r="T233">
        <f t="shared" si="27"/>
        <v>6126010.7041106187</v>
      </c>
      <c r="U233">
        <v>0</v>
      </c>
      <c r="V233">
        <v>0</v>
      </c>
      <c r="W233">
        <v>-284</v>
      </c>
      <c r="X233">
        <v>1</v>
      </c>
      <c r="Y233">
        <v>0</v>
      </c>
    </row>
    <row r="234" spans="1:25" x14ac:dyDescent="0.35">
      <c r="A234" s="1">
        <v>41148</v>
      </c>
      <c r="B234">
        <v>6839</v>
      </c>
      <c r="C234">
        <v>7335.5</v>
      </c>
      <c r="D234">
        <v>4628.5</v>
      </c>
      <c r="E234">
        <v>8547</v>
      </c>
      <c r="F234">
        <v>1</v>
      </c>
      <c r="G234">
        <v>0</v>
      </c>
      <c r="H234">
        <v>0</v>
      </c>
      <c r="I234">
        <v>0</v>
      </c>
      <c r="J234">
        <v>0</v>
      </c>
      <c r="K234">
        <f t="shared" si="21"/>
        <v>1</v>
      </c>
      <c r="L234">
        <f t="shared" si="22"/>
        <v>6483.8478599798536</v>
      </c>
      <c r="M234">
        <f>L234-B234</f>
        <v>-355.15214002014636</v>
      </c>
      <c r="N234">
        <f t="shared" si="23"/>
        <v>355.15214002014636</v>
      </c>
      <c r="O234" s="8">
        <f>N234/B234</f>
        <v>5.193041965494171E-2</v>
      </c>
      <c r="P234">
        <v>489</v>
      </c>
      <c r="Q234">
        <f t="shared" si="24"/>
        <v>25570.954081450538</v>
      </c>
      <c r="R234">
        <f t="shared" si="25"/>
        <v>8802</v>
      </c>
      <c r="S234">
        <f t="shared" si="26"/>
        <v>-710.30428004029272</v>
      </c>
      <c r="T234">
        <f t="shared" si="27"/>
        <v>504532.17024355859</v>
      </c>
      <c r="U234">
        <v>0</v>
      </c>
      <c r="V234">
        <v>0</v>
      </c>
      <c r="W234">
        <v>-1708</v>
      </c>
      <c r="X234">
        <v>0</v>
      </c>
      <c r="Y234">
        <v>0</v>
      </c>
    </row>
    <row r="235" spans="1:25" x14ac:dyDescent="0.35">
      <c r="A235" s="1">
        <v>41149</v>
      </c>
      <c r="B235">
        <v>6209</v>
      </c>
      <c r="C235">
        <v>8072.333333333333</v>
      </c>
      <c r="D235">
        <v>4628.5</v>
      </c>
      <c r="E235">
        <v>6839</v>
      </c>
      <c r="F235">
        <v>0</v>
      </c>
      <c r="G235">
        <v>1</v>
      </c>
      <c r="H235">
        <v>0</v>
      </c>
      <c r="I235">
        <v>0</v>
      </c>
      <c r="J235">
        <v>0</v>
      </c>
      <c r="K235">
        <f t="shared" si="21"/>
        <v>1</v>
      </c>
      <c r="L235">
        <f t="shared" si="22"/>
        <v>6691.6045517620405</v>
      </c>
      <c r="M235">
        <f>L235-B235</f>
        <v>482.6045517620405</v>
      </c>
      <c r="N235">
        <f t="shared" si="23"/>
        <v>482.6045517620405</v>
      </c>
      <c r="O235" s="8">
        <f>N235/B235</f>
        <v>7.7726614875509831E-2</v>
      </c>
      <c r="P235">
        <v>1543</v>
      </c>
      <c r="Q235">
        <f t="shared" si="24"/>
        <v>8686.881931716729</v>
      </c>
      <c r="R235">
        <f t="shared" si="25"/>
        <v>27774</v>
      </c>
      <c r="S235">
        <f t="shared" si="26"/>
        <v>482.6045517620405</v>
      </c>
      <c r="T235">
        <f t="shared" si="27"/>
        <v>232907.15338144003</v>
      </c>
      <c r="U235">
        <v>0</v>
      </c>
      <c r="V235">
        <v>0</v>
      </c>
      <c r="W235">
        <v>-630</v>
      </c>
      <c r="X235">
        <v>0</v>
      </c>
      <c r="Y235">
        <v>0</v>
      </c>
    </row>
    <row r="236" spans="1:25" x14ac:dyDescent="0.35">
      <c r="A236" s="1">
        <v>41150</v>
      </c>
      <c r="B236">
        <v>6414</v>
      </c>
      <c r="C236">
        <v>7198.333333333333</v>
      </c>
      <c r="D236">
        <v>4628.5</v>
      </c>
      <c r="E236">
        <v>6209</v>
      </c>
      <c r="F236">
        <v>0</v>
      </c>
      <c r="G236">
        <v>0</v>
      </c>
      <c r="H236">
        <v>1</v>
      </c>
      <c r="I236">
        <v>0</v>
      </c>
      <c r="J236">
        <v>1</v>
      </c>
      <c r="K236">
        <f t="shared" si="21"/>
        <v>1</v>
      </c>
      <c r="L236">
        <f t="shared" si="22"/>
        <v>6433.5220876322874</v>
      </c>
      <c r="M236">
        <f>L236-B236</f>
        <v>19.522087632287366</v>
      </c>
      <c r="N236">
        <f t="shared" si="23"/>
        <v>19.522087632287366</v>
      </c>
      <c r="O236" s="8">
        <f>N236/B236</f>
        <v>3.0436681684264679E-3</v>
      </c>
      <c r="P236">
        <v>1461</v>
      </c>
      <c r="Q236">
        <f t="shared" si="24"/>
        <v>351.3975773811726</v>
      </c>
      <c r="R236">
        <f t="shared" si="25"/>
        <v>26298</v>
      </c>
      <c r="S236">
        <f t="shared" si="26"/>
        <v>19.522087632287366</v>
      </c>
      <c r="T236">
        <f t="shared" si="27"/>
        <v>381.11190552270733</v>
      </c>
      <c r="U236">
        <v>0</v>
      </c>
      <c r="V236">
        <v>0</v>
      </c>
      <c r="W236">
        <v>205</v>
      </c>
      <c r="X236">
        <v>0</v>
      </c>
      <c r="Y236">
        <v>0</v>
      </c>
    </row>
    <row r="237" spans="1:25" x14ac:dyDescent="0.35">
      <c r="A237" s="1">
        <v>41151</v>
      </c>
      <c r="B237">
        <v>7412</v>
      </c>
      <c r="C237">
        <v>6487.333333333333</v>
      </c>
      <c r="D237">
        <v>8932</v>
      </c>
      <c r="E237">
        <v>6414</v>
      </c>
      <c r="F237">
        <v>0</v>
      </c>
      <c r="G237">
        <v>0</v>
      </c>
      <c r="H237">
        <v>0</v>
      </c>
      <c r="I237">
        <v>0</v>
      </c>
      <c r="J237">
        <v>1</v>
      </c>
      <c r="K237">
        <f t="shared" si="21"/>
        <v>0</v>
      </c>
      <c r="L237">
        <f t="shared" si="22"/>
        <v>7933.3800733137168</v>
      </c>
      <c r="M237">
        <f>L237-B237</f>
        <v>521.38007331371682</v>
      </c>
      <c r="N237">
        <f t="shared" si="23"/>
        <v>521.38007331371682</v>
      </c>
      <c r="O237" s="8">
        <f>N237/B237</f>
        <v>7.0342697424948308E-2</v>
      </c>
      <c r="P237">
        <v>188</v>
      </c>
      <c r="Q237">
        <f t="shared" si="24"/>
        <v>9384.8413196469028</v>
      </c>
      <c r="R237">
        <f t="shared" si="25"/>
        <v>3384</v>
      </c>
      <c r="S237">
        <f t="shared" si="26"/>
        <v>521.38007331371682</v>
      </c>
      <c r="T237">
        <f t="shared" si="27"/>
        <v>271837.1808486167</v>
      </c>
      <c r="U237">
        <v>1</v>
      </c>
      <c r="V237">
        <v>0</v>
      </c>
      <c r="W237">
        <v>998</v>
      </c>
      <c r="X237">
        <v>0</v>
      </c>
      <c r="Y237">
        <v>0</v>
      </c>
    </row>
    <row r="238" spans="1:25" x14ac:dyDescent="0.35">
      <c r="A238" s="1">
        <v>41152</v>
      </c>
      <c r="B238">
        <v>8691</v>
      </c>
      <c r="C238">
        <v>6678.333333333333</v>
      </c>
      <c r="D238">
        <v>4628.5</v>
      </c>
      <c r="E238">
        <v>7412</v>
      </c>
      <c r="F238">
        <v>0</v>
      </c>
      <c r="G238">
        <v>0</v>
      </c>
      <c r="H238">
        <v>0</v>
      </c>
      <c r="I238">
        <v>0</v>
      </c>
      <c r="J238">
        <v>1</v>
      </c>
      <c r="K238">
        <f t="shared" si="21"/>
        <v>1</v>
      </c>
      <c r="L238">
        <f t="shared" si="22"/>
        <v>6931.9958198947579</v>
      </c>
      <c r="M238">
        <f>L238-B238</f>
        <v>-1759.0041801052421</v>
      </c>
      <c r="N238">
        <f t="shared" si="23"/>
        <v>1759.0041801052421</v>
      </c>
      <c r="O238" s="8">
        <f>N238/B238</f>
        <v>0.20239376137443815</v>
      </c>
      <c r="P238">
        <v>387</v>
      </c>
      <c r="Q238">
        <f t="shared" si="24"/>
        <v>126648.30096757744</v>
      </c>
      <c r="R238">
        <f t="shared" si="25"/>
        <v>6966</v>
      </c>
      <c r="S238">
        <f t="shared" si="26"/>
        <v>-3518.0083602104842</v>
      </c>
      <c r="T238">
        <f t="shared" si="27"/>
        <v>12376382.822510859</v>
      </c>
      <c r="U238">
        <v>0</v>
      </c>
      <c r="V238">
        <v>1</v>
      </c>
      <c r="W238">
        <v>1279</v>
      </c>
      <c r="X238">
        <v>0</v>
      </c>
      <c r="Y238">
        <v>0</v>
      </c>
    </row>
    <row r="239" spans="1:25" x14ac:dyDescent="0.35">
      <c r="A239" s="1">
        <v>41153</v>
      </c>
      <c r="B239">
        <v>8447</v>
      </c>
      <c r="C239">
        <v>7505.666666666667</v>
      </c>
      <c r="D239">
        <v>8831</v>
      </c>
      <c r="E239">
        <v>8691</v>
      </c>
      <c r="F239">
        <v>0</v>
      </c>
      <c r="G239">
        <v>0</v>
      </c>
      <c r="H239">
        <v>0</v>
      </c>
      <c r="I239">
        <v>1</v>
      </c>
      <c r="J239">
        <v>0</v>
      </c>
      <c r="K239">
        <f t="shared" si="21"/>
        <v>0</v>
      </c>
      <c r="L239">
        <f t="shared" si="22"/>
        <v>8485.8662596884133</v>
      </c>
      <c r="M239">
        <f>L239-B239</f>
        <v>38.866259688413265</v>
      </c>
      <c r="N239">
        <f t="shared" si="23"/>
        <v>38.866259688413265</v>
      </c>
      <c r="O239" s="8">
        <f>N239/B239</f>
        <v>4.6011909184815042E-3</v>
      </c>
      <c r="P239">
        <v>1113</v>
      </c>
      <c r="Q239">
        <f t="shared" si="24"/>
        <v>699.59267439143878</v>
      </c>
      <c r="R239">
        <f t="shared" si="25"/>
        <v>20034</v>
      </c>
      <c r="S239">
        <f t="shared" si="26"/>
        <v>38.866259688413265</v>
      </c>
      <c r="T239">
        <f t="shared" si="27"/>
        <v>1510.586142167178</v>
      </c>
      <c r="U239">
        <v>0</v>
      </c>
      <c r="V239">
        <v>0</v>
      </c>
      <c r="W239">
        <v>-244</v>
      </c>
      <c r="X239">
        <v>1</v>
      </c>
      <c r="Y239">
        <v>1</v>
      </c>
    </row>
    <row r="240" spans="1:25" x14ac:dyDescent="0.35">
      <c r="A240" s="1">
        <v>41154</v>
      </c>
      <c r="B240">
        <v>7848</v>
      </c>
      <c r="C240">
        <v>8183.333333333333</v>
      </c>
      <c r="D240">
        <v>8547</v>
      </c>
      <c r="E240">
        <v>8447</v>
      </c>
      <c r="F240">
        <v>0</v>
      </c>
      <c r="G240">
        <v>0</v>
      </c>
      <c r="H240">
        <v>0</v>
      </c>
      <c r="I240">
        <v>1</v>
      </c>
      <c r="J240">
        <v>0</v>
      </c>
      <c r="K240">
        <f t="shared" si="21"/>
        <v>0</v>
      </c>
      <c r="L240">
        <f t="shared" si="22"/>
        <v>8467.7797098809078</v>
      </c>
      <c r="M240">
        <f>L240-B240</f>
        <v>619.77970988090783</v>
      </c>
      <c r="N240">
        <f t="shared" si="23"/>
        <v>619.77970988090783</v>
      </c>
      <c r="O240" s="8">
        <f>N240/B240</f>
        <v>7.8972949780951554E-2</v>
      </c>
      <c r="P240">
        <v>1581</v>
      </c>
      <c r="Q240">
        <f t="shared" si="24"/>
        <v>11156.034777856341</v>
      </c>
      <c r="R240">
        <f t="shared" si="25"/>
        <v>28458</v>
      </c>
      <c r="S240">
        <f t="shared" si="26"/>
        <v>619.77970988090783</v>
      </c>
      <c r="T240">
        <f t="shared" si="27"/>
        <v>384126.88878006226</v>
      </c>
      <c r="U240">
        <v>0</v>
      </c>
      <c r="V240">
        <v>0</v>
      </c>
      <c r="W240">
        <v>-599</v>
      </c>
      <c r="X240">
        <v>1</v>
      </c>
      <c r="Y240">
        <v>0</v>
      </c>
    </row>
    <row r="241" spans="1:25" x14ac:dyDescent="0.35">
      <c r="A241" s="1">
        <v>41155</v>
      </c>
      <c r="B241">
        <v>5397</v>
      </c>
      <c r="C241">
        <v>8328.6666666666661</v>
      </c>
      <c r="D241">
        <v>6839</v>
      </c>
      <c r="E241">
        <v>7848</v>
      </c>
      <c r="F241">
        <v>1</v>
      </c>
      <c r="G241">
        <v>0</v>
      </c>
      <c r="H241">
        <v>0</v>
      </c>
      <c r="I241">
        <v>0</v>
      </c>
      <c r="J241">
        <v>0</v>
      </c>
      <c r="K241">
        <f t="shared" si="21"/>
        <v>0</v>
      </c>
      <c r="L241">
        <f t="shared" si="22"/>
        <v>6725.297762269689</v>
      </c>
      <c r="M241">
        <f>L241-B241</f>
        <v>1328.297762269689</v>
      </c>
      <c r="N241">
        <f t="shared" si="23"/>
        <v>1328.297762269689</v>
      </c>
      <c r="O241" s="8">
        <f>N241/B241</f>
        <v>0.24611779919764479</v>
      </c>
      <c r="P241">
        <v>2340</v>
      </c>
      <c r="Q241">
        <f t="shared" si="24"/>
        <v>23909.359720854402</v>
      </c>
      <c r="R241">
        <f t="shared" si="25"/>
        <v>42120</v>
      </c>
      <c r="S241">
        <f t="shared" si="26"/>
        <v>1328.297762269689</v>
      </c>
      <c r="T241">
        <f t="shared" si="27"/>
        <v>1764374.9452506632</v>
      </c>
      <c r="U241">
        <v>0</v>
      </c>
      <c r="V241">
        <v>0</v>
      </c>
      <c r="W241">
        <v>-2451</v>
      </c>
      <c r="X241">
        <v>0</v>
      </c>
      <c r="Y241">
        <v>0</v>
      </c>
    </row>
    <row r="242" spans="1:25" x14ac:dyDescent="0.35">
      <c r="A242" s="1">
        <v>41156</v>
      </c>
      <c r="B242">
        <v>5752</v>
      </c>
      <c r="C242">
        <v>7230.666666666667</v>
      </c>
      <c r="D242">
        <v>6209</v>
      </c>
      <c r="E242">
        <v>5397</v>
      </c>
      <c r="F242">
        <v>0</v>
      </c>
      <c r="G242">
        <v>1</v>
      </c>
      <c r="H242">
        <v>0</v>
      </c>
      <c r="I242">
        <v>0</v>
      </c>
      <c r="J242">
        <v>0</v>
      </c>
      <c r="K242">
        <f t="shared" si="21"/>
        <v>0</v>
      </c>
      <c r="L242">
        <f t="shared" si="22"/>
        <v>5947.4831180236424</v>
      </c>
      <c r="M242">
        <f>L242-B242</f>
        <v>195.48311802364242</v>
      </c>
      <c r="N242">
        <f t="shared" si="23"/>
        <v>195.48311802364242</v>
      </c>
      <c r="O242" s="8">
        <f>N242/B242</f>
        <v>3.3985243050007372E-2</v>
      </c>
      <c r="P242">
        <v>1289</v>
      </c>
      <c r="Q242">
        <f t="shared" si="24"/>
        <v>3518.6961244255635</v>
      </c>
      <c r="R242">
        <f t="shared" si="25"/>
        <v>23202</v>
      </c>
      <c r="S242">
        <f t="shared" si="26"/>
        <v>195.48311802364242</v>
      </c>
      <c r="T242">
        <f t="shared" si="27"/>
        <v>38213.649432245315</v>
      </c>
      <c r="U242">
        <v>0</v>
      </c>
      <c r="V242">
        <v>0</v>
      </c>
      <c r="W242">
        <v>355</v>
      </c>
      <c r="X242">
        <v>0</v>
      </c>
      <c r="Y242">
        <v>0</v>
      </c>
    </row>
    <row r="243" spans="1:25" x14ac:dyDescent="0.35">
      <c r="A243" s="1">
        <v>41157</v>
      </c>
      <c r="B243">
        <v>5373</v>
      </c>
      <c r="C243">
        <v>6332.333333333333</v>
      </c>
      <c r="D243">
        <v>6414</v>
      </c>
      <c r="E243">
        <v>5752</v>
      </c>
      <c r="F243">
        <v>0</v>
      </c>
      <c r="G243">
        <v>0</v>
      </c>
      <c r="H243">
        <v>1</v>
      </c>
      <c r="I243">
        <v>0</v>
      </c>
      <c r="J243">
        <v>0</v>
      </c>
      <c r="K243">
        <f t="shared" si="21"/>
        <v>0</v>
      </c>
      <c r="L243">
        <f t="shared" si="22"/>
        <v>5836.0250591834574</v>
      </c>
      <c r="M243">
        <f>L243-B243</f>
        <v>463.02505918345742</v>
      </c>
      <c r="N243">
        <f t="shared" si="23"/>
        <v>463.02505918345742</v>
      </c>
      <c r="O243" s="8">
        <f>N243/B243</f>
        <v>8.6176262643487322E-2</v>
      </c>
      <c r="P243">
        <v>2262</v>
      </c>
      <c r="Q243">
        <f t="shared" si="24"/>
        <v>8334.4510653022335</v>
      </c>
      <c r="R243">
        <f t="shared" si="25"/>
        <v>40716</v>
      </c>
      <c r="S243">
        <f t="shared" si="26"/>
        <v>463.02505918345742</v>
      </c>
      <c r="T243">
        <f t="shared" si="27"/>
        <v>214392.20543184425</v>
      </c>
      <c r="U243">
        <v>0</v>
      </c>
      <c r="V243">
        <v>0</v>
      </c>
      <c r="W243">
        <v>-379</v>
      </c>
      <c r="X243">
        <v>0</v>
      </c>
      <c r="Y243">
        <v>0</v>
      </c>
    </row>
    <row r="244" spans="1:25" x14ac:dyDescent="0.35">
      <c r="A244" s="1">
        <v>41158</v>
      </c>
      <c r="B244">
        <v>5436</v>
      </c>
      <c r="C244">
        <v>5507.333333333333</v>
      </c>
      <c r="D244">
        <v>7412</v>
      </c>
      <c r="E244">
        <v>5373</v>
      </c>
      <c r="F244">
        <v>0</v>
      </c>
      <c r="G244">
        <v>0</v>
      </c>
      <c r="H244">
        <v>0</v>
      </c>
      <c r="I244">
        <v>0</v>
      </c>
      <c r="J244">
        <v>0</v>
      </c>
      <c r="K244">
        <f t="shared" si="21"/>
        <v>0</v>
      </c>
      <c r="L244">
        <f t="shared" si="22"/>
        <v>6487.5098917910245</v>
      </c>
      <c r="M244">
        <f>L244-B244</f>
        <v>1051.5098917910245</v>
      </c>
      <c r="N244">
        <f t="shared" si="23"/>
        <v>1051.5098917910245</v>
      </c>
      <c r="O244" s="8">
        <f>N244/B244</f>
        <v>0.19343449076361746</v>
      </c>
      <c r="P244">
        <v>2233</v>
      </c>
      <c r="Q244">
        <f t="shared" si="24"/>
        <v>18927.178052238443</v>
      </c>
      <c r="R244">
        <f t="shared" si="25"/>
        <v>40194</v>
      </c>
      <c r="S244">
        <f t="shared" si="26"/>
        <v>1051.5098917910245</v>
      </c>
      <c r="T244">
        <f t="shared" si="27"/>
        <v>1105673.0525343721</v>
      </c>
      <c r="U244">
        <v>1</v>
      </c>
      <c r="V244">
        <v>0</v>
      </c>
      <c r="W244">
        <v>63</v>
      </c>
      <c r="X244">
        <v>0</v>
      </c>
      <c r="Y244">
        <v>0</v>
      </c>
    </row>
    <row r="245" spans="1:25" x14ac:dyDescent="0.35">
      <c r="A245" s="1">
        <v>41159</v>
      </c>
      <c r="B245">
        <v>7263</v>
      </c>
      <c r="C245">
        <v>5520.333333333333</v>
      </c>
      <c r="D245">
        <v>8691</v>
      </c>
      <c r="E245">
        <v>5436</v>
      </c>
      <c r="F245">
        <v>0</v>
      </c>
      <c r="G245">
        <v>0</v>
      </c>
      <c r="H245">
        <v>0</v>
      </c>
      <c r="I245">
        <v>0</v>
      </c>
      <c r="J245">
        <v>0</v>
      </c>
      <c r="K245">
        <f t="shared" si="21"/>
        <v>0</v>
      </c>
      <c r="L245">
        <f t="shared" si="22"/>
        <v>7199.6422376633554</v>
      </c>
      <c r="M245">
        <f>L245-B245</f>
        <v>-63.357762336644555</v>
      </c>
      <c r="N245">
        <f t="shared" si="23"/>
        <v>63.357762336644555</v>
      </c>
      <c r="O245" s="8">
        <f>N245/B245</f>
        <v>8.7233598150412445E-3</v>
      </c>
      <c r="P245">
        <v>603</v>
      </c>
      <c r="Q245">
        <f t="shared" si="24"/>
        <v>4561.758888238408</v>
      </c>
      <c r="R245">
        <f t="shared" si="25"/>
        <v>10854</v>
      </c>
      <c r="S245">
        <f t="shared" si="26"/>
        <v>-126.71552467328911</v>
      </c>
      <c r="T245">
        <f t="shared" si="27"/>
        <v>16056.824193226941</v>
      </c>
      <c r="U245">
        <v>0</v>
      </c>
      <c r="V245">
        <v>1</v>
      </c>
      <c r="W245">
        <v>1827</v>
      </c>
      <c r="X245">
        <v>0</v>
      </c>
      <c r="Y245">
        <v>0</v>
      </c>
    </row>
    <row r="246" spans="1:25" x14ac:dyDescent="0.35">
      <c r="A246" s="1">
        <v>41160</v>
      </c>
      <c r="B246">
        <v>7986</v>
      </c>
      <c r="C246">
        <v>6024</v>
      </c>
      <c r="D246">
        <v>8447</v>
      </c>
      <c r="E246">
        <v>7263</v>
      </c>
      <c r="F246">
        <v>0</v>
      </c>
      <c r="G246">
        <v>0</v>
      </c>
      <c r="H246">
        <v>0</v>
      </c>
      <c r="I246">
        <v>1</v>
      </c>
      <c r="J246">
        <v>0</v>
      </c>
      <c r="K246">
        <f t="shared" si="21"/>
        <v>0</v>
      </c>
      <c r="L246">
        <f t="shared" si="22"/>
        <v>7596.9396633063061</v>
      </c>
      <c r="M246">
        <f>L246-B246</f>
        <v>-389.0603366936939</v>
      </c>
      <c r="N246">
        <f t="shared" si="23"/>
        <v>389.0603366936939</v>
      </c>
      <c r="O246" s="8">
        <f>N246/B246</f>
        <v>4.8717798233620574E-2</v>
      </c>
      <c r="P246">
        <v>980</v>
      </c>
      <c r="Q246">
        <f t="shared" si="24"/>
        <v>28012.344241945961</v>
      </c>
      <c r="R246">
        <f t="shared" si="25"/>
        <v>17640</v>
      </c>
      <c r="S246">
        <f t="shared" si="26"/>
        <v>-778.1206733873878</v>
      </c>
      <c r="T246">
        <f t="shared" si="27"/>
        <v>605471.78235284181</v>
      </c>
      <c r="U246">
        <v>0</v>
      </c>
      <c r="V246">
        <v>0</v>
      </c>
      <c r="W246">
        <v>723</v>
      </c>
      <c r="X246">
        <v>1</v>
      </c>
      <c r="Y246">
        <v>1</v>
      </c>
    </row>
    <row r="247" spans="1:25" x14ac:dyDescent="0.35">
      <c r="A247" s="1">
        <v>41161</v>
      </c>
      <c r="B247">
        <v>7444</v>
      </c>
      <c r="C247">
        <v>6895</v>
      </c>
      <c r="D247">
        <v>7848</v>
      </c>
      <c r="E247">
        <v>7986</v>
      </c>
      <c r="F247">
        <v>0</v>
      </c>
      <c r="G247">
        <v>0</v>
      </c>
      <c r="H247">
        <v>0</v>
      </c>
      <c r="I247">
        <v>1</v>
      </c>
      <c r="J247">
        <v>0</v>
      </c>
      <c r="K247">
        <f t="shared" si="21"/>
        <v>0</v>
      </c>
      <c r="L247">
        <f t="shared" si="22"/>
        <v>7647.8279735538472</v>
      </c>
      <c r="M247">
        <f>L247-B247</f>
        <v>203.82797355384719</v>
      </c>
      <c r="N247">
        <f t="shared" si="23"/>
        <v>203.82797355384719</v>
      </c>
      <c r="O247" s="8">
        <f>N247/B247</f>
        <v>2.7381511761666737E-2</v>
      </c>
      <c r="P247">
        <v>1321</v>
      </c>
      <c r="Q247">
        <f t="shared" si="24"/>
        <v>3668.9035239692494</v>
      </c>
      <c r="R247">
        <f t="shared" si="25"/>
        <v>23778</v>
      </c>
      <c r="S247">
        <f t="shared" si="26"/>
        <v>203.82797355384719</v>
      </c>
      <c r="T247">
        <f t="shared" si="27"/>
        <v>41545.842803067826</v>
      </c>
      <c r="U247">
        <v>0</v>
      </c>
      <c r="V247">
        <v>0</v>
      </c>
      <c r="W247">
        <v>-542</v>
      </c>
      <c r="X247">
        <v>1</v>
      </c>
      <c r="Y247">
        <v>0</v>
      </c>
    </row>
    <row r="248" spans="1:25" x14ac:dyDescent="0.35">
      <c r="A248" s="1">
        <v>41162</v>
      </c>
      <c r="B248">
        <v>5029</v>
      </c>
      <c r="C248">
        <v>7564.333333333333</v>
      </c>
      <c r="D248">
        <v>5397</v>
      </c>
      <c r="E248">
        <v>7444</v>
      </c>
      <c r="F248">
        <v>1</v>
      </c>
      <c r="G248">
        <v>0</v>
      </c>
      <c r="H248">
        <v>0</v>
      </c>
      <c r="I248">
        <v>0</v>
      </c>
      <c r="J248">
        <v>0</v>
      </c>
      <c r="K248">
        <f t="shared" si="21"/>
        <v>0</v>
      </c>
      <c r="L248">
        <f t="shared" si="22"/>
        <v>5654.1544267096469</v>
      </c>
      <c r="M248">
        <f>L248-B248</f>
        <v>625.15442670964694</v>
      </c>
      <c r="N248">
        <f t="shared" si="23"/>
        <v>625.15442670964694</v>
      </c>
      <c r="O248" s="8">
        <f>N248/B248</f>
        <v>0.12430988799157823</v>
      </c>
      <c r="P248">
        <v>1989</v>
      </c>
      <c r="Q248">
        <f t="shared" si="24"/>
        <v>11252.779680773645</v>
      </c>
      <c r="R248">
        <f t="shared" si="25"/>
        <v>35802</v>
      </c>
      <c r="S248">
        <f t="shared" si="26"/>
        <v>625.15442670964694</v>
      </c>
      <c r="T248">
        <f t="shared" si="27"/>
        <v>390818.0572346673</v>
      </c>
      <c r="U248">
        <v>0</v>
      </c>
      <c r="V248">
        <v>0</v>
      </c>
      <c r="W248">
        <v>-2415</v>
      </c>
      <c r="X248">
        <v>0</v>
      </c>
      <c r="Y248">
        <v>0</v>
      </c>
    </row>
    <row r="249" spans="1:25" x14ac:dyDescent="0.35">
      <c r="A249" s="1">
        <v>41163</v>
      </c>
      <c r="B249">
        <v>5327</v>
      </c>
      <c r="C249">
        <v>6819.666666666667</v>
      </c>
      <c r="D249">
        <v>5752</v>
      </c>
      <c r="E249">
        <v>5029</v>
      </c>
      <c r="F249">
        <v>0</v>
      </c>
      <c r="G249">
        <v>1</v>
      </c>
      <c r="H249">
        <v>0</v>
      </c>
      <c r="I249">
        <v>0</v>
      </c>
      <c r="J249">
        <v>0</v>
      </c>
      <c r="K249">
        <f t="shared" si="21"/>
        <v>0</v>
      </c>
      <c r="L249">
        <f t="shared" si="22"/>
        <v>5515.5478489842189</v>
      </c>
      <c r="M249">
        <f>L249-B249</f>
        <v>188.54784898421894</v>
      </c>
      <c r="N249">
        <f t="shared" si="23"/>
        <v>188.54784898421894</v>
      </c>
      <c r="O249" s="8">
        <f>N249/B249</f>
        <v>3.5394752953673538E-2</v>
      </c>
      <c r="P249">
        <v>1892</v>
      </c>
      <c r="Q249">
        <f t="shared" si="24"/>
        <v>3393.861281715941</v>
      </c>
      <c r="R249">
        <f t="shared" si="25"/>
        <v>34056</v>
      </c>
      <c r="S249">
        <f t="shared" si="26"/>
        <v>188.54784898421894</v>
      </c>
      <c r="T249">
        <f t="shared" si="27"/>
        <v>35550.291356575835</v>
      </c>
      <c r="U249">
        <v>0</v>
      </c>
      <c r="V249">
        <v>0</v>
      </c>
      <c r="W249">
        <v>298</v>
      </c>
      <c r="X249">
        <v>0</v>
      </c>
      <c r="Y249">
        <v>0</v>
      </c>
    </row>
    <row r="250" spans="1:25" x14ac:dyDescent="0.35">
      <c r="A250" s="1">
        <v>41164</v>
      </c>
      <c r="B250">
        <v>5012</v>
      </c>
      <c r="C250">
        <v>5933.333333333333</v>
      </c>
      <c r="D250">
        <v>5373</v>
      </c>
      <c r="E250">
        <v>5327</v>
      </c>
      <c r="F250">
        <v>0</v>
      </c>
      <c r="G250">
        <v>0</v>
      </c>
      <c r="H250">
        <v>1</v>
      </c>
      <c r="I250">
        <v>0</v>
      </c>
      <c r="J250">
        <v>0</v>
      </c>
      <c r="K250">
        <f t="shared" si="21"/>
        <v>0</v>
      </c>
      <c r="L250">
        <f t="shared" si="22"/>
        <v>5078.3057819015758</v>
      </c>
      <c r="M250">
        <f>L250-B250</f>
        <v>66.305781901575756</v>
      </c>
      <c r="N250">
        <f t="shared" si="23"/>
        <v>66.305781901575756</v>
      </c>
      <c r="O250" s="8">
        <f>N250/B250</f>
        <v>1.3229405806379839E-2</v>
      </c>
      <c r="P250">
        <v>2102</v>
      </c>
      <c r="Q250">
        <f t="shared" si="24"/>
        <v>1193.5040742283636</v>
      </c>
      <c r="R250">
        <f t="shared" si="25"/>
        <v>37836</v>
      </c>
      <c r="S250">
        <f t="shared" si="26"/>
        <v>66.305781901575756</v>
      </c>
      <c r="T250">
        <f t="shared" si="27"/>
        <v>4396.4567135793313</v>
      </c>
      <c r="U250">
        <v>0</v>
      </c>
      <c r="V250">
        <v>0</v>
      </c>
      <c r="W250">
        <v>-315</v>
      </c>
      <c r="X250">
        <v>0</v>
      </c>
      <c r="Y250">
        <v>0</v>
      </c>
    </row>
    <row r="251" spans="1:25" x14ac:dyDescent="0.35">
      <c r="A251" s="1">
        <v>41165</v>
      </c>
      <c r="B251">
        <v>6084</v>
      </c>
      <c r="C251">
        <v>5122.666666666667</v>
      </c>
      <c r="D251">
        <v>5436</v>
      </c>
      <c r="E251">
        <v>5012</v>
      </c>
      <c r="F251">
        <v>0</v>
      </c>
      <c r="G251">
        <v>0</v>
      </c>
      <c r="H251">
        <v>0</v>
      </c>
      <c r="I251">
        <v>0</v>
      </c>
      <c r="J251">
        <v>0</v>
      </c>
      <c r="K251">
        <f t="shared" si="21"/>
        <v>1</v>
      </c>
      <c r="L251">
        <f t="shared" si="22"/>
        <v>6332.8590410786637</v>
      </c>
      <c r="M251">
        <f>L251-B251</f>
        <v>248.85904107866372</v>
      </c>
      <c r="N251">
        <f t="shared" si="23"/>
        <v>248.85904107866372</v>
      </c>
      <c r="O251" s="8">
        <f>N251/B251</f>
        <v>4.0903852905763267E-2</v>
      </c>
      <c r="P251">
        <v>1186</v>
      </c>
      <c r="Q251">
        <f t="shared" si="24"/>
        <v>4479.462739415947</v>
      </c>
      <c r="R251">
        <f t="shared" si="25"/>
        <v>21348</v>
      </c>
      <c r="S251">
        <f t="shared" si="26"/>
        <v>248.85904107866372</v>
      </c>
      <c r="T251">
        <f t="shared" si="27"/>
        <v>61930.822326592039</v>
      </c>
      <c r="U251">
        <v>1</v>
      </c>
      <c r="V251">
        <v>0</v>
      </c>
      <c r="W251">
        <v>1072</v>
      </c>
      <c r="X251">
        <v>0</v>
      </c>
      <c r="Y251">
        <v>0</v>
      </c>
    </row>
    <row r="252" spans="1:25" x14ac:dyDescent="0.35">
      <c r="A252" s="1">
        <v>41166</v>
      </c>
      <c r="B252">
        <v>6172</v>
      </c>
      <c r="C252">
        <v>5474.333333333333</v>
      </c>
      <c r="D252">
        <v>7263</v>
      </c>
      <c r="E252">
        <v>6084</v>
      </c>
      <c r="F252">
        <v>0</v>
      </c>
      <c r="G252">
        <v>0</v>
      </c>
      <c r="H252">
        <v>0</v>
      </c>
      <c r="I252">
        <v>0</v>
      </c>
      <c r="J252">
        <v>0</v>
      </c>
      <c r="K252">
        <f t="shared" si="21"/>
        <v>0</v>
      </c>
      <c r="L252">
        <f t="shared" si="22"/>
        <v>6535.6507203665269</v>
      </c>
      <c r="M252">
        <f>L252-B252</f>
        <v>363.65072036652691</v>
      </c>
      <c r="N252">
        <f t="shared" si="23"/>
        <v>363.65072036652691</v>
      </c>
      <c r="O252" s="8">
        <f>N252/B252</f>
        <v>5.8919429741822245E-2</v>
      </c>
      <c r="P252">
        <v>1219</v>
      </c>
      <c r="Q252">
        <f t="shared" si="24"/>
        <v>6545.7129665974844</v>
      </c>
      <c r="R252">
        <f t="shared" si="25"/>
        <v>21942</v>
      </c>
      <c r="S252">
        <f t="shared" si="26"/>
        <v>363.65072036652691</v>
      </c>
      <c r="T252">
        <f t="shared" si="27"/>
        <v>132241.84642309396</v>
      </c>
      <c r="U252">
        <v>0</v>
      </c>
      <c r="V252">
        <v>1</v>
      </c>
      <c r="W252">
        <v>88</v>
      </c>
      <c r="X252">
        <v>0</v>
      </c>
      <c r="Y252">
        <v>0</v>
      </c>
    </row>
    <row r="253" spans="1:25" x14ac:dyDescent="0.35">
      <c r="A253" s="1">
        <v>41167</v>
      </c>
      <c r="B253">
        <v>7222</v>
      </c>
      <c r="C253">
        <v>5756</v>
      </c>
      <c r="D253">
        <v>7986</v>
      </c>
      <c r="E253">
        <v>6172</v>
      </c>
      <c r="F253">
        <v>0</v>
      </c>
      <c r="G253">
        <v>0</v>
      </c>
      <c r="H253">
        <v>0</v>
      </c>
      <c r="I253">
        <v>1</v>
      </c>
      <c r="J253">
        <v>0</v>
      </c>
      <c r="K253">
        <f t="shared" si="21"/>
        <v>0</v>
      </c>
      <c r="L253">
        <f t="shared" si="22"/>
        <v>7061.0922337313104</v>
      </c>
      <c r="M253">
        <f>L253-B253</f>
        <v>-160.90776626868956</v>
      </c>
      <c r="N253">
        <f t="shared" si="23"/>
        <v>160.90776626868956</v>
      </c>
      <c r="O253" s="8">
        <f>N253/B253</f>
        <v>2.2280222413277425E-2</v>
      </c>
      <c r="P253">
        <v>1451</v>
      </c>
      <c r="Q253">
        <f t="shared" si="24"/>
        <v>11585.359171345648</v>
      </c>
      <c r="R253">
        <f t="shared" si="25"/>
        <v>26118</v>
      </c>
      <c r="S253">
        <f t="shared" si="26"/>
        <v>-321.81553253737911</v>
      </c>
      <c r="T253">
        <f t="shared" si="27"/>
        <v>103565.23698231691</v>
      </c>
      <c r="U253">
        <v>0</v>
      </c>
      <c r="V253">
        <v>0</v>
      </c>
      <c r="W253">
        <v>1050</v>
      </c>
      <c r="X253">
        <v>1</v>
      </c>
      <c r="Y253">
        <v>1</v>
      </c>
    </row>
    <row r="254" spans="1:25" x14ac:dyDescent="0.35">
      <c r="A254" s="1">
        <v>41168</v>
      </c>
      <c r="B254">
        <v>6819</v>
      </c>
      <c r="C254">
        <v>6492.666666666667</v>
      </c>
      <c r="D254">
        <v>7444</v>
      </c>
      <c r="E254">
        <v>7222</v>
      </c>
      <c r="F254">
        <v>0</v>
      </c>
      <c r="G254">
        <v>0</v>
      </c>
      <c r="H254">
        <v>0</v>
      </c>
      <c r="I254">
        <v>1</v>
      </c>
      <c r="J254">
        <v>0</v>
      </c>
      <c r="K254">
        <f t="shared" si="21"/>
        <v>0</v>
      </c>
      <c r="L254">
        <f t="shared" si="22"/>
        <v>7170.1164778970087</v>
      </c>
      <c r="M254">
        <f>L254-B254</f>
        <v>351.11647789700874</v>
      </c>
      <c r="N254">
        <f t="shared" si="23"/>
        <v>351.11647789700874</v>
      </c>
      <c r="O254" s="8">
        <f>N254/B254</f>
        <v>5.1490904516352652E-2</v>
      </c>
      <c r="P254">
        <v>1712</v>
      </c>
      <c r="Q254">
        <f t="shared" si="24"/>
        <v>6320.0966021461572</v>
      </c>
      <c r="R254">
        <f t="shared" si="25"/>
        <v>30816</v>
      </c>
      <c r="S254">
        <f t="shared" si="26"/>
        <v>351.11647789700874</v>
      </c>
      <c r="T254">
        <f t="shared" si="27"/>
        <v>123282.78105080062</v>
      </c>
      <c r="U254">
        <v>0</v>
      </c>
      <c r="V254">
        <v>0</v>
      </c>
      <c r="W254">
        <v>-403</v>
      </c>
      <c r="X254">
        <v>1</v>
      </c>
      <c r="Y254">
        <v>0</v>
      </c>
    </row>
    <row r="255" spans="1:25" x14ac:dyDescent="0.35">
      <c r="A255" s="1">
        <v>41169</v>
      </c>
      <c r="B255">
        <v>5059</v>
      </c>
      <c r="C255">
        <v>6737.666666666667</v>
      </c>
      <c r="D255">
        <v>5029</v>
      </c>
      <c r="E255">
        <v>6819</v>
      </c>
      <c r="F255">
        <v>1</v>
      </c>
      <c r="G255">
        <v>0</v>
      </c>
      <c r="H255">
        <v>0</v>
      </c>
      <c r="I255">
        <v>0</v>
      </c>
      <c r="J255">
        <v>0</v>
      </c>
      <c r="K255">
        <f t="shared" si="21"/>
        <v>1</v>
      </c>
      <c r="L255">
        <f t="shared" si="22"/>
        <v>6203.6662928458818</v>
      </c>
      <c r="M255">
        <f>L255-B255</f>
        <v>1144.6662928458818</v>
      </c>
      <c r="N255">
        <f t="shared" si="23"/>
        <v>1144.6662928458818</v>
      </c>
      <c r="O255" s="8">
        <f>N255/B255</f>
        <v>0.22626335102705708</v>
      </c>
      <c r="P255">
        <v>1575</v>
      </c>
      <c r="Q255">
        <f t="shared" si="24"/>
        <v>20603.993271225874</v>
      </c>
      <c r="R255">
        <f t="shared" si="25"/>
        <v>28350</v>
      </c>
      <c r="S255">
        <f t="shared" si="26"/>
        <v>1144.6662928458818</v>
      </c>
      <c r="T255">
        <f t="shared" si="27"/>
        <v>1310260.921977534</v>
      </c>
      <c r="U255">
        <v>0</v>
      </c>
      <c r="V255">
        <v>0</v>
      </c>
      <c r="W255">
        <v>-1760</v>
      </c>
      <c r="X255">
        <v>0</v>
      </c>
      <c r="Y255">
        <v>0</v>
      </c>
    </row>
    <row r="256" spans="1:25" x14ac:dyDescent="0.35">
      <c r="A256" s="1">
        <v>41170</v>
      </c>
      <c r="B256">
        <v>4676</v>
      </c>
      <c r="C256">
        <v>6366.666666666667</v>
      </c>
      <c r="D256">
        <v>5327</v>
      </c>
      <c r="E256">
        <v>5059</v>
      </c>
      <c r="F256">
        <v>0</v>
      </c>
      <c r="G256">
        <v>1</v>
      </c>
      <c r="H256">
        <v>0</v>
      </c>
      <c r="I256">
        <v>0</v>
      </c>
      <c r="J256">
        <v>0</v>
      </c>
      <c r="K256">
        <f t="shared" si="21"/>
        <v>0</v>
      </c>
      <c r="L256">
        <f t="shared" si="22"/>
        <v>5167.0067767414375</v>
      </c>
      <c r="M256">
        <f>L256-B256</f>
        <v>491.00677674143753</v>
      </c>
      <c r="N256">
        <f t="shared" si="23"/>
        <v>491.00677674143753</v>
      </c>
      <c r="O256" s="8">
        <f>N256/B256</f>
        <v>0.10500572642032453</v>
      </c>
      <c r="P256">
        <v>2240</v>
      </c>
      <c r="Q256">
        <f t="shared" si="24"/>
        <v>8838.1219813458756</v>
      </c>
      <c r="R256">
        <f t="shared" si="25"/>
        <v>40320</v>
      </c>
      <c r="S256">
        <f t="shared" si="26"/>
        <v>491.00677674143753</v>
      </c>
      <c r="T256">
        <f t="shared" si="27"/>
        <v>241087.6548060159</v>
      </c>
      <c r="U256">
        <v>0</v>
      </c>
      <c r="V256">
        <v>0</v>
      </c>
      <c r="W256">
        <v>-383</v>
      </c>
      <c r="X256">
        <v>0</v>
      </c>
      <c r="Y256">
        <v>0</v>
      </c>
    </row>
    <row r="257" spans="1:25" x14ac:dyDescent="0.35">
      <c r="A257" s="1">
        <v>41171</v>
      </c>
      <c r="B257">
        <v>3000</v>
      </c>
      <c r="C257">
        <v>5518</v>
      </c>
      <c r="D257">
        <v>5012</v>
      </c>
      <c r="E257">
        <v>4676</v>
      </c>
      <c r="F257">
        <v>0</v>
      </c>
      <c r="G257">
        <v>0</v>
      </c>
      <c r="H257">
        <v>1</v>
      </c>
      <c r="I257">
        <v>0</v>
      </c>
      <c r="J257">
        <v>0</v>
      </c>
      <c r="K257">
        <f t="shared" si="21"/>
        <v>0</v>
      </c>
      <c r="L257">
        <f t="shared" si="22"/>
        <v>4642.4444823059384</v>
      </c>
      <c r="M257">
        <f>L257-B257</f>
        <v>1642.4444823059384</v>
      </c>
      <c r="N257">
        <f t="shared" si="23"/>
        <v>1642.4444823059384</v>
      </c>
      <c r="O257" s="8">
        <f>N257/B257</f>
        <v>0.54748149410197944</v>
      </c>
      <c r="P257">
        <v>272</v>
      </c>
      <c r="Q257">
        <f t="shared" si="24"/>
        <v>29564.000681506892</v>
      </c>
      <c r="R257">
        <f t="shared" si="25"/>
        <v>4896</v>
      </c>
      <c r="S257">
        <f t="shared" si="26"/>
        <v>1642.4444823059384</v>
      </c>
      <c r="T257">
        <f t="shared" si="27"/>
        <v>2697623.877457222</v>
      </c>
      <c r="U257">
        <v>0</v>
      </c>
      <c r="V257">
        <v>0</v>
      </c>
      <c r="W257">
        <v>-1676</v>
      </c>
      <c r="X257">
        <v>0</v>
      </c>
      <c r="Y257">
        <v>0</v>
      </c>
    </row>
    <row r="258" spans="1:25" x14ac:dyDescent="0.35">
      <c r="A258" s="1">
        <v>41172</v>
      </c>
      <c r="B258">
        <v>5739</v>
      </c>
      <c r="C258">
        <v>4245</v>
      </c>
      <c r="D258">
        <v>6084</v>
      </c>
      <c r="E258">
        <v>3000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f t="shared" si="21"/>
        <v>0</v>
      </c>
      <c r="L258">
        <f t="shared" si="22"/>
        <v>4960.4499749821971</v>
      </c>
      <c r="M258">
        <f>L258-B258</f>
        <v>-778.55002501780291</v>
      </c>
      <c r="N258">
        <f t="shared" si="23"/>
        <v>778.55002501780291</v>
      </c>
      <c r="O258" s="8">
        <f>N258/B258</f>
        <v>0.13565952692416849</v>
      </c>
      <c r="P258">
        <v>1134</v>
      </c>
      <c r="Q258">
        <f t="shared" si="24"/>
        <v>56055.601801281809</v>
      </c>
      <c r="R258">
        <f t="shared" si="25"/>
        <v>20412</v>
      </c>
      <c r="S258">
        <f t="shared" si="26"/>
        <v>-1557.1000500356058</v>
      </c>
      <c r="T258">
        <f t="shared" si="27"/>
        <v>2424560.5658208863</v>
      </c>
      <c r="U258">
        <v>1</v>
      </c>
      <c r="V258">
        <v>0</v>
      </c>
      <c r="W258">
        <v>2739</v>
      </c>
      <c r="X258">
        <v>0</v>
      </c>
      <c r="Y258">
        <v>0</v>
      </c>
    </row>
    <row r="259" spans="1:25" x14ac:dyDescent="0.35">
      <c r="A259" s="1">
        <v>41173</v>
      </c>
      <c r="B259">
        <v>4628.5</v>
      </c>
      <c r="C259">
        <v>4471.666666666667</v>
      </c>
      <c r="D259">
        <v>6172</v>
      </c>
      <c r="E259">
        <v>5739</v>
      </c>
      <c r="F259">
        <v>0</v>
      </c>
      <c r="G259">
        <v>0</v>
      </c>
      <c r="H259">
        <v>0</v>
      </c>
      <c r="I259">
        <v>0</v>
      </c>
      <c r="J259">
        <v>0</v>
      </c>
      <c r="K259">
        <f t="shared" ref="K259:K322" si="28">IF(B259&gt;D259,1,0)</f>
        <v>0</v>
      </c>
      <c r="L259">
        <f t="shared" ref="L259:L322" si="29">$AB$2+SUMPRODUCT(C259:K259,$AC$2:$AK$2)</f>
        <v>5602.3775281302651</v>
      </c>
      <c r="M259">
        <f>L259-B259</f>
        <v>973.87752813026509</v>
      </c>
      <c r="N259">
        <f t="shared" ref="N259:N322" si="30">ABS(M259)</f>
        <v>973.87752813026509</v>
      </c>
      <c r="O259" s="8">
        <f>N259/B259</f>
        <v>0.21040888584428327</v>
      </c>
      <c r="P259">
        <v>4162</v>
      </c>
      <c r="Q259">
        <f t="shared" ref="Q259:Q322" si="31">IF(M259&lt;0,M259*-72,M259*18)</f>
        <v>17529.795506344773</v>
      </c>
      <c r="R259">
        <f t="shared" ref="R259:R322" si="32">P259*18</f>
        <v>74916</v>
      </c>
      <c r="S259">
        <f t="shared" ref="S259:S322" si="33">IF(M259&lt;0,M259*2,M259)</f>
        <v>973.87752813026509</v>
      </c>
      <c r="T259">
        <f t="shared" ref="T259:T322" si="34">S259^2</f>
        <v>948437.43979711528</v>
      </c>
      <c r="U259">
        <v>0</v>
      </c>
      <c r="V259">
        <v>1</v>
      </c>
      <c r="W259">
        <v>-1110.5</v>
      </c>
      <c r="X259">
        <v>0</v>
      </c>
      <c r="Y259">
        <v>0</v>
      </c>
    </row>
    <row r="260" spans="1:25" x14ac:dyDescent="0.35">
      <c r="A260" s="1">
        <v>41174</v>
      </c>
      <c r="B260">
        <v>6288</v>
      </c>
      <c r="C260">
        <v>4455.833333333333</v>
      </c>
      <c r="D260">
        <v>7222</v>
      </c>
      <c r="E260">
        <v>4628.5</v>
      </c>
      <c r="F260">
        <v>0</v>
      </c>
      <c r="G260">
        <v>0</v>
      </c>
      <c r="H260">
        <v>0</v>
      </c>
      <c r="I260">
        <v>1</v>
      </c>
      <c r="J260">
        <v>0</v>
      </c>
      <c r="K260">
        <f t="shared" si="28"/>
        <v>0</v>
      </c>
      <c r="L260">
        <f t="shared" si="29"/>
        <v>5992.0932253601122</v>
      </c>
      <c r="M260">
        <f>L260-B260</f>
        <v>-295.90677463988777</v>
      </c>
      <c r="N260">
        <f t="shared" si="30"/>
        <v>295.90677463988777</v>
      </c>
      <c r="O260" s="8">
        <f>N260/B260</f>
        <v>4.7058965432552127E-2</v>
      </c>
      <c r="P260">
        <v>836</v>
      </c>
      <c r="Q260">
        <f t="shared" si="31"/>
        <v>21305.28777407192</v>
      </c>
      <c r="R260">
        <f t="shared" si="32"/>
        <v>15048</v>
      </c>
      <c r="S260">
        <f t="shared" si="33"/>
        <v>-591.81354927977554</v>
      </c>
      <c r="T260">
        <f t="shared" si="34"/>
        <v>350243.2771111253</v>
      </c>
      <c r="U260">
        <v>0</v>
      </c>
      <c r="V260">
        <v>0</v>
      </c>
      <c r="W260">
        <v>1659.5</v>
      </c>
      <c r="X260">
        <v>1</v>
      </c>
      <c r="Y260">
        <v>1</v>
      </c>
    </row>
    <row r="261" spans="1:25" x14ac:dyDescent="0.35">
      <c r="A261" s="1">
        <v>41175</v>
      </c>
      <c r="B261">
        <v>6844</v>
      </c>
      <c r="C261">
        <v>5551.833333333333</v>
      </c>
      <c r="D261">
        <v>6819</v>
      </c>
      <c r="E261">
        <v>6288</v>
      </c>
      <c r="F261">
        <v>0</v>
      </c>
      <c r="G261">
        <v>0</v>
      </c>
      <c r="H261">
        <v>0</v>
      </c>
      <c r="I261">
        <v>1</v>
      </c>
      <c r="J261">
        <v>0</v>
      </c>
      <c r="K261">
        <f t="shared" si="28"/>
        <v>1</v>
      </c>
      <c r="L261">
        <f t="shared" si="29"/>
        <v>7488.6381839182413</v>
      </c>
      <c r="M261">
        <f>L261-B261</f>
        <v>644.63818391824134</v>
      </c>
      <c r="N261">
        <f t="shared" si="30"/>
        <v>644.63818391824134</v>
      </c>
      <c r="O261" s="8">
        <f>N261/B261</f>
        <v>9.419026649886636E-2</v>
      </c>
      <c r="P261">
        <v>1051</v>
      </c>
      <c r="Q261">
        <f t="shared" si="31"/>
        <v>11603.487310528344</v>
      </c>
      <c r="R261">
        <f t="shared" si="32"/>
        <v>18918</v>
      </c>
      <c r="S261">
        <f t="shared" si="33"/>
        <v>644.63818391824134</v>
      </c>
      <c r="T261">
        <f t="shared" si="34"/>
        <v>415558.38816540834</v>
      </c>
      <c r="U261">
        <v>0</v>
      </c>
      <c r="V261">
        <v>0</v>
      </c>
      <c r="W261">
        <v>556</v>
      </c>
      <c r="X261">
        <v>1</v>
      </c>
      <c r="Y261">
        <v>0</v>
      </c>
    </row>
    <row r="262" spans="1:25" x14ac:dyDescent="0.35">
      <c r="A262" s="1">
        <v>41176</v>
      </c>
      <c r="B262">
        <v>4615</v>
      </c>
      <c r="C262">
        <v>5920.166666666667</v>
      </c>
      <c r="D262">
        <v>5059</v>
      </c>
      <c r="E262">
        <v>6844</v>
      </c>
      <c r="F262">
        <v>1</v>
      </c>
      <c r="G262">
        <v>0</v>
      </c>
      <c r="H262">
        <v>0</v>
      </c>
      <c r="I262">
        <v>0</v>
      </c>
      <c r="J262">
        <v>0</v>
      </c>
      <c r="K262">
        <f t="shared" si="28"/>
        <v>0</v>
      </c>
      <c r="L262">
        <f t="shared" si="29"/>
        <v>4907.1258558599648</v>
      </c>
      <c r="M262">
        <f>L262-B262</f>
        <v>292.12585585996476</v>
      </c>
      <c r="N262">
        <f t="shared" si="30"/>
        <v>292.12585585996476</v>
      </c>
      <c r="O262" s="8">
        <f>N262/B262</f>
        <v>6.3299210370523246E-2</v>
      </c>
      <c r="P262">
        <v>1840</v>
      </c>
      <c r="Q262">
        <f t="shared" si="31"/>
        <v>5258.2654054793657</v>
      </c>
      <c r="R262">
        <f t="shared" si="32"/>
        <v>33120</v>
      </c>
      <c r="S262">
        <f t="shared" si="33"/>
        <v>292.12585585996476</v>
      </c>
      <c r="T262">
        <f t="shared" si="34"/>
        <v>85337.515661916899</v>
      </c>
      <c r="U262">
        <v>0</v>
      </c>
      <c r="V262">
        <v>0</v>
      </c>
      <c r="W262">
        <v>-2229</v>
      </c>
      <c r="X262">
        <v>0</v>
      </c>
      <c r="Y262">
        <v>0</v>
      </c>
    </row>
    <row r="263" spans="1:25" x14ac:dyDescent="0.35">
      <c r="A263" s="1">
        <v>41177</v>
      </c>
      <c r="B263">
        <v>5412</v>
      </c>
      <c r="C263">
        <v>5915.666666666667</v>
      </c>
      <c r="D263">
        <v>4676</v>
      </c>
      <c r="E263">
        <v>4615</v>
      </c>
      <c r="F263">
        <v>0</v>
      </c>
      <c r="G263">
        <v>1</v>
      </c>
      <c r="H263">
        <v>0</v>
      </c>
      <c r="I263">
        <v>0</v>
      </c>
      <c r="J263">
        <v>0</v>
      </c>
      <c r="K263">
        <f t="shared" si="28"/>
        <v>1</v>
      </c>
      <c r="L263">
        <f t="shared" si="29"/>
        <v>5699.6122655861118</v>
      </c>
      <c r="M263">
        <f>L263-B263</f>
        <v>287.61226558611179</v>
      </c>
      <c r="N263">
        <f t="shared" si="30"/>
        <v>287.61226558611179</v>
      </c>
      <c r="O263" s="8">
        <f>N263/B263</f>
        <v>5.3143434143775273E-2</v>
      </c>
      <c r="P263">
        <v>2027</v>
      </c>
      <c r="Q263">
        <f t="shared" si="31"/>
        <v>5177.0207805500122</v>
      </c>
      <c r="R263">
        <f t="shared" si="32"/>
        <v>36486</v>
      </c>
      <c r="S263">
        <f t="shared" si="33"/>
        <v>287.61226558611179</v>
      </c>
      <c r="T263">
        <f t="shared" si="34"/>
        <v>82720.81531557611</v>
      </c>
      <c r="U263">
        <v>0</v>
      </c>
      <c r="V263">
        <v>0</v>
      </c>
      <c r="W263">
        <v>797</v>
      </c>
      <c r="X263">
        <v>0</v>
      </c>
      <c r="Y263">
        <v>0</v>
      </c>
    </row>
    <row r="264" spans="1:25" x14ac:dyDescent="0.35">
      <c r="A264" s="1">
        <v>41178</v>
      </c>
      <c r="B264">
        <v>5273</v>
      </c>
      <c r="C264">
        <v>5623.666666666667</v>
      </c>
      <c r="D264">
        <v>3000</v>
      </c>
      <c r="E264">
        <v>5412</v>
      </c>
      <c r="F264">
        <v>0</v>
      </c>
      <c r="G264">
        <v>0</v>
      </c>
      <c r="H264">
        <v>1</v>
      </c>
      <c r="I264">
        <v>0</v>
      </c>
      <c r="J264">
        <v>0</v>
      </c>
      <c r="K264">
        <f t="shared" si="28"/>
        <v>1</v>
      </c>
      <c r="L264">
        <f t="shared" si="29"/>
        <v>4814.5735185757994</v>
      </c>
      <c r="M264">
        <f>L264-B264</f>
        <v>-458.42648142420057</v>
      </c>
      <c r="N264">
        <f t="shared" si="30"/>
        <v>458.42648142420057</v>
      </c>
      <c r="O264" s="8">
        <f>N264/B264</f>
        <v>8.6938456556836824E-2</v>
      </c>
      <c r="P264">
        <v>1856</v>
      </c>
      <c r="Q264">
        <f t="shared" si="31"/>
        <v>33006.706662542441</v>
      </c>
      <c r="R264">
        <f t="shared" si="32"/>
        <v>33408</v>
      </c>
      <c r="S264">
        <f t="shared" si="33"/>
        <v>-916.85296284840115</v>
      </c>
      <c r="T264">
        <f t="shared" si="34"/>
        <v>840619.35548389168</v>
      </c>
      <c r="U264">
        <v>0</v>
      </c>
      <c r="V264">
        <v>0</v>
      </c>
      <c r="W264">
        <v>-139</v>
      </c>
      <c r="X264">
        <v>0</v>
      </c>
      <c r="Y264">
        <v>0</v>
      </c>
    </row>
    <row r="265" spans="1:25" x14ac:dyDescent="0.35">
      <c r="A265" s="1">
        <v>41179</v>
      </c>
      <c r="B265">
        <v>4996</v>
      </c>
      <c r="C265">
        <v>5100</v>
      </c>
      <c r="D265">
        <v>5739</v>
      </c>
      <c r="E265">
        <v>5273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f t="shared" si="28"/>
        <v>0</v>
      </c>
      <c r="L265">
        <f t="shared" si="29"/>
        <v>5446.6161298768684</v>
      </c>
      <c r="M265">
        <f>L265-B265</f>
        <v>450.6161298768684</v>
      </c>
      <c r="N265">
        <f t="shared" si="30"/>
        <v>450.6161298768684</v>
      </c>
      <c r="O265" s="8">
        <f>N265/B265</f>
        <v>9.0195382281198638E-2</v>
      </c>
      <c r="P265">
        <v>1961</v>
      </c>
      <c r="Q265">
        <f t="shared" si="31"/>
        <v>8111.0903377836312</v>
      </c>
      <c r="R265">
        <f t="shared" si="32"/>
        <v>35298</v>
      </c>
      <c r="S265">
        <f t="shared" si="33"/>
        <v>450.6161298768684</v>
      </c>
      <c r="T265">
        <f t="shared" si="34"/>
        <v>203054.89650520674</v>
      </c>
      <c r="U265">
        <v>1</v>
      </c>
      <c r="V265">
        <v>0</v>
      </c>
      <c r="W265">
        <v>-277</v>
      </c>
      <c r="X265">
        <v>0</v>
      </c>
      <c r="Y265">
        <v>0</v>
      </c>
    </row>
    <row r="266" spans="1:25" x14ac:dyDescent="0.35">
      <c r="A266" s="1">
        <v>41180</v>
      </c>
      <c r="B266">
        <v>5590</v>
      </c>
      <c r="C266">
        <v>5227</v>
      </c>
      <c r="D266">
        <v>4628.5</v>
      </c>
      <c r="E266">
        <v>4996</v>
      </c>
      <c r="F266">
        <v>0</v>
      </c>
      <c r="G266">
        <v>0</v>
      </c>
      <c r="H266">
        <v>0</v>
      </c>
      <c r="I266">
        <v>0</v>
      </c>
      <c r="J266">
        <v>1</v>
      </c>
      <c r="K266">
        <f t="shared" si="28"/>
        <v>1</v>
      </c>
      <c r="L266">
        <f t="shared" si="29"/>
        <v>6068.3002488836673</v>
      </c>
      <c r="M266">
        <f>L266-B266</f>
        <v>478.30024888366734</v>
      </c>
      <c r="N266">
        <f t="shared" si="30"/>
        <v>478.30024888366734</v>
      </c>
      <c r="O266" s="8">
        <f>N266/B266</f>
        <v>8.5563550784198097E-2</v>
      </c>
      <c r="P266">
        <v>835</v>
      </c>
      <c r="Q266">
        <f t="shared" si="31"/>
        <v>8609.4044799060121</v>
      </c>
      <c r="R266">
        <f t="shared" si="32"/>
        <v>15030</v>
      </c>
      <c r="S266">
        <f t="shared" si="33"/>
        <v>478.30024888366734</v>
      </c>
      <c r="T266">
        <f t="shared" si="34"/>
        <v>228771.12808217813</v>
      </c>
      <c r="U266">
        <v>0</v>
      </c>
      <c r="V266">
        <v>1</v>
      </c>
      <c r="W266">
        <v>594</v>
      </c>
      <c r="X266">
        <v>0</v>
      </c>
      <c r="Y266">
        <v>0</v>
      </c>
    </row>
    <row r="267" spans="1:25" x14ac:dyDescent="0.35">
      <c r="A267" s="1">
        <v>41181</v>
      </c>
      <c r="B267">
        <v>6648</v>
      </c>
      <c r="C267">
        <v>5286.333333333333</v>
      </c>
      <c r="D267">
        <v>6288</v>
      </c>
      <c r="E267">
        <v>5590</v>
      </c>
      <c r="F267">
        <v>0</v>
      </c>
      <c r="G267">
        <v>0</v>
      </c>
      <c r="H267">
        <v>0</v>
      </c>
      <c r="I267">
        <v>1</v>
      </c>
      <c r="J267">
        <v>1</v>
      </c>
      <c r="K267">
        <f t="shared" si="28"/>
        <v>1</v>
      </c>
      <c r="L267">
        <f t="shared" si="29"/>
        <v>7141.6326815349776</v>
      </c>
      <c r="M267">
        <f>L267-B267</f>
        <v>493.63268153497756</v>
      </c>
      <c r="N267">
        <f t="shared" si="30"/>
        <v>493.63268153497756</v>
      </c>
      <c r="O267" s="8">
        <f>N267/B267</f>
        <v>7.4252810098522498E-2</v>
      </c>
      <c r="P267">
        <v>1478</v>
      </c>
      <c r="Q267">
        <f t="shared" si="31"/>
        <v>8885.3882676295962</v>
      </c>
      <c r="R267">
        <f t="shared" si="32"/>
        <v>26604</v>
      </c>
      <c r="S267">
        <f t="shared" si="33"/>
        <v>493.63268153497756</v>
      </c>
      <c r="T267">
        <f t="shared" si="34"/>
        <v>243673.22427941259</v>
      </c>
      <c r="U267">
        <v>0</v>
      </c>
      <c r="V267">
        <v>0</v>
      </c>
      <c r="W267">
        <v>1058</v>
      </c>
      <c r="X267">
        <v>1</v>
      </c>
      <c r="Y267">
        <v>1</v>
      </c>
    </row>
    <row r="268" spans="1:25" x14ac:dyDescent="0.35">
      <c r="A268" s="1">
        <v>41182</v>
      </c>
      <c r="B268">
        <v>6569</v>
      </c>
      <c r="C268">
        <v>5744.666666666667</v>
      </c>
      <c r="D268">
        <v>6844</v>
      </c>
      <c r="E268">
        <v>6648</v>
      </c>
      <c r="F268">
        <v>0</v>
      </c>
      <c r="G268">
        <v>0</v>
      </c>
      <c r="H268">
        <v>0</v>
      </c>
      <c r="I268">
        <v>1</v>
      </c>
      <c r="J268">
        <v>1</v>
      </c>
      <c r="K268">
        <f t="shared" si="28"/>
        <v>0</v>
      </c>
      <c r="L268">
        <f t="shared" si="29"/>
        <v>6678.6607509362566</v>
      </c>
      <c r="M268">
        <f>L268-B268</f>
        <v>109.66075093625659</v>
      </c>
      <c r="N268">
        <f t="shared" si="30"/>
        <v>109.66075093625659</v>
      </c>
      <c r="O268" s="8">
        <f>N268/B268</f>
        <v>1.6693674978879067E-2</v>
      </c>
      <c r="P268">
        <v>1075</v>
      </c>
      <c r="Q268">
        <f t="shared" si="31"/>
        <v>1973.8935168526186</v>
      </c>
      <c r="R268">
        <f t="shared" si="32"/>
        <v>19350</v>
      </c>
      <c r="S268">
        <f t="shared" si="33"/>
        <v>109.66075093625659</v>
      </c>
      <c r="T268">
        <f t="shared" si="34"/>
        <v>12025.480295903701</v>
      </c>
      <c r="U268">
        <v>0</v>
      </c>
      <c r="V268">
        <v>0</v>
      </c>
      <c r="W268">
        <v>-79</v>
      </c>
      <c r="X268">
        <v>1</v>
      </c>
      <c r="Y268">
        <v>0</v>
      </c>
    </row>
    <row r="269" spans="1:25" x14ac:dyDescent="0.35">
      <c r="A269" s="1">
        <v>41183</v>
      </c>
      <c r="B269">
        <v>4396</v>
      </c>
      <c r="C269">
        <v>6269</v>
      </c>
      <c r="D269">
        <v>4615</v>
      </c>
      <c r="E269">
        <v>6569</v>
      </c>
      <c r="F269">
        <v>1</v>
      </c>
      <c r="G269">
        <v>0</v>
      </c>
      <c r="H269">
        <v>0</v>
      </c>
      <c r="I269">
        <v>0</v>
      </c>
      <c r="J269">
        <v>0</v>
      </c>
      <c r="K269">
        <f t="shared" si="28"/>
        <v>0</v>
      </c>
      <c r="L269">
        <f t="shared" si="29"/>
        <v>4706.6283288308268</v>
      </c>
      <c r="M269">
        <f>L269-B269</f>
        <v>310.62832883082683</v>
      </c>
      <c r="N269">
        <f t="shared" si="30"/>
        <v>310.62832883082683</v>
      </c>
      <c r="O269" s="8">
        <f>N269/B269</f>
        <v>7.066158526633913E-2</v>
      </c>
      <c r="P269">
        <v>1808</v>
      </c>
      <c r="Q269">
        <f t="shared" si="31"/>
        <v>5591.309918954883</v>
      </c>
      <c r="R269">
        <f t="shared" si="32"/>
        <v>32544</v>
      </c>
      <c r="S269">
        <f t="shared" si="33"/>
        <v>310.62832883082683</v>
      </c>
      <c r="T269">
        <f t="shared" si="34"/>
        <v>96489.958672232286</v>
      </c>
      <c r="U269">
        <v>0</v>
      </c>
      <c r="V269">
        <v>0</v>
      </c>
      <c r="W269">
        <v>-2173</v>
      </c>
      <c r="X269">
        <v>0</v>
      </c>
      <c r="Y269">
        <v>0</v>
      </c>
    </row>
    <row r="270" spans="1:25" x14ac:dyDescent="0.35">
      <c r="A270" s="1">
        <v>41184</v>
      </c>
      <c r="B270">
        <v>5205</v>
      </c>
      <c r="C270">
        <v>5871</v>
      </c>
      <c r="D270">
        <v>5412</v>
      </c>
      <c r="E270">
        <v>4396</v>
      </c>
      <c r="F270">
        <v>0</v>
      </c>
      <c r="G270">
        <v>1</v>
      </c>
      <c r="H270">
        <v>0</v>
      </c>
      <c r="I270">
        <v>0</v>
      </c>
      <c r="J270">
        <v>0</v>
      </c>
      <c r="K270">
        <f t="shared" si="28"/>
        <v>0</v>
      </c>
      <c r="L270">
        <f t="shared" si="29"/>
        <v>4949.8297209530183</v>
      </c>
      <c r="M270">
        <f>L270-B270</f>
        <v>-255.1702790469817</v>
      </c>
      <c r="N270">
        <f t="shared" si="30"/>
        <v>255.1702790469817</v>
      </c>
      <c r="O270" s="8">
        <f>N270/B270</f>
        <v>4.9024068981168435E-2</v>
      </c>
      <c r="P270">
        <v>1511</v>
      </c>
      <c r="Q270">
        <f t="shared" si="31"/>
        <v>18372.260091382683</v>
      </c>
      <c r="R270">
        <f t="shared" si="32"/>
        <v>27198</v>
      </c>
      <c r="S270">
        <f t="shared" si="33"/>
        <v>-510.34055809396341</v>
      </c>
      <c r="T270">
        <f t="shared" si="34"/>
        <v>260447.48523565804</v>
      </c>
      <c r="U270">
        <v>0</v>
      </c>
      <c r="V270">
        <v>0</v>
      </c>
      <c r="W270">
        <v>809</v>
      </c>
      <c r="X270">
        <v>0</v>
      </c>
      <c r="Y270">
        <v>0</v>
      </c>
    </row>
    <row r="271" spans="1:25" x14ac:dyDescent="0.35">
      <c r="A271" s="1">
        <v>41185</v>
      </c>
      <c r="B271">
        <v>5350</v>
      </c>
      <c r="C271">
        <v>5390</v>
      </c>
      <c r="D271">
        <v>5273</v>
      </c>
      <c r="E271">
        <v>5205</v>
      </c>
      <c r="F271">
        <v>0</v>
      </c>
      <c r="G271">
        <v>0</v>
      </c>
      <c r="H271">
        <v>1</v>
      </c>
      <c r="I271">
        <v>0</v>
      </c>
      <c r="J271">
        <v>0</v>
      </c>
      <c r="K271">
        <f t="shared" si="28"/>
        <v>1</v>
      </c>
      <c r="L271">
        <f t="shared" si="29"/>
        <v>5948.4371721521848</v>
      </c>
      <c r="M271">
        <f>L271-B271</f>
        <v>598.43717215218476</v>
      </c>
      <c r="N271">
        <f t="shared" si="30"/>
        <v>598.43717215218476</v>
      </c>
      <c r="O271" s="8">
        <f>N271/B271</f>
        <v>0.11185741535554855</v>
      </c>
      <c r="P271">
        <v>1355</v>
      </c>
      <c r="Q271">
        <f t="shared" si="31"/>
        <v>10771.869098739326</v>
      </c>
      <c r="R271">
        <f t="shared" si="32"/>
        <v>24390</v>
      </c>
      <c r="S271">
        <f t="shared" si="33"/>
        <v>598.43717215218476</v>
      </c>
      <c r="T271">
        <f t="shared" si="34"/>
        <v>358127.04901350359</v>
      </c>
      <c r="U271">
        <v>0</v>
      </c>
      <c r="V271">
        <v>0</v>
      </c>
      <c r="W271">
        <v>145</v>
      </c>
      <c r="X271">
        <v>0</v>
      </c>
      <c r="Y271">
        <v>0</v>
      </c>
    </row>
    <row r="272" spans="1:25" x14ac:dyDescent="0.35">
      <c r="A272" s="1">
        <v>41186</v>
      </c>
      <c r="B272">
        <v>4939</v>
      </c>
      <c r="C272">
        <v>4983.666666666667</v>
      </c>
      <c r="D272">
        <v>4996</v>
      </c>
      <c r="E272">
        <v>5350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f t="shared" si="28"/>
        <v>0</v>
      </c>
      <c r="L272">
        <f t="shared" si="29"/>
        <v>5025.4745748969599</v>
      </c>
      <c r="M272">
        <f>L272-B272</f>
        <v>86.474574896959894</v>
      </c>
      <c r="N272">
        <f t="shared" si="30"/>
        <v>86.474574896959894</v>
      </c>
      <c r="O272" s="8">
        <f>N272/B272</f>
        <v>1.7508518910095139E-2</v>
      </c>
      <c r="P272">
        <v>1835</v>
      </c>
      <c r="Q272">
        <f t="shared" si="31"/>
        <v>1556.5423481452781</v>
      </c>
      <c r="R272">
        <f t="shared" si="32"/>
        <v>33030</v>
      </c>
      <c r="S272">
        <f t="shared" si="33"/>
        <v>86.474574896959894</v>
      </c>
      <c r="T272">
        <f t="shared" si="34"/>
        <v>7477.8521036099264</v>
      </c>
      <c r="U272">
        <v>1</v>
      </c>
      <c r="V272">
        <v>0</v>
      </c>
      <c r="W272">
        <v>-411</v>
      </c>
      <c r="X272">
        <v>0</v>
      </c>
      <c r="Y272">
        <v>0</v>
      </c>
    </row>
    <row r="273" spans="1:25" x14ac:dyDescent="0.35">
      <c r="A273" s="1">
        <v>41187</v>
      </c>
      <c r="B273">
        <v>6693</v>
      </c>
      <c r="C273">
        <v>5164.666666666667</v>
      </c>
      <c r="D273">
        <v>5590</v>
      </c>
      <c r="E273">
        <v>4939</v>
      </c>
      <c r="F273">
        <v>0</v>
      </c>
      <c r="G273">
        <v>0</v>
      </c>
      <c r="H273">
        <v>0</v>
      </c>
      <c r="I273">
        <v>0</v>
      </c>
      <c r="J273">
        <v>0</v>
      </c>
      <c r="K273">
        <f t="shared" si="28"/>
        <v>1</v>
      </c>
      <c r="L273">
        <f t="shared" si="29"/>
        <v>6413.9153070534248</v>
      </c>
      <c r="M273">
        <f>L273-B273</f>
        <v>-279.08469294657516</v>
      </c>
      <c r="N273">
        <f t="shared" si="30"/>
        <v>279.08469294657516</v>
      </c>
      <c r="O273" s="8">
        <f>N273/B273</f>
        <v>4.1697996854411348E-2</v>
      </c>
      <c r="P273">
        <v>671</v>
      </c>
      <c r="Q273">
        <f t="shared" si="31"/>
        <v>20094.097892153412</v>
      </c>
      <c r="R273">
        <f t="shared" si="32"/>
        <v>12078</v>
      </c>
      <c r="S273">
        <f t="shared" si="33"/>
        <v>-558.16938589315032</v>
      </c>
      <c r="T273">
        <f t="shared" si="34"/>
        <v>311553.06334833655</v>
      </c>
      <c r="U273">
        <v>0</v>
      </c>
      <c r="V273">
        <v>1</v>
      </c>
      <c r="W273">
        <v>1754</v>
      </c>
      <c r="X273">
        <v>0</v>
      </c>
      <c r="Y273">
        <v>0</v>
      </c>
    </row>
    <row r="274" spans="1:25" x14ac:dyDescent="0.35">
      <c r="A274" s="1">
        <v>41188</v>
      </c>
      <c r="B274">
        <v>7112</v>
      </c>
      <c r="C274">
        <v>5660.666666666667</v>
      </c>
      <c r="D274">
        <v>6648</v>
      </c>
      <c r="E274">
        <v>6693</v>
      </c>
      <c r="F274">
        <v>0</v>
      </c>
      <c r="G274">
        <v>0</v>
      </c>
      <c r="H274">
        <v>0</v>
      </c>
      <c r="I274">
        <v>1</v>
      </c>
      <c r="J274">
        <v>0</v>
      </c>
      <c r="K274">
        <f t="shared" si="28"/>
        <v>1</v>
      </c>
      <c r="L274">
        <f t="shared" si="29"/>
        <v>7503.8175822338417</v>
      </c>
      <c r="M274">
        <f>L274-B274</f>
        <v>391.81758223384168</v>
      </c>
      <c r="N274">
        <f t="shared" si="30"/>
        <v>391.81758223384168</v>
      </c>
      <c r="O274" s="8">
        <f>N274/B274</f>
        <v>5.5092460944015986E-2</v>
      </c>
      <c r="P274">
        <v>885</v>
      </c>
      <c r="Q274">
        <f t="shared" si="31"/>
        <v>7052.7164802091502</v>
      </c>
      <c r="R274">
        <f t="shared" si="32"/>
        <v>15930</v>
      </c>
      <c r="S274">
        <f t="shared" si="33"/>
        <v>391.81758223384168</v>
      </c>
      <c r="T274">
        <f t="shared" si="34"/>
        <v>153521.01774757329</v>
      </c>
      <c r="U274">
        <v>0</v>
      </c>
      <c r="V274">
        <v>0</v>
      </c>
      <c r="W274">
        <v>419</v>
      </c>
      <c r="X274">
        <v>1</v>
      </c>
      <c r="Y274">
        <v>1</v>
      </c>
    </row>
    <row r="275" spans="1:25" x14ac:dyDescent="0.35">
      <c r="A275" s="1">
        <v>41189</v>
      </c>
      <c r="B275">
        <v>6933</v>
      </c>
      <c r="C275">
        <v>6248</v>
      </c>
      <c r="D275">
        <v>6569</v>
      </c>
      <c r="E275">
        <v>7112</v>
      </c>
      <c r="F275">
        <v>0</v>
      </c>
      <c r="G275">
        <v>0</v>
      </c>
      <c r="H275">
        <v>0</v>
      </c>
      <c r="I275">
        <v>1</v>
      </c>
      <c r="J275">
        <v>0</v>
      </c>
      <c r="K275">
        <f t="shared" si="28"/>
        <v>1</v>
      </c>
      <c r="L275">
        <f t="shared" si="29"/>
        <v>7701.7118340678489</v>
      </c>
      <c r="M275">
        <f>L275-B275</f>
        <v>768.71183406784894</v>
      </c>
      <c r="N275">
        <f t="shared" si="30"/>
        <v>768.71183406784894</v>
      </c>
      <c r="O275" s="8">
        <f>N275/B275</f>
        <v>0.11087722978044842</v>
      </c>
      <c r="P275">
        <v>735</v>
      </c>
      <c r="Q275">
        <f t="shared" si="31"/>
        <v>13836.813013221281</v>
      </c>
      <c r="R275">
        <f t="shared" si="32"/>
        <v>13230</v>
      </c>
      <c r="S275">
        <f t="shared" si="33"/>
        <v>768.71183406784894</v>
      </c>
      <c r="T275">
        <f t="shared" si="34"/>
        <v>590917.88383595611</v>
      </c>
      <c r="U275">
        <v>0</v>
      </c>
      <c r="V275">
        <v>0</v>
      </c>
      <c r="W275">
        <v>-179</v>
      </c>
      <c r="X275">
        <v>1</v>
      </c>
      <c r="Y275">
        <v>0</v>
      </c>
    </row>
    <row r="276" spans="1:25" x14ac:dyDescent="0.35">
      <c r="A276" s="1">
        <v>41190</v>
      </c>
      <c r="B276">
        <v>4621</v>
      </c>
      <c r="C276">
        <v>6912.666666666667</v>
      </c>
      <c r="D276">
        <v>4396</v>
      </c>
      <c r="E276">
        <v>6933</v>
      </c>
      <c r="F276">
        <v>1</v>
      </c>
      <c r="G276">
        <v>0</v>
      </c>
      <c r="H276">
        <v>0</v>
      </c>
      <c r="I276">
        <v>0</v>
      </c>
      <c r="J276">
        <v>0</v>
      </c>
      <c r="K276">
        <f t="shared" si="28"/>
        <v>1</v>
      </c>
      <c r="L276">
        <f t="shared" si="29"/>
        <v>5928.6989789363352</v>
      </c>
      <c r="M276">
        <f>L276-B276</f>
        <v>1307.6989789363352</v>
      </c>
      <c r="N276">
        <f t="shared" si="30"/>
        <v>1307.6989789363352</v>
      </c>
      <c r="O276" s="8">
        <f>N276/B276</f>
        <v>0.28299047369321256</v>
      </c>
      <c r="P276">
        <v>1495</v>
      </c>
      <c r="Q276">
        <f t="shared" si="31"/>
        <v>23538.581620854035</v>
      </c>
      <c r="R276">
        <f t="shared" si="32"/>
        <v>26910</v>
      </c>
      <c r="S276">
        <f t="shared" si="33"/>
        <v>1307.6989789363352</v>
      </c>
      <c r="T276">
        <f t="shared" si="34"/>
        <v>1710076.6195111335</v>
      </c>
      <c r="U276">
        <v>0</v>
      </c>
      <c r="V276">
        <v>0</v>
      </c>
      <c r="W276">
        <v>-2312</v>
      </c>
      <c r="X276">
        <v>0</v>
      </c>
      <c r="Y276">
        <v>0</v>
      </c>
    </row>
    <row r="277" spans="1:25" x14ac:dyDescent="0.35">
      <c r="A277" s="1">
        <v>41191</v>
      </c>
      <c r="B277">
        <v>5251</v>
      </c>
      <c r="C277">
        <v>6222</v>
      </c>
      <c r="D277">
        <v>5205</v>
      </c>
      <c r="E277">
        <v>4621</v>
      </c>
      <c r="F277">
        <v>0</v>
      </c>
      <c r="G277">
        <v>1</v>
      </c>
      <c r="H277">
        <v>0</v>
      </c>
      <c r="I277">
        <v>0</v>
      </c>
      <c r="J277">
        <v>0</v>
      </c>
      <c r="K277">
        <f t="shared" si="28"/>
        <v>1</v>
      </c>
      <c r="L277">
        <f t="shared" si="29"/>
        <v>6071.9579419742586</v>
      </c>
      <c r="M277">
        <f>L277-B277</f>
        <v>820.95794197425857</v>
      </c>
      <c r="N277">
        <f t="shared" si="30"/>
        <v>820.95794197425857</v>
      </c>
      <c r="O277" s="8">
        <f>N277/B277</f>
        <v>0.15634316167858667</v>
      </c>
      <c r="P277">
        <v>1300</v>
      </c>
      <c r="Q277">
        <f t="shared" si="31"/>
        <v>14777.242955536654</v>
      </c>
      <c r="R277">
        <f t="shared" si="32"/>
        <v>23400</v>
      </c>
      <c r="S277">
        <f t="shared" si="33"/>
        <v>820.95794197425857</v>
      </c>
      <c r="T277">
        <f t="shared" si="34"/>
        <v>673971.94249061006</v>
      </c>
      <c r="U277">
        <v>0</v>
      </c>
      <c r="V277">
        <v>0</v>
      </c>
      <c r="W277">
        <v>630</v>
      </c>
      <c r="X277">
        <v>0</v>
      </c>
      <c r="Y277">
        <v>0</v>
      </c>
    </row>
    <row r="278" spans="1:25" x14ac:dyDescent="0.35">
      <c r="A278" s="1">
        <v>41192</v>
      </c>
      <c r="B278">
        <v>5459</v>
      </c>
      <c r="C278">
        <v>5601.666666666667</v>
      </c>
      <c r="D278">
        <v>5350</v>
      </c>
      <c r="E278">
        <v>5251</v>
      </c>
      <c r="F278">
        <v>0</v>
      </c>
      <c r="G278">
        <v>0</v>
      </c>
      <c r="H278">
        <v>1</v>
      </c>
      <c r="I278">
        <v>0</v>
      </c>
      <c r="J278">
        <v>0</v>
      </c>
      <c r="K278">
        <f t="shared" si="28"/>
        <v>1</v>
      </c>
      <c r="L278">
        <f t="shared" si="29"/>
        <v>6056.7661666178547</v>
      </c>
      <c r="M278">
        <f>L278-B278</f>
        <v>597.76616661785465</v>
      </c>
      <c r="N278">
        <f t="shared" si="30"/>
        <v>597.76616661785465</v>
      </c>
      <c r="O278" s="8">
        <f>N278/B278</f>
        <v>0.10950103803221371</v>
      </c>
      <c r="P278">
        <v>877</v>
      </c>
      <c r="Q278">
        <f t="shared" si="31"/>
        <v>10759.790999121384</v>
      </c>
      <c r="R278">
        <f t="shared" si="32"/>
        <v>15786</v>
      </c>
      <c r="S278">
        <f t="shared" si="33"/>
        <v>597.76616661785465</v>
      </c>
      <c r="T278">
        <f t="shared" si="34"/>
        <v>357324.38995300478</v>
      </c>
      <c r="U278">
        <v>0</v>
      </c>
      <c r="V278">
        <v>0</v>
      </c>
      <c r="W278">
        <v>208</v>
      </c>
      <c r="X278">
        <v>0</v>
      </c>
      <c r="Y278">
        <v>0</v>
      </c>
    </row>
    <row r="279" spans="1:25" x14ac:dyDescent="0.35">
      <c r="A279" s="1">
        <v>41193</v>
      </c>
      <c r="B279">
        <v>5194</v>
      </c>
      <c r="C279">
        <v>5110.333333333333</v>
      </c>
      <c r="D279">
        <v>4939</v>
      </c>
      <c r="E279">
        <v>5459</v>
      </c>
      <c r="F279">
        <v>0</v>
      </c>
      <c r="G279">
        <v>0</v>
      </c>
      <c r="H279">
        <v>0</v>
      </c>
      <c r="I279">
        <v>0</v>
      </c>
      <c r="J279">
        <v>0</v>
      </c>
      <c r="K279">
        <f t="shared" si="28"/>
        <v>1</v>
      </c>
      <c r="L279">
        <f t="shared" si="29"/>
        <v>6145.8174209760855</v>
      </c>
      <c r="M279">
        <f>L279-B279</f>
        <v>951.81742097608549</v>
      </c>
      <c r="N279">
        <f t="shared" si="30"/>
        <v>951.81742097608549</v>
      </c>
      <c r="O279" s="8">
        <f>N279/B279</f>
        <v>0.18325325779285434</v>
      </c>
      <c r="P279">
        <v>1324</v>
      </c>
      <c r="Q279">
        <f t="shared" si="31"/>
        <v>17132.713577569539</v>
      </c>
      <c r="R279">
        <f t="shared" si="32"/>
        <v>23832</v>
      </c>
      <c r="S279">
        <f t="shared" si="33"/>
        <v>951.81742097608549</v>
      </c>
      <c r="T279">
        <f t="shared" si="34"/>
        <v>905956.40287356672</v>
      </c>
      <c r="U279">
        <v>1</v>
      </c>
      <c r="V279">
        <v>0</v>
      </c>
      <c r="W279">
        <v>-265</v>
      </c>
      <c r="X279">
        <v>0</v>
      </c>
      <c r="Y279">
        <v>0</v>
      </c>
    </row>
    <row r="280" spans="1:25" x14ac:dyDescent="0.35">
      <c r="A280" s="1">
        <v>41194</v>
      </c>
      <c r="B280">
        <v>6255</v>
      </c>
      <c r="C280">
        <v>5301.333333333333</v>
      </c>
      <c r="D280">
        <v>6693</v>
      </c>
      <c r="E280">
        <v>5194</v>
      </c>
      <c r="F280">
        <v>0</v>
      </c>
      <c r="G280">
        <v>0</v>
      </c>
      <c r="H280">
        <v>0</v>
      </c>
      <c r="I280">
        <v>0</v>
      </c>
      <c r="J280">
        <v>0</v>
      </c>
      <c r="K280">
        <f t="shared" si="28"/>
        <v>0</v>
      </c>
      <c r="L280">
        <f t="shared" si="29"/>
        <v>6005.3243212689804</v>
      </c>
      <c r="M280">
        <f>L280-B280</f>
        <v>-249.67567873101962</v>
      </c>
      <c r="N280">
        <f t="shared" si="30"/>
        <v>249.67567873101962</v>
      </c>
      <c r="O280" s="8">
        <f>N280/B280</f>
        <v>3.9916175656437985E-2</v>
      </c>
      <c r="P280">
        <v>1152</v>
      </c>
      <c r="Q280">
        <f t="shared" si="31"/>
        <v>17976.648868633412</v>
      </c>
      <c r="R280">
        <f t="shared" si="32"/>
        <v>20736</v>
      </c>
      <c r="S280">
        <f t="shared" si="33"/>
        <v>-499.35135746203923</v>
      </c>
      <c r="T280">
        <f t="shared" si="34"/>
        <v>249351.77819918128</v>
      </c>
      <c r="U280">
        <v>0</v>
      </c>
      <c r="V280">
        <v>1</v>
      </c>
      <c r="W280">
        <v>1061</v>
      </c>
      <c r="X280">
        <v>0</v>
      </c>
      <c r="Y280">
        <v>0</v>
      </c>
    </row>
    <row r="281" spans="1:25" x14ac:dyDescent="0.35">
      <c r="A281" s="1">
        <v>41195</v>
      </c>
      <c r="B281">
        <v>6800</v>
      </c>
      <c r="C281">
        <v>5636</v>
      </c>
      <c r="D281">
        <v>7112</v>
      </c>
      <c r="E281">
        <v>6255</v>
      </c>
      <c r="F281">
        <v>0</v>
      </c>
      <c r="G281">
        <v>0</v>
      </c>
      <c r="H281">
        <v>0</v>
      </c>
      <c r="I281">
        <v>1</v>
      </c>
      <c r="J281">
        <v>0</v>
      </c>
      <c r="K281">
        <f t="shared" si="28"/>
        <v>0</v>
      </c>
      <c r="L281">
        <f t="shared" si="29"/>
        <v>6568.7983384906165</v>
      </c>
      <c r="M281">
        <f>L281-B281</f>
        <v>-231.20166150938348</v>
      </c>
      <c r="N281">
        <f t="shared" si="30"/>
        <v>231.20166150938348</v>
      </c>
      <c r="O281" s="8">
        <f>N281/B281</f>
        <v>3.4000244339615217E-2</v>
      </c>
      <c r="P281">
        <v>1105</v>
      </c>
      <c r="Q281">
        <f t="shared" si="31"/>
        <v>16646.519628675611</v>
      </c>
      <c r="R281">
        <f t="shared" si="32"/>
        <v>19890</v>
      </c>
      <c r="S281">
        <f t="shared" si="33"/>
        <v>-462.40332301876697</v>
      </c>
      <c r="T281">
        <f t="shared" si="34"/>
        <v>213816.83313879816</v>
      </c>
      <c r="U281">
        <v>0</v>
      </c>
      <c r="V281">
        <v>0</v>
      </c>
      <c r="W281">
        <v>545</v>
      </c>
      <c r="X281">
        <v>1</v>
      </c>
      <c r="Y281">
        <v>1</v>
      </c>
    </row>
    <row r="282" spans="1:25" x14ac:dyDescent="0.35">
      <c r="A282" s="1">
        <v>41196</v>
      </c>
      <c r="B282">
        <v>6959</v>
      </c>
      <c r="C282">
        <v>6083</v>
      </c>
      <c r="D282">
        <v>6933</v>
      </c>
      <c r="E282">
        <v>6800</v>
      </c>
      <c r="F282">
        <v>0</v>
      </c>
      <c r="G282">
        <v>0</v>
      </c>
      <c r="H282">
        <v>0</v>
      </c>
      <c r="I282">
        <v>1</v>
      </c>
      <c r="J282">
        <v>0</v>
      </c>
      <c r="K282">
        <f t="shared" si="28"/>
        <v>1</v>
      </c>
      <c r="L282">
        <f t="shared" si="29"/>
        <v>7794.443543519199</v>
      </c>
      <c r="M282">
        <f>L282-B282</f>
        <v>835.44354351919901</v>
      </c>
      <c r="N282">
        <f t="shared" si="30"/>
        <v>835.44354351919901</v>
      </c>
      <c r="O282" s="8">
        <f>N282/B282</f>
        <v>0.12005224077011051</v>
      </c>
      <c r="P282">
        <v>715</v>
      </c>
      <c r="Q282">
        <f t="shared" si="31"/>
        <v>15037.983783345582</v>
      </c>
      <c r="R282">
        <f t="shared" si="32"/>
        <v>12870</v>
      </c>
      <c r="S282">
        <f t="shared" si="33"/>
        <v>835.44354351919901</v>
      </c>
      <c r="T282">
        <f t="shared" si="34"/>
        <v>697965.91440791578</v>
      </c>
      <c r="U282">
        <v>0</v>
      </c>
      <c r="V282">
        <v>0</v>
      </c>
      <c r="W282">
        <v>159</v>
      </c>
      <c r="X282">
        <v>1</v>
      </c>
      <c r="Y282">
        <v>0</v>
      </c>
    </row>
    <row r="283" spans="1:25" x14ac:dyDescent="0.35">
      <c r="A283" s="1">
        <v>41197</v>
      </c>
      <c r="B283">
        <v>4404</v>
      </c>
      <c r="C283">
        <v>6671.333333333333</v>
      </c>
      <c r="D283">
        <v>4621</v>
      </c>
      <c r="E283">
        <v>6959</v>
      </c>
      <c r="F283">
        <v>1</v>
      </c>
      <c r="G283">
        <v>0</v>
      </c>
      <c r="H283">
        <v>0</v>
      </c>
      <c r="I283">
        <v>0</v>
      </c>
      <c r="J283">
        <v>0</v>
      </c>
      <c r="K283">
        <f t="shared" si="28"/>
        <v>0</v>
      </c>
      <c r="L283">
        <f t="shared" si="29"/>
        <v>4894.9393809584235</v>
      </c>
      <c r="M283">
        <f>L283-B283</f>
        <v>490.9393809584235</v>
      </c>
      <c r="N283">
        <f t="shared" si="30"/>
        <v>490.9393809584235</v>
      </c>
      <c r="O283" s="8">
        <f>N283/B283</f>
        <v>0.11147579040836138</v>
      </c>
      <c r="P283">
        <v>1726</v>
      </c>
      <c r="Q283">
        <f t="shared" si="31"/>
        <v>8836.908857251623</v>
      </c>
      <c r="R283">
        <f t="shared" si="32"/>
        <v>31068</v>
      </c>
      <c r="S283">
        <f t="shared" si="33"/>
        <v>490.9393809584235</v>
      </c>
      <c r="T283">
        <f t="shared" si="34"/>
        <v>241021.47577584008</v>
      </c>
      <c r="U283">
        <v>0</v>
      </c>
      <c r="V283">
        <v>0</v>
      </c>
      <c r="W283">
        <v>-2555</v>
      </c>
      <c r="X283">
        <v>0</v>
      </c>
      <c r="Y283">
        <v>0</v>
      </c>
    </row>
    <row r="284" spans="1:25" x14ac:dyDescent="0.35">
      <c r="A284" s="1">
        <v>41198</v>
      </c>
      <c r="B284">
        <v>4921</v>
      </c>
      <c r="C284">
        <v>6054.333333333333</v>
      </c>
      <c r="D284">
        <v>5251</v>
      </c>
      <c r="E284">
        <v>4404</v>
      </c>
      <c r="F284">
        <v>0</v>
      </c>
      <c r="G284">
        <v>1</v>
      </c>
      <c r="H284">
        <v>0</v>
      </c>
      <c r="I284">
        <v>0</v>
      </c>
      <c r="J284">
        <v>0</v>
      </c>
      <c r="K284">
        <f t="shared" si="28"/>
        <v>0</v>
      </c>
      <c r="L284">
        <f t="shared" si="29"/>
        <v>4913.4994782023714</v>
      </c>
      <c r="M284">
        <f>L284-B284</f>
        <v>-7.5005217976286076</v>
      </c>
      <c r="N284">
        <f t="shared" si="30"/>
        <v>7.5005217976286076</v>
      </c>
      <c r="O284" s="8">
        <f>N284/B284</f>
        <v>1.524186506325667E-3</v>
      </c>
      <c r="P284">
        <v>1601</v>
      </c>
      <c r="Q284">
        <f t="shared" si="31"/>
        <v>540.03756942925975</v>
      </c>
      <c r="R284">
        <f t="shared" si="32"/>
        <v>28818</v>
      </c>
      <c r="S284">
        <f t="shared" si="33"/>
        <v>-15.001043595257215</v>
      </c>
      <c r="T284">
        <f t="shared" si="34"/>
        <v>225.03130894680751</v>
      </c>
      <c r="U284">
        <v>0</v>
      </c>
      <c r="V284">
        <v>0</v>
      </c>
      <c r="W284">
        <v>517</v>
      </c>
      <c r="X284">
        <v>0</v>
      </c>
      <c r="Y284">
        <v>0</v>
      </c>
    </row>
    <row r="285" spans="1:25" x14ac:dyDescent="0.35">
      <c r="A285" s="1">
        <v>41199</v>
      </c>
      <c r="B285">
        <v>5289</v>
      </c>
      <c r="C285">
        <v>5428</v>
      </c>
      <c r="D285">
        <v>5459</v>
      </c>
      <c r="E285">
        <v>4921</v>
      </c>
      <c r="F285">
        <v>0</v>
      </c>
      <c r="G285">
        <v>0</v>
      </c>
      <c r="H285">
        <v>1</v>
      </c>
      <c r="I285">
        <v>0</v>
      </c>
      <c r="J285">
        <v>0</v>
      </c>
      <c r="K285">
        <f t="shared" si="28"/>
        <v>0</v>
      </c>
      <c r="L285">
        <f t="shared" si="29"/>
        <v>4909.0114001094835</v>
      </c>
      <c r="M285">
        <f>L285-B285</f>
        <v>-379.98859989051653</v>
      </c>
      <c r="N285">
        <f t="shared" si="30"/>
        <v>379.98859989051653</v>
      </c>
      <c r="O285" s="8">
        <f>N285/B285</f>
        <v>7.1845074662604744E-2</v>
      </c>
      <c r="P285">
        <v>1185</v>
      </c>
      <c r="Q285">
        <f t="shared" si="31"/>
        <v>27359.17919211719</v>
      </c>
      <c r="R285">
        <f t="shared" si="32"/>
        <v>21330</v>
      </c>
      <c r="S285">
        <f t="shared" si="33"/>
        <v>-759.97719978103305</v>
      </c>
      <c r="T285">
        <f t="shared" si="34"/>
        <v>577565.34418702021</v>
      </c>
      <c r="U285">
        <v>0</v>
      </c>
      <c r="V285">
        <v>0</v>
      </c>
      <c r="W285">
        <v>368</v>
      </c>
      <c r="X285">
        <v>0</v>
      </c>
      <c r="Y285">
        <v>0</v>
      </c>
    </row>
    <row r="286" spans="1:25" x14ac:dyDescent="0.35">
      <c r="A286" s="1">
        <v>41200</v>
      </c>
      <c r="B286">
        <v>5067</v>
      </c>
      <c r="C286">
        <v>4871.333333333333</v>
      </c>
      <c r="D286">
        <v>5194</v>
      </c>
      <c r="E286">
        <v>5289</v>
      </c>
      <c r="F286">
        <v>0</v>
      </c>
      <c r="G286">
        <v>0</v>
      </c>
      <c r="H286">
        <v>0</v>
      </c>
      <c r="I286">
        <v>0</v>
      </c>
      <c r="J286">
        <v>0</v>
      </c>
      <c r="K286">
        <f t="shared" si="28"/>
        <v>0</v>
      </c>
      <c r="L286">
        <f t="shared" si="29"/>
        <v>5090.9211476743803</v>
      </c>
      <c r="M286">
        <f>L286-B286</f>
        <v>23.921147674380336</v>
      </c>
      <c r="N286">
        <f t="shared" si="30"/>
        <v>23.921147674380336</v>
      </c>
      <c r="O286" s="8">
        <f>N286/B286</f>
        <v>4.7209685562226832E-3</v>
      </c>
      <c r="P286">
        <v>1309</v>
      </c>
      <c r="Q286">
        <f t="shared" si="31"/>
        <v>430.58065813884605</v>
      </c>
      <c r="R286">
        <f t="shared" si="32"/>
        <v>23562</v>
      </c>
      <c r="S286">
        <f t="shared" si="33"/>
        <v>23.921147674380336</v>
      </c>
      <c r="T286">
        <f t="shared" si="34"/>
        <v>572.22130605951179</v>
      </c>
      <c r="U286">
        <v>1</v>
      </c>
      <c r="V286">
        <v>0</v>
      </c>
      <c r="W286">
        <v>-222</v>
      </c>
      <c r="X286">
        <v>0</v>
      </c>
      <c r="Y286">
        <v>0</v>
      </c>
    </row>
    <row r="287" spans="1:25" x14ac:dyDescent="0.35">
      <c r="A287" s="1">
        <v>41201</v>
      </c>
      <c r="B287">
        <v>6009</v>
      </c>
      <c r="C287">
        <v>5092.333333333333</v>
      </c>
      <c r="D287">
        <v>6255</v>
      </c>
      <c r="E287">
        <v>5067</v>
      </c>
      <c r="F287">
        <v>0</v>
      </c>
      <c r="G287">
        <v>0</v>
      </c>
      <c r="H287">
        <v>0</v>
      </c>
      <c r="I287">
        <v>0</v>
      </c>
      <c r="J287">
        <v>0</v>
      </c>
      <c r="K287">
        <f t="shared" si="28"/>
        <v>0</v>
      </c>
      <c r="L287">
        <f t="shared" si="29"/>
        <v>5685.4247715106867</v>
      </c>
      <c r="M287">
        <f>L287-B287</f>
        <v>-323.5752284893133</v>
      </c>
      <c r="N287">
        <f t="shared" si="30"/>
        <v>323.5752284893133</v>
      </c>
      <c r="O287" s="8">
        <f>N287/B287</f>
        <v>5.3848432100068781E-2</v>
      </c>
      <c r="P287">
        <v>1299</v>
      </c>
      <c r="Q287">
        <f t="shared" si="31"/>
        <v>23297.416451230558</v>
      </c>
      <c r="R287">
        <f t="shared" si="32"/>
        <v>23382</v>
      </c>
      <c r="S287">
        <f t="shared" si="33"/>
        <v>-647.15045697862661</v>
      </c>
      <c r="T287">
        <f t="shared" si="34"/>
        <v>418803.71396764525</v>
      </c>
      <c r="U287">
        <v>0</v>
      </c>
      <c r="V287">
        <v>1</v>
      </c>
      <c r="W287">
        <v>942</v>
      </c>
      <c r="X287">
        <v>0</v>
      </c>
      <c r="Y287">
        <v>0</v>
      </c>
    </row>
    <row r="288" spans="1:25" x14ac:dyDescent="0.35">
      <c r="A288" s="1">
        <v>41202</v>
      </c>
      <c r="B288">
        <v>6801</v>
      </c>
      <c r="C288">
        <v>5455</v>
      </c>
      <c r="D288">
        <v>6800</v>
      </c>
      <c r="E288">
        <v>6009</v>
      </c>
      <c r="F288">
        <v>0</v>
      </c>
      <c r="G288">
        <v>0</v>
      </c>
      <c r="H288">
        <v>0</v>
      </c>
      <c r="I288">
        <v>1</v>
      </c>
      <c r="J288">
        <v>0</v>
      </c>
      <c r="K288">
        <f t="shared" si="28"/>
        <v>1</v>
      </c>
      <c r="L288">
        <f t="shared" si="29"/>
        <v>7397.7657202300952</v>
      </c>
      <c r="M288">
        <f>L288-B288</f>
        <v>596.76572023009521</v>
      </c>
      <c r="N288">
        <f t="shared" si="30"/>
        <v>596.76572023009521</v>
      </c>
      <c r="O288" s="8">
        <f>N288/B288</f>
        <v>8.7746760804307489E-2</v>
      </c>
      <c r="P288">
        <v>1091</v>
      </c>
      <c r="Q288">
        <f t="shared" si="31"/>
        <v>10741.782964141714</v>
      </c>
      <c r="R288">
        <f t="shared" si="32"/>
        <v>19638</v>
      </c>
      <c r="S288">
        <f t="shared" si="33"/>
        <v>596.76572023009521</v>
      </c>
      <c r="T288">
        <f t="shared" si="34"/>
        <v>356129.32484174427</v>
      </c>
      <c r="U288">
        <v>0</v>
      </c>
      <c r="V288">
        <v>0</v>
      </c>
      <c r="W288">
        <v>792</v>
      </c>
      <c r="X288">
        <v>1</v>
      </c>
      <c r="Y288">
        <v>1</v>
      </c>
    </row>
    <row r="289" spans="1:25" x14ac:dyDescent="0.35">
      <c r="A289" s="1">
        <v>41203</v>
      </c>
      <c r="B289">
        <v>4628.5</v>
      </c>
      <c r="C289">
        <v>5959</v>
      </c>
      <c r="D289">
        <v>6959</v>
      </c>
      <c r="E289">
        <v>6801</v>
      </c>
      <c r="F289">
        <v>0</v>
      </c>
      <c r="G289">
        <v>0</v>
      </c>
      <c r="H289">
        <v>0</v>
      </c>
      <c r="I289">
        <v>1</v>
      </c>
      <c r="J289">
        <v>0</v>
      </c>
      <c r="K289">
        <f t="shared" si="28"/>
        <v>0</v>
      </c>
      <c r="L289">
        <f t="shared" si="29"/>
        <v>6679.3313426860614</v>
      </c>
      <c r="M289">
        <f>L289-B289</f>
        <v>2050.8313426860614</v>
      </c>
      <c r="N289">
        <f t="shared" si="30"/>
        <v>2050.8313426860614</v>
      </c>
      <c r="O289" s="8">
        <f>N289/B289</f>
        <v>0.44308768341494248</v>
      </c>
      <c r="P289">
        <v>339</v>
      </c>
      <c r="Q289">
        <f t="shared" si="31"/>
        <v>36914.964168349106</v>
      </c>
      <c r="R289">
        <f t="shared" si="32"/>
        <v>6102</v>
      </c>
      <c r="S289">
        <f t="shared" si="33"/>
        <v>2050.8313426860614</v>
      </c>
      <c r="T289">
        <f t="shared" si="34"/>
        <v>4205909.1961435135</v>
      </c>
      <c r="U289">
        <v>0</v>
      </c>
      <c r="V289">
        <v>0</v>
      </c>
      <c r="W289">
        <v>-2172.5</v>
      </c>
      <c r="X289">
        <v>1</v>
      </c>
      <c r="Y289">
        <v>0</v>
      </c>
    </row>
    <row r="290" spans="1:25" x14ac:dyDescent="0.35">
      <c r="A290" s="1">
        <v>41204</v>
      </c>
      <c r="B290">
        <v>3390</v>
      </c>
      <c r="C290">
        <v>5812.833333333333</v>
      </c>
      <c r="D290">
        <v>4404</v>
      </c>
      <c r="E290">
        <v>4628.5</v>
      </c>
      <c r="F290">
        <v>1</v>
      </c>
      <c r="G290">
        <v>0</v>
      </c>
      <c r="H290">
        <v>0</v>
      </c>
      <c r="I290">
        <v>0</v>
      </c>
      <c r="J290">
        <v>0</v>
      </c>
      <c r="K290">
        <f t="shared" si="28"/>
        <v>0</v>
      </c>
      <c r="L290">
        <f t="shared" si="29"/>
        <v>4090.6620323073848</v>
      </c>
      <c r="M290">
        <f>L290-B290</f>
        <v>700.66203230738483</v>
      </c>
      <c r="N290">
        <f t="shared" si="30"/>
        <v>700.66203230738483</v>
      </c>
      <c r="O290" s="8">
        <f>N290/B290</f>
        <v>0.2066849652824144</v>
      </c>
      <c r="P290">
        <v>1549</v>
      </c>
      <c r="Q290">
        <f t="shared" si="31"/>
        <v>12611.916581532927</v>
      </c>
      <c r="R290">
        <f t="shared" si="32"/>
        <v>27882</v>
      </c>
      <c r="S290">
        <f t="shared" si="33"/>
        <v>700.66203230738483</v>
      </c>
      <c r="T290">
        <f t="shared" si="34"/>
        <v>490927.28351711476</v>
      </c>
      <c r="U290">
        <v>0</v>
      </c>
      <c r="V290">
        <v>0</v>
      </c>
      <c r="W290">
        <v>-1238.5</v>
      </c>
      <c r="X290">
        <v>0</v>
      </c>
      <c r="Y290">
        <v>0</v>
      </c>
    </row>
    <row r="291" spans="1:25" x14ac:dyDescent="0.35">
      <c r="A291" s="1">
        <v>41205</v>
      </c>
      <c r="B291">
        <v>5303</v>
      </c>
      <c r="C291">
        <v>4939.833333333333</v>
      </c>
      <c r="D291">
        <v>4921</v>
      </c>
      <c r="E291">
        <v>3390</v>
      </c>
      <c r="F291">
        <v>0</v>
      </c>
      <c r="G291">
        <v>1</v>
      </c>
      <c r="H291">
        <v>0</v>
      </c>
      <c r="I291">
        <v>0</v>
      </c>
      <c r="J291">
        <v>0</v>
      </c>
      <c r="K291">
        <f t="shared" si="28"/>
        <v>1</v>
      </c>
      <c r="L291">
        <f t="shared" si="29"/>
        <v>5329.9351649562213</v>
      </c>
      <c r="M291">
        <f>L291-B291</f>
        <v>26.935164956221342</v>
      </c>
      <c r="N291">
        <f t="shared" si="30"/>
        <v>26.935164956221342</v>
      </c>
      <c r="O291" s="8">
        <f>N291/B291</f>
        <v>5.0792315587820745E-3</v>
      </c>
      <c r="P291">
        <v>1031</v>
      </c>
      <c r="Q291">
        <f t="shared" si="31"/>
        <v>484.83296921198416</v>
      </c>
      <c r="R291">
        <f t="shared" si="32"/>
        <v>18558</v>
      </c>
      <c r="S291">
        <f t="shared" si="33"/>
        <v>26.935164956221342</v>
      </c>
      <c r="T291">
        <f t="shared" si="34"/>
        <v>725.50311121885431</v>
      </c>
      <c r="U291">
        <v>0</v>
      </c>
      <c r="V291">
        <v>0</v>
      </c>
      <c r="W291">
        <v>1913</v>
      </c>
      <c r="X291">
        <v>0</v>
      </c>
      <c r="Y291">
        <v>0</v>
      </c>
    </row>
    <row r="292" spans="1:25" x14ac:dyDescent="0.35">
      <c r="A292" s="1">
        <v>41206</v>
      </c>
      <c r="B292">
        <v>5852</v>
      </c>
      <c r="C292">
        <v>4440.5</v>
      </c>
      <c r="D292">
        <v>5289</v>
      </c>
      <c r="E292">
        <v>5303</v>
      </c>
      <c r="F292">
        <v>0</v>
      </c>
      <c r="G292">
        <v>0</v>
      </c>
      <c r="H292">
        <v>1</v>
      </c>
      <c r="I292">
        <v>0</v>
      </c>
      <c r="J292">
        <v>0</v>
      </c>
      <c r="K292">
        <f t="shared" si="28"/>
        <v>1</v>
      </c>
      <c r="L292">
        <f t="shared" si="29"/>
        <v>5718.4294331252004</v>
      </c>
      <c r="M292">
        <f>L292-B292</f>
        <v>-133.57056687479962</v>
      </c>
      <c r="N292">
        <f t="shared" si="30"/>
        <v>133.57056687479962</v>
      </c>
      <c r="O292" s="8">
        <f>N292/B292</f>
        <v>2.282477219323302E-2</v>
      </c>
      <c r="P292">
        <v>507</v>
      </c>
      <c r="Q292">
        <f t="shared" si="31"/>
        <v>9617.0808149855729</v>
      </c>
      <c r="R292">
        <f t="shared" si="32"/>
        <v>9126</v>
      </c>
      <c r="S292">
        <f t="shared" si="33"/>
        <v>-267.14113374959925</v>
      </c>
      <c r="T292">
        <f t="shared" si="34"/>
        <v>71364.385341021276</v>
      </c>
      <c r="U292">
        <v>0</v>
      </c>
      <c r="V292">
        <v>0</v>
      </c>
      <c r="W292">
        <v>549</v>
      </c>
      <c r="X292">
        <v>0</v>
      </c>
      <c r="Y292">
        <v>0</v>
      </c>
    </row>
    <row r="293" spans="1:25" x14ac:dyDescent="0.35">
      <c r="A293" s="1">
        <v>41207</v>
      </c>
      <c r="B293">
        <v>6591</v>
      </c>
      <c r="C293">
        <v>4848.333333333333</v>
      </c>
      <c r="D293">
        <v>5067</v>
      </c>
      <c r="E293">
        <v>5852</v>
      </c>
      <c r="F293">
        <v>0</v>
      </c>
      <c r="G293">
        <v>0</v>
      </c>
      <c r="H293">
        <v>0</v>
      </c>
      <c r="I293">
        <v>0</v>
      </c>
      <c r="J293">
        <v>0</v>
      </c>
      <c r="K293">
        <f t="shared" si="28"/>
        <v>1</v>
      </c>
      <c r="L293">
        <f t="shared" si="29"/>
        <v>6220.7813419792938</v>
      </c>
      <c r="M293">
        <f>L293-B293</f>
        <v>-370.21865802070624</v>
      </c>
      <c r="N293">
        <f t="shared" si="30"/>
        <v>370.21865802070624</v>
      </c>
      <c r="O293" s="8">
        <f>N293/B293</f>
        <v>5.6170331970976518E-2</v>
      </c>
      <c r="P293">
        <v>370</v>
      </c>
      <c r="Q293">
        <f t="shared" si="31"/>
        <v>26655.74337749085</v>
      </c>
      <c r="R293">
        <f t="shared" si="32"/>
        <v>6660</v>
      </c>
      <c r="S293">
        <f t="shared" si="33"/>
        <v>-740.43731604141249</v>
      </c>
      <c r="T293">
        <f t="shared" si="34"/>
        <v>548247.4189866106</v>
      </c>
      <c r="U293">
        <v>1</v>
      </c>
      <c r="V293">
        <v>0</v>
      </c>
      <c r="W293">
        <v>739</v>
      </c>
      <c r="X293">
        <v>0</v>
      </c>
      <c r="Y293">
        <v>0</v>
      </c>
    </row>
    <row r="294" spans="1:25" x14ac:dyDescent="0.35">
      <c r="A294" s="1">
        <v>41208</v>
      </c>
      <c r="B294">
        <v>4628.5</v>
      </c>
      <c r="C294">
        <v>5915.333333333333</v>
      </c>
      <c r="D294">
        <v>6009</v>
      </c>
      <c r="E294">
        <v>6591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f t="shared" si="28"/>
        <v>0</v>
      </c>
      <c r="L294">
        <f t="shared" si="29"/>
        <v>6071.1937478128912</v>
      </c>
      <c r="M294">
        <f>L294-B294</f>
        <v>1442.6937478128912</v>
      </c>
      <c r="N294">
        <f t="shared" si="30"/>
        <v>1442.6937478128912</v>
      </c>
      <c r="O294" s="8">
        <f>N294/B294</f>
        <v>0.31169790381611562</v>
      </c>
      <c r="P294">
        <v>3343</v>
      </c>
      <c r="Q294">
        <f t="shared" si="31"/>
        <v>25968.487460632041</v>
      </c>
      <c r="R294">
        <f t="shared" si="32"/>
        <v>60174</v>
      </c>
      <c r="S294">
        <f t="shared" si="33"/>
        <v>1442.6937478128912</v>
      </c>
      <c r="T294">
        <f t="shared" si="34"/>
        <v>2081365.2499784059</v>
      </c>
      <c r="U294">
        <v>0</v>
      </c>
      <c r="V294">
        <v>1</v>
      </c>
      <c r="W294">
        <v>-1962.5</v>
      </c>
      <c r="X294">
        <v>0</v>
      </c>
      <c r="Y294">
        <v>0</v>
      </c>
    </row>
    <row r="295" spans="1:25" x14ac:dyDescent="0.35">
      <c r="A295" s="1">
        <v>41209</v>
      </c>
      <c r="B295">
        <v>4628.5</v>
      </c>
      <c r="C295">
        <v>5690.5</v>
      </c>
      <c r="D295">
        <v>6801</v>
      </c>
      <c r="E295">
        <v>4628.5</v>
      </c>
      <c r="F295">
        <v>0</v>
      </c>
      <c r="G295">
        <v>0</v>
      </c>
      <c r="H295">
        <v>0</v>
      </c>
      <c r="I295">
        <v>1</v>
      </c>
      <c r="J295">
        <v>0</v>
      </c>
      <c r="K295">
        <f t="shared" si="28"/>
        <v>0</v>
      </c>
      <c r="L295">
        <f t="shared" si="29"/>
        <v>6098.0665568761269</v>
      </c>
      <c r="M295">
        <f>L295-B295</f>
        <v>1469.5665568761269</v>
      </c>
      <c r="N295">
        <f t="shared" si="30"/>
        <v>1469.5665568761269</v>
      </c>
      <c r="O295" s="8">
        <f>N295/B295</f>
        <v>0.31750384722396607</v>
      </c>
      <c r="P295">
        <v>1717</v>
      </c>
      <c r="Q295">
        <f t="shared" si="31"/>
        <v>26452.198023770285</v>
      </c>
      <c r="R295">
        <f t="shared" si="32"/>
        <v>30906</v>
      </c>
      <c r="S295">
        <f t="shared" si="33"/>
        <v>1469.5665568761269</v>
      </c>
      <c r="T295">
        <f t="shared" si="34"/>
        <v>2159625.8650887548</v>
      </c>
      <c r="U295">
        <v>0</v>
      </c>
      <c r="V295">
        <v>0</v>
      </c>
      <c r="W295">
        <v>0</v>
      </c>
      <c r="X295">
        <v>1</v>
      </c>
      <c r="Y295">
        <v>1</v>
      </c>
    </row>
    <row r="296" spans="1:25" x14ac:dyDescent="0.35">
      <c r="A296" s="1">
        <v>41210</v>
      </c>
      <c r="B296">
        <v>4628.5</v>
      </c>
      <c r="C296">
        <v>5282.666666666667</v>
      </c>
      <c r="D296">
        <v>4628.5</v>
      </c>
      <c r="E296">
        <v>4628.5</v>
      </c>
      <c r="F296">
        <v>0</v>
      </c>
      <c r="G296">
        <v>0</v>
      </c>
      <c r="H296">
        <v>0</v>
      </c>
      <c r="I296">
        <v>1</v>
      </c>
      <c r="J296">
        <v>0</v>
      </c>
      <c r="K296">
        <f t="shared" si="28"/>
        <v>0</v>
      </c>
      <c r="L296">
        <f t="shared" si="29"/>
        <v>4804.5234221782912</v>
      </c>
      <c r="M296">
        <f>L296-B296</f>
        <v>176.02342217829118</v>
      </c>
      <c r="N296">
        <f t="shared" si="30"/>
        <v>176.02342217829118</v>
      </c>
      <c r="O296" s="8">
        <f>N296/B296</f>
        <v>3.803033859312762E-2</v>
      </c>
      <c r="P296">
        <v>1525</v>
      </c>
      <c r="Q296">
        <f t="shared" si="31"/>
        <v>3168.4215992092413</v>
      </c>
      <c r="R296">
        <f t="shared" si="32"/>
        <v>27450</v>
      </c>
      <c r="S296">
        <f t="shared" si="33"/>
        <v>176.02342217829118</v>
      </c>
      <c r="T296">
        <f t="shared" si="34"/>
        <v>30984.245155356934</v>
      </c>
      <c r="U296">
        <v>0</v>
      </c>
      <c r="V296">
        <v>0</v>
      </c>
      <c r="W296">
        <v>0</v>
      </c>
      <c r="X296">
        <v>1</v>
      </c>
      <c r="Y296">
        <v>0</v>
      </c>
    </row>
    <row r="297" spans="1:25" x14ac:dyDescent="0.35">
      <c r="A297" s="1">
        <v>41211</v>
      </c>
      <c r="B297">
        <v>4628.5</v>
      </c>
      <c r="C297">
        <v>4628.5</v>
      </c>
      <c r="D297">
        <v>3390</v>
      </c>
      <c r="E297">
        <v>4628.5</v>
      </c>
      <c r="F297">
        <v>1</v>
      </c>
      <c r="G297">
        <v>0</v>
      </c>
      <c r="H297">
        <v>0</v>
      </c>
      <c r="I297">
        <v>0</v>
      </c>
      <c r="J297">
        <v>1</v>
      </c>
      <c r="K297">
        <f t="shared" si="28"/>
        <v>1</v>
      </c>
      <c r="L297">
        <f t="shared" si="29"/>
        <v>4462.7349537856435</v>
      </c>
      <c r="M297">
        <f>L297-B297</f>
        <v>-165.76504621435652</v>
      </c>
      <c r="N297">
        <f t="shared" si="30"/>
        <v>165.76504621435652</v>
      </c>
      <c r="O297" s="8">
        <f>N297/B297</f>
        <v>3.5813988595518313E-2</v>
      </c>
      <c r="P297">
        <v>1934</v>
      </c>
      <c r="Q297">
        <f t="shared" si="31"/>
        <v>11935.083327433669</v>
      </c>
      <c r="R297">
        <f t="shared" si="32"/>
        <v>34812</v>
      </c>
      <c r="S297">
        <f t="shared" si="33"/>
        <v>-331.53009242871303</v>
      </c>
      <c r="T297">
        <f t="shared" si="34"/>
        <v>109912.202185791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35">
      <c r="A298" s="1">
        <v>41212</v>
      </c>
      <c r="B298">
        <v>5800</v>
      </c>
      <c r="C298">
        <v>4628.5</v>
      </c>
      <c r="D298">
        <v>5303</v>
      </c>
      <c r="E298">
        <v>4628.5</v>
      </c>
      <c r="F298">
        <v>0</v>
      </c>
      <c r="G298">
        <v>1</v>
      </c>
      <c r="H298">
        <v>0</v>
      </c>
      <c r="I298">
        <v>0</v>
      </c>
      <c r="J298">
        <v>1</v>
      </c>
      <c r="K298">
        <f t="shared" si="28"/>
        <v>1</v>
      </c>
      <c r="L298">
        <f t="shared" si="29"/>
        <v>5844.0411137401843</v>
      </c>
      <c r="M298">
        <f>L298-B298</f>
        <v>44.041113740184301</v>
      </c>
      <c r="N298">
        <f t="shared" si="30"/>
        <v>44.041113740184301</v>
      </c>
      <c r="O298" s="8">
        <f>N298/B298</f>
        <v>7.5932954724455687E-3</v>
      </c>
      <c r="P298">
        <v>796</v>
      </c>
      <c r="Q298">
        <f t="shared" si="31"/>
        <v>792.74004732331741</v>
      </c>
      <c r="R298">
        <f t="shared" si="32"/>
        <v>14328</v>
      </c>
      <c r="S298">
        <f t="shared" si="33"/>
        <v>44.041113740184301</v>
      </c>
      <c r="T298">
        <f t="shared" si="34"/>
        <v>1939.6196994758504</v>
      </c>
      <c r="U298">
        <v>0</v>
      </c>
      <c r="V298">
        <v>0</v>
      </c>
      <c r="W298">
        <v>1171.5</v>
      </c>
      <c r="X298">
        <v>0</v>
      </c>
      <c r="Y298">
        <v>0</v>
      </c>
    </row>
    <row r="299" spans="1:25" x14ac:dyDescent="0.35">
      <c r="A299" s="1">
        <v>41213</v>
      </c>
      <c r="B299">
        <v>6353</v>
      </c>
      <c r="C299">
        <v>5019</v>
      </c>
      <c r="D299">
        <v>5852</v>
      </c>
      <c r="E299">
        <v>5800</v>
      </c>
      <c r="F299">
        <v>0</v>
      </c>
      <c r="G299">
        <v>0</v>
      </c>
      <c r="H299">
        <v>1</v>
      </c>
      <c r="I299">
        <v>0</v>
      </c>
      <c r="J299">
        <v>1</v>
      </c>
      <c r="K299">
        <f t="shared" si="28"/>
        <v>1</v>
      </c>
      <c r="L299">
        <f t="shared" si="29"/>
        <v>6428.5012907376477</v>
      </c>
      <c r="M299">
        <f>L299-B299</f>
        <v>75.501290737647651</v>
      </c>
      <c r="N299">
        <f t="shared" si="30"/>
        <v>75.501290737647651</v>
      </c>
      <c r="O299" s="8">
        <f>N299/B299</f>
        <v>1.1884352390626105E-2</v>
      </c>
      <c r="P299">
        <v>1172</v>
      </c>
      <c r="Q299">
        <f t="shared" si="31"/>
        <v>1359.0232332776577</v>
      </c>
      <c r="R299">
        <f t="shared" si="32"/>
        <v>21096</v>
      </c>
      <c r="S299">
        <f t="shared" si="33"/>
        <v>75.501290737647651</v>
      </c>
      <c r="T299">
        <f t="shared" si="34"/>
        <v>5700.4449030507985</v>
      </c>
      <c r="U299">
        <v>0</v>
      </c>
      <c r="V299">
        <v>0</v>
      </c>
      <c r="W299">
        <v>553</v>
      </c>
      <c r="X299">
        <v>0</v>
      </c>
      <c r="Y299">
        <v>0</v>
      </c>
    </row>
    <row r="300" spans="1:25" x14ac:dyDescent="0.35">
      <c r="A300" s="1">
        <v>41214</v>
      </c>
      <c r="B300">
        <v>6383</v>
      </c>
      <c r="C300">
        <v>5593.833333333333</v>
      </c>
      <c r="D300">
        <v>6591</v>
      </c>
      <c r="E300">
        <v>6353</v>
      </c>
      <c r="F300">
        <v>0</v>
      </c>
      <c r="G300">
        <v>0</v>
      </c>
      <c r="H300">
        <v>0</v>
      </c>
      <c r="I300">
        <v>0</v>
      </c>
      <c r="J300">
        <v>0</v>
      </c>
      <c r="K300">
        <f t="shared" si="28"/>
        <v>0</v>
      </c>
      <c r="L300">
        <f t="shared" si="29"/>
        <v>6254.5156079548478</v>
      </c>
      <c r="M300">
        <f>L300-B300</f>
        <v>-128.48439204515216</v>
      </c>
      <c r="N300">
        <f t="shared" si="30"/>
        <v>128.48439204515216</v>
      </c>
      <c r="O300" s="8">
        <f>N300/B300</f>
        <v>2.0129154323226095E-2</v>
      </c>
      <c r="P300">
        <v>938</v>
      </c>
      <c r="Q300">
        <f t="shared" si="31"/>
        <v>9250.8762272509557</v>
      </c>
      <c r="R300">
        <f t="shared" si="32"/>
        <v>16884</v>
      </c>
      <c r="S300">
        <f t="shared" si="33"/>
        <v>-256.96878409030433</v>
      </c>
      <c r="T300">
        <f t="shared" si="34"/>
        <v>66032.955996849443</v>
      </c>
      <c r="U300">
        <v>1</v>
      </c>
      <c r="V300">
        <v>0</v>
      </c>
      <c r="W300">
        <v>30</v>
      </c>
      <c r="X300">
        <v>0</v>
      </c>
      <c r="Y300">
        <v>0</v>
      </c>
    </row>
    <row r="301" spans="1:25" x14ac:dyDescent="0.35">
      <c r="A301" s="1">
        <v>41215</v>
      </c>
      <c r="B301">
        <v>6562</v>
      </c>
      <c r="C301">
        <v>6178.666666666667</v>
      </c>
      <c r="D301">
        <v>4628.5</v>
      </c>
      <c r="E301">
        <v>6383</v>
      </c>
      <c r="F301">
        <v>0</v>
      </c>
      <c r="G301">
        <v>0</v>
      </c>
      <c r="H301">
        <v>0</v>
      </c>
      <c r="I301">
        <v>0</v>
      </c>
      <c r="J301">
        <v>0</v>
      </c>
      <c r="K301">
        <f t="shared" si="28"/>
        <v>1</v>
      </c>
      <c r="L301">
        <f t="shared" si="29"/>
        <v>6446.4283727096908</v>
      </c>
      <c r="M301">
        <f>L301-B301</f>
        <v>-115.57162729030915</v>
      </c>
      <c r="N301">
        <f t="shared" si="30"/>
        <v>115.57162729030915</v>
      </c>
      <c r="O301" s="8">
        <f>N301/B301</f>
        <v>1.7612256520924893E-2</v>
      </c>
      <c r="P301">
        <v>1139</v>
      </c>
      <c r="Q301">
        <f t="shared" si="31"/>
        <v>8321.157164902259</v>
      </c>
      <c r="R301">
        <f t="shared" si="32"/>
        <v>20502</v>
      </c>
      <c r="S301">
        <f t="shared" si="33"/>
        <v>-231.1432545806183</v>
      </c>
      <c r="T301">
        <f t="shared" si="34"/>
        <v>53427.204138120527</v>
      </c>
      <c r="U301">
        <v>0</v>
      </c>
      <c r="V301">
        <v>1</v>
      </c>
      <c r="W301">
        <v>179</v>
      </c>
      <c r="X301">
        <v>0</v>
      </c>
      <c r="Y301">
        <v>0</v>
      </c>
    </row>
    <row r="302" spans="1:25" x14ac:dyDescent="0.35">
      <c r="A302" s="1">
        <v>41216</v>
      </c>
      <c r="B302">
        <v>7628</v>
      </c>
      <c r="C302">
        <v>6432.666666666667</v>
      </c>
      <c r="D302">
        <v>4628.5</v>
      </c>
      <c r="E302">
        <v>6562</v>
      </c>
      <c r="F302">
        <v>0</v>
      </c>
      <c r="G302">
        <v>0</v>
      </c>
      <c r="H302">
        <v>0</v>
      </c>
      <c r="I302">
        <v>1</v>
      </c>
      <c r="J302">
        <v>0</v>
      </c>
      <c r="K302">
        <f t="shared" si="28"/>
        <v>1</v>
      </c>
      <c r="L302">
        <f t="shared" si="29"/>
        <v>6588.4103685577702</v>
      </c>
      <c r="M302">
        <f>L302-B302</f>
        <v>-1039.5896314422298</v>
      </c>
      <c r="N302">
        <f t="shared" si="30"/>
        <v>1039.5896314422298</v>
      </c>
      <c r="O302" s="8">
        <f>N302/B302</f>
        <v>0.13628600307318167</v>
      </c>
      <c r="P302">
        <v>800</v>
      </c>
      <c r="Q302">
        <f t="shared" si="31"/>
        <v>74850.453463840546</v>
      </c>
      <c r="R302">
        <f t="shared" si="32"/>
        <v>14400</v>
      </c>
      <c r="S302">
        <f t="shared" si="33"/>
        <v>-2079.1792628844596</v>
      </c>
      <c r="T302">
        <f t="shared" si="34"/>
        <v>4322986.4072087649</v>
      </c>
      <c r="U302">
        <v>0</v>
      </c>
      <c r="V302">
        <v>0</v>
      </c>
      <c r="W302">
        <v>1066</v>
      </c>
      <c r="X302">
        <v>1</v>
      </c>
      <c r="Y302">
        <v>1</v>
      </c>
    </row>
    <row r="303" spans="1:25" x14ac:dyDescent="0.35">
      <c r="A303" s="1">
        <v>41217</v>
      </c>
      <c r="B303">
        <v>7951</v>
      </c>
      <c r="C303">
        <v>6857.666666666667</v>
      </c>
      <c r="D303">
        <v>4628.5</v>
      </c>
      <c r="E303">
        <v>7628</v>
      </c>
      <c r="F303">
        <v>0</v>
      </c>
      <c r="G303">
        <v>0</v>
      </c>
      <c r="H303">
        <v>0</v>
      </c>
      <c r="I303">
        <v>1</v>
      </c>
      <c r="J303">
        <v>0</v>
      </c>
      <c r="K303">
        <f t="shared" si="28"/>
        <v>1</v>
      </c>
      <c r="L303">
        <f t="shared" si="29"/>
        <v>6911.02722297321</v>
      </c>
      <c r="M303">
        <f>L303-B303</f>
        <v>-1039.97277702679</v>
      </c>
      <c r="N303">
        <f t="shared" si="30"/>
        <v>1039.97277702679</v>
      </c>
      <c r="O303" s="8">
        <f>N303/B303</f>
        <v>0.13079773324447114</v>
      </c>
      <c r="P303">
        <v>385</v>
      </c>
      <c r="Q303">
        <f t="shared" si="31"/>
        <v>74878.039945928875</v>
      </c>
      <c r="R303">
        <f t="shared" si="32"/>
        <v>6930</v>
      </c>
      <c r="S303">
        <f t="shared" si="33"/>
        <v>-2079.9455540535801</v>
      </c>
      <c r="T303">
        <f t="shared" si="34"/>
        <v>4326173.507827254</v>
      </c>
      <c r="U303">
        <v>0</v>
      </c>
      <c r="V303">
        <v>0</v>
      </c>
      <c r="W303">
        <v>323</v>
      </c>
      <c r="X303">
        <v>1</v>
      </c>
      <c r="Y303">
        <v>0</v>
      </c>
    </row>
    <row r="304" spans="1:25" x14ac:dyDescent="0.35">
      <c r="A304" s="1">
        <v>41218</v>
      </c>
      <c r="B304">
        <v>4925</v>
      </c>
      <c r="C304">
        <v>7380.333333333333</v>
      </c>
      <c r="D304">
        <v>4628.5</v>
      </c>
      <c r="E304">
        <v>7951</v>
      </c>
      <c r="F304">
        <v>1</v>
      </c>
      <c r="G304">
        <v>0</v>
      </c>
      <c r="H304">
        <v>0</v>
      </c>
      <c r="I304">
        <v>0</v>
      </c>
      <c r="J304">
        <v>0</v>
      </c>
      <c r="K304">
        <f t="shared" si="28"/>
        <v>1</v>
      </c>
      <c r="L304">
        <f t="shared" si="29"/>
        <v>6380.1528208128921</v>
      </c>
      <c r="M304">
        <f>L304-B304</f>
        <v>1455.1528208128921</v>
      </c>
      <c r="N304">
        <f t="shared" si="30"/>
        <v>1455.1528208128921</v>
      </c>
      <c r="O304" s="8">
        <f>N304/B304</f>
        <v>0.29546250168789684</v>
      </c>
      <c r="P304">
        <v>1585</v>
      </c>
      <c r="Q304">
        <f t="shared" si="31"/>
        <v>26192.750774632055</v>
      </c>
      <c r="R304">
        <f t="shared" si="32"/>
        <v>28530</v>
      </c>
      <c r="S304">
        <f t="shared" si="33"/>
        <v>1455.1528208128921</v>
      </c>
      <c r="T304">
        <f t="shared" si="34"/>
        <v>2117469.7319197166</v>
      </c>
      <c r="U304">
        <v>0</v>
      </c>
      <c r="V304">
        <v>0</v>
      </c>
      <c r="W304">
        <v>-3026</v>
      </c>
      <c r="X304">
        <v>0</v>
      </c>
      <c r="Y304">
        <v>0</v>
      </c>
    </row>
    <row r="305" spans="1:25" x14ac:dyDescent="0.35">
      <c r="A305" s="1">
        <v>41219</v>
      </c>
      <c r="B305">
        <v>5084</v>
      </c>
      <c r="C305">
        <v>6834.666666666667</v>
      </c>
      <c r="D305">
        <v>5800</v>
      </c>
      <c r="E305">
        <v>4925</v>
      </c>
      <c r="F305">
        <v>0</v>
      </c>
      <c r="G305">
        <v>1</v>
      </c>
      <c r="H305">
        <v>0</v>
      </c>
      <c r="I305">
        <v>0</v>
      </c>
      <c r="J305">
        <v>0</v>
      </c>
      <c r="K305">
        <f t="shared" si="28"/>
        <v>0</v>
      </c>
      <c r="L305">
        <f t="shared" si="29"/>
        <v>5525.5355039809328</v>
      </c>
      <c r="M305">
        <f>L305-B305</f>
        <v>441.53550398093284</v>
      </c>
      <c r="N305">
        <f t="shared" si="30"/>
        <v>441.53550398093284</v>
      </c>
      <c r="O305" s="8">
        <f>N305/B305</f>
        <v>8.6848053497429745E-2</v>
      </c>
      <c r="P305">
        <v>1921</v>
      </c>
      <c r="Q305">
        <f t="shared" si="31"/>
        <v>7947.6390716567912</v>
      </c>
      <c r="R305">
        <f t="shared" si="32"/>
        <v>34578</v>
      </c>
      <c r="S305">
        <f t="shared" si="33"/>
        <v>441.53550398093284</v>
      </c>
      <c r="T305">
        <f t="shared" si="34"/>
        <v>194953.60127569636</v>
      </c>
      <c r="U305">
        <v>0</v>
      </c>
      <c r="V305">
        <v>0</v>
      </c>
      <c r="W305">
        <v>159</v>
      </c>
      <c r="X305">
        <v>0</v>
      </c>
      <c r="Y305">
        <v>0</v>
      </c>
    </row>
    <row r="306" spans="1:25" x14ac:dyDescent="0.35">
      <c r="A306" s="1">
        <v>41220</v>
      </c>
      <c r="B306">
        <v>5097</v>
      </c>
      <c r="C306">
        <v>5986.666666666667</v>
      </c>
      <c r="D306">
        <v>6353</v>
      </c>
      <c r="E306">
        <v>5084</v>
      </c>
      <c r="F306">
        <v>0</v>
      </c>
      <c r="G306">
        <v>0</v>
      </c>
      <c r="H306">
        <v>1</v>
      </c>
      <c r="I306">
        <v>0</v>
      </c>
      <c r="J306">
        <v>0</v>
      </c>
      <c r="K306">
        <f t="shared" si="28"/>
        <v>0</v>
      </c>
      <c r="L306">
        <f t="shared" si="29"/>
        <v>5579.1079149430825</v>
      </c>
      <c r="M306">
        <f>L306-B306</f>
        <v>482.10791494308251</v>
      </c>
      <c r="N306">
        <f t="shared" si="30"/>
        <v>482.10791494308251</v>
      </c>
      <c r="O306" s="8">
        <f>N306/B306</f>
        <v>9.4586602892501967E-2</v>
      </c>
      <c r="P306">
        <v>2653</v>
      </c>
      <c r="Q306">
        <f t="shared" si="31"/>
        <v>8677.9424689754851</v>
      </c>
      <c r="R306">
        <f t="shared" si="32"/>
        <v>47754</v>
      </c>
      <c r="S306">
        <f t="shared" si="33"/>
        <v>482.10791494308251</v>
      </c>
      <c r="T306">
        <f t="shared" si="34"/>
        <v>232428.04165076648</v>
      </c>
      <c r="U306">
        <v>0</v>
      </c>
      <c r="V306">
        <v>0</v>
      </c>
      <c r="W306">
        <v>13</v>
      </c>
      <c r="X306">
        <v>0</v>
      </c>
      <c r="Y306">
        <v>0</v>
      </c>
    </row>
    <row r="307" spans="1:25" x14ac:dyDescent="0.35">
      <c r="A307" s="1">
        <v>41221</v>
      </c>
      <c r="B307">
        <v>5462</v>
      </c>
      <c r="C307">
        <v>5035.333333333333</v>
      </c>
      <c r="D307">
        <v>6383</v>
      </c>
      <c r="E307">
        <v>5097</v>
      </c>
      <c r="F307">
        <v>0</v>
      </c>
      <c r="G307">
        <v>0</v>
      </c>
      <c r="H307">
        <v>0</v>
      </c>
      <c r="I307">
        <v>0</v>
      </c>
      <c r="J307">
        <v>0</v>
      </c>
      <c r="K307">
        <f t="shared" si="28"/>
        <v>0</v>
      </c>
      <c r="L307">
        <f t="shared" si="29"/>
        <v>5745.4725710981684</v>
      </c>
      <c r="M307">
        <f>L307-B307</f>
        <v>283.47257109816837</v>
      </c>
      <c r="N307">
        <f t="shared" si="30"/>
        <v>283.47257109816837</v>
      </c>
      <c r="O307" s="8">
        <f>N307/B307</f>
        <v>5.1899042676339872E-2</v>
      </c>
      <c r="P307">
        <v>1188</v>
      </c>
      <c r="Q307">
        <f t="shared" si="31"/>
        <v>5102.5062797670307</v>
      </c>
      <c r="R307">
        <f t="shared" si="32"/>
        <v>21384</v>
      </c>
      <c r="S307">
        <f t="shared" si="33"/>
        <v>283.47257109816837</v>
      </c>
      <c r="T307">
        <f t="shared" si="34"/>
        <v>80356.698565006125</v>
      </c>
      <c r="U307">
        <v>1</v>
      </c>
      <c r="V307">
        <v>0</v>
      </c>
      <c r="W307">
        <v>365</v>
      </c>
      <c r="X307">
        <v>0</v>
      </c>
      <c r="Y307">
        <v>0</v>
      </c>
    </row>
    <row r="308" spans="1:25" x14ac:dyDescent="0.35">
      <c r="A308" s="1">
        <v>41222</v>
      </c>
      <c r="B308">
        <v>6114</v>
      </c>
      <c r="C308">
        <v>5214.333333333333</v>
      </c>
      <c r="D308">
        <v>6562</v>
      </c>
      <c r="E308">
        <v>5462</v>
      </c>
      <c r="F308">
        <v>0</v>
      </c>
      <c r="G308">
        <v>0</v>
      </c>
      <c r="H308">
        <v>0</v>
      </c>
      <c r="I308">
        <v>0</v>
      </c>
      <c r="J308">
        <v>0</v>
      </c>
      <c r="K308">
        <f t="shared" si="28"/>
        <v>0</v>
      </c>
      <c r="L308">
        <f t="shared" si="29"/>
        <v>5962.4831632884516</v>
      </c>
      <c r="M308">
        <f>L308-B308</f>
        <v>-151.51683671154842</v>
      </c>
      <c r="N308">
        <f t="shared" si="30"/>
        <v>151.51683671154842</v>
      </c>
      <c r="O308" s="8">
        <f>N308/B308</f>
        <v>2.4781949085958196E-2</v>
      </c>
      <c r="P308">
        <v>578</v>
      </c>
      <c r="Q308">
        <f t="shared" si="31"/>
        <v>10909.212243231486</v>
      </c>
      <c r="R308">
        <f t="shared" si="32"/>
        <v>10404</v>
      </c>
      <c r="S308">
        <f t="shared" si="33"/>
        <v>-303.03367342309684</v>
      </c>
      <c r="T308">
        <f t="shared" si="34"/>
        <v>91829.407228296113</v>
      </c>
      <c r="U308">
        <v>0</v>
      </c>
      <c r="V308">
        <v>1</v>
      </c>
      <c r="W308">
        <v>652</v>
      </c>
      <c r="X308">
        <v>0</v>
      </c>
      <c r="Y308">
        <v>0</v>
      </c>
    </row>
    <row r="309" spans="1:25" x14ac:dyDescent="0.35">
      <c r="A309" s="1">
        <v>41223</v>
      </c>
      <c r="B309">
        <v>6373</v>
      </c>
      <c r="C309">
        <v>5557.666666666667</v>
      </c>
      <c r="D309">
        <v>7628</v>
      </c>
      <c r="E309">
        <v>6114</v>
      </c>
      <c r="F309">
        <v>0</v>
      </c>
      <c r="G309">
        <v>0</v>
      </c>
      <c r="H309">
        <v>0</v>
      </c>
      <c r="I309">
        <v>1</v>
      </c>
      <c r="J309">
        <v>0</v>
      </c>
      <c r="K309">
        <f t="shared" si="28"/>
        <v>0</v>
      </c>
      <c r="L309">
        <f t="shared" si="29"/>
        <v>6801.0587880670801</v>
      </c>
      <c r="M309">
        <f>L309-B309</f>
        <v>428.05878806708006</v>
      </c>
      <c r="N309">
        <f t="shared" si="30"/>
        <v>428.05878806708006</v>
      </c>
      <c r="O309" s="8">
        <f>N309/B309</f>
        <v>6.7167548731693089E-2</v>
      </c>
      <c r="P309">
        <v>1160</v>
      </c>
      <c r="Q309">
        <f t="shared" si="31"/>
        <v>7705.0581852074411</v>
      </c>
      <c r="R309">
        <f t="shared" si="32"/>
        <v>20880</v>
      </c>
      <c r="S309">
        <f t="shared" si="33"/>
        <v>428.05878806708006</v>
      </c>
      <c r="T309">
        <f t="shared" si="34"/>
        <v>183234.32604145736</v>
      </c>
      <c r="U309">
        <v>0</v>
      </c>
      <c r="V309">
        <v>0</v>
      </c>
      <c r="W309">
        <v>259</v>
      </c>
      <c r="X309">
        <v>1</v>
      </c>
      <c r="Y309">
        <v>1</v>
      </c>
    </row>
    <row r="310" spans="1:25" x14ac:dyDescent="0.35">
      <c r="A310" s="1">
        <v>41224</v>
      </c>
      <c r="B310">
        <v>6479</v>
      </c>
      <c r="C310">
        <v>5983</v>
      </c>
      <c r="D310">
        <v>7951</v>
      </c>
      <c r="E310">
        <v>6373</v>
      </c>
      <c r="F310">
        <v>0</v>
      </c>
      <c r="G310">
        <v>0</v>
      </c>
      <c r="H310">
        <v>0</v>
      </c>
      <c r="I310">
        <v>1</v>
      </c>
      <c r="J310">
        <v>0</v>
      </c>
      <c r="K310">
        <f t="shared" si="28"/>
        <v>0</v>
      </c>
      <c r="L310">
        <f t="shared" si="29"/>
        <v>7142.7382330805622</v>
      </c>
      <c r="M310">
        <f>L310-B310</f>
        <v>663.73823308056217</v>
      </c>
      <c r="N310">
        <f t="shared" si="30"/>
        <v>663.73823308056217</v>
      </c>
      <c r="O310" s="8">
        <f>N310/B310</f>
        <v>0.10244454901691036</v>
      </c>
      <c r="P310">
        <v>1046</v>
      </c>
      <c r="Q310">
        <f t="shared" si="31"/>
        <v>11947.288195450119</v>
      </c>
      <c r="R310">
        <f t="shared" si="32"/>
        <v>18828</v>
      </c>
      <c r="S310">
        <f t="shared" si="33"/>
        <v>663.73823308056217</v>
      </c>
      <c r="T310">
        <f t="shared" si="34"/>
        <v>440548.44205290667</v>
      </c>
      <c r="U310">
        <v>0</v>
      </c>
      <c r="V310">
        <v>0</v>
      </c>
      <c r="W310">
        <v>106</v>
      </c>
      <c r="X310">
        <v>1</v>
      </c>
      <c r="Y310">
        <v>0</v>
      </c>
    </row>
    <row r="311" spans="1:25" x14ac:dyDescent="0.35">
      <c r="A311" s="1">
        <v>41225</v>
      </c>
      <c r="B311">
        <v>4343</v>
      </c>
      <c r="C311">
        <v>6322</v>
      </c>
      <c r="D311">
        <v>4925</v>
      </c>
      <c r="E311">
        <v>6479</v>
      </c>
      <c r="F311">
        <v>1</v>
      </c>
      <c r="G311">
        <v>0</v>
      </c>
      <c r="H311">
        <v>0</v>
      </c>
      <c r="I311">
        <v>0</v>
      </c>
      <c r="J311">
        <v>0</v>
      </c>
      <c r="K311">
        <f t="shared" si="28"/>
        <v>0</v>
      </c>
      <c r="L311">
        <f t="shared" si="29"/>
        <v>4872.3006454273409</v>
      </c>
      <c r="M311">
        <f>L311-B311</f>
        <v>529.3006454273409</v>
      </c>
      <c r="N311">
        <f t="shared" si="30"/>
        <v>529.3006454273409</v>
      </c>
      <c r="O311" s="8">
        <f>N311/B311</f>
        <v>0.12187442906455005</v>
      </c>
      <c r="P311">
        <v>1677</v>
      </c>
      <c r="Q311">
        <f t="shared" si="31"/>
        <v>9527.4116176921361</v>
      </c>
      <c r="R311">
        <f t="shared" si="32"/>
        <v>30186</v>
      </c>
      <c r="S311">
        <f t="shared" si="33"/>
        <v>529.3006454273409</v>
      </c>
      <c r="T311">
        <f t="shared" si="34"/>
        <v>280159.17324979964</v>
      </c>
      <c r="U311">
        <v>0</v>
      </c>
      <c r="V311">
        <v>0</v>
      </c>
      <c r="W311">
        <v>-2136</v>
      </c>
      <c r="X311">
        <v>0</v>
      </c>
      <c r="Y311">
        <v>0</v>
      </c>
    </row>
    <row r="312" spans="1:25" x14ac:dyDescent="0.35">
      <c r="A312" s="1">
        <v>41226</v>
      </c>
      <c r="B312">
        <v>5596</v>
      </c>
      <c r="C312">
        <v>5731.666666666667</v>
      </c>
      <c r="D312">
        <v>5084</v>
      </c>
      <c r="E312">
        <v>4343</v>
      </c>
      <c r="F312">
        <v>0</v>
      </c>
      <c r="G312">
        <v>1</v>
      </c>
      <c r="H312">
        <v>0</v>
      </c>
      <c r="I312">
        <v>0</v>
      </c>
      <c r="J312">
        <v>0</v>
      </c>
      <c r="K312">
        <f t="shared" si="28"/>
        <v>1</v>
      </c>
      <c r="L312">
        <f t="shared" si="29"/>
        <v>5818.9180480211671</v>
      </c>
      <c r="M312">
        <f>L312-B312</f>
        <v>222.91804802116712</v>
      </c>
      <c r="N312">
        <f t="shared" si="30"/>
        <v>222.91804802116712</v>
      </c>
      <c r="O312" s="8">
        <f>N312/B312</f>
        <v>3.9835248038092769E-2</v>
      </c>
      <c r="P312">
        <v>1166</v>
      </c>
      <c r="Q312">
        <f t="shared" si="31"/>
        <v>4012.5248643810082</v>
      </c>
      <c r="R312">
        <f t="shared" si="32"/>
        <v>20988</v>
      </c>
      <c r="S312">
        <f t="shared" si="33"/>
        <v>222.91804802116712</v>
      </c>
      <c r="T312">
        <f t="shared" si="34"/>
        <v>49692.456133567372</v>
      </c>
      <c r="U312">
        <v>0</v>
      </c>
      <c r="V312">
        <v>0</v>
      </c>
      <c r="W312">
        <v>1253</v>
      </c>
      <c r="X312">
        <v>0</v>
      </c>
      <c r="Y312">
        <v>0</v>
      </c>
    </row>
    <row r="313" spans="1:25" x14ac:dyDescent="0.35">
      <c r="A313" s="1">
        <v>41227</v>
      </c>
      <c r="B313">
        <v>4999</v>
      </c>
      <c r="C313">
        <v>5472.666666666667</v>
      </c>
      <c r="D313">
        <v>5097</v>
      </c>
      <c r="E313">
        <v>5596</v>
      </c>
      <c r="F313">
        <v>0</v>
      </c>
      <c r="G313">
        <v>0</v>
      </c>
      <c r="H313">
        <v>1</v>
      </c>
      <c r="I313">
        <v>0</v>
      </c>
      <c r="J313">
        <v>0</v>
      </c>
      <c r="K313">
        <f t="shared" si="28"/>
        <v>0</v>
      </c>
      <c r="L313">
        <f t="shared" si="29"/>
        <v>4855.2700774100003</v>
      </c>
      <c r="M313">
        <f>L313-B313</f>
        <v>-143.72992258999966</v>
      </c>
      <c r="N313">
        <f t="shared" si="30"/>
        <v>143.72992258999966</v>
      </c>
      <c r="O313" s="8">
        <f>N313/B313</f>
        <v>2.8751734864972928E-2</v>
      </c>
      <c r="P313">
        <v>1322</v>
      </c>
      <c r="Q313">
        <f t="shared" si="31"/>
        <v>10348.554426479976</v>
      </c>
      <c r="R313">
        <f t="shared" si="32"/>
        <v>23796</v>
      </c>
      <c r="S313">
        <f t="shared" si="33"/>
        <v>-287.45984517999932</v>
      </c>
      <c r="T313">
        <f t="shared" si="34"/>
        <v>82633.162590909182</v>
      </c>
      <c r="U313">
        <v>0</v>
      </c>
      <c r="V313">
        <v>0</v>
      </c>
      <c r="W313">
        <v>-597</v>
      </c>
      <c r="X313">
        <v>0</v>
      </c>
      <c r="Y313">
        <v>0</v>
      </c>
    </row>
    <row r="314" spans="1:25" x14ac:dyDescent="0.35">
      <c r="A314" s="1">
        <v>41228</v>
      </c>
      <c r="B314">
        <v>5279</v>
      </c>
      <c r="C314">
        <v>4979.333333333333</v>
      </c>
      <c r="D314">
        <v>5462</v>
      </c>
      <c r="E314">
        <v>4999</v>
      </c>
      <c r="F314">
        <v>0</v>
      </c>
      <c r="G314">
        <v>0</v>
      </c>
      <c r="H314">
        <v>0</v>
      </c>
      <c r="I314">
        <v>0</v>
      </c>
      <c r="J314">
        <v>0</v>
      </c>
      <c r="K314">
        <f t="shared" si="28"/>
        <v>0</v>
      </c>
      <c r="L314">
        <f t="shared" si="29"/>
        <v>5209.7765204789284</v>
      </c>
      <c r="M314">
        <f>L314-B314</f>
        <v>-69.223479521071567</v>
      </c>
      <c r="N314">
        <f t="shared" si="30"/>
        <v>69.223479521071567</v>
      </c>
      <c r="O314" s="8">
        <f>N314/B314</f>
        <v>1.3112991006075311E-2</v>
      </c>
      <c r="P314">
        <v>1503</v>
      </c>
      <c r="Q314">
        <f t="shared" si="31"/>
        <v>4984.0905255171529</v>
      </c>
      <c r="R314">
        <f t="shared" si="32"/>
        <v>27054</v>
      </c>
      <c r="S314">
        <f t="shared" si="33"/>
        <v>-138.44695904214313</v>
      </c>
      <c r="T314">
        <f t="shared" si="34"/>
        <v>19167.560468016858</v>
      </c>
      <c r="U314">
        <v>1</v>
      </c>
      <c r="V314">
        <v>0</v>
      </c>
      <c r="W314">
        <v>280</v>
      </c>
      <c r="X314">
        <v>0</v>
      </c>
      <c r="Y314">
        <v>0</v>
      </c>
    </row>
    <row r="315" spans="1:25" x14ac:dyDescent="0.35">
      <c r="A315" s="1">
        <v>41229</v>
      </c>
      <c r="B315">
        <v>5432</v>
      </c>
      <c r="C315">
        <v>5291.333333333333</v>
      </c>
      <c r="D315">
        <v>6114</v>
      </c>
      <c r="E315">
        <v>5279</v>
      </c>
      <c r="F315">
        <v>0</v>
      </c>
      <c r="G315">
        <v>0</v>
      </c>
      <c r="H315">
        <v>0</v>
      </c>
      <c r="I315">
        <v>0</v>
      </c>
      <c r="J315">
        <v>0</v>
      </c>
      <c r="K315">
        <f t="shared" si="28"/>
        <v>0</v>
      </c>
      <c r="L315">
        <f t="shared" si="29"/>
        <v>5703.895762572477</v>
      </c>
      <c r="M315">
        <f>L315-B315</f>
        <v>271.895762572477</v>
      </c>
      <c r="N315">
        <f t="shared" si="30"/>
        <v>271.895762572477</v>
      </c>
      <c r="O315" s="8">
        <f>N315/B315</f>
        <v>5.005444819080946E-2</v>
      </c>
      <c r="P315">
        <v>1383</v>
      </c>
      <c r="Q315">
        <f t="shared" si="31"/>
        <v>4894.1237263045859</v>
      </c>
      <c r="R315">
        <f t="shared" si="32"/>
        <v>24894</v>
      </c>
      <c r="S315">
        <f t="shared" si="33"/>
        <v>271.895762572477</v>
      </c>
      <c r="T315">
        <f t="shared" si="34"/>
        <v>73927.305704868777</v>
      </c>
      <c r="U315">
        <v>0</v>
      </c>
      <c r="V315">
        <v>1</v>
      </c>
      <c r="W315">
        <v>153</v>
      </c>
      <c r="X315">
        <v>0</v>
      </c>
      <c r="Y315">
        <v>0</v>
      </c>
    </row>
    <row r="316" spans="1:25" x14ac:dyDescent="0.35">
      <c r="A316" s="1">
        <v>41230</v>
      </c>
      <c r="B316">
        <v>6584</v>
      </c>
      <c r="C316">
        <v>5236.666666666667</v>
      </c>
      <c r="D316">
        <v>6373</v>
      </c>
      <c r="E316">
        <v>5432</v>
      </c>
      <c r="F316">
        <v>0</v>
      </c>
      <c r="G316">
        <v>0</v>
      </c>
      <c r="H316">
        <v>0</v>
      </c>
      <c r="I316">
        <v>1</v>
      </c>
      <c r="J316">
        <v>0</v>
      </c>
      <c r="K316">
        <f t="shared" si="28"/>
        <v>1</v>
      </c>
      <c r="L316">
        <f t="shared" si="29"/>
        <v>6993.8382996095697</v>
      </c>
      <c r="M316">
        <f>L316-B316</f>
        <v>409.83829960956973</v>
      </c>
      <c r="N316">
        <f t="shared" si="30"/>
        <v>409.83829960956973</v>
      </c>
      <c r="O316" s="8">
        <f>N316/B316</f>
        <v>6.2247615372048863E-2</v>
      </c>
      <c r="P316">
        <v>1212</v>
      </c>
      <c r="Q316">
        <f t="shared" si="31"/>
        <v>7377.0893929722552</v>
      </c>
      <c r="R316">
        <f t="shared" si="32"/>
        <v>21816</v>
      </c>
      <c r="S316">
        <f t="shared" si="33"/>
        <v>409.83829960956973</v>
      </c>
      <c r="T316">
        <f t="shared" si="34"/>
        <v>167967.43182686344</v>
      </c>
      <c r="U316">
        <v>0</v>
      </c>
      <c r="V316">
        <v>0</v>
      </c>
      <c r="W316">
        <v>1152</v>
      </c>
      <c r="X316">
        <v>1</v>
      </c>
      <c r="Y316">
        <v>1</v>
      </c>
    </row>
    <row r="317" spans="1:25" x14ac:dyDescent="0.35">
      <c r="A317" s="1">
        <v>41231</v>
      </c>
      <c r="B317">
        <v>6661</v>
      </c>
      <c r="C317">
        <v>5765</v>
      </c>
      <c r="D317">
        <v>6479</v>
      </c>
      <c r="E317">
        <v>6584</v>
      </c>
      <c r="F317">
        <v>0</v>
      </c>
      <c r="G317">
        <v>0</v>
      </c>
      <c r="H317">
        <v>0</v>
      </c>
      <c r="I317">
        <v>1</v>
      </c>
      <c r="J317">
        <v>0</v>
      </c>
      <c r="K317">
        <f t="shared" si="28"/>
        <v>1</v>
      </c>
      <c r="L317">
        <f t="shared" si="29"/>
        <v>7418.939156703449</v>
      </c>
      <c r="M317">
        <f>L317-B317</f>
        <v>757.93915670344904</v>
      </c>
      <c r="N317">
        <f t="shared" si="30"/>
        <v>757.93915670344904</v>
      </c>
      <c r="O317" s="8">
        <f>N317/B317</f>
        <v>0.11378759295953296</v>
      </c>
      <c r="P317">
        <v>1206</v>
      </c>
      <c r="Q317">
        <f t="shared" si="31"/>
        <v>13642.904820662083</v>
      </c>
      <c r="R317">
        <f t="shared" si="32"/>
        <v>21708</v>
      </c>
      <c r="S317">
        <f t="shared" si="33"/>
        <v>757.93915670344904</v>
      </c>
      <c r="T317">
        <f t="shared" si="34"/>
        <v>574471.76526433544</v>
      </c>
      <c r="U317">
        <v>0</v>
      </c>
      <c r="V317">
        <v>0</v>
      </c>
      <c r="W317">
        <v>77</v>
      </c>
      <c r="X317">
        <v>1</v>
      </c>
      <c r="Y317">
        <v>0</v>
      </c>
    </row>
    <row r="318" spans="1:25" x14ac:dyDescent="0.35">
      <c r="A318" s="1">
        <v>41232</v>
      </c>
      <c r="B318">
        <v>4297</v>
      </c>
      <c r="C318">
        <v>6225.666666666667</v>
      </c>
      <c r="D318">
        <v>4343</v>
      </c>
      <c r="E318">
        <v>6661</v>
      </c>
      <c r="F318">
        <v>1</v>
      </c>
      <c r="G318">
        <v>0</v>
      </c>
      <c r="H318">
        <v>0</v>
      </c>
      <c r="I318">
        <v>0</v>
      </c>
      <c r="J318">
        <v>0</v>
      </c>
      <c r="K318">
        <f t="shared" si="28"/>
        <v>0</v>
      </c>
      <c r="L318">
        <f t="shared" si="29"/>
        <v>4564.6583549404477</v>
      </c>
      <c r="M318">
        <f>L318-B318</f>
        <v>267.65835494044768</v>
      </c>
      <c r="N318">
        <f t="shared" si="30"/>
        <v>267.65835494044768</v>
      </c>
      <c r="O318" s="8">
        <f>N318/B318</f>
        <v>6.2289586907248701E-2</v>
      </c>
      <c r="P318">
        <v>1480</v>
      </c>
      <c r="Q318">
        <f t="shared" si="31"/>
        <v>4817.8503889280582</v>
      </c>
      <c r="R318">
        <f t="shared" si="32"/>
        <v>26640</v>
      </c>
      <c r="S318">
        <f t="shared" si="33"/>
        <v>267.65835494044768</v>
      </c>
      <c r="T318">
        <f t="shared" si="34"/>
        <v>71640.994969426669</v>
      </c>
      <c r="U318">
        <v>0</v>
      </c>
      <c r="V318">
        <v>0</v>
      </c>
      <c r="W318">
        <v>-2364</v>
      </c>
      <c r="X318">
        <v>0</v>
      </c>
      <c r="Y318">
        <v>0</v>
      </c>
    </row>
    <row r="319" spans="1:25" x14ac:dyDescent="0.35">
      <c r="A319" s="1">
        <v>41233</v>
      </c>
      <c r="B319">
        <v>5112</v>
      </c>
      <c r="C319">
        <v>5847.333333333333</v>
      </c>
      <c r="D319">
        <v>5596</v>
      </c>
      <c r="E319">
        <v>4297</v>
      </c>
      <c r="F319">
        <v>0</v>
      </c>
      <c r="G319">
        <v>1</v>
      </c>
      <c r="H319">
        <v>0</v>
      </c>
      <c r="I319">
        <v>0</v>
      </c>
      <c r="J319">
        <v>0</v>
      </c>
      <c r="K319">
        <f t="shared" si="28"/>
        <v>0</v>
      </c>
      <c r="L319">
        <f t="shared" si="29"/>
        <v>5024.3377761456541</v>
      </c>
      <c r="M319">
        <f>L319-B319</f>
        <v>-87.662223854345939</v>
      </c>
      <c r="N319">
        <f t="shared" si="30"/>
        <v>87.662223854345939</v>
      </c>
      <c r="O319" s="8">
        <f>N319/B319</f>
        <v>1.7148322350224166E-2</v>
      </c>
      <c r="P319">
        <v>1683</v>
      </c>
      <c r="Q319">
        <f t="shared" si="31"/>
        <v>6311.6801175129076</v>
      </c>
      <c r="R319">
        <f t="shared" si="32"/>
        <v>30294</v>
      </c>
      <c r="S319">
        <f t="shared" si="33"/>
        <v>-175.32444770869188</v>
      </c>
      <c r="T319">
        <f t="shared" si="34"/>
        <v>30738.661964357834</v>
      </c>
      <c r="U319">
        <v>0</v>
      </c>
      <c r="V319">
        <v>0</v>
      </c>
      <c r="W319">
        <v>815</v>
      </c>
      <c r="X319">
        <v>0</v>
      </c>
      <c r="Y319">
        <v>0</v>
      </c>
    </row>
    <row r="320" spans="1:25" x14ac:dyDescent="0.35">
      <c r="A320" s="1">
        <v>41234</v>
      </c>
      <c r="B320">
        <v>4905</v>
      </c>
      <c r="C320">
        <v>5356.666666666667</v>
      </c>
      <c r="D320">
        <v>4999</v>
      </c>
      <c r="E320">
        <v>5112</v>
      </c>
      <c r="F320">
        <v>0</v>
      </c>
      <c r="G320">
        <v>0</v>
      </c>
      <c r="H320">
        <v>1</v>
      </c>
      <c r="I320">
        <v>0</v>
      </c>
      <c r="J320">
        <v>0</v>
      </c>
      <c r="K320">
        <f t="shared" si="28"/>
        <v>0</v>
      </c>
      <c r="L320">
        <f t="shared" si="29"/>
        <v>4676.3290600324353</v>
      </c>
      <c r="M320">
        <f>L320-B320</f>
        <v>-228.67093996756466</v>
      </c>
      <c r="N320">
        <f t="shared" si="30"/>
        <v>228.67093996756466</v>
      </c>
      <c r="O320" s="8">
        <f>N320/B320</f>
        <v>4.661996737361155E-2</v>
      </c>
      <c r="P320">
        <v>1760</v>
      </c>
      <c r="Q320">
        <f t="shared" si="31"/>
        <v>16464.307677664656</v>
      </c>
      <c r="R320">
        <f t="shared" si="32"/>
        <v>31680</v>
      </c>
      <c r="S320">
        <f t="shared" si="33"/>
        <v>-457.34187993512933</v>
      </c>
      <c r="T320">
        <f t="shared" si="34"/>
        <v>209161.59514259823</v>
      </c>
      <c r="U320">
        <v>0</v>
      </c>
      <c r="V320">
        <v>0</v>
      </c>
      <c r="W320">
        <v>-207</v>
      </c>
      <c r="X320">
        <v>0</v>
      </c>
      <c r="Y320">
        <v>0</v>
      </c>
    </row>
    <row r="321" spans="1:25" x14ac:dyDescent="0.35">
      <c r="A321" s="1">
        <v>41235</v>
      </c>
      <c r="B321">
        <v>5279</v>
      </c>
      <c r="C321">
        <v>4771.333333333333</v>
      </c>
      <c r="D321">
        <v>5279</v>
      </c>
      <c r="E321">
        <v>4905</v>
      </c>
      <c r="F321">
        <v>0</v>
      </c>
      <c r="G321">
        <v>0</v>
      </c>
      <c r="H321">
        <v>0</v>
      </c>
      <c r="I321">
        <v>0</v>
      </c>
      <c r="J321">
        <v>0</v>
      </c>
      <c r="K321">
        <f t="shared" si="28"/>
        <v>0</v>
      </c>
      <c r="L321">
        <f t="shared" si="29"/>
        <v>5035.3994060568575</v>
      </c>
      <c r="M321">
        <f>L321-B321</f>
        <v>-243.60059394314248</v>
      </c>
      <c r="N321">
        <f t="shared" si="30"/>
        <v>243.60059394314248</v>
      </c>
      <c r="O321" s="8">
        <f>N321/B321</f>
        <v>4.6145215749790205E-2</v>
      </c>
      <c r="P321">
        <v>921</v>
      </c>
      <c r="Q321">
        <f t="shared" si="31"/>
        <v>17539.242763906259</v>
      </c>
      <c r="R321">
        <f t="shared" si="32"/>
        <v>16578</v>
      </c>
      <c r="S321">
        <f t="shared" si="33"/>
        <v>-487.20118788628497</v>
      </c>
      <c r="T321">
        <f t="shared" si="34"/>
        <v>237364.99747780716</v>
      </c>
      <c r="U321">
        <v>1</v>
      </c>
      <c r="V321">
        <v>0</v>
      </c>
      <c r="W321">
        <v>374</v>
      </c>
      <c r="X321">
        <v>0</v>
      </c>
      <c r="Y321">
        <v>0</v>
      </c>
    </row>
    <row r="322" spans="1:25" x14ac:dyDescent="0.35">
      <c r="A322" s="1">
        <v>41236</v>
      </c>
      <c r="B322">
        <v>4632</v>
      </c>
      <c r="C322">
        <v>5098.666666666667</v>
      </c>
      <c r="D322">
        <v>5432</v>
      </c>
      <c r="E322">
        <v>5279</v>
      </c>
      <c r="F322">
        <v>0</v>
      </c>
      <c r="G322">
        <v>0</v>
      </c>
      <c r="H322">
        <v>0</v>
      </c>
      <c r="I322">
        <v>0</v>
      </c>
      <c r="J322">
        <v>0</v>
      </c>
      <c r="K322">
        <f t="shared" si="28"/>
        <v>0</v>
      </c>
      <c r="L322">
        <f t="shared" si="29"/>
        <v>5280.2735045851105</v>
      </c>
      <c r="M322">
        <f>L322-B322</f>
        <v>648.27350458511046</v>
      </c>
      <c r="N322">
        <f t="shared" si="30"/>
        <v>648.27350458511046</v>
      </c>
      <c r="O322" s="8">
        <f>N322/B322</f>
        <v>0.13995541981543835</v>
      </c>
      <c r="P322">
        <v>716</v>
      </c>
      <c r="Q322">
        <f t="shared" si="31"/>
        <v>11668.923082531988</v>
      </c>
      <c r="R322">
        <f t="shared" si="32"/>
        <v>12888</v>
      </c>
      <c r="S322">
        <f t="shared" si="33"/>
        <v>648.27350458511046</v>
      </c>
      <c r="T322">
        <f t="shared" si="34"/>
        <v>420258.53674706124</v>
      </c>
      <c r="U322">
        <v>0</v>
      </c>
      <c r="V322">
        <v>1</v>
      </c>
      <c r="W322">
        <v>-647</v>
      </c>
      <c r="X322">
        <v>0</v>
      </c>
      <c r="Y322">
        <v>0</v>
      </c>
    </row>
    <row r="323" spans="1:25" x14ac:dyDescent="0.35">
      <c r="A323" s="1">
        <v>41237</v>
      </c>
      <c r="B323">
        <v>4628.5</v>
      </c>
      <c r="C323">
        <v>4938.666666666667</v>
      </c>
      <c r="D323">
        <v>6584</v>
      </c>
      <c r="E323">
        <v>4632</v>
      </c>
      <c r="F323">
        <v>0</v>
      </c>
      <c r="G323">
        <v>0</v>
      </c>
      <c r="H323">
        <v>0</v>
      </c>
      <c r="I323">
        <v>1</v>
      </c>
      <c r="J323">
        <v>0</v>
      </c>
      <c r="K323">
        <f t="shared" ref="K323:K360" si="35">IF(B323&gt;D323,1,0)</f>
        <v>0</v>
      </c>
      <c r="L323">
        <f t="shared" ref="L323:L360" si="36">$AB$2+SUMPRODUCT(C323:K323,$AC$2:$AK$2)</f>
        <v>5776.4924850794077</v>
      </c>
      <c r="M323">
        <f>L323-B323</f>
        <v>1147.9924850794077</v>
      </c>
      <c r="N323">
        <f t="shared" ref="N323:N360" si="37">ABS(M323)</f>
        <v>1147.9924850794077</v>
      </c>
      <c r="O323" s="8">
        <f>N323/B323</f>
        <v>0.24802689533961494</v>
      </c>
      <c r="P323">
        <v>1149</v>
      </c>
      <c r="Q323">
        <f t="shared" ref="Q323:Q360" si="38">IF(M323&lt;0,M323*-72,M323*18)</f>
        <v>20663.864731429341</v>
      </c>
      <c r="R323">
        <f t="shared" ref="R323:R360" si="39">P323*18</f>
        <v>20682</v>
      </c>
      <c r="S323">
        <f t="shared" ref="S323:S360" si="40">IF(M323&lt;0,M323*2,M323)</f>
        <v>1147.9924850794077</v>
      </c>
      <c r="T323">
        <f t="shared" ref="T323:T360" si="41">S323^2</f>
        <v>1317886.7457987943</v>
      </c>
      <c r="U323">
        <v>0</v>
      </c>
      <c r="V323">
        <v>0</v>
      </c>
      <c r="W323">
        <v>-3.5</v>
      </c>
      <c r="X323">
        <v>1</v>
      </c>
      <c r="Y323">
        <v>1</v>
      </c>
    </row>
    <row r="324" spans="1:25" x14ac:dyDescent="0.35">
      <c r="A324" s="1">
        <v>41238</v>
      </c>
      <c r="B324">
        <v>4628.5</v>
      </c>
      <c r="C324">
        <v>4846.5</v>
      </c>
      <c r="D324">
        <v>6661</v>
      </c>
      <c r="E324">
        <v>4628.5</v>
      </c>
      <c r="F324">
        <v>0</v>
      </c>
      <c r="G324">
        <v>0</v>
      </c>
      <c r="H324">
        <v>0</v>
      </c>
      <c r="I324">
        <v>1</v>
      </c>
      <c r="J324">
        <v>0</v>
      </c>
      <c r="K324">
        <f t="shared" si="35"/>
        <v>0</v>
      </c>
      <c r="L324">
        <f t="shared" si="36"/>
        <v>5792.7134837823342</v>
      </c>
      <c r="M324">
        <f>L324-B324</f>
        <v>1164.2134837823342</v>
      </c>
      <c r="N324">
        <f t="shared" si="37"/>
        <v>1164.2134837823342</v>
      </c>
      <c r="O324" s="8">
        <f>N324/B324</f>
        <v>0.25153148617961202</v>
      </c>
      <c r="P324">
        <v>0</v>
      </c>
      <c r="Q324">
        <f t="shared" si="38"/>
        <v>20955.842708082015</v>
      </c>
      <c r="R324">
        <f t="shared" si="39"/>
        <v>0</v>
      </c>
      <c r="S324">
        <f t="shared" si="40"/>
        <v>1164.2134837823342</v>
      </c>
      <c r="T324">
        <f t="shared" si="41"/>
        <v>1355393.0358205992</v>
      </c>
      <c r="U324">
        <v>0</v>
      </c>
      <c r="V324">
        <v>0</v>
      </c>
      <c r="W324">
        <v>0</v>
      </c>
      <c r="X324">
        <v>1</v>
      </c>
      <c r="Y324">
        <v>0</v>
      </c>
    </row>
    <row r="325" spans="1:25" x14ac:dyDescent="0.35">
      <c r="A325" s="1">
        <v>41239</v>
      </c>
      <c r="B325">
        <v>4480</v>
      </c>
      <c r="C325">
        <v>4629.666666666667</v>
      </c>
      <c r="D325">
        <v>4297</v>
      </c>
      <c r="E325">
        <v>4628.5</v>
      </c>
      <c r="F325">
        <v>1</v>
      </c>
      <c r="G325">
        <v>0</v>
      </c>
      <c r="H325">
        <v>0</v>
      </c>
      <c r="I325">
        <v>0</v>
      </c>
      <c r="J325">
        <v>0</v>
      </c>
      <c r="K325">
        <f t="shared" si="35"/>
        <v>1</v>
      </c>
      <c r="L325">
        <f t="shared" si="36"/>
        <v>4806.9975236927112</v>
      </c>
      <c r="M325">
        <f>L325-B325</f>
        <v>326.99752369271118</v>
      </c>
      <c r="N325">
        <f t="shared" si="37"/>
        <v>326.99752369271118</v>
      </c>
      <c r="O325" s="8">
        <f>N325/B325</f>
        <v>7.2990518681408753E-2</v>
      </c>
      <c r="P325">
        <v>1541</v>
      </c>
      <c r="Q325">
        <f t="shared" si="38"/>
        <v>5885.9554264688013</v>
      </c>
      <c r="R325">
        <f t="shared" si="39"/>
        <v>27738</v>
      </c>
      <c r="S325">
        <f t="shared" si="40"/>
        <v>326.99752369271118</v>
      </c>
      <c r="T325">
        <f t="shared" si="41"/>
        <v>106927.38050116521</v>
      </c>
      <c r="U325">
        <v>0</v>
      </c>
      <c r="V325">
        <v>0</v>
      </c>
      <c r="W325">
        <v>-148.5</v>
      </c>
      <c r="X325">
        <v>0</v>
      </c>
      <c r="Y325">
        <v>0</v>
      </c>
    </row>
    <row r="326" spans="1:25" x14ac:dyDescent="0.35">
      <c r="A326" s="1">
        <v>41240</v>
      </c>
      <c r="B326">
        <v>4565</v>
      </c>
      <c r="C326">
        <v>4579</v>
      </c>
      <c r="D326">
        <v>5112</v>
      </c>
      <c r="E326">
        <v>4480</v>
      </c>
      <c r="F326">
        <v>0</v>
      </c>
      <c r="G326">
        <v>1</v>
      </c>
      <c r="H326">
        <v>0</v>
      </c>
      <c r="I326">
        <v>0</v>
      </c>
      <c r="J326">
        <v>0</v>
      </c>
      <c r="K326">
        <f t="shared" si="35"/>
        <v>0</v>
      </c>
      <c r="L326">
        <f t="shared" si="36"/>
        <v>4452.0710057613287</v>
      </c>
      <c r="M326">
        <f>L326-B326</f>
        <v>-112.92899423867129</v>
      </c>
      <c r="N326">
        <f t="shared" si="37"/>
        <v>112.92899423867129</v>
      </c>
      <c r="O326" s="8">
        <f>N326/B326</f>
        <v>2.4738005309676077E-2</v>
      </c>
      <c r="P326">
        <v>1815</v>
      </c>
      <c r="Q326">
        <f t="shared" si="38"/>
        <v>8130.8875851843331</v>
      </c>
      <c r="R326">
        <f t="shared" si="39"/>
        <v>32670</v>
      </c>
      <c r="S326">
        <f t="shared" si="40"/>
        <v>-225.85798847734259</v>
      </c>
      <c r="T326">
        <f t="shared" si="41"/>
        <v>51011.830959031417</v>
      </c>
      <c r="U326">
        <v>0</v>
      </c>
      <c r="V326">
        <v>0</v>
      </c>
      <c r="W326">
        <v>85</v>
      </c>
      <c r="X326">
        <v>0</v>
      </c>
      <c r="Y326">
        <v>0</v>
      </c>
    </row>
    <row r="327" spans="1:25" x14ac:dyDescent="0.35">
      <c r="A327" s="1">
        <v>41241</v>
      </c>
      <c r="B327">
        <v>4465</v>
      </c>
      <c r="C327">
        <v>4557.833333333333</v>
      </c>
      <c r="D327">
        <v>4905</v>
      </c>
      <c r="E327">
        <v>4565</v>
      </c>
      <c r="F327">
        <v>0</v>
      </c>
      <c r="G327">
        <v>0</v>
      </c>
      <c r="H327">
        <v>1</v>
      </c>
      <c r="I327">
        <v>0</v>
      </c>
      <c r="J327">
        <v>1</v>
      </c>
      <c r="K327">
        <f t="shared" si="35"/>
        <v>0</v>
      </c>
      <c r="L327">
        <f t="shared" si="36"/>
        <v>4451.815302284941</v>
      </c>
      <c r="M327">
        <f>L327-B327</f>
        <v>-13.184697715058974</v>
      </c>
      <c r="N327">
        <f t="shared" si="37"/>
        <v>13.184697715058974</v>
      </c>
      <c r="O327" s="8">
        <f>N327/B327</f>
        <v>2.952899824201338E-3</v>
      </c>
      <c r="P327">
        <v>1875</v>
      </c>
      <c r="Q327">
        <f t="shared" si="38"/>
        <v>949.29823548424611</v>
      </c>
      <c r="R327">
        <f t="shared" si="39"/>
        <v>33750</v>
      </c>
      <c r="S327">
        <f t="shared" si="40"/>
        <v>-26.369395430117947</v>
      </c>
      <c r="T327">
        <f t="shared" si="41"/>
        <v>695.34501534992523</v>
      </c>
      <c r="U327">
        <v>0</v>
      </c>
      <c r="V327">
        <v>0</v>
      </c>
      <c r="W327">
        <v>-100</v>
      </c>
      <c r="X327">
        <v>0</v>
      </c>
      <c r="Y327">
        <v>0</v>
      </c>
    </row>
    <row r="328" spans="1:25" x14ac:dyDescent="0.35">
      <c r="A328" s="1">
        <v>41242</v>
      </c>
      <c r="B328">
        <v>4849</v>
      </c>
      <c r="C328">
        <v>4503.333333333333</v>
      </c>
      <c r="D328">
        <v>5279</v>
      </c>
      <c r="E328">
        <v>4465</v>
      </c>
      <c r="F328">
        <v>0</v>
      </c>
      <c r="G328">
        <v>0</v>
      </c>
      <c r="H328">
        <v>0</v>
      </c>
      <c r="I328">
        <v>0</v>
      </c>
      <c r="J328">
        <v>1</v>
      </c>
      <c r="K328">
        <f t="shared" si="35"/>
        <v>0</v>
      </c>
      <c r="L328">
        <f t="shared" si="36"/>
        <v>5026.9767210995833</v>
      </c>
      <c r="M328">
        <f>L328-B328</f>
        <v>177.9767210995833</v>
      </c>
      <c r="N328">
        <f t="shared" si="37"/>
        <v>177.9767210995833</v>
      </c>
      <c r="O328" s="8">
        <f>N328/B328</f>
        <v>3.6703798948150818E-2</v>
      </c>
      <c r="P328">
        <v>1360</v>
      </c>
      <c r="Q328">
        <f t="shared" si="38"/>
        <v>3203.5809797924994</v>
      </c>
      <c r="R328">
        <f t="shared" si="39"/>
        <v>24480</v>
      </c>
      <c r="S328">
        <f t="shared" si="40"/>
        <v>177.9767210995833</v>
      </c>
      <c r="T328">
        <f t="shared" si="41"/>
        <v>31675.713253358859</v>
      </c>
      <c r="U328">
        <v>1</v>
      </c>
      <c r="V328">
        <v>0</v>
      </c>
      <c r="W328">
        <v>384</v>
      </c>
      <c r="X328">
        <v>0</v>
      </c>
      <c r="Y328">
        <v>0</v>
      </c>
    </row>
    <row r="329" spans="1:25" x14ac:dyDescent="0.35">
      <c r="A329" s="1">
        <v>41243</v>
      </c>
      <c r="B329">
        <v>6084</v>
      </c>
      <c r="C329">
        <v>4626.333333333333</v>
      </c>
      <c r="D329">
        <v>4632</v>
      </c>
      <c r="E329">
        <v>4849</v>
      </c>
      <c r="F329">
        <v>0</v>
      </c>
      <c r="G329">
        <v>0</v>
      </c>
      <c r="H329">
        <v>0</v>
      </c>
      <c r="I329">
        <v>0</v>
      </c>
      <c r="J329">
        <v>1</v>
      </c>
      <c r="K329">
        <f t="shared" si="35"/>
        <v>1</v>
      </c>
      <c r="L329">
        <f t="shared" si="36"/>
        <v>5878.5586836524517</v>
      </c>
      <c r="M329">
        <f>L329-B329</f>
        <v>-205.44131634754831</v>
      </c>
      <c r="N329">
        <f t="shared" si="37"/>
        <v>205.44131634754831</v>
      </c>
      <c r="O329" s="8">
        <f>N329/B329</f>
        <v>3.3767474744830425E-2</v>
      </c>
      <c r="P329">
        <v>757</v>
      </c>
      <c r="Q329">
        <f t="shared" si="38"/>
        <v>14791.774777023478</v>
      </c>
      <c r="R329">
        <f t="shared" si="39"/>
        <v>13626</v>
      </c>
      <c r="S329">
        <f t="shared" si="40"/>
        <v>-410.88263269509662</v>
      </c>
      <c r="T329">
        <f t="shared" si="41"/>
        <v>168824.53785045369</v>
      </c>
      <c r="U329">
        <v>0</v>
      </c>
      <c r="V329">
        <v>1</v>
      </c>
      <c r="W329">
        <v>1235</v>
      </c>
      <c r="X329">
        <v>0</v>
      </c>
      <c r="Y329">
        <v>0</v>
      </c>
    </row>
    <row r="330" spans="1:25" x14ac:dyDescent="0.35">
      <c r="A330" s="1">
        <v>41244</v>
      </c>
      <c r="B330">
        <v>6609</v>
      </c>
      <c r="C330">
        <v>5132.666666666667</v>
      </c>
      <c r="D330">
        <v>4628.5</v>
      </c>
      <c r="E330">
        <v>6084</v>
      </c>
      <c r="F330">
        <v>0</v>
      </c>
      <c r="G330">
        <v>0</v>
      </c>
      <c r="H330">
        <v>0</v>
      </c>
      <c r="I330">
        <v>1</v>
      </c>
      <c r="J330">
        <v>0</v>
      </c>
      <c r="K330">
        <f t="shared" si="35"/>
        <v>1</v>
      </c>
      <c r="L330">
        <f t="shared" si="36"/>
        <v>6142.5591375643426</v>
      </c>
      <c r="M330">
        <f>L330-B330</f>
        <v>-466.44086243565744</v>
      </c>
      <c r="N330">
        <f t="shared" si="37"/>
        <v>466.44086243565744</v>
      </c>
      <c r="O330" s="8">
        <f>N330/B330</f>
        <v>7.0576617103292091E-2</v>
      </c>
      <c r="P330">
        <v>800</v>
      </c>
      <c r="Q330">
        <f t="shared" si="38"/>
        <v>33583.742095367335</v>
      </c>
      <c r="R330">
        <f t="shared" si="39"/>
        <v>14400</v>
      </c>
      <c r="S330">
        <f t="shared" si="40"/>
        <v>-932.88172487131487</v>
      </c>
      <c r="T330">
        <f t="shared" si="41"/>
        <v>870268.31259887957</v>
      </c>
      <c r="U330">
        <v>0</v>
      </c>
      <c r="V330">
        <v>0</v>
      </c>
      <c r="W330">
        <v>525</v>
      </c>
      <c r="X330">
        <v>1</v>
      </c>
      <c r="Y330">
        <v>1</v>
      </c>
    </row>
    <row r="331" spans="1:25" x14ac:dyDescent="0.35">
      <c r="A331" s="1">
        <v>41245</v>
      </c>
      <c r="B331">
        <v>6482</v>
      </c>
      <c r="C331">
        <v>5847.333333333333</v>
      </c>
      <c r="D331">
        <v>4628.5</v>
      </c>
      <c r="E331">
        <v>6609</v>
      </c>
      <c r="F331">
        <v>0</v>
      </c>
      <c r="G331">
        <v>0</v>
      </c>
      <c r="H331">
        <v>0</v>
      </c>
      <c r="I331">
        <v>1</v>
      </c>
      <c r="J331">
        <v>0</v>
      </c>
      <c r="K331">
        <f t="shared" si="35"/>
        <v>1</v>
      </c>
      <c r="L331">
        <f t="shared" si="36"/>
        <v>6438.6408290666204</v>
      </c>
      <c r="M331">
        <f>L331-B331</f>
        <v>-43.359170933379573</v>
      </c>
      <c r="N331">
        <f t="shared" si="37"/>
        <v>43.359170933379573</v>
      </c>
      <c r="O331" s="8">
        <f>N331/B331</f>
        <v>6.6891655250508443E-3</v>
      </c>
      <c r="P331">
        <v>1117</v>
      </c>
      <c r="Q331">
        <f t="shared" si="38"/>
        <v>3121.8603072033293</v>
      </c>
      <c r="R331">
        <f t="shared" si="39"/>
        <v>20106</v>
      </c>
      <c r="S331">
        <f t="shared" si="40"/>
        <v>-86.718341866759147</v>
      </c>
      <c r="T331">
        <f t="shared" si="41"/>
        <v>7520.0708161201119</v>
      </c>
      <c r="U331">
        <v>0</v>
      </c>
      <c r="V331">
        <v>0</v>
      </c>
      <c r="W331">
        <v>-127</v>
      </c>
      <c r="X331">
        <v>1</v>
      </c>
      <c r="Y331">
        <v>0</v>
      </c>
    </row>
    <row r="332" spans="1:25" x14ac:dyDescent="0.35">
      <c r="A332" s="1">
        <v>41246</v>
      </c>
      <c r="B332">
        <v>4308</v>
      </c>
      <c r="C332">
        <v>6391.666666666667</v>
      </c>
      <c r="D332">
        <v>4480</v>
      </c>
      <c r="E332">
        <v>6482</v>
      </c>
      <c r="F332">
        <v>1</v>
      </c>
      <c r="G332">
        <v>0</v>
      </c>
      <c r="H332">
        <v>0</v>
      </c>
      <c r="I332">
        <v>0</v>
      </c>
      <c r="J332">
        <v>0</v>
      </c>
      <c r="K332">
        <f t="shared" si="35"/>
        <v>0</v>
      </c>
      <c r="L332">
        <f t="shared" si="36"/>
        <v>4649.5154006924386</v>
      </c>
      <c r="M332">
        <f>L332-B332</f>
        <v>341.51540069243856</v>
      </c>
      <c r="N332">
        <f t="shared" si="37"/>
        <v>341.51540069243856</v>
      </c>
      <c r="O332" s="8">
        <f>N332/B332</f>
        <v>7.9274698396573487E-2</v>
      </c>
      <c r="P332">
        <v>1852</v>
      </c>
      <c r="Q332">
        <f t="shared" si="38"/>
        <v>6147.2772124638941</v>
      </c>
      <c r="R332">
        <f t="shared" si="39"/>
        <v>33336</v>
      </c>
      <c r="S332">
        <f t="shared" si="40"/>
        <v>341.51540069243856</v>
      </c>
      <c r="T332">
        <f t="shared" si="41"/>
        <v>116632.76891011687</v>
      </c>
      <c r="U332">
        <v>0</v>
      </c>
      <c r="V332">
        <v>0</v>
      </c>
      <c r="W332">
        <v>-2174</v>
      </c>
      <c r="X332">
        <v>0</v>
      </c>
      <c r="Y332">
        <v>0</v>
      </c>
    </row>
    <row r="333" spans="1:25" x14ac:dyDescent="0.35">
      <c r="A333" s="1">
        <v>41247</v>
      </c>
      <c r="B333">
        <v>4580</v>
      </c>
      <c r="C333">
        <v>5799.666666666667</v>
      </c>
      <c r="D333">
        <v>4565</v>
      </c>
      <c r="E333">
        <v>4308</v>
      </c>
      <c r="F333">
        <v>0</v>
      </c>
      <c r="G333">
        <v>1</v>
      </c>
      <c r="H333">
        <v>0</v>
      </c>
      <c r="I333">
        <v>0</v>
      </c>
      <c r="J333">
        <v>0</v>
      </c>
      <c r="K333">
        <f t="shared" si="35"/>
        <v>1</v>
      </c>
      <c r="L333">
        <f t="shared" si="36"/>
        <v>5548.0033522899039</v>
      </c>
      <c r="M333">
        <f>L333-B333</f>
        <v>968.00335228990389</v>
      </c>
      <c r="N333">
        <f t="shared" si="37"/>
        <v>968.00335228990389</v>
      </c>
      <c r="O333" s="8">
        <f>N333/B333</f>
        <v>0.21135444373142007</v>
      </c>
      <c r="P333">
        <v>1941</v>
      </c>
      <c r="Q333">
        <f t="shared" si="38"/>
        <v>17424.060341218268</v>
      </c>
      <c r="R333">
        <f t="shared" si="39"/>
        <v>34938</v>
      </c>
      <c r="S333">
        <f t="shared" si="40"/>
        <v>968.00335228990389</v>
      </c>
      <c r="T333">
        <f t="shared" si="41"/>
        <v>937030.49004449183</v>
      </c>
      <c r="U333">
        <v>0</v>
      </c>
      <c r="V333">
        <v>0</v>
      </c>
      <c r="W333">
        <v>272</v>
      </c>
      <c r="X333">
        <v>0</v>
      </c>
      <c r="Y333">
        <v>0</v>
      </c>
    </row>
    <row r="334" spans="1:25" x14ac:dyDescent="0.35">
      <c r="A334" s="1">
        <v>41248</v>
      </c>
      <c r="B334">
        <v>4827</v>
      </c>
      <c r="C334">
        <v>5123.333333333333</v>
      </c>
      <c r="D334">
        <v>4465</v>
      </c>
      <c r="E334">
        <v>4580</v>
      </c>
      <c r="F334">
        <v>0</v>
      </c>
      <c r="G334">
        <v>0</v>
      </c>
      <c r="H334">
        <v>1</v>
      </c>
      <c r="I334">
        <v>0</v>
      </c>
      <c r="J334">
        <v>0</v>
      </c>
      <c r="K334">
        <f t="shared" si="35"/>
        <v>1</v>
      </c>
      <c r="L334">
        <f t="shared" si="36"/>
        <v>5314.6200458530675</v>
      </c>
      <c r="M334">
        <f>L334-B334</f>
        <v>487.6200458530675</v>
      </c>
      <c r="N334">
        <f t="shared" si="37"/>
        <v>487.6200458530675</v>
      </c>
      <c r="O334" s="8">
        <f>N334/B334</f>
        <v>0.10101927612452195</v>
      </c>
      <c r="P334">
        <v>1585</v>
      </c>
      <c r="Q334">
        <f t="shared" si="38"/>
        <v>8777.1608253552149</v>
      </c>
      <c r="R334">
        <f t="shared" si="39"/>
        <v>28530</v>
      </c>
      <c r="S334">
        <f t="shared" si="40"/>
        <v>487.6200458530675</v>
      </c>
      <c r="T334">
        <f t="shared" si="41"/>
        <v>237773.30911774765</v>
      </c>
      <c r="U334">
        <v>0</v>
      </c>
      <c r="V334">
        <v>0</v>
      </c>
      <c r="W334">
        <v>247</v>
      </c>
      <c r="X334">
        <v>0</v>
      </c>
      <c r="Y334">
        <v>0</v>
      </c>
    </row>
    <row r="335" spans="1:25" x14ac:dyDescent="0.35">
      <c r="A335" s="1">
        <v>41249</v>
      </c>
      <c r="B335">
        <v>5214</v>
      </c>
      <c r="C335">
        <v>4571.666666666667</v>
      </c>
      <c r="D335">
        <v>4849</v>
      </c>
      <c r="E335">
        <v>4827</v>
      </c>
      <c r="F335">
        <v>0</v>
      </c>
      <c r="G335">
        <v>0</v>
      </c>
      <c r="H335">
        <v>0</v>
      </c>
      <c r="I335">
        <v>0</v>
      </c>
      <c r="J335">
        <v>0</v>
      </c>
      <c r="K335">
        <f t="shared" si="35"/>
        <v>1</v>
      </c>
      <c r="L335">
        <f t="shared" si="36"/>
        <v>5827.7140208719275</v>
      </c>
      <c r="M335">
        <f>L335-B335</f>
        <v>613.71402087192746</v>
      </c>
      <c r="N335">
        <f t="shared" si="37"/>
        <v>613.71402087192746</v>
      </c>
      <c r="O335" s="8">
        <f>N335/B335</f>
        <v>0.11770502893592778</v>
      </c>
      <c r="P335">
        <v>1523</v>
      </c>
      <c r="Q335">
        <f t="shared" si="38"/>
        <v>11046.852375694694</v>
      </c>
      <c r="R335">
        <f t="shared" si="39"/>
        <v>27414</v>
      </c>
      <c r="S335">
        <f t="shared" si="40"/>
        <v>613.71402087192746</v>
      </c>
      <c r="T335">
        <f t="shared" si="41"/>
        <v>376644.89941478864</v>
      </c>
      <c r="U335">
        <v>1</v>
      </c>
      <c r="V335">
        <v>0</v>
      </c>
      <c r="W335">
        <v>387</v>
      </c>
      <c r="X335">
        <v>0</v>
      </c>
      <c r="Y335">
        <v>0</v>
      </c>
    </row>
    <row r="336" spans="1:25" x14ac:dyDescent="0.35">
      <c r="A336" s="1">
        <v>41250</v>
      </c>
      <c r="B336">
        <v>5733</v>
      </c>
      <c r="C336">
        <v>4873.666666666667</v>
      </c>
      <c r="D336">
        <v>6084</v>
      </c>
      <c r="E336">
        <v>5214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f t="shared" si="35"/>
        <v>0</v>
      </c>
      <c r="L336">
        <f t="shared" si="36"/>
        <v>5561.5373262746743</v>
      </c>
      <c r="M336">
        <f>L336-B336</f>
        <v>-171.46267372532566</v>
      </c>
      <c r="N336">
        <f t="shared" si="37"/>
        <v>171.46267372532566</v>
      </c>
      <c r="O336" s="8">
        <f>N336/B336</f>
        <v>2.9908019139250942E-2</v>
      </c>
      <c r="P336">
        <v>1531</v>
      </c>
      <c r="Q336">
        <f t="shared" si="38"/>
        <v>12345.312508223447</v>
      </c>
      <c r="R336">
        <f t="shared" si="39"/>
        <v>27558</v>
      </c>
      <c r="S336">
        <f t="shared" si="40"/>
        <v>-342.92534745065132</v>
      </c>
      <c r="T336">
        <f t="shared" si="41"/>
        <v>117597.79392414993</v>
      </c>
      <c r="U336">
        <v>0</v>
      </c>
      <c r="V336">
        <v>1</v>
      </c>
      <c r="W336">
        <v>519</v>
      </c>
      <c r="X336">
        <v>0</v>
      </c>
      <c r="Y336">
        <v>0</v>
      </c>
    </row>
    <row r="337" spans="1:25" x14ac:dyDescent="0.35">
      <c r="A337" s="1">
        <v>41251</v>
      </c>
      <c r="B337">
        <v>6245</v>
      </c>
      <c r="C337">
        <v>5258</v>
      </c>
      <c r="D337">
        <v>6609</v>
      </c>
      <c r="E337">
        <v>5733</v>
      </c>
      <c r="F337">
        <v>0</v>
      </c>
      <c r="G337">
        <v>0</v>
      </c>
      <c r="H337">
        <v>0</v>
      </c>
      <c r="I337">
        <v>1</v>
      </c>
      <c r="J337">
        <v>0</v>
      </c>
      <c r="K337">
        <f t="shared" si="35"/>
        <v>0</v>
      </c>
      <c r="L337">
        <f t="shared" si="36"/>
        <v>6090.8384500329694</v>
      </c>
      <c r="M337">
        <f>L337-B337</f>
        <v>-154.16154996703062</v>
      </c>
      <c r="N337">
        <f t="shared" si="37"/>
        <v>154.16154996703062</v>
      </c>
      <c r="O337" s="8">
        <f>N337/B337</f>
        <v>2.4685596471902421E-2</v>
      </c>
      <c r="P337">
        <v>1202</v>
      </c>
      <c r="Q337">
        <f t="shared" si="38"/>
        <v>11099.631597626205</v>
      </c>
      <c r="R337">
        <f t="shared" si="39"/>
        <v>21636</v>
      </c>
      <c r="S337">
        <f t="shared" si="40"/>
        <v>-308.32309993406125</v>
      </c>
      <c r="T337">
        <f t="shared" si="41"/>
        <v>95063.133952949123</v>
      </c>
      <c r="U337">
        <v>0</v>
      </c>
      <c r="V337">
        <v>0</v>
      </c>
      <c r="W337">
        <v>512</v>
      </c>
      <c r="X337">
        <v>1</v>
      </c>
      <c r="Y337">
        <v>1</v>
      </c>
    </row>
    <row r="338" spans="1:25" x14ac:dyDescent="0.35">
      <c r="A338" s="1">
        <v>41252</v>
      </c>
      <c r="B338">
        <v>6423</v>
      </c>
      <c r="C338">
        <v>5730.666666666667</v>
      </c>
      <c r="D338">
        <v>6482</v>
      </c>
      <c r="E338">
        <v>6245</v>
      </c>
      <c r="F338">
        <v>0</v>
      </c>
      <c r="G338">
        <v>0</v>
      </c>
      <c r="H338">
        <v>0</v>
      </c>
      <c r="I338">
        <v>1</v>
      </c>
      <c r="J338">
        <v>0</v>
      </c>
      <c r="K338">
        <f t="shared" si="35"/>
        <v>0</v>
      </c>
      <c r="L338">
        <f t="shared" si="36"/>
        <v>6249.5490041604071</v>
      </c>
      <c r="M338">
        <f>L338-B338</f>
        <v>-173.45099583959291</v>
      </c>
      <c r="N338">
        <f t="shared" si="37"/>
        <v>173.45099583959291</v>
      </c>
      <c r="O338" s="8">
        <f>N338/B338</f>
        <v>2.7004670066883528E-2</v>
      </c>
      <c r="P338">
        <v>989</v>
      </c>
      <c r="Q338">
        <f t="shared" si="38"/>
        <v>12488.471700450689</v>
      </c>
      <c r="R338">
        <f t="shared" si="39"/>
        <v>17802</v>
      </c>
      <c r="S338">
        <f t="shared" si="40"/>
        <v>-346.90199167918581</v>
      </c>
      <c r="T338">
        <f t="shared" si="41"/>
        <v>120340.99183098591</v>
      </c>
      <c r="U338">
        <v>0</v>
      </c>
      <c r="V338">
        <v>0</v>
      </c>
      <c r="W338">
        <v>178</v>
      </c>
      <c r="X338">
        <v>1</v>
      </c>
      <c r="Y338">
        <v>0</v>
      </c>
    </row>
    <row r="339" spans="1:25" x14ac:dyDescent="0.35">
      <c r="A339" s="1">
        <v>41253</v>
      </c>
      <c r="B339">
        <v>4249</v>
      </c>
      <c r="C339">
        <v>6133.666666666667</v>
      </c>
      <c r="D339">
        <v>4308</v>
      </c>
      <c r="E339">
        <v>6423</v>
      </c>
      <c r="F339">
        <v>1</v>
      </c>
      <c r="G339">
        <v>0</v>
      </c>
      <c r="H339">
        <v>0</v>
      </c>
      <c r="I339">
        <v>0</v>
      </c>
      <c r="J339">
        <v>0</v>
      </c>
      <c r="K339">
        <f t="shared" si="35"/>
        <v>0</v>
      </c>
      <c r="L339">
        <f t="shared" si="36"/>
        <v>4474.3574750764437</v>
      </c>
      <c r="M339">
        <f>L339-B339</f>
        <v>225.35747507644373</v>
      </c>
      <c r="N339">
        <f t="shared" si="37"/>
        <v>225.35747507644373</v>
      </c>
      <c r="O339" s="8">
        <f>N339/B339</f>
        <v>5.3037767728040419E-2</v>
      </c>
      <c r="P339">
        <v>1642</v>
      </c>
      <c r="Q339">
        <f t="shared" si="38"/>
        <v>4056.4345513759872</v>
      </c>
      <c r="R339">
        <f t="shared" si="39"/>
        <v>29556</v>
      </c>
      <c r="S339">
        <f t="shared" si="40"/>
        <v>225.35747507644373</v>
      </c>
      <c r="T339">
        <f t="shared" si="41"/>
        <v>50785.99157282996</v>
      </c>
      <c r="U339">
        <v>0</v>
      </c>
      <c r="V339">
        <v>0</v>
      </c>
      <c r="W339">
        <v>-2174</v>
      </c>
      <c r="X339">
        <v>0</v>
      </c>
      <c r="Y339">
        <v>0</v>
      </c>
    </row>
    <row r="340" spans="1:25" x14ac:dyDescent="0.35">
      <c r="A340" s="1">
        <v>41254</v>
      </c>
      <c r="B340">
        <v>5191</v>
      </c>
      <c r="C340">
        <v>5639</v>
      </c>
      <c r="D340">
        <v>4580</v>
      </c>
      <c r="E340">
        <v>4249</v>
      </c>
      <c r="F340">
        <v>0</v>
      </c>
      <c r="G340">
        <v>1</v>
      </c>
      <c r="H340">
        <v>0</v>
      </c>
      <c r="I340">
        <v>0</v>
      </c>
      <c r="J340">
        <v>0</v>
      </c>
      <c r="K340">
        <f t="shared" si="35"/>
        <v>1</v>
      </c>
      <c r="L340">
        <f t="shared" si="36"/>
        <v>5501.0822639524749</v>
      </c>
      <c r="M340">
        <f>L340-B340</f>
        <v>310.08226395247493</v>
      </c>
      <c r="N340">
        <f t="shared" si="37"/>
        <v>310.08226395247493</v>
      </c>
      <c r="O340" s="8">
        <f>N340/B340</f>
        <v>5.9734591399051226E-2</v>
      </c>
      <c r="P340">
        <v>1239</v>
      </c>
      <c r="Q340">
        <f t="shared" si="38"/>
        <v>5581.4807511445488</v>
      </c>
      <c r="R340">
        <f t="shared" si="39"/>
        <v>22302</v>
      </c>
      <c r="S340">
        <f t="shared" si="40"/>
        <v>310.08226395247493</v>
      </c>
      <c r="T340">
        <f t="shared" si="41"/>
        <v>96151.010417892336</v>
      </c>
      <c r="U340">
        <v>0</v>
      </c>
      <c r="V340">
        <v>0</v>
      </c>
      <c r="W340">
        <v>942</v>
      </c>
      <c r="X340">
        <v>0</v>
      </c>
      <c r="Y340">
        <v>0</v>
      </c>
    </row>
    <row r="341" spans="1:25" x14ac:dyDescent="0.35">
      <c r="A341" s="1">
        <v>41255</v>
      </c>
      <c r="B341">
        <v>5345</v>
      </c>
      <c r="C341">
        <v>5287.666666666667</v>
      </c>
      <c r="D341">
        <v>4827</v>
      </c>
      <c r="E341">
        <v>5191</v>
      </c>
      <c r="F341">
        <v>0</v>
      </c>
      <c r="G341">
        <v>0</v>
      </c>
      <c r="H341">
        <v>1</v>
      </c>
      <c r="I341">
        <v>0</v>
      </c>
      <c r="J341">
        <v>0</v>
      </c>
      <c r="K341">
        <f t="shared" si="35"/>
        <v>1</v>
      </c>
      <c r="L341">
        <f t="shared" si="36"/>
        <v>5675.1078929514961</v>
      </c>
      <c r="M341">
        <f>L341-B341</f>
        <v>330.10789295149607</v>
      </c>
      <c r="N341">
        <f t="shared" si="37"/>
        <v>330.10789295149607</v>
      </c>
      <c r="O341" s="8">
        <f>N341/B341</f>
        <v>6.1760129644807496E-2</v>
      </c>
      <c r="P341">
        <v>1072</v>
      </c>
      <c r="Q341">
        <f t="shared" si="38"/>
        <v>5941.9420731269292</v>
      </c>
      <c r="R341">
        <f t="shared" si="39"/>
        <v>19296</v>
      </c>
      <c r="S341">
        <f t="shared" si="40"/>
        <v>330.10789295149607</v>
      </c>
      <c r="T341">
        <f t="shared" si="41"/>
        <v>108971.22098887639</v>
      </c>
      <c r="U341">
        <v>0</v>
      </c>
      <c r="V341">
        <v>0</v>
      </c>
      <c r="W341">
        <v>154</v>
      </c>
      <c r="X341">
        <v>0</v>
      </c>
      <c r="Y341">
        <v>0</v>
      </c>
    </row>
    <row r="342" spans="1:25" x14ac:dyDescent="0.35">
      <c r="A342" s="1">
        <v>41256</v>
      </c>
      <c r="B342">
        <v>5545</v>
      </c>
      <c r="C342">
        <v>4928.333333333333</v>
      </c>
      <c r="D342">
        <v>5214</v>
      </c>
      <c r="E342">
        <v>5345</v>
      </c>
      <c r="F342">
        <v>0</v>
      </c>
      <c r="G342">
        <v>0</v>
      </c>
      <c r="H342">
        <v>0</v>
      </c>
      <c r="I342">
        <v>0</v>
      </c>
      <c r="J342">
        <v>0</v>
      </c>
      <c r="K342">
        <f t="shared" si="35"/>
        <v>1</v>
      </c>
      <c r="L342">
        <f t="shared" si="36"/>
        <v>6223.9701725152245</v>
      </c>
      <c r="M342">
        <f>L342-B342</f>
        <v>678.97017251522448</v>
      </c>
      <c r="N342">
        <f t="shared" si="37"/>
        <v>678.97017251522448</v>
      </c>
      <c r="O342" s="8">
        <f>N342/B342</f>
        <v>0.12244728088642461</v>
      </c>
      <c r="P342">
        <v>1200</v>
      </c>
      <c r="Q342">
        <f t="shared" si="38"/>
        <v>12221.463105274041</v>
      </c>
      <c r="R342">
        <f t="shared" si="39"/>
        <v>21600</v>
      </c>
      <c r="S342">
        <f t="shared" si="40"/>
        <v>678.97017251522448</v>
      </c>
      <c r="T342">
        <f t="shared" si="41"/>
        <v>461000.4951653537</v>
      </c>
      <c r="U342">
        <v>1</v>
      </c>
      <c r="V342">
        <v>0</v>
      </c>
      <c r="W342">
        <v>200</v>
      </c>
      <c r="X342">
        <v>0</v>
      </c>
      <c r="Y342">
        <v>0</v>
      </c>
    </row>
    <row r="343" spans="1:25" x14ac:dyDescent="0.35">
      <c r="A343" s="1">
        <v>41257</v>
      </c>
      <c r="B343">
        <v>5341</v>
      </c>
      <c r="C343">
        <v>5360.333333333333</v>
      </c>
      <c r="D343">
        <v>5733</v>
      </c>
      <c r="E343">
        <v>5545</v>
      </c>
      <c r="F343">
        <v>0</v>
      </c>
      <c r="G343">
        <v>0</v>
      </c>
      <c r="H343">
        <v>0</v>
      </c>
      <c r="I343">
        <v>0</v>
      </c>
      <c r="J343">
        <v>0</v>
      </c>
      <c r="K343">
        <f t="shared" si="35"/>
        <v>0</v>
      </c>
      <c r="L343">
        <f t="shared" si="36"/>
        <v>5566.9035011195738</v>
      </c>
      <c r="M343">
        <f>L343-B343</f>
        <v>225.90350111957378</v>
      </c>
      <c r="N343">
        <f t="shared" si="37"/>
        <v>225.90350111957378</v>
      </c>
      <c r="O343" s="8">
        <f>N343/B343</f>
        <v>4.2296105807821338E-2</v>
      </c>
      <c r="P343">
        <v>1611</v>
      </c>
      <c r="Q343">
        <f t="shared" si="38"/>
        <v>4066.263020152328</v>
      </c>
      <c r="R343">
        <f t="shared" si="39"/>
        <v>28998</v>
      </c>
      <c r="S343">
        <f t="shared" si="40"/>
        <v>225.90350111957378</v>
      </c>
      <c r="T343">
        <f t="shared" si="41"/>
        <v>51032.391818081269</v>
      </c>
      <c r="U343">
        <v>0</v>
      </c>
      <c r="V343">
        <v>1</v>
      </c>
      <c r="W343">
        <v>-204</v>
      </c>
      <c r="X343">
        <v>0</v>
      </c>
      <c r="Y343">
        <v>0</v>
      </c>
    </row>
    <row r="344" spans="1:25" x14ac:dyDescent="0.35">
      <c r="A344" s="1">
        <v>41258</v>
      </c>
      <c r="B344">
        <v>4501</v>
      </c>
      <c r="C344">
        <v>5410.333333333333</v>
      </c>
      <c r="D344">
        <v>6245</v>
      </c>
      <c r="E344">
        <v>5341</v>
      </c>
      <c r="F344">
        <v>0</v>
      </c>
      <c r="G344">
        <v>0</v>
      </c>
      <c r="H344">
        <v>0</v>
      </c>
      <c r="I344">
        <v>1</v>
      </c>
      <c r="J344">
        <v>0</v>
      </c>
      <c r="K344">
        <f t="shared" si="35"/>
        <v>0</v>
      </c>
      <c r="L344">
        <f t="shared" si="36"/>
        <v>5857.8056372219871</v>
      </c>
      <c r="M344">
        <f>L344-B344</f>
        <v>1356.8056372219871</v>
      </c>
      <c r="N344">
        <f t="shared" si="37"/>
        <v>1356.8056372219871</v>
      </c>
      <c r="O344" s="8">
        <f>N344/B344</f>
        <v>0.30144537596578252</v>
      </c>
      <c r="P344">
        <v>1776</v>
      </c>
      <c r="Q344">
        <f t="shared" si="38"/>
        <v>24422.501469995768</v>
      </c>
      <c r="R344">
        <f t="shared" si="39"/>
        <v>31968</v>
      </c>
      <c r="S344">
        <f t="shared" si="40"/>
        <v>1356.8056372219871</v>
      </c>
      <c r="T344">
        <f t="shared" si="41"/>
        <v>1840921.5371973626</v>
      </c>
      <c r="U344">
        <v>0</v>
      </c>
      <c r="V344">
        <v>0</v>
      </c>
      <c r="W344">
        <v>-840</v>
      </c>
      <c r="X344">
        <v>1</v>
      </c>
      <c r="Y344">
        <v>1</v>
      </c>
    </row>
    <row r="345" spans="1:25" x14ac:dyDescent="0.35">
      <c r="A345" s="1">
        <v>41259</v>
      </c>
      <c r="B345">
        <v>6753</v>
      </c>
      <c r="C345">
        <v>5129</v>
      </c>
      <c r="D345">
        <v>6423</v>
      </c>
      <c r="E345">
        <v>4501</v>
      </c>
      <c r="F345">
        <v>0</v>
      </c>
      <c r="G345">
        <v>0</v>
      </c>
      <c r="H345">
        <v>0</v>
      </c>
      <c r="I345">
        <v>1</v>
      </c>
      <c r="J345">
        <v>0</v>
      </c>
      <c r="K345">
        <f t="shared" si="35"/>
        <v>1</v>
      </c>
      <c r="L345">
        <f t="shared" si="36"/>
        <v>6810.8388594296894</v>
      </c>
      <c r="M345">
        <f>L345-B345</f>
        <v>57.838859429689364</v>
      </c>
      <c r="N345">
        <f t="shared" si="37"/>
        <v>57.838859429689364</v>
      </c>
      <c r="O345" s="8">
        <f>N345/B345</f>
        <v>8.5649132873818097E-3</v>
      </c>
      <c r="P345">
        <v>800</v>
      </c>
      <c r="Q345">
        <f t="shared" si="38"/>
        <v>1041.0994697344086</v>
      </c>
      <c r="R345">
        <f t="shared" si="39"/>
        <v>14400</v>
      </c>
      <c r="S345">
        <f t="shared" si="40"/>
        <v>57.838859429689364</v>
      </c>
      <c r="T345">
        <f t="shared" si="41"/>
        <v>3345.3336601273663</v>
      </c>
      <c r="U345">
        <v>0</v>
      </c>
      <c r="V345">
        <v>0</v>
      </c>
      <c r="W345">
        <v>2252</v>
      </c>
      <c r="X345">
        <v>1</v>
      </c>
      <c r="Y345">
        <v>0</v>
      </c>
    </row>
    <row r="346" spans="1:25" x14ac:dyDescent="0.35">
      <c r="A346" s="1">
        <v>41260</v>
      </c>
      <c r="B346">
        <v>5214</v>
      </c>
      <c r="C346">
        <v>5531.666666666667</v>
      </c>
      <c r="D346">
        <v>4249</v>
      </c>
      <c r="E346">
        <v>6753</v>
      </c>
      <c r="F346">
        <v>1</v>
      </c>
      <c r="G346">
        <v>0</v>
      </c>
      <c r="H346">
        <v>0</v>
      </c>
      <c r="I346">
        <v>0</v>
      </c>
      <c r="J346">
        <v>0</v>
      </c>
      <c r="K346">
        <f t="shared" si="35"/>
        <v>1</v>
      </c>
      <c r="L346">
        <f t="shared" si="36"/>
        <v>5438.7564269765771</v>
      </c>
      <c r="M346">
        <f>L346-B346</f>
        <v>224.75642697657713</v>
      </c>
      <c r="N346">
        <f t="shared" si="37"/>
        <v>224.75642697657713</v>
      </c>
      <c r="O346" s="8">
        <f>N346/B346</f>
        <v>4.3106334287797685E-2</v>
      </c>
      <c r="P346">
        <v>511</v>
      </c>
      <c r="Q346">
        <f t="shared" si="38"/>
        <v>4045.6156855783884</v>
      </c>
      <c r="R346">
        <f t="shared" si="39"/>
        <v>9198</v>
      </c>
      <c r="S346">
        <f t="shared" si="40"/>
        <v>224.75642697657713</v>
      </c>
      <c r="T346">
        <f t="shared" si="41"/>
        <v>50515.451467277446</v>
      </c>
      <c r="U346">
        <v>0</v>
      </c>
      <c r="V346">
        <v>0</v>
      </c>
      <c r="W346">
        <v>-1539</v>
      </c>
      <c r="X346">
        <v>0</v>
      </c>
      <c r="Y346">
        <v>0</v>
      </c>
    </row>
    <row r="347" spans="1:25" x14ac:dyDescent="0.35">
      <c r="A347" s="1">
        <v>41261</v>
      </c>
      <c r="B347">
        <v>6300</v>
      </c>
      <c r="C347">
        <v>5489.333333333333</v>
      </c>
      <c r="D347">
        <v>5191</v>
      </c>
      <c r="E347">
        <v>5214</v>
      </c>
      <c r="F347">
        <v>0</v>
      </c>
      <c r="G347">
        <v>1</v>
      </c>
      <c r="H347">
        <v>0</v>
      </c>
      <c r="I347">
        <v>0</v>
      </c>
      <c r="J347">
        <v>0</v>
      </c>
      <c r="K347">
        <f t="shared" si="35"/>
        <v>1</v>
      </c>
      <c r="L347">
        <f t="shared" si="36"/>
        <v>5980.7139978346349</v>
      </c>
      <c r="M347">
        <f>L347-B347</f>
        <v>-319.28600216536506</v>
      </c>
      <c r="N347">
        <f t="shared" si="37"/>
        <v>319.28600216536506</v>
      </c>
      <c r="O347" s="8">
        <f>N347/B347</f>
        <v>5.0680317804026202E-2</v>
      </c>
      <c r="P347">
        <v>684</v>
      </c>
      <c r="Q347">
        <f t="shared" si="38"/>
        <v>22988.592155906284</v>
      </c>
      <c r="R347">
        <f t="shared" si="39"/>
        <v>12312</v>
      </c>
      <c r="S347">
        <f t="shared" si="40"/>
        <v>-638.57200433073012</v>
      </c>
      <c r="T347">
        <f t="shared" si="41"/>
        <v>407774.20471496601</v>
      </c>
      <c r="U347">
        <v>0</v>
      </c>
      <c r="V347">
        <v>0</v>
      </c>
      <c r="W347">
        <v>1086</v>
      </c>
      <c r="X347">
        <v>0</v>
      </c>
      <c r="Y347">
        <v>0</v>
      </c>
    </row>
    <row r="348" spans="1:25" x14ac:dyDescent="0.35">
      <c r="A348" s="1">
        <v>41262</v>
      </c>
      <c r="B348">
        <v>6478</v>
      </c>
      <c r="C348">
        <v>6089</v>
      </c>
      <c r="D348">
        <v>5345</v>
      </c>
      <c r="E348">
        <v>6300</v>
      </c>
      <c r="F348">
        <v>0</v>
      </c>
      <c r="G348">
        <v>0</v>
      </c>
      <c r="H348">
        <v>1</v>
      </c>
      <c r="I348">
        <v>0</v>
      </c>
      <c r="J348">
        <v>0</v>
      </c>
      <c r="K348">
        <f t="shared" si="35"/>
        <v>1</v>
      </c>
      <c r="L348">
        <f t="shared" si="36"/>
        <v>6390.2781330350454</v>
      </c>
      <c r="M348">
        <f>L348-B348</f>
        <v>-87.721866964954643</v>
      </c>
      <c r="N348">
        <f t="shared" si="37"/>
        <v>87.721866964954643</v>
      </c>
      <c r="O348" s="8">
        <f>N348/B348</f>
        <v>1.3541504625649065E-2</v>
      </c>
      <c r="P348">
        <v>686</v>
      </c>
      <c r="Q348">
        <f t="shared" si="38"/>
        <v>6315.9744214767343</v>
      </c>
      <c r="R348">
        <f t="shared" si="39"/>
        <v>12348</v>
      </c>
      <c r="S348">
        <f t="shared" si="40"/>
        <v>-175.44373392990929</v>
      </c>
      <c r="T348">
        <f t="shared" si="41"/>
        <v>30780.503775268804</v>
      </c>
      <c r="U348">
        <v>0</v>
      </c>
      <c r="V348">
        <v>0</v>
      </c>
      <c r="W348">
        <v>178</v>
      </c>
      <c r="X348">
        <v>0</v>
      </c>
      <c r="Y348">
        <v>0</v>
      </c>
    </row>
    <row r="349" spans="1:25" x14ac:dyDescent="0.35">
      <c r="A349" s="1">
        <v>41263</v>
      </c>
      <c r="B349">
        <v>6525</v>
      </c>
      <c r="C349">
        <v>5997.333333333333</v>
      </c>
      <c r="D349">
        <v>5545</v>
      </c>
      <c r="E349">
        <v>6478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f t="shared" si="35"/>
        <v>1</v>
      </c>
      <c r="L349">
        <f t="shared" si="36"/>
        <v>6914.6597636929309</v>
      </c>
      <c r="M349">
        <f>L349-B349</f>
        <v>389.65976369293094</v>
      </c>
      <c r="N349">
        <f t="shared" si="37"/>
        <v>389.65976369293094</v>
      </c>
      <c r="O349" s="8">
        <f>N349/B349</f>
        <v>5.9717971447192479E-2</v>
      </c>
      <c r="P349">
        <v>1589</v>
      </c>
      <c r="Q349">
        <f t="shared" si="38"/>
        <v>7013.8757464727569</v>
      </c>
      <c r="R349">
        <f t="shared" si="39"/>
        <v>28602</v>
      </c>
      <c r="S349">
        <f t="shared" si="40"/>
        <v>389.65976369293094</v>
      </c>
      <c r="T349">
        <f t="shared" si="41"/>
        <v>151834.73144123078</v>
      </c>
      <c r="U349">
        <v>1</v>
      </c>
      <c r="V349">
        <v>0</v>
      </c>
      <c r="W349">
        <v>47</v>
      </c>
      <c r="X349">
        <v>0</v>
      </c>
      <c r="Y349">
        <v>0</v>
      </c>
    </row>
    <row r="350" spans="1:25" x14ac:dyDescent="0.35">
      <c r="A350" s="1">
        <v>41264</v>
      </c>
      <c r="B350">
        <v>6350</v>
      </c>
      <c r="C350">
        <v>6434.333333333333</v>
      </c>
      <c r="D350">
        <v>5341</v>
      </c>
      <c r="E350">
        <v>6525</v>
      </c>
      <c r="F350">
        <v>0</v>
      </c>
      <c r="G350">
        <v>0</v>
      </c>
      <c r="H350">
        <v>0</v>
      </c>
      <c r="I350">
        <v>0</v>
      </c>
      <c r="J350">
        <v>0</v>
      </c>
      <c r="K350">
        <f t="shared" si="35"/>
        <v>1</v>
      </c>
      <c r="L350">
        <f t="shared" si="36"/>
        <v>6931.365486196506</v>
      </c>
      <c r="M350">
        <f>L350-B350</f>
        <v>581.36548619650603</v>
      </c>
      <c r="N350">
        <f t="shared" si="37"/>
        <v>581.36548619650603</v>
      </c>
      <c r="O350" s="8">
        <f>N350/B350</f>
        <v>9.1553619873465511E-2</v>
      </c>
      <c r="P350">
        <v>1587</v>
      </c>
      <c r="Q350">
        <f t="shared" si="38"/>
        <v>10464.578751537108</v>
      </c>
      <c r="R350">
        <f t="shared" si="39"/>
        <v>28566</v>
      </c>
      <c r="S350">
        <f t="shared" si="40"/>
        <v>581.36548619650603</v>
      </c>
      <c r="T350">
        <f t="shared" si="41"/>
        <v>337985.82854049985</v>
      </c>
      <c r="U350">
        <v>0</v>
      </c>
      <c r="V350">
        <v>1</v>
      </c>
      <c r="W350">
        <v>-175</v>
      </c>
      <c r="X350">
        <v>0</v>
      </c>
      <c r="Y350">
        <v>0</v>
      </c>
    </row>
    <row r="351" spans="1:25" x14ac:dyDescent="0.35">
      <c r="A351" s="1">
        <v>41265</v>
      </c>
      <c r="B351">
        <v>6531</v>
      </c>
      <c r="C351">
        <v>6451</v>
      </c>
      <c r="D351">
        <v>4501</v>
      </c>
      <c r="E351">
        <v>6350</v>
      </c>
      <c r="F351">
        <v>0</v>
      </c>
      <c r="G351">
        <v>0</v>
      </c>
      <c r="H351">
        <v>0</v>
      </c>
      <c r="I351">
        <v>1</v>
      </c>
      <c r="J351">
        <v>0</v>
      </c>
      <c r="K351">
        <f t="shared" si="35"/>
        <v>1</v>
      </c>
      <c r="L351">
        <f t="shared" si="36"/>
        <v>6482.755517163353</v>
      </c>
      <c r="M351">
        <f>L351-B351</f>
        <v>-48.244482836646966</v>
      </c>
      <c r="N351">
        <f t="shared" si="37"/>
        <v>48.244482836646966</v>
      </c>
      <c r="O351" s="8">
        <f>N351/B351</f>
        <v>7.3869978313653292E-3</v>
      </c>
      <c r="P351">
        <v>1151</v>
      </c>
      <c r="Q351">
        <f t="shared" si="38"/>
        <v>3473.6027642385816</v>
      </c>
      <c r="R351">
        <f t="shared" si="39"/>
        <v>20718</v>
      </c>
      <c r="S351">
        <f t="shared" si="40"/>
        <v>-96.488965673293933</v>
      </c>
      <c r="T351">
        <f t="shared" si="41"/>
        <v>9310.1204967020949</v>
      </c>
      <c r="U351">
        <v>0</v>
      </c>
      <c r="V351">
        <v>0</v>
      </c>
      <c r="W351">
        <v>181</v>
      </c>
      <c r="X351">
        <v>1</v>
      </c>
      <c r="Y351">
        <v>1</v>
      </c>
    </row>
    <row r="352" spans="1:25" x14ac:dyDescent="0.35">
      <c r="A352" s="1">
        <v>41266</v>
      </c>
      <c r="B352">
        <v>5977</v>
      </c>
      <c r="C352">
        <v>6468.666666666667</v>
      </c>
      <c r="D352">
        <v>6753</v>
      </c>
      <c r="E352">
        <v>6531</v>
      </c>
      <c r="F352">
        <v>0</v>
      </c>
      <c r="G352">
        <v>0</v>
      </c>
      <c r="H352">
        <v>0</v>
      </c>
      <c r="I352">
        <v>1</v>
      </c>
      <c r="J352">
        <v>0</v>
      </c>
      <c r="K352">
        <f t="shared" si="35"/>
        <v>0</v>
      </c>
      <c r="L352">
        <f t="shared" si="36"/>
        <v>6653.0488124872654</v>
      </c>
      <c r="M352">
        <f>L352-B352</f>
        <v>676.04881248726542</v>
      </c>
      <c r="N352">
        <f t="shared" si="37"/>
        <v>676.04881248726542</v>
      </c>
      <c r="O352" s="8">
        <f>N352/B352</f>
        <v>0.11310838422072368</v>
      </c>
      <c r="P352">
        <v>1746</v>
      </c>
      <c r="Q352">
        <f t="shared" si="38"/>
        <v>12168.878624770778</v>
      </c>
      <c r="R352">
        <f t="shared" si="39"/>
        <v>31428</v>
      </c>
      <c r="S352">
        <f t="shared" si="40"/>
        <v>676.04881248726542</v>
      </c>
      <c r="T352">
        <f t="shared" si="41"/>
        <v>457041.99686544179</v>
      </c>
      <c r="U352">
        <v>0</v>
      </c>
      <c r="V352">
        <v>0</v>
      </c>
      <c r="W352">
        <v>-554</v>
      </c>
      <c r="X352">
        <v>1</v>
      </c>
      <c r="Y352">
        <v>0</v>
      </c>
    </row>
    <row r="353" spans="1:25" x14ac:dyDescent="0.35">
      <c r="A353" s="1">
        <v>41267</v>
      </c>
      <c r="B353">
        <v>5544</v>
      </c>
      <c r="C353">
        <v>6286</v>
      </c>
      <c r="D353">
        <v>5214</v>
      </c>
      <c r="E353">
        <v>5977</v>
      </c>
      <c r="F353">
        <v>1</v>
      </c>
      <c r="G353">
        <v>0</v>
      </c>
      <c r="H353">
        <v>0</v>
      </c>
      <c r="I353">
        <v>0</v>
      </c>
      <c r="J353">
        <v>0</v>
      </c>
      <c r="K353">
        <f t="shared" si="35"/>
        <v>1</v>
      </c>
      <c r="L353">
        <f t="shared" si="36"/>
        <v>6018.080883625832</v>
      </c>
      <c r="M353">
        <f>L353-B353</f>
        <v>474.08088362583203</v>
      </c>
      <c r="N353">
        <f t="shared" si="37"/>
        <v>474.08088362583203</v>
      </c>
      <c r="O353" s="8">
        <f>N353/B353</f>
        <v>8.5512424896434347E-2</v>
      </c>
      <c r="P353">
        <v>1088</v>
      </c>
      <c r="Q353">
        <f t="shared" si="38"/>
        <v>8533.4559052649765</v>
      </c>
      <c r="R353">
        <f t="shared" si="39"/>
        <v>19584</v>
      </c>
      <c r="S353">
        <f t="shared" si="40"/>
        <v>474.08088362583203</v>
      </c>
      <c r="T353">
        <f t="shared" si="41"/>
        <v>224752.6842194497</v>
      </c>
      <c r="U353">
        <v>0</v>
      </c>
      <c r="V353">
        <v>0</v>
      </c>
      <c r="W353">
        <v>-433</v>
      </c>
      <c r="X353">
        <v>0</v>
      </c>
      <c r="Y353">
        <v>0</v>
      </c>
    </row>
    <row r="354" spans="1:25" x14ac:dyDescent="0.35">
      <c r="A354" s="1">
        <v>41268</v>
      </c>
      <c r="B354">
        <v>5099</v>
      </c>
      <c r="C354">
        <v>6017.333333333333</v>
      </c>
      <c r="D354">
        <v>6300</v>
      </c>
      <c r="E354">
        <v>5544</v>
      </c>
      <c r="F354">
        <v>0</v>
      </c>
      <c r="G354">
        <v>1</v>
      </c>
      <c r="H354">
        <v>0</v>
      </c>
      <c r="I354">
        <v>0</v>
      </c>
      <c r="J354">
        <v>0</v>
      </c>
      <c r="K354">
        <f t="shared" si="35"/>
        <v>0</v>
      </c>
      <c r="L354">
        <f t="shared" si="36"/>
        <v>5696.2096525192328</v>
      </c>
      <c r="M354">
        <f>L354-B354</f>
        <v>597.2096525192328</v>
      </c>
      <c r="N354">
        <f t="shared" si="37"/>
        <v>597.2096525192328</v>
      </c>
      <c r="O354" s="8">
        <f>N354/B354</f>
        <v>0.11712289714046535</v>
      </c>
      <c r="P354">
        <v>2482</v>
      </c>
      <c r="Q354">
        <f t="shared" si="38"/>
        <v>10749.77374534619</v>
      </c>
      <c r="R354">
        <f t="shared" si="39"/>
        <v>44676</v>
      </c>
      <c r="S354">
        <f t="shared" si="40"/>
        <v>597.2096525192328</v>
      </c>
      <c r="T354">
        <f t="shared" si="41"/>
        <v>356659.3690621428</v>
      </c>
      <c r="U354">
        <v>0</v>
      </c>
      <c r="V354">
        <v>0</v>
      </c>
      <c r="W354">
        <v>-445</v>
      </c>
      <c r="X354">
        <v>0</v>
      </c>
      <c r="Y354">
        <v>0</v>
      </c>
    </row>
    <row r="355" spans="1:25" x14ac:dyDescent="0.35">
      <c r="A355" s="1">
        <v>41269</v>
      </c>
      <c r="B355">
        <v>3944</v>
      </c>
      <c r="C355">
        <v>5540</v>
      </c>
      <c r="D355">
        <v>6478</v>
      </c>
      <c r="E355">
        <v>5099</v>
      </c>
      <c r="F355">
        <v>0</v>
      </c>
      <c r="G355">
        <v>0</v>
      </c>
      <c r="H355">
        <v>1</v>
      </c>
      <c r="I355">
        <v>0</v>
      </c>
      <c r="J355">
        <v>0</v>
      </c>
      <c r="K355">
        <f t="shared" si="35"/>
        <v>0</v>
      </c>
      <c r="L355">
        <f t="shared" si="36"/>
        <v>5528.8193056938062</v>
      </c>
      <c r="M355">
        <f>L355-B355</f>
        <v>1584.8193056938062</v>
      </c>
      <c r="N355">
        <f t="shared" si="37"/>
        <v>1584.8193056938062</v>
      </c>
      <c r="O355" s="8">
        <f>N355/B355</f>
        <v>0.40183045276212126</v>
      </c>
      <c r="P355">
        <v>995</v>
      </c>
      <c r="Q355">
        <f t="shared" si="38"/>
        <v>28526.747502488513</v>
      </c>
      <c r="R355">
        <f t="shared" si="39"/>
        <v>17910</v>
      </c>
      <c r="S355">
        <f t="shared" si="40"/>
        <v>1584.8193056938062</v>
      </c>
      <c r="T355">
        <f t="shared" si="41"/>
        <v>2511652.2316997978</v>
      </c>
      <c r="U355">
        <v>0</v>
      </c>
      <c r="V355">
        <v>0</v>
      </c>
      <c r="W355">
        <v>-1155</v>
      </c>
      <c r="X355">
        <v>0</v>
      </c>
      <c r="Y355">
        <v>0</v>
      </c>
    </row>
    <row r="356" spans="1:25" x14ac:dyDescent="0.35">
      <c r="A356" s="1">
        <v>41270</v>
      </c>
      <c r="B356">
        <v>5461</v>
      </c>
      <c r="C356">
        <v>4862.333333333333</v>
      </c>
      <c r="D356">
        <v>6525</v>
      </c>
      <c r="E356">
        <v>3944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f t="shared" si="35"/>
        <v>0</v>
      </c>
      <c r="L356">
        <f t="shared" si="36"/>
        <v>5551.6677817190402</v>
      </c>
      <c r="M356">
        <f>L356-B356</f>
        <v>90.667781719040249</v>
      </c>
      <c r="N356">
        <f t="shared" si="37"/>
        <v>90.667781719040249</v>
      </c>
      <c r="O356" s="8">
        <f>N356/B356</f>
        <v>1.6602780025460583E-2</v>
      </c>
      <c r="P356">
        <v>1115</v>
      </c>
      <c r="Q356">
        <f t="shared" si="38"/>
        <v>1632.0200709427245</v>
      </c>
      <c r="R356">
        <f t="shared" si="39"/>
        <v>20070</v>
      </c>
      <c r="S356">
        <f t="shared" si="40"/>
        <v>90.667781719040249</v>
      </c>
      <c r="T356">
        <f t="shared" si="41"/>
        <v>8220.6466418515283</v>
      </c>
      <c r="U356">
        <v>1</v>
      </c>
      <c r="V356">
        <v>0</v>
      </c>
      <c r="W356">
        <v>1517</v>
      </c>
      <c r="X356">
        <v>0</v>
      </c>
      <c r="Y356">
        <v>0</v>
      </c>
    </row>
    <row r="357" spans="1:25" x14ac:dyDescent="0.35">
      <c r="A357" s="1">
        <v>41271</v>
      </c>
      <c r="B357">
        <v>5391</v>
      </c>
      <c r="C357">
        <v>4834.666666666667</v>
      </c>
      <c r="D357">
        <v>6350</v>
      </c>
      <c r="E357">
        <v>5461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f t="shared" si="35"/>
        <v>0</v>
      </c>
      <c r="L357">
        <f t="shared" si="36"/>
        <v>5743.79256406677</v>
      </c>
      <c r="M357">
        <f>L357-B357</f>
        <v>352.79256406676996</v>
      </c>
      <c r="N357">
        <f t="shared" si="37"/>
        <v>352.79256406676996</v>
      </c>
      <c r="O357" s="8">
        <f>N357/B357</f>
        <v>6.5441024683132995E-2</v>
      </c>
      <c r="P357">
        <v>1619</v>
      </c>
      <c r="Q357">
        <f t="shared" si="38"/>
        <v>6350.2661532018592</v>
      </c>
      <c r="R357">
        <f t="shared" si="39"/>
        <v>29142</v>
      </c>
      <c r="S357">
        <f t="shared" si="40"/>
        <v>352.79256406676996</v>
      </c>
      <c r="T357">
        <f t="shared" si="41"/>
        <v>124462.59326080598</v>
      </c>
      <c r="U357">
        <v>0</v>
      </c>
      <c r="V357">
        <v>1</v>
      </c>
      <c r="W357">
        <v>-70</v>
      </c>
      <c r="X357">
        <v>0</v>
      </c>
      <c r="Y357">
        <v>0</v>
      </c>
    </row>
    <row r="358" spans="1:25" x14ac:dyDescent="0.35">
      <c r="A358" s="1">
        <v>41272</v>
      </c>
      <c r="B358">
        <v>6368</v>
      </c>
      <c r="C358">
        <v>4932</v>
      </c>
      <c r="D358">
        <v>6531</v>
      </c>
      <c r="E358">
        <v>5391</v>
      </c>
      <c r="F358">
        <v>0</v>
      </c>
      <c r="G358">
        <v>0</v>
      </c>
      <c r="H358">
        <v>0</v>
      </c>
      <c r="I358">
        <v>1</v>
      </c>
      <c r="J358">
        <v>1</v>
      </c>
      <c r="K358">
        <f t="shared" si="35"/>
        <v>0</v>
      </c>
      <c r="L358">
        <f t="shared" si="36"/>
        <v>6043.254410911255</v>
      </c>
      <c r="M358">
        <f>L358-B358</f>
        <v>-324.74558908874496</v>
      </c>
      <c r="N358">
        <f t="shared" si="37"/>
        <v>324.74558908874496</v>
      </c>
      <c r="O358" s="8">
        <f>N358/B358</f>
        <v>5.0996480698609445E-2</v>
      </c>
      <c r="P358">
        <v>843</v>
      </c>
      <c r="Q358">
        <f t="shared" si="38"/>
        <v>23381.682414389637</v>
      </c>
      <c r="R358">
        <f t="shared" si="39"/>
        <v>15174</v>
      </c>
      <c r="S358">
        <f t="shared" si="40"/>
        <v>-649.49117817748993</v>
      </c>
      <c r="T358">
        <f t="shared" si="41"/>
        <v>421838.79053038399</v>
      </c>
      <c r="U358">
        <v>0</v>
      </c>
      <c r="V358">
        <v>0</v>
      </c>
      <c r="W358">
        <v>977</v>
      </c>
      <c r="X358">
        <v>1</v>
      </c>
      <c r="Y358">
        <v>1</v>
      </c>
    </row>
    <row r="359" spans="1:25" x14ac:dyDescent="0.35">
      <c r="A359" s="1">
        <v>41273</v>
      </c>
      <c r="B359">
        <v>6498</v>
      </c>
      <c r="C359">
        <v>5740</v>
      </c>
      <c r="D359">
        <v>5977</v>
      </c>
      <c r="E359">
        <v>6368</v>
      </c>
      <c r="F359">
        <v>0</v>
      </c>
      <c r="G359">
        <v>0</v>
      </c>
      <c r="H359">
        <v>0</v>
      </c>
      <c r="I359">
        <v>1</v>
      </c>
      <c r="J359">
        <v>1</v>
      </c>
      <c r="K359">
        <f t="shared" si="35"/>
        <v>1</v>
      </c>
      <c r="L359">
        <f t="shared" si="36"/>
        <v>7246.7179338274827</v>
      </c>
      <c r="M359">
        <f>L359-B359</f>
        <v>748.71793382748274</v>
      </c>
      <c r="N359">
        <f t="shared" si="37"/>
        <v>748.71793382748274</v>
      </c>
      <c r="O359" s="8">
        <f>N359/B359</f>
        <v>0.11522282761272434</v>
      </c>
      <c r="P359">
        <v>915</v>
      </c>
      <c r="Q359">
        <f t="shared" si="38"/>
        <v>13476.922808894689</v>
      </c>
      <c r="R359">
        <f t="shared" si="39"/>
        <v>16470</v>
      </c>
      <c r="S359">
        <f t="shared" si="40"/>
        <v>748.71793382748274</v>
      </c>
      <c r="T359">
        <f t="shared" si="41"/>
        <v>560578.54443489481</v>
      </c>
      <c r="U359">
        <v>0</v>
      </c>
      <c r="V359">
        <v>0</v>
      </c>
      <c r="W359">
        <v>130</v>
      </c>
      <c r="X359">
        <v>1</v>
      </c>
      <c r="Y359">
        <v>0</v>
      </c>
    </row>
    <row r="360" spans="1:25" x14ac:dyDescent="0.35">
      <c r="A360" s="1">
        <v>41274</v>
      </c>
      <c r="B360">
        <v>5484</v>
      </c>
      <c r="C360">
        <v>6085.666666666667</v>
      </c>
      <c r="D360">
        <v>5544</v>
      </c>
      <c r="E360">
        <v>6498</v>
      </c>
      <c r="F360">
        <v>1</v>
      </c>
      <c r="G360">
        <v>0</v>
      </c>
      <c r="H360">
        <v>0</v>
      </c>
      <c r="I360">
        <v>0</v>
      </c>
      <c r="J360">
        <v>1</v>
      </c>
      <c r="K360">
        <f t="shared" si="35"/>
        <v>0</v>
      </c>
      <c r="L360">
        <f t="shared" si="36"/>
        <v>5298.723991514923</v>
      </c>
      <c r="M360">
        <f>L360-B360</f>
        <v>-185.276008485077</v>
      </c>
      <c r="N360">
        <f t="shared" si="37"/>
        <v>185.276008485077</v>
      </c>
      <c r="O360" s="8">
        <f>N360/B360</f>
        <v>3.3784830139510759E-2</v>
      </c>
      <c r="P360">
        <v>457</v>
      </c>
      <c r="Q360">
        <f t="shared" si="38"/>
        <v>13339.872610925544</v>
      </c>
      <c r="R360">
        <f t="shared" si="39"/>
        <v>8226</v>
      </c>
      <c r="S360">
        <f t="shared" si="40"/>
        <v>-370.552016970154</v>
      </c>
      <c r="T360">
        <f t="shared" si="41"/>
        <v>137308.79728064931</v>
      </c>
      <c r="U360">
        <v>0</v>
      </c>
      <c r="V360">
        <v>0</v>
      </c>
      <c r="W360">
        <v>-1014</v>
      </c>
      <c r="X360">
        <v>0</v>
      </c>
      <c r="Y36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63931-9DB0-49AC-902D-6E5AAAD2269B}">
  <dimension ref="A1:AC32"/>
  <sheetViews>
    <sheetView topLeftCell="K1" workbookViewId="0">
      <selection activeCell="T6" sqref="T6:T8"/>
    </sheetView>
  </sheetViews>
  <sheetFormatPr defaultRowHeight="14.5" x14ac:dyDescent="0.35"/>
  <cols>
    <col min="1" max="1" width="10.453125" bestFit="1" customWidth="1"/>
  </cols>
  <sheetData>
    <row r="1" spans="1:29" ht="15" thickBot="1" x14ac:dyDescent="0.4">
      <c r="A1" s="1" t="s">
        <v>2</v>
      </c>
      <c r="B1" t="s">
        <v>3</v>
      </c>
      <c r="C1" t="s">
        <v>4</v>
      </c>
      <c r="D1" t="s">
        <v>55</v>
      </c>
      <c r="E1" t="s">
        <v>21</v>
      </c>
      <c r="F1" t="s">
        <v>138</v>
      </c>
      <c r="G1" t="s">
        <v>15</v>
      </c>
      <c r="H1" t="s">
        <v>16</v>
      </c>
      <c r="I1" t="s">
        <v>17</v>
      </c>
      <c r="J1" t="s">
        <v>54</v>
      </c>
      <c r="K1" t="s">
        <v>110</v>
      </c>
      <c r="L1" t="s">
        <v>141</v>
      </c>
      <c r="M1" t="s">
        <v>112</v>
      </c>
      <c r="N1" t="s">
        <v>113</v>
      </c>
      <c r="O1" t="s">
        <v>114</v>
      </c>
      <c r="P1" s="8" t="s">
        <v>116</v>
      </c>
      <c r="Q1" s="8" t="s">
        <v>117</v>
      </c>
      <c r="R1" t="s">
        <v>121</v>
      </c>
      <c r="S1" t="s">
        <v>122</v>
      </c>
      <c r="T1" s="2" t="s">
        <v>32</v>
      </c>
      <c r="U1" s="2" t="s">
        <v>106</v>
      </c>
      <c r="V1" s="2" t="s">
        <v>21</v>
      </c>
      <c r="W1" s="2" t="s">
        <v>53</v>
      </c>
      <c r="X1" s="2" t="s">
        <v>15</v>
      </c>
      <c r="Y1" s="2" t="s">
        <v>16</v>
      </c>
      <c r="Z1" s="2" t="s">
        <v>17</v>
      </c>
      <c r="AA1" s="2" t="s">
        <v>54</v>
      </c>
      <c r="AB1" s="2" t="s">
        <v>104</v>
      </c>
      <c r="AC1" s="3" t="s">
        <v>141</v>
      </c>
    </row>
    <row r="2" spans="1:29" ht="15" thickBot="1" x14ac:dyDescent="0.4">
      <c r="A2" s="1">
        <v>41275</v>
      </c>
      <c r="B2">
        <v>5264</v>
      </c>
      <c r="C2">
        <v>1616</v>
      </c>
      <c r="D2">
        <v>6116.666666666667</v>
      </c>
      <c r="E2">
        <v>5099</v>
      </c>
      <c r="F2">
        <v>5484</v>
      </c>
      <c r="G2">
        <v>0</v>
      </c>
      <c r="H2">
        <v>0</v>
      </c>
      <c r="I2">
        <v>1</v>
      </c>
      <c r="J2">
        <v>0</v>
      </c>
      <c r="K2">
        <v>0</v>
      </c>
      <c r="L2">
        <f>IF(B2&gt;F2,1,0)</f>
        <v>0</v>
      </c>
      <c r="M2">
        <f>$T$2+SUMPRODUCT(D2:L2,$U$2:$AC$2)</f>
        <v>5009.4189476467945</v>
      </c>
      <c r="N2">
        <f>M2-B2</f>
        <v>-254.58105235320545</v>
      </c>
      <c r="O2">
        <f>ABS(N2)</f>
        <v>254.58105235320545</v>
      </c>
      <c r="P2" s="8">
        <f>O2/B2</f>
        <v>4.8362661921201644E-2</v>
      </c>
      <c r="Q2" s="8">
        <f>C2/B2</f>
        <v>0.30699088145896658</v>
      </c>
      <c r="R2">
        <f>IF(N2&lt;0,N2*-72,N2*18)</f>
        <v>18329.835769430792</v>
      </c>
      <c r="S2">
        <f>C2*18</f>
        <v>29088</v>
      </c>
      <c r="T2" s="2">
        <v>-87.657955848691131</v>
      </c>
      <c r="U2" s="2">
        <v>0.27148062049500182</v>
      </c>
      <c r="V2" s="2">
        <v>0.54445306711436492</v>
      </c>
      <c r="W2" s="2">
        <v>0.19440674550193632</v>
      </c>
      <c r="X2" s="2">
        <v>-697.33454113866264</v>
      </c>
      <c r="Y2" s="2">
        <v>-357.56709857390121</v>
      </c>
      <c r="Z2" s="2">
        <v>-405.77234008104199</v>
      </c>
      <c r="AA2" s="2">
        <v>38.227110797501794</v>
      </c>
      <c r="AB2" s="2">
        <v>149.87308935623889</v>
      </c>
      <c r="AC2" s="3">
        <v>1095.7987903822334</v>
      </c>
    </row>
    <row r="3" spans="1:29" x14ac:dyDescent="0.35">
      <c r="A3" s="1">
        <v>41276</v>
      </c>
      <c r="B3">
        <v>4895</v>
      </c>
      <c r="C3">
        <v>2038</v>
      </c>
      <c r="D3">
        <v>5748.666666666667</v>
      </c>
      <c r="E3">
        <v>3944</v>
      </c>
      <c r="F3">
        <v>5264</v>
      </c>
      <c r="G3">
        <v>0</v>
      </c>
      <c r="H3">
        <v>0</v>
      </c>
      <c r="I3">
        <v>0</v>
      </c>
      <c r="J3">
        <v>0</v>
      </c>
      <c r="K3">
        <v>0</v>
      </c>
      <c r="L3">
        <f t="shared" ref="L3:L32" si="0">IF(B3&gt;F3,1,0)</f>
        <v>0</v>
      </c>
      <c r="M3">
        <f t="shared" ref="M3:M32" si="1">$T$2+SUMPRODUCT(D3:L3,$U$2:$AC$2)</f>
        <v>4643.673642858158</v>
      </c>
      <c r="N3">
        <f>M3-B3</f>
        <v>-251.32635714184198</v>
      </c>
      <c r="O3">
        <f t="shared" ref="O3:O32" si="2">ABS(N3)</f>
        <v>251.32635714184198</v>
      </c>
      <c r="P3" s="8">
        <f>O3/B3</f>
        <v>5.1343484605074971E-2</v>
      </c>
      <c r="Q3" s="8">
        <f>C3/B3</f>
        <v>0.4163432073544433</v>
      </c>
      <c r="R3">
        <f t="shared" ref="R3:R32" si="3">IF(N3&lt;0,N3*-72,N3*18)</f>
        <v>18095.497714212623</v>
      </c>
      <c r="S3">
        <f t="shared" ref="S3:S32" si="4">C3*18</f>
        <v>36684</v>
      </c>
    </row>
    <row r="4" spans="1:29" x14ac:dyDescent="0.35">
      <c r="A4" s="1">
        <v>41277</v>
      </c>
      <c r="B4">
        <v>4230</v>
      </c>
      <c r="C4">
        <v>2421</v>
      </c>
      <c r="D4">
        <v>5214.333333333333</v>
      </c>
      <c r="E4">
        <v>5461</v>
      </c>
      <c r="F4">
        <v>4895</v>
      </c>
      <c r="G4">
        <v>0</v>
      </c>
      <c r="H4">
        <v>0</v>
      </c>
      <c r="I4">
        <v>0</v>
      </c>
      <c r="J4">
        <v>0</v>
      </c>
      <c r="K4">
        <v>0</v>
      </c>
      <c r="L4">
        <f t="shared" si="0"/>
        <v>0</v>
      </c>
      <c r="M4">
        <f t="shared" si="1"/>
        <v>5252.8117116959393</v>
      </c>
      <c r="N4">
        <f>M4-B4</f>
        <v>1022.8117116959393</v>
      </c>
      <c r="O4">
        <f t="shared" si="2"/>
        <v>1022.8117116959393</v>
      </c>
      <c r="P4" s="8">
        <f>O4/B4</f>
        <v>0.24179945902977287</v>
      </c>
      <c r="Q4" s="8">
        <f>C4/B4</f>
        <v>0.57234042553191489</v>
      </c>
      <c r="R4">
        <f t="shared" si="3"/>
        <v>18410.610810526909</v>
      </c>
      <c r="S4">
        <f t="shared" si="4"/>
        <v>43578</v>
      </c>
    </row>
    <row r="5" spans="1:29" x14ac:dyDescent="0.35">
      <c r="A5" s="1">
        <v>41278</v>
      </c>
      <c r="B5">
        <v>5071</v>
      </c>
      <c r="C5">
        <v>1702</v>
      </c>
      <c r="D5">
        <v>4796.333333333333</v>
      </c>
      <c r="E5">
        <v>5391</v>
      </c>
      <c r="F5">
        <v>4230</v>
      </c>
      <c r="G5">
        <v>0</v>
      </c>
      <c r="H5">
        <v>0</v>
      </c>
      <c r="I5">
        <v>0</v>
      </c>
      <c r="J5">
        <v>1</v>
      </c>
      <c r="K5">
        <v>0</v>
      </c>
      <c r="L5">
        <f t="shared" si="0"/>
        <v>1</v>
      </c>
      <c r="M5">
        <f t="shared" si="1"/>
        <v>6105.9665130519697</v>
      </c>
      <c r="N5">
        <f>M5-B5</f>
        <v>1034.9665130519697</v>
      </c>
      <c r="O5">
        <f t="shared" si="2"/>
        <v>1034.9665130519697</v>
      </c>
      <c r="P5" s="8">
        <f>O5/B5</f>
        <v>0.20409515145966667</v>
      </c>
      <c r="Q5" s="8">
        <f>C5/B5</f>
        <v>0.33563399723920329</v>
      </c>
      <c r="R5">
        <f t="shared" si="3"/>
        <v>18629.397234935455</v>
      </c>
      <c r="S5">
        <f t="shared" si="4"/>
        <v>30636</v>
      </c>
    </row>
    <row r="6" spans="1:29" x14ac:dyDescent="0.35">
      <c r="A6" s="1">
        <v>41279</v>
      </c>
      <c r="B6">
        <v>6145</v>
      </c>
      <c r="C6">
        <v>1125</v>
      </c>
      <c r="D6">
        <v>4732</v>
      </c>
      <c r="E6">
        <v>6368</v>
      </c>
      <c r="F6">
        <v>5071</v>
      </c>
      <c r="G6">
        <v>0</v>
      </c>
      <c r="H6">
        <v>0</v>
      </c>
      <c r="I6">
        <v>0</v>
      </c>
      <c r="J6">
        <v>1</v>
      </c>
      <c r="K6">
        <v>0</v>
      </c>
      <c r="L6">
        <f t="shared" si="0"/>
        <v>1</v>
      </c>
      <c r="M6">
        <f t="shared" si="1"/>
        <v>6783.9279793379874</v>
      </c>
      <c r="N6">
        <f>M6-B6</f>
        <v>638.92797933798738</v>
      </c>
      <c r="O6">
        <f t="shared" si="2"/>
        <v>638.92797933798738</v>
      </c>
      <c r="P6" s="8">
        <f>O6/B6</f>
        <v>0.10397526108022577</v>
      </c>
      <c r="Q6" s="8">
        <f>C6/B6</f>
        <v>0.18307567127746135</v>
      </c>
      <c r="R6">
        <f t="shared" si="3"/>
        <v>11500.703628083773</v>
      </c>
      <c r="S6">
        <f t="shared" si="4"/>
        <v>20250</v>
      </c>
      <c r="T6" s="21" t="s">
        <v>121</v>
      </c>
      <c r="U6" s="20">
        <f>SUM(R2:R32)</f>
        <v>756851.17183578725</v>
      </c>
    </row>
    <row r="7" spans="1:29" x14ac:dyDescent="0.35">
      <c r="A7" s="1">
        <v>41280</v>
      </c>
      <c r="B7">
        <v>5558</v>
      </c>
      <c r="C7">
        <v>1753</v>
      </c>
      <c r="D7">
        <v>5148.666666666667</v>
      </c>
      <c r="E7">
        <v>6498</v>
      </c>
      <c r="F7">
        <v>6145</v>
      </c>
      <c r="G7">
        <v>1</v>
      </c>
      <c r="H7">
        <v>0</v>
      </c>
      <c r="I7">
        <v>0</v>
      </c>
      <c r="J7">
        <v>0</v>
      </c>
      <c r="K7">
        <v>0</v>
      </c>
      <c r="L7">
        <f t="shared" si="0"/>
        <v>0</v>
      </c>
      <c r="M7">
        <f t="shared" si="1"/>
        <v>5345.2562056197876</v>
      </c>
      <c r="N7">
        <f>M7-B7</f>
        <v>-212.74379438021242</v>
      </c>
      <c r="O7">
        <f t="shared" si="2"/>
        <v>212.74379438021242</v>
      </c>
      <c r="P7" s="8">
        <f>O7/B7</f>
        <v>3.8277041090358475E-2</v>
      </c>
      <c r="Q7" s="8">
        <f>C7/B7</f>
        <v>0.31540122346167687</v>
      </c>
      <c r="R7">
        <f t="shared" si="3"/>
        <v>15317.553195375294</v>
      </c>
      <c r="S7">
        <f t="shared" si="4"/>
        <v>31554</v>
      </c>
      <c r="T7" s="21" t="s">
        <v>122</v>
      </c>
      <c r="U7" s="20">
        <f>SUM(S2:S32)</f>
        <v>804240</v>
      </c>
    </row>
    <row r="8" spans="1:29" x14ac:dyDescent="0.35">
      <c r="A8" s="1">
        <v>41281</v>
      </c>
      <c r="B8">
        <v>4506</v>
      </c>
      <c r="C8">
        <v>1492</v>
      </c>
      <c r="D8">
        <v>5591.333333333333</v>
      </c>
      <c r="E8">
        <v>5484</v>
      </c>
      <c r="F8">
        <v>5558</v>
      </c>
      <c r="G8">
        <v>0</v>
      </c>
      <c r="H8">
        <v>1</v>
      </c>
      <c r="I8">
        <v>0</v>
      </c>
      <c r="J8">
        <v>0</v>
      </c>
      <c r="K8">
        <v>0</v>
      </c>
      <c r="L8">
        <f t="shared" si="0"/>
        <v>0</v>
      </c>
      <c r="M8">
        <f t="shared" si="1"/>
        <v>5139.0068998600664</v>
      </c>
      <c r="N8">
        <f>M8-B8</f>
        <v>633.00689986006637</v>
      </c>
      <c r="O8">
        <f t="shared" si="2"/>
        <v>633.00689986006637</v>
      </c>
      <c r="P8" s="8">
        <f>O8/B8</f>
        <v>0.1404808921127533</v>
      </c>
      <c r="Q8" s="8">
        <f>C8/B8</f>
        <v>0.33111407012871724</v>
      </c>
      <c r="R8">
        <f t="shared" si="3"/>
        <v>11394.124197481195</v>
      </c>
      <c r="S8">
        <f t="shared" si="4"/>
        <v>26856</v>
      </c>
      <c r="T8" s="21" t="s">
        <v>115</v>
      </c>
      <c r="U8" s="22">
        <f>AVERAGE(P2:P32)</f>
        <v>0.17412002622578265</v>
      </c>
    </row>
    <row r="9" spans="1:29" x14ac:dyDescent="0.35">
      <c r="A9" s="1">
        <v>41282</v>
      </c>
      <c r="B9">
        <v>4488</v>
      </c>
      <c r="C9">
        <v>1971</v>
      </c>
      <c r="D9">
        <v>5403</v>
      </c>
      <c r="E9">
        <v>5264</v>
      </c>
      <c r="F9">
        <v>4506</v>
      </c>
      <c r="G9">
        <v>0</v>
      </c>
      <c r="H9">
        <v>0</v>
      </c>
      <c r="I9">
        <v>1</v>
      </c>
      <c r="J9">
        <v>0</v>
      </c>
      <c r="K9">
        <v>0</v>
      </c>
      <c r="L9">
        <f t="shared" si="0"/>
        <v>0</v>
      </c>
      <c r="M9">
        <f t="shared" si="1"/>
        <v>4715.3772371265031</v>
      </c>
      <c r="N9">
        <f>M9-B9</f>
        <v>227.37723712650313</v>
      </c>
      <c r="O9">
        <f t="shared" si="2"/>
        <v>227.37723712650313</v>
      </c>
      <c r="P9" s="8">
        <f>O9/B9</f>
        <v>5.0663377256350964E-2</v>
      </c>
      <c r="Q9" s="8">
        <f>C9/B9</f>
        <v>0.43917112299465239</v>
      </c>
      <c r="R9">
        <f t="shared" si="3"/>
        <v>4092.7902682770564</v>
      </c>
      <c r="S9">
        <f t="shared" si="4"/>
        <v>35478</v>
      </c>
    </row>
    <row r="10" spans="1:29" x14ac:dyDescent="0.35">
      <c r="A10" s="1">
        <v>41283</v>
      </c>
      <c r="B10">
        <v>4772</v>
      </c>
      <c r="C10">
        <v>1658</v>
      </c>
      <c r="D10">
        <v>4850.666666666667</v>
      </c>
      <c r="E10">
        <v>4895</v>
      </c>
      <c r="F10">
        <v>4488</v>
      </c>
      <c r="G10">
        <v>0</v>
      </c>
      <c r="H10">
        <v>0</v>
      </c>
      <c r="I10">
        <v>0</v>
      </c>
      <c r="J10">
        <v>0</v>
      </c>
      <c r="K10">
        <v>0</v>
      </c>
      <c r="L10">
        <f t="shared" si="0"/>
        <v>1</v>
      </c>
      <c r="M10">
        <f t="shared" si="1"/>
        <v>5862.5980683521375</v>
      </c>
      <c r="N10">
        <f>M10-B10</f>
        <v>1090.5980683521375</v>
      </c>
      <c r="O10">
        <f t="shared" si="2"/>
        <v>1090.5980683521375</v>
      </c>
      <c r="P10" s="8">
        <f>O10/B10</f>
        <v>0.22854108724898103</v>
      </c>
      <c r="Q10" s="8">
        <f>C10/B10</f>
        <v>0.34744341994970662</v>
      </c>
      <c r="R10">
        <f t="shared" si="3"/>
        <v>19630.765230338475</v>
      </c>
      <c r="S10">
        <f t="shared" si="4"/>
        <v>29844</v>
      </c>
    </row>
    <row r="11" spans="1:29" x14ac:dyDescent="0.35">
      <c r="A11" s="1">
        <v>41284</v>
      </c>
      <c r="B11">
        <v>4979</v>
      </c>
      <c r="C11">
        <v>1491</v>
      </c>
      <c r="D11">
        <v>4588.666666666667</v>
      </c>
      <c r="E11">
        <v>4230</v>
      </c>
      <c r="F11">
        <v>4772</v>
      </c>
      <c r="G11">
        <v>0</v>
      </c>
      <c r="H11">
        <v>0</v>
      </c>
      <c r="I11">
        <v>0</v>
      </c>
      <c r="J11">
        <v>0</v>
      </c>
      <c r="K11">
        <v>0</v>
      </c>
      <c r="L11">
        <f t="shared" si="0"/>
        <v>1</v>
      </c>
      <c r="M11">
        <f t="shared" si="1"/>
        <v>5484.6203718739444</v>
      </c>
      <c r="N11">
        <f>M11-B11</f>
        <v>505.62037187394435</v>
      </c>
      <c r="O11">
        <f t="shared" si="2"/>
        <v>505.62037187394435</v>
      </c>
      <c r="P11" s="8">
        <f>O11/B11</f>
        <v>0.10155058683951483</v>
      </c>
      <c r="Q11" s="8">
        <f>C11/B11</f>
        <v>0.29945772243422375</v>
      </c>
      <c r="R11">
        <f t="shared" si="3"/>
        <v>9101.1666937309983</v>
      </c>
      <c r="S11">
        <f t="shared" si="4"/>
        <v>26838</v>
      </c>
    </row>
    <row r="12" spans="1:29" x14ac:dyDescent="0.35">
      <c r="A12" s="1">
        <v>41285</v>
      </c>
      <c r="B12">
        <v>5192</v>
      </c>
      <c r="C12">
        <v>1062</v>
      </c>
      <c r="D12">
        <v>4746.333333333333</v>
      </c>
      <c r="E12">
        <v>5071</v>
      </c>
      <c r="F12">
        <v>4979</v>
      </c>
      <c r="G12">
        <v>0</v>
      </c>
      <c r="H12">
        <v>0</v>
      </c>
      <c r="I12">
        <v>0</v>
      </c>
      <c r="J12">
        <v>1</v>
      </c>
      <c r="K12">
        <v>0</v>
      </c>
      <c r="L12">
        <f t="shared" si="0"/>
        <v>1</v>
      </c>
      <c r="M12">
        <f t="shared" si="1"/>
        <v>6063.7781529315735</v>
      </c>
      <c r="N12">
        <f>M12-B12</f>
        <v>871.77815293157346</v>
      </c>
      <c r="O12">
        <f t="shared" si="2"/>
        <v>871.77815293157346</v>
      </c>
      <c r="P12" s="8">
        <f>O12/B12</f>
        <v>0.16790796474028766</v>
      </c>
      <c r="Q12" s="8">
        <f>C12/B12</f>
        <v>0.20454545454545456</v>
      </c>
      <c r="R12">
        <f t="shared" si="3"/>
        <v>15692.006752768322</v>
      </c>
      <c r="S12">
        <f t="shared" si="4"/>
        <v>19116</v>
      </c>
    </row>
    <row r="13" spans="1:29" x14ac:dyDescent="0.35">
      <c r="A13" s="1">
        <v>41286</v>
      </c>
      <c r="B13">
        <v>6065</v>
      </c>
      <c r="C13">
        <v>868</v>
      </c>
      <c r="D13">
        <v>4981</v>
      </c>
      <c r="E13">
        <v>6145</v>
      </c>
      <c r="F13">
        <v>5192</v>
      </c>
      <c r="G13">
        <v>0</v>
      </c>
      <c r="H13">
        <v>0</v>
      </c>
      <c r="I13">
        <v>0</v>
      </c>
      <c r="J13">
        <v>1</v>
      </c>
      <c r="K13">
        <v>0</v>
      </c>
      <c r="L13">
        <f t="shared" si="0"/>
        <v>1</v>
      </c>
      <c r="M13">
        <f t="shared" si="1"/>
        <v>6753.6368360804745</v>
      </c>
      <c r="N13">
        <f>M13-B13</f>
        <v>688.6368360804745</v>
      </c>
      <c r="O13">
        <f t="shared" si="2"/>
        <v>688.6368360804745</v>
      </c>
      <c r="P13" s="8">
        <f>O13/B13</f>
        <v>0.1135427594526751</v>
      </c>
      <c r="Q13" s="8">
        <f>C13/B13</f>
        <v>0.14311624072547402</v>
      </c>
      <c r="R13">
        <f t="shared" si="3"/>
        <v>12395.463049448541</v>
      </c>
      <c r="S13">
        <f t="shared" si="4"/>
        <v>15624</v>
      </c>
    </row>
    <row r="14" spans="1:29" x14ac:dyDescent="0.35">
      <c r="A14" s="1">
        <v>41287</v>
      </c>
      <c r="B14">
        <v>4711</v>
      </c>
      <c r="C14">
        <v>1426</v>
      </c>
      <c r="D14">
        <v>5412</v>
      </c>
      <c r="E14">
        <v>5558</v>
      </c>
      <c r="F14">
        <v>6065</v>
      </c>
      <c r="G14">
        <v>1</v>
      </c>
      <c r="H14">
        <v>0</v>
      </c>
      <c r="I14">
        <v>0</v>
      </c>
      <c r="J14">
        <v>0</v>
      </c>
      <c r="K14">
        <v>0</v>
      </c>
      <c r="L14">
        <f t="shared" si="0"/>
        <v>0</v>
      </c>
      <c r="M14">
        <f t="shared" si="1"/>
        <v>4889.4076796224808</v>
      </c>
      <c r="N14">
        <f>M14-B14</f>
        <v>178.40767962248083</v>
      </c>
      <c r="O14">
        <f t="shared" si="2"/>
        <v>178.40767962248083</v>
      </c>
      <c r="P14" s="8">
        <f>O14/B14</f>
        <v>3.7870447807786208E-2</v>
      </c>
      <c r="Q14" s="8">
        <f>C14/B14</f>
        <v>0.30269581829760134</v>
      </c>
      <c r="R14">
        <f t="shared" si="3"/>
        <v>3211.3382332046549</v>
      </c>
      <c r="S14">
        <f t="shared" si="4"/>
        <v>25668</v>
      </c>
    </row>
    <row r="15" spans="1:29" x14ac:dyDescent="0.35">
      <c r="A15" s="1">
        <v>41288</v>
      </c>
      <c r="B15">
        <v>4096</v>
      </c>
      <c r="C15">
        <v>1558</v>
      </c>
      <c r="D15">
        <v>5322.666666666667</v>
      </c>
      <c r="E15">
        <v>4506</v>
      </c>
      <c r="F15">
        <v>4711</v>
      </c>
      <c r="G15">
        <v>0</v>
      </c>
      <c r="H15">
        <v>1</v>
      </c>
      <c r="I15">
        <v>0</v>
      </c>
      <c r="J15">
        <v>0</v>
      </c>
      <c r="K15">
        <v>0</v>
      </c>
      <c r="L15">
        <f t="shared" si="0"/>
        <v>0</v>
      </c>
      <c r="M15">
        <f t="shared" si="1"/>
        <v>4368.9314934090871</v>
      </c>
      <c r="N15">
        <f>M15-B15</f>
        <v>272.93149340908712</v>
      </c>
      <c r="O15">
        <f t="shared" si="2"/>
        <v>272.93149340908712</v>
      </c>
      <c r="P15" s="8">
        <f>O15/B15</f>
        <v>6.6633665383077911E-2</v>
      </c>
      <c r="Q15" s="8">
        <f>C15/B15</f>
        <v>0.38037109375</v>
      </c>
      <c r="R15">
        <f t="shared" si="3"/>
        <v>4912.7668813635682</v>
      </c>
      <c r="S15">
        <f t="shared" si="4"/>
        <v>28044</v>
      </c>
    </row>
    <row r="16" spans="1:29" x14ac:dyDescent="0.35">
      <c r="A16" s="1">
        <v>41289</v>
      </c>
      <c r="B16">
        <v>4032</v>
      </c>
      <c r="C16">
        <v>2114</v>
      </c>
      <c r="D16">
        <v>4957.333333333333</v>
      </c>
      <c r="E16">
        <v>4488</v>
      </c>
      <c r="F16">
        <v>4096</v>
      </c>
      <c r="G16">
        <v>0</v>
      </c>
      <c r="H16">
        <v>0</v>
      </c>
      <c r="I16">
        <v>1</v>
      </c>
      <c r="J16">
        <v>0</v>
      </c>
      <c r="K16">
        <v>0</v>
      </c>
      <c r="L16">
        <f t="shared" si="0"/>
        <v>0</v>
      </c>
      <c r="M16">
        <f t="shared" si="1"/>
        <v>4092.1850281893567</v>
      </c>
      <c r="N16">
        <f>M16-B16</f>
        <v>60.185028189356672</v>
      </c>
      <c r="O16">
        <f t="shared" si="2"/>
        <v>60.185028189356672</v>
      </c>
      <c r="P16" s="8">
        <f>O16/B16</f>
        <v>1.4926842308868222E-2</v>
      </c>
      <c r="Q16" s="8">
        <f>C16/B16</f>
        <v>0.52430555555555558</v>
      </c>
      <c r="R16">
        <f t="shared" si="3"/>
        <v>1083.3305074084201</v>
      </c>
      <c r="S16">
        <f t="shared" si="4"/>
        <v>38052</v>
      </c>
    </row>
    <row r="17" spans="1:19" x14ac:dyDescent="0.35">
      <c r="A17" s="1">
        <v>41290</v>
      </c>
      <c r="B17">
        <v>4776</v>
      </c>
      <c r="C17">
        <v>1578</v>
      </c>
      <c r="D17">
        <v>4279.666666666667</v>
      </c>
      <c r="E17">
        <v>4772</v>
      </c>
      <c r="F17">
        <v>4032</v>
      </c>
      <c r="G17">
        <v>0</v>
      </c>
      <c r="H17">
        <v>0</v>
      </c>
      <c r="I17">
        <v>0</v>
      </c>
      <c r="J17">
        <v>0</v>
      </c>
      <c r="K17">
        <v>0</v>
      </c>
      <c r="L17">
        <f t="shared" si="0"/>
        <v>1</v>
      </c>
      <c r="M17">
        <f t="shared" si="1"/>
        <v>5551.9654308455411</v>
      </c>
      <c r="N17">
        <f>M17-B17</f>
        <v>775.96543084554105</v>
      </c>
      <c r="O17">
        <f t="shared" si="2"/>
        <v>775.96543084554105</v>
      </c>
      <c r="P17" s="8">
        <f>O17/B17</f>
        <v>0.16247182387888212</v>
      </c>
      <c r="Q17" s="8">
        <f>C17/B17</f>
        <v>0.33040201005025127</v>
      </c>
      <c r="R17">
        <f t="shared" si="3"/>
        <v>13967.377755219739</v>
      </c>
      <c r="S17">
        <f t="shared" si="4"/>
        <v>28404</v>
      </c>
    </row>
    <row r="18" spans="1:19" x14ac:dyDescent="0.35">
      <c r="A18" s="1">
        <v>41291</v>
      </c>
      <c r="B18">
        <v>2591</v>
      </c>
      <c r="C18">
        <v>3806</v>
      </c>
      <c r="D18">
        <v>4301.333333333333</v>
      </c>
      <c r="E18">
        <v>4979</v>
      </c>
      <c r="F18">
        <v>4776</v>
      </c>
      <c r="G18">
        <v>0</v>
      </c>
      <c r="H18">
        <v>0</v>
      </c>
      <c r="I18">
        <v>0</v>
      </c>
      <c r="J18">
        <v>0</v>
      </c>
      <c r="K18">
        <v>0</v>
      </c>
      <c r="L18">
        <f t="shared" si="0"/>
        <v>0</v>
      </c>
      <c r="M18">
        <f t="shared" si="1"/>
        <v>4719.3891241201472</v>
      </c>
      <c r="N18">
        <f>M18-B18</f>
        <v>2128.3891241201472</v>
      </c>
      <c r="O18">
        <f t="shared" si="2"/>
        <v>2128.3891241201472</v>
      </c>
      <c r="P18" s="8">
        <f>O18/B18</f>
        <v>0.82145469861835096</v>
      </c>
      <c r="Q18" s="8">
        <f>C18/B18</f>
        <v>1.4689309147047471</v>
      </c>
      <c r="R18">
        <f t="shared" si="3"/>
        <v>38311.004234162654</v>
      </c>
      <c r="S18">
        <f t="shared" si="4"/>
        <v>68508</v>
      </c>
    </row>
    <row r="19" spans="1:19" x14ac:dyDescent="0.35">
      <c r="A19" s="1">
        <v>41292</v>
      </c>
      <c r="B19">
        <v>3065</v>
      </c>
      <c r="C19">
        <v>471</v>
      </c>
      <c r="D19">
        <v>3799.6666666666665</v>
      </c>
      <c r="E19">
        <v>5192</v>
      </c>
      <c r="F19">
        <v>2591</v>
      </c>
      <c r="G19">
        <v>0</v>
      </c>
      <c r="H19">
        <v>0</v>
      </c>
      <c r="I19">
        <v>0</v>
      </c>
      <c r="J19">
        <v>1</v>
      </c>
      <c r="K19">
        <v>0</v>
      </c>
      <c r="L19">
        <f t="shared" si="0"/>
        <v>1</v>
      </c>
      <c r="M19">
        <f t="shared" si="1"/>
        <v>5408.4120117251859</v>
      </c>
      <c r="N19">
        <f>M19-B19</f>
        <v>2343.4120117251859</v>
      </c>
      <c r="O19">
        <f t="shared" si="2"/>
        <v>2343.4120117251859</v>
      </c>
      <c r="P19" s="8">
        <f>O19/B19</f>
        <v>0.76457161883366587</v>
      </c>
      <c r="Q19" s="8">
        <f>C19/B19</f>
        <v>0.1536704730831974</v>
      </c>
      <c r="R19">
        <f t="shared" si="3"/>
        <v>42181.416211053351</v>
      </c>
      <c r="S19">
        <f t="shared" si="4"/>
        <v>8478</v>
      </c>
    </row>
    <row r="20" spans="1:19" x14ac:dyDescent="0.35">
      <c r="A20" s="1">
        <v>41293</v>
      </c>
      <c r="B20">
        <v>6468</v>
      </c>
      <c r="C20">
        <v>485</v>
      </c>
      <c r="D20">
        <v>3477.3333333333335</v>
      </c>
      <c r="E20">
        <v>6065</v>
      </c>
      <c r="F20">
        <v>3065</v>
      </c>
      <c r="G20">
        <v>0</v>
      </c>
      <c r="H20">
        <v>0</v>
      </c>
      <c r="I20">
        <v>0</v>
      </c>
      <c r="J20">
        <v>1</v>
      </c>
      <c r="K20">
        <v>0</v>
      </c>
      <c r="L20">
        <f t="shared" si="0"/>
        <v>1</v>
      </c>
      <c r="M20">
        <f t="shared" si="1"/>
        <v>5888.3610833443881</v>
      </c>
      <c r="N20">
        <f>M20-B20</f>
        <v>-579.63891665561187</v>
      </c>
      <c r="O20">
        <f t="shared" si="2"/>
        <v>579.63891665561187</v>
      </c>
      <c r="P20" s="8">
        <f>O20/B20</f>
        <v>8.9616406409340113E-2</v>
      </c>
      <c r="Q20" s="8">
        <f>C20/B20</f>
        <v>7.4984539270253558E-2</v>
      </c>
      <c r="R20">
        <f t="shared" si="3"/>
        <v>41734.001999204054</v>
      </c>
      <c r="S20">
        <f t="shared" si="4"/>
        <v>8730</v>
      </c>
    </row>
    <row r="21" spans="1:19" x14ac:dyDescent="0.35">
      <c r="A21" s="1">
        <v>41294</v>
      </c>
      <c r="B21">
        <v>6335</v>
      </c>
      <c r="C21">
        <v>889</v>
      </c>
      <c r="D21">
        <v>4041.3333333333335</v>
      </c>
      <c r="E21">
        <v>4711</v>
      </c>
      <c r="F21">
        <v>6468</v>
      </c>
      <c r="G21">
        <v>1</v>
      </c>
      <c r="H21">
        <v>0</v>
      </c>
      <c r="I21">
        <v>0</v>
      </c>
      <c r="J21">
        <v>0</v>
      </c>
      <c r="K21">
        <v>0</v>
      </c>
      <c r="L21">
        <f t="shared" si="0"/>
        <v>0</v>
      </c>
      <c r="M21">
        <f t="shared" si="1"/>
        <v>4134.4924130554109</v>
      </c>
      <c r="N21">
        <f>M21-B21</f>
        <v>-2200.5075869445891</v>
      </c>
      <c r="O21">
        <f t="shared" si="2"/>
        <v>2200.5075869445891</v>
      </c>
      <c r="P21" s="8">
        <f>O21/B21</f>
        <v>0.34735715658162419</v>
      </c>
      <c r="Q21" s="8">
        <f>C21/B21</f>
        <v>0.14033149171270717</v>
      </c>
      <c r="R21">
        <f t="shared" si="3"/>
        <v>158436.54626001042</v>
      </c>
      <c r="S21">
        <f t="shared" si="4"/>
        <v>16002</v>
      </c>
    </row>
    <row r="22" spans="1:19" x14ac:dyDescent="0.35">
      <c r="A22" s="1">
        <v>41295</v>
      </c>
      <c r="B22">
        <v>4824</v>
      </c>
      <c r="C22">
        <v>905</v>
      </c>
      <c r="D22">
        <v>5289.333333333333</v>
      </c>
      <c r="E22">
        <v>4096</v>
      </c>
      <c r="F22">
        <v>6335</v>
      </c>
      <c r="G22">
        <v>0</v>
      </c>
      <c r="H22">
        <v>1</v>
      </c>
      <c r="I22">
        <v>0</v>
      </c>
      <c r="J22">
        <v>0</v>
      </c>
      <c r="K22">
        <v>0</v>
      </c>
      <c r="L22">
        <f t="shared" si="0"/>
        <v>0</v>
      </c>
      <c r="M22">
        <f t="shared" si="1"/>
        <v>4452.3729365708423</v>
      </c>
      <c r="N22">
        <f>M22-B22</f>
        <v>-371.62706342915772</v>
      </c>
      <c r="O22">
        <f t="shared" si="2"/>
        <v>371.62706342915772</v>
      </c>
      <c r="P22" s="8">
        <f>O22/B22</f>
        <v>7.7037119284651262E-2</v>
      </c>
      <c r="Q22" s="8">
        <f>C22/B22</f>
        <v>0.18760364842454394</v>
      </c>
      <c r="R22">
        <f t="shared" si="3"/>
        <v>26757.148566899356</v>
      </c>
      <c r="S22">
        <f t="shared" si="4"/>
        <v>16290</v>
      </c>
    </row>
    <row r="23" spans="1:19" x14ac:dyDescent="0.35">
      <c r="A23" s="1">
        <v>41296</v>
      </c>
      <c r="B23">
        <v>5042</v>
      </c>
      <c r="C23">
        <v>1249</v>
      </c>
      <c r="D23">
        <v>5875.666666666667</v>
      </c>
      <c r="E23">
        <v>4032</v>
      </c>
      <c r="F23">
        <v>4824</v>
      </c>
      <c r="G23">
        <v>0</v>
      </c>
      <c r="H23">
        <v>0</v>
      </c>
      <c r="I23">
        <v>1</v>
      </c>
      <c r="J23">
        <v>0</v>
      </c>
      <c r="K23">
        <v>0</v>
      </c>
      <c r="L23">
        <f t="shared" si="0"/>
        <v>1</v>
      </c>
      <c r="M23">
        <f t="shared" si="1"/>
        <v>5330.551033847426</v>
      </c>
      <c r="N23">
        <f>M23-B23</f>
        <v>288.55103384742597</v>
      </c>
      <c r="O23">
        <f t="shared" si="2"/>
        <v>288.55103384742597</v>
      </c>
      <c r="P23" s="8">
        <f>O23/B23</f>
        <v>5.7229479144669963E-2</v>
      </c>
      <c r="Q23" s="8">
        <f>C23/B23</f>
        <v>0.24771915906386355</v>
      </c>
      <c r="R23">
        <f t="shared" si="3"/>
        <v>5193.9186092536675</v>
      </c>
      <c r="S23">
        <f t="shared" si="4"/>
        <v>22482</v>
      </c>
    </row>
    <row r="24" spans="1:19" x14ac:dyDescent="0.35">
      <c r="A24" s="1">
        <v>41297</v>
      </c>
      <c r="B24">
        <v>5238</v>
      </c>
      <c r="C24">
        <v>1191</v>
      </c>
      <c r="D24">
        <v>5400.333333333333</v>
      </c>
      <c r="E24">
        <v>4776</v>
      </c>
      <c r="F24">
        <v>5042</v>
      </c>
      <c r="G24">
        <v>0</v>
      </c>
      <c r="H24">
        <v>0</v>
      </c>
      <c r="I24">
        <v>0</v>
      </c>
      <c r="J24">
        <v>0</v>
      </c>
      <c r="K24">
        <v>0</v>
      </c>
      <c r="L24">
        <f t="shared" si="0"/>
        <v>1</v>
      </c>
      <c r="M24">
        <f t="shared" si="1"/>
        <v>6054.7333381056869</v>
      </c>
      <c r="N24">
        <f>M24-B24</f>
        <v>816.73333810568693</v>
      </c>
      <c r="O24">
        <f t="shared" si="2"/>
        <v>816.73333810568693</v>
      </c>
      <c r="P24" s="8">
        <f>O24/B24</f>
        <v>0.15592465408661454</v>
      </c>
      <c r="Q24" s="8">
        <f>C24/B24</f>
        <v>0.22737686139747995</v>
      </c>
      <c r="R24">
        <f t="shared" si="3"/>
        <v>14701.200085902365</v>
      </c>
      <c r="S24">
        <f t="shared" si="4"/>
        <v>21438</v>
      </c>
    </row>
    <row r="25" spans="1:19" x14ac:dyDescent="0.35">
      <c r="A25" s="1">
        <v>41298</v>
      </c>
      <c r="B25">
        <v>5660</v>
      </c>
      <c r="C25">
        <v>825</v>
      </c>
      <c r="D25">
        <v>5034.666666666667</v>
      </c>
      <c r="E25">
        <v>2591</v>
      </c>
      <c r="F25">
        <v>5238</v>
      </c>
      <c r="G25">
        <v>0</v>
      </c>
      <c r="H25">
        <v>0</v>
      </c>
      <c r="I25">
        <v>0</v>
      </c>
      <c r="J25">
        <v>0</v>
      </c>
      <c r="K25">
        <v>0</v>
      </c>
      <c r="L25">
        <f t="shared" si="0"/>
        <v>1</v>
      </c>
      <c r="M25">
        <f t="shared" si="1"/>
        <v>4803.9356950181736</v>
      </c>
      <c r="N25">
        <f>M25-B25</f>
        <v>-856.06430498182635</v>
      </c>
      <c r="O25">
        <f t="shared" si="2"/>
        <v>856.06430498182635</v>
      </c>
      <c r="P25" s="8">
        <f>O25/B25</f>
        <v>0.15124811042081737</v>
      </c>
      <c r="Q25" s="8">
        <f>C25/B25</f>
        <v>0.14575971731448764</v>
      </c>
      <c r="R25">
        <f t="shared" si="3"/>
        <v>61636.629958691497</v>
      </c>
      <c r="S25">
        <f t="shared" si="4"/>
        <v>14850</v>
      </c>
    </row>
    <row r="26" spans="1:19" x14ac:dyDescent="0.35">
      <c r="A26" s="1">
        <v>41299</v>
      </c>
      <c r="B26">
        <v>4786</v>
      </c>
      <c r="C26">
        <v>1202</v>
      </c>
      <c r="D26">
        <v>5313.333333333333</v>
      </c>
      <c r="E26">
        <v>3065</v>
      </c>
      <c r="F26">
        <v>5660</v>
      </c>
      <c r="G26">
        <v>0</v>
      </c>
      <c r="H26">
        <v>0</v>
      </c>
      <c r="I26">
        <v>0</v>
      </c>
      <c r="J26">
        <v>1</v>
      </c>
      <c r="K26">
        <v>0</v>
      </c>
      <c r="L26">
        <f t="shared" si="0"/>
        <v>0</v>
      </c>
      <c r="M26">
        <f t="shared" si="1"/>
        <v>4162.1270154254089</v>
      </c>
      <c r="N26">
        <f>M26-B26</f>
        <v>-623.8729845745911</v>
      </c>
      <c r="O26">
        <f t="shared" si="2"/>
        <v>623.8729845745911</v>
      </c>
      <c r="P26" s="8">
        <f>O26/B26</f>
        <v>0.13035373685219204</v>
      </c>
      <c r="Q26" s="8">
        <f>C26/B26</f>
        <v>0.25114918512327622</v>
      </c>
      <c r="R26">
        <f t="shared" si="3"/>
        <v>44918.854889370559</v>
      </c>
      <c r="S26">
        <f t="shared" si="4"/>
        <v>21636</v>
      </c>
    </row>
    <row r="27" spans="1:19" x14ac:dyDescent="0.35">
      <c r="A27" s="1">
        <v>41300</v>
      </c>
      <c r="B27">
        <v>6425</v>
      </c>
      <c r="C27">
        <v>939</v>
      </c>
      <c r="D27">
        <v>5228</v>
      </c>
      <c r="E27">
        <v>6468</v>
      </c>
      <c r="F27">
        <v>4786</v>
      </c>
      <c r="G27">
        <v>0</v>
      </c>
      <c r="H27">
        <v>0</v>
      </c>
      <c r="I27">
        <v>0</v>
      </c>
      <c r="J27">
        <v>1</v>
      </c>
      <c r="K27">
        <v>0</v>
      </c>
      <c r="L27">
        <f t="shared" si="0"/>
        <v>1</v>
      </c>
      <c r="M27">
        <f t="shared" si="1"/>
        <v>6917.6217513468937</v>
      </c>
      <c r="N27">
        <f>M27-B27</f>
        <v>492.62175134689369</v>
      </c>
      <c r="O27">
        <f t="shared" si="2"/>
        <v>492.62175134689369</v>
      </c>
      <c r="P27" s="8">
        <f>O27/B27</f>
        <v>7.6672646124030144E-2</v>
      </c>
      <c r="Q27" s="8">
        <f>C27/B27</f>
        <v>0.14614785992217899</v>
      </c>
      <c r="R27">
        <f t="shared" si="3"/>
        <v>8867.1915242440864</v>
      </c>
      <c r="S27">
        <f t="shared" si="4"/>
        <v>16902</v>
      </c>
    </row>
    <row r="28" spans="1:19" x14ac:dyDescent="0.35">
      <c r="A28" s="1">
        <v>41301</v>
      </c>
      <c r="B28">
        <v>6093</v>
      </c>
      <c r="C28">
        <v>1083</v>
      </c>
      <c r="D28">
        <v>5623.666666666667</v>
      </c>
      <c r="E28">
        <v>6335</v>
      </c>
      <c r="F28">
        <v>6425</v>
      </c>
      <c r="G28">
        <v>1</v>
      </c>
      <c r="H28">
        <v>0</v>
      </c>
      <c r="I28">
        <v>0</v>
      </c>
      <c r="J28">
        <v>0</v>
      </c>
      <c r="K28">
        <v>0</v>
      </c>
      <c r="L28">
        <f t="shared" si="0"/>
        <v>0</v>
      </c>
      <c r="M28">
        <f t="shared" si="1"/>
        <v>5439.8975391558142</v>
      </c>
      <c r="N28">
        <f>M28-B28</f>
        <v>-653.10246084418577</v>
      </c>
      <c r="O28">
        <f t="shared" si="2"/>
        <v>653.10246084418577</v>
      </c>
      <c r="P28" s="8">
        <f>O28/B28</f>
        <v>0.10718898093618673</v>
      </c>
      <c r="Q28" s="8">
        <f>C28/B28</f>
        <v>0.1777449532250123</v>
      </c>
      <c r="R28">
        <f t="shared" si="3"/>
        <v>47023.377180781376</v>
      </c>
      <c r="S28">
        <f t="shared" si="4"/>
        <v>19494</v>
      </c>
    </row>
    <row r="29" spans="1:19" x14ac:dyDescent="0.35">
      <c r="A29" s="1">
        <v>41302</v>
      </c>
      <c r="B29">
        <v>4438</v>
      </c>
      <c r="C29">
        <v>1461</v>
      </c>
      <c r="D29">
        <v>5768</v>
      </c>
      <c r="E29">
        <v>4824</v>
      </c>
      <c r="F29">
        <v>6093</v>
      </c>
      <c r="G29">
        <v>0</v>
      </c>
      <c r="H29">
        <v>1</v>
      </c>
      <c r="I29">
        <v>0</v>
      </c>
      <c r="J29">
        <v>0</v>
      </c>
      <c r="K29">
        <v>0</v>
      </c>
      <c r="L29">
        <f t="shared" si="0"/>
        <v>0</v>
      </c>
      <c r="M29">
        <f t="shared" si="1"/>
        <v>4931.6370606955725</v>
      </c>
      <c r="N29">
        <f>M29-B29</f>
        <v>493.63706069557247</v>
      </c>
      <c r="O29">
        <f t="shared" si="2"/>
        <v>493.63706069557247</v>
      </c>
      <c r="P29" s="8">
        <f>O29/B29</f>
        <v>0.11122962160783517</v>
      </c>
      <c r="Q29" s="8">
        <f>C29/B29</f>
        <v>0.32920234339792698</v>
      </c>
      <c r="R29">
        <f t="shared" si="3"/>
        <v>8885.4670925203045</v>
      </c>
      <c r="S29">
        <f t="shared" si="4"/>
        <v>26298</v>
      </c>
    </row>
    <row r="30" spans="1:19" x14ac:dyDescent="0.35">
      <c r="A30" s="1">
        <v>41303</v>
      </c>
      <c r="B30">
        <v>4741</v>
      </c>
      <c r="C30">
        <v>1356</v>
      </c>
      <c r="D30">
        <v>5652</v>
      </c>
      <c r="E30">
        <v>5042</v>
      </c>
      <c r="F30">
        <v>4438</v>
      </c>
      <c r="G30">
        <v>0</v>
      </c>
      <c r="H30">
        <v>0</v>
      </c>
      <c r="I30">
        <v>1</v>
      </c>
      <c r="J30">
        <v>0</v>
      </c>
      <c r="K30">
        <v>1</v>
      </c>
      <c r="L30">
        <f t="shared" si="0"/>
        <v>1</v>
      </c>
      <c r="M30">
        <f t="shared" si="1"/>
        <v>5894.5595517747106</v>
      </c>
      <c r="N30">
        <f>M30-B30</f>
        <v>1153.5595517747106</v>
      </c>
      <c r="O30">
        <f t="shared" si="2"/>
        <v>1153.5595517747106</v>
      </c>
      <c r="P30" s="8">
        <f>O30/B30</f>
        <v>0.24331566162723278</v>
      </c>
      <c r="Q30" s="8">
        <f>C30/B30</f>
        <v>0.286015608521409</v>
      </c>
      <c r="R30">
        <f t="shared" si="3"/>
        <v>20764.071931944789</v>
      </c>
      <c r="S30">
        <f t="shared" si="4"/>
        <v>24408</v>
      </c>
    </row>
    <row r="31" spans="1:19" x14ac:dyDescent="0.35">
      <c r="A31" s="1">
        <v>41304</v>
      </c>
      <c r="B31">
        <v>5080</v>
      </c>
      <c r="C31">
        <v>1083</v>
      </c>
      <c r="D31">
        <v>5090.666666666667</v>
      </c>
      <c r="E31">
        <v>5238</v>
      </c>
      <c r="F31">
        <v>4741</v>
      </c>
      <c r="G31">
        <v>0</v>
      </c>
      <c r="H31">
        <v>0</v>
      </c>
      <c r="I31">
        <v>0</v>
      </c>
      <c r="J31">
        <v>0</v>
      </c>
      <c r="K31">
        <v>1</v>
      </c>
      <c r="L31">
        <f t="shared" si="0"/>
        <v>1</v>
      </c>
      <c r="M31">
        <f t="shared" si="1"/>
        <v>6313.5588152593937</v>
      </c>
      <c r="N31">
        <f>M31-B31</f>
        <v>1233.5588152593937</v>
      </c>
      <c r="O31">
        <f t="shared" si="2"/>
        <v>1233.5588152593937</v>
      </c>
      <c r="P31" s="8">
        <f>O31/B31</f>
        <v>0.24282653843688851</v>
      </c>
      <c r="Q31" s="8">
        <f>C31/B31</f>
        <v>0.21318897637795275</v>
      </c>
      <c r="R31">
        <f t="shared" si="3"/>
        <v>22204.058674669086</v>
      </c>
      <c r="S31">
        <f t="shared" si="4"/>
        <v>19494</v>
      </c>
    </row>
    <row r="32" spans="1:19" x14ac:dyDescent="0.35">
      <c r="A32" s="1">
        <v>41305</v>
      </c>
      <c r="B32">
        <v>4340</v>
      </c>
      <c r="C32">
        <v>1862</v>
      </c>
      <c r="D32">
        <v>4753</v>
      </c>
      <c r="E32">
        <v>5660</v>
      </c>
      <c r="F32">
        <v>5080</v>
      </c>
      <c r="G32">
        <v>0</v>
      </c>
      <c r="H32">
        <v>0</v>
      </c>
      <c r="I32">
        <v>0</v>
      </c>
      <c r="J32">
        <v>0</v>
      </c>
      <c r="K32">
        <v>1</v>
      </c>
      <c r="L32">
        <f t="shared" si="0"/>
        <v>0</v>
      </c>
      <c r="M32">
        <f t="shared" si="1"/>
        <v>5421.753149737433</v>
      </c>
      <c r="N32">
        <f>M32-B32</f>
        <v>1081.753149737433</v>
      </c>
      <c r="O32">
        <f t="shared" si="2"/>
        <v>1081.753149737433</v>
      </c>
      <c r="P32" s="8">
        <f>O32/B32</f>
        <v>0.24925187781968502</v>
      </c>
      <c r="Q32" s="8">
        <f>C32/B32</f>
        <v>0.42903225806451611</v>
      </c>
      <c r="R32">
        <f t="shared" si="3"/>
        <v>19471.556695273794</v>
      </c>
      <c r="S32">
        <f t="shared" si="4"/>
        <v>33516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81441-6C73-4D3A-B5FF-4EAF56D65810}">
  <dimension ref="A1:AK360"/>
  <sheetViews>
    <sheetView topLeftCell="P1" workbookViewId="0">
      <selection activeCell="AA9" sqref="AA9"/>
    </sheetView>
  </sheetViews>
  <sheetFormatPr defaultRowHeight="14.5" x14ac:dyDescent="0.35"/>
  <cols>
    <col min="1" max="1" width="10.453125" bestFit="1" customWidth="1"/>
    <col min="29" max="29" width="11.81640625" bestFit="1" customWidth="1"/>
  </cols>
  <sheetData>
    <row r="1" spans="1:36" ht="15" thickBot="1" x14ac:dyDescent="0.4">
      <c r="A1" s="1" t="s">
        <v>2</v>
      </c>
      <c r="B1" t="s">
        <v>133</v>
      </c>
      <c r="C1" t="s">
        <v>106</v>
      </c>
      <c r="D1" t="s">
        <v>21</v>
      </c>
      <c r="E1" t="s">
        <v>104</v>
      </c>
      <c r="F1" t="s">
        <v>53</v>
      </c>
      <c r="G1" t="s">
        <v>54</v>
      </c>
      <c r="H1" t="s">
        <v>99</v>
      </c>
      <c r="I1" t="s">
        <v>46</v>
      </c>
      <c r="J1" t="s">
        <v>100</v>
      </c>
      <c r="K1" s="8" t="s">
        <v>101</v>
      </c>
      <c r="L1" t="s">
        <v>4</v>
      </c>
      <c r="M1" t="s">
        <v>102</v>
      </c>
      <c r="N1" t="s">
        <v>108</v>
      </c>
      <c r="O1" t="s">
        <v>127</v>
      </c>
      <c r="P1" t="s">
        <v>128</v>
      </c>
      <c r="Q1" t="s">
        <v>18</v>
      </c>
      <c r="R1" t="s">
        <v>19</v>
      </c>
      <c r="S1" t="s">
        <v>136</v>
      </c>
      <c r="T1" t="s">
        <v>54</v>
      </c>
      <c r="U1" t="s">
        <v>20</v>
      </c>
      <c r="V1" t="s">
        <v>53</v>
      </c>
      <c r="W1" t="s">
        <v>15</v>
      </c>
      <c r="X1" t="s">
        <v>16</v>
      </c>
      <c r="Y1" t="s">
        <v>17</v>
      </c>
      <c r="Z1" t="s">
        <v>141</v>
      </c>
      <c r="AB1" s="2"/>
      <c r="AC1" s="2" t="s">
        <v>32</v>
      </c>
      <c r="AD1" s="2" t="s">
        <v>106</v>
      </c>
      <c r="AE1" s="2" t="s">
        <v>21</v>
      </c>
      <c r="AF1" s="2" t="s">
        <v>104</v>
      </c>
      <c r="AG1" s="2" t="s">
        <v>53</v>
      </c>
      <c r="AH1" s="3" t="s">
        <v>54</v>
      </c>
      <c r="AI1" s="3"/>
      <c r="AJ1" s="3"/>
    </row>
    <row r="2" spans="1:36" ht="15" thickBot="1" x14ac:dyDescent="0.4">
      <c r="A2" s="1">
        <v>40916</v>
      </c>
      <c r="B2">
        <v>5214</v>
      </c>
      <c r="C2">
        <v>4638</v>
      </c>
      <c r="D2">
        <v>5549</v>
      </c>
      <c r="E2">
        <v>0</v>
      </c>
      <c r="F2">
        <v>5281</v>
      </c>
      <c r="G2">
        <v>1</v>
      </c>
      <c r="H2">
        <f>$AC$2+SUMPRODUCT(C2:G2,$AD$2:$AH$2)</f>
        <v>5846.7393010270898</v>
      </c>
      <c r="I2">
        <f>H2-B2</f>
        <v>632.73930102708982</v>
      </c>
      <c r="J2">
        <f>ABS(I2)</f>
        <v>632.73930102708982</v>
      </c>
      <c r="K2" s="8">
        <f>J2/B2</f>
        <v>0.12135391274013997</v>
      </c>
      <c r="L2">
        <v>1141</v>
      </c>
      <c r="M2">
        <f>IF(I2&lt;0,I2*-72,I2*18)</f>
        <v>11389.307418487617</v>
      </c>
      <c r="N2">
        <f>L2*18</f>
        <v>20538</v>
      </c>
      <c r="O2">
        <f>IF(I2&lt;0,I2*2,I2)</f>
        <v>632.73930102708982</v>
      </c>
      <c r="P2">
        <f>O2^2</f>
        <v>400359.02306425018</v>
      </c>
      <c r="Q2">
        <v>0</v>
      </c>
      <c r="R2">
        <v>0</v>
      </c>
      <c r="S2">
        <v>-67</v>
      </c>
      <c r="T2">
        <v>1</v>
      </c>
      <c r="U2">
        <v>0</v>
      </c>
      <c r="V2">
        <v>5281</v>
      </c>
      <c r="W2">
        <v>0</v>
      </c>
      <c r="X2">
        <v>0</v>
      </c>
      <c r="Y2">
        <v>0</v>
      </c>
      <c r="Z2">
        <v>0</v>
      </c>
      <c r="AB2" s="2"/>
      <c r="AC2" s="2">
        <v>561.82857609961491</v>
      </c>
      <c r="AD2" s="2">
        <v>0.3124059845886184</v>
      </c>
      <c r="AE2" s="2">
        <v>0.38313996719593424</v>
      </c>
      <c r="AF2" s="2">
        <v>228.96382936279809</v>
      </c>
      <c r="AG2" s="2">
        <v>0.24238901268851473</v>
      </c>
      <c r="AH2" s="3">
        <v>429.87171442717738</v>
      </c>
      <c r="AI2" s="3"/>
      <c r="AJ2" s="3"/>
    </row>
    <row r="3" spans="1:36" x14ac:dyDescent="0.35">
      <c r="A3" s="1">
        <v>40917</v>
      </c>
      <c r="B3">
        <v>4097</v>
      </c>
      <c r="C3">
        <v>4905</v>
      </c>
      <c r="D3">
        <v>4285</v>
      </c>
      <c r="E3">
        <v>0</v>
      </c>
      <c r="F3">
        <v>5214</v>
      </c>
      <c r="G3">
        <v>0</v>
      </c>
      <c r="H3">
        <f>$AC$2+SUMPRODUCT(C3:G3,$AD$2:$AH$2)</f>
        <v>4999.7510020992822</v>
      </c>
      <c r="I3">
        <f>H3-B3</f>
        <v>902.75100209928223</v>
      </c>
      <c r="J3">
        <f t="shared" ref="J3:J66" si="0">ABS(I3)</f>
        <v>902.75100209928223</v>
      </c>
      <c r="K3" s="8">
        <f>J3/B3</f>
        <v>0.22034439885264395</v>
      </c>
      <c r="L3">
        <v>1054</v>
      </c>
      <c r="M3">
        <f t="shared" ref="M3:M66" si="1">IF(I3&lt;0,I3*-72,I3*18)</f>
        <v>16249.51803778708</v>
      </c>
      <c r="N3">
        <f t="shared" ref="N3:N66" si="2">L3*18</f>
        <v>18972</v>
      </c>
      <c r="O3">
        <f t="shared" ref="O3:O66" si="3">IF(I3&lt;0,I3*2,I3)</f>
        <v>902.75100209928223</v>
      </c>
      <c r="P3">
        <f t="shared" ref="P3:P66" si="4">O3^2</f>
        <v>814959.37179125822</v>
      </c>
      <c r="Q3">
        <v>0</v>
      </c>
      <c r="R3">
        <v>0</v>
      </c>
      <c r="S3">
        <v>-1117</v>
      </c>
      <c r="T3">
        <v>0</v>
      </c>
      <c r="U3">
        <v>0</v>
      </c>
      <c r="V3">
        <v>5214</v>
      </c>
      <c r="W3">
        <v>1</v>
      </c>
      <c r="X3">
        <v>0</v>
      </c>
      <c r="Y3">
        <v>0</v>
      </c>
      <c r="Z3">
        <v>0</v>
      </c>
    </row>
    <row r="4" spans="1:36" x14ac:dyDescent="0.35">
      <c r="A4" s="1">
        <v>40918</v>
      </c>
      <c r="B4">
        <v>3757</v>
      </c>
      <c r="C4">
        <v>4864</v>
      </c>
      <c r="D4">
        <v>3950</v>
      </c>
      <c r="E4">
        <v>0</v>
      </c>
      <c r="F4">
        <v>4097</v>
      </c>
      <c r="G4">
        <v>0</v>
      </c>
      <c r="H4">
        <f>$AC$2+SUMPRODUCT(C4:G4,$AD$2:$AH$2)</f>
        <v>4587.8419405474397</v>
      </c>
      <c r="I4">
        <f>H4-B4</f>
        <v>830.84194054743966</v>
      </c>
      <c r="J4">
        <f t="shared" si="0"/>
        <v>830.84194054743966</v>
      </c>
      <c r="K4" s="8">
        <f>J4/B4</f>
        <v>0.22114504672542978</v>
      </c>
      <c r="L4">
        <v>1583</v>
      </c>
      <c r="M4">
        <f t="shared" si="1"/>
        <v>14955.154929853914</v>
      </c>
      <c r="N4">
        <f t="shared" si="2"/>
        <v>28494</v>
      </c>
      <c r="O4">
        <f t="shared" si="3"/>
        <v>830.84194054743966</v>
      </c>
      <c r="P4">
        <f t="shared" si="4"/>
        <v>690298.33017263527</v>
      </c>
      <c r="Q4">
        <v>0</v>
      </c>
      <c r="R4">
        <v>0</v>
      </c>
      <c r="S4">
        <v>-340</v>
      </c>
      <c r="T4">
        <v>0</v>
      </c>
      <c r="U4">
        <v>0</v>
      </c>
      <c r="V4">
        <v>4097</v>
      </c>
      <c r="W4">
        <v>0</v>
      </c>
      <c r="X4">
        <v>1</v>
      </c>
      <c r="Y4">
        <v>0</v>
      </c>
      <c r="Z4">
        <v>0</v>
      </c>
    </row>
    <row r="5" spans="1:36" x14ac:dyDescent="0.35">
      <c r="A5" s="1">
        <v>40919</v>
      </c>
      <c r="B5">
        <v>4307</v>
      </c>
      <c r="C5">
        <v>4356</v>
      </c>
      <c r="D5">
        <v>3996</v>
      </c>
      <c r="E5">
        <v>0</v>
      </c>
      <c r="F5">
        <v>3757</v>
      </c>
      <c r="G5">
        <v>0</v>
      </c>
      <c r="H5">
        <f>$AC$2+SUMPRODUCT(C5:G5,$AD$2:$AH$2)</f>
        <v>4364.3518745533402</v>
      </c>
      <c r="I5">
        <f>H5-B5</f>
        <v>57.351874553340167</v>
      </c>
      <c r="J5">
        <f t="shared" si="0"/>
        <v>57.351874553340167</v>
      </c>
      <c r="K5" s="8">
        <f>J5/B5</f>
        <v>1.3315968087610906E-2</v>
      </c>
      <c r="L5">
        <v>1321</v>
      </c>
      <c r="M5">
        <f t="shared" si="1"/>
        <v>1032.333741960123</v>
      </c>
      <c r="N5">
        <f t="shared" si="2"/>
        <v>23778</v>
      </c>
      <c r="O5">
        <f t="shared" si="3"/>
        <v>57.351874553340167</v>
      </c>
      <c r="P5">
        <f t="shared" si="4"/>
        <v>3289.2375147820676</v>
      </c>
      <c r="Q5">
        <v>0</v>
      </c>
      <c r="R5">
        <v>0</v>
      </c>
      <c r="S5">
        <v>550</v>
      </c>
      <c r="T5">
        <v>0</v>
      </c>
      <c r="U5">
        <v>0</v>
      </c>
      <c r="V5">
        <v>3757</v>
      </c>
      <c r="W5">
        <v>0</v>
      </c>
      <c r="X5">
        <v>0</v>
      </c>
      <c r="Y5">
        <v>1</v>
      </c>
      <c r="Z5">
        <v>1</v>
      </c>
      <c r="AB5" s="20" t="s">
        <v>140</v>
      </c>
      <c r="AC5" s="20">
        <f>SUM(M2:M360)</f>
        <v>6858490.4970758604</v>
      </c>
    </row>
    <row r="6" spans="1:36" x14ac:dyDescent="0.35">
      <c r="A6" s="1">
        <v>40920</v>
      </c>
      <c r="B6">
        <v>4380</v>
      </c>
      <c r="C6">
        <v>4053.6666666666665</v>
      </c>
      <c r="D6">
        <v>4413</v>
      </c>
      <c r="E6">
        <v>0</v>
      </c>
      <c r="F6">
        <v>4307</v>
      </c>
      <c r="G6">
        <v>0</v>
      </c>
      <c r="H6">
        <f>$AC$2+SUMPRODUCT(C6:G6,$AD$2:$AH$2)</f>
        <v>4562.9844551787683</v>
      </c>
      <c r="I6">
        <f>H6-B6</f>
        <v>182.98445517876826</v>
      </c>
      <c r="J6">
        <f t="shared" si="0"/>
        <v>182.98445517876826</v>
      </c>
      <c r="K6" s="8">
        <f>J6/B6</f>
        <v>4.1777272871864897E-2</v>
      </c>
      <c r="L6">
        <v>1155</v>
      </c>
      <c r="M6">
        <f t="shared" si="1"/>
        <v>3293.7201932178286</v>
      </c>
      <c r="N6">
        <f t="shared" si="2"/>
        <v>20790</v>
      </c>
      <c r="O6">
        <f t="shared" si="3"/>
        <v>182.98445517876826</v>
      </c>
      <c r="P6">
        <f t="shared" si="4"/>
        <v>33483.310837070647</v>
      </c>
      <c r="Q6">
        <v>1</v>
      </c>
      <c r="R6">
        <v>0</v>
      </c>
      <c r="S6">
        <v>73</v>
      </c>
      <c r="T6">
        <v>0</v>
      </c>
      <c r="U6">
        <v>0</v>
      </c>
      <c r="V6">
        <v>4307</v>
      </c>
      <c r="W6">
        <v>0</v>
      </c>
      <c r="X6">
        <v>0</v>
      </c>
      <c r="Y6">
        <v>0</v>
      </c>
      <c r="Z6">
        <v>0</v>
      </c>
      <c r="AB6" s="20" t="s">
        <v>103</v>
      </c>
      <c r="AC6" s="20">
        <f>SUM(P2:P360)</f>
        <v>443583946.14625072</v>
      </c>
    </row>
    <row r="7" spans="1:36" x14ac:dyDescent="0.35">
      <c r="A7" s="1">
        <v>40921</v>
      </c>
      <c r="B7">
        <v>4075</v>
      </c>
      <c r="C7">
        <v>4148</v>
      </c>
      <c r="D7">
        <v>4220</v>
      </c>
      <c r="E7">
        <v>0</v>
      </c>
      <c r="F7">
        <v>4380</v>
      </c>
      <c r="G7">
        <v>0</v>
      </c>
      <c r="H7">
        <f>$AC$2+SUMPRODUCT(C7:G7,$AD$2:$AH$2)</f>
        <v>4536.2031373157406</v>
      </c>
      <c r="I7">
        <f>H7-B7</f>
        <v>461.20313731574061</v>
      </c>
      <c r="J7">
        <f t="shared" si="0"/>
        <v>461.20313731574061</v>
      </c>
      <c r="K7" s="8">
        <f>J7/B7</f>
        <v>0.11317868400386273</v>
      </c>
      <c r="L7">
        <v>1876</v>
      </c>
      <c r="M7">
        <f t="shared" si="1"/>
        <v>8301.6564716833309</v>
      </c>
      <c r="N7">
        <f t="shared" si="2"/>
        <v>33768</v>
      </c>
      <c r="O7">
        <f t="shared" si="3"/>
        <v>461.20313731574061</v>
      </c>
      <c r="P7">
        <f t="shared" si="4"/>
        <v>212708.33386988187</v>
      </c>
      <c r="Q7">
        <v>0</v>
      </c>
      <c r="R7">
        <v>1</v>
      </c>
      <c r="S7">
        <v>-305</v>
      </c>
      <c r="T7">
        <v>0</v>
      </c>
      <c r="U7">
        <v>0</v>
      </c>
      <c r="V7">
        <v>4380</v>
      </c>
      <c r="W7">
        <v>0</v>
      </c>
      <c r="X7">
        <v>0</v>
      </c>
      <c r="Y7">
        <v>0</v>
      </c>
      <c r="Z7">
        <v>0</v>
      </c>
    </row>
    <row r="8" spans="1:36" x14ac:dyDescent="0.35">
      <c r="A8" s="1">
        <v>40922</v>
      </c>
      <c r="B8">
        <v>4984</v>
      </c>
      <c r="C8">
        <v>4254</v>
      </c>
      <c r="D8">
        <v>5281</v>
      </c>
      <c r="E8">
        <v>0</v>
      </c>
      <c r="F8">
        <v>4075</v>
      </c>
      <c r="G8">
        <v>1</v>
      </c>
      <c r="H8">
        <f>$AC$2+SUMPRODUCT(C8:G8,$AD$2:$AH$2)</f>
        <v>5331.772742434202</v>
      </c>
      <c r="I8">
        <f>H8-B8</f>
        <v>347.77274243420197</v>
      </c>
      <c r="J8">
        <f t="shared" si="0"/>
        <v>347.77274243420197</v>
      </c>
      <c r="K8" s="8">
        <f>J8/B8</f>
        <v>6.9777837567054968E-2</v>
      </c>
      <c r="L8">
        <v>1360</v>
      </c>
      <c r="M8">
        <f t="shared" si="1"/>
        <v>6259.9093638156355</v>
      </c>
      <c r="N8">
        <f t="shared" si="2"/>
        <v>24480</v>
      </c>
      <c r="O8">
        <f t="shared" si="3"/>
        <v>347.77274243420197</v>
      </c>
      <c r="P8">
        <f t="shared" si="4"/>
        <v>120945.88038020578</v>
      </c>
      <c r="Q8">
        <v>0</v>
      </c>
      <c r="R8">
        <v>0</v>
      </c>
      <c r="S8">
        <v>909</v>
      </c>
      <c r="T8">
        <v>1</v>
      </c>
      <c r="U8">
        <v>1</v>
      </c>
      <c r="V8">
        <v>4075</v>
      </c>
      <c r="W8">
        <v>0</v>
      </c>
      <c r="X8">
        <v>0</v>
      </c>
      <c r="Y8">
        <v>0</v>
      </c>
      <c r="Z8">
        <v>0</v>
      </c>
      <c r="AC8" t="s">
        <v>22</v>
      </c>
    </row>
    <row r="9" spans="1:36" ht="15" thickBot="1" x14ac:dyDescent="0.4">
      <c r="A9" s="1">
        <v>40923</v>
      </c>
      <c r="B9">
        <v>4625</v>
      </c>
      <c r="C9">
        <v>4479.666666666667</v>
      </c>
      <c r="D9">
        <v>5214</v>
      </c>
      <c r="E9">
        <v>0</v>
      </c>
      <c r="F9">
        <v>4984</v>
      </c>
      <c r="G9">
        <v>1</v>
      </c>
      <c r="H9">
        <f>$AC$2+SUMPRODUCT(C9:G9,$AD$2:$AH$2)</f>
        <v>5596.9335943547658</v>
      </c>
      <c r="I9">
        <f>H9-B9</f>
        <v>971.93359435476577</v>
      </c>
      <c r="J9">
        <f t="shared" si="0"/>
        <v>971.93359435476577</v>
      </c>
      <c r="K9" s="8">
        <f>J9/B9</f>
        <v>0.21014780418481421</v>
      </c>
      <c r="L9">
        <v>1708</v>
      </c>
      <c r="M9">
        <f t="shared" si="1"/>
        <v>17494.804698385786</v>
      </c>
      <c r="N9">
        <f t="shared" si="2"/>
        <v>30744</v>
      </c>
      <c r="O9">
        <f t="shared" si="3"/>
        <v>971.93359435476577</v>
      </c>
      <c r="P9">
        <f t="shared" si="4"/>
        <v>944654.91183537443</v>
      </c>
      <c r="Q9">
        <v>0</v>
      </c>
      <c r="R9">
        <v>0</v>
      </c>
      <c r="S9">
        <v>-359</v>
      </c>
      <c r="T9">
        <v>1</v>
      </c>
      <c r="U9">
        <v>0</v>
      </c>
      <c r="V9">
        <v>4984</v>
      </c>
      <c r="W9">
        <v>0</v>
      </c>
      <c r="X9">
        <v>0</v>
      </c>
      <c r="Y9">
        <v>0</v>
      </c>
      <c r="Z9">
        <v>0</v>
      </c>
    </row>
    <row r="10" spans="1:36" x14ac:dyDescent="0.35">
      <c r="A10" s="1">
        <v>40924</v>
      </c>
      <c r="B10">
        <v>3706</v>
      </c>
      <c r="C10">
        <v>4561.333333333333</v>
      </c>
      <c r="D10">
        <v>4097</v>
      </c>
      <c r="E10">
        <v>0</v>
      </c>
      <c r="F10">
        <v>4625</v>
      </c>
      <c r="G10">
        <v>0</v>
      </c>
      <c r="H10">
        <f>$AC$2+SUMPRODUCT(C10:G10,$AD$2:$AH$2)</f>
        <v>4677.5900364226227</v>
      </c>
      <c r="I10">
        <f>H10-B10</f>
        <v>971.59003642262269</v>
      </c>
      <c r="J10">
        <f t="shared" si="0"/>
        <v>971.59003642262269</v>
      </c>
      <c r="K10" s="8">
        <f>J10/B10</f>
        <v>0.26216676643891601</v>
      </c>
      <c r="L10">
        <v>1589</v>
      </c>
      <c r="M10">
        <f t="shared" si="1"/>
        <v>17488.620655607207</v>
      </c>
      <c r="N10">
        <f t="shared" si="2"/>
        <v>28602</v>
      </c>
      <c r="O10">
        <f t="shared" si="3"/>
        <v>971.59003642262269</v>
      </c>
      <c r="P10">
        <f t="shared" si="4"/>
        <v>943987.19887571328</v>
      </c>
      <c r="Q10">
        <v>0</v>
      </c>
      <c r="R10">
        <v>0</v>
      </c>
      <c r="S10">
        <v>-919</v>
      </c>
      <c r="T10">
        <v>0</v>
      </c>
      <c r="U10">
        <v>0</v>
      </c>
      <c r="V10">
        <v>4625</v>
      </c>
      <c r="W10">
        <v>1</v>
      </c>
      <c r="X10">
        <v>0</v>
      </c>
      <c r="Y10">
        <v>0</v>
      </c>
      <c r="Z10">
        <v>0</v>
      </c>
      <c r="AC10" s="5" t="s">
        <v>23</v>
      </c>
      <c r="AD10" s="5"/>
    </row>
    <row r="11" spans="1:36" x14ac:dyDescent="0.35">
      <c r="A11" s="1">
        <v>40925</v>
      </c>
      <c r="B11">
        <v>3782</v>
      </c>
      <c r="C11">
        <v>4438.333333333333</v>
      </c>
      <c r="D11">
        <v>3757</v>
      </c>
      <c r="E11">
        <v>0</v>
      </c>
      <c r="F11">
        <v>3706</v>
      </c>
      <c r="G11">
        <v>0</v>
      </c>
      <c r="H11">
        <f>$AC$2+SUMPRODUCT(C11:G11,$AD$2:$AH$2)</f>
        <v>4286.1410088108596</v>
      </c>
      <c r="I11">
        <f>H11-B11</f>
        <v>504.1410088108596</v>
      </c>
      <c r="J11">
        <f t="shared" si="0"/>
        <v>504.1410088108596</v>
      </c>
      <c r="K11" s="8">
        <f>J11/B11</f>
        <v>0.13330010809382856</v>
      </c>
      <c r="L11">
        <v>1485</v>
      </c>
      <c r="M11">
        <f t="shared" si="1"/>
        <v>9074.5381585954729</v>
      </c>
      <c r="N11">
        <f t="shared" si="2"/>
        <v>26730</v>
      </c>
      <c r="O11">
        <f t="shared" si="3"/>
        <v>504.1410088108596</v>
      </c>
      <c r="P11">
        <f t="shared" si="4"/>
        <v>254158.15676483122</v>
      </c>
      <c r="Q11">
        <v>0</v>
      </c>
      <c r="R11">
        <v>0</v>
      </c>
      <c r="S11">
        <v>76</v>
      </c>
      <c r="T11">
        <v>0</v>
      </c>
      <c r="U11">
        <v>0</v>
      </c>
      <c r="V11">
        <v>3706</v>
      </c>
      <c r="W11">
        <v>0</v>
      </c>
      <c r="X11">
        <v>1</v>
      </c>
      <c r="Y11">
        <v>0</v>
      </c>
      <c r="Z11">
        <v>1</v>
      </c>
      <c r="AC11" s="2" t="s">
        <v>24</v>
      </c>
      <c r="AD11" s="2">
        <v>0.86842235065874174</v>
      </c>
    </row>
    <row r="12" spans="1:36" x14ac:dyDescent="0.35">
      <c r="A12" s="1">
        <v>40926</v>
      </c>
      <c r="B12">
        <v>4263</v>
      </c>
      <c r="C12">
        <v>4037.6666666666665</v>
      </c>
      <c r="D12">
        <v>4307</v>
      </c>
      <c r="E12">
        <v>0</v>
      </c>
      <c r="F12">
        <v>3782</v>
      </c>
      <c r="G12">
        <v>0</v>
      </c>
      <c r="H12">
        <f>$AC$2+SUMPRODUCT(C12:G12,$AD$2:$AH$2)</f>
        <v>4390.1188912411108</v>
      </c>
      <c r="I12">
        <f>H12-B12</f>
        <v>127.11889124111076</v>
      </c>
      <c r="J12">
        <f t="shared" si="0"/>
        <v>127.11889124111076</v>
      </c>
      <c r="K12" s="8">
        <f>J12/B12</f>
        <v>2.9819115937394031E-2</v>
      </c>
      <c r="L12">
        <v>1395</v>
      </c>
      <c r="M12">
        <f t="shared" si="1"/>
        <v>2288.1400423399937</v>
      </c>
      <c r="N12">
        <f t="shared" si="2"/>
        <v>25110</v>
      </c>
      <c r="O12">
        <f t="shared" si="3"/>
        <v>127.11889124111076</v>
      </c>
      <c r="P12">
        <f t="shared" si="4"/>
        <v>16159.212510369345</v>
      </c>
      <c r="Q12">
        <v>0</v>
      </c>
      <c r="R12">
        <v>0</v>
      </c>
      <c r="S12">
        <v>481</v>
      </c>
      <c r="T12">
        <v>0</v>
      </c>
      <c r="U12">
        <v>0</v>
      </c>
      <c r="V12">
        <v>3782</v>
      </c>
      <c r="W12">
        <v>0</v>
      </c>
      <c r="X12">
        <v>0</v>
      </c>
      <c r="Y12">
        <v>1</v>
      </c>
      <c r="Z12">
        <v>0</v>
      </c>
      <c r="AC12" s="2" t="s">
        <v>25</v>
      </c>
      <c r="AD12" s="2">
        <v>0.75415737912365455</v>
      </c>
    </row>
    <row r="13" spans="1:36" x14ac:dyDescent="0.35">
      <c r="A13" s="1">
        <v>40927</v>
      </c>
      <c r="B13">
        <v>3901</v>
      </c>
      <c r="C13">
        <v>3917</v>
      </c>
      <c r="D13">
        <v>4380</v>
      </c>
      <c r="E13">
        <v>0</v>
      </c>
      <c r="F13">
        <v>4263</v>
      </c>
      <c r="G13">
        <v>0</v>
      </c>
      <c r="H13">
        <f>$AC$2+SUMPRODUCT(C13:G13,$AD$2:$AH$2)</f>
        <v>4496.9802351425633</v>
      </c>
      <c r="I13">
        <f>H13-B13</f>
        <v>595.98023514256329</v>
      </c>
      <c r="J13">
        <f t="shared" si="0"/>
        <v>595.98023514256329</v>
      </c>
      <c r="K13" s="8">
        <f>J13/B13</f>
        <v>0.15277627150539946</v>
      </c>
      <c r="L13">
        <v>1336</v>
      </c>
      <c r="M13">
        <f t="shared" si="1"/>
        <v>10727.644232566139</v>
      </c>
      <c r="N13">
        <f t="shared" si="2"/>
        <v>24048</v>
      </c>
      <c r="O13">
        <f t="shared" si="3"/>
        <v>595.98023514256329</v>
      </c>
      <c r="P13">
        <f t="shared" si="4"/>
        <v>355192.44068058504</v>
      </c>
      <c r="Q13">
        <v>1</v>
      </c>
      <c r="R13">
        <v>0</v>
      </c>
      <c r="S13">
        <v>-362</v>
      </c>
      <c r="T13">
        <v>0</v>
      </c>
      <c r="U13">
        <v>0</v>
      </c>
      <c r="V13">
        <v>4263</v>
      </c>
      <c r="W13">
        <v>0</v>
      </c>
      <c r="X13">
        <v>0</v>
      </c>
      <c r="Y13">
        <v>0</v>
      </c>
      <c r="Z13">
        <v>0</v>
      </c>
      <c r="AC13" s="2" t="s">
        <v>26</v>
      </c>
      <c r="AD13" s="2">
        <v>0.74853811921790958</v>
      </c>
    </row>
    <row r="14" spans="1:36" x14ac:dyDescent="0.35">
      <c r="A14" s="1">
        <v>40928</v>
      </c>
      <c r="B14">
        <v>4376</v>
      </c>
      <c r="C14">
        <v>3982</v>
      </c>
      <c r="D14">
        <v>4075</v>
      </c>
      <c r="E14">
        <v>0</v>
      </c>
      <c r="F14">
        <v>3901</v>
      </c>
      <c r="G14">
        <v>0</v>
      </c>
      <c r="H14">
        <f>$AC$2+SUMPRODUCT(C14:G14,$AD$2:$AH$2)</f>
        <v>4312.6841115528214</v>
      </c>
      <c r="I14">
        <f>H14-B14</f>
        <v>-63.315888447178622</v>
      </c>
      <c r="J14">
        <f t="shared" si="0"/>
        <v>63.315888447178622</v>
      </c>
      <c r="K14" s="8">
        <f>J14/B14</f>
        <v>1.4468895897435699E-2</v>
      </c>
      <c r="L14">
        <v>1306</v>
      </c>
      <c r="M14">
        <f t="shared" si="1"/>
        <v>4558.7439681968608</v>
      </c>
      <c r="N14">
        <f t="shared" si="2"/>
        <v>23508</v>
      </c>
      <c r="O14">
        <f t="shared" si="3"/>
        <v>-126.63177689435724</v>
      </c>
      <c r="P14">
        <f t="shared" si="4"/>
        <v>16035.606919422269</v>
      </c>
      <c r="Q14">
        <v>0</v>
      </c>
      <c r="R14">
        <v>1</v>
      </c>
      <c r="S14">
        <v>475</v>
      </c>
      <c r="T14">
        <v>0</v>
      </c>
      <c r="U14">
        <v>0</v>
      </c>
      <c r="V14">
        <v>3901</v>
      </c>
      <c r="W14">
        <v>0</v>
      </c>
      <c r="X14">
        <v>0</v>
      </c>
      <c r="Y14">
        <v>0</v>
      </c>
      <c r="Z14">
        <v>1</v>
      </c>
      <c r="AC14" s="2" t="s">
        <v>6</v>
      </c>
      <c r="AD14" s="2">
        <v>593.24465662548766</v>
      </c>
    </row>
    <row r="15" spans="1:36" ht="15" thickBot="1" x14ac:dyDescent="0.4">
      <c r="A15" s="1">
        <v>40929</v>
      </c>
      <c r="B15">
        <v>5661</v>
      </c>
      <c r="C15">
        <v>4180</v>
      </c>
      <c r="D15">
        <v>4984</v>
      </c>
      <c r="E15">
        <v>0</v>
      </c>
      <c r="F15">
        <v>4376</v>
      </c>
      <c r="G15">
        <v>1</v>
      </c>
      <c r="H15">
        <f>$AC$2+SUMPRODUCT(C15:G15,$AD$2:$AH$2)</f>
        <v>5267.8212221366948</v>
      </c>
      <c r="I15">
        <f>H15-B15</f>
        <v>-393.17877786330519</v>
      </c>
      <c r="J15">
        <f t="shared" si="0"/>
        <v>393.17877786330519</v>
      </c>
      <c r="K15" s="8">
        <f>J15/B15</f>
        <v>6.9453944155326824E-2</v>
      </c>
      <c r="L15">
        <v>633</v>
      </c>
      <c r="M15">
        <f t="shared" si="1"/>
        <v>28308.872006157973</v>
      </c>
      <c r="N15">
        <f t="shared" si="2"/>
        <v>11394</v>
      </c>
      <c r="O15">
        <f t="shared" si="3"/>
        <v>-786.35755572661037</v>
      </c>
      <c r="P15">
        <f t="shared" si="4"/>
        <v>618358.2054483291</v>
      </c>
      <c r="Q15">
        <v>0</v>
      </c>
      <c r="R15">
        <v>0</v>
      </c>
      <c r="S15">
        <v>1285</v>
      </c>
      <c r="T15">
        <v>1</v>
      </c>
      <c r="U15">
        <v>1</v>
      </c>
      <c r="V15">
        <v>4376</v>
      </c>
      <c r="W15">
        <v>0</v>
      </c>
      <c r="X15">
        <v>0</v>
      </c>
      <c r="Y15">
        <v>0</v>
      </c>
      <c r="Z15">
        <v>1</v>
      </c>
      <c r="AC15" s="3" t="s">
        <v>27</v>
      </c>
      <c r="AD15" s="3">
        <v>359</v>
      </c>
    </row>
    <row r="16" spans="1:36" x14ac:dyDescent="0.35">
      <c r="A16" s="1">
        <v>40930</v>
      </c>
      <c r="B16">
        <v>5299</v>
      </c>
      <c r="C16">
        <v>4646</v>
      </c>
      <c r="D16">
        <v>4625</v>
      </c>
      <c r="E16">
        <v>0</v>
      </c>
      <c r="F16">
        <v>5661</v>
      </c>
      <c r="G16">
        <v>1</v>
      </c>
      <c r="H16">
        <f>$AC$2+SUMPRODUCT(C16:G16,$AD$2:$AH$2)</f>
        <v>5587.3250440363918</v>
      </c>
      <c r="I16">
        <f>H16-B16</f>
        <v>288.32504403639177</v>
      </c>
      <c r="J16">
        <f t="shared" si="0"/>
        <v>288.32504403639177</v>
      </c>
      <c r="K16" s="8">
        <f>J16/B16</f>
        <v>5.4411217972521568E-2</v>
      </c>
      <c r="L16">
        <v>1060</v>
      </c>
      <c r="M16">
        <f t="shared" si="1"/>
        <v>5189.8507926550519</v>
      </c>
      <c r="N16">
        <f t="shared" si="2"/>
        <v>19080</v>
      </c>
      <c r="O16">
        <f t="shared" si="3"/>
        <v>288.32504403639177</v>
      </c>
      <c r="P16">
        <f t="shared" si="4"/>
        <v>83131.331018587254</v>
      </c>
      <c r="Q16">
        <v>0</v>
      </c>
      <c r="R16">
        <v>0</v>
      </c>
      <c r="S16">
        <v>-362</v>
      </c>
      <c r="T16">
        <v>1</v>
      </c>
      <c r="U16">
        <v>0</v>
      </c>
      <c r="V16">
        <v>5661</v>
      </c>
      <c r="W16">
        <v>0</v>
      </c>
      <c r="X16">
        <v>0</v>
      </c>
      <c r="Y16">
        <v>0</v>
      </c>
      <c r="Z16">
        <v>1</v>
      </c>
    </row>
    <row r="17" spans="1:37" ht="15" thickBot="1" x14ac:dyDescent="0.4">
      <c r="A17" s="1">
        <v>40931</v>
      </c>
      <c r="B17">
        <v>3587</v>
      </c>
      <c r="C17">
        <v>5112</v>
      </c>
      <c r="D17">
        <v>3706</v>
      </c>
      <c r="E17">
        <v>0</v>
      </c>
      <c r="F17">
        <v>5299</v>
      </c>
      <c r="G17">
        <v>0</v>
      </c>
      <c r="H17">
        <f>$AC$2+SUMPRODUCT(C17:G17,$AD$2:$AH$2)</f>
        <v>4863.1840659812042</v>
      </c>
      <c r="I17">
        <f>H17-B17</f>
        <v>1276.1840659812042</v>
      </c>
      <c r="J17">
        <f t="shared" si="0"/>
        <v>1276.1840659812042</v>
      </c>
      <c r="K17" s="8">
        <f>J17/B17</f>
        <v>0.35578033620886651</v>
      </c>
      <c r="L17">
        <v>1593</v>
      </c>
      <c r="M17">
        <f t="shared" si="1"/>
        <v>22971.313187661675</v>
      </c>
      <c r="N17">
        <f t="shared" si="2"/>
        <v>28674</v>
      </c>
      <c r="O17">
        <f t="shared" si="3"/>
        <v>1276.1840659812042</v>
      </c>
      <c r="P17">
        <f t="shared" si="4"/>
        <v>1628645.7702643184</v>
      </c>
      <c r="Q17">
        <v>0</v>
      </c>
      <c r="R17">
        <v>0</v>
      </c>
      <c r="S17">
        <v>-1712</v>
      </c>
      <c r="T17">
        <v>0</v>
      </c>
      <c r="U17">
        <v>0</v>
      </c>
      <c r="V17">
        <v>5299</v>
      </c>
      <c r="W17">
        <v>1</v>
      </c>
      <c r="X17">
        <v>0</v>
      </c>
      <c r="Y17">
        <v>0</v>
      </c>
      <c r="Z17">
        <v>0</v>
      </c>
      <c r="AC17" t="s">
        <v>28</v>
      </c>
    </row>
    <row r="18" spans="1:37" x14ac:dyDescent="0.35">
      <c r="A18" s="1">
        <v>40932</v>
      </c>
      <c r="B18">
        <v>3742</v>
      </c>
      <c r="C18">
        <v>4849</v>
      </c>
      <c r="D18">
        <v>3782</v>
      </c>
      <c r="E18">
        <v>0</v>
      </c>
      <c r="F18">
        <v>3587</v>
      </c>
      <c r="G18">
        <v>0</v>
      </c>
      <c r="H18">
        <f>$AC$2+SUMPRODUCT(C18:G18,$AD$2:$AH$2)</f>
        <v>4395.169939818551</v>
      </c>
      <c r="I18">
        <f>H18-B18</f>
        <v>653.16993981855103</v>
      </c>
      <c r="J18">
        <f t="shared" si="0"/>
        <v>653.16993981855103</v>
      </c>
      <c r="K18" s="8">
        <f>J18/B18</f>
        <v>0.1745510261407138</v>
      </c>
      <c r="L18">
        <v>1361</v>
      </c>
      <c r="M18">
        <f t="shared" si="1"/>
        <v>11757.058916733919</v>
      </c>
      <c r="N18">
        <f t="shared" si="2"/>
        <v>24498</v>
      </c>
      <c r="O18">
        <f t="shared" si="3"/>
        <v>653.16993981855103</v>
      </c>
      <c r="P18">
        <f t="shared" si="4"/>
        <v>426630.97028256959</v>
      </c>
      <c r="Q18">
        <v>0</v>
      </c>
      <c r="R18">
        <v>0</v>
      </c>
      <c r="S18">
        <v>155</v>
      </c>
      <c r="T18">
        <v>0</v>
      </c>
      <c r="U18">
        <v>0</v>
      </c>
      <c r="V18">
        <v>3587</v>
      </c>
      <c r="W18">
        <v>0</v>
      </c>
      <c r="X18">
        <v>1</v>
      </c>
      <c r="Y18">
        <v>0</v>
      </c>
      <c r="Z18">
        <v>0</v>
      </c>
      <c r="AC18" s="4"/>
      <c r="AD18" s="4" t="s">
        <v>33</v>
      </c>
      <c r="AE18" s="4" t="s">
        <v>34</v>
      </c>
      <c r="AF18" s="4" t="s">
        <v>35</v>
      </c>
      <c r="AG18" s="4" t="s">
        <v>36</v>
      </c>
      <c r="AH18" s="4" t="s">
        <v>37</v>
      </c>
    </row>
    <row r="19" spans="1:37" x14ac:dyDescent="0.35">
      <c r="A19" s="1">
        <v>40933</v>
      </c>
      <c r="B19">
        <v>3516</v>
      </c>
      <c r="C19">
        <v>4209.333333333333</v>
      </c>
      <c r="D19">
        <v>4263</v>
      </c>
      <c r="E19">
        <v>0</v>
      </c>
      <c r="F19">
        <v>3742</v>
      </c>
      <c r="G19">
        <v>0</v>
      </c>
      <c r="H19">
        <f>$AC$2+SUMPRODUCT(C19:G19,$AD$2:$AH$2)</f>
        <v>4417.1948661979959</v>
      </c>
      <c r="I19">
        <f>H19-B19</f>
        <v>901.19486619799591</v>
      </c>
      <c r="J19">
        <f t="shared" si="0"/>
        <v>901.19486619799591</v>
      </c>
      <c r="K19" s="8">
        <f>J19/B19</f>
        <v>0.25631253304834922</v>
      </c>
      <c r="L19">
        <v>1881</v>
      </c>
      <c r="M19">
        <f t="shared" si="1"/>
        <v>16221.507591563926</v>
      </c>
      <c r="N19">
        <f t="shared" si="2"/>
        <v>33858</v>
      </c>
      <c r="O19">
        <f t="shared" si="3"/>
        <v>901.19486619799591</v>
      </c>
      <c r="P19">
        <f t="shared" si="4"/>
        <v>812152.18686162378</v>
      </c>
      <c r="Q19">
        <v>0</v>
      </c>
      <c r="R19">
        <v>0</v>
      </c>
      <c r="S19">
        <v>-226</v>
      </c>
      <c r="T19">
        <v>0</v>
      </c>
      <c r="U19">
        <v>0</v>
      </c>
      <c r="V19">
        <v>3742</v>
      </c>
      <c r="W19">
        <v>0</v>
      </c>
      <c r="X19">
        <v>0</v>
      </c>
      <c r="Y19">
        <v>1</v>
      </c>
      <c r="Z19">
        <v>0</v>
      </c>
      <c r="AC19" s="2" t="s">
        <v>29</v>
      </c>
      <c r="AD19" s="2">
        <v>8</v>
      </c>
      <c r="AE19" s="2">
        <v>377868354.4664728</v>
      </c>
      <c r="AF19" s="2">
        <v>47233544.308309101</v>
      </c>
      <c r="AG19" s="2">
        <v>134.20937841878722</v>
      </c>
      <c r="AH19" s="2">
        <v>9.2376604884472089E-102</v>
      </c>
    </row>
    <row r="20" spans="1:37" x14ac:dyDescent="0.35">
      <c r="A20" s="1">
        <v>40934</v>
      </c>
      <c r="B20">
        <v>3657</v>
      </c>
      <c r="C20">
        <v>3615</v>
      </c>
      <c r="D20">
        <v>3901</v>
      </c>
      <c r="E20">
        <v>0</v>
      </c>
      <c r="F20">
        <v>3516</v>
      </c>
      <c r="G20">
        <v>0</v>
      </c>
      <c r="H20">
        <f>$AC$2+SUMPRODUCT(C20:G20,$AD$2:$AH$2)</f>
        <v>4038.0449910316279</v>
      </c>
      <c r="I20">
        <f>H20-B20</f>
        <v>381.04499103162789</v>
      </c>
      <c r="J20">
        <f t="shared" si="0"/>
        <v>381.04499103162789</v>
      </c>
      <c r="K20" s="8">
        <f>J20/B20</f>
        <v>0.10419605989380035</v>
      </c>
      <c r="L20">
        <v>1534</v>
      </c>
      <c r="M20">
        <f t="shared" si="1"/>
        <v>6858.809838569302</v>
      </c>
      <c r="N20">
        <f t="shared" si="2"/>
        <v>27612</v>
      </c>
      <c r="O20">
        <f t="shared" si="3"/>
        <v>381.04499103162789</v>
      </c>
      <c r="P20">
        <f t="shared" si="4"/>
        <v>145195.28519029339</v>
      </c>
      <c r="Q20">
        <v>1</v>
      </c>
      <c r="R20">
        <v>0</v>
      </c>
      <c r="S20">
        <v>141</v>
      </c>
      <c r="T20">
        <v>0</v>
      </c>
      <c r="U20">
        <v>0</v>
      </c>
      <c r="V20">
        <v>3516</v>
      </c>
      <c r="W20">
        <v>0</v>
      </c>
      <c r="X20">
        <v>0</v>
      </c>
      <c r="Y20">
        <v>0</v>
      </c>
      <c r="Z20">
        <v>0</v>
      </c>
      <c r="AC20" s="2" t="s">
        <v>30</v>
      </c>
      <c r="AD20" s="2">
        <v>350</v>
      </c>
      <c r="AE20" s="2">
        <v>123178727.91514246</v>
      </c>
      <c r="AF20" s="2">
        <v>351939.22261469276</v>
      </c>
      <c r="AG20" s="2"/>
      <c r="AH20" s="2"/>
    </row>
    <row r="21" spans="1:37" ht="15" thickBot="1" x14ac:dyDescent="0.4">
      <c r="A21" s="1">
        <v>40935</v>
      </c>
      <c r="B21">
        <v>4107</v>
      </c>
      <c r="C21">
        <v>3638.3333333333335</v>
      </c>
      <c r="D21">
        <v>4376</v>
      </c>
      <c r="E21">
        <v>0</v>
      </c>
      <c r="F21">
        <v>3657</v>
      </c>
      <c r="G21">
        <v>0</v>
      </c>
      <c r="H21">
        <f>$AC$2+SUMPRODUCT(C21:G21,$AD$2:$AH$2)</f>
        <v>4261.5027992125115</v>
      </c>
      <c r="I21">
        <f>H21-B21</f>
        <v>154.50279921251149</v>
      </c>
      <c r="J21">
        <f t="shared" si="0"/>
        <v>154.50279921251149</v>
      </c>
      <c r="K21" s="8">
        <f>J21/B21</f>
        <v>3.7619381351962869E-2</v>
      </c>
      <c r="L21">
        <v>1444</v>
      </c>
      <c r="M21">
        <f t="shared" si="1"/>
        <v>2781.0503858252068</v>
      </c>
      <c r="N21">
        <f t="shared" si="2"/>
        <v>25992</v>
      </c>
      <c r="O21">
        <f t="shared" si="3"/>
        <v>154.50279921251149</v>
      </c>
      <c r="P21">
        <f t="shared" si="4"/>
        <v>23871.114964501641</v>
      </c>
      <c r="Q21">
        <v>0</v>
      </c>
      <c r="R21">
        <v>1</v>
      </c>
      <c r="S21">
        <v>450</v>
      </c>
      <c r="T21">
        <v>0</v>
      </c>
      <c r="U21">
        <v>0</v>
      </c>
      <c r="V21">
        <v>3657</v>
      </c>
      <c r="W21">
        <v>0</v>
      </c>
      <c r="X21">
        <v>0</v>
      </c>
      <c r="Y21">
        <v>0</v>
      </c>
      <c r="Z21">
        <v>0</v>
      </c>
      <c r="AC21" s="3" t="s">
        <v>31</v>
      </c>
      <c r="AD21" s="3">
        <v>358</v>
      </c>
      <c r="AE21" s="3">
        <v>501047082.38161528</v>
      </c>
      <c r="AF21" s="3"/>
      <c r="AG21" s="3"/>
      <c r="AH21" s="3"/>
    </row>
    <row r="22" spans="1:37" ht="15" thickBot="1" x14ac:dyDescent="0.4">
      <c r="A22" s="1">
        <v>40936</v>
      </c>
      <c r="B22">
        <v>5166</v>
      </c>
      <c r="C22">
        <v>3760</v>
      </c>
      <c r="D22">
        <v>5661</v>
      </c>
      <c r="E22">
        <v>0</v>
      </c>
      <c r="F22">
        <v>4107</v>
      </c>
      <c r="G22">
        <v>1</v>
      </c>
      <c r="H22">
        <f>$AC$2+SUMPRODUCT(C22:G22,$AD$2:$AH$2)</f>
        <v>5330.7938219879115</v>
      </c>
      <c r="I22">
        <f>H22-B22</f>
        <v>164.79382198791154</v>
      </c>
      <c r="J22">
        <f t="shared" si="0"/>
        <v>164.79382198791154</v>
      </c>
      <c r="K22" s="8">
        <f>J22/B22</f>
        <v>3.1899694538891125E-2</v>
      </c>
      <c r="L22">
        <v>1173</v>
      </c>
      <c r="M22">
        <f t="shared" si="1"/>
        <v>2966.2887957824078</v>
      </c>
      <c r="N22">
        <f t="shared" si="2"/>
        <v>21114</v>
      </c>
      <c r="O22">
        <f t="shared" si="3"/>
        <v>164.79382198791154</v>
      </c>
      <c r="P22">
        <f t="shared" si="4"/>
        <v>27157.003765383477</v>
      </c>
      <c r="Q22">
        <v>0</v>
      </c>
      <c r="R22">
        <v>0</v>
      </c>
      <c r="S22">
        <v>1059</v>
      </c>
      <c r="T22">
        <v>1</v>
      </c>
      <c r="U22">
        <v>1</v>
      </c>
      <c r="V22">
        <v>4107</v>
      </c>
      <c r="W22">
        <v>0</v>
      </c>
      <c r="X22">
        <v>0</v>
      </c>
      <c r="Y22">
        <v>0</v>
      </c>
      <c r="Z22">
        <v>0</v>
      </c>
    </row>
    <row r="23" spans="1:37" x14ac:dyDescent="0.35">
      <c r="A23" s="1">
        <v>40937</v>
      </c>
      <c r="B23">
        <v>5031</v>
      </c>
      <c r="C23">
        <v>4310</v>
      </c>
      <c r="D23">
        <v>5299</v>
      </c>
      <c r="E23">
        <v>1</v>
      </c>
      <c r="F23">
        <v>5166</v>
      </c>
      <c r="G23">
        <v>1</v>
      </c>
      <c r="H23">
        <f>$AC$2+SUMPRODUCT(C23:G23,$AD$2:$AH$2)</f>
        <v>5849.5742391866588</v>
      </c>
      <c r="I23">
        <f>H23-B23</f>
        <v>818.57423918665882</v>
      </c>
      <c r="J23">
        <f t="shared" si="0"/>
        <v>818.57423918665882</v>
      </c>
      <c r="K23" s="8">
        <f>J23/B23</f>
        <v>0.16270607020207886</v>
      </c>
      <c r="L23">
        <v>1311</v>
      </c>
      <c r="M23">
        <f t="shared" si="1"/>
        <v>14734.336305359859</v>
      </c>
      <c r="N23">
        <f t="shared" si="2"/>
        <v>23598</v>
      </c>
      <c r="O23">
        <f t="shared" si="3"/>
        <v>818.57423918665882</v>
      </c>
      <c r="P23">
        <f t="shared" si="4"/>
        <v>670063.78506001737</v>
      </c>
      <c r="Q23">
        <v>0</v>
      </c>
      <c r="R23">
        <v>0</v>
      </c>
      <c r="S23">
        <v>-135</v>
      </c>
      <c r="T23">
        <v>1</v>
      </c>
      <c r="U23">
        <v>0</v>
      </c>
      <c r="V23">
        <v>5166</v>
      </c>
      <c r="W23">
        <v>0</v>
      </c>
      <c r="X23">
        <v>0</v>
      </c>
      <c r="Y23">
        <v>0</v>
      </c>
      <c r="Z23">
        <v>0</v>
      </c>
      <c r="AC23" s="4"/>
      <c r="AD23" s="4" t="s">
        <v>38</v>
      </c>
      <c r="AE23" s="4" t="s">
        <v>6</v>
      </c>
      <c r="AF23" s="4" t="s">
        <v>39</v>
      </c>
      <c r="AG23" s="4" t="s">
        <v>40</v>
      </c>
      <c r="AH23" s="4" t="s">
        <v>41</v>
      </c>
      <c r="AI23" s="4" t="s">
        <v>42</v>
      </c>
      <c r="AJ23" s="4" t="s">
        <v>43</v>
      </c>
      <c r="AK23" s="4" t="s">
        <v>44</v>
      </c>
    </row>
    <row r="24" spans="1:37" x14ac:dyDescent="0.35">
      <c r="A24" s="1">
        <v>40938</v>
      </c>
      <c r="B24">
        <v>3241</v>
      </c>
      <c r="C24">
        <v>4768</v>
      </c>
      <c r="D24">
        <v>3587</v>
      </c>
      <c r="E24">
        <v>1</v>
      </c>
      <c r="F24">
        <v>5031</v>
      </c>
      <c r="G24">
        <v>0</v>
      </c>
      <c r="H24">
        <f>$AC$2+SUMPRODUCT(C24:G24,$AD$2:$AH$2)</f>
        <v>4874.1263251486798</v>
      </c>
      <c r="I24">
        <f>H24-B24</f>
        <v>1633.1263251486798</v>
      </c>
      <c r="J24">
        <f t="shared" si="0"/>
        <v>1633.1263251486798</v>
      </c>
      <c r="K24" s="8">
        <f>J24/B24</f>
        <v>0.50389581152381357</v>
      </c>
      <c r="L24">
        <v>1942</v>
      </c>
      <c r="M24">
        <f t="shared" si="1"/>
        <v>29396.273852676237</v>
      </c>
      <c r="N24">
        <f t="shared" si="2"/>
        <v>34956</v>
      </c>
      <c r="O24">
        <f t="shared" si="3"/>
        <v>1633.1263251486798</v>
      </c>
      <c r="P24">
        <f t="shared" si="4"/>
        <v>2667101.5938936314</v>
      </c>
      <c r="Q24">
        <v>0</v>
      </c>
      <c r="R24">
        <v>0</v>
      </c>
      <c r="S24">
        <v>-1790</v>
      </c>
      <c r="T24">
        <v>0</v>
      </c>
      <c r="U24">
        <v>0</v>
      </c>
      <c r="V24">
        <v>5031</v>
      </c>
      <c r="W24">
        <v>1</v>
      </c>
      <c r="X24">
        <v>0</v>
      </c>
      <c r="Y24">
        <v>0</v>
      </c>
      <c r="Z24">
        <v>0</v>
      </c>
      <c r="AC24" s="2" t="s">
        <v>32</v>
      </c>
      <c r="AD24" s="2">
        <v>-129.67977416738927</v>
      </c>
      <c r="AE24" s="2">
        <v>187.93233150295106</v>
      </c>
      <c r="AF24" s="2">
        <v>-0.69003440296994845</v>
      </c>
      <c r="AG24" s="2">
        <v>0.49062983608719568</v>
      </c>
      <c r="AH24" s="2">
        <v>-499.29850667396266</v>
      </c>
      <c r="AI24" s="2">
        <v>239.93895833918413</v>
      </c>
      <c r="AJ24" s="2">
        <v>-499.29850667396266</v>
      </c>
      <c r="AK24" s="2">
        <v>239.93895833918413</v>
      </c>
    </row>
    <row r="25" spans="1:37" x14ac:dyDescent="0.35">
      <c r="A25" s="1">
        <v>40939</v>
      </c>
      <c r="B25">
        <v>3794</v>
      </c>
      <c r="C25">
        <v>4479.333333333333</v>
      </c>
      <c r="D25">
        <v>3742</v>
      </c>
      <c r="E25">
        <v>1</v>
      </c>
      <c r="F25">
        <v>3241</v>
      </c>
      <c r="G25">
        <v>0</v>
      </c>
      <c r="H25">
        <f>$AC$2+SUMPRODUCT(C25:G25,$AD$2:$AH$2)</f>
        <v>4409.4554931336925</v>
      </c>
      <c r="I25">
        <f>H25-B25</f>
        <v>615.45549313369247</v>
      </c>
      <c r="J25">
        <f t="shared" si="0"/>
        <v>615.45549313369247</v>
      </c>
      <c r="K25" s="8">
        <f>J25/B25</f>
        <v>0.16221810572843764</v>
      </c>
      <c r="L25">
        <v>1287</v>
      </c>
      <c r="M25">
        <f t="shared" si="1"/>
        <v>11078.198876406464</v>
      </c>
      <c r="N25">
        <f t="shared" si="2"/>
        <v>23166</v>
      </c>
      <c r="O25">
        <f t="shared" si="3"/>
        <v>615.45549313369247</v>
      </c>
      <c r="P25">
        <f t="shared" si="4"/>
        <v>378785.46402843657</v>
      </c>
      <c r="Q25">
        <v>0</v>
      </c>
      <c r="R25">
        <v>0</v>
      </c>
      <c r="S25">
        <v>553</v>
      </c>
      <c r="T25">
        <v>0</v>
      </c>
      <c r="U25">
        <v>0</v>
      </c>
      <c r="V25">
        <v>3241</v>
      </c>
      <c r="W25">
        <v>0</v>
      </c>
      <c r="X25">
        <v>1</v>
      </c>
      <c r="Y25">
        <v>0</v>
      </c>
      <c r="Z25">
        <v>1</v>
      </c>
      <c r="AC25" s="2" t="s">
        <v>106</v>
      </c>
      <c r="AD25" s="2">
        <v>0.45417759193146567</v>
      </c>
      <c r="AE25" s="2">
        <v>4.5342794886983222E-2</v>
      </c>
      <c r="AF25" s="2">
        <v>10.016532793435031</v>
      </c>
      <c r="AG25" s="2">
        <v>6.2414917287087819E-21</v>
      </c>
      <c r="AH25" s="2">
        <v>0.36499896981572233</v>
      </c>
      <c r="AI25" s="2">
        <v>0.54335621404720902</v>
      </c>
      <c r="AJ25" s="2">
        <v>0.36499896981572233</v>
      </c>
      <c r="AK25" s="2">
        <v>0.54335621404720902</v>
      </c>
    </row>
    <row r="26" spans="1:37" x14ac:dyDescent="0.35">
      <c r="A26" s="1">
        <v>40940</v>
      </c>
      <c r="B26">
        <v>3987</v>
      </c>
      <c r="C26">
        <v>4022</v>
      </c>
      <c r="D26">
        <v>3516</v>
      </c>
      <c r="E26">
        <v>0</v>
      </c>
      <c r="F26">
        <v>3794</v>
      </c>
      <c r="G26">
        <v>0</v>
      </c>
      <c r="H26">
        <f>$AC$2+SUMPRODUCT(C26:G26,$AD$2:$AH$2)</f>
        <v>4085.0694849161678</v>
      </c>
      <c r="I26">
        <f>H26-B26</f>
        <v>98.069484916167767</v>
      </c>
      <c r="J26">
        <f t="shared" si="0"/>
        <v>98.069484916167767</v>
      </c>
      <c r="K26" s="8">
        <f>J26/B26</f>
        <v>2.4597312494649554E-2</v>
      </c>
      <c r="L26">
        <v>949</v>
      </c>
      <c r="M26">
        <f t="shared" si="1"/>
        <v>1765.2507284910198</v>
      </c>
      <c r="N26">
        <f t="shared" si="2"/>
        <v>17082</v>
      </c>
      <c r="O26">
        <f t="shared" si="3"/>
        <v>98.069484916167767</v>
      </c>
      <c r="P26">
        <f t="shared" si="4"/>
        <v>9617.6238717224569</v>
      </c>
      <c r="Q26">
        <v>0</v>
      </c>
      <c r="R26">
        <v>0</v>
      </c>
      <c r="S26">
        <v>193</v>
      </c>
      <c r="T26">
        <v>0</v>
      </c>
      <c r="U26">
        <v>0</v>
      </c>
      <c r="V26">
        <v>3794</v>
      </c>
      <c r="W26">
        <v>0</v>
      </c>
      <c r="X26">
        <v>0</v>
      </c>
      <c r="Y26">
        <v>1</v>
      </c>
      <c r="Z26">
        <v>1</v>
      </c>
      <c r="AC26" s="2" t="s">
        <v>21</v>
      </c>
      <c r="AD26" s="2">
        <v>0.51683303094745092</v>
      </c>
      <c r="AE26" s="2">
        <v>4.3124971712251166E-2</v>
      </c>
      <c r="AF26" s="2">
        <v>11.984541912189274</v>
      </c>
      <c r="AG26" s="2">
        <v>5.7739342261599449E-28</v>
      </c>
      <c r="AH26" s="2">
        <v>0.43201634583431059</v>
      </c>
      <c r="AI26" s="2">
        <v>0.60164971606059126</v>
      </c>
      <c r="AJ26" s="2">
        <v>0.43201634583431059</v>
      </c>
      <c r="AK26" s="2">
        <v>0.60164971606059126</v>
      </c>
    </row>
    <row r="27" spans="1:37" x14ac:dyDescent="0.35">
      <c r="A27" s="1">
        <v>40941</v>
      </c>
      <c r="B27">
        <v>3841</v>
      </c>
      <c r="C27">
        <v>3674</v>
      </c>
      <c r="D27">
        <v>3657</v>
      </c>
      <c r="E27">
        <v>0</v>
      </c>
      <c r="F27">
        <v>3987</v>
      </c>
      <c r="G27">
        <v>0</v>
      </c>
      <c r="H27">
        <f>$AC$2+SUMPRODUCT(C27:G27,$AD$2:$AH$2)</f>
        <v>4077.1560171028386</v>
      </c>
      <c r="I27">
        <f>H27-B27</f>
        <v>236.15601710283863</v>
      </c>
      <c r="J27">
        <f t="shared" si="0"/>
        <v>236.15601710283863</v>
      </c>
      <c r="K27" s="8">
        <f>J27/B27</f>
        <v>6.1482951601884571E-2</v>
      </c>
      <c r="L27">
        <v>1223</v>
      </c>
      <c r="M27">
        <f t="shared" si="1"/>
        <v>4250.8083078510954</v>
      </c>
      <c r="N27">
        <f t="shared" si="2"/>
        <v>22014</v>
      </c>
      <c r="O27">
        <f t="shared" si="3"/>
        <v>236.15601710283863</v>
      </c>
      <c r="P27">
        <f t="shared" si="4"/>
        <v>55769.664413876213</v>
      </c>
      <c r="Q27">
        <v>1</v>
      </c>
      <c r="R27">
        <v>0</v>
      </c>
      <c r="S27">
        <v>-146</v>
      </c>
      <c r="T27">
        <v>0</v>
      </c>
      <c r="U27">
        <v>0</v>
      </c>
      <c r="V27">
        <v>3987</v>
      </c>
      <c r="W27">
        <v>0</v>
      </c>
      <c r="X27">
        <v>0</v>
      </c>
      <c r="Y27">
        <v>0</v>
      </c>
      <c r="Z27">
        <v>1</v>
      </c>
      <c r="AC27" s="2" t="s">
        <v>15</v>
      </c>
      <c r="AD27" s="2">
        <v>-749.84934521598711</v>
      </c>
      <c r="AE27" s="2">
        <v>121.0178904419282</v>
      </c>
      <c r="AF27" s="2">
        <v>-6.1961858901829956</v>
      </c>
      <c r="AG27" s="2">
        <v>1.6254498894706782E-9</v>
      </c>
      <c r="AH27" s="2">
        <v>-987.8630968575585</v>
      </c>
      <c r="AI27" s="2">
        <v>-511.83559357441567</v>
      </c>
      <c r="AJ27" s="2">
        <v>-987.8630968575585</v>
      </c>
      <c r="AK27" s="2">
        <v>-511.83559357441567</v>
      </c>
    </row>
    <row r="28" spans="1:37" x14ac:dyDescent="0.35">
      <c r="A28" s="1">
        <v>40942</v>
      </c>
      <c r="B28">
        <v>4489</v>
      </c>
      <c r="C28">
        <v>3874</v>
      </c>
      <c r="D28">
        <v>4107</v>
      </c>
      <c r="E28">
        <v>0</v>
      </c>
      <c r="F28">
        <v>3841</v>
      </c>
      <c r="G28">
        <v>0</v>
      </c>
      <c r="H28">
        <f>$AC$2+SUMPRODUCT(C28:G28,$AD$2:$AH$2)</f>
        <v>4276.6614034062095</v>
      </c>
      <c r="I28">
        <f>H28-B28</f>
        <v>-212.3385965937905</v>
      </c>
      <c r="J28">
        <f t="shared" si="0"/>
        <v>212.3385965937905</v>
      </c>
      <c r="K28" s="8">
        <f>J28/B28</f>
        <v>4.7301981865402208E-2</v>
      </c>
      <c r="L28">
        <v>988</v>
      </c>
      <c r="M28">
        <f t="shared" si="1"/>
        <v>15288.378954752916</v>
      </c>
      <c r="N28">
        <f t="shared" si="2"/>
        <v>17784</v>
      </c>
      <c r="O28">
        <f t="shared" si="3"/>
        <v>-424.677193187581</v>
      </c>
      <c r="P28">
        <f t="shared" si="4"/>
        <v>180350.71841368199</v>
      </c>
      <c r="Q28">
        <v>0</v>
      </c>
      <c r="R28">
        <v>1</v>
      </c>
      <c r="S28">
        <v>648</v>
      </c>
      <c r="T28">
        <v>0</v>
      </c>
      <c r="U28">
        <v>0</v>
      </c>
      <c r="V28">
        <v>3841</v>
      </c>
      <c r="W28">
        <v>0</v>
      </c>
      <c r="X28">
        <v>0</v>
      </c>
      <c r="Y28">
        <v>0</v>
      </c>
      <c r="Z28">
        <v>1</v>
      </c>
      <c r="AC28" s="2" t="s">
        <v>16</v>
      </c>
      <c r="AD28" s="2">
        <v>-543.47254979806121</v>
      </c>
      <c r="AE28" s="2">
        <v>110.53496341757294</v>
      </c>
      <c r="AF28" s="2">
        <v>-4.9167479048684379</v>
      </c>
      <c r="AG28" s="2">
        <v>1.3554148074600596E-6</v>
      </c>
      <c r="AH28" s="2">
        <v>-760.86884744055715</v>
      </c>
      <c r="AI28" s="2">
        <v>-326.07625215556527</v>
      </c>
      <c r="AJ28" s="2">
        <v>-760.86884744055715</v>
      </c>
      <c r="AK28" s="2">
        <v>-326.07625215556527</v>
      </c>
    </row>
    <row r="29" spans="1:37" x14ac:dyDescent="0.35">
      <c r="A29" s="1">
        <v>40943</v>
      </c>
      <c r="B29">
        <v>5628</v>
      </c>
      <c r="C29">
        <v>4105.666666666667</v>
      </c>
      <c r="D29">
        <v>5166</v>
      </c>
      <c r="E29">
        <v>0</v>
      </c>
      <c r="F29">
        <v>4489</v>
      </c>
      <c r="G29">
        <v>1</v>
      </c>
      <c r="H29">
        <f>$AC$2+SUMPRODUCT(C29:G29,$AD$2:$AH$2)</f>
        <v>5341.7204764124026</v>
      </c>
      <c r="I29">
        <f>H29-B29</f>
        <v>-286.2795235875974</v>
      </c>
      <c r="J29">
        <f t="shared" si="0"/>
        <v>286.2795235875974</v>
      </c>
      <c r="K29" s="8">
        <f>J29/B29</f>
        <v>5.0867008455507713E-2</v>
      </c>
      <c r="L29">
        <v>946</v>
      </c>
      <c r="M29">
        <f t="shared" si="1"/>
        <v>20612.125698307012</v>
      </c>
      <c r="N29">
        <f t="shared" si="2"/>
        <v>17028</v>
      </c>
      <c r="O29">
        <f t="shared" si="3"/>
        <v>-572.55904717519479</v>
      </c>
      <c r="P29">
        <f t="shared" si="4"/>
        <v>327823.86250216694</v>
      </c>
      <c r="Q29">
        <v>0</v>
      </c>
      <c r="R29">
        <v>0</v>
      </c>
      <c r="S29">
        <v>1139</v>
      </c>
      <c r="T29">
        <v>1</v>
      </c>
      <c r="U29">
        <v>1</v>
      </c>
      <c r="V29">
        <v>4489</v>
      </c>
      <c r="W29">
        <v>0</v>
      </c>
      <c r="X29">
        <v>0</v>
      </c>
      <c r="Y29">
        <v>0</v>
      </c>
      <c r="Z29">
        <v>1</v>
      </c>
      <c r="AC29" s="2" t="s">
        <v>17</v>
      </c>
      <c r="AD29" s="2">
        <v>-434.37881460366998</v>
      </c>
      <c r="AE29" s="2">
        <v>106.94989426112153</v>
      </c>
      <c r="AF29" s="2">
        <v>-4.0615170085453327</v>
      </c>
      <c r="AG29" s="2">
        <v>6.0209165114917946E-5</v>
      </c>
      <c r="AH29" s="2">
        <v>-644.72412369641143</v>
      </c>
      <c r="AI29" s="2">
        <v>-224.03350551092856</v>
      </c>
      <c r="AJ29" s="2">
        <v>-644.72412369641143</v>
      </c>
      <c r="AK29" s="2">
        <v>-224.03350551092856</v>
      </c>
    </row>
    <row r="30" spans="1:37" x14ac:dyDescent="0.35">
      <c r="A30" s="1">
        <v>40944</v>
      </c>
      <c r="B30">
        <v>4295</v>
      </c>
      <c r="C30">
        <v>4652.666666666667</v>
      </c>
      <c r="D30">
        <v>5031</v>
      </c>
      <c r="E30">
        <v>0</v>
      </c>
      <c r="F30">
        <v>5628</v>
      </c>
      <c r="G30">
        <v>1</v>
      </c>
      <c r="H30">
        <f>$AC$2+SUMPRODUCT(C30:G30,$AD$2:$AH$2)</f>
        <v>5736.9637398631439</v>
      </c>
      <c r="I30">
        <f>H30-B30</f>
        <v>1441.9637398631439</v>
      </c>
      <c r="J30">
        <f t="shared" si="0"/>
        <v>1441.9637398631439</v>
      </c>
      <c r="K30" s="8">
        <f>J30/B30</f>
        <v>0.33573078925800792</v>
      </c>
      <c r="L30">
        <v>1698</v>
      </c>
      <c r="M30">
        <f t="shared" si="1"/>
        <v>25955.347317536591</v>
      </c>
      <c r="N30">
        <f t="shared" si="2"/>
        <v>30564</v>
      </c>
      <c r="O30">
        <f t="shared" si="3"/>
        <v>1441.9637398631439</v>
      </c>
      <c r="P30">
        <f t="shared" si="4"/>
        <v>2079259.4270801046</v>
      </c>
      <c r="Q30">
        <v>0</v>
      </c>
      <c r="R30">
        <v>0</v>
      </c>
      <c r="S30">
        <v>-1333</v>
      </c>
      <c r="T30">
        <v>1</v>
      </c>
      <c r="U30">
        <v>0</v>
      </c>
      <c r="V30">
        <v>5628</v>
      </c>
      <c r="W30">
        <v>0</v>
      </c>
      <c r="X30">
        <v>0</v>
      </c>
      <c r="Y30">
        <v>0</v>
      </c>
      <c r="Z30">
        <v>0</v>
      </c>
      <c r="AC30" s="2" t="s">
        <v>54</v>
      </c>
      <c r="AD30" s="2">
        <v>94.294363819925465</v>
      </c>
      <c r="AE30" s="2">
        <v>85.204171687766916</v>
      </c>
      <c r="AF30" s="2">
        <v>1.1066871721430473</v>
      </c>
      <c r="AG30" s="2">
        <v>0.26918924735980698</v>
      </c>
      <c r="AH30" s="2">
        <v>-73.282219153560092</v>
      </c>
      <c r="AI30" s="2">
        <v>261.87094679341101</v>
      </c>
      <c r="AJ30" s="2">
        <v>-73.282219153560092</v>
      </c>
      <c r="AK30" s="2">
        <v>261.87094679341101</v>
      </c>
    </row>
    <row r="31" spans="1:37" x14ac:dyDescent="0.35">
      <c r="A31" s="1">
        <v>40945</v>
      </c>
      <c r="B31">
        <v>3259</v>
      </c>
      <c r="C31">
        <v>4804</v>
      </c>
      <c r="D31">
        <v>3241</v>
      </c>
      <c r="E31">
        <v>0</v>
      </c>
      <c r="F31">
        <v>4295</v>
      </c>
      <c r="G31">
        <v>0</v>
      </c>
      <c r="H31">
        <f>$AC$2+SUMPRODUCT(C31:G31,$AD$2:$AH$2)</f>
        <v>4345.4443692425311</v>
      </c>
      <c r="I31">
        <f>H31-B31</f>
        <v>1086.4443692425311</v>
      </c>
      <c r="J31">
        <f t="shared" si="0"/>
        <v>1086.4443692425311</v>
      </c>
      <c r="K31" s="8">
        <f>J31/B31</f>
        <v>0.333367403879267</v>
      </c>
      <c r="L31">
        <v>1738</v>
      </c>
      <c r="M31">
        <f t="shared" si="1"/>
        <v>19555.998646365559</v>
      </c>
      <c r="N31">
        <f t="shared" si="2"/>
        <v>31284</v>
      </c>
      <c r="O31">
        <f t="shared" si="3"/>
        <v>1086.4443692425311</v>
      </c>
      <c r="P31">
        <f t="shared" si="4"/>
        <v>1180361.3674588013</v>
      </c>
      <c r="Q31">
        <v>0</v>
      </c>
      <c r="R31">
        <v>0</v>
      </c>
      <c r="S31">
        <v>-1036</v>
      </c>
      <c r="T31">
        <v>0</v>
      </c>
      <c r="U31">
        <v>0</v>
      </c>
      <c r="V31">
        <v>4295</v>
      </c>
      <c r="W31">
        <v>1</v>
      </c>
      <c r="X31">
        <v>0</v>
      </c>
      <c r="Y31">
        <v>0</v>
      </c>
      <c r="Z31">
        <v>1</v>
      </c>
      <c r="AC31" s="2" t="s">
        <v>104</v>
      </c>
      <c r="AD31" s="2">
        <v>215.81842729111864</v>
      </c>
      <c r="AE31" s="2">
        <v>105.02629368974436</v>
      </c>
      <c r="AF31" s="2">
        <v>2.0548990134666911</v>
      </c>
      <c r="AG31" s="2">
        <v>4.0630609447420613E-2</v>
      </c>
      <c r="AH31" s="2">
        <v>9.2563884816503332</v>
      </c>
      <c r="AI31" s="2">
        <v>422.38046610058694</v>
      </c>
      <c r="AJ31" s="2">
        <v>9.2563884816503332</v>
      </c>
      <c r="AK31" s="2">
        <v>422.38046610058694</v>
      </c>
    </row>
    <row r="32" spans="1:37" ht="15" thickBot="1" x14ac:dyDescent="0.4">
      <c r="A32" s="1">
        <v>40946</v>
      </c>
      <c r="B32">
        <v>3582</v>
      </c>
      <c r="C32">
        <v>4394</v>
      </c>
      <c r="D32">
        <v>3794</v>
      </c>
      <c r="E32">
        <v>0</v>
      </c>
      <c r="F32">
        <v>3259</v>
      </c>
      <c r="G32">
        <v>0</v>
      </c>
      <c r="H32">
        <f>$AC$2+SUMPRODUCT(C32:G32,$AD$2:$AH$2)</f>
        <v>4178.119300275248</v>
      </c>
      <c r="I32">
        <f>H32-B32</f>
        <v>596.11930027524795</v>
      </c>
      <c r="J32">
        <f t="shared" si="0"/>
        <v>596.11930027524795</v>
      </c>
      <c r="K32" s="8">
        <f>J32/B32</f>
        <v>0.16642079851346955</v>
      </c>
      <c r="L32">
        <v>1186</v>
      </c>
      <c r="M32">
        <f t="shared" si="1"/>
        <v>10730.147404954463</v>
      </c>
      <c r="N32">
        <f t="shared" si="2"/>
        <v>21348</v>
      </c>
      <c r="O32">
        <f t="shared" si="3"/>
        <v>596.11930027524795</v>
      </c>
      <c r="P32">
        <f t="shared" si="4"/>
        <v>355358.22016065125</v>
      </c>
      <c r="Q32">
        <v>0</v>
      </c>
      <c r="R32">
        <v>0</v>
      </c>
      <c r="S32">
        <v>323</v>
      </c>
      <c r="T32">
        <v>0</v>
      </c>
      <c r="U32">
        <v>0</v>
      </c>
      <c r="V32">
        <v>3259</v>
      </c>
      <c r="W32">
        <v>0</v>
      </c>
      <c r="X32">
        <v>1</v>
      </c>
      <c r="Y32">
        <v>0</v>
      </c>
      <c r="Z32">
        <v>0</v>
      </c>
      <c r="AC32" s="3" t="s">
        <v>141</v>
      </c>
      <c r="AD32" s="3">
        <v>976.60135269354555</v>
      </c>
      <c r="AE32" s="3">
        <v>71.443899111157208</v>
      </c>
      <c r="AF32" s="3">
        <v>13.669485636192444</v>
      </c>
      <c r="AG32" s="3">
        <v>2.205190926398295E-34</v>
      </c>
      <c r="AH32" s="3">
        <v>836.08799225360031</v>
      </c>
      <c r="AI32" s="3">
        <v>1117.1147131334908</v>
      </c>
      <c r="AJ32" s="3">
        <v>836.08799225360031</v>
      </c>
      <c r="AK32" s="3">
        <v>1117.1147131334908</v>
      </c>
    </row>
    <row r="33" spans="1:34" x14ac:dyDescent="0.35">
      <c r="A33" s="1">
        <v>40947</v>
      </c>
      <c r="B33">
        <v>3878</v>
      </c>
      <c r="C33">
        <v>3712</v>
      </c>
      <c r="D33">
        <v>3987</v>
      </c>
      <c r="E33">
        <v>0</v>
      </c>
      <c r="F33">
        <v>3582</v>
      </c>
      <c r="G33">
        <v>0</v>
      </c>
      <c r="H33">
        <f>$AC$2+SUMPRODUCT(C33:G33,$AD$2:$AH$2)</f>
        <v>4117.2960835530157</v>
      </c>
      <c r="I33">
        <f>H33-B33</f>
        <v>239.29608355301571</v>
      </c>
      <c r="J33">
        <f t="shared" si="0"/>
        <v>239.29608355301571</v>
      </c>
      <c r="K33" s="8">
        <f>J33/B33</f>
        <v>6.1706055583552272E-2</v>
      </c>
      <c r="L33">
        <v>1060</v>
      </c>
      <c r="M33">
        <f t="shared" si="1"/>
        <v>4307.3295039542827</v>
      </c>
      <c r="N33">
        <f t="shared" si="2"/>
        <v>19080</v>
      </c>
      <c r="O33">
        <f t="shared" si="3"/>
        <v>239.29608355301571</v>
      </c>
      <c r="P33">
        <f t="shared" si="4"/>
        <v>57262.615603811872</v>
      </c>
      <c r="Q33">
        <v>0</v>
      </c>
      <c r="R33">
        <v>0</v>
      </c>
      <c r="S33">
        <v>296</v>
      </c>
      <c r="T33">
        <v>0</v>
      </c>
      <c r="U33">
        <v>0</v>
      </c>
      <c r="V33">
        <v>3582</v>
      </c>
      <c r="W33">
        <v>0</v>
      </c>
      <c r="X33">
        <v>0</v>
      </c>
      <c r="Y33">
        <v>1</v>
      </c>
      <c r="Z33">
        <v>0</v>
      </c>
    </row>
    <row r="34" spans="1:34" x14ac:dyDescent="0.35">
      <c r="A34" s="1">
        <v>40948</v>
      </c>
      <c r="B34">
        <v>4423</v>
      </c>
      <c r="C34">
        <v>3573</v>
      </c>
      <c r="D34">
        <v>3841</v>
      </c>
      <c r="E34">
        <v>0</v>
      </c>
      <c r="F34">
        <v>3878</v>
      </c>
      <c r="G34">
        <v>0</v>
      </c>
      <c r="H34">
        <f>$AC$2+SUMPRODUCT(C34:G34,$AD$2:$AH$2)</f>
        <v>4089.680364240392</v>
      </c>
      <c r="I34">
        <f>H34-B34</f>
        <v>-333.31963575960799</v>
      </c>
      <c r="J34">
        <f t="shared" si="0"/>
        <v>333.31963575960799</v>
      </c>
      <c r="K34" s="8">
        <f>J34/B34</f>
        <v>7.5360532615782946E-2</v>
      </c>
      <c r="L34">
        <v>570</v>
      </c>
      <c r="M34">
        <f t="shared" si="1"/>
        <v>23999.013774691775</v>
      </c>
      <c r="N34">
        <f t="shared" si="2"/>
        <v>10260</v>
      </c>
      <c r="O34">
        <f t="shared" si="3"/>
        <v>-666.63927151921598</v>
      </c>
      <c r="P34">
        <f t="shared" si="4"/>
        <v>444407.91833167098</v>
      </c>
      <c r="Q34">
        <v>1</v>
      </c>
      <c r="R34">
        <v>0</v>
      </c>
      <c r="S34">
        <v>545</v>
      </c>
      <c r="T34">
        <v>0</v>
      </c>
      <c r="U34">
        <v>0</v>
      </c>
      <c r="V34">
        <v>3878</v>
      </c>
      <c r="W34">
        <v>0</v>
      </c>
      <c r="X34">
        <v>0</v>
      </c>
      <c r="Y34">
        <v>0</v>
      </c>
      <c r="Z34">
        <v>1</v>
      </c>
      <c r="AC34" t="s">
        <v>22</v>
      </c>
    </row>
    <row r="35" spans="1:34" ht="15" thickBot="1" x14ac:dyDescent="0.4">
      <c r="A35" s="1">
        <v>40949</v>
      </c>
      <c r="B35">
        <v>4431</v>
      </c>
      <c r="C35">
        <v>3961</v>
      </c>
      <c r="D35">
        <v>4489</v>
      </c>
      <c r="E35">
        <v>0</v>
      </c>
      <c r="F35">
        <v>4423</v>
      </c>
      <c r="G35">
        <v>0</v>
      </c>
      <c r="H35">
        <f>$AC$2+SUMPRODUCT(C35:G35,$AD$2:$AH$2)</f>
        <v>4591.2705969189819</v>
      </c>
      <c r="I35">
        <f>H35-B35</f>
        <v>160.27059691898194</v>
      </c>
      <c r="J35">
        <f t="shared" si="0"/>
        <v>160.27059691898194</v>
      </c>
      <c r="K35" s="8">
        <f>J35/B35</f>
        <v>3.6170299462645439E-2</v>
      </c>
      <c r="L35">
        <v>929</v>
      </c>
      <c r="M35">
        <f t="shared" si="1"/>
        <v>2884.8707445416749</v>
      </c>
      <c r="N35">
        <f t="shared" si="2"/>
        <v>16722</v>
      </c>
      <c r="O35">
        <f t="shared" si="3"/>
        <v>160.27059691898194</v>
      </c>
      <c r="P35">
        <f t="shared" si="4"/>
        <v>25686.664236766781</v>
      </c>
      <c r="Q35">
        <v>0</v>
      </c>
      <c r="R35">
        <v>1</v>
      </c>
      <c r="S35">
        <v>8</v>
      </c>
      <c r="T35">
        <v>0</v>
      </c>
      <c r="U35">
        <v>0</v>
      </c>
      <c r="V35">
        <v>4423</v>
      </c>
      <c r="W35">
        <v>0</v>
      </c>
      <c r="X35">
        <v>0</v>
      </c>
      <c r="Y35">
        <v>0</v>
      </c>
      <c r="Z35">
        <v>0</v>
      </c>
    </row>
    <row r="36" spans="1:34" x14ac:dyDescent="0.35">
      <c r="A36" s="1">
        <v>40950</v>
      </c>
      <c r="B36">
        <v>5229</v>
      </c>
      <c r="C36">
        <v>4244</v>
      </c>
      <c r="D36">
        <v>5628</v>
      </c>
      <c r="E36">
        <v>0</v>
      </c>
      <c r="F36">
        <v>4431</v>
      </c>
      <c r="G36">
        <v>1</v>
      </c>
      <c r="H36">
        <f>$AC$2+SUMPRODUCT(C36:G36,$AD$2:$AH$2)</f>
        <v>5547.8887397224162</v>
      </c>
      <c r="I36">
        <f>H36-B36</f>
        <v>318.88873972241618</v>
      </c>
      <c r="J36">
        <f t="shared" si="0"/>
        <v>318.88873972241618</v>
      </c>
      <c r="K36" s="8">
        <f>J36/B36</f>
        <v>6.0984650931806494E-2</v>
      </c>
      <c r="L36">
        <v>1130</v>
      </c>
      <c r="M36">
        <f t="shared" si="1"/>
        <v>5739.9973150034912</v>
      </c>
      <c r="N36">
        <f t="shared" si="2"/>
        <v>20340</v>
      </c>
      <c r="O36">
        <f t="shared" si="3"/>
        <v>318.88873972241618</v>
      </c>
      <c r="P36">
        <f t="shared" si="4"/>
        <v>101690.02832175088</v>
      </c>
      <c r="Q36">
        <v>0</v>
      </c>
      <c r="R36">
        <v>0</v>
      </c>
      <c r="S36">
        <v>798</v>
      </c>
      <c r="T36">
        <v>1</v>
      </c>
      <c r="U36">
        <v>1</v>
      </c>
      <c r="V36">
        <v>4431</v>
      </c>
      <c r="W36">
        <v>0</v>
      </c>
      <c r="X36">
        <v>0</v>
      </c>
      <c r="Y36">
        <v>0</v>
      </c>
      <c r="Z36">
        <v>0</v>
      </c>
      <c r="AC36" s="5" t="s">
        <v>23</v>
      </c>
      <c r="AD36" s="5"/>
    </row>
    <row r="37" spans="1:34" x14ac:dyDescent="0.35">
      <c r="A37" s="1">
        <v>40951</v>
      </c>
      <c r="B37">
        <v>5357</v>
      </c>
      <c r="C37">
        <v>4694.333333333333</v>
      </c>
      <c r="D37">
        <v>4295</v>
      </c>
      <c r="E37">
        <v>0</v>
      </c>
      <c r="F37">
        <v>5229</v>
      </c>
      <c r="G37">
        <v>1</v>
      </c>
      <c r="H37">
        <f>$AC$2+SUMPRODUCT(C37:G37,$AD$2:$AH$2)</f>
        <v>5371.2764239687449</v>
      </c>
      <c r="I37">
        <f>H37-B37</f>
        <v>14.276423968744894</v>
      </c>
      <c r="J37">
        <f t="shared" si="0"/>
        <v>14.276423968744894</v>
      </c>
      <c r="K37" s="8">
        <f>J37/B37</f>
        <v>2.6650035409268046E-3</v>
      </c>
      <c r="L37">
        <v>831</v>
      </c>
      <c r="M37">
        <f t="shared" si="1"/>
        <v>256.97563143740808</v>
      </c>
      <c r="N37">
        <f t="shared" si="2"/>
        <v>14958</v>
      </c>
      <c r="O37">
        <f t="shared" si="3"/>
        <v>14.276423968744894</v>
      </c>
      <c r="P37">
        <f t="shared" si="4"/>
        <v>203.81628133535369</v>
      </c>
      <c r="Q37">
        <v>0</v>
      </c>
      <c r="R37">
        <v>0</v>
      </c>
      <c r="S37">
        <v>128</v>
      </c>
      <c r="T37">
        <v>1</v>
      </c>
      <c r="U37">
        <v>0</v>
      </c>
      <c r="V37">
        <v>5229</v>
      </c>
      <c r="W37">
        <v>0</v>
      </c>
      <c r="X37">
        <v>0</v>
      </c>
      <c r="Y37">
        <v>0</v>
      </c>
      <c r="Z37">
        <v>1</v>
      </c>
      <c r="AC37" s="2" t="s">
        <v>24</v>
      </c>
      <c r="AD37" s="2">
        <v>0.8679268984130678</v>
      </c>
    </row>
    <row r="38" spans="1:34" x14ac:dyDescent="0.35">
      <c r="A38" s="1">
        <v>40952</v>
      </c>
      <c r="B38">
        <v>4260</v>
      </c>
      <c r="C38">
        <v>5005.666666666667</v>
      </c>
      <c r="D38">
        <v>3259</v>
      </c>
      <c r="E38">
        <v>0</v>
      </c>
      <c r="F38">
        <v>5357</v>
      </c>
      <c r="G38">
        <v>0</v>
      </c>
      <c r="H38">
        <f>$AC$2+SUMPRODUCT(C38:G38,$AD$2:$AH$2)</f>
        <v>4672.7598936859658</v>
      </c>
      <c r="I38">
        <f>H38-B38</f>
        <v>412.75989368596584</v>
      </c>
      <c r="J38">
        <f t="shared" si="0"/>
        <v>412.75989368596584</v>
      </c>
      <c r="K38" s="8">
        <f>J38/B38</f>
        <v>9.689199382299668E-2</v>
      </c>
      <c r="L38">
        <v>1527</v>
      </c>
      <c r="M38">
        <f t="shared" si="1"/>
        <v>7429.678086347385</v>
      </c>
      <c r="N38">
        <f t="shared" si="2"/>
        <v>27486</v>
      </c>
      <c r="O38">
        <f t="shared" si="3"/>
        <v>412.75989368596584</v>
      </c>
      <c r="P38">
        <f t="shared" si="4"/>
        <v>170370.72983564981</v>
      </c>
      <c r="Q38">
        <v>0</v>
      </c>
      <c r="R38">
        <v>0</v>
      </c>
      <c r="S38">
        <v>-1097</v>
      </c>
      <c r="T38">
        <v>0</v>
      </c>
      <c r="U38">
        <v>0</v>
      </c>
      <c r="V38">
        <v>5357</v>
      </c>
      <c r="W38">
        <v>1</v>
      </c>
      <c r="X38">
        <v>0</v>
      </c>
      <c r="Y38">
        <v>0</v>
      </c>
      <c r="Z38">
        <v>1</v>
      </c>
      <c r="AC38" s="2" t="s">
        <v>25</v>
      </c>
      <c r="AD38" s="2">
        <v>0.75329710098892766</v>
      </c>
    </row>
    <row r="39" spans="1:34" x14ac:dyDescent="0.35">
      <c r="A39" s="1">
        <v>40953</v>
      </c>
      <c r="B39">
        <v>6659</v>
      </c>
      <c r="C39">
        <v>4948.666666666667</v>
      </c>
      <c r="D39">
        <v>3582</v>
      </c>
      <c r="E39">
        <v>0</v>
      </c>
      <c r="F39">
        <v>4260</v>
      </c>
      <c r="G39">
        <v>0</v>
      </c>
      <c r="H39">
        <f>$AC$2+SUMPRODUCT(C39:G39,$AD$2:$AH$2)</f>
        <v>4512.8062150494006</v>
      </c>
      <c r="I39">
        <f>H39-B39</f>
        <v>-2146.1937849505994</v>
      </c>
      <c r="J39">
        <f t="shared" si="0"/>
        <v>2146.1937849505994</v>
      </c>
      <c r="K39" s="8">
        <f>J39/B39</f>
        <v>0.32229971241186356</v>
      </c>
      <c r="L39">
        <v>61</v>
      </c>
      <c r="M39">
        <f t="shared" si="1"/>
        <v>154525.95251644315</v>
      </c>
      <c r="N39">
        <f t="shared" si="2"/>
        <v>1098</v>
      </c>
      <c r="O39">
        <f t="shared" si="3"/>
        <v>-4292.3875699011987</v>
      </c>
      <c r="P39">
        <f t="shared" si="4"/>
        <v>18424591.05024232</v>
      </c>
      <c r="Q39">
        <v>0</v>
      </c>
      <c r="R39">
        <v>0</v>
      </c>
      <c r="S39">
        <v>2399</v>
      </c>
      <c r="T39">
        <v>0</v>
      </c>
      <c r="U39">
        <v>0</v>
      </c>
      <c r="V39">
        <v>4260</v>
      </c>
      <c r="W39">
        <v>0</v>
      </c>
      <c r="X39">
        <v>1</v>
      </c>
      <c r="Y39">
        <v>0</v>
      </c>
      <c r="Z39">
        <v>1</v>
      </c>
      <c r="AC39" s="2" t="s">
        <v>26</v>
      </c>
      <c r="AD39" s="2">
        <v>0.74837710015394909</v>
      </c>
    </row>
    <row r="40" spans="1:34" x14ac:dyDescent="0.35">
      <c r="A40" s="1">
        <v>40954</v>
      </c>
      <c r="B40">
        <v>3800</v>
      </c>
      <c r="C40">
        <v>5425.333333333333</v>
      </c>
      <c r="D40">
        <v>3878</v>
      </c>
      <c r="E40">
        <v>0</v>
      </c>
      <c r="F40">
        <v>6659</v>
      </c>
      <c r="G40">
        <v>0</v>
      </c>
      <c r="H40">
        <f>$AC$2+SUMPRODUCT(C40:G40,$AD$2:$AH$2)</f>
        <v>5356.6204060997188</v>
      </c>
      <c r="I40">
        <f>H40-B40</f>
        <v>1556.6204060997188</v>
      </c>
      <c r="J40">
        <f t="shared" si="0"/>
        <v>1556.6204060997188</v>
      </c>
      <c r="K40" s="8">
        <f>J40/B40</f>
        <v>0.40963694897361019</v>
      </c>
      <c r="L40">
        <v>1530</v>
      </c>
      <c r="M40">
        <f t="shared" si="1"/>
        <v>28019.167309794939</v>
      </c>
      <c r="N40">
        <f t="shared" si="2"/>
        <v>27540</v>
      </c>
      <c r="O40">
        <f t="shared" si="3"/>
        <v>1556.6204060997188</v>
      </c>
      <c r="P40">
        <f t="shared" si="4"/>
        <v>2423067.0886860536</v>
      </c>
      <c r="Q40">
        <v>0</v>
      </c>
      <c r="R40">
        <v>0</v>
      </c>
      <c r="S40">
        <v>-2859</v>
      </c>
      <c r="T40">
        <v>0</v>
      </c>
      <c r="U40">
        <v>0</v>
      </c>
      <c r="V40">
        <v>6659</v>
      </c>
      <c r="W40">
        <v>0</v>
      </c>
      <c r="X40">
        <v>0</v>
      </c>
      <c r="Y40">
        <v>1</v>
      </c>
      <c r="Z40">
        <v>0</v>
      </c>
      <c r="AC40" s="2" t="s">
        <v>6</v>
      </c>
      <c r="AD40" s="2">
        <v>593.43456296872409</v>
      </c>
    </row>
    <row r="41" spans="1:34" ht="15" thickBot="1" x14ac:dyDescent="0.4">
      <c r="A41" s="1">
        <v>40955</v>
      </c>
      <c r="B41">
        <v>3960</v>
      </c>
      <c r="C41">
        <v>4906.333333333333</v>
      </c>
      <c r="D41">
        <v>4423</v>
      </c>
      <c r="E41">
        <v>0</v>
      </c>
      <c r="F41">
        <v>3800</v>
      </c>
      <c r="G41">
        <v>0</v>
      </c>
      <c r="H41">
        <f>$AC$2+SUMPRODUCT(C41:G41,$AD$2:$AH$2)</f>
        <v>4710.3027949435464</v>
      </c>
      <c r="I41">
        <f>H41-B41</f>
        <v>750.30279494354636</v>
      </c>
      <c r="J41">
        <f t="shared" si="0"/>
        <v>750.30279494354636</v>
      </c>
      <c r="K41" s="8">
        <f>J41/B41</f>
        <v>0.18947040276352181</v>
      </c>
      <c r="L41">
        <v>1001</v>
      </c>
      <c r="M41">
        <f t="shared" si="1"/>
        <v>13505.450308983834</v>
      </c>
      <c r="N41">
        <f t="shared" si="2"/>
        <v>18018</v>
      </c>
      <c r="O41">
        <f t="shared" si="3"/>
        <v>750.30279494354636</v>
      </c>
      <c r="P41">
        <f t="shared" si="4"/>
        <v>562954.28410009737</v>
      </c>
      <c r="Q41">
        <v>1</v>
      </c>
      <c r="R41">
        <v>0</v>
      </c>
      <c r="S41">
        <v>160</v>
      </c>
      <c r="T41">
        <v>0</v>
      </c>
      <c r="U41">
        <v>0</v>
      </c>
      <c r="V41">
        <v>3800</v>
      </c>
      <c r="W41">
        <v>0</v>
      </c>
      <c r="X41">
        <v>0</v>
      </c>
      <c r="Y41">
        <v>0</v>
      </c>
      <c r="Z41">
        <v>0</v>
      </c>
      <c r="AC41" s="3" t="s">
        <v>27</v>
      </c>
      <c r="AD41" s="3">
        <v>359</v>
      </c>
    </row>
    <row r="42" spans="1:34" x14ac:dyDescent="0.35">
      <c r="A42" s="1">
        <v>40956</v>
      </c>
      <c r="B42">
        <v>4609</v>
      </c>
      <c r="C42">
        <v>4806.333333333333</v>
      </c>
      <c r="D42">
        <v>4431</v>
      </c>
      <c r="E42">
        <v>0</v>
      </c>
      <c r="F42">
        <v>3960</v>
      </c>
      <c r="G42">
        <v>0</v>
      </c>
      <c r="H42">
        <f>$AC$2+SUMPRODUCT(C42:G42,$AD$2:$AH$2)</f>
        <v>4720.9095582524142</v>
      </c>
      <c r="I42">
        <f>H42-B42</f>
        <v>111.90955825241417</v>
      </c>
      <c r="J42">
        <f t="shared" si="0"/>
        <v>111.90955825241417</v>
      </c>
      <c r="K42" s="8">
        <f>J42/B42</f>
        <v>2.4280659199916288E-2</v>
      </c>
      <c r="L42">
        <v>992</v>
      </c>
      <c r="M42">
        <f t="shared" si="1"/>
        <v>2014.3720485434551</v>
      </c>
      <c r="N42">
        <f t="shared" si="2"/>
        <v>17856</v>
      </c>
      <c r="O42">
        <f t="shared" si="3"/>
        <v>111.90955825241417</v>
      </c>
      <c r="P42">
        <f t="shared" si="4"/>
        <v>12523.749228250481</v>
      </c>
      <c r="Q42">
        <v>0</v>
      </c>
      <c r="R42">
        <v>1</v>
      </c>
      <c r="S42">
        <v>649</v>
      </c>
      <c r="T42">
        <v>0</v>
      </c>
      <c r="U42">
        <v>0</v>
      </c>
      <c r="V42">
        <v>3960</v>
      </c>
      <c r="W42">
        <v>0</v>
      </c>
      <c r="X42">
        <v>0</v>
      </c>
      <c r="Y42">
        <v>0</v>
      </c>
      <c r="Z42">
        <v>1</v>
      </c>
    </row>
    <row r="43" spans="1:34" ht="15" thickBot="1" x14ac:dyDescent="0.4">
      <c r="A43" s="1">
        <v>40957</v>
      </c>
      <c r="B43">
        <v>4848</v>
      </c>
      <c r="C43">
        <v>4123</v>
      </c>
      <c r="D43">
        <v>5229</v>
      </c>
      <c r="E43">
        <v>0</v>
      </c>
      <c r="F43">
        <v>4609</v>
      </c>
      <c r="G43">
        <v>1</v>
      </c>
      <c r="H43">
        <f>$AC$2+SUMPRODUCT(C43:G43,$AD$2:$AH$2)</f>
        <v>5400.3600129345714</v>
      </c>
      <c r="I43">
        <f>H43-B43</f>
        <v>552.36001293457139</v>
      </c>
      <c r="J43">
        <f t="shared" si="0"/>
        <v>552.36001293457139</v>
      </c>
      <c r="K43" s="8">
        <f>J43/B43</f>
        <v>0.11393564623237859</v>
      </c>
      <c r="L43">
        <v>1877</v>
      </c>
      <c r="M43">
        <f t="shared" si="1"/>
        <v>9942.480232822285</v>
      </c>
      <c r="N43">
        <f t="shared" si="2"/>
        <v>33786</v>
      </c>
      <c r="O43">
        <f t="shared" si="3"/>
        <v>552.36001293457139</v>
      </c>
      <c r="P43">
        <f t="shared" si="4"/>
        <v>305101.58388907986</v>
      </c>
      <c r="Q43">
        <v>0</v>
      </c>
      <c r="R43">
        <v>0</v>
      </c>
      <c r="S43">
        <v>239</v>
      </c>
      <c r="T43">
        <v>1</v>
      </c>
      <c r="U43">
        <v>1</v>
      </c>
      <c r="V43">
        <v>4609</v>
      </c>
      <c r="W43">
        <v>0</v>
      </c>
      <c r="X43">
        <v>0</v>
      </c>
      <c r="Y43">
        <v>0</v>
      </c>
      <c r="Z43">
        <v>0</v>
      </c>
      <c r="AC43" t="s">
        <v>28</v>
      </c>
    </row>
    <row r="44" spans="1:34" x14ac:dyDescent="0.35">
      <c r="A44" s="1">
        <v>40958</v>
      </c>
      <c r="B44">
        <v>4972</v>
      </c>
      <c r="C44">
        <v>4472.333333333333</v>
      </c>
      <c r="D44">
        <v>5357</v>
      </c>
      <c r="E44">
        <v>0</v>
      </c>
      <c r="F44">
        <v>4848</v>
      </c>
      <c r="G44">
        <v>1</v>
      </c>
      <c r="H44">
        <f>$AC$2+SUMPRODUCT(C44:G44,$AD$2:$AH$2)</f>
        <v>5616.4667267178293</v>
      </c>
      <c r="I44">
        <f>H44-B44</f>
        <v>644.46672671782926</v>
      </c>
      <c r="J44">
        <f t="shared" si="0"/>
        <v>644.46672671782926</v>
      </c>
      <c r="K44" s="8">
        <f>J44/B44</f>
        <v>0.12961921293600751</v>
      </c>
      <c r="L44">
        <v>1273</v>
      </c>
      <c r="M44">
        <f t="shared" si="1"/>
        <v>11600.401080920927</v>
      </c>
      <c r="N44">
        <f t="shared" si="2"/>
        <v>22914</v>
      </c>
      <c r="O44">
        <f t="shared" si="3"/>
        <v>644.46672671782926</v>
      </c>
      <c r="P44">
        <f t="shared" si="4"/>
        <v>415337.36184639321</v>
      </c>
      <c r="Q44">
        <v>0</v>
      </c>
      <c r="R44">
        <v>0</v>
      </c>
      <c r="S44">
        <v>124</v>
      </c>
      <c r="T44">
        <v>1</v>
      </c>
      <c r="U44">
        <v>0</v>
      </c>
      <c r="V44">
        <v>4848</v>
      </c>
      <c r="W44">
        <v>0</v>
      </c>
      <c r="X44">
        <v>0</v>
      </c>
      <c r="Y44">
        <v>0</v>
      </c>
      <c r="Z44">
        <v>0</v>
      </c>
      <c r="AC44" s="4"/>
      <c r="AD44" s="4" t="s">
        <v>33</v>
      </c>
      <c r="AE44" s="4" t="s">
        <v>34</v>
      </c>
      <c r="AF44" s="4" t="s">
        <v>35</v>
      </c>
      <c r="AG44" s="4" t="s">
        <v>36</v>
      </c>
      <c r="AH44" s="4" t="s">
        <v>37</v>
      </c>
    </row>
    <row r="45" spans="1:34" x14ac:dyDescent="0.35">
      <c r="A45" s="1">
        <v>40959</v>
      </c>
      <c r="B45">
        <v>3215</v>
      </c>
      <c r="C45">
        <v>4809.666666666667</v>
      </c>
      <c r="D45">
        <v>4260</v>
      </c>
      <c r="E45">
        <v>0</v>
      </c>
      <c r="F45">
        <v>4972</v>
      </c>
      <c r="G45">
        <v>0</v>
      </c>
      <c r="H45">
        <f>$AC$2+SUMPRODUCT(C45:G45,$AD$2:$AH$2)</f>
        <v>4901.7316579846483</v>
      </c>
      <c r="I45">
        <f>H45-B45</f>
        <v>1686.7316579846483</v>
      </c>
      <c r="J45">
        <f t="shared" si="0"/>
        <v>1686.7316579846483</v>
      </c>
      <c r="K45" s="8">
        <f>J45/B45</f>
        <v>0.52464437262352981</v>
      </c>
      <c r="L45">
        <v>1478</v>
      </c>
      <c r="M45">
        <f t="shared" si="1"/>
        <v>30361.16984372367</v>
      </c>
      <c r="N45">
        <f t="shared" si="2"/>
        <v>26604</v>
      </c>
      <c r="O45">
        <f t="shared" si="3"/>
        <v>1686.7316579846483</v>
      </c>
      <c r="P45">
        <f t="shared" si="4"/>
        <v>2845063.6860476406</v>
      </c>
      <c r="Q45">
        <v>0</v>
      </c>
      <c r="R45">
        <v>0</v>
      </c>
      <c r="S45">
        <v>-1757</v>
      </c>
      <c r="T45">
        <v>0</v>
      </c>
      <c r="U45">
        <v>0</v>
      </c>
      <c r="V45">
        <v>4972</v>
      </c>
      <c r="W45">
        <v>1</v>
      </c>
      <c r="X45">
        <v>0</v>
      </c>
      <c r="Y45">
        <v>0</v>
      </c>
      <c r="Z45">
        <v>0</v>
      </c>
      <c r="AC45" s="2" t="s">
        <v>29</v>
      </c>
      <c r="AD45" s="2">
        <v>7</v>
      </c>
      <c r="AE45" s="2">
        <v>377437314.61703122</v>
      </c>
      <c r="AF45" s="2">
        <v>53919616.373861603</v>
      </c>
      <c r="AG45" s="2">
        <v>153.10914088334633</v>
      </c>
      <c r="AH45" s="2">
        <v>1.3209745806203485E-102</v>
      </c>
    </row>
    <row r="46" spans="1:34" x14ac:dyDescent="0.35">
      <c r="A46" s="1">
        <v>40960</v>
      </c>
      <c r="B46">
        <v>3789</v>
      </c>
      <c r="C46">
        <v>4345</v>
      </c>
      <c r="D46">
        <v>6659</v>
      </c>
      <c r="E46">
        <v>0</v>
      </c>
      <c r="F46">
        <v>3215</v>
      </c>
      <c r="G46">
        <v>0</v>
      </c>
      <c r="H46">
        <f>$AC$2+SUMPRODUCT(C46:G46,$AD$2:$AH$2)</f>
        <v>5249.842296488463</v>
      </c>
      <c r="I46">
        <f>H46-B46</f>
        <v>1460.842296488463</v>
      </c>
      <c r="J46">
        <f t="shared" si="0"/>
        <v>1460.842296488463</v>
      </c>
      <c r="K46" s="8">
        <f>J46/B46</f>
        <v>0.38554824399273241</v>
      </c>
      <c r="L46">
        <v>796</v>
      </c>
      <c r="M46">
        <f t="shared" si="1"/>
        <v>26295.161336792335</v>
      </c>
      <c r="N46">
        <f t="shared" si="2"/>
        <v>14328</v>
      </c>
      <c r="O46">
        <f t="shared" si="3"/>
        <v>1460.842296488463</v>
      </c>
      <c r="P46">
        <f t="shared" si="4"/>
        <v>2134060.2152096867</v>
      </c>
      <c r="Q46">
        <v>0</v>
      </c>
      <c r="R46">
        <v>0</v>
      </c>
      <c r="S46">
        <v>574</v>
      </c>
      <c r="T46">
        <v>0</v>
      </c>
      <c r="U46">
        <v>0</v>
      </c>
      <c r="V46">
        <v>3215</v>
      </c>
      <c r="W46">
        <v>0</v>
      </c>
      <c r="X46">
        <v>1</v>
      </c>
      <c r="Y46">
        <v>0</v>
      </c>
      <c r="Z46">
        <v>0</v>
      </c>
      <c r="AC46" s="2" t="s">
        <v>30</v>
      </c>
      <c r="AD46" s="2">
        <v>351</v>
      </c>
      <c r="AE46" s="2">
        <v>123609767.76458405</v>
      </c>
      <c r="AF46" s="2">
        <v>352164.5805258805</v>
      </c>
      <c r="AG46" s="2"/>
      <c r="AH46" s="2"/>
    </row>
    <row r="47" spans="1:34" ht="15" thickBot="1" x14ac:dyDescent="0.4">
      <c r="A47" s="1">
        <v>40961</v>
      </c>
      <c r="B47">
        <v>3695</v>
      </c>
      <c r="C47">
        <v>3992</v>
      </c>
      <c r="D47">
        <v>3800</v>
      </c>
      <c r="E47">
        <v>0</v>
      </c>
      <c r="F47">
        <v>3789</v>
      </c>
      <c r="G47">
        <v>0</v>
      </c>
      <c r="H47">
        <f>$AC$2+SUMPRODUCT(C47:G47,$AD$2:$AH$2)</f>
        <v>4183.297110998712</v>
      </c>
      <c r="I47">
        <f>H47-B47</f>
        <v>488.29711099871201</v>
      </c>
      <c r="J47">
        <f t="shared" si="0"/>
        <v>488.29711099871201</v>
      </c>
      <c r="K47" s="8">
        <f>J47/B47</f>
        <v>0.13215077428923194</v>
      </c>
      <c r="L47">
        <v>1311</v>
      </c>
      <c r="M47">
        <f t="shared" si="1"/>
        <v>8789.3479979768163</v>
      </c>
      <c r="N47">
        <f t="shared" si="2"/>
        <v>23598</v>
      </c>
      <c r="O47">
        <f t="shared" si="3"/>
        <v>488.29711099871201</v>
      </c>
      <c r="P47">
        <f t="shared" si="4"/>
        <v>238434.06860968849</v>
      </c>
      <c r="Q47">
        <v>0</v>
      </c>
      <c r="R47">
        <v>0</v>
      </c>
      <c r="S47">
        <v>-94</v>
      </c>
      <c r="T47">
        <v>0</v>
      </c>
      <c r="U47">
        <v>0</v>
      </c>
      <c r="V47">
        <v>3789</v>
      </c>
      <c r="W47">
        <v>0</v>
      </c>
      <c r="X47">
        <v>0</v>
      </c>
      <c r="Y47">
        <v>1</v>
      </c>
      <c r="Z47">
        <v>0</v>
      </c>
      <c r="AC47" s="3" t="s">
        <v>31</v>
      </c>
      <c r="AD47" s="3">
        <v>358</v>
      </c>
      <c r="AE47" s="3">
        <v>501047082.38161528</v>
      </c>
      <c r="AF47" s="3"/>
      <c r="AG47" s="3"/>
      <c r="AH47" s="3"/>
    </row>
    <row r="48" spans="1:34" ht="15" thickBot="1" x14ac:dyDescent="0.4">
      <c r="A48" s="1">
        <v>40962</v>
      </c>
      <c r="B48">
        <v>3844</v>
      </c>
      <c r="C48">
        <v>3566.3333333333335</v>
      </c>
      <c r="D48">
        <v>3960</v>
      </c>
      <c r="E48">
        <v>0</v>
      </c>
      <c r="F48">
        <v>3695</v>
      </c>
      <c r="G48">
        <v>0</v>
      </c>
      <c r="H48">
        <f>$AC$2+SUMPRODUCT(C48:G48,$AD$2:$AH$2)</f>
        <v>4088.834124450786</v>
      </c>
      <c r="I48">
        <f>H48-B48</f>
        <v>244.83412445078602</v>
      </c>
      <c r="J48">
        <f t="shared" si="0"/>
        <v>244.83412445078602</v>
      </c>
      <c r="K48" s="8">
        <f>J48/B48</f>
        <v>6.3692540179705007E-2</v>
      </c>
      <c r="L48">
        <v>1322</v>
      </c>
      <c r="M48">
        <f t="shared" si="1"/>
        <v>4407.0142401141484</v>
      </c>
      <c r="N48">
        <f t="shared" si="2"/>
        <v>23796</v>
      </c>
      <c r="O48">
        <f t="shared" si="3"/>
        <v>244.83412445078602</v>
      </c>
      <c r="P48">
        <f t="shared" si="4"/>
        <v>59943.748495582979</v>
      </c>
      <c r="Q48">
        <v>1</v>
      </c>
      <c r="R48">
        <v>0</v>
      </c>
      <c r="S48">
        <v>149</v>
      </c>
      <c r="T48">
        <v>0</v>
      </c>
      <c r="U48">
        <v>0</v>
      </c>
      <c r="V48">
        <v>3695</v>
      </c>
      <c r="W48">
        <v>0</v>
      </c>
      <c r="X48">
        <v>0</v>
      </c>
      <c r="Y48">
        <v>0</v>
      </c>
      <c r="Z48">
        <v>0</v>
      </c>
    </row>
    <row r="49" spans="1:37" x14ac:dyDescent="0.35">
      <c r="A49" s="1">
        <v>40963</v>
      </c>
      <c r="B49">
        <v>4438</v>
      </c>
      <c r="C49">
        <v>3776</v>
      </c>
      <c r="D49">
        <v>4609</v>
      </c>
      <c r="E49">
        <v>0</v>
      </c>
      <c r="F49">
        <v>3844</v>
      </c>
      <c r="G49">
        <v>0</v>
      </c>
      <c r="H49">
        <f>$AC$2+SUMPRODUCT(C49:G49,$AD$2:$AH$2)</f>
        <v>4439.1090474869488</v>
      </c>
      <c r="I49">
        <f>H49-B49</f>
        <v>1.1090474869488389</v>
      </c>
      <c r="J49">
        <f t="shared" si="0"/>
        <v>1.1090474869488389</v>
      </c>
      <c r="K49" s="8">
        <f>J49/B49</f>
        <v>2.4989803671672799E-4</v>
      </c>
      <c r="L49">
        <v>1086</v>
      </c>
      <c r="M49">
        <f t="shared" si="1"/>
        <v>19.962854765079101</v>
      </c>
      <c r="N49">
        <f t="shared" si="2"/>
        <v>19548</v>
      </c>
      <c r="O49">
        <f t="shared" si="3"/>
        <v>1.1090474869488389</v>
      </c>
      <c r="P49">
        <f t="shared" si="4"/>
        <v>1.229986328307535</v>
      </c>
      <c r="Q49">
        <v>0</v>
      </c>
      <c r="R49">
        <v>1</v>
      </c>
      <c r="S49">
        <v>594</v>
      </c>
      <c r="T49">
        <v>0</v>
      </c>
      <c r="U49">
        <v>0</v>
      </c>
      <c r="V49">
        <v>3844</v>
      </c>
      <c r="W49">
        <v>0</v>
      </c>
      <c r="X49">
        <v>0</v>
      </c>
      <c r="Y49">
        <v>0</v>
      </c>
      <c r="Z49">
        <v>0</v>
      </c>
      <c r="AC49" s="4"/>
      <c r="AD49" s="4" t="s">
        <v>38</v>
      </c>
      <c r="AE49" s="4" t="s">
        <v>6</v>
      </c>
      <c r="AF49" s="4" t="s">
        <v>39</v>
      </c>
      <c r="AG49" s="4" t="s">
        <v>40</v>
      </c>
      <c r="AH49" s="4" t="s">
        <v>41</v>
      </c>
      <c r="AI49" s="4" t="s">
        <v>42</v>
      </c>
      <c r="AJ49" s="4" t="s">
        <v>43</v>
      </c>
      <c r="AK49" s="4" t="s">
        <v>44</v>
      </c>
    </row>
    <row r="50" spans="1:37" x14ac:dyDescent="0.35">
      <c r="A50" s="1">
        <v>40964</v>
      </c>
      <c r="B50">
        <v>4395</v>
      </c>
      <c r="C50">
        <v>3992.3333333333335</v>
      </c>
      <c r="D50">
        <v>4848</v>
      </c>
      <c r="E50">
        <v>0</v>
      </c>
      <c r="F50">
        <v>4438</v>
      </c>
      <c r="G50">
        <v>1</v>
      </c>
      <c r="H50">
        <f>$AC$2+SUMPRODUCT(C50:G50,$AD$2:$AH$2)</f>
        <v>5172.1141156102713</v>
      </c>
      <c r="I50">
        <f>H50-B50</f>
        <v>777.11411561027126</v>
      </c>
      <c r="J50">
        <f t="shared" si="0"/>
        <v>777.11411561027126</v>
      </c>
      <c r="K50" s="8">
        <f>J50/B50</f>
        <v>0.17681777374522667</v>
      </c>
      <c r="L50">
        <v>1755</v>
      </c>
      <c r="M50">
        <f t="shared" si="1"/>
        <v>13988.054080984883</v>
      </c>
      <c r="N50">
        <f t="shared" si="2"/>
        <v>31590</v>
      </c>
      <c r="O50">
        <f t="shared" si="3"/>
        <v>777.11411561027126</v>
      </c>
      <c r="P50">
        <f t="shared" si="4"/>
        <v>603906.34868073405</v>
      </c>
      <c r="Q50">
        <v>0</v>
      </c>
      <c r="R50">
        <v>0</v>
      </c>
      <c r="S50">
        <v>-43</v>
      </c>
      <c r="T50">
        <v>1</v>
      </c>
      <c r="U50">
        <v>1</v>
      </c>
      <c r="V50">
        <v>4438</v>
      </c>
      <c r="W50">
        <v>0</v>
      </c>
      <c r="X50">
        <v>0</v>
      </c>
      <c r="Y50">
        <v>0</v>
      </c>
      <c r="Z50">
        <v>0</v>
      </c>
      <c r="AC50" s="2" t="s">
        <v>32</v>
      </c>
      <c r="AD50" s="2">
        <v>-129.48587863465684</v>
      </c>
      <c r="AE50" s="2">
        <v>187.99240971277095</v>
      </c>
      <c r="AF50" s="2">
        <v>-0.68878248240179052</v>
      </c>
      <c r="AG50" s="2">
        <v>0.49141517549657721</v>
      </c>
      <c r="AH50" s="2">
        <v>-499.21911592910163</v>
      </c>
      <c r="AI50" s="2">
        <v>240.24735865978795</v>
      </c>
      <c r="AJ50" s="2">
        <v>-499.21911592910163</v>
      </c>
      <c r="AK50" s="2">
        <v>240.24735865978795</v>
      </c>
    </row>
    <row r="51" spans="1:37" x14ac:dyDescent="0.35">
      <c r="A51" s="1">
        <v>40965</v>
      </c>
      <c r="B51">
        <v>4973</v>
      </c>
      <c r="C51">
        <v>4225.666666666667</v>
      </c>
      <c r="D51">
        <v>4972</v>
      </c>
      <c r="E51">
        <v>0</v>
      </c>
      <c r="F51">
        <v>4395</v>
      </c>
      <c r="G51">
        <v>1</v>
      </c>
      <c r="H51">
        <f>$AC$2+SUMPRODUCT(C51:G51,$AD$2:$AH$2)</f>
        <v>5282.0954737343054</v>
      </c>
      <c r="I51">
        <f>H51-B51</f>
        <v>309.09547373430541</v>
      </c>
      <c r="J51">
        <f t="shared" si="0"/>
        <v>309.09547373430541</v>
      </c>
      <c r="K51" s="8">
        <f>J51/B51</f>
        <v>6.2154730290429401E-2</v>
      </c>
      <c r="L51">
        <v>1259</v>
      </c>
      <c r="M51">
        <f t="shared" si="1"/>
        <v>5563.7185272174975</v>
      </c>
      <c r="N51">
        <f t="shared" si="2"/>
        <v>22662</v>
      </c>
      <c r="O51">
        <f t="shared" si="3"/>
        <v>309.09547373430541</v>
      </c>
      <c r="P51">
        <f t="shared" si="4"/>
        <v>95540.011883034691</v>
      </c>
      <c r="Q51">
        <v>0</v>
      </c>
      <c r="R51">
        <v>0</v>
      </c>
      <c r="S51">
        <v>578</v>
      </c>
      <c r="T51">
        <v>1</v>
      </c>
      <c r="U51">
        <v>0</v>
      </c>
      <c r="V51">
        <v>4395</v>
      </c>
      <c r="W51">
        <v>0</v>
      </c>
      <c r="X51">
        <v>0</v>
      </c>
      <c r="Y51">
        <v>0</v>
      </c>
      <c r="Z51">
        <v>1</v>
      </c>
      <c r="AC51" s="2" t="s">
        <v>106</v>
      </c>
      <c r="AD51" s="2">
        <v>0.45653598627733771</v>
      </c>
      <c r="AE51" s="2">
        <v>4.5307188308142766E-2</v>
      </c>
      <c r="AF51" s="2">
        <v>10.076458136672485</v>
      </c>
      <c r="AG51" s="2">
        <v>3.8351473275608576E-21</v>
      </c>
      <c r="AH51" s="2">
        <v>0.3674282747932785</v>
      </c>
      <c r="AI51" s="2">
        <v>0.54564369776139698</v>
      </c>
      <c r="AJ51" s="2">
        <v>0.3674282747932785</v>
      </c>
      <c r="AK51" s="2">
        <v>0.54564369776139698</v>
      </c>
    </row>
    <row r="52" spans="1:37" x14ac:dyDescent="0.35">
      <c r="A52" s="1">
        <v>40966</v>
      </c>
      <c r="B52">
        <v>3390</v>
      </c>
      <c r="C52">
        <v>4602</v>
      </c>
      <c r="D52">
        <v>3215</v>
      </c>
      <c r="E52">
        <v>1</v>
      </c>
      <c r="F52">
        <v>4973</v>
      </c>
      <c r="G52">
        <v>0</v>
      </c>
      <c r="H52">
        <f>$AC$2+SUMPRODUCT(C52:G52,$AD$2:$AH$2)</f>
        <v>4665.6803011741476</v>
      </c>
      <c r="I52">
        <f>H52-B52</f>
        <v>1275.6803011741476</v>
      </c>
      <c r="J52">
        <f t="shared" si="0"/>
        <v>1275.6803011741476</v>
      </c>
      <c r="K52" s="8">
        <f>J52/B52</f>
        <v>0.37630687350269842</v>
      </c>
      <c r="L52">
        <v>1213</v>
      </c>
      <c r="M52">
        <f t="shared" si="1"/>
        <v>22962.245421134656</v>
      </c>
      <c r="N52">
        <f t="shared" si="2"/>
        <v>21834</v>
      </c>
      <c r="O52">
        <f t="shared" si="3"/>
        <v>1275.6803011741476</v>
      </c>
      <c r="P52">
        <f t="shared" si="4"/>
        <v>1627360.230803764</v>
      </c>
      <c r="Q52">
        <v>0</v>
      </c>
      <c r="R52">
        <v>0</v>
      </c>
      <c r="S52">
        <v>-1583</v>
      </c>
      <c r="T52">
        <v>0</v>
      </c>
      <c r="U52">
        <v>0</v>
      </c>
      <c r="V52">
        <v>4973</v>
      </c>
      <c r="W52">
        <v>1</v>
      </c>
      <c r="X52">
        <v>0</v>
      </c>
      <c r="Y52">
        <v>0</v>
      </c>
      <c r="Z52">
        <v>1</v>
      </c>
      <c r="AC52" s="2" t="s">
        <v>21</v>
      </c>
      <c r="AD52" s="2">
        <v>0.52332649258670672</v>
      </c>
      <c r="AE52" s="2">
        <v>4.2737626495502105E-2</v>
      </c>
      <c r="AF52" s="2">
        <v>12.245099587872151</v>
      </c>
      <c r="AG52" s="2">
        <v>5.9800723168953802E-29</v>
      </c>
      <c r="AH52" s="2">
        <v>0.43927245539123916</v>
      </c>
      <c r="AI52" s="2">
        <v>0.60738052978217427</v>
      </c>
      <c r="AJ52" s="2">
        <v>0.43927245539123916</v>
      </c>
      <c r="AK52" s="2">
        <v>0.60738052978217427</v>
      </c>
    </row>
    <row r="53" spans="1:37" x14ac:dyDescent="0.35">
      <c r="A53" s="1">
        <v>40967</v>
      </c>
      <c r="B53">
        <v>3795</v>
      </c>
      <c r="C53">
        <v>4252.666666666667</v>
      </c>
      <c r="D53">
        <v>3789</v>
      </c>
      <c r="E53">
        <v>1</v>
      </c>
      <c r="F53">
        <v>3390</v>
      </c>
      <c r="G53">
        <v>0</v>
      </c>
      <c r="H53">
        <f>$AC$2+SUMPRODUCT(C53:G53,$AD$2:$AH$2)</f>
        <v>4392.7670113090708</v>
      </c>
      <c r="I53">
        <f>H53-B53</f>
        <v>597.76701130907077</v>
      </c>
      <c r="J53">
        <f t="shared" si="0"/>
        <v>597.76701130907077</v>
      </c>
      <c r="K53" s="8">
        <f>J53/B53</f>
        <v>0.15751436398130983</v>
      </c>
      <c r="L53">
        <v>1158</v>
      </c>
      <c r="M53">
        <f t="shared" si="1"/>
        <v>10759.806203563274</v>
      </c>
      <c r="N53">
        <f t="shared" si="2"/>
        <v>20844</v>
      </c>
      <c r="O53">
        <f t="shared" si="3"/>
        <v>597.76701130907077</v>
      </c>
      <c r="P53">
        <f t="shared" si="4"/>
        <v>357325.39980937872</v>
      </c>
      <c r="Q53">
        <v>0</v>
      </c>
      <c r="R53">
        <v>0</v>
      </c>
      <c r="S53">
        <v>405</v>
      </c>
      <c r="T53">
        <v>0</v>
      </c>
      <c r="U53">
        <v>0</v>
      </c>
      <c r="V53">
        <v>3390</v>
      </c>
      <c r="W53">
        <v>0</v>
      </c>
      <c r="X53">
        <v>1</v>
      </c>
      <c r="Y53">
        <v>0</v>
      </c>
      <c r="Z53">
        <v>1</v>
      </c>
      <c r="AC53" s="2" t="s">
        <v>15</v>
      </c>
      <c r="AD53" s="2">
        <v>-792.27627952909131</v>
      </c>
      <c r="AE53" s="2">
        <v>114.82181907348316</v>
      </c>
      <c r="AF53" s="2">
        <v>-6.9000498853101595</v>
      </c>
      <c r="AG53" s="2">
        <v>2.436788095593817E-11</v>
      </c>
      <c r="AH53" s="2">
        <v>-1018.1015824917989</v>
      </c>
      <c r="AI53" s="2">
        <v>-566.4509765663837</v>
      </c>
      <c r="AJ53" s="2">
        <v>-1018.1015824917989</v>
      </c>
      <c r="AK53" s="2">
        <v>-566.4509765663837</v>
      </c>
    </row>
    <row r="54" spans="1:37" x14ac:dyDescent="0.35">
      <c r="A54" s="1">
        <v>40968</v>
      </c>
      <c r="B54">
        <v>3842</v>
      </c>
      <c r="C54">
        <v>4052.6666666666665</v>
      </c>
      <c r="D54">
        <v>3695</v>
      </c>
      <c r="E54">
        <v>1</v>
      </c>
      <c r="F54">
        <v>3795</v>
      </c>
      <c r="G54">
        <v>0</v>
      </c>
      <c r="H54">
        <f>$AC$2+SUMPRODUCT(C54:G54,$AD$2:$AH$2)</f>
        <v>4392.4382076137781</v>
      </c>
      <c r="I54">
        <f>H54-B54</f>
        <v>550.4382076137781</v>
      </c>
      <c r="J54">
        <f t="shared" si="0"/>
        <v>550.4382076137781</v>
      </c>
      <c r="K54" s="8">
        <f>J54/B54</f>
        <v>0.1432686641368501</v>
      </c>
      <c r="L54">
        <v>1024</v>
      </c>
      <c r="M54">
        <f t="shared" si="1"/>
        <v>9907.8877370480059</v>
      </c>
      <c r="N54">
        <f t="shared" si="2"/>
        <v>18432</v>
      </c>
      <c r="O54">
        <f t="shared" si="3"/>
        <v>550.4382076137781</v>
      </c>
      <c r="P54">
        <f t="shared" si="4"/>
        <v>302982.22040106868</v>
      </c>
      <c r="Q54">
        <v>0</v>
      </c>
      <c r="R54">
        <v>0</v>
      </c>
      <c r="S54">
        <v>47</v>
      </c>
      <c r="T54">
        <v>0</v>
      </c>
      <c r="U54">
        <v>0</v>
      </c>
      <c r="V54">
        <v>3795</v>
      </c>
      <c r="W54">
        <v>0</v>
      </c>
      <c r="X54">
        <v>0</v>
      </c>
      <c r="Y54">
        <v>1</v>
      </c>
      <c r="Z54">
        <v>1</v>
      </c>
      <c r="AC54" s="2" t="s">
        <v>16</v>
      </c>
      <c r="AD54" s="2">
        <v>-587.04904995702657</v>
      </c>
      <c r="AE54" s="2">
        <v>103.31683784363734</v>
      </c>
      <c r="AF54" s="2">
        <v>-5.6820268816732797</v>
      </c>
      <c r="AG54" s="2">
        <v>2.7989086677437259E-8</v>
      </c>
      <c r="AH54" s="2">
        <v>-790.24698215714886</v>
      </c>
      <c r="AI54" s="2">
        <v>-383.85111775690427</v>
      </c>
      <c r="AJ54" s="2">
        <v>-790.24698215714886</v>
      </c>
      <c r="AK54" s="2">
        <v>-383.85111775690427</v>
      </c>
    </row>
    <row r="55" spans="1:37" x14ac:dyDescent="0.35">
      <c r="A55" s="1">
        <v>40969</v>
      </c>
      <c r="B55">
        <v>4135</v>
      </c>
      <c r="C55">
        <v>3675.6666666666665</v>
      </c>
      <c r="D55">
        <v>3844</v>
      </c>
      <c r="E55">
        <v>0</v>
      </c>
      <c r="F55">
        <v>3842</v>
      </c>
      <c r="G55">
        <v>0</v>
      </c>
      <c r="H55">
        <f>$AC$2+SUMPRODUCT(C55:G55,$AD$2:$AH$2)</f>
        <v>4114.1774607696243</v>
      </c>
      <c r="I55">
        <f>H55-B55</f>
        <v>-20.822539230375696</v>
      </c>
      <c r="J55">
        <f t="shared" si="0"/>
        <v>20.822539230375696</v>
      </c>
      <c r="K55" s="8">
        <f>J55/B55</f>
        <v>5.0356805877571215E-3</v>
      </c>
      <c r="L55">
        <v>995</v>
      </c>
      <c r="M55">
        <f t="shared" si="1"/>
        <v>1499.2228245870501</v>
      </c>
      <c r="N55">
        <f t="shared" si="2"/>
        <v>17910</v>
      </c>
      <c r="O55">
        <f t="shared" si="3"/>
        <v>-41.645078460751392</v>
      </c>
      <c r="P55">
        <f t="shared" si="4"/>
        <v>1734.3125600021397</v>
      </c>
      <c r="Q55">
        <v>1</v>
      </c>
      <c r="R55">
        <v>0</v>
      </c>
      <c r="S55">
        <v>293</v>
      </c>
      <c r="T55">
        <v>0</v>
      </c>
      <c r="U55">
        <v>0</v>
      </c>
      <c r="V55">
        <v>3842</v>
      </c>
      <c r="W55">
        <v>0</v>
      </c>
      <c r="X55">
        <v>0</v>
      </c>
      <c r="Y55">
        <v>0</v>
      </c>
      <c r="Z55">
        <v>1</v>
      </c>
      <c r="AC55" s="2" t="s">
        <v>17</v>
      </c>
      <c r="AD55" s="2">
        <v>-476.49411242417835</v>
      </c>
      <c r="AE55" s="2">
        <v>99.982358377834402</v>
      </c>
      <c r="AF55" s="2">
        <v>-4.7657818854752554</v>
      </c>
      <c r="AG55" s="2">
        <v>2.759519875515978E-6</v>
      </c>
      <c r="AH55" s="2">
        <v>-673.1339719368616</v>
      </c>
      <c r="AI55" s="2">
        <v>-279.85425291149511</v>
      </c>
      <c r="AJ55" s="2">
        <v>-673.1339719368616</v>
      </c>
      <c r="AK55" s="2">
        <v>-279.85425291149511</v>
      </c>
    </row>
    <row r="56" spans="1:37" x14ac:dyDescent="0.35">
      <c r="A56" s="1">
        <v>40970</v>
      </c>
      <c r="B56">
        <v>4592</v>
      </c>
      <c r="C56">
        <v>3924</v>
      </c>
      <c r="D56">
        <v>4438</v>
      </c>
      <c r="E56">
        <v>0</v>
      </c>
      <c r="F56">
        <v>4135</v>
      </c>
      <c r="G56">
        <v>0</v>
      </c>
      <c r="H56">
        <f>$AC$2+SUMPRODUCT(C56:G56,$AD$2:$AH$2)</f>
        <v>4490.3634015079178</v>
      </c>
      <c r="I56">
        <f>H56-B56</f>
        <v>-101.63659849208216</v>
      </c>
      <c r="J56">
        <f t="shared" si="0"/>
        <v>101.63659849208216</v>
      </c>
      <c r="K56" s="8">
        <f>J56/B56</f>
        <v>2.2133405594965627E-2</v>
      </c>
      <c r="L56">
        <v>674</v>
      </c>
      <c r="M56">
        <f t="shared" si="1"/>
        <v>7317.8350914299153</v>
      </c>
      <c r="N56">
        <f t="shared" si="2"/>
        <v>12132</v>
      </c>
      <c r="O56">
        <f t="shared" si="3"/>
        <v>-203.27319698416431</v>
      </c>
      <c r="P56">
        <f t="shared" si="4"/>
        <v>41319.992612162867</v>
      </c>
      <c r="Q56">
        <v>0</v>
      </c>
      <c r="R56">
        <v>1</v>
      </c>
      <c r="S56">
        <v>457</v>
      </c>
      <c r="T56">
        <v>0</v>
      </c>
      <c r="U56">
        <v>0</v>
      </c>
      <c r="V56">
        <v>4135</v>
      </c>
      <c r="W56">
        <v>0</v>
      </c>
      <c r="X56">
        <v>0</v>
      </c>
      <c r="Y56">
        <v>0</v>
      </c>
      <c r="Z56">
        <v>1</v>
      </c>
      <c r="AC56" s="2" t="s">
        <v>104</v>
      </c>
      <c r="AD56" s="2">
        <v>216.65131212760392</v>
      </c>
      <c r="AE56" s="2">
        <v>105.05721680539123</v>
      </c>
      <c r="AF56" s="2">
        <v>2.0622220796971082</v>
      </c>
      <c r="AG56" s="2">
        <v>3.9922121553355706E-2</v>
      </c>
      <c r="AH56" s="2">
        <v>10.030497330085495</v>
      </c>
      <c r="AI56" s="2">
        <v>423.27212692512234</v>
      </c>
      <c r="AJ56" s="2">
        <v>10.030497330085495</v>
      </c>
      <c r="AK56" s="2">
        <v>423.27212692512234</v>
      </c>
    </row>
    <row r="57" spans="1:37" ht="15" thickBot="1" x14ac:dyDescent="0.4">
      <c r="A57" s="1">
        <v>40971</v>
      </c>
      <c r="B57">
        <v>5335</v>
      </c>
      <c r="C57">
        <v>4189.666666666667</v>
      </c>
      <c r="D57">
        <v>4395</v>
      </c>
      <c r="E57">
        <v>0</v>
      </c>
      <c r="F57">
        <v>4592</v>
      </c>
      <c r="G57">
        <v>1</v>
      </c>
      <c r="H57">
        <f>$AC$2+SUMPRODUCT(C57:G57,$AD$2:$AH$2)</f>
        <v>5097.5277327166987</v>
      </c>
      <c r="I57">
        <f>H57-B57</f>
        <v>-237.47226728330133</v>
      </c>
      <c r="J57">
        <f t="shared" si="0"/>
        <v>237.47226728330133</v>
      </c>
      <c r="K57" s="8">
        <f>J57/B57</f>
        <v>4.4512140071846548E-2</v>
      </c>
      <c r="L57">
        <v>1162</v>
      </c>
      <c r="M57">
        <f t="shared" si="1"/>
        <v>17098.003244397696</v>
      </c>
      <c r="N57">
        <f t="shared" si="2"/>
        <v>20916</v>
      </c>
      <c r="O57">
        <f t="shared" si="3"/>
        <v>-474.94453456660267</v>
      </c>
      <c r="P57">
        <f t="shared" si="4"/>
        <v>225572.31091468685</v>
      </c>
      <c r="Q57">
        <v>0</v>
      </c>
      <c r="R57">
        <v>0</v>
      </c>
      <c r="S57">
        <v>743</v>
      </c>
      <c r="T57">
        <v>1</v>
      </c>
      <c r="U57">
        <v>1</v>
      </c>
      <c r="V57">
        <v>4592</v>
      </c>
      <c r="W57">
        <v>0</v>
      </c>
      <c r="X57">
        <v>0</v>
      </c>
      <c r="Y57">
        <v>0</v>
      </c>
      <c r="Z57">
        <v>1</v>
      </c>
      <c r="AC57" s="3" t="s">
        <v>141</v>
      </c>
      <c r="AD57" s="3">
        <v>981.28951540383957</v>
      </c>
      <c r="AE57" s="3">
        <v>71.341026971499502</v>
      </c>
      <c r="AF57" s="3">
        <v>13.754911543337627</v>
      </c>
      <c r="AG57" s="3">
        <v>9.8390300965980495E-35</v>
      </c>
      <c r="AH57" s="3">
        <v>840.97986729419608</v>
      </c>
      <c r="AI57" s="3">
        <v>1121.5991635134831</v>
      </c>
      <c r="AJ57" s="3">
        <v>840.97986729419608</v>
      </c>
      <c r="AK57" s="3">
        <v>1121.5991635134831</v>
      </c>
    </row>
    <row r="58" spans="1:37" x14ac:dyDescent="0.35">
      <c r="A58" s="1">
        <v>40972</v>
      </c>
      <c r="B58">
        <v>5604</v>
      </c>
      <c r="C58">
        <v>4687.333333333333</v>
      </c>
      <c r="D58">
        <v>4973</v>
      </c>
      <c r="E58">
        <v>0</v>
      </c>
      <c r="F58">
        <v>5335</v>
      </c>
      <c r="G58">
        <v>1</v>
      </c>
      <c r="H58">
        <f>$AC$2+SUMPRODUCT(C58:G58,$AD$2:$AH$2)</f>
        <v>5654.5517151804506</v>
      </c>
      <c r="I58">
        <f>H58-B58</f>
        <v>50.551715180450628</v>
      </c>
      <c r="J58">
        <f t="shared" si="0"/>
        <v>50.551715180450628</v>
      </c>
      <c r="K58" s="8">
        <f>J58/B58</f>
        <v>9.0206486760261648E-3</v>
      </c>
      <c r="L58">
        <v>622</v>
      </c>
      <c r="M58">
        <f t="shared" si="1"/>
        <v>909.93087324811131</v>
      </c>
      <c r="N58">
        <f t="shared" si="2"/>
        <v>11196</v>
      </c>
      <c r="O58">
        <f t="shared" si="3"/>
        <v>50.551715180450628</v>
      </c>
      <c r="P58">
        <f t="shared" si="4"/>
        <v>2555.4759076854025</v>
      </c>
      <c r="Q58">
        <v>0</v>
      </c>
      <c r="R58">
        <v>0</v>
      </c>
      <c r="S58">
        <v>269</v>
      </c>
      <c r="T58">
        <v>1</v>
      </c>
      <c r="U58">
        <v>0</v>
      </c>
      <c r="V58">
        <v>5335</v>
      </c>
      <c r="W58">
        <v>0</v>
      </c>
      <c r="X58">
        <v>0</v>
      </c>
      <c r="Y58">
        <v>0</v>
      </c>
      <c r="Z58">
        <v>1</v>
      </c>
    </row>
    <row r="59" spans="1:37" x14ac:dyDescent="0.35">
      <c r="A59" s="1">
        <v>40973</v>
      </c>
      <c r="B59">
        <v>3487</v>
      </c>
      <c r="C59">
        <v>5177</v>
      </c>
      <c r="D59">
        <v>3390</v>
      </c>
      <c r="E59">
        <v>0</v>
      </c>
      <c r="F59">
        <v>5604</v>
      </c>
      <c r="G59">
        <v>0</v>
      </c>
      <c r="H59">
        <f>$AC$2+SUMPRODUCT(C59:G59,$AD$2:$AH$2)</f>
        <v>4836.3468742155464</v>
      </c>
      <c r="I59">
        <f>H59-B59</f>
        <v>1349.3468742155464</v>
      </c>
      <c r="J59">
        <f t="shared" si="0"/>
        <v>1349.3468742155464</v>
      </c>
      <c r="K59" s="8">
        <f>J59/B59</f>
        <v>0.3869649768326775</v>
      </c>
      <c r="L59">
        <v>1251</v>
      </c>
      <c r="M59">
        <f t="shared" si="1"/>
        <v>24288.243735879834</v>
      </c>
      <c r="N59">
        <f t="shared" si="2"/>
        <v>22518</v>
      </c>
      <c r="O59">
        <f t="shared" si="3"/>
        <v>1349.3468742155464</v>
      </c>
      <c r="P59">
        <f t="shared" si="4"/>
        <v>1820736.9869552657</v>
      </c>
      <c r="Q59">
        <v>0</v>
      </c>
      <c r="R59">
        <v>0</v>
      </c>
      <c r="S59">
        <v>-2117</v>
      </c>
      <c r="T59">
        <v>0</v>
      </c>
      <c r="U59">
        <v>0</v>
      </c>
      <c r="V59">
        <v>5604</v>
      </c>
      <c r="W59">
        <v>1</v>
      </c>
      <c r="X59">
        <v>0</v>
      </c>
      <c r="Y59">
        <v>0</v>
      </c>
      <c r="Z59">
        <v>1</v>
      </c>
      <c r="AC59" t="s">
        <v>22</v>
      </c>
    </row>
    <row r="60" spans="1:37" ht="15" thickBot="1" x14ac:dyDescent="0.4">
      <c r="A60" s="1">
        <v>40974</v>
      </c>
      <c r="B60">
        <v>3854</v>
      </c>
      <c r="C60">
        <v>4808.666666666667</v>
      </c>
      <c r="D60">
        <v>3795</v>
      </c>
      <c r="E60">
        <v>0</v>
      </c>
      <c r="F60">
        <v>3487</v>
      </c>
      <c r="G60">
        <v>0</v>
      </c>
      <c r="H60">
        <f>$AC$2+SUMPRODUCT(C60:G60,$AD$2:$AH$2)</f>
        <v>4363.3114834115058</v>
      </c>
      <c r="I60">
        <f>H60-B60</f>
        <v>509.31148341150583</v>
      </c>
      <c r="J60">
        <f t="shared" si="0"/>
        <v>509.31148341150583</v>
      </c>
      <c r="K60" s="8">
        <f>J60/B60</f>
        <v>0.13215139683744312</v>
      </c>
      <c r="L60">
        <v>1095</v>
      </c>
      <c r="M60">
        <f t="shared" si="1"/>
        <v>9167.606701407105</v>
      </c>
      <c r="N60">
        <f t="shared" si="2"/>
        <v>19710</v>
      </c>
      <c r="O60">
        <f t="shared" si="3"/>
        <v>509.31148341150583</v>
      </c>
      <c r="P60">
        <f t="shared" si="4"/>
        <v>259398.18713482859</v>
      </c>
      <c r="Q60">
        <v>0</v>
      </c>
      <c r="R60">
        <v>0</v>
      </c>
      <c r="S60">
        <v>367</v>
      </c>
      <c r="T60">
        <v>0</v>
      </c>
      <c r="U60">
        <v>0</v>
      </c>
      <c r="V60">
        <v>3487</v>
      </c>
      <c r="W60">
        <v>0</v>
      </c>
      <c r="X60">
        <v>1</v>
      </c>
      <c r="Y60">
        <v>0</v>
      </c>
      <c r="Z60">
        <v>1</v>
      </c>
    </row>
    <row r="61" spans="1:37" x14ac:dyDescent="0.35">
      <c r="A61" s="1">
        <v>40975</v>
      </c>
      <c r="B61">
        <v>4368</v>
      </c>
      <c r="C61">
        <v>4315</v>
      </c>
      <c r="D61">
        <v>3842</v>
      </c>
      <c r="E61">
        <v>0</v>
      </c>
      <c r="F61">
        <v>3854</v>
      </c>
      <c r="G61">
        <v>0</v>
      </c>
      <c r="H61">
        <f>$AC$2+SUMPRODUCT(C61:G61,$AD$2:$AH$2)</f>
        <v>4316.051408467818</v>
      </c>
      <c r="I61">
        <f>H61-B61</f>
        <v>-51.948591532182036</v>
      </c>
      <c r="J61">
        <f t="shared" si="0"/>
        <v>51.948591532182036</v>
      </c>
      <c r="K61" s="8">
        <f>J61/B61</f>
        <v>1.1892992566891492E-2</v>
      </c>
      <c r="L61">
        <v>616</v>
      </c>
      <c r="M61">
        <f t="shared" si="1"/>
        <v>3740.2985903171066</v>
      </c>
      <c r="N61">
        <f t="shared" si="2"/>
        <v>11088</v>
      </c>
      <c r="O61">
        <f t="shared" si="3"/>
        <v>-103.89718306436407</v>
      </c>
      <c r="P61">
        <f t="shared" si="4"/>
        <v>10794.62464870998</v>
      </c>
      <c r="Q61">
        <v>0</v>
      </c>
      <c r="R61">
        <v>0</v>
      </c>
      <c r="S61">
        <v>514</v>
      </c>
      <c r="T61">
        <v>0</v>
      </c>
      <c r="U61">
        <v>0</v>
      </c>
      <c r="V61">
        <v>3854</v>
      </c>
      <c r="W61">
        <v>0</v>
      </c>
      <c r="X61">
        <v>0</v>
      </c>
      <c r="Y61">
        <v>1</v>
      </c>
      <c r="Z61">
        <v>1</v>
      </c>
      <c r="AC61" s="5" t="s">
        <v>23</v>
      </c>
      <c r="AD61" s="5"/>
    </row>
    <row r="62" spans="1:37" x14ac:dyDescent="0.35">
      <c r="A62" s="1">
        <v>40976</v>
      </c>
      <c r="B62">
        <v>4263</v>
      </c>
      <c r="C62">
        <v>3903</v>
      </c>
      <c r="D62">
        <v>4135</v>
      </c>
      <c r="E62">
        <v>0</v>
      </c>
      <c r="F62">
        <v>4368</v>
      </c>
      <c r="G62">
        <v>0</v>
      </c>
      <c r="H62">
        <f>$AC$2+SUMPRODUCT(C62:G62,$AD$2:$AH$2)</f>
        <v>4424.1881057276123</v>
      </c>
      <c r="I62">
        <f>H62-B62</f>
        <v>161.18810572761231</v>
      </c>
      <c r="J62">
        <f t="shared" si="0"/>
        <v>161.18810572761231</v>
      </c>
      <c r="K62" s="8">
        <f>J62/B62</f>
        <v>3.7810956070282037E-2</v>
      </c>
      <c r="L62">
        <v>856</v>
      </c>
      <c r="M62">
        <f t="shared" si="1"/>
        <v>2901.3859030970216</v>
      </c>
      <c r="N62">
        <f t="shared" si="2"/>
        <v>15408</v>
      </c>
      <c r="O62">
        <f t="shared" si="3"/>
        <v>161.18810572761231</v>
      </c>
      <c r="P62">
        <f t="shared" si="4"/>
        <v>25981.605428055926</v>
      </c>
      <c r="Q62">
        <v>1</v>
      </c>
      <c r="R62">
        <v>0</v>
      </c>
      <c r="S62">
        <v>-105</v>
      </c>
      <c r="T62">
        <v>0</v>
      </c>
      <c r="U62">
        <v>0</v>
      </c>
      <c r="V62">
        <v>4368</v>
      </c>
      <c r="W62">
        <v>0</v>
      </c>
      <c r="X62">
        <v>0</v>
      </c>
      <c r="Y62">
        <v>0</v>
      </c>
      <c r="Z62">
        <v>1</v>
      </c>
      <c r="AC62" s="2" t="s">
        <v>24</v>
      </c>
      <c r="AD62" s="2">
        <v>0.85025482617861281</v>
      </c>
    </row>
    <row r="63" spans="1:37" x14ac:dyDescent="0.35">
      <c r="A63" s="1">
        <v>40977</v>
      </c>
      <c r="B63">
        <v>4953</v>
      </c>
      <c r="C63">
        <v>4161.666666666667</v>
      </c>
      <c r="D63">
        <v>4592</v>
      </c>
      <c r="E63">
        <v>0</v>
      </c>
      <c r="F63">
        <v>4263</v>
      </c>
      <c r="G63">
        <v>0</v>
      </c>
      <c r="H63">
        <f>$AC$2+SUMPRODUCT(C63:G63,$AD$2:$AH$2)</f>
        <v>4654.6412390841169</v>
      </c>
      <c r="I63">
        <f>H63-B63</f>
        <v>-298.35876091588307</v>
      </c>
      <c r="J63">
        <f t="shared" si="0"/>
        <v>298.35876091588307</v>
      </c>
      <c r="K63" s="8">
        <f>J63/B63</f>
        <v>6.0237989282431466E-2</v>
      </c>
      <c r="L63">
        <v>336</v>
      </c>
      <c r="M63">
        <f t="shared" si="1"/>
        <v>21481.830785943581</v>
      </c>
      <c r="N63">
        <f t="shared" si="2"/>
        <v>6048</v>
      </c>
      <c r="O63">
        <f t="shared" si="3"/>
        <v>-596.71752183176613</v>
      </c>
      <c r="P63">
        <f t="shared" si="4"/>
        <v>356071.80086104432</v>
      </c>
      <c r="Q63">
        <v>0</v>
      </c>
      <c r="R63">
        <v>1</v>
      </c>
      <c r="S63">
        <v>690</v>
      </c>
      <c r="T63">
        <v>0</v>
      </c>
      <c r="U63">
        <v>0</v>
      </c>
      <c r="V63">
        <v>4263</v>
      </c>
      <c r="W63">
        <v>0</v>
      </c>
      <c r="X63">
        <v>0</v>
      </c>
      <c r="Y63">
        <v>0</v>
      </c>
      <c r="Z63">
        <v>1</v>
      </c>
      <c r="AC63" s="2" t="s">
        <v>25</v>
      </c>
      <c r="AD63" s="2">
        <v>0.72293326944002312</v>
      </c>
    </row>
    <row r="64" spans="1:37" x14ac:dyDescent="0.35">
      <c r="A64" s="1">
        <v>40978</v>
      </c>
      <c r="B64">
        <v>5715</v>
      </c>
      <c r="C64">
        <v>4528</v>
      </c>
      <c r="D64">
        <v>5335</v>
      </c>
      <c r="E64">
        <v>0</v>
      </c>
      <c r="F64">
        <v>4953</v>
      </c>
      <c r="G64">
        <v>1</v>
      </c>
      <c r="H64">
        <f>$AC$2+SUMPRODUCT(C64:G64,$AD$2:$AH$2)</f>
        <v>5650.8790935805791</v>
      </c>
      <c r="I64">
        <f>H64-B64</f>
        <v>-64.120906419420862</v>
      </c>
      <c r="J64">
        <f t="shared" si="0"/>
        <v>64.120906419420862</v>
      </c>
      <c r="K64" s="8">
        <f>J64/B64</f>
        <v>1.1219756153879415E-2</v>
      </c>
      <c r="L64">
        <v>704</v>
      </c>
      <c r="M64">
        <f t="shared" si="1"/>
        <v>4616.7052621983021</v>
      </c>
      <c r="N64">
        <f t="shared" si="2"/>
        <v>12672</v>
      </c>
      <c r="O64">
        <f t="shared" si="3"/>
        <v>-128.24181283884172</v>
      </c>
      <c r="P64">
        <f t="shared" si="4"/>
        <v>16445.962560192511</v>
      </c>
      <c r="Q64">
        <v>0</v>
      </c>
      <c r="R64">
        <v>0</v>
      </c>
      <c r="S64">
        <v>762</v>
      </c>
      <c r="T64">
        <v>1</v>
      </c>
      <c r="U64">
        <v>1</v>
      </c>
      <c r="V64">
        <v>4953</v>
      </c>
      <c r="W64">
        <v>0</v>
      </c>
      <c r="X64">
        <v>0</v>
      </c>
      <c r="Y64">
        <v>0</v>
      </c>
      <c r="Z64">
        <v>1</v>
      </c>
      <c r="AC64" s="2" t="s">
        <v>26</v>
      </c>
      <c r="AD64" s="2">
        <v>0.71900881150008011</v>
      </c>
    </row>
    <row r="65" spans="1:37" x14ac:dyDescent="0.35">
      <c r="A65" s="1">
        <v>40979</v>
      </c>
      <c r="B65">
        <v>5598</v>
      </c>
      <c r="C65">
        <v>4977</v>
      </c>
      <c r="D65">
        <v>5604</v>
      </c>
      <c r="E65">
        <v>0</v>
      </c>
      <c r="F65">
        <v>5715</v>
      </c>
      <c r="G65">
        <v>1</v>
      </c>
      <c r="H65">
        <f>$AC$2+SUMPRODUCT(C65:G65,$AD$2:$AH$2)</f>
        <v>6078.9144595052239</v>
      </c>
      <c r="I65">
        <f>H65-B65</f>
        <v>480.91445950522393</v>
      </c>
      <c r="J65">
        <f t="shared" si="0"/>
        <v>480.91445950522393</v>
      </c>
      <c r="K65" s="8">
        <f>J65/B65</f>
        <v>8.5908263577210417E-2</v>
      </c>
      <c r="L65">
        <v>551</v>
      </c>
      <c r="M65">
        <f t="shared" si="1"/>
        <v>8656.4602710940308</v>
      </c>
      <c r="N65">
        <f t="shared" si="2"/>
        <v>9918</v>
      </c>
      <c r="O65">
        <f t="shared" si="3"/>
        <v>480.91445950522393</v>
      </c>
      <c r="P65">
        <f t="shared" si="4"/>
        <v>231278.71736120168</v>
      </c>
      <c r="Q65">
        <v>0</v>
      </c>
      <c r="R65">
        <v>0</v>
      </c>
      <c r="S65">
        <v>-117</v>
      </c>
      <c r="T65">
        <v>1</v>
      </c>
      <c r="U65">
        <v>0</v>
      </c>
      <c r="V65">
        <v>5715</v>
      </c>
      <c r="W65">
        <v>0</v>
      </c>
      <c r="X65">
        <v>0</v>
      </c>
      <c r="Y65">
        <v>0</v>
      </c>
      <c r="Z65">
        <v>0</v>
      </c>
      <c r="AC65" s="2" t="s">
        <v>6</v>
      </c>
      <c r="AD65" s="2">
        <v>627.11054858578359</v>
      </c>
    </row>
    <row r="66" spans="1:37" ht="15" thickBot="1" x14ac:dyDescent="0.4">
      <c r="A66" s="1">
        <v>40980</v>
      </c>
      <c r="B66">
        <v>3941</v>
      </c>
      <c r="C66">
        <v>5422</v>
      </c>
      <c r="D66">
        <v>3487</v>
      </c>
      <c r="E66">
        <v>0</v>
      </c>
      <c r="F66">
        <v>5598</v>
      </c>
      <c r="G66">
        <v>0</v>
      </c>
      <c r="H66">
        <f>$AC$2+SUMPRODUCT(C66:G66,$AD$2:$AH$2)</f>
        <v>4948.596583181632</v>
      </c>
      <c r="I66">
        <f>H66-B66</f>
        <v>1007.596583181632</v>
      </c>
      <c r="J66">
        <f t="shared" si="0"/>
        <v>1007.596583181632</v>
      </c>
      <c r="K66" s="8">
        <f>J66/B66</f>
        <v>0.25567028246171836</v>
      </c>
      <c r="L66">
        <v>1038</v>
      </c>
      <c r="M66">
        <f t="shared" si="1"/>
        <v>18136.738497269376</v>
      </c>
      <c r="N66">
        <f t="shared" si="2"/>
        <v>18684</v>
      </c>
      <c r="O66">
        <f t="shared" si="3"/>
        <v>1007.596583181632</v>
      </c>
      <c r="P66">
        <f t="shared" si="4"/>
        <v>1015250.8744392995</v>
      </c>
      <c r="Q66">
        <v>0</v>
      </c>
      <c r="R66">
        <v>0</v>
      </c>
      <c r="S66">
        <v>-1657</v>
      </c>
      <c r="T66">
        <v>0</v>
      </c>
      <c r="U66">
        <v>0</v>
      </c>
      <c r="V66">
        <v>5598</v>
      </c>
      <c r="W66">
        <v>1</v>
      </c>
      <c r="X66">
        <v>0</v>
      </c>
      <c r="Y66">
        <v>0</v>
      </c>
      <c r="Z66">
        <v>1</v>
      </c>
      <c r="AC66" s="3" t="s">
        <v>27</v>
      </c>
      <c r="AD66" s="3">
        <v>359</v>
      </c>
    </row>
    <row r="67" spans="1:37" x14ac:dyDescent="0.35">
      <c r="A67" s="1">
        <v>40981</v>
      </c>
      <c r="B67">
        <v>4048</v>
      </c>
      <c r="C67">
        <v>5084.666666666667</v>
      </c>
      <c r="D67">
        <v>3854</v>
      </c>
      <c r="E67">
        <v>0</v>
      </c>
      <c r="F67">
        <v>3941</v>
      </c>
      <c r="G67">
        <v>0</v>
      </c>
      <c r="H67">
        <f>$AC$2+SUMPRODUCT(C67:G67,$AD$2:$AH$2)</f>
        <v>4582.1854049831099</v>
      </c>
      <c r="I67">
        <f>H67-B67</f>
        <v>534.18540498310995</v>
      </c>
      <c r="J67">
        <f t="shared" ref="J67:J130" si="5">ABS(I67)</f>
        <v>534.18540498310995</v>
      </c>
      <c r="K67" s="8">
        <f>J67/B67</f>
        <v>0.13196279767369318</v>
      </c>
      <c r="L67">
        <v>1060</v>
      </c>
      <c r="M67">
        <f t="shared" ref="M67:M130" si="6">IF(I67&lt;0,I67*-72,I67*18)</f>
        <v>9615.3372896959791</v>
      </c>
      <c r="N67">
        <f t="shared" ref="N67:N130" si="7">L67*18</f>
        <v>19080</v>
      </c>
      <c r="O67">
        <f t="shared" ref="O67:O130" si="8">IF(I67&lt;0,I67*2,I67)</f>
        <v>534.18540498310995</v>
      </c>
      <c r="P67">
        <f t="shared" ref="P67:P130" si="9">O67^2</f>
        <v>285354.0468969692</v>
      </c>
      <c r="Q67">
        <v>0</v>
      </c>
      <c r="R67">
        <v>0</v>
      </c>
      <c r="S67">
        <v>107</v>
      </c>
      <c r="T67">
        <v>0</v>
      </c>
      <c r="U67">
        <v>0</v>
      </c>
      <c r="V67">
        <v>3941</v>
      </c>
      <c r="W67">
        <v>0</v>
      </c>
      <c r="X67">
        <v>1</v>
      </c>
      <c r="Y67">
        <v>0</v>
      </c>
      <c r="Z67">
        <v>1</v>
      </c>
    </row>
    <row r="68" spans="1:37" ht="15" thickBot="1" x14ac:dyDescent="0.4">
      <c r="A68" s="1">
        <v>40982</v>
      </c>
      <c r="B68">
        <v>3883</v>
      </c>
      <c r="C68">
        <v>4529</v>
      </c>
      <c r="D68">
        <v>4368</v>
      </c>
      <c r="E68">
        <v>0</v>
      </c>
      <c r="F68">
        <v>4048</v>
      </c>
      <c r="G68">
        <v>0</v>
      </c>
      <c r="H68">
        <f>$AC$2+SUMPRODUCT(C68:G68,$AD$2:$AH$2)</f>
        <v>4631.4613803764159</v>
      </c>
      <c r="I68">
        <f>H68-B68</f>
        <v>748.46138037641595</v>
      </c>
      <c r="J68">
        <f t="shared" si="5"/>
        <v>748.46138037641595</v>
      </c>
      <c r="K68" s="8">
        <f>J68/B68</f>
        <v>0.19275338150306875</v>
      </c>
      <c r="L68">
        <v>1181</v>
      </c>
      <c r="M68">
        <f t="shared" si="6"/>
        <v>13472.304846775487</v>
      </c>
      <c r="N68">
        <f t="shared" si="7"/>
        <v>21258</v>
      </c>
      <c r="O68">
        <f t="shared" si="8"/>
        <v>748.46138037641595</v>
      </c>
      <c r="P68">
        <f t="shared" si="9"/>
        <v>560194.43791496998</v>
      </c>
      <c r="Q68">
        <v>0</v>
      </c>
      <c r="R68">
        <v>0</v>
      </c>
      <c r="S68">
        <v>-165</v>
      </c>
      <c r="T68">
        <v>0</v>
      </c>
      <c r="U68">
        <v>0</v>
      </c>
      <c r="V68">
        <v>4048</v>
      </c>
      <c r="W68">
        <v>0</v>
      </c>
      <c r="X68">
        <v>0</v>
      </c>
      <c r="Y68">
        <v>1</v>
      </c>
      <c r="Z68">
        <v>0</v>
      </c>
      <c r="AC68" t="s">
        <v>28</v>
      </c>
    </row>
    <row r="69" spans="1:37" x14ac:dyDescent="0.35">
      <c r="A69" s="1">
        <v>40983</v>
      </c>
      <c r="B69">
        <v>4491</v>
      </c>
      <c r="C69">
        <v>3957.3333333333335</v>
      </c>
      <c r="D69">
        <v>4263</v>
      </c>
      <c r="E69">
        <v>0</v>
      </c>
      <c r="F69">
        <v>3883</v>
      </c>
      <c r="G69">
        <v>0</v>
      </c>
      <c r="H69">
        <f>$AC$2+SUMPRODUCT(C69:G69,$AD$2:$AH$2)</f>
        <v>4372.6454088707451</v>
      </c>
      <c r="I69">
        <f>H69-B69</f>
        <v>-118.35459112925491</v>
      </c>
      <c r="J69">
        <f t="shared" si="5"/>
        <v>118.35459112925491</v>
      </c>
      <c r="K69" s="8">
        <f>J69/B69</f>
        <v>2.6353727706358254E-2</v>
      </c>
      <c r="L69">
        <v>844</v>
      </c>
      <c r="M69">
        <f t="shared" si="6"/>
        <v>8521.5305613063538</v>
      </c>
      <c r="N69">
        <f t="shared" si="7"/>
        <v>15192</v>
      </c>
      <c r="O69">
        <f t="shared" si="8"/>
        <v>-236.70918225850983</v>
      </c>
      <c r="P69">
        <f t="shared" si="9"/>
        <v>56031.236965492426</v>
      </c>
      <c r="Q69">
        <v>1</v>
      </c>
      <c r="R69">
        <v>0</v>
      </c>
      <c r="S69">
        <v>608</v>
      </c>
      <c r="T69">
        <v>0</v>
      </c>
      <c r="U69">
        <v>0</v>
      </c>
      <c r="V69">
        <v>3883</v>
      </c>
      <c r="W69">
        <v>0</v>
      </c>
      <c r="X69">
        <v>0</v>
      </c>
      <c r="Y69">
        <v>0</v>
      </c>
      <c r="Z69">
        <v>1</v>
      </c>
      <c r="AC69" s="4"/>
      <c r="AD69" s="4" t="s">
        <v>33</v>
      </c>
      <c r="AE69" s="4" t="s">
        <v>34</v>
      </c>
      <c r="AF69" s="4" t="s">
        <v>35</v>
      </c>
      <c r="AG69" s="4" t="s">
        <v>36</v>
      </c>
      <c r="AH69" s="4" t="s">
        <v>37</v>
      </c>
    </row>
    <row r="70" spans="1:37" x14ac:dyDescent="0.35">
      <c r="A70" s="1">
        <v>40984</v>
      </c>
      <c r="B70">
        <v>4594</v>
      </c>
      <c r="C70">
        <v>4140.666666666667</v>
      </c>
      <c r="D70">
        <v>4953</v>
      </c>
      <c r="E70">
        <v>0</v>
      </c>
      <c r="F70">
        <v>4491</v>
      </c>
      <c r="G70">
        <v>0</v>
      </c>
      <c r="H70">
        <f>$AC$2+SUMPRODUCT(C70:G70,$AD$2:$AH$2)</f>
        <v>4841.6589364584697</v>
      </c>
      <c r="I70">
        <f>H70-B70</f>
        <v>247.65893645846973</v>
      </c>
      <c r="J70">
        <f t="shared" si="5"/>
        <v>247.65893645846973</v>
      </c>
      <c r="K70" s="8">
        <f>J70/B70</f>
        <v>5.3909215598273774E-2</v>
      </c>
      <c r="L70">
        <v>1082</v>
      </c>
      <c r="M70">
        <f t="shared" si="6"/>
        <v>4457.8608562524551</v>
      </c>
      <c r="N70">
        <f t="shared" si="7"/>
        <v>19476</v>
      </c>
      <c r="O70">
        <f t="shared" si="8"/>
        <v>247.65893645846973</v>
      </c>
      <c r="P70">
        <f t="shared" si="9"/>
        <v>61334.948807740344</v>
      </c>
      <c r="Q70">
        <v>0</v>
      </c>
      <c r="R70">
        <v>1</v>
      </c>
      <c r="S70">
        <v>103</v>
      </c>
      <c r="T70">
        <v>0</v>
      </c>
      <c r="U70">
        <v>0</v>
      </c>
      <c r="V70">
        <v>4491</v>
      </c>
      <c r="W70">
        <v>0</v>
      </c>
      <c r="X70">
        <v>0</v>
      </c>
      <c r="Y70">
        <v>0</v>
      </c>
      <c r="Z70">
        <v>0</v>
      </c>
      <c r="AC70" s="2" t="s">
        <v>29</v>
      </c>
      <c r="AD70" s="2">
        <v>5</v>
      </c>
      <c r="AE70" s="2">
        <v>362223605.40952575</v>
      </c>
      <c r="AF70" s="2">
        <v>72444721.081905156</v>
      </c>
      <c r="AG70" s="2">
        <v>184.21226077671261</v>
      </c>
      <c r="AH70" s="2">
        <v>4.5422740335221831E-96</v>
      </c>
    </row>
    <row r="71" spans="1:37" x14ac:dyDescent="0.35">
      <c r="A71" s="1">
        <v>40985</v>
      </c>
      <c r="B71">
        <v>4131</v>
      </c>
      <c r="C71">
        <v>4322.666666666667</v>
      </c>
      <c r="D71">
        <v>5715</v>
      </c>
      <c r="E71">
        <v>0</v>
      </c>
      <c r="F71">
        <v>4594</v>
      </c>
      <c r="G71">
        <v>1</v>
      </c>
      <c r="H71">
        <f>$AC$2+SUMPRODUCT(C71:G71,$AD$2:$AH$2)</f>
        <v>5645.3072633909951</v>
      </c>
      <c r="I71">
        <f>H71-B71</f>
        <v>1514.3072633909951</v>
      </c>
      <c r="J71">
        <f t="shared" si="5"/>
        <v>1514.3072633909951</v>
      </c>
      <c r="K71" s="8">
        <f>J71/B71</f>
        <v>0.36657159607625156</v>
      </c>
      <c r="L71">
        <v>796</v>
      </c>
      <c r="M71">
        <f t="shared" si="6"/>
        <v>27257.53074103791</v>
      </c>
      <c r="N71">
        <f t="shared" si="7"/>
        <v>14328</v>
      </c>
      <c r="O71">
        <f t="shared" si="8"/>
        <v>1514.3072633909951</v>
      </c>
      <c r="P71">
        <f t="shared" si="9"/>
        <v>2293126.4879587246</v>
      </c>
      <c r="Q71">
        <v>0</v>
      </c>
      <c r="R71">
        <v>0</v>
      </c>
      <c r="S71">
        <v>-463</v>
      </c>
      <c r="T71">
        <v>1</v>
      </c>
      <c r="U71">
        <v>1</v>
      </c>
      <c r="V71">
        <v>4594</v>
      </c>
      <c r="W71">
        <v>0</v>
      </c>
      <c r="X71">
        <v>0</v>
      </c>
      <c r="Y71">
        <v>0</v>
      </c>
      <c r="Z71">
        <v>0</v>
      </c>
      <c r="AC71" s="2" t="s">
        <v>30</v>
      </c>
      <c r="AD71" s="2">
        <v>353</v>
      </c>
      <c r="AE71" s="2">
        <v>138823476.97208956</v>
      </c>
      <c r="AF71" s="2">
        <v>393267.64014756249</v>
      </c>
      <c r="AG71" s="2"/>
      <c r="AH71" s="2"/>
    </row>
    <row r="72" spans="1:37" ht="15" thickBot="1" x14ac:dyDescent="0.4">
      <c r="A72" s="1">
        <v>40986</v>
      </c>
      <c r="B72">
        <v>5677</v>
      </c>
      <c r="C72">
        <v>4405.333333333333</v>
      </c>
      <c r="D72">
        <v>5598</v>
      </c>
      <c r="E72">
        <v>0</v>
      </c>
      <c r="F72">
        <v>4131</v>
      </c>
      <c r="G72">
        <v>1</v>
      </c>
      <c r="H72">
        <f>$AC$2+SUMPRODUCT(C72:G72,$AD$2:$AH$2)</f>
        <v>5514.0793357469465</v>
      </c>
      <c r="I72">
        <f>H72-B72</f>
        <v>-162.92066425305347</v>
      </c>
      <c r="J72">
        <f t="shared" si="5"/>
        <v>162.92066425305347</v>
      </c>
      <c r="K72" s="8">
        <f>J72/B72</f>
        <v>2.8698373128950763E-2</v>
      </c>
      <c r="L72">
        <v>1262</v>
      </c>
      <c r="M72">
        <f t="shared" si="6"/>
        <v>11730.28782621985</v>
      </c>
      <c r="N72">
        <f t="shared" si="7"/>
        <v>22716</v>
      </c>
      <c r="O72">
        <f t="shared" si="8"/>
        <v>-325.84132850610695</v>
      </c>
      <c r="P72">
        <f t="shared" si="9"/>
        <v>106172.5713626247</v>
      </c>
      <c r="Q72">
        <v>0</v>
      </c>
      <c r="R72">
        <v>0</v>
      </c>
      <c r="S72">
        <v>1546</v>
      </c>
      <c r="T72">
        <v>1</v>
      </c>
      <c r="U72">
        <v>0</v>
      </c>
      <c r="V72">
        <v>4131</v>
      </c>
      <c r="W72">
        <v>0</v>
      </c>
      <c r="X72">
        <v>0</v>
      </c>
      <c r="Y72">
        <v>0</v>
      </c>
      <c r="Z72">
        <v>1</v>
      </c>
      <c r="AC72" s="3" t="s">
        <v>31</v>
      </c>
      <c r="AD72" s="3">
        <v>358</v>
      </c>
      <c r="AE72" s="3">
        <v>501047082.38161528</v>
      </c>
      <c r="AF72" s="3"/>
      <c r="AG72" s="3"/>
      <c r="AH72" s="3"/>
    </row>
    <row r="73" spans="1:37" ht="15" thickBot="1" x14ac:dyDescent="0.4">
      <c r="A73" s="1">
        <v>40987</v>
      </c>
      <c r="B73">
        <v>3805</v>
      </c>
      <c r="C73">
        <v>4800.666666666667</v>
      </c>
      <c r="D73">
        <v>3941</v>
      </c>
      <c r="E73">
        <v>0</v>
      </c>
      <c r="F73">
        <v>5677</v>
      </c>
      <c r="G73">
        <v>0</v>
      </c>
      <c r="H73">
        <f>$AC$2+SUMPRODUCT(C73:G73,$AD$2:$AH$2)</f>
        <v>4947.582608533251</v>
      </c>
      <c r="I73">
        <f>H73-B73</f>
        <v>1142.582608533251</v>
      </c>
      <c r="J73">
        <f t="shared" si="5"/>
        <v>1142.582608533251</v>
      </c>
      <c r="K73" s="8">
        <f>J73/B73</f>
        <v>0.30028452261057847</v>
      </c>
      <c r="L73">
        <v>940</v>
      </c>
      <c r="M73">
        <f t="shared" si="6"/>
        <v>20566.48695359852</v>
      </c>
      <c r="N73">
        <f t="shared" si="7"/>
        <v>16920</v>
      </c>
      <c r="O73">
        <f t="shared" si="8"/>
        <v>1142.582608533251</v>
      </c>
      <c r="P73">
        <f t="shared" si="9"/>
        <v>1305495.0173226483</v>
      </c>
      <c r="Q73">
        <v>0</v>
      </c>
      <c r="R73">
        <v>0</v>
      </c>
      <c r="S73">
        <v>-1872</v>
      </c>
      <c r="T73">
        <v>0</v>
      </c>
      <c r="U73">
        <v>0</v>
      </c>
      <c r="V73">
        <v>5677</v>
      </c>
      <c r="W73">
        <v>1</v>
      </c>
      <c r="X73">
        <v>0</v>
      </c>
      <c r="Y73">
        <v>0</v>
      </c>
      <c r="Z73">
        <v>0</v>
      </c>
    </row>
    <row r="74" spans="1:37" x14ac:dyDescent="0.35">
      <c r="A74" s="1">
        <v>40988</v>
      </c>
      <c r="B74">
        <v>4395</v>
      </c>
      <c r="C74">
        <v>4537.666666666667</v>
      </c>
      <c r="D74">
        <v>4048</v>
      </c>
      <c r="E74">
        <v>0</v>
      </c>
      <c r="F74">
        <v>3805</v>
      </c>
      <c r="G74">
        <v>0</v>
      </c>
      <c r="H74">
        <f>$AC$2+SUMPRODUCT(C74:G74,$AD$2:$AH$2)</f>
        <v>4452.6635793235091</v>
      </c>
      <c r="I74">
        <f>H74-B74</f>
        <v>57.663579323509111</v>
      </c>
      <c r="J74">
        <f t="shared" si="5"/>
        <v>57.663579323509111</v>
      </c>
      <c r="K74" s="8">
        <f>J74/B74</f>
        <v>1.3120268332994109E-2</v>
      </c>
      <c r="L74">
        <v>675</v>
      </c>
      <c r="M74">
        <f t="shared" si="6"/>
        <v>1037.944427823164</v>
      </c>
      <c r="N74">
        <f t="shared" si="7"/>
        <v>12150</v>
      </c>
      <c r="O74">
        <f t="shared" si="8"/>
        <v>57.663579323509111</v>
      </c>
      <c r="P74">
        <f t="shared" si="9"/>
        <v>3325.0883803986276</v>
      </c>
      <c r="Q74">
        <v>0</v>
      </c>
      <c r="R74">
        <v>0</v>
      </c>
      <c r="S74">
        <v>590</v>
      </c>
      <c r="T74">
        <v>0</v>
      </c>
      <c r="U74">
        <v>0</v>
      </c>
      <c r="V74">
        <v>3805</v>
      </c>
      <c r="W74">
        <v>0</v>
      </c>
      <c r="X74">
        <v>1</v>
      </c>
      <c r="Y74">
        <v>0</v>
      </c>
      <c r="Z74">
        <v>1</v>
      </c>
      <c r="AC74" s="4"/>
      <c r="AD74" s="4" t="s">
        <v>38</v>
      </c>
      <c r="AE74" s="4" t="s">
        <v>6</v>
      </c>
      <c r="AF74" s="4" t="s">
        <v>39</v>
      </c>
      <c r="AG74" s="4" t="s">
        <v>40</v>
      </c>
      <c r="AH74" s="4" t="s">
        <v>41</v>
      </c>
      <c r="AI74" s="4" t="s">
        <v>42</v>
      </c>
      <c r="AJ74" s="4" t="s">
        <v>43</v>
      </c>
      <c r="AK74" s="4" t="s">
        <v>44</v>
      </c>
    </row>
    <row r="75" spans="1:37" x14ac:dyDescent="0.35">
      <c r="A75" s="1">
        <v>40989</v>
      </c>
      <c r="B75">
        <v>5026</v>
      </c>
      <c r="C75">
        <v>4625.666666666667</v>
      </c>
      <c r="D75">
        <v>3883</v>
      </c>
      <c r="E75">
        <v>0</v>
      </c>
      <c r="F75">
        <v>4395</v>
      </c>
      <c r="G75">
        <v>0</v>
      </c>
      <c r="H75">
        <f>$AC$2+SUMPRODUCT(C75:G75,$AD$2:$AH$2)</f>
        <v>4559.9467288662026</v>
      </c>
      <c r="I75">
        <f>H75-B75</f>
        <v>-466.05327113379735</v>
      </c>
      <c r="J75">
        <f t="shared" si="5"/>
        <v>466.05327113379735</v>
      </c>
      <c r="K75" s="8">
        <f>J75/B75</f>
        <v>9.2728466202506438E-2</v>
      </c>
      <c r="L75">
        <v>707</v>
      </c>
      <c r="M75">
        <f t="shared" si="6"/>
        <v>33555.835521633409</v>
      </c>
      <c r="N75">
        <f t="shared" si="7"/>
        <v>12726</v>
      </c>
      <c r="O75">
        <f t="shared" si="8"/>
        <v>-932.1065422675947</v>
      </c>
      <c r="P75">
        <f t="shared" si="9"/>
        <v>868822.60613805137</v>
      </c>
      <c r="Q75">
        <v>0</v>
      </c>
      <c r="R75">
        <v>0</v>
      </c>
      <c r="S75">
        <v>631</v>
      </c>
      <c r="T75">
        <v>0</v>
      </c>
      <c r="U75">
        <v>0</v>
      </c>
      <c r="V75">
        <v>4395</v>
      </c>
      <c r="W75">
        <v>0</v>
      </c>
      <c r="X75">
        <v>0</v>
      </c>
      <c r="Y75">
        <v>1</v>
      </c>
      <c r="Z75">
        <v>1</v>
      </c>
      <c r="AC75" s="2" t="s">
        <v>32</v>
      </c>
      <c r="AD75" s="2">
        <v>-413.4874806212793</v>
      </c>
      <c r="AE75" s="2">
        <v>191.79723081749333</v>
      </c>
      <c r="AF75" s="2">
        <v>-2.1558574065896585</v>
      </c>
      <c r="AG75" s="2">
        <v>3.1770061584062044E-2</v>
      </c>
      <c r="AH75" s="2">
        <v>-790.69643871699463</v>
      </c>
      <c r="AI75" s="2">
        <v>-36.278522525563972</v>
      </c>
      <c r="AJ75" s="2">
        <v>-790.69643871699463</v>
      </c>
      <c r="AK75" s="2">
        <v>-36.278522525563972</v>
      </c>
    </row>
    <row r="76" spans="1:37" x14ac:dyDescent="0.35">
      <c r="A76" s="1">
        <v>40990</v>
      </c>
      <c r="B76">
        <v>4975</v>
      </c>
      <c r="C76">
        <v>4408.666666666667</v>
      </c>
      <c r="D76">
        <v>4491</v>
      </c>
      <c r="E76">
        <v>0</v>
      </c>
      <c r="F76">
        <v>5026</v>
      </c>
      <c r="G76">
        <v>0</v>
      </c>
      <c r="H76">
        <f>$AC$2+SUMPRODUCT(C76:G76,$AD$2:$AH$2)</f>
        <v>4878.0511972720533</v>
      </c>
      <c r="I76">
        <f>H76-B76</f>
        <v>-96.948802727946713</v>
      </c>
      <c r="J76">
        <f t="shared" si="5"/>
        <v>96.948802727946713</v>
      </c>
      <c r="K76" s="8">
        <f>J76/B76</f>
        <v>1.9487196528230496E-2</v>
      </c>
      <c r="L76">
        <v>449</v>
      </c>
      <c r="M76">
        <f t="shared" si="6"/>
        <v>6980.3137964121634</v>
      </c>
      <c r="N76">
        <f t="shared" si="7"/>
        <v>8082</v>
      </c>
      <c r="O76">
        <f t="shared" si="8"/>
        <v>-193.89760545589343</v>
      </c>
      <c r="P76">
        <f t="shared" si="9"/>
        <v>37596.281401529312</v>
      </c>
      <c r="Q76">
        <v>1</v>
      </c>
      <c r="R76">
        <v>0</v>
      </c>
      <c r="S76">
        <v>-51</v>
      </c>
      <c r="T76">
        <v>0</v>
      </c>
      <c r="U76">
        <v>0</v>
      </c>
      <c r="V76">
        <v>5026</v>
      </c>
      <c r="W76">
        <v>0</v>
      </c>
      <c r="X76">
        <v>0</v>
      </c>
      <c r="Y76">
        <v>0</v>
      </c>
      <c r="Z76">
        <v>1</v>
      </c>
      <c r="AC76" s="2" t="s">
        <v>106</v>
      </c>
      <c r="AD76" s="2">
        <v>0.29363047498416173</v>
      </c>
      <c r="AE76" s="2">
        <v>4.0430723903000426E-2</v>
      </c>
      <c r="AF76" s="2">
        <v>7.2625579420399884</v>
      </c>
      <c r="AG76" s="2">
        <v>2.4464931605763945E-12</v>
      </c>
      <c r="AH76" s="2">
        <v>0.2141150869178011</v>
      </c>
      <c r="AI76" s="2">
        <v>0.37314586305052233</v>
      </c>
      <c r="AJ76" s="2">
        <v>0.2141150869178011</v>
      </c>
      <c r="AK76" s="2">
        <v>0.37314586305052233</v>
      </c>
    </row>
    <row r="77" spans="1:37" x14ac:dyDescent="0.35">
      <c r="A77" s="1">
        <v>40991</v>
      </c>
      <c r="B77">
        <v>5295</v>
      </c>
      <c r="C77">
        <v>4798.666666666667</v>
      </c>
      <c r="D77">
        <v>4594</v>
      </c>
      <c r="E77">
        <v>0</v>
      </c>
      <c r="F77">
        <v>4975</v>
      </c>
      <c r="G77">
        <v>0</v>
      </c>
      <c r="H77">
        <f>$AC$2+SUMPRODUCT(C77:G77,$AD$2:$AH$2)</f>
        <v>5026.9911082356812</v>
      </c>
      <c r="I77">
        <f>H77-B77</f>
        <v>-268.00889176431883</v>
      </c>
      <c r="J77">
        <f t="shared" si="5"/>
        <v>268.00889176431883</v>
      </c>
      <c r="K77" s="8">
        <f>J77/B77</f>
        <v>5.0615465866726883E-2</v>
      </c>
      <c r="L77">
        <v>942</v>
      </c>
      <c r="M77">
        <f t="shared" si="6"/>
        <v>19296.640207030956</v>
      </c>
      <c r="N77">
        <f t="shared" si="7"/>
        <v>16956</v>
      </c>
      <c r="O77">
        <f t="shared" si="8"/>
        <v>-536.01778352863766</v>
      </c>
      <c r="P77">
        <f t="shared" si="9"/>
        <v>287315.06425895344</v>
      </c>
      <c r="Q77">
        <v>0</v>
      </c>
      <c r="R77">
        <v>1</v>
      </c>
      <c r="S77">
        <v>320</v>
      </c>
      <c r="T77">
        <v>0</v>
      </c>
      <c r="U77">
        <v>0</v>
      </c>
      <c r="V77">
        <v>4975</v>
      </c>
      <c r="W77">
        <v>0</v>
      </c>
      <c r="X77">
        <v>0</v>
      </c>
      <c r="Y77">
        <v>0</v>
      </c>
      <c r="Z77">
        <v>1</v>
      </c>
      <c r="AC77" s="2" t="s">
        <v>21</v>
      </c>
      <c r="AD77" s="2">
        <v>0.66150391931518204</v>
      </c>
      <c r="AE77" s="2">
        <v>3.9328030006094916E-2</v>
      </c>
      <c r="AF77" s="2">
        <v>16.820164122450695</v>
      </c>
      <c r="AG77" s="2">
        <v>4.8311419448455811E-47</v>
      </c>
      <c r="AH77" s="2">
        <v>0.58415720706430296</v>
      </c>
      <c r="AI77" s="2">
        <v>0.73885063156606112</v>
      </c>
      <c r="AJ77" s="2">
        <v>0.58415720706430296</v>
      </c>
      <c r="AK77" s="2">
        <v>0.73885063156606112</v>
      </c>
    </row>
    <row r="78" spans="1:37" x14ac:dyDescent="0.35">
      <c r="A78" s="1">
        <v>40992</v>
      </c>
      <c r="B78">
        <v>5167</v>
      </c>
      <c r="C78">
        <v>5098.666666666667</v>
      </c>
      <c r="D78">
        <v>4131</v>
      </c>
      <c r="E78">
        <v>0</v>
      </c>
      <c r="F78">
        <v>5295</v>
      </c>
      <c r="G78">
        <v>1</v>
      </c>
      <c r="H78">
        <f>$AC$2+SUMPRODUCT(C78:G78,$AD$2:$AH$2)</f>
        <v>5450.7552972880521</v>
      </c>
      <c r="I78">
        <f>H78-B78</f>
        <v>283.75529728805213</v>
      </c>
      <c r="J78">
        <f t="shared" si="5"/>
        <v>283.75529728805213</v>
      </c>
      <c r="K78" s="8">
        <f>J78/B78</f>
        <v>5.4916837098519862E-2</v>
      </c>
      <c r="L78">
        <v>779</v>
      </c>
      <c r="M78">
        <f t="shared" si="6"/>
        <v>5107.5953511849384</v>
      </c>
      <c r="N78">
        <f t="shared" si="7"/>
        <v>14022</v>
      </c>
      <c r="O78">
        <f t="shared" si="8"/>
        <v>283.75529728805213</v>
      </c>
      <c r="P78">
        <f t="shared" si="9"/>
        <v>80517.068739030845</v>
      </c>
      <c r="Q78">
        <v>0</v>
      </c>
      <c r="R78">
        <v>0</v>
      </c>
      <c r="S78">
        <v>-128</v>
      </c>
      <c r="T78">
        <v>1</v>
      </c>
      <c r="U78">
        <v>1</v>
      </c>
      <c r="V78">
        <v>5295</v>
      </c>
      <c r="W78">
        <v>0</v>
      </c>
      <c r="X78">
        <v>0</v>
      </c>
      <c r="Y78">
        <v>0</v>
      </c>
      <c r="Z78">
        <v>1</v>
      </c>
      <c r="AC78" s="2" t="s">
        <v>104</v>
      </c>
      <c r="AD78" s="2">
        <v>166.44771474496136</v>
      </c>
      <c r="AE78" s="2">
        <v>110.7143019452261</v>
      </c>
      <c r="AF78" s="2">
        <v>1.5033984934241682</v>
      </c>
      <c r="AG78" s="2">
        <v>0.1336304100251543</v>
      </c>
      <c r="AH78" s="2">
        <v>-51.29487885271493</v>
      </c>
      <c r="AI78" s="2">
        <v>384.19030834263765</v>
      </c>
      <c r="AJ78" s="2">
        <v>-51.29487885271493</v>
      </c>
      <c r="AK78" s="2">
        <v>384.19030834263765</v>
      </c>
    </row>
    <row r="79" spans="1:37" x14ac:dyDescent="0.35">
      <c r="A79" s="1">
        <v>40993</v>
      </c>
      <c r="B79">
        <v>5166</v>
      </c>
      <c r="C79">
        <v>5145.666666666667</v>
      </c>
      <c r="D79">
        <v>5677</v>
      </c>
      <c r="E79">
        <v>0</v>
      </c>
      <c r="F79">
        <v>5167</v>
      </c>
      <c r="G79">
        <v>1</v>
      </c>
      <c r="H79">
        <f>$AC$2+SUMPRODUCT(C79:G79,$AD$2:$AH$2)</f>
        <v>6026.7469742245012</v>
      </c>
      <c r="I79">
        <f>H79-B79</f>
        <v>860.74697422450117</v>
      </c>
      <c r="J79">
        <f t="shared" si="5"/>
        <v>860.74697422450117</v>
      </c>
      <c r="K79" s="8">
        <f>J79/B79</f>
        <v>0.16661768761604745</v>
      </c>
      <c r="L79">
        <v>1077</v>
      </c>
      <c r="M79">
        <f t="shared" si="6"/>
        <v>15493.445536041021</v>
      </c>
      <c r="N79">
        <f t="shared" si="7"/>
        <v>19386</v>
      </c>
      <c r="O79">
        <f t="shared" si="8"/>
        <v>860.74697422450117</v>
      </c>
      <c r="P79">
        <f t="shared" si="9"/>
        <v>740885.35363663407</v>
      </c>
      <c r="Q79">
        <v>0</v>
      </c>
      <c r="R79">
        <v>0</v>
      </c>
      <c r="S79">
        <v>-1</v>
      </c>
      <c r="T79">
        <v>1</v>
      </c>
      <c r="U79">
        <v>0</v>
      </c>
      <c r="V79">
        <v>5167</v>
      </c>
      <c r="W79">
        <v>0</v>
      </c>
      <c r="X79">
        <v>0</v>
      </c>
      <c r="Y79">
        <v>0</v>
      </c>
      <c r="Z79">
        <v>0</v>
      </c>
      <c r="AC79" s="2" t="s">
        <v>141</v>
      </c>
      <c r="AD79" s="2">
        <v>1086.8295371655984</v>
      </c>
      <c r="AE79" s="2">
        <v>73.377966075195133</v>
      </c>
      <c r="AF79" s="2">
        <v>14.811388149568687</v>
      </c>
      <c r="AG79" s="2">
        <v>6.1002294561659261E-39</v>
      </c>
      <c r="AH79" s="2">
        <v>942.51657700224132</v>
      </c>
      <c r="AI79" s="2">
        <v>1231.1424973289554</v>
      </c>
      <c r="AJ79" s="2">
        <v>942.51657700224132</v>
      </c>
      <c r="AK79" s="2">
        <v>1231.1424973289554</v>
      </c>
    </row>
    <row r="80" spans="1:37" ht="15" thickBot="1" x14ac:dyDescent="0.4">
      <c r="A80" s="1">
        <v>40994</v>
      </c>
      <c r="B80">
        <v>2709</v>
      </c>
      <c r="C80">
        <v>5209.333333333333</v>
      </c>
      <c r="D80">
        <v>3805</v>
      </c>
      <c r="E80">
        <v>0</v>
      </c>
      <c r="F80">
        <v>5166</v>
      </c>
      <c r="G80">
        <v>0</v>
      </c>
      <c r="H80">
        <f>$AC$2+SUMPRODUCT(C80:G80,$AD$2:$AH$2)</f>
        <v>4899.2846998793211</v>
      </c>
      <c r="I80">
        <f>H80-B80</f>
        <v>2190.2846998793211</v>
      </c>
      <c r="J80">
        <f t="shared" si="5"/>
        <v>2190.2846998793211</v>
      </c>
      <c r="K80" s="8">
        <f>J80/B80</f>
        <v>0.80852148389786682</v>
      </c>
      <c r="L80">
        <v>1196</v>
      </c>
      <c r="M80">
        <f t="shared" si="6"/>
        <v>39425.12459782778</v>
      </c>
      <c r="N80">
        <f t="shared" si="7"/>
        <v>21528</v>
      </c>
      <c r="O80">
        <f t="shared" si="8"/>
        <v>2190.2846998793211</v>
      </c>
      <c r="P80">
        <f t="shared" si="9"/>
        <v>4797347.0665254481</v>
      </c>
      <c r="Q80">
        <v>0</v>
      </c>
      <c r="R80">
        <v>0</v>
      </c>
      <c r="S80">
        <v>-2457</v>
      </c>
      <c r="T80">
        <v>0</v>
      </c>
      <c r="U80">
        <v>0</v>
      </c>
      <c r="V80">
        <v>5166</v>
      </c>
      <c r="W80">
        <v>1</v>
      </c>
      <c r="X80">
        <v>0</v>
      </c>
      <c r="Y80">
        <v>0</v>
      </c>
      <c r="Z80">
        <v>0</v>
      </c>
      <c r="AC80" s="3" t="s">
        <v>54</v>
      </c>
      <c r="AD80" s="3">
        <v>322.37406005696823</v>
      </c>
      <c r="AE80" s="3">
        <v>81.020569237608612</v>
      </c>
      <c r="AF80" s="3">
        <v>3.9789162565810106</v>
      </c>
      <c r="AG80" s="3">
        <v>8.4039110742133264E-5</v>
      </c>
      <c r="AH80" s="3">
        <v>163.03033868947153</v>
      </c>
      <c r="AI80" s="3">
        <v>481.71778142446493</v>
      </c>
      <c r="AJ80" s="3">
        <v>163.03033868947153</v>
      </c>
      <c r="AK80" s="3">
        <v>481.71778142446493</v>
      </c>
    </row>
    <row r="81" spans="1:34" x14ac:dyDescent="0.35">
      <c r="A81" s="1">
        <v>40995</v>
      </c>
      <c r="B81">
        <v>4628.5</v>
      </c>
      <c r="C81">
        <v>4347.333333333333</v>
      </c>
      <c r="D81">
        <v>4395</v>
      </c>
      <c r="E81">
        <v>0</v>
      </c>
      <c r="F81">
        <v>2709</v>
      </c>
      <c r="G81">
        <v>0</v>
      </c>
      <c r="H81">
        <f>$AC$2+SUMPRODUCT(C81:G81,$AD$2:$AH$2)</f>
        <v>4260.4935176338522</v>
      </c>
      <c r="I81">
        <f>H81-B81</f>
        <v>-368.00648236614779</v>
      </c>
      <c r="J81">
        <f t="shared" si="5"/>
        <v>368.00648236614779</v>
      </c>
      <c r="K81" s="8">
        <f>J81/B81</f>
        <v>7.9508800338370489E-2</v>
      </c>
      <c r="L81">
        <v>1683</v>
      </c>
      <c r="M81">
        <f t="shared" si="6"/>
        <v>26496.466730362641</v>
      </c>
      <c r="N81">
        <f t="shared" si="7"/>
        <v>30294</v>
      </c>
      <c r="O81">
        <f t="shared" si="8"/>
        <v>-736.01296473229559</v>
      </c>
      <c r="P81">
        <f t="shared" si="9"/>
        <v>541715.08425402339</v>
      </c>
      <c r="Q81">
        <v>0</v>
      </c>
      <c r="R81">
        <v>0</v>
      </c>
      <c r="S81">
        <v>1919.5</v>
      </c>
      <c r="T81">
        <v>0</v>
      </c>
      <c r="U81">
        <v>0</v>
      </c>
      <c r="V81">
        <v>2709</v>
      </c>
      <c r="W81">
        <v>0</v>
      </c>
      <c r="X81">
        <v>1</v>
      </c>
      <c r="Y81">
        <v>0</v>
      </c>
      <c r="Z81">
        <v>1</v>
      </c>
    </row>
    <row r="82" spans="1:34" x14ac:dyDescent="0.35">
      <c r="A82" s="1">
        <v>40996</v>
      </c>
      <c r="B82">
        <v>2723</v>
      </c>
      <c r="C82">
        <v>4167.833333333333</v>
      </c>
      <c r="D82">
        <v>5026</v>
      </c>
      <c r="E82">
        <v>0</v>
      </c>
      <c r="F82">
        <v>4628.5</v>
      </c>
      <c r="G82">
        <v>0</v>
      </c>
      <c r="H82">
        <f>$AC$2+SUMPRODUCT(C82:G82,$AD$2:$AH$2)</f>
        <v>4911.4436725564337</v>
      </c>
      <c r="I82">
        <f>H82-B82</f>
        <v>2188.4436725564337</v>
      </c>
      <c r="J82">
        <f t="shared" si="5"/>
        <v>2188.4436725564337</v>
      </c>
      <c r="K82" s="8">
        <f>J82/B82</f>
        <v>0.80368845852237747</v>
      </c>
      <c r="L82">
        <v>1188</v>
      </c>
      <c r="M82">
        <f t="shared" si="6"/>
        <v>39391.986106015807</v>
      </c>
      <c r="N82">
        <f t="shared" si="7"/>
        <v>21384</v>
      </c>
      <c r="O82">
        <f t="shared" si="8"/>
        <v>2188.4436725564337</v>
      </c>
      <c r="P82">
        <f t="shared" si="9"/>
        <v>4789285.7079522917</v>
      </c>
      <c r="Q82">
        <v>0</v>
      </c>
      <c r="R82">
        <v>0</v>
      </c>
      <c r="S82">
        <v>-1905.5</v>
      </c>
      <c r="T82">
        <v>0</v>
      </c>
      <c r="U82">
        <v>0</v>
      </c>
      <c r="V82">
        <v>4628.5</v>
      </c>
      <c r="W82">
        <v>0</v>
      </c>
      <c r="X82">
        <v>0</v>
      </c>
      <c r="Y82">
        <v>1</v>
      </c>
      <c r="Z82">
        <v>0</v>
      </c>
      <c r="AC82" t="s">
        <v>22</v>
      </c>
    </row>
    <row r="83" spans="1:34" ht="15" thickBot="1" x14ac:dyDescent="0.4">
      <c r="A83" s="1">
        <v>40997</v>
      </c>
      <c r="B83">
        <v>3348</v>
      </c>
      <c r="C83">
        <v>3353.5</v>
      </c>
      <c r="D83">
        <v>4975</v>
      </c>
      <c r="E83">
        <v>1</v>
      </c>
      <c r="F83">
        <v>2723</v>
      </c>
      <c r="G83">
        <v>0</v>
      </c>
      <c r="H83">
        <f>$AC$2+SUMPRODUCT(C83:G83,$AD$2:$AH$2)</f>
        <v>4404.5924931309428</v>
      </c>
      <c r="I83">
        <f>H83-B83</f>
        <v>1056.5924931309428</v>
      </c>
      <c r="J83">
        <f t="shared" si="5"/>
        <v>1056.5924931309428</v>
      </c>
      <c r="K83" s="8">
        <f>J83/B83</f>
        <v>0.31558915565440349</v>
      </c>
      <c r="L83">
        <v>303</v>
      </c>
      <c r="M83">
        <f t="shared" si="6"/>
        <v>19018.664876356968</v>
      </c>
      <c r="N83">
        <f t="shared" si="7"/>
        <v>5454</v>
      </c>
      <c r="O83">
        <f t="shared" si="8"/>
        <v>1056.5924931309428</v>
      </c>
      <c r="P83">
        <f t="shared" si="9"/>
        <v>1116387.6965406614</v>
      </c>
      <c r="Q83">
        <v>1</v>
      </c>
      <c r="R83">
        <v>0</v>
      </c>
      <c r="S83">
        <v>625</v>
      </c>
      <c r="T83">
        <v>0</v>
      </c>
      <c r="U83">
        <v>0</v>
      </c>
      <c r="V83">
        <v>2723</v>
      </c>
      <c r="W83">
        <v>0</v>
      </c>
      <c r="X83">
        <v>0</v>
      </c>
      <c r="Y83">
        <v>0</v>
      </c>
      <c r="Z83">
        <v>0</v>
      </c>
    </row>
    <row r="84" spans="1:34" x14ac:dyDescent="0.35">
      <c r="A84" s="1">
        <v>40998</v>
      </c>
      <c r="B84">
        <v>4623</v>
      </c>
      <c r="C84">
        <v>3566.5</v>
      </c>
      <c r="D84">
        <v>5295</v>
      </c>
      <c r="E84">
        <v>1</v>
      </c>
      <c r="F84">
        <v>3348</v>
      </c>
      <c r="G84">
        <v>0</v>
      </c>
      <c r="H84">
        <f>$AC$2+SUMPRODUCT(C84:G84,$AD$2:$AH$2)</f>
        <v>4745.2328902813406</v>
      </c>
      <c r="I84">
        <f>H84-B84</f>
        <v>122.23289028134059</v>
      </c>
      <c r="J84">
        <f t="shared" si="5"/>
        <v>122.23289028134059</v>
      </c>
      <c r="K84" s="8">
        <f>J84/B84</f>
        <v>2.6440166619368502E-2</v>
      </c>
      <c r="L84">
        <v>1091</v>
      </c>
      <c r="M84">
        <f t="shared" si="6"/>
        <v>2200.1920250641306</v>
      </c>
      <c r="N84">
        <f t="shared" si="7"/>
        <v>19638</v>
      </c>
      <c r="O84">
        <f t="shared" si="8"/>
        <v>122.23289028134059</v>
      </c>
      <c r="P84">
        <f t="shared" si="9"/>
        <v>14940.879466530247</v>
      </c>
      <c r="Q84">
        <v>0</v>
      </c>
      <c r="R84">
        <v>1</v>
      </c>
      <c r="S84">
        <v>1275</v>
      </c>
      <c r="T84">
        <v>0</v>
      </c>
      <c r="U84">
        <v>0</v>
      </c>
      <c r="V84">
        <v>3348</v>
      </c>
      <c r="W84">
        <v>0</v>
      </c>
      <c r="X84">
        <v>0</v>
      </c>
      <c r="Y84">
        <v>0</v>
      </c>
      <c r="Z84">
        <v>0</v>
      </c>
      <c r="AC84" s="5" t="s">
        <v>23</v>
      </c>
      <c r="AD84" s="5"/>
    </row>
    <row r="85" spans="1:34" x14ac:dyDescent="0.35">
      <c r="A85" s="1">
        <v>40999</v>
      </c>
      <c r="B85">
        <v>4037</v>
      </c>
      <c r="C85">
        <v>3564.6666666666665</v>
      </c>
      <c r="D85">
        <v>5167</v>
      </c>
      <c r="E85">
        <v>1</v>
      </c>
      <c r="F85">
        <v>4623</v>
      </c>
      <c r="G85">
        <v>1</v>
      </c>
      <c r="H85">
        <f>$AC$2+SUMPRODUCT(C85:G85,$AD$2:$AH$2)</f>
        <v>5434.5359357802154</v>
      </c>
      <c r="I85">
        <f>H85-B85</f>
        <v>1397.5359357802154</v>
      </c>
      <c r="J85">
        <f t="shared" si="5"/>
        <v>1397.5359357802154</v>
      </c>
      <c r="K85" s="8">
        <f>J85/B85</f>
        <v>0.34618180227401918</v>
      </c>
      <c r="L85">
        <v>1018</v>
      </c>
      <c r="M85">
        <f t="shared" si="6"/>
        <v>25155.646844043877</v>
      </c>
      <c r="N85">
        <f t="shared" si="7"/>
        <v>18324</v>
      </c>
      <c r="O85">
        <f t="shared" si="8"/>
        <v>1397.5359357802154</v>
      </c>
      <c r="P85">
        <f t="shared" si="9"/>
        <v>1953106.6917970823</v>
      </c>
      <c r="Q85">
        <v>0</v>
      </c>
      <c r="R85">
        <v>0</v>
      </c>
      <c r="S85">
        <v>-586</v>
      </c>
      <c r="T85">
        <v>1</v>
      </c>
      <c r="U85">
        <v>1</v>
      </c>
      <c r="V85">
        <v>4623</v>
      </c>
      <c r="W85">
        <v>0</v>
      </c>
      <c r="X85">
        <v>0</v>
      </c>
      <c r="Y85">
        <v>0</v>
      </c>
      <c r="Z85">
        <v>0</v>
      </c>
      <c r="AC85" s="2" t="s">
        <v>24</v>
      </c>
      <c r="AD85" s="2">
        <v>0.74940153142141863</v>
      </c>
    </row>
    <row r="86" spans="1:34" x14ac:dyDescent="0.35">
      <c r="A86" s="1">
        <v>41000</v>
      </c>
      <c r="B86">
        <v>4088</v>
      </c>
      <c r="C86">
        <v>4002.6666666666665</v>
      </c>
      <c r="D86">
        <v>5166</v>
      </c>
      <c r="E86">
        <v>0</v>
      </c>
      <c r="F86">
        <v>4037</v>
      </c>
      <c r="G86">
        <v>1</v>
      </c>
      <c r="H86">
        <f>$AC$2+SUMPRODUCT(C86:G86,$AD$2:$AH$2)</f>
        <v>5199.982826264566</v>
      </c>
      <c r="I86">
        <f>H86-B86</f>
        <v>1111.982826264566</v>
      </c>
      <c r="J86">
        <f t="shared" si="5"/>
        <v>1111.982826264566</v>
      </c>
      <c r="K86" s="8">
        <f>J86/B86</f>
        <v>0.2720114545656962</v>
      </c>
      <c r="L86">
        <v>589</v>
      </c>
      <c r="M86">
        <f t="shared" si="6"/>
        <v>20015.690872762189</v>
      </c>
      <c r="N86">
        <f t="shared" si="7"/>
        <v>10602</v>
      </c>
      <c r="O86">
        <f t="shared" si="8"/>
        <v>1111.982826264566</v>
      </c>
      <c r="P86">
        <f t="shared" si="9"/>
        <v>1236505.8059073321</v>
      </c>
      <c r="Q86">
        <v>0</v>
      </c>
      <c r="R86">
        <v>0</v>
      </c>
      <c r="S86">
        <v>51</v>
      </c>
      <c r="T86">
        <v>1</v>
      </c>
      <c r="U86">
        <v>0</v>
      </c>
      <c r="V86">
        <v>4037</v>
      </c>
      <c r="W86">
        <v>0</v>
      </c>
      <c r="X86">
        <v>0</v>
      </c>
      <c r="Y86">
        <v>0</v>
      </c>
      <c r="Z86">
        <v>0</v>
      </c>
      <c r="AC86" s="2" t="s">
        <v>25</v>
      </c>
      <c r="AD86" s="2">
        <v>0.56160265529676745</v>
      </c>
    </row>
    <row r="87" spans="1:34" x14ac:dyDescent="0.35">
      <c r="A87" s="1">
        <v>41001</v>
      </c>
      <c r="B87">
        <v>4628.5</v>
      </c>
      <c r="C87">
        <v>4249.333333333333</v>
      </c>
      <c r="D87">
        <v>2709</v>
      </c>
      <c r="E87">
        <v>0</v>
      </c>
      <c r="F87">
        <v>4088</v>
      </c>
      <c r="G87">
        <v>0</v>
      </c>
      <c r="H87">
        <f>$AC$2+SUMPRODUCT(C87:G87,$AD$2:$AH$2)</f>
        <v>3918.1581949492847</v>
      </c>
      <c r="I87">
        <f>H87-B87</f>
        <v>-710.34180505071527</v>
      </c>
      <c r="J87">
        <f t="shared" si="5"/>
        <v>710.34180505071527</v>
      </c>
      <c r="K87" s="8">
        <f>J87/B87</f>
        <v>0.15347127688251383</v>
      </c>
      <c r="L87">
        <v>1122</v>
      </c>
      <c r="M87">
        <f t="shared" si="6"/>
        <v>51144.609963651499</v>
      </c>
      <c r="N87">
        <f t="shared" si="7"/>
        <v>20196</v>
      </c>
      <c r="O87">
        <f t="shared" si="8"/>
        <v>-1420.6836101014305</v>
      </c>
      <c r="P87">
        <f t="shared" si="9"/>
        <v>2018341.9200108335</v>
      </c>
      <c r="Q87">
        <v>0</v>
      </c>
      <c r="R87">
        <v>0</v>
      </c>
      <c r="S87">
        <v>540.5</v>
      </c>
      <c r="T87">
        <v>0</v>
      </c>
      <c r="U87">
        <v>0</v>
      </c>
      <c r="V87">
        <v>4088</v>
      </c>
      <c r="W87">
        <v>1</v>
      </c>
      <c r="X87">
        <v>0</v>
      </c>
      <c r="Y87">
        <v>0</v>
      </c>
      <c r="Z87">
        <v>1</v>
      </c>
      <c r="AC87" s="2" t="s">
        <v>26</v>
      </c>
      <c r="AD87" s="2">
        <v>0.55539306117915788</v>
      </c>
    </row>
    <row r="88" spans="1:34" x14ac:dyDescent="0.35">
      <c r="A88" s="1">
        <v>41002</v>
      </c>
      <c r="B88">
        <v>3023</v>
      </c>
      <c r="C88">
        <v>4251.166666666667</v>
      </c>
      <c r="D88">
        <v>4628.5</v>
      </c>
      <c r="E88">
        <v>0</v>
      </c>
      <c r="F88">
        <v>4628.5</v>
      </c>
      <c r="G88">
        <v>0</v>
      </c>
      <c r="H88">
        <f>$AC$2+SUMPRODUCT(C88:G88,$AD$2:$AH$2)</f>
        <v>4785.1793676451025</v>
      </c>
      <c r="I88">
        <f>H88-B88</f>
        <v>1762.1793676451025</v>
      </c>
      <c r="J88">
        <f t="shared" si="5"/>
        <v>1762.1793676451025</v>
      </c>
      <c r="K88" s="8">
        <f>J88/B88</f>
        <v>0.58292403825507855</v>
      </c>
      <c r="L88">
        <v>926</v>
      </c>
      <c r="M88">
        <f t="shared" si="6"/>
        <v>31719.228617611843</v>
      </c>
      <c r="N88">
        <f t="shared" si="7"/>
        <v>16668</v>
      </c>
      <c r="O88">
        <f t="shared" si="8"/>
        <v>1762.1793676451025</v>
      </c>
      <c r="P88">
        <f t="shared" si="9"/>
        <v>3105276.1237540934</v>
      </c>
      <c r="Q88">
        <v>0</v>
      </c>
      <c r="R88">
        <v>0</v>
      </c>
      <c r="S88">
        <v>-1605.5</v>
      </c>
      <c r="T88">
        <v>0</v>
      </c>
      <c r="U88">
        <v>0</v>
      </c>
      <c r="V88">
        <v>4628.5</v>
      </c>
      <c r="W88">
        <v>0</v>
      </c>
      <c r="X88">
        <v>1</v>
      </c>
      <c r="Y88">
        <v>0</v>
      </c>
      <c r="Z88">
        <v>0</v>
      </c>
      <c r="AC88" s="2" t="s">
        <v>6</v>
      </c>
      <c r="AD88" s="2">
        <v>788.8344586036153</v>
      </c>
    </row>
    <row r="89" spans="1:34" ht="15" thickBot="1" x14ac:dyDescent="0.4">
      <c r="A89" s="1">
        <v>41003</v>
      </c>
      <c r="B89">
        <v>2706</v>
      </c>
      <c r="C89">
        <v>3913.1666666666665</v>
      </c>
      <c r="D89">
        <v>2723</v>
      </c>
      <c r="E89">
        <v>0</v>
      </c>
      <c r="F89">
        <v>3023</v>
      </c>
      <c r="G89">
        <v>0</v>
      </c>
      <c r="H89">
        <f>$AC$2+SUMPRODUCT(C89:G89,$AD$2:$AH$2)</f>
        <v>3560.3573774908859</v>
      </c>
      <c r="I89">
        <f>H89-B89</f>
        <v>854.35737749088594</v>
      </c>
      <c r="J89">
        <f t="shared" si="5"/>
        <v>854.35737749088594</v>
      </c>
      <c r="K89" s="8">
        <f>J89/B89</f>
        <v>0.31572704267955876</v>
      </c>
      <c r="L89">
        <v>1401</v>
      </c>
      <c r="M89">
        <f t="shared" si="6"/>
        <v>15378.432794835946</v>
      </c>
      <c r="N89">
        <f t="shared" si="7"/>
        <v>25218</v>
      </c>
      <c r="O89">
        <f t="shared" si="8"/>
        <v>854.35737749088594</v>
      </c>
      <c r="P89">
        <f t="shared" si="9"/>
        <v>729926.52847310412</v>
      </c>
      <c r="Q89">
        <v>0</v>
      </c>
      <c r="R89">
        <v>0</v>
      </c>
      <c r="S89">
        <v>-317</v>
      </c>
      <c r="T89">
        <v>0</v>
      </c>
      <c r="U89">
        <v>0</v>
      </c>
      <c r="V89">
        <v>3023</v>
      </c>
      <c r="W89">
        <v>0</v>
      </c>
      <c r="X89">
        <v>0</v>
      </c>
      <c r="Y89">
        <v>1</v>
      </c>
      <c r="Z89">
        <v>0</v>
      </c>
      <c r="AC89" s="3" t="s">
        <v>27</v>
      </c>
      <c r="AD89" s="3">
        <v>359</v>
      </c>
    </row>
    <row r="90" spans="1:34" x14ac:dyDescent="0.35">
      <c r="A90" s="1">
        <v>41004</v>
      </c>
      <c r="B90">
        <v>2830</v>
      </c>
      <c r="C90">
        <v>3452.5</v>
      </c>
      <c r="D90">
        <v>3348</v>
      </c>
      <c r="E90">
        <v>0</v>
      </c>
      <c r="F90">
        <v>2706</v>
      </c>
      <c r="G90">
        <v>0</v>
      </c>
      <c r="H90">
        <f>$AC$2+SUMPRODUCT(C90:G90,$AD$2:$AH$2)</f>
        <v>3579.0675163989285</v>
      </c>
      <c r="I90">
        <f>H90-B90</f>
        <v>749.06751639892855</v>
      </c>
      <c r="J90">
        <f t="shared" si="5"/>
        <v>749.06751639892855</v>
      </c>
      <c r="K90" s="8">
        <f>J90/B90</f>
        <v>0.26468816833884401</v>
      </c>
      <c r="L90">
        <v>1240</v>
      </c>
      <c r="M90">
        <f t="shared" si="6"/>
        <v>13483.215295180715</v>
      </c>
      <c r="N90">
        <f t="shared" si="7"/>
        <v>22320</v>
      </c>
      <c r="O90">
        <f t="shared" si="8"/>
        <v>749.06751639892855</v>
      </c>
      <c r="P90">
        <f t="shared" si="9"/>
        <v>561102.14412405912</v>
      </c>
      <c r="Q90">
        <v>1</v>
      </c>
      <c r="R90">
        <v>0</v>
      </c>
      <c r="S90">
        <v>124</v>
      </c>
      <c r="T90">
        <v>0</v>
      </c>
      <c r="U90">
        <v>0</v>
      </c>
      <c r="V90">
        <v>2706</v>
      </c>
      <c r="W90">
        <v>0</v>
      </c>
      <c r="X90">
        <v>0</v>
      </c>
      <c r="Y90">
        <v>0</v>
      </c>
      <c r="Z90">
        <v>0</v>
      </c>
    </row>
    <row r="91" spans="1:34" ht="15" thickBot="1" x14ac:dyDescent="0.4">
      <c r="A91" s="1">
        <v>41005</v>
      </c>
      <c r="B91">
        <v>3316</v>
      </c>
      <c r="C91">
        <v>2853</v>
      </c>
      <c r="D91">
        <v>4623</v>
      </c>
      <c r="E91">
        <v>0</v>
      </c>
      <c r="F91">
        <v>2830</v>
      </c>
      <c r="G91">
        <v>0</v>
      </c>
      <c r="H91">
        <f>$AC$2+SUMPRODUCT(C91:G91,$AD$2:$AH$2)</f>
        <v>3910.3398243862439</v>
      </c>
      <c r="I91">
        <f>H91-B91</f>
        <v>594.33982438624389</v>
      </c>
      <c r="J91">
        <f t="shared" si="5"/>
        <v>594.33982438624389</v>
      </c>
      <c r="K91" s="8">
        <f>J91/B91</f>
        <v>0.17923396392830032</v>
      </c>
      <c r="L91">
        <v>1041</v>
      </c>
      <c r="M91">
        <f t="shared" si="6"/>
        <v>10698.11683895239</v>
      </c>
      <c r="N91">
        <f t="shared" si="7"/>
        <v>18738</v>
      </c>
      <c r="O91">
        <f t="shared" si="8"/>
        <v>594.33982438624389</v>
      </c>
      <c r="P91">
        <f t="shared" si="9"/>
        <v>353239.82685147121</v>
      </c>
      <c r="Q91">
        <v>0</v>
      </c>
      <c r="R91">
        <v>1</v>
      </c>
      <c r="S91">
        <v>486</v>
      </c>
      <c r="T91">
        <v>0</v>
      </c>
      <c r="U91">
        <v>0</v>
      </c>
      <c r="V91">
        <v>2830</v>
      </c>
      <c r="W91">
        <v>0</v>
      </c>
      <c r="X91">
        <v>0</v>
      </c>
      <c r="Y91">
        <v>0</v>
      </c>
      <c r="Z91">
        <v>0</v>
      </c>
      <c r="AC91" t="s">
        <v>28</v>
      </c>
    </row>
    <row r="92" spans="1:34" x14ac:dyDescent="0.35">
      <c r="A92" s="1">
        <v>41006</v>
      </c>
      <c r="B92">
        <v>3348</v>
      </c>
      <c r="C92">
        <v>2950.6666666666665</v>
      </c>
      <c r="D92">
        <v>4037</v>
      </c>
      <c r="E92">
        <v>0</v>
      </c>
      <c r="F92">
        <v>3316</v>
      </c>
      <c r="G92">
        <v>1</v>
      </c>
      <c r="H92">
        <f>$AC$2+SUMPRODUCT(C92:G92,$AD$2:$AH$2)</f>
        <v>4264.0042293647102</v>
      </c>
      <c r="I92">
        <f>H92-B92</f>
        <v>916.00422936471023</v>
      </c>
      <c r="J92">
        <f t="shared" si="5"/>
        <v>916.00422936471023</v>
      </c>
      <c r="K92" s="8">
        <f>J92/B92</f>
        <v>0.27359744007309145</v>
      </c>
      <c r="L92">
        <v>1204</v>
      </c>
      <c r="M92">
        <f t="shared" si="6"/>
        <v>16488.076128564782</v>
      </c>
      <c r="N92">
        <f t="shared" si="7"/>
        <v>21672</v>
      </c>
      <c r="O92">
        <f t="shared" si="8"/>
        <v>916.00422936471023</v>
      </c>
      <c r="P92">
        <f t="shared" si="9"/>
        <v>839063.74821403669</v>
      </c>
      <c r="Q92">
        <v>0</v>
      </c>
      <c r="R92">
        <v>0</v>
      </c>
      <c r="S92">
        <v>32</v>
      </c>
      <c r="T92">
        <v>1</v>
      </c>
      <c r="U92">
        <v>1</v>
      </c>
      <c r="V92">
        <v>3316</v>
      </c>
      <c r="W92">
        <v>0</v>
      </c>
      <c r="X92">
        <v>0</v>
      </c>
      <c r="Y92">
        <v>0</v>
      </c>
      <c r="Z92">
        <v>0</v>
      </c>
      <c r="AC92" s="4"/>
      <c r="AD92" s="4" t="s">
        <v>33</v>
      </c>
      <c r="AE92" s="4" t="s">
        <v>34</v>
      </c>
      <c r="AF92" s="4" t="s">
        <v>35</v>
      </c>
      <c r="AG92" s="4" t="s">
        <v>36</v>
      </c>
      <c r="AH92" s="4" t="s">
        <v>37</v>
      </c>
    </row>
    <row r="93" spans="1:34" x14ac:dyDescent="0.35">
      <c r="A93" s="1">
        <v>41007</v>
      </c>
      <c r="B93">
        <v>4428</v>
      </c>
      <c r="C93">
        <v>3164.6666666666665</v>
      </c>
      <c r="D93">
        <v>4088</v>
      </c>
      <c r="E93">
        <v>0</v>
      </c>
      <c r="F93">
        <v>3348</v>
      </c>
      <c r="G93">
        <v>1</v>
      </c>
      <c r="H93">
        <f>$AC$2+SUMPRODUCT(C93:G93,$AD$2:$AH$2)</f>
        <v>4358.1556967996994</v>
      </c>
      <c r="I93">
        <f>H93-B93</f>
        <v>-69.844303200300601</v>
      </c>
      <c r="J93">
        <f t="shared" si="5"/>
        <v>69.844303200300601</v>
      </c>
      <c r="K93" s="8">
        <f>J93/B93</f>
        <v>1.5773329539363279E-2</v>
      </c>
      <c r="L93">
        <v>892</v>
      </c>
      <c r="M93">
        <f t="shared" si="6"/>
        <v>5028.7898304216433</v>
      </c>
      <c r="N93">
        <f t="shared" si="7"/>
        <v>16056</v>
      </c>
      <c r="O93">
        <f t="shared" si="8"/>
        <v>-139.6886064006012</v>
      </c>
      <c r="P93">
        <f t="shared" si="9"/>
        <v>19512.906758142082</v>
      </c>
      <c r="Q93">
        <v>0</v>
      </c>
      <c r="R93">
        <v>0</v>
      </c>
      <c r="S93">
        <v>1080</v>
      </c>
      <c r="T93">
        <v>1</v>
      </c>
      <c r="U93">
        <v>0</v>
      </c>
      <c r="V93">
        <v>3348</v>
      </c>
      <c r="W93">
        <v>0</v>
      </c>
      <c r="X93">
        <v>0</v>
      </c>
      <c r="Y93">
        <v>0</v>
      </c>
      <c r="Z93">
        <v>1</v>
      </c>
      <c r="AC93" s="2" t="s">
        <v>29</v>
      </c>
      <c r="AD93" s="2">
        <v>5</v>
      </c>
      <c r="AE93" s="2">
        <v>281389371.89421332</v>
      </c>
      <c r="AF93" s="2">
        <v>56277874.378842667</v>
      </c>
      <c r="AG93" s="2">
        <v>90.441121377666562</v>
      </c>
      <c r="AH93" s="2">
        <v>4.6533917759395004E-61</v>
      </c>
    </row>
    <row r="94" spans="1:34" x14ac:dyDescent="0.35">
      <c r="A94" s="1">
        <v>41008</v>
      </c>
      <c r="B94">
        <v>4628.5</v>
      </c>
      <c r="C94">
        <v>3697.3333333333335</v>
      </c>
      <c r="D94">
        <v>4628.5</v>
      </c>
      <c r="E94">
        <v>0</v>
      </c>
      <c r="F94">
        <v>4428</v>
      </c>
      <c r="G94">
        <v>0</v>
      </c>
      <c r="H94">
        <f>$AC$2+SUMPRODUCT(C94:G94,$AD$2:$AH$2)</f>
        <v>4563.5595228030579</v>
      </c>
      <c r="I94">
        <f>H94-B94</f>
        <v>-64.940477196942084</v>
      </c>
      <c r="J94">
        <f t="shared" si="5"/>
        <v>64.940477196942084</v>
      </c>
      <c r="K94" s="8">
        <f>J94/B94</f>
        <v>1.4030566532773486E-2</v>
      </c>
      <c r="L94">
        <v>1213</v>
      </c>
      <c r="M94">
        <f t="shared" si="6"/>
        <v>4675.71435817983</v>
      </c>
      <c r="N94">
        <f t="shared" si="7"/>
        <v>21834</v>
      </c>
      <c r="O94">
        <f t="shared" si="8"/>
        <v>-129.88095439388417</v>
      </c>
      <c r="P94">
        <f t="shared" si="9"/>
        <v>16869.062314266219</v>
      </c>
      <c r="Q94">
        <v>0</v>
      </c>
      <c r="R94">
        <v>0</v>
      </c>
      <c r="S94">
        <v>200.5</v>
      </c>
      <c r="T94">
        <v>0</v>
      </c>
      <c r="U94">
        <v>0</v>
      </c>
      <c r="V94">
        <v>4428</v>
      </c>
      <c r="W94">
        <v>1</v>
      </c>
      <c r="X94">
        <v>0</v>
      </c>
      <c r="Y94">
        <v>0</v>
      </c>
      <c r="Z94">
        <v>0</v>
      </c>
      <c r="AC94" s="2" t="s">
        <v>30</v>
      </c>
      <c r="AD94" s="2">
        <v>353</v>
      </c>
      <c r="AE94" s="2">
        <v>219657710.48740193</v>
      </c>
      <c r="AF94" s="2">
        <v>622259.80308045878</v>
      </c>
      <c r="AG94" s="2"/>
      <c r="AH94" s="2"/>
    </row>
    <row r="95" spans="1:34" ht="15" thickBot="1" x14ac:dyDescent="0.4">
      <c r="A95" s="1">
        <v>41009</v>
      </c>
      <c r="B95">
        <v>2712</v>
      </c>
      <c r="C95">
        <v>4134.833333333333</v>
      </c>
      <c r="D95">
        <v>3023</v>
      </c>
      <c r="E95">
        <v>0</v>
      </c>
      <c r="F95">
        <v>4628.5</v>
      </c>
      <c r="G95">
        <v>0</v>
      </c>
      <c r="H95">
        <f>$AC$2+SUMPRODUCT(C95:G95,$AD$2:$AH$2)</f>
        <v>4133.7049207715536</v>
      </c>
      <c r="I95">
        <f>H95-B95</f>
        <v>1421.7049207715536</v>
      </c>
      <c r="J95">
        <f t="shared" si="5"/>
        <v>1421.7049207715536</v>
      </c>
      <c r="K95" s="8">
        <f>J95/B95</f>
        <v>0.52422747816060233</v>
      </c>
      <c r="L95">
        <v>1313</v>
      </c>
      <c r="M95">
        <f t="shared" si="6"/>
        <v>25590.688573887965</v>
      </c>
      <c r="N95">
        <f t="shared" si="7"/>
        <v>23634</v>
      </c>
      <c r="O95">
        <f t="shared" si="8"/>
        <v>1421.7049207715536</v>
      </c>
      <c r="P95">
        <f t="shared" si="9"/>
        <v>2021244.8817460495</v>
      </c>
      <c r="Q95">
        <v>0</v>
      </c>
      <c r="R95">
        <v>0</v>
      </c>
      <c r="S95">
        <v>-1916.5</v>
      </c>
      <c r="T95">
        <v>0</v>
      </c>
      <c r="U95">
        <v>0</v>
      </c>
      <c r="V95">
        <v>4628.5</v>
      </c>
      <c r="W95">
        <v>0</v>
      </c>
      <c r="X95">
        <v>1</v>
      </c>
      <c r="Y95">
        <v>0</v>
      </c>
      <c r="Z95">
        <v>0</v>
      </c>
      <c r="AC95" s="3" t="s">
        <v>31</v>
      </c>
      <c r="AD95" s="3">
        <v>358</v>
      </c>
      <c r="AE95" s="3">
        <v>501047082.38161528</v>
      </c>
      <c r="AF95" s="3"/>
      <c r="AG95" s="3"/>
      <c r="AH95" s="3"/>
    </row>
    <row r="96" spans="1:34" ht="15" thickBot="1" x14ac:dyDescent="0.4">
      <c r="A96" s="1">
        <v>41010</v>
      </c>
      <c r="B96">
        <v>3136</v>
      </c>
      <c r="C96">
        <v>3922.8333333333335</v>
      </c>
      <c r="D96">
        <v>2706</v>
      </c>
      <c r="E96">
        <v>0</v>
      </c>
      <c r="F96">
        <v>2712</v>
      </c>
      <c r="G96">
        <v>0</v>
      </c>
      <c r="H96">
        <f>$AC$2+SUMPRODUCT(C96:G96,$AD$2:$AH$2)</f>
        <v>3481.4809396201167</v>
      </c>
      <c r="I96">
        <f>H96-B96</f>
        <v>345.48093962011671</v>
      </c>
      <c r="J96">
        <f t="shared" si="5"/>
        <v>345.48093962011671</v>
      </c>
      <c r="K96" s="8">
        <f>J96/B96</f>
        <v>0.11016611595029233</v>
      </c>
      <c r="L96">
        <v>818</v>
      </c>
      <c r="M96">
        <f t="shared" si="6"/>
        <v>6218.6569131621009</v>
      </c>
      <c r="N96">
        <f t="shared" si="7"/>
        <v>14724</v>
      </c>
      <c r="O96">
        <f t="shared" si="8"/>
        <v>345.48093962011671</v>
      </c>
      <c r="P96">
        <f t="shared" si="9"/>
        <v>119357.07964079874</v>
      </c>
      <c r="Q96">
        <v>0</v>
      </c>
      <c r="R96">
        <v>0</v>
      </c>
      <c r="S96">
        <v>424</v>
      </c>
      <c r="T96">
        <v>0</v>
      </c>
      <c r="U96">
        <v>0</v>
      </c>
      <c r="V96">
        <v>2712</v>
      </c>
      <c r="W96">
        <v>0</v>
      </c>
      <c r="X96">
        <v>0</v>
      </c>
      <c r="Y96">
        <v>1</v>
      </c>
      <c r="Z96">
        <v>1</v>
      </c>
    </row>
    <row r="97" spans="1:37" x14ac:dyDescent="0.35">
      <c r="A97" s="1">
        <v>41011</v>
      </c>
      <c r="B97">
        <v>3088</v>
      </c>
      <c r="C97">
        <v>3492.1666666666665</v>
      </c>
      <c r="D97">
        <v>2830</v>
      </c>
      <c r="E97">
        <v>0</v>
      </c>
      <c r="F97">
        <v>3136</v>
      </c>
      <c r="G97">
        <v>0</v>
      </c>
      <c r="H97">
        <f>$AC$2+SUMPRODUCT(C97:G97,$AD$2:$AH$2)</f>
        <v>3497.2203929028442</v>
      </c>
      <c r="I97">
        <f>H97-B97</f>
        <v>409.2203929028442</v>
      </c>
      <c r="J97">
        <f t="shared" si="5"/>
        <v>409.2203929028442</v>
      </c>
      <c r="K97" s="8">
        <f>J97/B97</f>
        <v>0.13251955728719048</v>
      </c>
      <c r="L97">
        <v>888</v>
      </c>
      <c r="M97">
        <f t="shared" si="6"/>
        <v>7365.9670722511955</v>
      </c>
      <c r="N97">
        <f t="shared" si="7"/>
        <v>15984</v>
      </c>
      <c r="O97">
        <f t="shared" si="8"/>
        <v>409.2203929028442</v>
      </c>
      <c r="P97">
        <f t="shared" si="9"/>
        <v>167461.32996755818</v>
      </c>
      <c r="Q97">
        <v>1</v>
      </c>
      <c r="R97">
        <v>0</v>
      </c>
      <c r="S97">
        <v>-48</v>
      </c>
      <c r="T97">
        <v>0</v>
      </c>
      <c r="U97">
        <v>0</v>
      </c>
      <c r="V97">
        <v>3136</v>
      </c>
      <c r="W97">
        <v>0</v>
      </c>
      <c r="X97">
        <v>0</v>
      </c>
      <c r="Y97">
        <v>0</v>
      </c>
      <c r="Z97">
        <v>1</v>
      </c>
      <c r="AC97" s="4"/>
      <c r="AD97" s="4" t="s">
        <v>38</v>
      </c>
      <c r="AE97" s="4" t="s">
        <v>6</v>
      </c>
      <c r="AF97" s="4" t="s">
        <v>39</v>
      </c>
      <c r="AG97" s="4" t="s">
        <v>40</v>
      </c>
      <c r="AH97" s="4" t="s">
        <v>41</v>
      </c>
      <c r="AI97" s="4" t="s">
        <v>42</v>
      </c>
      <c r="AJ97" s="4" t="s">
        <v>43</v>
      </c>
      <c r="AK97" s="4" t="s">
        <v>44</v>
      </c>
    </row>
    <row r="98" spans="1:37" x14ac:dyDescent="0.35">
      <c r="A98" s="1">
        <v>41012</v>
      </c>
      <c r="B98">
        <v>3198</v>
      </c>
      <c r="C98">
        <v>2978.6666666666665</v>
      </c>
      <c r="D98">
        <v>3316</v>
      </c>
      <c r="E98">
        <v>0</v>
      </c>
      <c r="F98">
        <v>3088</v>
      </c>
      <c r="G98">
        <v>0</v>
      </c>
      <c r="H98">
        <f>$AC$2+SUMPRODUCT(C98:G98,$AD$2:$AH$2)</f>
        <v>3511.3712712647648</v>
      </c>
      <c r="I98">
        <f>H98-B98</f>
        <v>313.3712712647648</v>
      </c>
      <c r="J98">
        <f t="shared" si="5"/>
        <v>313.3712712647648</v>
      </c>
      <c r="K98" s="8">
        <f>J98/B98</f>
        <v>9.7989765873910201E-2</v>
      </c>
      <c r="L98">
        <v>1039</v>
      </c>
      <c r="M98">
        <f t="shared" si="6"/>
        <v>5640.6828827657664</v>
      </c>
      <c r="N98">
        <f t="shared" si="7"/>
        <v>18702</v>
      </c>
      <c r="O98">
        <f t="shared" si="8"/>
        <v>313.3712712647648</v>
      </c>
      <c r="P98">
        <f t="shared" si="9"/>
        <v>98201.553654094809</v>
      </c>
      <c r="Q98">
        <v>0</v>
      </c>
      <c r="R98">
        <v>1</v>
      </c>
      <c r="S98">
        <v>110</v>
      </c>
      <c r="T98">
        <v>0</v>
      </c>
      <c r="U98">
        <v>0</v>
      </c>
      <c r="V98">
        <v>3088</v>
      </c>
      <c r="W98">
        <v>0</v>
      </c>
      <c r="X98">
        <v>0</v>
      </c>
      <c r="Y98">
        <v>0</v>
      </c>
      <c r="Z98">
        <v>0</v>
      </c>
      <c r="AC98" s="2" t="s">
        <v>32</v>
      </c>
      <c r="AD98" s="2">
        <v>636.23038295658205</v>
      </c>
      <c r="AE98" s="2">
        <v>224.99522031831901</v>
      </c>
      <c r="AF98" s="2">
        <v>2.8277506609093974</v>
      </c>
      <c r="AG98" s="2">
        <v>4.9550184315800593E-3</v>
      </c>
      <c r="AH98" s="2">
        <v>193.730706235242</v>
      </c>
      <c r="AI98" s="2">
        <v>1078.7300596779221</v>
      </c>
      <c r="AJ98" s="2">
        <v>193.730706235242</v>
      </c>
      <c r="AK98" s="2">
        <v>1078.7300596779221</v>
      </c>
    </row>
    <row r="99" spans="1:37" x14ac:dyDescent="0.35">
      <c r="A99" s="1">
        <v>41013</v>
      </c>
      <c r="B99">
        <v>3595</v>
      </c>
      <c r="C99">
        <v>3140.6666666666665</v>
      </c>
      <c r="D99">
        <v>3348</v>
      </c>
      <c r="E99">
        <v>0</v>
      </c>
      <c r="F99">
        <v>3198</v>
      </c>
      <c r="G99">
        <v>1</v>
      </c>
      <c r="H99">
        <f>$AC$2+SUMPRODUCT(C99:G99,$AD$2:$AH$2)</f>
        <v>4030.7760255413045</v>
      </c>
      <c r="I99">
        <f>H99-B99</f>
        <v>435.77602554130453</v>
      </c>
      <c r="J99">
        <f t="shared" si="5"/>
        <v>435.77602554130453</v>
      </c>
      <c r="K99" s="8">
        <f>J99/B99</f>
        <v>0.12121725327991781</v>
      </c>
      <c r="L99">
        <v>922</v>
      </c>
      <c r="M99">
        <f t="shared" si="6"/>
        <v>7843.9684597434816</v>
      </c>
      <c r="N99">
        <f t="shared" si="7"/>
        <v>16596</v>
      </c>
      <c r="O99">
        <f t="shared" si="8"/>
        <v>435.77602554130453</v>
      </c>
      <c r="P99">
        <f t="shared" si="9"/>
        <v>189900.74443657571</v>
      </c>
      <c r="Q99">
        <v>0</v>
      </c>
      <c r="R99">
        <v>0</v>
      </c>
      <c r="S99">
        <v>397</v>
      </c>
      <c r="T99">
        <v>1</v>
      </c>
      <c r="U99">
        <v>1</v>
      </c>
      <c r="V99">
        <v>3198</v>
      </c>
      <c r="W99">
        <v>0</v>
      </c>
      <c r="X99">
        <v>0</v>
      </c>
      <c r="Y99">
        <v>0</v>
      </c>
      <c r="Z99">
        <v>1</v>
      </c>
      <c r="AC99" s="2" t="s">
        <v>106</v>
      </c>
      <c r="AD99" s="2">
        <v>0.24280344444339069</v>
      </c>
      <c r="AE99" s="2">
        <v>8.0035297026647509E-2</v>
      </c>
      <c r="AF99" s="2">
        <v>3.0337045461648007</v>
      </c>
      <c r="AG99" s="2">
        <v>2.5946758678240807E-3</v>
      </c>
      <c r="AH99" s="2">
        <v>8.5397464838656734E-2</v>
      </c>
      <c r="AI99" s="2">
        <v>0.40020942404812465</v>
      </c>
      <c r="AJ99" s="2">
        <v>8.5397464838656734E-2</v>
      </c>
      <c r="AK99" s="2">
        <v>0.40020942404812465</v>
      </c>
    </row>
    <row r="100" spans="1:37" x14ac:dyDescent="0.35">
      <c r="A100" s="1">
        <v>41014</v>
      </c>
      <c r="B100">
        <v>3953</v>
      </c>
      <c r="C100">
        <v>3293.6666666666665</v>
      </c>
      <c r="D100">
        <v>4428</v>
      </c>
      <c r="E100">
        <v>0</v>
      </c>
      <c r="F100">
        <v>3595</v>
      </c>
      <c r="G100">
        <v>1</v>
      </c>
      <c r="H100">
        <f>$AC$2+SUMPRODUCT(C100:G100,$AD$2:$AH$2)</f>
        <v>4588.5937437923121</v>
      </c>
      <c r="I100">
        <f>H100-B100</f>
        <v>635.59374379231213</v>
      </c>
      <c r="J100">
        <f t="shared" si="5"/>
        <v>635.59374379231213</v>
      </c>
      <c r="K100" s="8">
        <f>J100/B100</f>
        <v>0.16078769132110096</v>
      </c>
      <c r="L100">
        <v>743</v>
      </c>
      <c r="M100">
        <f t="shared" si="6"/>
        <v>11440.687388261618</v>
      </c>
      <c r="N100">
        <f t="shared" si="7"/>
        <v>13374</v>
      </c>
      <c r="O100">
        <f t="shared" si="8"/>
        <v>635.59374379231213</v>
      </c>
      <c r="P100">
        <f t="shared" si="9"/>
        <v>403979.40714792733</v>
      </c>
      <c r="Q100">
        <v>0</v>
      </c>
      <c r="R100">
        <v>0</v>
      </c>
      <c r="S100">
        <v>358</v>
      </c>
      <c r="T100">
        <v>1</v>
      </c>
      <c r="U100">
        <v>0</v>
      </c>
      <c r="V100">
        <v>3595</v>
      </c>
      <c r="W100">
        <v>0</v>
      </c>
      <c r="X100">
        <v>0</v>
      </c>
      <c r="Y100">
        <v>0</v>
      </c>
      <c r="Z100">
        <v>0</v>
      </c>
      <c r="AC100" s="2" t="s">
        <v>21</v>
      </c>
      <c r="AD100" s="2">
        <v>0.40172378762360006</v>
      </c>
      <c r="AE100" s="2">
        <v>4.4772762146997831E-2</v>
      </c>
      <c r="AF100" s="2">
        <v>8.972504003765982</v>
      </c>
      <c r="AG100" s="2">
        <v>1.7407991128365134E-17</v>
      </c>
      <c r="AH100" s="2">
        <v>0.3136688825107784</v>
      </c>
      <c r="AI100" s="2">
        <v>0.48977869273642172</v>
      </c>
      <c r="AJ100" s="2">
        <v>0.3136688825107784</v>
      </c>
      <c r="AK100" s="2">
        <v>0.48977869273642172</v>
      </c>
    </row>
    <row r="101" spans="1:37" x14ac:dyDescent="0.35">
      <c r="A101" s="1">
        <v>41015</v>
      </c>
      <c r="B101">
        <v>4628.5</v>
      </c>
      <c r="C101">
        <v>3582</v>
      </c>
      <c r="D101">
        <v>4628.5</v>
      </c>
      <c r="E101">
        <v>0</v>
      </c>
      <c r="F101">
        <v>3953</v>
      </c>
      <c r="G101">
        <v>0</v>
      </c>
      <c r="H101">
        <f>$AC$2+SUMPRODUCT(C101:G101,$AD$2:$AH$2)</f>
        <v>4412.3939182201266</v>
      </c>
      <c r="I101">
        <f>H101-B101</f>
        <v>-216.10608177987342</v>
      </c>
      <c r="J101">
        <f t="shared" si="5"/>
        <v>216.10608177987342</v>
      </c>
      <c r="K101" s="8">
        <f>J101/B101</f>
        <v>4.6690306099140849E-2</v>
      </c>
      <c r="L101">
        <v>1235</v>
      </c>
      <c r="M101">
        <f t="shared" si="6"/>
        <v>15559.637888150886</v>
      </c>
      <c r="N101">
        <f t="shared" si="7"/>
        <v>22230</v>
      </c>
      <c r="O101">
        <f t="shared" si="8"/>
        <v>-432.21216355974684</v>
      </c>
      <c r="P101">
        <f t="shared" si="9"/>
        <v>186807.35432899735</v>
      </c>
      <c r="Q101">
        <v>0</v>
      </c>
      <c r="R101">
        <v>0</v>
      </c>
      <c r="S101">
        <v>675.5</v>
      </c>
      <c r="T101">
        <v>0</v>
      </c>
      <c r="U101">
        <v>0</v>
      </c>
      <c r="V101">
        <v>3953</v>
      </c>
      <c r="W101">
        <v>1</v>
      </c>
      <c r="X101">
        <v>0</v>
      </c>
      <c r="Y101">
        <v>0</v>
      </c>
      <c r="Z101">
        <v>0</v>
      </c>
      <c r="AC101" s="2" t="s">
        <v>104</v>
      </c>
      <c r="AD101" s="2">
        <v>208.0337552190951</v>
      </c>
      <c r="AE101" s="2">
        <v>139.31296658190348</v>
      </c>
      <c r="AF101" s="2">
        <v>1.493283506361843</v>
      </c>
      <c r="AG101" s="2">
        <v>0.13625623637400344</v>
      </c>
      <c r="AH101" s="2">
        <v>-65.954032558652443</v>
      </c>
      <c r="AI101" s="2">
        <v>482.02154299684264</v>
      </c>
      <c r="AJ101" s="2">
        <v>-65.954032558652443</v>
      </c>
      <c r="AK101" s="2">
        <v>482.02154299684264</v>
      </c>
    </row>
    <row r="102" spans="1:37" x14ac:dyDescent="0.35">
      <c r="A102" s="1">
        <v>41016</v>
      </c>
      <c r="B102">
        <v>2900</v>
      </c>
      <c r="C102">
        <v>4058.8333333333335</v>
      </c>
      <c r="D102">
        <v>2712</v>
      </c>
      <c r="E102">
        <v>0</v>
      </c>
      <c r="F102">
        <v>4628.5</v>
      </c>
      <c r="G102">
        <v>0</v>
      </c>
      <c r="H102">
        <f>$AC$2+SUMPRODUCT(C102:G102,$AD$2:$AH$2)</f>
        <v>3990.8055361448833</v>
      </c>
      <c r="I102">
        <f>H102-B102</f>
        <v>1090.8055361448833</v>
      </c>
      <c r="J102">
        <f t="shared" si="5"/>
        <v>1090.8055361448833</v>
      </c>
      <c r="K102" s="8">
        <f>J102/B102</f>
        <v>0.37613984004995976</v>
      </c>
      <c r="L102">
        <v>845</v>
      </c>
      <c r="M102">
        <f t="shared" si="6"/>
        <v>19634.499650607897</v>
      </c>
      <c r="N102">
        <f t="shared" si="7"/>
        <v>15210</v>
      </c>
      <c r="O102">
        <f t="shared" si="8"/>
        <v>1090.8055361448833</v>
      </c>
      <c r="P102">
        <f t="shared" si="9"/>
        <v>1189856.7176843262</v>
      </c>
      <c r="Q102">
        <v>0</v>
      </c>
      <c r="R102">
        <v>0</v>
      </c>
      <c r="S102">
        <v>-1728.5</v>
      </c>
      <c r="T102">
        <v>0</v>
      </c>
      <c r="U102">
        <v>0</v>
      </c>
      <c r="V102">
        <v>4628.5</v>
      </c>
      <c r="W102">
        <v>0</v>
      </c>
      <c r="X102">
        <v>1</v>
      </c>
      <c r="Y102">
        <v>0</v>
      </c>
      <c r="Z102">
        <v>1</v>
      </c>
      <c r="AC102" s="2" t="s">
        <v>53</v>
      </c>
      <c r="AD102" s="2">
        <v>0.19615848889308016</v>
      </c>
      <c r="AE102" s="2">
        <v>6.6344420012672919E-2</v>
      </c>
      <c r="AF102" s="2">
        <v>2.9566689837006717</v>
      </c>
      <c r="AG102" s="2">
        <v>3.3190759544325238E-3</v>
      </c>
      <c r="AH102" s="2">
        <v>6.5678453066815523E-2</v>
      </c>
      <c r="AI102" s="2">
        <v>0.32663852471934479</v>
      </c>
      <c r="AJ102" s="2">
        <v>6.5678453066815523E-2</v>
      </c>
      <c r="AK102" s="2">
        <v>0.32663852471934479</v>
      </c>
    </row>
    <row r="103" spans="1:37" ht="15" thickBot="1" x14ac:dyDescent="0.4">
      <c r="A103" s="1">
        <v>41017</v>
      </c>
      <c r="B103">
        <v>2827</v>
      </c>
      <c r="C103">
        <v>3827.1666666666665</v>
      </c>
      <c r="D103">
        <v>3136</v>
      </c>
      <c r="E103">
        <v>0</v>
      </c>
      <c r="F103">
        <v>2900</v>
      </c>
      <c r="G103">
        <v>0</v>
      </c>
      <c r="H103">
        <f>$AC$2+SUMPRODUCT(C103:G103,$AD$2:$AH$2)</f>
        <v>3661.9134207074981</v>
      </c>
      <c r="I103">
        <f>H103-B103</f>
        <v>834.91342070749806</v>
      </c>
      <c r="J103">
        <f t="shared" si="5"/>
        <v>834.91342070749806</v>
      </c>
      <c r="K103" s="8">
        <f>J103/B103</f>
        <v>0.2953354866315876</v>
      </c>
      <c r="L103">
        <v>876</v>
      </c>
      <c r="M103">
        <f t="shared" si="6"/>
        <v>15028.441572734966</v>
      </c>
      <c r="N103">
        <f t="shared" si="7"/>
        <v>15768</v>
      </c>
      <c r="O103">
        <f t="shared" si="8"/>
        <v>834.91342070749806</v>
      </c>
      <c r="P103">
        <f t="shared" si="9"/>
        <v>697080.42007749563</v>
      </c>
      <c r="Q103">
        <v>0</v>
      </c>
      <c r="R103">
        <v>0</v>
      </c>
      <c r="S103">
        <v>-73</v>
      </c>
      <c r="T103">
        <v>0</v>
      </c>
      <c r="U103">
        <v>0</v>
      </c>
      <c r="V103">
        <v>2900</v>
      </c>
      <c r="W103">
        <v>0</v>
      </c>
      <c r="X103">
        <v>0</v>
      </c>
      <c r="Y103">
        <v>1</v>
      </c>
      <c r="Z103">
        <v>0</v>
      </c>
      <c r="AC103" s="3" t="s">
        <v>54</v>
      </c>
      <c r="AD103" s="3">
        <v>433.53667613313479</v>
      </c>
      <c r="AE103" s="3">
        <v>104.85893201904334</v>
      </c>
      <c r="AF103" s="3">
        <v>4.1344754117312634</v>
      </c>
      <c r="AG103" s="3">
        <v>4.4493770020444674E-5</v>
      </c>
      <c r="AH103" s="3">
        <v>227.30987960774311</v>
      </c>
      <c r="AI103" s="3">
        <v>639.76347265852644</v>
      </c>
      <c r="AJ103" s="3">
        <v>227.30987960774311</v>
      </c>
      <c r="AK103" s="3">
        <v>639.76347265852644</v>
      </c>
    </row>
    <row r="104" spans="1:37" x14ac:dyDescent="0.35">
      <c r="A104" s="1">
        <v>41018</v>
      </c>
      <c r="B104">
        <v>3146</v>
      </c>
      <c r="C104">
        <v>3451.8333333333335</v>
      </c>
      <c r="D104">
        <v>3088</v>
      </c>
      <c r="E104">
        <v>0</v>
      </c>
      <c r="F104">
        <v>2827</v>
      </c>
      <c r="G104">
        <v>0</v>
      </c>
      <c r="H104">
        <f>$AC$2+SUMPRODUCT(C104:G104,$AD$2:$AH$2)</f>
        <v>3508.5719248069036</v>
      </c>
      <c r="I104">
        <f>H104-B104</f>
        <v>362.57192480690355</v>
      </c>
      <c r="J104">
        <f t="shared" si="5"/>
        <v>362.57192480690355</v>
      </c>
      <c r="K104" s="8">
        <f>J104/B104</f>
        <v>0.11524854571103101</v>
      </c>
      <c r="L104">
        <v>605</v>
      </c>
      <c r="M104">
        <f t="shared" si="6"/>
        <v>6526.294646524264</v>
      </c>
      <c r="N104">
        <f t="shared" si="7"/>
        <v>10890</v>
      </c>
      <c r="O104">
        <f t="shared" si="8"/>
        <v>362.57192480690355</v>
      </c>
      <c r="P104">
        <f t="shared" si="9"/>
        <v>131458.40065818292</v>
      </c>
      <c r="Q104">
        <v>1</v>
      </c>
      <c r="R104">
        <v>0</v>
      </c>
      <c r="S104">
        <v>319</v>
      </c>
      <c r="T104">
        <v>0</v>
      </c>
      <c r="U104">
        <v>0</v>
      </c>
      <c r="V104">
        <v>2827</v>
      </c>
      <c r="W104">
        <v>0</v>
      </c>
      <c r="X104">
        <v>0</v>
      </c>
      <c r="Y104">
        <v>0</v>
      </c>
      <c r="Z104">
        <v>1</v>
      </c>
    </row>
    <row r="105" spans="1:37" x14ac:dyDescent="0.35">
      <c r="A105" s="1">
        <v>41019</v>
      </c>
      <c r="B105">
        <v>3377</v>
      </c>
      <c r="C105">
        <v>2957.6666666666665</v>
      </c>
      <c r="D105">
        <v>3198</v>
      </c>
      <c r="E105">
        <v>0</v>
      </c>
      <c r="F105">
        <v>3146</v>
      </c>
      <c r="G105">
        <v>0</v>
      </c>
      <c r="H105">
        <f>$AC$2+SUMPRODUCT(C105:G105,$AD$2:$AH$2)</f>
        <v>3473.6587921952173</v>
      </c>
      <c r="I105">
        <f>H105-B105</f>
        <v>96.658792195217302</v>
      </c>
      <c r="J105">
        <f t="shared" si="5"/>
        <v>96.658792195217302</v>
      </c>
      <c r="K105" s="8">
        <f>J105/B105</f>
        <v>2.8622680543446046E-2</v>
      </c>
      <c r="L105">
        <v>838</v>
      </c>
      <c r="M105">
        <f t="shared" si="6"/>
        <v>1739.8582595139114</v>
      </c>
      <c r="N105">
        <f t="shared" si="7"/>
        <v>15084</v>
      </c>
      <c r="O105">
        <f t="shared" si="8"/>
        <v>96.658792195217302</v>
      </c>
      <c r="P105">
        <f t="shared" si="9"/>
        <v>9342.9221086382004</v>
      </c>
      <c r="Q105">
        <v>0</v>
      </c>
      <c r="R105">
        <v>1</v>
      </c>
      <c r="S105">
        <v>231</v>
      </c>
      <c r="T105">
        <v>0</v>
      </c>
      <c r="U105">
        <v>0</v>
      </c>
      <c r="V105">
        <v>3146</v>
      </c>
      <c r="W105">
        <v>0</v>
      </c>
      <c r="X105">
        <v>0</v>
      </c>
      <c r="Y105">
        <v>0</v>
      </c>
      <c r="Z105">
        <v>1</v>
      </c>
    </row>
    <row r="106" spans="1:37" x14ac:dyDescent="0.35">
      <c r="A106" s="1">
        <v>41020</v>
      </c>
      <c r="B106">
        <v>3394</v>
      </c>
      <c r="C106">
        <v>3116.6666666666665</v>
      </c>
      <c r="D106">
        <v>3595</v>
      </c>
      <c r="E106">
        <v>0</v>
      </c>
      <c r="F106">
        <v>3377</v>
      </c>
      <c r="G106">
        <v>1</v>
      </c>
      <c r="H106">
        <f>$AC$2+SUMPRODUCT(C106:G106,$AD$2:$AH$2)</f>
        <v>4161.301487079817</v>
      </c>
      <c r="I106">
        <f>H106-B106</f>
        <v>767.30148707981698</v>
      </c>
      <c r="J106">
        <f t="shared" si="5"/>
        <v>767.30148707981698</v>
      </c>
      <c r="K106" s="8">
        <f>J106/B106</f>
        <v>0.22607586537413582</v>
      </c>
      <c r="L106">
        <v>970</v>
      </c>
      <c r="M106">
        <f t="shared" si="6"/>
        <v>13811.426767436706</v>
      </c>
      <c r="N106">
        <f t="shared" si="7"/>
        <v>17460</v>
      </c>
      <c r="O106">
        <f t="shared" si="8"/>
        <v>767.30148707981698</v>
      </c>
      <c r="P106">
        <f t="shared" si="9"/>
        <v>588751.57207489852</v>
      </c>
      <c r="Q106">
        <v>0</v>
      </c>
      <c r="R106">
        <v>0</v>
      </c>
      <c r="S106">
        <v>17</v>
      </c>
      <c r="T106">
        <v>1</v>
      </c>
      <c r="U106">
        <v>1</v>
      </c>
      <c r="V106">
        <v>3377</v>
      </c>
      <c r="W106">
        <v>0</v>
      </c>
      <c r="X106">
        <v>0</v>
      </c>
      <c r="Y106">
        <v>0</v>
      </c>
      <c r="Z106">
        <v>0</v>
      </c>
    </row>
    <row r="107" spans="1:37" x14ac:dyDescent="0.35">
      <c r="A107" s="1">
        <v>41021</v>
      </c>
      <c r="B107">
        <v>3905</v>
      </c>
      <c r="C107">
        <v>3305.6666666666665</v>
      </c>
      <c r="D107">
        <v>3953</v>
      </c>
      <c r="E107">
        <v>0</v>
      </c>
      <c r="F107">
        <v>3394</v>
      </c>
      <c r="G107">
        <v>1</v>
      </c>
      <c r="H107">
        <f>$AC$2+SUMPRODUCT(C107:G107,$AD$2:$AH$2)</f>
        <v>4361.6309396389152</v>
      </c>
      <c r="I107">
        <f>H107-B107</f>
        <v>456.63093963891515</v>
      </c>
      <c r="J107">
        <f t="shared" si="5"/>
        <v>456.63093963891515</v>
      </c>
      <c r="K107" s="8">
        <f>J107/B107</f>
        <v>0.11693493972827533</v>
      </c>
      <c r="L107">
        <v>980</v>
      </c>
      <c r="M107">
        <f t="shared" si="6"/>
        <v>8219.3569135004727</v>
      </c>
      <c r="N107">
        <f t="shared" si="7"/>
        <v>17640</v>
      </c>
      <c r="O107">
        <f t="shared" si="8"/>
        <v>456.63093963891515</v>
      </c>
      <c r="P107">
        <f t="shared" si="9"/>
        <v>208511.81503551858</v>
      </c>
      <c r="Q107">
        <v>0</v>
      </c>
      <c r="R107">
        <v>0</v>
      </c>
      <c r="S107">
        <v>511</v>
      </c>
      <c r="T107">
        <v>1</v>
      </c>
      <c r="U107">
        <v>0</v>
      </c>
      <c r="V107">
        <v>3394</v>
      </c>
      <c r="W107">
        <v>0</v>
      </c>
      <c r="X107">
        <v>0</v>
      </c>
      <c r="Y107">
        <v>0</v>
      </c>
      <c r="Z107">
        <v>0</v>
      </c>
    </row>
    <row r="108" spans="1:37" x14ac:dyDescent="0.35">
      <c r="A108" s="1">
        <v>41022</v>
      </c>
      <c r="B108">
        <v>4628.5</v>
      </c>
      <c r="C108">
        <v>3558.6666666666665</v>
      </c>
      <c r="D108">
        <v>4628.5</v>
      </c>
      <c r="E108">
        <v>0</v>
      </c>
      <c r="F108">
        <v>3905</v>
      </c>
      <c r="G108">
        <v>0</v>
      </c>
      <c r="H108">
        <f>$AC$2+SUMPRODUCT(C108:G108,$AD$2:$AH$2)</f>
        <v>4393.4697726373433</v>
      </c>
      <c r="I108">
        <f>H108-B108</f>
        <v>-235.03022736265666</v>
      </c>
      <c r="J108">
        <f t="shared" si="5"/>
        <v>235.03022736265666</v>
      </c>
      <c r="K108" s="8">
        <f>J108/B108</f>
        <v>5.0778919166610495E-2</v>
      </c>
      <c r="L108">
        <v>1058</v>
      </c>
      <c r="M108">
        <f t="shared" si="6"/>
        <v>16922.17637011128</v>
      </c>
      <c r="N108">
        <f t="shared" si="7"/>
        <v>19044</v>
      </c>
      <c r="O108">
        <f t="shared" si="8"/>
        <v>-470.06045472531332</v>
      </c>
      <c r="P108">
        <f t="shared" si="9"/>
        <v>220956.83109656832</v>
      </c>
      <c r="Q108">
        <v>0</v>
      </c>
      <c r="R108">
        <v>0</v>
      </c>
      <c r="S108">
        <v>723.5</v>
      </c>
      <c r="T108">
        <v>0</v>
      </c>
      <c r="U108">
        <v>0</v>
      </c>
      <c r="V108">
        <v>3905</v>
      </c>
      <c r="W108">
        <v>1</v>
      </c>
      <c r="X108">
        <v>0</v>
      </c>
      <c r="Y108">
        <v>0</v>
      </c>
      <c r="Z108">
        <v>0</v>
      </c>
    </row>
    <row r="109" spans="1:37" x14ac:dyDescent="0.35">
      <c r="A109" s="1">
        <v>41023</v>
      </c>
      <c r="B109">
        <v>2751</v>
      </c>
      <c r="C109">
        <v>3975.8333333333335</v>
      </c>
      <c r="D109">
        <v>2900</v>
      </c>
      <c r="E109">
        <v>0</v>
      </c>
      <c r="F109">
        <v>4628.5</v>
      </c>
      <c r="G109">
        <v>0</v>
      </c>
      <c r="H109">
        <f>$AC$2+SUMPRODUCT(C109:G109,$AD$2:$AH$2)</f>
        <v>4036.9061532568635</v>
      </c>
      <c r="I109">
        <f>H109-B109</f>
        <v>1285.9061532568635</v>
      </c>
      <c r="J109">
        <f t="shared" si="5"/>
        <v>1285.9061532568635</v>
      </c>
      <c r="K109" s="8">
        <f>J109/B109</f>
        <v>0.46743226217988493</v>
      </c>
      <c r="L109">
        <v>819</v>
      </c>
      <c r="M109">
        <f t="shared" si="6"/>
        <v>23146.310758623542</v>
      </c>
      <c r="N109">
        <f t="shared" si="7"/>
        <v>14742</v>
      </c>
      <c r="O109">
        <f t="shared" si="8"/>
        <v>1285.9061532568635</v>
      </c>
      <c r="P109">
        <f t="shared" si="9"/>
        <v>1653554.6349838641</v>
      </c>
      <c r="Q109">
        <v>0</v>
      </c>
      <c r="R109">
        <v>0</v>
      </c>
      <c r="S109">
        <v>-1877.5</v>
      </c>
      <c r="T109">
        <v>0</v>
      </c>
      <c r="U109">
        <v>0</v>
      </c>
      <c r="V109">
        <v>4628.5</v>
      </c>
      <c r="W109">
        <v>0</v>
      </c>
      <c r="X109">
        <v>1</v>
      </c>
      <c r="Y109">
        <v>0</v>
      </c>
      <c r="Z109">
        <v>0</v>
      </c>
    </row>
    <row r="110" spans="1:37" x14ac:dyDescent="0.35">
      <c r="A110" s="1">
        <v>41024</v>
      </c>
      <c r="B110">
        <v>3050</v>
      </c>
      <c r="C110">
        <v>3761.5</v>
      </c>
      <c r="D110">
        <v>2827</v>
      </c>
      <c r="E110">
        <v>0</v>
      </c>
      <c r="F110">
        <v>2751</v>
      </c>
      <c r="G110">
        <v>0</v>
      </c>
      <c r="H110">
        <f>$AC$2+SUMPRODUCT(C110:G110,$AD$2:$AH$2)</f>
        <v>3486.8925482987133</v>
      </c>
      <c r="I110">
        <f>H110-B110</f>
        <v>436.89254829871334</v>
      </c>
      <c r="J110">
        <f t="shared" si="5"/>
        <v>436.89254829871334</v>
      </c>
      <c r="K110" s="8">
        <f>J110/B110</f>
        <v>0.14324345845859454</v>
      </c>
      <c r="L110">
        <v>798</v>
      </c>
      <c r="M110">
        <f t="shared" si="6"/>
        <v>7864.0658693768401</v>
      </c>
      <c r="N110">
        <f t="shared" si="7"/>
        <v>14364</v>
      </c>
      <c r="O110">
        <f t="shared" si="8"/>
        <v>436.89254829871334</v>
      </c>
      <c r="P110">
        <f t="shared" si="9"/>
        <v>190875.09875894355</v>
      </c>
      <c r="Q110">
        <v>0</v>
      </c>
      <c r="R110">
        <v>0</v>
      </c>
      <c r="S110">
        <v>299</v>
      </c>
      <c r="T110">
        <v>0</v>
      </c>
      <c r="U110">
        <v>0</v>
      </c>
      <c r="V110">
        <v>2751</v>
      </c>
      <c r="W110">
        <v>0</v>
      </c>
      <c r="X110">
        <v>0</v>
      </c>
      <c r="Y110">
        <v>1</v>
      </c>
      <c r="Z110">
        <v>1</v>
      </c>
    </row>
    <row r="111" spans="1:37" x14ac:dyDescent="0.35">
      <c r="A111" s="1">
        <v>41025</v>
      </c>
      <c r="B111">
        <v>3207</v>
      </c>
      <c r="C111">
        <v>3476.5</v>
      </c>
      <c r="D111">
        <v>3146</v>
      </c>
      <c r="E111">
        <v>0</v>
      </c>
      <c r="F111">
        <v>3050</v>
      </c>
      <c r="G111">
        <v>0</v>
      </c>
      <c r="H111">
        <f>$AC$2+SUMPRODUCT(C111:G111,$AD$2:$AH$2)</f>
        <v>3592.5528070203259</v>
      </c>
      <c r="I111">
        <f>H111-B111</f>
        <v>385.55280702032587</v>
      </c>
      <c r="J111">
        <f t="shared" si="5"/>
        <v>385.55280702032587</v>
      </c>
      <c r="K111" s="8">
        <f>J111/B111</f>
        <v>0.12022226598700526</v>
      </c>
      <c r="L111">
        <v>772</v>
      </c>
      <c r="M111">
        <f t="shared" si="6"/>
        <v>6939.9505263658657</v>
      </c>
      <c r="N111">
        <f t="shared" si="7"/>
        <v>13896</v>
      </c>
      <c r="O111">
        <f t="shared" si="8"/>
        <v>385.55280702032587</v>
      </c>
      <c r="P111">
        <f t="shared" si="9"/>
        <v>148650.96700125263</v>
      </c>
      <c r="Q111">
        <v>1</v>
      </c>
      <c r="R111">
        <v>0</v>
      </c>
      <c r="S111">
        <v>157</v>
      </c>
      <c r="T111">
        <v>0</v>
      </c>
      <c r="U111">
        <v>0</v>
      </c>
      <c r="V111">
        <v>3050</v>
      </c>
      <c r="W111">
        <v>0</v>
      </c>
      <c r="X111">
        <v>0</v>
      </c>
      <c r="Y111">
        <v>0</v>
      </c>
      <c r="Z111">
        <v>1</v>
      </c>
    </row>
    <row r="112" spans="1:37" x14ac:dyDescent="0.35">
      <c r="A112" s="1">
        <v>41026</v>
      </c>
      <c r="B112">
        <v>3271</v>
      </c>
      <c r="C112">
        <v>3002.6666666666665</v>
      </c>
      <c r="D112">
        <v>3377</v>
      </c>
      <c r="E112">
        <v>0</v>
      </c>
      <c r="F112">
        <v>3207</v>
      </c>
      <c r="G112">
        <v>0</v>
      </c>
      <c r="H112">
        <f>$AC$2+SUMPRODUCT(C112:G112,$AD$2:$AH$2)</f>
        <v>3571.0848454037764</v>
      </c>
      <c r="I112">
        <f>H112-B112</f>
        <v>300.0848454037764</v>
      </c>
      <c r="J112">
        <f t="shared" si="5"/>
        <v>300.0848454037764</v>
      </c>
      <c r="K112" s="8">
        <f>J112/B112</f>
        <v>9.174101051781608E-2</v>
      </c>
      <c r="L112">
        <v>1055</v>
      </c>
      <c r="M112">
        <f t="shared" si="6"/>
        <v>5401.5272172679752</v>
      </c>
      <c r="N112">
        <f t="shared" si="7"/>
        <v>18990</v>
      </c>
      <c r="O112">
        <f t="shared" si="8"/>
        <v>300.0848454037764</v>
      </c>
      <c r="P112">
        <f t="shared" si="9"/>
        <v>90050.914441008383</v>
      </c>
      <c r="Q112">
        <v>0</v>
      </c>
      <c r="R112">
        <v>1</v>
      </c>
      <c r="S112">
        <v>64</v>
      </c>
      <c r="T112">
        <v>0</v>
      </c>
      <c r="U112">
        <v>0</v>
      </c>
      <c r="V112">
        <v>3207</v>
      </c>
      <c r="W112">
        <v>0</v>
      </c>
      <c r="X112">
        <v>0</v>
      </c>
      <c r="Y112">
        <v>0</v>
      </c>
      <c r="Z112">
        <v>0</v>
      </c>
    </row>
    <row r="113" spans="1:26" x14ac:dyDescent="0.35">
      <c r="A113" s="1">
        <v>41027</v>
      </c>
      <c r="B113">
        <v>3536</v>
      </c>
      <c r="C113">
        <v>3176</v>
      </c>
      <c r="D113">
        <v>3394</v>
      </c>
      <c r="E113">
        <v>1</v>
      </c>
      <c r="F113">
        <v>3271</v>
      </c>
      <c r="G113">
        <v>1</v>
      </c>
      <c r="H113">
        <f>$AC$2+SUMPRODUCT(C113:G113,$AD$2:$AH$2)</f>
        <v>4306.0970361101745</v>
      </c>
      <c r="I113">
        <f>H113-B113</f>
        <v>770.09703611017449</v>
      </c>
      <c r="J113">
        <f t="shared" si="5"/>
        <v>770.09703611017449</v>
      </c>
      <c r="K113" s="8">
        <f>J113/B113</f>
        <v>0.21778762333432536</v>
      </c>
      <c r="L113">
        <v>945</v>
      </c>
      <c r="M113">
        <f t="shared" si="6"/>
        <v>13861.746649983141</v>
      </c>
      <c r="N113">
        <f t="shared" si="7"/>
        <v>17010</v>
      </c>
      <c r="O113">
        <f t="shared" si="8"/>
        <v>770.09703611017449</v>
      </c>
      <c r="P113">
        <f t="shared" si="9"/>
        <v>593049.44502567535</v>
      </c>
      <c r="Q113">
        <v>0</v>
      </c>
      <c r="R113">
        <v>0</v>
      </c>
      <c r="S113">
        <v>265</v>
      </c>
      <c r="T113">
        <v>1</v>
      </c>
      <c r="U113">
        <v>1</v>
      </c>
      <c r="V113">
        <v>3271</v>
      </c>
      <c r="W113">
        <v>0</v>
      </c>
      <c r="X113">
        <v>0</v>
      </c>
      <c r="Y113">
        <v>0</v>
      </c>
      <c r="Z113">
        <v>1</v>
      </c>
    </row>
    <row r="114" spans="1:26" x14ac:dyDescent="0.35">
      <c r="A114" s="1">
        <v>41028</v>
      </c>
      <c r="B114">
        <v>3774</v>
      </c>
      <c r="C114">
        <v>3338</v>
      </c>
      <c r="D114">
        <v>3905</v>
      </c>
      <c r="E114">
        <v>1</v>
      </c>
      <c r="F114">
        <v>3536</v>
      </c>
      <c r="G114">
        <v>1</v>
      </c>
      <c r="H114">
        <f>$AC$2+SUMPRODUCT(C114:G114,$AD$2:$AH$2)</f>
        <v>4616.7244172131095</v>
      </c>
      <c r="I114">
        <f>H114-B114</f>
        <v>842.72441721310952</v>
      </c>
      <c r="J114">
        <f t="shared" si="5"/>
        <v>842.72441721310952</v>
      </c>
      <c r="K114" s="8">
        <f>J114/B114</f>
        <v>0.2232974078466109</v>
      </c>
      <c r="L114">
        <v>1056</v>
      </c>
      <c r="M114">
        <f t="shared" si="6"/>
        <v>15169.039509835971</v>
      </c>
      <c r="N114">
        <f t="shared" si="7"/>
        <v>19008</v>
      </c>
      <c r="O114">
        <f t="shared" si="8"/>
        <v>842.72441721310952</v>
      </c>
      <c r="P114">
        <f t="shared" si="9"/>
        <v>710184.44336717506</v>
      </c>
      <c r="Q114">
        <v>0</v>
      </c>
      <c r="R114">
        <v>0</v>
      </c>
      <c r="S114">
        <v>238</v>
      </c>
      <c r="T114">
        <v>1</v>
      </c>
      <c r="U114">
        <v>0</v>
      </c>
      <c r="V114">
        <v>3536</v>
      </c>
      <c r="W114">
        <v>0</v>
      </c>
      <c r="X114">
        <v>0</v>
      </c>
      <c r="Y114">
        <v>0</v>
      </c>
      <c r="Z114">
        <v>0</v>
      </c>
    </row>
    <row r="115" spans="1:26" x14ac:dyDescent="0.35">
      <c r="A115" s="1">
        <v>41029</v>
      </c>
      <c r="B115">
        <v>2954</v>
      </c>
      <c r="C115">
        <v>3527</v>
      </c>
      <c r="D115">
        <v>4628.5</v>
      </c>
      <c r="E115">
        <v>1</v>
      </c>
      <c r="F115">
        <v>3774</v>
      </c>
      <c r="G115">
        <v>0</v>
      </c>
      <c r="H115">
        <f>$AC$2+SUMPRODUCT(C115:G115,$AD$2:$AH$2)</f>
        <v>4580.7877851593066</v>
      </c>
      <c r="I115">
        <f>H115-B115</f>
        <v>1626.7877851593066</v>
      </c>
      <c r="J115">
        <f t="shared" si="5"/>
        <v>1626.7877851593066</v>
      </c>
      <c r="K115" s="8">
        <f>J115/B115</f>
        <v>0.55070676545677277</v>
      </c>
      <c r="L115">
        <v>698</v>
      </c>
      <c r="M115">
        <f t="shared" si="6"/>
        <v>29282.180132867521</v>
      </c>
      <c r="N115">
        <f t="shared" si="7"/>
        <v>12564</v>
      </c>
      <c r="O115">
        <f t="shared" si="8"/>
        <v>1626.7877851593066</v>
      </c>
      <c r="P115">
        <f t="shared" si="9"/>
        <v>2646438.4979435224</v>
      </c>
      <c r="Q115">
        <v>0</v>
      </c>
      <c r="R115">
        <v>0</v>
      </c>
      <c r="S115">
        <v>-820</v>
      </c>
      <c r="T115">
        <v>0</v>
      </c>
      <c r="U115">
        <v>0</v>
      </c>
      <c r="V115">
        <v>3774</v>
      </c>
      <c r="W115">
        <v>1</v>
      </c>
      <c r="X115">
        <v>0</v>
      </c>
      <c r="Y115">
        <v>0</v>
      </c>
      <c r="Z115">
        <v>0</v>
      </c>
    </row>
    <row r="116" spans="1:26" x14ac:dyDescent="0.35">
      <c r="A116" s="1">
        <v>41030</v>
      </c>
      <c r="B116">
        <v>4732</v>
      </c>
      <c r="C116">
        <v>3421.3333333333335</v>
      </c>
      <c r="D116">
        <v>2751</v>
      </c>
      <c r="E116">
        <v>0</v>
      </c>
      <c r="F116">
        <v>2954</v>
      </c>
      <c r="G116">
        <v>0</v>
      </c>
      <c r="H116">
        <f>$AC$2+SUMPRODUCT(C116:G116,$AD$2:$AH$2)</f>
        <v>3400.7087779433627</v>
      </c>
      <c r="I116">
        <f>H116-B116</f>
        <v>-1331.2912220566373</v>
      </c>
      <c r="J116">
        <f t="shared" si="5"/>
        <v>1331.2912220566373</v>
      </c>
      <c r="K116" s="8">
        <f>J116/B116</f>
        <v>0.28133795901450492</v>
      </c>
      <c r="L116">
        <v>701</v>
      </c>
      <c r="M116">
        <f t="shared" si="6"/>
        <v>95852.967988077886</v>
      </c>
      <c r="N116">
        <f t="shared" si="7"/>
        <v>12618</v>
      </c>
      <c r="O116">
        <f t="shared" si="8"/>
        <v>-2662.5824441132745</v>
      </c>
      <c r="P116">
        <f t="shared" si="9"/>
        <v>7089345.2717002183</v>
      </c>
      <c r="Q116">
        <v>0</v>
      </c>
      <c r="R116">
        <v>0</v>
      </c>
      <c r="S116">
        <v>1778</v>
      </c>
      <c r="T116">
        <v>0</v>
      </c>
      <c r="U116">
        <v>0</v>
      </c>
      <c r="V116">
        <v>2954</v>
      </c>
      <c r="W116">
        <v>0</v>
      </c>
      <c r="X116">
        <v>1</v>
      </c>
      <c r="Y116">
        <v>0</v>
      </c>
      <c r="Z116">
        <v>1</v>
      </c>
    </row>
    <row r="117" spans="1:26" x14ac:dyDescent="0.35">
      <c r="A117" s="1">
        <v>41031</v>
      </c>
      <c r="B117">
        <v>4151</v>
      </c>
      <c r="C117">
        <v>3820</v>
      </c>
      <c r="D117">
        <v>3050</v>
      </c>
      <c r="E117">
        <v>0</v>
      </c>
      <c r="F117">
        <v>4732</v>
      </c>
      <c r="G117">
        <v>0</v>
      </c>
      <c r="H117">
        <f>$AC$2+SUMPRODUCT(C117:G117,$AD$2:$AH$2)</f>
        <v>4070.7811452177884</v>
      </c>
      <c r="I117">
        <f>H117-B117</f>
        <v>-80.218854782211565</v>
      </c>
      <c r="J117">
        <f t="shared" si="5"/>
        <v>80.218854782211565</v>
      </c>
      <c r="K117" s="8">
        <f>J117/B117</f>
        <v>1.9325187854062047E-2</v>
      </c>
      <c r="L117">
        <v>1152</v>
      </c>
      <c r="M117">
        <f t="shared" si="6"/>
        <v>5775.7575443192327</v>
      </c>
      <c r="N117">
        <f t="shared" si="7"/>
        <v>20736</v>
      </c>
      <c r="O117">
        <f t="shared" si="8"/>
        <v>-160.43770956442313</v>
      </c>
      <c r="P117">
        <f t="shared" si="9"/>
        <v>25740.258650278189</v>
      </c>
      <c r="Q117">
        <v>0</v>
      </c>
      <c r="R117">
        <v>0</v>
      </c>
      <c r="S117">
        <v>-581</v>
      </c>
      <c r="T117">
        <v>0</v>
      </c>
      <c r="U117">
        <v>0</v>
      </c>
      <c r="V117">
        <v>4732</v>
      </c>
      <c r="W117">
        <v>0</v>
      </c>
      <c r="X117">
        <v>0</v>
      </c>
      <c r="Y117">
        <v>1</v>
      </c>
      <c r="Z117">
        <v>1</v>
      </c>
    </row>
    <row r="118" spans="1:26" x14ac:dyDescent="0.35">
      <c r="A118" s="1">
        <v>41032</v>
      </c>
      <c r="B118">
        <v>4833</v>
      </c>
      <c r="C118">
        <v>3945.6666666666665</v>
      </c>
      <c r="D118">
        <v>3207</v>
      </c>
      <c r="E118">
        <v>0</v>
      </c>
      <c r="F118">
        <v>4151</v>
      </c>
      <c r="G118">
        <v>0</v>
      </c>
      <c r="H118">
        <f>$AC$2+SUMPRODUCT(C118:G118,$AD$2:$AH$2)</f>
        <v>4029.3651224254927</v>
      </c>
      <c r="I118">
        <f>H118-B118</f>
        <v>-803.6348775745073</v>
      </c>
      <c r="J118">
        <f t="shared" si="5"/>
        <v>803.6348775745073</v>
      </c>
      <c r="K118" s="8">
        <f>J118/B118</f>
        <v>0.16628075265352935</v>
      </c>
      <c r="L118">
        <v>369</v>
      </c>
      <c r="M118">
        <f t="shared" si="6"/>
        <v>57861.711185364526</v>
      </c>
      <c r="N118">
        <f t="shared" si="7"/>
        <v>6642</v>
      </c>
      <c r="O118">
        <f t="shared" si="8"/>
        <v>-1607.2697551490146</v>
      </c>
      <c r="P118">
        <f t="shared" si="9"/>
        <v>2583316.0658167736</v>
      </c>
      <c r="Q118">
        <v>1</v>
      </c>
      <c r="R118">
        <v>0</v>
      </c>
      <c r="S118">
        <v>682</v>
      </c>
      <c r="T118">
        <v>0</v>
      </c>
      <c r="U118">
        <v>0</v>
      </c>
      <c r="V118">
        <v>4151</v>
      </c>
      <c r="W118">
        <v>0</v>
      </c>
      <c r="X118">
        <v>0</v>
      </c>
      <c r="Y118">
        <v>0</v>
      </c>
      <c r="Z118">
        <v>1</v>
      </c>
    </row>
    <row r="119" spans="1:26" x14ac:dyDescent="0.35">
      <c r="A119" s="1">
        <v>41033</v>
      </c>
      <c r="B119">
        <v>4881</v>
      </c>
      <c r="C119">
        <v>4572</v>
      </c>
      <c r="D119">
        <v>3271</v>
      </c>
      <c r="E119">
        <v>0</v>
      </c>
      <c r="F119">
        <v>4833</v>
      </c>
      <c r="G119">
        <v>0</v>
      </c>
      <c r="H119">
        <f>$AC$2+SUMPRODUCT(C119:G119,$AD$2:$AH$2)</f>
        <v>4414.8656686602708</v>
      </c>
      <c r="I119">
        <f>H119-B119</f>
        <v>-466.13433133972921</v>
      </c>
      <c r="J119">
        <f t="shared" si="5"/>
        <v>466.13433133972921</v>
      </c>
      <c r="K119" s="8">
        <f>J119/B119</f>
        <v>9.5499760569499936E-2</v>
      </c>
      <c r="L119">
        <v>1188</v>
      </c>
      <c r="M119">
        <f t="shared" si="6"/>
        <v>33561.671856460503</v>
      </c>
      <c r="N119">
        <f t="shared" si="7"/>
        <v>21384</v>
      </c>
      <c r="O119">
        <f t="shared" si="8"/>
        <v>-932.26866267945843</v>
      </c>
      <c r="P119">
        <f t="shared" si="9"/>
        <v>869124.85941414582</v>
      </c>
      <c r="Q119">
        <v>0</v>
      </c>
      <c r="R119">
        <v>1</v>
      </c>
      <c r="S119">
        <v>48</v>
      </c>
      <c r="T119">
        <v>0</v>
      </c>
      <c r="U119">
        <v>0</v>
      </c>
      <c r="V119">
        <v>4833</v>
      </c>
      <c r="W119">
        <v>0</v>
      </c>
      <c r="X119">
        <v>0</v>
      </c>
      <c r="Y119">
        <v>0</v>
      </c>
      <c r="Z119">
        <v>1</v>
      </c>
    </row>
    <row r="120" spans="1:26" x14ac:dyDescent="0.35">
      <c r="A120" s="1">
        <v>41034</v>
      </c>
      <c r="B120">
        <v>4563</v>
      </c>
      <c r="C120">
        <v>4621.666666666667</v>
      </c>
      <c r="D120">
        <v>3536</v>
      </c>
      <c r="E120">
        <v>0</v>
      </c>
      <c r="F120">
        <v>4881</v>
      </c>
      <c r="G120">
        <v>1</v>
      </c>
      <c r="H120">
        <f>$AC$2+SUMPRODUCT(C120:G120,$AD$2:$AH$2)</f>
        <v>4973.4203109046548</v>
      </c>
      <c r="I120">
        <f>H120-B120</f>
        <v>410.4203109046548</v>
      </c>
      <c r="J120">
        <f t="shared" si="5"/>
        <v>410.4203109046548</v>
      </c>
      <c r="K120" s="8">
        <f>J120/B120</f>
        <v>8.9945279619692051E-2</v>
      </c>
      <c r="L120">
        <v>1440</v>
      </c>
      <c r="M120">
        <f t="shared" si="6"/>
        <v>7387.5655962837864</v>
      </c>
      <c r="N120">
        <f t="shared" si="7"/>
        <v>25920</v>
      </c>
      <c r="O120">
        <f t="shared" si="8"/>
        <v>410.4203109046548</v>
      </c>
      <c r="P120">
        <f t="shared" si="9"/>
        <v>168444.83160307351</v>
      </c>
      <c r="Q120">
        <v>0</v>
      </c>
      <c r="R120">
        <v>0</v>
      </c>
      <c r="S120">
        <v>-318</v>
      </c>
      <c r="T120">
        <v>1</v>
      </c>
      <c r="U120">
        <v>1</v>
      </c>
      <c r="V120">
        <v>4881</v>
      </c>
      <c r="W120">
        <v>0</v>
      </c>
      <c r="X120">
        <v>0</v>
      </c>
      <c r="Y120">
        <v>0</v>
      </c>
      <c r="Z120">
        <v>1</v>
      </c>
    </row>
    <row r="121" spans="1:26" x14ac:dyDescent="0.35">
      <c r="A121" s="1">
        <v>41035</v>
      </c>
      <c r="B121">
        <v>5394</v>
      </c>
      <c r="C121">
        <v>4759</v>
      </c>
      <c r="D121">
        <v>3774</v>
      </c>
      <c r="E121">
        <v>0</v>
      </c>
      <c r="F121">
        <v>4563</v>
      </c>
      <c r="G121">
        <v>1</v>
      </c>
      <c r="H121">
        <f>$AC$2+SUMPRODUCT(C121:G121,$AD$2:$AH$2)</f>
        <v>5030.4316722791764</v>
      </c>
      <c r="I121">
        <f>H121-B121</f>
        <v>-363.56832772082362</v>
      </c>
      <c r="J121">
        <f t="shared" si="5"/>
        <v>363.56832772082362</v>
      </c>
      <c r="K121" s="8">
        <f>J121/B121</f>
        <v>6.7402359607123402E-2</v>
      </c>
      <c r="L121">
        <v>1295</v>
      </c>
      <c r="M121">
        <f t="shared" si="6"/>
        <v>26176.9195958993</v>
      </c>
      <c r="N121">
        <f t="shared" si="7"/>
        <v>23310</v>
      </c>
      <c r="O121">
        <f t="shared" si="8"/>
        <v>-727.13665544164724</v>
      </c>
      <c r="P121">
        <f t="shared" si="9"/>
        <v>528727.7156868648</v>
      </c>
      <c r="Q121">
        <v>0</v>
      </c>
      <c r="R121">
        <v>0</v>
      </c>
      <c r="S121">
        <v>831</v>
      </c>
      <c r="T121">
        <v>1</v>
      </c>
      <c r="U121">
        <v>0</v>
      </c>
      <c r="V121">
        <v>4563</v>
      </c>
      <c r="W121">
        <v>0</v>
      </c>
      <c r="X121">
        <v>0</v>
      </c>
      <c r="Y121">
        <v>0</v>
      </c>
      <c r="Z121">
        <v>1</v>
      </c>
    </row>
    <row r="122" spans="1:26" x14ac:dyDescent="0.35">
      <c r="A122" s="1">
        <v>41036</v>
      </c>
      <c r="B122">
        <v>4018</v>
      </c>
      <c r="C122">
        <v>4946</v>
      </c>
      <c r="D122">
        <v>2954</v>
      </c>
      <c r="E122">
        <v>0</v>
      </c>
      <c r="F122">
        <v>5394</v>
      </c>
      <c r="G122">
        <v>0</v>
      </c>
      <c r="H122">
        <f>$AC$2+SUMPRODUCT(C122:G122,$AD$2:$AH$2)</f>
        <v>4546.2303734135594</v>
      </c>
      <c r="I122">
        <f>H122-B122</f>
        <v>528.23037341355939</v>
      </c>
      <c r="J122">
        <f t="shared" si="5"/>
        <v>528.23037341355939</v>
      </c>
      <c r="K122" s="8">
        <f>J122/B122</f>
        <v>0.13146599636972608</v>
      </c>
      <c r="L122">
        <v>913</v>
      </c>
      <c r="M122">
        <f t="shared" si="6"/>
        <v>9508.146721444069</v>
      </c>
      <c r="N122">
        <f t="shared" si="7"/>
        <v>16434</v>
      </c>
      <c r="O122">
        <f t="shared" si="8"/>
        <v>528.23037341355939</v>
      </c>
      <c r="P122">
        <f t="shared" si="9"/>
        <v>279027.32739662839</v>
      </c>
      <c r="Q122">
        <v>0</v>
      </c>
      <c r="R122">
        <v>0</v>
      </c>
      <c r="S122">
        <v>-1376</v>
      </c>
      <c r="T122">
        <v>0</v>
      </c>
      <c r="U122">
        <v>0</v>
      </c>
      <c r="V122">
        <v>5394</v>
      </c>
      <c r="W122">
        <v>1</v>
      </c>
      <c r="X122">
        <v>0</v>
      </c>
      <c r="Y122">
        <v>0</v>
      </c>
      <c r="Z122">
        <v>1</v>
      </c>
    </row>
    <row r="123" spans="1:26" x14ac:dyDescent="0.35">
      <c r="A123" s="1">
        <v>41037</v>
      </c>
      <c r="B123">
        <v>4112</v>
      </c>
      <c r="C123">
        <v>4658.333333333333</v>
      </c>
      <c r="D123">
        <v>4732</v>
      </c>
      <c r="E123">
        <v>0</v>
      </c>
      <c r="F123">
        <v>4018</v>
      </c>
      <c r="G123">
        <v>0</v>
      </c>
      <c r="H123">
        <f>$AC$2+SUMPRODUCT(C123:G123,$AD$2:$AH$2)</f>
        <v>4804.0571653952084</v>
      </c>
      <c r="I123">
        <f>H123-B123</f>
        <v>692.05716539520836</v>
      </c>
      <c r="J123">
        <f t="shared" si="5"/>
        <v>692.05716539520836</v>
      </c>
      <c r="K123" s="8">
        <f>J123/B123</f>
        <v>0.16830183983346506</v>
      </c>
      <c r="L123">
        <v>955</v>
      </c>
      <c r="M123">
        <f t="shared" si="6"/>
        <v>12457.02897711375</v>
      </c>
      <c r="N123">
        <f t="shared" si="7"/>
        <v>17190</v>
      </c>
      <c r="O123">
        <f t="shared" si="8"/>
        <v>692.05716539520836</v>
      </c>
      <c r="P123">
        <f t="shared" si="9"/>
        <v>478943.1201748508</v>
      </c>
      <c r="Q123">
        <v>0</v>
      </c>
      <c r="R123">
        <v>0</v>
      </c>
      <c r="S123">
        <v>94</v>
      </c>
      <c r="T123">
        <v>0</v>
      </c>
      <c r="U123">
        <v>0</v>
      </c>
      <c r="V123">
        <v>4018</v>
      </c>
      <c r="W123">
        <v>0</v>
      </c>
      <c r="X123">
        <v>1</v>
      </c>
      <c r="Y123">
        <v>0</v>
      </c>
      <c r="Z123">
        <v>0</v>
      </c>
    </row>
    <row r="124" spans="1:26" x14ac:dyDescent="0.35">
      <c r="A124" s="1">
        <v>41038</v>
      </c>
      <c r="B124">
        <v>4315</v>
      </c>
      <c r="C124">
        <v>4508</v>
      </c>
      <c r="D124">
        <v>4151</v>
      </c>
      <c r="E124">
        <v>0</v>
      </c>
      <c r="F124">
        <v>4112</v>
      </c>
      <c r="G124">
        <v>0</v>
      </c>
      <c r="H124">
        <f>$AC$2+SUMPRODUCT(C124:G124,$AD$2:$AH$2)</f>
        <v>4557.2723786306024</v>
      </c>
      <c r="I124">
        <f>H124-B124</f>
        <v>242.27237863060236</v>
      </c>
      <c r="J124">
        <f t="shared" si="5"/>
        <v>242.27237863060236</v>
      </c>
      <c r="K124" s="8">
        <f>J124/B124</f>
        <v>5.6146553564450141E-2</v>
      </c>
      <c r="L124">
        <v>902</v>
      </c>
      <c r="M124">
        <f t="shared" si="6"/>
        <v>4360.9028153508425</v>
      </c>
      <c r="N124">
        <f t="shared" si="7"/>
        <v>16236</v>
      </c>
      <c r="O124">
        <f t="shared" si="8"/>
        <v>242.27237863060236</v>
      </c>
      <c r="P124">
        <f t="shared" si="9"/>
        <v>58695.905447329955</v>
      </c>
      <c r="Q124">
        <v>0</v>
      </c>
      <c r="R124">
        <v>0</v>
      </c>
      <c r="S124">
        <v>203</v>
      </c>
      <c r="T124">
        <v>0</v>
      </c>
      <c r="U124">
        <v>0</v>
      </c>
      <c r="V124">
        <v>4112</v>
      </c>
      <c r="W124">
        <v>0</v>
      </c>
      <c r="X124">
        <v>0</v>
      </c>
      <c r="Y124">
        <v>1</v>
      </c>
      <c r="Z124">
        <v>1</v>
      </c>
    </row>
    <row r="125" spans="1:26" x14ac:dyDescent="0.35">
      <c r="A125" s="1">
        <v>41039</v>
      </c>
      <c r="B125">
        <v>4869</v>
      </c>
      <c r="C125">
        <v>4148.333333333333</v>
      </c>
      <c r="D125">
        <v>4833</v>
      </c>
      <c r="E125">
        <v>0</v>
      </c>
      <c r="F125">
        <v>4315</v>
      </c>
      <c r="G125">
        <v>0</v>
      </c>
      <c r="H125">
        <f>$AC$2+SUMPRODUCT(C125:G125,$AD$2:$AH$2)</f>
        <v>4755.4167867102915</v>
      </c>
      <c r="I125">
        <f>H125-B125</f>
        <v>-113.58321328970851</v>
      </c>
      <c r="J125">
        <f t="shared" si="5"/>
        <v>113.58321328970851</v>
      </c>
      <c r="K125" s="8">
        <f>J125/B125</f>
        <v>2.332783185247659E-2</v>
      </c>
      <c r="L125">
        <v>777</v>
      </c>
      <c r="M125">
        <f t="shared" si="6"/>
        <v>8177.9913568590127</v>
      </c>
      <c r="N125">
        <f t="shared" si="7"/>
        <v>13986</v>
      </c>
      <c r="O125">
        <f t="shared" si="8"/>
        <v>-227.16642657941702</v>
      </c>
      <c r="P125">
        <f t="shared" si="9"/>
        <v>51604.585364861661</v>
      </c>
      <c r="Q125">
        <v>1</v>
      </c>
      <c r="R125">
        <v>0</v>
      </c>
      <c r="S125">
        <v>554</v>
      </c>
      <c r="T125">
        <v>0</v>
      </c>
      <c r="U125">
        <v>0</v>
      </c>
      <c r="V125">
        <v>4315</v>
      </c>
      <c r="W125">
        <v>0</v>
      </c>
      <c r="X125">
        <v>0</v>
      </c>
      <c r="Y125">
        <v>0</v>
      </c>
      <c r="Z125">
        <v>1</v>
      </c>
    </row>
    <row r="126" spans="1:26" x14ac:dyDescent="0.35">
      <c r="A126" s="1">
        <v>41040</v>
      </c>
      <c r="B126">
        <v>4844</v>
      </c>
      <c r="C126">
        <v>4432</v>
      </c>
      <c r="D126">
        <v>4881</v>
      </c>
      <c r="E126">
        <v>0</v>
      </c>
      <c r="F126">
        <v>4869</v>
      </c>
      <c r="G126">
        <v>0</v>
      </c>
      <c r="H126">
        <f>$AC$2+SUMPRODUCT(C126:G126,$AD$2:$AH$2)</f>
        <v>4996.710182460105</v>
      </c>
      <c r="I126">
        <f>H126-B126</f>
        <v>152.71018246010499</v>
      </c>
      <c r="J126">
        <f t="shared" si="5"/>
        <v>152.71018246010499</v>
      </c>
      <c r="K126" s="8">
        <f>J126/B126</f>
        <v>3.1525636346016718E-2</v>
      </c>
      <c r="L126">
        <v>1476</v>
      </c>
      <c r="M126">
        <f t="shared" si="6"/>
        <v>2748.7832842818898</v>
      </c>
      <c r="N126">
        <f t="shared" si="7"/>
        <v>26568</v>
      </c>
      <c r="O126">
        <f t="shared" si="8"/>
        <v>152.71018246010499</v>
      </c>
      <c r="P126">
        <f t="shared" si="9"/>
        <v>23320.399826998557</v>
      </c>
      <c r="Q126">
        <v>0</v>
      </c>
      <c r="R126">
        <v>1</v>
      </c>
      <c r="S126">
        <v>-25</v>
      </c>
      <c r="T126">
        <v>0</v>
      </c>
      <c r="U126">
        <v>0</v>
      </c>
      <c r="V126">
        <v>4869</v>
      </c>
      <c r="W126">
        <v>0</v>
      </c>
      <c r="X126">
        <v>0</v>
      </c>
      <c r="Y126">
        <v>0</v>
      </c>
      <c r="Z126">
        <v>0</v>
      </c>
    </row>
    <row r="127" spans="1:26" x14ac:dyDescent="0.35">
      <c r="A127" s="1">
        <v>41041</v>
      </c>
      <c r="B127">
        <v>5278</v>
      </c>
      <c r="C127">
        <v>4676</v>
      </c>
      <c r="D127">
        <v>4563</v>
      </c>
      <c r="E127">
        <v>0</v>
      </c>
      <c r="F127">
        <v>4844</v>
      </c>
      <c r="G127">
        <v>1</v>
      </c>
      <c r="H127">
        <f>$AC$2+SUMPRODUCT(C127:G127,$AD$2:$AH$2)</f>
        <v>5374.9107222413859</v>
      </c>
      <c r="I127">
        <f>H127-B127</f>
        <v>96.910722241385884</v>
      </c>
      <c r="J127">
        <f t="shared" si="5"/>
        <v>96.910722241385884</v>
      </c>
      <c r="K127" s="8">
        <f>J127/B127</f>
        <v>1.8361258476958294E-2</v>
      </c>
      <c r="L127">
        <v>891</v>
      </c>
      <c r="M127">
        <f t="shared" si="6"/>
        <v>1744.3930003449459</v>
      </c>
      <c r="N127">
        <f t="shared" si="7"/>
        <v>16038</v>
      </c>
      <c r="O127">
        <f t="shared" si="8"/>
        <v>96.910722241385884</v>
      </c>
      <c r="P127">
        <f t="shared" si="9"/>
        <v>9391.6880853470448</v>
      </c>
      <c r="Q127">
        <v>0</v>
      </c>
      <c r="R127">
        <v>0</v>
      </c>
      <c r="S127">
        <v>434</v>
      </c>
      <c r="T127">
        <v>1</v>
      </c>
      <c r="U127">
        <v>1</v>
      </c>
      <c r="V127">
        <v>4844</v>
      </c>
      <c r="W127">
        <v>0</v>
      </c>
      <c r="X127">
        <v>0</v>
      </c>
      <c r="Y127">
        <v>0</v>
      </c>
      <c r="Z127">
        <v>1</v>
      </c>
    </row>
    <row r="128" spans="1:26" x14ac:dyDescent="0.35">
      <c r="A128" s="1">
        <v>41042</v>
      </c>
      <c r="B128">
        <v>7177</v>
      </c>
      <c r="C128">
        <v>4997</v>
      </c>
      <c r="D128">
        <v>5394</v>
      </c>
      <c r="E128">
        <v>0</v>
      </c>
      <c r="F128">
        <v>5278</v>
      </c>
      <c r="G128">
        <v>1</v>
      </c>
      <c r="H128">
        <f>$AC$2+SUMPRODUCT(C128:G128,$AD$2:$AH$2)</f>
        <v>5898.7791875409694</v>
      </c>
      <c r="I128">
        <f>H128-B128</f>
        <v>-1278.2208124590306</v>
      </c>
      <c r="J128">
        <f t="shared" si="5"/>
        <v>1278.2208124590306</v>
      </c>
      <c r="K128" s="8">
        <f>J128/B128</f>
        <v>0.17809959766741404</v>
      </c>
      <c r="L128">
        <v>545</v>
      </c>
      <c r="M128">
        <f t="shared" si="6"/>
        <v>92031.898497050206</v>
      </c>
      <c r="N128">
        <f t="shared" si="7"/>
        <v>9810</v>
      </c>
      <c r="O128">
        <f t="shared" si="8"/>
        <v>-2556.4416249180613</v>
      </c>
      <c r="P128">
        <f t="shared" si="9"/>
        <v>6535393.7816136973</v>
      </c>
      <c r="Q128">
        <v>0</v>
      </c>
      <c r="R128">
        <v>0</v>
      </c>
      <c r="S128">
        <v>1899</v>
      </c>
      <c r="T128">
        <v>1</v>
      </c>
      <c r="U128">
        <v>0</v>
      </c>
      <c r="V128">
        <v>5278</v>
      </c>
      <c r="W128">
        <v>0</v>
      </c>
      <c r="X128">
        <v>0</v>
      </c>
      <c r="Y128">
        <v>0</v>
      </c>
      <c r="Z128">
        <v>1</v>
      </c>
    </row>
    <row r="129" spans="1:26" x14ac:dyDescent="0.35">
      <c r="A129" s="1">
        <v>41043</v>
      </c>
      <c r="B129">
        <v>3609</v>
      </c>
      <c r="C129">
        <v>5766.333333333333</v>
      </c>
      <c r="D129">
        <v>4018</v>
      </c>
      <c r="E129">
        <v>0</v>
      </c>
      <c r="F129">
        <v>7177</v>
      </c>
      <c r="G129">
        <v>0</v>
      </c>
      <c r="H129">
        <f>$AC$2+SUMPRODUCT(C129:G129,$AD$2:$AH$2)</f>
        <v>5642.3479508245191</v>
      </c>
      <c r="I129">
        <f>H129-B129</f>
        <v>2033.3479508245191</v>
      </c>
      <c r="J129">
        <f t="shared" si="5"/>
        <v>2033.3479508245191</v>
      </c>
      <c r="K129" s="8">
        <f>J129/B129</f>
        <v>0.56341034935564394</v>
      </c>
      <c r="L129">
        <v>1371</v>
      </c>
      <c r="M129">
        <f t="shared" si="6"/>
        <v>36600.263114841342</v>
      </c>
      <c r="N129">
        <f t="shared" si="7"/>
        <v>24678</v>
      </c>
      <c r="O129">
        <f t="shared" si="8"/>
        <v>2033.3479508245191</v>
      </c>
      <c r="P129">
        <f t="shared" si="9"/>
        <v>4134503.889122271</v>
      </c>
      <c r="Q129">
        <v>0</v>
      </c>
      <c r="R129">
        <v>0</v>
      </c>
      <c r="S129">
        <v>-3568</v>
      </c>
      <c r="T129">
        <v>0</v>
      </c>
      <c r="U129">
        <v>0</v>
      </c>
      <c r="V129">
        <v>7177</v>
      </c>
      <c r="W129">
        <v>1</v>
      </c>
      <c r="X129">
        <v>0</v>
      </c>
      <c r="Y129">
        <v>0</v>
      </c>
      <c r="Z129">
        <v>0</v>
      </c>
    </row>
    <row r="130" spans="1:26" x14ac:dyDescent="0.35">
      <c r="A130" s="1">
        <v>41044</v>
      </c>
      <c r="B130">
        <v>4596</v>
      </c>
      <c r="C130">
        <v>5354.666666666667</v>
      </c>
      <c r="D130">
        <v>4112</v>
      </c>
      <c r="E130">
        <v>0</v>
      </c>
      <c r="F130">
        <v>3609</v>
      </c>
      <c r="G130">
        <v>0</v>
      </c>
      <c r="H130">
        <f>$AC$2+SUMPRODUCT(C130:G130,$AD$2:$AH$2)</f>
        <v>4684.911980146001</v>
      </c>
      <c r="I130">
        <f>H130-B130</f>
        <v>88.911980146001042</v>
      </c>
      <c r="J130">
        <f t="shared" si="5"/>
        <v>88.911980146001042</v>
      </c>
      <c r="K130" s="8">
        <f>J130/B130</f>
        <v>1.9345513521758277E-2</v>
      </c>
      <c r="L130">
        <v>729</v>
      </c>
      <c r="M130">
        <f t="shared" si="6"/>
        <v>1600.4156426280188</v>
      </c>
      <c r="N130">
        <f t="shared" si="7"/>
        <v>13122</v>
      </c>
      <c r="O130">
        <f t="shared" si="8"/>
        <v>88.911980146001042</v>
      </c>
      <c r="P130">
        <f t="shared" si="9"/>
        <v>7905.3402134828839</v>
      </c>
      <c r="Q130">
        <v>0</v>
      </c>
      <c r="R130">
        <v>0</v>
      </c>
      <c r="S130">
        <v>987</v>
      </c>
      <c r="T130">
        <v>0</v>
      </c>
      <c r="U130">
        <v>0</v>
      </c>
      <c r="V130">
        <v>3609</v>
      </c>
      <c r="W130">
        <v>0</v>
      </c>
      <c r="X130">
        <v>1</v>
      </c>
      <c r="Y130">
        <v>0</v>
      </c>
      <c r="Z130">
        <v>1</v>
      </c>
    </row>
    <row r="131" spans="1:26" x14ac:dyDescent="0.35">
      <c r="A131" s="1">
        <v>41045</v>
      </c>
      <c r="B131">
        <v>4910</v>
      </c>
      <c r="C131">
        <v>5127.333333333333</v>
      </c>
      <c r="D131">
        <v>4315</v>
      </c>
      <c r="E131">
        <v>0</v>
      </c>
      <c r="F131">
        <v>4596</v>
      </c>
      <c r="G131">
        <v>0</v>
      </c>
      <c r="H131">
        <f>$AC$2+SUMPRODUCT(C131:G131,$AD$2:$AH$2)</f>
        <v>4930.9070551805271</v>
      </c>
      <c r="I131">
        <f>H131-B131</f>
        <v>20.907055180527095</v>
      </c>
      <c r="J131">
        <f t="shared" ref="J131:J194" si="10">ABS(I131)</f>
        <v>20.907055180527095</v>
      </c>
      <c r="K131" s="8">
        <f>J131/B131</f>
        <v>4.2580560449138683E-3</v>
      </c>
      <c r="L131">
        <v>683</v>
      </c>
      <c r="M131">
        <f t="shared" ref="M131:M194" si="11">IF(I131&lt;0,I131*-72,I131*18)</f>
        <v>376.32699324948771</v>
      </c>
      <c r="N131">
        <f t="shared" ref="N131:N194" si="12">L131*18</f>
        <v>12294</v>
      </c>
      <c r="O131">
        <f t="shared" ref="O131:O194" si="13">IF(I131&lt;0,I131*2,I131)</f>
        <v>20.907055180527095</v>
      </c>
      <c r="P131">
        <f t="shared" ref="P131:P194" si="14">O131^2</f>
        <v>437.10495632160485</v>
      </c>
      <c r="Q131">
        <v>0</v>
      </c>
      <c r="R131">
        <v>0</v>
      </c>
      <c r="S131">
        <v>314</v>
      </c>
      <c r="T131">
        <v>0</v>
      </c>
      <c r="U131">
        <v>0</v>
      </c>
      <c r="V131">
        <v>4596</v>
      </c>
      <c r="W131">
        <v>0</v>
      </c>
      <c r="X131">
        <v>0</v>
      </c>
      <c r="Y131">
        <v>1</v>
      </c>
      <c r="Z131">
        <v>1</v>
      </c>
    </row>
    <row r="132" spans="1:26" x14ac:dyDescent="0.35">
      <c r="A132" s="1">
        <v>41046</v>
      </c>
      <c r="B132">
        <v>5297</v>
      </c>
      <c r="C132">
        <v>4371.666666666667</v>
      </c>
      <c r="D132">
        <v>4869</v>
      </c>
      <c r="E132">
        <v>0</v>
      </c>
      <c r="F132">
        <v>4910</v>
      </c>
      <c r="G132">
        <v>0</v>
      </c>
      <c r="H132">
        <f>$AC$2+SUMPRODUCT(C132:G132,$AD$2:$AH$2)</f>
        <v>4983.2019579704702</v>
      </c>
      <c r="I132">
        <f>H132-B132</f>
        <v>-313.79804202952982</v>
      </c>
      <c r="J132">
        <f t="shared" si="10"/>
        <v>313.79804202952982</v>
      </c>
      <c r="K132" s="8">
        <f>J132/B132</f>
        <v>5.924071021890312E-2</v>
      </c>
      <c r="L132">
        <v>768</v>
      </c>
      <c r="M132">
        <f t="shared" si="11"/>
        <v>22593.459026126147</v>
      </c>
      <c r="N132">
        <f t="shared" si="12"/>
        <v>13824</v>
      </c>
      <c r="O132">
        <f t="shared" si="13"/>
        <v>-627.59608405905965</v>
      </c>
      <c r="P132">
        <f t="shared" si="14"/>
        <v>393876.84472626628</v>
      </c>
      <c r="Q132">
        <v>1</v>
      </c>
      <c r="R132">
        <v>0</v>
      </c>
      <c r="S132">
        <v>387</v>
      </c>
      <c r="T132">
        <v>0</v>
      </c>
      <c r="U132">
        <v>0</v>
      </c>
      <c r="V132">
        <v>4910</v>
      </c>
      <c r="W132">
        <v>0</v>
      </c>
      <c r="X132">
        <v>0</v>
      </c>
      <c r="Y132">
        <v>0</v>
      </c>
      <c r="Z132">
        <v>1</v>
      </c>
    </row>
    <row r="133" spans="1:26" x14ac:dyDescent="0.35">
      <c r="A133" s="1">
        <v>41047</v>
      </c>
      <c r="B133">
        <v>5306</v>
      </c>
      <c r="C133">
        <v>4934.333333333333</v>
      </c>
      <c r="D133">
        <v>4844</v>
      </c>
      <c r="E133">
        <v>0</v>
      </c>
      <c r="F133">
        <v>5297</v>
      </c>
      <c r="G133">
        <v>0</v>
      </c>
      <c r="H133">
        <f>$AC$2+SUMPRODUCT(C133:G133,$AD$2:$AH$2)</f>
        <v>5243.2084406962222</v>
      </c>
      <c r="I133">
        <f>H133-B133</f>
        <v>-62.791559303777831</v>
      </c>
      <c r="J133">
        <f t="shared" si="10"/>
        <v>62.791559303777831</v>
      </c>
      <c r="K133" s="8">
        <f>J133/B133</f>
        <v>1.1834066962641884E-2</v>
      </c>
      <c r="L133">
        <v>890</v>
      </c>
      <c r="M133">
        <f t="shared" si="11"/>
        <v>4520.9922698720038</v>
      </c>
      <c r="N133">
        <f t="shared" si="12"/>
        <v>16020</v>
      </c>
      <c r="O133">
        <f t="shared" si="13"/>
        <v>-125.58311860755566</v>
      </c>
      <c r="P133">
        <f t="shared" si="14"/>
        <v>15771.119679199393</v>
      </c>
      <c r="Q133">
        <v>0</v>
      </c>
      <c r="R133">
        <v>1</v>
      </c>
      <c r="S133">
        <v>9</v>
      </c>
      <c r="T133">
        <v>0</v>
      </c>
      <c r="U133">
        <v>0</v>
      </c>
      <c r="V133">
        <v>5297</v>
      </c>
      <c r="W133">
        <v>0</v>
      </c>
      <c r="X133">
        <v>0</v>
      </c>
      <c r="Y133">
        <v>0</v>
      </c>
      <c r="Z133">
        <v>1</v>
      </c>
    </row>
    <row r="134" spans="1:26" x14ac:dyDescent="0.35">
      <c r="A134" s="1">
        <v>41048</v>
      </c>
      <c r="B134">
        <v>5362</v>
      </c>
      <c r="C134">
        <v>5171</v>
      </c>
      <c r="D134">
        <v>5278</v>
      </c>
      <c r="E134">
        <v>0</v>
      </c>
      <c r="F134">
        <v>5306</v>
      </c>
      <c r="G134">
        <v>1</v>
      </c>
      <c r="H134">
        <f>$AC$2+SUMPRODUCT(C134:G134,$AD$2:$AH$2)</f>
        <v>5915.4804850199389</v>
      </c>
      <c r="I134">
        <f>H134-B134</f>
        <v>553.4804850199389</v>
      </c>
      <c r="J134">
        <f t="shared" si="10"/>
        <v>553.4804850199389</v>
      </c>
      <c r="K134" s="8">
        <f>J134/B134</f>
        <v>0.10322276856022732</v>
      </c>
      <c r="L134">
        <v>931</v>
      </c>
      <c r="M134">
        <f t="shared" si="11"/>
        <v>9962.6487303589001</v>
      </c>
      <c r="N134">
        <f t="shared" si="12"/>
        <v>16758</v>
      </c>
      <c r="O134">
        <f t="shared" si="13"/>
        <v>553.4804850199389</v>
      </c>
      <c r="P134">
        <f t="shared" si="14"/>
        <v>306340.64729790681</v>
      </c>
      <c r="Q134">
        <v>0</v>
      </c>
      <c r="R134">
        <v>0</v>
      </c>
      <c r="S134">
        <v>56</v>
      </c>
      <c r="T134">
        <v>1</v>
      </c>
      <c r="U134">
        <v>1</v>
      </c>
      <c r="V134">
        <v>5306</v>
      </c>
      <c r="W134">
        <v>0</v>
      </c>
      <c r="X134">
        <v>0</v>
      </c>
      <c r="Y134">
        <v>0</v>
      </c>
      <c r="Z134">
        <v>1</v>
      </c>
    </row>
    <row r="135" spans="1:26" x14ac:dyDescent="0.35">
      <c r="A135" s="1">
        <v>41049</v>
      </c>
      <c r="B135">
        <v>5483</v>
      </c>
      <c r="C135">
        <v>5321.666666666667</v>
      </c>
      <c r="D135">
        <v>7177</v>
      </c>
      <c r="E135">
        <v>0</v>
      </c>
      <c r="F135">
        <v>5362</v>
      </c>
      <c r="G135">
        <v>1</v>
      </c>
      <c r="H135">
        <f>$AC$2+SUMPRODUCT(C135:G135,$AD$2:$AH$2)</f>
        <v>6703.7062357802597</v>
      </c>
      <c r="I135">
        <f>H135-B135</f>
        <v>1220.7062357802597</v>
      </c>
      <c r="J135">
        <f t="shared" si="10"/>
        <v>1220.7062357802597</v>
      </c>
      <c r="K135" s="8">
        <f>J135/B135</f>
        <v>0.22263473204090092</v>
      </c>
      <c r="L135">
        <v>741</v>
      </c>
      <c r="M135">
        <f t="shared" si="11"/>
        <v>21972.712244044676</v>
      </c>
      <c r="N135">
        <f t="shared" si="12"/>
        <v>13338</v>
      </c>
      <c r="O135">
        <f t="shared" si="13"/>
        <v>1220.7062357802597</v>
      </c>
      <c r="P135">
        <f t="shared" si="14"/>
        <v>1490123.714072811</v>
      </c>
      <c r="Q135">
        <v>0</v>
      </c>
      <c r="R135">
        <v>0</v>
      </c>
      <c r="S135">
        <v>121</v>
      </c>
      <c r="T135">
        <v>1</v>
      </c>
      <c r="U135">
        <v>0</v>
      </c>
      <c r="V135">
        <v>5362</v>
      </c>
      <c r="W135">
        <v>0</v>
      </c>
      <c r="X135">
        <v>0</v>
      </c>
      <c r="Y135">
        <v>0</v>
      </c>
      <c r="Z135">
        <v>0</v>
      </c>
    </row>
    <row r="136" spans="1:26" x14ac:dyDescent="0.35">
      <c r="A136" s="1">
        <v>41050</v>
      </c>
      <c r="B136">
        <v>3884</v>
      </c>
      <c r="C136">
        <v>5383.666666666667</v>
      </c>
      <c r="D136">
        <v>3609</v>
      </c>
      <c r="E136">
        <v>0</v>
      </c>
      <c r="F136">
        <v>5483</v>
      </c>
      <c r="G136">
        <v>0</v>
      </c>
      <c r="H136">
        <f>$AC$2+SUMPRODUCT(C136:G136,$AD$2:$AH$2)</f>
        <v>4955.4893599777934</v>
      </c>
      <c r="I136">
        <f>H136-B136</f>
        <v>1071.4893599777934</v>
      </c>
      <c r="J136">
        <f t="shared" si="10"/>
        <v>1071.4893599777934</v>
      </c>
      <c r="K136" s="8">
        <f>J136/B136</f>
        <v>0.27587264675020429</v>
      </c>
      <c r="L136">
        <v>1133</v>
      </c>
      <c r="M136">
        <f t="shared" si="11"/>
        <v>19286.80847960028</v>
      </c>
      <c r="N136">
        <f t="shared" si="12"/>
        <v>20394</v>
      </c>
      <c r="O136">
        <f t="shared" si="13"/>
        <v>1071.4893599777934</v>
      </c>
      <c r="P136">
        <f t="shared" si="14"/>
        <v>1148089.4485456212</v>
      </c>
      <c r="Q136">
        <v>0</v>
      </c>
      <c r="R136">
        <v>0</v>
      </c>
      <c r="S136">
        <v>-1599</v>
      </c>
      <c r="T136">
        <v>0</v>
      </c>
      <c r="U136">
        <v>0</v>
      </c>
      <c r="V136">
        <v>5483</v>
      </c>
      <c r="W136">
        <v>1</v>
      </c>
      <c r="X136">
        <v>0</v>
      </c>
      <c r="Y136">
        <v>0</v>
      </c>
      <c r="Z136">
        <v>1</v>
      </c>
    </row>
    <row r="137" spans="1:26" x14ac:dyDescent="0.35">
      <c r="A137" s="1">
        <v>41051</v>
      </c>
      <c r="B137">
        <v>4569</v>
      </c>
      <c r="C137">
        <v>4909.666666666667</v>
      </c>
      <c r="D137">
        <v>4596</v>
      </c>
      <c r="E137">
        <v>0</v>
      </c>
      <c r="F137">
        <v>3884</v>
      </c>
      <c r="G137">
        <v>0</v>
      </c>
      <c r="H137">
        <f>$AC$2+SUMPRODUCT(C137:G137,$AD$2:$AH$2)</f>
        <v>4797.9880396162407</v>
      </c>
      <c r="I137">
        <f>H137-B137</f>
        <v>228.98803961624071</v>
      </c>
      <c r="J137">
        <f t="shared" si="10"/>
        <v>228.98803961624071</v>
      </c>
      <c r="K137" s="8">
        <f>J137/B137</f>
        <v>5.0117758725375515E-2</v>
      </c>
      <c r="L137">
        <v>876</v>
      </c>
      <c r="M137">
        <f t="shared" si="11"/>
        <v>4121.7847130923328</v>
      </c>
      <c r="N137">
        <f t="shared" si="12"/>
        <v>15768</v>
      </c>
      <c r="O137">
        <f t="shared" si="13"/>
        <v>228.98803961624071</v>
      </c>
      <c r="P137">
        <f t="shared" si="14"/>
        <v>52435.522287289023</v>
      </c>
      <c r="Q137">
        <v>0</v>
      </c>
      <c r="R137">
        <v>0</v>
      </c>
      <c r="S137">
        <v>685</v>
      </c>
      <c r="T137">
        <v>0</v>
      </c>
      <c r="U137">
        <v>0</v>
      </c>
      <c r="V137">
        <v>3884</v>
      </c>
      <c r="W137">
        <v>0</v>
      </c>
      <c r="X137">
        <v>1</v>
      </c>
      <c r="Y137">
        <v>0</v>
      </c>
      <c r="Z137">
        <v>0</v>
      </c>
    </row>
    <row r="138" spans="1:26" x14ac:dyDescent="0.35">
      <c r="A138" s="1">
        <v>41052</v>
      </c>
      <c r="B138">
        <v>4568</v>
      </c>
      <c r="C138">
        <v>4645.333333333333</v>
      </c>
      <c r="D138">
        <v>4910</v>
      </c>
      <c r="E138">
        <v>0</v>
      </c>
      <c r="F138">
        <v>4569</v>
      </c>
      <c r="G138">
        <v>0</v>
      </c>
      <c r="H138">
        <f>$AC$2+SUMPRODUCT(C138:G138,$AD$2:$AH$2)</f>
        <v>5001.7511477478047</v>
      </c>
      <c r="I138">
        <f>H138-B138</f>
        <v>433.75114774780468</v>
      </c>
      <c r="J138">
        <f t="shared" si="10"/>
        <v>433.75114774780468</v>
      </c>
      <c r="K138" s="8">
        <f>J138/B138</f>
        <v>9.4954279279291745E-2</v>
      </c>
      <c r="L138">
        <v>914</v>
      </c>
      <c r="M138">
        <f t="shared" si="11"/>
        <v>7807.5206594604842</v>
      </c>
      <c r="N138">
        <f t="shared" si="12"/>
        <v>16452</v>
      </c>
      <c r="O138">
        <f t="shared" si="13"/>
        <v>433.75114774780468</v>
      </c>
      <c r="P138">
        <f t="shared" si="14"/>
        <v>188140.05817253789</v>
      </c>
      <c r="Q138">
        <v>0</v>
      </c>
      <c r="R138">
        <v>0</v>
      </c>
      <c r="S138">
        <v>-1</v>
      </c>
      <c r="T138">
        <v>0</v>
      </c>
      <c r="U138">
        <v>0</v>
      </c>
      <c r="V138">
        <v>4569</v>
      </c>
      <c r="W138">
        <v>0</v>
      </c>
      <c r="X138">
        <v>0</v>
      </c>
      <c r="Y138">
        <v>1</v>
      </c>
      <c r="Z138">
        <v>0</v>
      </c>
    </row>
    <row r="139" spans="1:26" x14ac:dyDescent="0.35">
      <c r="A139" s="1">
        <v>41053</v>
      </c>
      <c r="B139">
        <v>5522</v>
      </c>
      <c r="C139">
        <v>4340.333333333333</v>
      </c>
      <c r="D139">
        <v>5297</v>
      </c>
      <c r="E139">
        <v>0</v>
      </c>
      <c r="F139">
        <v>4568</v>
      </c>
      <c r="G139">
        <v>0</v>
      </c>
      <c r="H139">
        <f>$AC$2+SUMPRODUCT(C139:G139,$AD$2:$AH$2)</f>
        <v>5054.5001007404135</v>
      </c>
      <c r="I139">
        <f>H139-B139</f>
        <v>-467.49989925958653</v>
      </c>
      <c r="J139">
        <f t="shared" si="10"/>
        <v>467.49989925958653</v>
      </c>
      <c r="K139" s="8">
        <f>J139/B139</f>
        <v>8.4661336338208354E-2</v>
      </c>
      <c r="L139">
        <v>227</v>
      </c>
      <c r="M139">
        <f t="shared" si="11"/>
        <v>33659.99274669023</v>
      </c>
      <c r="N139">
        <f t="shared" si="12"/>
        <v>4086</v>
      </c>
      <c r="O139">
        <f t="shared" si="13"/>
        <v>-934.99979851917305</v>
      </c>
      <c r="P139">
        <f t="shared" si="14"/>
        <v>874224.62323089421</v>
      </c>
      <c r="Q139">
        <v>1</v>
      </c>
      <c r="R139">
        <v>0</v>
      </c>
      <c r="S139">
        <v>954</v>
      </c>
      <c r="T139">
        <v>0</v>
      </c>
      <c r="U139">
        <v>0</v>
      </c>
      <c r="V139">
        <v>4568</v>
      </c>
      <c r="W139">
        <v>0</v>
      </c>
      <c r="X139">
        <v>0</v>
      </c>
      <c r="Y139">
        <v>0</v>
      </c>
      <c r="Z139">
        <v>1</v>
      </c>
    </row>
    <row r="140" spans="1:26" x14ac:dyDescent="0.35">
      <c r="A140" s="1">
        <v>41054</v>
      </c>
      <c r="B140">
        <v>5481</v>
      </c>
      <c r="C140">
        <v>4886.333333333333</v>
      </c>
      <c r="D140">
        <v>5306</v>
      </c>
      <c r="E140">
        <v>0</v>
      </c>
      <c r="F140">
        <v>5522</v>
      </c>
      <c r="G140">
        <v>0</v>
      </c>
      <c r="H140">
        <f>$AC$2+SUMPRODUCT(C140:G140,$AD$2:$AH$2)</f>
        <v>5459.7611461354063</v>
      </c>
      <c r="I140">
        <f>H140-B140</f>
        <v>-21.238853864593693</v>
      </c>
      <c r="J140">
        <f t="shared" si="10"/>
        <v>21.238853864593693</v>
      </c>
      <c r="K140" s="8">
        <f>J140/B140</f>
        <v>3.8749961438777035E-3</v>
      </c>
      <c r="L140">
        <v>959</v>
      </c>
      <c r="M140">
        <f t="shared" si="11"/>
        <v>1529.1974782507459</v>
      </c>
      <c r="N140">
        <f t="shared" si="12"/>
        <v>17262</v>
      </c>
      <c r="O140">
        <f t="shared" si="13"/>
        <v>-42.477707729187387</v>
      </c>
      <c r="P140">
        <f t="shared" si="14"/>
        <v>1804.3556539262659</v>
      </c>
      <c r="Q140">
        <v>0</v>
      </c>
      <c r="R140">
        <v>1</v>
      </c>
      <c r="S140">
        <v>-41</v>
      </c>
      <c r="T140">
        <v>0</v>
      </c>
      <c r="U140">
        <v>0</v>
      </c>
      <c r="V140">
        <v>5522</v>
      </c>
      <c r="W140">
        <v>0</v>
      </c>
      <c r="X140">
        <v>0</v>
      </c>
      <c r="Y140">
        <v>0</v>
      </c>
      <c r="Z140">
        <v>1</v>
      </c>
    </row>
    <row r="141" spans="1:26" x14ac:dyDescent="0.35">
      <c r="A141" s="1">
        <v>41055</v>
      </c>
      <c r="B141">
        <v>5617</v>
      </c>
      <c r="C141">
        <v>5190.333333333333</v>
      </c>
      <c r="D141">
        <v>5362</v>
      </c>
      <c r="E141">
        <v>0</v>
      </c>
      <c r="F141">
        <v>5481</v>
      </c>
      <c r="G141">
        <v>1</v>
      </c>
      <c r="H141">
        <f>$AC$2+SUMPRODUCT(C141:G141,$AD$2:$AH$2)</f>
        <v>5996.1221685202672</v>
      </c>
      <c r="I141">
        <f>H141-B141</f>
        <v>379.12216852026722</v>
      </c>
      <c r="J141">
        <f t="shared" si="10"/>
        <v>379.12216852026722</v>
      </c>
      <c r="K141" s="8">
        <f>J141/B141</f>
        <v>6.7495490211904444E-2</v>
      </c>
      <c r="L141">
        <v>1070</v>
      </c>
      <c r="M141">
        <f t="shared" si="11"/>
        <v>6824.19903336481</v>
      </c>
      <c r="N141">
        <f t="shared" si="12"/>
        <v>19260</v>
      </c>
      <c r="O141">
        <f t="shared" si="13"/>
        <v>379.12216852026722</v>
      </c>
      <c r="P141">
        <f t="shared" si="14"/>
        <v>143733.6186635099</v>
      </c>
      <c r="Q141">
        <v>0</v>
      </c>
      <c r="R141">
        <v>0</v>
      </c>
      <c r="S141">
        <v>136</v>
      </c>
      <c r="T141">
        <v>1</v>
      </c>
      <c r="U141">
        <v>1</v>
      </c>
      <c r="V141">
        <v>5481</v>
      </c>
      <c r="W141">
        <v>0</v>
      </c>
      <c r="X141">
        <v>0</v>
      </c>
      <c r="Y141">
        <v>0</v>
      </c>
      <c r="Z141">
        <v>1</v>
      </c>
    </row>
    <row r="142" spans="1:26" x14ac:dyDescent="0.35">
      <c r="A142" s="1">
        <v>41056</v>
      </c>
      <c r="B142">
        <v>4964</v>
      </c>
      <c r="C142">
        <v>5540</v>
      </c>
      <c r="D142">
        <v>5483</v>
      </c>
      <c r="E142">
        <v>0</v>
      </c>
      <c r="F142">
        <v>5617</v>
      </c>
      <c r="G142">
        <v>1</v>
      </c>
      <c r="H142">
        <f>$AC$2+SUMPRODUCT(C142:G142,$AD$2:$AH$2)</f>
        <v>6184.6849695544333</v>
      </c>
      <c r="I142">
        <f>H142-B142</f>
        <v>1220.6849695544333</v>
      </c>
      <c r="J142">
        <f t="shared" si="10"/>
        <v>1220.6849695544333</v>
      </c>
      <c r="K142" s="8">
        <f>J142/B142</f>
        <v>0.24590752811330244</v>
      </c>
      <c r="L142">
        <v>1623</v>
      </c>
      <c r="M142">
        <f t="shared" si="11"/>
        <v>21972.3294519798</v>
      </c>
      <c r="N142">
        <f t="shared" si="12"/>
        <v>29214</v>
      </c>
      <c r="O142">
        <f t="shared" si="13"/>
        <v>1220.6849695544333</v>
      </c>
      <c r="P142">
        <f t="shared" si="14"/>
        <v>1490071.7948961079</v>
      </c>
      <c r="Q142">
        <v>0</v>
      </c>
      <c r="R142">
        <v>0</v>
      </c>
      <c r="S142">
        <v>-653</v>
      </c>
      <c r="T142">
        <v>1</v>
      </c>
      <c r="U142">
        <v>0</v>
      </c>
      <c r="V142">
        <v>5617</v>
      </c>
      <c r="W142">
        <v>0</v>
      </c>
      <c r="X142">
        <v>0</v>
      </c>
      <c r="Y142">
        <v>0</v>
      </c>
      <c r="Z142">
        <v>0</v>
      </c>
    </row>
    <row r="143" spans="1:26" x14ac:dyDescent="0.35">
      <c r="A143" s="1">
        <v>41057</v>
      </c>
      <c r="B143">
        <v>3782</v>
      </c>
      <c r="C143">
        <v>5354</v>
      </c>
      <c r="D143">
        <v>3884</v>
      </c>
      <c r="E143">
        <v>0</v>
      </c>
      <c r="F143">
        <v>4964</v>
      </c>
      <c r="G143">
        <v>0</v>
      </c>
      <c r="H143">
        <f>$AC$2+SUMPRODUCT(C143:G143,$AD$2:$AH$2)</f>
        <v>4925.7849091618737</v>
      </c>
      <c r="I143">
        <f>H143-B143</f>
        <v>1143.7849091618737</v>
      </c>
      <c r="J143">
        <f t="shared" si="10"/>
        <v>1143.7849091618737</v>
      </c>
      <c r="K143" s="8">
        <f>J143/B143</f>
        <v>0.30242858518293858</v>
      </c>
      <c r="L143">
        <v>1334</v>
      </c>
      <c r="M143">
        <f t="shared" si="11"/>
        <v>20588.128364913726</v>
      </c>
      <c r="N143">
        <f t="shared" si="12"/>
        <v>24012</v>
      </c>
      <c r="O143">
        <f t="shared" si="13"/>
        <v>1143.7849091618737</v>
      </c>
      <c r="P143">
        <f t="shared" si="14"/>
        <v>1308243.9184264357</v>
      </c>
      <c r="Q143">
        <v>0</v>
      </c>
      <c r="R143">
        <v>0</v>
      </c>
      <c r="S143">
        <v>-1182</v>
      </c>
      <c r="T143">
        <v>0</v>
      </c>
      <c r="U143">
        <v>0</v>
      </c>
      <c r="V143">
        <v>4964</v>
      </c>
      <c r="W143">
        <v>1</v>
      </c>
      <c r="X143">
        <v>0</v>
      </c>
      <c r="Y143">
        <v>0</v>
      </c>
      <c r="Z143">
        <v>0</v>
      </c>
    </row>
    <row r="144" spans="1:26" x14ac:dyDescent="0.35">
      <c r="A144" s="1">
        <v>41058</v>
      </c>
      <c r="B144">
        <v>4148</v>
      </c>
      <c r="C144">
        <v>4787.666666666667</v>
      </c>
      <c r="D144">
        <v>4569</v>
      </c>
      <c r="E144">
        <v>1</v>
      </c>
      <c r="F144">
        <v>3782</v>
      </c>
      <c r="G144">
        <v>0</v>
      </c>
      <c r="H144">
        <f>$AC$2+SUMPRODUCT(C144:G144,$AD$2:$AH$2)</f>
        <v>4953.7698804507081</v>
      </c>
      <c r="I144">
        <f>H144-B144</f>
        <v>805.76988045070811</v>
      </c>
      <c r="J144">
        <f t="shared" si="10"/>
        <v>805.76988045070811</v>
      </c>
      <c r="K144" s="8">
        <f>J144/B144</f>
        <v>0.19425503385986212</v>
      </c>
      <c r="L144">
        <v>1221</v>
      </c>
      <c r="M144">
        <f t="shared" si="11"/>
        <v>14503.857848112746</v>
      </c>
      <c r="N144">
        <f t="shared" si="12"/>
        <v>21978</v>
      </c>
      <c r="O144">
        <f t="shared" si="13"/>
        <v>805.76988045070811</v>
      </c>
      <c r="P144">
        <f t="shared" si="14"/>
        <v>649265.1002415485</v>
      </c>
      <c r="Q144">
        <v>0</v>
      </c>
      <c r="R144">
        <v>0</v>
      </c>
      <c r="S144">
        <v>366</v>
      </c>
      <c r="T144">
        <v>0</v>
      </c>
      <c r="U144">
        <v>0</v>
      </c>
      <c r="V144">
        <v>3782</v>
      </c>
      <c r="W144">
        <v>0</v>
      </c>
      <c r="X144">
        <v>1</v>
      </c>
      <c r="Y144">
        <v>0</v>
      </c>
      <c r="Z144">
        <v>0</v>
      </c>
    </row>
    <row r="145" spans="1:26" x14ac:dyDescent="0.35">
      <c r="A145" s="1">
        <v>41059</v>
      </c>
      <c r="B145">
        <v>4465</v>
      </c>
      <c r="C145">
        <v>4298</v>
      </c>
      <c r="D145">
        <v>4568</v>
      </c>
      <c r="E145">
        <v>1</v>
      </c>
      <c r="F145">
        <v>4148</v>
      </c>
      <c r="G145">
        <v>0</v>
      </c>
      <c r="H145">
        <f>$AC$2+SUMPRODUCT(C145:G145,$AD$2:$AH$2)</f>
        <v>4889.1263220072815</v>
      </c>
      <c r="I145">
        <f>H145-B145</f>
        <v>424.12632200728149</v>
      </c>
      <c r="J145">
        <f t="shared" si="10"/>
        <v>424.12632200728149</v>
      </c>
      <c r="K145" s="8">
        <f>J145/B145</f>
        <v>9.4989097873971223E-2</v>
      </c>
      <c r="L145">
        <v>731</v>
      </c>
      <c r="M145">
        <f t="shared" si="11"/>
        <v>7634.2737961310668</v>
      </c>
      <c r="N145">
        <f t="shared" si="12"/>
        <v>13158</v>
      </c>
      <c r="O145">
        <f t="shared" si="13"/>
        <v>424.12632200728149</v>
      </c>
      <c r="P145">
        <f t="shared" si="14"/>
        <v>179883.13701942423</v>
      </c>
      <c r="Q145">
        <v>0</v>
      </c>
      <c r="R145">
        <v>0</v>
      </c>
      <c r="S145">
        <v>317</v>
      </c>
      <c r="T145">
        <v>0</v>
      </c>
      <c r="U145">
        <v>0</v>
      </c>
      <c r="V145">
        <v>4148</v>
      </c>
      <c r="W145">
        <v>0</v>
      </c>
      <c r="X145">
        <v>0</v>
      </c>
      <c r="Y145">
        <v>1</v>
      </c>
      <c r="Z145">
        <v>0</v>
      </c>
    </row>
    <row r="146" spans="1:26" x14ac:dyDescent="0.35">
      <c r="A146" s="1">
        <v>41060</v>
      </c>
      <c r="B146">
        <v>4885</v>
      </c>
      <c r="C146">
        <v>4131.666666666667</v>
      </c>
      <c r="D146">
        <v>5522</v>
      </c>
      <c r="E146">
        <v>1</v>
      </c>
      <c r="F146">
        <v>4465</v>
      </c>
      <c r="G146">
        <v>0</v>
      </c>
      <c r="H146">
        <f>$AC$2+SUMPRODUCT(C146:G146,$AD$2:$AH$2)</f>
        <v>5279.5156389645554</v>
      </c>
      <c r="I146">
        <f>H146-B146</f>
        <v>394.51563896455536</v>
      </c>
      <c r="J146">
        <f t="shared" si="10"/>
        <v>394.51563896455536</v>
      </c>
      <c r="K146" s="8">
        <f>J146/B146</f>
        <v>8.0760622101239576E-2</v>
      </c>
      <c r="L146">
        <v>546</v>
      </c>
      <c r="M146">
        <f t="shared" si="11"/>
        <v>7101.2815013619966</v>
      </c>
      <c r="N146">
        <f t="shared" si="12"/>
        <v>9828</v>
      </c>
      <c r="O146">
        <f t="shared" si="13"/>
        <v>394.51563896455536</v>
      </c>
      <c r="P146">
        <f t="shared" si="14"/>
        <v>155642.5893876114</v>
      </c>
      <c r="Q146">
        <v>1</v>
      </c>
      <c r="R146">
        <v>0</v>
      </c>
      <c r="S146">
        <v>420</v>
      </c>
      <c r="T146">
        <v>0</v>
      </c>
      <c r="U146">
        <v>0</v>
      </c>
      <c r="V146">
        <v>4465</v>
      </c>
      <c r="W146">
        <v>0</v>
      </c>
      <c r="X146">
        <v>0</v>
      </c>
      <c r="Y146">
        <v>0</v>
      </c>
      <c r="Z146">
        <v>0</v>
      </c>
    </row>
    <row r="147" spans="1:26" x14ac:dyDescent="0.35">
      <c r="A147" s="1">
        <v>41061</v>
      </c>
      <c r="B147">
        <v>6633</v>
      </c>
      <c r="C147">
        <v>4499.333333333333</v>
      </c>
      <c r="D147">
        <v>5481</v>
      </c>
      <c r="E147">
        <v>0</v>
      </c>
      <c r="F147">
        <v>4885</v>
      </c>
      <c r="G147">
        <v>0</v>
      </c>
      <c r="H147">
        <f>$AC$2+SUMPRODUCT(C147:G147,$AD$2:$AH$2)</f>
        <v>5251.5077232763151</v>
      </c>
      <c r="I147">
        <f>H147-B147</f>
        <v>-1381.4922767236849</v>
      </c>
      <c r="J147">
        <f t="shared" si="10"/>
        <v>1381.4922767236849</v>
      </c>
      <c r="K147" s="8">
        <f>J147/B147</f>
        <v>0.20827563345751318</v>
      </c>
      <c r="L147">
        <v>2869</v>
      </c>
      <c r="M147">
        <f t="shared" si="11"/>
        <v>99467.443924105319</v>
      </c>
      <c r="N147">
        <f t="shared" si="12"/>
        <v>51642</v>
      </c>
      <c r="O147">
        <f t="shared" si="13"/>
        <v>-2762.9845534473698</v>
      </c>
      <c r="P147">
        <f t="shared" si="14"/>
        <v>7634083.6425887616</v>
      </c>
      <c r="Q147">
        <v>0</v>
      </c>
      <c r="R147">
        <v>1</v>
      </c>
      <c r="S147">
        <v>1748</v>
      </c>
      <c r="T147">
        <v>0</v>
      </c>
      <c r="U147">
        <v>0</v>
      </c>
      <c r="V147">
        <v>4885</v>
      </c>
      <c r="W147">
        <v>0</v>
      </c>
      <c r="X147">
        <v>0</v>
      </c>
      <c r="Y147">
        <v>0</v>
      </c>
      <c r="Z147">
        <v>1</v>
      </c>
    </row>
    <row r="148" spans="1:26" x14ac:dyDescent="0.35">
      <c r="A148" s="1">
        <v>41062</v>
      </c>
      <c r="B148">
        <v>5081</v>
      </c>
      <c r="C148">
        <v>5327.666666666667</v>
      </c>
      <c r="D148">
        <v>5617</v>
      </c>
      <c r="E148">
        <v>0</v>
      </c>
      <c r="F148">
        <v>6633</v>
      </c>
      <c r="G148">
        <v>1</v>
      </c>
      <c r="H148">
        <f>$AC$2+SUMPRODUCT(C148:G148,$AD$2:$AH$2)</f>
        <v>6415.9587579892359</v>
      </c>
      <c r="I148">
        <f>H148-B148</f>
        <v>1334.9587579892359</v>
      </c>
      <c r="J148">
        <f t="shared" si="10"/>
        <v>1334.9587579892359</v>
      </c>
      <c r="K148" s="8">
        <f>J148/B148</f>
        <v>0.26273543751018225</v>
      </c>
      <c r="L148">
        <v>1212</v>
      </c>
      <c r="M148">
        <f t="shared" si="11"/>
        <v>24029.257643806246</v>
      </c>
      <c r="N148">
        <f t="shared" si="12"/>
        <v>21816</v>
      </c>
      <c r="O148">
        <f t="shared" si="13"/>
        <v>1334.9587579892359</v>
      </c>
      <c r="P148">
        <f t="shared" si="14"/>
        <v>1782114.8855321633</v>
      </c>
      <c r="Q148">
        <v>0</v>
      </c>
      <c r="R148">
        <v>0</v>
      </c>
      <c r="S148">
        <v>-1552</v>
      </c>
      <c r="T148">
        <v>1</v>
      </c>
      <c r="U148">
        <v>1</v>
      </c>
      <c r="V148">
        <v>6633</v>
      </c>
      <c r="W148">
        <v>0</v>
      </c>
      <c r="X148">
        <v>0</v>
      </c>
      <c r="Y148">
        <v>0</v>
      </c>
      <c r="Z148">
        <v>0</v>
      </c>
    </row>
    <row r="149" spans="1:26" x14ac:dyDescent="0.35">
      <c r="A149" s="1">
        <v>41063</v>
      </c>
      <c r="B149">
        <v>4951</v>
      </c>
      <c r="C149">
        <v>5533</v>
      </c>
      <c r="D149">
        <v>4964</v>
      </c>
      <c r="E149">
        <v>0</v>
      </c>
      <c r="F149">
        <v>5081</v>
      </c>
      <c r="G149">
        <v>1</v>
      </c>
      <c r="H149">
        <f>$AC$2+SUMPRODUCT(C149:G149,$AD$2:$AH$2)</f>
        <v>5853.7279738865791</v>
      </c>
      <c r="I149">
        <f>H149-B149</f>
        <v>902.72797388657909</v>
      </c>
      <c r="J149">
        <f t="shared" si="10"/>
        <v>902.72797388657909</v>
      </c>
      <c r="K149" s="8">
        <f>J149/B149</f>
        <v>0.18233245281490185</v>
      </c>
      <c r="L149">
        <v>1540</v>
      </c>
      <c r="M149">
        <f t="shared" si="11"/>
        <v>16249.103529958424</v>
      </c>
      <c r="N149">
        <f t="shared" si="12"/>
        <v>27720</v>
      </c>
      <c r="O149">
        <f t="shared" si="13"/>
        <v>902.72797388657909</v>
      </c>
      <c r="P149">
        <f t="shared" si="14"/>
        <v>814917.79483736819</v>
      </c>
      <c r="Q149">
        <v>0</v>
      </c>
      <c r="R149">
        <v>0</v>
      </c>
      <c r="S149">
        <v>-130</v>
      </c>
      <c r="T149">
        <v>1</v>
      </c>
      <c r="U149">
        <v>0</v>
      </c>
      <c r="V149">
        <v>5081</v>
      </c>
      <c r="W149">
        <v>0</v>
      </c>
      <c r="X149">
        <v>0</v>
      </c>
      <c r="Y149">
        <v>0</v>
      </c>
      <c r="Z149">
        <v>0</v>
      </c>
    </row>
    <row r="150" spans="1:26" x14ac:dyDescent="0.35">
      <c r="A150" s="1">
        <v>41064</v>
      </c>
      <c r="B150">
        <v>4124</v>
      </c>
      <c r="C150">
        <v>5555</v>
      </c>
      <c r="D150">
        <v>3782</v>
      </c>
      <c r="E150">
        <v>0</v>
      </c>
      <c r="F150">
        <v>4951</v>
      </c>
      <c r="G150">
        <v>0</v>
      </c>
      <c r="H150">
        <f>$AC$2+SUMPRODUCT(C150:G150,$AD$2:$AH$2)</f>
        <v>4946.3471782452498</v>
      </c>
      <c r="I150">
        <f>H150-B150</f>
        <v>822.34717824524978</v>
      </c>
      <c r="J150">
        <f t="shared" si="10"/>
        <v>822.34717824524978</v>
      </c>
      <c r="K150" s="8">
        <f>J150/B150</f>
        <v>0.19940523235820801</v>
      </c>
      <c r="L150">
        <v>1023</v>
      </c>
      <c r="M150">
        <f t="shared" si="11"/>
        <v>14802.249208414496</v>
      </c>
      <c r="N150">
        <f t="shared" si="12"/>
        <v>18414</v>
      </c>
      <c r="O150">
        <f t="shared" si="13"/>
        <v>822.34717824524978</v>
      </c>
      <c r="P150">
        <f t="shared" si="14"/>
        <v>676254.88156792463</v>
      </c>
      <c r="Q150">
        <v>0</v>
      </c>
      <c r="R150">
        <v>0</v>
      </c>
      <c r="S150">
        <v>-827</v>
      </c>
      <c r="T150">
        <v>0</v>
      </c>
      <c r="U150">
        <v>0</v>
      </c>
      <c r="V150">
        <v>4951</v>
      </c>
      <c r="W150">
        <v>1</v>
      </c>
      <c r="X150">
        <v>0</v>
      </c>
      <c r="Y150">
        <v>0</v>
      </c>
      <c r="Z150">
        <v>1</v>
      </c>
    </row>
    <row r="151" spans="1:26" x14ac:dyDescent="0.35">
      <c r="A151" s="1">
        <v>41065</v>
      </c>
      <c r="B151">
        <v>4156</v>
      </c>
      <c r="C151">
        <v>4718.666666666667</v>
      </c>
      <c r="D151">
        <v>4148</v>
      </c>
      <c r="E151">
        <v>0</v>
      </c>
      <c r="F151">
        <v>4124</v>
      </c>
      <c r="G151">
        <v>0</v>
      </c>
      <c r="H151">
        <f>$AC$2+SUMPRODUCT(C151:G151,$AD$2:$AH$2)</f>
        <v>4624.8451543012789</v>
      </c>
      <c r="I151">
        <f>H151-B151</f>
        <v>468.84515430127885</v>
      </c>
      <c r="J151">
        <f t="shared" si="10"/>
        <v>468.84515430127885</v>
      </c>
      <c r="K151" s="8">
        <f>J151/B151</f>
        <v>0.11281163481743957</v>
      </c>
      <c r="L151">
        <v>1406</v>
      </c>
      <c r="M151">
        <f t="shared" si="11"/>
        <v>8439.2127774230194</v>
      </c>
      <c r="N151">
        <f t="shared" si="12"/>
        <v>25308</v>
      </c>
      <c r="O151">
        <f t="shared" si="13"/>
        <v>468.84515430127885</v>
      </c>
      <c r="P151">
        <f t="shared" si="14"/>
        <v>219815.77871178999</v>
      </c>
      <c r="Q151">
        <v>0</v>
      </c>
      <c r="R151">
        <v>0</v>
      </c>
      <c r="S151">
        <v>32</v>
      </c>
      <c r="T151">
        <v>0</v>
      </c>
      <c r="U151">
        <v>0</v>
      </c>
      <c r="V151">
        <v>4124</v>
      </c>
      <c r="W151">
        <v>0</v>
      </c>
      <c r="X151">
        <v>1</v>
      </c>
      <c r="Y151">
        <v>0</v>
      </c>
      <c r="Z151">
        <v>1</v>
      </c>
    </row>
    <row r="152" spans="1:26" x14ac:dyDescent="0.35">
      <c r="A152" s="1">
        <v>41066</v>
      </c>
      <c r="B152">
        <v>4261</v>
      </c>
      <c r="C152">
        <v>4410.333333333333</v>
      </c>
      <c r="D152">
        <v>4465</v>
      </c>
      <c r="E152">
        <v>0</v>
      </c>
      <c r="F152">
        <v>4156</v>
      </c>
      <c r="G152">
        <v>0</v>
      </c>
      <c r="H152">
        <f>$AC$2+SUMPRODUCT(C152:G152,$AD$2:$AH$2)</f>
        <v>4657.7317937269318</v>
      </c>
      <c r="I152">
        <f>H152-B152</f>
        <v>396.73179372693176</v>
      </c>
      <c r="J152">
        <f t="shared" si="10"/>
        <v>396.73179372693176</v>
      </c>
      <c r="K152" s="8">
        <f>J152/B152</f>
        <v>9.3107672782664103E-2</v>
      </c>
      <c r="L152">
        <v>1465</v>
      </c>
      <c r="M152">
        <f t="shared" si="11"/>
        <v>7141.1722870847716</v>
      </c>
      <c r="N152">
        <f t="shared" si="12"/>
        <v>26370</v>
      </c>
      <c r="O152">
        <f t="shared" si="13"/>
        <v>396.73179372693176</v>
      </c>
      <c r="P152">
        <f t="shared" si="14"/>
        <v>157396.11615378872</v>
      </c>
      <c r="Q152">
        <v>0</v>
      </c>
      <c r="R152">
        <v>0</v>
      </c>
      <c r="S152">
        <v>105</v>
      </c>
      <c r="T152">
        <v>0</v>
      </c>
      <c r="U152">
        <v>0</v>
      </c>
      <c r="V152">
        <v>4156</v>
      </c>
      <c r="W152">
        <v>0</v>
      </c>
      <c r="X152">
        <v>0</v>
      </c>
      <c r="Y152">
        <v>1</v>
      </c>
      <c r="Z152">
        <v>0</v>
      </c>
    </row>
    <row r="153" spans="1:26" x14ac:dyDescent="0.35">
      <c r="A153" s="1">
        <v>41067</v>
      </c>
      <c r="B153">
        <v>3967</v>
      </c>
      <c r="C153">
        <v>4180.333333333333</v>
      </c>
      <c r="D153">
        <v>4885</v>
      </c>
      <c r="E153">
        <v>0</v>
      </c>
      <c r="F153">
        <v>4261</v>
      </c>
      <c r="G153">
        <v>0</v>
      </c>
      <c r="H153">
        <f>$AC$2+SUMPRODUCT(C153:G153,$AD$2:$AH$2)</f>
        <v>4772.2480498261357</v>
      </c>
      <c r="I153">
        <f>H153-B153</f>
        <v>805.24804982613568</v>
      </c>
      <c r="J153">
        <f t="shared" si="10"/>
        <v>805.24804982613568</v>
      </c>
      <c r="K153" s="8">
        <f>J153/B153</f>
        <v>0.20298665233832511</v>
      </c>
      <c r="L153">
        <v>1760</v>
      </c>
      <c r="M153">
        <f t="shared" si="11"/>
        <v>14494.464896870442</v>
      </c>
      <c r="N153">
        <f t="shared" si="12"/>
        <v>31680</v>
      </c>
      <c r="O153">
        <f t="shared" si="13"/>
        <v>805.24804982613568</v>
      </c>
      <c r="P153">
        <f t="shared" si="14"/>
        <v>648424.42174879473</v>
      </c>
      <c r="Q153">
        <v>1</v>
      </c>
      <c r="R153">
        <v>0</v>
      </c>
      <c r="S153">
        <v>-294</v>
      </c>
      <c r="T153">
        <v>0</v>
      </c>
      <c r="U153">
        <v>0</v>
      </c>
      <c r="V153">
        <v>4261</v>
      </c>
      <c r="W153">
        <v>0</v>
      </c>
      <c r="X153">
        <v>0</v>
      </c>
      <c r="Y153">
        <v>0</v>
      </c>
      <c r="Z153">
        <v>0</v>
      </c>
    </row>
    <row r="154" spans="1:26" x14ac:dyDescent="0.35">
      <c r="A154" s="1">
        <v>41068</v>
      </c>
      <c r="B154">
        <v>4510</v>
      </c>
      <c r="C154">
        <v>4128</v>
      </c>
      <c r="D154">
        <v>6633</v>
      </c>
      <c r="E154">
        <v>0</v>
      </c>
      <c r="F154">
        <v>3967</v>
      </c>
      <c r="G154">
        <v>0</v>
      </c>
      <c r="H154">
        <f>$AC$2+SUMPRODUCT(C154:G154,$AD$2:$AH$2)</f>
        <v>5354.3650962274014</v>
      </c>
      <c r="I154">
        <f>H154-B154</f>
        <v>844.36509622740141</v>
      </c>
      <c r="J154">
        <f t="shared" si="10"/>
        <v>844.36509622740141</v>
      </c>
      <c r="K154" s="8">
        <f>J154/B154</f>
        <v>0.1872206421790247</v>
      </c>
      <c r="L154">
        <v>1099</v>
      </c>
      <c r="M154">
        <f t="shared" si="11"/>
        <v>15198.571732093225</v>
      </c>
      <c r="N154">
        <f t="shared" si="12"/>
        <v>19782</v>
      </c>
      <c r="O154">
        <f t="shared" si="13"/>
        <v>844.36509622740141</v>
      </c>
      <c r="P154">
        <f t="shared" si="14"/>
        <v>712952.41572710883</v>
      </c>
      <c r="Q154">
        <v>0</v>
      </c>
      <c r="R154">
        <v>1</v>
      </c>
      <c r="S154">
        <v>543</v>
      </c>
      <c r="T154">
        <v>0</v>
      </c>
      <c r="U154">
        <v>0</v>
      </c>
      <c r="V154">
        <v>3967</v>
      </c>
      <c r="W154">
        <v>0</v>
      </c>
      <c r="X154">
        <v>0</v>
      </c>
      <c r="Y154">
        <v>0</v>
      </c>
      <c r="Z154">
        <v>0</v>
      </c>
    </row>
    <row r="155" spans="1:26" x14ac:dyDescent="0.35">
      <c r="A155" s="1">
        <v>41069</v>
      </c>
      <c r="B155">
        <v>4355</v>
      </c>
      <c r="C155">
        <v>4246</v>
      </c>
      <c r="D155">
        <v>5081</v>
      </c>
      <c r="E155">
        <v>0</v>
      </c>
      <c r="F155">
        <v>4510</v>
      </c>
      <c r="G155">
        <v>1</v>
      </c>
      <c r="H155">
        <f>$AC$2+SUMPRODUCT(C155:G155,$AD$2:$AH$2)</f>
        <v>5358.0847216378097</v>
      </c>
      <c r="I155">
        <f>H155-B155</f>
        <v>1003.0847216378097</v>
      </c>
      <c r="J155">
        <f t="shared" si="10"/>
        <v>1003.0847216378097</v>
      </c>
      <c r="K155" s="8">
        <f>J155/B155</f>
        <v>0.23032944239674161</v>
      </c>
      <c r="L155">
        <v>1772</v>
      </c>
      <c r="M155">
        <f t="shared" si="11"/>
        <v>18055.524989480575</v>
      </c>
      <c r="N155">
        <f t="shared" si="12"/>
        <v>31896</v>
      </c>
      <c r="O155">
        <f t="shared" si="13"/>
        <v>1003.0847216378097</v>
      </c>
      <c r="P155">
        <f t="shared" si="14"/>
        <v>1006178.9587832022</v>
      </c>
      <c r="Q155">
        <v>0</v>
      </c>
      <c r="R155">
        <v>0</v>
      </c>
      <c r="S155">
        <v>-155</v>
      </c>
      <c r="T155">
        <v>1</v>
      </c>
      <c r="U155">
        <v>1</v>
      </c>
      <c r="V155">
        <v>4510</v>
      </c>
      <c r="W155">
        <v>0</v>
      </c>
      <c r="X155">
        <v>0</v>
      </c>
      <c r="Y155">
        <v>0</v>
      </c>
      <c r="Z155">
        <v>0</v>
      </c>
    </row>
    <row r="156" spans="1:26" x14ac:dyDescent="0.35">
      <c r="A156" s="1">
        <v>41070</v>
      </c>
      <c r="B156">
        <v>4852</v>
      </c>
      <c r="C156">
        <v>4277.333333333333</v>
      </c>
      <c r="D156">
        <v>4951</v>
      </c>
      <c r="E156">
        <v>0</v>
      </c>
      <c r="F156">
        <v>4355</v>
      </c>
      <c r="G156">
        <v>1</v>
      </c>
      <c r="H156">
        <f>$AC$2+SUMPRODUCT(C156:G156,$AD$2:$AH$2)</f>
        <v>5280.4949497860616</v>
      </c>
      <c r="I156">
        <f>H156-B156</f>
        <v>428.49494978606162</v>
      </c>
      <c r="J156">
        <f t="shared" si="10"/>
        <v>428.49494978606162</v>
      </c>
      <c r="K156" s="8">
        <f>J156/B156</f>
        <v>8.83130564274653E-2</v>
      </c>
      <c r="L156">
        <v>1224</v>
      </c>
      <c r="M156">
        <f t="shared" si="11"/>
        <v>7712.9090961491092</v>
      </c>
      <c r="N156">
        <f t="shared" si="12"/>
        <v>22032</v>
      </c>
      <c r="O156">
        <f t="shared" si="13"/>
        <v>428.49494978606162</v>
      </c>
      <c r="P156">
        <f t="shared" si="14"/>
        <v>183607.92199215948</v>
      </c>
      <c r="Q156">
        <v>0</v>
      </c>
      <c r="R156">
        <v>0</v>
      </c>
      <c r="S156">
        <v>497</v>
      </c>
      <c r="T156">
        <v>1</v>
      </c>
      <c r="U156">
        <v>0</v>
      </c>
      <c r="V156">
        <v>4355</v>
      </c>
      <c r="W156">
        <v>0</v>
      </c>
      <c r="X156">
        <v>0</v>
      </c>
      <c r="Y156">
        <v>0</v>
      </c>
      <c r="Z156">
        <v>0</v>
      </c>
    </row>
    <row r="157" spans="1:26" x14ac:dyDescent="0.35">
      <c r="A157" s="1">
        <v>41071</v>
      </c>
      <c r="B157">
        <v>3423</v>
      </c>
      <c r="C157">
        <v>4572.333333333333</v>
      </c>
      <c r="D157">
        <v>4124</v>
      </c>
      <c r="E157">
        <v>0</v>
      </c>
      <c r="F157">
        <v>4852</v>
      </c>
      <c r="G157">
        <v>0</v>
      </c>
      <c r="H157">
        <f>$AC$2+SUMPRODUCT(C157:G157,$AD$2:$AH$2)</f>
        <v>4746.3935872476804</v>
      </c>
      <c r="I157">
        <f>H157-B157</f>
        <v>1323.3935872476804</v>
      </c>
      <c r="J157">
        <f t="shared" si="10"/>
        <v>1323.3935872476804</v>
      </c>
      <c r="K157" s="8">
        <f>J157/B157</f>
        <v>0.38661805061281929</v>
      </c>
      <c r="L157">
        <v>1556</v>
      </c>
      <c r="M157">
        <f t="shared" si="11"/>
        <v>23821.084570458246</v>
      </c>
      <c r="N157">
        <f t="shared" si="12"/>
        <v>28008</v>
      </c>
      <c r="O157">
        <f t="shared" si="13"/>
        <v>1323.3935872476804</v>
      </c>
      <c r="P157">
        <f t="shared" si="14"/>
        <v>1751370.586768284</v>
      </c>
      <c r="Q157">
        <v>0</v>
      </c>
      <c r="R157">
        <v>0</v>
      </c>
      <c r="S157">
        <v>-1429</v>
      </c>
      <c r="T157">
        <v>0</v>
      </c>
      <c r="U157">
        <v>0</v>
      </c>
      <c r="V157">
        <v>4852</v>
      </c>
      <c r="W157">
        <v>1</v>
      </c>
      <c r="X157">
        <v>0</v>
      </c>
      <c r="Y157">
        <v>0</v>
      </c>
      <c r="Z157">
        <v>0</v>
      </c>
    </row>
    <row r="158" spans="1:26" x14ac:dyDescent="0.35">
      <c r="A158" s="1">
        <v>41072</v>
      </c>
      <c r="B158">
        <v>3820</v>
      </c>
      <c r="C158">
        <v>4210</v>
      </c>
      <c r="D158">
        <v>4156</v>
      </c>
      <c r="E158">
        <v>0</v>
      </c>
      <c r="F158">
        <v>3423</v>
      </c>
      <c r="G158">
        <v>0</v>
      </c>
      <c r="H158">
        <f>$AC$2+SUMPRODUCT(C158:G158,$AD$2:$AH$2)</f>
        <v>4299.0850653167872</v>
      </c>
      <c r="I158">
        <f>H158-B158</f>
        <v>479.08506531678722</v>
      </c>
      <c r="J158">
        <f t="shared" si="10"/>
        <v>479.08506531678722</v>
      </c>
      <c r="K158" s="8">
        <f>J158/B158</f>
        <v>0.12541493856460398</v>
      </c>
      <c r="L158">
        <v>1367</v>
      </c>
      <c r="M158">
        <f t="shared" si="11"/>
        <v>8623.53117570217</v>
      </c>
      <c r="N158">
        <f t="shared" si="12"/>
        <v>24606</v>
      </c>
      <c r="O158">
        <f t="shared" si="13"/>
        <v>479.08506531678722</v>
      </c>
      <c r="P158">
        <f t="shared" si="14"/>
        <v>229522.49980959028</v>
      </c>
      <c r="Q158">
        <v>0</v>
      </c>
      <c r="R158">
        <v>0</v>
      </c>
      <c r="S158">
        <v>397</v>
      </c>
      <c r="T158">
        <v>0</v>
      </c>
      <c r="U158">
        <v>0</v>
      </c>
      <c r="V158">
        <v>3423</v>
      </c>
      <c r="W158">
        <v>0</v>
      </c>
      <c r="X158">
        <v>1</v>
      </c>
      <c r="Y158">
        <v>0</v>
      </c>
      <c r="Z158">
        <v>0</v>
      </c>
    </row>
    <row r="159" spans="1:26" x14ac:dyDescent="0.35">
      <c r="A159" s="1">
        <v>41073</v>
      </c>
      <c r="B159">
        <v>3285</v>
      </c>
      <c r="C159">
        <v>4031.6666666666665</v>
      </c>
      <c r="D159">
        <v>4261</v>
      </c>
      <c r="E159">
        <v>0</v>
      </c>
      <c r="F159">
        <v>3820</v>
      </c>
      <c r="G159">
        <v>0</v>
      </c>
      <c r="H159">
        <f>$AC$2+SUMPRODUCT(C159:G159,$AD$2:$AH$2)</f>
        <v>4379.8307993247299</v>
      </c>
      <c r="I159">
        <f>H159-B159</f>
        <v>1094.8307993247299</v>
      </c>
      <c r="J159">
        <f t="shared" si="10"/>
        <v>1094.8307993247299</v>
      </c>
      <c r="K159" s="8">
        <f>J159/B159</f>
        <v>0.33328182627845659</v>
      </c>
      <c r="L159">
        <v>1013</v>
      </c>
      <c r="M159">
        <f t="shared" si="11"/>
        <v>19706.954387845137</v>
      </c>
      <c r="N159">
        <f t="shared" si="12"/>
        <v>18234</v>
      </c>
      <c r="O159">
        <f t="shared" si="13"/>
        <v>1094.8307993247299</v>
      </c>
      <c r="P159">
        <f t="shared" si="14"/>
        <v>1198654.479150027</v>
      </c>
      <c r="Q159">
        <v>0</v>
      </c>
      <c r="R159">
        <v>0</v>
      </c>
      <c r="S159">
        <v>-535</v>
      </c>
      <c r="T159">
        <v>0</v>
      </c>
      <c r="U159">
        <v>0</v>
      </c>
      <c r="V159">
        <v>3820</v>
      </c>
      <c r="W159">
        <v>0</v>
      </c>
      <c r="X159">
        <v>0</v>
      </c>
      <c r="Y159">
        <v>1</v>
      </c>
      <c r="Z159">
        <v>0</v>
      </c>
    </row>
    <row r="160" spans="1:26" x14ac:dyDescent="0.35">
      <c r="A160" s="1">
        <v>41074</v>
      </c>
      <c r="B160">
        <v>3967</v>
      </c>
      <c r="C160">
        <v>3509.3333333333335</v>
      </c>
      <c r="D160">
        <v>3967</v>
      </c>
      <c r="E160">
        <v>0</v>
      </c>
      <c r="F160">
        <v>3285</v>
      </c>
      <c r="G160">
        <v>0</v>
      </c>
      <c r="H160">
        <f>$AC$2+SUMPRODUCT(C160:G160,$AD$2:$AH$2)</f>
        <v>3974.3294678973152</v>
      </c>
      <c r="I160">
        <f>H160-B160</f>
        <v>7.3294678973152259</v>
      </c>
      <c r="J160">
        <f t="shared" si="10"/>
        <v>7.3294678973152259</v>
      </c>
      <c r="K160" s="8">
        <f>J160/B160</f>
        <v>1.8476097548059556E-3</v>
      </c>
      <c r="L160">
        <v>1306</v>
      </c>
      <c r="M160">
        <f t="shared" si="11"/>
        <v>131.93042215167407</v>
      </c>
      <c r="N160">
        <f t="shared" si="12"/>
        <v>23508</v>
      </c>
      <c r="O160">
        <f t="shared" si="13"/>
        <v>7.3294678973152259</v>
      </c>
      <c r="P160">
        <f t="shared" si="14"/>
        <v>53.721099657774481</v>
      </c>
      <c r="Q160">
        <v>1</v>
      </c>
      <c r="R160">
        <v>0</v>
      </c>
      <c r="S160">
        <v>682</v>
      </c>
      <c r="T160">
        <v>0</v>
      </c>
      <c r="U160">
        <v>0</v>
      </c>
      <c r="V160">
        <v>3285</v>
      </c>
      <c r="W160">
        <v>0</v>
      </c>
      <c r="X160">
        <v>0</v>
      </c>
      <c r="Y160">
        <v>0</v>
      </c>
      <c r="Z160">
        <v>0</v>
      </c>
    </row>
    <row r="161" spans="1:26" x14ac:dyDescent="0.35">
      <c r="A161" s="1">
        <v>41075</v>
      </c>
      <c r="B161">
        <v>3700</v>
      </c>
      <c r="C161">
        <v>3690.6666666666665</v>
      </c>
      <c r="D161">
        <v>4510</v>
      </c>
      <c r="E161">
        <v>0</v>
      </c>
      <c r="F161">
        <v>3967</v>
      </c>
      <c r="G161">
        <v>0</v>
      </c>
      <c r="H161">
        <f>$AC$2+SUMPRODUCT(C161:G161,$AD$2:$AH$2)</f>
        <v>4404.3333952770108</v>
      </c>
      <c r="I161">
        <f>H161-B161</f>
        <v>704.33339527701082</v>
      </c>
      <c r="J161">
        <f t="shared" si="10"/>
        <v>704.33339527701082</v>
      </c>
      <c r="K161" s="8">
        <f>J161/B161</f>
        <v>0.19036037710189482</v>
      </c>
      <c r="L161">
        <v>1626</v>
      </c>
      <c r="M161">
        <f t="shared" si="11"/>
        <v>12678.001114986195</v>
      </c>
      <c r="N161">
        <f t="shared" si="12"/>
        <v>29268</v>
      </c>
      <c r="O161">
        <f t="shared" si="13"/>
        <v>704.33339527701082</v>
      </c>
      <c r="P161">
        <f t="shared" si="14"/>
        <v>496085.53170244198</v>
      </c>
      <c r="Q161">
        <v>0</v>
      </c>
      <c r="R161">
        <v>1</v>
      </c>
      <c r="S161">
        <v>-267</v>
      </c>
      <c r="T161">
        <v>0</v>
      </c>
      <c r="U161">
        <v>0</v>
      </c>
      <c r="V161">
        <v>3967</v>
      </c>
      <c r="W161">
        <v>0</v>
      </c>
      <c r="X161">
        <v>0</v>
      </c>
      <c r="Y161">
        <v>0</v>
      </c>
      <c r="Z161">
        <v>0</v>
      </c>
    </row>
    <row r="162" spans="1:26" x14ac:dyDescent="0.35">
      <c r="A162" s="1">
        <v>41076</v>
      </c>
      <c r="B162">
        <v>4320</v>
      </c>
      <c r="C162">
        <v>3650.6666666666665</v>
      </c>
      <c r="D162">
        <v>4355</v>
      </c>
      <c r="E162">
        <v>0</v>
      </c>
      <c r="F162">
        <v>3700</v>
      </c>
      <c r="G162">
        <v>1</v>
      </c>
      <c r="H162">
        <f>$AC$2+SUMPRODUCT(C162:G162,$AD$2:$AH$2)</f>
        <v>4697.6043090174398</v>
      </c>
      <c r="I162">
        <f>H162-B162</f>
        <v>377.60430901743985</v>
      </c>
      <c r="J162">
        <f t="shared" si="10"/>
        <v>377.60430901743985</v>
      </c>
      <c r="K162" s="8">
        <f>J162/B162</f>
        <v>8.7408404865148115E-2</v>
      </c>
      <c r="L162">
        <v>1457</v>
      </c>
      <c r="M162">
        <f t="shared" si="11"/>
        <v>6796.8775623139172</v>
      </c>
      <c r="N162">
        <f t="shared" si="12"/>
        <v>26226</v>
      </c>
      <c r="O162">
        <f t="shared" si="13"/>
        <v>377.60430901743985</v>
      </c>
      <c r="P162">
        <f t="shared" si="14"/>
        <v>142585.01418853819</v>
      </c>
      <c r="Q162">
        <v>0</v>
      </c>
      <c r="R162">
        <v>0</v>
      </c>
      <c r="S162">
        <v>620</v>
      </c>
      <c r="T162">
        <v>1</v>
      </c>
      <c r="U162">
        <v>1</v>
      </c>
      <c r="V162">
        <v>3700</v>
      </c>
      <c r="W162">
        <v>0</v>
      </c>
      <c r="X162">
        <v>0</v>
      </c>
      <c r="Y162">
        <v>0</v>
      </c>
      <c r="Z162">
        <v>0</v>
      </c>
    </row>
    <row r="163" spans="1:26" x14ac:dyDescent="0.35">
      <c r="A163" s="1">
        <v>41077</v>
      </c>
      <c r="B163">
        <v>6134</v>
      </c>
      <c r="C163">
        <v>3995.6666666666665</v>
      </c>
      <c r="D163">
        <v>4852</v>
      </c>
      <c r="E163">
        <v>0</v>
      </c>
      <c r="F163">
        <v>4320</v>
      </c>
      <c r="G163">
        <v>1</v>
      </c>
      <c r="H163">
        <f>$AC$2+SUMPRODUCT(C163:G163,$AD$2:$AH$2)</f>
        <v>5146.0861252637724</v>
      </c>
      <c r="I163">
        <f>H163-B163</f>
        <v>-987.91387473622763</v>
      </c>
      <c r="J163">
        <f t="shared" si="10"/>
        <v>987.91387473622763</v>
      </c>
      <c r="K163" s="8">
        <f>J163/B163</f>
        <v>0.16105540833652227</v>
      </c>
      <c r="L163">
        <v>748</v>
      </c>
      <c r="M163">
        <f t="shared" si="11"/>
        <v>71129.798981008382</v>
      </c>
      <c r="N163">
        <f t="shared" si="12"/>
        <v>13464</v>
      </c>
      <c r="O163">
        <f t="shared" si="13"/>
        <v>-1975.8277494724553</v>
      </c>
      <c r="P163">
        <f t="shared" si="14"/>
        <v>3903895.2955853874</v>
      </c>
      <c r="Q163">
        <v>0</v>
      </c>
      <c r="R163">
        <v>0</v>
      </c>
      <c r="S163">
        <v>1814</v>
      </c>
      <c r="T163">
        <v>1</v>
      </c>
      <c r="U163">
        <v>0</v>
      </c>
      <c r="V163">
        <v>4320</v>
      </c>
      <c r="W163">
        <v>0</v>
      </c>
      <c r="X163">
        <v>0</v>
      </c>
      <c r="Y163">
        <v>0</v>
      </c>
      <c r="Z163">
        <v>1</v>
      </c>
    </row>
    <row r="164" spans="1:26" x14ac:dyDescent="0.35">
      <c r="A164" s="1">
        <v>41078</v>
      </c>
      <c r="B164">
        <v>3468</v>
      </c>
      <c r="C164">
        <v>4718</v>
      </c>
      <c r="D164">
        <v>3423</v>
      </c>
      <c r="E164">
        <v>0</v>
      </c>
      <c r="F164">
        <v>6134</v>
      </c>
      <c r="G164">
        <v>0</v>
      </c>
      <c r="H164">
        <f>$AC$2+SUMPRODUCT(C164:G164,$AD$2:$AH$2)</f>
        <v>4834.0623229317498</v>
      </c>
      <c r="I164">
        <f>H164-B164</f>
        <v>1366.0623229317498</v>
      </c>
      <c r="J164">
        <f t="shared" si="10"/>
        <v>1366.0623229317498</v>
      </c>
      <c r="K164" s="8">
        <f>J164/B164</f>
        <v>0.39390493740823235</v>
      </c>
      <c r="L164">
        <v>1249</v>
      </c>
      <c r="M164">
        <f t="shared" si="11"/>
        <v>24589.121812771496</v>
      </c>
      <c r="N164">
        <f t="shared" si="12"/>
        <v>22482</v>
      </c>
      <c r="O164">
        <f t="shared" si="13"/>
        <v>1366.0623229317498</v>
      </c>
      <c r="P164">
        <f t="shared" si="14"/>
        <v>1866126.2701336883</v>
      </c>
      <c r="Q164">
        <v>0</v>
      </c>
      <c r="R164">
        <v>0</v>
      </c>
      <c r="S164">
        <v>-2666</v>
      </c>
      <c r="T164">
        <v>0</v>
      </c>
      <c r="U164">
        <v>0</v>
      </c>
      <c r="V164">
        <v>6134</v>
      </c>
      <c r="W164">
        <v>1</v>
      </c>
      <c r="X164">
        <v>0</v>
      </c>
      <c r="Y164">
        <v>0</v>
      </c>
      <c r="Z164">
        <v>1</v>
      </c>
    </row>
    <row r="165" spans="1:26" x14ac:dyDescent="0.35">
      <c r="A165" s="1">
        <v>41079</v>
      </c>
      <c r="B165">
        <v>3583</v>
      </c>
      <c r="C165">
        <v>4640.666666666667</v>
      </c>
      <c r="D165">
        <v>3820</v>
      </c>
      <c r="E165">
        <v>0</v>
      </c>
      <c r="F165">
        <v>3468</v>
      </c>
      <c r="G165">
        <v>0</v>
      </c>
      <c r="H165">
        <f>$AC$2+SUMPRODUCT(C165:G165,$AD$2:$AH$2)</f>
        <v>4315.8003859394348</v>
      </c>
      <c r="I165">
        <f>H165-B165</f>
        <v>732.80038593943482</v>
      </c>
      <c r="J165">
        <f t="shared" si="10"/>
        <v>732.80038593943482</v>
      </c>
      <c r="K165" s="8">
        <f>J165/B165</f>
        <v>0.20452145853738063</v>
      </c>
      <c r="L165">
        <v>1678</v>
      </c>
      <c r="M165">
        <f t="shared" si="11"/>
        <v>13190.406946909827</v>
      </c>
      <c r="N165">
        <f t="shared" si="12"/>
        <v>30204</v>
      </c>
      <c r="O165">
        <f t="shared" si="13"/>
        <v>732.80038593943482</v>
      </c>
      <c r="P165">
        <f t="shared" si="14"/>
        <v>536996.40563298459</v>
      </c>
      <c r="Q165">
        <v>0</v>
      </c>
      <c r="R165">
        <v>0</v>
      </c>
      <c r="S165">
        <v>115</v>
      </c>
      <c r="T165">
        <v>0</v>
      </c>
      <c r="U165">
        <v>0</v>
      </c>
      <c r="V165">
        <v>3468</v>
      </c>
      <c r="W165">
        <v>0</v>
      </c>
      <c r="X165">
        <v>1</v>
      </c>
      <c r="Y165">
        <v>0</v>
      </c>
      <c r="Z165">
        <v>0</v>
      </c>
    </row>
    <row r="166" spans="1:26" x14ac:dyDescent="0.35">
      <c r="A166" s="1">
        <v>41080</v>
      </c>
      <c r="B166">
        <v>3633</v>
      </c>
      <c r="C166">
        <v>4395</v>
      </c>
      <c r="D166">
        <v>3285</v>
      </c>
      <c r="E166">
        <v>0</v>
      </c>
      <c r="F166">
        <v>3583</v>
      </c>
      <c r="G166">
        <v>0</v>
      </c>
      <c r="H166">
        <f>$AC$2+SUMPRODUCT(C166:G166,$AD$2:$AH$2)</f>
        <v>4061.9475030681851</v>
      </c>
      <c r="I166">
        <f>H166-B166</f>
        <v>428.94750306818514</v>
      </c>
      <c r="J166">
        <f t="shared" si="10"/>
        <v>428.94750306818514</v>
      </c>
      <c r="K166" s="8">
        <f>J166/B166</f>
        <v>0.11806977788829759</v>
      </c>
      <c r="L166">
        <v>1398</v>
      </c>
      <c r="M166">
        <f t="shared" si="11"/>
        <v>7721.0550552273326</v>
      </c>
      <c r="N166">
        <f t="shared" si="12"/>
        <v>25164</v>
      </c>
      <c r="O166">
        <f t="shared" si="13"/>
        <v>428.94750306818514</v>
      </c>
      <c r="P166">
        <f t="shared" si="14"/>
        <v>183995.96038843071</v>
      </c>
      <c r="Q166">
        <v>0</v>
      </c>
      <c r="R166">
        <v>0</v>
      </c>
      <c r="S166">
        <v>50</v>
      </c>
      <c r="T166">
        <v>0</v>
      </c>
      <c r="U166">
        <v>0</v>
      </c>
      <c r="V166">
        <v>3583</v>
      </c>
      <c r="W166">
        <v>0</v>
      </c>
      <c r="X166">
        <v>0</v>
      </c>
      <c r="Y166">
        <v>1</v>
      </c>
      <c r="Z166">
        <v>1</v>
      </c>
    </row>
    <row r="167" spans="1:26" x14ac:dyDescent="0.35">
      <c r="A167" s="1">
        <v>41081</v>
      </c>
      <c r="B167">
        <v>3800</v>
      </c>
      <c r="C167">
        <v>3561.3333333333335</v>
      </c>
      <c r="D167">
        <v>3967</v>
      </c>
      <c r="E167">
        <v>0</v>
      </c>
      <c r="F167">
        <v>3633</v>
      </c>
      <c r="G167">
        <v>0</v>
      </c>
      <c r="H167">
        <f>$AC$2+SUMPRODUCT(C167:G167,$AD$2:$AH$2)</f>
        <v>4074.9259555115264</v>
      </c>
      <c r="I167">
        <f>H167-B167</f>
        <v>274.92595551152635</v>
      </c>
      <c r="J167">
        <f t="shared" si="10"/>
        <v>274.92595551152635</v>
      </c>
      <c r="K167" s="8">
        <f>J167/B167</f>
        <v>7.2348935660927982E-2</v>
      </c>
      <c r="L167">
        <v>1141</v>
      </c>
      <c r="M167">
        <f t="shared" si="11"/>
        <v>4948.6671992074744</v>
      </c>
      <c r="N167">
        <f t="shared" si="12"/>
        <v>20538</v>
      </c>
      <c r="O167">
        <f t="shared" si="13"/>
        <v>274.92595551152635</v>
      </c>
      <c r="P167">
        <f t="shared" si="14"/>
        <v>75584.281013925764</v>
      </c>
      <c r="Q167">
        <v>1</v>
      </c>
      <c r="R167">
        <v>0</v>
      </c>
      <c r="S167">
        <v>167</v>
      </c>
      <c r="T167">
        <v>0</v>
      </c>
      <c r="U167">
        <v>0</v>
      </c>
      <c r="V167">
        <v>3633</v>
      </c>
      <c r="W167">
        <v>0</v>
      </c>
      <c r="X167">
        <v>0</v>
      </c>
      <c r="Y167">
        <v>0</v>
      </c>
      <c r="Z167">
        <v>0</v>
      </c>
    </row>
    <row r="168" spans="1:26" x14ac:dyDescent="0.35">
      <c r="A168" s="1">
        <v>41082</v>
      </c>
      <c r="B168">
        <v>3843</v>
      </c>
      <c r="C168">
        <v>3672</v>
      </c>
      <c r="D168">
        <v>3700</v>
      </c>
      <c r="E168">
        <v>0</v>
      </c>
      <c r="F168">
        <v>3800</v>
      </c>
      <c r="G168">
        <v>0</v>
      </c>
      <c r="H168">
        <f>$AC$2+SUMPRODUCT(C168:G168,$AD$2:$AH$2)</f>
        <v>4047.6794783503342</v>
      </c>
      <c r="I168">
        <f>H168-B168</f>
        <v>204.67947835033419</v>
      </c>
      <c r="J168">
        <f t="shared" si="10"/>
        <v>204.67947835033419</v>
      </c>
      <c r="K168" s="8">
        <f>J168/B168</f>
        <v>5.3260337848122348E-2</v>
      </c>
      <c r="L168">
        <v>1124</v>
      </c>
      <c r="M168">
        <f t="shared" si="11"/>
        <v>3684.2306103060155</v>
      </c>
      <c r="N168">
        <f t="shared" si="12"/>
        <v>20232</v>
      </c>
      <c r="O168">
        <f t="shared" si="13"/>
        <v>204.67947835033419</v>
      </c>
      <c r="P168">
        <f t="shared" si="14"/>
        <v>41893.688857764922</v>
      </c>
      <c r="Q168">
        <v>0</v>
      </c>
      <c r="R168">
        <v>1</v>
      </c>
      <c r="S168">
        <v>43</v>
      </c>
      <c r="T168">
        <v>0</v>
      </c>
      <c r="U168">
        <v>0</v>
      </c>
      <c r="V168">
        <v>3800</v>
      </c>
      <c r="W168">
        <v>0</v>
      </c>
      <c r="X168">
        <v>0</v>
      </c>
      <c r="Y168">
        <v>0</v>
      </c>
      <c r="Z168">
        <v>1</v>
      </c>
    </row>
    <row r="169" spans="1:26" x14ac:dyDescent="0.35">
      <c r="A169" s="1">
        <v>41083</v>
      </c>
      <c r="B169">
        <v>4580</v>
      </c>
      <c r="C169">
        <v>3758.6666666666665</v>
      </c>
      <c r="D169">
        <v>4320</v>
      </c>
      <c r="E169">
        <v>0</v>
      </c>
      <c r="F169">
        <v>3843</v>
      </c>
      <c r="G169">
        <v>1</v>
      </c>
      <c r="H169">
        <f>$AC$2+SUMPRODUCT(C169:G169,$AD$2:$AH$2)</f>
        <v>4752.5958853156108</v>
      </c>
      <c r="I169">
        <f>H169-B169</f>
        <v>172.59588531561076</v>
      </c>
      <c r="J169">
        <f t="shared" si="10"/>
        <v>172.59588531561076</v>
      </c>
      <c r="K169" s="8">
        <f>J169/B169</f>
        <v>3.7684691116945578E-2</v>
      </c>
      <c r="L169">
        <v>922</v>
      </c>
      <c r="M169">
        <f t="shared" si="11"/>
        <v>3106.7259356809936</v>
      </c>
      <c r="N169">
        <f t="shared" si="12"/>
        <v>16596</v>
      </c>
      <c r="O169">
        <f t="shared" si="13"/>
        <v>172.59588531561076</v>
      </c>
      <c r="P169">
        <f t="shared" si="14"/>
        <v>29789.339627879461</v>
      </c>
      <c r="Q169">
        <v>0</v>
      </c>
      <c r="R169">
        <v>0</v>
      </c>
      <c r="S169">
        <v>737</v>
      </c>
      <c r="T169">
        <v>1</v>
      </c>
      <c r="U169">
        <v>1</v>
      </c>
      <c r="V169">
        <v>3843</v>
      </c>
      <c r="W169">
        <v>0</v>
      </c>
      <c r="X169">
        <v>0</v>
      </c>
      <c r="Y169">
        <v>0</v>
      </c>
      <c r="Z169">
        <v>1</v>
      </c>
    </row>
    <row r="170" spans="1:26" x14ac:dyDescent="0.35">
      <c r="A170" s="1">
        <v>41084</v>
      </c>
      <c r="B170">
        <v>4592</v>
      </c>
      <c r="C170">
        <v>4074.3333333333335</v>
      </c>
      <c r="D170">
        <v>6134</v>
      </c>
      <c r="E170">
        <v>0</v>
      </c>
      <c r="F170">
        <v>4580</v>
      </c>
      <c r="G170">
        <v>1</v>
      </c>
      <c r="H170">
        <f>$AC$2+SUMPRODUCT(C170:G170,$AD$2:$AH$2)</f>
        <v>5724.8686439622788</v>
      </c>
      <c r="I170">
        <f>H170-B170</f>
        <v>1132.8686439622788</v>
      </c>
      <c r="J170">
        <f t="shared" si="10"/>
        <v>1132.8686439622788</v>
      </c>
      <c r="K170" s="8">
        <f>J170/B170</f>
        <v>0.24670484406844051</v>
      </c>
      <c r="L170">
        <v>790</v>
      </c>
      <c r="M170">
        <f t="shared" si="11"/>
        <v>20391.635591321021</v>
      </c>
      <c r="N170">
        <f t="shared" si="12"/>
        <v>14220</v>
      </c>
      <c r="O170">
        <f t="shared" si="13"/>
        <v>1132.8686439622788</v>
      </c>
      <c r="P170">
        <f t="shared" si="14"/>
        <v>1283391.3644729324</v>
      </c>
      <c r="Q170">
        <v>0</v>
      </c>
      <c r="R170">
        <v>0</v>
      </c>
      <c r="S170">
        <v>12</v>
      </c>
      <c r="T170">
        <v>1</v>
      </c>
      <c r="U170">
        <v>0</v>
      </c>
      <c r="V170">
        <v>4580</v>
      </c>
      <c r="W170">
        <v>0</v>
      </c>
      <c r="X170">
        <v>0</v>
      </c>
      <c r="Y170">
        <v>0</v>
      </c>
      <c r="Z170">
        <v>0</v>
      </c>
    </row>
    <row r="171" spans="1:26" x14ac:dyDescent="0.35">
      <c r="A171" s="1">
        <v>41085</v>
      </c>
      <c r="B171">
        <v>3615</v>
      </c>
      <c r="C171">
        <v>4338.333333333333</v>
      </c>
      <c r="D171">
        <v>3468</v>
      </c>
      <c r="E171">
        <v>0</v>
      </c>
      <c r="F171">
        <v>4592</v>
      </c>
      <c r="G171">
        <v>0</v>
      </c>
      <c r="H171">
        <f>$AC$2+SUMPRODUCT(C171:G171,$AD$2:$AH$2)</f>
        <v>4358.9296250743973</v>
      </c>
      <c r="I171">
        <f>H171-B171</f>
        <v>743.92962507439734</v>
      </c>
      <c r="J171">
        <f t="shared" si="10"/>
        <v>743.92962507439734</v>
      </c>
      <c r="K171" s="8">
        <f>J171/B171</f>
        <v>0.2057896611547434</v>
      </c>
      <c r="L171">
        <v>1081</v>
      </c>
      <c r="M171">
        <f t="shared" si="11"/>
        <v>13390.733251339152</v>
      </c>
      <c r="N171">
        <f t="shared" si="12"/>
        <v>19458</v>
      </c>
      <c r="O171">
        <f t="shared" si="13"/>
        <v>743.92962507439734</v>
      </c>
      <c r="P171">
        <f t="shared" si="14"/>
        <v>553431.28706333344</v>
      </c>
      <c r="Q171">
        <v>0</v>
      </c>
      <c r="R171">
        <v>0</v>
      </c>
      <c r="S171">
        <v>-977</v>
      </c>
      <c r="T171">
        <v>0</v>
      </c>
      <c r="U171">
        <v>0</v>
      </c>
      <c r="V171">
        <v>4592</v>
      </c>
      <c r="W171">
        <v>1</v>
      </c>
      <c r="X171">
        <v>0</v>
      </c>
      <c r="Y171">
        <v>0</v>
      </c>
      <c r="Z171">
        <v>1</v>
      </c>
    </row>
    <row r="172" spans="1:26" x14ac:dyDescent="0.35">
      <c r="A172" s="1">
        <v>41086</v>
      </c>
      <c r="B172">
        <v>3596</v>
      </c>
      <c r="C172">
        <v>4262.333333333333</v>
      </c>
      <c r="D172">
        <v>3583</v>
      </c>
      <c r="E172">
        <v>0</v>
      </c>
      <c r="F172">
        <v>3615</v>
      </c>
      <c r="G172">
        <v>0</v>
      </c>
      <c r="H172">
        <f>$AC$2+SUMPRODUCT(C172:G172,$AD$2:$AH$2)</f>
        <v>4142.4338010765159</v>
      </c>
      <c r="I172">
        <f>H172-B172</f>
        <v>546.43380107651592</v>
      </c>
      <c r="J172">
        <f t="shared" si="10"/>
        <v>546.43380107651592</v>
      </c>
      <c r="K172" s="8">
        <f>J172/B172</f>
        <v>0.15195600697344713</v>
      </c>
      <c r="L172">
        <v>1278</v>
      </c>
      <c r="M172">
        <f t="shared" si="11"/>
        <v>9835.8084193772866</v>
      </c>
      <c r="N172">
        <f t="shared" si="12"/>
        <v>23004</v>
      </c>
      <c r="O172">
        <f t="shared" si="13"/>
        <v>546.43380107651592</v>
      </c>
      <c r="P172">
        <f t="shared" si="14"/>
        <v>298589.89895892935</v>
      </c>
      <c r="Q172">
        <v>0</v>
      </c>
      <c r="R172">
        <v>0</v>
      </c>
      <c r="S172">
        <v>-19</v>
      </c>
      <c r="T172">
        <v>0</v>
      </c>
      <c r="U172">
        <v>0</v>
      </c>
      <c r="V172">
        <v>3615</v>
      </c>
      <c r="W172">
        <v>0</v>
      </c>
      <c r="X172">
        <v>1</v>
      </c>
      <c r="Y172">
        <v>0</v>
      </c>
      <c r="Z172">
        <v>1</v>
      </c>
    </row>
    <row r="173" spans="1:26" x14ac:dyDescent="0.35">
      <c r="A173" s="1">
        <v>41087</v>
      </c>
      <c r="B173">
        <v>3909</v>
      </c>
      <c r="C173">
        <v>3934.3333333333335</v>
      </c>
      <c r="D173">
        <v>3633</v>
      </c>
      <c r="E173">
        <v>0</v>
      </c>
      <c r="F173">
        <v>3596</v>
      </c>
      <c r="G173">
        <v>0</v>
      </c>
      <c r="H173">
        <f>$AC$2+SUMPRODUCT(C173:G173,$AD$2:$AH$2)</f>
        <v>4054.5162452501645</v>
      </c>
      <c r="I173">
        <f>H173-B173</f>
        <v>145.5162452501645</v>
      </c>
      <c r="J173">
        <f t="shared" si="10"/>
        <v>145.5162452501645</v>
      </c>
      <c r="K173" s="8">
        <f>J173/B173</f>
        <v>3.7225951714035428E-2</v>
      </c>
      <c r="L173">
        <v>879</v>
      </c>
      <c r="M173">
        <f t="shared" si="11"/>
        <v>2619.292414502961</v>
      </c>
      <c r="N173">
        <f t="shared" si="12"/>
        <v>15822</v>
      </c>
      <c r="O173">
        <f t="shared" si="13"/>
        <v>145.5162452501645</v>
      </c>
      <c r="P173">
        <f t="shared" si="14"/>
        <v>21174.977631706024</v>
      </c>
      <c r="Q173">
        <v>0</v>
      </c>
      <c r="R173">
        <v>0</v>
      </c>
      <c r="S173">
        <v>313</v>
      </c>
      <c r="T173">
        <v>0</v>
      </c>
      <c r="U173">
        <v>0</v>
      </c>
      <c r="V173">
        <v>3596</v>
      </c>
      <c r="W173">
        <v>0</v>
      </c>
      <c r="X173">
        <v>0</v>
      </c>
      <c r="Y173">
        <v>1</v>
      </c>
      <c r="Z173">
        <v>1</v>
      </c>
    </row>
    <row r="174" spans="1:26" x14ac:dyDescent="0.35">
      <c r="A174" s="1">
        <v>41088</v>
      </c>
      <c r="B174">
        <v>4080</v>
      </c>
      <c r="C174">
        <v>3706.6666666666665</v>
      </c>
      <c r="D174">
        <v>3800</v>
      </c>
      <c r="E174">
        <v>1</v>
      </c>
      <c r="F174">
        <v>3909</v>
      </c>
      <c r="G174">
        <v>0</v>
      </c>
      <c r="H174">
        <f>$AC$2+SUMPRODUCT(C174:G174,$AD$2:$AH$2)</f>
        <v>4352.2077809481798</v>
      </c>
      <c r="I174">
        <f>H174-B174</f>
        <v>272.20778094817979</v>
      </c>
      <c r="J174">
        <f t="shared" si="10"/>
        <v>272.20778094817979</v>
      </c>
      <c r="K174" s="8">
        <f>J174/B174</f>
        <v>6.6717593369651912E-2</v>
      </c>
      <c r="L174">
        <v>755</v>
      </c>
      <c r="M174">
        <f t="shared" si="11"/>
        <v>4899.7400570672362</v>
      </c>
      <c r="N174">
        <f t="shared" si="12"/>
        <v>13590</v>
      </c>
      <c r="O174">
        <f t="shared" si="13"/>
        <v>272.20778094817979</v>
      </c>
      <c r="P174">
        <f t="shared" si="14"/>
        <v>74097.076008732227</v>
      </c>
      <c r="Q174">
        <v>1</v>
      </c>
      <c r="R174">
        <v>0</v>
      </c>
      <c r="S174">
        <v>171</v>
      </c>
      <c r="T174">
        <v>0</v>
      </c>
      <c r="U174">
        <v>0</v>
      </c>
      <c r="V174">
        <v>3909</v>
      </c>
      <c r="W174">
        <v>0</v>
      </c>
      <c r="X174">
        <v>0</v>
      </c>
      <c r="Y174">
        <v>0</v>
      </c>
      <c r="Z174">
        <v>1</v>
      </c>
    </row>
    <row r="175" spans="1:26" x14ac:dyDescent="0.35">
      <c r="A175" s="1">
        <v>41089</v>
      </c>
      <c r="B175">
        <v>4686</v>
      </c>
      <c r="C175">
        <v>3861.6666666666665</v>
      </c>
      <c r="D175">
        <v>3843</v>
      </c>
      <c r="E175">
        <v>1</v>
      </c>
      <c r="F175">
        <v>4080</v>
      </c>
      <c r="G175">
        <v>0</v>
      </c>
      <c r="H175">
        <f>$AC$2+SUMPRODUCT(C175:G175,$AD$2:$AH$2)</f>
        <v>4458.5542483185764</v>
      </c>
      <c r="I175">
        <f>H175-B175</f>
        <v>-227.44575168142364</v>
      </c>
      <c r="J175">
        <f t="shared" si="10"/>
        <v>227.44575168142364</v>
      </c>
      <c r="K175" s="8">
        <f>J175/B175</f>
        <v>4.8537292292237223E-2</v>
      </c>
      <c r="L175">
        <v>923</v>
      </c>
      <c r="M175">
        <f t="shared" si="11"/>
        <v>16376.094121062502</v>
      </c>
      <c r="N175">
        <f t="shared" si="12"/>
        <v>16614</v>
      </c>
      <c r="O175">
        <f t="shared" si="13"/>
        <v>-454.89150336284729</v>
      </c>
      <c r="P175">
        <f t="shared" si="14"/>
        <v>206926.27983171132</v>
      </c>
      <c r="Q175">
        <v>0</v>
      </c>
      <c r="R175">
        <v>1</v>
      </c>
      <c r="S175">
        <v>606</v>
      </c>
      <c r="T175">
        <v>0</v>
      </c>
      <c r="U175">
        <v>0</v>
      </c>
      <c r="V175">
        <v>4080</v>
      </c>
      <c r="W175">
        <v>0</v>
      </c>
      <c r="X175">
        <v>0</v>
      </c>
      <c r="Y175">
        <v>0</v>
      </c>
      <c r="Z175">
        <v>1</v>
      </c>
    </row>
    <row r="176" spans="1:26" x14ac:dyDescent="0.35">
      <c r="A176" s="1">
        <v>41090</v>
      </c>
      <c r="B176">
        <v>4815</v>
      </c>
      <c r="C176">
        <v>4225</v>
      </c>
      <c r="D176">
        <v>4580</v>
      </c>
      <c r="E176">
        <v>1</v>
      </c>
      <c r="F176">
        <v>4686</v>
      </c>
      <c r="G176">
        <v>1</v>
      </c>
      <c r="H176">
        <f>$AC$2+SUMPRODUCT(C176:G176,$AD$2:$AH$2)</f>
        <v>5431.1953679922626</v>
      </c>
      <c r="I176">
        <f>H176-B176</f>
        <v>616.19536799226262</v>
      </c>
      <c r="J176">
        <f t="shared" si="10"/>
        <v>616.19536799226262</v>
      </c>
      <c r="K176" s="8">
        <f>J176/B176</f>
        <v>0.12797411588624352</v>
      </c>
      <c r="L176">
        <v>828</v>
      </c>
      <c r="M176">
        <f t="shared" si="11"/>
        <v>11091.516623860727</v>
      </c>
      <c r="N176">
        <f t="shared" si="12"/>
        <v>14904</v>
      </c>
      <c r="O176">
        <f t="shared" si="13"/>
        <v>616.19536799226262</v>
      </c>
      <c r="P176">
        <f t="shared" si="14"/>
        <v>379696.73153511994</v>
      </c>
      <c r="Q176">
        <v>0</v>
      </c>
      <c r="R176">
        <v>0</v>
      </c>
      <c r="S176">
        <v>129</v>
      </c>
      <c r="T176">
        <v>1</v>
      </c>
      <c r="U176">
        <v>1</v>
      </c>
      <c r="V176">
        <v>4686</v>
      </c>
      <c r="W176">
        <v>0</v>
      </c>
      <c r="X176">
        <v>0</v>
      </c>
      <c r="Y176">
        <v>0</v>
      </c>
      <c r="Z176">
        <v>1</v>
      </c>
    </row>
    <row r="177" spans="1:26" x14ac:dyDescent="0.35">
      <c r="A177" s="1">
        <v>41091</v>
      </c>
      <c r="B177">
        <v>4948</v>
      </c>
      <c r="C177">
        <v>4527</v>
      </c>
      <c r="D177">
        <v>4592</v>
      </c>
      <c r="E177">
        <v>0</v>
      </c>
      <c r="F177">
        <v>4815</v>
      </c>
      <c r="G177">
        <v>1</v>
      </c>
      <c r="H177">
        <f>$AC$2+SUMPRODUCT(C177:G177,$AD$2:$AH$2)</f>
        <v>5332.4440082183964</v>
      </c>
      <c r="I177">
        <f>H177-B177</f>
        <v>384.44400821839645</v>
      </c>
      <c r="J177">
        <f t="shared" si="10"/>
        <v>384.44400821839645</v>
      </c>
      <c r="K177" s="8">
        <f>J177/B177</f>
        <v>7.7696848871947541E-2</v>
      </c>
      <c r="L177">
        <v>687</v>
      </c>
      <c r="M177">
        <f t="shared" si="11"/>
        <v>6919.9921479311361</v>
      </c>
      <c r="N177">
        <f t="shared" si="12"/>
        <v>12366</v>
      </c>
      <c r="O177">
        <f t="shared" si="13"/>
        <v>384.44400821839645</v>
      </c>
      <c r="P177">
        <f t="shared" si="14"/>
        <v>147797.19545502646</v>
      </c>
      <c r="Q177">
        <v>0</v>
      </c>
      <c r="R177">
        <v>0</v>
      </c>
      <c r="S177">
        <v>133</v>
      </c>
      <c r="T177">
        <v>1</v>
      </c>
      <c r="U177">
        <v>0</v>
      </c>
      <c r="V177">
        <v>4815</v>
      </c>
      <c r="W177">
        <v>0</v>
      </c>
      <c r="X177">
        <v>0</v>
      </c>
      <c r="Y177">
        <v>0</v>
      </c>
      <c r="Z177">
        <v>1</v>
      </c>
    </row>
    <row r="178" spans="1:26" x14ac:dyDescent="0.35">
      <c r="A178" s="1">
        <v>41092</v>
      </c>
      <c r="B178">
        <v>3637</v>
      </c>
      <c r="C178">
        <v>4816.333333333333</v>
      </c>
      <c r="D178">
        <v>3615</v>
      </c>
      <c r="E178">
        <v>0</v>
      </c>
      <c r="F178">
        <v>4948</v>
      </c>
      <c r="G178">
        <v>0</v>
      </c>
      <c r="H178">
        <f>$AC$2+SUMPRODUCT(C178:G178,$AD$2:$AH$2)</f>
        <v>4650.8717494026705</v>
      </c>
      <c r="I178">
        <f>H178-B178</f>
        <v>1013.8717494026705</v>
      </c>
      <c r="J178">
        <f t="shared" si="10"/>
        <v>1013.8717494026705</v>
      </c>
      <c r="K178" s="8">
        <f>J178/B178</f>
        <v>0.27876594704500152</v>
      </c>
      <c r="L178">
        <v>1215</v>
      </c>
      <c r="M178">
        <f t="shared" si="11"/>
        <v>18249.691489248071</v>
      </c>
      <c r="N178">
        <f t="shared" si="12"/>
        <v>21870</v>
      </c>
      <c r="O178">
        <f t="shared" si="13"/>
        <v>1013.8717494026705</v>
      </c>
      <c r="P178">
        <f t="shared" si="14"/>
        <v>1027935.9242368315</v>
      </c>
      <c r="Q178">
        <v>0</v>
      </c>
      <c r="R178">
        <v>0</v>
      </c>
      <c r="S178">
        <v>-1311</v>
      </c>
      <c r="T178">
        <v>0</v>
      </c>
      <c r="U178">
        <v>0</v>
      </c>
      <c r="V178">
        <v>4948</v>
      </c>
      <c r="W178">
        <v>1</v>
      </c>
      <c r="X178">
        <v>0</v>
      </c>
      <c r="Y178">
        <v>0</v>
      </c>
      <c r="Z178">
        <v>1</v>
      </c>
    </row>
    <row r="179" spans="1:26" x14ac:dyDescent="0.35">
      <c r="A179" s="1">
        <v>41093</v>
      </c>
      <c r="B179">
        <v>4048</v>
      </c>
      <c r="C179">
        <v>4466.666666666667</v>
      </c>
      <c r="D179">
        <v>3596</v>
      </c>
      <c r="E179">
        <v>0</v>
      </c>
      <c r="F179">
        <v>3637</v>
      </c>
      <c r="G179">
        <v>0</v>
      </c>
      <c r="H179">
        <f>$AC$2+SUMPRODUCT(C179:G179,$AD$2:$AH$2)</f>
        <v>4216.5821351134846</v>
      </c>
      <c r="I179">
        <f>H179-B179</f>
        <v>168.58213511348458</v>
      </c>
      <c r="J179">
        <f t="shared" si="10"/>
        <v>168.58213511348458</v>
      </c>
      <c r="K179" s="8">
        <f>J179/B179</f>
        <v>4.1645784365979391E-2</v>
      </c>
      <c r="L179">
        <v>918</v>
      </c>
      <c r="M179">
        <f t="shared" si="11"/>
        <v>3034.4784320427225</v>
      </c>
      <c r="N179">
        <f t="shared" si="12"/>
        <v>16524</v>
      </c>
      <c r="O179">
        <f t="shared" si="13"/>
        <v>168.58213511348458</v>
      </c>
      <c r="P179">
        <f t="shared" si="14"/>
        <v>28419.93627942117</v>
      </c>
      <c r="Q179">
        <v>0</v>
      </c>
      <c r="R179">
        <v>0</v>
      </c>
      <c r="S179">
        <v>411</v>
      </c>
      <c r="T179">
        <v>0</v>
      </c>
      <c r="U179">
        <v>0</v>
      </c>
      <c r="V179">
        <v>3637</v>
      </c>
      <c r="W179">
        <v>0</v>
      </c>
      <c r="X179">
        <v>1</v>
      </c>
      <c r="Y179">
        <v>0</v>
      </c>
      <c r="Z179">
        <v>1</v>
      </c>
    </row>
    <row r="180" spans="1:26" x14ac:dyDescent="0.35">
      <c r="A180" s="1">
        <v>41094</v>
      </c>
      <c r="B180">
        <v>3795</v>
      </c>
      <c r="C180">
        <v>4211</v>
      </c>
      <c r="D180">
        <v>3909</v>
      </c>
      <c r="E180">
        <v>0</v>
      </c>
      <c r="F180">
        <v>4048</v>
      </c>
      <c r="G180">
        <v>0</v>
      </c>
      <c r="H180">
        <f>$AC$2+SUMPRODUCT(C180:G180,$AD$2:$AH$2)</f>
        <v>4356.2550323343012</v>
      </c>
      <c r="I180">
        <f>H180-B180</f>
        <v>561.25503233430118</v>
      </c>
      <c r="J180">
        <f t="shared" si="10"/>
        <v>561.25503233430118</v>
      </c>
      <c r="K180" s="8">
        <f>J180/B180</f>
        <v>0.14789328915264854</v>
      </c>
      <c r="L180">
        <v>1364</v>
      </c>
      <c r="M180">
        <f t="shared" si="11"/>
        <v>10102.590582017421</v>
      </c>
      <c r="N180">
        <f t="shared" si="12"/>
        <v>24552</v>
      </c>
      <c r="O180">
        <f t="shared" si="13"/>
        <v>561.25503233430118</v>
      </c>
      <c r="P180">
        <f t="shared" si="14"/>
        <v>315007.21132057748</v>
      </c>
      <c r="Q180">
        <v>0</v>
      </c>
      <c r="R180">
        <v>0</v>
      </c>
      <c r="S180">
        <v>-253</v>
      </c>
      <c r="T180">
        <v>0</v>
      </c>
      <c r="U180">
        <v>0</v>
      </c>
      <c r="V180">
        <v>4048</v>
      </c>
      <c r="W180">
        <v>0</v>
      </c>
      <c r="X180">
        <v>0</v>
      </c>
      <c r="Y180">
        <v>1</v>
      </c>
      <c r="Z180">
        <v>0</v>
      </c>
    </row>
    <row r="181" spans="1:26" x14ac:dyDescent="0.35">
      <c r="A181" s="1">
        <v>41095</v>
      </c>
      <c r="B181">
        <v>3891</v>
      </c>
      <c r="C181">
        <v>3826.6666666666665</v>
      </c>
      <c r="D181">
        <v>4080</v>
      </c>
      <c r="E181">
        <v>0</v>
      </c>
      <c r="F181">
        <v>3795</v>
      </c>
      <c r="G181">
        <v>0</v>
      </c>
      <c r="H181">
        <f>$AC$2+SUMPRODUCT(C181:G181,$AD$2:$AH$2)</f>
        <v>4240.3795131043862</v>
      </c>
      <c r="I181">
        <f>H181-B181</f>
        <v>349.37951310438621</v>
      </c>
      <c r="J181">
        <f t="shared" si="10"/>
        <v>349.37951310438621</v>
      </c>
      <c r="K181" s="8">
        <f>J181/B181</f>
        <v>8.9791702159955328E-2</v>
      </c>
      <c r="L181">
        <v>1221</v>
      </c>
      <c r="M181">
        <f t="shared" si="11"/>
        <v>6288.8312358789517</v>
      </c>
      <c r="N181">
        <f t="shared" si="12"/>
        <v>21978</v>
      </c>
      <c r="O181">
        <f t="shared" si="13"/>
        <v>349.37951310438621</v>
      </c>
      <c r="P181">
        <f t="shared" si="14"/>
        <v>122066.04417705798</v>
      </c>
      <c r="Q181">
        <v>1</v>
      </c>
      <c r="R181">
        <v>0</v>
      </c>
      <c r="S181">
        <v>96</v>
      </c>
      <c r="T181">
        <v>0</v>
      </c>
      <c r="U181">
        <v>0</v>
      </c>
      <c r="V181">
        <v>3795</v>
      </c>
      <c r="W181">
        <v>0</v>
      </c>
      <c r="X181">
        <v>0</v>
      </c>
      <c r="Y181">
        <v>0</v>
      </c>
      <c r="Z181">
        <v>0</v>
      </c>
    </row>
    <row r="182" spans="1:26" x14ac:dyDescent="0.35">
      <c r="A182" s="1">
        <v>41096</v>
      </c>
      <c r="B182">
        <v>3962</v>
      </c>
      <c r="C182">
        <v>3911.3333333333335</v>
      </c>
      <c r="D182">
        <v>4686</v>
      </c>
      <c r="E182">
        <v>0</v>
      </c>
      <c r="F182">
        <v>3891</v>
      </c>
      <c r="G182">
        <v>0</v>
      </c>
      <c r="H182">
        <f>$AC$2+SUMPRODUCT(C182:G182,$AD$2:$AH$2)</f>
        <v>4522.2820518050567</v>
      </c>
      <c r="I182">
        <f>H182-B182</f>
        <v>560.28205180505665</v>
      </c>
      <c r="J182">
        <f t="shared" si="10"/>
        <v>560.28205180505665</v>
      </c>
      <c r="K182" s="8">
        <f>J182/B182</f>
        <v>0.1414139454328765</v>
      </c>
      <c r="L182">
        <v>1257</v>
      </c>
      <c r="M182">
        <f t="shared" si="11"/>
        <v>10085.07693249102</v>
      </c>
      <c r="N182">
        <f t="shared" si="12"/>
        <v>22626</v>
      </c>
      <c r="O182">
        <f t="shared" si="13"/>
        <v>560.28205180505665</v>
      </c>
      <c r="P182">
        <f t="shared" si="14"/>
        <v>313915.97757488419</v>
      </c>
      <c r="Q182">
        <v>0</v>
      </c>
      <c r="R182">
        <v>1</v>
      </c>
      <c r="S182">
        <v>71</v>
      </c>
      <c r="T182">
        <v>0</v>
      </c>
      <c r="U182">
        <v>0</v>
      </c>
      <c r="V182">
        <v>3891</v>
      </c>
      <c r="W182">
        <v>0</v>
      </c>
      <c r="X182">
        <v>0</v>
      </c>
      <c r="Y182">
        <v>0</v>
      </c>
      <c r="Z182">
        <v>0</v>
      </c>
    </row>
    <row r="183" spans="1:26" x14ac:dyDescent="0.35">
      <c r="A183" s="1">
        <v>41097</v>
      </c>
      <c r="B183">
        <v>4371</v>
      </c>
      <c r="C183">
        <v>3882.6666666666665</v>
      </c>
      <c r="D183">
        <v>4815</v>
      </c>
      <c r="E183">
        <v>0</v>
      </c>
      <c r="F183">
        <v>3962</v>
      </c>
      <c r="G183">
        <v>1</v>
      </c>
      <c r="H183">
        <f>$AC$2+SUMPRODUCT(C183:G183,$AD$2:$AH$2)</f>
        <v>5009.8328036765206</v>
      </c>
      <c r="I183">
        <f>H183-B183</f>
        <v>638.8328036765206</v>
      </c>
      <c r="J183">
        <f t="shared" si="10"/>
        <v>638.8328036765206</v>
      </c>
      <c r="K183" s="8">
        <f>J183/B183</f>
        <v>0.14615255174479996</v>
      </c>
      <c r="L183">
        <v>1250</v>
      </c>
      <c r="M183">
        <f t="shared" si="11"/>
        <v>11498.990466177371</v>
      </c>
      <c r="N183">
        <f t="shared" si="12"/>
        <v>22500</v>
      </c>
      <c r="O183">
        <f t="shared" si="13"/>
        <v>638.8328036765206</v>
      </c>
      <c r="P183">
        <f t="shared" si="14"/>
        <v>408107.35105320392</v>
      </c>
      <c r="Q183">
        <v>0</v>
      </c>
      <c r="R183">
        <v>0</v>
      </c>
      <c r="S183">
        <v>409</v>
      </c>
      <c r="T183">
        <v>1</v>
      </c>
      <c r="U183">
        <v>1</v>
      </c>
      <c r="V183">
        <v>3962</v>
      </c>
      <c r="W183">
        <v>0</v>
      </c>
      <c r="X183">
        <v>0</v>
      </c>
      <c r="Y183">
        <v>0</v>
      </c>
      <c r="Z183">
        <v>0</v>
      </c>
    </row>
    <row r="184" spans="1:26" x14ac:dyDescent="0.35">
      <c r="A184" s="1">
        <v>41098</v>
      </c>
      <c r="B184">
        <v>5165</v>
      </c>
      <c r="C184">
        <v>4074.6666666666665</v>
      </c>
      <c r="D184">
        <v>4948</v>
      </c>
      <c r="E184">
        <v>0</v>
      </c>
      <c r="F184">
        <v>4371</v>
      </c>
      <c r="G184">
        <v>1</v>
      </c>
      <c r="H184">
        <f>$AC$2+SUMPRODUCT(C184:G184,$AD$2:$AH$2)</f>
        <v>5219.9094745441971</v>
      </c>
      <c r="I184">
        <f>H184-B184</f>
        <v>54.90947454419711</v>
      </c>
      <c r="J184">
        <f t="shared" si="10"/>
        <v>54.90947454419711</v>
      </c>
      <c r="K184" s="8">
        <f>J184/B184</f>
        <v>1.0631069611654814E-2</v>
      </c>
      <c r="L184">
        <v>790</v>
      </c>
      <c r="M184">
        <f t="shared" si="11"/>
        <v>988.37054179554798</v>
      </c>
      <c r="N184">
        <f t="shared" si="12"/>
        <v>14220</v>
      </c>
      <c r="O184">
        <f t="shared" si="13"/>
        <v>54.90947454419711</v>
      </c>
      <c r="P184">
        <f t="shared" si="14"/>
        <v>3015.0503947198304</v>
      </c>
      <c r="Q184">
        <v>0</v>
      </c>
      <c r="R184">
        <v>0</v>
      </c>
      <c r="S184">
        <v>794</v>
      </c>
      <c r="T184">
        <v>1</v>
      </c>
      <c r="U184">
        <v>0</v>
      </c>
      <c r="V184">
        <v>4371</v>
      </c>
      <c r="W184">
        <v>0</v>
      </c>
      <c r="X184">
        <v>0</v>
      </c>
      <c r="Y184">
        <v>0</v>
      </c>
      <c r="Z184">
        <v>1</v>
      </c>
    </row>
    <row r="185" spans="1:26" x14ac:dyDescent="0.35">
      <c r="A185" s="1">
        <v>41099</v>
      </c>
      <c r="B185">
        <v>3698</v>
      </c>
      <c r="C185">
        <v>4499.333333333333</v>
      </c>
      <c r="D185">
        <v>3637</v>
      </c>
      <c r="E185">
        <v>0</v>
      </c>
      <c r="F185">
        <v>5165</v>
      </c>
      <c r="G185">
        <v>0</v>
      </c>
      <c r="H185">
        <f>$AC$2+SUMPRODUCT(C185:G185,$AD$2:$AH$2)</f>
        <v>4612.8665473197971</v>
      </c>
      <c r="I185">
        <f>H185-B185</f>
        <v>914.86654731979706</v>
      </c>
      <c r="J185">
        <f t="shared" si="10"/>
        <v>914.86654731979706</v>
      </c>
      <c r="K185" s="8">
        <f>J185/B185</f>
        <v>0.24739495600859845</v>
      </c>
      <c r="L185">
        <v>1162</v>
      </c>
      <c r="M185">
        <f t="shared" si="11"/>
        <v>16467.597851756349</v>
      </c>
      <c r="N185">
        <f t="shared" si="12"/>
        <v>20916</v>
      </c>
      <c r="O185">
        <f t="shared" si="13"/>
        <v>914.86654731979706</v>
      </c>
      <c r="P185">
        <f t="shared" si="14"/>
        <v>836980.7994048465</v>
      </c>
      <c r="Q185">
        <v>0</v>
      </c>
      <c r="R185">
        <v>0</v>
      </c>
      <c r="S185">
        <v>-1467</v>
      </c>
      <c r="T185">
        <v>0</v>
      </c>
      <c r="U185">
        <v>0</v>
      </c>
      <c r="V185">
        <v>5165</v>
      </c>
      <c r="W185">
        <v>1</v>
      </c>
      <c r="X185">
        <v>0</v>
      </c>
      <c r="Y185">
        <v>0</v>
      </c>
      <c r="Z185">
        <v>1</v>
      </c>
    </row>
    <row r="186" spans="1:26" x14ac:dyDescent="0.35">
      <c r="A186" s="1">
        <v>41100</v>
      </c>
      <c r="B186">
        <v>4292</v>
      </c>
      <c r="C186">
        <v>4411.333333333333</v>
      </c>
      <c r="D186">
        <v>4048</v>
      </c>
      <c r="E186">
        <v>0</v>
      </c>
      <c r="F186">
        <v>3698</v>
      </c>
      <c r="G186">
        <v>0</v>
      </c>
      <c r="H186">
        <f>$AC$2+SUMPRODUCT(C186:G186,$AD$2:$AH$2)</f>
        <v>4387.2606655794762</v>
      </c>
      <c r="I186">
        <f>H186-B186</f>
        <v>95.260665579476154</v>
      </c>
      <c r="J186">
        <f t="shared" si="10"/>
        <v>95.260665579476154</v>
      </c>
      <c r="K186" s="8">
        <f>J186/B186</f>
        <v>2.21949360623197E-2</v>
      </c>
      <c r="L186">
        <v>637</v>
      </c>
      <c r="M186">
        <f t="shared" si="11"/>
        <v>1714.6919804305708</v>
      </c>
      <c r="N186">
        <f t="shared" si="12"/>
        <v>11466</v>
      </c>
      <c r="O186">
        <f t="shared" si="13"/>
        <v>95.260665579476154</v>
      </c>
      <c r="P186">
        <f t="shared" si="14"/>
        <v>9074.5944066447937</v>
      </c>
      <c r="Q186">
        <v>0</v>
      </c>
      <c r="R186">
        <v>0</v>
      </c>
      <c r="S186">
        <v>594</v>
      </c>
      <c r="T186">
        <v>0</v>
      </c>
      <c r="U186">
        <v>0</v>
      </c>
      <c r="V186">
        <v>3698</v>
      </c>
      <c r="W186">
        <v>0</v>
      </c>
      <c r="X186">
        <v>1</v>
      </c>
      <c r="Y186">
        <v>0</v>
      </c>
      <c r="Z186">
        <v>1</v>
      </c>
    </row>
    <row r="187" spans="1:26" x14ac:dyDescent="0.35">
      <c r="A187" s="1">
        <v>41101</v>
      </c>
      <c r="B187">
        <v>4362</v>
      </c>
      <c r="C187">
        <v>4385</v>
      </c>
      <c r="D187">
        <v>3795</v>
      </c>
      <c r="E187">
        <v>0</v>
      </c>
      <c r="F187">
        <v>4292</v>
      </c>
      <c r="G187">
        <v>0</v>
      </c>
      <c r="H187">
        <f>$AC$2+SUMPRODUCT(C187:G187,$AD$2:$AH$2)</f>
        <v>4426.0786364883825</v>
      </c>
      <c r="I187">
        <f>H187-B187</f>
        <v>64.078636488382472</v>
      </c>
      <c r="J187">
        <f t="shared" si="10"/>
        <v>64.078636488382472</v>
      </c>
      <c r="K187" s="8">
        <f>J187/B187</f>
        <v>1.4690196352219732E-2</v>
      </c>
      <c r="L187">
        <v>630</v>
      </c>
      <c r="M187">
        <f t="shared" si="11"/>
        <v>1153.4154567908845</v>
      </c>
      <c r="N187">
        <f t="shared" si="12"/>
        <v>11340</v>
      </c>
      <c r="O187">
        <f t="shared" si="13"/>
        <v>64.078636488382472</v>
      </c>
      <c r="P187">
        <f t="shared" si="14"/>
        <v>4106.0716542102618</v>
      </c>
      <c r="Q187">
        <v>0</v>
      </c>
      <c r="R187">
        <v>0</v>
      </c>
      <c r="S187">
        <v>70</v>
      </c>
      <c r="T187">
        <v>0</v>
      </c>
      <c r="U187">
        <v>0</v>
      </c>
      <c r="V187">
        <v>4292</v>
      </c>
      <c r="W187">
        <v>0</v>
      </c>
      <c r="X187">
        <v>0</v>
      </c>
      <c r="Y187">
        <v>1</v>
      </c>
      <c r="Z187">
        <v>1</v>
      </c>
    </row>
    <row r="188" spans="1:26" x14ac:dyDescent="0.35">
      <c r="A188" s="1">
        <v>41102</v>
      </c>
      <c r="B188">
        <v>4619</v>
      </c>
      <c r="C188">
        <v>4117.333333333333</v>
      </c>
      <c r="D188">
        <v>3891</v>
      </c>
      <c r="E188">
        <v>0</v>
      </c>
      <c r="F188">
        <v>4362</v>
      </c>
      <c r="G188">
        <v>0</v>
      </c>
      <c r="H188">
        <f>$AC$2+SUMPRODUCT(C188:G188,$AD$2:$AH$2)</f>
        <v>4396.206635685834</v>
      </c>
      <c r="I188">
        <f>H188-B188</f>
        <v>-222.79336431416596</v>
      </c>
      <c r="J188">
        <f t="shared" si="10"/>
        <v>222.79336431416596</v>
      </c>
      <c r="K188" s="8">
        <f>J188/B188</f>
        <v>4.8234112213502045E-2</v>
      </c>
      <c r="L188">
        <v>616</v>
      </c>
      <c r="M188">
        <f t="shared" si="11"/>
        <v>16041.122230619949</v>
      </c>
      <c r="N188">
        <f t="shared" si="12"/>
        <v>11088</v>
      </c>
      <c r="O188">
        <f t="shared" si="13"/>
        <v>-445.58672862833191</v>
      </c>
      <c r="P188">
        <f t="shared" si="14"/>
        <v>198547.53272969869</v>
      </c>
      <c r="Q188">
        <v>1</v>
      </c>
      <c r="R188">
        <v>0</v>
      </c>
      <c r="S188">
        <v>257</v>
      </c>
      <c r="T188">
        <v>0</v>
      </c>
      <c r="U188">
        <v>0</v>
      </c>
      <c r="V188">
        <v>4362</v>
      </c>
      <c r="W188">
        <v>0</v>
      </c>
      <c r="X188">
        <v>0</v>
      </c>
      <c r="Y188">
        <v>0</v>
      </c>
      <c r="Z188">
        <v>1</v>
      </c>
    </row>
    <row r="189" spans="1:26" x14ac:dyDescent="0.35">
      <c r="A189" s="1">
        <v>41103</v>
      </c>
      <c r="B189">
        <v>4451</v>
      </c>
      <c r="C189">
        <v>4424.333333333333</v>
      </c>
      <c r="D189">
        <v>3962</v>
      </c>
      <c r="E189">
        <v>0</v>
      </c>
      <c r="F189">
        <v>4619</v>
      </c>
      <c r="G189">
        <v>0</v>
      </c>
      <c r="H189">
        <f>$AC$2+SUMPRODUCT(C189:G189,$AD$2:$AH$2)</f>
        <v>4581.6121868863993</v>
      </c>
      <c r="I189">
        <f>H189-B189</f>
        <v>130.61218688639929</v>
      </c>
      <c r="J189">
        <f t="shared" si="10"/>
        <v>130.61218688639929</v>
      </c>
      <c r="K189" s="8">
        <f>J189/B189</f>
        <v>2.9344458972455467E-2</v>
      </c>
      <c r="L189">
        <v>924</v>
      </c>
      <c r="M189">
        <f t="shared" si="11"/>
        <v>2351.0193639551871</v>
      </c>
      <c r="N189">
        <f t="shared" si="12"/>
        <v>16632</v>
      </c>
      <c r="O189">
        <f t="shared" si="13"/>
        <v>130.61218688639929</v>
      </c>
      <c r="P189">
        <f t="shared" si="14"/>
        <v>17059.543363247692</v>
      </c>
      <c r="Q189">
        <v>0</v>
      </c>
      <c r="R189">
        <v>1</v>
      </c>
      <c r="S189">
        <v>-168</v>
      </c>
      <c r="T189">
        <v>0</v>
      </c>
      <c r="U189">
        <v>0</v>
      </c>
      <c r="V189">
        <v>4619</v>
      </c>
      <c r="W189">
        <v>0</v>
      </c>
      <c r="X189">
        <v>0</v>
      </c>
      <c r="Y189">
        <v>0</v>
      </c>
      <c r="Z189">
        <v>1</v>
      </c>
    </row>
    <row r="190" spans="1:26" x14ac:dyDescent="0.35">
      <c r="A190" s="1">
        <v>41104</v>
      </c>
      <c r="B190">
        <v>5277</v>
      </c>
      <c r="C190">
        <v>4477.333333333333</v>
      </c>
      <c r="D190">
        <v>4371</v>
      </c>
      <c r="E190">
        <v>0</v>
      </c>
      <c r="F190">
        <v>4451</v>
      </c>
      <c r="G190">
        <v>1</v>
      </c>
      <c r="H190">
        <f>$AC$2+SUMPRODUCT(C190:G190,$AD$2:$AH$2)</f>
        <v>5144.0243109482417</v>
      </c>
      <c r="I190">
        <f>H190-B190</f>
        <v>-132.97568905175831</v>
      </c>
      <c r="J190">
        <f t="shared" si="10"/>
        <v>132.97568905175831</v>
      </c>
      <c r="K190" s="8">
        <f>J190/B190</f>
        <v>2.5199107267719976E-2</v>
      </c>
      <c r="L190">
        <v>667</v>
      </c>
      <c r="M190">
        <f t="shared" si="11"/>
        <v>9574.2496117265982</v>
      </c>
      <c r="N190">
        <f t="shared" si="12"/>
        <v>12006</v>
      </c>
      <c r="O190">
        <f t="shared" si="13"/>
        <v>-265.95137810351662</v>
      </c>
      <c r="P190">
        <f t="shared" si="14"/>
        <v>70730.135515159665</v>
      </c>
      <c r="Q190">
        <v>0</v>
      </c>
      <c r="R190">
        <v>0</v>
      </c>
      <c r="S190">
        <v>826</v>
      </c>
      <c r="T190">
        <v>1</v>
      </c>
      <c r="U190">
        <v>1</v>
      </c>
      <c r="V190">
        <v>4451</v>
      </c>
      <c r="W190">
        <v>0</v>
      </c>
      <c r="X190">
        <v>0</v>
      </c>
      <c r="Y190">
        <v>0</v>
      </c>
      <c r="Z190">
        <v>1</v>
      </c>
    </row>
    <row r="191" spans="1:26" x14ac:dyDescent="0.35">
      <c r="A191" s="1">
        <v>41105</v>
      </c>
      <c r="B191">
        <v>5596</v>
      </c>
      <c r="C191">
        <v>4782.333333333333</v>
      </c>
      <c r="D191">
        <v>5165</v>
      </c>
      <c r="E191">
        <v>0</v>
      </c>
      <c r="F191">
        <v>5277</v>
      </c>
      <c r="G191">
        <v>1</v>
      </c>
      <c r="H191">
        <f>$AC$2+SUMPRODUCT(C191:G191,$AD$2:$AH$2)</f>
        <v>5743.7345946820551</v>
      </c>
      <c r="I191">
        <f>H191-B191</f>
        <v>147.7345946820551</v>
      </c>
      <c r="J191">
        <f t="shared" si="10"/>
        <v>147.7345946820551</v>
      </c>
      <c r="K191" s="8">
        <f>J191/B191</f>
        <v>2.6400034789502341E-2</v>
      </c>
      <c r="L191">
        <v>719</v>
      </c>
      <c r="M191">
        <f t="shared" si="11"/>
        <v>2659.2227042769919</v>
      </c>
      <c r="N191">
        <f t="shared" si="12"/>
        <v>12942</v>
      </c>
      <c r="O191">
        <f t="shared" si="13"/>
        <v>147.7345946820551</v>
      </c>
      <c r="P191">
        <f t="shared" si="14"/>
        <v>21825.510465871102</v>
      </c>
      <c r="Q191">
        <v>0</v>
      </c>
      <c r="R191">
        <v>0</v>
      </c>
      <c r="S191">
        <v>319</v>
      </c>
      <c r="T191">
        <v>1</v>
      </c>
      <c r="U191">
        <v>0</v>
      </c>
      <c r="V191">
        <v>5277</v>
      </c>
      <c r="W191">
        <v>0</v>
      </c>
      <c r="X191">
        <v>0</v>
      </c>
      <c r="Y191">
        <v>0</v>
      </c>
      <c r="Z191">
        <v>1</v>
      </c>
    </row>
    <row r="192" spans="1:26" x14ac:dyDescent="0.35">
      <c r="A192" s="1">
        <v>41106</v>
      </c>
      <c r="B192">
        <v>4242</v>
      </c>
      <c r="C192">
        <v>5108</v>
      </c>
      <c r="D192">
        <v>3698</v>
      </c>
      <c r="E192">
        <v>0</v>
      </c>
      <c r="F192">
        <v>5596</v>
      </c>
      <c r="G192">
        <v>0</v>
      </c>
      <c r="H192">
        <f>$AC$2+SUMPRODUCT(C192:G192,$AD$2:$AH$2)</f>
        <v>4930.8588590737709</v>
      </c>
      <c r="I192">
        <f>H192-B192</f>
        <v>688.85885907377087</v>
      </c>
      <c r="J192">
        <f t="shared" si="10"/>
        <v>688.85885907377087</v>
      </c>
      <c r="K192" s="8">
        <f>J192/B192</f>
        <v>0.16239011293582528</v>
      </c>
      <c r="L192">
        <v>624</v>
      </c>
      <c r="M192">
        <f t="shared" si="11"/>
        <v>12399.459463327876</v>
      </c>
      <c r="N192">
        <f t="shared" si="12"/>
        <v>11232</v>
      </c>
      <c r="O192">
        <f t="shared" si="13"/>
        <v>688.85885907377087</v>
      </c>
      <c r="P192">
        <f t="shared" si="14"/>
        <v>474526.52772441733</v>
      </c>
      <c r="Q192">
        <v>0</v>
      </c>
      <c r="R192">
        <v>0</v>
      </c>
      <c r="S192">
        <v>-1354</v>
      </c>
      <c r="T192">
        <v>0</v>
      </c>
      <c r="U192">
        <v>0</v>
      </c>
      <c r="V192">
        <v>5596</v>
      </c>
      <c r="W192">
        <v>1</v>
      </c>
      <c r="X192">
        <v>0</v>
      </c>
      <c r="Y192">
        <v>0</v>
      </c>
      <c r="Z192">
        <v>1</v>
      </c>
    </row>
    <row r="193" spans="1:26" x14ac:dyDescent="0.35">
      <c r="A193" s="1">
        <v>41107</v>
      </c>
      <c r="B193">
        <v>4394</v>
      </c>
      <c r="C193">
        <v>5038.333333333333</v>
      </c>
      <c r="D193">
        <v>4292</v>
      </c>
      <c r="E193">
        <v>0</v>
      </c>
      <c r="F193">
        <v>4242</v>
      </c>
      <c r="G193">
        <v>0</v>
      </c>
      <c r="H193">
        <f>$AC$2+SUMPRODUCT(C193:G193,$AD$2:$AH$2)</f>
        <v>4808.4849928149006</v>
      </c>
      <c r="I193">
        <f>H193-B193</f>
        <v>414.48499281490058</v>
      </c>
      <c r="J193">
        <f t="shared" si="10"/>
        <v>414.48499281490058</v>
      </c>
      <c r="K193" s="8">
        <f>J193/B193</f>
        <v>9.4329766230063852E-2</v>
      </c>
      <c r="L193">
        <v>756</v>
      </c>
      <c r="M193">
        <f t="shared" si="11"/>
        <v>7460.7298706682104</v>
      </c>
      <c r="N193">
        <f t="shared" si="12"/>
        <v>13608</v>
      </c>
      <c r="O193">
        <f t="shared" si="13"/>
        <v>414.48499281490058</v>
      </c>
      <c r="P193">
        <f t="shared" si="14"/>
        <v>171797.80926876818</v>
      </c>
      <c r="Q193">
        <v>0</v>
      </c>
      <c r="R193">
        <v>0</v>
      </c>
      <c r="S193">
        <v>152</v>
      </c>
      <c r="T193">
        <v>0</v>
      </c>
      <c r="U193">
        <v>0</v>
      </c>
      <c r="V193">
        <v>4242</v>
      </c>
      <c r="W193">
        <v>0</v>
      </c>
      <c r="X193">
        <v>1</v>
      </c>
      <c r="Y193">
        <v>0</v>
      </c>
      <c r="Z193">
        <v>1</v>
      </c>
    </row>
    <row r="194" spans="1:26" x14ac:dyDescent="0.35">
      <c r="A194" s="1">
        <v>41108</v>
      </c>
      <c r="B194">
        <v>4551</v>
      </c>
      <c r="C194">
        <v>4744</v>
      </c>
      <c r="D194">
        <v>4362</v>
      </c>
      <c r="E194">
        <v>0</v>
      </c>
      <c r="F194">
        <v>4394</v>
      </c>
      <c r="G194">
        <v>0</v>
      </c>
      <c r="H194">
        <f>$AC$2+SUMPRODUCT(C194:G194,$AD$2:$AH$2)</f>
        <v>4780.1964256500196</v>
      </c>
      <c r="I194">
        <f>H194-B194</f>
        <v>229.19642565001959</v>
      </c>
      <c r="J194">
        <f t="shared" si="10"/>
        <v>229.19642565001959</v>
      </c>
      <c r="K194" s="8">
        <f>J194/B194</f>
        <v>5.0361772280821705E-2</v>
      </c>
      <c r="L194">
        <v>700</v>
      </c>
      <c r="M194">
        <f t="shared" si="11"/>
        <v>4125.5356617003526</v>
      </c>
      <c r="N194">
        <f t="shared" si="12"/>
        <v>12600</v>
      </c>
      <c r="O194">
        <f t="shared" si="13"/>
        <v>229.19642565001959</v>
      </c>
      <c r="P194">
        <f t="shared" si="14"/>
        <v>52531.001530744958</v>
      </c>
      <c r="Q194">
        <v>0</v>
      </c>
      <c r="R194">
        <v>0</v>
      </c>
      <c r="S194">
        <v>157</v>
      </c>
      <c r="T194">
        <v>0</v>
      </c>
      <c r="U194">
        <v>0</v>
      </c>
      <c r="V194">
        <v>4394</v>
      </c>
      <c r="W194">
        <v>0</v>
      </c>
      <c r="X194">
        <v>0</v>
      </c>
      <c r="Y194">
        <v>1</v>
      </c>
      <c r="Z194">
        <v>1</v>
      </c>
    </row>
    <row r="195" spans="1:26" x14ac:dyDescent="0.35">
      <c r="A195" s="1">
        <v>41109</v>
      </c>
      <c r="B195">
        <v>4973</v>
      </c>
      <c r="C195">
        <v>4395.666666666667</v>
      </c>
      <c r="D195">
        <v>4619</v>
      </c>
      <c r="E195">
        <v>0</v>
      </c>
      <c r="F195">
        <v>4551</v>
      </c>
      <c r="G195">
        <v>0</v>
      </c>
      <c r="H195">
        <f>$AC$2+SUMPRODUCT(C195:G195,$AD$2:$AH$2)</f>
        <v>4807.8970542464358</v>
      </c>
      <c r="I195">
        <f>H195-B195</f>
        <v>-165.1029457535642</v>
      </c>
      <c r="J195">
        <f t="shared" ref="J195:J258" si="15">ABS(I195)</f>
        <v>165.1029457535642</v>
      </c>
      <c r="K195" s="8">
        <f>J195/B195</f>
        <v>3.3199868440290409E-2</v>
      </c>
      <c r="L195">
        <v>467</v>
      </c>
      <c r="M195">
        <f t="shared" ref="M195:M258" si="16">IF(I195&lt;0,I195*-72,I195*18)</f>
        <v>11887.412094256622</v>
      </c>
      <c r="N195">
        <f t="shared" ref="N195:N258" si="17">L195*18</f>
        <v>8406</v>
      </c>
      <c r="O195">
        <f t="shared" ref="O195:O258" si="18">IF(I195&lt;0,I195*2,I195)</f>
        <v>-330.2058915071284</v>
      </c>
      <c r="P195">
        <f t="shared" ref="P195:P258" si="19">O195^2</f>
        <v>109035.93078601744</v>
      </c>
      <c r="Q195">
        <v>1</v>
      </c>
      <c r="R195">
        <v>0</v>
      </c>
      <c r="S195">
        <v>422</v>
      </c>
      <c r="T195">
        <v>0</v>
      </c>
      <c r="U195">
        <v>0</v>
      </c>
      <c r="V195">
        <v>4551</v>
      </c>
      <c r="W195">
        <v>0</v>
      </c>
      <c r="X195">
        <v>0</v>
      </c>
      <c r="Y195">
        <v>0</v>
      </c>
      <c r="Z195">
        <v>1</v>
      </c>
    </row>
    <row r="196" spans="1:26" x14ac:dyDescent="0.35">
      <c r="A196" s="1">
        <v>41110</v>
      </c>
      <c r="B196">
        <v>4931</v>
      </c>
      <c r="C196">
        <v>4639.333333333333</v>
      </c>
      <c r="D196">
        <v>4451</v>
      </c>
      <c r="E196">
        <v>0</v>
      </c>
      <c r="F196">
        <v>4973</v>
      </c>
      <c r="G196">
        <v>0</v>
      </c>
      <c r="H196">
        <f>$AC$2+SUMPRODUCT(C196:G196,$AD$2:$AH$2)</f>
        <v>4921.9406280234989</v>
      </c>
      <c r="I196">
        <f>H196-B196</f>
        <v>-9.0593719765010974</v>
      </c>
      <c r="J196">
        <f t="shared" si="15"/>
        <v>9.0593719765010974</v>
      </c>
      <c r="K196" s="8">
        <f>J196/B196</f>
        <v>1.8372281436830455E-3</v>
      </c>
      <c r="L196">
        <v>1209</v>
      </c>
      <c r="M196">
        <f t="shared" si="16"/>
        <v>652.27478230807901</v>
      </c>
      <c r="N196">
        <f t="shared" si="17"/>
        <v>21762</v>
      </c>
      <c r="O196">
        <f t="shared" si="18"/>
        <v>-18.118743953002195</v>
      </c>
      <c r="P196">
        <f t="shared" si="19"/>
        <v>328.28888243445363</v>
      </c>
      <c r="Q196">
        <v>0</v>
      </c>
      <c r="R196">
        <v>1</v>
      </c>
      <c r="S196">
        <v>-42</v>
      </c>
      <c r="T196">
        <v>0</v>
      </c>
      <c r="U196">
        <v>0</v>
      </c>
      <c r="V196">
        <v>4973</v>
      </c>
      <c r="W196">
        <v>0</v>
      </c>
      <c r="X196">
        <v>0</v>
      </c>
      <c r="Y196">
        <v>0</v>
      </c>
      <c r="Z196">
        <v>1</v>
      </c>
    </row>
    <row r="197" spans="1:26" x14ac:dyDescent="0.35">
      <c r="A197" s="1">
        <v>41111</v>
      </c>
      <c r="B197">
        <v>4628.5</v>
      </c>
      <c r="C197">
        <v>4818.333333333333</v>
      </c>
      <c r="D197">
        <v>5277</v>
      </c>
      <c r="E197">
        <v>0</v>
      </c>
      <c r="F197">
        <v>4931</v>
      </c>
      <c r="G197">
        <v>1</v>
      </c>
      <c r="H197">
        <f>$AC$2+SUMPRODUCT(C197:G197,$AD$2:$AH$2)</f>
        <v>5714.0262880629634</v>
      </c>
      <c r="I197">
        <f>H197-B197</f>
        <v>1085.5262880629634</v>
      </c>
      <c r="J197">
        <f t="shared" si="15"/>
        <v>1085.5262880629634</v>
      </c>
      <c r="K197" s="8">
        <f>J197/B197</f>
        <v>0.23453090376211805</v>
      </c>
      <c r="L197">
        <v>2035</v>
      </c>
      <c r="M197">
        <f t="shared" si="16"/>
        <v>19539.473185133342</v>
      </c>
      <c r="N197">
        <f t="shared" si="17"/>
        <v>36630</v>
      </c>
      <c r="O197">
        <f t="shared" si="18"/>
        <v>1085.5262880629634</v>
      </c>
      <c r="P197">
        <f t="shared" si="19"/>
        <v>1178367.3220757558</v>
      </c>
      <c r="Q197">
        <v>0</v>
      </c>
      <c r="R197">
        <v>0</v>
      </c>
      <c r="S197">
        <v>-302.5</v>
      </c>
      <c r="T197">
        <v>1</v>
      </c>
      <c r="U197">
        <v>1</v>
      </c>
      <c r="V197">
        <v>4931</v>
      </c>
      <c r="W197">
        <v>0</v>
      </c>
      <c r="X197">
        <v>0</v>
      </c>
      <c r="Y197">
        <v>0</v>
      </c>
      <c r="Z197">
        <v>0</v>
      </c>
    </row>
    <row r="198" spans="1:26" x14ac:dyDescent="0.35">
      <c r="A198" s="1">
        <v>41112</v>
      </c>
      <c r="B198">
        <v>2695</v>
      </c>
      <c r="C198">
        <v>4844.166666666667</v>
      </c>
      <c r="D198">
        <v>5596</v>
      </c>
      <c r="E198">
        <v>0</v>
      </c>
      <c r="F198">
        <v>4628.5</v>
      </c>
      <c r="G198">
        <v>1</v>
      </c>
      <c r="H198">
        <f>$AC$2+SUMPRODUCT(C198:G198,$AD$2:$AH$2)</f>
        <v>5770.9957491953974</v>
      </c>
      <c r="I198">
        <f>H198-B198</f>
        <v>3075.9957491953974</v>
      </c>
      <c r="J198">
        <f t="shared" si="15"/>
        <v>3075.9957491953974</v>
      </c>
      <c r="K198" s="8">
        <f>J198/B198</f>
        <v>1.1413713355084962</v>
      </c>
      <c r="L198">
        <v>1331</v>
      </c>
      <c r="M198">
        <f t="shared" si="16"/>
        <v>55367.923485517153</v>
      </c>
      <c r="N198">
        <f t="shared" si="17"/>
        <v>23958</v>
      </c>
      <c r="O198">
        <f t="shared" si="18"/>
        <v>3075.9957491953974</v>
      </c>
      <c r="P198">
        <f t="shared" si="19"/>
        <v>9461749.8490681536</v>
      </c>
      <c r="Q198">
        <v>0</v>
      </c>
      <c r="R198">
        <v>0</v>
      </c>
      <c r="S198">
        <v>-1933.5</v>
      </c>
      <c r="T198">
        <v>1</v>
      </c>
      <c r="U198">
        <v>0</v>
      </c>
      <c r="V198">
        <v>4628.5</v>
      </c>
      <c r="W198">
        <v>0</v>
      </c>
      <c r="X198">
        <v>0</v>
      </c>
      <c r="Y198">
        <v>0</v>
      </c>
      <c r="Z198">
        <v>0</v>
      </c>
    </row>
    <row r="199" spans="1:26" x14ac:dyDescent="0.35">
      <c r="A199" s="1">
        <v>41113</v>
      </c>
      <c r="B199">
        <v>4628.5</v>
      </c>
      <c r="C199">
        <v>4084.8333333333335</v>
      </c>
      <c r="D199">
        <v>4242</v>
      </c>
      <c r="E199">
        <v>0</v>
      </c>
      <c r="F199">
        <v>2695</v>
      </c>
      <c r="G199">
        <v>0</v>
      </c>
      <c r="H199">
        <f>$AC$2+SUMPRODUCT(C199:G199,$AD$2:$AH$2)</f>
        <v>4116.4730855207235</v>
      </c>
      <c r="I199">
        <f>H199-B199</f>
        <v>-512.02691447927646</v>
      </c>
      <c r="J199">
        <f t="shared" si="15"/>
        <v>512.02691447927646</v>
      </c>
      <c r="K199" s="8">
        <f>J199/B199</f>
        <v>0.11062480598018289</v>
      </c>
      <c r="L199">
        <v>985</v>
      </c>
      <c r="M199">
        <f t="shared" si="16"/>
        <v>36865.937842507905</v>
      </c>
      <c r="N199">
        <f t="shared" si="17"/>
        <v>17730</v>
      </c>
      <c r="O199">
        <f t="shared" si="18"/>
        <v>-1024.0538289585529</v>
      </c>
      <c r="P199">
        <f t="shared" si="19"/>
        <v>1048686.2446046732</v>
      </c>
      <c r="Q199">
        <v>0</v>
      </c>
      <c r="R199">
        <v>0</v>
      </c>
      <c r="S199">
        <v>1933.5</v>
      </c>
      <c r="T199">
        <v>0</v>
      </c>
      <c r="U199">
        <v>0</v>
      </c>
      <c r="V199">
        <v>2695</v>
      </c>
      <c r="W199">
        <v>1</v>
      </c>
      <c r="X199">
        <v>0</v>
      </c>
      <c r="Y199">
        <v>0</v>
      </c>
      <c r="Z199">
        <v>1</v>
      </c>
    </row>
    <row r="200" spans="1:26" x14ac:dyDescent="0.35">
      <c r="A200" s="1">
        <v>41114</v>
      </c>
      <c r="B200">
        <v>2758</v>
      </c>
      <c r="C200">
        <v>3984</v>
      </c>
      <c r="D200">
        <v>4394</v>
      </c>
      <c r="E200">
        <v>0</v>
      </c>
      <c r="F200">
        <v>4628.5</v>
      </c>
      <c r="G200">
        <v>0</v>
      </c>
      <c r="H200">
        <f>$AC$2+SUMPRODUCT(C200:G200,$AD$2:$AH$2)</f>
        <v>4611.8685797883963</v>
      </c>
      <c r="I200">
        <f>H200-B200</f>
        <v>1853.8685797883963</v>
      </c>
      <c r="J200">
        <f t="shared" si="15"/>
        <v>1853.8685797883963</v>
      </c>
      <c r="K200" s="8">
        <f>J200/B200</f>
        <v>0.67217860035837429</v>
      </c>
      <c r="L200">
        <v>745</v>
      </c>
      <c r="M200">
        <f t="shared" si="16"/>
        <v>33369.634436191132</v>
      </c>
      <c r="N200">
        <f t="shared" si="17"/>
        <v>13410</v>
      </c>
      <c r="O200">
        <f t="shared" si="18"/>
        <v>1853.8685797883963</v>
      </c>
      <c r="P200">
        <f t="shared" si="19"/>
        <v>3436828.7111266456</v>
      </c>
      <c r="Q200">
        <v>0</v>
      </c>
      <c r="R200">
        <v>0</v>
      </c>
      <c r="S200">
        <v>-1870.5</v>
      </c>
      <c r="T200">
        <v>0</v>
      </c>
      <c r="U200">
        <v>0</v>
      </c>
      <c r="V200">
        <v>4628.5</v>
      </c>
      <c r="W200">
        <v>0</v>
      </c>
      <c r="X200">
        <v>1</v>
      </c>
      <c r="Y200">
        <v>0</v>
      </c>
      <c r="Z200">
        <v>0</v>
      </c>
    </row>
    <row r="201" spans="1:26" x14ac:dyDescent="0.35">
      <c r="A201" s="1">
        <v>41115</v>
      </c>
      <c r="B201">
        <v>3261</v>
      </c>
      <c r="C201">
        <v>3360.5</v>
      </c>
      <c r="D201">
        <v>4551</v>
      </c>
      <c r="E201">
        <v>0</v>
      </c>
      <c r="F201">
        <v>2758</v>
      </c>
      <c r="G201">
        <v>0</v>
      </c>
      <c r="H201">
        <f>$AC$2+SUMPRODUCT(C201:G201,$AD$2:$AH$2)</f>
        <v>4023.8477750132879</v>
      </c>
      <c r="I201">
        <f>H201-B201</f>
        <v>762.8477750132879</v>
      </c>
      <c r="J201">
        <f t="shared" si="15"/>
        <v>762.8477750132879</v>
      </c>
      <c r="K201" s="8">
        <f>J201/B201</f>
        <v>0.23393062711232379</v>
      </c>
      <c r="L201">
        <v>478</v>
      </c>
      <c r="M201">
        <f t="shared" si="16"/>
        <v>13731.259950239182</v>
      </c>
      <c r="N201">
        <f t="shared" si="17"/>
        <v>8604</v>
      </c>
      <c r="O201">
        <f t="shared" si="18"/>
        <v>762.8477750132879</v>
      </c>
      <c r="P201">
        <f t="shared" si="19"/>
        <v>581936.72784272395</v>
      </c>
      <c r="Q201">
        <v>0</v>
      </c>
      <c r="R201">
        <v>0</v>
      </c>
      <c r="S201">
        <v>503</v>
      </c>
      <c r="T201">
        <v>0</v>
      </c>
      <c r="U201">
        <v>0</v>
      </c>
      <c r="V201">
        <v>2758</v>
      </c>
      <c r="W201">
        <v>0</v>
      </c>
      <c r="X201">
        <v>0</v>
      </c>
      <c r="Y201">
        <v>1</v>
      </c>
      <c r="Z201">
        <v>0</v>
      </c>
    </row>
    <row r="202" spans="1:26" x14ac:dyDescent="0.35">
      <c r="A202" s="1">
        <v>41116</v>
      </c>
      <c r="B202">
        <v>3045</v>
      </c>
      <c r="C202">
        <v>3549.1666666666665</v>
      </c>
      <c r="D202">
        <v>4973</v>
      </c>
      <c r="E202">
        <v>0</v>
      </c>
      <c r="F202">
        <v>3261</v>
      </c>
      <c r="G202">
        <v>0</v>
      </c>
      <c r="H202">
        <f>$AC$2+SUMPRODUCT(C202:G202,$AD$2:$AH$2)</f>
        <v>4366.3951103113468</v>
      </c>
      <c r="I202">
        <f>H202-B202</f>
        <v>1321.3951103113468</v>
      </c>
      <c r="J202">
        <f t="shared" si="15"/>
        <v>1321.3951103113468</v>
      </c>
      <c r="K202" s="8">
        <f>J202/B202</f>
        <v>0.43395570125167382</v>
      </c>
      <c r="L202">
        <v>988</v>
      </c>
      <c r="M202">
        <f t="shared" si="16"/>
        <v>23785.111985604242</v>
      </c>
      <c r="N202">
        <f t="shared" si="17"/>
        <v>17784</v>
      </c>
      <c r="O202">
        <f t="shared" si="18"/>
        <v>1321.3951103113468</v>
      </c>
      <c r="P202">
        <f t="shared" si="19"/>
        <v>1746085.0375547365</v>
      </c>
      <c r="Q202">
        <v>1</v>
      </c>
      <c r="R202">
        <v>0</v>
      </c>
      <c r="S202">
        <v>-216</v>
      </c>
      <c r="T202">
        <v>0</v>
      </c>
      <c r="U202">
        <v>0</v>
      </c>
      <c r="V202">
        <v>3261</v>
      </c>
      <c r="W202">
        <v>0</v>
      </c>
      <c r="X202">
        <v>0</v>
      </c>
      <c r="Y202">
        <v>0</v>
      </c>
      <c r="Z202">
        <v>0</v>
      </c>
    </row>
    <row r="203" spans="1:26" x14ac:dyDescent="0.35">
      <c r="A203" s="1">
        <v>41117</v>
      </c>
      <c r="B203">
        <v>3783</v>
      </c>
      <c r="C203">
        <v>3021.3333333333335</v>
      </c>
      <c r="D203">
        <v>4931</v>
      </c>
      <c r="E203">
        <v>0</v>
      </c>
      <c r="F203">
        <v>3045</v>
      </c>
      <c r="G203">
        <v>0</v>
      </c>
      <c r="H203">
        <f>$AC$2+SUMPRODUCT(C203:G203,$AD$2:$AH$2)</f>
        <v>4133.0489127497067</v>
      </c>
      <c r="I203">
        <f>H203-B203</f>
        <v>350.04891274970669</v>
      </c>
      <c r="J203">
        <f t="shared" si="15"/>
        <v>350.04891274970669</v>
      </c>
      <c r="K203" s="8">
        <f>J203/B203</f>
        <v>9.2532094303385326E-2</v>
      </c>
      <c r="L203">
        <v>656</v>
      </c>
      <c r="M203">
        <f t="shared" si="16"/>
        <v>6300.8804294947204</v>
      </c>
      <c r="N203">
        <f t="shared" si="17"/>
        <v>11808</v>
      </c>
      <c r="O203">
        <f t="shared" si="18"/>
        <v>350.04891274970669</v>
      </c>
      <c r="P203">
        <f t="shared" si="19"/>
        <v>122534.24131725177</v>
      </c>
      <c r="Q203">
        <v>0</v>
      </c>
      <c r="R203">
        <v>1</v>
      </c>
      <c r="S203">
        <v>738</v>
      </c>
      <c r="T203">
        <v>0</v>
      </c>
      <c r="U203">
        <v>0</v>
      </c>
      <c r="V203">
        <v>3045</v>
      </c>
      <c r="W203">
        <v>0</v>
      </c>
      <c r="X203">
        <v>0</v>
      </c>
      <c r="Y203">
        <v>0</v>
      </c>
      <c r="Z203">
        <v>0</v>
      </c>
    </row>
    <row r="204" spans="1:26" x14ac:dyDescent="0.35">
      <c r="A204" s="1">
        <v>41118</v>
      </c>
      <c r="B204">
        <v>3997</v>
      </c>
      <c r="C204">
        <v>3363</v>
      </c>
      <c r="D204">
        <v>4628.5</v>
      </c>
      <c r="E204">
        <v>0</v>
      </c>
      <c r="F204">
        <v>3783</v>
      </c>
      <c r="G204">
        <v>1</v>
      </c>
      <c r="H204">
        <f>$AC$2+SUMPRODUCT(C204:G204,$AD$2:$AH$2)</f>
        <v>4732.6425898653488</v>
      </c>
      <c r="I204">
        <f>H204-B204</f>
        <v>735.64258986534878</v>
      </c>
      <c r="J204">
        <f t="shared" si="15"/>
        <v>735.64258986534878</v>
      </c>
      <c r="K204" s="8">
        <f>J204/B204</f>
        <v>0.1840486839793217</v>
      </c>
      <c r="L204">
        <v>1210</v>
      </c>
      <c r="M204">
        <f t="shared" si="16"/>
        <v>13241.566617576278</v>
      </c>
      <c r="N204">
        <f t="shared" si="17"/>
        <v>21780</v>
      </c>
      <c r="O204">
        <f t="shared" si="18"/>
        <v>735.64258986534878</v>
      </c>
      <c r="P204">
        <f t="shared" si="19"/>
        <v>541170.02002379776</v>
      </c>
      <c r="Q204">
        <v>0</v>
      </c>
      <c r="R204">
        <v>0</v>
      </c>
      <c r="S204">
        <v>214</v>
      </c>
      <c r="T204">
        <v>1</v>
      </c>
      <c r="U204">
        <v>1</v>
      </c>
      <c r="V204">
        <v>3783</v>
      </c>
      <c r="W204">
        <v>0</v>
      </c>
      <c r="X204">
        <v>0</v>
      </c>
      <c r="Y204">
        <v>0</v>
      </c>
      <c r="Z204">
        <v>0</v>
      </c>
    </row>
    <row r="205" spans="1:26" x14ac:dyDescent="0.35">
      <c r="A205" s="1">
        <v>41119</v>
      </c>
      <c r="B205">
        <v>4547</v>
      </c>
      <c r="C205">
        <v>3608.3333333333335</v>
      </c>
      <c r="D205">
        <v>2695</v>
      </c>
      <c r="E205">
        <v>1</v>
      </c>
      <c r="F205">
        <v>3997</v>
      </c>
      <c r="G205">
        <v>1</v>
      </c>
      <c r="H205">
        <f>$AC$2+SUMPRODUCT(C205:G205,$AD$2:$AH$2)</f>
        <v>4349.3201429225583</v>
      </c>
      <c r="I205">
        <f>H205-B205</f>
        <v>-197.67985707744174</v>
      </c>
      <c r="J205">
        <f t="shared" si="15"/>
        <v>197.67985707744174</v>
      </c>
      <c r="K205" s="8">
        <f>J205/B205</f>
        <v>4.3474787129413182E-2</v>
      </c>
      <c r="L205">
        <v>663</v>
      </c>
      <c r="M205">
        <f t="shared" si="16"/>
        <v>14232.949709575805</v>
      </c>
      <c r="N205">
        <f t="shared" si="17"/>
        <v>11934</v>
      </c>
      <c r="O205">
        <f t="shared" si="18"/>
        <v>-395.35971415488348</v>
      </c>
      <c r="P205">
        <f t="shared" si="19"/>
        <v>156309.30357663118</v>
      </c>
      <c r="Q205">
        <v>0</v>
      </c>
      <c r="R205">
        <v>0</v>
      </c>
      <c r="S205">
        <v>550</v>
      </c>
      <c r="T205">
        <v>1</v>
      </c>
      <c r="U205">
        <v>0</v>
      </c>
      <c r="V205">
        <v>3997</v>
      </c>
      <c r="W205">
        <v>0</v>
      </c>
      <c r="X205">
        <v>0</v>
      </c>
      <c r="Y205">
        <v>0</v>
      </c>
      <c r="Z205">
        <v>1</v>
      </c>
    </row>
    <row r="206" spans="1:26" x14ac:dyDescent="0.35">
      <c r="A206" s="1">
        <v>41120</v>
      </c>
      <c r="B206">
        <v>3646</v>
      </c>
      <c r="C206">
        <v>4109</v>
      </c>
      <c r="D206">
        <v>4628.5</v>
      </c>
      <c r="E206">
        <v>1</v>
      </c>
      <c r="F206">
        <v>4547</v>
      </c>
      <c r="G206">
        <v>0</v>
      </c>
      <c r="H206">
        <f>$AC$2+SUMPRODUCT(C206:G206,$AD$2:$AH$2)</f>
        <v>4949.9747749981043</v>
      </c>
      <c r="I206">
        <f>H206-B206</f>
        <v>1303.9747749981043</v>
      </c>
      <c r="J206">
        <f t="shared" si="15"/>
        <v>1303.9747749981043</v>
      </c>
      <c r="K206" s="8">
        <f>J206/B206</f>
        <v>0.35764530307133963</v>
      </c>
      <c r="L206">
        <v>944</v>
      </c>
      <c r="M206">
        <f t="shared" si="16"/>
        <v>23471.545949965875</v>
      </c>
      <c r="N206">
        <f t="shared" si="17"/>
        <v>16992</v>
      </c>
      <c r="O206">
        <f t="shared" si="18"/>
        <v>1303.9747749981043</v>
      </c>
      <c r="P206">
        <f t="shared" si="19"/>
        <v>1700350.2138313567</v>
      </c>
      <c r="Q206">
        <v>0</v>
      </c>
      <c r="R206">
        <v>0</v>
      </c>
      <c r="S206">
        <v>-901</v>
      </c>
      <c r="T206">
        <v>0</v>
      </c>
      <c r="U206">
        <v>0</v>
      </c>
      <c r="V206">
        <v>4547</v>
      </c>
      <c r="W206">
        <v>1</v>
      </c>
      <c r="X206">
        <v>0</v>
      </c>
      <c r="Y206">
        <v>0</v>
      </c>
      <c r="Z206">
        <v>0</v>
      </c>
    </row>
    <row r="207" spans="1:26" x14ac:dyDescent="0.35">
      <c r="A207" s="1">
        <v>41121</v>
      </c>
      <c r="B207">
        <v>4104</v>
      </c>
      <c r="C207">
        <v>4063.3333333333335</v>
      </c>
      <c r="D207">
        <v>2758</v>
      </c>
      <c r="E207">
        <v>1</v>
      </c>
      <c r="F207">
        <v>3646</v>
      </c>
      <c r="G207">
        <v>0</v>
      </c>
      <c r="H207">
        <f>$AC$2+SUMPRODUCT(C207:G207,$AD$2:$AH$2)</f>
        <v>4000.6524259628777</v>
      </c>
      <c r="I207">
        <f>H207-B207</f>
        <v>-103.34757403712229</v>
      </c>
      <c r="J207">
        <f t="shared" si="15"/>
        <v>103.34757403712229</v>
      </c>
      <c r="K207" s="8">
        <f>J207/B207</f>
        <v>2.5182157416452799E-2</v>
      </c>
      <c r="L207">
        <v>1034</v>
      </c>
      <c r="M207">
        <f t="shared" si="16"/>
        <v>7441.0253306728046</v>
      </c>
      <c r="N207">
        <f t="shared" si="17"/>
        <v>18612</v>
      </c>
      <c r="O207">
        <f t="shared" si="18"/>
        <v>-206.69514807424457</v>
      </c>
      <c r="P207">
        <f t="shared" si="19"/>
        <v>42722.884237433886</v>
      </c>
      <c r="Q207">
        <v>0</v>
      </c>
      <c r="R207">
        <v>0</v>
      </c>
      <c r="S207">
        <v>458</v>
      </c>
      <c r="T207">
        <v>0</v>
      </c>
      <c r="U207">
        <v>0</v>
      </c>
      <c r="V207">
        <v>3646</v>
      </c>
      <c r="W207">
        <v>0</v>
      </c>
      <c r="X207">
        <v>1</v>
      </c>
      <c r="Y207">
        <v>0</v>
      </c>
      <c r="Z207">
        <v>1</v>
      </c>
    </row>
    <row r="208" spans="1:26" x14ac:dyDescent="0.35">
      <c r="A208" s="1">
        <v>41122</v>
      </c>
      <c r="B208">
        <v>3818</v>
      </c>
      <c r="C208">
        <v>4099</v>
      </c>
      <c r="D208">
        <v>3261</v>
      </c>
      <c r="E208">
        <v>0</v>
      </c>
      <c r="F208">
        <v>4104</v>
      </c>
      <c r="G208">
        <v>0</v>
      </c>
      <c r="H208">
        <f>$AC$2+SUMPRODUCT(C208:G208,$AD$2:$AH$2)</f>
        <v>4086.5646480279684</v>
      </c>
      <c r="I208">
        <f>H208-B208</f>
        <v>268.56464802796836</v>
      </c>
      <c r="J208">
        <f t="shared" si="15"/>
        <v>268.56464802796836</v>
      </c>
      <c r="K208" s="8">
        <f>J208/B208</f>
        <v>7.034170980302995E-2</v>
      </c>
      <c r="L208">
        <v>1417</v>
      </c>
      <c r="M208">
        <f t="shared" si="16"/>
        <v>4834.1636645034305</v>
      </c>
      <c r="N208">
        <f t="shared" si="17"/>
        <v>25506</v>
      </c>
      <c r="O208">
        <f t="shared" si="18"/>
        <v>268.56464802796836</v>
      </c>
      <c r="P208">
        <f t="shared" si="19"/>
        <v>72126.970170386528</v>
      </c>
      <c r="Q208">
        <v>0</v>
      </c>
      <c r="R208">
        <v>0</v>
      </c>
      <c r="S208">
        <v>-286</v>
      </c>
      <c r="T208">
        <v>0</v>
      </c>
      <c r="U208">
        <v>0</v>
      </c>
      <c r="V208">
        <v>4104</v>
      </c>
      <c r="W208">
        <v>0</v>
      </c>
      <c r="X208">
        <v>0</v>
      </c>
      <c r="Y208">
        <v>1</v>
      </c>
      <c r="Z208">
        <v>1</v>
      </c>
    </row>
    <row r="209" spans="1:26" x14ac:dyDescent="0.35">
      <c r="A209" s="1">
        <v>41123</v>
      </c>
      <c r="B209">
        <v>3859</v>
      </c>
      <c r="C209">
        <v>3856</v>
      </c>
      <c r="D209">
        <v>3045</v>
      </c>
      <c r="E209">
        <v>0</v>
      </c>
      <c r="F209">
        <v>3818</v>
      </c>
      <c r="G209">
        <v>0</v>
      </c>
      <c r="H209">
        <f>$AC$2+SUMPRODUCT(C209:G209,$AD$2:$AH$2)</f>
        <v>3858.5685032296965</v>
      </c>
      <c r="I209">
        <f>H209-B209</f>
        <v>-0.43149677030351086</v>
      </c>
      <c r="J209">
        <f t="shared" si="15"/>
        <v>0.43149677030351086</v>
      </c>
      <c r="K209" s="8">
        <f>J209/B209</f>
        <v>1.1181569585475793E-4</v>
      </c>
      <c r="L209">
        <v>1345</v>
      </c>
      <c r="M209">
        <f t="shared" si="16"/>
        <v>31.067767461852782</v>
      </c>
      <c r="N209">
        <f t="shared" si="17"/>
        <v>24210</v>
      </c>
      <c r="O209">
        <f t="shared" si="18"/>
        <v>-0.86299354060702171</v>
      </c>
      <c r="P209">
        <f t="shared" si="19"/>
        <v>0.74475785112944326</v>
      </c>
      <c r="Q209">
        <v>1</v>
      </c>
      <c r="R209">
        <v>0</v>
      </c>
      <c r="S209">
        <v>41</v>
      </c>
      <c r="T209">
        <v>0</v>
      </c>
      <c r="U209">
        <v>0</v>
      </c>
      <c r="V209">
        <v>3818</v>
      </c>
      <c r="W209">
        <v>0</v>
      </c>
      <c r="X209">
        <v>0</v>
      </c>
      <c r="Y209">
        <v>0</v>
      </c>
      <c r="Z209">
        <v>1</v>
      </c>
    </row>
    <row r="210" spans="1:26" x14ac:dyDescent="0.35">
      <c r="A210" s="1">
        <v>41124</v>
      </c>
      <c r="B210">
        <v>4182</v>
      </c>
      <c r="C210">
        <v>3927</v>
      </c>
      <c r="D210">
        <v>3783</v>
      </c>
      <c r="E210">
        <v>0</v>
      </c>
      <c r="F210">
        <v>3859</v>
      </c>
      <c r="G210">
        <v>0</v>
      </c>
      <c r="H210">
        <f>$AC$2+SUMPRODUCT(C210:G210,$AD$2:$AH$2)</f>
        <v>4173.444573446317</v>
      </c>
      <c r="I210">
        <f>H210-B210</f>
        <v>-8.5554265536829917</v>
      </c>
      <c r="J210">
        <f t="shared" si="15"/>
        <v>8.5554265536829917</v>
      </c>
      <c r="K210" s="8">
        <f>J210/B210</f>
        <v>2.0457739248405048E-3</v>
      </c>
      <c r="L210">
        <v>1129</v>
      </c>
      <c r="M210">
        <f t="shared" si="16"/>
        <v>615.9907118651754</v>
      </c>
      <c r="N210">
        <f t="shared" si="17"/>
        <v>20322</v>
      </c>
      <c r="O210">
        <f t="shared" si="18"/>
        <v>-17.110853107365983</v>
      </c>
      <c r="P210">
        <f t="shared" si="19"/>
        <v>292.7812940618561</v>
      </c>
      <c r="Q210">
        <v>0</v>
      </c>
      <c r="R210">
        <v>1</v>
      </c>
      <c r="S210">
        <v>323</v>
      </c>
      <c r="T210">
        <v>0</v>
      </c>
      <c r="U210">
        <v>0</v>
      </c>
      <c r="V210">
        <v>3859</v>
      </c>
      <c r="W210">
        <v>0</v>
      </c>
      <c r="X210">
        <v>0</v>
      </c>
      <c r="Y210">
        <v>0</v>
      </c>
      <c r="Z210">
        <v>1</v>
      </c>
    </row>
    <row r="211" spans="1:26" x14ac:dyDescent="0.35">
      <c r="A211" s="1">
        <v>41125</v>
      </c>
      <c r="B211">
        <v>5052</v>
      </c>
      <c r="C211">
        <v>3953</v>
      </c>
      <c r="D211">
        <v>3997</v>
      </c>
      <c r="E211">
        <v>0</v>
      </c>
      <c r="F211">
        <v>4182</v>
      </c>
      <c r="G211">
        <v>1</v>
      </c>
      <c r="H211">
        <f>$AC$2+SUMPRODUCT(C211:G211,$AD$2:$AH$2)</f>
        <v>4771.7224475511184</v>
      </c>
      <c r="I211">
        <f>H211-B211</f>
        <v>-280.27755244888158</v>
      </c>
      <c r="J211">
        <f t="shared" si="15"/>
        <v>280.27755244888158</v>
      </c>
      <c r="K211" s="8">
        <f>J211/B211</f>
        <v>5.547853373889184E-2</v>
      </c>
      <c r="L211">
        <v>346</v>
      </c>
      <c r="M211">
        <f t="shared" si="16"/>
        <v>20179.983776319474</v>
      </c>
      <c r="N211">
        <f t="shared" si="17"/>
        <v>6228</v>
      </c>
      <c r="O211">
        <f t="shared" si="18"/>
        <v>-560.55510489776316</v>
      </c>
      <c r="P211">
        <f t="shared" si="19"/>
        <v>314222.02562694228</v>
      </c>
      <c r="Q211">
        <v>0</v>
      </c>
      <c r="R211">
        <v>0</v>
      </c>
      <c r="S211">
        <v>870</v>
      </c>
      <c r="T211">
        <v>1</v>
      </c>
      <c r="U211">
        <v>1</v>
      </c>
      <c r="V211">
        <v>4182</v>
      </c>
      <c r="W211">
        <v>0</v>
      </c>
      <c r="X211">
        <v>0</v>
      </c>
      <c r="Y211">
        <v>0</v>
      </c>
      <c r="Z211">
        <v>1</v>
      </c>
    </row>
    <row r="212" spans="1:26" x14ac:dyDescent="0.35">
      <c r="A212" s="1">
        <v>41126</v>
      </c>
      <c r="B212">
        <v>4950</v>
      </c>
      <c r="C212">
        <v>4364.333333333333</v>
      </c>
      <c r="D212">
        <v>4547</v>
      </c>
      <c r="E212">
        <v>0</v>
      </c>
      <c r="F212">
        <v>5052</v>
      </c>
      <c r="G212">
        <v>1</v>
      </c>
      <c r="H212">
        <f>$AC$2+SUMPRODUCT(C212:G212,$AD$2:$AH$2)</f>
        <v>5321.8308655420096</v>
      </c>
      <c r="I212">
        <f>H212-B212</f>
        <v>371.83086554200963</v>
      </c>
      <c r="J212">
        <f t="shared" si="15"/>
        <v>371.83086554200963</v>
      </c>
      <c r="K212" s="8">
        <f>J212/B212</f>
        <v>7.5117346574143359E-2</v>
      </c>
      <c r="L212">
        <v>782</v>
      </c>
      <c r="M212">
        <f t="shared" si="16"/>
        <v>6692.9555797561734</v>
      </c>
      <c r="N212">
        <f t="shared" si="17"/>
        <v>14076</v>
      </c>
      <c r="O212">
        <f t="shared" si="18"/>
        <v>371.83086554200963</v>
      </c>
      <c r="P212">
        <f t="shared" si="19"/>
        <v>138258.19256972003</v>
      </c>
      <c r="Q212">
        <v>0</v>
      </c>
      <c r="R212">
        <v>0</v>
      </c>
      <c r="S212">
        <v>-102</v>
      </c>
      <c r="T212">
        <v>1</v>
      </c>
      <c r="U212">
        <v>0</v>
      </c>
      <c r="V212">
        <v>5052</v>
      </c>
      <c r="W212">
        <v>0</v>
      </c>
      <c r="X212">
        <v>0</v>
      </c>
      <c r="Y212">
        <v>0</v>
      </c>
      <c r="Z212">
        <v>1</v>
      </c>
    </row>
    <row r="213" spans="1:26" x14ac:dyDescent="0.35">
      <c r="A213" s="1">
        <v>41127</v>
      </c>
      <c r="B213">
        <v>3960</v>
      </c>
      <c r="C213">
        <v>4728</v>
      </c>
      <c r="D213">
        <v>3646</v>
      </c>
      <c r="E213">
        <v>0</v>
      </c>
      <c r="F213">
        <v>4950</v>
      </c>
      <c r="G213">
        <v>0</v>
      </c>
      <c r="H213">
        <f>$AC$2+SUMPRODUCT(C213:G213,$AD$2:$AH$2)</f>
        <v>4635.6380044391262</v>
      </c>
      <c r="I213">
        <f>H213-B213</f>
        <v>675.63800443912623</v>
      </c>
      <c r="J213">
        <f t="shared" si="15"/>
        <v>675.63800443912623</v>
      </c>
      <c r="K213" s="8">
        <f>J213/B213</f>
        <v>0.17061565768664805</v>
      </c>
      <c r="L213">
        <v>974</v>
      </c>
      <c r="M213">
        <f t="shared" si="16"/>
        <v>12161.484079904272</v>
      </c>
      <c r="N213">
        <f t="shared" si="17"/>
        <v>17532</v>
      </c>
      <c r="O213">
        <f t="shared" si="18"/>
        <v>675.63800443912623</v>
      </c>
      <c r="P213">
        <f t="shared" si="19"/>
        <v>456486.71304248477</v>
      </c>
      <c r="Q213">
        <v>0</v>
      </c>
      <c r="R213">
        <v>0</v>
      </c>
      <c r="S213">
        <v>-990</v>
      </c>
      <c r="T213">
        <v>0</v>
      </c>
      <c r="U213">
        <v>0</v>
      </c>
      <c r="V213">
        <v>4950</v>
      </c>
      <c r="W213">
        <v>1</v>
      </c>
      <c r="X213">
        <v>0</v>
      </c>
      <c r="Y213">
        <v>0</v>
      </c>
      <c r="Z213">
        <v>1</v>
      </c>
    </row>
    <row r="214" spans="1:26" x14ac:dyDescent="0.35">
      <c r="A214" s="1">
        <v>41128</v>
      </c>
      <c r="B214">
        <v>3968</v>
      </c>
      <c r="C214">
        <v>4654</v>
      </c>
      <c r="D214">
        <v>4104</v>
      </c>
      <c r="E214">
        <v>0</v>
      </c>
      <c r="F214">
        <v>3960</v>
      </c>
      <c r="G214">
        <v>0</v>
      </c>
      <c r="H214">
        <f>$AC$2+SUMPRODUCT(C214:G214,$AD$2:$AH$2)</f>
        <v>4548.0329439936777</v>
      </c>
      <c r="I214">
        <f>H214-B214</f>
        <v>580.03294399367769</v>
      </c>
      <c r="J214">
        <f t="shared" si="15"/>
        <v>580.03294399367769</v>
      </c>
      <c r="K214" s="8">
        <f>J214/B214</f>
        <v>0.14617765725647119</v>
      </c>
      <c r="L214">
        <v>1453</v>
      </c>
      <c r="M214">
        <f t="shared" si="16"/>
        <v>10440.592991886198</v>
      </c>
      <c r="N214">
        <f t="shared" si="17"/>
        <v>26154</v>
      </c>
      <c r="O214">
        <f t="shared" si="18"/>
        <v>580.03294399367769</v>
      </c>
      <c r="P214">
        <f t="shared" si="19"/>
        <v>336438.21611797286</v>
      </c>
      <c r="Q214">
        <v>0</v>
      </c>
      <c r="R214">
        <v>0</v>
      </c>
      <c r="S214">
        <v>8</v>
      </c>
      <c r="T214">
        <v>0</v>
      </c>
      <c r="U214">
        <v>0</v>
      </c>
      <c r="V214">
        <v>3960</v>
      </c>
      <c r="W214">
        <v>0</v>
      </c>
      <c r="X214">
        <v>1</v>
      </c>
      <c r="Y214">
        <v>0</v>
      </c>
      <c r="Z214">
        <v>0</v>
      </c>
    </row>
    <row r="215" spans="1:26" x14ac:dyDescent="0.35">
      <c r="A215" s="1">
        <v>41129</v>
      </c>
      <c r="B215">
        <v>4133</v>
      </c>
      <c r="C215">
        <v>4292.666666666667</v>
      </c>
      <c r="D215">
        <v>3818</v>
      </c>
      <c r="E215">
        <v>0</v>
      </c>
      <c r="F215">
        <v>3968</v>
      </c>
      <c r="G215">
        <v>0</v>
      </c>
      <c r="H215">
        <f>$AC$2+SUMPRODUCT(C215:G215,$AD$2:$AH$2)</f>
        <v>4327.5113297124608</v>
      </c>
      <c r="I215">
        <f>H215-B215</f>
        <v>194.51132971246079</v>
      </c>
      <c r="J215">
        <f t="shared" si="15"/>
        <v>194.51132971246079</v>
      </c>
      <c r="K215" s="8">
        <f>J215/B215</f>
        <v>4.7062988074633633E-2</v>
      </c>
      <c r="L215">
        <v>1286</v>
      </c>
      <c r="M215">
        <f t="shared" si="16"/>
        <v>3501.2039348242943</v>
      </c>
      <c r="N215">
        <f t="shared" si="17"/>
        <v>23148</v>
      </c>
      <c r="O215">
        <f t="shared" si="18"/>
        <v>194.51132971246079</v>
      </c>
      <c r="P215">
        <f t="shared" si="19"/>
        <v>37834.657386509636</v>
      </c>
      <c r="Q215">
        <v>0</v>
      </c>
      <c r="R215">
        <v>0</v>
      </c>
      <c r="S215">
        <v>165</v>
      </c>
      <c r="T215">
        <v>0</v>
      </c>
      <c r="U215">
        <v>0</v>
      </c>
      <c r="V215">
        <v>3968</v>
      </c>
      <c r="W215">
        <v>0</v>
      </c>
      <c r="X215">
        <v>0</v>
      </c>
      <c r="Y215">
        <v>1</v>
      </c>
      <c r="Z215">
        <v>1</v>
      </c>
    </row>
    <row r="216" spans="1:26" x14ac:dyDescent="0.35">
      <c r="A216" s="1">
        <v>41130</v>
      </c>
      <c r="B216">
        <v>4408</v>
      </c>
      <c r="C216">
        <v>4020.3333333333335</v>
      </c>
      <c r="D216">
        <v>3859</v>
      </c>
      <c r="E216">
        <v>0</v>
      </c>
      <c r="F216">
        <v>4133</v>
      </c>
      <c r="G216">
        <v>0</v>
      </c>
      <c r="H216">
        <f>$AC$2+SUMPRODUCT(C216:G216,$AD$2:$AH$2)</f>
        <v>4298.1356923247986</v>
      </c>
      <c r="I216">
        <f>H216-B216</f>
        <v>-109.86430767520142</v>
      </c>
      <c r="J216">
        <f t="shared" si="15"/>
        <v>109.86430767520142</v>
      </c>
      <c r="K216" s="8">
        <f>J216/B216</f>
        <v>2.4923844753902316E-2</v>
      </c>
      <c r="L216">
        <v>1232</v>
      </c>
      <c r="M216">
        <f t="shared" si="16"/>
        <v>7910.230152614502</v>
      </c>
      <c r="N216">
        <f t="shared" si="17"/>
        <v>22176</v>
      </c>
      <c r="O216">
        <f t="shared" si="18"/>
        <v>-219.72861535040283</v>
      </c>
      <c r="P216">
        <f t="shared" si="19"/>
        <v>48280.664403805284</v>
      </c>
      <c r="Q216">
        <v>1</v>
      </c>
      <c r="R216">
        <v>0</v>
      </c>
      <c r="S216">
        <v>275</v>
      </c>
      <c r="T216">
        <v>0</v>
      </c>
      <c r="U216">
        <v>0</v>
      </c>
      <c r="V216">
        <v>4133</v>
      </c>
      <c r="W216">
        <v>0</v>
      </c>
      <c r="X216">
        <v>0</v>
      </c>
      <c r="Y216">
        <v>0</v>
      </c>
      <c r="Z216">
        <v>1</v>
      </c>
    </row>
    <row r="217" spans="1:26" x14ac:dyDescent="0.35">
      <c r="A217" s="1">
        <v>41131</v>
      </c>
      <c r="B217">
        <v>5050</v>
      </c>
      <c r="C217">
        <v>4169.666666666667</v>
      </c>
      <c r="D217">
        <v>4182</v>
      </c>
      <c r="E217">
        <v>0</v>
      </c>
      <c r="F217">
        <v>4408</v>
      </c>
      <c r="G217">
        <v>0</v>
      </c>
      <c r="H217">
        <f>$AC$2+SUMPRODUCT(C217:G217,$AD$2:$AH$2)</f>
        <v>4535.1995072503278</v>
      </c>
      <c r="I217">
        <f>H217-B217</f>
        <v>-514.80049274967223</v>
      </c>
      <c r="J217">
        <f t="shared" si="15"/>
        <v>514.80049274967223</v>
      </c>
      <c r="K217" s="8">
        <f>J217/B217</f>
        <v>0.10194069163359847</v>
      </c>
      <c r="L217">
        <v>1233</v>
      </c>
      <c r="M217">
        <f t="shared" si="16"/>
        <v>37065.635477976401</v>
      </c>
      <c r="N217">
        <f t="shared" si="17"/>
        <v>22194</v>
      </c>
      <c r="O217">
        <f t="shared" si="18"/>
        <v>-1029.6009854993445</v>
      </c>
      <c r="P217">
        <f t="shared" si="19"/>
        <v>1060078.1893412212</v>
      </c>
      <c r="Q217">
        <v>0</v>
      </c>
      <c r="R217">
        <v>1</v>
      </c>
      <c r="S217">
        <v>642</v>
      </c>
      <c r="T217">
        <v>0</v>
      </c>
      <c r="U217">
        <v>0</v>
      </c>
      <c r="V217">
        <v>4408</v>
      </c>
      <c r="W217">
        <v>0</v>
      </c>
      <c r="X217">
        <v>0</v>
      </c>
      <c r="Y217">
        <v>0</v>
      </c>
      <c r="Z217">
        <v>1</v>
      </c>
    </row>
    <row r="218" spans="1:26" x14ac:dyDescent="0.35">
      <c r="A218" s="1">
        <v>41132</v>
      </c>
      <c r="B218">
        <v>5490</v>
      </c>
      <c r="C218">
        <v>4530.333333333333</v>
      </c>
      <c r="D218">
        <v>5052</v>
      </c>
      <c r="E218">
        <v>0</v>
      </c>
      <c r="F218">
        <v>5050</v>
      </c>
      <c r="G218">
        <v>1</v>
      </c>
      <c r="H218">
        <f>$AC$2+SUMPRODUCT(C218:G218,$AD$2:$AH$2)</f>
        <v>5566.6911643922895</v>
      </c>
      <c r="I218">
        <f>H218-B218</f>
        <v>76.691164392289465</v>
      </c>
      <c r="J218">
        <f t="shared" si="15"/>
        <v>76.691164392289465</v>
      </c>
      <c r="K218" s="8">
        <f>J218/B218</f>
        <v>1.396924670169207E-2</v>
      </c>
      <c r="L218">
        <v>1154</v>
      </c>
      <c r="M218">
        <f t="shared" si="16"/>
        <v>1380.4409590612104</v>
      </c>
      <c r="N218">
        <f t="shared" si="17"/>
        <v>20772</v>
      </c>
      <c r="O218">
        <f t="shared" si="18"/>
        <v>76.691164392289465</v>
      </c>
      <c r="P218">
        <f t="shared" si="19"/>
        <v>5881.5346958451673</v>
      </c>
      <c r="Q218">
        <v>0</v>
      </c>
      <c r="R218">
        <v>0</v>
      </c>
      <c r="S218">
        <v>440</v>
      </c>
      <c r="T218">
        <v>1</v>
      </c>
      <c r="U218">
        <v>1</v>
      </c>
      <c r="V218">
        <v>5050</v>
      </c>
      <c r="W218">
        <v>0</v>
      </c>
      <c r="X218">
        <v>0</v>
      </c>
      <c r="Y218">
        <v>0</v>
      </c>
      <c r="Z218">
        <v>1</v>
      </c>
    </row>
    <row r="219" spans="1:26" x14ac:dyDescent="0.35">
      <c r="A219" s="1">
        <v>41133</v>
      </c>
      <c r="B219">
        <v>5736</v>
      </c>
      <c r="C219">
        <v>4982.666666666667</v>
      </c>
      <c r="D219">
        <v>4950</v>
      </c>
      <c r="E219">
        <v>0</v>
      </c>
      <c r="F219">
        <v>5490</v>
      </c>
      <c r="G219">
        <v>1</v>
      </c>
      <c r="H219">
        <f>$AC$2+SUMPRODUCT(C219:G219,$AD$2:$AH$2)</f>
        <v>5775.5736936835019</v>
      </c>
      <c r="I219">
        <f>H219-B219</f>
        <v>39.573693683501915</v>
      </c>
      <c r="J219">
        <f t="shared" si="15"/>
        <v>39.573693683501915</v>
      </c>
      <c r="K219" s="8">
        <f>J219/B219</f>
        <v>6.899179512465466E-3</v>
      </c>
      <c r="L219">
        <v>1053</v>
      </c>
      <c r="M219">
        <f t="shared" si="16"/>
        <v>712.32648630303447</v>
      </c>
      <c r="N219">
        <f t="shared" si="17"/>
        <v>18954</v>
      </c>
      <c r="O219">
        <f t="shared" si="18"/>
        <v>39.573693683501915</v>
      </c>
      <c r="P219">
        <f t="shared" si="19"/>
        <v>1566.0772317556393</v>
      </c>
      <c r="Q219">
        <v>0</v>
      </c>
      <c r="R219">
        <v>0</v>
      </c>
      <c r="S219">
        <v>246</v>
      </c>
      <c r="T219">
        <v>1</v>
      </c>
      <c r="U219">
        <v>0</v>
      </c>
      <c r="V219">
        <v>5490</v>
      </c>
      <c r="W219">
        <v>0</v>
      </c>
      <c r="X219">
        <v>0</v>
      </c>
      <c r="Y219">
        <v>0</v>
      </c>
      <c r="Z219">
        <v>1</v>
      </c>
    </row>
    <row r="220" spans="1:26" x14ac:dyDescent="0.35">
      <c r="A220" s="1">
        <v>41134</v>
      </c>
      <c r="B220">
        <v>5580</v>
      </c>
      <c r="C220">
        <v>5425.333333333333</v>
      </c>
      <c r="D220">
        <v>3960</v>
      </c>
      <c r="E220">
        <v>0</v>
      </c>
      <c r="F220">
        <v>5736</v>
      </c>
      <c r="G220">
        <v>0</v>
      </c>
      <c r="H220">
        <f>$AC$2+SUMPRODUCT(C220:G220,$AD$2:$AH$2)</f>
        <v>5164.312824698286</v>
      </c>
      <c r="I220">
        <f>H220-B220</f>
        <v>-415.68717530171398</v>
      </c>
      <c r="J220">
        <f t="shared" si="15"/>
        <v>415.68717530171398</v>
      </c>
      <c r="K220" s="8">
        <f>J220/B220</f>
        <v>7.4495909552278486E-2</v>
      </c>
      <c r="L220">
        <v>374</v>
      </c>
      <c r="M220">
        <f t="shared" si="16"/>
        <v>29929.476621723406</v>
      </c>
      <c r="N220">
        <f t="shared" si="17"/>
        <v>6732</v>
      </c>
      <c r="O220">
        <f t="shared" si="18"/>
        <v>-831.37435060342796</v>
      </c>
      <c r="P220">
        <f t="shared" si="19"/>
        <v>691183.31084127154</v>
      </c>
      <c r="Q220">
        <v>0</v>
      </c>
      <c r="R220">
        <v>0</v>
      </c>
      <c r="S220">
        <v>-156</v>
      </c>
      <c r="T220">
        <v>0</v>
      </c>
      <c r="U220">
        <v>0</v>
      </c>
      <c r="V220">
        <v>5736</v>
      </c>
      <c r="W220">
        <v>1</v>
      </c>
      <c r="X220">
        <v>0</v>
      </c>
      <c r="Y220">
        <v>0</v>
      </c>
      <c r="Z220">
        <v>1</v>
      </c>
    </row>
    <row r="221" spans="1:26" x14ac:dyDescent="0.35">
      <c r="A221" s="1">
        <v>41135</v>
      </c>
      <c r="B221">
        <v>5663</v>
      </c>
      <c r="C221">
        <v>5602</v>
      </c>
      <c r="D221">
        <v>3968</v>
      </c>
      <c r="E221">
        <v>0</v>
      </c>
      <c r="F221">
        <v>5580</v>
      </c>
      <c r="G221">
        <v>0</v>
      </c>
      <c r="H221">
        <f>$AC$2+SUMPRODUCT(C221:G221,$AD$2:$AH$2)</f>
        <v>5184.7569824004349</v>
      </c>
      <c r="I221">
        <f>H221-B221</f>
        <v>-478.24301759956506</v>
      </c>
      <c r="J221">
        <f t="shared" si="15"/>
        <v>478.24301759956506</v>
      </c>
      <c r="K221" s="8">
        <f>J221/B221</f>
        <v>8.445047105766644E-2</v>
      </c>
      <c r="L221">
        <v>806</v>
      </c>
      <c r="M221">
        <f t="shared" si="16"/>
        <v>34433.497267168685</v>
      </c>
      <c r="N221">
        <f t="shared" si="17"/>
        <v>14508</v>
      </c>
      <c r="O221">
        <f t="shared" si="18"/>
        <v>-956.48603519913013</v>
      </c>
      <c r="P221">
        <f t="shared" si="19"/>
        <v>914865.53553095157</v>
      </c>
      <c r="Q221">
        <v>0</v>
      </c>
      <c r="R221">
        <v>0</v>
      </c>
      <c r="S221">
        <v>83</v>
      </c>
      <c r="T221">
        <v>0</v>
      </c>
      <c r="U221">
        <v>0</v>
      </c>
      <c r="V221">
        <v>5580</v>
      </c>
      <c r="W221">
        <v>0</v>
      </c>
      <c r="X221">
        <v>1</v>
      </c>
      <c r="Y221">
        <v>0</v>
      </c>
      <c r="Z221">
        <v>1</v>
      </c>
    </row>
    <row r="222" spans="1:26" x14ac:dyDescent="0.35">
      <c r="A222" s="1">
        <v>41136</v>
      </c>
      <c r="B222">
        <v>3655</v>
      </c>
      <c r="C222">
        <v>5659.666666666667</v>
      </c>
      <c r="D222">
        <v>4133</v>
      </c>
      <c r="E222">
        <v>0</v>
      </c>
      <c r="F222">
        <v>5663</v>
      </c>
      <c r="G222">
        <v>0</v>
      </c>
      <c r="H222">
        <f>$AC$2+SUMPRODUCT(C222:G222,$AD$2:$AH$2)</f>
        <v>5286.1087768188536</v>
      </c>
      <c r="I222">
        <f>H222-B222</f>
        <v>1631.1087768188536</v>
      </c>
      <c r="J222">
        <f t="shared" si="15"/>
        <v>1631.1087768188536</v>
      </c>
      <c r="K222" s="8">
        <f>J222/B222</f>
        <v>0.44626779119530879</v>
      </c>
      <c r="L222">
        <v>2392</v>
      </c>
      <c r="M222">
        <f t="shared" si="16"/>
        <v>29359.957982739365</v>
      </c>
      <c r="N222">
        <f t="shared" si="17"/>
        <v>43056</v>
      </c>
      <c r="O222">
        <f t="shared" si="18"/>
        <v>1631.1087768188536</v>
      </c>
      <c r="P222">
        <f t="shared" si="19"/>
        <v>2660515.8418154968</v>
      </c>
      <c r="Q222">
        <v>0</v>
      </c>
      <c r="R222">
        <v>0</v>
      </c>
      <c r="S222">
        <v>-2008</v>
      </c>
      <c r="T222">
        <v>0</v>
      </c>
      <c r="U222">
        <v>0</v>
      </c>
      <c r="V222">
        <v>5663</v>
      </c>
      <c r="W222">
        <v>0</v>
      </c>
      <c r="X222">
        <v>0</v>
      </c>
      <c r="Y222">
        <v>1</v>
      </c>
      <c r="Z222">
        <v>0</v>
      </c>
    </row>
    <row r="223" spans="1:26" x14ac:dyDescent="0.35">
      <c r="A223" s="1">
        <v>41137</v>
      </c>
      <c r="B223">
        <v>6616</v>
      </c>
      <c r="C223">
        <v>4966</v>
      </c>
      <c r="D223">
        <v>4408</v>
      </c>
      <c r="E223">
        <v>0</v>
      </c>
      <c r="F223">
        <v>3655</v>
      </c>
      <c r="G223">
        <v>0</v>
      </c>
      <c r="H223">
        <f>$AC$2+SUMPRODUCT(C223:G223,$AD$2:$AH$2)</f>
        <v>4688.0495123428936</v>
      </c>
      <c r="I223">
        <f>H223-B223</f>
        <v>-1927.9504876571064</v>
      </c>
      <c r="J223">
        <f t="shared" si="15"/>
        <v>1927.9504876571064</v>
      </c>
      <c r="K223" s="8">
        <f>J223/B223</f>
        <v>0.29140726838831715</v>
      </c>
      <c r="L223">
        <v>1441</v>
      </c>
      <c r="M223">
        <f t="shared" si="16"/>
        <v>138812.43511131167</v>
      </c>
      <c r="N223">
        <f t="shared" si="17"/>
        <v>25938</v>
      </c>
      <c r="O223">
        <f t="shared" si="18"/>
        <v>-3855.9009753142127</v>
      </c>
      <c r="P223">
        <f t="shared" si="19"/>
        <v>14867972.331429096</v>
      </c>
      <c r="Q223">
        <v>1</v>
      </c>
      <c r="R223">
        <v>0</v>
      </c>
      <c r="S223">
        <v>2961</v>
      </c>
      <c r="T223">
        <v>0</v>
      </c>
      <c r="U223">
        <v>0</v>
      </c>
      <c r="V223">
        <v>3655</v>
      </c>
      <c r="W223">
        <v>0</v>
      </c>
      <c r="X223">
        <v>0</v>
      </c>
      <c r="Y223">
        <v>0</v>
      </c>
      <c r="Z223">
        <v>1</v>
      </c>
    </row>
    <row r="224" spans="1:26" x14ac:dyDescent="0.35">
      <c r="A224" s="1">
        <v>41138</v>
      </c>
      <c r="B224">
        <v>6646</v>
      </c>
      <c r="C224">
        <v>5311.333333333333</v>
      </c>
      <c r="D224">
        <v>5050</v>
      </c>
      <c r="E224">
        <v>0</v>
      </c>
      <c r="F224">
        <v>6616</v>
      </c>
      <c r="G224">
        <v>0</v>
      </c>
      <c r="H224">
        <f>$AC$2+SUMPRODUCT(C224:G224,$AD$2:$AH$2)</f>
        <v>5759.6234378646441</v>
      </c>
      <c r="I224">
        <f>H224-B224</f>
        <v>-886.37656213535593</v>
      </c>
      <c r="J224">
        <f t="shared" si="15"/>
        <v>886.37656213535593</v>
      </c>
      <c r="K224" s="8">
        <f>J224/B224</f>
        <v>0.13336993110673426</v>
      </c>
      <c r="L224">
        <v>564</v>
      </c>
      <c r="M224">
        <f t="shared" si="16"/>
        <v>63819.112473745627</v>
      </c>
      <c r="N224">
        <f t="shared" si="17"/>
        <v>10152</v>
      </c>
      <c r="O224">
        <f t="shared" si="18"/>
        <v>-1772.7531242707119</v>
      </c>
      <c r="P224">
        <f t="shared" si="19"/>
        <v>3142653.6396115702</v>
      </c>
      <c r="Q224">
        <v>0</v>
      </c>
      <c r="R224">
        <v>1</v>
      </c>
      <c r="S224">
        <v>30</v>
      </c>
      <c r="T224">
        <v>0</v>
      </c>
      <c r="U224">
        <v>0</v>
      </c>
      <c r="V224">
        <v>6616</v>
      </c>
      <c r="W224">
        <v>0</v>
      </c>
      <c r="X224">
        <v>0</v>
      </c>
      <c r="Y224">
        <v>0</v>
      </c>
      <c r="Z224">
        <v>1</v>
      </c>
    </row>
    <row r="225" spans="1:26" x14ac:dyDescent="0.35">
      <c r="A225" s="1">
        <v>41139</v>
      </c>
      <c r="B225">
        <v>7997</v>
      </c>
      <c r="C225">
        <v>5639</v>
      </c>
      <c r="D225">
        <v>5490</v>
      </c>
      <c r="E225">
        <v>0</v>
      </c>
      <c r="F225">
        <v>6646</v>
      </c>
      <c r="G225">
        <v>1</v>
      </c>
      <c r="H225">
        <f>$AC$2+SUMPRODUCT(C225:G225,$AD$2:$AH$2)</f>
        <v>6467.7134358555595</v>
      </c>
      <c r="I225">
        <f>H225-B225</f>
        <v>-1529.2865641444405</v>
      </c>
      <c r="J225">
        <f t="shared" si="15"/>
        <v>1529.2865641444405</v>
      </c>
      <c r="K225" s="8">
        <f>J225/B225</f>
        <v>0.19123253271782426</v>
      </c>
      <c r="L225">
        <v>302</v>
      </c>
      <c r="M225">
        <f t="shared" si="16"/>
        <v>110108.63261839972</v>
      </c>
      <c r="N225">
        <f t="shared" si="17"/>
        <v>5436</v>
      </c>
      <c r="O225">
        <f t="shared" si="18"/>
        <v>-3058.573128288881</v>
      </c>
      <c r="P225">
        <f t="shared" si="19"/>
        <v>9354869.5810908321</v>
      </c>
      <c r="Q225">
        <v>0</v>
      </c>
      <c r="R225">
        <v>0</v>
      </c>
      <c r="S225">
        <v>1351</v>
      </c>
      <c r="T225">
        <v>1</v>
      </c>
      <c r="U225">
        <v>1</v>
      </c>
      <c r="V225">
        <v>6646</v>
      </c>
      <c r="W225">
        <v>0</v>
      </c>
      <c r="X225">
        <v>0</v>
      </c>
      <c r="Y225">
        <v>0</v>
      </c>
      <c r="Z225">
        <v>1</v>
      </c>
    </row>
    <row r="226" spans="1:26" x14ac:dyDescent="0.35">
      <c r="A226" s="1">
        <v>41140</v>
      </c>
      <c r="B226">
        <v>4628.5</v>
      </c>
      <c r="C226">
        <v>7086.333333333333</v>
      </c>
      <c r="D226">
        <v>5736</v>
      </c>
      <c r="E226">
        <v>0</v>
      </c>
      <c r="F226">
        <v>7997</v>
      </c>
      <c r="G226">
        <v>1</v>
      </c>
      <c r="H226">
        <f>$AC$2+SUMPRODUCT(C226:G226,$AD$2:$AH$2)</f>
        <v>7341.5890189558695</v>
      </c>
      <c r="I226">
        <f>H226-B226</f>
        <v>2713.0890189558695</v>
      </c>
      <c r="J226">
        <f t="shared" si="15"/>
        <v>2713.0890189558695</v>
      </c>
      <c r="K226" s="8">
        <f>J226/B226</f>
        <v>0.58617025363635511</v>
      </c>
      <c r="L226">
        <v>3550</v>
      </c>
      <c r="M226">
        <f t="shared" si="16"/>
        <v>48835.602341205653</v>
      </c>
      <c r="N226">
        <f t="shared" si="17"/>
        <v>63900</v>
      </c>
      <c r="O226">
        <f t="shared" si="18"/>
        <v>2713.0890189558695</v>
      </c>
      <c r="P226">
        <f t="shared" si="19"/>
        <v>7360852.0247789221</v>
      </c>
      <c r="Q226">
        <v>0</v>
      </c>
      <c r="R226">
        <v>0</v>
      </c>
      <c r="S226">
        <v>-3368.5</v>
      </c>
      <c r="T226">
        <v>1</v>
      </c>
      <c r="U226">
        <v>0</v>
      </c>
      <c r="V226">
        <v>7997</v>
      </c>
      <c r="W226">
        <v>0</v>
      </c>
      <c r="X226">
        <v>0</v>
      </c>
      <c r="Y226">
        <v>0</v>
      </c>
      <c r="Z226">
        <v>0</v>
      </c>
    </row>
    <row r="227" spans="1:26" x14ac:dyDescent="0.35">
      <c r="A227" s="1">
        <v>41141</v>
      </c>
      <c r="B227">
        <v>4628.5</v>
      </c>
      <c r="C227">
        <v>6423.833333333333</v>
      </c>
      <c r="D227">
        <v>5580</v>
      </c>
      <c r="E227">
        <v>0</v>
      </c>
      <c r="F227">
        <v>4628.5</v>
      </c>
      <c r="G227">
        <v>0</v>
      </c>
      <c r="H227">
        <f>$AC$2+SUMPRODUCT(C227:G227,$AD$2:$AH$2)</f>
        <v>5828.4911156149046</v>
      </c>
      <c r="I227">
        <f>H227-B227</f>
        <v>1199.9911156149046</v>
      </c>
      <c r="J227">
        <f t="shared" si="15"/>
        <v>1199.9911156149046</v>
      </c>
      <c r="K227" s="8">
        <f>J227/B227</f>
        <v>0.25926134073995993</v>
      </c>
      <c r="L227">
        <v>564</v>
      </c>
      <c r="M227">
        <f t="shared" si="16"/>
        <v>21599.840081068283</v>
      </c>
      <c r="N227">
        <f t="shared" si="17"/>
        <v>10152</v>
      </c>
      <c r="O227">
        <f t="shared" si="18"/>
        <v>1199.9911156149046</v>
      </c>
      <c r="P227">
        <f t="shared" si="19"/>
        <v>1439978.6775547033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4628.5</v>
      </c>
      <c r="W227">
        <v>1</v>
      </c>
      <c r="X227">
        <v>0</v>
      </c>
      <c r="Y227">
        <v>0</v>
      </c>
      <c r="Z227">
        <v>0</v>
      </c>
    </row>
    <row r="228" spans="1:26" x14ac:dyDescent="0.35">
      <c r="A228" s="1">
        <v>41142</v>
      </c>
      <c r="B228">
        <v>4628.5</v>
      </c>
      <c r="C228">
        <v>5751.333333333333</v>
      </c>
      <c r="D228">
        <v>5663</v>
      </c>
      <c r="E228">
        <v>0</v>
      </c>
      <c r="F228">
        <v>4628.5</v>
      </c>
      <c r="G228">
        <v>0</v>
      </c>
      <c r="H228">
        <f>$AC$2+SUMPRODUCT(C228:G228,$AD$2:$AH$2)</f>
        <v>5650.1987082563219</v>
      </c>
      <c r="I228">
        <f>H228-B228</f>
        <v>1021.6987082563219</v>
      </c>
      <c r="J228">
        <f t="shared" si="15"/>
        <v>1021.6987082563219</v>
      </c>
      <c r="K228" s="8">
        <f>J228/B228</f>
        <v>0.22074078173410866</v>
      </c>
      <c r="L228">
        <v>1221</v>
      </c>
      <c r="M228">
        <f t="shared" si="16"/>
        <v>18390.576748613792</v>
      </c>
      <c r="N228">
        <f t="shared" si="17"/>
        <v>21978</v>
      </c>
      <c r="O228">
        <f t="shared" si="18"/>
        <v>1021.6987082563219</v>
      </c>
      <c r="P228">
        <f t="shared" si="19"/>
        <v>1043868.2504526367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4628.5</v>
      </c>
      <c r="W228">
        <v>0</v>
      </c>
      <c r="X228">
        <v>1</v>
      </c>
      <c r="Y228">
        <v>0</v>
      </c>
      <c r="Z228">
        <v>0</v>
      </c>
    </row>
    <row r="229" spans="1:26" x14ac:dyDescent="0.35">
      <c r="A229" s="1">
        <v>41143</v>
      </c>
      <c r="B229">
        <v>4628.5</v>
      </c>
      <c r="C229">
        <v>4628.5</v>
      </c>
      <c r="D229">
        <v>3655</v>
      </c>
      <c r="E229">
        <v>0</v>
      </c>
      <c r="F229">
        <v>4628.5</v>
      </c>
      <c r="G229">
        <v>0</v>
      </c>
      <c r="H229">
        <f>$AC$2+SUMPRODUCT(C229:G229,$AD$2:$AH$2)</f>
        <v>4530.0738010979649</v>
      </c>
      <c r="I229">
        <f>H229-B229</f>
        <v>-98.426198902035139</v>
      </c>
      <c r="J229">
        <f t="shared" si="15"/>
        <v>98.426198902035139</v>
      </c>
      <c r="K229" s="8">
        <f>J229/B229</f>
        <v>2.126524768327431E-2</v>
      </c>
      <c r="L229">
        <v>242</v>
      </c>
      <c r="M229">
        <f t="shared" si="16"/>
        <v>7086.68632094653</v>
      </c>
      <c r="N229">
        <f t="shared" si="17"/>
        <v>4356</v>
      </c>
      <c r="O229">
        <f t="shared" si="18"/>
        <v>-196.85239780407028</v>
      </c>
      <c r="P229">
        <f t="shared" si="19"/>
        <v>38750.86652121193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4628.5</v>
      </c>
      <c r="W229">
        <v>0</v>
      </c>
      <c r="X229">
        <v>0</v>
      </c>
      <c r="Y229">
        <v>1</v>
      </c>
      <c r="Z229">
        <v>1</v>
      </c>
    </row>
    <row r="230" spans="1:26" x14ac:dyDescent="0.35">
      <c r="A230" s="1">
        <v>41144</v>
      </c>
      <c r="B230">
        <v>8932</v>
      </c>
      <c r="C230">
        <v>4628.5</v>
      </c>
      <c r="D230">
        <v>6616</v>
      </c>
      <c r="E230">
        <v>0</v>
      </c>
      <c r="F230">
        <v>4628.5</v>
      </c>
      <c r="G230">
        <v>0</v>
      </c>
      <c r="H230">
        <f>$AC$2+SUMPRODUCT(C230:G230,$AD$2:$AH$2)</f>
        <v>5664.5512439651266</v>
      </c>
      <c r="I230">
        <f>H230-B230</f>
        <v>-3267.4487560348734</v>
      </c>
      <c r="J230">
        <f t="shared" si="15"/>
        <v>3267.4487560348734</v>
      </c>
      <c r="K230" s="8">
        <f>J230/B230</f>
        <v>0.36581378818124421</v>
      </c>
      <c r="L230">
        <v>256</v>
      </c>
      <c r="M230">
        <f t="shared" si="16"/>
        <v>235256.31043451087</v>
      </c>
      <c r="N230">
        <f t="shared" si="17"/>
        <v>4608</v>
      </c>
      <c r="O230">
        <f t="shared" si="18"/>
        <v>-6534.8975120697469</v>
      </c>
      <c r="P230">
        <f t="shared" si="19"/>
        <v>42704885.493255369</v>
      </c>
      <c r="Q230">
        <v>1</v>
      </c>
      <c r="R230">
        <v>0</v>
      </c>
      <c r="S230">
        <v>4303.5</v>
      </c>
      <c r="T230">
        <v>0</v>
      </c>
      <c r="U230">
        <v>0</v>
      </c>
      <c r="V230">
        <v>4628.5</v>
      </c>
      <c r="W230">
        <v>0</v>
      </c>
      <c r="X230">
        <v>0</v>
      </c>
      <c r="Y230">
        <v>0</v>
      </c>
      <c r="Z230">
        <v>1</v>
      </c>
    </row>
    <row r="231" spans="1:26" x14ac:dyDescent="0.35">
      <c r="A231" s="1">
        <v>41145</v>
      </c>
      <c r="B231">
        <v>4628.5</v>
      </c>
      <c r="C231">
        <v>6063</v>
      </c>
      <c r="D231">
        <v>6646</v>
      </c>
      <c r="E231">
        <v>0</v>
      </c>
      <c r="F231">
        <v>8932</v>
      </c>
      <c r="G231">
        <v>0</v>
      </c>
      <c r="H231">
        <f>$AC$2+SUMPRODUCT(C231:G231,$AD$2:$AH$2)</f>
        <v>7167.3129439784007</v>
      </c>
      <c r="I231">
        <f>H231-B231</f>
        <v>2538.8129439784007</v>
      </c>
      <c r="J231">
        <f t="shared" si="15"/>
        <v>2538.8129439784007</v>
      </c>
      <c r="K231" s="8">
        <f>J231/B231</f>
        <v>0.54851743415326792</v>
      </c>
      <c r="L231">
        <v>1510</v>
      </c>
      <c r="M231">
        <f t="shared" si="16"/>
        <v>45698.632991611215</v>
      </c>
      <c r="N231">
        <f t="shared" si="17"/>
        <v>27180</v>
      </c>
      <c r="O231">
        <f t="shared" si="18"/>
        <v>2538.8129439784007</v>
      </c>
      <c r="P231">
        <f t="shared" si="19"/>
        <v>6445571.1645122739</v>
      </c>
      <c r="Q231">
        <v>0</v>
      </c>
      <c r="R231">
        <v>1</v>
      </c>
      <c r="S231">
        <v>-4303.5</v>
      </c>
      <c r="T231">
        <v>0</v>
      </c>
      <c r="U231">
        <v>0</v>
      </c>
      <c r="V231">
        <v>8932</v>
      </c>
      <c r="W231">
        <v>0</v>
      </c>
      <c r="X231">
        <v>0</v>
      </c>
      <c r="Y231">
        <v>0</v>
      </c>
      <c r="Z231">
        <v>0</v>
      </c>
    </row>
    <row r="232" spans="1:26" x14ac:dyDescent="0.35">
      <c r="A232" s="1">
        <v>41146</v>
      </c>
      <c r="B232">
        <v>8831</v>
      </c>
      <c r="C232">
        <v>6063</v>
      </c>
      <c r="D232">
        <v>7997</v>
      </c>
      <c r="E232">
        <v>0</v>
      </c>
      <c r="F232">
        <v>4628.5</v>
      </c>
      <c r="G232">
        <v>1</v>
      </c>
      <c r="H232">
        <f>$AC$2+SUMPRODUCT(C232:G232,$AD$2:$AH$2)</f>
        <v>7071.6856379822621</v>
      </c>
      <c r="I232">
        <f>H232-B232</f>
        <v>-1759.3143620177379</v>
      </c>
      <c r="J232">
        <f t="shared" si="15"/>
        <v>1759.3143620177379</v>
      </c>
      <c r="K232" s="8">
        <f>J232/B232</f>
        <v>0.19922028785162926</v>
      </c>
      <c r="L232">
        <v>1237</v>
      </c>
      <c r="M232">
        <f t="shared" si="16"/>
        <v>126670.63406527713</v>
      </c>
      <c r="N232">
        <f t="shared" si="17"/>
        <v>22266</v>
      </c>
      <c r="O232">
        <f t="shared" si="18"/>
        <v>-3518.6287240354759</v>
      </c>
      <c r="P232">
        <f t="shared" si="19"/>
        <v>12380748.097607521</v>
      </c>
      <c r="Q232">
        <v>0</v>
      </c>
      <c r="R232">
        <v>0</v>
      </c>
      <c r="S232">
        <v>4202.5</v>
      </c>
      <c r="T232">
        <v>1</v>
      </c>
      <c r="U232">
        <v>1</v>
      </c>
      <c r="V232">
        <v>4628.5</v>
      </c>
      <c r="W232">
        <v>0</v>
      </c>
      <c r="X232">
        <v>0</v>
      </c>
      <c r="Y232">
        <v>0</v>
      </c>
      <c r="Z232">
        <v>1</v>
      </c>
    </row>
    <row r="233" spans="1:26" x14ac:dyDescent="0.35">
      <c r="A233" s="1">
        <v>41147</v>
      </c>
      <c r="B233">
        <v>8547</v>
      </c>
      <c r="C233">
        <v>7463.833333333333</v>
      </c>
      <c r="D233">
        <v>4628.5</v>
      </c>
      <c r="E233">
        <v>0</v>
      </c>
      <c r="F233">
        <v>8831</v>
      </c>
      <c r="G233">
        <v>1</v>
      </c>
      <c r="H233">
        <f>$AC$2+SUMPRODUCT(C233:G233,$AD$2:$AH$2)</f>
        <v>7237.3472010507976</v>
      </c>
      <c r="I233">
        <f>H233-B233</f>
        <v>-1309.6527989492024</v>
      </c>
      <c r="J233">
        <f t="shared" si="15"/>
        <v>1309.6527989492024</v>
      </c>
      <c r="K233" s="8">
        <f>J233/B233</f>
        <v>0.15322953070658737</v>
      </c>
      <c r="L233">
        <v>942</v>
      </c>
      <c r="M233">
        <f t="shared" si="16"/>
        <v>94295.001524342573</v>
      </c>
      <c r="N233">
        <f t="shared" si="17"/>
        <v>16956</v>
      </c>
      <c r="O233">
        <f t="shared" si="18"/>
        <v>-2619.3055978984048</v>
      </c>
      <c r="P233">
        <f t="shared" si="19"/>
        <v>6860761.8151819203</v>
      </c>
      <c r="Q233">
        <v>0</v>
      </c>
      <c r="R233">
        <v>0</v>
      </c>
      <c r="S233">
        <v>-284</v>
      </c>
      <c r="T233">
        <v>1</v>
      </c>
      <c r="U233">
        <v>0</v>
      </c>
      <c r="V233">
        <v>8831</v>
      </c>
      <c r="W233">
        <v>0</v>
      </c>
      <c r="X233">
        <v>0</v>
      </c>
      <c r="Y233">
        <v>0</v>
      </c>
      <c r="Z233">
        <v>1</v>
      </c>
    </row>
    <row r="234" spans="1:26" x14ac:dyDescent="0.35">
      <c r="A234" s="1">
        <v>41148</v>
      </c>
      <c r="B234">
        <v>6839</v>
      </c>
      <c r="C234">
        <v>7335.5</v>
      </c>
      <c r="D234">
        <v>4628.5</v>
      </c>
      <c r="E234">
        <v>0</v>
      </c>
      <c r="F234">
        <v>8547</v>
      </c>
      <c r="G234">
        <v>0</v>
      </c>
      <c r="H234">
        <f>$AC$2+SUMPRODUCT(C234:G234,$AD$2:$AH$2)</f>
        <v>6698.544905664543</v>
      </c>
      <c r="I234">
        <f>H234-B234</f>
        <v>-140.45509433545703</v>
      </c>
      <c r="J234">
        <f t="shared" si="15"/>
        <v>140.45509433545703</v>
      </c>
      <c r="K234" s="8">
        <f>J234/B234</f>
        <v>2.0537373056800267E-2</v>
      </c>
      <c r="L234">
        <v>489</v>
      </c>
      <c r="M234">
        <f t="shared" si="16"/>
        <v>10112.766792152906</v>
      </c>
      <c r="N234">
        <f t="shared" si="17"/>
        <v>8802</v>
      </c>
      <c r="O234">
        <f t="shared" si="18"/>
        <v>-280.91018867091407</v>
      </c>
      <c r="P234">
        <f t="shared" si="19"/>
        <v>78910.534099128534</v>
      </c>
      <c r="Q234">
        <v>0</v>
      </c>
      <c r="R234">
        <v>0</v>
      </c>
      <c r="S234">
        <v>-1708</v>
      </c>
      <c r="T234">
        <v>0</v>
      </c>
      <c r="U234">
        <v>0</v>
      </c>
      <c r="V234">
        <v>8547</v>
      </c>
      <c r="W234">
        <v>1</v>
      </c>
      <c r="X234">
        <v>0</v>
      </c>
      <c r="Y234">
        <v>0</v>
      </c>
      <c r="Z234">
        <v>1</v>
      </c>
    </row>
    <row r="235" spans="1:26" x14ac:dyDescent="0.35">
      <c r="A235" s="1">
        <v>41149</v>
      </c>
      <c r="B235">
        <v>6209</v>
      </c>
      <c r="C235">
        <v>8072.333333333333</v>
      </c>
      <c r="D235">
        <v>4628.5</v>
      </c>
      <c r="E235">
        <v>0</v>
      </c>
      <c r="F235">
        <v>6839</v>
      </c>
      <c r="G235">
        <v>0</v>
      </c>
      <c r="H235">
        <f>$AC$2+SUMPRODUCT(C235:G235,$AD$2:$AH$2)</f>
        <v>6514.7356149702737</v>
      </c>
      <c r="I235">
        <f>H235-B235</f>
        <v>305.73561497027367</v>
      </c>
      <c r="J235">
        <f t="shared" si="15"/>
        <v>305.73561497027367</v>
      </c>
      <c r="K235" s="8">
        <f>J235/B235</f>
        <v>4.9240717502057281E-2</v>
      </c>
      <c r="L235">
        <v>1543</v>
      </c>
      <c r="M235">
        <f t="shared" si="16"/>
        <v>5503.2410694649261</v>
      </c>
      <c r="N235">
        <f t="shared" si="17"/>
        <v>27774</v>
      </c>
      <c r="O235">
        <f t="shared" si="18"/>
        <v>305.73561497027367</v>
      </c>
      <c r="P235">
        <f t="shared" si="19"/>
        <v>93474.266261251425</v>
      </c>
      <c r="Q235">
        <v>0</v>
      </c>
      <c r="R235">
        <v>0</v>
      </c>
      <c r="S235">
        <v>-630</v>
      </c>
      <c r="T235">
        <v>0</v>
      </c>
      <c r="U235">
        <v>0</v>
      </c>
      <c r="V235">
        <v>6839</v>
      </c>
      <c r="W235">
        <v>0</v>
      </c>
      <c r="X235">
        <v>1</v>
      </c>
      <c r="Y235">
        <v>0</v>
      </c>
      <c r="Z235">
        <v>1</v>
      </c>
    </row>
    <row r="236" spans="1:26" x14ac:dyDescent="0.35">
      <c r="A236" s="1">
        <v>41150</v>
      </c>
      <c r="B236">
        <v>6414</v>
      </c>
      <c r="C236">
        <v>7198.333333333333</v>
      </c>
      <c r="D236">
        <v>4628.5</v>
      </c>
      <c r="E236">
        <v>1</v>
      </c>
      <c r="F236">
        <v>6209</v>
      </c>
      <c r="G236">
        <v>0</v>
      </c>
      <c r="H236">
        <f>$AC$2+SUMPRODUCT(C236:G236,$AD$2:$AH$2)</f>
        <v>6317.9515358088538</v>
      </c>
      <c r="I236">
        <f>H236-B236</f>
        <v>-96.048464191146195</v>
      </c>
      <c r="J236">
        <f t="shared" si="15"/>
        <v>96.048464191146195</v>
      </c>
      <c r="K236" s="8">
        <f>J236/B236</f>
        <v>1.4974815121787683E-2</v>
      </c>
      <c r="L236">
        <v>1461</v>
      </c>
      <c r="M236">
        <f t="shared" si="16"/>
        <v>6915.489421762526</v>
      </c>
      <c r="N236">
        <f t="shared" si="17"/>
        <v>26298</v>
      </c>
      <c r="O236">
        <f t="shared" si="18"/>
        <v>-192.09692838229239</v>
      </c>
      <c r="P236">
        <f t="shared" si="19"/>
        <v>36901.229893911572</v>
      </c>
      <c r="Q236">
        <v>0</v>
      </c>
      <c r="R236">
        <v>0</v>
      </c>
      <c r="S236">
        <v>205</v>
      </c>
      <c r="T236">
        <v>0</v>
      </c>
      <c r="U236">
        <v>0</v>
      </c>
      <c r="V236">
        <v>6209</v>
      </c>
      <c r="W236">
        <v>0</v>
      </c>
      <c r="X236">
        <v>0</v>
      </c>
      <c r="Y236">
        <v>1</v>
      </c>
      <c r="Z236">
        <v>1</v>
      </c>
    </row>
    <row r="237" spans="1:26" x14ac:dyDescent="0.35">
      <c r="A237" s="1">
        <v>41151</v>
      </c>
      <c r="B237">
        <v>7412</v>
      </c>
      <c r="C237">
        <v>6487.333333333333</v>
      </c>
      <c r="D237">
        <v>8932</v>
      </c>
      <c r="E237">
        <v>1</v>
      </c>
      <c r="F237">
        <v>6414</v>
      </c>
      <c r="G237">
        <v>0</v>
      </c>
      <c r="H237">
        <f>$AC$2+SUMPRODUCT(C237:G237,$AD$2:$AH$2)</f>
        <v>7794.3634771951938</v>
      </c>
      <c r="I237">
        <f>H237-B237</f>
        <v>382.36347719519381</v>
      </c>
      <c r="J237">
        <f t="shared" si="15"/>
        <v>382.36347719519381</v>
      </c>
      <c r="K237" s="8">
        <f>J237/B237</f>
        <v>5.1587085428385568E-2</v>
      </c>
      <c r="L237">
        <v>188</v>
      </c>
      <c r="M237">
        <f t="shared" si="16"/>
        <v>6882.5425895134886</v>
      </c>
      <c r="N237">
        <f t="shared" si="17"/>
        <v>3384</v>
      </c>
      <c r="O237">
        <f t="shared" si="18"/>
        <v>382.36347719519381</v>
      </c>
      <c r="P237">
        <f t="shared" si="19"/>
        <v>146201.82869279949</v>
      </c>
      <c r="Q237">
        <v>1</v>
      </c>
      <c r="R237">
        <v>0</v>
      </c>
      <c r="S237">
        <v>998</v>
      </c>
      <c r="T237">
        <v>0</v>
      </c>
      <c r="U237">
        <v>0</v>
      </c>
      <c r="V237">
        <v>6414</v>
      </c>
      <c r="W237">
        <v>0</v>
      </c>
      <c r="X237">
        <v>0</v>
      </c>
      <c r="Y237">
        <v>0</v>
      </c>
      <c r="Z237">
        <v>0</v>
      </c>
    </row>
    <row r="238" spans="1:26" x14ac:dyDescent="0.35">
      <c r="A238" s="1">
        <v>41152</v>
      </c>
      <c r="B238">
        <v>8691</v>
      </c>
      <c r="C238">
        <v>6678.333333333333</v>
      </c>
      <c r="D238">
        <v>4628.5</v>
      </c>
      <c r="E238">
        <v>1</v>
      </c>
      <c r="F238">
        <v>7412</v>
      </c>
      <c r="G238">
        <v>0</v>
      </c>
      <c r="H238">
        <f>$AC$2+SUMPRODUCT(C238:G238,$AD$2:$AH$2)</f>
        <v>6447.0944060870561</v>
      </c>
      <c r="I238">
        <f>H238-B238</f>
        <v>-2243.9055939129439</v>
      </c>
      <c r="J238">
        <f t="shared" si="15"/>
        <v>2243.9055939129439</v>
      </c>
      <c r="K238" s="8">
        <f>J238/B238</f>
        <v>0.25818727349130638</v>
      </c>
      <c r="L238">
        <v>387</v>
      </c>
      <c r="M238">
        <f t="shared" si="16"/>
        <v>161561.20276173195</v>
      </c>
      <c r="N238">
        <f t="shared" si="17"/>
        <v>6966</v>
      </c>
      <c r="O238">
        <f t="shared" si="18"/>
        <v>-4487.8111878258878</v>
      </c>
      <c r="P238">
        <f t="shared" si="19"/>
        <v>20140449.257575206</v>
      </c>
      <c r="Q238">
        <v>0</v>
      </c>
      <c r="R238">
        <v>1</v>
      </c>
      <c r="S238">
        <v>1279</v>
      </c>
      <c r="T238">
        <v>0</v>
      </c>
      <c r="U238">
        <v>0</v>
      </c>
      <c r="V238">
        <v>7412</v>
      </c>
      <c r="W238">
        <v>0</v>
      </c>
      <c r="X238">
        <v>0</v>
      </c>
      <c r="Y238">
        <v>0</v>
      </c>
      <c r="Z238">
        <v>1</v>
      </c>
    </row>
    <row r="239" spans="1:26" x14ac:dyDescent="0.35">
      <c r="A239" s="1">
        <v>41153</v>
      </c>
      <c r="B239">
        <v>8447</v>
      </c>
      <c r="C239">
        <v>7505.666666666667</v>
      </c>
      <c r="D239">
        <v>8831</v>
      </c>
      <c r="E239">
        <v>0</v>
      </c>
      <c r="F239">
        <v>8691</v>
      </c>
      <c r="G239">
        <v>1</v>
      </c>
      <c r="H239">
        <f>$AC$2+SUMPRODUCT(C239:G239,$AD$2:$AH$2)</f>
        <v>8826.6274351039428</v>
      </c>
      <c r="I239">
        <f>H239-B239</f>
        <v>379.62743510394284</v>
      </c>
      <c r="J239">
        <f t="shared" si="15"/>
        <v>379.62743510394284</v>
      </c>
      <c r="K239" s="8">
        <f>J239/B239</f>
        <v>4.4942279519822756E-2</v>
      </c>
      <c r="L239">
        <v>1113</v>
      </c>
      <c r="M239">
        <f t="shared" si="16"/>
        <v>6833.2938318709712</v>
      </c>
      <c r="N239">
        <f t="shared" si="17"/>
        <v>20034</v>
      </c>
      <c r="O239">
        <f t="shared" si="18"/>
        <v>379.62743510394284</v>
      </c>
      <c r="P239">
        <f t="shared" si="19"/>
        <v>144116.98948359833</v>
      </c>
      <c r="Q239">
        <v>0</v>
      </c>
      <c r="R239">
        <v>0</v>
      </c>
      <c r="S239">
        <v>-244</v>
      </c>
      <c r="T239">
        <v>1</v>
      </c>
      <c r="U239">
        <v>1</v>
      </c>
      <c r="V239">
        <v>8691</v>
      </c>
      <c r="W239">
        <v>0</v>
      </c>
      <c r="X239">
        <v>0</v>
      </c>
      <c r="Y239">
        <v>0</v>
      </c>
      <c r="Z239">
        <v>0</v>
      </c>
    </row>
    <row r="240" spans="1:26" x14ac:dyDescent="0.35">
      <c r="A240" s="1">
        <v>41154</v>
      </c>
      <c r="B240">
        <v>7848</v>
      </c>
      <c r="C240">
        <v>8183.333333333333</v>
      </c>
      <c r="D240">
        <v>8547</v>
      </c>
      <c r="E240">
        <v>0</v>
      </c>
      <c r="F240">
        <v>8447</v>
      </c>
      <c r="G240">
        <v>1</v>
      </c>
      <c r="H240">
        <f>$AC$2+SUMPRODUCT(C240:G240,$AD$2:$AH$2)</f>
        <v>8870.3798875471857</v>
      </c>
      <c r="I240">
        <f>H240-B240</f>
        <v>1022.3798875471857</v>
      </c>
      <c r="J240">
        <f t="shared" si="15"/>
        <v>1022.3798875471857</v>
      </c>
      <c r="K240" s="8">
        <f>J240/B240</f>
        <v>0.13027266660896861</v>
      </c>
      <c r="L240">
        <v>1581</v>
      </c>
      <c r="M240">
        <f t="shared" si="16"/>
        <v>18402.837975849343</v>
      </c>
      <c r="N240">
        <f t="shared" si="17"/>
        <v>28458</v>
      </c>
      <c r="O240">
        <f t="shared" si="18"/>
        <v>1022.3798875471857</v>
      </c>
      <c r="P240">
        <f t="shared" si="19"/>
        <v>1045260.6344609961</v>
      </c>
      <c r="Q240">
        <v>0</v>
      </c>
      <c r="R240">
        <v>0</v>
      </c>
      <c r="S240">
        <v>-599</v>
      </c>
      <c r="T240">
        <v>1</v>
      </c>
      <c r="U240">
        <v>0</v>
      </c>
      <c r="V240">
        <v>8447</v>
      </c>
      <c r="W240">
        <v>0</v>
      </c>
      <c r="X240">
        <v>0</v>
      </c>
      <c r="Y240">
        <v>0</v>
      </c>
      <c r="Z240">
        <v>0</v>
      </c>
    </row>
    <row r="241" spans="1:26" x14ac:dyDescent="0.35">
      <c r="A241" s="1">
        <v>41155</v>
      </c>
      <c r="B241">
        <v>5397</v>
      </c>
      <c r="C241">
        <v>8328.6666666666661</v>
      </c>
      <c r="D241">
        <v>6839</v>
      </c>
      <c r="E241">
        <v>0</v>
      </c>
      <c r="F241">
        <v>7848</v>
      </c>
      <c r="G241">
        <v>0</v>
      </c>
      <c r="H241">
        <f>$AC$2+SUMPRODUCT(C241:G241,$AD$2:$AH$2)</f>
        <v>7686.3170936424794</v>
      </c>
      <c r="I241">
        <f>H241-B241</f>
        <v>2289.3170936424794</v>
      </c>
      <c r="J241">
        <f t="shared" si="15"/>
        <v>2289.3170936424794</v>
      </c>
      <c r="K241" s="8">
        <f>J241/B241</f>
        <v>0.42418326730451722</v>
      </c>
      <c r="L241">
        <v>2340</v>
      </c>
      <c r="M241">
        <f t="shared" si="16"/>
        <v>41207.70768556463</v>
      </c>
      <c r="N241">
        <f t="shared" si="17"/>
        <v>42120</v>
      </c>
      <c r="O241">
        <f t="shared" si="18"/>
        <v>2289.3170936424794</v>
      </c>
      <c r="P241">
        <f t="shared" si="19"/>
        <v>5240972.7552436488</v>
      </c>
      <c r="Q241">
        <v>0</v>
      </c>
      <c r="R241">
        <v>0</v>
      </c>
      <c r="S241">
        <v>-2451</v>
      </c>
      <c r="T241">
        <v>0</v>
      </c>
      <c r="U241">
        <v>0</v>
      </c>
      <c r="V241">
        <v>7848</v>
      </c>
      <c r="W241">
        <v>1</v>
      </c>
      <c r="X241">
        <v>0</v>
      </c>
      <c r="Y241">
        <v>0</v>
      </c>
      <c r="Z241">
        <v>0</v>
      </c>
    </row>
    <row r="242" spans="1:26" x14ac:dyDescent="0.35">
      <c r="A242" s="1">
        <v>41156</v>
      </c>
      <c r="B242">
        <v>5752</v>
      </c>
      <c r="C242">
        <v>7230.666666666667</v>
      </c>
      <c r="D242">
        <v>6209</v>
      </c>
      <c r="E242">
        <v>0</v>
      </c>
      <c r="F242">
        <v>5397</v>
      </c>
      <c r="G242">
        <v>0</v>
      </c>
      <c r="H242">
        <f>$AC$2+SUMPRODUCT(C242:G242,$AD$2:$AH$2)</f>
        <v>6507.8216731311877</v>
      </c>
      <c r="I242">
        <f>H242-B242</f>
        <v>755.82167313118771</v>
      </c>
      <c r="J242">
        <f t="shared" si="15"/>
        <v>755.82167313118771</v>
      </c>
      <c r="K242" s="8">
        <f>J242/B242</f>
        <v>0.13140154261668771</v>
      </c>
      <c r="L242">
        <v>1289</v>
      </c>
      <c r="M242">
        <f t="shared" si="16"/>
        <v>13604.790116361379</v>
      </c>
      <c r="N242">
        <f t="shared" si="17"/>
        <v>23202</v>
      </c>
      <c r="O242">
        <f t="shared" si="18"/>
        <v>755.82167313118771</v>
      </c>
      <c r="P242">
        <f t="shared" si="19"/>
        <v>571266.40157482796</v>
      </c>
      <c r="Q242">
        <v>0</v>
      </c>
      <c r="R242">
        <v>0</v>
      </c>
      <c r="S242">
        <v>355</v>
      </c>
      <c r="T242">
        <v>0</v>
      </c>
      <c r="U242">
        <v>0</v>
      </c>
      <c r="V242">
        <v>5397</v>
      </c>
      <c r="W242">
        <v>0</v>
      </c>
      <c r="X242">
        <v>1</v>
      </c>
      <c r="Y242">
        <v>0</v>
      </c>
      <c r="Z242">
        <v>0</v>
      </c>
    </row>
    <row r="243" spans="1:26" x14ac:dyDescent="0.35">
      <c r="A243" s="1">
        <v>41157</v>
      </c>
      <c r="B243">
        <v>5373</v>
      </c>
      <c r="C243">
        <v>6332.333333333333</v>
      </c>
      <c r="D243">
        <v>6414</v>
      </c>
      <c r="E243">
        <v>0</v>
      </c>
      <c r="F243">
        <v>5752</v>
      </c>
      <c r="G243">
        <v>0</v>
      </c>
      <c r="H243">
        <f>$AC$2+SUMPRODUCT(C243:G243,$AD$2:$AH$2)</f>
        <v>6391.7687564220023</v>
      </c>
      <c r="I243">
        <f>H243-B243</f>
        <v>1018.7687564220023</v>
      </c>
      <c r="J243">
        <f t="shared" si="15"/>
        <v>1018.7687564220023</v>
      </c>
      <c r="K243" s="8">
        <f>J243/B243</f>
        <v>0.1896089254461199</v>
      </c>
      <c r="L243">
        <v>2262</v>
      </c>
      <c r="M243">
        <f t="shared" si="16"/>
        <v>18337.837615596043</v>
      </c>
      <c r="N243">
        <f t="shared" si="17"/>
        <v>40716</v>
      </c>
      <c r="O243">
        <f t="shared" si="18"/>
        <v>1018.7687564220023</v>
      </c>
      <c r="P243">
        <f t="shared" si="19"/>
        <v>1037889.779061633</v>
      </c>
      <c r="Q243">
        <v>0</v>
      </c>
      <c r="R243">
        <v>0</v>
      </c>
      <c r="S243">
        <v>-379</v>
      </c>
      <c r="T243">
        <v>0</v>
      </c>
      <c r="U243">
        <v>0</v>
      </c>
      <c r="V243">
        <v>5752</v>
      </c>
      <c r="W243">
        <v>0</v>
      </c>
      <c r="X243">
        <v>0</v>
      </c>
      <c r="Y243">
        <v>1</v>
      </c>
      <c r="Z243">
        <v>0</v>
      </c>
    </row>
    <row r="244" spans="1:26" x14ac:dyDescent="0.35">
      <c r="A244" s="1">
        <v>41158</v>
      </c>
      <c r="B244">
        <v>5436</v>
      </c>
      <c r="C244">
        <v>5507.333333333333</v>
      </c>
      <c r="D244">
        <v>7412</v>
      </c>
      <c r="E244">
        <v>0</v>
      </c>
      <c r="F244">
        <v>5373</v>
      </c>
      <c r="G244">
        <v>0</v>
      </c>
      <c r="H244">
        <f>$AC$2+SUMPRODUCT(C244:G244,$AD$2:$AH$2)</f>
        <v>6424.5420705889874</v>
      </c>
      <c r="I244">
        <f>H244-B244</f>
        <v>988.54207058898737</v>
      </c>
      <c r="J244">
        <f t="shared" si="15"/>
        <v>988.54207058898737</v>
      </c>
      <c r="K244" s="8">
        <f>J244/B244</f>
        <v>0.18185100636294838</v>
      </c>
      <c r="L244">
        <v>2233</v>
      </c>
      <c r="M244">
        <f t="shared" si="16"/>
        <v>17793.757270601775</v>
      </c>
      <c r="N244">
        <f t="shared" si="17"/>
        <v>40194</v>
      </c>
      <c r="O244">
        <f t="shared" si="18"/>
        <v>988.54207058898737</v>
      </c>
      <c r="P244">
        <f t="shared" si="19"/>
        <v>977215.42532436247</v>
      </c>
      <c r="Q244">
        <v>1</v>
      </c>
      <c r="R244">
        <v>0</v>
      </c>
      <c r="S244">
        <v>63</v>
      </c>
      <c r="T244">
        <v>0</v>
      </c>
      <c r="U244">
        <v>0</v>
      </c>
      <c r="V244">
        <v>5373</v>
      </c>
      <c r="W244">
        <v>0</v>
      </c>
      <c r="X244">
        <v>0</v>
      </c>
      <c r="Y244">
        <v>0</v>
      </c>
      <c r="Z244">
        <v>0</v>
      </c>
    </row>
    <row r="245" spans="1:26" x14ac:dyDescent="0.35">
      <c r="A245" s="1">
        <v>41159</v>
      </c>
      <c r="B245">
        <v>7263</v>
      </c>
      <c r="C245">
        <v>5520.333333333333</v>
      </c>
      <c r="D245">
        <v>8691</v>
      </c>
      <c r="E245">
        <v>0</v>
      </c>
      <c r="F245">
        <v>5436</v>
      </c>
      <c r="G245">
        <v>0</v>
      </c>
      <c r="H245">
        <f>$AC$2+SUMPRODUCT(C245:G245,$AD$2:$AH$2)</f>
        <v>6933.9098742316155</v>
      </c>
      <c r="I245">
        <f>H245-B245</f>
        <v>-329.0901257683845</v>
      </c>
      <c r="J245">
        <f t="shared" si="15"/>
        <v>329.0901257683845</v>
      </c>
      <c r="K245" s="8">
        <f>J245/B245</f>
        <v>4.5310495080322803E-2</v>
      </c>
      <c r="L245">
        <v>603</v>
      </c>
      <c r="M245">
        <f t="shared" si="16"/>
        <v>23694.489055323684</v>
      </c>
      <c r="N245">
        <f t="shared" si="17"/>
        <v>10854</v>
      </c>
      <c r="O245">
        <f t="shared" si="18"/>
        <v>-658.18025153676899</v>
      </c>
      <c r="P245">
        <f t="shared" si="19"/>
        <v>433201.24351300451</v>
      </c>
      <c r="Q245">
        <v>0</v>
      </c>
      <c r="R245">
        <v>1</v>
      </c>
      <c r="S245">
        <v>1827</v>
      </c>
      <c r="T245">
        <v>0</v>
      </c>
      <c r="U245">
        <v>0</v>
      </c>
      <c r="V245">
        <v>5436</v>
      </c>
      <c r="W245">
        <v>0</v>
      </c>
      <c r="X245">
        <v>0</v>
      </c>
      <c r="Y245">
        <v>0</v>
      </c>
      <c r="Z245">
        <v>0</v>
      </c>
    </row>
    <row r="246" spans="1:26" x14ac:dyDescent="0.35">
      <c r="A246" s="1">
        <v>41160</v>
      </c>
      <c r="B246">
        <v>7986</v>
      </c>
      <c r="C246">
        <v>6024</v>
      </c>
      <c r="D246">
        <v>8447</v>
      </c>
      <c r="E246">
        <v>0</v>
      </c>
      <c r="F246">
        <v>7263</v>
      </c>
      <c r="G246">
        <v>1</v>
      </c>
      <c r="H246">
        <f>$AC$2+SUMPRODUCT(C246:G246,$AD$2:$AH$2)</f>
        <v>7870.4886437493687</v>
      </c>
      <c r="I246">
        <f>H246-B246</f>
        <v>-115.51135625063125</v>
      </c>
      <c r="J246">
        <f t="shared" si="15"/>
        <v>115.51135625063125</v>
      </c>
      <c r="K246" s="8">
        <f>J246/B246</f>
        <v>1.4464231937219039E-2</v>
      </c>
      <c r="L246">
        <v>980</v>
      </c>
      <c r="M246">
        <f t="shared" si="16"/>
        <v>8316.8176500454501</v>
      </c>
      <c r="N246">
        <f t="shared" si="17"/>
        <v>17640</v>
      </c>
      <c r="O246">
        <f t="shared" si="18"/>
        <v>-231.0227125012625</v>
      </c>
      <c r="P246">
        <f t="shared" si="19"/>
        <v>53371.493691440992</v>
      </c>
      <c r="Q246">
        <v>0</v>
      </c>
      <c r="R246">
        <v>0</v>
      </c>
      <c r="S246">
        <v>723</v>
      </c>
      <c r="T246">
        <v>1</v>
      </c>
      <c r="U246">
        <v>1</v>
      </c>
      <c r="V246">
        <v>7263</v>
      </c>
      <c r="W246">
        <v>0</v>
      </c>
      <c r="X246">
        <v>0</v>
      </c>
      <c r="Y246">
        <v>0</v>
      </c>
      <c r="Z246">
        <v>0</v>
      </c>
    </row>
    <row r="247" spans="1:26" x14ac:dyDescent="0.35">
      <c r="A247" s="1">
        <v>41161</v>
      </c>
      <c r="B247">
        <v>7444</v>
      </c>
      <c r="C247">
        <v>6895</v>
      </c>
      <c r="D247">
        <v>7848</v>
      </c>
      <c r="E247">
        <v>0</v>
      </c>
      <c r="F247">
        <v>7986</v>
      </c>
      <c r="G247">
        <v>1</v>
      </c>
      <c r="H247">
        <f>$AC$2+SUMPRODUCT(C247:G247,$AD$2:$AH$2)</f>
        <v>8088.3406721494866</v>
      </c>
      <c r="I247">
        <f>H247-B247</f>
        <v>644.34067214948664</v>
      </c>
      <c r="J247">
        <f t="shared" si="15"/>
        <v>644.34067214948664</v>
      </c>
      <c r="K247" s="8">
        <f>J247/B247</f>
        <v>8.6558392282306107E-2</v>
      </c>
      <c r="L247">
        <v>1321</v>
      </c>
      <c r="M247">
        <f t="shared" si="16"/>
        <v>11598.132098690759</v>
      </c>
      <c r="N247">
        <f t="shared" si="17"/>
        <v>23778</v>
      </c>
      <c r="O247">
        <f t="shared" si="18"/>
        <v>644.34067214948664</v>
      </c>
      <c r="P247">
        <f t="shared" si="19"/>
        <v>415174.90178605221</v>
      </c>
      <c r="Q247">
        <v>0</v>
      </c>
      <c r="R247">
        <v>0</v>
      </c>
      <c r="S247">
        <v>-542</v>
      </c>
      <c r="T247">
        <v>1</v>
      </c>
      <c r="U247">
        <v>0</v>
      </c>
      <c r="V247">
        <v>7986</v>
      </c>
      <c r="W247">
        <v>0</v>
      </c>
      <c r="X247">
        <v>0</v>
      </c>
      <c r="Y247">
        <v>0</v>
      </c>
      <c r="Z247">
        <v>0</v>
      </c>
    </row>
    <row r="248" spans="1:26" x14ac:dyDescent="0.35">
      <c r="A248" s="1">
        <v>41162</v>
      </c>
      <c r="B248">
        <v>5029</v>
      </c>
      <c r="C248">
        <v>7564.333333333333</v>
      </c>
      <c r="D248">
        <v>5397</v>
      </c>
      <c r="E248">
        <v>0</v>
      </c>
      <c r="F248">
        <v>7444</v>
      </c>
      <c r="G248">
        <v>0</v>
      </c>
      <c r="H248">
        <f>$AC$2+SUMPRODUCT(C248:G248,$AD$2:$AH$2)</f>
        <v>6797.1217922658816</v>
      </c>
      <c r="I248">
        <f>H248-B248</f>
        <v>1768.1217922658816</v>
      </c>
      <c r="J248">
        <f t="shared" si="15"/>
        <v>1768.1217922658816</v>
      </c>
      <c r="K248" s="8">
        <f>J248/B248</f>
        <v>0.35158516449908167</v>
      </c>
      <c r="L248">
        <v>1989</v>
      </c>
      <c r="M248">
        <f t="shared" si="16"/>
        <v>31826.192260785869</v>
      </c>
      <c r="N248">
        <f t="shared" si="17"/>
        <v>35802</v>
      </c>
      <c r="O248">
        <f t="shared" si="18"/>
        <v>1768.1217922658816</v>
      </c>
      <c r="P248">
        <f t="shared" si="19"/>
        <v>3126254.6722855135</v>
      </c>
      <c r="Q248">
        <v>0</v>
      </c>
      <c r="R248">
        <v>0</v>
      </c>
      <c r="S248">
        <v>-2415</v>
      </c>
      <c r="T248">
        <v>0</v>
      </c>
      <c r="U248">
        <v>0</v>
      </c>
      <c r="V248">
        <v>7444</v>
      </c>
      <c r="W248">
        <v>1</v>
      </c>
      <c r="X248">
        <v>0</v>
      </c>
      <c r="Y248">
        <v>0</v>
      </c>
      <c r="Z248">
        <v>0</v>
      </c>
    </row>
    <row r="249" spans="1:26" x14ac:dyDescent="0.35">
      <c r="A249" s="1">
        <v>41163</v>
      </c>
      <c r="B249">
        <v>5327</v>
      </c>
      <c r="C249">
        <v>6819.666666666667</v>
      </c>
      <c r="D249">
        <v>5752</v>
      </c>
      <c r="E249">
        <v>0</v>
      </c>
      <c r="F249">
        <v>5029</v>
      </c>
      <c r="G249">
        <v>0</v>
      </c>
      <c r="H249">
        <f>$AC$2+SUMPRODUCT(C249:G249,$AD$2:$AH$2)</f>
        <v>6115.1286917873513</v>
      </c>
      <c r="I249">
        <f>H249-B249</f>
        <v>788.12869178735127</v>
      </c>
      <c r="J249">
        <f t="shared" si="15"/>
        <v>788.12869178735127</v>
      </c>
      <c r="K249" s="8">
        <f>J249/B249</f>
        <v>0.14794982012152266</v>
      </c>
      <c r="L249">
        <v>1892</v>
      </c>
      <c r="M249">
        <f t="shared" si="16"/>
        <v>14186.316452172323</v>
      </c>
      <c r="N249">
        <f t="shared" si="17"/>
        <v>34056</v>
      </c>
      <c r="O249">
        <f t="shared" si="18"/>
        <v>788.12869178735127</v>
      </c>
      <c r="P249">
        <f t="shared" si="19"/>
        <v>621146.83481844177</v>
      </c>
      <c r="Q249">
        <v>0</v>
      </c>
      <c r="R249">
        <v>0</v>
      </c>
      <c r="S249">
        <v>298</v>
      </c>
      <c r="T249">
        <v>0</v>
      </c>
      <c r="U249">
        <v>0</v>
      </c>
      <c r="V249">
        <v>5029</v>
      </c>
      <c r="W249">
        <v>0</v>
      </c>
      <c r="X249">
        <v>1</v>
      </c>
      <c r="Y249">
        <v>0</v>
      </c>
      <c r="Z249">
        <v>0</v>
      </c>
    </row>
    <row r="250" spans="1:26" x14ac:dyDescent="0.35">
      <c r="A250" s="1">
        <v>41164</v>
      </c>
      <c r="B250">
        <v>5012</v>
      </c>
      <c r="C250">
        <v>5933.333333333333</v>
      </c>
      <c r="D250">
        <v>5373</v>
      </c>
      <c r="E250">
        <v>0</v>
      </c>
      <c r="F250">
        <v>5327</v>
      </c>
      <c r="G250">
        <v>0</v>
      </c>
      <c r="H250">
        <f>$AC$2+SUMPRODUCT(C250:G250,$AD$2:$AH$2)</f>
        <v>5765.2547323275567</v>
      </c>
      <c r="I250">
        <f>H250-B250</f>
        <v>753.25473232755667</v>
      </c>
      <c r="J250">
        <f t="shared" si="15"/>
        <v>753.25473232755667</v>
      </c>
      <c r="K250" s="8">
        <f>J250/B250</f>
        <v>0.15029024986583334</v>
      </c>
      <c r="L250">
        <v>2102</v>
      </c>
      <c r="M250">
        <f t="shared" si="16"/>
        <v>13558.58518189602</v>
      </c>
      <c r="N250">
        <f t="shared" si="17"/>
        <v>37836</v>
      </c>
      <c r="O250">
        <f t="shared" si="18"/>
        <v>753.25473232755667</v>
      </c>
      <c r="P250">
        <f t="shared" si="19"/>
        <v>567392.69177385909</v>
      </c>
      <c r="Q250">
        <v>0</v>
      </c>
      <c r="R250">
        <v>0</v>
      </c>
      <c r="S250">
        <v>-315</v>
      </c>
      <c r="T250">
        <v>0</v>
      </c>
      <c r="U250">
        <v>0</v>
      </c>
      <c r="V250">
        <v>5327</v>
      </c>
      <c r="W250">
        <v>0</v>
      </c>
      <c r="X250">
        <v>0</v>
      </c>
      <c r="Y250">
        <v>1</v>
      </c>
      <c r="Z250">
        <v>0</v>
      </c>
    </row>
    <row r="251" spans="1:26" x14ac:dyDescent="0.35">
      <c r="A251" s="1">
        <v>41165</v>
      </c>
      <c r="B251">
        <v>6084</v>
      </c>
      <c r="C251">
        <v>5122.666666666667</v>
      </c>
      <c r="D251">
        <v>5436</v>
      </c>
      <c r="E251">
        <v>0</v>
      </c>
      <c r="F251">
        <v>5012</v>
      </c>
      <c r="G251">
        <v>0</v>
      </c>
      <c r="H251">
        <f>$AC$2+SUMPRODUCT(C251:G251,$AD$2:$AH$2)</f>
        <v>5459.7828930908454</v>
      </c>
      <c r="I251">
        <f>H251-B251</f>
        <v>-624.21710690915461</v>
      </c>
      <c r="J251">
        <f t="shared" si="15"/>
        <v>624.21710690915461</v>
      </c>
      <c r="K251" s="8">
        <f>J251/B251</f>
        <v>0.10259978746041332</v>
      </c>
      <c r="L251">
        <v>1186</v>
      </c>
      <c r="M251">
        <f t="shared" si="16"/>
        <v>44943.631697459132</v>
      </c>
      <c r="N251">
        <f t="shared" si="17"/>
        <v>21348</v>
      </c>
      <c r="O251">
        <f t="shared" si="18"/>
        <v>-1248.4342138183092</v>
      </c>
      <c r="P251">
        <f t="shared" si="19"/>
        <v>1558587.9862321399</v>
      </c>
      <c r="Q251">
        <v>1</v>
      </c>
      <c r="R251">
        <v>0</v>
      </c>
      <c r="S251">
        <v>1072</v>
      </c>
      <c r="T251">
        <v>0</v>
      </c>
      <c r="U251">
        <v>0</v>
      </c>
      <c r="V251">
        <v>5012</v>
      </c>
      <c r="W251">
        <v>0</v>
      </c>
      <c r="X251">
        <v>0</v>
      </c>
      <c r="Y251">
        <v>0</v>
      </c>
      <c r="Z251">
        <v>1</v>
      </c>
    </row>
    <row r="252" spans="1:26" x14ac:dyDescent="0.35">
      <c r="A252" s="1">
        <v>41166</v>
      </c>
      <c r="B252">
        <v>6172</v>
      </c>
      <c r="C252">
        <v>5474.333333333333</v>
      </c>
      <c r="D252">
        <v>7263</v>
      </c>
      <c r="E252">
        <v>0</v>
      </c>
      <c r="F252">
        <v>6084</v>
      </c>
      <c r="G252">
        <v>0</v>
      </c>
      <c r="H252">
        <f>$AC$2+SUMPRODUCT(C252:G252,$AD$2:$AH$2)</f>
        <v>6529.4834060069024</v>
      </c>
      <c r="I252">
        <f>H252-B252</f>
        <v>357.48340600690244</v>
      </c>
      <c r="J252">
        <f t="shared" si="15"/>
        <v>357.48340600690244</v>
      </c>
      <c r="K252" s="8">
        <f>J252/B252</f>
        <v>5.7920188918811157E-2</v>
      </c>
      <c r="L252">
        <v>1219</v>
      </c>
      <c r="M252">
        <f t="shared" si="16"/>
        <v>6434.701308124244</v>
      </c>
      <c r="N252">
        <f t="shared" si="17"/>
        <v>21942</v>
      </c>
      <c r="O252">
        <f t="shared" si="18"/>
        <v>357.48340600690244</v>
      </c>
      <c r="P252">
        <f t="shared" si="19"/>
        <v>127794.38557029585</v>
      </c>
      <c r="Q252">
        <v>0</v>
      </c>
      <c r="R252">
        <v>1</v>
      </c>
      <c r="S252">
        <v>88</v>
      </c>
      <c r="T252">
        <v>0</v>
      </c>
      <c r="U252">
        <v>0</v>
      </c>
      <c r="V252">
        <v>6084</v>
      </c>
      <c r="W252">
        <v>0</v>
      </c>
      <c r="X252">
        <v>0</v>
      </c>
      <c r="Y252">
        <v>0</v>
      </c>
      <c r="Z252">
        <v>0</v>
      </c>
    </row>
    <row r="253" spans="1:26" x14ac:dyDescent="0.35">
      <c r="A253" s="1">
        <v>41167</v>
      </c>
      <c r="B253">
        <v>7222</v>
      </c>
      <c r="C253">
        <v>5756</v>
      </c>
      <c r="D253">
        <v>7986</v>
      </c>
      <c r="E253">
        <v>0</v>
      </c>
      <c r="F253">
        <v>6172</v>
      </c>
      <c r="G253">
        <v>1</v>
      </c>
      <c r="H253">
        <f>$AC$2+SUMPRODUCT(C253:G253,$AD$2:$AH$2)</f>
        <v>7345.6899021591244</v>
      </c>
      <c r="I253">
        <f>H253-B253</f>
        <v>123.68990215912436</v>
      </c>
      <c r="J253">
        <f t="shared" si="15"/>
        <v>123.68990215912436</v>
      </c>
      <c r="K253" s="8">
        <f>J253/B253</f>
        <v>1.712682112422104E-2</v>
      </c>
      <c r="L253">
        <v>1451</v>
      </c>
      <c r="M253">
        <f t="shared" si="16"/>
        <v>2226.4182388642384</v>
      </c>
      <c r="N253">
        <f t="shared" si="17"/>
        <v>26118</v>
      </c>
      <c r="O253">
        <f t="shared" si="18"/>
        <v>123.68990215912436</v>
      </c>
      <c r="P253">
        <f t="shared" si="19"/>
        <v>15299.191896133756</v>
      </c>
      <c r="Q253">
        <v>0</v>
      </c>
      <c r="R253">
        <v>0</v>
      </c>
      <c r="S253">
        <v>1050</v>
      </c>
      <c r="T253">
        <v>1</v>
      </c>
      <c r="U253">
        <v>1</v>
      </c>
      <c r="V253">
        <v>6172</v>
      </c>
      <c r="W253">
        <v>0</v>
      </c>
      <c r="X253">
        <v>0</v>
      </c>
      <c r="Y253">
        <v>0</v>
      </c>
      <c r="Z253">
        <v>0</v>
      </c>
    </row>
    <row r="254" spans="1:26" x14ac:dyDescent="0.35">
      <c r="A254" s="1">
        <v>41168</v>
      </c>
      <c r="B254">
        <v>6819</v>
      </c>
      <c r="C254">
        <v>6492.666666666667</v>
      </c>
      <c r="D254">
        <v>7444</v>
      </c>
      <c r="E254">
        <v>0</v>
      </c>
      <c r="F254">
        <v>7222</v>
      </c>
      <c r="G254">
        <v>1</v>
      </c>
      <c r="H254">
        <f>$AC$2+SUMPRODUCT(C254:G254,$AD$2:$AH$2)</f>
        <v>7622.6755785754831</v>
      </c>
      <c r="I254">
        <f>H254-B254</f>
        <v>803.67557857548309</v>
      </c>
      <c r="J254">
        <f t="shared" si="15"/>
        <v>803.67557857548309</v>
      </c>
      <c r="K254" s="8">
        <f>J254/B254</f>
        <v>0.11785827519804709</v>
      </c>
      <c r="L254">
        <v>1712</v>
      </c>
      <c r="M254">
        <f t="shared" si="16"/>
        <v>14466.160414358696</v>
      </c>
      <c r="N254">
        <f t="shared" si="17"/>
        <v>30816</v>
      </c>
      <c r="O254">
        <f t="shared" si="18"/>
        <v>803.67557857548309</v>
      </c>
      <c r="P254">
        <f t="shared" si="19"/>
        <v>645894.43559863744</v>
      </c>
      <c r="Q254">
        <v>0</v>
      </c>
      <c r="R254">
        <v>0</v>
      </c>
      <c r="S254">
        <v>-403</v>
      </c>
      <c r="T254">
        <v>1</v>
      </c>
      <c r="U254">
        <v>0</v>
      </c>
      <c r="V254">
        <v>7222</v>
      </c>
      <c r="W254">
        <v>0</v>
      </c>
      <c r="X254">
        <v>0</v>
      </c>
      <c r="Y254">
        <v>0</v>
      </c>
      <c r="Z254">
        <v>0</v>
      </c>
    </row>
    <row r="255" spans="1:26" x14ac:dyDescent="0.35">
      <c r="A255" s="1">
        <v>41169</v>
      </c>
      <c r="B255">
        <v>5059</v>
      </c>
      <c r="C255">
        <v>6737.666666666667</v>
      </c>
      <c r="D255">
        <v>5029</v>
      </c>
      <c r="E255">
        <v>0</v>
      </c>
      <c r="F255">
        <v>6819</v>
      </c>
      <c r="G255">
        <v>0</v>
      </c>
      <c r="H255">
        <f>$AC$2+SUMPRODUCT(C255:G255,$AD$2:$AH$2)</f>
        <v>6246.3775374808647</v>
      </c>
      <c r="I255">
        <f>H255-B255</f>
        <v>1187.3775374808647</v>
      </c>
      <c r="J255">
        <f t="shared" si="15"/>
        <v>1187.3775374808647</v>
      </c>
      <c r="K255" s="8">
        <f>J255/B255</f>
        <v>0.23470597696795112</v>
      </c>
      <c r="L255">
        <v>1575</v>
      </c>
      <c r="M255">
        <f t="shared" si="16"/>
        <v>21372.795674655565</v>
      </c>
      <c r="N255">
        <f t="shared" si="17"/>
        <v>28350</v>
      </c>
      <c r="O255">
        <f t="shared" si="18"/>
        <v>1187.3775374808647</v>
      </c>
      <c r="P255">
        <f t="shared" si="19"/>
        <v>1409865.4165141222</v>
      </c>
      <c r="Q255">
        <v>0</v>
      </c>
      <c r="R255">
        <v>0</v>
      </c>
      <c r="S255">
        <v>-1760</v>
      </c>
      <c r="T255">
        <v>0</v>
      </c>
      <c r="U255">
        <v>0</v>
      </c>
      <c r="V255">
        <v>6819</v>
      </c>
      <c r="W255">
        <v>1</v>
      </c>
      <c r="X255">
        <v>0</v>
      </c>
      <c r="Y255">
        <v>0</v>
      </c>
      <c r="Z255">
        <v>1</v>
      </c>
    </row>
    <row r="256" spans="1:26" x14ac:dyDescent="0.35">
      <c r="A256" s="1">
        <v>41170</v>
      </c>
      <c r="B256">
        <v>4676</v>
      </c>
      <c r="C256">
        <v>6366.666666666667</v>
      </c>
      <c r="D256">
        <v>5327</v>
      </c>
      <c r="E256">
        <v>0</v>
      </c>
      <c r="F256">
        <v>5059</v>
      </c>
      <c r="G256">
        <v>0</v>
      </c>
      <c r="H256">
        <f>$AC$2+SUMPRODUCT(C256:G256,$AD$2:$AH$2)</f>
        <v>5818.0459650910898</v>
      </c>
      <c r="I256">
        <f>H256-B256</f>
        <v>1142.0459650910898</v>
      </c>
      <c r="J256">
        <f t="shared" si="15"/>
        <v>1142.0459650910898</v>
      </c>
      <c r="K256" s="8">
        <f>J256/B256</f>
        <v>0.24423566404856498</v>
      </c>
      <c r="L256">
        <v>2240</v>
      </c>
      <c r="M256">
        <f t="shared" si="16"/>
        <v>20556.827371639614</v>
      </c>
      <c r="N256">
        <f t="shared" si="17"/>
        <v>40320</v>
      </c>
      <c r="O256">
        <f t="shared" si="18"/>
        <v>1142.0459650910898</v>
      </c>
      <c r="P256">
        <f t="shared" si="19"/>
        <v>1304268.9863808386</v>
      </c>
      <c r="Q256">
        <v>0</v>
      </c>
      <c r="R256">
        <v>0</v>
      </c>
      <c r="S256">
        <v>-383</v>
      </c>
      <c r="T256">
        <v>0</v>
      </c>
      <c r="U256">
        <v>0</v>
      </c>
      <c r="V256">
        <v>5059</v>
      </c>
      <c r="W256">
        <v>0</v>
      </c>
      <c r="X256">
        <v>1</v>
      </c>
      <c r="Y256">
        <v>0</v>
      </c>
      <c r="Z256">
        <v>0</v>
      </c>
    </row>
    <row r="257" spans="1:26" x14ac:dyDescent="0.35">
      <c r="A257" s="1">
        <v>41171</v>
      </c>
      <c r="B257">
        <v>3000</v>
      </c>
      <c r="C257">
        <v>5518</v>
      </c>
      <c r="D257">
        <v>5012</v>
      </c>
      <c r="E257">
        <v>0</v>
      </c>
      <c r="F257">
        <v>4676</v>
      </c>
      <c r="G257">
        <v>0</v>
      </c>
      <c r="H257">
        <f>$AC$2+SUMPRODUCT(C257:G257,$AD$2:$AH$2)</f>
        <v>5339.3933379771288</v>
      </c>
      <c r="I257">
        <f>H257-B257</f>
        <v>2339.3933379771288</v>
      </c>
      <c r="J257">
        <f t="shared" si="15"/>
        <v>2339.3933379771288</v>
      </c>
      <c r="K257" s="8">
        <f>J257/B257</f>
        <v>0.77979777932570959</v>
      </c>
      <c r="L257">
        <v>272</v>
      </c>
      <c r="M257">
        <f t="shared" si="16"/>
        <v>42109.08008358832</v>
      </c>
      <c r="N257">
        <f t="shared" si="17"/>
        <v>4896</v>
      </c>
      <c r="O257">
        <f t="shared" si="18"/>
        <v>2339.3933379771288</v>
      </c>
      <c r="P257">
        <f t="shared" si="19"/>
        <v>5472761.1897717724</v>
      </c>
      <c r="Q257">
        <v>0</v>
      </c>
      <c r="R257">
        <v>0</v>
      </c>
      <c r="S257">
        <v>-1676</v>
      </c>
      <c r="T257">
        <v>0</v>
      </c>
      <c r="U257">
        <v>0</v>
      </c>
      <c r="V257">
        <v>4676</v>
      </c>
      <c r="W257">
        <v>0</v>
      </c>
      <c r="X257">
        <v>0</v>
      </c>
      <c r="Y257">
        <v>1</v>
      </c>
      <c r="Z257">
        <v>0</v>
      </c>
    </row>
    <row r="258" spans="1:26" x14ac:dyDescent="0.35">
      <c r="A258" s="1">
        <v>41172</v>
      </c>
      <c r="B258">
        <v>5739</v>
      </c>
      <c r="C258">
        <v>4245</v>
      </c>
      <c r="D258">
        <v>6084</v>
      </c>
      <c r="E258">
        <v>0</v>
      </c>
      <c r="F258">
        <v>3000</v>
      </c>
      <c r="G258">
        <v>0</v>
      </c>
      <c r="H258">
        <f>$AC$2+SUMPRODUCT(C258:G258,$AD$2:$AH$2)</f>
        <v>4946.1825791639076</v>
      </c>
      <c r="I258">
        <f>H258-B258</f>
        <v>-792.81742083609242</v>
      </c>
      <c r="J258">
        <f t="shared" si="15"/>
        <v>792.81742083609242</v>
      </c>
      <c r="K258" s="8">
        <f>J258/B258</f>
        <v>0.13814556906013112</v>
      </c>
      <c r="L258">
        <v>1134</v>
      </c>
      <c r="M258">
        <f t="shared" si="16"/>
        <v>57082.854300198655</v>
      </c>
      <c r="N258">
        <f t="shared" si="17"/>
        <v>20412</v>
      </c>
      <c r="O258">
        <f t="shared" si="18"/>
        <v>-1585.6348416721848</v>
      </c>
      <c r="P258">
        <f t="shared" si="19"/>
        <v>2514237.8511247747</v>
      </c>
      <c r="Q258">
        <v>1</v>
      </c>
      <c r="R258">
        <v>0</v>
      </c>
      <c r="S258">
        <v>2739</v>
      </c>
      <c r="T258">
        <v>0</v>
      </c>
      <c r="U258">
        <v>0</v>
      </c>
      <c r="V258">
        <v>3000</v>
      </c>
      <c r="W258">
        <v>0</v>
      </c>
      <c r="X258">
        <v>0</v>
      </c>
      <c r="Y258">
        <v>0</v>
      </c>
      <c r="Z258">
        <v>0</v>
      </c>
    </row>
    <row r="259" spans="1:26" x14ac:dyDescent="0.35">
      <c r="A259" s="1">
        <v>41173</v>
      </c>
      <c r="B259">
        <v>4628.5</v>
      </c>
      <c r="C259">
        <v>4471.666666666667</v>
      </c>
      <c r="D259">
        <v>6172</v>
      </c>
      <c r="E259">
        <v>0</v>
      </c>
      <c r="F259">
        <v>5739</v>
      </c>
      <c r="G259">
        <v>0</v>
      </c>
      <c r="H259">
        <f>$AC$2+SUMPRODUCT(C259:G259,$AD$2:$AH$2)</f>
        <v>5714.6144252044132</v>
      </c>
      <c r="I259">
        <f>H259-B259</f>
        <v>1086.1144252044132</v>
      </c>
      <c r="J259">
        <f t="shared" ref="J259:J322" si="20">ABS(I259)</f>
        <v>1086.1144252044132</v>
      </c>
      <c r="K259" s="8">
        <f>J259/B259</f>
        <v>0.23465797238941627</v>
      </c>
      <c r="L259">
        <v>4162</v>
      </c>
      <c r="M259">
        <f t="shared" ref="M259:M322" si="21">IF(I259&lt;0,I259*-72,I259*18)</f>
        <v>19550.05965367944</v>
      </c>
      <c r="N259">
        <f t="shared" ref="N259:N322" si="22">L259*18</f>
        <v>74916</v>
      </c>
      <c r="O259">
        <f t="shared" ref="O259:O322" si="23">IF(I259&lt;0,I259*2,I259)</f>
        <v>1086.1144252044132</v>
      </c>
      <c r="P259">
        <f t="shared" ref="P259:P322" si="24">O259^2</f>
        <v>1179644.5446371129</v>
      </c>
      <c r="Q259">
        <v>0</v>
      </c>
      <c r="R259">
        <v>1</v>
      </c>
      <c r="S259">
        <v>-1110.5</v>
      </c>
      <c r="T259">
        <v>0</v>
      </c>
      <c r="U259">
        <v>0</v>
      </c>
      <c r="V259">
        <v>5739</v>
      </c>
      <c r="W259">
        <v>0</v>
      </c>
      <c r="X259">
        <v>0</v>
      </c>
      <c r="Y259">
        <v>0</v>
      </c>
      <c r="Z259">
        <v>0</v>
      </c>
    </row>
    <row r="260" spans="1:26" x14ac:dyDescent="0.35">
      <c r="A260" s="1">
        <v>41174</v>
      </c>
      <c r="B260">
        <v>6288</v>
      </c>
      <c r="C260">
        <v>4455.833333333333</v>
      </c>
      <c r="D260">
        <v>7222</v>
      </c>
      <c r="E260">
        <v>0</v>
      </c>
      <c r="F260">
        <v>4628.5</v>
      </c>
      <c r="G260">
        <v>1</v>
      </c>
      <c r="H260">
        <f>$AC$2+SUMPRODUCT(C260:G260,$AD$2:$AH$2)</f>
        <v>6272.6636785074061</v>
      </c>
      <c r="I260">
        <f>H260-B260</f>
        <v>-15.336321492593925</v>
      </c>
      <c r="J260">
        <f t="shared" si="20"/>
        <v>15.336321492593925</v>
      </c>
      <c r="K260" s="8">
        <f>J260/B260</f>
        <v>2.4389824256669727E-3</v>
      </c>
      <c r="L260">
        <v>836</v>
      </c>
      <c r="M260">
        <f t="shared" si="21"/>
        <v>1104.2151474667626</v>
      </c>
      <c r="N260">
        <f t="shared" si="22"/>
        <v>15048</v>
      </c>
      <c r="O260">
        <f t="shared" si="23"/>
        <v>-30.672642985187849</v>
      </c>
      <c r="P260">
        <f t="shared" si="24"/>
        <v>940.81102769679342</v>
      </c>
      <c r="Q260">
        <v>0</v>
      </c>
      <c r="R260">
        <v>0</v>
      </c>
      <c r="S260">
        <v>1659.5</v>
      </c>
      <c r="T260">
        <v>1</v>
      </c>
      <c r="U260">
        <v>1</v>
      </c>
      <c r="V260">
        <v>4628.5</v>
      </c>
      <c r="W260">
        <v>0</v>
      </c>
      <c r="X260">
        <v>0</v>
      </c>
      <c r="Y260">
        <v>0</v>
      </c>
      <c r="Z260">
        <v>0</v>
      </c>
    </row>
    <row r="261" spans="1:26" x14ac:dyDescent="0.35">
      <c r="A261" s="1">
        <v>41175</v>
      </c>
      <c r="B261">
        <v>6844</v>
      </c>
      <c r="C261">
        <v>5551.833333333333</v>
      </c>
      <c r="D261">
        <v>6819</v>
      </c>
      <c r="E261">
        <v>0</v>
      </c>
      <c r="F261">
        <v>6288</v>
      </c>
      <c r="G261">
        <v>1</v>
      </c>
      <c r="H261">
        <f>$AC$2+SUMPRODUCT(C261:G261,$AD$2:$AH$2)</f>
        <v>6862.89979739316</v>
      </c>
      <c r="I261">
        <f>H261-B261</f>
        <v>18.899797393160043</v>
      </c>
      <c r="J261">
        <f t="shared" si="20"/>
        <v>18.899797393160043</v>
      </c>
      <c r="K261" s="8">
        <f>J261/B261</f>
        <v>2.7615133537638868E-3</v>
      </c>
      <c r="L261">
        <v>1051</v>
      </c>
      <c r="M261">
        <f t="shared" si="21"/>
        <v>340.19635307688077</v>
      </c>
      <c r="N261">
        <f t="shared" si="22"/>
        <v>18918</v>
      </c>
      <c r="O261">
        <f t="shared" si="23"/>
        <v>18.899797393160043</v>
      </c>
      <c r="P261">
        <f t="shared" si="24"/>
        <v>357.20234150249917</v>
      </c>
      <c r="Q261">
        <v>0</v>
      </c>
      <c r="R261">
        <v>0</v>
      </c>
      <c r="S261">
        <v>556</v>
      </c>
      <c r="T261">
        <v>1</v>
      </c>
      <c r="U261">
        <v>0</v>
      </c>
      <c r="V261">
        <v>6288</v>
      </c>
      <c r="W261">
        <v>0</v>
      </c>
      <c r="X261">
        <v>0</v>
      </c>
      <c r="Y261">
        <v>0</v>
      </c>
      <c r="Z261">
        <v>1</v>
      </c>
    </row>
    <row r="262" spans="1:26" x14ac:dyDescent="0.35">
      <c r="A262" s="1">
        <v>41176</v>
      </c>
      <c r="B262">
        <v>4615</v>
      </c>
      <c r="C262">
        <v>5920.166666666667</v>
      </c>
      <c r="D262">
        <v>5059</v>
      </c>
      <c r="E262">
        <v>0</v>
      </c>
      <c r="F262">
        <v>6844</v>
      </c>
      <c r="G262">
        <v>0</v>
      </c>
      <c r="H262">
        <f>$AC$2+SUMPRODUCT(C262:G262,$AD$2:$AH$2)</f>
        <v>6008.5395694127601</v>
      </c>
      <c r="I262">
        <f>H262-B262</f>
        <v>1393.5395694127601</v>
      </c>
      <c r="J262">
        <f t="shared" si="20"/>
        <v>1393.5395694127601</v>
      </c>
      <c r="K262" s="8">
        <f>J262/B262</f>
        <v>0.30195873660081474</v>
      </c>
      <c r="L262">
        <v>1840</v>
      </c>
      <c r="M262">
        <f t="shared" si="21"/>
        <v>25083.712249429682</v>
      </c>
      <c r="N262">
        <f t="shared" si="22"/>
        <v>33120</v>
      </c>
      <c r="O262">
        <f t="shared" si="23"/>
        <v>1393.5395694127601</v>
      </c>
      <c r="P262">
        <f t="shared" si="24"/>
        <v>1941952.5315191008</v>
      </c>
      <c r="Q262">
        <v>0</v>
      </c>
      <c r="R262">
        <v>0</v>
      </c>
      <c r="S262">
        <v>-2229</v>
      </c>
      <c r="T262">
        <v>0</v>
      </c>
      <c r="U262">
        <v>0</v>
      </c>
      <c r="V262">
        <v>6844</v>
      </c>
      <c r="W262">
        <v>1</v>
      </c>
      <c r="X262">
        <v>0</v>
      </c>
      <c r="Y262">
        <v>0</v>
      </c>
      <c r="Z262">
        <v>0</v>
      </c>
    </row>
    <row r="263" spans="1:26" x14ac:dyDescent="0.35">
      <c r="A263" s="1">
        <v>41177</v>
      </c>
      <c r="B263">
        <v>5412</v>
      </c>
      <c r="C263">
        <v>5915.666666666667</v>
      </c>
      <c r="D263">
        <v>4676</v>
      </c>
      <c r="E263">
        <v>0</v>
      </c>
      <c r="F263">
        <v>4615</v>
      </c>
      <c r="G263">
        <v>0</v>
      </c>
      <c r="H263">
        <f>$AC$2+SUMPRODUCT(C263:G263,$AD$2:$AH$2)</f>
        <v>5320.1060257633699</v>
      </c>
      <c r="I263">
        <f>H263-B263</f>
        <v>-91.893974236630129</v>
      </c>
      <c r="J263">
        <f t="shared" si="20"/>
        <v>91.893974236630129</v>
      </c>
      <c r="K263" s="8">
        <f>J263/B263</f>
        <v>1.6979670036332249E-2</v>
      </c>
      <c r="L263">
        <v>2027</v>
      </c>
      <c r="M263">
        <f t="shared" si="21"/>
        <v>6616.3661450373693</v>
      </c>
      <c r="N263">
        <f t="shared" si="22"/>
        <v>36486</v>
      </c>
      <c r="O263">
        <f t="shared" si="23"/>
        <v>-183.78794847326026</v>
      </c>
      <c r="P263">
        <f t="shared" si="24"/>
        <v>33778.010004009768</v>
      </c>
      <c r="Q263">
        <v>0</v>
      </c>
      <c r="R263">
        <v>0</v>
      </c>
      <c r="S263">
        <v>797</v>
      </c>
      <c r="T263">
        <v>0</v>
      </c>
      <c r="U263">
        <v>0</v>
      </c>
      <c r="V263">
        <v>4615</v>
      </c>
      <c r="W263">
        <v>0</v>
      </c>
      <c r="X263">
        <v>1</v>
      </c>
      <c r="Y263">
        <v>0</v>
      </c>
      <c r="Z263">
        <v>1</v>
      </c>
    </row>
    <row r="264" spans="1:26" x14ac:dyDescent="0.35">
      <c r="A264" s="1">
        <v>41178</v>
      </c>
      <c r="B264">
        <v>5273</v>
      </c>
      <c r="C264">
        <v>5623.666666666667</v>
      </c>
      <c r="D264">
        <v>3000</v>
      </c>
      <c r="E264">
        <v>0</v>
      </c>
      <c r="F264">
        <v>5412</v>
      </c>
      <c r="G264">
        <v>0</v>
      </c>
      <c r="H264">
        <f>$AC$2+SUMPRODUCT(C264:G264,$AD$2:$AH$2)</f>
        <v>4779.9249363558529</v>
      </c>
      <c r="I264">
        <f>H264-B264</f>
        <v>-493.07506364414712</v>
      </c>
      <c r="J264">
        <f t="shared" si="20"/>
        <v>493.07506364414712</v>
      </c>
      <c r="K264" s="8">
        <f>J264/B264</f>
        <v>9.3509399515294356E-2</v>
      </c>
      <c r="L264">
        <v>1856</v>
      </c>
      <c r="M264">
        <f t="shared" si="21"/>
        <v>35501.404582378593</v>
      </c>
      <c r="N264">
        <f t="shared" si="22"/>
        <v>33408</v>
      </c>
      <c r="O264">
        <f t="shared" si="23"/>
        <v>-986.15012728829424</v>
      </c>
      <c r="P264">
        <f t="shared" si="24"/>
        <v>972492.07355071895</v>
      </c>
      <c r="Q264">
        <v>0</v>
      </c>
      <c r="R264">
        <v>0</v>
      </c>
      <c r="S264">
        <v>-139</v>
      </c>
      <c r="T264">
        <v>0</v>
      </c>
      <c r="U264">
        <v>0</v>
      </c>
      <c r="V264">
        <v>5412</v>
      </c>
      <c r="W264">
        <v>0</v>
      </c>
      <c r="X264">
        <v>0</v>
      </c>
      <c r="Y264">
        <v>1</v>
      </c>
      <c r="Z264">
        <v>1</v>
      </c>
    </row>
    <row r="265" spans="1:26" x14ac:dyDescent="0.35">
      <c r="A265" s="1">
        <v>41179</v>
      </c>
      <c r="B265">
        <v>4996</v>
      </c>
      <c r="C265">
        <v>5100</v>
      </c>
      <c r="D265">
        <v>5739</v>
      </c>
      <c r="E265">
        <v>0</v>
      </c>
      <c r="F265">
        <v>5273</v>
      </c>
      <c r="G265">
        <v>0</v>
      </c>
      <c r="H265">
        <f>$AC$2+SUMPRODUCT(C265:G265,$AD$2:$AH$2)</f>
        <v>5632.0566331455739</v>
      </c>
      <c r="I265">
        <f>H265-B265</f>
        <v>636.05663314557387</v>
      </c>
      <c r="J265">
        <f t="shared" si="20"/>
        <v>636.05663314557387</v>
      </c>
      <c r="K265" s="8">
        <f>J265/B265</f>
        <v>0.12731317717085144</v>
      </c>
      <c r="L265">
        <v>1961</v>
      </c>
      <c r="M265">
        <f t="shared" si="21"/>
        <v>11449.01939662033</v>
      </c>
      <c r="N265">
        <f t="shared" si="22"/>
        <v>35298</v>
      </c>
      <c r="O265">
        <f t="shared" si="23"/>
        <v>636.05663314557387</v>
      </c>
      <c r="P265">
        <f t="shared" si="24"/>
        <v>404568.04056848312</v>
      </c>
      <c r="Q265">
        <v>1</v>
      </c>
      <c r="R265">
        <v>0</v>
      </c>
      <c r="S265">
        <v>-277</v>
      </c>
      <c r="T265">
        <v>0</v>
      </c>
      <c r="U265">
        <v>0</v>
      </c>
      <c r="V265">
        <v>5273</v>
      </c>
      <c r="W265">
        <v>0</v>
      </c>
      <c r="X265">
        <v>0</v>
      </c>
      <c r="Y265">
        <v>0</v>
      </c>
      <c r="Z265">
        <v>0</v>
      </c>
    </row>
    <row r="266" spans="1:26" x14ac:dyDescent="0.35">
      <c r="A266" s="1">
        <v>41180</v>
      </c>
      <c r="B266">
        <v>5590</v>
      </c>
      <c r="C266">
        <v>5227</v>
      </c>
      <c r="D266">
        <v>4628.5</v>
      </c>
      <c r="E266">
        <v>1</v>
      </c>
      <c r="F266">
        <v>4996</v>
      </c>
      <c r="G266">
        <v>0</v>
      </c>
      <c r="H266">
        <f>$AC$2+SUMPRODUCT(C266:G266,$AD$2:$AH$2)</f>
        <v>5408.0773324653228</v>
      </c>
      <c r="I266">
        <f>H266-B266</f>
        <v>-181.9226675346772</v>
      </c>
      <c r="J266">
        <f t="shared" si="20"/>
        <v>181.9226675346772</v>
      </c>
      <c r="K266" s="8">
        <f>J266/B266</f>
        <v>3.2544305462375168E-2</v>
      </c>
      <c r="L266">
        <v>835</v>
      </c>
      <c r="M266">
        <f t="shared" si="21"/>
        <v>13098.432062496759</v>
      </c>
      <c r="N266">
        <f t="shared" si="22"/>
        <v>15030</v>
      </c>
      <c r="O266">
        <f t="shared" si="23"/>
        <v>-363.84533506935441</v>
      </c>
      <c r="P266">
        <f t="shared" si="24"/>
        <v>132383.42785173078</v>
      </c>
      <c r="Q266">
        <v>0</v>
      </c>
      <c r="R266">
        <v>1</v>
      </c>
      <c r="S266">
        <v>594</v>
      </c>
      <c r="T266">
        <v>0</v>
      </c>
      <c r="U266">
        <v>0</v>
      </c>
      <c r="V266">
        <v>4996</v>
      </c>
      <c r="W266">
        <v>0</v>
      </c>
      <c r="X266">
        <v>0</v>
      </c>
      <c r="Y266">
        <v>0</v>
      </c>
      <c r="Z266">
        <v>1</v>
      </c>
    </row>
    <row r="267" spans="1:26" x14ac:dyDescent="0.35">
      <c r="A267" s="1">
        <v>41181</v>
      </c>
      <c r="B267">
        <v>6648</v>
      </c>
      <c r="C267">
        <v>5286.333333333333</v>
      </c>
      <c r="D267">
        <v>6288</v>
      </c>
      <c r="E267">
        <v>1</v>
      </c>
      <c r="F267">
        <v>5590</v>
      </c>
      <c r="G267">
        <v>1</v>
      </c>
      <c r="H267">
        <f>$AC$2+SUMPRODUCT(C267:G267,$AD$2:$AH$2)</f>
        <v>6636.2849844100556</v>
      </c>
      <c r="I267">
        <f>H267-B267</f>
        <v>-11.715015589944414</v>
      </c>
      <c r="J267">
        <f t="shared" si="20"/>
        <v>11.715015589944414</v>
      </c>
      <c r="K267" s="8">
        <f>J267/B267</f>
        <v>1.7621864605812897E-3</v>
      </c>
      <c r="L267">
        <v>1478</v>
      </c>
      <c r="M267">
        <f t="shared" si="21"/>
        <v>843.48112247599784</v>
      </c>
      <c r="N267">
        <f t="shared" si="22"/>
        <v>26604</v>
      </c>
      <c r="O267">
        <f t="shared" si="23"/>
        <v>-23.430031179888829</v>
      </c>
      <c r="P267">
        <f t="shared" si="24"/>
        <v>548.96636109056271</v>
      </c>
      <c r="Q267">
        <v>0</v>
      </c>
      <c r="R267">
        <v>0</v>
      </c>
      <c r="S267">
        <v>1058</v>
      </c>
      <c r="T267">
        <v>1</v>
      </c>
      <c r="U267">
        <v>1</v>
      </c>
      <c r="V267">
        <v>5590</v>
      </c>
      <c r="W267">
        <v>0</v>
      </c>
      <c r="X267">
        <v>0</v>
      </c>
      <c r="Y267">
        <v>0</v>
      </c>
      <c r="Z267">
        <v>1</v>
      </c>
    </row>
    <row r="268" spans="1:26" x14ac:dyDescent="0.35">
      <c r="A268" s="1">
        <v>41182</v>
      </c>
      <c r="B268">
        <v>6569</v>
      </c>
      <c r="C268">
        <v>5744.666666666667</v>
      </c>
      <c r="D268">
        <v>6844</v>
      </c>
      <c r="E268">
        <v>1</v>
      </c>
      <c r="F268">
        <v>6648</v>
      </c>
      <c r="G268">
        <v>1</v>
      </c>
      <c r="H268">
        <f>$AC$2+SUMPRODUCT(C268:G268,$AD$2:$AH$2)</f>
        <v>7248.9444578652274</v>
      </c>
      <c r="I268">
        <f>H268-B268</f>
        <v>679.94445786522738</v>
      </c>
      <c r="J268">
        <f t="shared" si="20"/>
        <v>679.94445786522738</v>
      </c>
      <c r="K268" s="8">
        <f>J268/B268</f>
        <v>0.10350806178493338</v>
      </c>
      <c r="L268">
        <v>1075</v>
      </c>
      <c r="M268">
        <f t="shared" si="21"/>
        <v>12239.000241574093</v>
      </c>
      <c r="N268">
        <f t="shared" si="22"/>
        <v>19350</v>
      </c>
      <c r="O268">
        <f t="shared" si="23"/>
        <v>679.94445786522738</v>
      </c>
      <c r="P268">
        <f t="shared" si="24"/>
        <v>462324.46578163799</v>
      </c>
      <c r="Q268">
        <v>0</v>
      </c>
      <c r="R268">
        <v>0</v>
      </c>
      <c r="S268">
        <v>-79</v>
      </c>
      <c r="T268">
        <v>1</v>
      </c>
      <c r="U268">
        <v>0</v>
      </c>
      <c r="V268">
        <v>6648</v>
      </c>
      <c r="W268">
        <v>0</v>
      </c>
      <c r="X268">
        <v>0</v>
      </c>
      <c r="Y268">
        <v>0</v>
      </c>
      <c r="Z268">
        <v>0</v>
      </c>
    </row>
    <row r="269" spans="1:26" x14ac:dyDescent="0.35">
      <c r="A269" s="1">
        <v>41183</v>
      </c>
      <c r="B269">
        <v>4396</v>
      </c>
      <c r="C269">
        <v>6269</v>
      </c>
      <c r="D269">
        <v>4615</v>
      </c>
      <c r="E269">
        <v>0</v>
      </c>
      <c r="F269">
        <v>6569</v>
      </c>
      <c r="G269">
        <v>0</v>
      </c>
      <c r="H269">
        <f>$AC$2+SUMPRODUCT(C269:G269,$AD$2:$AH$2)</f>
        <v>5880.746066445754</v>
      </c>
      <c r="I269">
        <f>H269-B269</f>
        <v>1484.746066445754</v>
      </c>
      <c r="J269">
        <f t="shared" si="20"/>
        <v>1484.746066445754</v>
      </c>
      <c r="K269" s="8">
        <f>J269/B269</f>
        <v>0.33774933267646817</v>
      </c>
      <c r="L269">
        <v>1808</v>
      </c>
      <c r="M269">
        <f t="shared" si="21"/>
        <v>26725.429196023571</v>
      </c>
      <c r="N269">
        <f t="shared" si="22"/>
        <v>32544</v>
      </c>
      <c r="O269">
        <f t="shared" si="23"/>
        <v>1484.746066445754</v>
      </c>
      <c r="P269">
        <f t="shared" si="24"/>
        <v>2204470.8818261391</v>
      </c>
      <c r="Q269">
        <v>0</v>
      </c>
      <c r="R269">
        <v>0</v>
      </c>
      <c r="S269">
        <v>-2173</v>
      </c>
      <c r="T269">
        <v>0</v>
      </c>
      <c r="U269">
        <v>0</v>
      </c>
      <c r="V269">
        <v>6569</v>
      </c>
      <c r="W269">
        <v>1</v>
      </c>
      <c r="X269">
        <v>0</v>
      </c>
      <c r="Y269">
        <v>0</v>
      </c>
      <c r="Z269">
        <v>0</v>
      </c>
    </row>
    <row r="270" spans="1:26" x14ac:dyDescent="0.35">
      <c r="A270" s="1">
        <v>41184</v>
      </c>
      <c r="B270">
        <v>5205</v>
      </c>
      <c r="C270">
        <v>5871</v>
      </c>
      <c r="D270">
        <v>5412</v>
      </c>
      <c r="E270">
        <v>0</v>
      </c>
      <c r="F270">
        <v>4396</v>
      </c>
      <c r="G270">
        <v>0</v>
      </c>
      <c r="H270">
        <f>$AC$2+SUMPRODUCT(C270:G270,$AD$2:$AH$2)</f>
        <v>5535.0597138624998</v>
      </c>
      <c r="I270">
        <f>H270-B270</f>
        <v>330.05971386249985</v>
      </c>
      <c r="J270">
        <f t="shared" si="20"/>
        <v>330.05971386249985</v>
      </c>
      <c r="K270" s="8">
        <f>J270/B270</f>
        <v>6.3412048772814575E-2</v>
      </c>
      <c r="L270">
        <v>1511</v>
      </c>
      <c r="M270">
        <f t="shared" si="21"/>
        <v>5941.0748495249973</v>
      </c>
      <c r="N270">
        <f t="shared" si="22"/>
        <v>27198</v>
      </c>
      <c r="O270">
        <f t="shared" si="23"/>
        <v>330.05971386249985</v>
      </c>
      <c r="P270">
        <f t="shared" si="24"/>
        <v>108939.41471499528</v>
      </c>
      <c r="Q270">
        <v>0</v>
      </c>
      <c r="R270">
        <v>0</v>
      </c>
      <c r="S270">
        <v>809</v>
      </c>
      <c r="T270">
        <v>0</v>
      </c>
      <c r="U270">
        <v>0</v>
      </c>
      <c r="V270">
        <v>4396</v>
      </c>
      <c r="W270">
        <v>0</v>
      </c>
      <c r="X270">
        <v>1</v>
      </c>
      <c r="Y270">
        <v>0</v>
      </c>
      <c r="Z270">
        <v>0</v>
      </c>
    </row>
    <row r="271" spans="1:26" x14ac:dyDescent="0.35">
      <c r="A271" s="1">
        <v>41185</v>
      </c>
      <c r="B271">
        <v>5350</v>
      </c>
      <c r="C271">
        <v>5390</v>
      </c>
      <c r="D271">
        <v>5273</v>
      </c>
      <c r="E271">
        <v>0</v>
      </c>
      <c r="F271">
        <v>5205</v>
      </c>
      <c r="G271">
        <v>0</v>
      </c>
      <c r="H271">
        <f>$AC$2+SUMPRODUCT(C271:G271,$AD$2:$AH$2)</f>
        <v>5527.6286911001489</v>
      </c>
      <c r="I271">
        <f>H271-B271</f>
        <v>177.6286911001489</v>
      </c>
      <c r="J271">
        <f t="shared" si="20"/>
        <v>177.6286911001489</v>
      </c>
      <c r="K271" s="8">
        <f>J271/B271</f>
        <v>3.3201624504700732E-2</v>
      </c>
      <c r="L271">
        <v>1355</v>
      </c>
      <c r="M271">
        <f t="shared" si="21"/>
        <v>3197.3164398026802</v>
      </c>
      <c r="N271">
        <f t="shared" si="22"/>
        <v>24390</v>
      </c>
      <c r="O271">
        <f t="shared" si="23"/>
        <v>177.6286911001489</v>
      </c>
      <c r="P271">
        <f t="shared" si="24"/>
        <v>31551.951901952118</v>
      </c>
      <c r="Q271">
        <v>0</v>
      </c>
      <c r="R271">
        <v>0</v>
      </c>
      <c r="S271">
        <v>145</v>
      </c>
      <c r="T271">
        <v>0</v>
      </c>
      <c r="U271">
        <v>0</v>
      </c>
      <c r="V271">
        <v>5205</v>
      </c>
      <c r="W271">
        <v>0</v>
      </c>
      <c r="X271">
        <v>0</v>
      </c>
      <c r="Y271">
        <v>1</v>
      </c>
      <c r="Z271">
        <v>1</v>
      </c>
    </row>
    <row r="272" spans="1:26" x14ac:dyDescent="0.35">
      <c r="A272" s="1">
        <v>41186</v>
      </c>
      <c r="B272">
        <v>4939</v>
      </c>
      <c r="C272">
        <v>4983.666666666667</v>
      </c>
      <c r="D272">
        <v>4996</v>
      </c>
      <c r="E272">
        <v>0</v>
      </c>
      <c r="F272">
        <v>5350</v>
      </c>
      <c r="G272">
        <v>0</v>
      </c>
      <c r="H272">
        <f>$AC$2+SUMPRODUCT(C272:G272,$AD$2:$AH$2)</f>
        <v>5329.7043619555343</v>
      </c>
      <c r="I272">
        <f>H272-B272</f>
        <v>390.7043619555343</v>
      </c>
      <c r="J272">
        <f t="shared" si="20"/>
        <v>390.7043619555343</v>
      </c>
      <c r="K272" s="8">
        <f>J272/B272</f>
        <v>7.910596516613369E-2</v>
      </c>
      <c r="L272">
        <v>1835</v>
      </c>
      <c r="M272">
        <f t="shared" si="21"/>
        <v>7032.6785151996173</v>
      </c>
      <c r="N272">
        <f t="shared" si="22"/>
        <v>33030</v>
      </c>
      <c r="O272">
        <f t="shared" si="23"/>
        <v>390.7043619555343</v>
      </c>
      <c r="P272">
        <f t="shared" si="24"/>
        <v>152649.89845108116</v>
      </c>
      <c r="Q272">
        <v>1</v>
      </c>
      <c r="R272">
        <v>0</v>
      </c>
      <c r="S272">
        <v>-411</v>
      </c>
      <c r="T272">
        <v>0</v>
      </c>
      <c r="U272">
        <v>0</v>
      </c>
      <c r="V272">
        <v>5350</v>
      </c>
      <c r="W272">
        <v>0</v>
      </c>
      <c r="X272">
        <v>0</v>
      </c>
      <c r="Y272">
        <v>0</v>
      </c>
      <c r="Z272">
        <v>0</v>
      </c>
    </row>
    <row r="273" spans="1:26" x14ac:dyDescent="0.35">
      <c r="A273" s="1">
        <v>41187</v>
      </c>
      <c r="B273">
        <v>6693</v>
      </c>
      <c r="C273">
        <v>5164.666666666667</v>
      </c>
      <c r="D273">
        <v>5590</v>
      </c>
      <c r="E273">
        <v>0</v>
      </c>
      <c r="F273">
        <v>4939</v>
      </c>
      <c r="G273">
        <v>0</v>
      </c>
      <c r="H273">
        <f>$AC$2+SUMPRODUCT(C273:G273,$AD$2:$AH$2)</f>
        <v>5514.2131014654788</v>
      </c>
      <c r="I273">
        <f>H273-B273</f>
        <v>-1178.7868985345212</v>
      </c>
      <c r="J273">
        <f t="shared" si="20"/>
        <v>1178.7868985345212</v>
      </c>
      <c r="K273" s="8">
        <f>J273/B273</f>
        <v>0.17612235149178562</v>
      </c>
      <c r="L273">
        <v>671</v>
      </c>
      <c r="M273">
        <f t="shared" si="21"/>
        <v>84872.656694485529</v>
      </c>
      <c r="N273">
        <f t="shared" si="22"/>
        <v>12078</v>
      </c>
      <c r="O273">
        <f t="shared" si="23"/>
        <v>-2357.5737970690425</v>
      </c>
      <c r="P273">
        <f t="shared" si="24"/>
        <v>5558154.2086265432</v>
      </c>
      <c r="Q273">
        <v>0</v>
      </c>
      <c r="R273">
        <v>1</v>
      </c>
      <c r="S273">
        <v>1754</v>
      </c>
      <c r="T273">
        <v>0</v>
      </c>
      <c r="U273">
        <v>0</v>
      </c>
      <c r="V273">
        <v>4939</v>
      </c>
      <c r="W273">
        <v>0</v>
      </c>
      <c r="X273">
        <v>0</v>
      </c>
      <c r="Y273">
        <v>0</v>
      </c>
      <c r="Z273">
        <v>1</v>
      </c>
    </row>
    <row r="274" spans="1:26" x14ac:dyDescent="0.35">
      <c r="A274" s="1">
        <v>41188</v>
      </c>
      <c r="B274">
        <v>7112</v>
      </c>
      <c r="C274">
        <v>5660.666666666667</v>
      </c>
      <c r="D274">
        <v>6648</v>
      </c>
      <c r="E274">
        <v>0</v>
      </c>
      <c r="F274">
        <v>6693</v>
      </c>
      <c r="G274">
        <v>1</v>
      </c>
      <c r="H274">
        <f>$AC$2+SUMPRODUCT(C274:G274,$AD$2:$AH$2)</f>
        <v>6929.5505977975663</v>
      </c>
      <c r="I274">
        <f>H274-B274</f>
        <v>-182.4494022024337</v>
      </c>
      <c r="J274">
        <f t="shared" si="20"/>
        <v>182.4494022024337</v>
      </c>
      <c r="K274" s="8">
        <f>J274/B274</f>
        <v>2.5653740467158844E-2</v>
      </c>
      <c r="L274">
        <v>885</v>
      </c>
      <c r="M274">
        <f t="shared" si="21"/>
        <v>13136.356958575227</v>
      </c>
      <c r="N274">
        <f t="shared" si="22"/>
        <v>15930</v>
      </c>
      <c r="O274">
        <f t="shared" si="23"/>
        <v>-364.89880440486741</v>
      </c>
      <c r="P274">
        <f t="shared" si="24"/>
        <v>133151.13745610169</v>
      </c>
      <c r="Q274">
        <v>0</v>
      </c>
      <c r="R274">
        <v>0</v>
      </c>
      <c r="S274">
        <v>419</v>
      </c>
      <c r="T274">
        <v>1</v>
      </c>
      <c r="U274">
        <v>1</v>
      </c>
      <c r="V274">
        <v>6693</v>
      </c>
      <c r="W274">
        <v>0</v>
      </c>
      <c r="X274">
        <v>0</v>
      </c>
      <c r="Y274">
        <v>0</v>
      </c>
      <c r="Z274">
        <v>1</v>
      </c>
    </row>
    <row r="275" spans="1:26" x14ac:dyDescent="0.35">
      <c r="A275" s="1">
        <v>41189</v>
      </c>
      <c r="B275">
        <v>6933</v>
      </c>
      <c r="C275">
        <v>6248</v>
      </c>
      <c r="D275">
        <v>6569</v>
      </c>
      <c r="E275">
        <v>0</v>
      </c>
      <c r="F275">
        <v>7112</v>
      </c>
      <c r="G275">
        <v>1</v>
      </c>
      <c r="H275">
        <f>$AC$2+SUMPRODUCT(C275:G275,$AD$2:$AH$2)</f>
        <v>7184.3299849872892</v>
      </c>
      <c r="I275">
        <f>H275-B275</f>
        <v>251.32998498728921</v>
      </c>
      <c r="J275">
        <f t="shared" si="20"/>
        <v>251.32998498728921</v>
      </c>
      <c r="K275" s="8">
        <f>J275/B275</f>
        <v>3.6251259914508754E-2</v>
      </c>
      <c r="L275">
        <v>735</v>
      </c>
      <c r="M275">
        <f t="shared" si="21"/>
        <v>4523.9397297712057</v>
      </c>
      <c r="N275">
        <f t="shared" si="22"/>
        <v>13230</v>
      </c>
      <c r="O275">
        <f t="shared" si="23"/>
        <v>251.32998498728921</v>
      </c>
      <c r="P275">
        <f t="shared" si="24"/>
        <v>63166.761353711016</v>
      </c>
      <c r="Q275">
        <v>0</v>
      </c>
      <c r="R275">
        <v>0</v>
      </c>
      <c r="S275">
        <v>-179</v>
      </c>
      <c r="T275">
        <v>1</v>
      </c>
      <c r="U275">
        <v>0</v>
      </c>
      <c r="V275">
        <v>7112</v>
      </c>
      <c r="W275">
        <v>0</v>
      </c>
      <c r="X275">
        <v>0</v>
      </c>
      <c r="Y275">
        <v>0</v>
      </c>
      <c r="Z275">
        <v>1</v>
      </c>
    </row>
    <row r="276" spans="1:26" x14ac:dyDescent="0.35">
      <c r="A276" s="1">
        <v>41190</v>
      </c>
      <c r="B276">
        <v>4621</v>
      </c>
      <c r="C276">
        <v>6912.666666666667</v>
      </c>
      <c r="D276">
        <v>4396</v>
      </c>
      <c r="E276">
        <v>0</v>
      </c>
      <c r="F276">
        <v>6933</v>
      </c>
      <c r="G276">
        <v>0</v>
      </c>
      <c r="H276">
        <f>$AC$2+SUMPRODUCT(C276:G276,$AD$2:$AH$2)</f>
        <v>6086.1533329953372</v>
      </c>
      <c r="I276">
        <f>H276-B276</f>
        <v>1465.1533329953372</v>
      </c>
      <c r="J276">
        <f t="shared" si="20"/>
        <v>1465.1533329953372</v>
      </c>
      <c r="K276" s="8">
        <f>J276/B276</f>
        <v>0.31706412746057938</v>
      </c>
      <c r="L276">
        <v>1495</v>
      </c>
      <c r="M276">
        <f t="shared" si="21"/>
        <v>26372.759993916072</v>
      </c>
      <c r="N276">
        <f t="shared" si="22"/>
        <v>26910</v>
      </c>
      <c r="O276">
        <f t="shared" si="23"/>
        <v>1465.1533329953372</v>
      </c>
      <c r="P276">
        <f t="shared" si="24"/>
        <v>2146674.2891873457</v>
      </c>
      <c r="Q276">
        <v>0</v>
      </c>
      <c r="R276">
        <v>0</v>
      </c>
      <c r="S276">
        <v>-2312</v>
      </c>
      <c r="T276">
        <v>0</v>
      </c>
      <c r="U276">
        <v>0</v>
      </c>
      <c r="V276">
        <v>6933</v>
      </c>
      <c r="W276">
        <v>1</v>
      </c>
      <c r="X276">
        <v>0</v>
      </c>
      <c r="Y276">
        <v>0</v>
      </c>
      <c r="Z276">
        <v>1</v>
      </c>
    </row>
    <row r="277" spans="1:26" x14ac:dyDescent="0.35">
      <c r="A277" s="1">
        <v>41191</v>
      </c>
      <c r="B277">
        <v>5251</v>
      </c>
      <c r="C277">
        <v>6222</v>
      </c>
      <c r="D277">
        <v>5205</v>
      </c>
      <c r="E277">
        <v>0</v>
      </c>
      <c r="F277">
        <v>4621</v>
      </c>
      <c r="G277">
        <v>0</v>
      </c>
      <c r="H277">
        <f>$AC$2+SUMPRODUCT(C277:G277,$AD$2:$AH$2)</f>
        <v>5619.9417690984628</v>
      </c>
      <c r="I277">
        <f>H277-B277</f>
        <v>368.94176909846283</v>
      </c>
      <c r="J277">
        <f t="shared" si="20"/>
        <v>368.94176909846283</v>
      </c>
      <c r="K277" s="8">
        <f>J277/B277</f>
        <v>7.0261239592165847E-2</v>
      </c>
      <c r="L277">
        <v>1300</v>
      </c>
      <c r="M277">
        <f t="shared" si="21"/>
        <v>6640.9518437723309</v>
      </c>
      <c r="N277">
        <f t="shared" si="22"/>
        <v>23400</v>
      </c>
      <c r="O277">
        <f t="shared" si="23"/>
        <v>368.94176909846283</v>
      </c>
      <c r="P277">
        <f t="shared" si="24"/>
        <v>136118.02898550345</v>
      </c>
      <c r="Q277">
        <v>0</v>
      </c>
      <c r="R277">
        <v>0</v>
      </c>
      <c r="S277">
        <v>630</v>
      </c>
      <c r="T277">
        <v>0</v>
      </c>
      <c r="U277">
        <v>0</v>
      </c>
      <c r="V277">
        <v>4621</v>
      </c>
      <c r="W277">
        <v>0</v>
      </c>
      <c r="X277">
        <v>1</v>
      </c>
      <c r="Y277">
        <v>0</v>
      </c>
      <c r="Z277">
        <v>1</v>
      </c>
    </row>
    <row r="278" spans="1:26" x14ac:dyDescent="0.35">
      <c r="A278" s="1">
        <v>41192</v>
      </c>
      <c r="B278">
        <v>5459</v>
      </c>
      <c r="C278">
        <v>5601.666666666667</v>
      </c>
      <c r="D278">
        <v>5350</v>
      </c>
      <c r="E278">
        <v>0</v>
      </c>
      <c r="F278">
        <v>5251</v>
      </c>
      <c r="G278">
        <v>0</v>
      </c>
      <c r="H278">
        <f>$AC$2+SUMPRODUCT(C278:G278,$AD$2:$AH$2)</f>
        <v>5634.406296562498</v>
      </c>
      <c r="I278">
        <f>H278-B278</f>
        <v>175.40629656249803</v>
      </c>
      <c r="J278">
        <f t="shared" si="20"/>
        <v>175.40629656249803</v>
      </c>
      <c r="K278" s="8">
        <f>J278/B278</f>
        <v>3.2131580245923802E-2</v>
      </c>
      <c r="L278">
        <v>877</v>
      </c>
      <c r="M278">
        <f t="shared" si="21"/>
        <v>3157.3133381249645</v>
      </c>
      <c r="N278">
        <f t="shared" si="22"/>
        <v>15786</v>
      </c>
      <c r="O278">
        <f t="shared" si="23"/>
        <v>175.40629656249803</v>
      </c>
      <c r="P278">
        <f t="shared" si="24"/>
        <v>30767.368873771007</v>
      </c>
      <c r="Q278">
        <v>0</v>
      </c>
      <c r="R278">
        <v>0</v>
      </c>
      <c r="S278">
        <v>208</v>
      </c>
      <c r="T278">
        <v>0</v>
      </c>
      <c r="U278">
        <v>0</v>
      </c>
      <c r="V278">
        <v>5251</v>
      </c>
      <c r="W278">
        <v>0</v>
      </c>
      <c r="X278">
        <v>0</v>
      </c>
      <c r="Y278">
        <v>1</v>
      </c>
      <c r="Z278">
        <v>1</v>
      </c>
    </row>
    <row r="279" spans="1:26" x14ac:dyDescent="0.35">
      <c r="A279" s="1">
        <v>41193</v>
      </c>
      <c r="B279">
        <v>5194</v>
      </c>
      <c r="C279">
        <v>5110.333333333333</v>
      </c>
      <c r="D279">
        <v>4939</v>
      </c>
      <c r="E279">
        <v>0</v>
      </c>
      <c r="F279">
        <v>5459</v>
      </c>
      <c r="G279">
        <v>0</v>
      </c>
      <c r="H279">
        <f>$AC$2+SUMPRODUCT(C279:G279,$AD$2:$AH$2)</f>
        <v>5373.8572109229717</v>
      </c>
      <c r="I279">
        <f>H279-B279</f>
        <v>179.85721092297172</v>
      </c>
      <c r="J279">
        <f t="shared" si="20"/>
        <v>179.85721092297172</v>
      </c>
      <c r="K279" s="8">
        <f>J279/B279</f>
        <v>3.4627880424137794E-2</v>
      </c>
      <c r="L279">
        <v>1324</v>
      </c>
      <c r="M279">
        <f t="shared" si="21"/>
        <v>3237.4297966134909</v>
      </c>
      <c r="N279">
        <f t="shared" si="22"/>
        <v>23832</v>
      </c>
      <c r="O279">
        <f t="shared" si="23"/>
        <v>179.85721092297172</v>
      </c>
      <c r="P279">
        <f t="shared" si="24"/>
        <v>32348.616320990335</v>
      </c>
      <c r="Q279">
        <v>1</v>
      </c>
      <c r="R279">
        <v>0</v>
      </c>
      <c r="S279">
        <v>-265</v>
      </c>
      <c r="T279">
        <v>0</v>
      </c>
      <c r="U279">
        <v>0</v>
      </c>
      <c r="V279">
        <v>5459</v>
      </c>
      <c r="W279">
        <v>0</v>
      </c>
      <c r="X279">
        <v>0</v>
      </c>
      <c r="Y279">
        <v>0</v>
      </c>
      <c r="Z279">
        <v>1</v>
      </c>
    </row>
    <row r="280" spans="1:26" x14ac:dyDescent="0.35">
      <c r="A280" s="1">
        <v>41194</v>
      </c>
      <c r="B280">
        <v>6255</v>
      </c>
      <c r="C280">
        <v>5301.333333333333</v>
      </c>
      <c r="D280">
        <v>6693</v>
      </c>
      <c r="E280">
        <v>0</v>
      </c>
      <c r="F280">
        <v>5194</v>
      </c>
      <c r="G280">
        <v>0</v>
      </c>
      <c r="H280">
        <f>$AC$2+SUMPRODUCT(C280:G280,$AD$2:$AH$2)</f>
        <v>6041.3211680786108</v>
      </c>
      <c r="I280">
        <f>H280-B280</f>
        <v>-213.67883192138925</v>
      </c>
      <c r="J280">
        <f t="shared" si="20"/>
        <v>213.67883192138925</v>
      </c>
      <c r="K280" s="8">
        <f>J280/B280</f>
        <v>3.4161284080158151E-2</v>
      </c>
      <c r="L280">
        <v>1152</v>
      </c>
      <c r="M280">
        <f t="shared" si="21"/>
        <v>15384.875898340026</v>
      </c>
      <c r="N280">
        <f t="shared" si="22"/>
        <v>20736</v>
      </c>
      <c r="O280">
        <f t="shared" si="23"/>
        <v>-427.35766384277849</v>
      </c>
      <c r="P280">
        <f t="shared" si="24"/>
        <v>182634.57284515726</v>
      </c>
      <c r="Q280">
        <v>0</v>
      </c>
      <c r="R280">
        <v>1</v>
      </c>
      <c r="S280">
        <v>1061</v>
      </c>
      <c r="T280">
        <v>0</v>
      </c>
      <c r="U280">
        <v>0</v>
      </c>
      <c r="V280">
        <v>5194</v>
      </c>
      <c r="W280">
        <v>0</v>
      </c>
      <c r="X280">
        <v>0</v>
      </c>
      <c r="Y280">
        <v>0</v>
      </c>
      <c r="Z280">
        <v>0</v>
      </c>
    </row>
    <row r="281" spans="1:26" x14ac:dyDescent="0.35">
      <c r="A281" s="1">
        <v>41195</v>
      </c>
      <c r="B281">
        <v>6800</v>
      </c>
      <c r="C281">
        <v>5636</v>
      </c>
      <c r="D281">
        <v>7112</v>
      </c>
      <c r="E281">
        <v>0</v>
      </c>
      <c r="F281">
        <v>6255</v>
      </c>
      <c r="G281">
        <v>1</v>
      </c>
      <c r="H281">
        <f>$AC$2+SUMPRODUCT(C281:G281,$AD$2:$AH$2)</f>
        <v>6993.4551407323906</v>
      </c>
      <c r="I281">
        <f>H281-B281</f>
        <v>193.45514073239065</v>
      </c>
      <c r="J281">
        <f t="shared" si="20"/>
        <v>193.45514073239065</v>
      </c>
      <c r="K281" s="8">
        <f>J281/B281</f>
        <v>2.8449285401822153E-2</v>
      </c>
      <c r="L281">
        <v>1105</v>
      </c>
      <c r="M281">
        <f t="shared" si="21"/>
        <v>3482.1925331830316</v>
      </c>
      <c r="N281">
        <f t="shared" si="22"/>
        <v>19890</v>
      </c>
      <c r="O281">
        <f t="shared" si="23"/>
        <v>193.45514073239065</v>
      </c>
      <c r="P281">
        <f t="shared" si="24"/>
        <v>37424.891475789067</v>
      </c>
      <c r="Q281">
        <v>0</v>
      </c>
      <c r="R281">
        <v>0</v>
      </c>
      <c r="S281">
        <v>545</v>
      </c>
      <c r="T281">
        <v>1</v>
      </c>
      <c r="U281">
        <v>1</v>
      </c>
      <c r="V281">
        <v>6255</v>
      </c>
      <c r="W281">
        <v>0</v>
      </c>
      <c r="X281">
        <v>0</v>
      </c>
      <c r="Y281">
        <v>0</v>
      </c>
      <c r="Z281">
        <v>0</v>
      </c>
    </row>
    <row r="282" spans="1:26" x14ac:dyDescent="0.35">
      <c r="A282" s="1">
        <v>41196</v>
      </c>
      <c r="B282">
        <v>6959</v>
      </c>
      <c r="C282">
        <v>6083</v>
      </c>
      <c r="D282">
        <v>6933</v>
      </c>
      <c r="E282">
        <v>0</v>
      </c>
      <c r="F282">
        <v>6800</v>
      </c>
      <c r="G282">
        <v>1</v>
      </c>
      <c r="H282">
        <f>$AC$2+SUMPRODUCT(C282:G282,$AD$2:$AH$2)</f>
        <v>7196.6205736306702</v>
      </c>
      <c r="I282">
        <f>H282-B282</f>
        <v>237.62057363067015</v>
      </c>
      <c r="J282">
        <f t="shared" si="20"/>
        <v>237.62057363067015</v>
      </c>
      <c r="K282" s="8">
        <f>J282/B282</f>
        <v>3.4145793020645229E-2</v>
      </c>
      <c r="L282">
        <v>715</v>
      </c>
      <c r="M282">
        <f t="shared" si="21"/>
        <v>4277.1703253520627</v>
      </c>
      <c r="N282">
        <f t="shared" si="22"/>
        <v>12870</v>
      </c>
      <c r="O282">
        <f t="shared" si="23"/>
        <v>237.62057363067015</v>
      </c>
      <c r="P282">
        <f t="shared" si="24"/>
        <v>56463.537012568733</v>
      </c>
      <c r="Q282">
        <v>0</v>
      </c>
      <c r="R282">
        <v>0</v>
      </c>
      <c r="S282">
        <v>159</v>
      </c>
      <c r="T282">
        <v>1</v>
      </c>
      <c r="U282">
        <v>0</v>
      </c>
      <c r="V282">
        <v>6800</v>
      </c>
      <c r="W282">
        <v>0</v>
      </c>
      <c r="X282">
        <v>0</v>
      </c>
      <c r="Y282">
        <v>0</v>
      </c>
      <c r="Z282">
        <v>1</v>
      </c>
    </row>
    <row r="283" spans="1:26" x14ac:dyDescent="0.35">
      <c r="A283" s="1">
        <v>41197</v>
      </c>
      <c r="B283">
        <v>4404</v>
      </c>
      <c r="C283">
        <v>6671.333333333333</v>
      </c>
      <c r="D283">
        <v>4621</v>
      </c>
      <c r="E283">
        <v>0</v>
      </c>
      <c r="F283">
        <v>6959</v>
      </c>
      <c r="G283">
        <v>0</v>
      </c>
      <c r="H283">
        <f>$AC$2+SUMPRODUCT(C283:G283,$AD$2:$AH$2)</f>
        <v>6103.2679623302711</v>
      </c>
      <c r="I283">
        <f>H283-B283</f>
        <v>1699.2679623302711</v>
      </c>
      <c r="J283">
        <f t="shared" si="20"/>
        <v>1699.2679623302711</v>
      </c>
      <c r="K283" s="8">
        <f>J283/B283</f>
        <v>0.38584649462540216</v>
      </c>
      <c r="L283">
        <v>1726</v>
      </c>
      <c r="M283">
        <f t="shared" si="21"/>
        <v>30586.823321944881</v>
      </c>
      <c r="N283">
        <f t="shared" si="22"/>
        <v>31068</v>
      </c>
      <c r="O283">
        <f t="shared" si="23"/>
        <v>1699.2679623302711</v>
      </c>
      <c r="P283">
        <f t="shared" si="24"/>
        <v>2887511.6078020716</v>
      </c>
      <c r="Q283">
        <v>0</v>
      </c>
      <c r="R283">
        <v>0</v>
      </c>
      <c r="S283">
        <v>-2555</v>
      </c>
      <c r="T283">
        <v>0</v>
      </c>
      <c r="U283">
        <v>0</v>
      </c>
      <c r="V283">
        <v>6959</v>
      </c>
      <c r="W283">
        <v>1</v>
      </c>
      <c r="X283">
        <v>0</v>
      </c>
      <c r="Y283">
        <v>0</v>
      </c>
      <c r="Z283">
        <v>0</v>
      </c>
    </row>
    <row r="284" spans="1:26" x14ac:dyDescent="0.35">
      <c r="A284" s="1">
        <v>41198</v>
      </c>
      <c r="B284">
        <v>4921</v>
      </c>
      <c r="C284">
        <v>6054.333333333333</v>
      </c>
      <c r="D284">
        <v>5251</v>
      </c>
      <c r="E284">
        <v>0</v>
      </c>
      <c r="F284">
        <v>4404</v>
      </c>
      <c r="G284">
        <v>0</v>
      </c>
      <c r="H284">
        <f>$AC$2+SUMPRODUCT(C284:G284,$AD$2:$AH$2)</f>
        <v>5532.5877217533762</v>
      </c>
      <c r="I284">
        <f>H284-B284</f>
        <v>611.58772175337617</v>
      </c>
      <c r="J284">
        <f t="shared" si="20"/>
        <v>611.58772175337617</v>
      </c>
      <c r="K284" s="8">
        <f>J284/B284</f>
        <v>0.12428118710696529</v>
      </c>
      <c r="L284">
        <v>1601</v>
      </c>
      <c r="M284">
        <f t="shared" si="21"/>
        <v>11008.578991560771</v>
      </c>
      <c r="N284">
        <f t="shared" si="22"/>
        <v>28818</v>
      </c>
      <c r="O284">
        <f t="shared" si="23"/>
        <v>611.58772175337617</v>
      </c>
      <c r="P284">
        <f t="shared" si="24"/>
        <v>374039.54139948508</v>
      </c>
      <c r="Q284">
        <v>0</v>
      </c>
      <c r="R284">
        <v>0</v>
      </c>
      <c r="S284">
        <v>517</v>
      </c>
      <c r="T284">
        <v>0</v>
      </c>
      <c r="U284">
        <v>0</v>
      </c>
      <c r="V284">
        <v>4404</v>
      </c>
      <c r="W284">
        <v>0</v>
      </c>
      <c r="X284">
        <v>1</v>
      </c>
      <c r="Y284">
        <v>0</v>
      </c>
      <c r="Z284">
        <v>0</v>
      </c>
    </row>
    <row r="285" spans="1:26" x14ac:dyDescent="0.35">
      <c r="A285" s="1">
        <v>41199</v>
      </c>
      <c r="B285">
        <v>5289</v>
      </c>
      <c r="C285">
        <v>5428</v>
      </c>
      <c r="D285">
        <v>5459</v>
      </c>
      <c r="E285">
        <v>0</v>
      </c>
      <c r="F285">
        <v>4921</v>
      </c>
      <c r="G285">
        <v>0</v>
      </c>
      <c r="H285">
        <f>$AC$2+SUMPRODUCT(C285:G285,$AD$2:$AH$2)</f>
        <v>5541.9256728094224</v>
      </c>
      <c r="I285">
        <f>H285-B285</f>
        <v>252.92567280942239</v>
      </c>
      <c r="J285">
        <f t="shared" si="20"/>
        <v>252.92567280942239</v>
      </c>
      <c r="K285" s="8">
        <f>J285/B285</f>
        <v>4.7821076348917073E-2</v>
      </c>
      <c r="L285">
        <v>1185</v>
      </c>
      <c r="M285">
        <f t="shared" si="21"/>
        <v>4552.6621105696031</v>
      </c>
      <c r="N285">
        <f t="shared" si="22"/>
        <v>21330</v>
      </c>
      <c r="O285">
        <f t="shared" si="23"/>
        <v>252.92567280942239</v>
      </c>
      <c r="P285">
        <f t="shared" si="24"/>
        <v>63971.395966098993</v>
      </c>
      <c r="Q285">
        <v>0</v>
      </c>
      <c r="R285">
        <v>0</v>
      </c>
      <c r="S285">
        <v>368</v>
      </c>
      <c r="T285">
        <v>0</v>
      </c>
      <c r="U285">
        <v>0</v>
      </c>
      <c r="V285">
        <v>4921</v>
      </c>
      <c r="W285">
        <v>0</v>
      </c>
      <c r="X285">
        <v>0</v>
      </c>
      <c r="Y285">
        <v>1</v>
      </c>
      <c r="Z285">
        <v>0</v>
      </c>
    </row>
    <row r="286" spans="1:26" x14ac:dyDescent="0.35">
      <c r="A286" s="1">
        <v>41200</v>
      </c>
      <c r="B286">
        <v>5067</v>
      </c>
      <c r="C286">
        <v>4871.333333333333</v>
      </c>
      <c r="D286">
        <v>5194</v>
      </c>
      <c r="E286">
        <v>0</v>
      </c>
      <c r="F286">
        <v>5289</v>
      </c>
      <c r="G286">
        <v>0</v>
      </c>
      <c r="H286">
        <f>$AC$2+SUMPRODUCT(C286:G286,$AD$2:$AH$2)</f>
        <v>5355.6867400842084</v>
      </c>
      <c r="I286">
        <f>H286-B286</f>
        <v>288.6867400842084</v>
      </c>
      <c r="J286">
        <f t="shared" si="20"/>
        <v>288.6867400842084</v>
      </c>
      <c r="K286" s="8">
        <f>J286/B286</f>
        <v>5.6973897786502546E-2</v>
      </c>
      <c r="L286">
        <v>1309</v>
      </c>
      <c r="M286">
        <f t="shared" si="21"/>
        <v>5196.3613215157511</v>
      </c>
      <c r="N286">
        <f t="shared" si="22"/>
        <v>23562</v>
      </c>
      <c r="O286">
        <f t="shared" si="23"/>
        <v>288.6867400842084</v>
      </c>
      <c r="P286">
        <f t="shared" si="24"/>
        <v>83340.033900447292</v>
      </c>
      <c r="Q286">
        <v>1</v>
      </c>
      <c r="R286">
        <v>0</v>
      </c>
      <c r="S286">
        <v>-222</v>
      </c>
      <c r="T286">
        <v>0</v>
      </c>
      <c r="U286">
        <v>0</v>
      </c>
      <c r="V286">
        <v>5289</v>
      </c>
      <c r="W286">
        <v>0</v>
      </c>
      <c r="X286">
        <v>0</v>
      </c>
      <c r="Y286">
        <v>0</v>
      </c>
      <c r="Z286">
        <v>0</v>
      </c>
    </row>
    <row r="287" spans="1:26" x14ac:dyDescent="0.35">
      <c r="A287" s="1">
        <v>41201</v>
      </c>
      <c r="B287">
        <v>6009</v>
      </c>
      <c r="C287">
        <v>5092.333333333333</v>
      </c>
      <c r="D287">
        <v>6255</v>
      </c>
      <c r="E287">
        <v>0</v>
      </c>
      <c r="F287">
        <v>5067</v>
      </c>
      <c r="G287">
        <v>0</v>
      </c>
      <c r="H287">
        <f>$AC$2+SUMPRODUCT(C287:G287,$AD$2:$AH$2)</f>
        <v>5777.4296070563287</v>
      </c>
      <c r="I287">
        <f>H287-B287</f>
        <v>-231.57039294367132</v>
      </c>
      <c r="J287">
        <f t="shared" si="20"/>
        <v>231.57039294367132</v>
      </c>
      <c r="K287" s="8">
        <f>J287/B287</f>
        <v>3.8537259601210072E-2</v>
      </c>
      <c r="L287">
        <v>1299</v>
      </c>
      <c r="M287">
        <f t="shared" si="21"/>
        <v>16673.068291944335</v>
      </c>
      <c r="N287">
        <f t="shared" si="22"/>
        <v>23382</v>
      </c>
      <c r="O287">
        <f t="shared" si="23"/>
        <v>-463.14078588734264</v>
      </c>
      <c r="P287">
        <f t="shared" si="24"/>
        <v>214499.38755234538</v>
      </c>
      <c r="Q287">
        <v>0</v>
      </c>
      <c r="R287">
        <v>1</v>
      </c>
      <c r="S287">
        <v>942</v>
      </c>
      <c r="T287">
        <v>0</v>
      </c>
      <c r="U287">
        <v>0</v>
      </c>
      <c r="V287">
        <v>5067</v>
      </c>
      <c r="W287">
        <v>0</v>
      </c>
      <c r="X287">
        <v>0</v>
      </c>
      <c r="Y287">
        <v>0</v>
      </c>
      <c r="Z287">
        <v>0</v>
      </c>
    </row>
    <row r="288" spans="1:26" x14ac:dyDescent="0.35">
      <c r="A288" s="1">
        <v>41202</v>
      </c>
      <c r="B288">
        <v>6801</v>
      </c>
      <c r="C288">
        <v>5455</v>
      </c>
      <c r="D288">
        <v>6800</v>
      </c>
      <c r="E288">
        <v>0</v>
      </c>
      <c r="F288">
        <v>6009</v>
      </c>
      <c r="G288">
        <v>1</v>
      </c>
      <c r="H288">
        <f>$AC$2+SUMPRODUCT(C288:G288,$AD$2:$AH$2)</f>
        <v>6757.742290635344</v>
      </c>
      <c r="I288">
        <f>H288-B288</f>
        <v>-43.257709364655966</v>
      </c>
      <c r="J288">
        <f t="shared" si="20"/>
        <v>43.257709364655966</v>
      </c>
      <c r="K288" s="8">
        <f>J288/B288</f>
        <v>6.3604924812021716E-3</v>
      </c>
      <c r="L288">
        <v>1091</v>
      </c>
      <c r="M288">
        <f t="shared" si="21"/>
        <v>3114.5550742552296</v>
      </c>
      <c r="N288">
        <f t="shared" si="22"/>
        <v>19638</v>
      </c>
      <c r="O288">
        <f t="shared" si="23"/>
        <v>-86.515418729311932</v>
      </c>
      <c r="P288">
        <f t="shared" si="24"/>
        <v>7484.9176779081781</v>
      </c>
      <c r="Q288">
        <v>0</v>
      </c>
      <c r="R288">
        <v>0</v>
      </c>
      <c r="S288">
        <v>792</v>
      </c>
      <c r="T288">
        <v>1</v>
      </c>
      <c r="U288">
        <v>1</v>
      </c>
      <c r="V288">
        <v>6009</v>
      </c>
      <c r="W288">
        <v>0</v>
      </c>
      <c r="X288">
        <v>0</v>
      </c>
      <c r="Y288">
        <v>0</v>
      </c>
      <c r="Z288">
        <v>1</v>
      </c>
    </row>
    <row r="289" spans="1:26" x14ac:dyDescent="0.35">
      <c r="A289" s="1">
        <v>41203</v>
      </c>
      <c r="B289">
        <v>4628.5</v>
      </c>
      <c r="C289">
        <v>5959</v>
      </c>
      <c r="D289">
        <v>6959</v>
      </c>
      <c r="E289">
        <v>0</v>
      </c>
      <c r="F289">
        <v>6801</v>
      </c>
      <c r="G289">
        <v>1</v>
      </c>
      <c r="H289">
        <f>$AC$2+SUMPRODUCT(C289:G289,$AD$2:$AH$2)</f>
        <v>7168.0862597014648</v>
      </c>
      <c r="I289">
        <f>H289-B289</f>
        <v>2539.5862597014648</v>
      </c>
      <c r="J289">
        <f t="shared" si="20"/>
        <v>2539.5862597014648</v>
      </c>
      <c r="K289" s="8">
        <f>J289/B289</f>
        <v>0.54868451111622873</v>
      </c>
      <c r="L289">
        <v>339</v>
      </c>
      <c r="M289">
        <f t="shared" si="21"/>
        <v>45712.552674626364</v>
      </c>
      <c r="N289">
        <f t="shared" si="22"/>
        <v>6102</v>
      </c>
      <c r="O289">
        <f t="shared" si="23"/>
        <v>2539.5862597014648</v>
      </c>
      <c r="P289">
        <f t="shared" si="24"/>
        <v>6449498.3704644758</v>
      </c>
      <c r="Q289">
        <v>0</v>
      </c>
      <c r="R289">
        <v>0</v>
      </c>
      <c r="S289">
        <v>-2172.5</v>
      </c>
      <c r="T289">
        <v>1</v>
      </c>
      <c r="U289">
        <v>0</v>
      </c>
      <c r="V289">
        <v>6801</v>
      </c>
      <c r="W289">
        <v>0</v>
      </c>
      <c r="X289">
        <v>0</v>
      </c>
      <c r="Y289">
        <v>0</v>
      </c>
      <c r="Z289">
        <v>0</v>
      </c>
    </row>
    <row r="290" spans="1:26" x14ac:dyDescent="0.35">
      <c r="A290" s="1">
        <v>41204</v>
      </c>
      <c r="B290">
        <v>3390</v>
      </c>
      <c r="C290">
        <v>5812.833333333333</v>
      </c>
      <c r="D290">
        <v>4404</v>
      </c>
      <c r="E290">
        <v>0</v>
      </c>
      <c r="F290">
        <v>4628.5</v>
      </c>
      <c r="G290">
        <v>0</v>
      </c>
      <c r="H290">
        <f>$AC$2+SUMPRODUCT(C290:G290,$AD$2:$AH$2)</f>
        <v>5187.0384576088409</v>
      </c>
      <c r="I290">
        <f>H290-B290</f>
        <v>1797.0384576088409</v>
      </c>
      <c r="J290">
        <f t="shared" si="20"/>
        <v>1797.0384576088409</v>
      </c>
      <c r="K290" s="8">
        <f>J290/B290</f>
        <v>0.5300998400026079</v>
      </c>
      <c r="L290">
        <v>1549</v>
      </c>
      <c r="M290">
        <f t="shared" si="21"/>
        <v>32346.692236959134</v>
      </c>
      <c r="N290">
        <f t="shared" si="22"/>
        <v>27882</v>
      </c>
      <c r="O290">
        <f t="shared" si="23"/>
        <v>1797.0384576088409</v>
      </c>
      <c r="P290">
        <f t="shared" si="24"/>
        <v>3229347.2181251617</v>
      </c>
      <c r="Q290">
        <v>0</v>
      </c>
      <c r="R290">
        <v>0</v>
      </c>
      <c r="S290">
        <v>-1238.5</v>
      </c>
      <c r="T290">
        <v>0</v>
      </c>
      <c r="U290">
        <v>0</v>
      </c>
      <c r="V290">
        <v>4628.5</v>
      </c>
      <c r="W290">
        <v>1</v>
      </c>
      <c r="X290">
        <v>0</v>
      </c>
      <c r="Y290">
        <v>0</v>
      </c>
      <c r="Z290">
        <v>0</v>
      </c>
    </row>
    <row r="291" spans="1:26" x14ac:dyDescent="0.35">
      <c r="A291" s="1">
        <v>41205</v>
      </c>
      <c r="B291">
        <v>5303</v>
      </c>
      <c r="C291">
        <v>4939.833333333333</v>
      </c>
      <c r="D291">
        <v>4921</v>
      </c>
      <c r="E291">
        <v>0</v>
      </c>
      <c r="F291">
        <v>3390</v>
      </c>
      <c r="G291">
        <v>0</v>
      </c>
      <c r="H291">
        <f>$AC$2+SUMPRODUCT(C291:G291,$AD$2:$AH$2)</f>
        <v>4812.1926038885485</v>
      </c>
      <c r="I291">
        <f>H291-B291</f>
        <v>-490.80739611145145</v>
      </c>
      <c r="J291">
        <f t="shared" si="20"/>
        <v>490.80739611145145</v>
      </c>
      <c r="K291" s="8">
        <f>J291/B291</f>
        <v>9.2552780711192051E-2</v>
      </c>
      <c r="L291">
        <v>1031</v>
      </c>
      <c r="M291">
        <f t="shared" si="21"/>
        <v>35338.132520024505</v>
      </c>
      <c r="N291">
        <f t="shared" si="22"/>
        <v>18558</v>
      </c>
      <c r="O291">
        <f t="shared" si="23"/>
        <v>-981.61479222290291</v>
      </c>
      <c r="P291">
        <f t="shared" si="24"/>
        <v>963567.60031081282</v>
      </c>
      <c r="Q291">
        <v>0</v>
      </c>
      <c r="R291">
        <v>0</v>
      </c>
      <c r="S291">
        <v>1913</v>
      </c>
      <c r="T291">
        <v>0</v>
      </c>
      <c r="U291">
        <v>0</v>
      </c>
      <c r="V291">
        <v>3390</v>
      </c>
      <c r="W291">
        <v>0</v>
      </c>
      <c r="X291">
        <v>1</v>
      </c>
      <c r="Y291">
        <v>0</v>
      </c>
      <c r="Z291">
        <v>1</v>
      </c>
    </row>
    <row r="292" spans="1:26" x14ac:dyDescent="0.35">
      <c r="A292" s="1">
        <v>41206</v>
      </c>
      <c r="B292">
        <v>5852</v>
      </c>
      <c r="C292">
        <v>4440.5</v>
      </c>
      <c r="D292">
        <v>5289</v>
      </c>
      <c r="E292">
        <v>0</v>
      </c>
      <c r="F292">
        <v>5303</v>
      </c>
      <c r="G292">
        <v>0</v>
      </c>
      <c r="H292">
        <f>$AC$2+SUMPRODUCT(C292:G292,$AD$2:$AH$2)</f>
        <v>5260.8835714518646</v>
      </c>
      <c r="I292">
        <f>H292-B292</f>
        <v>-591.11642854813545</v>
      </c>
      <c r="J292">
        <f t="shared" si="20"/>
        <v>591.11642854813545</v>
      </c>
      <c r="K292" s="8">
        <f>J292/B292</f>
        <v>0.10101100966304434</v>
      </c>
      <c r="L292">
        <v>507</v>
      </c>
      <c r="M292">
        <f t="shared" si="21"/>
        <v>42560.382855465752</v>
      </c>
      <c r="N292">
        <f t="shared" si="22"/>
        <v>9126</v>
      </c>
      <c r="O292">
        <f t="shared" si="23"/>
        <v>-1182.2328570962709</v>
      </c>
      <c r="P292">
        <f t="shared" si="24"/>
        <v>1397674.5283980116</v>
      </c>
      <c r="Q292">
        <v>0</v>
      </c>
      <c r="R292">
        <v>0</v>
      </c>
      <c r="S292">
        <v>549</v>
      </c>
      <c r="T292">
        <v>0</v>
      </c>
      <c r="U292">
        <v>0</v>
      </c>
      <c r="V292">
        <v>5303</v>
      </c>
      <c r="W292">
        <v>0</v>
      </c>
      <c r="X292">
        <v>0</v>
      </c>
      <c r="Y292">
        <v>1</v>
      </c>
      <c r="Z292">
        <v>1</v>
      </c>
    </row>
    <row r="293" spans="1:26" x14ac:dyDescent="0.35">
      <c r="A293" s="1">
        <v>41207</v>
      </c>
      <c r="B293">
        <v>6591</v>
      </c>
      <c r="C293">
        <v>4848.333333333333</v>
      </c>
      <c r="D293">
        <v>5067</v>
      </c>
      <c r="E293">
        <v>0</v>
      </c>
      <c r="F293">
        <v>5852</v>
      </c>
      <c r="G293">
        <v>0</v>
      </c>
      <c r="H293">
        <f>$AC$2+SUMPRODUCT(C293:G293,$AD$2:$AH$2)</f>
        <v>5436.3076407484205</v>
      </c>
      <c r="I293">
        <f>H293-B293</f>
        <v>-1154.6923592515795</v>
      </c>
      <c r="J293">
        <f t="shared" si="20"/>
        <v>1154.6923592515795</v>
      </c>
      <c r="K293" s="8">
        <f>J293/B293</f>
        <v>0.17519228633766948</v>
      </c>
      <c r="L293">
        <v>370</v>
      </c>
      <c r="M293">
        <f t="shared" si="21"/>
        <v>83137.849866113727</v>
      </c>
      <c r="N293">
        <f t="shared" si="22"/>
        <v>6660</v>
      </c>
      <c r="O293">
        <f t="shared" si="23"/>
        <v>-2309.3847185031591</v>
      </c>
      <c r="P293">
        <f t="shared" si="24"/>
        <v>5333257.7780559156</v>
      </c>
      <c r="Q293">
        <v>1</v>
      </c>
      <c r="R293">
        <v>0</v>
      </c>
      <c r="S293">
        <v>739</v>
      </c>
      <c r="T293">
        <v>0</v>
      </c>
      <c r="U293">
        <v>0</v>
      </c>
      <c r="V293">
        <v>5852</v>
      </c>
      <c r="W293">
        <v>0</v>
      </c>
      <c r="X293">
        <v>0</v>
      </c>
      <c r="Y293">
        <v>0</v>
      </c>
      <c r="Z293">
        <v>1</v>
      </c>
    </row>
    <row r="294" spans="1:26" x14ac:dyDescent="0.35">
      <c r="A294" s="1">
        <v>41208</v>
      </c>
      <c r="B294">
        <v>4628.5</v>
      </c>
      <c r="C294">
        <v>5915.333333333333</v>
      </c>
      <c r="D294">
        <v>6009</v>
      </c>
      <c r="E294">
        <v>0</v>
      </c>
      <c r="F294">
        <v>6591</v>
      </c>
      <c r="G294">
        <v>0</v>
      </c>
      <c r="H294">
        <f>$AC$2+SUMPRODUCT(C294:G294,$AD$2:$AH$2)</f>
        <v>6309.6881557798588</v>
      </c>
      <c r="I294">
        <f>H294-B294</f>
        <v>1681.1881557798588</v>
      </c>
      <c r="J294">
        <f t="shared" si="20"/>
        <v>1681.1881557798588</v>
      </c>
      <c r="K294" s="8">
        <f>J294/B294</f>
        <v>0.36322526861399129</v>
      </c>
      <c r="L294">
        <v>3343</v>
      </c>
      <c r="M294">
        <f t="shared" si="21"/>
        <v>30261.386804037458</v>
      </c>
      <c r="N294">
        <f t="shared" si="22"/>
        <v>60174</v>
      </c>
      <c r="O294">
        <f t="shared" si="23"/>
        <v>1681.1881557798588</v>
      </c>
      <c r="P294">
        <f t="shared" si="24"/>
        <v>2826393.6151344827</v>
      </c>
      <c r="Q294">
        <v>0</v>
      </c>
      <c r="R294">
        <v>1</v>
      </c>
      <c r="S294">
        <v>-1962.5</v>
      </c>
      <c r="T294">
        <v>0</v>
      </c>
      <c r="U294">
        <v>0</v>
      </c>
      <c r="V294">
        <v>6591</v>
      </c>
      <c r="W294">
        <v>0</v>
      </c>
      <c r="X294">
        <v>0</v>
      </c>
      <c r="Y294">
        <v>0</v>
      </c>
      <c r="Z294">
        <v>0</v>
      </c>
    </row>
    <row r="295" spans="1:26" x14ac:dyDescent="0.35">
      <c r="A295" s="1">
        <v>41209</v>
      </c>
      <c r="B295">
        <v>4628.5</v>
      </c>
      <c r="C295">
        <v>5690.5</v>
      </c>
      <c r="D295">
        <v>6801</v>
      </c>
      <c r="E295">
        <v>0</v>
      </c>
      <c r="F295">
        <v>4628.5</v>
      </c>
      <c r="G295">
        <v>1</v>
      </c>
      <c r="H295">
        <f>$AC$2+SUMPRODUCT(C295:G295,$AD$2:$AH$2)</f>
        <v>6497.079007956665</v>
      </c>
      <c r="I295">
        <f>H295-B295</f>
        <v>1868.579007956665</v>
      </c>
      <c r="J295">
        <f t="shared" si="20"/>
        <v>1868.579007956665</v>
      </c>
      <c r="K295" s="8">
        <f>J295/B295</f>
        <v>0.4037115713420471</v>
      </c>
      <c r="L295">
        <v>1717</v>
      </c>
      <c r="M295">
        <f t="shared" si="21"/>
        <v>33634.42214321997</v>
      </c>
      <c r="N295">
        <f t="shared" si="22"/>
        <v>30906</v>
      </c>
      <c r="O295">
        <f t="shared" si="23"/>
        <v>1868.579007956665</v>
      </c>
      <c r="P295">
        <f t="shared" si="24"/>
        <v>3491587.5089763142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4628.5</v>
      </c>
      <c r="W295">
        <v>0</v>
      </c>
      <c r="X295">
        <v>0</v>
      </c>
      <c r="Y295">
        <v>0</v>
      </c>
      <c r="Z295">
        <v>0</v>
      </c>
    </row>
    <row r="296" spans="1:26" x14ac:dyDescent="0.35">
      <c r="A296" s="1">
        <v>41210</v>
      </c>
      <c r="B296">
        <v>4628.5</v>
      </c>
      <c r="C296">
        <v>5282.666666666667</v>
      </c>
      <c r="D296">
        <v>4628.5</v>
      </c>
      <c r="E296">
        <v>0</v>
      </c>
      <c r="F296">
        <v>4628.5</v>
      </c>
      <c r="G296">
        <v>1</v>
      </c>
      <c r="H296">
        <f>$AC$2+SUMPRODUCT(C296:G296,$AD$2:$AH$2)</f>
        <v>5537.2978551754395</v>
      </c>
      <c r="I296">
        <f>H296-B296</f>
        <v>908.79785517543951</v>
      </c>
      <c r="J296">
        <f t="shared" si="20"/>
        <v>908.79785517543951</v>
      </c>
      <c r="K296" s="8">
        <f>J296/B296</f>
        <v>0.19634824568984324</v>
      </c>
      <c r="L296">
        <v>1525</v>
      </c>
      <c r="M296">
        <f t="shared" si="21"/>
        <v>16358.361393157911</v>
      </c>
      <c r="N296">
        <f t="shared" si="22"/>
        <v>27450</v>
      </c>
      <c r="O296">
        <f t="shared" si="23"/>
        <v>908.79785517543951</v>
      </c>
      <c r="P296">
        <f t="shared" si="24"/>
        <v>825913.54157147917</v>
      </c>
      <c r="Q296">
        <v>0</v>
      </c>
      <c r="R296">
        <v>0</v>
      </c>
      <c r="S296">
        <v>0</v>
      </c>
      <c r="T296">
        <v>1</v>
      </c>
      <c r="U296">
        <v>0</v>
      </c>
      <c r="V296">
        <v>4628.5</v>
      </c>
      <c r="W296">
        <v>0</v>
      </c>
      <c r="X296">
        <v>0</v>
      </c>
      <c r="Y296">
        <v>0</v>
      </c>
      <c r="Z296">
        <v>0</v>
      </c>
    </row>
    <row r="297" spans="1:26" x14ac:dyDescent="0.35">
      <c r="A297" s="1">
        <v>41211</v>
      </c>
      <c r="B297">
        <v>4628.5</v>
      </c>
      <c r="C297">
        <v>4628.5</v>
      </c>
      <c r="D297">
        <v>3390</v>
      </c>
      <c r="E297">
        <v>1</v>
      </c>
      <c r="F297">
        <v>4628.5</v>
      </c>
      <c r="G297">
        <v>0</v>
      </c>
      <c r="H297">
        <f>$AC$2+SUMPRODUCT(C297:G297,$AD$2:$AH$2)</f>
        <v>4657.5055391538408</v>
      </c>
      <c r="I297">
        <f>H297-B297</f>
        <v>29.0055391538408</v>
      </c>
      <c r="J297">
        <f t="shared" si="20"/>
        <v>29.0055391538408</v>
      </c>
      <c r="K297" s="8">
        <f>J297/B297</f>
        <v>6.2667255382609487E-3</v>
      </c>
      <c r="L297">
        <v>1934</v>
      </c>
      <c r="M297">
        <f t="shared" si="21"/>
        <v>522.09970476913441</v>
      </c>
      <c r="N297">
        <f t="shared" si="22"/>
        <v>34812</v>
      </c>
      <c r="O297">
        <f t="shared" si="23"/>
        <v>29.0055391538408</v>
      </c>
      <c r="P297">
        <f t="shared" si="24"/>
        <v>841.32130160499173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4628.5</v>
      </c>
      <c r="W297">
        <v>1</v>
      </c>
      <c r="X297">
        <v>0</v>
      </c>
      <c r="Y297">
        <v>0</v>
      </c>
      <c r="Z297">
        <v>1</v>
      </c>
    </row>
    <row r="298" spans="1:26" x14ac:dyDescent="0.35">
      <c r="A298" s="1">
        <v>41212</v>
      </c>
      <c r="B298">
        <v>5800</v>
      </c>
      <c r="C298">
        <v>4628.5</v>
      </c>
      <c r="D298">
        <v>5303</v>
      </c>
      <c r="E298">
        <v>1</v>
      </c>
      <c r="F298">
        <v>4628.5</v>
      </c>
      <c r="G298">
        <v>0</v>
      </c>
      <c r="H298">
        <f>$AC$2+SUMPRODUCT(C298:G298,$AD$2:$AH$2)</f>
        <v>5390.4522963996633</v>
      </c>
      <c r="I298">
        <f>H298-B298</f>
        <v>-409.54770360033672</v>
      </c>
      <c r="J298">
        <f t="shared" si="20"/>
        <v>409.54770360033672</v>
      </c>
      <c r="K298" s="8">
        <f>J298/B298</f>
        <v>7.0611673034540814E-2</v>
      </c>
      <c r="L298">
        <v>796</v>
      </c>
      <c r="M298">
        <f t="shared" si="21"/>
        <v>29487.434659224244</v>
      </c>
      <c r="N298">
        <f t="shared" si="22"/>
        <v>14328</v>
      </c>
      <c r="O298">
        <f t="shared" si="23"/>
        <v>-819.09540720067343</v>
      </c>
      <c r="P298">
        <f t="shared" si="24"/>
        <v>670917.28609723703</v>
      </c>
      <c r="Q298">
        <v>0</v>
      </c>
      <c r="R298">
        <v>0</v>
      </c>
      <c r="S298">
        <v>1171.5</v>
      </c>
      <c r="T298">
        <v>0</v>
      </c>
      <c r="U298">
        <v>0</v>
      </c>
      <c r="V298">
        <v>4628.5</v>
      </c>
      <c r="W298">
        <v>0</v>
      </c>
      <c r="X298">
        <v>1</v>
      </c>
      <c r="Y298">
        <v>0</v>
      </c>
      <c r="Z298">
        <v>1</v>
      </c>
    </row>
    <row r="299" spans="1:26" x14ac:dyDescent="0.35">
      <c r="A299" s="1">
        <v>41213</v>
      </c>
      <c r="B299">
        <v>6353</v>
      </c>
      <c r="C299">
        <v>5019</v>
      </c>
      <c r="D299">
        <v>5852</v>
      </c>
      <c r="E299">
        <v>1</v>
      </c>
      <c r="F299">
        <v>5800</v>
      </c>
      <c r="G299">
        <v>0</v>
      </c>
      <c r="H299">
        <f>$AC$2+SUMPRODUCT(C299:G299,$AD$2:$AH$2)</f>
        <v>6006.7494037366814</v>
      </c>
      <c r="I299">
        <f>H299-B299</f>
        <v>-346.25059626331858</v>
      </c>
      <c r="J299">
        <f t="shared" si="20"/>
        <v>346.25059626331858</v>
      </c>
      <c r="K299" s="8">
        <f>J299/B299</f>
        <v>5.4501904023818444E-2</v>
      </c>
      <c r="L299">
        <v>1172</v>
      </c>
      <c r="M299">
        <f t="shared" si="21"/>
        <v>24930.042930958938</v>
      </c>
      <c r="N299">
        <f t="shared" si="22"/>
        <v>21096</v>
      </c>
      <c r="O299">
        <f t="shared" si="23"/>
        <v>-692.50119252663717</v>
      </c>
      <c r="P299">
        <f t="shared" si="24"/>
        <v>479557.90165081457</v>
      </c>
      <c r="Q299">
        <v>0</v>
      </c>
      <c r="R299">
        <v>0</v>
      </c>
      <c r="S299">
        <v>553</v>
      </c>
      <c r="T299">
        <v>0</v>
      </c>
      <c r="U299">
        <v>0</v>
      </c>
      <c r="V299">
        <v>5800</v>
      </c>
      <c r="W299">
        <v>0</v>
      </c>
      <c r="X299">
        <v>0</v>
      </c>
      <c r="Y299">
        <v>1</v>
      </c>
      <c r="Z299">
        <v>1</v>
      </c>
    </row>
    <row r="300" spans="1:26" x14ac:dyDescent="0.35">
      <c r="A300" s="1">
        <v>41214</v>
      </c>
      <c r="B300">
        <v>6383</v>
      </c>
      <c r="C300">
        <v>5593.833333333333</v>
      </c>
      <c r="D300">
        <v>6591</v>
      </c>
      <c r="E300">
        <v>0</v>
      </c>
      <c r="F300">
        <v>6353</v>
      </c>
      <c r="G300">
        <v>0</v>
      </c>
      <c r="H300">
        <f>$AC$2+SUMPRODUCT(C300:G300,$AD$2:$AH$2)</f>
        <v>6374.5485076227851</v>
      </c>
      <c r="I300">
        <f>H300-B300</f>
        <v>-8.4514923772148904</v>
      </c>
      <c r="J300">
        <f t="shared" si="20"/>
        <v>8.4514923772148904</v>
      </c>
      <c r="K300" s="8">
        <f>J300/B300</f>
        <v>1.324062725554581E-3</v>
      </c>
      <c r="L300">
        <v>938</v>
      </c>
      <c r="M300">
        <f t="shared" si="21"/>
        <v>608.50745115947211</v>
      </c>
      <c r="N300">
        <f t="shared" si="22"/>
        <v>16884</v>
      </c>
      <c r="O300">
        <f t="shared" si="23"/>
        <v>-16.902984754429781</v>
      </c>
      <c r="P300">
        <f t="shared" si="24"/>
        <v>285.71089360848561</v>
      </c>
      <c r="Q300">
        <v>1</v>
      </c>
      <c r="R300">
        <v>0</v>
      </c>
      <c r="S300">
        <v>30</v>
      </c>
      <c r="T300">
        <v>0</v>
      </c>
      <c r="U300">
        <v>0</v>
      </c>
      <c r="V300">
        <v>6353</v>
      </c>
      <c r="W300">
        <v>0</v>
      </c>
      <c r="X300">
        <v>0</v>
      </c>
      <c r="Y300">
        <v>0</v>
      </c>
      <c r="Z300">
        <v>0</v>
      </c>
    </row>
    <row r="301" spans="1:26" x14ac:dyDescent="0.35">
      <c r="A301" s="1">
        <v>41215</v>
      </c>
      <c r="B301">
        <v>6562</v>
      </c>
      <c r="C301">
        <v>6178.666666666667</v>
      </c>
      <c r="D301">
        <v>4628.5</v>
      </c>
      <c r="E301">
        <v>0</v>
      </c>
      <c r="F301">
        <v>6383</v>
      </c>
      <c r="G301">
        <v>0</v>
      </c>
      <c r="H301">
        <f>$AC$2+SUMPRODUCT(C301:G301,$AD$2:$AH$2)</f>
        <v>5812.6134257016629</v>
      </c>
      <c r="I301">
        <f>H301-B301</f>
        <v>-749.38657429833711</v>
      </c>
      <c r="J301">
        <f t="shared" si="20"/>
        <v>749.38657429833711</v>
      </c>
      <c r="K301" s="8">
        <f>J301/B301</f>
        <v>0.11420094091714982</v>
      </c>
      <c r="L301">
        <v>1139</v>
      </c>
      <c r="M301">
        <f t="shared" si="21"/>
        <v>53955.833349480272</v>
      </c>
      <c r="N301">
        <f t="shared" si="22"/>
        <v>20502</v>
      </c>
      <c r="O301">
        <f t="shared" si="23"/>
        <v>-1498.7731485966742</v>
      </c>
      <c r="P301">
        <f t="shared" si="24"/>
        <v>2246320.9509543884</v>
      </c>
      <c r="Q301">
        <v>0</v>
      </c>
      <c r="R301">
        <v>1</v>
      </c>
      <c r="S301">
        <v>179</v>
      </c>
      <c r="T301">
        <v>0</v>
      </c>
      <c r="U301">
        <v>0</v>
      </c>
      <c r="V301">
        <v>6383</v>
      </c>
      <c r="W301">
        <v>0</v>
      </c>
      <c r="X301">
        <v>0</v>
      </c>
      <c r="Y301">
        <v>0</v>
      </c>
      <c r="Z301">
        <v>1</v>
      </c>
    </row>
    <row r="302" spans="1:26" x14ac:dyDescent="0.35">
      <c r="A302" s="1">
        <v>41216</v>
      </c>
      <c r="B302">
        <v>7628</v>
      </c>
      <c r="C302">
        <v>6432.666666666667</v>
      </c>
      <c r="D302">
        <v>4628.5</v>
      </c>
      <c r="E302">
        <v>0</v>
      </c>
      <c r="F302">
        <v>6562</v>
      </c>
      <c r="G302">
        <v>1</v>
      </c>
      <c r="H302">
        <f>$AC$2+SUMPRODUCT(C302:G302,$AD$2:$AH$2)</f>
        <v>6365.2238934855941</v>
      </c>
      <c r="I302">
        <f>H302-B302</f>
        <v>-1262.7761065144059</v>
      </c>
      <c r="J302">
        <f t="shared" si="20"/>
        <v>1262.7761065144059</v>
      </c>
      <c r="K302" s="8">
        <f>J302/B302</f>
        <v>0.1655448487826961</v>
      </c>
      <c r="L302">
        <v>800</v>
      </c>
      <c r="M302">
        <f t="shared" si="21"/>
        <v>90919.879669037226</v>
      </c>
      <c r="N302">
        <f t="shared" si="22"/>
        <v>14400</v>
      </c>
      <c r="O302">
        <f t="shared" si="23"/>
        <v>-2525.5522130288118</v>
      </c>
      <c r="P302">
        <f t="shared" si="24"/>
        <v>6378413.9807347292</v>
      </c>
      <c r="Q302">
        <v>0</v>
      </c>
      <c r="R302">
        <v>0</v>
      </c>
      <c r="S302">
        <v>1066</v>
      </c>
      <c r="T302">
        <v>1</v>
      </c>
      <c r="U302">
        <v>1</v>
      </c>
      <c r="V302">
        <v>6562</v>
      </c>
      <c r="W302">
        <v>0</v>
      </c>
      <c r="X302">
        <v>0</v>
      </c>
      <c r="Y302">
        <v>0</v>
      </c>
      <c r="Z302">
        <v>1</v>
      </c>
    </row>
    <row r="303" spans="1:26" x14ac:dyDescent="0.35">
      <c r="A303" s="1">
        <v>41217</v>
      </c>
      <c r="B303">
        <v>7951</v>
      </c>
      <c r="C303">
        <v>6857.666666666667</v>
      </c>
      <c r="D303">
        <v>4628.5</v>
      </c>
      <c r="E303">
        <v>0</v>
      </c>
      <c r="F303">
        <v>7628</v>
      </c>
      <c r="G303">
        <v>1</v>
      </c>
      <c r="H303">
        <f>$AC$2+SUMPRODUCT(C303:G303,$AD$2:$AH$2)</f>
        <v>6756.383124461714</v>
      </c>
      <c r="I303">
        <f>H303-B303</f>
        <v>-1194.616875538286</v>
      </c>
      <c r="J303">
        <f t="shared" si="20"/>
        <v>1194.616875538286</v>
      </c>
      <c r="K303" s="8">
        <f>J303/B303</f>
        <v>0.15024737461178292</v>
      </c>
      <c r="L303">
        <v>385</v>
      </c>
      <c r="M303">
        <f t="shared" si="21"/>
        <v>86012.41503875659</v>
      </c>
      <c r="N303">
        <f t="shared" si="22"/>
        <v>6930</v>
      </c>
      <c r="O303">
        <f t="shared" si="23"/>
        <v>-2389.2337510765719</v>
      </c>
      <c r="P303">
        <f t="shared" si="24"/>
        <v>5708437.917283426</v>
      </c>
      <c r="Q303">
        <v>0</v>
      </c>
      <c r="R303">
        <v>0</v>
      </c>
      <c r="S303">
        <v>323</v>
      </c>
      <c r="T303">
        <v>1</v>
      </c>
      <c r="U303">
        <v>0</v>
      </c>
      <c r="V303">
        <v>7628</v>
      </c>
      <c r="W303">
        <v>0</v>
      </c>
      <c r="X303">
        <v>0</v>
      </c>
      <c r="Y303">
        <v>0</v>
      </c>
      <c r="Z303">
        <v>1</v>
      </c>
    </row>
    <row r="304" spans="1:26" x14ac:dyDescent="0.35">
      <c r="A304" s="1">
        <v>41218</v>
      </c>
      <c r="B304">
        <v>4925</v>
      </c>
      <c r="C304">
        <v>7380.333333333333</v>
      </c>
      <c r="D304">
        <v>4628.5</v>
      </c>
      <c r="E304">
        <v>0</v>
      </c>
      <c r="F304">
        <v>7951</v>
      </c>
      <c r="G304">
        <v>0</v>
      </c>
      <c r="H304">
        <f>$AC$2+SUMPRODUCT(C304:G304,$AD$2:$AH$2)</f>
        <v>6568.0872557445773</v>
      </c>
      <c r="I304">
        <f>H304-B304</f>
        <v>1643.0872557445773</v>
      </c>
      <c r="J304">
        <f t="shared" si="20"/>
        <v>1643.0872557445773</v>
      </c>
      <c r="K304" s="8">
        <f>J304/B304</f>
        <v>0.33362177781615782</v>
      </c>
      <c r="L304">
        <v>1585</v>
      </c>
      <c r="M304">
        <f t="shared" si="21"/>
        <v>29575.57060340239</v>
      </c>
      <c r="N304">
        <f t="shared" si="22"/>
        <v>28530</v>
      </c>
      <c r="O304">
        <f t="shared" si="23"/>
        <v>1643.0872557445773</v>
      </c>
      <c r="P304">
        <f t="shared" si="24"/>
        <v>2699735.7299902458</v>
      </c>
      <c r="Q304">
        <v>0</v>
      </c>
      <c r="R304">
        <v>0</v>
      </c>
      <c r="S304">
        <v>-3026</v>
      </c>
      <c r="T304">
        <v>0</v>
      </c>
      <c r="U304">
        <v>0</v>
      </c>
      <c r="V304">
        <v>7951</v>
      </c>
      <c r="W304">
        <v>1</v>
      </c>
      <c r="X304">
        <v>0</v>
      </c>
      <c r="Y304">
        <v>0</v>
      </c>
      <c r="Z304">
        <v>1</v>
      </c>
    </row>
    <row r="305" spans="1:26" x14ac:dyDescent="0.35">
      <c r="A305" s="1">
        <v>41219</v>
      </c>
      <c r="B305">
        <v>5084</v>
      </c>
      <c r="C305">
        <v>6834.666666666667</v>
      </c>
      <c r="D305">
        <v>5800</v>
      </c>
      <c r="E305">
        <v>0</v>
      </c>
      <c r="F305">
        <v>4925</v>
      </c>
      <c r="G305">
        <v>0</v>
      </c>
      <c r="H305">
        <f>$AC$2+SUMPRODUCT(C305:G305,$AD$2:$AH$2)</f>
        <v>6112.9970426619793</v>
      </c>
      <c r="I305">
        <f>H305-B305</f>
        <v>1028.9970426619793</v>
      </c>
      <c r="J305">
        <f t="shared" si="20"/>
        <v>1028.9970426619793</v>
      </c>
      <c r="K305" s="8">
        <f>J305/B305</f>
        <v>0.20239910359204943</v>
      </c>
      <c r="L305">
        <v>1921</v>
      </c>
      <c r="M305">
        <f t="shared" si="21"/>
        <v>18521.94676791563</v>
      </c>
      <c r="N305">
        <f t="shared" si="22"/>
        <v>34578</v>
      </c>
      <c r="O305">
        <f t="shared" si="23"/>
        <v>1028.9970426619793</v>
      </c>
      <c r="P305">
        <f t="shared" si="24"/>
        <v>1058834.9138070992</v>
      </c>
      <c r="Q305">
        <v>0</v>
      </c>
      <c r="R305">
        <v>0</v>
      </c>
      <c r="S305">
        <v>159</v>
      </c>
      <c r="T305">
        <v>0</v>
      </c>
      <c r="U305">
        <v>0</v>
      </c>
      <c r="V305">
        <v>4925</v>
      </c>
      <c r="W305">
        <v>0</v>
      </c>
      <c r="X305">
        <v>1</v>
      </c>
      <c r="Y305">
        <v>0</v>
      </c>
      <c r="Z305">
        <v>0</v>
      </c>
    </row>
    <row r="306" spans="1:26" x14ac:dyDescent="0.35">
      <c r="A306" s="1">
        <v>41220</v>
      </c>
      <c r="B306">
        <v>5097</v>
      </c>
      <c r="C306">
        <v>5986.666666666667</v>
      </c>
      <c r="D306">
        <v>6353</v>
      </c>
      <c r="E306">
        <v>0</v>
      </c>
      <c r="F306">
        <v>5084</v>
      </c>
      <c r="G306">
        <v>0</v>
      </c>
      <c r="H306">
        <f>$AC$2+SUMPRODUCT(C306:G306,$AD$2:$AH$2)</f>
        <v>6098.4930226076567</v>
      </c>
      <c r="I306">
        <f>H306-B306</f>
        <v>1001.4930226076567</v>
      </c>
      <c r="J306">
        <f t="shared" si="20"/>
        <v>1001.4930226076567</v>
      </c>
      <c r="K306" s="8">
        <f>J306/B306</f>
        <v>0.19648676135131582</v>
      </c>
      <c r="L306">
        <v>2653</v>
      </c>
      <c r="M306">
        <f t="shared" si="21"/>
        <v>18026.874406937823</v>
      </c>
      <c r="N306">
        <f t="shared" si="22"/>
        <v>47754</v>
      </c>
      <c r="O306">
        <f t="shared" si="23"/>
        <v>1001.4930226076567</v>
      </c>
      <c r="P306">
        <f t="shared" si="24"/>
        <v>1002988.2743318204</v>
      </c>
      <c r="Q306">
        <v>0</v>
      </c>
      <c r="R306">
        <v>0</v>
      </c>
      <c r="S306">
        <v>13</v>
      </c>
      <c r="T306">
        <v>0</v>
      </c>
      <c r="U306">
        <v>0</v>
      </c>
      <c r="V306">
        <v>5084</v>
      </c>
      <c r="W306">
        <v>0</v>
      </c>
      <c r="X306">
        <v>0</v>
      </c>
      <c r="Y306">
        <v>1</v>
      </c>
      <c r="Z306">
        <v>0</v>
      </c>
    </row>
    <row r="307" spans="1:26" x14ac:dyDescent="0.35">
      <c r="A307" s="1">
        <v>41221</v>
      </c>
      <c r="B307">
        <v>5462</v>
      </c>
      <c r="C307">
        <v>5035.333333333333</v>
      </c>
      <c r="D307">
        <v>6383</v>
      </c>
      <c r="E307">
        <v>0</v>
      </c>
      <c r="F307">
        <v>5097</v>
      </c>
      <c r="G307">
        <v>0</v>
      </c>
      <c r="H307">
        <f>$AC$2+SUMPRODUCT(C307:G307,$AD$2:$AH$2)</f>
        <v>5815.9360521165127</v>
      </c>
      <c r="I307">
        <f>H307-B307</f>
        <v>353.93605211651266</v>
      </c>
      <c r="J307">
        <f t="shared" si="20"/>
        <v>353.93605211651266</v>
      </c>
      <c r="K307" s="8">
        <f>J307/B307</f>
        <v>6.4799716608662142E-2</v>
      </c>
      <c r="L307">
        <v>1188</v>
      </c>
      <c r="M307">
        <f t="shared" si="21"/>
        <v>6370.8489380972278</v>
      </c>
      <c r="N307">
        <f t="shared" si="22"/>
        <v>21384</v>
      </c>
      <c r="O307">
        <f t="shared" si="23"/>
        <v>353.93605211651266</v>
      </c>
      <c r="P307">
        <f t="shared" si="24"/>
        <v>125270.72898782276</v>
      </c>
      <c r="Q307">
        <v>1</v>
      </c>
      <c r="R307">
        <v>0</v>
      </c>
      <c r="S307">
        <v>365</v>
      </c>
      <c r="T307">
        <v>0</v>
      </c>
      <c r="U307">
        <v>0</v>
      </c>
      <c r="V307">
        <v>5097</v>
      </c>
      <c r="W307">
        <v>0</v>
      </c>
      <c r="X307">
        <v>0</v>
      </c>
      <c r="Y307">
        <v>0</v>
      </c>
      <c r="Z307">
        <v>0</v>
      </c>
    </row>
    <row r="308" spans="1:26" x14ac:dyDescent="0.35">
      <c r="A308" s="1">
        <v>41222</v>
      </c>
      <c r="B308">
        <v>6114</v>
      </c>
      <c r="C308">
        <v>5214.333333333333</v>
      </c>
      <c r="D308">
        <v>6562</v>
      </c>
      <c r="E308">
        <v>0</v>
      </c>
      <c r="F308">
        <v>5462</v>
      </c>
      <c r="G308">
        <v>0</v>
      </c>
      <c r="H308">
        <f>$AC$2+SUMPRODUCT(C308:G308,$AD$2:$AH$2)</f>
        <v>6028.9107671172551</v>
      </c>
      <c r="I308">
        <f>H308-B308</f>
        <v>-85.089232882744909</v>
      </c>
      <c r="J308">
        <f t="shared" si="20"/>
        <v>85.089232882744909</v>
      </c>
      <c r="K308" s="8">
        <f>J308/B308</f>
        <v>1.3917113654358016E-2</v>
      </c>
      <c r="L308">
        <v>578</v>
      </c>
      <c r="M308">
        <f t="shared" si="21"/>
        <v>6126.4247675576335</v>
      </c>
      <c r="N308">
        <f t="shared" si="22"/>
        <v>10404</v>
      </c>
      <c r="O308">
        <f t="shared" si="23"/>
        <v>-170.17846576548982</v>
      </c>
      <c r="P308">
        <f t="shared" si="24"/>
        <v>28960.710210295991</v>
      </c>
      <c r="Q308">
        <v>0</v>
      </c>
      <c r="R308">
        <v>1</v>
      </c>
      <c r="S308">
        <v>652</v>
      </c>
      <c r="T308">
        <v>0</v>
      </c>
      <c r="U308">
        <v>0</v>
      </c>
      <c r="V308">
        <v>5462</v>
      </c>
      <c r="W308">
        <v>0</v>
      </c>
      <c r="X308">
        <v>0</v>
      </c>
      <c r="Y308">
        <v>0</v>
      </c>
      <c r="Z308">
        <v>0</v>
      </c>
    </row>
    <row r="309" spans="1:26" x14ac:dyDescent="0.35">
      <c r="A309" s="1">
        <v>41223</v>
      </c>
      <c r="B309">
        <v>6373</v>
      </c>
      <c r="C309">
        <v>5557.666666666667</v>
      </c>
      <c r="D309">
        <v>7628</v>
      </c>
      <c r="E309">
        <v>0</v>
      </c>
      <c r="F309">
        <v>6114</v>
      </c>
      <c r="G309">
        <v>1</v>
      </c>
      <c r="H309">
        <f>$AC$2+SUMPRODUCT(C309:G309,$AD$2:$AH$2)</f>
        <v>7132.5067108903031</v>
      </c>
      <c r="I309">
        <f>H309-B309</f>
        <v>759.50671089030311</v>
      </c>
      <c r="J309">
        <f t="shared" si="20"/>
        <v>759.50671089030311</v>
      </c>
      <c r="K309" s="8">
        <f>J309/B309</f>
        <v>0.11917569604429674</v>
      </c>
      <c r="L309">
        <v>1160</v>
      </c>
      <c r="M309">
        <f t="shared" si="21"/>
        <v>13671.120796025456</v>
      </c>
      <c r="N309">
        <f t="shared" si="22"/>
        <v>20880</v>
      </c>
      <c r="O309">
        <f t="shared" si="23"/>
        <v>759.50671089030311</v>
      </c>
      <c r="P309">
        <f t="shared" si="24"/>
        <v>576850.44388740649</v>
      </c>
      <c r="Q309">
        <v>0</v>
      </c>
      <c r="R309">
        <v>0</v>
      </c>
      <c r="S309">
        <v>259</v>
      </c>
      <c r="T309">
        <v>1</v>
      </c>
      <c r="U309">
        <v>1</v>
      </c>
      <c r="V309">
        <v>6114</v>
      </c>
      <c r="W309">
        <v>0</v>
      </c>
      <c r="X309">
        <v>0</v>
      </c>
      <c r="Y309">
        <v>0</v>
      </c>
      <c r="Z309">
        <v>0</v>
      </c>
    </row>
    <row r="310" spans="1:26" x14ac:dyDescent="0.35">
      <c r="A310" s="1">
        <v>41224</v>
      </c>
      <c r="B310">
        <v>6479</v>
      </c>
      <c r="C310">
        <v>5983</v>
      </c>
      <c r="D310">
        <v>7951</v>
      </c>
      <c r="E310">
        <v>0</v>
      </c>
      <c r="F310">
        <v>6373</v>
      </c>
      <c r="G310">
        <v>1</v>
      </c>
      <c r="H310">
        <f>$AC$2+SUMPRODUCT(C310:G310,$AD$2:$AH$2)</f>
        <v>7451.9163533592737</v>
      </c>
      <c r="I310">
        <f>H310-B310</f>
        <v>972.91635335927367</v>
      </c>
      <c r="J310">
        <f t="shared" si="20"/>
        <v>972.91635335927367</v>
      </c>
      <c r="K310" s="8">
        <f>J310/B310</f>
        <v>0.15016458610268155</v>
      </c>
      <c r="L310">
        <v>1046</v>
      </c>
      <c r="M310">
        <f t="shared" si="21"/>
        <v>17512.494360466924</v>
      </c>
      <c r="N310">
        <f t="shared" si="22"/>
        <v>18828</v>
      </c>
      <c r="O310">
        <f t="shared" si="23"/>
        <v>972.91635335927367</v>
      </c>
      <c r="P310">
        <f t="shared" si="24"/>
        <v>946566.23063390702</v>
      </c>
      <c r="Q310">
        <v>0</v>
      </c>
      <c r="R310">
        <v>0</v>
      </c>
      <c r="S310">
        <v>106</v>
      </c>
      <c r="T310">
        <v>1</v>
      </c>
      <c r="U310">
        <v>0</v>
      </c>
      <c r="V310">
        <v>6373</v>
      </c>
      <c r="W310">
        <v>0</v>
      </c>
      <c r="X310">
        <v>0</v>
      </c>
      <c r="Y310">
        <v>0</v>
      </c>
      <c r="Z310">
        <v>0</v>
      </c>
    </row>
    <row r="311" spans="1:26" x14ac:dyDescent="0.35">
      <c r="A311" s="1">
        <v>41225</v>
      </c>
      <c r="B311">
        <v>4343</v>
      </c>
      <c r="C311">
        <v>6322</v>
      </c>
      <c r="D311">
        <v>4925</v>
      </c>
      <c r="E311">
        <v>0</v>
      </c>
      <c r="F311">
        <v>6479</v>
      </c>
      <c r="G311">
        <v>0</v>
      </c>
      <c r="H311">
        <f>$AC$2+SUMPRODUCT(C311:G311,$AD$2:$AH$2)</f>
        <v>5994.2619623177234</v>
      </c>
      <c r="I311">
        <f>H311-B311</f>
        <v>1651.2619623177234</v>
      </c>
      <c r="J311">
        <f t="shared" si="20"/>
        <v>1651.2619623177234</v>
      </c>
      <c r="K311" s="8">
        <f>J311/B311</f>
        <v>0.38021228697161485</v>
      </c>
      <c r="L311">
        <v>1677</v>
      </c>
      <c r="M311">
        <f t="shared" si="21"/>
        <v>29722.715321719021</v>
      </c>
      <c r="N311">
        <f t="shared" si="22"/>
        <v>30186</v>
      </c>
      <c r="O311">
        <f t="shared" si="23"/>
        <v>1651.2619623177234</v>
      </c>
      <c r="P311">
        <f t="shared" si="24"/>
        <v>2726666.0681973784</v>
      </c>
      <c r="Q311">
        <v>0</v>
      </c>
      <c r="R311">
        <v>0</v>
      </c>
      <c r="S311">
        <v>-2136</v>
      </c>
      <c r="T311">
        <v>0</v>
      </c>
      <c r="U311">
        <v>0</v>
      </c>
      <c r="V311">
        <v>6479</v>
      </c>
      <c r="W311">
        <v>1</v>
      </c>
      <c r="X311">
        <v>0</v>
      </c>
      <c r="Y311">
        <v>0</v>
      </c>
      <c r="Z311">
        <v>0</v>
      </c>
    </row>
    <row r="312" spans="1:26" x14ac:dyDescent="0.35">
      <c r="A312" s="1">
        <v>41226</v>
      </c>
      <c r="B312">
        <v>5596</v>
      </c>
      <c r="C312">
        <v>5731.666666666667</v>
      </c>
      <c r="D312">
        <v>5084</v>
      </c>
      <c r="E312">
        <v>0</v>
      </c>
      <c r="F312">
        <v>4343</v>
      </c>
      <c r="G312">
        <v>0</v>
      </c>
      <c r="H312">
        <f>$AC$2+SUMPRODUCT(C312:G312,$AD$2:$AH$2)</f>
        <v>5353.0146197637296</v>
      </c>
      <c r="I312">
        <f>H312-B312</f>
        <v>-242.98538023627043</v>
      </c>
      <c r="J312">
        <f t="shared" si="20"/>
        <v>242.98538023627043</v>
      </c>
      <c r="K312" s="8">
        <f>J312/B312</f>
        <v>4.3421261657660908E-2</v>
      </c>
      <c r="L312">
        <v>1166</v>
      </c>
      <c r="M312">
        <f t="shared" si="21"/>
        <v>17494.947377011471</v>
      </c>
      <c r="N312">
        <f t="shared" si="22"/>
        <v>20988</v>
      </c>
      <c r="O312">
        <f t="shared" si="23"/>
        <v>-485.97076047254086</v>
      </c>
      <c r="P312">
        <f t="shared" si="24"/>
        <v>236167.58003425968</v>
      </c>
      <c r="Q312">
        <v>0</v>
      </c>
      <c r="R312">
        <v>0</v>
      </c>
      <c r="S312">
        <v>1253</v>
      </c>
      <c r="T312">
        <v>0</v>
      </c>
      <c r="U312">
        <v>0</v>
      </c>
      <c r="V312">
        <v>4343</v>
      </c>
      <c r="W312">
        <v>0</v>
      </c>
      <c r="X312">
        <v>1</v>
      </c>
      <c r="Y312">
        <v>0</v>
      </c>
      <c r="Z312">
        <v>1</v>
      </c>
    </row>
    <row r="313" spans="1:26" x14ac:dyDescent="0.35">
      <c r="A313" s="1">
        <v>41227</v>
      </c>
      <c r="B313">
        <v>4999</v>
      </c>
      <c r="C313">
        <v>5472.666666666667</v>
      </c>
      <c r="D313">
        <v>5097</v>
      </c>
      <c r="E313">
        <v>0</v>
      </c>
      <c r="F313">
        <v>5596</v>
      </c>
      <c r="G313">
        <v>0</v>
      </c>
      <c r="H313">
        <f>$AC$2+SUMPRODUCT(C313:G313,$AD$2:$AH$2)</f>
        <v>5580.7957222275327</v>
      </c>
      <c r="I313">
        <f>H313-B313</f>
        <v>581.79572222753268</v>
      </c>
      <c r="J313">
        <f t="shared" si="20"/>
        <v>581.79572222753268</v>
      </c>
      <c r="K313" s="8">
        <f>J313/B313</f>
        <v>0.11638242092969248</v>
      </c>
      <c r="L313">
        <v>1322</v>
      </c>
      <c r="M313">
        <f t="shared" si="21"/>
        <v>10472.323000095588</v>
      </c>
      <c r="N313">
        <f t="shared" si="22"/>
        <v>23796</v>
      </c>
      <c r="O313">
        <f t="shared" si="23"/>
        <v>581.79572222753268</v>
      </c>
      <c r="P313">
        <f t="shared" si="24"/>
        <v>338486.26240225637</v>
      </c>
      <c r="Q313">
        <v>0</v>
      </c>
      <c r="R313">
        <v>0</v>
      </c>
      <c r="S313">
        <v>-597</v>
      </c>
      <c r="T313">
        <v>0</v>
      </c>
      <c r="U313">
        <v>0</v>
      </c>
      <c r="V313">
        <v>5596</v>
      </c>
      <c r="W313">
        <v>0</v>
      </c>
      <c r="X313">
        <v>0</v>
      </c>
      <c r="Y313">
        <v>1</v>
      </c>
      <c r="Z313">
        <v>0</v>
      </c>
    </row>
    <row r="314" spans="1:26" x14ac:dyDescent="0.35">
      <c r="A314" s="1">
        <v>41228</v>
      </c>
      <c r="B314">
        <v>5279</v>
      </c>
      <c r="C314">
        <v>4979.333333333333</v>
      </c>
      <c r="D314">
        <v>5462</v>
      </c>
      <c r="E314">
        <v>0</v>
      </c>
      <c r="F314">
        <v>4999</v>
      </c>
      <c r="G314">
        <v>0</v>
      </c>
      <c r="H314">
        <f>$AC$2+SUMPRODUCT(C314:G314,$AD$2:$AH$2)</f>
        <v>5421.8152839486202</v>
      </c>
      <c r="I314">
        <f>H314-B314</f>
        <v>142.81528394862016</v>
      </c>
      <c r="J314">
        <f t="shared" si="20"/>
        <v>142.81528394862016</v>
      </c>
      <c r="K314" s="8">
        <f>J314/B314</f>
        <v>2.7053472996518311E-2</v>
      </c>
      <c r="L314">
        <v>1503</v>
      </c>
      <c r="M314">
        <f t="shared" si="21"/>
        <v>2570.6751110751629</v>
      </c>
      <c r="N314">
        <f t="shared" si="22"/>
        <v>27054</v>
      </c>
      <c r="O314">
        <f t="shared" si="23"/>
        <v>142.81528394862016</v>
      </c>
      <c r="P314">
        <f t="shared" si="24"/>
        <v>20396.205329325003</v>
      </c>
      <c r="Q314">
        <v>1</v>
      </c>
      <c r="R314">
        <v>0</v>
      </c>
      <c r="S314">
        <v>280</v>
      </c>
      <c r="T314">
        <v>0</v>
      </c>
      <c r="U314">
        <v>0</v>
      </c>
      <c r="V314">
        <v>4999</v>
      </c>
      <c r="W314">
        <v>0</v>
      </c>
      <c r="X314">
        <v>0</v>
      </c>
      <c r="Y314">
        <v>0</v>
      </c>
      <c r="Z314">
        <v>0</v>
      </c>
    </row>
    <row r="315" spans="1:26" x14ac:dyDescent="0.35">
      <c r="A315" s="1">
        <v>41229</v>
      </c>
      <c r="B315">
        <v>5432</v>
      </c>
      <c r="C315">
        <v>5291.333333333333</v>
      </c>
      <c r="D315">
        <v>6114</v>
      </c>
      <c r="E315">
        <v>0</v>
      </c>
      <c r="F315">
        <v>5279</v>
      </c>
      <c r="G315">
        <v>0</v>
      </c>
      <c r="H315">
        <f>$AC$2+SUMPRODUCT(C315:G315,$AD$2:$AH$2)</f>
        <v>5836.9621333048026</v>
      </c>
      <c r="I315">
        <f>H315-B315</f>
        <v>404.96213330480259</v>
      </c>
      <c r="J315">
        <f t="shared" si="20"/>
        <v>404.96213330480259</v>
      </c>
      <c r="K315" s="8">
        <f>J315/B315</f>
        <v>7.4551202743888545E-2</v>
      </c>
      <c r="L315">
        <v>1383</v>
      </c>
      <c r="M315">
        <f t="shared" si="21"/>
        <v>7289.3183994864467</v>
      </c>
      <c r="N315">
        <f t="shared" si="22"/>
        <v>24894</v>
      </c>
      <c r="O315">
        <f t="shared" si="23"/>
        <v>404.96213330480259</v>
      </c>
      <c r="P315">
        <f t="shared" si="24"/>
        <v>163994.3294107767</v>
      </c>
      <c r="Q315">
        <v>0</v>
      </c>
      <c r="R315">
        <v>1</v>
      </c>
      <c r="S315">
        <v>153</v>
      </c>
      <c r="T315">
        <v>0</v>
      </c>
      <c r="U315">
        <v>0</v>
      </c>
      <c r="V315">
        <v>5279</v>
      </c>
      <c r="W315">
        <v>0</v>
      </c>
      <c r="X315">
        <v>0</v>
      </c>
      <c r="Y315">
        <v>0</v>
      </c>
      <c r="Z315">
        <v>0</v>
      </c>
    </row>
    <row r="316" spans="1:26" x14ac:dyDescent="0.35">
      <c r="A316" s="1">
        <v>41230</v>
      </c>
      <c r="B316">
        <v>6584</v>
      </c>
      <c r="C316">
        <v>5236.666666666667</v>
      </c>
      <c r="D316">
        <v>6373</v>
      </c>
      <c r="E316">
        <v>0</v>
      </c>
      <c r="F316">
        <v>5432</v>
      </c>
      <c r="G316">
        <v>1</v>
      </c>
      <c r="H316">
        <f>$AC$2+SUMPRODUCT(C316:G316,$AD$2:$AH$2)</f>
        <v>6386.0744243528916</v>
      </c>
      <c r="I316">
        <f>H316-B316</f>
        <v>-197.92557564710842</v>
      </c>
      <c r="J316">
        <f t="shared" si="20"/>
        <v>197.92557564710842</v>
      </c>
      <c r="K316" s="8">
        <f>J316/B316</f>
        <v>3.0061600189415009E-2</v>
      </c>
      <c r="L316">
        <v>1212</v>
      </c>
      <c r="M316">
        <f t="shared" si="21"/>
        <v>14250.641446591806</v>
      </c>
      <c r="N316">
        <f t="shared" si="22"/>
        <v>21816</v>
      </c>
      <c r="O316">
        <f t="shared" si="23"/>
        <v>-395.85115129421683</v>
      </c>
      <c r="P316">
        <f t="shared" si="24"/>
        <v>156698.13398095695</v>
      </c>
      <c r="Q316">
        <v>0</v>
      </c>
      <c r="R316">
        <v>0</v>
      </c>
      <c r="S316">
        <v>1152</v>
      </c>
      <c r="T316">
        <v>1</v>
      </c>
      <c r="U316">
        <v>1</v>
      </c>
      <c r="V316">
        <v>5432</v>
      </c>
      <c r="W316">
        <v>0</v>
      </c>
      <c r="X316">
        <v>0</v>
      </c>
      <c r="Y316">
        <v>0</v>
      </c>
      <c r="Z316">
        <v>1</v>
      </c>
    </row>
    <row r="317" spans="1:26" x14ac:dyDescent="0.35">
      <c r="A317" s="1">
        <v>41231</v>
      </c>
      <c r="B317">
        <v>6661</v>
      </c>
      <c r="C317">
        <v>5765</v>
      </c>
      <c r="D317">
        <v>6479</v>
      </c>
      <c r="E317">
        <v>0</v>
      </c>
      <c r="F317">
        <v>6584</v>
      </c>
      <c r="G317">
        <v>1</v>
      </c>
      <c r="H317">
        <f>$AC$2+SUMPRODUCT(C317:G317,$AD$2:$AH$2)</f>
        <v>6870.9738986838165</v>
      </c>
      <c r="I317">
        <f>H317-B317</f>
        <v>209.97389868381651</v>
      </c>
      <c r="J317">
        <f t="shared" si="20"/>
        <v>209.97389868381651</v>
      </c>
      <c r="K317" s="8">
        <f>J317/B317</f>
        <v>3.1522879249934924E-2</v>
      </c>
      <c r="L317">
        <v>1206</v>
      </c>
      <c r="M317">
        <f t="shared" si="21"/>
        <v>3779.5301763086973</v>
      </c>
      <c r="N317">
        <f t="shared" si="22"/>
        <v>21708</v>
      </c>
      <c r="O317">
        <f t="shared" si="23"/>
        <v>209.97389868381651</v>
      </c>
      <c r="P317">
        <f t="shared" si="24"/>
        <v>44089.038128481639</v>
      </c>
      <c r="Q317">
        <v>0</v>
      </c>
      <c r="R317">
        <v>0</v>
      </c>
      <c r="S317">
        <v>77</v>
      </c>
      <c r="T317">
        <v>1</v>
      </c>
      <c r="U317">
        <v>0</v>
      </c>
      <c r="V317">
        <v>6584</v>
      </c>
      <c r="W317">
        <v>0</v>
      </c>
      <c r="X317">
        <v>0</v>
      </c>
      <c r="Y317">
        <v>0</v>
      </c>
      <c r="Z317">
        <v>1</v>
      </c>
    </row>
    <row r="318" spans="1:26" x14ac:dyDescent="0.35">
      <c r="A318" s="1">
        <v>41232</v>
      </c>
      <c r="B318">
        <v>4297</v>
      </c>
      <c r="C318">
        <v>6225.666666666667</v>
      </c>
      <c r="D318">
        <v>4343</v>
      </c>
      <c r="E318">
        <v>0</v>
      </c>
      <c r="F318">
        <v>6661</v>
      </c>
      <c r="G318">
        <v>0</v>
      </c>
      <c r="H318">
        <f>$AC$2+SUMPRODUCT(C318:G318,$AD$2:$AH$2)</f>
        <v>5785.2941918702963</v>
      </c>
      <c r="I318">
        <f>H318-B318</f>
        <v>1488.2941918702963</v>
      </c>
      <c r="J318">
        <f t="shared" si="20"/>
        <v>1488.2941918702963</v>
      </c>
      <c r="K318" s="8">
        <f>J318/B318</f>
        <v>0.34635657246225188</v>
      </c>
      <c r="L318">
        <v>1480</v>
      </c>
      <c r="M318">
        <f t="shared" si="21"/>
        <v>26789.295453665334</v>
      </c>
      <c r="N318">
        <f t="shared" si="22"/>
        <v>26640</v>
      </c>
      <c r="O318">
        <f t="shared" si="23"/>
        <v>1488.2941918702963</v>
      </c>
      <c r="P318">
        <f t="shared" si="24"/>
        <v>2215019.6015548585</v>
      </c>
      <c r="Q318">
        <v>0</v>
      </c>
      <c r="R318">
        <v>0</v>
      </c>
      <c r="S318">
        <v>-2364</v>
      </c>
      <c r="T318">
        <v>0</v>
      </c>
      <c r="U318">
        <v>0</v>
      </c>
      <c r="V318">
        <v>6661</v>
      </c>
      <c r="W318">
        <v>1</v>
      </c>
      <c r="X318">
        <v>0</v>
      </c>
      <c r="Y318">
        <v>0</v>
      </c>
      <c r="Z318">
        <v>0</v>
      </c>
    </row>
    <row r="319" spans="1:26" x14ac:dyDescent="0.35">
      <c r="A319" s="1">
        <v>41233</v>
      </c>
      <c r="B319">
        <v>5112</v>
      </c>
      <c r="C319">
        <v>5847.333333333333</v>
      </c>
      <c r="D319">
        <v>5596</v>
      </c>
      <c r="E319">
        <v>0</v>
      </c>
      <c r="F319">
        <v>4297</v>
      </c>
      <c r="G319">
        <v>0</v>
      </c>
      <c r="H319">
        <f>$AC$2+SUMPRODUCT(C319:G319,$AD$2:$AH$2)</f>
        <v>5574.1673472684588</v>
      </c>
      <c r="I319">
        <f>H319-B319</f>
        <v>462.1673472684588</v>
      </c>
      <c r="J319">
        <f t="shared" si="20"/>
        <v>462.1673472684588</v>
      </c>
      <c r="K319" s="8">
        <f>J319/B319</f>
        <v>9.0408323018086614E-2</v>
      </c>
      <c r="L319">
        <v>1683</v>
      </c>
      <c r="M319">
        <f t="shared" si="21"/>
        <v>8319.0122508322584</v>
      </c>
      <c r="N319">
        <f t="shared" si="22"/>
        <v>30294</v>
      </c>
      <c r="O319">
        <f t="shared" si="23"/>
        <v>462.1673472684588</v>
      </c>
      <c r="P319">
        <f t="shared" si="24"/>
        <v>213598.65688116418</v>
      </c>
      <c r="Q319">
        <v>0</v>
      </c>
      <c r="R319">
        <v>0</v>
      </c>
      <c r="S319">
        <v>815</v>
      </c>
      <c r="T319">
        <v>0</v>
      </c>
      <c r="U319">
        <v>0</v>
      </c>
      <c r="V319">
        <v>4297</v>
      </c>
      <c r="W319">
        <v>0</v>
      </c>
      <c r="X319">
        <v>1</v>
      </c>
      <c r="Y319">
        <v>0</v>
      </c>
      <c r="Z319">
        <v>0</v>
      </c>
    </row>
    <row r="320" spans="1:26" x14ac:dyDescent="0.35">
      <c r="A320" s="1">
        <v>41234</v>
      </c>
      <c r="B320">
        <v>4905</v>
      </c>
      <c r="C320">
        <v>5356.666666666667</v>
      </c>
      <c r="D320">
        <v>4999</v>
      </c>
      <c r="E320">
        <v>0</v>
      </c>
      <c r="F320">
        <v>5112</v>
      </c>
      <c r="G320">
        <v>0</v>
      </c>
      <c r="H320">
        <f>$AC$2+SUMPRODUCT(C320:G320,$AD$2:$AH$2)</f>
        <v>5389.6926290888096</v>
      </c>
      <c r="I320">
        <f>H320-B320</f>
        <v>484.69262908880955</v>
      </c>
      <c r="J320">
        <f t="shared" si="20"/>
        <v>484.69262908880955</v>
      </c>
      <c r="K320" s="8">
        <f>J320/B320</f>
        <v>9.8816030395272078E-2</v>
      </c>
      <c r="L320">
        <v>1760</v>
      </c>
      <c r="M320">
        <f t="shared" si="21"/>
        <v>8724.467323598572</v>
      </c>
      <c r="N320">
        <f t="shared" si="22"/>
        <v>31680</v>
      </c>
      <c r="O320">
        <f t="shared" si="23"/>
        <v>484.69262908880955</v>
      </c>
      <c r="P320">
        <f t="shared" si="24"/>
        <v>234926.94469302232</v>
      </c>
      <c r="Q320">
        <v>0</v>
      </c>
      <c r="R320">
        <v>0</v>
      </c>
      <c r="S320">
        <v>-207</v>
      </c>
      <c r="T320">
        <v>0</v>
      </c>
      <c r="U320">
        <v>0</v>
      </c>
      <c r="V320">
        <v>5112</v>
      </c>
      <c r="W320">
        <v>0</v>
      </c>
      <c r="X320">
        <v>0</v>
      </c>
      <c r="Y320">
        <v>1</v>
      </c>
      <c r="Z320">
        <v>0</v>
      </c>
    </row>
    <row r="321" spans="1:26" x14ac:dyDescent="0.35">
      <c r="A321" s="1">
        <v>41235</v>
      </c>
      <c r="B321">
        <v>5279</v>
      </c>
      <c r="C321">
        <v>4771.333333333333</v>
      </c>
      <c r="D321">
        <v>5279</v>
      </c>
      <c r="E321">
        <v>0</v>
      </c>
      <c r="F321">
        <v>4905</v>
      </c>
      <c r="G321">
        <v>0</v>
      </c>
      <c r="H321">
        <f>$AC$2+SUMPRODUCT(C321:G321,$AD$2:$AH$2)</f>
        <v>5263.935657964611</v>
      </c>
      <c r="I321">
        <f>H321-B321</f>
        <v>-15.064342035389018</v>
      </c>
      <c r="J321">
        <f t="shared" si="20"/>
        <v>15.064342035389018</v>
      </c>
      <c r="K321" s="8">
        <f>J321/B321</f>
        <v>2.8536355437372642E-3</v>
      </c>
      <c r="L321">
        <v>921</v>
      </c>
      <c r="M321">
        <f t="shared" si="21"/>
        <v>1084.6326265480093</v>
      </c>
      <c r="N321">
        <f t="shared" si="22"/>
        <v>16578</v>
      </c>
      <c r="O321">
        <f t="shared" si="23"/>
        <v>-30.128684070778036</v>
      </c>
      <c r="P321">
        <f t="shared" si="24"/>
        <v>907.73760383675415</v>
      </c>
      <c r="Q321">
        <v>1</v>
      </c>
      <c r="R321">
        <v>0</v>
      </c>
      <c r="S321">
        <v>374</v>
      </c>
      <c r="T321">
        <v>0</v>
      </c>
      <c r="U321">
        <v>0</v>
      </c>
      <c r="V321">
        <v>4905</v>
      </c>
      <c r="W321">
        <v>0</v>
      </c>
      <c r="X321">
        <v>0</v>
      </c>
      <c r="Y321">
        <v>0</v>
      </c>
      <c r="Z321">
        <v>0</v>
      </c>
    </row>
    <row r="322" spans="1:26" x14ac:dyDescent="0.35">
      <c r="A322" s="1">
        <v>41236</v>
      </c>
      <c r="B322">
        <v>4632</v>
      </c>
      <c r="C322">
        <v>5098.666666666667</v>
      </c>
      <c r="D322">
        <v>5432</v>
      </c>
      <c r="E322">
        <v>0</v>
      </c>
      <c r="F322">
        <v>5279</v>
      </c>
      <c r="G322">
        <v>0</v>
      </c>
      <c r="H322">
        <f>$AC$2+SUMPRODUCT(C322:G322,$AD$2:$AH$2)</f>
        <v>5515.4704559797683</v>
      </c>
      <c r="I322">
        <f>H322-B322</f>
        <v>883.4704559797683</v>
      </c>
      <c r="J322">
        <f t="shared" si="20"/>
        <v>883.4704559797683</v>
      </c>
      <c r="K322" s="8">
        <f>J322/B322</f>
        <v>0.19073196372620213</v>
      </c>
      <c r="L322">
        <v>716</v>
      </c>
      <c r="M322">
        <f t="shared" si="21"/>
        <v>15902.468207635829</v>
      </c>
      <c r="N322">
        <f t="shared" si="22"/>
        <v>12888</v>
      </c>
      <c r="O322">
        <f t="shared" si="23"/>
        <v>883.4704559797683</v>
      </c>
      <c r="P322">
        <f t="shared" si="24"/>
        <v>780520.04658909969</v>
      </c>
      <c r="Q322">
        <v>0</v>
      </c>
      <c r="R322">
        <v>1</v>
      </c>
      <c r="S322">
        <v>-647</v>
      </c>
      <c r="T322">
        <v>0</v>
      </c>
      <c r="U322">
        <v>0</v>
      </c>
      <c r="V322">
        <v>5279</v>
      </c>
      <c r="W322">
        <v>0</v>
      </c>
      <c r="X322">
        <v>0</v>
      </c>
      <c r="Y322">
        <v>0</v>
      </c>
      <c r="Z322">
        <v>0</v>
      </c>
    </row>
    <row r="323" spans="1:26" x14ac:dyDescent="0.35">
      <c r="A323" s="1">
        <v>41237</v>
      </c>
      <c r="B323">
        <v>4628.5</v>
      </c>
      <c r="C323">
        <v>4938.666666666667</v>
      </c>
      <c r="D323">
        <v>6584</v>
      </c>
      <c r="E323">
        <v>0</v>
      </c>
      <c r="F323">
        <v>4632</v>
      </c>
      <c r="G323">
        <v>1</v>
      </c>
      <c r="H323">
        <f>$AC$2+SUMPRODUCT(C323:G323,$AD$2:$AH$2)</f>
        <v>6179.9087638730143</v>
      </c>
      <c r="I323">
        <f>H323-B323</f>
        <v>1551.4087638730143</v>
      </c>
      <c r="J323">
        <f t="shared" ref="J323:J360" si="25">ABS(I323)</f>
        <v>1551.4087638730143</v>
      </c>
      <c r="K323" s="8">
        <f>J323/B323</f>
        <v>0.3351860783997006</v>
      </c>
      <c r="L323">
        <v>1149</v>
      </c>
      <c r="M323">
        <f t="shared" ref="M323:M360" si="26">IF(I323&lt;0,I323*-72,I323*18)</f>
        <v>27925.357749714258</v>
      </c>
      <c r="N323">
        <f t="shared" ref="N323:N360" si="27">L323*18</f>
        <v>20682</v>
      </c>
      <c r="O323">
        <f t="shared" ref="O323:O360" si="28">IF(I323&lt;0,I323*2,I323)</f>
        <v>1551.4087638730143</v>
      </c>
      <c r="P323">
        <f t="shared" ref="P323:P360" si="29">O323^2</f>
        <v>2406869.1526219943</v>
      </c>
      <c r="Q323">
        <v>0</v>
      </c>
      <c r="R323">
        <v>0</v>
      </c>
      <c r="S323">
        <v>-3.5</v>
      </c>
      <c r="T323">
        <v>1</v>
      </c>
      <c r="U323">
        <v>1</v>
      </c>
      <c r="V323">
        <v>4632</v>
      </c>
      <c r="W323">
        <v>0</v>
      </c>
      <c r="X323">
        <v>0</v>
      </c>
      <c r="Y323">
        <v>0</v>
      </c>
      <c r="Z323">
        <v>0</v>
      </c>
    </row>
    <row r="324" spans="1:26" x14ac:dyDescent="0.35">
      <c r="A324" s="1">
        <v>41238</v>
      </c>
      <c r="B324">
        <v>4628.5</v>
      </c>
      <c r="C324">
        <v>4846.5</v>
      </c>
      <c r="D324">
        <v>6661</v>
      </c>
      <c r="E324">
        <v>0</v>
      </c>
      <c r="F324">
        <v>4628.5</v>
      </c>
      <c r="G324">
        <v>1</v>
      </c>
      <c r="H324">
        <f>$AC$2+SUMPRODUCT(C324:G324,$AD$2:$AH$2)</f>
        <v>6179.76876155644</v>
      </c>
      <c r="I324">
        <f>H324-B324</f>
        <v>1551.26876155644</v>
      </c>
      <c r="J324">
        <f t="shared" si="25"/>
        <v>1551.26876155644</v>
      </c>
      <c r="K324" s="8">
        <f>J324/B324</f>
        <v>0.33515583051883763</v>
      </c>
      <c r="L324">
        <v>0</v>
      </c>
      <c r="M324">
        <f t="shared" si="26"/>
        <v>27922.837708015919</v>
      </c>
      <c r="N324">
        <f t="shared" si="27"/>
        <v>0</v>
      </c>
      <c r="O324">
        <f t="shared" si="28"/>
        <v>1551.26876155644</v>
      </c>
      <c r="P324">
        <f t="shared" si="29"/>
        <v>2406434.770580851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4628.5</v>
      </c>
      <c r="W324">
        <v>0</v>
      </c>
      <c r="X324">
        <v>0</v>
      </c>
      <c r="Y324">
        <v>0</v>
      </c>
      <c r="Z324">
        <v>0</v>
      </c>
    </row>
    <row r="325" spans="1:26" x14ac:dyDescent="0.35">
      <c r="A325" s="1">
        <v>41239</v>
      </c>
      <c r="B325">
        <v>4480</v>
      </c>
      <c r="C325">
        <v>4629.666666666667</v>
      </c>
      <c r="D325">
        <v>4297</v>
      </c>
      <c r="E325">
        <v>0</v>
      </c>
      <c r="F325">
        <v>4628.5</v>
      </c>
      <c r="G325">
        <v>0</v>
      </c>
      <c r="H325">
        <f>$AC$2+SUMPRODUCT(C325:G325,$AD$2:$AH$2)</f>
        <v>4776.4141336864413</v>
      </c>
      <c r="I325">
        <f>H325-B325</f>
        <v>296.41413368644135</v>
      </c>
      <c r="J325">
        <f t="shared" si="25"/>
        <v>296.41413368644135</v>
      </c>
      <c r="K325" s="8">
        <f>J325/B325</f>
        <v>6.6163869126437805E-2</v>
      </c>
      <c r="L325">
        <v>1541</v>
      </c>
      <c r="M325">
        <f t="shared" si="26"/>
        <v>5335.4544063559442</v>
      </c>
      <c r="N325">
        <f t="shared" si="27"/>
        <v>27738</v>
      </c>
      <c r="O325">
        <f t="shared" si="28"/>
        <v>296.41413368644135</v>
      </c>
      <c r="P325">
        <f t="shared" si="29"/>
        <v>87861.338649083526</v>
      </c>
      <c r="Q325">
        <v>0</v>
      </c>
      <c r="R325">
        <v>0</v>
      </c>
      <c r="S325">
        <v>-148.5</v>
      </c>
      <c r="T325">
        <v>0</v>
      </c>
      <c r="U325">
        <v>0</v>
      </c>
      <c r="V325">
        <v>4628.5</v>
      </c>
      <c r="W325">
        <v>1</v>
      </c>
      <c r="X325">
        <v>0</v>
      </c>
      <c r="Y325">
        <v>0</v>
      </c>
      <c r="Z325">
        <v>1</v>
      </c>
    </row>
    <row r="326" spans="1:26" x14ac:dyDescent="0.35">
      <c r="A326" s="1">
        <v>41240</v>
      </c>
      <c r="B326">
        <v>4565</v>
      </c>
      <c r="C326">
        <v>4579</v>
      </c>
      <c r="D326">
        <v>5112</v>
      </c>
      <c r="E326">
        <v>0</v>
      </c>
      <c r="F326">
        <v>4480</v>
      </c>
      <c r="G326">
        <v>0</v>
      </c>
      <c r="H326">
        <f>$AC$2+SUMPRODUCT(C326:G326,$AD$2:$AH$2)</f>
        <v>5036.8498686810608</v>
      </c>
      <c r="I326">
        <f>H326-B326</f>
        <v>471.8498686810608</v>
      </c>
      <c r="J326">
        <f t="shared" si="25"/>
        <v>471.8498686810608</v>
      </c>
      <c r="K326" s="8">
        <f>J326/B326</f>
        <v>0.10336251230691365</v>
      </c>
      <c r="L326">
        <v>1815</v>
      </c>
      <c r="M326">
        <f t="shared" si="26"/>
        <v>8493.2976362590944</v>
      </c>
      <c r="N326">
        <f t="shared" si="27"/>
        <v>32670</v>
      </c>
      <c r="O326">
        <f t="shared" si="28"/>
        <v>471.8498686810608</v>
      </c>
      <c r="P326">
        <f t="shared" si="29"/>
        <v>222642.29857433433</v>
      </c>
      <c r="Q326">
        <v>0</v>
      </c>
      <c r="R326">
        <v>0</v>
      </c>
      <c r="S326">
        <v>85</v>
      </c>
      <c r="T326">
        <v>0</v>
      </c>
      <c r="U326">
        <v>0</v>
      </c>
      <c r="V326">
        <v>4480</v>
      </c>
      <c r="W326">
        <v>0</v>
      </c>
      <c r="X326">
        <v>1</v>
      </c>
      <c r="Y326">
        <v>0</v>
      </c>
      <c r="Z326">
        <v>0</v>
      </c>
    </row>
    <row r="327" spans="1:26" x14ac:dyDescent="0.35">
      <c r="A327" s="1">
        <v>41241</v>
      </c>
      <c r="B327">
        <v>4465</v>
      </c>
      <c r="C327">
        <v>4557.833333333333</v>
      </c>
      <c r="D327">
        <v>4905</v>
      </c>
      <c r="E327">
        <v>1</v>
      </c>
      <c r="F327">
        <v>4565</v>
      </c>
      <c r="G327">
        <v>0</v>
      </c>
      <c r="H327">
        <f>$AC$2+SUMPRODUCT(C327:G327,$AD$2:$AH$2)</f>
        <v>5200.494197572365</v>
      </c>
      <c r="I327">
        <f>H327-B327</f>
        <v>735.49419757236501</v>
      </c>
      <c r="J327">
        <f t="shared" si="25"/>
        <v>735.49419757236501</v>
      </c>
      <c r="K327" s="8">
        <f>J327/B327</f>
        <v>0.164724344361112</v>
      </c>
      <c r="L327">
        <v>1875</v>
      </c>
      <c r="M327">
        <f t="shared" si="26"/>
        <v>13238.89555630257</v>
      </c>
      <c r="N327">
        <f t="shared" si="27"/>
        <v>33750</v>
      </c>
      <c r="O327">
        <f t="shared" si="28"/>
        <v>735.49419757236501</v>
      </c>
      <c r="P327">
        <f t="shared" si="29"/>
        <v>540951.71466261707</v>
      </c>
      <c r="Q327">
        <v>0</v>
      </c>
      <c r="R327">
        <v>0</v>
      </c>
      <c r="S327">
        <v>-100</v>
      </c>
      <c r="T327">
        <v>0</v>
      </c>
      <c r="U327">
        <v>0</v>
      </c>
      <c r="V327">
        <v>4565</v>
      </c>
      <c r="W327">
        <v>0</v>
      </c>
      <c r="X327">
        <v>0</v>
      </c>
      <c r="Y327">
        <v>1</v>
      </c>
      <c r="Z327">
        <v>0</v>
      </c>
    </row>
    <row r="328" spans="1:26" x14ac:dyDescent="0.35">
      <c r="A328" s="1">
        <v>41242</v>
      </c>
      <c r="B328">
        <v>4849</v>
      </c>
      <c r="C328">
        <v>4503.333333333333</v>
      </c>
      <c r="D328">
        <v>5279</v>
      </c>
      <c r="E328">
        <v>1</v>
      </c>
      <c r="F328">
        <v>4465</v>
      </c>
      <c r="G328">
        <v>0</v>
      </c>
      <c r="H328">
        <f>$AC$2+SUMPRODUCT(C328:G328,$AD$2:$AH$2)</f>
        <v>5302.5235178747134</v>
      </c>
      <c r="I328">
        <f>H328-B328</f>
        <v>453.52351787471343</v>
      </c>
      <c r="J328">
        <f t="shared" si="25"/>
        <v>453.52351787471343</v>
      </c>
      <c r="K328" s="8">
        <f>J328/B328</f>
        <v>9.3529288074801695E-2</v>
      </c>
      <c r="L328">
        <v>1360</v>
      </c>
      <c r="M328">
        <f t="shared" si="26"/>
        <v>8163.4233217448418</v>
      </c>
      <c r="N328">
        <f t="shared" si="27"/>
        <v>24480</v>
      </c>
      <c r="O328">
        <f t="shared" si="28"/>
        <v>453.52351787471343</v>
      </c>
      <c r="P328">
        <f t="shared" si="29"/>
        <v>205683.58126545552</v>
      </c>
      <c r="Q328">
        <v>1</v>
      </c>
      <c r="R328">
        <v>0</v>
      </c>
      <c r="S328">
        <v>384</v>
      </c>
      <c r="T328">
        <v>0</v>
      </c>
      <c r="U328">
        <v>0</v>
      </c>
      <c r="V328">
        <v>4465</v>
      </c>
      <c r="W328">
        <v>0</v>
      </c>
      <c r="X328">
        <v>0</v>
      </c>
      <c r="Y328">
        <v>0</v>
      </c>
      <c r="Z328">
        <v>0</v>
      </c>
    </row>
    <row r="329" spans="1:26" x14ac:dyDescent="0.35">
      <c r="A329" s="1">
        <v>41243</v>
      </c>
      <c r="B329">
        <v>6084</v>
      </c>
      <c r="C329">
        <v>4626.333333333333</v>
      </c>
      <c r="D329">
        <v>4632</v>
      </c>
      <c r="E329">
        <v>1</v>
      </c>
      <c r="F329">
        <v>4849</v>
      </c>
      <c r="G329">
        <v>0</v>
      </c>
      <c r="H329">
        <f>$AC$2+SUMPRODUCT(C329:G329,$AD$2:$AH$2)</f>
        <v>5186.1352760757336</v>
      </c>
      <c r="I329">
        <f>H329-B329</f>
        <v>-897.8647239242664</v>
      </c>
      <c r="J329">
        <f t="shared" si="25"/>
        <v>897.8647239242664</v>
      </c>
      <c r="K329" s="8">
        <f>J329/B329</f>
        <v>0.14757802825842642</v>
      </c>
      <c r="L329">
        <v>757</v>
      </c>
      <c r="M329">
        <f t="shared" si="26"/>
        <v>64646.260122547181</v>
      </c>
      <c r="N329">
        <f t="shared" si="27"/>
        <v>13626</v>
      </c>
      <c r="O329">
        <f t="shared" si="28"/>
        <v>-1795.7294478485328</v>
      </c>
      <c r="P329">
        <f t="shared" si="29"/>
        <v>3224644.2498703967</v>
      </c>
      <c r="Q329">
        <v>0</v>
      </c>
      <c r="R329">
        <v>1</v>
      </c>
      <c r="S329">
        <v>1235</v>
      </c>
      <c r="T329">
        <v>0</v>
      </c>
      <c r="U329">
        <v>0</v>
      </c>
      <c r="V329">
        <v>4849</v>
      </c>
      <c r="W329">
        <v>0</v>
      </c>
      <c r="X329">
        <v>0</v>
      </c>
      <c r="Y329">
        <v>0</v>
      </c>
      <c r="Z329">
        <v>1</v>
      </c>
    </row>
    <row r="330" spans="1:26" x14ac:dyDescent="0.35">
      <c r="A330" s="1">
        <v>41244</v>
      </c>
      <c r="B330">
        <v>6609</v>
      </c>
      <c r="C330">
        <v>5132.666666666667</v>
      </c>
      <c r="D330">
        <v>4628.5</v>
      </c>
      <c r="E330">
        <v>0</v>
      </c>
      <c r="F330">
        <v>6084</v>
      </c>
      <c r="G330">
        <v>1</v>
      </c>
      <c r="H330">
        <f>$AC$2+SUMPRODUCT(C330:G330,$AD$2:$AH$2)</f>
        <v>5843.2341654552802</v>
      </c>
      <c r="I330">
        <f>H330-B330</f>
        <v>-765.76583454471984</v>
      </c>
      <c r="J330">
        <f t="shared" si="25"/>
        <v>765.76583454471984</v>
      </c>
      <c r="K330" s="8">
        <f>J330/B330</f>
        <v>0.11586712582005142</v>
      </c>
      <c r="L330">
        <v>800</v>
      </c>
      <c r="M330">
        <f t="shared" si="26"/>
        <v>55135.140087219828</v>
      </c>
      <c r="N330">
        <f t="shared" si="27"/>
        <v>14400</v>
      </c>
      <c r="O330">
        <f t="shared" si="28"/>
        <v>-1531.5316690894397</v>
      </c>
      <c r="P330">
        <f t="shared" si="29"/>
        <v>2345589.253423885</v>
      </c>
      <c r="Q330">
        <v>0</v>
      </c>
      <c r="R330">
        <v>0</v>
      </c>
      <c r="S330">
        <v>525</v>
      </c>
      <c r="T330">
        <v>1</v>
      </c>
      <c r="U330">
        <v>1</v>
      </c>
      <c r="V330">
        <v>6084</v>
      </c>
      <c r="W330">
        <v>0</v>
      </c>
      <c r="X330">
        <v>0</v>
      </c>
      <c r="Y330">
        <v>0</v>
      </c>
      <c r="Z330">
        <v>1</v>
      </c>
    </row>
    <row r="331" spans="1:26" x14ac:dyDescent="0.35">
      <c r="A331" s="1">
        <v>41245</v>
      </c>
      <c r="B331">
        <v>6482</v>
      </c>
      <c r="C331">
        <v>5847.333333333333</v>
      </c>
      <c r="D331">
        <v>4628.5</v>
      </c>
      <c r="E331">
        <v>0</v>
      </c>
      <c r="F331">
        <v>6609</v>
      </c>
      <c r="G331">
        <v>1</v>
      </c>
      <c r="H331">
        <f>$AC$2+SUMPRODUCT(C331:G331,$AD$2:$AH$2)</f>
        <v>6193.7545407694161</v>
      </c>
      <c r="I331">
        <f>H331-B331</f>
        <v>-288.24545923058395</v>
      </c>
      <c r="J331">
        <f t="shared" si="25"/>
        <v>288.24545923058395</v>
      </c>
      <c r="K331" s="8">
        <f>J331/B331</f>
        <v>4.4468599079078054E-2</v>
      </c>
      <c r="L331">
        <v>1117</v>
      </c>
      <c r="M331">
        <f t="shared" si="26"/>
        <v>20753.673064602044</v>
      </c>
      <c r="N331">
        <f t="shared" si="27"/>
        <v>20106</v>
      </c>
      <c r="O331">
        <f t="shared" si="28"/>
        <v>-576.49091846116789</v>
      </c>
      <c r="P331">
        <f t="shared" si="29"/>
        <v>332341.77906820091</v>
      </c>
      <c r="Q331">
        <v>0</v>
      </c>
      <c r="R331">
        <v>0</v>
      </c>
      <c r="S331">
        <v>-127</v>
      </c>
      <c r="T331">
        <v>1</v>
      </c>
      <c r="U331">
        <v>0</v>
      </c>
      <c r="V331">
        <v>6609</v>
      </c>
      <c r="W331">
        <v>0</v>
      </c>
      <c r="X331">
        <v>0</v>
      </c>
      <c r="Y331">
        <v>0</v>
      </c>
      <c r="Z331">
        <v>1</v>
      </c>
    </row>
    <row r="332" spans="1:26" x14ac:dyDescent="0.35">
      <c r="A332" s="1">
        <v>41246</v>
      </c>
      <c r="B332">
        <v>4308</v>
      </c>
      <c r="C332">
        <v>6391.666666666667</v>
      </c>
      <c r="D332">
        <v>4480</v>
      </c>
      <c r="E332">
        <v>0</v>
      </c>
      <c r="F332">
        <v>6482</v>
      </c>
      <c r="G332">
        <v>0</v>
      </c>
      <c r="H332">
        <f>$AC$2+SUMPRODUCT(C332:G332,$AD$2:$AH$2)</f>
        <v>5846.256127546606</v>
      </c>
      <c r="I332">
        <f>H332-B332</f>
        <v>1538.256127546606</v>
      </c>
      <c r="J332">
        <f t="shared" si="25"/>
        <v>1538.256127546606</v>
      </c>
      <c r="K332" s="8">
        <f>J332/B332</f>
        <v>0.35706966748992708</v>
      </c>
      <c r="L332">
        <v>1852</v>
      </c>
      <c r="M332">
        <f t="shared" si="26"/>
        <v>27688.610295838909</v>
      </c>
      <c r="N332">
        <f t="shared" si="27"/>
        <v>33336</v>
      </c>
      <c r="O332">
        <f t="shared" si="28"/>
        <v>1538.256127546606</v>
      </c>
      <c r="P332">
        <f t="shared" si="29"/>
        <v>2366231.9139346802</v>
      </c>
      <c r="Q332">
        <v>0</v>
      </c>
      <c r="R332">
        <v>0</v>
      </c>
      <c r="S332">
        <v>-2174</v>
      </c>
      <c r="T332">
        <v>0</v>
      </c>
      <c r="U332">
        <v>0</v>
      </c>
      <c r="V332">
        <v>6482</v>
      </c>
      <c r="W332">
        <v>1</v>
      </c>
      <c r="X332">
        <v>0</v>
      </c>
      <c r="Y332">
        <v>0</v>
      </c>
      <c r="Z332">
        <v>0</v>
      </c>
    </row>
    <row r="333" spans="1:26" x14ac:dyDescent="0.35">
      <c r="A333" s="1">
        <v>41247</v>
      </c>
      <c r="B333">
        <v>4580</v>
      </c>
      <c r="C333">
        <v>5799.666666666667</v>
      </c>
      <c r="D333">
        <v>4565</v>
      </c>
      <c r="E333">
        <v>0</v>
      </c>
      <c r="F333">
        <v>4308</v>
      </c>
      <c r="G333">
        <v>0</v>
      </c>
      <c r="H333">
        <f>$AC$2+SUMPRODUCT(C333:G333,$AD$2:$AH$2)</f>
        <v>5166.9249682969676</v>
      </c>
      <c r="I333">
        <f>H333-B333</f>
        <v>586.92496829696756</v>
      </c>
      <c r="J333">
        <f t="shared" si="25"/>
        <v>586.92496829696756</v>
      </c>
      <c r="K333" s="8">
        <f>J333/B333</f>
        <v>0.1281495563967178</v>
      </c>
      <c r="L333">
        <v>1941</v>
      </c>
      <c r="M333">
        <f t="shared" si="26"/>
        <v>10564.649429345416</v>
      </c>
      <c r="N333">
        <f t="shared" si="27"/>
        <v>34938</v>
      </c>
      <c r="O333">
        <f t="shared" si="28"/>
        <v>586.92496829696756</v>
      </c>
      <c r="P333">
        <f t="shared" si="29"/>
        <v>344480.91841039638</v>
      </c>
      <c r="Q333">
        <v>0</v>
      </c>
      <c r="R333">
        <v>0</v>
      </c>
      <c r="S333">
        <v>272</v>
      </c>
      <c r="T333">
        <v>0</v>
      </c>
      <c r="U333">
        <v>0</v>
      </c>
      <c r="V333">
        <v>4308</v>
      </c>
      <c r="W333">
        <v>0</v>
      </c>
      <c r="X333">
        <v>1</v>
      </c>
      <c r="Y333">
        <v>0</v>
      </c>
      <c r="Z333">
        <v>1</v>
      </c>
    </row>
    <row r="334" spans="1:26" x14ac:dyDescent="0.35">
      <c r="A334" s="1">
        <v>41248</v>
      </c>
      <c r="B334">
        <v>4827</v>
      </c>
      <c r="C334">
        <v>5123.333333333333</v>
      </c>
      <c r="D334">
        <v>4465</v>
      </c>
      <c r="E334">
        <v>0</v>
      </c>
      <c r="F334">
        <v>4580</v>
      </c>
      <c r="G334">
        <v>0</v>
      </c>
      <c r="H334">
        <f>$AC$2+SUMPRODUCT(C334:G334,$AD$2:$AH$2)</f>
        <v>4983.2502021185473</v>
      </c>
      <c r="I334">
        <f>H334-B334</f>
        <v>156.25020211854735</v>
      </c>
      <c r="J334">
        <f t="shared" si="25"/>
        <v>156.25020211854735</v>
      </c>
      <c r="K334" s="8">
        <f>J334/B334</f>
        <v>3.2370043944178029E-2</v>
      </c>
      <c r="L334">
        <v>1585</v>
      </c>
      <c r="M334">
        <f t="shared" si="26"/>
        <v>2812.5036381338523</v>
      </c>
      <c r="N334">
        <f t="shared" si="27"/>
        <v>28530</v>
      </c>
      <c r="O334">
        <f t="shared" si="28"/>
        <v>156.25020211854735</v>
      </c>
      <c r="P334">
        <f t="shared" si="29"/>
        <v>24414.125662086899</v>
      </c>
      <c r="Q334">
        <v>0</v>
      </c>
      <c r="R334">
        <v>0</v>
      </c>
      <c r="S334">
        <v>247</v>
      </c>
      <c r="T334">
        <v>0</v>
      </c>
      <c r="U334">
        <v>0</v>
      </c>
      <c r="V334">
        <v>4580</v>
      </c>
      <c r="W334">
        <v>0</v>
      </c>
      <c r="X334">
        <v>0</v>
      </c>
      <c r="Y334">
        <v>1</v>
      </c>
      <c r="Z334">
        <v>1</v>
      </c>
    </row>
    <row r="335" spans="1:26" x14ac:dyDescent="0.35">
      <c r="A335" s="1">
        <v>41249</v>
      </c>
      <c r="B335">
        <v>5214</v>
      </c>
      <c r="C335">
        <v>4571.666666666667</v>
      </c>
      <c r="D335">
        <v>4849</v>
      </c>
      <c r="E335">
        <v>0</v>
      </c>
      <c r="F335">
        <v>4827</v>
      </c>
      <c r="G335">
        <v>0</v>
      </c>
      <c r="H335">
        <f>$AC$2+SUMPRODUCT(C335:G335,$AD$2:$AH$2)</f>
        <v>5017.902067491128</v>
      </c>
      <c r="I335">
        <f>H335-B335</f>
        <v>-196.09793250887196</v>
      </c>
      <c r="J335">
        <f t="shared" si="25"/>
        <v>196.09793250887196</v>
      </c>
      <c r="K335" s="8">
        <f>J335/B335</f>
        <v>3.7609883488467964E-2</v>
      </c>
      <c r="L335">
        <v>1523</v>
      </c>
      <c r="M335">
        <f t="shared" si="26"/>
        <v>14119.051140638781</v>
      </c>
      <c r="N335">
        <f t="shared" si="27"/>
        <v>27414</v>
      </c>
      <c r="O335">
        <f t="shared" si="28"/>
        <v>-392.19586501774393</v>
      </c>
      <c r="P335">
        <f t="shared" si="29"/>
        <v>153817.59653701642</v>
      </c>
      <c r="Q335">
        <v>1</v>
      </c>
      <c r="R335">
        <v>0</v>
      </c>
      <c r="S335">
        <v>387</v>
      </c>
      <c r="T335">
        <v>0</v>
      </c>
      <c r="U335">
        <v>0</v>
      </c>
      <c r="V335">
        <v>4827</v>
      </c>
      <c r="W335">
        <v>0</v>
      </c>
      <c r="X335">
        <v>0</v>
      </c>
      <c r="Y335">
        <v>0</v>
      </c>
      <c r="Z335">
        <v>1</v>
      </c>
    </row>
    <row r="336" spans="1:26" x14ac:dyDescent="0.35">
      <c r="A336" s="1">
        <v>41250</v>
      </c>
      <c r="B336">
        <v>5733</v>
      </c>
      <c r="C336">
        <v>4873.666666666667</v>
      </c>
      <c r="D336">
        <v>6084</v>
      </c>
      <c r="E336">
        <v>0</v>
      </c>
      <c r="F336">
        <v>5214</v>
      </c>
      <c r="G336">
        <v>0</v>
      </c>
      <c r="H336">
        <f>$AC$2+SUMPRODUCT(C336:G336,$AD$2:$AH$2)</f>
        <v>5679.2310822343243</v>
      </c>
      <c r="I336">
        <f>H336-B336</f>
        <v>-53.768917765675724</v>
      </c>
      <c r="J336">
        <f t="shared" si="25"/>
        <v>53.768917765675724</v>
      </c>
      <c r="K336" s="8">
        <f>J336/B336</f>
        <v>9.3788448919720439E-3</v>
      </c>
      <c r="L336">
        <v>1531</v>
      </c>
      <c r="M336">
        <f t="shared" si="26"/>
        <v>3871.3620791286521</v>
      </c>
      <c r="N336">
        <f t="shared" si="27"/>
        <v>27558</v>
      </c>
      <c r="O336">
        <f t="shared" si="28"/>
        <v>-107.53783553135145</v>
      </c>
      <c r="P336">
        <f t="shared" si="29"/>
        <v>11564.386070767994</v>
      </c>
      <c r="Q336">
        <v>0</v>
      </c>
      <c r="R336">
        <v>1</v>
      </c>
      <c r="S336">
        <v>519</v>
      </c>
      <c r="T336">
        <v>0</v>
      </c>
      <c r="U336">
        <v>0</v>
      </c>
      <c r="V336">
        <v>5214</v>
      </c>
      <c r="W336">
        <v>0</v>
      </c>
      <c r="X336">
        <v>0</v>
      </c>
      <c r="Y336">
        <v>0</v>
      </c>
      <c r="Z336">
        <v>0</v>
      </c>
    </row>
    <row r="337" spans="1:26" x14ac:dyDescent="0.35">
      <c r="A337" s="1">
        <v>41251</v>
      </c>
      <c r="B337">
        <v>6245</v>
      </c>
      <c r="C337">
        <v>5258</v>
      </c>
      <c r="D337">
        <v>6609</v>
      </c>
      <c r="E337">
        <v>0</v>
      </c>
      <c r="F337">
        <v>5733</v>
      </c>
      <c r="G337">
        <v>1</v>
      </c>
      <c r="H337">
        <f>$AC$2+SUMPRODUCT(C337:G337,$AD$2:$AH$2)</f>
        <v>6556.1192104349329</v>
      </c>
      <c r="I337">
        <f>H337-B337</f>
        <v>311.11921043493294</v>
      </c>
      <c r="J337">
        <f t="shared" si="25"/>
        <v>311.11921043493294</v>
      </c>
      <c r="K337" s="8">
        <f>J337/B337</f>
        <v>4.9818928812639385E-2</v>
      </c>
      <c r="L337">
        <v>1202</v>
      </c>
      <c r="M337">
        <f t="shared" si="26"/>
        <v>5600.1457878287929</v>
      </c>
      <c r="N337">
        <f t="shared" si="27"/>
        <v>21636</v>
      </c>
      <c r="O337">
        <f t="shared" si="28"/>
        <v>311.11921043493294</v>
      </c>
      <c r="P337">
        <f t="shared" si="29"/>
        <v>96795.163101656086</v>
      </c>
      <c r="Q337">
        <v>0</v>
      </c>
      <c r="R337">
        <v>0</v>
      </c>
      <c r="S337">
        <v>512</v>
      </c>
      <c r="T337">
        <v>1</v>
      </c>
      <c r="U337">
        <v>1</v>
      </c>
      <c r="V337">
        <v>5733</v>
      </c>
      <c r="W337">
        <v>0</v>
      </c>
      <c r="X337">
        <v>0</v>
      </c>
      <c r="Y337">
        <v>0</v>
      </c>
      <c r="Z337">
        <v>0</v>
      </c>
    </row>
    <row r="338" spans="1:26" x14ac:dyDescent="0.35">
      <c r="A338" s="1">
        <v>41252</v>
      </c>
      <c r="B338">
        <v>6423</v>
      </c>
      <c r="C338">
        <v>5730.666666666667</v>
      </c>
      <c r="D338">
        <v>6482</v>
      </c>
      <c r="E338">
        <v>0</v>
      </c>
      <c r="F338">
        <v>6245</v>
      </c>
      <c r="G338">
        <v>1</v>
      </c>
      <c r="H338">
        <f>$AC$2+SUMPRODUCT(C338:G338,$AD$2:$AH$2)</f>
        <v>6779.2275044797889</v>
      </c>
      <c r="I338">
        <f>H338-B338</f>
        <v>356.22750447978888</v>
      </c>
      <c r="J338">
        <f t="shared" si="25"/>
        <v>356.22750447978888</v>
      </c>
      <c r="K338" s="8">
        <f>J338/B338</f>
        <v>5.546123376612002E-2</v>
      </c>
      <c r="L338">
        <v>989</v>
      </c>
      <c r="M338">
        <f t="shared" si="26"/>
        <v>6412.0950806361998</v>
      </c>
      <c r="N338">
        <f t="shared" si="27"/>
        <v>17802</v>
      </c>
      <c r="O338">
        <f t="shared" si="28"/>
        <v>356.22750447978888</v>
      </c>
      <c r="P338">
        <f t="shared" si="29"/>
        <v>126898.03494789801</v>
      </c>
      <c r="Q338">
        <v>0</v>
      </c>
      <c r="R338">
        <v>0</v>
      </c>
      <c r="S338">
        <v>178</v>
      </c>
      <c r="T338">
        <v>1</v>
      </c>
      <c r="U338">
        <v>0</v>
      </c>
      <c r="V338">
        <v>6245</v>
      </c>
      <c r="W338">
        <v>0</v>
      </c>
      <c r="X338">
        <v>0</v>
      </c>
      <c r="Y338">
        <v>0</v>
      </c>
      <c r="Z338">
        <v>0</v>
      </c>
    </row>
    <row r="339" spans="1:26" x14ac:dyDescent="0.35">
      <c r="A339" s="1">
        <v>41253</v>
      </c>
      <c r="B339">
        <v>4249</v>
      </c>
      <c r="C339">
        <v>6133.666666666667</v>
      </c>
      <c r="D339">
        <v>4308</v>
      </c>
      <c r="E339">
        <v>0</v>
      </c>
      <c r="F339">
        <v>6423</v>
      </c>
      <c r="G339">
        <v>0</v>
      </c>
      <c r="H339">
        <f>$AC$2+SUMPRODUCT(C339:G339,$AD$2:$AH$2)</f>
        <v>5685.454357416419</v>
      </c>
      <c r="I339">
        <f>H339-B339</f>
        <v>1436.454357416419</v>
      </c>
      <c r="J339">
        <f t="shared" si="25"/>
        <v>1436.454357416419</v>
      </c>
      <c r="K339" s="8">
        <f>J339/B339</f>
        <v>0.33806880617002094</v>
      </c>
      <c r="L339">
        <v>1642</v>
      </c>
      <c r="M339">
        <f t="shared" si="26"/>
        <v>25856.178433495545</v>
      </c>
      <c r="N339">
        <f t="shared" si="27"/>
        <v>29556</v>
      </c>
      <c r="O339">
        <f t="shared" si="28"/>
        <v>1436.454357416419</v>
      </c>
      <c r="P339">
        <f t="shared" si="29"/>
        <v>2063401.1209406173</v>
      </c>
      <c r="Q339">
        <v>0</v>
      </c>
      <c r="R339">
        <v>0</v>
      </c>
      <c r="S339">
        <v>-2174</v>
      </c>
      <c r="T339">
        <v>0</v>
      </c>
      <c r="U339">
        <v>0</v>
      </c>
      <c r="V339">
        <v>6423</v>
      </c>
      <c r="W339">
        <v>1</v>
      </c>
      <c r="X339">
        <v>0</v>
      </c>
      <c r="Y339">
        <v>0</v>
      </c>
      <c r="Z339">
        <v>0</v>
      </c>
    </row>
    <row r="340" spans="1:26" x14ac:dyDescent="0.35">
      <c r="A340" s="1">
        <v>41254</v>
      </c>
      <c r="B340">
        <v>5191</v>
      </c>
      <c r="C340">
        <v>5639</v>
      </c>
      <c r="D340">
        <v>4580</v>
      </c>
      <c r="E340">
        <v>0</v>
      </c>
      <c r="F340">
        <v>4249</v>
      </c>
      <c r="G340">
        <v>0</v>
      </c>
      <c r="H340">
        <f>$AC$2+SUMPRODUCT(C340:G340,$AD$2:$AH$2)</f>
        <v>5108.1778878657124</v>
      </c>
      <c r="I340">
        <f>H340-B340</f>
        <v>-82.822112134287636</v>
      </c>
      <c r="J340">
        <f t="shared" si="25"/>
        <v>82.822112134287636</v>
      </c>
      <c r="K340" s="8">
        <f>J340/B340</f>
        <v>1.5954943582024202E-2</v>
      </c>
      <c r="L340">
        <v>1239</v>
      </c>
      <c r="M340">
        <f t="shared" si="26"/>
        <v>5963.1920736687098</v>
      </c>
      <c r="N340">
        <f t="shared" si="27"/>
        <v>22302</v>
      </c>
      <c r="O340">
        <f t="shared" si="28"/>
        <v>-165.64422426857527</v>
      </c>
      <c r="P340">
        <f t="shared" si="29"/>
        <v>27438.009033538063</v>
      </c>
      <c r="Q340">
        <v>0</v>
      </c>
      <c r="R340">
        <v>0</v>
      </c>
      <c r="S340">
        <v>942</v>
      </c>
      <c r="T340">
        <v>0</v>
      </c>
      <c r="U340">
        <v>0</v>
      </c>
      <c r="V340">
        <v>4249</v>
      </c>
      <c r="W340">
        <v>0</v>
      </c>
      <c r="X340">
        <v>1</v>
      </c>
      <c r="Y340">
        <v>0</v>
      </c>
      <c r="Z340">
        <v>1</v>
      </c>
    </row>
    <row r="341" spans="1:26" x14ac:dyDescent="0.35">
      <c r="A341" s="1">
        <v>41255</v>
      </c>
      <c r="B341">
        <v>5345</v>
      </c>
      <c r="C341">
        <v>5287.666666666667</v>
      </c>
      <c r="D341">
        <v>4827</v>
      </c>
      <c r="E341">
        <v>0</v>
      </c>
      <c r="F341">
        <v>5191</v>
      </c>
      <c r="G341">
        <v>0</v>
      </c>
      <c r="H341">
        <f>$AC$2+SUMPRODUCT(C341:G341,$AD$2:$AH$2)</f>
        <v>5321.3852737968882</v>
      </c>
      <c r="I341">
        <f>H341-B341</f>
        <v>-23.614726203111786</v>
      </c>
      <c r="J341">
        <f t="shared" si="25"/>
        <v>23.614726203111786</v>
      </c>
      <c r="K341" s="8">
        <f>J341/B341</f>
        <v>4.4180965768216623E-3</v>
      </c>
      <c r="L341">
        <v>1072</v>
      </c>
      <c r="M341">
        <f t="shared" si="26"/>
        <v>1700.2602866240486</v>
      </c>
      <c r="N341">
        <f t="shared" si="27"/>
        <v>19296</v>
      </c>
      <c r="O341">
        <f t="shared" si="28"/>
        <v>-47.229452406223572</v>
      </c>
      <c r="P341">
        <f t="shared" si="29"/>
        <v>2230.6211745917376</v>
      </c>
      <c r="Q341">
        <v>0</v>
      </c>
      <c r="R341">
        <v>0</v>
      </c>
      <c r="S341">
        <v>154</v>
      </c>
      <c r="T341">
        <v>0</v>
      </c>
      <c r="U341">
        <v>0</v>
      </c>
      <c r="V341">
        <v>5191</v>
      </c>
      <c r="W341">
        <v>0</v>
      </c>
      <c r="X341">
        <v>0</v>
      </c>
      <c r="Y341">
        <v>1</v>
      </c>
      <c r="Z341">
        <v>1</v>
      </c>
    </row>
    <row r="342" spans="1:26" x14ac:dyDescent="0.35">
      <c r="A342" s="1">
        <v>41256</v>
      </c>
      <c r="B342">
        <v>5545</v>
      </c>
      <c r="C342">
        <v>4928.333333333333</v>
      </c>
      <c r="D342">
        <v>5214</v>
      </c>
      <c r="E342">
        <v>0</v>
      </c>
      <c r="F342">
        <v>5345</v>
      </c>
      <c r="G342">
        <v>0</v>
      </c>
      <c r="H342">
        <f>$AC$2+SUMPRODUCT(C342:G342,$AD$2:$AH$2)</f>
        <v>5394.7304652602352</v>
      </c>
      <c r="I342">
        <f>H342-B342</f>
        <v>-150.26953473976482</v>
      </c>
      <c r="J342">
        <f t="shared" si="25"/>
        <v>150.26953473976482</v>
      </c>
      <c r="K342" s="8">
        <f>J342/B342</f>
        <v>2.7100006265061285E-2</v>
      </c>
      <c r="L342">
        <v>1200</v>
      </c>
      <c r="M342">
        <f t="shared" si="26"/>
        <v>10819.406501263067</v>
      </c>
      <c r="N342">
        <f t="shared" si="27"/>
        <v>21600</v>
      </c>
      <c r="O342">
        <f t="shared" si="28"/>
        <v>-300.53906947952964</v>
      </c>
      <c r="P342">
        <f t="shared" si="29"/>
        <v>90323.732283621546</v>
      </c>
      <c r="Q342">
        <v>1</v>
      </c>
      <c r="R342">
        <v>0</v>
      </c>
      <c r="S342">
        <v>200</v>
      </c>
      <c r="T342">
        <v>0</v>
      </c>
      <c r="U342">
        <v>0</v>
      </c>
      <c r="V342">
        <v>5345</v>
      </c>
      <c r="W342">
        <v>0</v>
      </c>
      <c r="X342">
        <v>0</v>
      </c>
      <c r="Y342">
        <v>0</v>
      </c>
      <c r="Z342">
        <v>1</v>
      </c>
    </row>
    <row r="343" spans="1:26" x14ac:dyDescent="0.35">
      <c r="A343" s="1">
        <v>41257</v>
      </c>
      <c r="B343">
        <v>5341</v>
      </c>
      <c r="C343">
        <v>5360.333333333333</v>
      </c>
      <c r="D343">
        <v>5733</v>
      </c>
      <c r="E343">
        <v>0</v>
      </c>
      <c r="F343">
        <v>5545</v>
      </c>
      <c r="G343">
        <v>0</v>
      </c>
      <c r="H343">
        <f>$AC$2+SUMPRODUCT(C343:G343,$AD$2:$AH$2)</f>
        <v>5777.017296114911</v>
      </c>
      <c r="I343">
        <f>H343-B343</f>
        <v>436.01729611491101</v>
      </c>
      <c r="J343">
        <f t="shared" si="25"/>
        <v>436.01729611491101</v>
      </c>
      <c r="K343" s="8">
        <f>J343/B343</f>
        <v>8.1635891427618609E-2</v>
      </c>
      <c r="L343">
        <v>1611</v>
      </c>
      <c r="M343">
        <f t="shared" si="26"/>
        <v>7848.3113300683981</v>
      </c>
      <c r="N343">
        <f t="shared" si="27"/>
        <v>28998</v>
      </c>
      <c r="O343">
        <f t="shared" si="28"/>
        <v>436.01729611491101</v>
      </c>
      <c r="P343">
        <f t="shared" si="29"/>
        <v>190111.08251135799</v>
      </c>
      <c r="Q343">
        <v>0</v>
      </c>
      <c r="R343">
        <v>1</v>
      </c>
      <c r="S343">
        <v>-204</v>
      </c>
      <c r="T343">
        <v>0</v>
      </c>
      <c r="U343">
        <v>0</v>
      </c>
      <c r="V343">
        <v>5545</v>
      </c>
      <c r="W343">
        <v>0</v>
      </c>
      <c r="X343">
        <v>0</v>
      </c>
      <c r="Y343">
        <v>0</v>
      </c>
      <c r="Z343">
        <v>0</v>
      </c>
    </row>
    <row r="344" spans="1:26" x14ac:dyDescent="0.35">
      <c r="A344" s="1">
        <v>41258</v>
      </c>
      <c r="B344">
        <v>4501</v>
      </c>
      <c r="C344">
        <v>5410.333333333333</v>
      </c>
      <c r="D344">
        <v>6245</v>
      </c>
      <c r="E344">
        <v>0</v>
      </c>
      <c r="F344">
        <v>5341</v>
      </c>
      <c r="G344">
        <v>1</v>
      </c>
      <c r="H344">
        <f>$AC$2+SUMPRODUCT(C344:G344,$AD$2:$AH$2)</f>
        <v>6369.2296143873809</v>
      </c>
      <c r="I344">
        <f>H344-B344</f>
        <v>1868.2296143873809</v>
      </c>
      <c r="J344">
        <f t="shared" si="25"/>
        <v>1868.2296143873809</v>
      </c>
      <c r="K344" s="8">
        <f>J344/B344</f>
        <v>0.41506989877524569</v>
      </c>
      <c r="L344">
        <v>1776</v>
      </c>
      <c r="M344">
        <f t="shared" si="26"/>
        <v>33628.13305897286</v>
      </c>
      <c r="N344">
        <f t="shared" si="27"/>
        <v>31968</v>
      </c>
      <c r="O344">
        <f t="shared" si="28"/>
        <v>1868.2296143873809</v>
      </c>
      <c r="P344">
        <f t="shared" si="29"/>
        <v>3490281.892074022</v>
      </c>
      <c r="Q344">
        <v>0</v>
      </c>
      <c r="R344">
        <v>0</v>
      </c>
      <c r="S344">
        <v>-840</v>
      </c>
      <c r="T344">
        <v>1</v>
      </c>
      <c r="U344">
        <v>1</v>
      </c>
      <c r="V344">
        <v>5341</v>
      </c>
      <c r="W344">
        <v>0</v>
      </c>
      <c r="X344">
        <v>0</v>
      </c>
      <c r="Y344">
        <v>0</v>
      </c>
      <c r="Z344">
        <v>0</v>
      </c>
    </row>
    <row r="345" spans="1:26" x14ac:dyDescent="0.35">
      <c r="A345" s="1">
        <v>41259</v>
      </c>
      <c r="B345">
        <v>6753</v>
      </c>
      <c r="C345">
        <v>5129</v>
      </c>
      <c r="D345">
        <v>6423</v>
      </c>
      <c r="E345">
        <v>0</v>
      </c>
      <c r="F345">
        <v>4501</v>
      </c>
      <c r="G345">
        <v>1</v>
      </c>
      <c r="H345">
        <f>$AC$2+SUMPRODUCT(C345:G345,$AD$2:$AH$2)</f>
        <v>6145.9315408923067</v>
      </c>
      <c r="I345">
        <f>H345-B345</f>
        <v>-607.06845910769334</v>
      </c>
      <c r="J345">
        <f t="shared" si="25"/>
        <v>607.06845910769334</v>
      </c>
      <c r="K345" s="8">
        <f>J345/B345</f>
        <v>8.9896114187426823E-2</v>
      </c>
      <c r="L345">
        <v>800</v>
      </c>
      <c r="M345">
        <f t="shared" si="26"/>
        <v>43708.929055753921</v>
      </c>
      <c r="N345">
        <f t="shared" si="27"/>
        <v>14400</v>
      </c>
      <c r="O345">
        <f t="shared" si="28"/>
        <v>-1214.1369182153867</v>
      </c>
      <c r="P345">
        <f t="shared" si="29"/>
        <v>1474128.4561735566</v>
      </c>
      <c r="Q345">
        <v>0</v>
      </c>
      <c r="R345">
        <v>0</v>
      </c>
      <c r="S345">
        <v>2252</v>
      </c>
      <c r="T345">
        <v>1</v>
      </c>
      <c r="U345">
        <v>0</v>
      </c>
      <c r="V345">
        <v>4501</v>
      </c>
      <c r="W345">
        <v>0</v>
      </c>
      <c r="X345">
        <v>0</v>
      </c>
      <c r="Y345">
        <v>0</v>
      </c>
      <c r="Z345">
        <v>1</v>
      </c>
    </row>
    <row r="346" spans="1:26" x14ac:dyDescent="0.35">
      <c r="A346" s="1">
        <v>41260</v>
      </c>
      <c r="B346">
        <v>5214</v>
      </c>
      <c r="C346">
        <v>5531.666666666667</v>
      </c>
      <c r="D346">
        <v>4249</v>
      </c>
      <c r="E346">
        <v>0</v>
      </c>
      <c r="F346">
        <v>6753</v>
      </c>
      <c r="G346">
        <v>0</v>
      </c>
      <c r="H346">
        <f>$AC$2+SUMPRODUCT(C346:G346,$AD$2:$AH$2)</f>
        <v>5554.7690708167202</v>
      </c>
      <c r="I346">
        <f>H346-B346</f>
        <v>340.76907081672016</v>
      </c>
      <c r="J346">
        <f t="shared" si="25"/>
        <v>340.76907081672016</v>
      </c>
      <c r="K346" s="8">
        <f>J346/B346</f>
        <v>6.5356553666421208E-2</v>
      </c>
      <c r="L346">
        <v>511</v>
      </c>
      <c r="M346">
        <f t="shared" si="26"/>
        <v>6133.8432747009629</v>
      </c>
      <c r="N346">
        <f t="shared" si="27"/>
        <v>9198</v>
      </c>
      <c r="O346">
        <f t="shared" si="28"/>
        <v>340.76907081672016</v>
      </c>
      <c r="P346">
        <f t="shared" si="29"/>
        <v>116123.55962529084</v>
      </c>
      <c r="Q346">
        <v>0</v>
      </c>
      <c r="R346">
        <v>0</v>
      </c>
      <c r="S346">
        <v>-1539</v>
      </c>
      <c r="T346">
        <v>0</v>
      </c>
      <c r="U346">
        <v>0</v>
      </c>
      <c r="V346">
        <v>6753</v>
      </c>
      <c r="W346">
        <v>1</v>
      </c>
      <c r="X346">
        <v>0</v>
      </c>
      <c r="Y346">
        <v>0</v>
      </c>
      <c r="Z346">
        <v>1</v>
      </c>
    </row>
    <row r="347" spans="1:26" x14ac:dyDescent="0.35">
      <c r="A347" s="1">
        <v>41261</v>
      </c>
      <c r="B347">
        <v>6300</v>
      </c>
      <c r="C347">
        <v>5489.333333333333</v>
      </c>
      <c r="D347">
        <v>5191</v>
      </c>
      <c r="E347">
        <v>0</v>
      </c>
      <c r="F347">
        <v>5214</v>
      </c>
      <c r="G347">
        <v>0</v>
      </c>
      <c r="H347">
        <f>$AC$2+SUMPRODUCT(C347:G347,$AD$2:$AH$2)</f>
        <v>5529.4250427067482</v>
      </c>
      <c r="I347">
        <f>H347-B347</f>
        <v>-770.57495729325183</v>
      </c>
      <c r="J347">
        <f t="shared" si="25"/>
        <v>770.57495729325183</v>
      </c>
      <c r="K347" s="8">
        <f>J347/B347</f>
        <v>0.12231348528464314</v>
      </c>
      <c r="L347">
        <v>684</v>
      </c>
      <c r="M347">
        <f t="shared" si="26"/>
        <v>55481.396925114132</v>
      </c>
      <c r="N347">
        <f t="shared" si="27"/>
        <v>12312</v>
      </c>
      <c r="O347">
        <f t="shared" si="28"/>
        <v>-1541.1499145865037</v>
      </c>
      <c r="P347">
        <f t="shared" si="29"/>
        <v>2375143.0592299877</v>
      </c>
      <c r="Q347">
        <v>0</v>
      </c>
      <c r="R347">
        <v>0</v>
      </c>
      <c r="S347">
        <v>1086</v>
      </c>
      <c r="T347">
        <v>0</v>
      </c>
      <c r="U347">
        <v>0</v>
      </c>
      <c r="V347">
        <v>5214</v>
      </c>
      <c r="W347">
        <v>0</v>
      </c>
      <c r="X347">
        <v>1</v>
      </c>
      <c r="Y347">
        <v>0</v>
      </c>
      <c r="Z347">
        <v>1</v>
      </c>
    </row>
    <row r="348" spans="1:26" x14ac:dyDescent="0.35">
      <c r="A348" s="1">
        <v>41262</v>
      </c>
      <c r="B348">
        <v>6478</v>
      </c>
      <c r="C348">
        <v>6089</v>
      </c>
      <c r="D348">
        <v>5345</v>
      </c>
      <c r="E348">
        <v>0</v>
      </c>
      <c r="F348">
        <v>6300</v>
      </c>
      <c r="G348">
        <v>0</v>
      </c>
      <c r="H348">
        <f>$AC$2+SUMPRODUCT(C348:G348,$AD$2:$AH$2)</f>
        <v>6039.0025208596235</v>
      </c>
      <c r="I348">
        <f>H348-B348</f>
        <v>-438.99747914037653</v>
      </c>
      <c r="J348">
        <f t="shared" si="25"/>
        <v>438.99747914037653</v>
      </c>
      <c r="K348" s="8">
        <f>J348/B348</f>
        <v>6.7767440435377663E-2</v>
      </c>
      <c r="L348">
        <v>686</v>
      </c>
      <c r="M348">
        <f t="shared" si="26"/>
        <v>31607.81849810711</v>
      </c>
      <c r="N348">
        <f t="shared" si="27"/>
        <v>12348</v>
      </c>
      <c r="O348">
        <f t="shared" si="28"/>
        <v>-877.99495828075305</v>
      </c>
      <c r="P348">
        <f t="shared" si="29"/>
        <v>770875.14676642127</v>
      </c>
      <c r="Q348">
        <v>0</v>
      </c>
      <c r="R348">
        <v>0</v>
      </c>
      <c r="S348">
        <v>178</v>
      </c>
      <c r="T348">
        <v>0</v>
      </c>
      <c r="U348">
        <v>0</v>
      </c>
      <c r="V348">
        <v>6300</v>
      </c>
      <c r="W348">
        <v>0</v>
      </c>
      <c r="X348">
        <v>0</v>
      </c>
      <c r="Y348">
        <v>1</v>
      </c>
      <c r="Z348">
        <v>1</v>
      </c>
    </row>
    <row r="349" spans="1:26" x14ac:dyDescent="0.35">
      <c r="A349" s="1">
        <v>41263</v>
      </c>
      <c r="B349">
        <v>6525</v>
      </c>
      <c r="C349">
        <v>5997.333333333333</v>
      </c>
      <c r="D349">
        <v>5545</v>
      </c>
      <c r="E349">
        <v>0</v>
      </c>
      <c r="F349">
        <v>6478</v>
      </c>
      <c r="G349">
        <v>0</v>
      </c>
      <c r="H349">
        <f>$AC$2+SUMPRODUCT(C349:G349,$AD$2:$AH$2)</f>
        <v>6130.1385433034102</v>
      </c>
      <c r="I349">
        <f>H349-B349</f>
        <v>-394.86145669658981</v>
      </c>
      <c r="J349">
        <f t="shared" si="25"/>
        <v>394.86145669658981</v>
      </c>
      <c r="K349" s="8">
        <f>J349/B349</f>
        <v>6.0515165777255145E-2</v>
      </c>
      <c r="L349">
        <v>1589</v>
      </c>
      <c r="M349">
        <f t="shared" si="26"/>
        <v>28430.024882154466</v>
      </c>
      <c r="N349">
        <f t="shared" si="27"/>
        <v>28602</v>
      </c>
      <c r="O349">
        <f t="shared" si="28"/>
        <v>-789.72291339317962</v>
      </c>
      <c r="P349">
        <f t="shared" si="29"/>
        <v>623662.27993821143</v>
      </c>
      <c r="Q349">
        <v>1</v>
      </c>
      <c r="R349">
        <v>0</v>
      </c>
      <c r="S349">
        <v>47</v>
      </c>
      <c r="T349">
        <v>0</v>
      </c>
      <c r="U349">
        <v>0</v>
      </c>
      <c r="V349">
        <v>6478</v>
      </c>
      <c r="W349">
        <v>0</v>
      </c>
      <c r="X349">
        <v>0</v>
      </c>
      <c r="Y349">
        <v>0</v>
      </c>
      <c r="Z349">
        <v>1</v>
      </c>
    </row>
    <row r="350" spans="1:26" x14ac:dyDescent="0.35">
      <c r="A350" s="1">
        <v>41264</v>
      </c>
      <c r="B350">
        <v>6350</v>
      </c>
      <c r="C350">
        <v>6434.333333333333</v>
      </c>
      <c r="D350">
        <v>5341</v>
      </c>
      <c r="E350">
        <v>0</v>
      </c>
      <c r="F350">
        <v>6525</v>
      </c>
      <c r="G350">
        <v>0</v>
      </c>
      <c r="H350">
        <f>$AC$2+SUMPRODUCT(C350:G350,$AD$2:$AH$2)</f>
        <v>6199.8916888570257</v>
      </c>
      <c r="I350">
        <f>H350-B350</f>
        <v>-150.10831114297434</v>
      </c>
      <c r="J350">
        <f t="shared" si="25"/>
        <v>150.10831114297434</v>
      </c>
      <c r="K350" s="8">
        <f>J350/B350</f>
        <v>2.3639104117003835E-2</v>
      </c>
      <c r="L350">
        <v>1587</v>
      </c>
      <c r="M350">
        <f t="shared" si="26"/>
        <v>10807.798402294153</v>
      </c>
      <c r="N350">
        <f t="shared" si="27"/>
        <v>28566</v>
      </c>
      <c r="O350">
        <f t="shared" si="28"/>
        <v>-300.21662228594869</v>
      </c>
      <c r="P350">
        <f t="shared" si="29"/>
        <v>90130.020296783987</v>
      </c>
      <c r="Q350">
        <v>0</v>
      </c>
      <c r="R350">
        <v>1</v>
      </c>
      <c r="S350">
        <v>-175</v>
      </c>
      <c r="T350">
        <v>0</v>
      </c>
      <c r="U350">
        <v>0</v>
      </c>
      <c r="V350">
        <v>6525</v>
      </c>
      <c r="W350">
        <v>0</v>
      </c>
      <c r="X350">
        <v>0</v>
      </c>
      <c r="Y350">
        <v>0</v>
      </c>
      <c r="Z350">
        <v>1</v>
      </c>
    </row>
    <row r="351" spans="1:26" x14ac:dyDescent="0.35">
      <c r="A351" s="1">
        <v>41265</v>
      </c>
      <c r="B351">
        <v>6531</v>
      </c>
      <c r="C351">
        <v>6451</v>
      </c>
      <c r="D351">
        <v>4501</v>
      </c>
      <c r="E351">
        <v>0</v>
      </c>
      <c r="F351">
        <v>6350</v>
      </c>
      <c r="G351">
        <v>1</v>
      </c>
      <c r="H351">
        <f>$AC$2+SUMPRODUCT(C351:G351,$AD$2:$AH$2)</f>
        <v>6270.7145200289388</v>
      </c>
      <c r="I351">
        <f>H351-B351</f>
        <v>-260.28547997106125</v>
      </c>
      <c r="J351">
        <f t="shared" si="25"/>
        <v>260.28547997106125</v>
      </c>
      <c r="K351" s="8">
        <f>J351/B351</f>
        <v>3.9853847798355727E-2</v>
      </c>
      <c r="L351">
        <v>1151</v>
      </c>
      <c r="M351">
        <f t="shared" si="26"/>
        <v>18740.55455791641</v>
      </c>
      <c r="N351">
        <f t="shared" si="27"/>
        <v>20718</v>
      </c>
      <c r="O351">
        <f t="shared" si="28"/>
        <v>-520.5709599421225</v>
      </c>
      <c r="P351">
        <f t="shared" si="29"/>
        <v>270994.12433506292</v>
      </c>
      <c r="Q351">
        <v>0</v>
      </c>
      <c r="R351">
        <v>0</v>
      </c>
      <c r="S351">
        <v>181</v>
      </c>
      <c r="T351">
        <v>1</v>
      </c>
      <c r="U351">
        <v>1</v>
      </c>
      <c r="V351">
        <v>6350</v>
      </c>
      <c r="W351">
        <v>0</v>
      </c>
      <c r="X351">
        <v>0</v>
      </c>
      <c r="Y351">
        <v>0</v>
      </c>
      <c r="Z351">
        <v>1</v>
      </c>
    </row>
    <row r="352" spans="1:26" x14ac:dyDescent="0.35">
      <c r="A352" s="1">
        <v>41266</v>
      </c>
      <c r="B352">
        <v>5977</v>
      </c>
      <c r="C352">
        <v>6468.666666666667</v>
      </c>
      <c r="D352">
        <v>6753</v>
      </c>
      <c r="E352">
        <v>0</v>
      </c>
      <c r="F352">
        <v>6531</v>
      </c>
      <c r="G352">
        <v>1</v>
      </c>
      <c r="H352">
        <f>$AC$2+SUMPRODUCT(C352:G352,$AD$2:$AH$2)</f>
        <v>7182.9373098452033</v>
      </c>
      <c r="I352">
        <f>H352-B352</f>
        <v>1205.9373098452033</v>
      </c>
      <c r="J352">
        <f t="shared" si="25"/>
        <v>1205.9373098452033</v>
      </c>
      <c r="K352" s="8">
        <f>J352/B352</f>
        <v>0.2017629763836713</v>
      </c>
      <c r="L352">
        <v>1746</v>
      </c>
      <c r="M352">
        <f t="shared" si="26"/>
        <v>21706.87157721366</v>
      </c>
      <c r="N352">
        <f t="shared" si="27"/>
        <v>31428</v>
      </c>
      <c r="O352">
        <f t="shared" si="28"/>
        <v>1205.9373098452033</v>
      </c>
      <c r="P352">
        <f t="shared" si="29"/>
        <v>1454284.7952766861</v>
      </c>
      <c r="Q352">
        <v>0</v>
      </c>
      <c r="R352">
        <v>0</v>
      </c>
      <c r="S352">
        <v>-554</v>
      </c>
      <c r="T352">
        <v>1</v>
      </c>
      <c r="U352">
        <v>0</v>
      </c>
      <c r="V352">
        <v>6531</v>
      </c>
      <c r="W352">
        <v>0</v>
      </c>
      <c r="X352">
        <v>0</v>
      </c>
      <c r="Y352">
        <v>0</v>
      </c>
      <c r="Z352">
        <v>0</v>
      </c>
    </row>
    <row r="353" spans="1:26" x14ac:dyDescent="0.35">
      <c r="A353" s="1">
        <v>41267</v>
      </c>
      <c r="B353">
        <v>5544</v>
      </c>
      <c r="C353">
        <v>6286</v>
      </c>
      <c r="D353">
        <v>5214</v>
      </c>
      <c r="E353">
        <v>0</v>
      </c>
      <c r="F353">
        <v>5977</v>
      </c>
      <c r="G353">
        <v>0</v>
      </c>
      <c r="H353">
        <f>$AC$2+SUMPRODUCT(C353:G353,$AD$2:$AH$2)</f>
        <v>5972.0635130225237</v>
      </c>
      <c r="I353">
        <f>H353-B353</f>
        <v>428.06351302252369</v>
      </c>
      <c r="J353">
        <f t="shared" si="25"/>
        <v>428.06351302252369</v>
      </c>
      <c r="K353" s="8">
        <f>J353/B353</f>
        <v>7.7212033373471087E-2</v>
      </c>
      <c r="L353">
        <v>1088</v>
      </c>
      <c r="M353">
        <f t="shared" si="26"/>
        <v>7705.1432344054265</v>
      </c>
      <c r="N353">
        <f t="shared" si="27"/>
        <v>19584</v>
      </c>
      <c r="O353">
        <f t="shared" si="28"/>
        <v>428.06351302252369</v>
      </c>
      <c r="P353">
        <f t="shared" si="29"/>
        <v>183238.37118118431</v>
      </c>
      <c r="Q353">
        <v>0</v>
      </c>
      <c r="R353">
        <v>0</v>
      </c>
      <c r="S353">
        <v>-433</v>
      </c>
      <c r="T353">
        <v>0</v>
      </c>
      <c r="U353">
        <v>0</v>
      </c>
      <c r="V353">
        <v>5977</v>
      </c>
      <c r="W353">
        <v>1</v>
      </c>
      <c r="X353">
        <v>0</v>
      </c>
      <c r="Y353">
        <v>0</v>
      </c>
      <c r="Z353">
        <v>1</v>
      </c>
    </row>
    <row r="354" spans="1:26" x14ac:dyDescent="0.35">
      <c r="A354" s="1">
        <v>41268</v>
      </c>
      <c r="B354">
        <v>5099</v>
      </c>
      <c r="C354">
        <v>6017.333333333333</v>
      </c>
      <c r="D354">
        <v>6300</v>
      </c>
      <c r="E354">
        <v>0</v>
      </c>
      <c r="F354">
        <v>5544</v>
      </c>
      <c r="G354">
        <v>0</v>
      </c>
      <c r="H354">
        <f>$AC$2+SUMPRODUCT(C354:G354,$AD$2:$AH$2)</f>
        <v>6199.2660003770397</v>
      </c>
      <c r="I354">
        <f>H354-B354</f>
        <v>1100.2660003770397</v>
      </c>
      <c r="J354">
        <f t="shared" si="25"/>
        <v>1100.2660003770397</v>
      </c>
      <c r="K354" s="8">
        <f>J354/B354</f>
        <v>0.21578074139577166</v>
      </c>
      <c r="L354">
        <v>2482</v>
      </c>
      <c r="M354">
        <f t="shared" si="26"/>
        <v>19804.788006786715</v>
      </c>
      <c r="N354">
        <f t="shared" si="27"/>
        <v>44676</v>
      </c>
      <c r="O354">
        <f t="shared" si="28"/>
        <v>1100.2660003770397</v>
      </c>
      <c r="P354">
        <f t="shared" si="29"/>
        <v>1210585.271585688</v>
      </c>
      <c r="Q354">
        <v>0</v>
      </c>
      <c r="R354">
        <v>0</v>
      </c>
      <c r="S354">
        <v>-445</v>
      </c>
      <c r="T354">
        <v>0</v>
      </c>
      <c r="U354">
        <v>0</v>
      </c>
      <c r="V354">
        <v>5544</v>
      </c>
      <c r="W354">
        <v>0</v>
      </c>
      <c r="X354">
        <v>1</v>
      </c>
      <c r="Y354">
        <v>0</v>
      </c>
      <c r="Z354">
        <v>0</v>
      </c>
    </row>
    <row r="355" spans="1:26" x14ac:dyDescent="0.35">
      <c r="A355" s="1">
        <v>41269</v>
      </c>
      <c r="B355">
        <v>3944</v>
      </c>
      <c r="C355">
        <v>5540</v>
      </c>
      <c r="D355">
        <v>6478</v>
      </c>
      <c r="E355">
        <v>0</v>
      </c>
      <c r="F355">
        <v>5099</v>
      </c>
      <c r="G355">
        <v>0</v>
      </c>
      <c r="H355">
        <f>$AC$2+SUMPRODUCT(C355:G355,$AD$2:$AH$2)</f>
        <v>6010.4800139145591</v>
      </c>
      <c r="I355">
        <f>H355-B355</f>
        <v>2066.4800139145591</v>
      </c>
      <c r="J355">
        <f t="shared" si="25"/>
        <v>2066.4800139145591</v>
      </c>
      <c r="K355" s="8">
        <f>J355/B355</f>
        <v>0.52395537878158194</v>
      </c>
      <c r="L355">
        <v>995</v>
      </c>
      <c r="M355">
        <f t="shared" si="26"/>
        <v>37196.640250462064</v>
      </c>
      <c r="N355">
        <f t="shared" si="27"/>
        <v>17910</v>
      </c>
      <c r="O355">
        <f t="shared" si="28"/>
        <v>2066.4800139145591</v>
      </c>
      <c r="P355">
        <f t="shared" si="29"/>
        <v>4270339.647908316</v>
      </c>
      <c r="Q355">
        <v>0</v>
      </c>
      <c r="R355">
        <v>0</v>
      </c>
      <c r="S355">
        <v>-1155</v>
      </c>
      <c r="T355">
        <v>0</v>
      </c>
      <c r="U355">
        <v>0</v>
      </c>
      <c r="V355">
        <v>5099</v>
      </c>
      <c r="W355">
        <v>0</v>
      </c>
      <c r="X355">
        <v>0</v>
      </c>
      <c r="Y355">
        <v>1</v>
      </c>
      <c r="Z355">
        <v>0</v>
      </c>
    </row>
    <row r="356" spans="1:26" x14ac:dyDescent="0.35">
      <c r="A356" s="1">
        <v>41270</v>
      </c>
      <c r="B356">
        <v>5461</v>
      </c>
      <c r="C356">
        <v>4862.333333333333</v>
      </c>
      <c r="D356">
        <v>6525</v>
      </c>
      <c r="E356">
        <v>0</v>
      </c>
      <c r="F356">
        <v>3944</v>
      </c>
      <c r="G356">
        <v>0</v>
      </c>
      <c r="H356">
        <f>$AC$2+SUMPRODUCT(C356:G356,$AD$2:$AH$2)</f>
        <v>5536.8211604946473</v>
      </c>
      <c r="I356">
        <f>H356-B356</f>
        <v>75.821160494647302</v>
      </c>
      <c r="J356">
        <f t="shared" si="25"/>
        <v>75.821160494647302</v>
      </c>
      <c r="K356" s="8">
        <f>J356/B356</f>
        <v>1.3884116552764567E-2</v>
      </c>
      <c r="L356">
        <v>1115</v>
      </c>
      <c r="M356">
        <f t="shared" si="26"/>
        <v>1364.7808889036514</v>
      </c>
      <c r="N356">
        <f t="shared" si="27"/>
        <v>20070</v>
      </c>
      <c r="O356">
        <f t="shared" si="28"/>
        <v>75.821160494647302</v>
      </c>
      <c r="P356">
        <f t="shared" si="29"/>
        <v>5748.8483787550649</v>
      </c>
      <c r="Q356">
        <v>1</v>
      </c>
      <c r="R356">
        <v>0</v>
      </c>
      <c r="S356">
        <v>1517</v>
      </c>
      <c r="T356">
        <v>0</v>
      </c>
      <c r="U356">
        <v>0</v>
      </c>
      <c r="V356">
        <v>3944</v>
      </c>
      <c r="W356">
        <v>0</v>
      </c>
      <c r="X356">
        <v>0</v>
      </c>
      <c r="Y356">
        <v>0</v>
      </c>
      <c r="Z356">
        <v>0</v>
      </c>
    </row>
    <row r="357" spans="1:26" x14ac:dyDescent="0.35">
      <c r="A357" s="1">
        <v>41271</v>
      </c>
      <c r="B357">
        <v>5391</v>
      </c>
      <c r="C357">
        <v>4834.666666666667</v>
      </c>
      <c r="D357">
        <v>6350</v>
      </c>
      <c r="E357">
        <v>0</v>
      </c>
      <c r="F357">
        <v>5461</v>
      </c>
      <c r="G357">
        <v>0</v>
      </c>
      <c r="H357">
        <f>$AC$2+SUMPRODUCT(C357:G357,$AD$2:$AH$2)</f>
        <v>5828.8325662435509</v>
      </c>
      <c r="I357">
        <f>H357-B357</f>
        <v>437.8325662435509</v>
      </c>
      <c r="J357">
        <f t="shared" si="25"/>
        <v>437.8325662435509</v>
      </c>
      <c r="K357" s="8">
        <f>J357/B357</f>
        <v>8.1215463966527707E-2</v>
      </c>
      <c r="L357">
        <v>1619</v>
      </c>
      <c r="M357">
        <f t="shared" si="26"/>
        <v>7880.9861923839162</v>
      </c>
      <c r="N357">
        <f t="shared" si="27"/>
        <v>29142</v>
      </c>
      <c r="O357">
        <f t="shared" si="28"/>
        <v>437.8325662435509</v>
      </c>
      <c r="P357">
        <f t="shared" si="29"/>
        <v>191697.35606341338</v>
      </c>
      <c r="Q357">
        <v>0</v>
      </c>
      <c r="R357">
        <v>1</v>
      </c>
      <c r="S357">
        <v>-70</v>
      </c>
      <c r="T357">
        <v>0</v>
      </c>
      <c r="U357">
        <v>0</v>
      </c>
      <c r="V357">
        <v>5461</v>
      </c>
      <c r="W357">
        <v>0</v>
      </c>
      <c r="X357">
        <v>0</v>
      </c>
      <c r="Y357">
        <v>0</v>
      </c>
      <c r="Z357">
        <v>0</v>
      </c>
    </row>
    <row r="358" spans="1:26" x14ac:dyDescent="0.35">
      <c r="A358" s="1">
        <v>41272</v>
      </c>
      <c r="B358">
        <v>6368</v>
      </c>
      <c r="C358">
        <v>4932</v>
      </c>
      <c r="D358">
        <v>6531</v>
      </c>
      <c r="E358">
        <v>1</v>
      </c>
      <c r="F358">
        <v>5391</v>
      </c>
      <c r="G358">
        <v>1</v>
      </c>
      <c r="H358">
        <f>$AC$2+SUMPRODUCT(C358:G358,$AD$2:$AH$2)</f>
        <v>6570.456729041086</v>
      </c>
      <c r="I358">
        <f>H358-B358</f>
        <v>202.45672904108596</v>
      </c>
      <c r="J358">
        <f t="shared" si="25"/>
        <v>202.45672904108596</v>
      </c>
      <c r="K358" s="8">
        <f>J358/B358</f>
        <v>3.1792828052934353E-2</v>
      </c>
      <c r="L358">
        <v>843</v>
      </c>
      <c r="M358">
        <f t="shared" si="26"/>
        <v>3644.2211227395474</v>
      </c>
      <c r="N358">
        <f t="shared" si="27"/>
        <v>15174</v>
      </c>
      <c r="O358">
        <f t="shared" si="28"/>
        <v>202.45672904108596</v>
      </c>
      <c r="P358">
        <f t="shared" si="29"/>
        <v>40988.727134015702</v>
      </c>
      <c r="Q358">
        <v>0</v>
      </c>
      <c r="R358">
        <v>0</v>
      </c>
      <c r="S358">
        <v>977</v>
      </c>
      <c r="T358">
        <v>1</v>
      </c>
      <c r="U358">
        <v>1</v>
      </c>
      <c r="V358">
        <v>5391</v>
      </c>
      <c r="W358">
        <v>0</v>
      </c>
      <c r="X358">
        <v>0</v>
      </c>
      <c r="Y358">
        <v>0</v>
      </c>
      <c r="Z358">
        <v>0</v>
      </c>
    </row>
    <row r="359" spans="1:26" x14ac:dyDescent="0.35">
      <c r="A359" s="1">
        <v>41273</v>
      </c>
      <c r="B359">
        <v>6498</v>
      </c>
      <c r="C359">
        <v>5740</v>
      </c>
      <c r="D359">
        <v>5977</v>
      </c>
      <c r="E359">
        <v>1</v>
      </c>
      <c r="F359">
        <v>6368</v>
      </c>
      <c r="G359">
        <v>1</v>
      </c>
      <c r="H359">
        <f>$AC$2+SUMPRODUCT(C359:G359,$AD$2:$AH$2)</f>
        <v>6847.4352881588202</v>
      </c>
      <c r="I359">
        <f>H359-B359</f>
        <v>349.43528815882019</v>
      </c>
      <c r="J359">
        <f t="shared" si="25"/>
        <v>349.43528815882019</v>
      </c>
      <c r="K359" s="8">
        <f>J359/B359</f>
        <v>5.3775821507974789E-2</v>
      </c>
      <c r="L359">
        <v>915</v>
      </c>
      <c r="M359">
        <f t="shared" si="26"/>
        <v>6289.8351868587633</v>
      </c>
      <c r="N359">
        <f t="shared" si="27"/>
        <v>16470</v>
      </c>
      <c r="O359">
        <f t="shared" si="28"/>
        <v>349.43528815882019</v>
      </c>
      <c r="P359">
        <f t="shared" si="29"/>
        <v>122105.0206106377</v>
      </c>
      <c r="Q359">
        <v>0</v>
      </c>
      <c r="R359">
        <v>0</v>
      </c>
      <c r="S359">
        <v>130</v>
      </c>
      <c r="T359">
        <v>1</v>
      </c>
      <c r="U359">
        <v>0</v>
      </c>
      <c r="V359">
        <v>6368</v>
      </c>
      <c r="W359">
        <v>0</v>
      </c>
      <c r="X359">
        <v>0</v>
      </c>
      <c r="Y359">
        <v>0</v>
      </c>
      <c r="Z359">
        <v>1</v>
      </c>
    </row>
    <row r="360" spans="1:26" x14ac:dyDescent="0.35">
      <c r="A360" s="1">
        <v>41274</v>
      </c>
      <c r="B360">
        <v>5484</v>
      </c>
      <c r="C360">
        <v>6085.666666666667</v>
      </c>
      <c r="D360">
        <v>5544</v>
      </c>
      <c r="E360">
        <v>1</v>
      </c>
      <c r="F360">
        <v>6498</v>
      </c>
      <c r="G360">
        <v>0</v>
      </c>
      <c r="H360">
        <f>$AC$2+SUMPRODUCT(C360:G360,$AD$2:$AH$2)</f>
        <v>6391.1628749247766</v>
      </c>
      <c r="I360">
        <f>H360-B360</f>
        <v>907.16287492477659</v>
      </c>
      <c r="J360">
        <f t="shared" si="25"/>
        <v>907.16287492477659</v>
      </c>
      <c r="K360" s="8">
        <f>J360/B360</f>
        <v>0.16541992613507961</v>
      </c>
      <c r="L360">
        <v>457</v>
      </c>
      <c r="M360">
        <f t="shared" si="26"/>
        <v>16328.931748645979</v>
      </c>
      <c r="N360">
        <f t="shared" si="27"/>
        <v>8226</v>
      </c>
      <c r="O360">
        <f t="shared" si="28"/>
        <v>907.16287492477659</v>
      </c>
      <c r="P360">
        <f t="shared" si="29"/>
        <v>822944.48164178582</v>
      </c>
      <c r="Q360">
        <v>0</v>
      </c>
      <c r="R360">
        <v>0</v>
      </c>
      <c r="S360">
        <v>-1014</v>
      </c>
      <c r="T360">
        <v>0</v>
      </c>
      <c r="U360">
        <v>0</v>
      </c>
      <c r="V360">
        <v>6498</v>
      </c>
      <c r="W360">
        <v>1</v>
      </c>
      <c r="X360">
        <v>0</v>
      </c>
      <c r="Y360">
        <v>0</v>
      </c>
      <c r="Z36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CE1BC-EA9D-4FE2-BA1A-579B9CF21E35}">
  <dimension ref="A1:Y32"/>
  <sheetViews>
    <sheetView topLeftCell="F4" workbookViewId="0">
      <selection activeCell="T11" sqref="T11"/>
    </sheetView>
  </sheetViews>
  <sheetFormatPr defaultRowHeight="14.5" x14ac:dyDescent="0.35"/>
  <cols>
    <col min="1" max="1" width="10.453125" bestFit="1" customWidth="1"/>
  </cols>
  <sheetData>
    <row r="1" spans="1:25" ht="15" thickBot="1" x14ac:dyDescent="0.4">
      <c r="A1" s="1" t="s">
        <v>2</v>
      </c>
      <c r="B1" t="s">
        <v>3</v>
      </c>
      <c r="C1" t="s">
        <v>4</v>
      </c>
      <c r="D1" t="s">
        <v>55</v>
      </c>
      <c r="E1" t="s">
        <v>21</v>
      </c>
      <c r="F1" t="s">
        <v>110</v>
      </c>
      <c r="G1" t="s">
        <v>138</v>
      </c>
      <c r="H1" t="s">
        <v>54</v>
      </c>
      <c r="I1" t="s">
        <v>142</v>
      </c>
      <c r="J1" t="s">
        <v>113</v>
      </c>
      <c r="K1" t="s">
        <v>114</v>
      </c>
      <c r="L1" s="8" t="s">
        <v>116</v>
      </c>
      <c r="M1" s="8" t="s">
        <v>117</v>
      </c>
      <c r="N1" t="s">
        <v>121</v>
      </c>
      <c r="O1" t="s">
        <v>122</v>
      </c>
      <c r="P1" s="2"/>
      <c r="Q1" s="2" t="s">
        <v>32</v>
      </c>
      <c r="R1" s="2" t="s">
        <v>106</v>
      </c>
      <c r="S1" s="2" t="s">
        <v>21</v>
      </c>
      <c r="T1" s="2" t="s">
        <v>104</v>
      </c>
      <c r="U1" s="2" t="s">
        <v>53</v>
      </c>
      <c r="V1" s="3" t="s">
        <v>54</v>
      </c>
      <c r="W1" s="3"/>
      <c r="X1" s="2"/>
      <c r="Y1" s="3"/>
    </row>
    <row r="2" spans="1:25" ht="15" thickBot="1" x14ac:dyDescent="0.4">
      <c r="A2" s="1">
        <v>41275</v>
      </c>
      <c r="B2">
        <v>5264</v>
      </c>
      <c r="C2">
        <v>1616</v>
      </c>
      <c r="D2">
        <v>6116.666666666667</v>
      </c>
      <c r="E2">
        <v>5099</v>
      </c>
      <c r="F2">
        <v>0</v>
      </c>
      <c r="G2">
        <v>5484</v>
      </c>
      <c r="H2">
        <v>0</v>
      </c>
      <c r="I2">
        <f>$Q$2+SUMPRODUCT(D2:H2,$R$2:$V$2)</f>
        <v>5755.6038868158812</v>
      </c>
      <c r="J2">
        <f>I2-B2</f>
        <v>491.6038868158812</v>
      </c>
      <c r="K2">
        <f>ABS(J2)</f>
        <v>491.6038868158812</v>
      </c>
      <c r="L2" s="8">
        <f>K2/B2</f>
        <v>9.3389796127637009E-2</v>
      </c>
      <c r="M2" s="8">
        <f>C2/B2</f>
        <v>0.30699088145896658</v>
      </c>
      <c r="N2">
        <f>IF(J2&lt;0,J2*-72,J2*18)</f>
        <v>8848.8699626858615</v>
      </c>
      <c r="O2">
        <f>C2*18</f>
        <v>29088</v>
      </c>
      <c r="P2" s="2"/>
      <c r="Q2" s="2">
        <v>561.82857609961491</v>
      </c>
      <c r="R2" s="2">
        <v>0.3124059845886184</v>
      </c>
      <c r="S2" s="2">
        <v>0.38313996719593424</v>
      </c>
      <c r="T2" s="2">
        <v>228.96382936279809</v>
      </c>
      <c r="U2" s="2">
        <v>0.24238901268851473</v>
      </c>
      <c r="V2" s="3">
        <v>429.87171442717738</v>
      </c>
      <c r="W2" s="3"/>
      <c r="X2" s="2"/>
      <c r="Y2" s="3"/>
    </row>
    <row r="3" spans="1:25" x14ac:dyDescent="0.35">
      <c r="A3" s="1">
        <v>41276</v>
      </c>
      <c r="B3">
        <v>4895</v>
      </c>
      <c r="C3">
        <v>2038</v>
      </c>
      <c r="D3">
        <v>5748.666666666667</v>
      </c>
      <c r="E3">
        <v>3944</v>
      </c>
      <c r="F3">
        <v>0</v>
      </c>
      <c r="G3">
        <v>5264</v>
      </c>
      <c r="H3">
        <v>0</v>
      </c>
      <c r="I3">
        <f t="shared" ref="I3:I32" si="0">$Q$2+SUMPRODUCT(D3:H3,$R$2:$V$2)</f>
        <v>5144.7862395844923</v>
      </c>
      <c r="J3">
        <f>I3-B3</f>
        <v>249.78623958449225</v>
      </c>
      <c r="K3">
        <f t="shared" ref="K3:K32" si="1">ABS(J3)</f>
        <v>249.78623958449225</v>
      </c>
      <c r="L3" s="8">
        <f>K3/B3</f>
        <v>5.1028853847700152E-2</v>
      </c>
      <c r="M3" s="8">
        <f>C3/B3</f>
        <v>0.4163432073544433</v>
      </c>
      <c r="N3">
        <f t="shared" ref="N3:N32" si="2">IF(J3&lt;0,J3*-72,J3*18)</f>
        <v>4496.1523125208605</v>
      </c>
      <c r="O3">
        <f t="shared" ref="O3:O32" si="3">C3*18</f>
        <v>36684</v>
      </c>
    </row>
    <row r="4" spans="1:25" x14ac:dyDescent="0.35">
      <c r="A4" s="1">
        <v>41277</v>
      </c>
      <c r="B4">
        <v>4230</v>
      </c>
      <c r="C4">
        <v>2421</v>
      </c>
      <c r="D4">
        <v>5214.333333333333</v>
      </c>
      <c r="E4">
        <v>5461</v>
      </c>
      <c r="F4">
        <v>0</v>
      </c>
      <c r="G4">
        <v>4895</v>
      </c>
      <c r="H4">
        <v>0</v>
      </c>
      <c r="I4">
        <f t="shared" si="0"/>
        <v>5469.639093040144</v>
      </c>
      <c r="J4">
        <f>I4-B4</f>
        <v>1239.639093040144</v>
      </c>
      <c r="K4">
        <f t="shared" si="1"/>
        <v>1239.639093040144</v>
      </c>
      <c r="L4" s="8">
        <f>K4/B4</f>
        <v>0.29305888724353285</v>
      </c>
      <c r="M4" s="8">
        <f>C4/B4</f>
        <v>0.57234042553191489</v>
      </c>
      <c r="N4">
        <f t="shared" si="2"/>
        <v>22313.503674722589</v>
      </c>
      <c r="O4">
        <f t="shared" si="3"/>
        <v>43578</v>
      </c>
    </row>
    <row r="5" spans="1:25" x14ac:dyDescent="0.35">
      <c r="A5" s="1">
        <v>41278</v>
      </c>
      <c r="B5">
        <v>5071</v>
      </c>
      <c r="C5">
        <v>1702</v>
      </c>
      <c r="D5">
        <v>4796.333333333333</v>
      </c>
      <c r="E5">
        <v>5391</v>
      </c>
      <c r="F5">
        <v>0</v>
      </c>
      <c r="G5">
        <v>4230</v>
      </c>
      <c r="H5">
        <v>1</v>
      </c>
      <c r="I5">
        <f t="shared" si="0"/>
        <v>5580.9166147677015</v>
      </c>
      <c r="J5">
        <f>I5-B5</f>
        <v>509.9166147677015</v>
      </c>
      <c r="K5">
        <f t="shared" si="1"/>
        <v>509.9166147677015</v>
      </c>
      <c r="L5" s="8">
        <f>K5/B5</f>
        <v>0.10055543576566782</v>
      </c>
      <c r="M5" s="8">
        <f>C5/B5</f>
        <v>0.33563399723920329</v>
      </c>
      <c r="N5">
        <f t="shared" si="2"/>
        <v>9178.4990658186271</v>
      </c>
      <c r="O5">
        <f t="shared" si="3"/>
        <v>30636</v>
      </c>
    </row>
    <row r="6" spans="1:25" x14ac:dyDescent="0.35">
      <c r="A6" s="1">
        <v>41279</v>
      </c>
      <c r="B6">
        <v>6145</v>
      </c>
      <c r="C6">
        <v>1125</v>
      </c>
      <c r="D6">
        <v>4732</v>
      </c>
      <c r="E6">
        <v>6368</v>
      </c>
      <c r="F6">
        <v>0</v>
      </c>
      <c r="G6">
        <v>5071</v>
      </c>
      <c r="H6">
        <v>1</v>
      </c>
      <c r="I6">
        <f t="shared" si="0"/>
        <v>6138.9954040473021</v>
      </c>
      <c r="J6">
        <f>I6-B6</f>
        <v>-6.004595952697855</v>
      </c>
      <c r="K6">
        <f t="shared" si="1"/>
        <v>6.004595952697855</v>
      </c>
      <c r="L6" s="8">
        <f>K6/B6</f>
        <v>9.7715149759118884E-4</v>
      </c>
      <c r="M6" s="8">
        <f>C6/B6</f>
        <v>0.18307567127746135</v>
      </c>
      <c r="N6">
        <f t="shared" si="2"/>
        <v>432.33090859424556</v>
      </c>
      <c r="O6">
        <f t="shared" si="3"/>
        <v>20250</v>
      </c>
      <c r="S6" s="21" t="s">
        <v>121</v>
      </c>
      <c r="T6" s="20">
        <f>SUM(N2:N32)</f>
        <v>627047.75921136478</v>
      </c>
    </row>
    <row r="7" spans="1:25" x14ac:dyDescent="0.35">
      <c r="A7" s="1">
        <v>41280</v>
      </c>
      <c r="B7">
        <v>5558</v>
      </c>
      <c r="C7">
        <v>1753</v>
      </c>
      <c r="D7">
        <v>5148.666666666667</v>
      </c>
      <c r="E7">
        <v>6498</v>
      </c>
      <c r="F7">
        <v>0</v>
      </c>
      <c r="G7">
        <v>6145</v>
      </c>
      <c r="H7">
        <v>0</v>
      </c>
      <c r="I7">
        <f t="shared" si="0"/>
        <v>6149.4268452283186</v>
      </c>
      <c r="J7">
        <f>I7-B7</f>
        <v>591.4268452283186</v>
      </c>
      <c r="K7">
        <f t="shared" si="1"/>
        <v>591.4268452283186</v>
      </c>
      <c r="L7" s="8">
        <f>K7/B7</f>
        <v>0.10641001173593354</v>
      </c>
      <c r="M7" s="8">
        <f>C7/B7</f>
        <v>0.31540122346167687</v>
      </c>
      <c r="N7">
        <f t="shared" si="2"/>
        <v>10645.683214109735</v>
      </c>
      <c r="O7">
        <f t="shared" si="3"/>
        <v>31554</v>
      </c>
      <c r="S7" s="21" t="s">
        <v>148</v>
      </c>
      <c r="T7" s="20">
        <f>SUM(O2:O32)</f>
        <v>804240</v>
      </c>
    </row>
    <row r="8" spans="1:25" x14ac:dyDescent="0.35">
      <c r="A8" s="1">
        <v>41281</v>
      </c>
      <c r="B8">
        <v>4506</v>
      </c>
      <c r="C8">
        <v>1492</v>
      </c>
      <c r="D8">
        <v>5591.333333333333</v>
      </c>
      <c r="E8">
        <v>5484</v>
      </c>
      <c r="F8">
        <v>0</v>
      </c>
      <c r="G8">
        <v>5558</v>
      </c>
      <c r="H8">
        <v>0</v>
      </c>
      <c r="I8">
        <f t="shared" si="0"/>
        <v>5756.9322838880453</v>
      </c>
      <c r="J8">
        <f>I8-B8</f>
        <v>1250.9322838880453</v>
      </c>
      <c r="K8">
        <f t="shared" si="1"/>
        <v>1250.9322838880453</v>
      </c>
      <c r="L8" s="8">
        <f>K8/B8</f>
        <v>0.27761479890990798</v>
      </c>
      <c r="M8" s="8">
        <f>C8/B8</f>
        <v>0.33111407012871724</v>
      </c>
      <c r="N8">
        <f t="shared" si="2"/>
        <v>22516.781109984815</v>
      </c>
      <c r="O8">
        <f t="shared" si="3"/>
        <v>26856</v>
      </c>
      <c r="S8" s="21" t="s">
        <v>115</v>
      </c>
      <c r="T8" s="22">
        <f>AVERAGE(L2:L32)</f>
        <v>0.16866412155337279</v>
      </c>
    </row>
    <row r="9" spans="1:25" x14ac:dyDescent="0.35">
      <c r="A9" s="1">
        <v>41282</v>
      </c>
      <c r="B9">
        <v>4488</v>
      </c>
      <c r="C9">
        <v>1971</v>
      </c>
      <c r="D9">
        <v>5403</v>
      </c>
      <c r="E9">
        <v>5264</v>
      </c>
      <c r="F9">
        <v>0</v>
      </c>
      <c r="G9">
        <v>4506</v>
      </c>
      <c r="H9">
        <v>0</v>
      </c>
      <c r="I9">
        <f t="shared" si="0"/>
        <v>5358.8117893257659</v>
      </c>
      <c r="J9">
        <f>I9-B9</f>
        <v>870.81178932576586</v>
      </c>
      <c r="K9">
        <f t="shared" si="1"/>
        <v>870.81178932576586</v>
      </c>
      <c r="L9" s="8">
        <f>K9/B9</f>
        <v>0.19403114735422591</v>
      </c>
      <c r="M9" s="8">
        <f>C9/B9</f>
        <v>0.43917112299465239</v>
      </c>
      <c r="N9">
        <f t="shared" si="2"/>
        <v>15674.612207863785</v>
      </c>
      <c r="O9">
        <f t="shared" si="3"/>
        <v>35478</v>
      </c>
      <c r="S9" s="21" t="s">
        <v>146</v>
      </c>
      <c r="T9" s="20">
        <f>COUNTIF(J2:J32,"&lt;0")</f>
        <v>7</v>
      </c>
    </row>
    <row r="10" spans="1:25" x14ac:dyDescent="0.35">
      <c r="A10" s="1">
        <v>41283</v>
      </c>
      <c r="B10">
        <v>4772</v>
      </c>
      <c r="C10">
        <v>1658</v>
      </c>
      <c r="D10">
        <v>4850.666666666667</v>
      </c>
      <c r="E10">
        <v>4895</v>
      </c>
      <c r="F10">
        <v>0</v>
      </c>
      <c r="G10">
        <v>4488</v>
      </c>
      <c r="H10">
        <v>0</v>
      </c>
      <c r="I10">
        <f t="shared" si="0"/>
        <v>5040.517900380959</v>
      </c>
      <c r="J10">
        <f>I10-B10</f>
        <v>268.51790038095896</v>
      </c>
      <c r="K10">
        <f t="shared" si="1"/>
        <v>268.51790038095896</v>
      </c>
      <c r="L10" s="8">
        <f>K10/B10</f>
        <v>5.6269467808247896E-2</v>
      </c>
      <c r="M10" s="8">
        <f>C10/B10</f>
        <v>0.34744341994970662</v>
      </c>
      <c r="N10">
        <f t="shared" si="2"/>
        <v>4833.3222068572613</v>
      </c>
      <c r="O10">
        <f t="shared" si="3"/>
        <v>29844</v>
      </c>
      <c r="S10" s="21" t="s">
        <v>147</v>
      </c>
      <c r="T10" s="20">
        <f>COUNTIF(J2:J33,"&gt;0")</f>
        <v>24</v>
      </c>
    </row>
    <row r="11" spans="1:25" x14ac:dyDescent="0.35">
      <c r="A11" s="1">
        <v>41284</v>
      </c>
      <c r="B11">
        <v>4979</v>
      </c>
      <c r="C11">
        <v>1491</v>
      </c>
      <c r="D11">
        <v>4588.666666666667</v>
      </c>
      <c r="E11">
        <v>4230</v>
      </c>
      <c r="F11">
        <v>0</v>
      </c>
      <c r="G11">
        <v>4772</v>
      </c>
      <c r="H11">
        <v>0</v>
      </c>
      <c r="I11">
        <f t="shared" si="0"/>
        <v>4772.7179338369833</v>
      </c>
      <c r="J11">
        <f>I11-B11</f>
        <v>-206.28206616301668</v>
      </c>
      <c r="K11">
        <f t="shared" si="1"/>
        <v>206.28206616301668</v>
      </c>
      <c r="L11" s="8">
        <f>K11/B11</f>
        <v>4.1430421000806725E-2</v>
      </c>
      <c r="M11" s="8">
        <f>C11/B11</f>
        <v>0.29945772243422375</v>
      </c>
      <c r="N11">
        <f t="shared" si="2"/>
        <v>14852.308763737201</v>
      </c>
      <c r="O11">
        <f t="shared" si="3"/>
        <v>26838</v>
      </c>
    </row>
    <row r="12" spans="1:25" x14ac:dyDescent="0.35">
      <c r="A12" s="1">
        <v>41285</v>
      </c>
      <c r="B12">
        <v>5192</v>
      </c>
      <c r="C12">
        <v>1062</v>
      </c>
      <c r="D12">
        <v>4746.333333333333</v>
      </c>
      <c r="E12">
        <v>5071</v>
      </c>
      <c r="F12">
        <v>0</v>
      </c>
      <c r="G12">
        <v>4979</v>
      </c>
      <c r="H12">
        <v>1</v>
      </c>
      <c r="I12">
        <f t="shared" si="0"/>
        <v>5624.2408965392688</v>
      </c>
      <c r="J12">
        <f>I12-B12</f>
        <v>432.24089653926876</v>
      </c>
      <c r="K12">
        <f t="shared" si="1"/>
        <v>432.24089653926876</v>
      </c>
      <c r="L12" s="8">
        <f>K12/B12</f>
        <v>8.3251328301091831E-2</v>
      </c>
      <c r="M12" s="8">
        <f>C12/B12</f>
        <v>0.20454545454545456</v>
      </c>
      <c r="N12">
        <f t="shared" si="2"/>
        <v>7780.3361377068377</v>
      </c>
      <c r="O12">
        <f t="shared" si="3"/>
        <v>19116</v>
      </c>
    </row>
    <row r="13" spans="1:25" x14ac:dyDescent="0.35">
      <c r="A13" s="1">
        <v>41286</v>
      </c>
      <c r="B13">
        <v>6065</v>
      </c>
      <c r="C13">
        <v>868</v>
      </c>
      <c r="D13">
        <v>4981</v>
      </c>
      <c r="E13">
        <v>6145</v>
      </c>
      <c r="F13">
        <v>0</v>
      </c>
      <c r="G13">
        <v>5192</v>
      </c>
      <c r="H13">
        <v>1</v>
      </c>
      <c r="I13">
        <f t="shared" si="0"/>
        <v>6160.6733520604857</v>
      </c>
      <c r="J13">
        <f>I13-B13</f>
        <v>95.67335206048574</v>
      </c>
      <c r="K13">
        <f t="shared" si="1"/>
        <v>95.67335206048574</v>
      </c>
      <c r="L13" s="8">
        <f>K13/B13</f>
        <v>1.5774666456798966E-2</v>
      </c>
      <c r="M13" s="8">
        <f>C13/B13</f>
        <v>0.14311624072547402</v>
      </c>
      <c r="N13">
        <f t="shared" si="2"/>
        <v>1722.1203370887433</v>
      </c>
      <c r="O13">
        <f t="shared" si="3"/>
        <v>15624</v>
      </c>
    </row>
    <row r="14" spans="1:25" x14ac:dyDescent="0.35">
      <c r="A14" s="1">
        <v>41287</v>
      </c>
      <c r="B14">
        <v>4711</v>
      </c>
      <c r="C14">
        <v>1426</v>
      </c>
      <c r="D14">
        <v>5412</v>
      </c>
      <c r="E14">
        <v>5558</v>
      </c>
      <c r="F14">
        <v>0</v>
      </c>
      <c r="G14">
        <v>6065</v>
      </c>
      <c r="H14">
        <v>0</v>
      </c>
      <c r="I14">
        <f t="shared" si="0"/>
        <v>5852.1510643240626</v>
      </c>
      <c r="J14">
        <f>I14-B14</f>
        <v>1141.1510643240626</v>
      </c>
      <c r="K14">
        <f t="shared" si="1"/>
        <v>1141.1510643240626</v>
      </c>
      <c r="L14" s="8">
        <f>K14/B14</f>
        <v>0.24223117476630496</v>
      </c>
      <c r="M14" s="8">
        <f>C14/B14</f>
        <v>0.30269581829760134</v>
      </c>
      <c r="N14">
        <f t="shared" si="2"/>
        <v>20540.719157833126</v>
      </c>
      <c r="O14">
        <f t="shared" si="3"/>
        <v>25668</v>
      </c>
    </row>
    <row r="15" spans="1:25" x14ac:dyDescent="0.35">
      <c r="A15" s="1">
        <v>41288</v>
      </c>
      <c r="B15">
        <v>4096</v>
      </c>
      <c r="C15">
        <v>1558</v>
      </c>
      <c r="D15">
        <v>5322.666666666667</v>
      </c>
      <c r="E15">
        <v>4506</v>
      </c>
      <c r="F15">
        <v>0</v>
      </c>
      <c r="G15">
        <v>4711</v>
      </c>
      <c r="H15">
        <v>0</v>
      </c>
      <c r="I15">
        <f t="shared" si="0"/>
        <v>5092.9848276971079</v>
      </c>
      <c r="J15">
        <f>I15-B15</f>
        <v>996.9848276971079</v>
      </c>
      <c r="K15">
        <f t="shared" si="1"/>
        <v>996.9848276971079</v>
      </c>
      <c r="L15" s="8">
        <f>K15/B15</f>
        <v>0.24340449894948923</v>
      </c>
      <c r="M15" s="8">
        <f>C15/B15</f>
        <v>0.38037109375</v>
      </c>
      <c r="N15">
        <f t="shared" si="2"/>
        <v>17945.726898547942</v>
      </c>
      <c r="O15">
        <f t="shared" si="3"/>
        <v>28044</v>
      </c>
    </row>
    <row r="16" spans="1:25" x14ac:dyDescent="0.35">
      <c r="A16" s="1">
        <v>41289</v>
      </c>
      <c r="B16">
        <v>4032</v>
      </c>
      <c r="C16">
        <v>2114</v>
      </c>
      <c r="D16">
        <v>4957.333333333333</v>
      </c>
      <c r="E16">
        <v>4488</v>
      </c>
      <c r="F16">
        <v>0</v>
      </c>
      <c r="G16">
        <v>4096</v>
      </c>
      <c r="H16">
        <v>0</v>
      </c>
      <c r="I16">
        <f t="shared" si="0"/>
        <v>4822.8867457811011</v>
      </c>
      <c r="J16">
        <f>I16-B16</f>
        <v>790.88674578110113</v>
      </c>
      <c r="K16">
        <f t="shared" si="1"/>
        <v>790.88674578110113</v>
      </c>
      <c r="L16" s="8">
        <f>K16/B16</f>
        <v>0.19615246671158262</v>
      </c>
      <c r="M16" s="8">
        <f>C16/B16</f>
        <v>0.52430555555555558</v>
      </c>
      <c r="N16">
        <f t="shared" si="2"/>
        <v>14235.96142405982</v>
      </c>
      <c r="O16">
        <f t="shared" si="3"/>
        <v>38052</v>
      </c>
    </row>
    <row r="17" spans="1:15" x14ac:dyDescent="0.35">
      <c r="A17" s="1">
        <v>41290</v>
      </c>
      <c r="B17">
        <v>4776</v>
      </c>
      <c r="C17">
        <v>1578</v>
      </c>
      <c r="D17">
        <v>4279.666666666667</v>
      </c>
      <c r="E17">
        <v>4772</v>
      </c>
      <c r="F17">
        <v>0</v>
      </c>
      <c r="G17">
        <v>4032</v>
      </c>
      <c r="H17">
        <v>0</v>
      </c>
      <c r="I17">
        <f t="shared" si="0"/>
        <v>4704.478477429795</v>
      </c>
      <c r="J17">
        <f>I17-B17</f>
        <v>-71.521522570204979</v>
      </c>
      <c r="K17">
        <f t="shared" si="1"/>
        <v>71.521522570204979</v>
      </c>
      <c r="L17" s="8">
        <f>K17/B17</f>
        <v>1.4975193167965866E-2</v>
      </c>
      <c r="M17" s="8">
        <f>C17/B17</f>
        <v>0.33040201005025127</v>
      </c>
      <c r="N17">
        <f t="shared" si="2"/>
        <v>5149.5496250547585</v>
      </c>
      <c r="O17">
        <f t="shared" si="3"/>
        <v>28404</v>
      </c>
    </row>
    <row r="18" spans="1:15" x14ac:dyDescent="0.35">
      <c r="A18" s="1">
        <v>41291</v>
      </c>
      <c r="B18">
        <v>2591</v>
      </c>
      <c r="C18">
        <v>3806</v>
      </c>
      <c r="D18">
        <v>4301.333333333333</v>
      </c>
      <c r="E18">
        <v>4979</v>
      </c>
      <c r="F18">
        <v>0</v>
      </c>
      <c r="G18">
        <v>4776</v>
      </c>
      <c r="H18">
        <v>0</v>
      </c>
      <c r="I18">
        <f t="shared" si="0"/>
        <v>4970.8946724123616</v>
      </c>
      <c r="J18">
        <f>I18-B18</f>
        <v>2379.8946724123616</v>
      </c>
      <c r="K18">
        <f t="shared" si="1"/>
        <v>2379.8946724123616</v>
      </c>
      <c r="L18" s="8">
        <f>K18/B18</f>
        <v>0.91852360957636492</v>
      </c>
      <c r="M18" s="8">
        <f>C18/B18</f>
        <v>1.4689309147047471</v>
      </c>
      <c r="N18">
        <f t="shared" si="2"/>
        <v>42838.104103422505</v>
      </c>
      <c r="O18">
        <f t="shared" si="3"/>
        <v>68508</v>
      </c>
    </row>
    <row r="19" spans="1:15" x14ac:dyDescent="0.35">
      <c r="A19" s="1">
        <v>41292</v>
      </c>
      <c r="B19">
        <v>3065</v>
      </c>
      <c r="C19">
        <v>471</v>
      </c>
      <c r="D19">
        <v>3799.6666666666665</v>
      </c>
      <c r="E19">
        <v>5192</v>
      </c>
      <c r="F19">
        <v>0</v>
      </c>
      <c r="G19">
        <v>2591</v>
      </c>
      <c r="H19">
        <v>1</v>
      </c>
      <c r="I19">
        <f t="shared" si="0"/>
        <v>4796.0315381925784</v>
      </c>
      <c r="J19">
        <f>I19-B19</f>
        <v>1731.0315381925784</v>
      </c>
      <c r="K19">
        <f t="shared" si="1"/>
        <v>1731.0315381925784</v>
      </c>
      <c r="L19" s="8">
        <f>K19/B19</f>
        <v>0.56477374818681192</v>
      </c>
      <c r="M19" s="8">
        <f>C19/B19</f>
        <v>0.1536704730831974</v>
      </c>
      <c r="N19">
        <f t="shared" si="2"/>
        <v>31158.567687466413</v>
      </c>
      <c r="O19">
        <f t="shared" si="3"/>
        <v>8478</v>
      </c>
    </row>
    <row r="20" spans="1:15" x14ac:dyDescent="0.35">
      <c r="A20" s="1">
        <v>41293</v>
      </c>
      <c r="B20">
        <v>6468</v>
      </c>
      <c r="C20">
        <v>485</v>
      </c>
      <c r="D20">
        <v>3477.3333333333335</v>
      </c>
      <c r="E20">
        <v>6065</v>
      </c>
      <c r="F20">
        <v>0</v>
      </c>
      <c r="G20">
        <v>3065</v>
      </c>
      <c r="H20">
        <v>1</v>
      </c>
      <c r="I20">
        <f t="shared" si="0"/>
        <v>5144.7062592032544</v>
      </c>
      <c r="J20">
        <f>I20-B20</f>
        <v>-1323.2937407967456</v>
      </c>
      <c r="K20">
        <f t="shared" si="1"/>
        <v>1323.2937407967456</v>
      </c>
      <c r="L20" s="8">
        <f>K20/B20</f>
        <v>0.20459086901619444</v>
      </c>
      <c r="M20" s="8">
        <f>C20/B20</f>
        <v>7.4984539270253558E-2</v>
      </c>
      <c r="N20">
        <f t="shared" si="2"/>
        <v>95277.149337365685</v>
      </c>
      <c r="O20">
        <f t="shared" si="3"/>
        <v>8730</v>
      </c>
    </row>
    <row r="21" spans="1:15" x14ac:dyDescent="0.35">
      <c r="A21" s="1">
        <v>41294</v>
      </c>
      <c r="B21">
        <v>6335</v>
      </c>
      <c r="C21">
        <v>889</v>
      </c>
      <c r="D21">
        <v>4041.3333333333335</v>
      </c>
      <c r="E21">
        <v>4711</v>
      </c>
      <c r="F21">
        <v>0</v>
      </c>
      <c r="G21">
        <v>6468</v>
      </c>
      <c r="H21">
        <v>0</v>
      </c>
      <c r="I21">
        <f t="shared" si="0"/>
        <v>5197.1098146797776</v>
      </c>
      <c r="J21">
        <f>I21-B21</f>
        <v>-1137.8901853202224</v>
      </c>
      <c r="K21">
        <f t="shared" si="1"/>
        <v>1137.8901853202224</v>
      </c>
      <c r="L21" s="8">
        <f>K21/B21</f>
        <v>0.17961960304975885</v>
      </c>
      <c r="M21" s="8">
        <f>C21/B21</f>
        <v>0.14033149171270717</v>
      </c>
      <c r="N21">
        <f t="shared" si="2"/>
        <v>81928.093343056011</v>
      </c>
      <c r="O21">
        <f t="shared" si="3"/>
        <v>16002</v>
      </c>
    </row>
    <row r="22" spans="1:15" x14ac:dyDescent="0.35">
      <c r="A22" s="1">
        <v>41295</v>
      </c>
      <c r="B22">
        <v>4824</v>
      </c>
      <c r="C22">
        <v>905</v>
      </c>
      <c r="D22">
        <v>5289.333333333333</v>
      </c>
      <c r="E22">
        <v>4096</v>
      </c>
      <c r="F22">
        <v>0</v>
      </c>
      <c r="G22">
        <v>6335</v>
      </c>
      <c r="H22">
        <v>0</v>
      </c>
      <c r="I22">
        <f t="shared" si="0"/>
        <v>5319.1236649333014</v>
      </c>
      <c r="J22">
        <f>I22-B22</f>
        <v>495.12366493330137</v>
      </c>
      <c r="K22">
        <f t="shared" si="1"/>
        <v>495.12366493330137</v>
      </c>
      <c r="L22" s="8">
        <f>K22/B22</f>
        <v>0.1026375756495235</v>
      </c>
      <c r="M22" s="8">
        <f>C22/B22</f>
        <v>0.18760364842454394</v>
      </c>
      <c r="N22">
        <f t="shared" si="2"/>
        <v>8912.2259687994247</v>
      </c>
      <c r="O22">
        <f t="shared" si="3"/>
        <v>16290</v>
      </c>
    </row>
    <row r="23" spans="1:15" x14ac:dyDescent="0.35">
      <c r="A23" s="1">
        <v>41296</v>
      </c>
      <c r="B23">
        <v>5042</v>
      </c>
      <c r="C23">
        <v>1249</v>
      </c>
      <c r="D23">
        <v>5875.666666666667</v>
      </c>
      <c r="E23">
        <v>4032</v>
      </c>
      <c r="F23">
        <v>0</v>
      </c>
      <c r="G23">
        <v>4824</v>
      </c>
      <c r="H23">
        <v>0</v>
      </c>
      <c r="I23">
        <f t="shared" si="0"/>
        <v>5111.5269511575425</v>
      </c>
      <c r="J23">
        <f>I23-B23</f>
        <v>69.526951157542499</v>
      </c>
      <c r="K23">
        <f t="shared" si="1"/>
        <v>69.526951157542499</v>
      </c>
      <c r="L23" s="8">
        <f>K23/B23</f>
        <v>1.3789557944772412E-2</v>
      </c>
      <c r="M23" s="8">
        <f>C23/B23</f>
        <v>0.24771915906386355</v>
      </c>
      <c r="N23">
        <f t="shared" si="2"/>
        <v>1251.485120835765</v>
      </c>
      <c r="O23">
        <f t="shared" si="3"/>
        <v>22482</v>
      </c>
    </row>
    <row r="24" spans="1:15" x14ac:dyDescent="0.35">
      <c r="A24" s="1">
        <v>41297</v>
      </c>
      <c r="B24">
        <v>5238</v>
      </c>
      <c r="C24">
        <v>1191</v>
      </c>
      <c r="D24">
        <v>5400.333333333333</v>
      </c>
      <c r="E24">
        <v>4776</v>
      </c>
      <c r="F24">
        <v>0</v>
      </c>
      <c r="G24">
        <v>5042</v>
      </c>
      <c r="H24">
        <v>0</v>
      </c>
      <c r="I24">
        <f t="shared" si="0"/>
        <v>5300.9269135096238</v>
      </c>
      <c r="J24">
        <f>I24-B24</f>
        <v>62.926913509623773</v>
      </c>
      <c r="K24">
        <f t="shared" si="1"/>
        <v>62.926913509623773</v>
      </c>
      <c r="L24" s="8">
        <f>K24/B24</f>
        <v>1.201353827980599E-2</v>
      </c>
      <c r="M24" s="8">
        <f>C24/B24</f>
        <v>0.22737686139747995</v>
      </c>
      <c r="N24">
        <f t="shared" si="2"/>
        <v>1132.6844431732279</v>
      </c>
      <c r="O24">
        <f t="shared" si="3"/>
        <v>21438</v>
      </c>
    </row>
    <row r="25" spans="1:15" x14ac:dyDescent="0.35">
      <c r="A25" s="1">
        <v>41298</v>
      </c>
      <c r="B25">
        <v>5660</v>
      </c>
      <c r="C25">
        <v>825</v>
      </c>
      <c r="D25">
        <v>5034.666666666667</v>
      </c>
      <c r="E25">
        <v>2591</v>
      </c>
      <c r="F25">
        <v>0</v>
      </c>
      <c r="G25">
        <v>5238</v>
      </c>
      <c r="H25">
        <v>0</v>
      </c>
      <c r="I25">
        <f t="shared" si="0"/>
        <v>4397.0378766422182</v>
      </c>
      <c r="J25">
        <f>I25-B25</f>
        <v>-1262.9621233577818</v>
      </c>
      <c r="K25">
        <f t="shared" si="1"/>
        <v>1262.9621233577818</v>
      </c>
      <c r="L25" s="8">
        <f>K25/B25</f>
        <v>0.2231381843388307</v>
      </c>
      <c r="M25" s="8">
        <f>C25/B25</f>
        <v>0.14575971731448764</v>
      </c>
      <c r="N25">
        <f t="shared" si="2"/>
        <v>90933.272881760291</v>
      </c>
      <c r="O25">
        <f t="shared" si="3"/>
        <v>14850</v>
      </c>
    </row>
    <row r="26" spans="1:15" x14ac:dyDescent="0.35">
      <c r="A26" s="1">
        <v>41299</v>
      </c>
      <c r="B26">
        <v>4786</v>
      </c>
      <c r="C26">
        <v>1202</v>
      </c>
      <c r="D26">
        <v>5313.333333333333</v>
      </c>
      <c r="E26">
        <v>3065</v>
      </c>
      <c r="F26">
        <v>0</v>
      </c>
      <c r="G26">
        <v>5660</v>
      </c>
      <c r="H26">
        <v>1</v>
      </c>
      <c r="I26">
        <f t="shared" si="0"/>
        <v>5197.8632332468496</v>
      </c>
      <c r="J26">
        <f>I26-B26</f>
        <v>411.86323324684963</v>
      </c>
      <c r="K26">
        <f t="shared" si="1"/>
        <v>411.86323324684963</v>
      </c>
      <c r="L26" s="8">
        <f>K26/B26</f>
        <v>8.6055836449404441E-2</v>
      </c>
      <c r="M26" s="8">
        <f>C26/B26</f>
        <v>0.25114918512327622</v>
      </c>
      <c r="N26">
        <f t="shared" si="2"/>
        <v>7413.5381984432934</v>
      </c>
      <c r="O26">
        <f t="shared" si="3"/>
        <v>21636</v>
      </c>
    </row>
    <row r="27" spans="1:15" x14ac:dyDescent="0.35">
      <c r="A27" s="1">
        <v>41300</v>
      </c>
      <c r="B27">
        <v>6425</v>
      </c>
      <c r="C27">
        <v>939</v>
      </c>
      <c r="D27">
        <v>5228</v>
      </c>
      <c r="E27">
        <v>6468</v>
      </c>
      <c r="F27">
        <v>0</v>
      </c>
      <c r="G27">
        <v>4786</v>
      </c>
      <c r="H27">
        <v>1</v>
      </c>
      <c r="I27">
        <f t="shared" si="0"/>
        <v>6263.1819005066236</v>
      </c>
      <c r="J27">
        <f>I27-B27</f>
        <v>-161.81809949337639</v>
      </c>
      <c r="K27">
        <f t="shared" si="1"/>
        <v>161.81809949337639</v>
      </c>
      <c r="L27" s="8">
        <f>K27/B27</f>
        <v>2.5185696419202552E-2</v>
      </c>
      <c r="M27" s="8">
        <f>C27/B27</f>
        <v>0.14614785992217899</v>
      </c>
      <c r="N27">
        <f t="shared" si="2"/>
        <v>11650.9031635231</v>
      </c>
      <c r="O27">
        <f t="shared" si="3"/>
        <v>16902</v>
      </c>
    </row>
    <row r="28" spans="1:15" x14ac:dyDescent="0.35">
      <c r="A28" s="1">
        <v>41301</v>
      </c>
      <c r="B28">
        <v>6093</v>
      </c>
      <c r="C28">
        <v>1083</v>
      </c>
      <c r="D28">
        <v>5623.666666666667</v>
      </c>
      <c r="E28">
        <v>6335</v>
      </c>
      <c r="F28">
        <v>0</v>
      </c>
      <c r="G28">
        <v>6425</v>
      </c>
      <c r="H28">
        <v>0</v>
      </c>
      <c r="I28">
        <f t="shared" si="0"/>
        <v>6303.2367968077597</v>
      </c>
      <c r="J28">
        <f>I28-B28</f>
        <v>210.23679680775967</v>
      </c>
      <c r="K28">
        <f t="shared" si="1"/>
        <v>210.23679680775967</v>
      </c>
      <c r="L28" s="8">
        <f>K28/B28</f>
        <v>3.4504644150297012E-2</v>
      </c>
      <c r="M28" s="8">
        <f>C28/B28</f>
        <v>0.1777449532250123</v>
      </c>
      <c r="N28">
        <f t="shared" si="2"/>
        <v>3784.2623425396741</v>
      </c>
      <c r="O28">
        <f t="shared" si="3"/>
        <v>19494</v>
      </c>
    </row>
    <row r="29" spans="1:15" x14ac:dyDescent="0.35">
      <c r="A29" s="1">
        <v>41302</v>
      </c>
      <c r="B29">
        <v>4438</v>
      </c>
      <c r="C29">
        <v>1461</v>
      </c>
      <c r="D29">
        <v>5768</v>
      </c>
      <c r="E29">
        <v>4824</v>
      </c>
      <c r="F29">
        <v>0</v>
      </c>
      <c r="G29">
        <v>6093</v>
      </c>
      <c r="H29">
        <v>0</v>
      </c>
      <c r="I29">
        <f t="shared" si="0"/>
        <v>5688.9297512710727</v>
      </c>
      <c r="J29">
        <f>I29-B29</f>
        <v>1250.9297512710727</v>
      </c>
      <c r="K29">
        <f t="shared" si="1"/>
        <v>1250.9297512710727</v>
      </c>
      <c r="L29" s="8">
        <f>K29/B29</f>
        <v>0.28186790249460852</v>
      </c>
      <c r="M29" s="8">
        <f>C29/B29</f>
        <v>0.32920234339792698</v>
      </c>
      <c r="N29">
        <f t="shared" si="2"/>
        <v>22516.735522879309</v>
      </c>
      <c r="O29">
        <f t="shared" si="3"/>
        <v>26298</v>
      </c>
    </row>
    <row r="30" spans="1:15" x14ac:dyDescent="0.35">
      <c r="A30" s="1">
        <v>41303</v>
      </c>
      <c r="B30">
        <v>4741</v>
      </c>
      <c r="C30">
        <v>1356</v>
      </c>
      <c r="D30">
        <v>5652</v>
      </c>
      <c r="E30">
        <v>5042</v>
      </c>
      <c r="F30">
        <v>1</v>
      </c>
      <c r="G30">
        <v>4438</v>
      </c>
      <c r="H30">
        <v>0</v>
      </c>
      <c r="I30">
        <f t="shared" si="0"/>
        <v>5564.0251832708136</v>
      </c>
      <c r="J30">
        <f>I30-B30</f>
        <v>823.02518327081361</v>
      </c>
      <c r="K30">
        <f t="shared" si="1"/>
        <v>823.02518327081361</v>
      </c>
      <c r="L30" s="8">
        <f>K30/B30</f>
        <v>0.17359738098941438</v>
      </c>
      <c r="M30" s="8">
        <f>C30/B30</f>
        <v>0.286015608521409</v>
      </c>
      <c r="N30">
        <f t="shared" si="2"/>
        <v>14814.453298874645</v>
      </c>
      <c r="O30">
        <f t="shared" si="3"/>
        <v>24408</v>
      </c>
    </row>
    <row r="31" spans="1:15" x14ac:dyDescent="0.35">
      <c r="A31" s="1">
        <v>41304</v>
      </c>
      <c r="B31">
        <v>5080</v>
      </c>
      <c r="C31">
        <v>1083</v>
      </c>
      <c r="D31">
        <v>5090.666666666667</v>
      </c>
      <c r="E31">
        <v>5238</v>
      </c>
      <c r="F31">
        <v>1</v>
      </c>
      <c r="G31">
        <v>4741</v>
      </c>
      <c r="H31">
        <v>0</v>
      </c>
      <c r="I31">
        <f t="shared" si="0"/>
        <v>5537.2005950034254</v>
      </c>
      <c r="J31">
        <f>I31-B31</f>
        <v>457.20059500342541</v>
      </c>
      <c r="K31">
        <f t="shared" si="1"/>
        <v>457.20059500342541</v>
      </c>
      <c r="L31" s="8">
        <f>K31/B31</f>
        <v>9.0000117126658549E-2</v>
      </c>
      <c r="M31" s="8">
        <f>C31/B31</f>
        <v>0.21318897637795275</v>
      </c>
      <c r="N31">
        <f t="shared" si="2"/>
        <v>8229.6107100616573</v>
      </c>
      <c r="O31">
        <f t="shared" si="3"/>
        <v>19494</v>
      </c>
    </row>
    <row r="32" spans="1:15" x14ac:dyDescent="0.35">
      <c r="A32" s="1">
        <v>41305</v>
      </c>
      <c r="B32">
        <v>4340</v>
      </c>
      <c r="C32">
        <v>1862</v>
      </c>
      <c r="D32">
        <v>4753</v>
      </c>
      <c r="E32">
        <v>5660</v>
      </c>
      <c r="F32">
        <v>1</v>
      </c>
      <c r="G32">
        <v>5080</v>
      </c>
      <c r="H32">
        <v>0</v>
      </c>
      <c r="I32">
        <f t="shared" si="0"/>
        <v>5675.5664489987594</v>
      </c>
      <c r="J32">
        <f>I32-B32</f>
        <v>1335.5664489987594</v>
      </c>
      <c r="K32">
        <f t="shared" si="1"/>
        <v>1335.5664489987594</v>
      </c>
      <c r="L32" s="8">
        <f>K32/B32</f>
        <v>0.30773420483842384</v>
      </c>
      <c r="M32" s="8">
        <f>C32/B32</f>
        <v>0.42903225806451611</v>
      </c>
      <c r="N32">
        <f t="shared" si="2"/>
        <v>24040.196081977669</v>
      </c>
      <c r="O32">
        <f t="shared" si="3"/>
        <v>33516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54D81-FF1F-4AF4-9D38-0D7DB69CDE80}">
  <dimension ref="A1:AL360"/>
  <sheetViews>
    <sheetView topLeftCell="L1" workbookViewId="0">
      <selection activeCell="AC5" sqref="AC5:AD6"/>
    </sheetView>
  </sheetViews>
  <sheetFormatPr defaultRowHeight="14.5" x14ac:dyDescent="0.35"/>
  <cols>
    <col min="1" max="1" width="10.453125" bestFit="1" customWidth="1"/>
    <col min="30" max="30" width="9.81640625" bestFit="1" customWidth="1"/>
  </cols>
  <sheetData>
    <row r="1" spans="1:34" ht="15" thickBot="1" x14ac:dyDescent="0.4">
      <c r="A1" s="1" t="s">
        <v>2</v>
      </c>
      <c r="B1" t="s">
        <v>133</v>
      </c>
      <c r="C1" t="s">
        <v>106</v>
      </c>
      <c r="D1" t="s">
        <v>21</v>
      </c>
      <c r="E1" t="s">
        <v>104</v>
      </c>
      <c r="F1" t="s">
        <v>54</v>
      </c>
      <c r="G1" t="s">
        <v>141</v>
      </c>
      <c r="H1" t="s">
        <v>53</v>
      </c>
      <c r="I1" t="s">
        <v>99</v>
      </c>
      <c r="J1" t="s">
        <v>46</v>
      </c>
      <c r="K1" t="s">
        <v>100</v>
      </c>
      <c r="L1" s="8" t="s">
        <v>101</v>
      </c>
      <c r="M1" t="s">
        <v>4</v>
      </c>
      <c r="N1" t="s">
        <v>102</v>
      </c>
      <c r="O1" t="s">
        <v>108</v>
      </c>
      <c r="P1" t="s">
        <v>127</v>
      </c>
      <c r="Q1" t="s">
        <v>128</v>
      </c>
      <c r="R1" t="s">
        <v>18</v>
      </c>
      <c r="S1" t="s">
        <v>19</v>
      </c>
      <c r="T1" t="s">
        <v>136</v>
      </c>
      <c r="U1" t="s">
        <v>54</v>
      </c>
      <c r="V1" t="s">
        <v>20</v>
      </c>
      <c r="W1" t="s">
        <v>53</v>
      </c>
      <c r="X1" t="s">
        <v>15</v>
      </c>
      <c r="Y1" t="s">
        <v>16</v>
      </c>
      <c r="Z1" t="s">
        <v>17</v>
      </c>
      <c r="AA1" t="s">
        <v>141</v>
      </c>
      <c r="AC1" s="2" t="s">
        <v>32</v>
      </c>
      <c r="AD1" s="2" t="s">
        <v>106</v>
      </c>
      <c r="AE1" s="2" t="s">
        <v>21</v>
      </c>
      <c r="AF1" s="2" t="s">
        <v>104</v>
      </c>
      <c r="AG1" s="2" t="s">
        <v>54</v>
      </c>
      <c r="AH1" s="3" t="s">
        <v>141</v>
      </c>
    </row>
    <row r="2" spans="1:34" ht="15" thickBot="1" x14ac:dyDescent="0.4">
      <c r="A2" s="1">
        <v>40916</v>
      </c>
      <c r="B2">
        <v>5214</v>
      </c>
      <c r="C2">
        <v>4638</v>
      </c>
      <c r="D2">
        <v>5549</v>
      </c>
      <c r="E2">
        <v>0</v>
      </c>
      <c r="F2">
        <v>1</v>
      </c>
      <c r="G2">
        <v>0</v>
      </c>
      <c r="H2">
        <v>5281</v>
      </c>
      <c r="I2">
        <f>$AC$2+SUMPRODUCT(C2:G2,$AD$2:$AH$2)</f>
        <v>5199.7634287125902</v>
      </c>
      <c r="J2">
        <f>I2-B2</f>
        <v>-14.236571287409788</v>
      </c>
      <c r="K2">
        <f>ABS(J2)</f>
        <v>14.236571287409788</v>
      </c>
      <c r="L2" s="8">
        <f>K2/B2</f>
        <v>2.7304509565419617E-3</v>
      </c>
      <c r="M2">
        <v>1141</v>
      </c>
      <c r="N2">
        <f>IF(J2&lt;0,J2*-72,J2*18)</f>
        <v>1025.0331326935047</v>
      </c>
      <c r="O2">
        <f>M2*18</f>
        <v>20538</v>
      </c>
      <c r="P2">
        <f>IF(J2&lt;0,J2*2,J2)</f>
        <v>-28.473142574819576</v>
      </c>
      <c r="Q2">
        <f>P2^2</f>
        <v>810.71984808600314</v>
      </c>
      <c r="R2">
        <v>0</v>
      </c>
      <c r="S2">
        <v>0</v>
      </c>
      <c r="T2">
        <v>-67</v>
      </c>
      <c r="U2">
        <v>1</v>
      </c>
      <c r="V2">
        <v>0</v>
      </c>
      <c r="W2">
        <v>5281</v>
      </c>
      <c r="X2">
        <v>0</v>
      </c>
      <c r="Y2">
        <v>0</v>
      </c>
      <c r="Z2">
        <v>0</v>
      </c>
      <c r="AA2">
        <v>0</v>
      </c>
      <c r="AC2" s="2">
        <v>-397.48858199268835</v>
      </c>
      <c r="AD2" s="2">
        <v>0.35284413065894477</v>
      </c>
      <c r="AE2" s="2">
        <v>0.65733344814982608</v>
      </c>
      <c r="AF2" s="2">
        <v>148.98780133754011</v>
      </c>
      <c r="AG2" s="2">
        <v>313.21762892570729</v>
      </c>
      <c r="AH2" s="3">
        <v>1202.6279818876781</v>
      </c>
    </row>
    <row r="3" spans="1:34" x14ac:dyDescent="0.35">
      <c r="A3" s="1">
        <v>40917</v>
      </c>
      <c r="B3">
        <v>4097</v>
      </c>
      <c r="C3">
        <v>4905</v>
      </c>
      <c r="D3">
        <v>4285</v>
      </c>
      <c r="E3">
        <v>0</v>
      </c>
      <c r="F3">
        <v>0</v>
      </c>
      <c r="G3">
        <v>0</v>
      </c>
      <c r="H3">
        <v>5214</v>
      </c>
      <c r="I3">
        <f t="shared" ref="I3:I66" si="0">$AC$2+SUMPRODUCT(C3:G3,$AD$2:$AH$2)</f>
        <v>4149.8857042114405</v>
      </c>
      <c r="J3">
        <f>I3-B3</f>
        <v>52.885704211440498</v>
      </c>
      <c r="K3">
        <f t="shared" ref="K3:K66" si="1">ABS(J3)</f>
        <v>52.885704211440498</v>
      </c>
      <c r="L3" s="8">
        <f t="shared" ref="L3:L4" si="2">K3/B3</f>
        <v>1.2908397415533438E-2</v>
      </c>
      <c r="M3">
        <v>1054</v>
      </c>
      <c r="N3">
        <f t="shared" ref="N3:N66" si="3">IF(J3&lt;0,J3*-72,J3*18)</f>
        <v>951.94267580592896</v>
      </c>
      <c r="O3">
        <f t="shared" ref="O3:O66" si="4">M3*18</f>
        <v>18972</v>
      </c>
      <c r="P3">
        <f t="shared" ref="P3:P66" si="5">IF(J3&lt;0,J3*2,J3)</f>
        <v>52.885704211440498</v>
      </c>
      <c r="Q3">
        <f t="shared" ref="Q3:Q66" si="6">P3^2</f>
        <v>2796.8977099399754</v>
      </c>
      <c r="R3">
        <v>0</v>
      </c>
      <c r="S3">
        <v>0</v>
      </c>
      <c r="T3">
        <v>-1117</v>
      </c>
      <c r="U3">
        <v>0</v>
      </c>
      <c r="V3">
        <v>0</v>
      </c>
      <c r="W3">
        <v>5214</v>
      </c>
      <c r="X3">
        <v>1</v>
      </c>
      <c r="Y3">
        <v>0</v>
      </c>
      <c r="Z3">
        <v>0</v>
      </c>
      <c r="AA3">
        <v>0</v>
      </c>
    </row>
    <row r="4" spans="1:34" x14ac:dyDescent="0.35">
      <c r="A4" s="1">
        <v>40918</v>
      </c>
      <c r="B4">
        <v>3757</v>
      </c>
      <c r="C4">
        <v>4864</v>
      </c>
      <c r="D4">
        <v>3950</v>
      </c>
      <c r="E4">
        <v>0</v>
      </c>
      <c r="F4">
        <v>0</v>
      </c>
      <c r="G4">
        <v>0</v>
      </c>
      <c r="H4">
        <v>4097</v>
      </c>
      <c r="I4">
        <f t="shared" si="0"/>
        <v>3915.2123897242318</v>
      </c>
      <c r="J4">
        <f>I4-B4</f>
        <v>158.2123897242318</v>
      </c>
      <c r="K4">
        <f t="shared" si="1"/>
        <v>158.2123897242318</v>
      </c>
      <c r="L4" s="8">
        <f t="shared" si="2"/>
        <v>4.2111362716058504E-2</v>
      </c>
      <c r="M4">
        <v>1583</v>
      </c>
      <c r="N4">
        <f t="shared" si="3"/>
        <v>2847.8230150361724</v>
      </c>
      <c r="O4">
        <f t="shared" si="4"/>
        <v>28494</v>
      </c>
      <c r="P4">
        <f t="shared" si="5"/>
        <v>158.2123897242318</v>
      </c>
      <c r="Q4">
        <f t="shared" si="6"/>
        <v>25031.160262252208</v>
      </c>
      <c r="R4">
        <v>0</v>
      </c>
      <c r="S4">
        <v>0</v>
      </c>
      <c r="T4">
        <v>-340</v>
      </c>
      <c r="U4">
        <v>0</v>
      </c>
      <c r="V4">
        <v>0</v>
      </c>
      <c r="W4">
        <v>4097</v>
      </c>
      <c r="X4">
        <v>0</v>
      </c>
      <c r="Y4">
        <v>1</v>
      </c>
      <c r="Z4">
        <v>0</v>
      </c>
      <c r="AA4">
        <v>0</v>
      </c>
    </row>
    <row r="5" spans="1:34" x14ac:dyDescent="0.35">
      <c r="A5" s="1">
        <v>40919</v>
      </c>
      <c r="B5">
        <v>4307</v>
      </c>
      <c r="C5">
        <v>4356</v>
      </c>
      <c r="D5">
        <v>3996</v>
      </c>
      <c r="E5">
        <v>0</v>
      </c>
      <c r="F5">
        <v>0</v>
      </c>
      <c r="G5">
        <v>1</v>
      </c>
      <c r="H5">
        <v>3757</v>
      </c>
      <c r="I5">
        <f t="shared" si="0"/>
        <v>4968.8328918520583</v>
      </c>
      <c r="J5">
        <f>I5-B5</f>
        <v>661.83289185205831</v>
      </c>
      <c r="K5">
        <f t="shared" si="1"/>
        <v>661.83289185205831</v>
      </c>
      <c r="L5" s="8">
        <f>K5/B5</f>
        <v>0.15366447454192206</v>
      </c>
      <c r="M5">
        <v>1321</v>
      </c>
      <c r="N5">
        <f t="shared" si="3"/>
        <v>11912.99205333705</v>
      </c>
      <c r="O5">
        <f t="shared" si="4"/>
        <v>23778</v>
      </c>
      <c r="P5">
        <f t="shared" si="5"/>
        <v>661.83289185205831</v>
      </c>
      <c r="Q5">
        <f t="shared" si="6"/>
        <v>438022.7767372583</v>
      </c>
      <c r="R5">
        <v>0</v>
      </c>
      <c r="S5">
        <v>0</v>
      </c>
      <c r="T5">
        <v>550</v>
      </c>
      <c r="U5">
        <v>0</v>
      </c>
      <c r="V5">
        <v>0</v>
      </c>
      <c r="W5">
        <v>3757</v>
      </c>
      <c r="X5">
        <v>0</v>
      </c>
      <c r="Y5">
        <v>0</v>
      </c>
      <c r="Z5">
        <v>1</v>
      </c>
      <c r="AA5">
        <v>1</v>
      </c>
      <c r="AC5" s="20" t="s">
        <v>103</v>
      </c>
      <c r="AD5" s="20">
        <f>SUM(Q2:Q360)</f>
        <v>285549292.24388629</v>
      </c>
    </row>
    <row r="6" spans="1:34" x14ac:dyDescent="0.35">
      <c r="A6" s="1">
        <v>40920</v>
      </c>
      <c r="B6">
        <v>4380</v>
      </c>
      <c r="C6">
        <v>4053.6666666666665</v>
      </c>
      <c r="D6">
        <v>4413</v>
      </c>
      <c r="E6">
        <v>0</v>
      </c>
      <c r="F6">
        <v>0</v>
      </c>
      <c r="G6">
        <v>0</v>
      </c>
      <c r="H6">
        <v>4307</v>
      </c>
      <c r="I6">
        <f t="shared" si="0"/>
        <v>3933.6364156736363</v>
      </c>
      <c r="J6">
        <f>I6-B6</f>
        <v>-446.36358432636371</v>
      </c>
      <c r="K6">
        <f t="shared" si="1"/>
        <v>446.36358432636371</v>
      </c>
      <c r="L6" s="8">
        <f t="shared" ref="L6:L69" si="7">K6/B6</f>
        <v>0.10190949413843921</v>
      </c>
      <c r="M6">
        <v>1155</v>
      </c>
      <c r="N6">
        <f t="shared" si="3"/>
        <v>32138.178071498187</v>
      </c>
      <c r="O6">
        <f t="shared" si="4"/>
        <v>20790</v>
      </c>
      <c r="P6">
        <f t="shared" si="5"/>
        <v>-892.72716865272741</v>
      </c>
      <c r="Q6">
        <f t="shared" si="6"/>
        <v>796961.79765071522</v>
      </c>
      <c r="R6">
        <v>1</v>
      </c>
      <c r="S6">
        <v>0</v>
      </c>
      <c r="T6">
        <v>73</v>
      </c>
      <c r="U6">
        <v>0</v>
      </c>
      <c r="V6">
        <v>0</v>
      </c>
      <c r="W6">
        <v>4307</v>
      </c>
      <c r="X6">
        <v>0</v>
      </c>
      <c r="Y6">
        <v>0</v>
      </c>
      <c r="Z6">
        <v>0</v>
      </c>
      <c r="AA6">
        <v>0</v>
      </c>
      <c r="AC6" s="20" t="s">
        <v>140</v>
      </c>
      <c r="AD6" s="20">
        <f>SUM(N2:N360)</f>
        <v>5777434.2716429476</v>
      </c>
    </row>
    <row r="7" spans="1:34" x14ac:dyDescent="0.35">
      <c r="A7" s="1">
        <v>40921</v>
      </c>
      <c r="B7">
        <v>4075</v>
      </c>
      <c r="C7">
        <v>4148</v>
      </c>
      <c r="D7">
        <v>4220</v>
      </c>
      <c r="E7">
        <v>0</v>
      </c>
      <c r="F7">
        <v>0</v>
      </c>
      <c r="G7">
        <v>0</v>
      </c>
      <c r="H7">
        <v>4380</v>
      </c>
      <c r="I7">
        <f t="shared" si="0"/>
        <v>3840.0560231728805</v>
      </c>
      <c r="J7">
        <f>I7-B7</f>
        <v>-234.94397682711951</v>
      </c>
      <c r="K7">
        <f t="shared" si="1"/>
        <v>234.94397682711951</v>
      </c>
      <c r="L7" s="8">
        <f t="shared" si="7"/>
        <v>5.7654963638556933E-2</v>
      </c>
      <c r="M7">
        <v>1876</v>
      </c>
      <c r="N7">
        <f t="shared" si="3"/>
        <v>16915.966331552605</v>
      </c>
      <c r="O7">
        <f t="shared" si="4"/>
        <v>33768</v>
      </c>
      <c r="P7">
        <f t="shared" si="5"/>
        <v>-469.88795365423903</v>
      </c>
      <c r="Q7">
        <f t="shared" si="6"/>
        <v>220794.6889893683</v>
      </c>
      <c r="R7">
        <v>0</v>
      </c>
      <c r="S7">
        <v>1</v>
      </c>
      <c r="T7">
        <v>-305</v>
      </c>
      <c r="U7">
        <v>0</v>
      </c>
      <c r="V7">
        <v>0</v>
      </c>
      <c r="W7">
        <v>4380</v>
      </c>
      <c r="X7">
        <v>0</v>
      </c>
      <c r="Y7">
        <v>0</v>
      </c>
      <c r="Z7">
        <v>0</v>
      </c>
      <c r="AA7">
        <v>0</v>
      </c>
    </row>
    <row r="8" spans="1:34" x14ac:dyDescent="0.35">
      <c r="A8" s="1">
        <v>40922</v>
      </c>
      <c r="B8">
        <v>4984</v>
      </c>
      <c r="C8">
        <v>4254</v>
      </c>
      <c r="D8">
        <v>5281</v>
      </c>
      <c r="E8">
        <v>0</v>
      </c>
      <c r="F8">
        <v>1</v>
      </c>
      <c r="G8">
        <v>0</v>
      </c>
      <c r="H8">
        <v>4075</v>
      </c>
      <c r="I8">
        <f t="shared" si="0"/>
        <v>4888.1059184354017</v>
      </c>
      <c r="J8">
        <f>I8-B8</f>
        <v>-95.894081564598309</v>
      </c>
      <c r="K8">
        <f t="shared" si="1"/>
        <v>95.894081564598309</v>
      </c>
      <c r="L8" s="8">
        <f t="shared" si="7"/>
        <v>1.9240385546669004E-2</v>
      </c>
      <c r="M8">
        <v>1360</v>
      </c>
      <c r="N8">
        <f t="shared" si="3"/>
        <v>6904.3738726510783</v>
      </c>
      <c r="O8">
        <f t="shared" si="4"/>
        <v>24480</v>
      </c>
      <c r="P8">
        <f t="shared" si="5"/>
        <v>-191.78816312919662</v>
      </c>
      <c r="Q8">
        <f t="shared" si="6"/>
        <v>36782.69951647133</v>
      </c>
      <c r="R8">
        <v>0</v>
      </c>
      <c r="S8">
        <v>0</v>
      </c>
      <c r="T8">
        <v>909</v>
      </c>
      <c r="U8">
        <v>1</v>
      </c>
      <c r="V8">
        <v>1</v>
      </c>
      <c r="W8">
        <v>4075</v>
      </c>
      <c r="X8">
        <v>0</v>
      </c>
      <c r="Y8">
        <v>0</v>
      </c>
      <c r="Z8">
        <v>0</v>
      </c>
      <c r="AA8">
        <v>0</v>
      </c>
    </row>
    <row r="9" spans="1:34" x14ac:dyDescent="0.35">
      <c r="A9" s="1">
        <v>40923</v>
      </c>
      <c r="B9">
        <v>4625</v>
      </c>
      <c r="C9">
        <v>4479.666666666667</v>
      </c>
      <c r="D9">
        <v>5214</v>
      </c>
      <c r="E9">
        <v>0</v>
      </c>
      <c r="F9">
        <v>1</v>
      </c>
      <c r="G9">
        <v>0</v>
      </c>
      <c r="H9">
        <v>4984</v>
      </c>
      <c r="I9">
        <f t="shared" si="0"/>
        <v>4923.6897362280652</v>
      </c>
      <c r="J9">
        <f>I9-B9</f>
        <v>298.68973622806516</v>
      </c>
      <c r="K9">
        <f t="shared" si="1"/>
        <v>298.68973622806516</v>
      </c>
      <c r="L9" s="8">
        <f t="shared" si="7"/>
        <v>6.4581564589851925E-2</v>
      </c>
      <c r="M9">
        <v>1708</v>
      </c>
      <c r="N9">
        <f t="shared" si="3"/>
        <v>5376.4152521051728</v>
      </c>
      <c r="O9">
        <f t="shared" si="4"/>
        <v>30744</v>
      </c>
      <c r="P9">
        <f t="shared" si="5"/>
        <v>298.68973622806516</v>
      </c>
      <c r="Q9">
        <f t="shared" si="6"/>
        <v>89215.558527991147</v>
      </c>
      <c r="R9">
        <v>0</v>
      </c>
      <c r="S9">
        <v>0</v>
      </c>
      <c r="T9">
        <v>-359</v>
      </c>
      <c r="U9">
        <v>1</v>
      </c>
      <c r="V9">
        <v>0</v>
      </c>
      <c r="W9">
        <v>4984</v>
      </c>
      <c r="X9">
        <v>0</v>
      </c>
      <c r="Y9">
        <v>0</v>
      </c>
      <c r="Z9">
        <v>0</v>
      </c>
      <c r="AA9">
        <v>0</v>
      </c>
    </row>
    <row r="10" spans="1:34" x14ac:dyDescent="0.35">
      <c r="A10" s="1">
        <v>40924</v>
      </c>
      <c r="B10">
        <v>3706</v>
      </c>
      <c r="C10">
        <v>4561.333333333333</v>
      </c>
      <c r="D10">
        <v>4097</v>
      </c>
      <c r="E10">
        <v>0</v>
      </c>
      <c r="F10">
        <v>0</v>
      </c>
      <c r="G10">
        <v>0</v>
      </c>
      <c r="H10">
        <v>4625</v>
      </c>
      <c r="I10">
        <f t="shared" si="0"/>
        <v>3905.0462497228154</v>
      </c>
      <c r="J10">
        <f>I10-B10</f>
        <v>199.04624972281545</v>
      </c>
      <c r="K10">
        <f t="shared" si="1"/>
        <v>199.04624972281545</v>
      </c>
      <c r="L10" s="8">
        <f t="shared" si="7"/>
        <v>5.3709187728768336E-2</v>
      </c>
      <c r="M10">
        <v>1589</v>
      </c>
      <c r="N10">
        <f t="shared" si="3"/>
        <v>3582.832495010678</v>
      </c>
      <c r="O10">
        <f t="shared" si="4"/>
        <v>28602</v>
      </c>
      <c r="P10">
        <f t="shared" si="5"/>
        <v>199.04624972281545</v>
      </c>
      <c r="Q10">
        <f t="shared" si="6"/>
        <v>39619.409528717406</v>
      </c>
      <c r="R10">
        <v>0</v>
      </c>
      <c r="S10">
        <v>0</v>
      </c>
      <c r="T10">
        <v>-919</v>
      </c>
      <c r="U10">
        <v>0</v>
      </c>
      <c r="V10">
        <v>0</v>
      </c>
      <c r="W10">
        <v>4625</v>
      </c>
      <c r="X10">
        <v>1</v>
      </c>
      <c r="Y10">
        <v>0</v>
      </c>
      <c r="Z10">
        <v>0</v>
      </c>
      <c r="AA10">
        <v>0</v>
      </c>
    </row>
    <row r="11" spans="1:34" x14ac:dyDescent="0.35">
      <c r="A11" s="1">
        <v>40925</v>
      </c>
      <c r="B11">
        <v>3782</v>
      </c>
      <c r="C11">
        <v>4438.333333333333</v>
      </c>
      <c r="D11">
        <v>3757</v>
      </c>
      <c r="E11">
        <v>0</v>
      </c>
      <c r="F11">
        <v>0</v>
      </c>
      <c r="G11">
        <v>1</v>
      </c>
      <c r="H11">
        <v>3706</v>
      </c>
      <c r="I11">
        <f t="shared" si="0"/>
        <v>4840.7810311685025</v>
      </c>
      <c r="J11">
        <f>I11-B11</f>
        <v>1058.7810311685025</v>
      </c>
      <c r="K11">
        <f t="shared" si="1"/>
        <v>1058.7810311685025</v>
      </c>
      <c r="L11" s="8">
        <f t="shared" si="7"/>
        <v>0.27995267878596047</v>
      </c>
      <c r="M11">
        <v>1485</v>
      </c>
      <c r="N11">
        <f t="shared" si="3"/>
        <v>19058.058561033045</v>
      </c>
      <c r="O11">
        <f t="shared" si="4"/>
        <v>26730</v>
      </c>
      <c r="P11">
        <f t="shared" si="5"/>
        <v>1058.7810311685025</v>
      </c>
      <c r="Q11">
        <f t="shared" si="6"/>
        <v>1121017.2719622375</v>
      </c>
      <c r="R11">
        <v>0</v>
      </c>
      <c r="S11">
        <v>0</v>
      </c>
      <c r="T11">
        <v>76</v>
      </c>
      <c r="U11">
        <v>0</v>
      </c>
      <c r="V11">
        <v>0</v>
      </c>
      <c r="W11">
        <v>3706</v>
      </c>
      <c r="X11">
        <v>0</v>
      </c>
      <c r="Y11">
        <v>1</v>
      </c>
      <c r="Z11">
        <v>0</v>
      </c>
      <c r="AA11">
        <v>1</v>
      </c>
    </row>
    <row r="12" spans="1:34" x14ac:dyDescent="0.35">
      <c r="A12" s="1">
        <v>40926</v>
      </c>
      <c r="B12">
        <v>4263</v>
      </c>
      <c r="C12">
        <v>4037.6666666666665</v>
      </c>
      <c r="D12">
        <v>4307</v>
      </c>
      <c r="E12">
        <v>0</v>
      </c>
      <c r="F12">
        <v>0</v>
      </c>
      <c r="G12">
        <v>0</v>
      </c>
      <c r="H12">
        <v>3782</v>
      </c>
      <c r="I12">
        <f t="shared" si="0"/>
        <v>3858.3135640792116</v>
      </c>
      <c r="J12">
        <f>I12-B12</f>
        <v>-404.68643592078843</v>
      </c>
      <c r="K12">
        <f t="shared" si="1"/>
        <v>404.68643592078843</v>
      </c>
      <c r="L12" s="8">
        <f t="shared" si="7"/>
        <v>9.4929963856624069E-2</v>
      </c>
      <c r="M12">
        <v>1395</v>
      </c>
      <c r="N12">
        <f t="shared" si="3"/>
        <v>29137.423386296767</v>
      </c>
      <c r="O12">
        <f t="shared" si="4"/>
        <v>25110</v>
      </c>
      <c r="P12">
        <f t="shared" si="5"/>
        <v>-809.37287184157685</v>
      </c>
      <c r="Q12">
        <f t="shared" si="6"/>
        <v>655084.44567308156</v>
      </c>
      <c r="R12">
        <v>0</v>
      </c>
      <c r="S12">
        <v>0</v>
      </c>
      <c r="T12">
        <v>481</v>
      </c>
      <c r="U12">
        <v>0</v>
      </c>
      <c r="V12">
        <v>0</v>
      </c>
      <c r="W12">
        <v>3782</v>
      </c>
      <c r="X12">
        <v>0</v>
      </c>
      <c r="Y12">
        <v>0</v>
      </c>
      <c r="Z12">
        <v>1</v>
      </c>
      <c r="AA12">
        <v>0</v>
      </c>
    </row>
    <row r="13" spans="1:34" x14ac:dyDescent="0.35">
      <c r="A13" s="1">
        <v>40927</v>
      </c>
      <c r="B13">
        <v>3901</v>
      </c>
      <c r="C13">
        <v>3917</v>
      </c>
      <c r="D13">
        <v>4380</v>
      </c>
      <c r="E13">
        <v>0</v>
      </c>
      <c r="F13">
        <v>0</v>
      </c>
      <c r="G13">
        <v>0</v>
      </c>
      <c r="H13">
        <v>4263</v>
      </c>
      <c r="I13">
        <f t="shared" si="0"/>
        <v>3863.7223806946358</v>
      </c>
      <c r="J13">
        <f>I13-B13</f>
        <v>-37.277619305364169</v>
      </c>
      <c r="K13">
        <f t="shared" si="1"/>
        <v>37.277619305364169</v>
      </c>
      <c r="L13" s="8">
        <f t="shared" si="7"/>
        <v>9.5559136901728191E-3</v>
      </c>
      <c r="M13">
        <v>1336</v>
      </c>
      <c r="N13">
        <f t="shared" si="3"/>
        <v>2683.9885899862202</v>
      </c>
      <c r="O13">
        <f t="shared" si="4"/>
        <v>24048</v>
      </c>
      <c r="P13">
        <f t="shared" si="5"/>
        <v>-74.555238610728338</v>
      </c>
      <c r="Q13">
        <f t="shared" si="6"/>
        <v>5558.483604302638</v>
      </c>
      <c r="R13">
        <v>1</v>
      </c>
      <c r="S13">
        <v>0</v>
      </c>
      <c r="T13">
        <v>-362</v>
      </c>
      <c r="U13">
        <v>0</v>
      </c>
      <c r="V13">
        <v>0</v>
      </c>
      <c r="W13">
        <v>4263</v>
      </c>
      <c r="X13">
        <v>0</v>
      </c>
      <c r="Y13">
        <v>0</v>
      </c>
      <c r="Z13">
        <v>0</v>
      </c>
      <c r="AA13">
        <v>0</v>
      </c>
    </row>
    <row r="14" spans="1:34" x14ac:dyDescent="0.35">
      <c r="A14" s="1">
        <v>40928</v>
      </c>
      <c r="B14">
        <v>4376</v>
      </c>
      <c r="C14">
        <v>3982</v>
      </c>
      <c r="D14">
        <v>4075</v>
      </c>
      <c r="E14">
        <v>0</v>
      </c>
      <c r="F14">
        <v>0</v>
      </c>
      <c r="G14">
        <v>1</v>
      </c>
      <c r="H14">
        <v>3901</v>
      </c>
      <c r="I14">
        <f t="shared" si="0"/>
        <v>4888.798529389449</v>
      </c>
      <c r="J14">
        <f>I14-B14</f>
        <v>512.79852938944896</v>
      </c>
      <c r="K14">
        <f t="shared" si="1"/>
        <v>512.79852938944896</v>
      </c>
      <c r="L14" s="8">
        <f t="shared" si="7"/>
        <v>0.11718430744731466</v>
      </c>
      <c r="M14">
        <v>1306</v>
      </c>
      <c r="N14">
        <f t="shared" si="3"/>
        <v>9230.3735290100813</v>
      </c>
      <c r="O14">
        <f t="shared" si="4"/>
        <v>23508</v>
      </c>
      <c r="P14">
        <f t="shared" si="5"/>
        <v>512.79852938944896</v>
      </c>
      <c r="Q14">
        <f t="shared" si="6"/>
        <v>262962.33174398157</v>
      </c>
      <c r="R14">
        <v>0</v>
      </c>
      <c r="S14">
        <v>1</v>
      </c>
      <c r="T14">
        <v>475</v>
      </c>
      <c r="U14">
        <v>0</v>
      </c>
      <c r="V14">
        <v>0</v>
      </c>
      <c r="W14">
        <v>3901</v>
      </c>
      <c r="X14">
        <v>0</v>
      </c>
      <c r="Y14">
        <v>0</v>
      </c>
      <c r="Z14">
        <v>0</v>
      </c>
      <c r="AA14">
        <v>1</v>
      </c>
    </row>
    <row r="15" spans="1:34" x14ac:dyDescent="0.35">
      <c r="A15" s="1">
        <v>40929</v>
      </c>
      <c r="B15">
        <v>5661</v>
      </c>
      <c r="C15">
        <v>4180</v>
      </c>
      <c r="D15">
        <v>4984</v>
      </c>
      <c r="E15">
        <v>0</v>
      </c>
      <c r="F15">
        <v>1</v>
      </c>
      <c r="G15">
        <v>1</v>
      </c>
      <c r="H15">
        <v>4376</v>
      </c>
      <c r="I15">
        <f t="shared" si="0"/>
        <v>5869.3954005538199</v>
      </c>
      <c r="J15">
        <f>I15-B15</f>
        <v>208.39540055381985</v>
      </c>
      <c r="K15">
        <f t="shared" si="1"/>
        <v>208.39540055381985</v>
      </c>
      <c r="L15" s="8">
        <f t="shared" si="7"/>
        <v>3.6812471392654984E-2</v>
      </c>
      <c r="M15">
        <v>633</v>
      </c>
      <c r="N15">
        <f t="shared" si="3"/>
        <v>3751.1172099687574</v>
      </c>
      <c r="O15">
        <f t="shared" si="4"/>
        <v>11394</v>
      </c>
      <c r="P15">
        <f t="shared" si="5"/>
        <v>208.39540055381985</v>
      </c>
      <c r="Q15">
        <f t="shared" si="6"/>
        <v>43428.642971987021</v>
      </c>
      <c r="R15">
        <v>0</v>
      </c>
      <c r="S15">
        <v>0</v>
      </c>
      <c r="T15">
        <v>1285</v>
      </c>
      <c r="U15">
        <v>1</v>
      </c>
      <c r="V15">
        <v>1</v>
      </c>
      <c r="W15">
        <v>4376</v>
      </c>
      <c r="X15">
        <v>0</v>
      </c>
      <c r="Y15">
        <v>0</v>
      </c>
      <c r="Z15">
        <v>0</v>
      </c>
      <c r="AA15">
        <v>1</v>
      </c>
    </row>
    <row r="16" spans="1:34" x14ac:dyDescent="0.35">
      <c r="A16" s="1">
        <v>40930</v>
      </c>
      <c r="B16">
        <v>5299</v>
      </c>
      <c r="C16">
        <v>4646</v>
      </c>
      <c r="D16">
        <v>4625</v>
      </c>
      <c r="E16">
        <v>0</v>
      </c>
      <c r="F16">
        <v>1</v>
      </c>
      <c r="G16">
        <v>1</v>
      </c>
      <c r="H16">
        <v>5661</v>
      </c>
      <c r="I16">
        <f t="shared" si="0"/>
        <v>5797.8380575551</v>
      </c>
      <c r="J16">
        <f>I16-B16</f>
        <v>498.83805755510002</v>
      </c>
      <c r="K16">
        <f t="shared" si="1"/>
        <v>498.83805755510002</v>
      </c>
      <c r="L16" s="8">
        <f t="shared" si="7"/>
        <v>9.4138150133062842E-2</v>
      </c>
      <c r="M16">
        <v>1060</v>
      </c>
      <c r="N16">
        <f t="shared" si="3"/>
        <v>8979.0850359918004</v>
      </c>
      <c r="O16">
        <f t="shared" si="4"/>
        <v>19080</v>
      </c>
      <c r="P16">
        <f t="shared" si="5"/>
        <v>498.83805755510002</v>
      </c>
      <c r="Q16">
        <f t="shared" si="6"/>
        <v>248839.40766534529</v>
      </c>
      <c r="R16">
        <v>0</v>
      </c>
      <c r="S16">
        <v>0</v>
      </c>
      <c r="T16">
        <v>-362</v>
      </c>
      <c r="U16">
        <v>1</v>
      </c>
      <c r="V16">
        <v>0</v>
      </c>
      <c r="W16">
        <v>5661</v>
      </c>
      <c r="X16">
        <v>0</v>
      </c>
      <c r="Y16">
        <v>0</v>
      </c>
      <c r="Z16">
        <v>0</v>
      </c>
      <c r="AA16">
        <v>1</v>
      </c>
    </row>
    <row r="17" spans="1:27" x14ac:dyDescent="0.35">
      <c r="A17" s="1">
        <v>40931</v>
      </c>
      <c r="B17">
        <v>3587</v>
      </c>
      <c r="C17">
        <v>5112</v>
      </c>
      <c r="D17">
        <v>3706</v>
      </c>
      <c r="E17">
        <v>0</v>
      </c>
      <c r="F17">
        <v>0</v>
      </c>
      <c r="G17">
        <v>0</v>
      </c>
      <c r="H17">
        <v>5299</v>
      </c>
      <c r="I17">
        <f t="shared" si="0"/>
        <v>3842.3283727790922</v>
      </c>
      <c r="J17">
        <f>I17-B17</f>
        <v>255.32837277909221</v>
      </c>
      <c r="K17">
        <f t="shared" si="1"/>
        <v>255.32837277909221</v>
      </c>
      <c r="L17" s="8">
        <f t="shared" si="7"/>
        <v>7.1181592634260438E-2</v>
      </c>
      <c r="M17">
        <v>1593</v>
      </c>
      <c r="N17">
        <f t="shared" si="3"/>
        <v>4595.9107100236597</v>
      </c>
      <c r="O17">
        <f t="shared" si="4"/>
        <v>28674</v>
      </c>
      <c r="P17">
        <f t="shared" si="5"/>
        <v>255.32837277909221</v>
      </c>
      <c r="Q17">
        <f t="shared" si="6"/>
        <v>65192.577946019075</v>
      </c>
      <c r="R17">
        <v>0</v>
      </c>
      <c r="S17">
        <v>0</v>
      </c>
      <c r="T17">
        <v>-1712</v>
      </c>
      <c r="U17">
        <v>0</v>
      </c>
      <c r="V17">
        <v>0</v>
      </c>
      <c r="W17">
        <v>5299</v>
      </c>
      <c r="X17">
        <v>1</v>
      </c>
      <c r="Y17">
        <v>0</v>
      </c>
      <c r="Z17">
        <v>0</v>
      </c>
      <c r="AA17">
        <v>0</v>
      </c>
    </row>
    <row r="18" spans="1:27" x14ac:dyDescent="0.35">
      <c r="A18" s="1">
        <v>40932</v>
      </c>
      <c r="B18">
        <v>3742</v>
      </c>
      <c r="C18">
        <v>4849</v>
      </c>
      <c r="D18">
        <v>3782</v>
      </c>
      <c r="E18">
        <v>0</v>
      </c>
      <c r="F18">
        <v>0</v>
      </c>
      <c r="G18">
        <v>0</v>
      </c>
      <c r="H18">
        <v>3587</v>
      </c>
      <c r="I18">
        <f t="shared" si="0"/>
        <v>3799.487708475177</v>
      </c>
      <c r="J18">
        <f>I18-B18</f>
        <v>57.487708475176987</v>
      </c>
      <c r="K18">
        <f t="shared" si="1"/>
        <v>57.487708475176987</v>
      </c>
      <c r="L18" s="8">
        <f t="shared" si="7"/>
        <v>1.5362829629924369E-2</v>
      </c>
      <c r="M18">
        <v>1361</v>
      </c>
      <c r="N18">
        <f t="shared" si="3"/>
        <v>1034.7787525531858</v>
      </c>
      <c r="O18">
        <f t="shared" si="4"/>
        <v>24498</v>
      </c>
      <c r="P18">
        <f t="shared" si="5"/>
        <v>57.487708475176987</v>
      </c>
      <c r="Q18">
        <f t="shared" si="6"/>
        <v>3304.8366257269358</v>
      </c>
      <c r="R18">
        <v>0</v>
      </c>
      <c r="S18">
        <v>0</v>
      </c>
      <c r="T18">
        <v>155</v>
      </c>
      <c r="U18">
        <v>0</v>
      </c>
      <c r="V18">
        <v>0</v>
      </c>
      <c r="W18">
        <v>3587</v>
      </c>
      <c r="X18">
        <v>0</v>
      </c>
      <c r="Y18">
        <v>1</v>
      </c>
      <c r="Z18">
        <v>0</v>
      </c>
      <c r="AA18">
        <v>0</v>
      </c>
    </row>
    <row r="19" spans="1:27" x14ac:dyDescent="0.35">
      <c r="A19" s="1">
        <v>40933</v>
      </c>
      <c r="B19">
        <v>3516</v>
      </c>
      <c r="C19">
        <v>4209.333333333333</v>
      </c>
      <c r="D19">
        <v>4263</v>
      </c>
      <c r="E19">
        <v>0</v>
      </c>
      <c r="F19">
        <v>0</v>
      </c>
      <c r="G19">
        <v>0</v>
      </c>
      <c r="H19">
        <v>3742</v>
      </c>
      <c r="I19">
        <f t="shared" si="0"/>
        <v>3889.9624681237383</v>
      </c>
      <c r="J19">
        <f>I19-B19</f>
        <v>373.96246812373829</v>
      </c>
      <c r="K19">
        <f t="shared" si="1"/>
        <v>373.96246812373829</v>
      </c>
      <c r="L19" s="8">
        <f t="shared" si="7"/>
        <v>0.10636020140038063</v>
      </c>
      <c r="M19">
        <v>1881</v>
      </c>
      <c r="N19">
        <f t="shared" si="3"/>
        <v>6731.3244262272892</v>
      </c>
      <c r="O19">
        <f t="shared" si="4"/>
        <v>33858</v>
      </c>
      <c r="P19">
        <f t="shared" si="5"/>
        <v>373.96246812373829</v>
      </c>
      <c r="Q19">
        <f t="shared" si="6"/>
        <v>139847.92756519798</v>
      </c>
      <c r="R19">
        <v>0</v>
      </c>
      <c r="S19">
        <v>0</v>
      </c>
      <c r="T19">
        <v>-226</v>
      </c>
      <c r="U19">
        <v>0</v>
      </c>
      <c r="V19">
        <v>0</v>
      </c>
      <c r="W19">
        <v>3742</v>
      </c>
      <c r="X19">
        <v>0</v>
      </c>
      <c r="Y19">
        <v>0</v>
      </c>
      <c r="Z19">
        <v>1</v>
      </c>
      <c r="AA19">
        <v>0</v>
      </c>
    </row>
    <row r="20" spans="1:27" x14ac:dyDescent="0.35">
      <c r="A20" s="1">
        <v>40934</v>
      </c>
      <c r="B20">
        <v>3657</v>
      </c>
      <c r="C20">
        <v>3615</v>
      </c>
      <c r="D20">
        <v>3901</v>
      </c>
      <c r="E20">
        <v>0</v>
      </c>
      <c r="F20">
        <v>0</v>
      </c>
      <c r="G20">
        <v>0</v>
      </c>
      <c r="H20">
        <v>3516</v>
      </c>
      <c r="I20">
        <f t="shared" si="0"/>
        <v>3442.3007315718687</v>
      </c>
      <c r="J20">
        <f>I20-B20</f>
        <v>-214.69926842813129</v>
      </c>
      <c r="K20">
        <f t="shared" si="1"/>
        <v>214.69926842813129</v>
      </c>
      <c r="L20" s="8">
        <f t="shared" si="7"/>
        <v>5.8709124535994334E-2</v>
      </c>
      <c r="M20">
        <v>1534</v>
      </c>
      <c r="N20">
        <f t="shared" si="3"/>
        <v>15458.347326825453</v>
      </c>
      <c r="O20">
        <f t="shared" si="4"/>
        <v>27612</v>
      </c>
      <c r="P20">
        <f t="shared" si="5"/>
        <v>-429.39853685626258</v>
      </c>
      <c r="Q20">
        <f t="shared" si="6"/>
        <v>184383.1034542991</v>
      </c>
      <c r="R20">
        <v>1</v>
      </c>
      <c r="S20">
        <v>0</v>
      </c>
      <c r="T20">
        <v>141</v>
      </c>
      <c r="U20">
        <v>0</v>
      </c>
      <c r="V20">
        <v>0</v>
      </c>
      <c r="W20">
        <v>3516</v>
      </c>
      <c r="X20">
        <v>0</v>
      </c>
      <c r="Y20">
        <v>0</v>
      </c>
      <c r="Z20">
        <v>0</v>
      </c>
      <c r="AA20">
        <v>0</v>
      </c>
    </row>
    <row r="21" spans="1:27" x14ac:dyDescent="0.35">
      <c r="A21" s="1">
        <v>40935</v>
      </c>
      <c r="B21">
        <v>4107</v>
      </c>
      <c r="C21">
        <v>3638.3333333333335</v>
      </c>
      <c r="D21">
        <v>4376</v>
      </c>
      <c r="E21">
        <v>0</v>
      </c>
      <c r="F21">
        <v>0</v>
      </c>
      <c r="G21">
        <v>0</v>
      </c>
      <c r="H21">
        <v>3657</v>
      </c>
      <c r="I21">
        <f t="shared" si="0"/>
        <v>3762.7671491584115</v>
      </c>
      <c r="J21">
        <f>I21-B21</f>
        <v>-344.23285084158852</v>
      </c>
      <c r="K21">
        <f t="shared" si="1"/>
        <v>344.23285084158852</v>
      </c>
      <c r="L21" s="8">
        <f t="shared" si="7"/>
        <v>8.3816131200776356E-2</v>
      </c>
      <c r="M21">
        <v>1444</v>
      </c>
      <c r="N21">
        <f t="shared" si="3"/>
        <v>24784.765260594373</v>
      </c>
      <c r="O21">
        <f t="shared" si="4"/>
        <v>25992</v>
      </c>
      <c r="P21">
        <f t="shared" si="5"/>
        <v>-688.46570168317703</v>
      </c>
      <c r="Q21">
        <f t="shared" si="6"/>
        <v>473985.02239410928</v>
      </c>
      <c r="R21">
        <v>0</v>
      </c>
      <c r="S21">
        <v>1</v>
      </c>
      <c r="T21">
        <v>450</v>
      </c>
      <c r="U21">
        <v>0</v>
      </c>
      <c r="V21">
        <v>0</v>
      </c>
      <c r="W21">
        <v>3657</v>
      </c>
      <c r="X21">
        <v>0</v>
      </c>
      <c r="Y21">
        <v>0</v>
      </c>
      <c r="Z21">
        <v>0</v>
      </c>
      <c r="AA21">
        <v>0</v>
      </c>
    </row>
    <row r="22" spans="1:27" x14ac:dyDescent="0.35">
      <c r="A22" s="1">
        <v>40936</v>
      </c>
      <c r="B22">
        <v>5166</v>
      </c>
      <c r="C22">
        <v>3760</v>
      </c>
      <c r="D22">
        <v>5661</v>
      </c>
      <c r="E22">
        <v>0</v>
      </c>
      <c r="F22">
        <v>1</v>
      </c>
      <c r="G22">
        <v>0</v>
      </c>
      <c r="H22">
        <v>4107</v>
      </c>
      <c r="I22">
        <f t="shared" si="0"/>
        <v>4963.5876281868168</v>
      </c>
      <c r="J22">
        <f>I22-B22</f>
        <v>-202.4123718131832</v>
      </c>
      <c r="K22">
        <f t="shared" si="1"/>
        <v>202.4123718131832</v>
      </c>
      <c r="L22" s="8">
        <f t="shared" si="7"/>
        <v>3.918164378884692E-2</v>
      </c>
      <c r="M22">
        <v>1173</v>
      </c>
      <c r="N22">
        <f t="shared" si="3"/>
        <v>14573.69077054919</v>
      </c>
      <c r="O22">
        <f t="shared" si="4"/>
        <v>21114</v>
      </c>
      <c r="P22">
        <f t="shared" si="5"/>
        <v>-404.8247436263664</v>
      </c>
      <c r="Q22">
        <f t="shared" si="6"/>
        <v>163883.07305215328</v>
      </c>
      <c r="R22">
        <v>0</v>
      </c>
      <c r="S22">
        <v>0</v>
      </c>
      <c r="T22">
        <v>1059</v>
      </c>
      <c r="U22">
        <v>1</v>
      </c>
      <c r="V22">
        <v>1</v>
      </c>
      <c r="W22">
        <v>4107</v>
      </c>
      <c r="X22">
        <v>0</v>
      </c>
      <c r="Y22">
        <v>0</v>
      </c>
      <c r="Z22">
        <v>0</v>
      </c>
      <c r="AA22">
        <v>0</v>
      </c>
    </row>
    <row r="23" spans="1:27" x14ac:dyDescent="0.35">
      <c r="A23" s="1">
        <v>40937</v>
      </c>
      <c r="B23">
        <v>5031</v>
      </c>
      <c r="C23">
        <v>4310</v>
      </c>
      <c r="D23">
        <v>5299</v>
      </c>
      <c r="E23">
        <v>1</v>
      </c>
      <c r="F23">
        <v>1</v>
      </c>
      <c r="G23">
        <v>0</v>
      </c>
      <c r="H23">
        <v>5166</v>
      </c>
      <c r="I23">
        <f t="shared" si="0"/>
        <v>5068.6849931565403</v>
      </c>
      <c r="J23">
        <f>I23-B23</f>
        <v>37.684993156540258</v>
      </c>
      <c r="K23">
        <f t="shared" si="1"/>
        <v>37.684993156540258</v>
      </c>
      <c r="L23" s="8">
        <f t="shared" si="7"/>
        <v>7.4905571768118188E-3</v>
      </c>
      <c r="M23">
        <v>1311</v>
      </c>
      <c r="N23">
        <f t="shared" si="3"/>
        <v>678.32987681772465</v>
      </c>
      <c r="O23">
        <f t="shared" si="4"/>
        <v>23598</v>
      </c>
      <c r="P23">
        <f t="shared" si="5"/>
        <v>37.684993156540258</v>
      </c>
      <c r="Q23">
        <f t="shared" si="6"/>
        <v>1420.158709208486</v>
      </c>
      <c r="R23">
        <v>0</v>
      </c>
      <c r="S23">
        <v>0</v>
      </c>
      <c r="T23">
        <v>-135</v>
      </c>
      <c r="U23">
        <v>1</v>
      </c>
      <c r="V23">
        <v>0</v>
      </c>
      <c r="W23">
        <v>5166</v>
      </c>
      <c r="X23">
        <v>0</v>
      </c>
      <c r="Y23">
        <v>0</v>
      </c>
      <c r="Z23">
        <v>0</v>
      </c>
      <c r="AA23">
        <v>0</v>
      </c>
    </row>
    <row r="24" spans="1:27" x14ac:dyDescent="0.35">
      <c r="A24" s="1">
        <v>40938</v>
      </c>
      <c r="B24">
        <v>3241</v>
      </c>
      <c r="C24">
        <v>4768</v>
      </c>
      <c r="D24">
        <v>3587</v>
      </c>
      <c r="E24">
        <v>1</v>
      </c>
      <c r="F24">
        <v>0</v>
      </c>
      <c r="G24">
        <v>0</v>
      </c>
      <c r="H24">
        <v>5031</v>
      </c>
      <c r="I24">
        <f t="shared" si="0"/>
        <v>3791.7151128401265</v>
      </c>
      <c r="J24">
        <f>I24-B24</f>
        <v>550.71511284012649</v>
      </c>
      <c r="K24">
        <f t="shared" si="1"/>
        <v>550.71511284012649</v>
      </c>
      <c r="L24" s="8">
        <f t="shared" si="7"/>
        <v>0.16992135539652159</v>
      </c>
      <c r="M24">
        <v>1942</v>
      </c>
      <c r="N24">
        <f t="shared" si="3"/>
        <v>9912.8720311222769</v>
      </c>
      <c r="O24">
        <f t="shared" si="4"/>
        <v>34956</v>
      </c>
      <c r="P24">
        <f t="shared" si="5"/>
        <v>550.71511284012649</v>
      </c>
      <c r="Q24">
        <f t="shared" si="6"/>
        <v>303287.13551051327</v>
      </c>
      <c r="R24">
        <v>0</v>
      </c>
      <c r="S24">
        <v>0</v>
      </c>
      <c r="T24">
        <v>-1790</v>
      </c>
      <c r="U24">
        <v>0</v>
      </c>
      <c r="V24">
        <v>0</v>
      </c>
      <c r="W24">
        <v>5031</v>
      </c>
      <c r="X24">
        <v>1</v>
      </c>
      <c r="Y24">
        <v>0</v>
      </c>
      <c r="Z24">
        <v>0</v>
      </c>
      <c r="AA24">
        <v>0</v>
      </c>
    </row>
    <row r="25" spans="1:27" x14ac:dyDescent="0.35">
      <c r="A25" s="1">
        <v>40939</v>
      </c>
      <c r="B25">
        <v>3794</v>
      </c>
      <c r="C25">
        <v>4479.333333333333</v>
      </c>
      <c r="D25">
        <v>3742</v>
      </c>
      <c r="E25">
        <v>1</v>
      </c>
      <c r="F25">
        <v>0</v>
      </c>
      <c r="G25">
        <v>1</v>
      </c>
      <c r="H25">
        <v>3241</v>
      </c>
      <c r="I25">
        <f t="shared" si="0"/>
        <v>4994.3754401408123</v>
      </c>
      <c r="J25">
        <f>I25-B25</f>
        <v>1200.3754401408123</v>
      </c>
      <c r="K25">
        <f t="shared" si="1"/>
        <v>1200.3754401408123</v>
      </c>
      <c r="L25" s="8">
        <f t="shared" si="7"/>
        <v>0.31638783345830584</v>
      </c>
      <c r="M25">
        <v>1287</v>
      </c>
      <c r="N25">
        <f t="shared" si="3"/>
        <v>21606.75792253462</v>
      </c>
      <c r="O25">
        <f t="shared" si="4"/>
        <v>23166</v>
      </c>
      <c r="P25">
        <f t="shared" si="5"/>
        <v>1200.3754401408123</v>
      </c>
      <c r="Q25">
        <f t="shared" si="6"/>
        <v>1440901.197293249</v>
      </c>
      <c r="R25">
        <v>0</v>
      </c>
      <c r="S25">
        <v>0</v>
      </c>
      <c r="T25">
        <v>553</v>
      </c>
      <c r="U25">
        <v>0</v>
      </c>
      <c r="V25">
        <v>0</v>
      </c>
      <c r="W25">
        <v>3241</v>
      </c>
      <c r="X25">
        <v>0</v>
      </c>
      <c r="Y25">
        <v>1</v>
      </c>
      <c r="Z25">
        <v>0</v>
      </c>
      <c r="AA25">
        <v>1</v>
      </c>
    </row>
    <row r="26" spans="1:27" x14ac:dyDescent="0.35">
      <c r="A26" s="1">
        <v>40940</v>
      </c>
      <c r="B26">
        <v>3987</v>
      </c>
      <c r="C26">
        <v>4022</v>
      </c>
      <c r="D26">
        <v>3516</v>
      </c>
      <c r="E26">
        <v>0</v>
      </c>
      <c r="F26">
        <v>0</v>
      </c>
      <c r="G26">
        <v>1</v>
      </c>
      <c r="H26">
        <v>3794</v>
      </c>
      <c r="I26">
        <f t="shared" si="0"/>
        <v>4535.4628971000539</v>
      </c>
      <c r="J26">
        <f>I26-B26</f>
        <v>548.46289710005385</v>
      </c>
      <c r="K26">
        <f t="shared" si="1"/>
        <v>548.46289710005385</v>
      </c>
      <c r="L26" s="8">
        <f t="shared" si="7"/>
        <v>0.13756280338601803</v>
      </c>
      <c r="M26">
        <v>949</v>
      </c>
      <c r="N26">
        <f t="shared" si="3"/>
        <v>9872.3321478009693</v>
      </c>
      <c r="O26">
        <f t="shared" si="4"/>
        <v>17082</v>
      </c>
      <c r="P26">
        <f t="shared" si="5"/>
        <v>548.46289710005385</v>
      </c>
      <c r="Q26">
        <f t="shared" si="6"/>
        <v>300811.54949538427</v>
      </c>
      <c r="R26">
        <v>0</v>
      </c>
      <c r="S26">
        <v>0</v>
      </c>
      <c r="T26">
        <v>193</v>
      </c>
      <c r="U26">
        <v>0</v>
      </c>
      <c r="V26">
        <v>0</v>
      </c>
      <c r="W26">
        <v>3794</v>
      </c>
      <c r="X26">
        <v>0</v>
      </c>
      <c r="Y26">
        <v>0</v>
      </c>
      <c r="Z26">
        <v>1</v>
      </c>
      <c r="AA26">
        <v>1</v>
      </c>
    </row>
    <row r="27" spans="1:27" x14ac:dyDescent="0.35">
      <c r="A27" s="1">
        <v>40941</v>
      </c>
      <c r="B27">
        <v>3841</v>
      </c>
      <c r="C27">
        <v>3674</v>
      </c>
      <c r="D27">
        <v>3657</v>
      </c>
      <c r="E27">
        <v>0</v>
      </c>
      <c r="F27">
        <v>0</v>
      </c>
      <c r="G27">
        <v>1</v>
      </c>
      <c r="H27">
        <v>3987</v>
      </c>
      <c r="I27">
        <f t="shared" si="0"/>
        <v>4505.3571558198673</v>
      </c>
      <c r="J27">
        <f>I27-B27</f>
        <v>664.35715581986733</v>
      </c>
      <c r="K27">
        <f t="shared" si="1"/>
        <v>664.35715581986733</v>
      </c>
      <c r="L27" s="8">
        <f t="shared" si="7"/>
        <v>0.17296463312154839</v>
      </c>
      <c r="M27">
        <v>1223</v>
      </c>
      <c r="N27">
        <f t="shared" si="3"/>
        <v>11958.428804757612</v>
      </c>
      <c r="O27">
        <f t="shared" si="4"/>
        <v>22014</v>
      </c>
      <c r="P27">
        <f t="shared" si="5"/>
        <v>664.35715581986733</v>
      </c>
      <c r="Q27">
        <f t="shared" si="6"/>
        <v>441370.4304890635</v>
      </c>
      <c r="R27">
        <v>1</v>
      </c>
      <c r="S27">
        <v>0</v>
      </c>
      <c r="T27">
        <v>-146</v>
      </c>
      <c r="U27">
        <v>0</v>
      </c>
      <c r="V27">
        <v>0</v>
      </c>
      <c r="W27">
        <v>3987</v>
      </c>
      <c r="X27">
        <v>0</v>
      </c>
      <c r="Y27">
        <v>0</v>
      </c>
      <c r="Z27">
        <v>0</v>
      </c>
      <c r="AA27">
        <v>1</v>
      </c>
    </row>
    <row r="28" spans="1:27" x14ac:dyDescent="0.35">
      <c r="A28" s="1">
        <v>40942</v>
      </c>
      <c r="B28">
        <v>4489</v>
      </c>
      <c r="C28">
        <v>3874</v>
      </c>
      <c r="D28">
        <v>4107</v>
      </c>
      <c r="E28">
        <v>0</v>
      </c>
      <c r="F28">
        <v>0</v>
      </c>
      <c r="G28">
        <v>1</v>
      </c>
      <c r="H28">
        <v>3841</v>
      </c>
      <c r="I28">
        <f t="shared" si="0"/>
        <v>4871.7260336190775</v>
      </c>
      <c r="J28">
        <f>I28-B28</f>
        <v>382.7260336190775</v>
      </c>
      <c r="K28">
        <f t="shared" si="1"/>
        <v>382.7260336190775</v>
      </c>
      <c r="L28" s="8">
        <f t="shared" si="7"/>
        <v>8.525863970128704E-2</v>
      </c>
      <c r="M28">
        <v>988</v>
      </c>
      <c r="N28">
        <f t="shared" si="3"/>
        <v>6889.068605143395</v>
      </c>
      <c r="O28">
        <f t="shared" si="4"/>
        <v>17784</v>
      </c>
      <c r="P28">
        <f t="shared" si="5"/>
        <v>382.7260336190775</v>
      </c>
      <c r="Q28">
        <f t="shared" si="6"/>
        <v>146479.21680979125</v>
      </c>
      <c r="R28">
        <v>0</v>
      </c>
      <c r="S28">
        <v>1</v>
      </c>
      <c r="T28">
        <v>648</v>
      </c>
      <c r="U28">
        <v>0</v>
      </c>
      <c r="V28">
        <v>0</v>
      </c>
      <c r="W28">
        <v>3841</v>
      </c>
      <c r="X28">
        <v>0</v>
      </c>
      <c r="Y28">
        <v>0</v>
      </c>
      <c r="Z28">
        <v>0</v>
      </c>
      <c r="AA28">
        <v>1</v>
      </c>
    </row>
    <row r="29" spans="1:27" x14ac:dyDescent="0.35">
      <c r="A29" s="1">
        <v>40943</v>
      </c>
      <c r="B29">
        <v>5628</v>
      </c>
      <c r="C29">
        <v>4105.666666666667</v>
      </c>
      <c r="D29">
        <v>5166</v>
      </c>
      <c r="E29">
        <v>0</v>
      </c>
      <c r="F29">
        <v>1</v>
      </c>
      <c r="G29">
        <v>1</v>
      </c>
      <c r="H29">
        <v>4489</v>
      </c>
      <c r="I29">
        <f t="shared" si="0"/>
        <v>5962.8020077381061</v>
      </c>
      <c r="J29">
        <f>I29-B29</f>
        <v>334.80200773810611</v>
      </c>
      <c r="K29">
        <f t="shared" si="1"/>
        <v>334.80200773810611</v>
      </c>
      <c r="L29" s="8">
        <f t="shared" si="7"/>
        <v>5.9488629662065765E-2</v>
      </c>
      <c r="M29">
        <v>946</v>
      </c>
      <c r="N29">
        <f t="shared" si="3"/>
        <v>6026.43613928591</v>
      </c>
      <c r="O29">
        <f t="shared" si="4"/>
        <v>17028</v>
      </c>
      <c r="P29">
        <f t="shared" si="5"/>
        <v>334.80200773810611</v>
      </c>
      <c r="Q29">
        <f t="shared" si="6"/>
        <v>112092.38438546687</v>
      </c>
      <c r="R29">
        <v>0</v>
      </c>
      <c r="S29">
        <v>0</v>
      </c>
      <c r="T29">
        <v>1139</v>
      </c>
      <c r="U29">
        <v>1</v>
      </c>
      <c r="V29">
        <v>1</v>
      </c>
      <c r="W29">
        <v>4489</v>
      </c>
      <c r="X29">
        <v>0</v>
      </c>
      <c r="Y29">
        <v>0</v>
      </c>
      <c r="Z29">
        <v>0</v>
      </c>
      <c r="AA29">
        <v>1</v>
      </c>
    </row>
    <row r="30" spans="1:27" x14ac:dyDescent="0.35">
      <c r="A30" s="1">
        <v>40944</v>
      </c>
      <c r="B30">
        <v>4295</v>
      </c>
      <c r="C30">
        <v>4652.666666666667</v>
      </c>
      <c r="D30">
        <v>5031</v>
      </c>
      <c r="E30">
        <v>0</v>
      </c>
      <c r="F30">
        <v>1</v>
      </c>
      <c r="G30">
        <v>0</v>
      </c>
      <c r="H30">
        <v>5628</v>
      </c>
      <c r="I30">
        <f t="shared" si="0"/>
        <v>4864.4397498206445</v>
      </c>
      <c r="J30">
        <f>I30-B30</f>
        <v>569.43974982064447</v>
      </c>
      <c r="K30">
        <f t="shared" si="1"/>
        <v>569.43974982064447</v>
      </c>
      <c r="L30" s="8">
        <f t="shared" si="7"/>
        <v>0.13258201392797311</v>
      </c>
      <c r="M30">
        <v>1698</v>
      </c>
      <c r="N30">
        <f t="shared" si="3"/>
        <v>10249.9154967716</v>
      </c>
      <c r="O30">
        <f t="shared" si="4"/>
        <v>30564</v>
      </c>
      <c r="P30">
        <f t="shared" si="5"/>
        <v>569.43974982064447</v>
      </c>
      <c r="Q30">
        <f t="shared" si="6"/>
        <v>324261.62867579819</v>
      </c>
      <c r="R30">
        <v>0</v>
      </c>
      <c r="S30">
        <v>0</v>
      </c>
      <c r="T30">
        <v>-1333</v>
      </c>
      <c r="U30">
        <v>1</v>
      </c>
      <c r="V30">
        <v>0</v>
      </c>
      <c r="W30">
        <v>5628</v>
      </c>
      <c r="X30">
        <v>0</v>
      </c>
      <c r="Y30">
        <v>0</v>
      </c>
      <c r="Z30">
        <v>0</v>
      </c>
      <c r="AA30">
        <v>0</v>
      </c>
    </row>
    <row r="31" spans="1:27" x14ac:dyDescent="0.35">
      <c r="A31" s="1">
        <v>40945</v>
      </c>
      <c r="B31">
        <v>3259</v>
      </c>
      <c r="C31">
        <v>4804</v>
      </c>
      <c r="D31">
        <v>3241</v>
      </c>
      <c r="E31">
        <v>0</v>
      </c>
      <c r="F31">
        <v>0</v>
      </c>
      <c r="G31">
        <v>1</v>
      </c>
      <c r="H31">
        <v>4295</v>
      </c>
      <c r="I31">
        <f t="shared" si="0"/>
        <v>4630.6203090341469</v>
      </c>
      <c r="J31">
        <f>I31-B31</f>
        <v>1371.6203090341469</v>
      </c>
      <c r="K31">
        <f t="shared" si="1"/>
        <v>1371.6203090341469</v>
      </c>
      <c r="L31" s="8">
        <f t="shared" si="7"/>
        <v>0.42087152777973208</v>
      </c>
      <c r="M31">
        <v>1738</v>
      </c>
      <c r="N31">
        <f t="shared" si="3"/>
        <v>24689.165562614646</v>
      </c>
      <c r="O31">
        <f t="shared" si="4"/>
        <v>31284</v>
      </c>
      <c r="P31">
        <f t="shared" si="5"/>
        <v>1371.6203090341469</v>
      </c>
      <c r="Q31">
        <f t="shared" si="6"/>
        <v>1881342.2721549287</v>
      </c>
      <c r="R31">
        <v>0</v>
      </c>
      <c r="S31">
        <v>0</v>
      </c>
      <c r="T31">
        <v>-1036</v>
      </c>
      <c r="U31">
        <v>0</v>
      </c>
      <c r="V31">
        <v>0</v>
      </c>
      <c r="W31">
        <v>4295</v>
      </c>
      <c r="X31">
        <v>1</v>
      </c>
      <c r="Y31">
        <v>0</v>
      </c>
      <c r="Z31">
        <v>0</v>
      </c>
      <c r="AA31">
        <v>1</v>
      </c>
    </row>
    <row r="32" spans="1:27" x14ac:dyDescent="0.35">
      <c r="A32" s="1">
        <v>40946</v>
      </c>
      <c r="B32">
        <v>3582</v>
      </c>
      <c r="C32">
        <v>4394</v>
      </c>
      <c r="D32">
        <v>3794</v>
      </c>
      <c r="E32">
        <v>0</v>
      </c>
      <c r="F32">
        <v>0</v>
      </c>
      <c r="G32">
        <v>0</v>
      </c>
      <c r="H32">
        <v>3259</v>
      </c>
      <c r="I32">
        <f t="shared" si="0"/>
        <v>3646.831630403155</v>
      </c>
      <c r="J32">
        <f>I32-B32</f>
        <v>64.831630403155032</v>
      </c>
      <c r="K32">
        <f t="shared" si="1"/>
        <v>64.831630403155032</v>
      </c>
      <c r="L32" s="8">
        <f t="shared" si="7"/>
        <v>1.809928263628002E-2</v>
      </c>
      <c r="M32">
        <v>1186</v>
      </c>
      <c r="N32">
        <f t="shared" si="3"/>
        <v>1166.9693472567906</v>
      </c>
      <c r="O32">
        <f t="shared" si="4"/>
        <v>21348</v>
      </c>
      <c r="P32">
        <f t="shared" si="5"/>
        <v>64.831630403155032</v>
      </c>
      <c r="Q32">
        <f t="shared" si="6"/>
        <v>4203.1403007312956</v>
      </c>
      <c r="R32">
        <v>0</v>
      </c>
      <c r="S32">
        <v>0</v>
      </c>
      <c r="T32">
        <v>323</v>
      </c>
      <c r="U32">
        <v>0</v>
      </c>
      <c r="V32">
        <v>0</v>
      </c>
      <c r="W32">
        <v>3259</v>
      </c>
      <c r="X32">
        <v>0</v>
      </c>
      <c r="Y32">
        <v>1</v>
      </c>
      <c r="Z32">
        <v>0</v>
      </c>
      <c r="AA32">
        <v>0</v>
      </c>
    </row>
    <row r="33" spans="1:27" x14ac:dyDescent="0.35">
      <c r="A33" s="1">
        <v>40947</v>
      </c>
      <c r="B33">
        <v>3878</v>
      </c>
      <c r="C33">
        <v>3712</v>
      </c>
      <c r="D33">
        <v>3987</v>
      </c>
      <c r="E33">
        <v>0</v>
      </c>
      <c r="F33">
        <v>0</v>
      </c>
      <c r="G33">
        <v>0</v>
      </c>
      <c r="H33">
        <v>3582</v>
      </c>
      <c r="I33">
        <f t="shared" si="0"/>
        <v>3533.0572887866711</v>
      </c>
      <c r="J33">
        <f>I33-B33</f>
        <v>-344.94271121332895</v>
      </c>
      <c r="K33">
        <f t="shared" si="1"/>
        <v>344.94271121332895</v>
      </c>
      <c r="L33" s="8">
        <f t="shared" si="7"/>
        <v>8.8948610421178173E-2</v>
      </c>
      <c r="M33">
        <v>1060</v>
      </c>
      <c r="N33">
        <f t="shared" si="3"/>
        <v>24835.875207359684</v>
      </c>
      <c r="O33">
        <f t="shared" si="4"/>
        <v>19080</v>
      </c>
      <c r="P33">
        <f t="shared" si="5"/>
        <v>-689.8854224266579</v>
      </c>
      <c r="Q33">
        <f t="shared" si="6"/>
        <v>475941.89607680822</v>
      </c>
      <c r="R33">
        <v>0</v>
      </c>
      <c r="S33">
        <v>0</v>
      </c>
      <c r="T33">
        <v>296</v>
      </c>
      <c r="U33">
        <v>0</v>
      </c>
      <c r="V33">
        <v>0</v>
      </c>
      <c r="W33">
        <v>3582</v>
      </c>
      <c r="X33">
        <v>0</v>
      </c>
      <c r="Y33">
        <v>0</v>
      </c>
      <c r="Z33">
        <v>1</v>
      </c>
      <c r="AA33">
        <v>0</v>
      </c>
    </row>
    <row r="34" spans="1:27" x14ac:dyDescent="0.35">
      <c r="A34" s="1">
        <v>40948</v>
      </c>
      <c r="B34">
        <v>4423</v>
      </c>
      <c r="C34">
        <v>3573</v>
      </c>
      <c r="D34">
        <v>3841</v>
      </c>
      <c r="E34">
        <v>0</v>
      </c>
      <c r="F34">
        <v>0</v>
      </c>
      <c r="G34">
        <v>1</v>
      </c>
      <c r="H34">
        <v>3878</v>
      </c>
      <c r="I34">
        <f t="shared" si="0"/>
        <v>4590.6692530828814</v>
      </c>
      <c r="J34">
        <f>I34-B34</f>
        <v>167.66925308288137</v>
      </c>
      <c r="K34">
        <f t="shared" si="1"/>
        <v>167.66925308288137</v>
      </c>
      <c r="L34" s="8">
        <f t="shared" si="7"/>
        <v>3.7908490409875963E-2</v>
      </c>
      <c r="M34">
        <v>570</v>
      </c>
      <c r="N34">
        <f t="shared" si="3"/>
        <v>3018.0465554918646</v>
      </c>
      <c r="O34">
        <f t="shared" si="4"/>
        <v>10260</v>
      </c>
      <c r="P34">
        <f t="shared" si="5"/>
        <v>167.66925308288137</v>
      </c>
      <c r="Q34">
        <f t="shared" si="6"/>
        <v>28112.978429371324</v>
      </c>
      <c r="R34">
        <v>1</v>
      </c>
      <c r="S34">
        <v>0</v>
      </c>
      <c r="T34">
        <v>545</v>
      </c>
      <c r="U34">
        <v>0</v>
      </c>
      <c r="V34">
        <v>0</v>
      </c>
      <c r="W34">
        <v>3878</v>
      </c>
      <c r="X34">
        <v>0</v>
      </c>
      <c r="Y34">
        <v>0</v>
      </c>
      <c r="Z34">
        <v>0</v>
      </c>
      <c r="AA34">
        <v>1</v>
      </c>
    </row>
    <row r="35" spans="1:27" x14ac:dyDescent="0.35">
      <c r="A35" s="1">
        <v>40949</v>
      </c>
      <c r="B35">
        <v>4431</v>
      </c>
      <c r="C35">
        <v>3961</v>
      </c>
      <c r="D35">
        <v>4489</v>
      </c>
      <c r="E35">
        <v>0</v>
      </c>
      <c r="F35">
        <v>0</v>
      </c>
      <c r="G35">
        <v>0</v>
      </c>
      <c r="H35">
        <v>4423</v>
      </c>
      <c r="I35">
        <f t="shared" si="0"/>
        <v>3950.8968682919613</v>
      </c>
      <c r="J35">
        <f>I35-B35</f>
        <v>-480.10313170803875</v>
      </c>
      <c r="K35">
        <f t="shared" si="1"/>
        <v>480.10313170803875</v>
      </c>
      <c r="L35" s="8">
        <f t="shared" si="7"/>
        <v>0.10835096630738857</v>
      </c>
      <c r="M35">
        <v>929</v>
      </c>
      <c r="N35">
        <f t="shared" si="3"/>
        <v>34567.42548297879</v>
      </c>
      <c r="O35">
        <f t="shared" si="4"/>
        <v>16722</v>
      </c>
      <c r="P35">
        <f t="shared" si="5"/>
        <v>-960.20626341607749</v>
      </c>
      <c r="Q35">
        <f t="shared" si="6"/>
        <v>921996.06830346561</v>
      </c>
      <c r="R35">
        <v>0</v>
      </c>
      <c r="S35">
        <v>1</v>
      </c>
      <c r="T35">
        <v>8</v>
      </c>
      <c r="U35">
        <v>0</v>
      </c>
      <c r="V35">
        <v>0</v>
      </c>
      <c r="W35">
        <v>4423</v>
      </c>
      <c r="X35">
        <v>0</v>
      </c>
      <c r="Y35">
        <v>0</v>
      </c>
      <c r="Z35">
        <v>0</v>
      </c>
      <c r="AA35">
        <v>0</v>
      </c>
    </row>
    <row r="36" spans="1:27" x14ac:dyDescent="0.35">
      <c r="A36" s="1">
        <v>40950</v>
      </c>
      <c r="B36">
        <v>5229</v>
      </c>
      <c r="C36">
        <v>4244</v>
      </c>
      <c r="D36">
        <v>5628</v>
      </c>
      <c r="E36">
        <v>0</v>
      </c>
      <c r="F36">
        <v>1</v>
      </c>
      <c r="G36">
        <v>0</v>
      </c>
      <c r="H36">
        <v>4431</v>
      </c>
      <c r="I36">
        <f t="shared" si="0"/>
        <v>5112.6721836368015</v>
      </c>
      <c r="J36">
        <f>I36-B36</f>
        <v>-116.32781636319851</v>
      </c>
      <c r="K36">
        <f t="shared" si="1"/>
        <v>116.32781636319851</v>
      </c>
      <c r="L36" s="8">
        <f t="shared" si="7"/>
        <v>2.224666597116055E-2</v>
      </c>
      <c r="M36">
        <v>1130</v>
      </c>
      <c r="N36">
        <f t="shared" si="3"/>
        <v>8375.6027781502926</v>
      </c>
      <c r="O36">
        <f t="shared" si="4"/>
        <v>20340</v>
      </c>
      <c r="P36">
        <f t="shared" si="5"/>
        <v>-232.65563272639702</v>
      </c>
      <c r="Q36">
        <f t="shared" si="6"/>
        <v>54128.643439320142</v>
      </c>
      <c r="R36">
        <v>0</v>
      </c>
      <c r="S36">
        <v>0</v>
      </c>
      <c r="T36">
        <v>798</v>
      </c>
      <c r="U36">
        <v>1</v>
      </c>
      <c r="V36">
        <v>1</v>
      </c>
      <c r="W36">
        <v>4431</v>
      </c>
      <c r="X36">
        <v>0</v>
      </c>
      <c r="Y36">
        <v>0</v>
      </c>
      <c r="Z36">
        <v>0</v>
      </c>
      <c r="AA36">
        <v>0</v>
      </c>
    </row>
    <row r="37" spans="1:27" x14ac:dyDescent="0.35">
      <c r="A37" s="1">
        <v>40951</v>
      </c>
      <c r="B37">
        <v>5357</v>
      </c>
      <c r="C37">
        <v>4694.333333333333</v>
      </c>
      <c r="D37">
        <v>4295</v>
      </c>
      <c r="E37">
        <v>0</v>
      </c>
      <c r="F37">
        <v>1</v>
      </c>
      <c r="G37">
        <v>1</v>
      </c>
      <c r="H37">
        <v>5229</v>
      </c>
      <c r="I37">
        <f t="shared" si="0"/>
        <v>5597.9721526475068</v>
      </c>
      <c r="J37">
        <f>I37-B37</f>
        <v>240.97215264750685</v>
      </c>
      <c r="K37">
        <f t="shared" si="1"/>
        <v>240.97215264750685</v>
      </c>
      <c r="L37" s="8">
        <f t="shared" si="7"/>
        <v>4.4982668032015463E-2</v>
      </c>
      <c r="M37">
        <v>831</v>
      </c>
      <c r="N37">
        <f t="shared" si="3"/>
        <v>4337.4987476551232</v>
      </c>
      <c r="O37">
        <f t="shared" si="4"/>
        <v>14958</v>
      </c>
      <c r="P37">
        <f t="shared" si="5"/>
        <v>240.97215264750685</v>
      </c>
      <c r="Q37">
        <f t="shared" si="6"/>
        <v>58067.578351573342</v>
      </c>
      <c r="R37">
        <v>0</v>
      </c>
      <c r="S37">
        <v>0</v>
      </c>
      <c r="T37">
        <v>128</v>
      </c>
      <c r="U37">
        <v>1</v>
      </c>
      <c r="V37">
        <v>0</v>
      </c>
      <c r="W37">
        <v>5229</v>
      </c>
      <c r="X37">
        <v>0</v>
      </c>
      <c r="Y37">
        <v>0</v>
      </c>
      <c r="Z37">
        <v>0</v>
      </c>
      <c r="AA37">
        <v>1</v>
      </c>
    </row>
    <row r="38" spans="1:27" x14ac:dyDescent="0.35">
      <c r="A38" s="1">
        <v>40952</v>
      </c>
      <c r="B38">
        <v>4260</v>
      </c>
      <c r="C38">
        <v>5005.666666666667</v>
      </c>
      <c r="D38">
        <v>3259</v>
      </c>
      <c r="E38">
        <v>0</v>
      </c>
      <c r="F38">
        <v>0</v>
      </c>
      <c r="G38">
        <v>1</v>
      </c>
      <c r="H38">
        <v>5357</v>
      </c>
      <c r="I38">
        <f t="shared" si="0"/>
        <v>4713.6092107837312</v>
      </c>
      <c r="J38">
        <f>I38-B38</f>
        <v>453.60921078373121</v>
      </c>
      <c r="K38">
        <f t="shared" si="1"/>
        <v>453.60921078373121</v>
      </c>
      <c r="L38" s="8">
        <f t="shared" si="7"/>
        <v>0.10648103539524206</v>
      </c>
      <c r="M38">
        <v>1527</v>
      </c>
      <c r="N38">
        <f t="shared" si="3"/>
        <v>8164.9657941071619</v>
      </c>
      <c r="O38">
        <f t="shared" si="4"/>
        <v>27486</v>
      </c>
      <c r="P38">
        <f t="shared" si="5"/>
        <v>453.60921078373121</v>
      </c>
      <c r="Q38">
        <f t="shared" si="6"/>
        <v>205761.31610783949</v>
      </c>
      <c r="R38">
        <v>0</v>
      </c>
      <c r="S38">
        <v>0</v>
      </c>
      <c r="T38">
        <v>-1097</v>
      </c>
      <c r="U38">
        <v>0</v>
      </c>
      <c r="V38">
        <v>0</v>
      </c>
      <c r="W38">
        <v>5357</v>
      </c>
      <c r="X38">
        <v>1</v>
      </c>
      <c r="Y38">
        <v>0</v>
      </c>
      <c r="Z38">
        <v>0</v>
      </c>
      <c r="AA38">
        <v>1</v>
      </c>
    </row>
    <row r="39" spans="1:27" x14ac:dyDescent="0.35">
      <c r="A39" s="1">
        <v>40953</v>
      </c>
      <c r="B39">
        <v>6659</v>
      </c>
      <c r="C39">
        <v>4948.666666666667</v>
      </c>
      <c r="D39">
        <v>3582</v>
      </c>
      <c r="E39">
        <v>0</v>
      </c>
      <c r="F39">
        <v>0</v>
      </c>
      <c r="G39">
        <v>1</v>
      </c>
      <c r="H39">
        <v>4260</v>
      </c>
      <c r="I39">
        <f t="shared" si="0"/>
        <v>4905.8157990885647</v>
      </c>
      <c r="J39">
        <f>I39-B39</f>
        <v>-1753.1842009114353</v>
      </c>
      <c r="K39">
        <f t="shared" si="1"/>
        <v>1753.1842009114353</v>
      </c>
      <c r="L39" s="8">
        <f t="shared" si="7"/>
        <v>0.26328040259970492</v>
      </c>
      <c r="M39">
        <v>61</v>
      </c>
      <c r="N39">
        <f t="shared" si="3"/>
        <v>126229.26246562334</v>
      </c>
      <c r="O39">
        <f t="shared" si="4"/>
        <v>1098</v>
      </c>
      <c r="P39">
        <f t="shared" si="5"/>
        <v>-3506.3684018228705</v>
      </c>
      <c r="Q39">
        <f t="shared" si="6"/>
        <v>12294619.36930187</v>
      </c>
      <c r="R39">
        <v>0</v>
      </c>
      <c r="S39">
        <v>0</v>
      </c>
      <c r="T39">
        <v>2399</v>
      </c>
      <c r="U39">
        <v>0</v>
      </c>
      <c r="V39">
        <v>0</v>
      </c>
      <c r="W39">
        <v>4260</v>
      </c>
      <c r="X39">
        <v>0</v>
      </c>
      <c r="Y39">
        <v>1</v>
      </c>
      <c r="Z39">
        <v>0</v>
      </c>
      <c r="AA39">
        <v>1</v>
      </c>
    </row>
    <row r="40" spans="1:27" x14ac:dyDescent="0.35">
      <c r="A40" s="1">
        <v>40954</v>
      </c>
      <c r="B40">
        <v>3800</v>
      </c>
      <c r="C40">
        <v>5425.333333333333</v>
      </c>
      <c r="D40">
        <v>3878</v>
      </c>
      <c r="E40">
        <v>0</v>
      </c>
      <c r="F40">
        <v>0</v>
      </c>
      <c r="G40">
        <v>0</v>
      </c>
      <c r="H40">
        <v>6659</v>
      </c>
      <c r="I40">
        <f t="shared" si="0"/>
        <v>4065.947553467332</v>
      </c>
      <c r="J40">
        <f>I40-B40</f>
        <v>265.947553467332</v>
      </c>
      <c r="K40">
        <f t="shared" si="1"/>
        <v>265.947553467332</v>
      </c>
      <c r="L40" s="8">
        <f t="shared" si="7"/>
        <v>6.9986198280876835E-2</v>
      </c>
      <c r="M40">
        <v>1530</v>
      </c>
      <c r="N40">
        <f t="shared" si="3"/>
        <v>4787.055962411976</v>
      </c>
      <c r="O40">
        <f t="shared" si="4"/>
        <v>27540</v>
      </c>
      <c r="P40">
        <f t="shared" si="5"/>
        <v>265.947553467332</v>
      </c>
      <c r="Q40">
        <f t="shared" si="6"/>
        <v>70728.101195259413</v>
      </c>
      <c r="R40">
        <v>0</v>
      </c>
      <c r="S40">
        <v>0</v>
      </c>
      <c r="T40">
        <v>-2859</v>
      </c>
      <c r="U40">
        <v>0</v>
      </c>
      <c r="V40">
        <v>0</v>
      </c>
      <c r="W40">
        <v>6659</v>
      </c>
      <c r="X40">
        <v>0</v>
      </c>
      <c r="Y40">
        <v>0</v>
      </c>
      <c r="Z40">
        <v>1</v>
      </c>
      <c r="AA40">
        <v>0</v>
      </c>
    </row>
    <row r="41" spans="1:27" x14ac:dyDescent="0.35">
      <c r="A41" s="1">
        <v>40955</v>
      </c>
      <c r="B41">
        <v>3960</v>
      </c>
      <c r="C41">
        <v>4906.333333333333</v>
      </c>
      <c r="D41">
        <v>4423</v>
      </c>
      <c r="E41">
        <v>0</v>
      </c>
      <c r="F41">
        <v>0</v>
      </c>
      <c r="G41">
        <v>0</v>
      </c>
      <c r="H41">
        <v>3800</v>
      </c>
      <c r="I41">
        <f t="shared" si="0"/>
        <v>4241.0681788969951</v>
      </c>
      <c r="J41">
        <f>I41-B41</f>
        <v>281.06817889699505</v>
      </c>
      <c r="K41">
        <f t="shared" si="1"/>
        <v>281.06817889699505</v>
      </c>
      <c r="L41" s="8">
        <f t="shared" si="7"/>
        <v>7.097681285277653E-2</v>
      </c>
      <c r="M41">
        <v>1001</v>
      </c>
      <c r="N41">
        <f t="shared" si="3"/>
        <v>5059.2272201459109</v>
      </c>
      <c r="O41">
        <f t="shared" si="4"/>
        <v>18018</v>
      </c>
      <c r="P41">
        <f t="shared" si="5"/>
        <v>281.06817889699505</v>
      </c>
      <c r="Q41">
        <f t="shared" si="6"/>
        <v>78999.321188473215</v>
      </c>
      <c r="R41">
        <v>1</v>
      </c>
      <c r="S41">
        <v>0</v>
      </c>
      <c r="T41">
        <v>160</v>
      </c>
      <c r="U41">
        <v>0</v>
      </c>
      <c r="V41">
        <v>0</v>
      </c>
      <c r="W41">
        <v>3800</v>
      </c>
      <c r="X41">
        <v>0</v>
      </c>
      <c r="Y41">
        <v>0</v>
      </c>
      <c r="Z41">
        <v>0</v>
      </c>
      <c r="AA41">
        <v>0</v>
      </c>
    </row>
    <row r="42" spans="1:27" x14ac:dyDescent="0.35">
      <c r="A42" s="1">
        <v>40956</v>
      </c>
      <c r="B42">
        <v>4609</v>
      </c>
      <c r="C42">
        <v>4806.333333333333</v>
      </c>
      <c r="D42">
        <v>4431</v>
      </c>
      <c r="E42">
        <v>0</v>
      </c>
      <c r="F42">
        <v>0</v>
      </c>
      <c r="G42">
        <v>1</v>
      </c>
      <c r="H42">
        <v>3960</v>
      </c>
      <c r="I42">
        <f t="shared" si="0"/>
        <v>5413.6704153039773</v>
      </c>
      <c r="J42">
        <f>I42-B42</f>
        <v>804.67041530397728</v>
      </c>
      <c r="K42">
        <f t="shared" si="1"/>
        <v>804.67041530397728</v>
      </c>
      <c r="L42" s="8">
        <f t="shared" si="7"/>
        <v>0.17458676834540623</v>
      </c>
      <c r="M42">
        <v>992</v>
      </c>
      <c r="N42">
        <f t="shared" si="3"/>
        <v>14484.067475471591</v>
      </c>
      <c r="O42">
        <f t="shared" si="4"/>
        <v>17856</v>
      </c>
      <c r="P42">
        <f t="shared" si="5"/>
        <v>804.67041530397728</v>
      </c>
      <c r="Q42">
        <f t="shared" si="6"/>
        <v>647494.47726547532</v>
      </c>
      <c r="R42">
        <v>0</v>
      </c>
      <c r="S42">
        <v>1</v>
      </c>
      <c r="T42">
        <v>649</v>
      </c>
      <c r="U42">
        <v>0</v>
      </c>
      <c r="V42">
        <v>0</v>
      </c>
      <c r="W42">
        <v>3960</v>
      </c>
      <c r="X42">
        <v>0</v>
      </c>
      <c r="Y42">
        <v>0</v>
      </c>
      <c r="Z42">
        <v>0</v>
      </c>
      <c r="AA42">
        <v>1</v>
      </c>
    </row>
    <row r="43" spans="1:27" x14ac:dyDescent="0.35">
      <c r="A43" s="1">
        <v>40957</v>
      </c>
      <c r="B43">
        <v>4848</v>
      </c>
      <c r="C43">
        <v>4123</v>
      </c>
      <c r="D43">
        <v>5229</v>
      </c>
      <c r="E43">
        <v>0</v>
      </c>
      <c r="F43">
        <v>1</v>
      </c>
      <c r="G43">
        <v>0</v>
      </c>
      <c r="H43">
        <v>4609</v>
      </c>
      <c r="I43">
        <f t="shared" si="0"/>
        <v>4807.7019980152891</v>
      </c>
      <c r="J43">
        <f>I43-B43</f>
        <v>-40.298001984710936</v>
      </c>
      <c r="K43">
        <f t="shared" si="1"/>
        <v>40.298001984710936</v>
      </c>
      <c r="L43" s="8">
        <f t="shared" si="7"/>
        <v>8.3122941387605061E-3</v>
      </c>
      <c r="M43">
        <v>1877</v>
      </c>
      <c r="N43">
        <f t="shared" si="3"/>
        <v>2901.4561428991874</v>
      </c>
      <c r="O43">
        <f t="shared" si="4"/>
        <v>33786</v>
      </c>
      <c r="P43">
        <f t="shared" si="5"/>
        <v>-80.596003969421872</v>
      </c>
      <c r="Q43">
        <f t="shared" si="6"/>
        <v>6495.7158558390665</v>
      </c>
      <c r="R43">
        <v>0</v>
      </c>
      <c r="S43">
        <v>0</v>
      </c>
      <c r="T43">
        <v>239</v>
      </c>
      <c r="U43">
        <v>1</v>
      </c>
      <c r="V43">
        <v>1</v>
      </c>
      <c r="W43">
        <v>4609</v>
      </c>
      <c r="X43">
        <v>0</v>
      </c>
      <c r="Y43">
        <v>0</v>
      </c>
      <c r="Z43">
        <v>0</v>
      </c>
      <c r="AA43">
        <v>0</v>
      </c>
    </row>
    <row r="44" spans="1:27" x14ac:dyDescent="0.35">
      <c r="A44" s="1">
        <v>40958</v>
      </c>
      <c r="B44">
        <v>4972</v>
      </c>
      <c r="C44">
        <v>4472.333333333333</v>
      </c>
      <c r="D44">
        <v>5357</v>
      </c>
      <c r="E44">
        <v>0</v>
      </c>
      <c r="F44">
        <v>1</v>
      </c>
      <c r="G44">
        <v>0</v>
      </c>
      <c r="H44">
        <v>4848</v>
      </c>
      <c r="I44">
        <f t="shared" si="0"/>
        <v>5015.1008956886581</v>
      </c>
      <c r="J44">
        <f>I44-B44</f>
        <v>43.100895688658056</v>
      </c>
      <c r="K44">
        <f t="shared" si="1"/>
        <v>43.100895688658056</v>
      </c>
      <c r="L44" s="8">
        <f t="shared" si="7"/>
        <v>8.6687239920873009E-3</v>
      </c>
      <c r="M44">
        <v>1273</v>
      </c>
      <c r="N44">
        <f t="shared" si="3"/>
        <v>775.81612239584501</v>
      </c>
      <c r="O44">
        <f t="shared" si="4"/>
        <v>22914</v>
      </c>
      <c r="P44">
        <f t="shared" si="5"/>
        <v>43.100895688658056</v>
      </c>
      <c r="Q44">
        <f t="shared" si="6"/>
        <v>1857.6872091645826</v>
      </c>
      <c r="R44">
        <v>0</v>
      </c>
      <c r="S44">
        <v>0</v>
      </c>
      <c r="T44">
        <v>124</v>
      </c>
      <c r="U44">
        <v>1</v>
      </c>
      <c r="V44">
        <v>0</v>
      </c>
      <c r="W44">
        <v>4848</v>
      </c>
      <c r="X44">
        <v>0</v>
      </c>
      <c r="Y44">
        <v>0</v>
      </c>
      <c r="Z44">
        <v>0</v>
      </c>
      <c r="AA44">
        <v>0</v>
      </c>
    </row>
    <row r="45" spans="1:27" x14ac:dyDescent="0.35">
      <c r="A45" s="1">
        <v>40959</v>
      </c>
      <c r="B45">
        <v>3215</v>
      </c>
      <c r="C45">
        <v>4809.666666666667</v>
      </c>
      <c r="D45">
        <v>4260</v>
      </c>
      <c r="E45">
        <v>0</v>
      </c>
      <c r="F45">
        <v>0</v>
      </c>
      <c r="G45">
        <v>0</v>
      </c>
      <c r="H45">
        <v>4972</v>
      </c>
      <c r="I45">
        <f t="shared" si="0"/>
        <v>4099.8145608848754</v>
      </c>
      <c r="J45">
        <f>I45-B45</f>
        <v>884.81456088487539</v>
      </c>
      <c r="K45">
        <f t="shared" si="1"/>
        <v>884.81456088487539</v>
      </c>
      <c r="L45" s="8">
        <f t="shared" si="7"/>
        <v>0.27521448239031893</v>
      </c>
      <c r="M45">
        <v>1478</v>
      </c>
      <c r="N45">
        <f t="shared" si="3"/>
        <v>15926.662095927757</v>
      </c>
      <c r="O45">
        <f t="shared" si="4"/>
        <v>26604</v>
      </c>
      <c r="P45">
        <f t="shared" si="5"/>
        <v>884.81456088487539</v>
      </c>
      <c r="Q45">
        <f t="shared" si="6"/>
        <v>782896.80715389492</v>
      </c>
      <c r="R45">
        <v>0</v>
      </c>
      <c r="S45">
        <v>0</v>
      </c>
      <c r="T45">
        <v>-1757</v>
      </c>
      <c r="U45">
        <v>0</v>
      </c>
      <c r="V45">
        <v>0</v>
      </c>
      <c r="W45">
        <v>4972</v>
      </c>
      <c r="X45">
        <v>1</v>
      </c>
      <c r="Y45">
        <v>0</v>
      </c>
      <c r="Z45">
        <v>0</v>
      </c>
      <c r="AA45">
        <v>0</v>
      </c>
    </row>
    <row r="46" spans="1:27" x14ac:dyDescent="0.35">
      <c r="A46" s="1">
        <v>40960</v>
      </c>
      <c r="B46">
        <v>3789</v>
      </c>
      <c r="C46">
        <v>4345</v>
      </c>
      <c r="D46">
        <v>6659</v>
      </c>
      <c r="E46">
        <v>0</v>
      </c>
      <c r="F46">
        <v>0</v>
      </c>
      <c r="G46">
        <v>0</v>
      </c>
      <c r="H46">
        <v>3215</v>
      </c>
      <c r="I46">
        <f t="shared" si="0"/>
        <v>5512.8025969501177</v>
      </c>
      <c r="J46">
        <f>I46-B46</f>
        <v>1723.8025969501177</v>
      </c>
      <c r="K46">
        <f t="shared" si="1"/>
        <v>1723.8025969501177</v>
      </c>
      <c r="L46" s="8">
        <f t="shared" si="7"/>
        <v>0.45494922062552595</v>
      </c>
      <c r="M46">
        <v>796</v>
      </c>
      <c r="N46">
        <f t="shared" si="3"/>
        <v>31028.446745102119</v>
      </c>
      <c r="O46">
        <f t="shared" si="4"/>
        <v>14328</v>
      </c>
      <c r="P46">
        <f t="shared" si="5"/>
        <v>1723.8025969501177</v>
      </c>
      <c r="Q46">
        <f t="shared" si="6"/>
        <v>2971495.3932519699</v>
      </c>
      <c r="R46">
        <v>0</v>
      </c>
      <c r="S46">
        <v>0</v>
      </c>
      <c r="T46">
        <v>574</v>
      </c>
      <c r="U46">
        <v>0</v>
      </c>
      <c r="V46">
        <v>0</v>
      </c>
      <c r="W46">
        <v>3215</v>
      </c>
      <c r="X46">
        <v>0</v>
      </c>
      <c r="Y46">
        <v>1</v>
      </c>
      <c r="Z46">
        <v>0</v>
      </c>
      <c r="AA46">
        <v>0</v>
      </c>
    </row>
    <row r="47" spans="1:27" x14ac:dyDescent="0.35">
      <c r="A47" s="1">
        <v>40961</v>
      </c>
      <c r="B47">
        <v>3695</v>
      </c>
      <c r="C47">
        <v>3992</v>
      </c>
      <c r="D47">
        <v>3800</v>
      </c>
      <c r="E47">
        <v>0</v>
      </c>
      <c r="F47">
        <v>0</v>
      </c>
      <c r="G47">
        <v>0</v>
      </c>
      <c r="H47">
        <v>3789</v>
      </c>
      <c r="I47">
        <f t="shared" si="0"/>
        <v>3508.9322905671579</v>
      </c>
      <c r="J47">
        <f>I47-B47</f>
        <v>-186.06770943284209</v>
      </c>
      <c r="K47">
        <f t="shared" si="1"/>
        <v>186.06770943284209</v>
      </c>
      <c r="L47" s="8">
        <f t="shared" si="7"/>
        <v>5.0356619602934263E-2</v>
      </c>
      <c r="M47">
        <v>1311</v>
      </c>
      <c r="N47">
        <f t="shared" si="3"/>
        <v>13396.875079164631</v>
      </c>
      <c r="O47">
        <f t="shared" si="4"/>
        <v>23598</v>
      </c>
      <c r="P47">
        <f t="shared" si="5"/>
        <v>-372.13541886568419</v>
      </c>
      <c r="Q47">
        <f t="shared" si="6"/>
        <v>138484.76997433821</v>
      </c>
      <c r="R47">
        <v>0</v>
      </c>
      <c r="S47">
        <v>0</v>
      </c>
      <c r="T47">
        <v>-94</v>
      </c>
      <c r="U47">
        <v>0</v>
      </c>
      <c r="V47">
        <v>0</v>
      </c>
      <c r="W47">
        <v>3789</v>
      </c>
      <c r="X47">
        <v>0</v>
      </c>
      <c r="Y47">
        <v>0</v>
      </c>
      <c r="Z47">
        <v>1</v>
      </c>
      <c r="AA47">
        <v>0</v>
      </c>
    </row>
    <row r="48" spans="1:27" x14ac:dyDescent="0.35">
      <c r="A48" s="1">
        <v>40962</v>
      </c>
      <c r="B48">
        <v>3844</v>
      </c>
      <c r="C48">
        <v>3566.3333333333335</v>
      </c>
      <c r="D48">
        <v>3960</v>
      </c>
      <c r="E48">
        <v>0</v>
      </c>
      <c r="F48">
        <v>0</v>
      </c>
      <c r="G48">
        <v>0</v>
      </c>
      <c r="H48">
        <v>3695</v>
      </c>
      <c r="I48">
        <f t="shared" si="0"/>
        <v>3463.9116573206393</v>
      </c>
      <c r="J48">
        <f>I48-B48</f>
        <v>-380.08834267936072</v>
      </c>
      <c r="K48">
        <f t="shared" si="1"/>
        <v>380.08834267936072</v>
      </c>
      <c r="L48" s="8">
        <f t="shared" si="7"/>
        <v>9.8878340967575626E-2</v>
      </c>
      <c r="M48">
        <v>1322</v>
      </c>
      <c r="N48">
        <f t="shared" si="3"/>
        <v>27366.360672913972</v>
      </c>
      <c r="O48">
        <f t="shared" si="4"/>
        <v>23796</v>
      </c>
      <c r="P48">
        <f t="shared" si="5"/>
        <v>-760.17668535872144</v>
      </c>
      <c r="Q48">
        <f t="shared" si="6"/>
        <v>577868.59296297259</v>
      </c>
      <c r="R48">
        <v>1</v>
      </c>
      <c r="S48">
        <v>0</v>
      </c>
      <c r="T48">
        <v>149</v>
      </c>
      <c r="U48">
        <v>0</v>
      </c>
      <c r="V48">
        <v>0</v>
      </c>
      <c r="W48">
        <v>3695</v>
      </c>
      <c r="X48">
        <v>0</v>
      </c>
      <c r="Y48">
        <v>0</v>
      </c>
      <c r="Z48">
        <v>0</v>
      </c>
      <c r="AA48">
        <v>0</v>
      </c>
    </row>
    <row r="49" spans="1:27" x14ac:dyDescent="0.35">
      <c r="A49" s="1">
        <v>40963</v>
      </c>
      <c r="B49">
        <v>4438</v>
      </c>
      <c r="C49">
        <v>3776</v>
      </c>
      <c r="D49">
        <v>4609</v>
      </c>
      <c r="E49">
        <v>0</v>
      </c>
      <c r="F49">
        <v>0</v>
      </c>
      <c r="G49">
        <v>0</v>
      </c>
      <c r="H49">
        <v>3844</v>
      </c>
      <c r="I49">
        <f t="shared" si="0"/>
        <v>3964.500717898035</v>
      </c>
      <c r="J49">
        <f>I49-B49</f>
        <v>-473.49928210196504</v>
      </c>
      <c r="K49">
        <f t="shared" si="1"/>
        <v>473.49928210196504</v>
      </c>
      <c r="L49" s="8">
        <f t="shared" si="7"/>
        <v>0.10669204193374607</v>
      </c>
      <c r="M49">
        <v>1086</v>
      </c>
      <c r="N49">
        <f t="shared" si="3"/>
        <v>34091.948311341483</v>
      </c>
      <c r="O49">
        <f t="shared" si="4"/>
        <v>19548</v>
      </c>
      <c r="P49">
        <f t="shared" si="5"/>
        <v>-946.99856420393007</v>
      </c>
      <c r="Q49">
        <f t="shared" si="6"/>
        <v>896806.2806043051</v>
      </c>
      <c r="R49">
        <v>0</v>
      </c>
      <c r="S49">
        <v>1</v>
      </c>
      <c r="T49">
        <v>594</v>
      </c>
      <c r="U49">
        <v>0</v>
      </c>
      <c r="V49">
        <v>0</v>
      </c>
      <c r="W49">
        <v>3844</v>
      </c>
      <c r="X49">
        <v>0</v>
      </c>
      <c r="Y49">
        <v>0</v>
      </c>
      <c r="Z49">
        <v>0</v>
      </c>
      <c r="AA49">
        <v>0</v>
      </c>
    </row>
    <row r="50" spans="1:27" x14ac:dyDescent="0.35">
      <c r="A50" s="1">
        <v>40964</v>
      </c>
      <c r="B50">
        <v>4395</v>
      </c>
      <c r="C50">
        <v>3992.3333333333335</v>
      </c>
      <c r="D50">
        <v>4848</v>
      </c>
      <c r="E50">
        <v>0</v>
      </c>
      <c r="F50">
        <v>1</v>
      </c>
      <c r="G50">
        <v>0</v>
      </c>
      <c r="H50">
        <v>4438</v>
      </c>
      <c r="I50">
        <f t="shared" si="0"/>
        <v>4511.1529878641031</v>
      </c>
      <c r="J50">
        <f>I50-B50</f>
        <v>116.15298786410312</v>
      </c>
      <c r="K50">
        <f t="shared" si="1"/>
        <v>116.15298786410312</v>
      </c>
      <c r="L50" s="8">
        <f t="shared" si="7"/>
        <v>2.6428438649397753E-2</v>
      </c>
      <c r="M50">
        <v>1755</v>
      </c>
      <c r="N50">
        <f t="shared" si="3"/>
        <v>2090.7537815538562</v>
      </c>
      <c r="O50">
        <f t="shared" si="4"/>
        <v>31590</v>
      </c>
      <c r="P50">
        <f t="shared" si="5"/>
        <v>116.15298786410312</v>
      </c>
      <c r="Q50">
        <f t="shared" si="6"/>
        <v>13491.516589758488</v>
      </c>
      <c r="R50">
        <v>0</v>
      </c>
      <c r="S50">
        <v>0</v>
      </c>
      <c r="T50">
        <v>-43</v>
      </c>
      <c r="U50">
        <v>1</v>
      </c>
      <c r="V50">
        <v>1</v>
      </c>
      <c r="W50">
        <v>4438</v>
      </c>
      <c r="X50">
        <v>0</v>
      </c>
      <c r="Y50">
        <v>0</v>
      </c>
      <c r="Z50">
        <v>0</v>
      </c>
      <c r="AA50">
        <v>0</v>
      </c>
    </row>
    <row r="51" spans="1:27" x14ac:dyDescent="0.35">
      <c r="A51" s="1">
        <v>40965</v>
      </c>
      <c r="B51">
        <v>4973</v>
      </c>
      <c r="C51">
        <v>4225.666666666667</v>
      </c>
      <c r="D51">
        <v>4972</v>
      </c>
      <c r="E51">
        <v>0</v>
      </c>
      <c r="F51">
        <v>1</v>
      </c>
      <c r="G51">
        <v>1</v>
      </c>
      <c r="H51">
        <v>4395</v>
      </c>
      <c r="I51">
        <f t="shared" si="0"/>
        <v>5877.6206144761136</v>
      </c>
      <c r="J51">
        <f>I51-B51</f>
        <v>904.62061447611359</v>
      </c>
      <c r="K51">
        <f t="shared" si="1"/>
        <v>904.62061447611359</v>
      </c>
      <c r="L51" s="8">
        <f t="shared" si="7"/>
        <v>0.18190641754999268</v>
      </c>
      <c r="M51">
        <v>1259</v>
      </c>
      <c r="N51">
        <f t="shared" si="3"/>
        <v>16283.171060570045</v>
      </c>
      <c r="O51">
        <f t="shared" si="4"/>
        <v>22662</v>
      </c>
      <c r="P51">
        <f t="shared" si="5"/>
        <v>904.62061447611359</v>
      </c>
      <c r="Q51">
        <f t="shared" si="6"/>
        <v>818338.45613514131</v>
      </c>
      <c r="R51">
        <v>0</v>
      </c>
      <c r="S51">
        <v>0</v>
      </c>
      <c r="T51">
        <v>578</v>
      </c>
      <c r="U51">
        <v>1</v>
      </c>
      <c r="V51">
        <v>0</v>
      </c>
      <c r="W51">
        <v>4395</v>
      </c>
      <c r="X51">
        <v>0</v>
      </c>
      <c r="Y51">
        <v>0</v>
      </c>
      <c r="Z51">
        <v>0</v>
      </c>
      <c r="AA51">
        <v>1</v>
      </c>
    </row>
    <row r="52" spans="1:27" x14ac:dyDescent="0.35">
      <c r="A52" s="1">
        <v>40966</v>
      </c>
      <c r="B52">
        <v>3390</v>
      </c>
      <c r="C52">
        <v>4602</v>
      </c>
      <c r="D52">
        <v>3215</v>
      </c>
      <c r="E52">
        <v>1</v>
      </c>
      <c r="F52">
        <v>0</v>
      </c>
      <c r="G52">
        <v>1</v>
      </c>
      <c r="H52">
        <v>4973</v>
      </c>
      <c r="I52">
        <f t="shared" si="0"/>
        <v>4691.242926326684</v>
      </c>
      <c r="J52">
        <f>I52-B52</f>
        <v>1301.242926326684</v>
      </c>
      <c r="K52">
        <f t="shared" si="1"/>
        <v>1301.242926326684</v>
      </c>
      <c r="L52" s="8">
        <f t="shared" si="7"/>
        <v>0.38384747089282717</v>
      </c>
      <c r="M52">
        <v>1213</v>
      </c>
      <c r="N52">
        <f t="shared" si="3"/>
        <v>23422.372673880313</v>
      </c>
      <c r="O52">
        <f t="shared" si="4"/>
        <v>21834</v>
      </c>
      <c r="P52">
        <f t="shared" si="5"/>
        <v>1301.242926326684</v>
      </c>
      <c r="Q52">
        <f t="shared" si="6"/>
        <v>1693233.1533152321</v>
      </c>
      <c r="R52">
        <v>0</v>
      </c>
      <c r="S52">
        <v>0</v>
      </c>
      <c r="T52">
        <v>-1583</v>
      </c>
      <c r="U52">
        <v>0</v>
      </c>
      <c r="V52">
        <v>0</v>
      </c>
      <c r="W52">
        <v>4973</v>
      </c>
      <c r="X52">
        <v>1</v>
      </c>
      <c r="Y52">
        <v>0</v>
      </c>
      <c r="Z52">
        <v>0</v>
      </c>
      <c r="AA52">
        <v>1</v>
      </c>
    </row>
    <row r="53" spans="1:27" x14ac:dyDescent="0.35">
      <c r="A53" s="1">
        <v>40967</v>
      </c>
      <c r="B53">
        <v>3795</v>
      </c>
      <c r="C53">
        <v>4252.666666666667</v>
      </c>
      <c r="D53">
        <v>3789</v>
      </c>
      <c r="E53">
        <v>1</v>
      </c>
      <c r="F53">
        <v>0</v>
      </c>
      <c r="G53">
        <v>1</v>
      </c>
      <c r="H53">
        <v>3390</v>
      </c>
      <c r="I53">
        <f t="shared" si="0"/>
        <v>4945.2921092544939</v>
      </c>
      <c r="J53">
        <f>I53-B53</f>
        <v>1150.2921092544939</v>
      </c>
      <c r="K53">
        <f t="shared" si="1"/>
        <v>1150.2921092544939</v>
      </c>
      <c r="L53" s="8">
        <f t="shared" si="7"/>
        <v>0.30310727516587455</v>
      </c>
      <c r="M53">
        <v>1158</v>
      </c>
      <c r="N53">
        <f t="shared" si="3"/>
        <v>20705.257966580888</v>
      </c>
      <c r="O53">
        <f t="shared" si="4"/>
        <v>20844</v>
      </c>
      <c r="P53">
        <f t="shared" si="5"/>
        <v>1150.2921092544939</v>
      </c>
      <c r="Q53">
        <f t="shared" si="6"/>
        <v>1323171.9366131525</v>
      </c>
      <c r="R53">
        <v>0</v>
      </c>
      <c r="S53">
        <v>0</v>
      </c>
      <c r="T53">
        <v>405</v>
      </c>
      <c r="U53">
        <v>0</v>
      </c>
      <c r="V53">
        <v>0</v>
      </c>
      <c r="W53">
        <v>3390</v>
      </c>
      <c r="X53">
        <v>0</v>
      </c>
      <c r="Y53">
        <v>1</v>
      </c>
      <c r="Z53">
        <v>0</v>
      </c>
      <c r="AA53">
        <v>1</v>
      </c>
    </row>
    <row r="54" spans="1:27" x14ac:dyDescent="0.35">
      <c r="A54" s="1">
        <v>40968</v>
      </c>
      <c r="B54">
        <v>3842</v>
      </c>
      <c r="C54">
        <v>4052.6666666666665</v>
      </c>
      <c r="D54">
        <v>3695</v>
      </c>
      <c r="E54">
        <v>1</v>
      </c>
      <c r="F54">
        <v>0</v>
      </c>
      <c r="G54">
        <v>1</v>
      </c>
      <c r="H54">
        <v>3795</v>
      </c>
      <c r="I54">
        <f t="shared" si="0"/>
        <v>4812.9339389966208</v>
      </c>
      <c r="J54">
        <f>I54-B54</f>
        <v>970.93393899662078</v>
      </c>
      <c r="K54">
        <f t="shared" si="1"/>
        <v>970.93393899662078</v>
      </c>
      <c r="L54" s="8">
        <f t="shared" si="7"/>
        <v>0.2527157571568508</v>
      </c>
      <c r="M54">
        <v>1024</v>
      </c>
      <c r="N54">
        <f t="shared" si="3"/>
        <v>17476.810901939174</v>
      </c>
      <c r="O54">
        <f t="shared" si="4"/>
        <v>18432</v>
      </c>
      <c r="P54">
        <f t="shared" si="5"/>
        <v>970.93393899662078</v>
      </c>
      <c r="Q54">
        <f t="shared" si="6"/>
        <v>942712.71389549377</v>
      </c>
      <c r="R54">
        <v>0</v>
      </c>
      <c r="S54">
        <v>0</v>
      </c>
      <c r="T54">
        <v>47</v>
      </c>
      <c r="U54">
        <v>0</v>
      </c>
      <c r="V54">
        <v>0</v>
      </c>
      <c r="W54">
        <v>3795</v>
      </c>
      <c r="X54">
        <v>0</v>
      </c>
      <c r="Y54">
        <v>0</v>
      </c>
      <c r="Z54">
        <v>1</v>
      </c>
      <c r="AA54">
        <v>1</v>
      </c>
    </row>
    <row r="55" spans="1:27" x14ac:dyDescent="0.35">
      <c r="A55" s="1">
        <v>40969</v>
      </c>
      <c r="B55">
        <v>4135</v>
      </c>
      <c r="C55">
        <v>3675.6666666666665</v>
      </c>
      <c r="D55">
        <v>3844</v>
      </c>
      <c r="E55">
        <v>0</v>
      </c>
      <c r="F55">
        <v>0</v>
      </c>
      <c r="G55">
        <v>1</v>
      </c>
      <c r="H55">
        <v>3842</v>
      </c>
      <c r="I55">
        <f t="shared" si="0"/>
        <v>4628.8665841749826</v>
      </c>
      <c r="J55">
        <f>I55-B55</f>
        <v>493.86658417498256</v>
      </c>
      <c r="K55">
        <f t="shared" si="1"/>
        <v>493.86658417498256</v>
      </c>
      <c r="L55" s="8">
        <f t="shared" si="7"/>
        <v>0.11943569145706955</v>
      </c>
      <c r="M55">
        <v>995</v>
      </c>
      <c r="N55">
        <f t="shared" si="3"/>
        <v>8889.5985151496861</v>
      </c>
      <c r="O55">
        <f t="shared" si="4"/>
        <v>17910</v>
      </c>
      <c r="P55">
        <f t="shared" si="5"/>
        <v>493.86658417498256</v>
      </c>
      <c r="Q55">
        <f t="shared" si="6"/>
        <v>243904.20296466514</v>
      </c>
      <c r="R55">
        <v>1</v>
      </c>
      <c r="S55">
        <v>0</v>
      </c>
      <c r="T55">
        <v>293</v>
      </c>
      <c r="U55">
        <v>0</v>
      </c>
      <c r="V55">
        <v>0</v>
      </c>
      <c r="W55">
        <v>3842</v>
      </c>
      <c r="X55">
        <v>0</v>
      </c>
      <c r="Y55">
        <v>0</v>
      </c>
      <c r="Z55">
        <v>0</v>
      </c>
      <c r="AA55">
        <v>1</v>
      </c>
    </row>
    <row r="56" spans="1:27" x14ac:dyDescent="0.35">
      <c r="A56" s="1">
        <v>40970</v>
      </c>
      <c r="B56">
        <v>4592</v>
      </c>
      <c r="C56">
        <v>3924</v>
      </c>
      <c r="D56">
        <v>4438</v>
      </c>
      <c r="E56">
        <v>0</v>
      </c>
      <c r="F56">
        <v>0</v>
      </c>
      <c r="G56">
        <v>1</v>
      </c>
      <c r="H56">
        <v>4135</v>
      </c>
      <c r="I56">
        <f t="shared" si="0"/>
        <v>5106.9456114896166</v>
      </c>
      <c r="J56">
        <f>I56-B56</f>
        <v>514.94561148961657</v>
      </c>
      <c r="K56">
        <f t="shared" si="1"/>
        <v>514.94561148961657</v>
      </c>
      <c r="L56" s="8">
        <f t="shared" si="7"/>
        <v>0.11213972375644959</v>
      </c>
      <c r="M56">
        <v>674</v>
      </c>
      <c r="N56">
        <f t="shared" si="3"/>
        <v>9269.0210068130982</v>
      </c>
      <c r="O56">
        <f t="shared" si="4"/>
        <v>12132</v>
      </c>
      <c r="P56">
        <f t="shared" si="5"/>
        <v>514.94561148961657</v>
      </c>
      <c r="Q56">
        <f t="shared" si="6"/>
        <v>265168.98279241513</v>
      </c>
      <c r="R56">
        <v>0</v>
      </c>
      <c r="S56">
        <v>1</v>
      </c>
      <c r="T56">
        <v>457</v>
      </c>
      <c r="U56">
        <v>0</v>
      </c>
      <c r="V56">
        <v>0</v>
      </c>
      <c r="W56">
        <v>4135</v>
      </c>
      <c r="X56">
        <v>0</v>
      </c>
      <c r="Y56">
        <v>0</v>
      </c>
      <c r="Z56">
        <v>0</v>
      </c>
      <c r="AA56">
        <v>1</v>
      </c>
    </row>
    <row r="57" spans="1:27" x14ac:dyDescent="0.35">
      <c r="A57" s="1">
        <v>40971</v>
      </c>
      <c r="B57">
        <v>5335</v>
      </c>
      <c r="C57">
        <v>4189.666666666667</v>
      </c>
      <c r="D57">
        <v>4395</v>
      </c>
      <c r="E57">
        <v>0</v>
      </c>
      <c r="F57">
        <v>1</v>
      </c>
      <c r="G57">
        <v>1</v>
      </c>
      <c r="H57">
        <v>4592</v>
      </c>
      <c r="I57">
        <f t="shared" si="0"/>
        <v>5485.6368261899424</v>
      </c>
      <c r="J57">
        <f>I57-B57</f>
        <v>150.63682618994244</v>
      </c>
      <c r="K57">
        <f t="shared" si="1"/>
        <v>150.63682618994244</v>
      </c>
      <c r="L57" s="8">
        <f t="shared" si="7"/>
        <v>2.8235581291460626E-2</v>
      </c>
      <c r="M57">
        <v>1162</v>
      </c>
      <c r="N57">
        <f t="shared" si="3"/>
        <v>2711.4628714189639</v>
      </c>
      <c r="O57">
        <f t="shared" si="4"/>
        <v>20916</v>
      </c>
      <c r="P57">
        <f t="shared" si="5"/>
        <v>150.63682618994244</v>
      </c>
      <c r="Q57">
        <f t="shared" si="6"/>
        <v>22691.45340457893</v>
      </c>
      <c r="R57">
        <v>0</v>
      </c>
      <c r="S57">
        <v>0</v>
      </c>
      <c r="T57">
        <v>743</v>
      </c>
      <c r="U57">
        <v>1</v>
      </c>
      <c r="V57">
        <v>1</v>
      </c>
      <c r="W57">
        <v>4592</v>
      </c>
      <c r="X57">
        <v>0</v>
      </c>
      <c r="Y57">
        <v>0</v>
      </c>
      <c r="Z57">
        <v>0</v>
      </c>
      <c r="AA57">
        <v>1</v>
      </c>
    </row>
    <row r="58" spans="1:27" x14ac:dyDescent="0.35">
      <c r="A58" s="1">
        <v>40972</v>
      </c>
      <c r="B58">
        <v>5604</v>
      </c>
      <c r="C58">
        <v>4687.333333333333</v>
      </c>
      <c r="D58">
        <v>4973</v>
      </c>
      <c r="E58">
        <v>0</v>
      </c>
      <c r="F58">
        <v>1</v>
      </c>
      <c r="G58">
        <v>1</v>
      </c>
      <c r="H58">
        <v>5335</v>
      </c>
      <c r="I58">
        <f t="shared" si="0"/>
        <v>6041.1743215784763</v>
      </c>
      <c r="J58">
        <f>I58-B58</f>
        <v>437.17432157847634</v>
      </c>
      <c r="K58">
        <f t="shared" si="1"/>
        <v>437.17432157847634</v>
      </c>
      <c r="L58" s="8">
        <f t="shared" si="7"/>
        <v>7.8011120909792356E-2</v>
      </c>
      <c r="M58">
        <v>622</v>
      </c>
      <c r="N58">
        <f t="shared" si="3"/>
        <v>7869.1377884125741</v>
      </c>
      <c r="O58">
        <f t="shared" si="4"/>
        <v>11196</v>
      </c>
      <c r="P58">
        <f t="shared" si="5"/>
        <v>437.17432157847634</v>
      </c>
      <c r="Q58">
        <f t="shared" si="6"/>
        <v>191121.38744760104</v>
      </c>
      <c r="R58">
        <v>0</v>
      </c>
      <c r="S58">
        <v>0</v>
      </c>
      <c r="T58">
        <v>269</v>
      </c>
      <c r="U58">
        <v>1</v>
      </c>
      <c r="V58">
        <v>0</v>
      </c>
      <c r="W58">
        <v>5335</v>
      </c>
      <c r="X58">
        <v>0</v>
      </c>
      <c r="Y58">
        <v>0</v>
      </c>
      <c r="Z58">
        <v>0</v>
      </c>
      <c r="AA58">
        <v>1</v>
      </c>
    </row>
    <row r="59" spans="1:27" x14ac:dyDescent="0.35">
      <c r="A59" s="1">
        <v>40973</v>
      </c>
      <c r="B59">
        <v>3487</v>
      </c>
      <c r="C59">
        <v>5177</v>
      </c>
      <c r="D59">
        <v>3390</v>
      </c>
      <c r="E59">
        <v>0</v>
      </c>
      <c r="F59">
        <v>0</v>
      </c>
      <c r="G59">
        <v>1</v>
      </c>
      <c r="H59">
        <v>5604</v>
      </c>
      <c r="I59">
        <f t="shared" si="0"/>
        <v>4860.1738535442573</v>
      </c>
      <c r="J59">
        <f>I59-B59</f>
        <v>1373.1738535442573</v>
      </c>
      <c r="K59">
        <f t="shared" si="1"/>
        <v>1373.1738535442573</v>
      </c>
      <c r="L59" s="8">
        <f t="shared" si="7"/>
        <v>0.39379806525502076</v>
      </c>
      <c r="M59">
        <v>1251</v>
      </c>
      <c r="N59">
        <f t="shared" si="3"/>
        <v>24717.12936379663</v>
      </c>
      <c r="O59">
        <f t="shared" si="4"/>
        <v>22518</v>
      </c>
      <c r="P59">
        <f t="shared" si="5"/>
        <v>1373.1738535442573</v>
      </c>
      <c r="Q59">
        <f t="shared" si="6"/>
        <v>1885606.4320575856</v>
      </c>
      <c r="R59">
        <v>0</v>
      </c>
      <c r="S59">
        <v>0</v>
      </c>
      <c r="T59">
        <v>-2117</v>
      </c>
      <c r="U59">
        <v>0</v>
      </c>
      <c r="V59">
        <v>0</v>
      </c>
      <c r="W59">
        <v>5604</v>
      </c>
      <c r="X59">
        <v>1</v>
      </c>
      <c r="Y59">
        <v>0</v>
      </c>
      <c r="Z59">
        <v>0</v>
      </c>
      <c r="AA59">
        <v>1</v>
      </c>
    </row>
    <row r="60" spans="1:27" x14ac:dyDescent="0.35">
      <c r="A60" s="1">
        <v>40974</v>
      </c>
      <c r="B60">
        <v>3854</v>
      </c>
      <c r="C60">
        <v>4808.666666666667</v>
      </c>
      <c r="D60">
        <v>3795</v>
      </c>
      <c r="E60">
        <v>0</v>
      </c>
      <c r="F60">
        <v>0</v>
      </c>
      <c r="G60">
        <v>1</v>
      </c>
      <c r="H60">
        <v>3487</v>
      </c>
      <c r="I60">
        <f t="shared" si="0"/>
        <v>4996.4296452522258</v>
      </c>
      <c r="J60">
        <f>I60-B60</f>
        <v>1142.4296452522258</v>
      </c>
      <c r="K60">
        <f t="shared" si="1"/>
        <v>1142.4296452522258</v>
      </c>
      <c r="L60" s="8">
        <f t="shared" si="7"/>
        <v>0.29642699669232636</v>
      </c>
      <c r="M60">
        <v>1095</v>
      </c>
      <c r="N60">
        <f t="shared" si="3"/>
        <v>20563.733614540062</v>
      </c>
      <c r="O60">
        <f t="shared" si="4"/>
        <v>19710</v>
      </c>
      <c r="P60">
        <f t="shared" si="5"/>
        <v>1142.4296452522258</v>
      </c>
      <c r="Q60">
        <f t="shared" si="6"/>
        <v>1305145.4943511265</v>
      </c>
      <c r="R60">
        <v>0</v>
      </c>
      <c r="S60">
        <v>0</v>
      </c>
      <c r="T60">
        <v>367</v>
      </c>
      <c r="U60">
        <v>0</v>
      </c>
      <c r="V60">
        <v>0</v>
      </c>
      <c r="W60">
        <v>3487</v>
      </c>
      <c r="X60">
        <v>0</v>
      </c>
      <c r="Y60">
        <v>1</v>
      </c>
      <c r="Z60">
        <v>0</v>
      </c>
      <c r="AA60">
        <v>1</v>
      </c>
    </row>
    <row r="61" spans="1:27" x14ac:dyDescent="0.35">
      <c r="A61" s="1">
        <v>40975</v>
      </c>
      <c r="B61">
        <v>4368</v>
      </c>
      <c r="C61">
        <v>4315</v>
      </c>
      <c r="D61">
        <v>3842</v>
      </c>
      <c r="E61">
        <v>0</v>
      </c>
      <c r="F61">
        <v>0</v>
      </c>
      <c r="G61">
        <v>1</v>
      </c>
      <c r="H61">
        <v>3854</v>
      </c>
      <c r="I61">
        <f t="shared" si="0"/>
        <v>4853.1369314799676</v>
      </c>
      <c r="J61">
        <f>I61-B61</f>
        <v>485.13693147996764</v>
      </c>
      <c r="K61">
        <f t="shared" si="1"/>
        <v>485.13693147996764</v>
      </c>
      <c r="L61" s="8">
        <f t="shared" si="7"/>
        <v>0.1110661473168424</v>
      </c>
      <c r="M61">
        <v>616</v>
      </c>
      <c r="N61">
        <f t="shared" si="3"/>
        <v>8732.4647666394176</v>
      </c>
      <c r="O61">
        <f t="shared" si="4"/>
        <v>11088</v>
      </c>
      <c r="P61">
        <f t="shared" si="5"/>
        <v>485.13693147996764</v>
      </c>
      <c r="Q61">
        <f t="shared" si="6"/>
        <v>235357.84228579883</v>
      </c>
      <c r="R61">
        <v>0</v>
      </c>
      <c r="S61">
        <v>0</v>
      </c>
      <c r="T61">
        <v>514</v>
      </c>
      <c r="U61">
        <v>0</v>
      </c>
      <c r="V61">
        <v>0</v>
      </c>
      <c r="W61">
        <v>3854</v>
      </c>
      <c r="X61">
        <v>0</v>
      </c>
      <c r="Y61">
        <v>0</v>
      </c>
      <c r="Z61">
        <v>1</v>
      </c>
      <c r="AA61">
        <v>1</v>
      </c>
    </row>
    <row r="62" spans="1:27" x14ac:dyDescent="0.35">
      <c r="A62" s="1">
        <v>40976</v>
      </c>
      <c r="B62">
        <v>4263</v>
      </c>
      <c r="C62">
        <v>3903</v>
      </c>
      <c r="D62">
        <v>4135</v>
      </c>
      <c r="E62">
        <v>0</v>
      </c>
      <c r="F62">
        <v>0</v>
      </c>
      <c r="G62">
        <v>1</v>
      </c>
      <c r="H62">
        <v>4368</v>
      </c>
      <c r="I62">
        <f t="shared" si="0"/>
        <v>4900.3638499563813</v>
      </c>
      <c r="J62">
        <f>I62-B62</f>
        <v>637.36384995638127</v>
      </c>
      <c r="K62">
        <f t="shared" si="1"/>
        <v>637.36384995638127</v>
      </c>
      <c r="L62" s="8">
        <f t="shared" si="7"/>
        <v>0.14951063803809084</v>
      </c>
      <c r="M62">
        <v>856</v>
      </c>
      <c r="N62">
        <f t="shared" si="3"/>
        <v>11472.549299214863</v>
      </c>
      <c r="O62">
        <f t="shared" si="4"/>
        <v>15408</v>
      </c>
      <c r="P62">
        <f t="shared" si="5"/>
        <v>637.36384995638127</v>
      </c>
      <c r="Q62">
        <f t="shared" si="6"/>
        <v>406232.67723122053</v>
      </c>
      <c r="R62">
        <v>1</v>
      </c>
      <c r="S62">
        <v>0</v>
      </c>
      <c r="T62">
        <v>-105</v>
      </c>
      <c r="U62">
        <v>0</v>
      </c>
      <c r="V62">
        <v>0</v>
      </c>
      <c r="W62">
        <v>4368</v>
      </c>
      <c r="X62">
        <v>0</v>
      </c>
      <c r="Y62">
        <v>0</v>
      </c>
      <c r="Z62">
        <v>0</v>
      </c>
      <c r="AA62">
        <v>1</v>
      </c>
    </row>
    <row r="63" spans="1:27" x14ac:dyDescent="0.35">
      <c r="A63" s="1">
        <v>40977</v>
      </c>
      <c r="B63">
        <v>4953</v>
      </c>
      <c r="C63">
        <v>4161.666666666667</v>
      </c>
      <c r="D63">
        <v>4592</v>
      </c>
      <c r="E63">
        <v>0</v>
      </c>
      <c r="F63">
        <v>0</v>
      </c>
      <c r="G63">
        <v>1</v>
      </c>
      <c r="H63">
        <v>4263</v>
      </c>
      <c r="I63">
        <f t="shared" si="0"/>
        <v>5292.0342508913</v>
      </c>
      <c r="J63">
        <f>I63-B63</f>
        <v>339.03425089129996</v>
      </c>
      <c r="K63">
        <f t="shared" si="1"/>
        <v>339.03425089129996</v>
      </c>
      <c r="L63" s="8">
        <f t="shared" si="7"/>
        <v>6.8450282836927112E-2</v>
      </c>
      <c r="M63">
        <v>336</v>
      </c>
      <c r="N63">
        <f t="shared" si="3"/>
        <v>6102.6165160433993</v>
      </c>
      <c r="O63">
        <f t="shared" si="4"/>
        <v>6048</v>
      </c>
      <c r="P63">
        <f t="shared" si="5"/>
        <v>339.03425089129996</v>
      </c>
      <c r="Q63">
        <f t="shared" si="6"/>
        <v>114944.22327742493</v>
      </c>
      <c r="R63">
        <v>0</v>
      </c>
      <c r="S63">
        <v>1</v>
      </c>
      <c r="T63">
        <v>690</v>
      </c>
      <c r="U63">
        <v>0</v>
      </c>
      <c r="V63">
        <v>0</v>
      </c>
      <c r="W63">
        <v>4263</v>
      </c>
      <c r="X63">
        <v>0</v>
      </c>
      <c r="Y63">
        <v>0</v>
      </c>
      <c r="Z63">
        <v>0</v>
      </c>
      <c r="AA63">
        <v>1</v>
      </c>
    </row>
    <row r="64" spans="1:27" x14ac:dyDescent="0.35">
      <c r="A64" s="1">
        <v>40978</v>
      </c>
      <c r="B64">
        <v>5715</v>
      </c>
      <c r="C64">
        <v>4528</v>
      </c>
      <c r="D64">
        <v>5335</v>
      </c>
      <c r="E64">
        <v>0</v>
      </c>
      <c r="F64">
        <v>1</v>
      </c>
      <c r="G64">
        <v>1</v>
      </c>
      <c r="H64">
        <v>4953</v>
      </c>
      <c r="I64">
        <f t="shared" si="0"/>
        <v>6222.9091983237213</v>
      </c>
      <c r="J64">
        <f>I64-B64</f>
        <v>507.90919832372128</v>
      </c>
      <c r="K64">
        <f t="shared" si="1"/>
        <v>507.90919832372128</v>
      </c>
      <c r="L64" s="8">
        <f t="shared" si="7"/>
        <v>8.8873000581578529E-2</v>
      </c>
      <c r="M64">
        <v>704</v>
      </c>
      <c r="N64">
        <f t="shared" si="3"/>
        <v>9142.3655698269831</v>
      </c>
      <c r="O64">
        <f t="shared" si="4"/>
        <v>12672</v>
      </c>
      <c r="P64">
        <f t="shared" si="5"/>
        <v>507.90919832372128</v>
      </c>
      <c r="Q64">
        <f t="shared" si="6"/>
        <v>257971.75374184523</v>
      </c>
      <c r="R64">
        <v>0</v>
      </c>
      <c r="S64">
        <v>0</v>
      </c>
      <c r="T64">
        <v>762</v>
      </c>
      <c r="U64">
        <v>1</v>
      </c>
      <c r="V64">
        <v>1</v>
      </c>
      <c r="W64">
        <v>4953</v>
      </c>
      <c r="X64">
        <v>0</v>
      </c>
      <c r="Y64">
        <v>0</v>
      </c>
      <c r="Z64">
        <v>0</v>
      </c>
      <c r="AA64">
        <v>1</v>
      </c>
    </row>
    <row r="65" spans="1:27" x14ac:dyDescent="0.35">
      <c r="A65" s="1">
        <v>40979</v>
      </c>
      <c r="B65">
        <v>5598</v>
      </c>
      <c r="C65">
        <v>4977</v>
      </c>
      <c r="D65">
        <v>5604</v>
      </c>
      <c r="E65">
        <v>0</v>
      </c>
      <c r="F65">
        <v>1</v>
      </c>
      <c r="G65">
        <v>0</v>
      </c>
      <c r="H65">
        <v>5715</v>
      </c>
      <c r="I65">
        <f t="shared" si="0"/>
        <v>5355.5309286542133</v>
      </c>
      <c r="J65">
        <f>I65-B65</f>
        <v>-242.46907134578669</v>
      </c>
      <c r="K65">
        <f t="shared" si="1"/>
        <v>242.46907134578669</v>
      </c>
      <c r="L65" s="8">
        <f t="shared" si="7"/>
        <v>4.3313517568021917E-2</v>
      </c>
      <c r="M65">
        <v>551</v>
      </c>
      <c r="N65">
        <f t="shared" si="3"/>
        <v>17457.773136896642</v>
      </c>
      <c r="O65">
        <f t="shared" si="4"/>
        <v>9918</v>
      </c>
      <c r="P65">
        <f t="shared" si="5"/>
        <v>-484.93814269157338</v>
      </c>
      <c r="Q65">
        <f t="shared" si="6"/>
        <v>235165.00223715277</v>
      </c>
      <c r="R65">
        <v>0</v>
      </c>
      <c r="S65">
        <v>0</v>
      </c>
      <c r="T65">
        <v>-117</v>
      </c>
      <c r="U65">
        <v>1</v>
      </c>
      <c r="V65">
        <v>0</v>
      </c>
      <c r="W65">
        <v>5715</v>
      </c>
      <c r="X65">
        <v>0</v>
      </c>
      <c r="Y65">
        <v>0</v>
      </c>
      <c r="Z65">
        <v>0</v>
      </c>
      <c r="AA65">
        <v>0</v>
      </c>
    </row>
    <row r="66" spans="1:27" x14ac:dyDescent="0.35">
      <c r="A66" s="1">
        <v>40980</v>
      </c>
      <c r="B66">
        <v>3941</v>
      </c>
      <c r="C66">
        <v>5422</v>
      </c>
      <c r="D66">
        <v>3487</v>
      </c>
      <c r="E66">
        <v>0</v>
      </c>
      <c r="F66">
        <v>0</v>
      </c>
      <c r="G66">
        <v>1</v>
      </c>
      <c r="H66">
        <v>5598</v>
      </c>
      <c r="I66">
        <f t="shared" si="0"/>
        <v>5010.3820100262319</v>
      </c>
      <c r="J66">
        <f>I66-B66</f>
        <v>1069.3820100262319</v>
      </c>
      <c r="K66">
        <f t="shared" si="1"/>
        <v>1069.3820100262319</v>
      </c>
      <c r="L66" s="8">
        <f t="shared" si="7"/>
        <v>0.2713478837924973</v>
      </c>
      <c r="M66">
        <v>1038</v>
      </c>
      <c r="N66">
        <f t="shared" si="3"/>
        <v>19248.876180472173</v>
      </c>
      <c r="O66">
        <f t="shared" si="4"/>
        <v>18684</v>
      </c>
      <c r="P66">
        <f t="shared" si="5"/>
        <v>1069.3820100262319</v>
      </c>
      <c r="Q66">
        <f t="shared" si="6"/>
        <v>1143577.883367744</v>
      </c>
      <c r="R66">
        <v>0</v>
      </c>
      <c r="S66">
        <v>0</v>
      </c>
      <c r="T66">
        <v>-1657</v>
      </c>
      <c r="U66">
        <v>0</v>
      </c>
      <c r="V66">
        <v>0</v>
      </c>
      <c r="W66">
        <v>5598</v>
      </c>
      <c r="X66">
        <v>1</v>
      </c>
      <c r="Y66">
        <v>0</v>
      </c>
      <c r="Z66">
        <v>0</v>
      </c>
      <c r="AA66">
        <v>1</v>
      </c>
    </row>
    <row r="67" spans="1:27" x14ac:dyDescent="0.35">
      <c r="A67" s="1">
        <v>40981</v>
      </c>
      <c r="B67">
        <v>4048</v>
      </c>
      <c r="C67">
        <v>5084.666666666667</v>
      </c>
      <c r="D67">
        <v>3854</v>
      </c>
      <c r="E67">
        <v>0</v>
      </c>
      <c r="F67">
        <v>0</v>
      </c>
      <c r="G67">
        <v>1</v>
      </c>
      <c r="H67">
        <v>3941</v>
      </c>
      <c r="I67">
        <f t="shared" ref="I67:I130" si="8">$AC$2+SUMPRODUCT(C67:G67,$AD$2:$AH$2)</f>
        <v>5132.5972987549339</v>
      </c>
      <c r="J67">
        <f>I67-B67</f>
        <v>1084.5972987549339</v>
      </c>
      <c r="K67">
        <f t="shared" ref="K67:K130" si="9">ABS(J67)</f>
        <v>1084.5972987549339</v>
      </c>
      <c r="L67" s="8">
        <f t="shared" si="7"/>
        <v>0.26793411530507261</v>
      </c>
      <c r="M67">
        <v>1060</v>
      </c>
      <c r="N67">
        <f t="shared" ref="N67:N130" si="10">IF(J67&lt;0,J67*-72,J67*18)</f>
        <v>19522.751377588811</v>
      </c>
      <c r="O67">
        <f t="shared" ref="O67:O130" si="11">M67*18</f>
        <v>19080</v>
      </c>
      <c r="P67">
        <f t="shared" ref="P67:P130" si="12">IF(J67&lt;0,J67*2,J67)</f>
        <v>1084.5972987549339</v>
      </c>
      <c r="Q67">
        <f t="shared" ref="Q67:Q130" si="13">P67^2</f>
        <v>1176351.3004664995</v>
      </c>
      <c r="R67">
        <v>0</v>
      </c>
      <c r="S67">
        <v>0</v>
      </c>
      <c r="T67">
        <v>107</v>
      </c>
      <c r="U67">
        <v>0</v>
      </c>
      <c r="V67">
        <v>0</v>
      </c>
      <c r="W67">
        <v>3941</v>
      </c>
      <c r="X67">
        <v>0</v>
      </c>
      <c r="Y67">
        <v>1</v>
      </c>
      <c r="Z67">
        <v>0</v>
      </c>
      <c r="AA67">
        <v>1</v>
      </c>
    </row>
    <row r="68" spans="1:27" x14ac:dyDescent="0.35">
      <c r="A68" s="1">
        <v>40982</v>
      </c>
      <c r="B68">
        <v>3883</v>
      </c>
      <c r="C68">
        <v>4529</v>
      </c>
      <c r="D68">
        <v>4368</v>
      </c>
      <c r="E68">
        <v>0</v>
      </c>
      <c r="F68">
        <v>0</v>
      </c>
      <c r="G68">
        <v>0</v>
      </c>
      <c r="H68">
        <v>4048</v>
      </c>
      <c r="I68">
        <f t="shared" si="8"/>
        <v>4071.7749872801123</v>
      </c>
      <c r="J68">
        <f>I68-B68</f>
        <v>188.77498728011233</v>
      </c>
      <c r="K68">
        <f t="shared" si="9"/>
        <v>188.77498728011233</v>
      </c>
      <c r="L68" s="8">
        <f t="shared" si="7"/>
        <v>4.8615757733739974E-2</v>
      </c>
      <c r="M68">
        <v>1181</v>
      </c>
      <c r="N68">
        <f t="shared" si="10"/>
        <v>3397.9497710420219</v>
      </c>
      <c r="O68">
        <f t="shared" si="11"/>
        <v>21258</v>
      </c>
      <c r="P68">
        <f t="shared" si="12"/>
        <v>188.77498728011233</v>
      </c>
      <c r="Q68">
        <f t="shared" si="13"/>
        <v>35635.995822606572</v>
      </c>
      <c r="R68">
        <v>0</v>
      </c>
      <c r="S68">
        <v>0</v>
      </c>
      <c r="T68">
        <v>-165</v>
      </c>
      <c r="U68">
        <v>0</v>
      </c>
      <c r="V68">
        <v>0</v>
      </c>
      <c r="W68">
        <v>4048</v>
      </c>
      <c r="X68">
        <v>0</v>
      </c>
      <c r="Y68">
        <v>0</v>
      </c>
      <c r="Z68">
        <v>1</v>
      </c>
      <c r="AA68">
        <v>0</v>
      </c>
    </row>
    <row r="69" spans="1:27" x14ac:dyDescent="0.35">
      <c r="A69" s="1">
        <v>40983</v>
      </c>
      <c r="B69">
        <v>4491</v>
      </c>
      <c r="C69">
        <v>3957.3333333333335</v>
      </c>
      <c r="D69">
        <v>4263</v>
      </c>
      <c r="E69">
        <v>0</v>
      </c>
      <c r="F69">
        <v>0</v>
      </c>
      <c r="G69">
        <v>1</v>
      </c>
      <c r="H69">
        <v>3883</v>
      </c>
      <c r="I69">
        <f t="shared" si="8"/>
        <v>5003.6737290853625</v>
      </c>
      <c r="J69">
        <f>I69-B69</f>
        <v>512.67372908536254</v>
      </c>
      <c r="K69">
        <f t="shared" si="9"/>
        <v>512.67372908536254</v>
      </c>
      <c r="L69" s="8">
        <f t="shared" si="7"/>
        <v>0.11415580696623526</v>
      </c>
      <c r="M69">
        <v>844</v>
      </c>
      <c r="N69">
        <f t="shared" si="10"/>
        <v>9228.1271235365257</v>
      </c>
      <c r="O69">
        <f t="shared" si="11"/>
        <v>15192</v>
      </c>
      <c r="P69">
        <f t="shared" si="12"/>
        <v>512.67372908536254</v>
      </c>
      <c r="Q69">
        <f t="shared" si="13"/>
        <v>262834.35249429173</v>
      </c>
      <c r="R69">
        <v>1</v>
      </c>
      <c r="S69">
        <v>0</v>
      </c>
      <c r="T69">
        <v>608</v>
      </c>
      <c r="U69">
        <v>0</v>
      </c>
      <c r="V69">
        <v>0</v>
      </c>
      <c r="W69">
        <v>3883</v>
      </c>
      <c r="X69">
        <v>0</v>
      </c>
      <c r="Y69">
        <v>0</v>
      </c>
      <c r="Z69">
        <v>0</v>
      </c>
      <c r="AA69">
        <v>1</v>
      </c>
    </row>
    <row r="70" spans="1:27" x14ac:dyDescent="0.35">
      <c r="A70" s="1">
        <v>40984</v>
      </c>
      <c r="B70">
        <v>4594</v>
      </c>
      <c r="C70">
        <v>4140.666666666667</v>
      </c>
      <c r="D70">
        <v>4953</v>
      </c>
      <c r="E70">
        <v>0</v>
      </c>
      <c r="F70">
        <v>0</v>
      </c>
      <c r="G70">
        <v>0</v>
      </c>
      <c r="H70">
        <v>4491</v>
      </c>
      <c r="I70">
        <f t="shared" si="8"/>
        <v>4319.2939170418713</v>
      </c>
      <c r="J70">
        <f>I70-B70</f>
        <v>-274.70608295812872</v>
      </c>
      <c r="K70">
        <f t="shared" si="9"/>
        <v>274.70608295812872</v>
      </c>
      <c r="L70" s="8">
        <f t="shared" ref="L70:L133" si="14">K70/B70</f>
        <v>5.9796709394455534E-2</v>
      </c>
      <c r="M70">
        <v>1082</v>
      </c>
      <c r="N70">
        <f t="shared" si="10"/>
        <v>19778.837972985268</v>
      </c>
      <c r="O70">
        <f t="shared" si="11"/>
        <v>19476</v>
      </c>
      <c r="P70">
        <f t="shared" si="12"/>
        <v>-549.41216591625744</v>
      </c>
      <c r="Q70">
        <f t="shared" si="13"/>
        <v>301853.72805679322</v>
      </c>
      <c r="R70">
        <v>0</v>
      </c>
      <c r="S70">
        <v>1</v>
      </c>
      <c r="T70">
        <v>103</v>
      </c>
      <c r="U70">
        <v>0</v>
      </c>
      <c r="V70">
        <v>0</v>
      </c>
      <c r="W70">
        <v>4491</v>
      </c>
      <c r="X70">
        <v>0</v>
      </c>
      <c r="Y70">
        <v>0</v>
      </c>
      <c r="Z70">
        <v>0</v>
      </c>
      <c r="AA70">
        <v>0</v>
      </c>
    </row>
    <row r="71" spans="1:27" x14ac:dyDescent="0.35">
      <c r="A71" s="1">
        <v>40985</v>
      </c>
      <c r="B71">
        <v>4131</v>
      </c>
      <c r="C71">
        <v>4322.666666666667</v>
      </c>
      <c r="D71">
        <v>5715</v>
      </c>
      <c r="E71">
        <v>0</v>
      </c>
      <c r="F71">
        <v>1</v>
      </c>
      <c r="G71">
        <v>0</v>
      </c>
      <c r="H71">
        <v>4594</v>
      </c>
      <c r="I71">
        <f t="shared" si="8"/>
        <v>5197.6172652376736</v>
      </c>
      <c r="J71">
        <f>I71-B71</f>
        <v>1066.6172652376736</v>
      </c>
      <c r="K71">
        <f t="shared" si="9"/>
        <v>1066.6172652376736</v>
      </c>
      <c r="L71" s="8">
        <f t="shared" si="14"/>
        <v>0.25819832128726061</v>
      </c>
      <c r="M71">
        <v>796</v>
      </c>
      <c r="N71">
        <f t="shared" si="10"/>
        <v>19199.110774278124</v>
      </c>
      <c r="O71">
        <f t="shared" si="11"/>
        <v>14328</v>
      </c>
      <c r="P71">
        <f t="shared" si="12"/>
        <v>1066.6172652376736</v>
      </c>
      <c r="Q71">
        <f t="shared" si="13"/>
        <v>1137672.3905030936</v>
      </c>
      <c r="R71">
        <v>0</v>
      </c>
      <c r="S71">
        <v>0</v>
      </c>
      <c r="T71">
        <v>-463</v>
      </c>
      <c r="U71">
        <v>1</v>
      </c>
      <c r="V71">
        <v>1</v>
      </c>
      <c r="W71">
        <v>4594</v>
      </c>
      <c r="X71">
        <v>0</v>
      </c>
      <c r="Y71">
        <v>0</v>
      </c>
      <c r="Z71">
        <v>0</v>
      </c>
      <c r="AA71">
        <v>0</v>
      </c>
    </row>
    <row r="72" spans="1:27" x14ac:dyDescent="0.35">
      <c r="A72" s="1">
        <v>40986</v>
      </c>
      <c r="B72">
        <v>5677</v>
      </c>
      <c r="C72">
        <v>4405.333333333333</v>
      </c>
      <c r="D72">
        <v>5598</v>
      </c>
      <c r="E72">
        <v>0</v>
      </c>
      <c r="F72">
        <v>1</v>
      </c>
      <c r="G72">
        <v>1</v>
      </c>
      <c r="H72">
        <v>4131</v>
      </c>
      <c r="I72">
        <f t="shared" si="8"/>
        <v>6352.5056818262947</v>
      </c>
      <c r="J72">
        <f>I72-B72</f>
        <v>675.50568182629468</v>
      </c>
      <c r="K72">
        <f t="shared" si="9"/>
        <v>675.50568182629468</v>
      </c>
      <c r="L72" s="8">
        <f t="shared" si="14"/>
        <v>0.1189899034395446</v>
      </c>
      <c r="M72">
        <v>1262</v>
      </c>
      <c r="N72">
        <f t="shared" si="10"/>
        <v>12159.102272873304</v>
      </c>
      <c r="O72">
        <f t="shared" si="11"/>
        <v>22716</v>
      </c>
      <c r="P72">
        <f t="shared" si="12"/>
        <v>675.50568182629468</v>
      </c>
      <c r="Q72">
        <f t="shared" si="13"/>
        <v>456307.92617960728</v>
      </c>
      <c r="R72">
        <v>0</v>
      </c>
      <c r="S72">
        <v>0</v>
      </c>
      <c r="T72">
        <v>1546</v>
      </c>
      <c r="U72">
        <v>1</v>
      </c>
      <c r="V72">
        <v>0</v>
      </c>
      <c r="W72">
        <v>4131</v>
      </c>
      <c r="X72">
        <v>0</v>
      </c>
      <c r="Y72">
        <v>0</v>
      </c>
      <c r="Z72">
        <v>0</v>
      </c>
      <c r="AA72">
        <v>1</v>
      </c>
    </row>
    <row r="73" spans="1:27" x14ac:dyDescent="0.35">
      <c r="A73" s="1">
        <v>40987</v>
      </c>
      <c r="B73">
        <v>3805</v>
      </c>
      <c r="C73">
        <v>4800.666666666667</v>
      </c>
      <c r="D73">
        <v>3941</v>
      </c>
      <c r="E73">
        <v>0</v>
      </c>
      <c r="F73">
        <v>0</v>
      </c>
      <c r="G73">
        <v>0</v>
      </c>
      <c r="H73">
        <v>5677</v>
      </c>
      <c r="I73">
        <f t="shared" si="8"/>
        <v>3886.9495937491502</v>
      </c>
      <c r="J73">
        <f>I73-B73</f>
        <v>81.949593749150154</v>
      </c>
      <c r="K73">
        <f t="shared" si="9"/>
        <v>81.949593749150154</v>
      </c>
      <c r="L73" s="8">
        <f t="shared" si="14"/>
        <v>2.1537343955098594E-2</v>
      </c>
      <c r="M73">
        <v>940</v>
      </c>
      <c r="N73">
        <f t="shared" si="10"/>
        <v>1475.0926874847028</v>
      </c>
      <c r="O73">
        <f t="shared" si="11"/>
        <v>16920</v>
      </c>
      <c r="P73">
        <f t="shared" si="12"/>
        <v>81.949593749150154</v>
      </c>
      <c r="Q73">
        <f t="shared" si="13"/>
        <v>6715.73591565075</v>
      </c>
      <c r="R73">
        <v>0</v>
      </c>
      <c r="S73">
        <v>0</v>
      </c>
      <c r="T73">
        <v>-1872</v>
      </c>
      <c r="U73">
        <v>0</v>
      </c>
      <c r="V73">
        <v>0</v>
      </c>
      <c r="W73">
        <v>5677</v>
      </c>
      <c r="X73">
        <v>1</v>
      </c>
      <c r="Y73">
        <v>0</v>
      </c>
      <c r="Z73">
        <v>0</v>
      </c>
      <c r="AA73">
        <v>0</v>
      </c>
    </row>
    <row r="74" spans="1:27" x14ac:dyDescent="0.35">
      <c r="A74" s="1">
        <v>40988</v>
      </c>
      <c r="B74">
        <v>4395</v>
      </c>
      <c r="C74">
        <v>4537.666666666667</v>
      </c>
      <c r="D74">
        <v>4048</v>
      </c>
      <c r="E74">
        <v>0</v>
      </c>
      <c r="F74">
        <v>0</v>
      </c>
      <c r="G74">
        <v>1</v>
      </c>
      <c r="H74">
        <v>3805</v>
      </c>
      <c r="I74">
        <f t="shared" si="8"/>
        <v>5067.1142482255582</v>
      </c>
      <c r="J74">
        <f>I74-B74</f>
        <v>672.11424822555819</v>
      </c>
      <c r="K74">
        <f t="shared" si="9"/>
        <v>672.11424822555819</v>
      </c>
      <c r="L74" s="8">
        <f t="shared" si="14"/>
        <v>0.15292701893641825</v>
      </c>
      <c r="M74">
        <v>675</v>
      </c>
      <c r="N74">
        <f t="shared" si="10"/>
        <v>12098.056468060047</v>
      </c>
      <c r="O74">
        <f t="shared" si="11"/>
        <v>12150</v>
      </c>
      <c r="P74">
        <f t="shared" si="12"/>
        <v>672.11424822555819</v>
      </c>
      <c r="Q74">
        <f t="shared" si="13"/>
        <v>451737.56266780727</v>
      </c>
      <c r="R74">
        <v>0</v>
      </c>
      <c r="S74">
        <v>0</v>
      </c>
      <c r="T74">
        <v>590</v>
      </c>
      <c r="U74">
        <v>0</v>
      </c>
      <c r="V74">
        <v>0</v>
      </c>
      <c r="W74">
        <v>3805</v>
      </c>
      <c r="X74">
        <v>0</v>
      </c>
      <c r="Y74">
        <v>1</v>
      </c>
      <c r="Z74">
        <v>0</v>
      </c>
      <c r="AA74">
        <v>1</v>
      </c>
    </row>
    <row r="75" spans="1:27" x14ac:dyDescent="0.35">
      <c r="A75" s="1">
        <v>40989</v>
      </c>
      <c r="B75">
        <v>5026</v>
      </c>
      <c r="C75">
        <v>4625.666666666667</v>
      </c>
      <c r="D75">
        <v>3883</v>
      </c>
      <c r="E75">
        <v>0</v>
      </c>
      <c r="F75">
        <v>0</v>
      </c>
      <c r="G75">
        <v>1</v>
      </c>
      <c r="H75">
        <v>4395</v>
      </c>
      <c r="I75">
        <f t="shared" si="8"/>
        <v>4989.7045127788233</v>
      </c>
      <c r="J75">
        <f>I75-B75</f>
        <v>-36.2954872211767</v>
      </c>
      <c r="K75">
        <f t="shared" si="9"/>
        <v>36.2954872211767</v>
      </c>
      <c r="L75" s="8">
        <f t="shared" si="14"/>
        <v>7.2215454081131511E-3</v>
      </c>
      <c r="M75">
        <v>707</v>
      </c>
      <c r="N75">
        <f t="shared" si="10"/>
        <v>2613.2750799247224</v>
      </c>
      <c r="O75">
        <f t="shared" si="11"/>
        <v>12726</v>
      </c>
      <c r="P75">
        <f t="shared" si="12"/>
        <v>-72.590974442353399</v>
      </c>
      <c r="Q75">
        <f t="shared" si="13"/>
        <v>5269.4495704904048</v>
      </c>
      <c r="R75">
        <v>0</v>
      </c>
      <c r="S75">
        <v>0</v>
      </c>
      <c r="T75">
        <v>631</v>
      </c>
      <c r="U75">
        <v>0</v>
      </c>
      <c r="V75">
        <v>0</v>
      </c>
      <c r="W75">
        <v>4395</v>
      </c>
      <c r="X75">
        <v>0</v>
      </c>
      <c r="Y75">
        <v>0</v>
      </c>
      <c r="Z75">
        <v>1</v>
      </c>
      <c r="AA75">
        <v>1</v>
      </c>
    </row>
    <row r="76" spans="1:27" x14ac:dyDescent="0.35">
      <c r="A76" s="1">
        <v>40990</v>
      </c>
      <c r="B76">
        <v>4975</v>
      </c>
      <c r="C76">
        <v>4408.666666666667</v>
      </c>
      <c r="D76">
        <v>4491</v>
      </c>
      <c r="E76">
        <v>0</v>
      </c>
      <c r="F76">
        <v>0</v>
      </c>
      <c r="G76">
        <v>1</v>
      </c>
      <c r="H76">
        <v>5026</v>
      </c>
      <c r="I76">
        <f t="shared" si="8"/>
        <v>5312.7960729009264</v>
      </c>
      <c r="J76">
        <f>I76-B76</f>
        <v>337.79607290092645</v>
      </c>
      <c r="K76">
        <f t="shared" si="9"/>
        <v>337.79607290092645</v>
      </c>
      <c r="L76" s="8">
        <f t="shared" si="14"/>
        <v>6.7898708120789242E-2</v>
      </c>
      <c r="M76">
        <v>449</v>
      </c>
      <c r="N76">
        <f t="shared" si="10"/>
        <v>6080.329312216676</v>
      </c>
      <c r="O76">
        <f t="shared" si="11"/>
        <v>8082</v>
      </c>
      <c r="P76">
        <f t="shared" si="12"/>
        <v>337.79607290092645</v>
      </c>
      <c r="Q76">
        <f t="shared" si="13"/>
        <v>114106.18686728801</v>
      </c>
      <c r="R76">
        <v>1</v>
      </c>
      <c r="S76">
        <v>0</v>
      </c>
      <c r="T76">
        <v>-51</v>
      </c>
      <c r="U76">
        <v>0</v>
      </c>
      <c r="V76">
        <v>0</v>
      </c>
      <c r="W76">
        <v>5026</v>
      </c>
      <c r="X76">
        <v>0</v>
      </c>
      <c r="Y76">
        <v>0</v>
      </c>
      <c r="Z76">
        <v>0</v>
      </c>
      <c r="AA76">
        <v>1</v>
      </c>
    </row>
    <row r="77" spans="1:27" x14ac:dyDescent="0.35">
      <c r="A77" s="1">
        <v>40991</v>
      </c>
      <c r="B77">
        <v>5295</v>
      </c>
      <c r="C77">
        <v>4798.666666666667</v>
      </c>
      <c r="D77">
        <v>4594</v>
      </c>
      <c r="E77">
        <v>0</v>
      </c>
      <c r="F77">
        <v>0</v>
      </c>
      <c r="G77">
        <v>1</v>
      </c>
      <c r="H77">
        <v>4975</v>
      </c>
      <c r="I77">
        <f t="shared" si="8"/>
        <v>5518.1106290173475</v>
      </c>
      <c r="J77">
        <f>I77-B77</f>
        <v>223.11062901734749</v>
      </c>
      <c r="K77">
        <f t="shared" si="9"/>
        <v>223.11062901734749</v>
      </c>
      <c r="L77" s="8">
        <f t="shared" si="14"/>
        <v>4.213609613169924E-2</v>
      </c>
      <c r="M77">
        <v>942</v>
      </c>
      <c r="N77">
        <f t="shared" si="10"/>
        <v>4015.9913223122549</v>
      </c>
      <c r="O77">
        <f t="shared" si="11"/>
        <v>16956</v>
      </c>
      <c r="P77">
        <f t="shared" si="12"/>
        <v>223.11062901734749</v>
      </c>
      <c r="Q77">
        <f t="shared" si="13"/>
        <v>49778.352780516463</v>
      </c>
      <c r="R77">
        <v>0</v>
      </c>
      <c r="S77">
        <v>1</v>
      </c>
      <c r="T77">
        <v>320</v>
      </c>
      <c r="U77">
        <v>0</v>
      </c>
      <c r="V77">
        <v>0</v>
      </c>
      <c r="W77">
        <v>4975</v>
      </c>
      <c r="X77">
        <v>0</v>
      </c>
      <c r="Y77">
        <v>0</v>
      </c>
      <c r="Z77">
        <v>0</v>
      </c>
      <c r="AA77">
        <v>1</v>
      </c>
    </row>
    <row r="78" spans="1:27" x14ac:dyDescent="0.35">
      <c r="A78" s="1">
        <v>40992</v>
      </c>
      <c r="B78">
        <v>5167</v>
      </c>
      <c r="C78">
        <v>5098.666666666667</v>
      </c>
      <c r="D78">
        <v>4131</v>
      </c>
      <c r="E78">
        <v>0</v>
      </c>
      <c r="F78">
        <v>1</v>
      </c>
      <c r="G78">
        <v>1</v>
      </c>
      <c r="H78">
        <v>5295</v>
      </c>
      <c r="I78">
        <f t="shared" si="8"/>
        <v>5632.8361106473694</v>
      </c>
      <c r="J78">
        <f>I78-B78</f>
        <v>465.83611064736942</v>
      </c>
      <c r="K78">
        <f t="shared" si="9"/>
        <v>465.83611064736942</v>
      </c>
      <c r="L78" s="8">
        <f t="shared" si="14"/>
        <v>9.0156011350371476E-2</v>
      </c>
      <c r="M78">
        <v>779</v>
      </c>
      <c r="N78">
        <f t="shared" si="10"/>
        <v>8385.0499916526496</v>
      </c>
      <c r="O78">
        <f t="shared" si="11"/>
        <v>14022</v>
      </c>
      <c r="P78">
        <f t="shared" si="12"/>
        <v>465.83611064736942</v>
      </c>
      <c r="Q78">
        <f t="shared" si="13"/>
        <v>217003.28198306821</v>
      </c>
      <c r="R78">
        <v>0</v>
      </c>
      <c r="S78">
        <v>0</v>
      </c>
      <c r="T78">
        <v>-128</v>
      </c>
      <c r="U78">
        <v>1</v>
      </c>
      <c r="V78">
        <v>1</v>
      </c>
      <c r="W78">
        <v>5295</v>
      </c>
      <c r="X78">
        <v>0</v>
      </c>
      <c r="Y78">
        <v>0</v>
      </c>
      <c r="Z78">
        <v>0</v>
      </c>
      <c r="AA78">
        <v>1</v>
      </c>
    </row>
    <row r="79" spans="1:27" x14ac:dyDescent="0.35">
      <c r="A79" s="1">
        <v>40993</v>
      </c>
      <c r="B79">
        <v>5166</v>
      </c>
      <c r="C79">
        <v>5145.666666666667</v>
      </c>
      <c r="D79">
        <v>5677</v>
      </c>
      <c r="E79">
        <v>0</v>
      </c>
      <c r="F79">
        <v>1</v>
      </c>
      <c r="G79">
        <v>0</v>
      </c>
      <c r="H79">
        <v>5167</v>
      </c>
      <c r="I79">
        <f t="shared" si="8"/>
        <v>5463.0293137402923</v>
      </c>
      <c r="J79">
        <f>I79-B79</f>
        <v>297.02931374029231</v>
      </c>
      <c r="K79">
        <f t="shared" si="9"/>
        <v>297.02931374029231</v>
      </c>
      <c r="L79" s="8">
        <f t="shared" si="14"/>
        <v>5.7496963557935016E-2</v>
      </c>
      <c r="M79">
        <v>1077</v>
      </c>
      <c r="N79">
        <f t="shared" si="10"/>
        <v>5346.5276473252616</v>
      </c>
      <c r="O79">
        <f t="shared" si="11"/>
        <v>19386</v>
      </c>
      <c r="P79">
        <f t="shared" si="12"/>
        <v>297.02931374029231</v>
      </c>
      <c r="Q79">
        <f t="shared" si="13"/>
        <v>88226.413221028997</v>
      </c>
      <c r="R79">
        <v>0</v>
      </c>
      <c r="S79">
        <v>0</v>
      </c>
      <c r="T79">
        <v>-1</v>
      </c>
      <c r="U79">
        <v>1</v>
      </c>
      <c r="V79">
        <v>0</v>
      </c>
      <c r="W79">
        <v>5167</v>
      </c>
      <c r="X79">
        <v>0</v>
      </c>
      <c r="Y79">
        <v>0</v>
      </c>
      <c r="Z79">
        <v>0</v>
      </c>
      <c r="AA79">
        <v>0</v>
      </c>
    </row>
    <row r="80" spans="1:27" x14ac:dyDescent="0.35">
      <c r="A80" s="1">
        <v>40994</v>
      </c>
      <c r="B80">
        <v>2709</v>
      </c>
      <c r="C80">
        <v>5209.333333333333</v>
      </c>
      <c r="D80">
        <v>3805</v>
      </c>
      <c r="E80">
        <v>0</v>
      </c>
      <c r="F80">
        <v>0</v>
      </c>
      <c r="G80">
        <v>0</v>
      </c>
      <c r="H80">
        <v>5166</v>
      </c>
      <c r="I80">
        <f t="shared" si="8"/>
        <v>3941.7478795300622</v>
      </c>
      <c r="J80">
        <f>I80-B80</f>
        <v>1232.7478795300622</v>
      </c>
      <c r="K80">
        <f t="shared" si="9"/>
        <v>1232.7478795300622</v>
      </c>
      <c r="L80" s="8">
        <f t="shared" si="14"/>
        <v>0.45505643393505435</v>
      </c>
      <c r="M80">
        <v>1196</v>
      </c>
      <c r="N80">
        <f t="shared" si="10"/>
        <v>22189.461831541121</v>
      </c>
      <c r="O80">
        <f t="shared" si="11"/>
        <v>21528</v>
      </c>
      <c r="P80">
        <f t="shared" si="12"/>
        <v>1232.7478795300622</v>
      </c>
      <c r="Q80">
        <f t="shared" si="13"/>
        <v>1519667.3344858647</v>
      </c>
      <c r="R80">
        <v>0</v>
      </c>
      <c r="S80">
        <v>0</v>
      </c>
      <c r="T80">
        <v>-2457</v>
      </c>
      <c r="U80">
        <v>0</v>
      </c>
      <c r="V80">
        <v>0</v>
      </c>
      <c r="W80">
        <v>5166</v>
      </c>
      <c r="X80">
        <v>1</v>
      </c>
      <c r="Y80">
        <v>0</v>
      </c>
      <c r="Z80">
        <v>0</v>
      </c>
      <c r="AA80">
        <v>0</v>
      </c>
    </row>
    <row r="81" spans="1:35" x14ac:dyDescent="0.35">
      <c r="A81" s="1">
        <v>40995</v>
      </c>
      <c r="B81">
        <v>4628.5</v>
      </c>
      <c r="C81">
        <v>4347.333333333333</v>
      </c>
      <c r="D81">
        <v>4395</v>
      </c>
      <c r="E81">
        <v>0</v>
      </c>
      <c r="F81">
        <v>0</v>
      </c>
      <c r="G81">
        <v>1</v>
      </c>
      <c r="H81">
        <v>2709</v>
      </c>
      <c r="I81">
        <f t="shared" si="8"/>
        <v>5228.0509551981277</v>
      </c>
      <c r="J81">
        <f>I81-B81</f>
        <v>599.55095519812767</v>
      </c>
      <c r="K81">
        <f t="shared" si="9"/>
        <v>599.55095519812767</v>
      </c>
      <c r="L81" s="8">
        <f t="shared" si="14"/>
        <v>0.12953461276831105</v>
      </c>
      <c r="M81">
        <v>1683</v>
      </c>
      <c r="N81">
        <f t="shared" si="10"/>
        <v>10791.917193566298</v>
      </c>
      <c r="O81">
        <f t="shared" si="11"/>
        <v>30294</v>
      </c>
      <c r="P81">
        <f t="shared" si="12"/>
        <v>599.55095519812767</v>
      </c>
      <c r="Q81">
        <f t="shared" si="13"/>
        <v>359461.34787898726</v>
      </c>
      <c r="R81">
        <v>0</v>
      </c>
      <c r="S81">
        <v>0</v>
      </c>
      <c r="T81">
        <v>1919.5</v>
      </c>
      <c r="U81">
        <v>0</v>
      </c>
      <c r="V81">
        <v>0</v>
      </c>
      <c r="W81">
        <v>2709</v>
      </c>
      <c r="X81">
        <v>0</v>
      </c>
      <c r="Y81">
        <v>1</v>
      </c>
      <c r="Z81">
        <v>0</v>
      </c>
      <c r="AA81">
        <v>1</v>
      </c>
    </row>
    <row r="82" spans="1:35" x14ac:dyDescent="0.35">
      <c r="A82" s="1">
        <v>40996</v>
      </c>
      <c r="B82">
        <v>2723</v>
      </c>
      <c r="C82">
        <v>4167.833333333333</v>
      </c>
      <c r="D82">
        <v>5026</v>
      </c>
      <c r="E82">
        <v>0</v>
      </c>
      <c r="F82">
        <v>0</v>
      </c>
      <c r="G82">
        <v>0</v>
      </c>
      <c r="H82">
        <v>4628.5</v>
      </c>
      <c r="I82">
        <f t="shared" si="8"/>
        <v>4376.864857639709</v>
      </c>
      <c r="J82">
        <f>I82-B82</f>
        <v>1653.864857639709</v>
      </c>
      <c r="K82">
        <f t="shared" si="9"/>
        <v>1653.864857639709</v>
      </c>
      <c r="L82" s="8">
        <f t="shared" si="14"/>
        <v>0.60736865869985646</v>
      </c>
      <c r="M82">
        <v>1188</v>
      </c>
      <c r="N82">
        <f t="shared" si="10"/>
        <v>29769.567437514765</v>
      </c>
      <c r="O82">
        <f t="shared" si="11"/>
        <v>21384</v>
      </c>
      <c r="P82">
        <f t="shared" si="12"/>
        <v>1653.864857639709</v>
      </c>
      <c r="Q82">
        <f t="shared" si="13"/>
        <v>2735268.9673356148</v>
      </c>
      <c r="R82">
        <v>0</v>
      </c>
      <c r="S82">
        <v>0</v>
      </c>
      <c r="T82">
        <v>-1905.5</v>
      </c>
      <c r="U82">
        <v>0</v>
      </c>
      <c r="V82">
        <v>0</v>
      </c>
      <c r="W82">
        <v>4628.5</v>
      </c>
      <c r="X82">
        <v>0</v>
      </c>
      <c r="Y82">
        <v>0</v>
      </c>
      <c r="Z82">
        <v>1</v>
      </c>
      <c r="AA82">
        <v>0</v>
      </c>
    </row>
    <row r="83" spans="1:35" x14ac:dyDescent="0.35">
      <c r="A83" s="1">
        <v>40997</v>
      </c>
      <c r="B83">
        <v>3348</v>
      </c>
      <c r="C83">
        <v>3353.5</v>
      </c>
      <c r="D83">
        <v>4975</v>
      </c>
      <c r="E83">
        <v>1</v>
      </c>
      <c r="F83">
        <v>0</v>
      </c>
      <c r="G83">
        <v>0</v>
      </c>
      <c r="H83">
        <v>2723</v>
      </c>
      <c r="I83">
        <f t="shared" si="8"/>
        <v>4204.995916055007</v>
      </c>
      <c r="J83">
        <f>I83-B83</f>
        <v>856.995916055007</v>
      </c>
      <c r="K83">
        <f t="shared" si="9"/>
        <v>856.995916055007</v>
      </c>
      <c r="L83" s="8">
        <f t="shared" si="14"/>
        <v>0.25597249583482884</v>
      </c>
      <c r="M83">
        <v>303</v>
      </c>
      <c r="N83">
        <f t="shared" si="10"/>
        <v>15425.926488990126</v>
      </c>
      <c r="O83">
        <f t="shared" si="11"/>
        <v>5454</v>
      </c>
      <c r="P83">
        <f t="shared" si="12"/>
        <v>856.995916055007</v>
      </c>
      <c r="Q83">
        <f t="shared" si="13"/>
        <v>734442.00013496063</v>
      </c>
      <c r="R83">
        <v>1</v>
      </c>
      <c r="S83">
        <v>0</v>
      </c>
      <c r="T83">
        <v>625</v>
      </c>
      <c r="U83">
        <v>0</v>
      </c>
      <c r="V83">
        <v>0</v>
      </c>
      <c r="W83">
        <v>2723</v>
      </c>
      <c r="X83">
        <v>0</v>
      </c>
      <c r="Y83">
        <v>0</v>
      </c>
      <c r="Z83">
        <v>0</v>
      </c>
      <c r="AA83">
        <v>0</v>
      </c>
    </row>
    <row r="84" spans="1:35" x14ac:dyDescent="0.35">
      <c r="A84" s="1">
        <v>40998</v>
      </c>
      <c r="B84">
        <v>4623</v>
      </c>
      <c r="C84">
        <v>3566.5</v>
      </c>
      <c r="D84">
        <v>5295</v>
      </c>
      <c r="E84">
        <v>1</v>
      </c>
      <c r="F84">
        <v>0</v>
      </c>
      <c r="G84">
        <v>0</v>
      </c>
      <c r="H84">
        <v>3348</v>
      </c>
      <c r="I84">
        <f t="shared" si="8"/>
        <v>4490.4984192933071</v>
      </c>
      <c r="J84">
        <f>I84-B84</f>
        <v>-132.50158070669295</v>
      </c>
      <c r="K84">
        <f t="shared" si="9"/>
        <v>132.50158070669295</v>
      </c>
      <c r="L84" s="8">
        <f t="shared" si="14"/>
        <v>2.8661384535300226E-2</v>
      </c>
      <c r="M84">
        <v>1091</v>
      </c>
      <c r="N84">
        <f t="shared" si="10"/>
        <v>9540.1138108818923</v>
      </c>
      <c r="O84">
        <f t="shared" si="11"/>
        <v>19638</v>
      </c>
      <c r="P84">
        <f t="shared" si="12"/>
        <v>-265.0031614133859</v>
      </c>
      <c r="Q84">
        <f t="shared" si="13"/>
        <v>70226.675559089053</v>
      </c>
      <c r="R84">
        <v>0</v>
      </c>
      <c r="S84">
        <v>1</v>
      </c>
      <c r="T84">
        <v>1275</v>
      </c>
      <c r="U84">
        <v>0</v>
      </c>
      <c r="V84">
        <v>0</v>
      </c>
      <c r="W84">
        <v>3348</v>
      </c>
      <c r="X84">
        <v>0</v>
      </c>
      <c r="Y84">
        <v>0</v>
      </c>
      <c r="Z84">
        <v>0</v>
      </c>
      <c r="AA84">
        <v>0</v>
      </c>
    </row>
    <row r="85" spans="1:35" x14ac:dyDescent="0.35">
      <c r="A85" s="1">
        <v>40999</v>
      </c>
      <c r="B85">
        <v>4037</v>
      </c>
      <c r="C85">
        <v>3564.6666666666665</v>
      </c>
      <c r="D85">
        <v>5167</v>
      </c>
      <c r="E85">
        <v>1</v>
      </c>
      <c r="F85">
        <v>1</v>
      </c>
      <c r="G85">
        <v>0</v>
      </c>
      <c r="H85">
        <v>4623</v>
      </c>
      <c r="I85">
        <f t="shared" si="8"/>
        <v>4718.9304859496287</v>
      </c>
      <c r="J85">
        <f>I85-B85</f>
        <v>681.93048594962875</v>
      </c>
      <c r="K85">
        <f t="shared" si="9"/>
        <v>681.93048594962875</v>
      </c>
      <c r="L85" s="8">
        <f t="shared" si="14"/>
        <v>0.16892011046560038</v>
      </c>
      <c r="M85">
        <v>1018</v>
      </c>
      <c r="N85">
        <f t="shared" si="10"/>
        <v>12274.748747093317</v>
      </c>
      <c r="O85">
        <f t="shared" si="11"/>
        <v>18324</v>
      </c>
      <c r="P85">
        <f t="shared" si="12"/>
        <v>681.93048594962875</v>
      </c>
      <c r="Q85">
        <f t="shared" si="13"/>
        <v>465029.18766749679</v>
      </c>
      <c r="R85">
        <v>0</v>
      </c>
      <c r="S85">
        <v>0</v>
      </c>
      <c r="T85">
        <v>-586</v>
      </c>
      <c r="U85">
        <v>1</v>
      </c>
      <c r="V85">
        <v>1</v>
      </c>
      <c r="W85">
        <v>4623</v>
      </c>
      <c r="X85">
        <v>0</v>
      </c>
      <c r="Y85">
        <v>0</v>
      </c>
      <c r="Z85">
        <v>0</v>
      </c>
      <c r="AA85">
        <v>0</v>
      </c>
      <c r="AD85" t="s">
        <v>22</v>
      </c>
    </row>
    <row r="86" spans="1:35" ht="15" thickBot="1" x14ac:dyDescent="0.4">
      <c r="A86" s="1">
        <v>41000</v>
      </c>
      <c r="B86">
        <v>4088</v>
      </c>
      <c r="C86">
        <v>4002.6666666666665</v>
      </c>
      <c r="D86">
        <v>5166</v>
      </c>
      <c r="E86">
        <v>0</v>
      </c>
      <c r="F86">
        <v>1</v>
      </c>
      <c r="G86">
        <v>0</v>
      </c>
      <c r="H86">
        <v>4037</v>
      </c>
      <c r="I86">
        <f t="shared" si="8"/>
        <v>4723.8310803925569</v>
      </c>
      <c r="J86">
        <f>I86-B86</f>
        <v>635.83108039255694</v>
      </c>
      <c r="K86">
        <f t="shared" si="9"/>
        <v>635.83108039255694</v>
      </c>
      <c r="L86" s="8">
        <f t="shared" si="14"/>
        <v>0.15553597856960785</v>
      </c>
      <c r="M86">
        <v>589</v>
      </c>
      <c r="N86">
        <f t="shared" si="10"/>
        <v>11444.959447066025</v>
      </c>
      <c r="O86">
        <f t="shared" si="11"/>
        <v>10602</v>
      </c>
      <c r="P86">
        <f t="shared" si="12"/>
        <v>635.83108039255694</v>
      </c>
      <c r="Q86">
        <f t="shared" si="13"/>
        <v>404281.16279316624</v>
      </c>
      <c r="R86">
        <v>0</v>
      </c>
      <c r="S86">
        <v>0</v>
      </c>
      <c r="T86">
        <v>51</v>
      </c>
      <c r="U86">
        <v>1</v>
      </c>
      <c r="V86">
        <v>0</v>
      </c>
      <c r="W86">
        <v>4037</v>
      </c>
      <c r="X86">
        <v>0</v>
      </c>
      <c r="Y86">
        <v>0</v>
      </c>
      <c r="Z86">
        <v>0</v>
      </c>
      <c r="AA86">
        <v>0</v>
      </c>
    </row>
    <row r="87" spans="1:35" x14ac:dyDescent="0.35">
      <c r="A87" s="1">
        <v>41001</v>
      </c>
      <c r="B87">
        <v>4628.5</v>
      </c>
      <c r="C87">
        <v>4249.333333333333</v>
      </c>
      <c r="D87">
        <v>2709</v>
      </c>
      <c r="E87">
        <v>0</v>
      </c>
      <c r="F87">
        <v>0</v>
      </c>
      <c r="G87">
        <v>1</v>
      </c>
      <c r="H87">
        <v>4088</v>
      </c>
      <c r="I87">
        <f t="shared" si="8"/>
        <v>4085.2080368129446</v>
      </c>
      <c r="J87">
        <f>I87-B87</f>
        <v>-543.29196318705544</v>
      </c>
      <c r="K87">
        <f t="shared" si="9"/>
        <v>543.29196318705544</v>
      </c>
      <c r="L87" s="8">
        <f t="shared" si="14"/>
        <v>0.11737970469634988</v>
      </c>
      <c r="M87">
        <v>1122</v>
      </c>
      <c r="N87">
        <f t="shared" si="10"/>
        <v>39117.021349467992</v>
      </c>
      <c r="O87">
        <f t="shared" si="11"/>
        <v>20196</v>
      </c>
      <c r="P87">
        <f t="shared" si="12"/>
        <v>-1086.5839263741109</v>
      </c>
      <c r="Q87">
        <f t="shared" si="13"/>
        <v>1180664.6290545792</v>
      </c>
      <c r="R87">
        <v>0</v>
      </c>
      <c r="S87">
        <v>0</v>
      </c>
      <c r="T87">
        <v>540.5</v>
      </c>
      <c r="U87">
        <v>0</v>
      </c>
      <c r="V87">
        <v>0</v>
      </c>
      <c r="W87">
        <v>4088</v>
      </c>
      <c r="X87">
        <v>1</v>
      </c>
      <c r="Y87">
        <v>0</v>
      </c>
      <c r="Z87">
        <v>0</v>
      </c>
      <c r="AA87">
        <v>1</v>
      </c>
      <c r="AD87" s="5" t="s">
        <v>23</v>
      </c>
      <c r="AE87" s="5"/>
    </row>
    <row r="88" spans="1:35" x14ac:dyDescent="0.35">
      <c r="A88" s="1">
        <v>41002</v>
      </c>
      <c r="B88">
        <v>3023</v>
      </c>
      <c r="C88">
        <v>4251.166666666667</v>
      </c>
      <c r="D88">
        <v>4628.5</v>
      </c>
      <c r="E88">
        <v>0</v>
      </c>
      <c r="F88">
        <v>0</v>
      </c>
      <c r="G88">
        <v>0</v>
      </c>
      <c r="H88">
        <v>4628.5</v>
      </c>
      <c r="I88">
        <f t="shared" si="8"/>
        <v>4144.9784895550656</v>
      </c>
      <c r="J88">
        <f>I88-B88</f>
        <v>1121.9784895550656</v>
      </c>
      <c r="K88">
        <f t="shared" si="9"/>
        <v>1121.9784895550656</v>
      </c>
      <c r="L88" s="8">
        <f t="shared" si="14"/>
        <v>0.37114736670693538</v>
      </c>
      <c r="M88">
        <v>926</v>
      </c>
      <c r="N88">
        <f t="shared" si="10"/>
        <v>20195.612811991181</v>
      </c>
      <c r="O88">
        <f t="shared" si="11"/>
        <v>16668</v>
      </c>
      <c r="P88">
        <f t="shared" si="12"/>
        <v>1121.9784895550656</v>
      </c>
      <c r="Q88">
        <f t="shared" si="13"/>
        <v>1258835.7310242665</v>
      </c>
      <c r="R88">
        <v>0</v>
      </c>
      <c r="S88">
        <v>0</v>
      </c>
      <c r="T88">
        <v>-1605.5</v>
      </c>
      <c r="U88">
        <v>0</v>
      </c>
      <c r="V88">
        <v>0</v>
      </c>
      <c r="W88">
        <v>4628.5</v>
      </c>
      <c r="X88">
        <v>0</v>
      </c>
      <c r="Y88">
        <v>1</v>
      </c>
      <c r="Z88">
        <v>0</v>
      </c>
      <c r="AA88">
        <v>0</v>
      </c>
      <c r="AD88" s="2" t="s">
        <v>24</v>
      </c>
      <c r="AE88" s="2">
        <v>0.85025482617861281</v>
      </c>
    </row>
    <row r="89" spans="1:35" x14ac:dyDescent="0.35">
      <c r="A89" s="1">
        <v>41003</v>
      </c>
      <c r="B89">
        <v>2706</v>
      </c>
      <c r="C89">
        <v>3913.1666666666665</v>
      </c>
      <c r="D89">
        <v>2723</v>
      </c>
      <c r="E89">
        <v>0</v>
      </c>
      <c r="F89">
        <v>0</v>
      </c>
      <c r="G89">
        <v>0</v>
      </c>
      <c r="H89">
        <v>3023</v>
      </c>
      <c r="I89">
        <f t="shared" si="8"/>
        <v>2773.1682879428486</v>
      </c>
      <c r="J89">
        <f>I89-B89</f>
        <v>67.168287942848565</v>
      </c>
      <c r="K89">
        <f t="shared" si="9"/>
        <v>67.168287942848565</v>
      </c>
      <c r="L89" s="8">
        <f t="shared" si="14"/>
        <v>2.4821983718717133E-2</v>
      </c>
      <c r="M89">
        <v>1401</v>
      </c>
      <c r="N89">
        <f t="shared" si="10"/>
        <v>1209.0291829712742</v>
      </c>
      <c r="O89">
        <f t="shared" si="11"/>
        <v>25218</v>
      </c>
      <c r="P89">
        <f t="shared" si="12"/>
        <v>67.168287942848565</v>
      </c>
      <c r="Q89">
        <f t="shared" si="13"/>
        <v>4511.5789051734155</v>
      </c>
      <c r="R89">
        <v>0</v>
      </c>
      <c r="S89">
        <v>0</v>
      </c>
      <c r="T89">
        <v>-317</v>
      </c>
      <c r="U89">
        <v>0</v>
      </c>
      <c r="V89">
        <v>0</v>
      </c>
      <c r="W89">
        <v>3023</v>
      </c>
      <c r="X89">
        <v>0</v>
      </c>
      <c r="Y89">
        <v>0</v>
      </c>
      <c r="Z89">
        <v>1</v>
      </c>
      <c r="AA89">
        <v>0</v>
      </c>
      <c r="AD89" s="2" t="s">
        <v>25</v>
      </c>
      <c r="AE89" s="2">
        <v>0.72293326944002312</v>
      </c>
    </row>
    <row r="90" spans="1:35" x14ac:dyDescent="0.35">
      <c r="A90" s="1">
        <v>41004</v>
      </c>
      <c r="B90">
        <v>2830</v>
      </c>
      <c r="C90">
        <v>3452.5</v>
      </c>
      <c r="D90">
        <v>3348</v>
      </c>
      <c r="E90">
        <v>0</v>
      </c>
      <c r="F90">
        <v>0</v>
      </c>
      <c r="G90">
        <v>0</v>
      </c>
      <c r="H90">
        <v>2706</v>
      </c>
      <c r="I90">
        <f t="shared" si="8"/>
        <v>3021.4581635129362</v>
      </c>
      <c r="J90">
        <f>I90-B90</f>
        <v>191.45816351293615</v>
      </c>
      <c r="K90">
        <f t="shared" si="9"/>
        <v>191.45816351293615</v>
      </c>
      <c r="L90" s="8">
        <f t="shared" si="14"/>
        <v>6.7653061311991572E-2</v>
      </c>
      <c r="M90">
        <v>1240</v>
      </c>
      <c r="N90">
        <f t="shared" si="10"/>
        <v>3446.2469432328508</v>
      </c>
      <c r="O90">
        <f t="shared" si="11"/>
        <v>22320</v>
      </c>
      <c r="P90">
        <f t="shared" si="12"/>
        <v>191.45816351293615</v>
      </c>
      <c r="Q90">
        <f t="shared" si="13"/>
        <v>36656.228375746199</v>
      </c>
      <c r="R90">
        <v>1</v>
      </c>
      <c r="S90">
        <v>0</v>
      </c>
      <c r="T90">
        <v>124</v>
      </c>
      <c r="U90">
        <v>0</v>
      </c>
      <c r="V90">
        <v>0</v>
      </c>
      <c r="W90">
        <v>2706</v>
      </c>
      <c r="X90">
        <v>0</v>
      </c>
      <c r="Y90">
        <v>0</v>
      </c>
      <c r="Z90">
        <v>0</v>
      </c>
      <c r="AA90">
        <v>0</v>
      </c>
      <c r="AD90" s="2" t="s">
        <v>26</v>
      </c>
      <c r="AE90" s="2">
        <v>0.71900881150008011</v>
      </c>
    </row>
    <row r="91" spans="1:35" x14ac:dyDescent="0.35">
      <c r="A91" s="1">
        <v>41005</v>
      </c>
      <c r="B91">
        <v>3316</v>
      </c>
      <c r="C91">
        <v>2853</v>
      </c>
      <c r="D91">
        <v>4623</v>
      </c>
      <c r="E91">
        <v>0</v>
      </c>
      <c r="F91">
        <v>0</v>
      </c>
      <c r="G91">
        <v>0</v>
      </c>
      <c r="H91">
        <v>2830</v>
      </c>
      <c r="I91">
        <f t="shared" si="8"/>
        <v>3648.028253573927</v>
      </c>
      <c r="J91">
        <f>I91-B91</f>
        <v>332.02825357392703</v>
      </c>
      <c r="K91">
        <f t="shared" si="9"/>
        <v>332.02825357392703</v>
      </c>
      <c r="L91" s="8">
        <f t="shared" si="14"/>
        <v>0.10012914763990562</v>
      </c>
      <c r="M91">
        <v>1041</v>
      </c>
      <c r="N91">
        <f t="shared" si="10"/>
        <v>5976.5085643306866</v>
      </c>
      <c r="O91">
        <f t="shared" si="11"/>
        <v>18738</v>
      </c>
      <c r="P91">
        <f t="shared" si="12"/>
        <v>332.02825357392703</v>
      </c>
      <c r="Q91">
        <f t="shared" si="13"/>
        <v>110242.76117135199</v>
      </c>
      <c r="R91">
        <v>0</v>
      </c>
      <c r="S91">
        <v>1</v>
      </c>
      <c r="T91">
        <v>486</v>
      </c>
      <c r="U91">
        <v>0</v>
      </c>
      <c r="V91">
        <v>0</v>
      </c>
      <c r="W91">
        <v>2830</v>
      </c>
      <c r="X91">
        <v>0</v>
      </c>
      <c r="Y91">
        <v>0</v>
      </c>
      <c r="Z91">
        <v>0</v>
      </c>
      <c r="AA91">
        <v>0</v>
      </c>
      <c r="AD91" s="2" t="s">
        <v>6</v>
      </c>
      <c r="AE91" s="2">
        <v>627.11054858578359</v>
      </c>
    </row>
    <row r="92" spans="1:35" ht="15" thickBot="1" x14ac:dyDescent="0.4">
      <c r="A92" s="1">
        <v>41006</v>
      </c>
      <c r="B92">
        <v>3348</v>
      </c>
      <c r="C92">
        <v>2950.6666666666665</v>
      </c>
      <c r="D92">
        <v>4037</v>
      </c>
      <c r="E92">
        <v>0</v>
      </c>
      <c r="F92">
        <v>1</v>
      </c>
      <c r="G92">
        <v>0</v>
      </c>
      <c r="H92">
        <v>3316</v>
      </c>
      <c r="I92">
        <f t="shared" si="8"/>
        <v>3610.5095919781929</v>
      </c>
      <c r="J92">
        <f>I92-B92</f>
        <v>262.50959197819293</v>
      </c>
      <c r="K92">
        <f t="shared" si="9"/>
        <v>262.50959197819293</v>
      </c>
      <c r="L92" s="8">
        <f t="shared" si="14"/>
        <v>7.8407882908659771E-2</v>
      </c>
      <c r="M92">
        <v>1204</v>
      </c>
      <c r="N92">
        <f t="shared" si="10"/>
        <v>4725.1726556074727</v>
      </c>
      <c r="O92">
        <f t="shared" si="11"/>
        <v>21672</v>
      </c>
      <c r="P92">
        <f t="shared" si="12"/>
        <v>262.50959197819293</v>
      </c>
      <c r="Q92">
        <f t="shared" si="13"/>
        <v>68911.285880557334</v>
      </c>
      <c r="R92">
        <v>0</v>
      </c>
      <c r="S92">
        <v>0</v>
      </c>
      <c r="T92">
        <v>32</v>
      </c>
      <c r="U92">
        <v>1</v>
      </c>
      <c r="V92">
        <v>1</v>
      </c>
      <c r="W92">
        <v>3316</v>
      </c>
      <c r="X92">
        <v>0</v>
      </c>
      <c r="Y92">
        <v>0</v>
      </c>
      <c r="Z92">
        <v>0</v>
      </c>
      <c r="AA92">
        <v>0</v>
      </c>
      <c r="AD92" s="3" t="s">
        <v>27</v>
      </c>
      <c r="AE92" s="3">
        <v>359</v>
      </c>
    </row>
    <row r="93" spans="1:35" x14ac:dyDescent="0.35">
      <c r="A93" s="1">
        <v>41007</v>
      </c>
      <c r="B93">
        <v>4428</v>
      </c>
      <c r="C93">
        <v>3164.6666666666665</v>
      </c>
      <c r="D93">
        <v>4088</v>
      </c>
      <c r="E93">
        <v>0</v>
      </c>
      <c r="F93">
        <v>1</v>
      </c>
      <c r="G93">
        <v>1</v>
      </c>
      <c r="H93">
        <v>3348</v>
      </c>
      <c r="I93">
        <f t="shared" si="8"/>
        <v>4922.1702236825267</v>
      </c>
      <c r="J93">
        <f>I93-B93</f>
        <v>494.17022368252674</v>
      </c>
      <c r="K93">
        <f t="shared" si="9"/>
        <v>494.17022368252674</v>
      </c>
      <c r="L93" s="8">
        <f t="shared" si="14"/>
        <v>0.11160122486055256</v>
      </c>
      <c r="M93">
        <v>892</v>
      </c>
      <c r="N93">
        <f t="shared" si="10"/>
        <v>8895.0640262854813</v>
      </c>
      <c r="O93">
        <f t="shared" si="11"/>
        <v>16056</v>
      </c>
      <c r="P93">
        <f t="shared" si="12"/>
        <v>494.17022368252674</v>
      </c>
      <c r="Q93">
        <f t="shared" si="13"/>
        <v>244204.20997443851</v>
      </c>
      <c r="R93">
        <v>0</v>
      </c>
      <c r="S93">
        <v>0</v>
      </c>
      <c r="T93">
        <v>1080</v>
      </c>
      <c r="U93">
        <v>1</v>
      </c>
      <c r="V93">
        <v>0</v>
      </c>
      <c r="W93">
        <v>3348</v>
      </c>
      <c r="X93">
        <v>0</v>
      </c>
      <c r="Y93">
        <v>0</v>
      </c>
      <c r="Z93">
        <v>0</v>
      </c>
      <c r="AA93">
        <v>1</v>
      </c>
    </row>
    <row r="94" spans="1:35" ht="15" thickBot="1" x14ac:dyDescent="0.4">
      <c r="A94" s="1">
        <v>41008</v>
      </c>
      <c r="B94">
        <v>4628.5</v>
      </c>
      <c r="C94">
        <v>3697.3333333333335</v>
      </c>
      <c r="D94">
        <v>4628.5</v>
      </c>
      <c r="E94">
        <v>0</v>
      </c>
      <c r="F94">
        <v>0</v>
      </c>
      <c r="G94">
        <v>0</v>
      </c>
      <c r="H94">
        <v>4428</v>
      </c>
      <c r="I94">
        <f t="shared" si="8"/>
        <v>3949.5616485251203</v>
      </c>
      <c r="J94">
        <f>I94-B94</f>
        <v>-678.93835147487971</v>
      </c>
      <c r="K94">
        <f t="shared" si="9"/>
        <v>678.93835147487971</v>
      </c>
      <c r="L94" s="8">
        <f t="shared" si="14"/>
        <v>0.14668647541857616</v>
      </c>
      <c r="M94">
        <v>1213</v>
      </c>
      <c r="N94">
        <f t="shared" si="10"/>
        <v>48883.561306191339</v>
      </c>
      <c r="O94">
        <f t="shared" si="11"/>
        <v>21834</v>
      </c>
      <c r="P94">
        <f t="shared" si="12"/>
        <v>-1357.8767029497594</v>
      </c>
      <c r="Q94">
        <f t="shared" si="13"/>
        <v>1843829.1404137092</v>
      </c>
      <c r="R94">
        <v>0</v>
      </c>
      <c r="S94">
        <v>0</v>
      </c>
      <c r="T94">
        <v>200.5</v>
      </c>
      <c r="U94">
        <v>0</v>
      </c>
      <c r="V94">
        <v>0</v>
      </c>
      <c r="W94">
        <v>4428</v>
      </c>
      <c r="X94">
        <v>1</v>
      </c>
      <c r="Y94">
        <v>0</v>
      </c>
      <c r="Z94">
        <v>0</v>
      </c>
      <c r="AA94">
        <v>0</v>
      </c>
      <c r="AD94" t="s">
        <v>28</v>
      </c>
    </row>
    <row r="95" spans="1:35" x14ac:dyDescent="0.35">
      <c r="A95" s="1">
        <v>41009</v>
      </c>
      <c r="B95">
        <v>2712</v>
      </c>
      <c r="C95">
        <v>4134.833333333333</v>
      </c>
      <c r="D95">
        <v>3023</v>
      </c>
      <c r="E95">
        <v>0</v>
      </c>
      <c r="F95">
        <v>0</v>
      </c>
      <c r="G95">
        <v>0</v>
      </c>
      <c r="H95">
        <v>4628.5</v>
      </c>
      <c r="I95">
        <f t="shared" si="8"/>
        <v>3048.5821046838623</v>
      </c>
      <c r="J95">
        <f>I95-B95</f>
        <v>336.58210468386233</v>
      </c>
      <c r="K95">
        <f t="shared" si="9"/>
        <v>336.58210468386233</v>
      </c>
      <c r="L95" s="8">
        <f t="shared" si="14"/>
        <v>0.12410844567989024</v>
      </c>
      <c r="M95">
        <v>1313</v>
      </c>
      <c r="N95">
        <f t="shared" si="10"/>
        <v>6058.4778843095219</v>
      </c>
      <c r="O95">
        <f t="shared" si="11"/>
        <v>23634</v>
      </c>
      <c r="P95">
        <f t="shared" si="12"/>
        <v>336.58210468386233</v>
      </c>
      <c r="Q95">
        <f t="shared" si="13"/>
        <v>113287.51319341846</v>
      </c>
      <c r="R95">
        <v>0</v>
      </c>
      <c r="S95">
        <v>0</v>
      </c>
      <c r="T95">
        <v>-1916.5</v>
      </c>
      <c r="U95">
        <v>0</v>
      </c>
      <c r="V95">
        <v>0</v>
      </c>
      <c r="W95">
        <v>4628.5</v>
      </c>
      <c r="X95">
        <v>0</v>
      </c>
      <c r="Y95">
        <v>1</v>
      </c>
      <c r="Z95">
        <v>0</v>
      </c>
      <c r="AA95">
        <v>0</v>
      </c>
      <c r="AD95" s="4"/>
      <c r="AE95" s="4" t="s">
        <v>33</v>
      </c>
      <c r="AF95" s="4" t="s">
        <v>34</v>
      </c>
      <c r="AG95" s="4" t="s">
        <v>35</v>
      </c>
      <c r="AH95" s="4" t="s">
        <v>36</v>
      </c>
      <c r="AI95" s="4" t="s">
        <v>37</v>
      </c>
    </row>
    <row r="96" spans="1:35" x14ac:dyDescent="0.35">
      <c r="A96" s="1">
        <v>41010</v>
      </c>
      <c r="B96">
        <v>3136</v>
      </c>
      <c r="C96">
        <v>3922.8333333333335</v>
      </c>
      <c r="D96">
        <v>2706</v>
      </c>
      <c r="E96">
        <v>0</v>
      </c>
      <c r="F96">
        <v>0</v>
      </c>
      <c r="G96">
        <v>1</v>
      </c>
      <c r="H96">
        <v>2712</v>
      </c>
      <c r="I96">
        <f t="shared" si="8"/>
        <v>3968.0324278083499</v>
      </c>
      <c r="J96">
        <f>I96-B96</f>
        <v>832.03242780834989</v>
      </c>
      <c r="K96">
        <f t="shared" si="9"/>
        <v>832.03242780834989</v>
      </c>
      <c r="L96" s="8">
        <f t="shared" si="14"/>
        <v>0.26531646294909117</v>
      </c>
      <c r="M96">
        <v>818</v>
      </c>
      <c r="N96">
        <f t="shared" si="10"/>
        <v>14976.583700550298</v>
      </c>
      <c r="O96">
        <f t="shared" si="11"/>
        <v>14724</v>
      </c>
      <c r="P96">
        <f t="shared" si="12"/>
        <v>832.03242780834989</v>
      </c>
      <c r="Q96">
        <f t="shared" si="13"/>
        <v>692277.96092465695</v>
      </c>
      <c r="R96">
        <v>0</v>
      </c>
      <c r="S96">
        <v>0</v>
      </c>
      <c r="T96">
        <v>424</v>
      </c>
      <c r="U96">
        <v>0</v>
      </c>
      <c r="V96">
        <v>0</v>
      </c>
      <c r="W96">
        <v>2712</v>
      </c>
      <c r="X96">
        <v>0</v>
      </c>
      <c r="Y96">
        <v>0</v>
      </c>
      <c r="Z96">
        <v>1</v>
      </c>
      <c r="AA96">
        <v>1</v>
      </c>
      <c r="AD96" s="2" t="s">
        <v>29</v>
      </c>
      <c r="AE96" s="2">
        <v>5</v>
      </c>
      <c r="AF96" s="2">
        <v>362223605.40952575</v>
      </c>
      <c r="AG96" s="2">
        <v>72444721.081905156</v>
      </c>
      <c r="AH96" s="2">
        <v>184.21226077671261</v>
      </c>
      <c r="AI96" s="2">
        <v>4.5422740335221831E-96</v>
      </c>
    </row>
    <row r="97" spans="1:38" x14ac:dyDescent="0.35">
      <c r="A97" s="1">
        <v>41011</v>
      </c>
      <c r="B97">
        <v>3088</v>
      </c>
      <c r="C97">
        <v>3492.1666666666665</v>
      </c>
      <c r="D97">
        <v>2830</v>
      </c>
      <c r="E97">
        <v>0</v>
      </c>
      <c r="F97">
        <v>0</v>
      </c>
      <c r="G97">
        <v>1</v>
      </c>
      <c r="H97">
        <v>3136</v>
      </c>
      <c r="I97">
        <f t="shared" si="8"/>
        <v>3897.5835697751427</v>
      </c>
      <c r="J97">
        <f>I97-B97</f>
        <v>809.58356977514268</v>
      </c>
      <c r="K97">
        <f t="shared" si="9"/>
        <v>809.58356977514268</v>
      </c>
      <c r="L97" s="8">
        <f t="shared" si="14"/>
        <v>0.26217084513443739</v>
      </c>
      <c r="M97">
        <v>888</v>
      </c>
      <c r="N97">
        <f t="shared" si="10"/>
        <v>14572.504255952568</v>
      </c>
      <c r="O97">
        <f t="shared" si="11"/>
        <v>15984</v>
      </c>
      <c r="P97">
        <f t="shared" si="12"/>
        <v>809.58356977514268</v>
      </c>
      <c r="Q97">
        <f t="shared" si="13"/>
        <v>655425.55644986336</v>
      </c>
      <c r="R97">
        <v>1</v>
      </c>
      <c r="S97">
        <v>0</v>
      </c>
      <c r="T97">
        <v>-48</v>
      </c>
      <c r="U97">
        <v>0</v>
      </c>
      <c r="V97">
        <v>0</v>
      </c>
      <c r="W97">
        <v>3136</v>
      </c>
      <c r="X97">
        <v>0</v>
      </c>
      <c r="Y97">
        <v>0</v>
      </c>
      <c r="Z97">
        <v>0</v>
      </c>
      <c r="AA97">
        <v>1</v>
      </c>
      <c r="AD97" s="2" t="s">
        <v>30</v>
      </c>
      <c r="AE97" s="2">
        <v>353</v>
      </c>
      <c r="AF97" s="2">
        <v>138823476.97208956</v>
      </c>
      <c r="AG97" s="2">
        <v>393267.64014756249</v>
      </c>
      <c r="AH97" s="2"/>
      <c r="AI97" s="2"/>
    </row>
    <row r="98" spans="1:38" ht="15" thickBot="1" x14ac:dyDescent="0.4">
      <c r="A98" s="1">
        <v>41012</v>
      </c>
      <c r="B98">
        <v>3198</v>
      </c>
      <c r="C98">
        <v>2978.6666666666665</v>
      </c>
      <c r="D98">
        <v>3316</v>
      </c>
      <c r="E98">
        <v>0</v>
      </c>
      <c r="F98">
        <v>0</v>
      </c>
      <c r="G98">
        <v>0</v>
      </c>
      <c r="H98">
        <v>3088</v>
      </c>
      <c r="I98">
        <f t="shared" si="8"/>
        <v>2833.2341825949115</v>
      </c>
      <c r="J98">
        <f>I98-B98</f>
        <v>-364.76581740508846</v>
      </c>
      <c r="K98">
        <f t="shared" si="9"/>
        <v>364.76581740508846</v>
      </c>
      <c r="L98" s="8">
        <f t="shared" si="14"/>
        <v>0.11406060581772622</v>
      </c>
      <c r="M98">
        <v>1039</v>
      </c>
      <c r="N98">
        <f t="shared" si="10"/>
        <v>26263.138853166369</v>
      </c>
      <c r="O98">
        <f t="shared" si="11"/>
        <v>18702</v>
      </c>
      <c r="P98">
        <f t="shared" si="12"/>
        <v>-729.53163481017691</v>
      </c>
      <c r="Q98">
        <f t="shared" si="13"/>
        <v>532216.40618880931</v>
      </c>
      <c r="R98">
        <v>0</v>
      </c>
      <c r="S98">
        <v>1</v>
      </c>
      <c r="T98">
        <v>110</v>
      </c>
      <c r="U98">
        <v>0</v>
      </c>
      <c r="V98">
        <v>0</v>
      </c>
      <c r="W98">
        <v>3088</v>
      </c>
      <c r="X98">
        <v>0</v>
      </c>
      <c r="Y98">
        <v>0</v>
      </c>
      <c r="Z98">
        <v>0</v>
      </c>
      <c r="AA98">
        <v>0</v>
      </c>
      <c r="AD98" s="3" t="s">
        <v>31</v>
      </c>
      <c r="AE98" s="3">
        <v>358</v>
      </c>
      <c r="AF98" s="3">
        <v>501047082.38161528</v>
      </c>
      <c r="AG98" s="3"/>
      <c r="AH98" s="3"/>
      <c r="AI98" s="3"/>
    </row>
    <row r="99" spans="1:38" ht="15" thickBot="1" x14ac:dyDescent="0.4">
      <c r="A99" s="1">
        <v>41013</v>
      </c>
      <c r="B99">
        <v>3595</v>
      </c>
      <c r="C99">
        <v>3140.6666666666665</v>
      </c>
      <c r="D99">
        <v>3348</v>
      </c>
      <c r="E99">
        <v>0</v>
      </c>
      <c r="F99">
        <v>1</v>
      </c>
      <c r="G99">
        <v>1</v>
      </c>
      <c r="H99">
        <v>3198</v>
      </c>
      <c r="I99">
        <f t="shared" si="8"/>
        <v>4427.2752129158398</v>
      </c>
      <c r="J99">
        <f>I99-B99</f>
        <v>832.2752129158398</v>
      </c>
      <c r="K99">
        <f t="shared" si="9"/>
        <v>832.2752129158398</v>
      </c>
      <c r="L99" s="8">
        <f t="shared" si="14"/>
        <v>0.23150909955934348</v>
      </c>
      <c r="M99">
        <v>922</v>
      </c>
      <c r="N99">
        <f t="shared" si="10"/>
        <v>14980.953832485116</v>
      </c>
      <c r="O99">
        <f t="shared" si="11"/>
        <v>16596</v>
      </c>
      <c r="P99">
        <f t="shared" si="12"/>
        <v>832.2752129158398</v>
      </c>
      <c r="Q99">
        <f t="shared" si="13"/>
        <v>692682.03003410646</v>
      </c>
      <c r="R99">
        <v>0</v>
      </c>
      <c r="S99">
        <v>0</v>
      </c>
      <c r="T99">
        <v>397</v>
      </c>
      <c r="U99">
        <v>1</v>
      </c>
      <c r="V99">
        <v>1</v>
      </c>
      <c r="W99">
        <v>3198</v>
      </c>
      <c r="X99">
        <v>0</v>
      </c>
      <c r="Y99">
        <v>0</v>
      </c>
      <c r="Z99">
        <v>0</v>
      </c>
      <c r="AA99">
        <v>1</v>
      </c>
    </row>
    <row r="100" spans="1:38" x14ac:dyDescent="0.35">
      <c r="A100" s="1">
        <v>41014</v>
      </c>
      <c r="B100">
        <v>3953</v>
      </c>
      <c r="C100">
        <v>3293.6666666666665</v>
      </c>
      <c r="D100">
        <v>4428</v>
      </c>
      <c r="E100">
        <v>0</v>
      </c>
      <c r="F100">
        <v>1</v>
      </c>
      <c r="G100">
        <v>0</v>
      </c>
      <c r="H100">
        <v>3595</v>
      </c>
      <c r="I100">
        <f t="shared" si="8"/>
        <v>3988.5525070207932</v>
      </c>
      <c r="J100">
        <f>I100-B100</f>
        <v>35.5525070207932</v>
      </c>
      <c r="K100">
        <f t="shared" si="9"/>
        <v>35.5525070207932</v>
      </c>
      <c r="L100" s="8">
        <f t="shared" si="14"/>
        <v>8.9938039516299518E-3</v>
      </c>
      <c r="M100">
        <v>743</v>
      </c>
      <c r="N100">
        <f t="shared" si="10"/>
        <v>639.94512637427761</v>
      </c>
      <c r="O100">
        <f t="shared" si="11"/>
        <v>13374</v>
      </c>
      <c r="P100">
        <f t="shared" si="12"/>
        <v>35.5525070207932</v>
      </c>
      <c r="Q100">
        <f t="shared" si="13"/>
        <v>1263.9807554635497</v>
      </c>
      <c r="R100">
        <v>0</v>
      </c>
      <c r="S100">
        <v>0</v>
      </c>
      <c r="T100">
        <v>358</v>
      </c>
      <c r="U100">
        <v>1</v>
      </c>
      <c r="V100">
        <v>0</v>
      </c>
      <c r="W100">
        <v>3595</v>
      </c>
      <c r="X100">
        <v>0</v>
      </c>
      <c r="Y100">
        <v>0</v>
      </c>
      <c r="Z100">
        <v>0</v>
      </c>
      <c r="AA100">
        <v>0</v>
      </c>
      <c r="AD100" s="4"/>
      <c r="AE100" s="4" t="s">
        <v>38</v>
      </c>
      <c r="AF100" s="4" t="s">
        <v>6</v>
      </c>
      <c r="AG100" s="4" t="s">
        <v>39</v>
      </c>
      <c r="AH100" s="4" t="s">
        <v>40</v>
      </c>
      <c r="AI100" s="4" t="s">
        <v>41</v>
      </c>
      <c r="AJ100" s="4" t="s">
        <v>42</v>
      </c>
      <c r="AK100" s="4" t="s">
        <v>43</v>
      </c>
      <c r="AL100" s="4" t="s">
        <v>44</v>
      </c>
    </row>
    <row r="101" spans="1:38" x14ac:dyDescent="0.35">
      <c r="A101" s="1">
        <v>41015</v>
      </c>
      <c r="B101">
        <v>4628.5</v>
      </c>
      <c r="C101">
        <v>3582</v>
      </c>
      <c r="D101">
        <v>4628.5</v>
      </c>
      <c r="E101">
        <v>0</v>
      </c>
      <c r="F101">
        <v>0</v>
      </c>
      <c r="G101">
        <v>0</v>
      </c>
      <c r="H101">
        <v>3953</v>
      </c>
      <c r="I101">
        <f t="shared" si="8"/>
        <v>3908.8669587891218</v>
      </c>
      <c r="J101">
        <f>I101-B101</f>
        <v>-719.63304121087822</v>
      </c>
      <c r="K101">
        <f t="shared" si="9"/>
        <v>719.63304121087822</v>
      </c>
      <c r="L101" s="8">
        <f t="shared" si="14"/>
        <v>0.155478673697932</v>
      </c>
      <c r="M101">
        <v>1235</v>
      </c>
      <c r="N101">
        <f t="shared" si="10"/>
        <v>51813.578967183232</v>
      </c>
      <c r="O101">
        <f t="shared" si="11"/>
        <v>22230</v>
      </c>
      <c r="P101">
        <f t="shared" si="12"/>
        <v>-1439.2660824217564</v>
      </c>
      <c r="Q101">
        <f t="shared" si="13"/>
        <v>2071486.8560096703</v>
      </c>
      <c r="R101">
        <v>0</v>
      </c>
      <c r="S101">
        <v>0</v>
      </c>
      <c r="T101">
        <v>675.5</v>
      </c>
      <c r="U101">
        <v>0</v>
      </c>
      <c r="V101">
        <v>0</v>
      </c>
      <c r="W101">
        <v>3953</v>
      </c>
      <c r="X101">
        <v>1</v>
      </c>
      <c r="Y101">
        <v>0</v>
      </c>
      <c r="Z101">
        <v>0</v>
      </c>
      <c r="AA101">
        <v>0</v>
      </c>
      <c r="AD101" s="2" t="s">
        <v>32</v>
      </c>
      <c r="AE101" s="2">
        <v>-413.48748062127925</v>
      </c>
      <c r="AF101" s="2">
        <v>191.79723081749333</v>
      </c>
      <c r="AG101" s="2">
        <v>-2.1558574065896581</v>
      </c>
      <c r="AH101" s="2">
        <v>3.1770061584062044E-2</v>
      </c>
      <c r="AI101" s="2">
        <v>-790.69643871699463</v>
      </c>
      <c r="AJ101" s="2">
        <v>-36.278522525563915</v>
      </c>
      <c r="AK101" s="2">
        <v>-790.69643871699463</v>
      </c>
      <c r="AL101" s="2">
        <v>-36.278522525563915</v>
      </c>
    </row>
    <row r="102" spans="1:38" x14ac:dyDescent="0.35">
      <c r="A102" s="1">
        <v>41016</v>
      </c>
      <c r="B102">
        <v>2900</v>
      </c>
      <c r="C102">
        <v>4058.8333333333335</v>
      </c>
      <c r="D102">
        <v>2712</v>
      </c>
      <c r="E102">
        <v>0</v>
      </c>
      <c r="F102">
        <v>0</v>
      </c>
      <c r="G102">
        <v>1</v>
      </c>
      <c r="H102">
        <v>4628.5</v>
      </c>
      <c r="I102">
        <f t="shared" si="8"/>
        <v>4019.9632302668651</v>
      </c>
      <c r="J102">
        <f>I102-B102</f>
        <v>1119.9632302668651</v>
      </c>
      <c r="K102">
        <f t="shared" si="9"/>
        <v>1119.9632302668651</v>
      </c>
      <c r="L102" s="8">
        <f t="shared" si="14"/>
        <v>0.38619421733340176</v>
      </c>
      <c r="M102">
        <v>845</v>
      </c>
      <c r="N102">
        <f t="shared" si="10"/>
        <v>20159.338144803573</v>
      </c>
      <c r="O102">
        <f t="shared" si="11"/>
        <v>15210</v>
      </c>
      <c r="P102">
        <f t="shared" si="12"/>
        <v>1119.9632302668651</v>
      </c>
      <c r="Q102">
        <f t="shared" si="13"/>
        <v>1254317.6371497912</v>
      </c>
      <c r="R102">
        <v>0</v>
      </c>
      <c r="S102">
        <v>0</v>
      </c>
      <c r="T102">
        <v>-1728.5</v>
      </c>
      <c r="U102">
        <v>0</v>
      </c>
      <c r="V102">
        <v>0</v>
      </c>
      <c r="W102">
        <v>4628.5</v>
      </c>
      <c r="X102">
        <v>0</v>
      </c>
      <c r="Y102">
        <v>1</v>
      </c>
      <c r="Z102">
        <v>0</v>
      </c>
      <c r="AA102">
        <v>1</v>
      </c>
      <c r="AD102" s="2" t="s">
        <v>106</v>
      </c>
      <c r="AE102" s="2">
        <v>0.29363047498416173</v>
      </c>
      <c r="AF102" s="2">
        <v>4.0430723903000426E-2</v>
      </c>
      <c r="AG102" s="2">
        <v>7.2625579420399884</v>
      </c>
      <c r="AH102" s="2">
        <v>2.4464931605763945E-12</v>
      </c>
      <c r="AI102" s="2">
        <v>0.2141150869178011</v>
      </c>
      <c r="AJ102" s="2">
        <v>0.37314586305052233</v>
      </c>
      <c r="AK102" s="2">
        <v>0.2141150869178011</v>
      </c>
      <c r="AL102" s="2">
        <v>0.37314586305052233</v>
      </c>
    </row>
    <row r="103" spans="1:38" x14ac:dyDescent="0.35">
      <c r="A103" s="1">
        <v>41017</v>
      </c>
      <c r="B103">
        <v>2827</v>
      </c>
      <c r="C103">
        <v>3827.1666666666665</v>
      </c>
      <c r="D103">
        <v>3136</v>
      </c>
      <c r="E103">
        <v>0</v>
      </c>
      <c r="F103">
        <v>0</v>
      </c>
      <c r="G103">
        <v>0</v>
      </c>
      <c r="H103">
        <v>2900</v>
      </c>
      <c r="I103">
        <f t="shared" si="8"/>
        <v>3014.3024067920578</v>
      </c>
      <c r="J103">
        <f>I103-B103</f>
        <v>187.30240679205781</v>
      </c>
      <c r="K103">
        <f t="shared" si="9"/>
        <v>187.30240679205781</v>
      </c>
      <c r="L103" s="8">
        <f t="shared" si="14"/>
        <v>6.625483084260976E-2</v>
      </c>
      <c r="M103">
        <v>876</v>
      </c>
      <c r="N103">
        <f t="shared" si="10"/>
        <v>3371.4433222570406</v>
      </c>
      <c r="O103">
        <f t="shared" si="11"/>
        <v>15768</v>
      </c>
      <c r="P103">
        <f t="shared" si="12"/>
        <v>187.30240679205781</v>
      </c>
      <c r="Q103">
        <f t="shared" si="13"/>
        <v>35082.1915900975</v>
      </c>
      <c r="R103">
        <v>0</v>
      </c>
      <c r="S103">
        <v>0</v>
      </c>
      <c r="T103">
        <v>-73</v>
      </c>
      <c r="U103">
        <v>0</v>
      </c>
      <c r="V103">
        <v>0</v>
      </c>
      <c r="W103">
        <v>2900</v>
      </c>
      <c r="X103">
        <v>0</v>
      </c>
      <c r="Y103">
        <v>0</v>
      </c>
      <c r="Z103">
        <v>1</v>
      </c>
      <c r="AA103">
        <v>0</v>
      </c>
      <c r="AD103" s="2" t="s">
        <v>21</v>
      </c>
      <c r="AE103" s="2">
        <v>0.66150391931518204</v>
      </c>
      <c r="AF103" s="2">
        <v>3.9328030006094916E-2</v>
      </c>
      <c r="AG103" s="2">
        <v>16.820164122450695</v>
      </c>
      <c r="AH103" s="2">
        <v>4.8311419448455811E-47</v>
      </c>
      <c r="AI103" s="2">
        <v>0.58415720706430296</v>
      </c>
      <c r="AJ103" s="2">
        <v>0.73885063156606112</v>
      </c>
      <c r="AK103" s="2">
        <v>0.58415720706430296</v>
      </c>
      <c r="AL103" s="2">
        <v>0.73885063156606112</v>
      </c>
    </row>
    <row r="104" spans="1:38" x14ac:dyDescent="0.35">
      <c r="A104" s="1">
        <v>41018</v>
      </c>
      <c r="B104">
        <v>3146</v>
      </c>
      <c r="C104">
        <v>3451.8333333333335</v>
      </c>
      <c r="D104">
        <v>3088</v>
      </c>
      <c r="E104">
        <v>0</v>
      </c>
      <c r="F104">
        <v>0</v>
      </c>
      <c r="G104">
        <v>1</v>
      </c>
      <c r="H104">
        <v>2827</v>
      </c>
      <c r="I104">
        <f t="shared" si="8"/>
        <v>4052.9442194612202</v>
      </c>
      <c r="J104">
        <f>I104-B104</f>
        <v>906.9442194612202</v>
      </c>
      <c r="K104">
        <f t="shared" si="9"/>
        <v>906.9442194612202</v>
      </c>
      <c r="L104" s="8">
        <f t="shared" si="14"/>
        <v>0.28828487586179918</v>
      </c>
      <c r="M104">
        <v>605</v>
      </c>
      <c r="N104">
        <f t="shared" si="10"/>
        <v>16324.995950301964</v>
      </c>
      <c r="O104">
        <f t="shared" si="11"/>
        <v>10890</v>
      </c>
      <c r="P104">
        <f t="shared" si="12"/>
        <v>906.9442194612202</v>
      </c>
      <c r="Q104">
        <f t="shared" si="13"/>
        <v>822547.81721412193</v>
      </c>
      <c r="R104">
        <v>1</v>
      </c>
      <c r="S104">
        <v>0</v>
      </c>
      <c r="T104">
        <v>319</v>
      </c>
      <c r="U104">
        <v>0</v>
      </c>
      <c r="V104">
        <v>0</v>
      </c>
      <c r="W104">
        <v>2827</v>
      </c>
      <c r="X104">
        <v>0</v>
      </c>
      <c r="Y104">
        <v>0</v>
      </c>
      <c r="Z104">
        <v>0</v>
      </c>
      <c r="AA104">
        <v>1</v>
      </c>
      <c r="AD104" s="2" t="s">
        <v>104</v>
      </c>
      <c r="AE104" s="2">
        <v>166.44771474496136</v>
      </c>
      <c r="AF104" s="2">
        <v>110.7143019452261</v>
      </c>
      <c r="AG104" s="2">
        <v>1.5033984934241682</v>
      </c>
      <c r="AH104" s="2">
        <v>0.1336304100251543</v>
      </c>
      <c r="AI104" s="2">
        <v>-51.29487885271493</v>
      </c>
      <c r="AJ104" s="2">
        <v>384.19030834263765</v>
      </c>
      <c r="AK104" s="2">
        <v>-51.29487885271493</v>
      </c>
      <c r="AL104" s="2">
        <v>384.19030834263765</v>
      </c>
    </row>
    <row r="105" spans="1:38" x14ac:dyDescent="0.35">
      <c r="A105" s="1">
        <v>41019</v>
      </c>
      <c r="B105">
        <v>3377</v>
      </c>
      <c r="C105">
        <v>2957.6666666666665</v>
      </c>
      <c r="D105">
        <v>3198</v>
      </c>
      <c r="E105">
        <v>0</v>
      </c>
      <c r="F105">
        <v>0</v>
      </c>
      <c r="G105">
        <v>1</v>
      </c>
      <c r="H105">
        <v>3146</v>
      </c>
      <c r="I105">
        <f t="shared" si="8"/>
        <v>3950.8870908570725</v>
      </c>
      <c r="J105">
        <f>I105-B105</f>
        <v>573.88709085707251</v>
      </c>
      <c r="K105">
        <f t="shared" si="9"/>
        <v>573.88709085707251</v>
      </c>
      <c r="L105" s="8">
        <f t="shared" si="14"/>
        <v>0.16993991437875999</v>
      </c>
      <c r="M105">
        <v>838</v>
      </c>
      <c r="N105">
        <f t="shared" si="10"/>
        <v>10329.967635427305</v>
      </c>
      <c r="O105">
        <f t="shared" si="11"/>
        <v>15084</v>
      </c>
      <c r="P105">
        <f t="shared" si="12"/>
        <v>573.88709085707251</v>
      </c>
      <c r="Q105">
        <f t="shared" si="13"/>
        <v>329346.3930523938</v>
      </c>
      <c r="R105">
        <v>0</v>
      </c>
      <c r="S105">
        <v>1</v>
      </c>
      <c r="T105">
        <v>231</v>
      </c>
      <c r="U105">
        <v>0</v>
      </c>
      <c r="V105">
        <v>0</v>
      </c>
      <c r="W105">
        <v>3146</v>
      </c>
      <c r="X105">
        <v>0</v>
      </c>
      <c r="Y105">
        <v>0</v>
      </c>
      <c r="Z105">
        <v>0</v>
      </c>
      <c r="AA105">
        <v>1</v>
      </c>
      <c r="AD105" s="2" t="s">
        <v>54</v>
      </c>
      <c r="AE105" s="2">
        <v>322.37406005696823</v>
      </c>
      <c r="AF105" s="2">
        <v>81.020569237608612</v>
      </c>
      <c r="AG105" s="2">
        <v>3.9789162565810106</v>
      </c>
      <c r="AH105" s="2">
        <v>8.4039110742133264E-5</v>
      </c>
      <c r="AI105" s="2">
        <v>163.03033868947153</v>
      </c>
      <c r="AJ105" s="2">
        <v>481.71778142446493</v>
      </c>
      <c r="AK105" s="2">
        <v>163.03033868947153</v>
      </c>
      <c r="AL105" s="2">
        <v>481.71778142446493</v>
      </c>
    </row>
    <row r="106" spans="1:38" ht="15" thickBot="1" x14ac:dyDescent="0.4">
      <c r="A106" s="1">
        <v>41020</v>
      </c>
      <c r="B106">
        <v>3394</v>
      </c>
      <c r="C106">
        <v>3116.6666666666665</v>
      </c>
      <c r="D106">
        <v>3595</v>
      </c>
      <c r="E106">
        <v>0</v>
      </c>
      <c r="F106">
        <v>1</v>
      </c>
      <c r="G106">
        <v>0</v>
      </c>
      <c r="H106">
        <v>3377</v>
      </c>
      <c r="I106">
        <f t="shared" si="8"/>
        <v>3378.5403335853548</v>
      </c>
      <c r="J106">
        <f>I106-B106</f>
        <v>-15.459666414645199</v>
      </c>
      <c r="K106">
        <f t="shared" si="9"/>
        <v>15.459666414645199</v>
      </c>
      <c r="L106" s="8">
        <f t="shared" si="14"/>
        <v>4.5549989436196817E-3</v>
      </c>
      <c r="M106">
        <v>970</v>
      </c>
      <c r="N106">
        <f t="shared" si="10"/>
        <v>1113.0959818544543</v>
      </c>
      <c r="O106">
        <f t="shared" si="11"/>
        <v>17460</v>
      </c>
      <c r="P106">
        <f t="shared" si="12"/>
        <v>-30.919332829290397</v>
      </c>
      <c r="Q106">
        <f t="shared" si="13"/>
        <v>956.00514260843488</v>
      </c>
      <c r="R106">
        <v>0</v>
      </c>
      <c r="S106">
        <v>0</v>
      </c>
      <c r="T106">
        <v>17</v>
      </c>
      <c r="U106">
        <v>1</v>
      </c>
      <c r="V106">
        <v>1</v>
      </c>
      <c r="W106">
        <v>3377</v>
      </c>
      <c r="X106">
        <v>0</v>
      </c>
      <c r="Y106">
        <v>0</v>
      </c>
      <c r="Z106">
        <v>0</v>
      </c>
      <c r="AA106">
        <v>0</v>
      </c>
      <c r="AD106" s="3" t="s">
        <v>141</v>
      </c>
      <c r="AE106" s="3">
        <v>1086.8295371655984</v>
      </c>
      <c r="AF106" s="3">
        <v>73.377966075195133</v>
      </c>
      <c r="AG106" s="3">
        <v>14.811388149568687</v>
      </c>
      <c r="AH106" s="3">
        <v>6.1002294561659261E-39</v>
      </c>
      <c r="AI106" s="3">
        <v>942.51657700224132</v>
      </c>
      <c r="AJ106" s="3">
        <v>1231.1424973289554</v>
      </c>
      <c r="AK106" s="3">
        <v>942.51657700224132</v>
      </c>
      <c r="AL106" s="3">
        <v>1231.1424973289554</v>
      </c>
    </row>
    <row r="107" spans="1:38" x14ac:dyDescent="0.35">
      <c r="A107" s="1">
        <v>41021</v>
      </c>
      <c r="B107">
        <v>3905</v>
      </c>
      <c r="C107">
        <v>3305.6666666666665</v>
      </c>
      <c r="D107">
        <v>3953</v>
      </c>
      <c r="E107">
        <v>0</v>
      </c>
      <c r="F107">
        <v>1</v>
      </c>
      <c r="G107">
        <v>0</v>
      </c>
      <c r="H107">
        <v>3394</v>
      </c>
      <c r="I107">
        <f t="shared" si="8"/>
        <v>3680.5532487175328</v>
      </c>
      <c r="J107">
        <f>I107-B107</f>
        <v>-224.44675128246718</v>
      </c>
      <c r="K107">
        <f t="shared" si="9"/>
        <v>224.44675128246718</v>
      </c>
      <c r="L107" s="8">
        <f t="shared" si="14"/>
        <v>5.7476760891796971E-2</v>
      </c>
      <c r="M107">
        <v>980</v>
      </c>
      <c r="N107">
        <f t="shared" si="10"/>
        <v>16160.166092337637</v>
      </c>
      <c r="O107">
        <f t="shared" si="11"/>
        <v>17640</v>
      </c>
      <c r="P107">
        <f t="shared" si="12"/>
        <v>-448.89350256493435</v>
      </c>
      <c r="Q107">
        <f t="shared" si="13"/>
        <v>201505.37664501474</v>
      </c>
      <c r="R107">
        <v>0</v>
      </c>
      <c r="S107">
        <v>0</v>
      </c>
      <c r="T107">
        <v>511</v>
      </c>
      <c r="U107">
        <v>1</v>
      </c>
      <c r="V107">
        <v>0</v>
      </c>
      <c r="W107">
        <v>3394</v>
      </c>
      <c r="X107">
        <v>0</v>
      </c>
      <c r="Y107">
        <v>0</v>
      </c>
      <c r="Z107">
        <v>0</v>
      </c>
      <c r="AA107">
        <v>0</v>
      </c>
    </row>
    <row r="108" spans="1:38" x14ac:dyDescent="0.35">
      <c r="A108" s="1">
        <v>41022</v>
      </c>
      <c r="B108">
        <v>4628.5</v>
      </c>
      <c r="C108">
        <v>3558.6666666666665</v>
      </c>
      <c r="D108">
        <v>4628.5</v>
      </c>
      <c r="E108">
        <v>0</v>
      </c>
      <c r="F108">
        <v>0</v>
      </c>
      <c r="G108">
        <v>0</v>
      </c>
      <c r="H108">
        <v>3905</v>
      </c>
      <c r="I108">
        <f t="shared" si="8"/>
        <v>3900.633929073746</v>
      </c>
      <c r="J108">
        <f>I108-B108</f>
        <v>-727.866070926254</v>
      </c>
      <c r="K108">
        <f t="shared" si="9"/>
        <v>727.866070926254</v>
      </c>
      <c r="L108" s="8">
        <f t="shared" si="14"/>
        <v>0.15725744213595202</v>
      </c>
      <c r="M108">
        <v>1058</v>
      </c>
      <c r="N108">
        <f t="shared" si="10"/>
        <v>52406.357106690288</v>
      </c>
      <c r="O108">
        <f t="shared" si="11"/>
        <v>19044</v>
      </c>
      <c r="P108">
        <f t="shared" si="12"/>
        <v>-1455.732141852508</v>
      </c>
      <c r="Q108">
        <f t="shared" si="13"/>
        <v>2119156.0688224905</v>
      </c>
      <c r="R108">
        <v>0</v>
      </c>
      <c r="S108">
        <v>0</v>
      </c>
      <c r="T108">
        <v>723.5</v>
      </c>
      <c r="U108">
        <v>0</v>
      </c>
      <c r="V108">
        <v>0</v>
      </c>
      <c r="W108">
        <v>3905</v>
      </c>
      <c r="X108">
        <v>1</v>
      </c>
      <c r="Y108">
        <v>0</v>
      </c>
      <c r="Z108">
        <v>0</v>
      </c>
      <c r="AA108">
        <v>0</v>
      </c>
    </row>
    <row r="109" spans="1:38" x14ac:dyDescent="0.35">
      <c r="A109" s="1">
        <v>41023</v>
      </c>
      <c r="B109">
        <v>2751</v>
      </c>
      <c r="C109">
        <v>3975.8333333333335</v>
      </c>
      <c r="D109">
        <v>2900</v>
      </c>
      <c r="E109">
        <v>0</v>
      </c>
      <c r="F109">
        <v>0</v>
      </c>
      <c r="G109">
        <v>0</v>
      </c>
      <c r="H109">
        <v>4628.5</v>
      </c>
      <c r="I109">
        <f t="shared" si="8"/>
        <v>2911.6278737866619</v>
      </c>
      <c r="J109">
        <f>I109-B109</f>
        <v>160.62787378666189</v>
      </c>
      <c r="K109">
        <f t="shared" si="9"/>
        <v>160.62787378666189</v>
      </c>
      <c r="L109" s="8">
        <f t="shared" si="14"/>
        <v>5.8388903593842925E-2</v>
      </c>
      <c r="M109">
        <v>819</v>
      </c>
      <c r="N109">
        <f t="shared" si="10"/>
        <v>2891.3017281599141</v>
      </c>
      <c r="O109">
        <f t="shared" si="11"/>
        <v>14742</v>
      </c>
      <c r="P109">
        <f t="shared" si="12"/>
        <v>160.62787378666189</v>
      </c>
      <c r="Q109">
        <f t="shared" si="13"/>
        <v>25801.313837223785</v>
      </c>
      <c r="R109">
        <v>0</v>
      </c>
      <c r="S109">
        <v>0</v>
      </c>
      <c r="T109">
        <v>-1877.5</v>
      </c>
      <c r="U109">
        <v>0</v>
      </c>
      <c r="V109">
        <v>0</v>
      </c>
      <c r="W109">
        <v>4628.5</v>
      </c>
      <c r="X109">
        <v>0</v>
      </c>
      <c r="Y109">
        <v>1</v>
      </c>
      <c r="Z109">
        <v>0</v>
      </c>
      <c r="AA109">
        <v>0</v>
      </c>
    </row>
    <row r="110" spans="1:38" x14ac:dyDescent="0.35">
      <c r="A110" s="1">
        <v>41024</v>
      </c>
      <c r="B110">
        <v>3050</v>
      </c>
      <c r="C110">
        <v>3761.5</v>
      </c>
      <c r="D110">
        <v>2827</v>
      </c>
      <c r="E110">
        <v>0</v>
      </c>
      <c r="F110">
        <v>0</v>
      </c>
      <c r="G110">
        <v>1</v>
      </c>
      <c r="H110">
        <v>2751</v>
      </c>
      <c r="I110">
        <f t="shared" si="8"/>
        <v>3990.644255288169</v>
      </c>
      <c r="J110">
        <f>I110-B110</f>
        <v>940.64425528816901</v>
      </c>
      <c r="K110">
        <f t="shared" si="9"/>
        <v>940.64425528816901</v>
      </c>
      <c r="L110" s="8">
        <f t="shared" si="14"/>
        <v>0.30840795255349801</v>
      </c>
      <c r="M110">
        <v>798</v>
      </c>
      <c r="N110">
        <f t="shared" si="10"/>
        <v>16931.596595187042</v>
      </c>
      <c r="O110">
        <f t="shared" si="11"/>
        <v>14364</v>
      </c>
      <c r="P110">
        <f t="shared" si="12"/>
        <v>940.64425528816901</v>
      </c>
      <c r="Q110">
        <f t="shared" si="13"/>
        <v>884811.61500663403</v>
      </c>
      <c r="R110">
        <v>0</v>
      </c>
      <c r="S110">
        <v>0</v>
      </c>
      <c r="T110">
        <v>299</v>
      </c>
      <c r="U110">
        <v>0</v>
      </c>
      <c r="V110">
        <v>0</v>
      </c>
      <c r="W110">
        <v>2751</v>
      </c>
      <c r="X110">
        <v>0</v>
      </c>
      <c r="Y110">
        <v>0</v>
      </c>
      <c r="Z110">
        <v>1</v>
      </c>
      <c r="AA110">
        <v>1</v>
      </c>
    </row>
    <row r="111" spans="1:38" x14ac:dyDescent="0.35">
      <c r="A111" s="1">
        <v>41025</v>
      </c>
      <c r="B111">
        <v>3207</v>
      </c>
      <c r="C111">
        <v>3476.5</v>
      </c>
      <c r="D111">
        <v>3146</v>
      </c>
      <c r="E111">
        <v>0</v>
      </c>
      <c r="F111">
        <v>0</v>
      </c>
      <c r="G111">
        <v>1</v>
      </c>
      <c r="H111">
        <v>3050</v>
      </c>
      <c r="I111">
        <f t="shared" si="8"/>
        <v>4099.7730480101636</v>
      </c>
      <c r="J111">
        <f>I111-B111</f>
        <v>892.77304801016362</v>
      </c>
      <c r="K111">
        <f t="shared" si="9"/>
        <v>892.77304801016362</v>
      </c>
      <c r="L111" s="8">
        <f t="shared" si="14"/>
        <v>0.27838261553170052</v>
      </c>
      <c r="M111">
        <v>772</v>
      </c>
      <c r="N111">
        <f t="shared" si="10"/>
        <v>16069.914864182945</v>
      </c>
      <c r="O111">
        <f t="shared" si="11"/>
        <v>13896</v>
      </c>
      <c r="P111">
        <f t="shared" si="12"/>
        <v>892.77304801016362</v>
      </c>
      <c r="Q111">
        <f t="shared" si="13"/>
        <v>797043.71525335789</v>
      </c>
      <c r="R111">
        <v>1</v>
      </c>
      <c r="S111">
        <v>0</v>
      </c>
      <c r="T111">
        <v>157</v>
      </c>
      <c r="U111">
        <v>0</v>
      </c>
      <c r="V111">
        <v>0</v>
      </c>
      <c r="W111">
        <v>3050</v>
      </c>
      <c r="X111">
        <v>0</v>
      </c>
      <c r="Y111">
        <v>0</v>
      </c>
      <c r="Z111">
        <v>0</v>
      </c>
      <c r="AA111">
        <v>1</v>
      </c>
    </row>
    <row r="112" spans="1:38" x14ac:dyDescent="0.35">
      <c r="A112" s="1">
        <v>41026</v>
      </c>
      <c r="B112">
        <v>3271</v>
      </c>
      <c r="C112">
        <v>3002.6666666666665</v>
      </c>
      <c r="D112">
        <v>3377</v>
      </c>
      <c r="E112">
        <v>0</v>
      </c>
      <c r="F112">
        <v>0</v>
      </c>
      <c r="G112">
        <v>0</v>
      </c>
      <c r="H112">
        <v>3207</v>
      </c>
      <c r="I112">
        <f t="shared" si="8"/>
        <v>2881.7997820678656</v>
      </c>
      <c r="J112">
        <f>I112-B112</f>
        <v>-389.20021793213436</v>
      </c>
      <c r="K112">
        <f t="shared" si="9"/>
        <v>389.20021793213436</v>
      </c>
      <c r="L112" s="8">
        <f t="shared" si="14"/>
        <v>0.11898508649713677</v>
      </c>
      <c r="M112">
        <v>1055</v>
      </c>
      <c r="N112">
        <f t="shared" si="10"/>
        <v>28022.415691113674</v>
      </c>
      <c r="O112">
        <f t="shared" si="11"/>
        <v>18990</v>
      </c>
      <c r="P112">
        <f t="shared" si="12"/>
        <v>-778.40043586426873</v>
      </c>
      <c r="Q112">
        <f t="shared" si="13"/>
        <v>605907.23855368351</v>
      </c>
      <c r="R112">
        <v>0</v>
      </c>
      <c r="S112">
        <v>1</v>
      </c>
      <c r="T112">
        <v>64</v>
      </c>
      <c r="U112">
        <v>0</v>
      </c>
      <c r="V112">
        <v>0</v>
      </c>
      <c r="W112">
        <v>3207</v>
      </c>
      <c r="X112">
        <v>0</v>
      </c>
      <c r="Y112">
        <v>0</v>
      </c>
      <c r="Z112">
        <v>0</v>
      </c>
      <c r="AA112">
        <v>0</v>
      </c>
    </row>
    <row r="113" spans="1:27" x14ac:dyDescent="0.35">
      <c r="A113" s="1">
        <v>41027</v>
      </c>
      <c r="B113">
        <v>3536</v>
      </c>
      <c r="C113">
        <v>3176</v>
      </c>
      <c r="D113">
        <v>3394</v>
      </c>
      <c r="E113">
        <v>1</v>
      </c>
      <c r="F113">
        <v>1</v>
      </c>
      <c r="G113">
        <v>1</v>
      </c>
      <c r="H113">
        <v>3271</v>
      </c>
      <c r="I113">
        <f t="shared" si="8"/>
        <v>4618.9675121515547</v>
      </c>
      <c r="J113">
        <f>I113-B113</f>
        <v>1082.9675121515547</v>
      </c>
      <c r="K113">
        <f t="shared" si="9"/>
        <v>1082.9675121515547</v>
      </c>
      <c r="L113" s="8">
        <f t="shared" si="14"/>
        <v>0.30626909280304149</v>
      </c>
      <c r="M113">
        <v>945</v>
      </c>
      <c r="N113">
        <f t="shared" si="10"/>
        <v>19493.415218727983</v>
      </c>
      <c r="O113">
        <f t="shared" si="11"/>
        <v>17010</v>
      </c>
      <c r="P113">
        <f t="shared" si="12"/>
        <v>1082.9675121515547</v>
      </c>
      <c r="Q113">
        <f t="shared" si="13"/>
        <v>1172818.6323757279</v>
      </c>
      <c r="R113">
        <v>0</v>
      </c>
      <c r="S113">
        <v>0</v>
      </c>
      <c r="T113">
        <v>265</v>
      </c>
      <c r="U113">
        <v>1</v>
      </c>
      <c r="V113">
        <v>1</v>
      </c>
      <c r="W113">
        <v>3271</v>
      </c>
      <c r="X113">
        <v>0</v>
      </c>
      <c r="Y113">
        <v>0</v>
      </c>
      <c r="Z113">
        <v>0</v>
      </c>
      <c r="AA113">
        <v>1</v>
      </c>
    </row>
    <row r="114" spans="1:27" x14ac:dyDescent="0.35">
      <c r="A114" s="1">
        <v>41028</v>
      </c>
      <c r="B114">
        <v>3774</v>
      </c>
      <c r="C114">
        <v>3338</v>
      </c>
      <c r="D114">
        <v>3905</v>
      </c>
      <c r="E114">
        <v>1</v>
      </c>
      <c r="F114">
        <v>1</v>
      </c>
      <c r="G114">
        <v>0</v>
      </c>
      <c r="H114">
        <v>3536</v>
      </c>
      <c r="I114">
        <f t="shared" si="8"/>
        <v>3809.3976714351875</v>
      </c>
      <c r="J114">
        <f>I114-B114</f>
        <v>35.397671435187476</v>
      </c>
      <c r="K114">
        <f t="shared" si="9"/>
        <v>35.397671435187476</v>
      </c>
      <c r="L114" s="8">
        <f t="shared" si="14"/>
        <v>9.3793512016924954E-3</v>
      </c>
      <c r="M114">
        <v>1056</v>
      </c>
      <c r="N114">
        <f t="shared" si="10"/>
        <v>637.15808583337457</v>
      </c>
      <c r="O114">
        <f t="shared" si="11"/>
        <v>19008</v>
      </c>
      <c r="P114">
        <f t="shared" si="12"/>
        <v>35.397671435187476</v>
      </c>
      <c r="Q114">
        <f t="shared" si="13"/>
        <v>1252.9951430334875</v>
      </c>
      <c r="R114">
        <v>0</v>
      </c>
      <c r="S114">
        <v>0</v>
      </c>
      <c r="T114">
        <v>238</v>
      </c>
      <c r="U114">
        <v>1</v>
      </c>
      <c r="V114">
        <v>0</v>
      </c>
      <c r="W114">
        <v>3536</v>
      </c>
      <c r="X114">
        <v>0</v>
      </c>
      <c r="Y114">
        <v>0</v>
      </c>
      <c r="Z114">
        <v>0</v>
      </c>
      <c r="AA114">
        <v>0</v>
      </c>
    </row>
    <row r="115" spans="1:27" x14ac:dyDescent="0.35">
      <c r="A115" s="1">
        <v>41029</v>
      </c>
      <c r="B115">
        <v>2954</v>
      </c>
      <c r="C115">
        <v>3527</v>
      </c>
      <c r="D115">
        <v>4628.5</v>
      </c>
      <c r="E115">
        <v>1</v>
      </c>
      <c r="F115">
        <v>0</v>
      </c>
      <c r="G115">
        <v>0</v>
      </c>
      <c r="H115">
        <v>3774</v>
      </c>
      <c r="I115">
        <f t="shared" si="8"/>
        <v>4038.4483329404202</v>
      </c>
      <c r="J115">
        <f>I115-B115</f>
        <v>1084.4483329404202</v>
      </c>
      <c r="K115">
        <f t="shared" si="9"/>
        <v>1084.4483329404202</v>
      </c>
      <c r="L115" s="8">
        <f t="shared" si="14"/>
        <v>0.36711182563995265</v>
      </c>
      <c r="M115">
        <v>698</v>
      </c>
      <c r="N115">
        <f t="shared" si="10"/>
        <v>19520.069992927565</v>
      </c>
      <c r="O115">
        <f t="shared" si="11"/>
        <v>12564</v>
      </c>
      <c r="P115">
        <f t="shared" si="12"/>
        <v>1084.4483329404202</v>
      </c>
      <c r="Q115">
        <f t="shared" si="13"/>
        <v>1176028.1868172565</v>
      </c>
      <c r="R115">
        <v>0</v>
      </c>
      <c r="S115">
        <v>0</v>
      </c>
      <c r="T115">
        <v>-820</v>
      </c>
      <c r="U115">
        <v>0</v>
      </c>
      <c r="V115">
        <v>0</v>
      </c>
      <c r="W115">
        <v>3774</v>
      </c>
      <c r="X115">
        <v>1</v>
      </c>
      <c r="Y115">
        <v>0</v>
      </c>
      <c r="Z115">
        <v>0</v>
      </c>
      <c r="AA115">
        <v>0</v>
      </c>
    </row>
    <row r="116" spans="1:27" x14ac:dyDescent="0.35">
      <c r="A116" s="1">
        <v>41030</v>
      </c>
      <c r="B116">
        <v>4732</v>
      </c>
      <c r="C116">
        <v>3421.3333333333335</v>
      </c>
      <c r="D116">
        <v>2751</v>
      </c>
      <c r="E116">
        <v>0</v>
      </c>
      <c r="F116">
        <v>0</v>
      </c>
      <c r="G116">
        <v>1</v>
      </c>
      <c r="H116">
        <v>2954</v>
      </c>
      <c r="I116">
        <f t="shared" si="8"/>
        <v>3820.6611014496311</v>
      </c>
      <c r="J116">
        <f>I116-B116</f>
        <v>-911.33889855036887</v>
      </c>
      <c r="K116">
        <f t="shared" si="9"/>
        <v>911.33889855036887</v>
      </c>
      <c r="L116" s="8">
        <f t="shared" si="14"/>
        <v>0.1925906379015995</v>
      </c>
      <c r="M116">
        <v>701</v>
      </c>
      <c r="N116">
        <f t="shared" si="10"/>
        <v>65616.400695626566</v>
      </c>
      <c r="O116">
        <f t="shared" si="11"/>
        <v>12618</v>
      </c>
      <c r="P116">
        <f t="shared" si="12"/>
        <v>-1822.6777971007377</v>
      </c>
      <c r="Q116">
        <f t="shared" si="13"/>
        <v>3322154.352043998</v>
      </c>
      <c r="R116">
        <v>0</v>
      </c>
      <c r="S116">
        <v>0</v>
      </c>
      <c r="T116">
        <v>1778</v>
      </c>
      <c r="U116">
        <v>0</v>
      </c>
      <c r="V116">
        <v>0</v>
      </c>
      <c r="W116">
        <v>2954</v>
      </c>
      <c r="X116">
        <v>0</v>
      </c>
      <c r="Y116">
        <v>1</v>
      </c>
      <c r="Z116">
        <v>0</v>
      </c>
      <c r="AA116">
        <v>1</v>
      </c>
    </row>
    <row r="117" spans="1:27" x14ac:dyDescent="0.35">
      <c r="A117" s="1">
        <v>41031</v>
      </c>
      <c r="B117">
        <v>4151</v>
      </c>
      <c r="C117">
        <v>3820</v>
      </c>
      <c r="D117">
        <v>3050</v>
      </c>
      <c r="E117">
        <v>0</v>
      </c>
      <c r="F117">
        <v>0</v>
      </c>
      <c r="G117">
        <v>1</v>
      </c>
      <c r="H117">
        <v>4732</v>
      </c>
      <c r="I117">
        <f t="shared" si="8"/>
        <v>4157.8709958691279</v>
      </c>
      <c r="J117">
        <f>I117-B117</f>
        <v>6.8709958691279098</v>
      </c>
      <c r="K117">
        <f t="shared" si="9"/>
        <v>6.8709958691279098</v>
      </c>
      <c r="L117" s="8">
        <f t="shared" si="14"/>
        <v>1.655262796706314E-3</v>
      </c>
      <c r="M117">
        <v>1152</v>
      </c>
      <c r="N117">
        <f t="shared" si="10"/>
        <v>123.67792564430238</v>
      </c>
      <c r="O117">
        <f t="shared" si="11"/>
        <v>20736</v>
      </c>
      <c r="P117">
        <f t="shared" si="12"/>
        <v>6.8709958691279098</v>
      </c>
      <c r="Q117">
        <f t="shared" si="13"/>
        <v>47.210584233572803</v>
      </c>
      <c r="R117">
        <v>0</v>
      </c>
      <c r="S117">
        <v>0</v>
      </c>
      <c r="T117">
        <v>-581</v>
      </c>
      <c r="U117">
        <v>0</v>
      </c>
      <c r="V117">
        <v>0</v>
      </c>
      <c r="W117">
        <v>4732</v>
      </c>
      <c r="X117">
        <v>0</v>
      </c>
      <c r="Y117">
        <v>0</v>
      </c>
      <c r="Z117">
        <v>1</v>
      </c>
      <c r="AA117">
        <v>1</v>
      </c>
    </row>
    <row r="118" spans="1:27" x14ac:dyDescent="0.35">
      <c r="A118" s="1">
        <v>41032</v>
      </c>
      <c r="B118">
        <v>4833</v>
      </c>
      <c r="C118">
        <v>3945.6666666666665</v>
      </c>
      <c r="D118">
        <v>3207</v>
      </c>
      <c r="E118">
        <v>0</v>
      </c>
      <c r="F118">
        <v>0</v>
      </c>
      <c r="G118">
        <v>1</v>
      </c>
      <c r="H118">
        <v>4151</v>
      </c>
      <c r="I118">
        <f t="shared" si="8"/>
        <v>4305.4130929814582</v>
      </c>
      <c r="J118">
        <f>I118-B118</f>
        <v>-527.58690701854175</v>
      </c>
      <c r="K118">
        <f t="shared" si="9"/>
        <v>527.58690701854175</v>
      </c>
      <c r="L118" s="8">
        <f t="shared" si="14"/>
        <v>0.1091634403100645</v>
      </c>
      <c r="M118">
        <v>369</v>
      </c>
      <c r="N118">
        <f t="shared" si="10"/>
        <v>37986.257305335006</v>
      </c>
      <c r="O118">
        <f t="shared" si="11"/>
        <v>6642</v>
      </c>
      <c r="P118">
        <f t="shared" si="12"/>
        <v>-1055.1738140370835</v>
      </c>
      <c r="Q118">
        <f t="shared" si="13"/>
        <v>1113391.7778295656</v>
      </c>
      <c r="R118">
        <v>1</v>
      </c>
      <c r="S118">
        <v>0</v>
      </c>
      <c r="T118">
        <v>682</v>
      </c>
      <c r="U118">
        <v>0</v>
      </c>
      <c r="V118">
        <v>0</v>
      </c>
      <c r="W118">
        <v>4151</v>
      </c>
      <c r="X118">
        <v>0</v>
      </c>
      <c r="Y118">
        <v>0</v>
      </c>
      <c r="Z118">
        <v>0</v>
      </c>
      <c r="AA118">
        <v>1</v>
      </c>
    </row>
    <row r="119" spans="1:27" x14ac:dyDescent="0.35">
      <c r="A119" s="1">
        <v>41033</v>
      </c>
      <c r="B119">
        <v>4881</v>
      </c>
      <c r="C119">
        <v>4572</v>
      </c>
      <c r="D119">
        <v>3271</v>
      </c>
      <c r="E119">
        <v>0</v>
      </c>
      <c r="F119">
        <v>0</v>
      </c>
      <c r="G119">
        <v>1</v>
      </c>
      <c r="H119">
        <v>4833</v>
      </c>
      <c r="I119">
        <f t="shared" si="8"/>
        <v>4568.4804741657663</v>
      </c>
      <c r="J119">
        <f>I119-B119</f>
        <v>-312.51952583423372</v>
      </c>
      <c r="K119">
        <f t="shared" si="9"/>
        <v>312.51952583423372</v>
      </c>
      <c r="L119" s="8">
        <f t="shared" si="14"/>
        <v>6.4027765997589373E-2</v>
      </c>
      <c r="M119">
        <v>1188</v>
      </c>
      <c r="N119">
        <f t="shared" si="10"/>
        <v>22501.405860064828</v>
      </c>
      <c r="O119">
        <f t="shared" si="11"/>
        <v>21384</v>
      </c>
      <c r="P119">
        <f t="shared" si="12"/>
        <v>-625.03905166846744</v>
      </c>
      <c r="Q119">
        <f t="shared" si="13"/>
        <v>390673.81611061713</v>
      </c>
      <c r="R119">
        <v>0</v>
      </c>
      <c r="S119">
        <v>1</v>
      </c>
      <c r="T119">
        <v>48</v>
      </c>
      <c r="U119">
        <v>0</v>
      </c>
      <c r="V119">
        <v>0</v>
      </c>
      <c r="W119">
        <v>4833</v>
      </c>
      <c r="X119">
        <v>0</v>
      </c>
      <c r="Y119">
        <v>0</v>
      </c>
      <c r="Z119">
        <v>0</v>
      </c>
      <c r="AA119">
        <v>1</v>
      </c>
    </row>
    <row r="120" spans="1:27" x14ac:dyDescent="0.35">
      <c r="A120" s="1">
        <v>41034</v>
      </c>
      <c r="B120">
        <v>4563</v>
      </c>
      <c r="C120">
        <v>4621.666666666667</v>
      </c>
      <c r="D120">
        <v>3536</v>
      </c>
      <c r="E120">
        <v>0</v>
      </c>
      <c r="F120">
        <v>1</v>
      </c>
      <c r="G120">
        <v>1</v>
      </c>
      <c r="H120">
        <v>4881</v>
      </c>
      <c r="I120">
        <f t="shared" si="8"/>
        <v>5073.4160586739054</v>
      </c>
      <c r="J120">
        <f>I120-B120</f>
        <v>510.41605867390535</v>
      </c>
      <c r="K120">
        <f t="shared" si="9"/>
        <v>510.41605867390535</v>
      </c>
      <c r="L120" s="8">
        <f t="shared" si="14"/>
        <v>0.11185975425682783</v>
      </c>
      <c r="M120">
        <v>1440</v>
      </c>
      <c r="N120">
        <f t="shared" si="10"/>
        <v>9187.4890561302964</v>
      </c>
      <c r="O120">
        <f t="shared" si="11"/>
        <v>25920</v>
      </c>
      <c r="P120">
        <f t="shared" si="12"/>
        <v>510.41605867390535</v>
      </c>
      <c r="Q120">
        <f t="shared" si="13"/>
        <v>260524.55295220358</v>
      </c>
      <c r="R120">
        <v>0</v>
      </c>
      <c r="S120">
        <v>0</v>
      </c>
      <c r="T120">
        <v>-318</v>
      </c>
      <c r="U120">
        <v>1</v>
      </c>
      <c r="V120">
        <v>1</v>
      </c>
      <c r="W120">
        <v>4881</v>
      </c>
      <c r="X120">
        <v>0</v>
      </c>
      <c r="Y120">
        <v>0</v>
      </c>
      <c r="Z120">
        <v>0</v>
      </c>
      <c r="AA120">
        <v>1</v>
      </c>
    </row>
    <row r="121" spans="1:27" x14ac:dyDescent="0.35">
      <c r="A121" s="1">
        <v>41035</v>
      </c>
      <c r="B121">
        <v>5394</v>
      </c>
      <c r="C121">
        <v>4759</v>
      </c>
      <c r="D121">
        <v>3774</v>
      </c>
      <c r="E121">
        <v>0</v>
      </c>
      <c r="F121">
        <v>1</v>
      </c>
      <c r="G121">
        <v>1</v>
      </c>
      <c r="H121">
        <v>4563</v>
      </c>
      <c r="I121">
        <f t="shared" si="8"/>
        <v>5278.3186799440591</v>
      </c>
      <c r="J121">
        <f>I121-B121</f>
        <v>-115.68132005594089</v>
      </c>
      <c r="K121">
        <f t="shared" si="9"/>
        <v>115.68132005594089</v>
      </c>
      <c r="L121" s="8">
        <f t="shared" si="14"/>
        <v>2.1446295894686853E-2</v>
      </c>
      <c r="M121">
        <v>1295</v>
      </c>
      <c r="N121">
        <f t="shared" si="10"/>
        <v>8329.0550440277439</v>
      </c>
      <c r="O121">
        <f t="shared" si="11"/>
        <v>23310</v>
      </c>
      <c r="P121">
        <f t="shared" si="12"/>
        <v>-231.36264011188177</v>
      </c>
      <c r="Q121">
        <f t="shared" si="13"/>
        <v>53528.671239540126</v>
      </c>
      <c r="R121">
        <v>0</v>
      </c>
      <c r="S121">
        <v>0</v>
      </c>
      <c r="T121">
        <v>831</v>
      </c>
      <c r="U121">
        <v>1</v>
      </c>
      <c r="V121">
        <v>0</v>
      </c>
      <c r="W121">
        <v>4563</v>
      </c>
      <c r="X121">
        <v>0</v>
      </c>
      <c r="Y121">
        <v>0</v>
      </c>
      <c r="Z121">
        <v>0</v>
      </c>
      <c r="AA121">
        <v>1</v>
      </c>
    </row>
    <row r="122" spans="1:27" x14ac:dyDescent="0.35">
      <c r="A122" s="1">
        <v>41036</v>
      </c>
      <c r="B122">
        <v>4018</v>
      </c>
      <c r="C122">
        <v>4946</v>
      </c>
      <c r="D122">
        <v>2954</v>
      </c>
      <c r="E122">
        <v>0</v>
      </c>
      <c r="F122">
        <v>0</v>
      </c>
      <c r="G122">
        <v>1</v>
      </c>
      <c r="H122">
        <v>5394</v>
      </c>
      <c r="I122">
        <f t="shared" si="8"/>
        <v>4492.0694759687167</v>
      </c>
      <c r="J122">
        <f>I122-B122</f>
        <v>474.06947596871669</v>
      </c>
      <c r="K122">
        <f t="shared" si="9"/>
        <v>474.06947596871669</v>
      </c>
      <c r="L122" s="8">
        <f t="shared" si="14"/>
        <v>0.11798643005692303</v>
      </c>
      <c r="M122">
        <v>913</v>
      </c>
      <c r="N122">
        <f t="shared" si="10"/>
        <v>8533.2505674369004</v>
      </c>
      <c r="O122">
        <f t="shared" si="11"/>
        <v>16434</v>
      </c>
      <c r="P122">
        <f t="shared" si="12"/>
        <v>474.06947596871669</v>
      </c>
      <c r="Q122">
        <f t="shared" si="13"/>
        <v>224741.86804525365</v>
      </c>
      <c r="R122">
        <v>0</v>
      </c>
      <c r="S122">
        <v>0</v>
      </c>
      <c r="T122">
        <v>-1376</v>
      </c>
      <c r="U122">
        <v>0</v>
      </c>
      <c r="V122">
        <v>0</v>
      </c>
      <c r="W122">
        <v>5394</v>
      </c>
      <c r="X122">
        <v>1</v>
      </c>
      <c r="Y122">
        <v>0</v>
      </c>
      <c r="Z122">
        <v>0</v>
      </c>
      <c r="AA122">
        <v>1</v>
      </c>
    </row>
    <row r="123" spans="1:27" x14ac:dyDescent="0.35">
      <c r="A123" s="1">
        <v>41037</v>
      </c>
      <c r="B123">
        <v>4112</v>
      </c>
      <c r="C123">
        <v>4658.333333333333</v>
      </c>
      <c r="D123">
        <v>4732</v>
      </c>
      <c r="E123">
        <v>0</v>
      </c>
      <c r="F123">
        <v>0</v>
      </c>
      <c r="G123">
        <v>0</v>
      </c>
      <c r="H123">
        <v>4018</v>
      </c>
      <c r="I123">
        <f t="shared" si="8"/>
        <v>4356.6788699718727</v>
      </c>
      <c r="J123">
        <f>I123-B123</f>
        <v>244.6788699718727</v>
      </c>
      <c r="K123">
        <f t="shared" si="9"/>
        <v>244.6788699718727</v>
      </c>
      <c r="L123" s="8">
        <f t="shared" si="14"/>
        <v>5.9503616238295892E-2</v>
      </c>
      <c r="M123">
        <v>955</v>
      </c>
      <c r="N123">
        <f t="shared" si="10"/>
        <v>4404.2196594937086</v>
      </c>
      <c r="O123">
        <f t="shared" si="11"/>
        <v>17190</v>
      </c>
      <c r="P123">
        <f t="shared" si="12"/>
        <v>244.6788699718727</v>
      </c>
      <c r="Q123">
        <f t="shared" si="13"/>
        <v>59867.749410712589</v>
      </c>
      <c r="R123">
        <v>0</v>
      </c>
      <c r="S123">
        <v>0</v>
      </c>
      <c r="T123">
        <v>94</v>
      </c>
      <c r="U123">
        <v>0</v>
      </c>
      <c r="V123">
        <v>0</v>
      </c>
      <c r="W123">
        <v>4018</v>
      </c>
      <c r="X123">
        <v>0</v>
      </c>
      <c r="Y123">
        <v>1</v>
      </c>
      <c r="Z123">
        <v>0</v>
      </c>
      <c r="AA123">
        <v>0</v>
      </c>
    </row>
    <row r="124" spans="1:27" x14ac:dyDescent="0.35">
      <c r="A124" s="1">
        <v>41038</v>
      </c>
      <c r="B124">
        <v>4315</v>
      </c>
      <c r="C124">
        <v>4508</v>
      </c>
      <c r="D124">
        <v>4151</v>
      </c>
      <c r="E124">
        <v>0</v>
      </c>
      <c r="F124">
        <v>0</v>
      </c>
      <c r="G124">
        <v>1</v>
      </c>
      <c r="H124">
        <v>4112</v>
      </c>
      <c r="I124">
        <f t="shared" si="8"/>
        <v>5124.3518841754412</v>
      </c>
      <c r="J124">
        <f>I124-B124</f>
        <v>809.35188417544123</v>
      </c>
      <c r="K124">
        <f t="shared" si="9"/>
        <v>809.35188417544123</v>
      </c>
      <c r="L124" s="8">
        <f t="shared" si="14"/>
        <v>0.18756706469882764</v>
      </c>
      <c r="M124">
        <v>902</v>
      </c>
      <c r="N124">
        <f t="shared" si="10"/>
        <v>14568.333915157942</v>
      </c>
      <c r="O124">
        <f t="shared" si="11"/>
        <v>16236</v>
      </c>
      <c r="P124">
        <f t="shared" si="12"/>
        <v>809.35188417544123</v>
      </c>
      <c r="Q124">
        <f t="shared" si="13"/>
        <v>655050.47241833678</v>
      </c>
      <c r="R124">
        <v>0</v>
      </c>
      <c r="S124">
        <v>0</v>
      </c>
      <c r="T124">
        <v>203</v>
      </c>
      <c r="U124">
        <v>0</v>
      </c>
      <c r="V124">
        <v>0</v>
      </c>
      <c r="W124">
        <v>4112</v>
      </c>
      <c r="X124">
        <v>0</v>
      </c>
      <c r="Y124">
        <v>0</v>
      </c>
      <c r="Z124">
        <v>1</v>
      </c>
      <c r="AA124">
        <v>1</v>
      </c>
    </row>
    <row r="125" spans="1:27" x14ac:dyDescent="0.35">
      <c r="A125" s="1">
        <v>41039</v>
      </c>
      <c r="B125">
        <v>4869</v>
      </c>
      <c r="C125">
        <v>4148.333333333333</v>
      </c>
      <c r="D125">
        <v>4833</v>
      </c>
      <c r="E125">
        <v>0</v>
      </c>
      <c r="F125">
        <v>0</v>
      </c>
      <c r="G125">
        <v>1</v>
      </c>
      <c r="H125">
        <v>4315</v>
      </c>
      <c r="I125">
        <f t="shared" si="8"/>
        <v>5445.7470234866214</v>
      </c>
      <c r="J125">
        <f>I125-B125</f>
        <v>576.7470234866214</v>
      </c>
      <c r="K125">
        <f t="shared" si="9"/>
        <v>576.7470234866214</v>
      </c>
      <c r="L125" s="8">
        <f t="shared" si="14"/>
        <v>0.11845286988840037</v>
      </c>
      <c r="M125">
        <v>777</v>
      </c>
      <c r="N125">
        <f t="shared" si="10"/>
        <v>10381.446422759185</v>
      </c>
      <c r="O125">
        <f t="shared" si="11"/>
        <v>13986</v>
      </c>
      <c r="P125">
        <f t="shared" si="12"/>
        <v>576.7470234866214</v>
      </c>
      <c r="Q125">
        <f t="shared" si="13"/>
        <v>332637.12910067744</v>
      </c>
      <c r="R125">
        <v>1</v>
      </c>
      <c r="S125">
        <v>0</v>
      </c>
      <c r="T125">
        <v>554</v>
      </c>
      <c r="U125">
        <v>0</v>
      </c>
      <c r="V125">
        <v>0</v>
      </c>
      <c r="W125">
        <v>4315</v>
      </c>
      <c r="X125">
        <v>0</v>
      </c>
      <c r="Y125">
        <v>0</v>
      </c>
      <c r="Z125">
        <v>0</v>
      </c>
      <c r="AA125">
        <v>1</v>
      </c>
    </row>
    <row r="126" spans="1:27" x14ac:dyDescent="0.35">
      <c r="A126" s="1">
        <v>41040</v>
      </c>
      <c r="B126">
        <v>4844</v>
      </c>
      <c r="C126">
        <v>4432</v>
      </c>
      <c r="D126">
        <v>4881</v>
      </c>
      <c r="E126">
        <v>0</v>
      </c>
      <c r="F126">
        <v>0</v>
      </c>
      <c r="G126">
        <v>0</v>
      </c>
      <c r="H126">
        <v>4869</v>
      </c>
      <c r="I126">
        <f t="shared" si="8"/>
        <v>4374.7611655070559</v>
      </c>
      <c r="J126">
        <f>I126-B126</f>
        <v>-469.23883449294408</v>
      </c>
      <c r="K126">
        <f t="shared" si="9"/>
        <v>469.23883449294408</v>
      </c>
      <c r="L126" s="8">
        <f t="shared" si="14"/>
        <v>9.6870114470054516E-2</v>
      </c>
      <c r="M126">
        <v>1476</v>
      </c>
      <c r="N126">
        <f t="shared" si="10"/>
        <v>33785.196083491974</v>
      </c>
      <c r="O126">
        <f t="shared" si="11"/>
        <v>26568</v>
      </c>
      <c r="P126">
        <f t="shared" si="12"/>
        <v>-938.47766898588816</v>
      </c>
      <c r="Q126">
        <f t="shared" si="13"/>
        <v>880740.33518518624</v>
      </c>
      <c r="R126">
        <v>0</v>
      </c>
      <c r="S126">
        <v>1</v>
      </c>
      <c r="T126">
        <v>-25</v>
      </c>
      <c r="U126">
        <v>0</v>
      </c>
      <c r="V126">
        <v>0</v>
      </c>
      <c r="W126">
        <v>4869</v>
      </c>
      <c r="X126">
        <v>0</v>
      </c>
      <c r="Y126">
        <v>0</v>
      </c>
      <c r="Z126">
        <v>0</v>
      </c>
      <c r="AA126">
        <v>0</v>
      </c>
    </row>
    <row r="127" spans="1:27" x14ac:dyDescent="0.35">
      <c r="A127" s="1">
        <v>41041</v>
      </c>
      <c r="B127">
        <v>5278</v>
      </c>
      <c r="C127">
        <v>4676</v>
      </c>
      <c r="D127">
        <v>4563</v>
      </c>
      <c r="E127">
        <v>0</v>
      </c>
      <c r="F127">
        <v>1</v>
      </c>
      <c r="G127">
        <v>1</v>
      </c>
      <c r="H127">
        <v>4844</v>
      </c>
      <c r="I127">
        <f t="shared" si="8"/>
        <v>5767.6687076895796</v>
      </c>
      <c r="J127">
        <f>I127-B127</f>
        <v>489.66870768957961</v>
      </c>
      <c r="K127">
        <f t="shared" si="9"/>
        <v>489.66870768957961</v>
      </c>
      <c r="L127" s="8">
        <f t="shared" si="14"/>
        <v>9.2775427754751727E-2</v>
      </c>
      <c r="M127">
        <v>891</v>
      </c>
      <c r="N127">
        <f t="shared" si="10"/>
        <v>8814.0367384124329</v>
      </c>
      <c r="O127">
        <f t="shared" si="11"/>
        <v>16038</v>
      </c>
      <c r="P127">
        <f t="shared" si="12"/>
        <v>489.66870768957961</v>
      </c>
      <c r="Q127">
        <f t="shared" si="13"/>
        <v>239775.44329038294</v>
      </c>
      <c r="R127">
        <v>0</v>
      </c>
      <c r="S127">
        <v>0</v>
      </c>
      <c r="T127">
        <v>434</v>
      </c>
      <c r="U127">
        <v>1</v>
      </c>
      <c r="V127">
        <v>1</v>
      </c>
      <c r="W127">
        <v>4844</v>
      </c>
      <c r="X127">
        <v>0</v>
      </c>
      <c r="Y127">
        <v>0</v>
      </c>
      <c r="Z127">
        <v>0</v>
      </c>
      <c r="AA127">
        <v>1</v>
      </c>
    </row>
    <row r="128" spans="1:27" x14ac:dyDescent="0.35">
      <c r="A128" s="1">
        <v>41042</v>
      </c>
      <c r="B128">
        <v>7177</v>
      </c>
      <c r="C128">
        <v>4997</v>
      </c>
      <c r="D128">
        <v>5394</v>
      </c>
      <c r="E128">
        <v>0</v>
      </c>
      <c r="F128">
        <v>1</v>
      </c>
      <c r="G128">
        <v>1</v>
      </c>
      <c r="H128">
        <v>5278</v>
      </c>
      <c r="I128">
        <f t="shared" si="8"/>
        <v>6427.1757690436061</v>
      </c>
      <c r="J128">
        <f>I128-B128</f>
        <v>-749.82423095639388</v>
      </c>
      <c r="K128">
        <f t="shared" si="9"/>
        <v>749.82423095639388</v>
      </c>
      <c r="L128" s="8">
        <f t="shared" si="14"/>
        <v>0.10447599706791053</v>
      </c>
      <c r="M128">
        <v>545</v>
      </c>
      <c r="N128">
        <f t="shared" si="10"/>
        <v>53987.344628860359</v>
      </c>
      <c r="O128">
        <f t="shared" si="11"/>
        <v>9810</v>
      </c>
      <c r="P128">
        <f t="shared" si="12"/>
        <v>-1499.6484619127878</v>
      </c>
      <c r="Q128">
        <f t="shared" si="13"/>
        <v>2248945.5093173902</v>
      </c>
      <c r="R128">
        <v>0</v>
      </c>
      <c r="S128">
        <v>0</v>
      </c>
      <c r="T128">
        <v>1899</v>
      </c>
      <c r="U128">
        <v>1</v>
      </c>
      <c r="V128">
        <v>0</v>
      </c>
      <c r="W128">
        <v>5278</v>
      </c>
      <c r="X128">
        <v>0</v>
      </c>
      <c r="Y128">
        <v>0</v>
      </c>
      <c r="Z128">
        <v>0</v>
      </c>
      <c r="AA128">
        <v>1</v>
      </c>
    </row>
    <row r="129" spans="1:27" x14ac:dyDescent="0.35">
      <c r="A129" s="1">
        <v>41043</v>
      </c>
      <c r="B129">
        <v>3609</v>
      </c>
      <c r="C129">
        <v>5766.333333333333</v>
      </c>
      <c r="D129">
        <v>4018</v>
      </c>
      <c r="E129">
        <v>0</v>
      </c>
      <c r="F129">
        <v>0</v>
      </c>
      <c r="G129">
        <v>0</v>
      </c>
      <c r="H129">
        <v>7177</v>
      </c>
      <c r="I129">
        <f t="shared" si="8"/>
        <v>4278.294084763008</v>
      </c>
      <c r="J129">
        <f>I129-B129</f>
        <v>669.29408476300796</v>
      </c>
      <c r="K129">
        <f t="shared" si="9"/>
        <v>669.29408476300796</v>
      </c>
      <c r="L129" s="8">
        <f t="shared" si="14"/>
        <v>0.18545139505763589</v>
      </c>
      <c r="M129">
        <v>1371</v>
      </c>
      <c r="N129">
        <f t="shared" si="10"/>
        <v>12047.293525734143</v>
      </c>
      <c r="O129">
        <f t="shared" si="11"/>
        <v>24678</v>
      </c>
      <c r="P129">
        <f t="shared" si="12"/>
        <v>669.29408476300796</v>
      </c>
      <c r="Q129">
        <f t="shared" si="13"/>
        <v>447954.57189875247</v>
      </c>
      <c r="R129">
        <v>0</v>
      </c>
      <c r="S129">
        <v>0</v>
      </c>
      <c r="T129">
        <v>-3568</v>
      </c>
      <c r="U129">
        <v>0</v>
      </c>
      <c r="V129">
        <v>0</v>
      </c>
      <c r="W129">
        <v>7177</v>
      </c>
      <c r="X129">
        <v>1</v>
      </c>
      <c r="Y129">
        <v>0</v>
      </c>
      <c r="Z129">
        <v>0</v>
      </c>
      <c r="AA129">
        <v>0</v>
      </c>
    </row>
    <row r="130" spans="1:27" x14ac:dyDescent="0.35">
      <c r="A130" s="1">
        <v>41044</v>
      </c>
      <c r="B130">
        <v>4596</v>
      </c>
      <c r="C130">
        <v>5354.666666666667</v>
      </c>
      <c r="D130">
        <v>4112</v>
      </c>
      <c r="E130">
        <v>0</v>
      </c>
      <c r="F130">
        <v>0</v>
      </c>
      <c r="G130">
        <v>1</v>
      </c>
      <c r="H130">
        <v>3609</v>
      </c>
      <c r="I130">
        <f t="shared" si="8"/>
        <v>5397.4572436555045</v>
      </c>
      <c r="J130">
        <f>I130-B130</f>
        <v>801.4572436555045</v>
      </c>
      <c r="K130">
        <f t="shared" si="9"/>
        <v>801.4572436555045</v>
      </c>
      <c r="L130" s="8">
        <f t="shared" si="14"/>
        <v>0.17438147163957887</v>
      </c>
      <c r="M130">
        <v>729</v>
      </c>
      <c r="N130">
        <f t="shared" si="10"/>
        <v>14426.230385799081</v>
      </c>
      <c r="O130">
        <f t="shared" si="11"/>
        <v>13122</v>
      </c>
      <c r="P130">
        <f t="shared" si="12"/>
        <v>801.4572436555045</v>
      </c>
      <c r="Q130">
        <f t="shared" si="13"/>
        <v>642333.71340787876</v>
      </c>
      <c r="R130">
        <v>0</v>
      </c>
      <c r="S130">
        <v>0</v>
      </c>
      <c r="T130">
        <v>987</v>
      </c>
      <c r="U130">
        <v>0</v>
      </c>
      <c r="V130">
        <v>0</v>
      </c>
      <c r="W130">
        <v>3609</v>
      </c>
      <c r="X130">
        <v>0</v>
      </c>
      <c r="Y130">
        <v>1</v>
      </c>
      <c r="Z130">
        <v>0</v>
      </c>
      <c r="AA130">
        <v>1</v>
      </c>
    </row>
    <row r="131" spans="1:27" x14ac:dyDescent="0.35">
      <c r="A131" s="1">
        <v>41045</v>
      </c>
      <c r="B131">
        <v>4910</v>
      </c>
      <c r="C131">
        <v>5127.333333333333</v>
      </c>
      <c r="D131">
        <v>4315</v>
      </c>
      <c r="E131">
        <v>0</v>
      </c>
      <c r="F131">
        <v>0</v>
      </c>
      <c r="G131">
        <v>1</v>
      </c>
      <c r="H131">
        <v>4596</v>
      </c>
      <c r="I131">
        <f t="shared" ref="I131:I194" si="15">$AC$2+SUMPRODUCT(C131:G131,$AD$2:$AH$2)</f>
        <v>5450.6827012601188</v>
      </c>
      <c r="J131">
        <f>I131-B131</f>
        <v>540.68270126011885</v>
      </c>
      <c r="K131">
        <f t="shared" ref="K131:K194" si="16">ABS(J131)</f>
        <v>540.68270126011885</v>
      </c>
      <c r="L131" s="8">
        <f t="shared" si="14"/>
        <v>0.11011867642772277</v>
      </c>
      <c r="M131">
        <v>683</v>
      </c>
      <c r="N131">
        <f t="shared" ref="N131:N194" si="17">IF(J131&lt;0,J131*-72,J131*18)</f>
        <v>9732.2886226821392</v>
      </c>
      <c r="O131">
        <f t="shared" ref="O131:O194" si="18">M131*18</f>
        <v>12294</v>
      </c>
      <c r="P131">
        <f t="shared" ref="P131:P194" si="19">IF(J131&lt;0,J131*2,J131)</f>
        <v>540.68270126011885</v>
      </c>
      <c r="Q131">
        <f t="shared" ref="Q131:Q194" si="20">P131^2</f>
        <v>292337.78344193893</v>
      </c>
      <c r="R131">
        <v>0</v>
      </c>
      <c r="S131">
        <v>0</v>
      </c>
      <c r="T131">
        <v>314</v>
      </c>
      <c r="U131">
        <v>0</v>
      </c>
      <c r="V131">
        <v>0</v>
      </c>
      <c r="W131">
        <v>4596</v>
      </c>
      <c r="X131">
        <v>0</v>
      </c>
      <c r="Y131">
        <v>0</v>
      </c>
      <c r="Z131">
        <v>1</v>
      </c>
      <c r="AA131">
        <v>1</v>
      </c>
    </row>
    <row r="132" spans="1:27" x14ac:dyDescent="0.35">
      <c r="A132" s="1">
        <v>41046</v>
      </c>
      <c r="B132">
        <v>5297</v>
      </c>
      <c r="C132">
        <v>4371.666666666667</v>
      </c>
      <c r="D132">
        <v>4869</v>
      </c>
      <c r="E132">
        <v>0</v>
      </c>
      <c r="F132">
        <v>0</v>
      </c>
      <c r="G132">
        <v>1</v>
      </c>
      <c r="H132">
        <v>4910</v>
      </c>
      <c r="I132">
        <f t="shared" si="15"/>
        <v>5548.2128834671803</v>
      </c>
      <c r="J132">
        <f>I132-B132</f>
        <v>251.21288346718029</v>
      </c>
      <c r="K132">
        <f t="shared" si="16"/>
        <v>251.21288346718029</v>
      </c>
      <c r="L132" s="8">
        <f t="shared" si="14"/>
        <v>4.7425501881665146E-2</v>
      </c>
      <c r="M132">
        <v>768</v>
      </c>
      <c r="N132">
        <f t="shared" si="17"/>
        <v>4521.8319024092452</v>
      </c>
      <c r="O132">
        <f t="shared" si="18"/>
        <v>13824</v>
      </c>
      <c r="P132">
        <f t="shared" si="19"/>
        <v>251.21288346718029</v>
      </c>
      <c r="Q132">
        <f t="shared" si="20"/>
        <v>63107.912819895108</v>
      </c>
      <c r="R132">
        <v>1</v>
      </c>
      <c r="S132">
        <v>0</v>
      </c>
      <c r="T132">
        <v>387</v>
      </c>
      <c r="U132">
        <v>0</v>
      </c>
      <c r="V132">
        <v>0</v>
      </c>
      <c r="W132">
        <v>4910</v>
      </c>
      <c r="X132">
        <v>0</v>
      </c>
      <c r="Y132">
        <v>0</v>
      </c>
      <c r="Z132">
        <v>0</v>
      </c>
      <c r="AA132">
        <v>1</v>
      </c>
    </row>
    <row r="133" spans="1:27" x14ac:dyDescent="0.35">
      <c r="A133" s="1">
        <v>41047</v>
      </c>
      <c r="B133">
        <v>5306</v>
      </c>
      <c r="C133">
        <v>4934.333333333333</v>
      </c>
      <c r="D133">
        <v>4844</v>
      </c>
      <c r="E133">
        <v>0</v>
      </c>
      <c r="F133">
        <v>0</v>
      </c>
      <c r="G133">
        <v>1</v>
      </c>
      <c r="H133">
        <v>5297</v>
      </c>
      <c r="I133">
        <f t="shared" si="15"/>
        <v>5730.3131781142001</v>
      </c>
      <c r="J133">
        <f>I133-B133</f>
        <v>424.31317811420013</v>
      </c>
      <c r="K133">
        <f t="shared" si="16"/>
        <v>424.31317811420013</v>
      </c>
      <c r="L133" s="8">
        <f t="shared" si="14"/>
        <v>7.9968559765209224E-2</v>
      </c>
      <c r="M133">
        <v>890</v>
      </c>
      <c r="N133">
        <f t="shared" si="17"/>
        <v>7637.6372060556023</v>
      </c>
      <c r="O133">
        <f t="shared" si="18"/>
        <v>16020</v>
      </c>
      <c r="P133">
        <f t="shared" si="19"/>
        <v>424.31317811420013</v>
      </c>
      <c r="Q133">
        <f t="shared" si="20"/>
        <v>180041.67312137294</v>
      </c>
      <c r="R133">
        <v>0</v>
      </c>
      <c r="S133">
        <v>1</v>
      </c>
      <c r="T133">
        <v>9</v>
      </c>
      <c r="U133">
        <v>0</v>
      </c>
      <c r="V133">
        <v>0</v>
      </c>
      <c r="W133">
        <v>5297</v>
      </c>
      <c r="X133">
        <v>0</v>
      </c>
      <c r="Y133">
        <v>0</v>
      </c>
      <c r="Z133">
        <v>0</v>
      </c>
      <c r="AA133">
        <v>1</v>
      </c>
    </row>
    <row r="134" spans="1:27" x14ac:dyDescent="0.35">
      <c r="A134" s="1">
        <v>41048</v>
      </c>
      <c r="B134">
        <v>5362</v>
      </c>
      <c r="C134">
        <v>5171</v>
      </c>
      <c r="D134">
        <v>5278</v>
      </c>
      <c r="E134">
        <v>0</v>
      </c>
      <c r="F134">
        <v>1</v>
      </c>
      <c r="G134">
        <v>1</v>
      </c>
      <c r="H134">
        <v>5306</v>
      </c>
      <c r="I134">
        <f t="shared" si="15"/>
        <v>6412.3199677928824</v>
      </c>
      <c r="J134">
        <f>I134-B134</f>
        <v>1050.3199677928824</v>
      </c>
      <c r="K134">
        <f t="shared" si="16"/>
        <v>1050.3199677928824</v>
      </c>
      <c r="L134" s="8">
        <f t="shared" ref="L134:L197" si="21">K134/B134</f>
        <v>0.19588212752571474</v>
      </c>
      <c r="M134">
        <v>931</v>
      </c>
      <c r="N134">
        <f t="shared" si="17"/>
        <v>18905.759420271883</v>
      </c>
      <c r="O134">
        <f t="shared" si="18"/>
        <v>16758</v>
      </c>
      <c r="P134">
        <f t="shared" si="19"/>
        <v>1050.3199677928824</v>
      </c>
      <c r="Q134">
        <f t="shared" si="20"/>
        <v>1103172.0347444415</v>
      </c>
      <c r="R134">
        <v>0</v>
      </c>
      <c r="S134">
        <v>0</v>
      </c>
      <c r="T134">
        <v>56</v>
      </c>
      <c r="U134">
        <v>1</v>
      </c>
      <c r="V134">
        <v>1</v>
      </c>
      <c r="W134">
        <v>5306</v>
      </c>
      <c r="X134">
        <v>0</v>
      </c>
      <c r="Y134">
        <v>0</v>
      </c>
      <c r="Z134">
        <v>0</v>
      </c>
      <c r="AA134">
        <v>1</v>
      </c>
    </row>
    <row r="135" spans="1:27" x14ac:dyDescent="0.35">
      <c r="A135" s="1">
        <v>41049</v>
      </c>
      <c r="B135">
        <v>5483</v>
      </c>
      <c r="C135">
        <v>5321.666666666667</v>
      </c>
      <c r="D135">
        <v>7177</v>
      </c>
      <c r="E135">
        <v>0</v>
      </c>
      <c r="F135">
        <v>1</v>
      </c>
      <c r="G135">
        <v>0</v>
      </c>
      <c r="H135">
        <v>5362</v>
      </c>
      <c r="I135">
        <f t="shared" si="15"/>
        <v>6511.1300529610053</v>
      </c>
      <c r="J135">
        <f>I135-B135</f>
        <v>1028.1300529610053</v>
      </c>
      <c r="K135">
        <f t="shared" si="16"/>
        <v>1028.1300529610053</v>
      </c>
      <c r="L135" s="8">
        <f t="shared" si="21"/>
        <v>0.18751232043789992</v>
      </c>
      <c r="M135">
        <v>741</v>
      </c>
      <c r="N135">
        <f t="shared" si="17"/>
        <v>18506.340953298095</v>
      </c>
      <c r="O135">
        <f t="shared" si="18"/>
        <v>13338</v>
      </c>
      <c r="P135">
        <f t="shared" si="19"/>
        <v>1028.1300529610053</v>
      </c>
      <c r="Q135">
        <f t="shared" si="20"/>
        <v>1057051.4058015996</v>
      </c>
      <c r="R135">
        <v>0</v>
      </c>
      <c r="S135">
        <v>0</v>
      </c>
      <c r="T135">
        <v>121</v>
      </c>
      <c r="U135">
        <v>1</v>
      </c>
      <c r="V135">
        <v>0</v>
      </c>
      <c r="W135">
        <v>5362</v>
      </c>
      <c r="X135">
        <v>0</v>
      </c>
      <c r="Y135">
        <v>0</v>
      </c>
      <c r="Z135">
        <v>0</v>
      </c>
      <c r="AA135">
        <v>0</v>
      </c>
    </row>
    <row r="136" spans="1:27" x14ac:dyDescent="0.35">
      <c r="A136" s="1">
        <v>41050</v>
      </c>
      <c r="B136">
        <v>3884</v>
      </c>
      <c r="C136">
        <v>5383.666666666667</v>
      </c>
      <c r="D136">
        <v>3609</v>
      </c>
      <c r="E136">
        <v>0</v>
      </c>
      <c r="F136">
        <v>0</v>
      </c>
      <c r="G136">
        <v>1</v>
      </c>
      <c r="H136">
        <v>5483</v>
      </c>
      <c r="I136">
        <f t="shared" si="15"/>
        <v>5077.0509990252513</v>
      </c>
      <c r="J136">
        <f>I136-B136</f>
        <v>1193.0509990252513</v>
      </c>
      <c r="K136">
        <f t="shared" si="16"/>
        <v>1193.0509990252513</v>
      </c>
      <c r="L136" s="8">
        <f t="shared" si="21"/>
        <v>0.30717070005799468</v>
      </c>
      <c r="M136">
        <v>1133</v>
      </c>
      <c r="N136">
        <f t="shared" si="17"/>
        <v>21474.917982454521</v>
      </c>
      <c r="O136">
        <f t="shared" si="18"/>
        <v>20394</v>
      </c>
      <c r="P136">
        <f t="shared" si="19"/>
        <v>1193.0509990252513</v>
      </c>
      <c r="Q136">
        <f t="shared" si="20"/>
        <v>1423370.6862751502</v>
      </c>
      <c r="R136">
        <v>0</v>
      </c>
      <c r="S136">
        <v>0</v>
      </c>
      <c r="T136">
        <v>-1599</v>
      </c>
      <c r="U136">
        <v>0</v>
      </c>
      <c r="V136">
        <v>0</v>
      </c>
      <c r="W136">
        <v>5483</v>
      </c>
      <c r="X136">
        <v>1</v>
      </c>
      <c r="Y136">
        <v>0</v>
      </c>
      <c r="Z136">
        <v>0</v>
      </c>
      <c r="AA136">
        <v>1</v>
      </c>
    </row>
    <row r="137" spans="1:27" x14ac:dyDescent="0.35">
      <c r="A137" s="1">
        <v>41051</v>
      </c>
      <c r="B137">
        <v>4569</v>
      </c>
      <c r="C137">
        <v>4909.666666666667</v>
      </c>
      <c r="D137">
        <v>4596</v>
      </c>
      <c r="E137">
        <v>0</v>
      </c>
      <c r="F137">
        <v>0</v>
      </c>
      <c r="G137">
        <v>0</v>
      </c>
      <c r="H137">
        <v>3884</v>
      </c>
      <c r="I137">
        <f t="shared" si="15"/>
        <v>4355.9630125291114</v>
      </c>
      <c r="J137">
        <f>I137-B137</f>
        <v>-213.03698747088856</v>
      </c>
      <c r="K137">
        <f t="shared" si="16"/>
        <v>213.03698747088856</v>
      </c>
      <c r="L137" s="8">
        <f t="shared" si="21"/>
        <v>4.6626611396561296E-2</v>
      </c>
      <c r="M137">
        <v>876</v>
      </c>
      <c r="N137">
        <f t="shared" si="17"/>
        <v>15338.663097903976</v>
      </c>
      <c r="O137">
        <f t="shared" si="18"/>
        <v>15768</v>
      </c>
      <c r="P137">
        <f t="shared" si="19"/>
        <v>-426.07397494177712</v>
      </c>
      <c r="Q137">
        <f t="shared" si="20"/>
        <v>181539.03212268613</v>
      </c>
      <c r="R137">
        <v>0</v>
      </c>
      <c r="S137">
        <v>0</v>
      </c>
      <c r="T137">
        <v>685</v>
      </c>
      <c r="U137">
        <v>0</v>
      </c>
      <c r="V137">
        <v>0</v>
      </c>
      <c r="W137">
        <v>3884</v>
      </c>
      <c r="X137">
        <v>0</v>
      </c>
      <c r="Y137">
        <v>1</v>
      </c>
      <c r="Z137">
        <v>0</v>
      </c>
      <c r="AA137">
        <v>0</v>
      </c>
    </row>
    <row r="138" spans="1:27" x14ac:dyDescent="0.35">
      <c r="A138" s="1">
        <v>41052</v>
      </c>
      <c r="B138">
        <v>4568</v>
      </c>
      <c r="C138">
        <v>4645.333333333333</v>
      </c>
      <c r="D138">
        <v>4910</v>
      </c>
      <c r="E138">
        <v>0</v>
      </c>
      <c r="F138">
        <v>0</v>
      </c>
      <c r="G138">
        <v>0</v>
      </c>
      <c r="H138">
        <v>4569</v>
      </c>
      <c r="I138">
        <f t="shared" si="15"/>
        <v>4469.0972500439757</v>
      </c>
      <c r="J138">
        <f>I138-B138</f>
        <v>-98.902749956024309</v>
      </c>
      <c r="K138">
        <f t="shared" si="16"/>
        <v>98.902749956024309</v>
      </c>
      <c r="L138" s="8">
        <f t="shared" si="21"/>
        <v>2.1651214964103396E-2</v>
      </c>
      <c r="M138">
        <v>914</v>
      </c>
      <c r="N138">
        <f t="shared" si="17"/>
        <v>7120.9979968337502</v>
      </c>
      <c r="O138">
        <f t="shared" si="18"/>
        <v>16452</v>
      </c>
      <c r="P138">
        <f t="shared" si="19"/>
        <v>-197.80549991204862</v>
      </c>
      <c r="Q138">
        <f t="shared" si="20"/>
        <v>39127.015795455467</v>
      </c>
      <c r="R138">
        <v>0</v>
      </c>
      <c r="S138">
        <v>0</v>
      </c>
      <c r="T138">
        <v>-1</v>
      </c>
      <c r="U138">
        <v>0</v>
      </c>
      <c r="V138">
        <v>0</v>
      </c>
      <c r="W138">
        <v>4569</v>
      </c>
      <c r="X138">
        <v>0</v>
      </c>
      <c r="Y138">
        <v>0</v>
      </c>
      <c r="Z138">
        <v>1</v>
      </c>
      <c r="AA138">
        <v>0</v>
      </c>
    </row>
    <row r="139" spans="1:27" x14ac:dyDescent="0.35">
      <c r="A139" s="1">
        <v>41053</v>
      </c>
      <c r="B139">
        <v>5522</v>
      </c>
      <c r="C139">
        <v>4340.333333333333</v>
      </c>
      <c r="D139">
        <v>5297</v>
      </c>
      <c r="E139">
        <v>0</v>
      </c>
      <c r="F139">
        <v>0</v>
      </c>
      <c r="G139">
        <v>1</v>
      </c>
      <c r="H139">
        <v>4568</v>
      </c>
      <c r="I139">
        <f t="shared" si="15"/>
        <v>5818.4958165146581</v>
      </c>
      <c r="J139">
        <f>I139-B139</f>
        <v>296.49581651465815</v>
      </c>
      <c r="K139">
        <f t="shared" si="16"/>
        <v>296.49581651465815</v>
      </c>
      <c r="L139" s="8">
        <f t="shared" si="21"/>
        <v>5.3693556051187641E-2</v>
      </c>
      <c r="M139">
        <v>227</v>
      </c>
      <c r="N139">
        <f t="shared" si="17"/>
        <v>5336.9246972638466</v>
      </c>
      <c r="O139">
        <f t="shared" si="18"/>
        <v>4086</v>
      </c>
      <c r="P139">
        <f t="shared" si="19"/>
        <v>296.49581651465815</v>
      </c>
      <c r="Q139">
        <f t="shared" si="20"/>
        <v>87909.769210693834</v>
      </c>
      <c r="R139">
        <v>1</v>
      </c>
      <c r="S139">
        <v>0</v>
      </c>
      <c r="T139">
        <v>954</v>
      </c>
      <c r="U139">
        <v>0</v>
      </c>
      <c r="V139">
        <v>0</v>
      </c>
      <c r="W139">
        <v>4568</v>
      </c>
      <c r="X139">
        <v>0</v>
      </c>
      <c r="Y139">
        <v>0</v>
      </c>
      <c r="Z139">
        <v>0</v>
      </c>
      <c r="AA139">
        <v>1</v>
      </c>
    </row>
    <row r="140" spans="1:27" x14ac:dyDescent="0.35">
      <c r="A140" s="1">
        <v>41054</v>
      </c>
      <c r="B140">
        <v>5481</v>
      </c>
      <c r="C140">
        <v>4886.333333333333</v>
      </c>
      <c r="D140">
        <v>5306</v>
      </c>
      <c r="E140">
        <v>0</v>
      </c>
      <c r="F140">
        <v>0</v>
      </c>
      <c r="G140">
        <v>1</v>
      </c>
      <c r="H140">
        <v>5522</v>
      </c>
      <c r="I140">
        <f t="shared" si="15"/>
        <v>6017.0647128877899</v>
      </c>
      <c r="J140">
        <f>I140-B140</f>
        <v>536.06471288778994</v>
      </c>
      <c r="K140">
        <f t="shared" si="16"/>
        <v>536.06471288778994</v>
      </c>
      <c r="L140" s="8">
        <f t="shared" si="21"/>
        <v>9.7804180421052711E-2</v>
      </c>
      <c r="M140">
        <v>959</v>
      </c>
      <c r="N140">
        <f t="shared" si="17"/>
        <v>9649.1648319802189</v>
      </c>
      <c r="O140">
        <f t="shared" si="18"/>
        <v>17262</v>
      </c>
      <c r="P140">
        <f t="shared" si="19"/>
        <v>536.06471288778994</v>
      </c>
      <c r="Q140">
        <f t="shared" si="20"/>
        <v>287365.37640346866</v>
      </c>
      <c r="R140">
        <v>0</v>
      </c>
      <c r="S140">
        <v>1</v>
      </c>
      <c r="T140">
        <v>-41</v>
      </c>
      <c r="U140">
        <v>0</v>
      </c>
      <c r="V140">
        <v>0</v>
      </c>
      <c r="W140">
        <v>5522</v>
      </c>
      <c r="X140">
        <v>0</v>
      </c>
      <c r="Y140">
        <v>0</v>
      </c>
      <c r="Z140">
        <v>0</v>
      </c>
      <c r="AA140">
        <v>1</v>
      </c>
    </row>
    <row r="141" spans="1:27" x14ac:dyDescent="0.35">
      <c r="A141" s="1">
        <v>41055</v>
      </c>
      <c r="B141">
        <v>5617</v>
      </c>
      <c r="C141">
        <v>5190.333333333333</v>
      </c>
      <c r="D141">
        <v>5362</v>
      </c>
      <c r="E141">
        <v>0</v>
      </c>
      <c r="F141">
        <v>1</v>
      </c>
      <c r="G141">
        <v>1</v>
      </c>
      <c r="H141">
        <v>5481</v>
      </c>
      <c r="I141">
        <f t="shared" si="15"/>
        <v>6474.3576306302075</v>
      </c>
      <c r="J141">
        <f>I141-B141</f>
        <v>857.3576306302075</v>
      </c>
      <c r="K141">
        <f t="shared" si="16"/>
        <v>857.3576306302075</v>
      </c>
      <c r="L141" s="8">
        <f t="shared" si="21"/>
        <v>0.15263621695392693</v>
      </c>
      <c r="M141">
        <v>1070</v>
      </c>
      <c r="N141">
        <f t="shared" si="17"/>
        <v>15432.437351343735</v>
      </c>
      <c r="O141">
        <f t="shared" si="18"/>
        <v>19260</v>
      </c>
      <c r="P141">
        <f t="shared" si="19"/>
        <v>857.3576306302075</v>
      </c>
      <c r="Q141">
        <f t="shared" si="20"/>
        <v>735062.10679984326</v>
      </c>
      <c r="R141">
        <v>0</v>
      </c>
      <c r="S141">
        <v>0</v>
      </c>
      <c r="T141">
        <v>136</v>
      </c>
      <c r="U141">
        <v>1</v>
      </c>
      <c r="V141">
        <v>1</v>
      </c>
      <c r="W141">
        <v>5481</v>
      </c>
      <c r="X141">
        <v>0</v>
      </c>
      <c r="Y141">
        <v>0</v>
      </c>
      <c r="Z141">
        <v>0</v>
      </c>
      <c r="AA141">
        <v>1</v>
      </c>
    </row>
    <row r="142" spans="1:27" x14ac:dyDescent="0.35">
      <c r="A142" s="1">
        <v>41056</v>
      </c>
      <c r="B142">
        <v>4964</v>
      </c>
      <c r="C142">
        <v>5540</v>
      </c>
      <c r="D142">
        <v>5483</v>
      </c>
      <c r="E142">
        <v>0</v>
      </c>
      <c r="F142">
        <v>1</v>
      </c>
      <c r="G142">
        <v>0</v>
      </c>
      <c r="H142">
        <v>5617</v>
      </c>
      <c r="I142">
        <f t="shared" si="15"/>
        <v>5474.6448269890698</v>
      </c>
      <c r="J142">
        <f>I142-B142</f>
        <v>510.64482698906977</v>
      </c>
      <c r="K142">
        <f t="shared" si="16"/>
        <v>510.64482698906977</v>
      </c>
      <c r="L142" s="8">
        <f t="shared" si="21"/>
        <v>0.10286962671012687</v>
      </c>
      <c r="M142">
        <v>1623</v>
      </c>
      <c r="N142">
        <f t="shared" si="17"/>
        <v>9191.6068858032559</v>
      </c>
      <c r="O142">
        <f t="shared" si="18"/>
        <v>29214</v>
      </c>
      <c r="P142">
        <f t="shared" si="19"/>
        <v>510.64482698906977</v>
      </c>
      <c r="Q142">
        <f t="shared" si="20"/>
        <v>260758.13933069698</v>
      </c>
      <c r="R142">
        <v>0</v>
      </c>
      <c r="S142">
        <v>0</v>
      </c>
      <c r="T142">
        <v>-653</v>
      </c>
      <c r="U142">
        <v>1</v>
      </c>
      <c r="V142">
        <v>0</v>
      </c>
      <c r="W142">
        <v>5617</v>
      </c>
      <c r="X142">
        <v>0</v>
      </c>
      <c r="Y142">
        <v>0</v>
      </c>
      <c r="Z142">
        <v>0</v>
      </c>
      <c r="AA142">
        <v>0</v>
      </c>
    </row>
    <row r="143" spans="1:27" x14ac:dyDescent="0.35">
      <c r="A143" s="1">
        <v>41057</v>
      </c>
      <c r="B143">
        <v>3782</v>
      </c>
      <c r="C143">
        <v>5354</v>
      </c>
      <c r="D143">
        <v>3884</v>
      </c>
      <c r="E143">
        <v>0</v>
      </c>
      <c r="F143">
        <v>0</v>
      </c>
      <c r="G143">
        <v>0</v>
      </c>
      <c r="H143">
        <v>4964</v>
      </c>
      <c r="I143">
        <f t="shared" si="15"/>
        <v>4044.7220061692269</v>
      </c>
      <c r="J143">
        <f>I143-B143</f>
        <v>262.72200616922692</v>
      </c>
      <c r="K143">
        <f t="shared" si="16"/>
        <v>262.72200616922692</v>
      </c>
      <c r="L143" s="8">
        <f t="shared" si="21"/>
        <v>6.9466421514866983E-2</v>
      </c>
      <c r="M143">
        <v>1334</v>
      </c>
      <c r="N143">
        <f t="shared" si="17"/>
        <v>4728.9961110460845</v>
      </c>
      <c r="O143">
        <f t="shared" si="18"/>
        <v>24012</v>
      </c>
      <c r="P143">
        <f t="shared" si="19"/>
        <v>262.72200616922692</v>
      </c>
      <c r="Q143">
        <f t="shared" si="20"/>
        <v>69022.852525583308</v>
      </c>
      <c r="R143">
        <v>0</v>
      </c>
      <c r="S143">
        <v>0</v>
      </c>
      <c r="T143">
        <v>-1182</v>
      </c>
      <c r="U143">
        <v>0</v>
      </c>
      <c r="V143">
        <v>0</v>
      </c>
      <c r="W143">
        <v>4964</v>
      </c>
      <c r="X143">
        <v>1</v>
      </c>
      <c r="Y143">
        <v>0</v>
      </c>
      <c r="Z143">
        <v>0</v>
      </c>
      <c r="AA143">
        <v>0</v>
      </c>
    </row>
    <row r="144" spans="1:27" x14ac:dyDescent="0.35">
      <c r="A144" s="1">
        <v>41058</v>
      </c>
      <c r="B144">
        <v>4148</v>
      </c>
      <c r="C144">
        <v>4787.666666666667</v>
      </c>
      <c r="D144">
        <v>4569</v>
      </c>
      <c r="E144">
        <v>1</v>
      </c>
      <c r="F144">
        <v>0</v>
      </c>
      <c r="G144">
        <v>0</v>
      </c>
      <c r="H144">
        <v>3782</v>
      </c>
      <c r="I144">
        <f t="shared" si="15"/>
        <v>4444.1558268262152</v>
      </c>
      <c r="J144">
        <f>I144-B144</f>
        <v>296.15582682621516</v>
      </c>
      <c r="K144">
        <f t="shared" si="16"/>
        <v>296.15582682621516</v>
      </c>
      <c r="L144" s="8">
        <f t="shared" si="21"/>
        <v>7.1397258154825255E-2</v>
      </c>
      <c r="M144">
        <v>1221</v>
      </c>
      <c r="N144">
        <f t="shared" si="17"/>
        <v>5330.8048828718729</v>
      </c>
      <c r="O144">
        <f t="shared" si="18"/>
        <v>21978</v>
      </c>
      <c r="P144">
        <f t="shared" si="19"/>
        <v>296.15582682621516</v>
      </c>
      <c r="Q144">
        <f t="shared" si="20"/>
        <v>87708.273763119141</v>
      </c>
      <c r="R144">
        <v>0</v>
      </c>
      <c r="S144">
        <v>0</v>
      </c>
      <c r="T144">
        <v>366</v>
      </c>
      <c r="U144">
        <v>0</v>
      </c>
      <c r="V144">
        <v>0</v>
      </c>
      <c r="W144">
        <v>3782</v>
      </c>
      <c r="X144">
        <v>0</v>
      </c>
      <c r="Y144">
        <v>1</v>
      </c>
      <c r="Z144">
        <v>0</v>
      </c>
      <c r="AA144">
        <v>0</v>
      </c>
    </row>
    <row r="145" spans="1:27" x14ac:dyDescent="0.35">
      <c r="A145" s="1">
        <v>41059</v>
      </c>
      <c r="B145">
        <v>4465</v>
      </c>
      <c r="C145">
        <v>4298</v>
      </c>
      <c r="D145">
        <v>4568</v>
      </c>
      <c r="E145">
        <v>1</v>
      </c>
      <c r="F145">
        <v>0</v>
      </c>
      <c r="G145">
        <v>0</v>
      </c>
      <c r="H145">
        <v>4148</v>
      </c>
      <c r="I145">
        <f t="shared" si="15"/>
        <v>4270.7224840654017</v>
      </c>
      <c r="J145">
        <f>I145-B145</f>
        <v>-194.27751593459834</v>
      </c>
      <c r="K145">
        <f t="shared" si="16"/>
        <v>194.27751593459834</v>
      </c>
      <c r="L145" s="8">
        <f t="shared" si="21"/>
        <v>4.3511201777065696E-2</v>
      </c>
      <c r="M145">
        <v>731</v>
      </c>
      <c r="N145">
        <f t="shared" si="17"/>
        <v>13987.981147291081</v>
      </c>
      <c r="O145">
        <f t="shared" si="18"/>
        <v>13158</v>
      </c>
      <c r="P145">
        <f t="shared" si="19"/>
        <v>-388.55503186919668</v>
      </c>
      <c r="Q145">
        <f t="shared" si="20"/>
        <v>150975.01279087245</v>
      </c>
      <c r="R145">
        <v>0</v>
      </c>
      <c r="S145">
        <v>0</v>
      </c>
      <c r="T145">
        <v>317</v>
      </c>
      <c r="U145">
        <v>0</v>
      </c>
      <c r="V145">
        <v>0</v>
      </c>
      <c r="W145">
        <v>4148</v>
      </c>
      <c r="X145">
        <v>0</v>
      </c>
      <c r="Y145">
        <v>0</v>
      </c>
      <c r="Z145">
        <v>1</v>
      </c>
      <c r="AA145">
        <v>0</v>
      </c>
    </row>
    <row r="146" spans="1:27" x14ac:dyDescent="0.35">
      <c r="A146" s="1">
        <v>41060</v>
      </c>
      <c r="B146">
        <v>4885</v>
      </c>
      <c r="C146">
        <v>4131.666666666667</v>
      </c>
      <c r="D146">
        <v>5522</v>
      </c>
      <c r="E146">
        <v>1</v>
      </c>
      <c r="F146">
        <v>0</v>
      </c>
      <c r="G146">
        <v>0</v>
      </c>
      <c r="H146">
        <v>4465</v>
      </c>
      <c r="I146">
        <f t="shared" si="15"/>
        <v>4839.1288532007311</v>
      </c>
      <c r="J146">
        <f>I146-B146</f>
        <v>-45.871146799268899</v>
      </c>
      <c r="K146">
        <f t="shared" si="16"/>
        <v>45.871146799268899</v>
      </c>
      <c r="L146" s="8">
        <f t="shared" si="21"/>
        <v>9.3902040530744937E-3</v>
      </c>
      <c r="M146">
        <v>546</v>
      </c>
      <c r="N146">
        <f t="shared" si="17"/>
        <v>3302.7225695473608</v>
      </c>
      <c r="O146">
        <f t="shared" si="18"/>
        <v>9828</v>
      </c>
      <c r="P146">
        <f t="shared" si="19"/>
        <v>-91.742293598537799</v>
      </c>
      <c r="Q146">
        <f t="shared" si="20"/>
        <v>8416.6484347203095</v>
      </c>
      <c r="R146">
        <v>1</v>
      </c>
      <c r="S146">
        <v>0</v>
      </c>
      <c r="T146">
        <v>420</v>
      </c>
      <c r="U146">
        <v>0</v>
      </c>
      <c r="V146">
        <v>0</v>
      </c>
      <c r="W146">
        <v>4465</v>
      </c>
      <c r="X146">
        <v>0</v>
      </c>
      <c r="Y146">
        <v>0</v>
      </c>
      <c r="Z146">
        <v>0</v>
      </c>
      <c r="AA146">
        <v>0</v>
      </c>
    </row>
    <row r="147" spans="1:27" x14ac:dyDescent="0.35">
      <c r="A147" s="1">
        <v>41061</v>
      </c>
      <c r="B147">
        <v>6633</v>
      </c>
      <c r="C147">
        <v>4499.333333333333</v>
      </c>
      <c r="D147">
        <v>5481</v>
      </c>
      <c r="E147">
        <v>0</v>
      </c>
      <c r="F147">
        <v>0</v>
      </c>
      <c r="G147">
        <v>1</v>
      </c>
      <c r="H147">
        <v>4885</v>
      </c>
      <c r="I147">
        <f t="shared" si="15"/>
        <v>5995.5473877489985</v>
      </c>
      <c r="J147">
        <f>I147-B147</f>
        <v>-637.45261225100148</v>
      </c>
      <c r="K147">
        <f t="shared" si="16"/>
        <v>637.45261225100148</v>
      </c>
      <c r="L147" s="8">
        <f t="shared" si="21"/>
        <v>9.6103213063621518E-2</v>
      </c>
      <c r="M147">
        <v>2869</v>
      </c>
      <c r="N147">
        <f t="shared" si="17"/>
        <v>45896.588082072107</v>
      </c>
      <c r="O147">
        <f t="shared" si="18"/>
        <v>51642</v>
      </c>
      <c r="P147">
        <f t="shared" si="19"/>
        <v>-1274.905224502003</v>
      </c>
      <c r="Q147">
        <f t="shared" si="20"/>
        <v>1625383.3314625025</v>
      </c>
      <c r="R147">
        <v>0</v>
      </c>
      <c r="S147">
        <v>1</v>
      </c>
      <c r="T147">
        <v>1748</v>
      </c>
      <c r="U147">
        <v>0</v>
      </c>
      <c r="V147">
        <v>0</v>
      </c>
      <c r="W147">
        <v>4885</v>
      </c>
      <c r="X147">
        <v>0</v>
      </c>
      <c r="Y147">
        <v>0</v>
      </c>
      <c r="Z147">
        <v>0</v>
      </c>
      <c r="AA147">
        <v>1</v>
      </c>
    </row>
    <row r="148" spans="1:27" x14ac:dyDescent="0.35">
      <c r="A148" s="1">
        <v>41062</v>
      </c>
      <c r="B148">
        <v>5081</v>
      </c>
      <c r="C148">
        <v>5327.666666666667</v>
      </c>
      <c r="D148">
        <v>5617</v>
      </c>
      <c r="E148">
        <v>0</v>
      </c>
      <c r="F148">
        <v>1</v>
      </c>
      <c r="G148">
        <v>0</v>
      </c>
      <c r="H148">
        <v>6633</v>
      </c>
      <c r="I148">
        <f t="shared" si="15"/>
        <v>5487.80693863123</v>
      </c>
      <c r="J148">
        <f>I148-B148</f>
        <v>406.80693863122997</v>
      </c>
      <c r="K148">
        <f t="shared" si="16"/>
        <v>406.80693863122997</v>
      </c>
      <c r="L148" s="8">
        <f t="shared" si="21"/>
        <v>8.0064345331869707E-2</v>
      </c>
      <c r="M148">
        <v>1212</v>
      </c>
      <c r="N148">
        <f t="shared" si="17"/>
        <v>7322.5248953621394</v>
      </c>
      <c r="O148">
        <f t="shared" si="18"/>
        <v>21816</v>
      </c>
      <c r="P148">
        <f t="shared" si="19"/>
        <v>406.80693863122997</v>
      </c>
      <c r="Q148">
        <f t="shared" si="20"/>
        <v>165491.88531851332</v>
      </c>
      <c r="R148">
        <v>0</v>
      </c>
      <c r="S148">
        <v>0</v>
      </c>
      <c r="T148">
        <v>-1552</v>
      </c>
      <c r="U148">
        <v>1</v>
      </c>
      <c r="V148">
        <v>1</v>
      </c>
      <c r="W148">
        <v>6633</v>
      </c>
      <c r="X148">
        <v>0</v>
      </c>
      <c r="Y148">
        <v>0</v>
      </c>
      <c r="Z148">
        <v>0</v>
      </c>
      <c r="AA148">
        <v>0</v>
      </c>
    </row>
    <row r="149" spans="1:27" x14ac:dyDescent="0.35">
      <c r="A149" s="1">
        <v>41063</v>
      </c>
      <c r="B149">
        <v>4951</v>
      </c>
      <c r="C149">
        <v>5533</v>
      </c>
      <c r="D149">
        <v>4964</v>
      </c>
      <c r="E149">
        <v>0</v>
      </c>
      <c r="F149">
        <v>1</v>
      </c>
      <c r="G149">
        <v>0</v>
      </c>
      <c r="H149">
        <v>5081</v>
      </c>
      <c r="I149">
        <f t="shared" si="15"/>
        <v>5131.0188584846974</v>
      </c>
      <c r="J149">
        <f>I149-B149</f>
        <v>180.01885848469738</v>
      </c>
      <c r="K149">
        <f t="shared" si="16"/>
        <v>180.01885848469738</v>
      </c>
      <c r="L149" s="8">
        <f t="shared" si="21"/>
        <v>3.6360100683639138E-2</v>
      </c>
      <c r="M149">
        <v>1540</v>
      </c>
      <c r="N149">
        <f t="shared" si="17"/>
        <v>3240.3394527245528</v>
      </c>
      <c r="O149">
        <f t="shared" si="18"/>
        <v>27720</v>
      </c>
      <c r="P149">
        <f t="shared" si="19"/>
        <v>180.01885848469738</v>
      </c>
      <c r="Q149">
        <f t="shared" si="20"/>
        <v>32406.7894101335</v>
      </c>
      <c r="R149">
        <v>0</v>
      </c>
      <c r="S149">
        <v>0</v>
      </c>
      <c r="T149">
        <v>-130</v>
      </c>
      <c r="U149">
        <v>1</v>
      </c>
      <c r="V149">
        <v>0</v>
      </c>
      <c r="W149">
        <v>5081</v>
      </c>
      <c r="X149">
        <v>0</v>
      </c>
      <c r="Y149">
        <v>0</v>
      </c>
      <c r="Z149">
        <v>0</v>
      </c>
      <c r="AA149">
        <v>0</v>
      </c>
    </row>
    <row r="150" spans="1:27" x14ac:dyDescent="0.35">
      <c r="A150" s="1">
        <v>41064</v>
      </c>
      <c r="B150">
        <v>4124</v>
      </c>
      <c r="C150">
        <v>5555</v>
      </c>
      <c r="D150">
        <v>3782</v>
      </c>
      <c r="E150">
        <v>0</v>
      </c>
      <c r="F150">
        <v>0</v>
      </c>
      <c r="G150">
        <v>1</v>
      </c>
      <c r="H150">
        <v>4951</v>
      </c>
      <c r="I150">
        <f t="shared" si="15"/>
        <v>5251.2236466080703</v>
      </c>
      <c r="J150">
        <f>I150-B150</f>
        <v>1127.2236466080703</v>
      </c>
      <c r="K150">
        <f t="shared" si="16"/>
        <v>1127.2236466080703</v>
      </c>
      <c r="L150" s="8">
        <f t="shared" si="21"/>
        <v>0.27333260102038565</v>
      </c>
      <c r="M150">
        <v>1023</v>
      </c>
      <c r="N150">
        <f t="shared" si="17"/>
        <v>20290.025638945266</v>
      </c>
      <c r="O150">
        <f t="shared" si="18"/>
        <v>18414</v>
      </c>
      <c r="P150">
        <f t="shared" si="19"/>
        <v>1127.2236466080703</v>
      </c>
      <c r="Q150">
        <f t="shared" si="20"/>
        <v>1270633.1494723959</v>
      </c>
      <c r="R150">
        <v>0</v>
      </c>
      <c r="S150">
        <v>0</v>
      </c>
      <c r="T150">
        <v>-827</v>
      </c>
      <c r="U150">
        <v>0</v>
      </c>
      <c r="V150">
        <v>0</v>
      </c>
      <c r="W150">
        <v>4951</v>
      </c>
      <c r="X150">
        <v>1</v>
      </c>
      <c r="Y150">
        <v>0</v>
      </c>
      <c r="Z150">
        <v>0</v>
      </c>
      <c r="AA150">
        <v>1</v>
      </c>
    </row>
    <row r="151" spans="1:27" x14ac:dyDescent="0.35">
      <c r="A151" s="1">
        <v>41065</v>
      </c>
      <c r="B151">
        <v>4156</v>
      </c>
      <c r="C151">
        <v>4718.666666666667</v>
      </c>
      <c r="D151">
        <v>4148</v>
      </c>
      <c r="E151">
        <v>0</v>
      </c>
      <c r="F151">
        <v>0</v>
      </c>
      <c r="G151">
        <v>1</v>
      </c>
      <c r="H151">
        <v>4124</v>
      </c>
      <c r="I151">
        <f t="shared" si="15"/>
        <v>5196.7123806898089</v>
      </c>
      <c r="J151">
        <f>I151-B151</f>
        <v>1040.7123806898089</v>
      </c>
      <c r="K151">
        <f t="shared" si="16"/>
        <v>1040.7123806898089</v>
      </c>
      <c r="L151" s="8">
        <f t="shared" si="21"/>
        <v>0.25041202615250457</v>
      </c>
      <c r="M151">
        <v>1406</v>
      </c>
      <c r="N151">
        <f t="shared" si="17"/>
        <v>18732.822852416561</v>
      </c>
      <c r="O151">
        <f t="shared" si="18"/>
        <v>25308</v>
      </c>
      <c r="P151">
        <f t="shared" si="19"/>
        <v>1040.7123806898089</v>
      </c>
      <c r="Q151">
        <f t="shared" si="20"/>
        <v>1083082.2593210498</v>
      </c>
      <c r="R151">
        <v>0</v>
      </c>
      <c r="S151">
        <v>0</v>
      </c>
      <c r="T151">
        <v>32</v>
      </c>
      <c r="U151">
        <v>0</v>
      </c>
      <c r="V151">
        <v>0</v>
      </c>
      <c r="W151">
        <v>4124</v>
      </c>
      <c r="X151">
        <v>0</v>
      </c>
      <c r="Y151">
        <v>1</v>
      </c>
      <c r="Z151">
        <v>0</v>
      </c>
      <c r="AA151">
        <v>1</v>
      </c>
    </row>
    <row r="152" spans="1:27" x14ac:dyDescent="0.35">
      <c r="A152" s="1">
        <v>41066</v>
      </c>
      <c r="B152">
        <v>4261</v>
      </c>
      <c r="C152">
        <v>4410.333333333333</v>
      </c>
      <c r="D152">
        <v>4465</v>
      </c>
      <c r="E152">
        <v>0</v>
      </c>
      <c r="F152">
        <v>0</v>
      </c>
      <c r="G152">
        <v>0</v>
      </c>
      <c r="H152">
        <v>4156</v>
      </c>
      <c r="I152">
        <f t="shared" si="15"/>
        <v>4093.6654949124513</v>
      </c>
      <c r="J152">
        <f>I152-B152</f>
        <v>-167.33450508754868</v>
      </c>
      <c r="K152">
        <f t="shared" si="16"/>
        <v>167.33450508754868</v>
      </c>
      <c r="L152" s="8">
        <f t="shared" si="21"/>
        <v>3.9271181668047099E-2</v>
      </c>
      <c r="M152">
        <v>1465</v>
      </c>
      <c r="N152">
        <f t="shared" si="17"/>
        <v>12048.084366303505</v>
      </c>
      <c r="O152">
        <f t="shared" si="18"/>
        <v>26370</v>
      </c>
      <c r="P152">
        <f t="shared" si="19"/>
        <v>-334.66901017509736</v>
      </c>
      <c r="Q152">
        <f t="shared" si="20"/>
        <v>112003.34637157942</v>
      </c>
      <c r="R152">
        <v>0</v>
      </c>
      <c r="S152">
        <v>0</v>
      </c>
      <c r="T152">
        <v>105</v>
      </c>
      <c r="U152">
        <v>0</v>
      </c>
      <c r="V152">
        <v>0</v>
      </c>
      <c r="W152">
        <v>4156</v>
      </c>
      <c r="X152">
        <v>0</v>
      </c>
      <c r="Y152">
        <v>0</v>
      </c>
      <c r="Z152">
        <v>1</v>
      </c>
      <c r="AA152">
        <v>0</v>
      </c>
    </row>
    <row r="153" spans="1:27" x14ac:dyDescent="0.35">
      <c r="A153" s="1">
        <v>41067</v>
      </c>
      <c r="B153">
        <v>3967</v>
      </c>
      <c r="C153">
        <v>4180.333333333333</v>
      </c>
      <c r="D153">
        <v>4885</v>
      </c>
      <c r="E153">
        <v>0</v>
      </c>
      <c r="F153">
        <v>0</v>
      </c>
      <c r="G153">
        <v>0</v>
      </c>
      <c r="H153">
        <v>4261</v>
      </c>
      <c r="I153">
        <f t="shared" si="15"/>
        <v>4288.5913930838205</v>
      </c>
      <c r="J153">
        <f>I153-B153</f>
        <v>321.59139308382055</v>
      </c>
      <c r="K153">
        <f t="shared" si="16"/>
        <v>321.59139308382055</v>
      </c>
      <c r="L153" s="8">
        <f t="shared" si="21"/>
        <v>8.1066648117928047E-2</v>
      </c>
      <c r="M153">
        <v>1760</v>
      </c>
      <c r="N153">
        <f t="shared" si="17"/>
        <v>5788.6450755087699</v>
      </c>
      <c r="O153">
        <f t="shared" si="18"/>
        <v>31680</v>
      </c>
      <c r="P153">
        <f t="shared" si="19"/>
        <v>321.59139308382055</v>
      </c>
      <c r="Q153">
        <f t="shared" si="20"/>
        <v>103421.02410559238</v>
      </c>
      <c r="R153">
        <v>1</v>
      </c>
      <c r="S153">
        <v>0</v>
      </c>
      <c r="T153">
        <v>-294</v>
      </c>
      <c r="U153">
        <v>0</v>
      </c>
      <c r="V153">
        <v>0</v>
      </c>
      <c r="W153">
        <v>4261</v>
      </c>
      <c r="X153">
        <v>0</v>
      </c>
      <c r="Y153">
        <v>0</v>
      </c>
      <c r="Z153">
        <v>0</v>
      </c>
      <c r="AA153">
        <v>0</v>
      </c>
    </row>
    <row r="154" spans="1:27" x14ac:dyDescent="0.35">
      <c r="A154" s="1">
        <v>41068</v>
      </c>
      <c r="B154">
        <v>4510</v>
      </c>
      <c r="C154">
        <v>4128</v>
      </c>
      <c r="D154">
        <v>6633</v>
      </c>
      <c r="E154">
        <v>0</v>
      </c>
      <c r="F154">
        <v>0</v>
      </c>
      <c r="G154">
        <v>0</v>
      </c>
      <c r="H154">
        <v>3967</v>
      </c>
      <c r="I154">
        <f t="shared" si="15"/>
        <v>5419.1447509452319</v>
      </c>
      <c r="J154">
        <f>I154-B154</f>
        <v>909.14475094523186</v>
      </c>
      <c r="K154">
        <f t="shared" si="16"/>
        <v>909.14475094523186</v>
      </c>
      <c r="L154" s="8">
        <f t="shared" si="21"/>
        <v>0.2015842019834217</v>
      </c>
      <c r="M154">
        <v>1099</v>
      </c>
      <c r="N154">
        <f t="shared" si="17"/>
        <v>16364.605517014174</v>
      </c>
      <c r="O154">
        <f t="shared" si="18"/>
        <v>19782</v>
      </c>
      <c r="P154">
        <f t="shared" si="19"/>
        <v>909.14475094523186</v>
      </c>
      <c r="Q154">
        <f t="shared" si="20"/>
        <v>826544.17817126762</v>
      </c>
      <c r="R154">
        <v>0</v>
      </c>
      <c r="S154">
        <v>1</v>
      </c>
      <c r="T154">
        <v>543</v>
      </c>
      <c r="U154">
        <v>0</v>
      </c>
      <c r="V154">
        <v>0</v>
      </c>
      <c r="W154">
        <v>3967</v>
      </c>
      <c r="X154">
        <v>0</v>
      </c>
      <c r="Y154">
        <v>0</v>
      </c>
      <c r="Z154">
        <v>0</v>
      </c>
      <c r="AA154">
        <v>0</v>
      </c>
    </row>
    <row r="155" spans="1:27" x14ac:dyDescent="0.35">
      <c r="A155" s="1">
        <v>41069</v>
      </c>
      <c r="B155">
        <v>4355</v>
      </c>
      <c r="C155">
        <v>4246</v>
      </c>
      <c r="D155">
        <v>5081</v>
      </c>
      <c r="E155">
        <v>0</v>
      </c>
      <c r="F155">
        <v>1</v>
      </c>
      <c r="G155">
        <v>0</v>
      </c>
      <c r="H155">
        <v>4510</v>
      </c>
      <c r="I155">
        <f t="shared" si="15"/>
        <v>4753.8164757601653</v>
      </c>
      <c r="J155">
        <f>I155-B155</f>
        <v>398.8164757601653</v>
      </c>
      <c r="K155">
        <f t="shared" si="16"/>
        <v>398.8164757601653</v>
      </c>
      <c r="L155" s="8">
        <f t="shared" si="21"/>
        <v>9.1576687889819819E-2</v>
      </c>
      <c r="M155">
        <v>1772</v>
      </c>
      <c r="N155">
        <f t="shared" si="17"/>
        <v>7178.6965636829755</v>
      </c>
      <c r="O155">
        <f t="shared" si="18"/>
        <v>31896</v>
      </c>
      <c r="P155">
        <f t="shared" si="19"/>
        <v>398.8164757601653</v>
      </c>
      <c r="Q155">
        <f t="shared" si="20"/>
        <v>159054.58133775851</v>
      </c>
      <c r="R155">
        <v>0</v>
      </c>
      <c r="S155">
        <v>0</v>
      </c>
      <c r="T155">
        <v>-155</v>
      </c>
      <c r="U155">
        <v>1</v>
      </c>
      <c r="V155">
        <v>1</v>
      </c>
      <c r="W155">
        <v>4510</v>
      </c>
      <c r="X155">
        <v>0</v>
      </c>
      <c r="Y155">
        <v>0</v>
      </c>
      <c r="Z155">
        <v>0</v>
      </c>
      <c r="AA155">
        <v>0</v>
      </c>
    </row>
    <row r="156" spans="1:27" x14ac:dyDescent="0.35">
      <c r="A156" s="1">
        <v>41070</v>
      </c>
      <c r="B156">
        <v>4852</v>
      </c>
      <c r="C156">
        <v>4277.333333333333</v>
      </c>
      <c r="D156">
        <v>4951</v>
      </c>
      <c r="E156">
        <v>0</v>
      </c>
      <c r="F156">
        <v>1</v>
      </c>
      <c r="G156">
        <v>0</v>
      </c>
      <c r="H156">
        <v>4355</v>
      </c>
      <c r="I156">
        <f t="shared" si="15"/>
        <v>4679.4189102613345</v>
      </c>
      <c r="J156">
        <f>I156-B156</f>
        <v>-172.58108973866547</v>
      </c>
      <c r="K156">
        <f t="shared" si="16"/>
        <v>172.58108973866547</v>
      </c>
      <c r="L156" s="8">
        <f t="shared" si="21"/>
        <v>3.5569062188513079E-2</v>
      </c>
      <c r="M156">
        <v>1224</v>
      </c>
      <c r="N156">
        <f t="shared" si="17"/>
        <v>12425.838461183914</v>
      </c>
      <c r="O156">
        <f t="shared" si="18"/>
        <v>22032</v>
      </c>
      <c r="P156">
        <f t="shared" si="19"/>
        <v>-345.16217947733094</v>
      </c>
      <c r="Q156">
        <f t="shared" si="20"/>
        <v>119136.93014154122</v>
      </c>
      <c r="R156">
        <v>0</v>
      </c>
      <c r="S156">
        <v>0</v>
      </c>
      <c r="T156">
        <v>497</v>
      </c>
      <c r="U156">
        <v>1</v>
      </c>
      <c r="V156">
        <v>0</v>
      </c>
      <c r="W156">
        <v>4355</v>
      </c>
      <c r="X156">
        <v>0</v>
      </c>
      <c r="Y156">
        <v>0</v>
      </c>
      <c r="Z156">
        <v>0</v>
      </c>
      <c r="AA156">
        <v>0</v>
      </c>
    </row>
    <row r="157" spans="1:27" x14ac:dyDescent="0.35">
      <c r="A157" s="1">
        <v>41071</v>
      </c>
      <c r="B157">
        <v>3423</v>
      </c>
      <c r="C157">
        <v>4572.333333333333</v>
      </c>
      <c r="D157">
        <v>4124</v>
      </c>
      <c r="E157">
        <v>0</v>
      </c>
      <c r="F157">
        <v>0</v>
      </c>
      <c r="G157">
        <v>0</v>
      </c>
      <c r="H157">
        <v>4852</v>
      </c>
      <c r="I157">
        <f t="shared" si="15"/>
        <v>3926.6755382601086</v>
      </c>
      <c r="J157">
        <f>I157-B157</f>
        <v>503.67553826010862</v>
      </c>
      <c r="K157">
        <f t="shared" si="16"/>
        <v>503.67553826010862</v>
      </c>
      <c r="L157" s="8">
        <f t="shared" si="21"/>
        <v>0.1471444750978991</v>
      </c>
      <c r="M157">
        <v>1556</v>
      </c>
      <c r="N157">
        <f t="shared" si="17"/>
        <v>9066.1596886819552</v>
      </c>
      <c r="O157">
        <f t="shared" si="18"/>
        <v>28008</v>
      </c>
      <c r="P157">
        <f t="shared" si="19"/>
        <v>503.67553826010862</v>
      </c>
      <c r="Q157">
        <f t="shared" si="20"/>
        <v>253689.04784161015</v>
      </c>
      <c r="R157">
        <v>0</v>
      </c>
      <c r="S157">
        <v>0</v>
      </c>
      <c r="T157">
        <v>-1429</v>
      </c>
      <c r="U157">
        <v>0</v>
      </c>
      <c r="V157">
        <v>0</v>
      </c>
      <c r="W157">
        <v>4852</v>
      </c>
      <c r="X157">
        <v>1</v>
      </c>
      <c r="Y157">
        <v>0</v>
      </c>
      <c r="Z157">
        <v>0</v>
      </c>
      <c r="AA157">
        <v>0</v>
      </c>
    </row>
    <row r="158" spans="1:27" x14ac:dyDescent="0.35">
      <c r="A158" s="1">
        <v>41072</v>
      </c>
      <c r="B158">
        <v>3820</v>
      </c>
      <c r="C158">
        <v>4210</v>
      </c>
      <c r="D158">
        <v>4156</v>
      </c>
      <c r="E158">
        <v>0</v>
      </c>
      <c r="F158">
        <v>0</v>
      </c>
      <c r="G158">
        <v>0</v>
      </c>
      <c r="H158">
        <v>3423</v>
      </c>
      <c r="I158">
        <f t="shared" si="15"/>
        <v>3819.8630185921456</v>
      </c>
      <c r="J158">
        <f>I158-B158</f>
        <v>-0.13698140785436408</v>
      </c>
      <c r="K158">
        <f t="shared" si="16"/>
        <v>0.13698140785436408</v>
      </c>
      <c r="L158" s="8">
        <f t="shared" si="21"/>
        <v>3.5859007291718346E-5</v>
      </c>
      <c r="M158">
        <v>1367</v>
      </c>
      <c r="N158">
        <f t="shared" si="17"/>
        <v>9.8626613655142137</v>
      </c>
      <c r="O158">
        <f t="shared" si="18"/>
        <v>24606</v>
      </c>
      <c r="P158">
        <f t="shared" si="19"/>
        <v>-0.27396281570872816</v>
      </c>
      <c r="Q158">
        <f t="shared" si="20"/>
        <v>7.5055624391054551E-2</v>
      </c>
      <c r="R158">
        <v>0</v>
      </c>
      <c r="S158">
        <v>0</v>
      </c>
      <c r="T158">
        <v>397</v>
      </c>
      <c r="U158">
        <v>0</v>
      </c>
      <c r="V158">
        <v>0</v>
      </c>
      <c r="W158">
        <v>3423</v>
      </c>
      <c r="X158">
        <v>0</v>
      </c>
      <c r="Y158">
        <v>1</v>
      </c>
      <c r="Z158">
        <v>0</v>
      </c>
      <c r="AA158">
        <v>0</v>
      </c>
    </row>
    <row r="159" spans="1:27" x14ac:dyDescent="0.35">
      <c r="A159" s="1">
        <v>41073</v>
      </c>
      <c r="B159">
        <v>3285</v>
      </c>
      <c r="C159">
        <v>4031.6666666666665</v>
      </c>
      <c r="D159">
        <v>4261</v>
      </c>
      <c r="E159">
        <v>0</v>
      </c>
      <c r="F159">
        <v>0</v>
      </c>
      <c r="G159">
        <v>0</v>
      </c>
      <c r="H159">
        <v>3820</v>
      </c>
      <c r="I159">
        <f t="shared" si="15"/>
        <v>3825.959160680366</v>
      </c>
      <c r="J159">
        <f>I159-B159</f>
        <v>540.95916068036604</v>
      </c>
      <c r="K159">
        <f t="shared" si="16"/>
        <v>540.95916068036604</v>
      </c>
      <c r="L159" s="8">
        <f t="shared" si="21"/>
        <v>0.16467554358610839</v>
      </c>
      <c r="M159">
        <v>1013</v>
      </c>
      <c r="N159">
        <f t="shared" si="17"/>
        <v>9737.2648922465887</v>
      </c>
      <c r="O159">
        <f t="shared" si="18"/>
        <v>18234</v>
      </c>
      <c r="P159">
        <f t="shared" si="19"/>
        <v>540.95916068036604</v>
      </c>
      <c r="Q159">
        <f t="shared" si="20"/>
        <v>292636.81352400611</v>
      </c>
      <c r="R159">
        <v>0</v>
      </c>
      <c r="S159">
        <v>0</v>
      </c>
      <c r="T159">
        <v>-535</v>
      </c>
      <c r="U159">
        <v>0</v>
      </c>
      <c r="V159">
        <v>0</v>
      </c>
      <c r="W159">
        <v>3820</v>
      </c>
      <c r="X159">
        <v>0</v>
      </c>
      <c r="Y159">
        <v>0</v>
      </c>
      <c r="Z159">
        <v>1</v>
      </c>
      <c r="AA159">
        <v>0</v>
      </c>
    </row>
    <row r="160" spans="1:27" x14ac:dyDescent="0.35">
      <c r="A160" s="1">
        <v>41074</v>
      </c>
      <c r="B160">
        <v>3967</v>
      </c>
      <c r="C160">
        <v>3509.3333333333335</v>
      </c>
      <c r="D160">
        <v>3967</v>
      </c>
      <c r="E160">
        <v>0</v>
      </c>
      <c r="F160">
        <v>0</v>
      </c>
      <c r="G160">
        <v>0</v>
      </c>
      <c r="H160">
        <v>3285</v>
      </c>
      <c r="I160">
        <f t="shared" si="15"/>
        <v>3448.4008760101287</v>
      </c>
      <c r="J160">
        <f>I160-B160</f>
        <v>-518.59912398987126</v>
      </c>
      <c r="K160">
        <f t="shared" si="16"/>
        <v>518.59912398987126</v>
      </c>
      <c r="L160" s="8">
        <f t="shared" si="21"/>
        <v>0.13072828938489317</v>
      </c>
      <c r="M160">
        <v>1306</v>
      </c>
      <c r="N160">
        <f t="shared" si="17"/>
        <v>37339.136927270731</v>
      </c>
      <c r="O160">
        <f t="shared" si="18"/>
        <v>23508</v>
      </c>
      <c r="P160">
        <f t="shared" si="19"/>
        <v>-1037.1982479797425</v>
      </c>
      <c r="Q160">
        <f t="shared" si="20"/>
        <v>1075780.2056122473</v>
      </c>
      <c r="R160">
        <v>1</v>
      </c>
      <c r="S160">
        <v>0</v>
      </c>
      <c r="T160">
        <v>682</v>
      </c>
      <c r="U160">
        <v>0</v>
      </c>
      <c r="V160">
        <v>0</v>
      </c>
      <c r="W160">
        <v>3285</v>
      </c>
      <c r="X160">
        <v>0</v>
      </c>
      <c r="Y160">
        <v>0</v>
      </c>
      <c r="Z160">
        <v>0</v>
      </c>
      <c r="AA160">
        <v>0</v>
      </c>
    </row>
    <row r="161" spans="1:27" x14ac:dyDescent="0.35">
      <c r="A161" s="1">
        <v>41075</v>
      </c>
      <c r="B161">
        <v>3700</v>
      </c>
      <c r="C161">
        <v>3690.6666666666665</v>
      </c>
      <c r="D161">
        <v>4510</v>
      </c>
      <c r="E161">
        <v>0</v>
      </c>
      <c r="F161">
        <v>0</v>
      </c>
      <c r="G161">
        <v>0</v>
      </c>
      <c r="H161">
        <v>3967</v>
      </c>
      <c r="I161">
        <f t="shared" si="15"/>
        <v>3869.3153407149721</v>
      </c>
      <c r="J161">
        <f>I161-B161</f>
        <v>169.31534071497208</v>
      </c>
      <c r="K161">
        <f t="shared" si="16"/>
        <v>169.31534071497208</v>
      </c>
      <c r="L161" s="8">
        <f t="shared" si="21"/>
        <v>4.5760902895938399E-2</v>
      </c>
      <c r="M161">
        <v>1626</v>
      </c>
      <c r="N161">
        <f t="shared" si="17"/>
        <v>3047.6761328694975</v>
      </c>
      <c r="O161">
        <f t="shared" si="18"/>
        <v>29268</v>
      </c>
      <c r="P161">
        <f t="shared" si="19"/>
        <v>169.31534071497208</v>
      </c>
      <c r="Q161">
        <f t="shared" si="20"/>
        <v>28667.684601427081</v>
      </c>
      <c r="R161">
        <v>0</v>
      </c>
      <c r="S161">
        <v>1</v>
      </c>
      <c r="T161">
        <v>-267</v>
      </c>
      <c r="U161">
        <v>0</v>
      </c>
      <c r="V161">
        <v>0</v>
      </c>
      <c r="W161">
        <v>3967</v>
      </c>
      <c r="X161">
        <v>0</v>
      </c>
      <c r="Y161">
        <v>0</v>
      </c>
      <c r="Z161">
        <v>0</v>
      </c>
      <c r="AA161">
        <v>0</v>
      </c>
    </row>
    <row r="162" spans="1:27" x14ac:dyDescent="0.35">
      <c r="A162" s="1">
        <v>41076</v>
      </c>
      <c r="B162">
        <v>4320</v>
      </c>
      <c r="C162">
        <v>3650.6666666666665</v>
      </c>
      <c r="D162">
        <v>4355</v>
      </c>
      <c r="E162">
        <v>0</v>
      </c>
      <c r="F162">
        <v>1</v>
      </c>
      <c r="G162">
        <v>0</v>
      </c>
      <c r="H162">
        <v>3700</v>
      </c>
      <c r="I162">
        <f t="shared" si="15"/>
        <v>4066.5325199510999</v>
      </c>
      <c r="J162">
        <f>I162-B162</f>
        <v>-253.46748004890014</v>
      </c>
      <c r="K162">
        <f t="shared" si="16"/>
        <v>253.46748004890014</v>
      </c>
      <c r="L162" s="8">
        <f t="shared" si="21"/>
        <v>5.8673027789097255E-2</v>
      </c>
      <c r="M162">
        <v>1457</v>
      </c>
      <c r="N162">
        <f t="shared" si="17"/>
        <v>18249.65856352081</v>
      </c>
      <c r="O162">
        <f t="shared" si="18"/>
        <v>26226</v>
      </c>
      <c r="P162">
        <f t="shared" si="19"/>
        <v>-506.93496009780029</v>
      </c>
      <c r="Q162">
        <f t="shared" si="20"/>
        <v>256983.05376935838</v>
      </c>
      <c r="R162">
        <v>0</v>
      </c>
      <c r="S162">
        <v>0</v>
      </c>
      <c r="T162">
        <v>620</v>
      </c>
      <c r="U162">
        <v>1</v>
      </c>
      <c r="V162">
        <v>1</v>
      </c>
      <c r="W162">
        <v>3700</v>
      </c>
      <c r="X162">
        <v>0</v>
      </c>
      <c r="Y162">
        <v>0</v>
      </c>
      <c r="Z162">
        <v>0</v>
      </c>
      <c r="AA162">
        <v>0</v>
      </c>
    </row>
    <row r="163" spans="1:27" x14ac:dyDescent="0.35">
      <c r="A163" s="1">
        <v>41077</v>
      </c>
      <c r="B163">
        <v>6134</v>
      </c>
      <c r="C163">
        <v>3995.6666666666665</v>
      </c>
      <c r="D163">
        <v>4852</v>
      </c>
      <c r="E163">
        <v>0</v>
      </c>
      <c r="F163">
        <v>1</v>
      </c>
      <c r="G163">
        <v>1</v>
      </c>
      <c r="H163">
        <v>4320</v>
      </c>
      <c r="I163">
        <f t="shared" si="15"/>
        <v>5717.5864506465768</v>
      </c>
      <c r="J163">
        <f>I163-B163</f>
        <v>-416.41354935342315</v>
      </c>
      <c r="K163">
        <f t="shared" si="16"/>
        <v>416.41354935342315</v>
      </c>
      <c r="L163" s="8">
        <f t="shared" si="21"/>
        <v>6.788613455386748E-2</v>
      </c>
      <c r="M163">
        <v>748</v>
      </c>
      <c r="N163">
        <f t="shared" si="17"/>
        <v>29981.775553446467</v>
      </c>
      <c r="O163">
        <f t="shared" si="18"/>
        <v>13464</v>
      </c>
      <c r="P163">
        <f t="shared" si="19"/>
        <v>-832.8270987068463</v>
      </c>
      <c r="Q163">
        <f t="shared" si="20"/>
        <v>693600.97634046315</v>
      </c>
      <c r="R163">
        <v>0</v>
      </c>
      <c r="S163">
        <v>0</v>
      </c>
      <c r="T163">
        <v>1814</v>
      </c>
      <c r="U163">
        <v>1</v>
      </c>
      <c r="V163">
        <v>0</v>
      </c>
      <c r="W163">
        <v>4320</v>
      </c>
      <c r="X163">
        <v>0</v>
      </c>
      <c r="Y163">
        <v>0</v>
      </c>
      <c r="Z163">
        <v>0</v>
      </c>
      <c r="AA163">
        <v>1</v>
      </c>
    </row>
    <row r="164" spans="1:27" x14ac:dyDescent="0.35">
      <c r="A164" s="1">
        <v>41078</v>
      </c>
      <c r="B164">
        <v>3468</v>
      </c>
      <c r="C164">
        <v>4718</v>
      </c>
      <c r="D164">
        <v>3423</v>
      </c>
      <c r="E164">
        <v>0</v>
      </c>
      <c r="F164">
        <v>0</v>
      </c>
      <c r="G164">
        <v>1</v>
      </c>
      <c r="H164">
        <v>6134</v>
      </c>
      <c r="I164">
        <f t="shared" si="15"/>
        <v>4719.9104013607457</v>
      </c>
      <c r="J164">
        <f>I164-B164</f>
        <v>1251.9104013607457</v>
      </c>
      <c r="K164">
        <f t="shared" si="16"/>
        <v>1251.9104013607457</v>
      </c>
      <c r="L164" s="8">
        <f t="shared" si="21"/>
        <v>0.36098915840851953</v>
      </c>
      <c r="M164">
        <v>1249</v>
      </c>
      <c r="N164">
        <f t="shared" si="17"/>
        <v>22534.387224493425</v>
      </c>
      <c r="O164">
        <f t="shared" si="18"/>
        <v>22482</v>
      </c>
      <c r="P164">
        <f t="shared" si="19"/>
        <v>1251.9104013607457</v>
      </c>
      <c r="Q164">
        <f t="shared" si="20"/>
        <v>1567279.6530352235</v>
      </c>
      <c r="R164">
        <v>0</v>
      </c>
      <c r="S164">
        <v>0</v>
      </c>
      <c r="T164">
        <v>-2666</v>
      </c>
      <c r="U164">
        <v>0</v>
      </c>
      <c r="V164">
        <v>0</v>
      </c>
      <c r="W164">
        <v>6134</v>
      </c>
      <c r="X164">
        <v>1</v>
      </c>
      <c r="Y164">
        <v>0</v>
      </c>
      <c r="Z164">
        <v>0</v>
      </c>
      <c r="AA164">
        <v>1</v>
      </c>
    </row>
    <row r="165" spans="1:27" x14ac:dyDescent="0.35">
      <c r="A165" s="1">
        <v>41079</v>
      </c>
      <c r="B165">
        <v>3583</v>
      </c>
      <c r="C165">
        <v>4640.666666666667</v>
      </c>
      <c r="D165">
        <v>3820</v>
      </c>
      <c r="E165">
        <v>0</v>
      </c>
      <c r="F165">
        <v>0</v>
      </c>
      <c r="G165">
        <v>0</v>
      </c>
      <c r="H165">
        <v>3468</v>
      </c>
      <c r="I165">
        <f t="shared" si="15"/>
        <v>3750.9571856175908</v>
      </c>
      <c r="J165">
        <f>I165-B165</f>
        <v>167.95718561759077</v>
      </c>
      <c r="K165">
        <f t="shared" si="16"/>
        <v>167.95718561759077</v>
      </c>
      <c r="L165" s="8">
        <f t="shared" si="21"/>
        <v>4.6876133301030076E-2</v>
      </c>
      <c r="M165">
        <v>1678</v>
      </c>
      <c r="N165">
        <f t="shared" si="17"/>
        <v>3023.2293411166338</v>
      </c>
      <c r="O165">
        <f t="shared" si="18"/>
        <v>30204</v>
      </c>
      <c r="P165">
        <f t="shared" si="19"/>
        <v>167.95718561759077</v>
      </c>
      <c r="Q165">
        <f t="shared" si="20"/>
        <v>28209.616200581841</v>
      </c>
      <c r="R165">
        <v>0</v>
      </c>
      <c r="S165">
        <v>0</v>
      </c>
      <c r="T165">
        <v>115</v>
      </c>
      <c r="U165">
        <v>0</v>
      </c>
      <c r="V165">
        <v>0</v>
      </c>
      <c r="W165">
        <v>3468</v>
      </c>
      <c r="X165">
        <v>0</v>
      </c>
      <c r="Y165">
        <v>1</v>
      </c>
      <c r="Z165">
        <v>0</v>
      </c>
      <c r="AA165">
        <v>0</v>
      </c>
    </row>
    <row r="166" spans="1:27" x14ac:dyDescent="0.35">
      <c r="A166" s="1">
        <v>41080</v>
      </c>
      <c r="B166">
        <v>3633</v>
      </c>
      <c r="C166">
        <v>4395</v>
      </c>
      <c r="D166">
        <v>3285</v>
      </c>
      <c r="E166">
        <v>0</v>
      </c>
      <c r="F166">
        <v>0</v>
      </c>
      <c r="G166">
        <v>1</v>
      </c>
      <c r="H166">
        <v>3583</v>
      </c>
      <c r="I166">
        <f t="shared" si="15"/>
        <v>4515.2297313132303</v>
      </c>
      <c r="J166">
        <f>I166-B166</f>
        <v>882.22973131323033</v>
      </c>
      <c r="K166">
        <f t="shared" si="16"/>
        <v>882.22973131323033</v>
      </c>
      <c r="L166" s="8">
        <f t="shared" si="21"/>
        <v>0.24283780107713468</v>
      </c>
      <c r="M166">
        <v>1398</v>
      </c>
      <c r="N166">
        <f t="shared" si="17"/>
        <v>15880.135163638146</v>
      </c>
      <c r="O166">
        <f t="shared" si="18"/>
        <v>25164</v>
      </c>
      <c r="P166">
        <f t="shared" si="19"/>
        <v>882.22973131323033</v>
      </c>
      <c r="Q166">
        <f t="shared" si="20"/>
        <v>778329.29881301464</v>
      </c>
      <c r="R166">
        <v>0</v>
      </c>
      <c r="S166">
        <v>0</v>
      </c>
      <c r="T166">
        <v>50</v>
      </c>
      <c r="U166">
        <v>0</v>
      </c>
      <c r="V166">
        <v>0</v>
      </c>
      <c r="W166">
        <v>3583</v>
      </c>
      <c r="X166">
        <v>0</v>
      </c>
      <c r="Y166">
        <v>0</v>
      </c>
      <c r="Z166">
        <v>1</v>
      </c>
      <c r="AA166">
        <v>1</v>
      </c>
    </row>
    <row r="167" spans="1:27" x14ac:dyDescent="0.35">
      <c r="A167" s="1">
        <v>41081</v>
      </c>
      <c r="B167">
        <v>3800</v>
      </c>
      <c r="C167">
        <v>3561.3333333333335</v>
      </c>
      <c r="D167">
        <v>3967</v>
      </c>
      <c r="E167">
        <v>0</v>
      </c>
      <c r="F167">
        <v>0</v>
      </c>
      <c r="G167">
        <v>0</v>
      </c>
      <c r="H167">
        <v>3633</v>
      </c>
      <c r="I167">
        <f t="shared" si="15"/>
        <v>3466.7487708043936</v>
      </c>
      <c r="J167">
        <f>I167-B167</f>
        <v>-333.25122919560636</v>
      </c>
      <c r="K167">
        <f t="shared" si="16"/>
        <v>333.25122919560636</v>
      </c>
      <c r="L167" s="8">
        <f t="shared" si="21"/>
        <v>8.769769189358062E-2</v>
      </c>
      <c r="M167">
        <v>1141</v>
      </c>
      <c r="N167">
        <f t="shared" si="17"/>
        <v>23994.088502083658</v>
      </c>
      <c r="O167">
        <f t="shared" si="18"/>
        <v>20538</v>
      </c>
      <c r="P167">
        <f t="shared" si="19"/>
        <v>-666.50245839121271</v>
      </c>
      <c r="Q167">
        <f t="shared" si="20"/>
        <v>444225.52704153024</v>
      </c>
      <c r="R167">
        <v>1</v>
      </c>
      <c r="S167">
        <v>0</v>
      </c>
      <c r="T167">
        <v>167</v>
      </c>
      <c r="U167">
        <v>0</v>
      </c>
      <c r="V167">
        <v>0</v>
      </c>
      <c r="W167">
        <v>3633</v>
      </c>
      <c r="X167">
        <v>0</v>
      </c>
      <c r="Y167">
        <v>0</v>
      </c>
      <c r="Z167">
        <v>0</v>
      </c>
      <c r="AA167">
        <v>0</v>
      </c>
    </row>
    <row r="168" spans="1:27" x14ac:dyDescent="0.35">
      <c r="A168" s="1">
        <v>41082</v>
      </c>
      <c r="B168">
        <v>3843</v>
      </c>
      <c r="C168">
        <v>3672</v>
      </c>
      <c r="D168">
        <v>3700</v>
      </c>
      <c r="E168">
        <v>0</v>
      </c>
      <c r="F168">
        <v>0</v>
      </c>
      <c r="G168">
        <v>1</v>
      </c>
      <c r="H168">
        <v>3800</v>
      </c>
      <c r="I168">
        <f t="shared" si="15"/>
        <v>4532.9168058289915</v>
      </c>
      <c r="J168">
        <f>I168-B168</f>
        <v>689.91680582899153</v>
      </c>
      <c r="K168">
        <f t="shared" si="16"/>
        <v>689.91680582899153</v>
      </c>
      <c r="L168" s="8">
        <f t="shared" si="21"/>
        <v>0.17952558049154085</v>
      </c>
      <c r="M168">
        <v>1124</v>
      </c>
      <c r="N168">
        <f t="shared" si="17"/>
        <v>12418.502504921848</v>
      </c>
      <c r="O168">
        <f t="shared" si="18"/>
        <v>20232</v>
      </c>
      <c r="P168">
        <f t="shared" si="19"/>
        <v>689.91680582899153</v>
      </c>
      <c r="Q168">
        <f t="shared" si="20"/>
        <v>475985.1989652784</v>
      </c>
      <c r="R168">
        <v>0</v>
      </c>
      <c r="S168">
        <v>1</v>
      </c>
      <c r="T168">
        <v>43</v>
      </c>
      <c r="U168">
        <v>0</v>
      </c>
      <c r="V168">
        <v>0</v>
      </c>
      <c r="W168">
        <v>3800</v>
      </c>
      <c r="X168">
        <v>0</v>
      </c>
      <c r="Y168">
        <v>0</v>
      </c>
      <c r="Z168">
        <v>0</v>
      </c>
      <c r="AA168">
        <v>1</v>
      </c>
    </row>
    <row r="169" spans="1:27" x14ac:dyDescent="0.35">
      <c r="A169" s="1">
        <v>41083</v>
      </c>
      <c r="B169">
        <v>4580</v>
      </c>
      <c r="C169">
        <v>3758.6666666666665</v>
      </c>
      <c r="D169">
        <v>4320</v>
      </c>
      <c r="E169">
        <v>0</v>
      </c>
      <c r="F169">
        <v>1</v>
      </c>
      <c r="G169">
        <v>1</v>
      </c>
      <c r="H169">
        <v>3843</v>
      </c>
      <c r="I169">
        <f t="shared" si="15"/>
        <v>5284.2609972646997</v>
      </c>
      <c r="J169">
        <f>I169-B169</f>
        <v>704.26099726469965</v>
      </c>
      <c r="K169">
        <f t="shared" si="16"/>
        <v>704.26099726469965</v>
      </c>
      <c r="L169" s="8">
        <f t="shared" si="21"/>
        <v>0.15376877669534927</v>
      </c>
      <c r="M169">
        <v>922</v>
      </c>
      <c r="N169">
        <f t="shared" si="17"/>
        <v>12676.697950764594</v>
      </c>
      <c r="O169">
        <f t="shared" si="18"/>
        <v>16596</v>
      </c>
      <c r="P169">
        <f t="shared" si="19"/>
        <v>704.26099726469965</v>
      </c>
      <c r="Q169">
        <f t="shared" si="20"/>
        <v>495983.5522682693</v>
      </c>
      <c r="R169">
        <v>0</v>
      </c>
      <c r="S169">
        <v>0</v>
      </c>
      <c r="T169">
        <v>737</v>
      </c>
      <c r="U169">
        <v>1</v>
      </c>
      <c r="V169">
        <v>1</v>
      </c>
      <c r="W169">
        <v>3843</v>
      </c>
      <c r="X169">
        <v>0</v>
      </c>
      <c r="Y169">
        <v>0</v>
      </c>
      <c r="Z169">
        <v>0</v>
      </c>
      <c r="AA169">
        <v>1</v>
      </c>
    </row>
    <row r="170" spans="1:27" x14ac:dyDescent="0.35">
      <c r="A170" s="1">
        <v>41084</v>
      </c>
      <c r="B170">
        <v>4592</v>
      </c>
      <c r="C170">
        <v>4074.3333333333335</v>
      </c>
      <c r="D170">
        <v>6134</v>
      </c>
      <c r="E170">
        <v>0</v>
      </c>
      <c r="F170">
        <v>1</v>
      </c>
      <c r="G170">
        <v>0</v>
      </c>
      <c r="H170">
        <v>4580</v>
      </c>
      <c r="I170">
        <f t="shared" si="15"/>
        <v>5385.4170208988126</v>
      </c>
      <c r="J170">
        <f>I170-B170</f>
        <v>793.41702089881255</v>
      </c>
      <c r="K170">
        <f t="shared" si="16"/>
        <v>793.41702089881255</v>
      </c>
      <c r="L170" s="8">
        <f t="shared" si="21"/>
        <v>0.17278245228632677</v>
      </c>
      <c r="M170">
        <v>790</v>
      </c>
      <c r="N170">
        <f t="shared" si="17"/>
        <v>14281.506376178626</v>
      </c>
      <c r="O170">
        <f t="shared" si="18"/>
        <v>14220</v>
      </c>
      <c r="P170">
        <f t="shared" si="19"/>
        <v>793.41702089881255</v>
      </c>
      <c r="Q170">
        <f t="shared" si="20"/>
        <v>629510.56905194675</v>
      </c>
      <c r="R170">
        <v>0</v>
      </c>
      <c r="S170">
        <v>0</v>
      </c>
      <c r="T170">
        <v>12</v>
      </c>
      <c r="U170">
        <v>1</v>
      </c>
      <c r="V170">
        <v>0</v>
      </c>
      <c r="W170">
        <v>4580</v>
      </c>
      <c r="X170">
        <v>0</v>
      </c>
      <c r="Y170">
        <v>0</v>
      </c>
      <c r="Z170">
        <v>0</v>
      </c>
      <c r="AA170">
        <v>0</v>
      </c>
    </row>
    <row r="171" spans="1:27" x14ac:dyDescent="0.35">
      <c r="A171" s="1">
        <v>41085</v>
      </c>
      <c r="B171">
        <v>3615</v>
      </c>
      <c r="C171">
        <v>4338.333333333333</v>
      </c>
      <c r="D171">
        <v>3468</v>
      </c>
      <c r="E171">
        <v>0</v>
      </c>
      <c r="F171">
        <v>0</v>
      </c>
      <c r="G171">
        <v>1</v>
      </c>
      <c r="H171">
        <v>4592</v>
      </c>
      <c r="I171">
        <f t="shared" si="15"/>
        <v>4615.5272515873085</v>
      </c>
      <c r="J171">
        <f>I171-B171</f>
        <v>1000.5272515873085</v>
      </c>
      <c r="K171">
        <f t="shared" si="16"/>
        <v>1000.5272515873085</v>
      </c>
      <c r="L171" s="8">
        <f t="shared" si="21"/>
        <v>0.27677102395222919</v>
      </c>
      <c r="M171">
        <v>1081</v>
      </c>
      <c r="N171">
        <f t="shared" si="17"/>
        <v>18009.49052857155</v>
      </c>
      <c r="O171">
        <f t="shared" si="18"/>
        <v>19458</v>
      </c>
      <c r="P171">
        <f t="shared" si="19"/>
        <v>1000.5272515873085</v>
      </c>
      <c r="Q171">
        <f t="shared" si="20"/>
        <v>1001054.7811688533</v>
      </c>
      <c r="R171">
        <v>0</v>
      </c>
      <c r="S171">
        <v>0</v>
      </c>
      <c r="T171">
        <v>-977</v>
      </c>
      <c r="U171">
        <v>0</v>
      </c>
      <c r="V171">
        <v>0</v>
      </c>
      <c r="W171">
        <v>4592</v>
      </c>
      <c r="X171">
        <v>1</v>
      </c>
      <c r="Y171">
        <v>0</v>
      </c>
      <c r="Z171">
        <v>0</v>
      </c>
      <c r="AA171">
        <v>1</v>
      </c>
    </row>
    <row r="172" spans="1:27" x14ac:dyDescent="0.35">
      <c r="A172" s="1">
        <v>41086</v>
      </c>
      <c r="B172">
        <v>3596</v>
      </c>
      <c r="C172">
        <v>4262.333333333333</v>
      </c>
      <c r="D172">
        <v>3583</v>
      </c>
      <c r="E172">
        <v>0</v>
      </c>
      <c r="F172">
        <v>0</v>
      </c>
      <c r="G172">
        <v>1</v>
      </c>
      <c r="H172">
        <v>3615</v>
      </c>
      <c r="I172">
        <f t="shared" si="15"/>
        <v>4664.3044441944585</v>
      </c>
      <c r="J172">
        <f>I172-B172</f>
        <v>1068.3044441944585</v>
      </c>
      <c r="K172">
        <f t="shared" si="16"/>
        <v>1068.3044441944585</v>
      </c>
      <c r="L172" s="8">
        <f t="shared" si="21"/>
        <v>0.29708132485941557</v>
      </c>
      <c r="M172">
        <v>1278</v>
      </c>
      <c r="N172">
        <f t="shared" si="17"/>
        <v>19229.479995500253</v>
      </c>
      <c r="O172">
        <f t="shared" si="18"/>
        <v>23004</v>
      </c>
      <c r="P172">
        <f t="shared" si="19"/>
        <v>1068.3044441944585</v>
      </c>
      <c r="Q172">
        <f t="shared" si="20"/>
        <v>1141274.3854856309</v>
      </c>
      <c r="R172">
        <v>0</v>
      </c>
      <c r="S172">
        <v>0</v>
      </c>
      <c r="T172">
        <v>-19</v>
      </c>
      <c r="U172">
        <v>0</v>
      </c>
      <c r="V172">
        <v>0</v>
      </c>
      <c r="W172">
        <v>3615</v>
      </c>
      <c r="X172">
        <v>0</v>
      </c>
      <c r="Y172">
        <v>1</v>
      </c>
      <c r="Z172">
        <v>0</v>
      </c>
      <c r="AA172">
        <v>1</v>
      </c>
    </row>
    <row r="173" spans="1:27" x14ac:dyDescent="0.35">
      <c r="A173" s="1">
        <v>41087</v>
      </c>
      <c r="B173">
        <v>3909</v>
      </c>
      <c r="C173">
        <v>3934.3333333333335</v>
      </c>
      <c r="D173">
        <v>3633</v>
      </c>
      <c r="E173">
        <v>0</v>
      </c>
      <c r="F173">
        <v>0</v>
      </c>
      <c r="G173">
        <v>1</v>
      </c>
      <c r="H173">
        <v>3596</v>
      </c>
      <c r="I173">
        <f t="shared" si="15"/>
        <v>4581.4382417458164</v>
      </c>
      <c r="J173">
        <f>I173-B173</f>
        <v>672.43824174581641</v>
      </c>
      <c r="K173">
        <f t="shared" si="16"/>
        <v>672.43824174581641</v>
      </c>
      <c r="L173" s="8">
        <f t="shared" si="21"/>
        <v>0.17202308563464222</v>
      </c>
      <c r="M173">
        <v>879</v>
      </c>
      <c r="N173">
        <f t="shared" si="17"/>
        <v>12103.888351424695</v>
      </c>
      <c r="O173">
        <f t="shared" si="18"/>
        <v>15822</v>
      </c>
      <c r="P173">
        <f t="shared" si="19"/>
        <v>672.43824174581641</v>
      </c>
      <c r="Q173">
        <f t="shared" si="20"/>
        <v>452173.18896220502</v>
      </c>
      <c r="R173">
        <v>0</v>
      </c>
      <c r="S173">
        <v>0</v>
      </c>
      <c r="T173">
        <v>313</v>
      </c>
      <c r="U173">
        <v>0</v>
      </c>
      <c r="V173">
        <v>0</v>
      </c>
      <c r="W173">
        <v>3596</v>
      </c>
      <c r="X173">
        <v>0</v>
      </c>
      <c r="Y173">
        <v>0</v>
      </c>
      <c r="Z173">
        <v>1</v>
      </c>
      <c r="AA173">
        <v>1</v>
      </c>
    </row>
    <row r="174" spans="1:27" x14ac:dyDescent="0.35">
      <c r="A174" s="1">
        <v>41088</v>
      </c>
      <c r="B174">
        <v>4080</v>
      </c>
      <c r="C174">
        <v>3706.6666666666665</v>
      </c>
      <c r="D174">
        <v>3800</v>
      </c>
      <c r="E174">
        <v>1</v>
      </c>
      <c r="F174">
        <v>0</v>
      </c>
      <c r="G174">
        <v>1</v>
      </c>
      <c r="H174">
        <v>3909</v>
      </c>
      <c r="I174">
        <f t="shared" si="15"/>
        <v>4759.8698818443572</v>
      </c>
      <c r="J174">
        <f>I174-B174</f>
        <v>679.86988184435722</v>
      </c>
      <c r="K174">
        <f t="shared" si="16"/>
        <v>679.86988184435722</v>
      </c>
      <c r="L174" s="8">
        <f t="shared" si="21"/>
        <v>0.16663477496185225</v>
      </c>
      <c r="M174">
        <v>755</v>
      </c>
      <c r="N174">
        <f t="shared" si="17"/>
        <v>12237.65787319843</v>
      </c>
      <c r="O174">
        <f t="shared" si="18"/>
        <v>13590</v>
      </c>
      <c r="P174">
        <f t="shared" si="19"/>
        <v>679.86988184435722</v>
      </c>
      <c r="Q174">
        <f t="shared" si="20"/>
        <v>462223.05623906024</v>
      </c>
      <c r="R174">
        <v>1</v>
      </c>
      <c r="S174">
        <v>0</v>
      </c>
      <c r="T174">
        <v>171</v>
      </c>
      <c r="U174">
        <v>0</v>
      </c>
      <c r="V174">
        <v>0</v>
      </c>
      <c r="W174">
        <v>3909</v>
      </c>
      <c r="X174">
        <v>0</v>
      </c>
      <c r="Y174">
        <v>0</v>
      </c>
      <c r="Z174">
        <v>0</v>
      </c>
      <c r="AA174">
        <v>1</v>
      </c>
    </row>
    <row r="175" spans="1:27" x14ac:dyDescent="0.35">
      <c r="A175" s="1">
        <v>41089</v>
      </c>
      <c r="B175">
        <v>4686</v>
      </c>
      <c r="C175">
        <v>3861.6666666666665</v>
      </c>
      <c r="D175">
        <v>3843</v>
      </c>
      <c r="E175">
        <v>1</v>
      </c>
      <c r="F175">
        <v>0</v>
      </c>
      <c r="G175">
        <v>1</v>
      </c>
      <c r="H175">
        <v>4080</v>
      </c>
      <c r="I175">
        <f t="shared" si="15"/>
        <v>4842.826060366936</v>
      </c>
      <c r="J175">
        <f>I175-B175</f>
        <v>156.82606036693596</v>
      </c>
      <c r="K175">
        <f t="shared" si="16"/>
        <v>156.82606036693596</v>
      </c>
      <c r="L175" s="8">
        <f t="shared" si="21"/>
        <v>3.3466935631014931E-2</v>
      </c>
      <c r="M175">
        <v>923</v>
      </c>
      <c r="N175">
        <f t="shared" si="17"/>
        <v>2822.8690866048473</v>
      </c>
      <c r="O175">
        <f t="shared" si="18"/>
        <v>16614</v>
      </c>
      <c r="P175">
        <f t="shared" si="19"/>
        <v>156.82606036693596</v>
      </c>
      <c r="Q175">
        <f t="shared" si="20"/>
        <v>24594.413210213843</v>
      </c>
      <c r="R175">
        <v>0</v>
      </c>
      <c r="S175">
        <v>1</v>
      </c>
      <c r="T175">
        <v>606</v>
      </c>
      <c r="U175">
        <v>0</v>
      </c>
      <c r="V175">
        <v>0</v>
      </c>
      <c r="W175">
        <v>4080</v>
      </c>
      <c r="X175">
        <v>0</v>
      </c>
      <c r="Y175">
        <v>0</v>
      </c>
      <c r="Z175">
        <v>0</v>
      </c>
      <c r="AA175">
        <v>1</v>
      </c>
    </row>
    <row r="176" spans="1:27" x14ac:dyDescent="0.35">
      <c r="A176" s="1">
        <v>41090</v>
      </c>
      <c r="B176">
        <v>4815</v>
      </c>
      <c r="C176">
        <v>4225</v>
      </c>
      <c r="D176">
        <v>4580</v>
      </c>
      <c r="E176">
        <v>1</v>
      </c>
      <c r="F176">
        <v>1</v>
      </c>
      <c r="G176">
        <v>1</v>
      </c>
      <c r="H176">
        <v>4686</v>
      </c>
      <c r="I176">
        <f t="shared" si="15"/>
        <v>5768.6984747184824</v>
      </c>
      <c r="J176">
        <f>I176-B176</f>
        <v>953.69847471848243</v>
      </c>
      <c r="K176">
        <f t="shared" si="16"/>
        <v>953.69847471848243</v>
      </c>
      <c r="L176" s="8">
        <f t="shared" si="21"/>
        <v>0.19806821904849065</v>
      </c>
      <c r="M176">
        <v>828</v>
      </c>
      <c r="N176">
        <f t="shared" si="17"/>
        <v>17166.572544932686</v>
      </c>
      <c r="O176">
        <f t="shared" si="18"/>
        <v>14904</v>
      </c>
      <c r="P176">
        <f t="shared" si="19"/>
        <v>953.69847471848243</v>
      </c>
      <c r="Q176">
        <f t="shared" si="20"/>
        <v>909540.78068035992</v>
      </c>
      <c r="R176">
        <v>0</v>
      </c>
      <c r="S176">
        <v>0</v>
      </c>
      <c r="T176">
        <v>129</v>
      </c>
      <c r="U176">
        <v>1</v>
      </c>
      <c r="V176">
        <v>1</v>
      </c>
      <c r="W176">
        <v>4686</v>
      </c>
      <c r="X176">
        <v>0</v>
      </c>
      <c r="Y176">
        <v>0</v>
      </c>
      <c r="Z176">
        <v>0</v>
      </c>
      <c r="AA176">
        <v>1</v>
      </c>
    </row>
    <row r="177" spans="1:27" x14ac:dyDescent="0.35">
      <c r="A177" s="1">
        <v>41091</v>
      </c>
      <c r="B177">
        <v>4948</v>
      </c>
      <c r="C177">
        <v>4527</v>
      </c>
      <c r="D177">
        <v>4592</v>
      </c>
      <c r="E177">
        <v>0</v>
      </c>
      <c r="F177">
        <v>1</v>
      </c>
      <c r="G177">
        <v>1</v>
      </c>
      <c r="H177">
        <v>4815</v>
      </c>
      <c r="I177">
        <f t="shared" si="15"/>
        <v>5734.1576022177414</v>
      </c>
      <c r="J177">
        <f>I177-B177</f>
        <v>786.15760221774144</v>
      </c>
      <c r="K177">
        <f t="shared" si="16"/>
        <v>786.15760221774144</v>
      </c>
      <c r="L177" s="8">
        <f t="shared" si="21"/>
        <v>0.15888391314020645</v>
      </c>
      <c r="M177">
        <v>687</v>
      </c>
      <c r="N177">
        <f t="shared" si="17"/>
        <v>14150.836839919346</v>
      </c>
      <c r="O177">
        <f t="shared" si="18"/>
        <v>12366</v>
      </c>
      <c r="P177">
        <f t="shared" si="19"/>
        <v>786.15760221774144</v>
      </c>
      <c r="Q177">
        <f t="shared" si="20"/>
        <v>618043.77552474861</v>
      </c>
      <c r="R177">
        <v>0</v>
      </c>
      <c r="S177">
        <v>0</v>
      </c>
      <c r="T177">
        <v>133</v>
      </c>
      <c r="U177">
        <v>1</v>
      </c>
      <c r="V177">
        <v>0</v>
      </c>
      <c r="W177">
        <v>4815</v>
      </c>
      <c r="X177">
        <v>0</v>
      </c>
      <c r="Y177">
        <v>0</v>
      </c>
      <c r="Z177">
        <v>0</v>
      </c>
      <c r="AA177">
        <v>1</v>
      </c>
    </row>
    <row r="178" spans="1:27" x14ac:dyDescent="0.35">
      <c r="A178" s="1">
        <v>41092</v>
      </c>
      <c r="B178">
        <v>3637</v>
      </c>
      <c r="C178">
        <v>4816.333333333333</v>
      </c>
      <c r="D178">
        <v>3615</v>
      </c>
      <c r="E178">
        <v>0</v>
      </c>
      <c r="F178">
        <v>0</v>
      </c>
      <c r="G178">
        <v>1</v>
      </c>
      <c r="H178">
        <v>4948</v>
      </c>
      <c r="I178">
        <f t="shared" si="15"/>
        <v>4880.8147629203086</v>
      </c>
      <c r="J178">
        <f>I178-B178</f>
        <v>1243.8147629203086</v>
      </c>
      <c r="K178">
        <f t="shared" si="16"/>
        <v>1243.8147629203086</v>
      </c>
      <c r="L178" s="8">
        <f t="shared" si="21"/>
        <v>0.34198921169103891</v>
      </c>
      <c r="M178">
        <v>1215</v>
      </c>
      <c r="N178">
        <f t="shared" si="17"/>
        <v>22388.665732565554</v>
      </c>
      <c r="O178">
        <f t="shared" si="18"/>
        <v>21870</v>
      </c>
      <c r="P178">
        <f t="shared" si="19"/>
        <v>1243.8147629203086</v>
      </c>
      <c r="Q178">
        <f t="shared" si="20"/>
        <v>1547075.1644585035</v>
      </c>
      <c r="R178">
        <v>0</v>
      </c>
      <c r="S178">
        <v>0</v>
      </c>
      <c r="T178">
        <v>-1311</v>
      </c>
      <c r="U178">
        <v>0</v>
      </c>
      <c r="V178">
        <v>0</v>
      </c>
      <c r="W178">
        <v>4948</v>
      </c>
      <c r="X178">
        <v>1</v>
      </c>
      <c r="Y178">
        <v>0</v>
      </c>
      <c r="Z178">
        <v>0</v>
      </c>
      <c r="AA178">
        <v>1</v>
      </c>
    </row>
    <row r="179" spans="1:27" x14ac:dyDescent="0.35">
      <c r="A179" s="1">
        <v>41093</v>
      </c>
      <c r="B179">
        <v>4048</v>
      </c>
      <c r="C179">
        <v>4466.666666666667</v>
      </c>
      <c r="D179">
        <v>3596</v>
      </c>
      <c r="E179">
        <v>0</v>
      </c>
      <c r="F179">
        <v>0</v>
      </c>
      <c r="G179">
        <v>1</v>
      </c>
      <c r="H179">
        <v>3637</v>
      </c>
      <c r="I179">
        <f t="shared" si="15"/>
        <v>4744.9475963850509</v>
      </c>
      <c r="J179">
        <f>I179-B179</f>
        <v>696.94759638505093</v>
      </c>
      <c r="K179">
        <f t="shared" si="16"/>
        <v>696.94759638505093</v>
      </c>
      <c r="L179" s="8">
        <f t="shared" si="21"/>
        <v>0.17217084890935053</v>
      </c>
      <c r="M179">
        <v>918</v>
      </c>
      <c r="N179">
        <f t="shared" si="17"/>
        <v>12545.056734930917</v>
      </c>
      <c r="O179">
        <f t="shared" si="18"/>
        <v>16524</v>
      </c>
      <c r="P179">
        <f t="shared" si="19"/>
        <v>696.94759638505093</v>
      </c>
      <c r="Q179">
        <f t="shared" si="20"/>
        <v>485735.95210689987</v>
      </c>
      <c r="R179">
        <v>0</v>
      </c>
      <c r="S179">
        <v>0</v>
      </c>
      <c r="T179">
        <v>411</v>
      </c>
      <c r="U179">
        <v>0</v>
      </c>
      <c r="V179">
        <v>0</v>
      </c>
      <c r="W179">
        <v>3637</v>
      </c>
      <c r="X179">
        <v>0</v>
      </c>
      <c r="Y179">
        <v>1</v>
      </c>
      <c r="Z179">
        <v>0</v>
      </c>
      <c r="AA179">
        <v>1</v>
      </c>
    </row>
    <row r="180" spans="1:27" x14ac:dyDescent="0.35">
      <c r="A180" s="1">
        <v>41094</v>
      </c>
      <c r="B180">
        <v>3795</v>
      </c>
      <c r="C180">
        <v>4211</v>
      </c>
      <c r="D180">
        <v>3909</v>
      </c>
      <c r="E180">
        <v>0</v>
      </c>
      <c r="F180">
        <v>0</v>
      </c>
      <c r="G180">
        <v>0</v>
      </c>
      <c r="H180">
        <v>4048</v>
      </c>
      <c r="I180">
        <f t="shared" si="15"/>
        <v>3657.854501029798</v>
      </c>
      <c r="J180">
        <f>I180-B180</f>
        <v>-137.14549897020197</v>
      </c>
      <c r="K180">
        <f t="shared" si="16"/>
        <v>137.14549897020197</v>
      </c>
      <c r="L180" s="8">
        <f t="shared" si="21"/>
        <v>3.613847140189775E-2</v>
      </c>
      <c r="M180">
        <v>1364</v>
      </c>
      <c r="N180">
        <f t="shared" si="17"/>
        <v>9874.4759258545419</v>
      </c>
      <c r="O180">
        <f t="shared" si="18"/>
        <v>24552</v>
      </c>
      <c r="P180">
        <f t="shared" si="19"/>
        <v>-274.29099794040394</v>
      </c>
      <c r="Q180">
        <f t="shared" si="20"/>
        <v>75235.551551142678</v>
      </c>
      <c r="R180">
        <v>0</v>
      </c>
      <c r="S180">
        <v>0</v>
      </c>
      <c r="T180">
        <v>-253</v>
      </c>
      <c r="U180">
        <v>0</v>
      </c>
      <c r="V180">
        <v>0</v>
      </c>
      <c r="W180">
        <v>4048</v>
      </c>
      <c r="X180">
        <v>0</v>
      </c>
      <c r="Y180">
        <v>0</v>
      </c>
      <c r="Z180">
        <v>1</v>
      </c>
      <c r="AA180">
        <v>0</v>
      </c>
    </row>
    <row r="181" spans="1:27" x14ac:dyDescent="0.35">
      <c r="A181" s="1">
        <v>41095</v>
      </c>
      <c r="B181">
        <v>3891</v>
      </c>
      <c r="C181">
        <v>3826.6666666666665</v>
      </c>
      <c r="D181">
        <v>4080</v>
      </c>
      <c r="E181">
        <v>0</v>
      </c>
      <c r="F181">
        <v>0</v>
      </c>
      <c r="G181">
        <v>0</v>
      </c>
      <c r="H181">
        <v>3795</v>
      </c>
      <c r="I181">
        <f t="shared" si="15"/>
        <v>3634.6487597801643</v>
      </c>
      <c r="J181">
        <f>I181-B181</f>
        <v>-256.35124021983574</v>
      </c>
      <c r="K181">
        <f t="shared" si="16"/>
        <v>256.35124021983574</v>
      </c>
      <c r="L181" s="8">
        <f t="shared" si="21"/>
        <v>6.588312521712561E-2</v>
      </c>
      <c r="M181">
        <v>1221</v>
      </c>
      <c r="N181">
        <f t="shared" si="17"/>
        <v>18457.289295828174</v>
      </c>
      <c r="O181">
        <f t="shared" si="18"/>
        <v>21978</v>
      </c>
      <c r="P181">
        <f t="shared" si="19"/>
        <v>-512.70248043967149</v>
      </c>
      <c r="Q181">
        <f t="shared" si="20"/>
        <v>262863.8334489917</v>
      </c>
      <c r="R181">
        <v>1</v>
      </c>
      <c r="S181">
        <v>0</v>
      </c>
      <c r="T181">
        <v>96</v>
      </c>
      <c r="U181">
        <v>0</v>
      </c>
      <c r="V181">
        <v>0</v>
      </c>
      <c r="W181">
        <v>3795</v>
      </c>
      <c r="X181">
        <v>0</v>
      </c>
      <c r="Y181">
        <v>0</v>
      </c>
      <c r="Z181">
        <v>0</v>
      </c>
      <c r="AA181">
        <v>0</v>
      </c>
    </row>
    <row r="182" spans="1:27" x14ac:dyDescent="0.35">
      <c r="A182" s="1">
        <v>41096</v>
      </c>
      <c r="B182">
        <v>3962</v>
      </c>
      <c r="C182">
        <v>3911.3333333333335</v>
      </c>
      <c r="D182">
        <v>4686</v>
      </c>
      <c r="E182">
        <v>0</v>
      </c>
      <c r="F182">
        <v>0</v>
      </c>
      <c r="G182">
        <v>0</v>
      </c>
      <c r="H182">
        <v>3891</v>
      </c>
      <c r="I182">
        <f t="shared" si="15"/>
        <v>4062.8669657547498</v>
      </c>
      <c r="J182">
        <f>I182-B182</f>
        <v>100.8669657547498</v>
      </c>
      <c r="K182">
        <f t="shared" si="16"/>
        <v>100.8669657547498</v>
      </c>
      <c r="L182" s="8">
        <f t="shared" si="21"/>
        <v>2.5458598120835386E-2</v>
      </c>
      <c r="M182">
        <v>1257</v>
      </c>
      <c r="N182">
        <f t="shared" si="17"/>
        <v>1815.6053835854964</v>
      </c>
      <c r="O182">
        <f t="shared" si="18"/>
        <v>22626</v>
      </c>
      <c r="P182">
        <f t="shared" si="19"/>
        <v>100.8669657547498</v>
      </c>
      <c r="Q182">
        <f t="shared" si="20"/>
        <v>10174.144780569868</v>
      </c>
      <c r="R182">
        <v>0</v>
      </c>
      <c r="S182">
        <v>1</v>
      </c>
      <c r="T182">
        <v>71</v>
      </c>
      <c r="U182">
        <v>0</v>
      </c>
      <c r="V182">
        <v>0</v>
      </c>
      <c r="W182">
        <v>3891</v>
      </c>
      <c r="X182">
        <v>0</v>
      </c>
      <c r="Y182">
        <v>0</v>
      </c>
      <c r="Z182">
        <v>0</v>
      </c>
      <c r="AA182">
        <v>0</v>
      </c>
    </row>
    <row r="183" spans="1:27" x14ac:dyDescent="0.35">
      <c r="A183" s="1">
        <v>41097</v>
      </c>
      <c r="B183">
        <v>4371</v>
      </c>
      <c r="C183">
        <v>3882.6666666666665</v>
      </c>
      <c r="D183">
        <v>4815</v>
      </c>
      <c r="E183">
        <v>0</v>
      </c>
      <c r="F183">
        <v>1</v>
      </c>
      <c r="G183">
        <v>0</v>
      </c>
      <c r="H183">
        <v>3962</v>
      </c>
      <c r="I183">
        <f t="shared" si="15"/>
        <v>4450.7657444128945</v>
      </c>
      <c r="J183">
        <f>I183-B183</f>
        <v>79.765744412894492</v>
      </c>
      <c r="K183">
        <f t="shared" si="16"/>
        <v>79.765744412894492</v>
      </c>
      <c r="L183" s="8">
        <f t="shared" si="21"/>
        <v>1.8248854818781628E-2</v>
      </c>
      <c r="M183">
        <v>1250</v>
      </c>
      <c r="N183">
        <f t="shared" si="17"/>
        <v>1435.7833994321009</v>
      </c>
      <c r="O183">
        <f t="shared" si="18"/>
        <v>22500</v>
      </c>
      <c r="P183">
        <f t="shared" si="19"/>
        <v>79.765744412894492</v>
      </c>
      <c r="Q183">
        <f t="shared" si="20"/>
        <v>6362.5739817432086</v>
      </c>
      <c r="R183">
        <v>0</v>
      </c>
      <c r="S183">
        <v>0</v>
      </c>
      <c r="T183">
        <v>409</v>
      </c>
      <c r="U183">
        <v>1</v>
      </c>
      <c r="V183">
        <v>1</v>
      </c>
      <c r="W183">
        <v>3962</v>
      </c>
      <c r="X183">
        <v>0</v>
      </c>
      <c r="Y183">
        <v>0</v>
      </c>
      <c r="Z183">
        <v>0</v>
      </c>
      <c r="AA183">
        <v>0</v>
      </c>
    </row>
    <row r="184" spans="1:27" x14ac:dyDescent="0.35">
      <c r="A184" s="1">
        <v>41098</v>
      </c>
      <c r="B184">
        <v>5165</v>
      </c>
      <c r="C184">
        <v>4074.6666666666665</v>
      </c>
      <c r="D184">
        <v>4948</v>
      </c>
      <c r="E184">
        <v>0</v>
      </c>
      <c r="F184">
        <v>1</v>
      </c>
      <c r="G184">
        <v>1</v>
      </c>
      <c r="H184">
        <v>4371</v>
      </c>
      <c r="I184">
        <f t="shared" si="15"/>
        <v>5808.5651479910175</v>
      </c>
      <c r="J184">
        <f>I184-B184</f>
        <v>643.56514799101751</v>
      </c>
      <c r="K184">
        <f t="shared" si="16"/>
        <v>643.56514799101751</v>
      </c>
      <c r="L184" s="8">
        <f t="shared" si="21"/>
        <v>0.12460119031771878</v>
      </c>
      <c r="M184">
        <v>790</v>
      </c>
      <c r="N184">
        <f t="shared" si="17"/>
        <v>11584.172663838315</v>
      </c>
      <c r="O184">
        <f t="shared" si="18"/>
        <v>14220</v>
      </c>
      <c r="P184">
        <f t="shared" si="19"/>
        <v>643.56514799101751</v>
      </c>
      <c r="Q184">
        <f t="shared" si="20"/>
        <v>414176.09970870026</v>
      </c>
      <c r="R184">
        <v>0</v>
      </c>
      <c r="S184">
        <v>0</v>
      </c>
      <c r="T184">
        <v>794</v>
      </c>
      <c r="U184">
        <v>1</v>
      </c>
      <c r="V184">
        <v>0</v>
      </c>
      <c r="W184">
        <v>4371</v>
      </c>
      <c r="X184">
        <v>0</v>
      </c>
      <c r="Y184">
        <v>0</v>
      </c>
      <c r="Z184">
        <v>0</v>
      </c>
      <c r="AA184">
        <v>1</v>
      </c>
    </row>
    <row r="185" spans="1:27" x14ac:dyDescent="0.35">
      <c r="A185" s="1">
        <v>41099</v>
      </c>
      <c r="B185">
        <v>3698</v>
      </c>
      <c r="C185">
        <v>4499.333333333333</v>
      </c>
      <c r="D185">
        <v>3637</v>
      </c>
      <c r="E185">
        <v>0</v>
      </c>
      <c r="F185">
        <v>0</v>
      </c>
      <c r="G185">
        <v>1</v>
      </c>
      <c r="H185">
        <v>5165</v>
      </c>
      <c r="I185">
        <f t="shared" si="15"/>
        <v>4783.4245093607196</v>
      </c>
      <c r="J185">
        <f>I185-B185</f>
        <v>1085.4245093607196</v>
      </c>
      <c r="K185">
        <f t="shared" si="16"/>
        <v>1085.4245093607196</v>
      </c>
      <c r="L185" s="8">
        <f t="shared" si="21"/>
        <v>0.29351663314243365</v>
      </c>
      <c r="M185">
        <v>1162</v>
      </c>
      <c r="N185">
        <f t="shared" si="17"/>
        <v>19537.641168492955</v>
      </c>
      <c r="O185">
        <f t="shared" si="18"/>
        <v>20916</v>
      </c>
      <c r="P185">
        <f t="shared" si="19"/>
        <v>1085.4245093607196</v>
      </c>
      <c r="Q185">
        <f t="shared" si="20"/>
        <v>1178146.365520959</v>
      </c>
      <c r="R185">
        <v>0</v>
      </c>
      <c r="S185">
        <v>0</v>
      </c>
      <c r="T185">
        <v>-1467</v>
      </c>
      <c r="U185">
        <v>0</v>
      </c>
      <c r="V185">
        <v>0</v>
      </c>
      <c r="W185">
        <v>5165</v>
      </c>
      <c r="X185">
        <v>1</v>
      </c>
      <c r="Y185">
        <v>0</v>
      </c>
      <c r="Z185">
        <v>0</v>
      </c>
      <c r="AA185">
        <v>1</v>
      </c>
    </row>
    <row r="186" spans="1:27" x14ac:dyDescent="0.35">
      <c r="A186" s="1">
        <v>41100</v>
      </c>
      <c r="B186">
        <v>4292</v>
      </c>
      <c r="C186">
        <v>4411.333333333333</v>
      </c>
      <c r="D186">
        <v>4048</v>
      </c>
      <c r="E186">
        <v>0</v>
      </c>
      <c r="F186">
        <v>0</v>
      </c>
      <c r="G186">
        <v>1</v>
      </c>
      <c r="H186">
        <v>3698</v>
      </c>
      <c r="I186">
        <f t="shared" si="15"/>
        <v>5022.5382730523106</v>
      </c>
      <c r="J186">
        <f>I186-B186</f>
        <v>730.53827305231061</v>
      </c>
      <c r="K186">
        <f t="shared" si="16"/>
        <v>730.53827305231061</v>
      </c>
      <c r="L186" s="8">
        <f t="shared" si="21"/>
        <v>0.17020929008674526</v>
      </c>
      <c r="M186">
        <v>637</v>
      </c>
      <c r="N186">
        <f t="shared" si="17"/>
        <v>13149.688914941591</v>
      </c>
      <c r="O186">
        <f t="shared" si="18"/>
        <v>11466</v>
      </c>
      <c r="P186">
        <f t="shared" si="19"/>
        <v>730.53827305231061</v>
      </c>
      <c r="Q186">
        <f t="shared" si="20"/>
        <v>533686.16839425231</v>
      </c>
      <c r="R186">
        <v>0</v>
      </c>
      <c r="S186">
        <v>0</v>
      </c>
      <c r="T186">
        <v>594</v>
      </c>
      <c r="U186">
        <v>0</v>
      </c>
      <c r="V186">
        <v>0</v>
      </c>
      <c r="W186">
        <v>3698</v>
      </c>
      <c r="X186">
        <v>0</v>
      </c>
      <c r="Y186">
        <v>1</v>
      </c>
      <c r="Z186">
        <v>0</v>
      </c>
      <c r="AA186">
        <v>1</v>
      </c>
    </row>
    <row r="187" spans="1:27" x14ac:dyDescent="0.35">
      <c r="A187" s="1">
        <v>41101</v>
      </c>
      <c r="B187">
        <v>4362</v>
      </c>
      <c r="C187">
        <v>4385</v>
      </c>
      <c r="D187">
        <v>3795</v>
      </c>
      <c r="E187">
        <v>0</v>
      </c>
      <c r="F187">
        <v>0</v>
      </c>
      <c r="G187">
        <v>1</v>
      </c>
      <c r="H187">
        <v>4292</v>
      </c>
      <c r="I187">
        <f t="shared" si="15"/>
        <v>4846.941348563053</v>
      </c>
      <c r="J187">
        <f>I187-B187</f>
        <v>484.941348563053</v>
      </c>
      <c r="K187">
        <f t="shared" si="16"/>
        <v>484.941348563053</v>
      </c>
      <c r="L187" s="8">
        <f t="shared" si="21"/>
        <v>0.1111740826600305</v>
      </c>
      <c r="M187">
        <v>630</v>
      </c>
      <c r="N187">
        <f t="shared" si="17"/>
        <v>8728.944274134954</v>
      </c>
      <c r="O187">
        <f t="shared" si="18"/>
        <v>11340</v>
      </c>
      <c r="P187">
        <f t="shared" si="19"/>
        <v>484.941348563053</v>
      </c>
      <c r="Q187">
        <f t="shared" si="20"/>
        <v>235168.11154615248</v>
      </c>
      <c r="R187">
        <v>0</v>
      </c>
      <c r="S187">
        <v>0</v>
      </c>
      <c r="T187">
        <v>70</v>
      </c>
      <c r="U187">
        <v>0</v>
      </c>
      <c r="V187">
        <v>0</v>
      </c>
      <c r="W187">
        <v>4292</v>
      </c>
      <c r="X187">
        <v>0</v>
      </c>
      <c r="Y187">
        <v>0</v>
      </c>
      <c r="Z187">
        <v>1</v>
      </c>
      <c r="AA187">
        <v>1</v>
      </c>
    </row>
    <row r="188" spans="1:27" x14ac:dyDescent="0.35">
      <c r="A188" s="1">
        <v>41102</v>
      </c>
      <c r="B188">
        <v>4619</v>
      </c>
      <c r="C188">
        <v>4117.333333333333</v>
      </c>
      <c r="D188">
        <v>3891</v>
      </c>
      <c r="E188">
        <v>0</v>
      </c>
      <c r="F188">
        <v>0</v>
      </c>
      <c r="G188">
        <v>1</v>
      </c>
      <c r="H188">
        <v>4362</v>
      </c>
      <c r="I188">
        <f t="shared" si="15"/>
        <v>4815.6007472790579</v>
      </c>
      <c r="J188">
        <f>I188-B188</f>
        <v>196.60074727905794</v>
      </c>
      <c r="K188">
        <f t="shared" si="16"/>
        <v>196.60074727905794</v>
      </c>
      <c r="L188" s="8">
        <f t="shared" si="21"/>
        <v>4.2563487178839128E-2</v>
      </c>
      <c r="M188">
        <v>616</v>
      </c>
      <c r="N188">
        <f t="shared" si="17"/>
        <v>3538.8134510230429</v>
      </c>
      <c r="O188">
        <f t="shared" si="18"/>
        <v>11088</v>
      </c>
      <c r="P188">
        <f t="shared" si="19"/>
        <v>196.60074727905794</v>
      </c>
      <c r="Q188">
        <f t="shared" si="20"/>
        <v>38651.853830684006</v>
      </c>
      <c r="R188">
        <v>1</v>
      </c>
      <c r="S188">
        <v>0</v>
      </c>
      <c r="T188">
        <v>257</v>
      </c>
      <c r="U188">
        <v>0</v>
      </c>
      <c r="V188">
        <v>0</v>
      </c>
      <c r="W188">
        <v>4362</v>
      </c>
      <c r="X188">
        <v>0</v>
      </c>
      <c r="Y188">
        <v>0</v>
      </c>
      <c r="Z188">
        <v>0</v>
      </c>
      <c r="AA188">
        <v>1</v>
      </c>
    </row>
    <row r="189" spans="1:27" x14ac:dyDescent="0.35">
      <c r="A189" s="1">
        <v>41103</v>
      </c>
      <c r="B189">
        <v>4451</v>
      </c>
      <c r="C189">
        <v>4424.333333333333</v>
      </c>
      <c r="D189">
        <v>3962</v>
      </c>
      <c r="E189">
        <v>0</v>
      </c>
      <c r="F189">
        <v>0</v>
      </c>
      <c r="G189">
        <v>1</v>
      </c>
      <c r="H189">
        <v>4619</v>
      </c>
      <c r="I189">
        <f t="shared" si="15"/>
        <v>4970.5945702099925</v>
      </c>
      <c r="J189">
        <f>I189-B189</f>
        <v>519.59457020999253</v>
      </c>
      <c r="K189">
        <f t="shared" si="16"/>
        <v>519.59457020999253</v>
      </c>
      <c r="L189" s="8">
        <f t="shared" si="21"/>
        <v>0.11673659182430747</v>
      </c>
      <c r="M189">
        <v>924</v>
      </c>
      <c r="N189">
        <f t="shared" si="17"/>
        <v>9352.7022637798655</v>
      </c>
      <c r="O189">
        <f t="shared" si="18"/>
        <v>16632</v>
      </c>
      <c r="P189">
        <f t="shared" si="19"/>
        <v>519.59457020999253</v>
      </c>
      <c r="Q189">
        <f t="shared" si="20"/>
        <v>269978.51739170688</v>
      </c>
      <c r="R189">
        <v>0</v>
      </c>
      <c r="S189">
        <v>1</v>
      </c>
      <c r="T189">
        <v>-168</v>
      </c>
      <c r="U189">
        <v>0</v>
      </c>
      <c r="V189">
        <v>0</v>
      </c>
      <c r="W189">
        <v>4619</v>
      </c>
      <c r="X189">
        <v>0</v>
      </c>
      <c r="Y189">
        <v>0</v>
      </c>
      <c r="Z189">
        <v>0</v>
      </c>
      <c r="AA189">
        <v>1</v>
      </c>
    </row>
    <row r="190" spans="1:27" x14ac:dyDescent="0.35">
      <c r="A190" s="1">
        <v>41104</v>
      </c>
      <c r="B190">
        <v>5277</v>
      </c>
      <c r="C190">
        <v>4477.333333333333</v>
      </c>
      <c r="D190">
        <v>4371</v>
      </c>
      <c r="E190">
        <v>0</v>
      </c>
      <c r="F190">
        <v>1</v>
      </c>
      <c r="G190">
        <v>1</v>
      </c>
      <c r="H190">
        <v>4451</v>
      </c>
      <c r="I190">
        <f t="shared" si="15"/>
        <v>5571.3623183539021</v>
      </c>
      <c r="J190">
        <f>I190-B190</f>
        <v>294.36231835390208</v>
      </c>
      <c r="K190">
        <f t="shared" si="16"/>
        <v>294.36231835390208</v>
      </c>
      <c r="L190" s="8">
        <f t="shared" si="21"/>
        <v>5.5782133476198995E-2</v>
      </c>
      <c r="M190">
        <v>667</v>
      </c>
      <c r="N190">
        <f t="shared" si="17"/>
        <v>5298.5217303702375</v>
      </c>
      <c r="O190">
        <f t="shared" si="18"/>
        <v>12006</v>
      </c>
      <c r="P190">
        <f t="shared" si="19"/>
        <v>294.36231835390208</v>
      </c>
      <c r="Q190">
        <f t="shared" si="20"/>
        <v>86649.174466683995</v>
      </c>
      <c r="R190">
        <v>0</v>
      </c>
      <c r="S190">
        <v>0</v>
      </c>
      <c r="T190">
        <v>826</v>
      </c>
      <c r="U190">
        <v>1</v>
      </c>
      <c r="V190">
        <v>1</v>
      </c>
      <c r="W190">
        <v>4451</v>
      </c>
      <c r="X190">
        <v>0</v>
      </c>
      <c r="Y190">
        <v>0</v>
      </c>
      <c r="Z190">
        <v>0</v>
      </c>
      <c r="AA190">
        <v>1</v>
      </c>
    </row>
    <row r="191" spans="1:27" x14ac:dyDescent="0.35">
      <c r="A191" s="1">
        <v>41105</v>
      </c>
      <c r="B191">
        <v>5596</v>
      </c>
      <c r="C191">
        <v>4782.333333333333</v>
      </c>
      <c r="D191">
        <v>5165</v>
      </c>
      <c r="E191">
        <v>0</v>
      </c>
      <c r="F191">
        <v>1</v>
      </c>
      <c r="G191">
        <v>1</v>
      </c>
      <c r="H191">
        <v>5277</v>
      </c>
      <c r="I191">
        <f t="shared" si="15"/>
        <v>6200.9025360358428</v>
      </c>
      <c r="J191">
        <f>I191-B191</f>
        <v>604.90253603584279</v>
      </c>
      <c r="K191">
        <f t="shared" si="16"/>
        <v>604.90253603584279</v>
      </c>
      <c r="L191" s="8">
        <f t="shared" si="21"/>
        <v>0.10809552109289543</v>
      </c>
      <c r="M191">
        <v>719</v>
      </c>
      <c r="N191">
        <f t="shared" si="17"/>
        <v>10888.24564864517</v>
      </c>
      <c r="O191">
        <f t="shared" si="18"/>
        <v>12942</v>
      </c>
      <c r="P191">
        <f t="shared" si="19"/>
        <v>604.90253603584279</v>
      </c>
      <c r="Q191">
        <f t="shared" si="20"/>
        <v>365907.07810259407</v>
      </c>
      <c r="R191">
        <v>0</v>
      </c>
      <c r="S191">
        <v>0</v>
      </c>
      <c r="T191">
        <v>319</v>
      </c>
      <c r="U191">
        <v>1</v>
      </c>
      <c r="V191">
        <v>0</v>
      </c>
      <c r="W191">
        <v>5277</v>
      </c>
      <c r="X191">
        <v>0</v>
      </c>
      <c r="Y191">
        <v>0</v>
      </c>
      <c r="Z191">
        <v>0</v>
      </c>
      <c r="AA191">
        <v>1</v>
      </c>
    </row>
    <row r="192" spans="1:27" x14ac:dyDescent="0.35">
      <c r="A192" s="1">
        <v>41106</v>
      </c>
      <c r="B192">
        <v>4242</v>
      </c>
      <c r="C192">
        <v>5108</v>
      </c>
      <c r="D192">
        <v>3698</v>
      </c>
      <c r="E192">
        <v>0</v>
      </c>
      <c r="F192">
        <v>0</v>
      </c>
      <c r="G192">
        <v>1</v>
      </c>
      <c r="H192">
        <v>5596</v>
      </c>
      <c r="I192">
        <f t="shared" si="15"/>
        <v>5038.2863105589367</v>
      </c>
      <c r="J192">
        <f>I192-B192</f>
        <v>796.28631055893675</v>
      </c>
      <c r="K192">
        <f t="shared" si="16"/>
        <v>796.28631055893675</v>
      </c>
      <c r="L192" s="8">
        <f t="shared" si="21"/>
        <v>0.18771483040050371</v>
      </c>
      <c r="M192">
        <v>624</v>
      </c>
      <c r="N192">
        <f t="shared" si="17"/>
        <v>14333.153590060861</v>
      </c>
      <c r="O192">
        <f t="shared" si="18"/>
        <v>11232</v>
      </c>
      <c r="P192">
        <f t="shared" si="19"/>
        <v>796.28631055893675</v>
      </c>
      <c r="Q192">
        <f t="shared" si="20"/>
        <v>634071.88838356349</v>
      </c>
      <c r="R192">
        <v>0</v>
      </c>
      <c r="S192">
        <v>0</v>
      </c>
      <c r="T192">
        <v>-1354</v>
      </c>
      <c r="U192">
        <v>0</v>
      </c>
      <c r="V192">
        <v>0</v>
      </c>
      <c r="W192">
        <v>5596</v>
      </c>
      <c r="X192">
        <v>1</v>
      </c>
      <c r="Y192">
        <v>0</v>
      </c>
      <c r="Z192">
        <v>0</v>
      </c>
      <c r="AA192">
        <v>1</v>
      </c>
    </row>
    <row r="193" spans="1:27" x14ac:dyDescent="0.35">
      <c r="A193" s="1">
        <v>41107</v>
      </c>
      <c r="B193">
        <v>4394</v>
      </c>
      <c r="C193">
        <v>5038.333333333333</v>
      </c>
      <c r="D193">
        <v>4292</v>
      </c>
      <c r="E193">
        <v>0</v>
      </c>
      <c r="F193">
        <v>0</v>
      </c>
      <c r="G193">
        <v>1</v>
      </c>
      <c r="H193">
        <v>4242</v>
      </c>
      <c r="I193">
        <f t="shared" si="15"/>
        <v>5404.1609043240269</v>
      </c>
      <c r="J193">
        <f>I193-B193</f>
        <v>1010.1609043240269</v>
      </c>
      <c r="K193">
        <f t="shared" si="16"/>
        <v>1010.1609043240269</v>
      </c>
      <c r="L193" s="8">
        <f t="shared" si="21"/>
        <v>0.22989551759763927</v>
      </c>
      <c r="M193">
        <v>756</v>
      </c>
      <c r="N193">
        <f t="shared" si="17"/>
        <v>18182.896277832486</v>
      </c>
      <c r="O193">
        <f t="shared" si="18"/>
        <v>13608</v>
      </c>
      <c r="P193">
        <f t="shared" si="19"/>
        <v>1010.1609043240269</v>
      </c>
      <c r="Q193">
        <f t="shared" si="20"/>
        <v>1020425.0526247357</v>
      </c>
      <c r="R193">
        <v>0</v>
      </c>
      <c r="S193">
        <v>0</v>
      </c>
      <c r="T193">
        <v>152</v>
      </c>
      <c r="U193">
        <v>0</v>
      </c>
      <c r="V193">
        <v>0</v>
      </c>
      <c r="W193">
        <v>4242</v>
      </c>
      <c r="X193">
        <v>0</v>
      </c>
      <c r="Y193">
        <v>1</v>
      </c>
      <c r="Z193">
        <v>0</v>
      </c>
      <c r="AA193">
        <v>1</v>
      </c>
    </row>
    <row r="194" spans="1:27" x14ac:dyDescent="0.35">
      <c r="A194" s="1">
        <v>41108</v>
      </c>
      <c r="B194">
        <v>4551</v>
      </c>
      <c r="C194">
        <v>4744</v>
      </c>
      <c r="D194">
        <v>4362</v>
      </c>
      <c r="E194">
        <v>0</v>
      </c>
      <c r="F194">
        <v>0</v>
      </c>
      <c r="G194">
        <v>1</v>
      </c>
      <c r="H194">
        <v>4394</v>
      </c>
      <c r="I194">
        <f t="shared" si="15"/>
        <v>5346.3204565705655</v>
      </c>
      <c r="J194">
        <f>I194-B194</f>
        <v>795.32045657056551</v>
      </c>
      <c r="K194">
        <f t="shared" si="16"/>
        <v>795.32045657056551</v>
      </c>
      <c r="L194" s="8">
        <f t="shared" si="21"/>
        <v>0.17475729654374106</v>
      </c>
      <c r="M194">
        <v>700</v>
      </c>
      <c r="N194">
        <f t="shared" si="17"/>
        <v>14315.768218270179</v>
      </c>
      <c r="O194">
        <f t="shared" si="18"/>
        <v>12600</v>
      </c>
      <c r="P194">
        <f t="shared" si="19"/>
        <v>795.32045657056551</v>
      </c>
      <c r="Q194">
        <f t="shared" si="20"/>
        <v>632534.62863961281</v>
      </c>
      <c r="R194">
        <v>0</v>
      </c>
      <c r="S194">
        <v>0</v>
      </c>
      <c r="T194">
        <v>157</v>
      </c>
      <c r="U194">
        <v>0</v>
      </c>
      <c r="V194">
        <v>0</v>
      </c>
      <c r="W194">
        <v>4394</v>
      </c>
      <c r="X194">
        <v>0</v>
      </c>
      <c r="Y194">
        <v>0</v>
      </c>
      <c r="Z194">
        <v>1</v>
      </c>
      <c r="AA194">
        <v>1</v>
      </c>
    </row>
    <row r="195" spans="1:27" x14ac:dyDescent="0.35">
      <c r="A195" s="1">
        <v>41109</v>
      </c>
      <c r="B195">
        <v>4973</v>
      </c>
      <c r="C195">
        <v>4395.666666666667</v>
      </c>
      <c r="D195">
        <v>4619</v>
      </c>
      <c r="E195">
        <v>0</v>
      </c>
      <c r="F195">
        <v>0</v>
      </c>
      <c r="G195">
        <v>1</v>
      </c>
      <c r="H195">
        <v>4551</v>
      </c>
      <c r="I195">
        <f t="shared" ref="I195:I258" si="22">$AC$2+SUMPRODUCT(C195:G195,$AD$2:$AH$2)</f>
        <v>5392.3477805655384</v>
      </c>
      <c r="J195">
        <f>I195-B195</f>
        <v>419.34778056553841</v>
      </c>
      <c r="K195">
        <f t="shared" ref="K195:K258" si="23">ABS(J195)</f>
        <v>419.34778056553841</v>
      </c>
      <c r="L195" s="8">
        <f t="shared" si="21"/>
        <v>8.4324910630512451E-2</v>
      </c>
      <c r="M195">
        <v>467</v>
      </c>
      <c r="N195">
        <f t="shared" ref="N195:N258" si="24">IF(J195&lt;0,J195*-72,J195*18)</f>
        <v>7548.2600501796915</v>
      </c>
      <c r="O195">
        <f t="shared" ref="O195:O258" si="25">M195*18</f>
        <v>8406</v>
      </c>
      <c r="P195">
        <f t="shared" ref="P195:P258" si="26">IF(J195&lt;0,J195*2,J195)</f>
        <v>419.34778056553841</v>
      </c>
      <c r="Q195">
        <f t="shared" ref="Q195:Q258" si="27">P195^2</f>
        <v>175852.56106524295</v>
      </c>
      <c r="R195">
        <v>1</v>
      </c>
      <c r="S195">
        <v>0</v>
      </c>
      <c r="T195">
        <v>422</v>
      </c>
      <c r="U195">
        <v>0</v>
      </c>
      <c r="V195">
        <v>0</v>
      </c>
      <c r="W195">
        <v>4551</v>
      </c>
      <c r="X195">
        <v>0</v>
      </c>
      <c r="Y195">
        <v>0</v>
      </c>
      <c r="Z195">
        <v>0</v>
      </c>
      <c r="AA195">
        <v>1</v>
      </c>
    </row>
    <row r="196" spans="1:27" x14ac:dyDescent="0.35">
      <c r="A196" s="1">
        <v>41110</v>
      </c>
      <c r="B196">
        <v>4931</v>
      </c>
      <c r="C196">
        <v>4639.333333333333</v>
      </c>
      <c r="D196">
        <v>4451</v>
      </c>
      <c r="E196">
        <v>0</v>
      </c>
      <c r="F196">
        <v>0</v>
      </c>
      <c r="G196">
        <v>1</v>
      </c>
      <c r="H196">
        <v>4973</v>
      </c>
      <c r="I196">
        <f t="shared" si="22"/>
        <v>5367.8921144469305</v>
      </c>
      <c r="J196">
        <f>I196-B196</f>
        <v>436.89211444693046</v>
      </c>
      <c r="K196">
        <f t="shared" si="23"/>
        <v>436.89211444693046</v>
      </c>
      <c r="L196" s="8">
        <f t="shared" si="21"/>
        <v>8.8601118322232914E-2</v>
      </c>
      <c r="M196">
        <v>1209</v>
      </c>
      <c r="N196">
        <f t="shared" si="24"/>
        <v>7864.0580600447483</v>
      </c>
      <c r="O196">
        <f t="shared" si="25"/>
        <v>21762</v>
      </c>
      <c r="P196">
        <f t="shared" si="26"/>
        <v>436.89211444693046</v>
      </c>
      <c r="Q196">
        <f t="shared" si="27"/>
        <v>190874.7196659098</v>
      </c>
      <c r="R196">
        <v>0</v>
      </c>
      <c r="S196">
        <v>1</v>
      </c>
      <c r="T196">
        <v>-42</v>
      </c>
      <c r="U196">
        <v>0</v>
      </c>
      <c r="V196">
        <v>0</v>
      </c>
      <c r="W196">
        <v>4973</v>
      </c>
      <c r="X196">
        <v>0</v>
      </c>
      <c r="Y196">
        <v>0</v>
      </c>
      <c r="Z196">
        <v>0</v>
      </c>
      <c r="AA196">
        <v>1</v>
      </c>
    </row>
    <row r="197" spans="1:27" x14ac:dyDescent="0.35">
      <c r="A197" s="1">
        <v>41111</v>
      </c>
      <c r="B197">
        <v>4628.5</v>
      </c>
      <c r="C197">
        <v>4818.333333333333</v>
      </c>
      <c r="D197">
        <v>5277</v>
      </c>
      <c r="E197">
        <v>0</v>
      </c>
      <c r="F197">
        <v>1</v>
      </c>
      <c r="G197">
        <v>0</v>
      </c>
      <c r="H197">
        <v>4931</v>
      </c>
      <c r="I197">
        <f t="shared" si="22"/>
        <v>5084.5982890446667</v>
      </c>
      <c r="J197">
        <f>I197-B197</f>
        <v>456.09828904466667</v>
      </c>
      <c r="K197">
        <f t="shared" si="23"/>
        <v>456.09828904466667</v>
      </c>
      <c r="L197" s="8">
        <f t="shared" si="21"/>
        <v>9.854127450462713E-2</v>
      </c>
      <c r="M197">
        <v>2035</v>
      </c>
      <c r="N197">
        <f t="shared" si="24"/>
        <v>8209.7692028040001</v>
      </c>
      <c r="O197">
        <f t="shared" si="25"/>
        <v>36630</v>
      </c>
      <c r="P197">
        <f t="shared" si="26"/>
        <v>456.09828904466667</v>
      </c>
      <c r="Q197">
        <f t="shared" si="27"/>
        <v>208025.64926947231</v>
      </c>
      <c r="R197">
        <v>0</v>
      </c>
      <c r="S197">
        <v>0</v>
      </c>
      <c r="T197">
        <v>-302.5</v>
      </c>
      <c r="U197">
        <v>1</v>
      </c>
      <c r="V197">
        <v>1</v>
      </c>
      <c r="W197">
        <v>4931</v>
      </c>
      <c r="X197">
        <v>0</v>
      </c>
      <c r="Y197">
        <v>0</v>
      </c>
      <c r="Z197">
        <v>0</v>
      </c>
      <c r="AA197">
        <v>0</v>
      </c>
    </row>
    <row r="198" spans="1:27" x14ac:dyDescent="0.35">
      <c r="A198" s="1">
        <v>41112</v>
      </c>
      <c r="B198">
        <v>2695</v>
      </c>
      <c r="C198">
        <v>4844.166666666667</v>
      </c>
      <c r="D198">
        <v>5596</v>
      </c>
      <c r="E198">
        <v>0</v>
      </c>
      <c r="F198">
        <v>1</v>
      </c>
      <c r="G198">
        <v>0</v>
      </c>
      <c r="H198">
        <v>4628.5</v>
      </c>
      <c r="I198">
        <f t="shared" si="22"/>
        <v>5303.4027990464847</v>
      </c>
      <c r="J198">
        <f>I198-B198</f>
        <v>2608.4027990464847</v>
      </c>
      <c r="K198">
        <f t="shared" si="23"/>
        <v>2608.4027990464847</v>
      </c>
      <c r="L198" s="8">
        <f t="shared" ref="L198:L261" si="28">K198/B198</f>
        <v>0.96786745790222062</v>
      </c>
      <c r="M198">
        <v>1331</v>
      </c>
      <c r="N198">
        <f t="shared" si="24"/>
        <v>46951.250382836726</v>
      </c>
      <c r="O198">
        <f t="shared" si="25"/>
        <v>23958</v>
      </c>
      <c r="P198">
        <f t="shared" si="26"/>
        <v>2608.4027990464847</v>
      </c>
      <c r="Q198">
        <f t="shared" si="27"/>
        <v>6803765.1620735358</v>
      </c>
      <c r="R198">
        <v>0</v>
      </c>
      <c r="S198">
        <v>0</v>
      </c>
      <c r="T198">
        <v>-1933.5</v>
      </c>
      <c r="U198">
        <v>1</v>
      </c>
      <c r="V198">
        <v>0</v>
      </c>
      <c r="W198">
        <v>4628.5</v>
      </c>
      <c r="X198">
        <v>0</v>
      </c>
      <c r="Y198">
        <v>0</v>
      </c>
      <c r="Z198">
        <v>0</v>
      </c>
      <c r="AA198">
        <v>0</v>
      </c>
    </row>
    <row r="199" spans="1:27" x14ac:dyDescent="0.35">
      <c r="A199" s="1">
        <v>41113</v>
      </c>
      <c r="B199">
        <v>4628.5</v>
      </c>
      <c r="C199">
        <v>4084.8333333333335</v>
      </c>
      <c r="D199">
        <v>4242</v>
      </c>
      <c r="E199">
        <v>0</v>
      </c>
      <c r="F199">
        <v>0</v>
      </c>
      <c r="G199">
        <v>1</v>
      </c>
      <c r="H199">
        <v>2695</v>
      </c>
      <c r="I199">
        <f t="shared" si="22"/>
        <v>5034.857353333231</v>
      </c>
      <c r="J199">
        <f>I199-B199</f>
        <v>406.357353333231</v>
      </c>
      <c r="K199">
        <f t="shared" si="23"/>
        <v>406.357353333231</v>
      </c>
      <c r="L199" s="8">
        <f t="shared" si="28"/>
        <v>8.7794610204867882E-2</v>
      </c>
      <c r="M199">
        <v>985</v>
      </c>
      <c r="N199">
        <f t="shared" si="24"/>
        <v>7314.4323599981581</v>
      </c>
      <c r="O199">
        <f t="shared" si="25"/>
        <v>17730</v>
      </c>
      <c r="P199">
        <f t="shared" si="26"/>
        <v>406.357353333231</v>
      </c>
      <c r="Q199">
        <f t="shared" si="27"/>
        <v>165126.29860798834</v>
      </c>
      <c r="R199">
        <v>0</v>
      </c>
      <c r="S199">
        <v>0</v>
      </c>
      <c r="T199">
        <v>1933.5</v>
      </c>
      <c r="U199">
        <v>0</v>
      </c>
      <c r="V199">
        <v>0</v>
      </c>
      <c r="W199">
        <v>2695</v>
      </c>
      <c r="X199">
        <v>1</v>
      </c>
      <c r="Y199">
        <v>0</v>
      </c>
      <c r="Z199">
        <v>0</v>
      </c>
      <c r="AA199">
        <v>1</v>
      </c>
    </row>
    <row r="200" spans="1:27" x14ac:dyDescent="0.35">
      <c r="A200" s="1">
        <v>41114</v>
      </c>
      <c r="B200">
        <v>2758</v>
      </c>
      <c r="C200">
        <v>3984</v>
      </c>
      <c r="D200">
        <v>4394</v>
      </c>
      <c r="E200">
        <v>0</v>
      </c>
      <c r="F200">
        <v>0</v>
      </c>
      <c r="G200">
        <v>0</v>
      </c>
      <c r="H200">
        <v>4628.5</v>
      </c>
      <c r="I200">
        <f t="shared" si="22"/>
        <v>3896.5656057228834</v>
      </c>
      <c r="J200">
        <f>I200-B200</f>
        <v>1138.5656057228834</v>
      </c>
      <c r="K200">
        <f t="shared" si="23"/>
        <v>1138.5656057228834</v>
      </c>
      <c r="L200" s="8">
        <f t="shared" si="28"/>
        <v>0.41282291723092218</v>
      </c>
      <c r="M200">
        <v>745</v>
      </c>
      <c r="N200">
        <f t="shared" si="24"/>
        <v>20494.180903011904</v>
      </c>
      <c r="O200">
        <f t="shared" si="25"/>
        <v>13410</v>
      </c>
      <c r="P200">
        <f t="shared" si="26"/>
        <v>1138.5656057228834</v>
      </c>
      <c r="Q200">
        <f t="shared" si="27"/>
        <v>1296331.6385351166</v>
      </c>
      <c r="R200">
        <v>0</v>
      </c>
      <c r="S200">
        <v>0</v>
      </c>
      <c r="T200">
        <v>-1870.5</v>
      </c>
      <c r="U200">
        <v>0</v>
      </c>
      <c r="V200">
        <v>0</v>
      </c>
      <c r="W200">
        <v>4628.5</v>
      </c>
      <c r="X200">
        <v>0</v>
      </c>
      <c r="Y200">
        <v>1</v>
      </c>
      <c r="Z200">
        <v>0</v>
      </c>
      <c r="AA200">
        <v>0</v>
      </c>
    </row>
    <row r="201" spans="1:27" x14ac:dyDescent="0.35">
      <c r="A201" s="1">
        <v>41115</v>
      </c>
      <c r="B201">
        <v>3261</v>
      </c>
      <c r="C201">
        <v>3360.5</v>
      </c>
      <c r="D201">
        <v>4551</v>
      </c>
      <c r="E201">
        <v>0</v>
      </c>
      <c r="F201">
        <v>0</v>
      </c>
      <c r="G201">
        <v>0</v>
      </c>
      <c r="H201">
        <v>2758</v>
      </c>
      <c r="I201">
        <f t="shared" si="22"/>
        <v>3779.7686416165534</v>
      </c>
      <c r="J201">
        <f>I201-B201</f>
        <v>518.7686416165534</v>
      </c>
      <c r="K201">
        <f t="shared" si="23"/>
        <v>518.7686416165534</v>
      </c>
      <c r="L201" s="8">
        <f t="shared" si="28"/>
        <v>0.1590826867882715</v>
      </c>
      <c r="M201">
        <v>478</v>
      </c>
      <c r="N201">
        <f t="shared" si="24"/>
        <v>9337.8355490979611</v>
      </c>
      <c r="O201">
        <f t="shared" si="25"/>
        <v>8604</v>
      </c>
      <c r="P201">
        <f t="shared" si="26"/>
        <v>518.7686416165534</v>
      </c>
      <c r="Q201">
        <f t="shared" si="27"/>
        <v>269120.90352468402</v>
      </c>
      <c r="R201">
        <v>0</v>
      </c>
      <c r="S201">
        <v>0</v>
      </c>
      <c r="T201">
        <v>503</v>
      </c>
      <c r="U201">
        <v>0</v>
      </c>
      <c r="V201">
        <v>0</v>
      </c>
      <c r="W201">
        <v>2758</v>
      </c>
      <c r="X201">
        <v>0</v>
      </c>
      <c r="Y201">
        <v>0</v>
      </c>
      <c r="Z201">
        <v>1</v>
      </c>
      <c r="AA201">
        <v>0</v>
      </c>
    </row>
    <row r="202" spans="1:27" x14ac:dyDescent="0.35">
      <c r="A202" s="1">
        <v>41116</v>
      </c>
      <c r="B202">
        <v>3045</v>
      </c>
      <c r="C202">
        <v>3549.1666666666665</v>
      </c>
      <c r="D202">
        <v>4973</v>
      </c>
      <c r="E202">
        <v>0</v>
      </c>
      <c r="F202">
        <v>0</v>
      </c>
      <c r="G202">
        <v>0</v>
      </c>
      <c r="H202">
        <v>3261</v>
      </c>
      <c r="I202">
        <f t="shared" si="22"/>
        <v>4123.7332827201017</v>
      </c>
      <c r="J202">
        <f>I202-B202</f>
        <v>1078.7332827201017</v>
      </c>
      <c r="K202">
        <f t="shared" si="23"/>
        <v>1078.7332827201017</v>
      </c>
      <c r="L202" s="8">
        <f t="shared" si="28"/>
        <v>0.35426380384896605</v>
      </c>
      <c r="M202">
        <v>988</v>
      </c>
      <c r="N202">
        <f t="shared" si="24"/>
        <v>19417.199088961832</v>
      </c>
      <c r="O202">
        <f t="shared" si="25"/>
        <v>17784</v>
      </c>
      <c r="P202">
        <f t="shared" si="26"/>
        <v>1078.7332827201017</v>
      </c>
      <c r="Q202">
        <f t="shared" si="27"/>
        <v>1163665.4952480868</v>
      </c>
      <c r="R202">
        <v>1</v>
      </c>
      <c r="S202">
        <v>0</v>
      </c>
      <c r="T202">
        <v>-216</v>
      </c>
      <c r="U202">
        <v>0</v>
      </c>
      <c r="V202">
        <v>0</v>
      </c>
      <c r="W202">
        <v>3261</v>
      </c>
      <c r="X202">
        <v>0</v>
      </c>
      <c r="Y202">
        <v>0</v>
      </c>
      <c r="Z202">
        <v>0</v>
      </c>
      <c r="AA202">
        <v>0</v>
      </c>
    </row>
    <row r="203" spans="1:27" x14ac:dyDescent="0.35">
      <c r="A203" s="1">
        <v>41117</v>
      </c>
      <c r="B203">
        <v>3783</v>
      </c>
      <c r="C203">
        <v>3021.3333333333335</v>
      </c>
      <c r="D203">
        <v>4931</v>
      </c>
      <c r="E203">
        <v>0</v>
      </c>
      <c r="F203">
        <v>0</v>
      </c>
      <c r="G203">
        <v>0</v>
      </c>
      <c r="H203">
        <v>3045</v>
      </c>
      <c r="I203">
        <f t="shared" si="22"/>
        <v>3909.8823842649954</v>
      </c>
      <c r="J203">
        <f>I203-B203</f>
        <v>126.88238426499538</v>
      </c>
      <c r="K203">
        <f t="shared" si="23"/>
        <v>126.88238426499538</v>
      </c>
      <c r="L203" s="8">
        <f t="shared" si="28"/>
        <v>3.3540149158074378E-2</v>
      </c>
      <c r="M203">
        <v>656</v>
      </c>
      <c r="N203">
        <f t="shared" si="24"/>
        <v>2283.8829167699168</v>
      </c>
      <c r="O203">
        <f t="shared" si="25"/>
        <v>11808</v>
      </c>
      <c r="P203">
        <f t="shared" si="26"/>
        <v>126.88238426499538</v>
      </c>
      <c r="Q203">
        <f t="shared" si="27"/>
        <v>16099.139436769947</v>
      </c>
      <c r="R203">
        <v>0</v>
      </c>
      <c r="S203">
        <v>1</v>
      </c>
      <c r="T203">
        <v>738</v>
      </c>
      <c r="U203">
        <v>0</v>
      </c>
      <c r="V203">
        <v>0</v>
      </c>
      <c r="W203">
        <v>3045</v>
      </c>
      <c r="X203">
        <v>0</v>
      </c>
      <c r="Y203">
        <v>0</v>
      </c>
      <c r="Z203">
        <v>0</v>
      </c>
      <c r="AA203">
        <v>0</v>
      </c>
    </row>
    <row r="204" spans="1:27" x14ac:dyDescent="0.35">
      <c r="A204" s="1">
        <v>41118</v>
      </c>
      <c r="B204">
        <v>3997</v>
      </c>
      <c r="C204">
        <v>3363</v>
      </c>
      <c r="D204">
        <v>4628.5</v>
      </c>
      <c r="E204">
        <v>0</v>
      </c>
      <c r="F204">
        <v>1</v>
      </c>
      <c r="G204">
        <v>0</v>
      </c>
      <c r="H204">
        <v>3783</v>
      </c>
      <c r="I204">
        <f t="shared" si="22"/>
        <v>4144.8117231005208</v>
      </c>
      <c r="J204">
        <f>I204-B204</f>
        <v>147.81172310052079</v>
      </c>
      <c r="K204">
        <f t="shared" si="23"/>
        <v>147.81172310052079</v>
      </c>
      <c r="L204" s="8">
        <f t="shared" si="28"/>
        <v>3.6980666274836323E-2</v>
      </c>
      <c r="M204">
        <v>1210</v>
      </c>
      <c r="N204">
        <f t="shared" si="24"/>
        <v>2660.6110158093743</v>
      </c>
      <c r="O204">
        <f t="shared" si="25"/>
        <v>21780</v>
      </c>
      <c r="P204">
        <f t="shared" si="26"/>
        <v>147.81172310052079</v>
      </c>
      <c r="Q204">
        <f t="shared" si="27"/>
        <v>21848.305485945031</v>
      </c>
      <c r="R204">
        <v>0</v>
      </c>
      <c r="S204">
        <v>0</v>
      </c>
      <c r="T204">
        <v>214</v>
      </c>
      <c r="U204">
        <v>1</v>
      </c>
      <c r="V204">
        <v>1</v>
      </c>
      <c r="W204">
        <v>3783</v>
      </c>
      <c r="X204">
        <v>0</v>
      </c>
      <c r="Y204">
        <v>0</v>
      </c>
      <c r="Z204">
        <v>0</v>
      </c>
      <c r="AA204">
        <v>0</v>
      </c>
    </row>
    <row r="205" spans="1:27" x14ac:dyDescent="0.35">
      <c r="A205" s="1">
        <v>41119</v>
      </c>
      <c r="B205">
        <v>4547</v>
      </c>
      <c r="C205">
        <v>3608.3333333333335</v>
      </c>
      <c r="D205">
        <v>2695</v>
      </c>
      <c r="E205">
        <v>1</v>
      </c>
      <c r="F205">
        <v>1</v>
      </c>
      <c r="G205">
        <v>1</v>
      </c>
      <c r="H205">
        <v>3997</v>
      </c>
      <c r="I205">
        <f t="shared" si="22"/>
        <v>4312.0377110497102</v>
      </c>
      <c r="J205">
        <f>I205-B205</f>
        <v>-234.9622889502898</v>
      </c>
      <c r="K205">
        <f t="shared" si="23"/>
        <v>234.9622889502898</v>
      </c>
      <c r="L205" s="8">
        <f t="shared" si="28"/>
        <v>5.1674134363380204E-2</v>
      </c>
      <c r="M205">
        <v>663</v>
      </c>
      <c r="N205">
        <f t="shared" si="24"/>
        <v>16917.284804420866</v>
      </c>
      <c r="O205">
        <f t="shared" si="25"/>
        <v>11934</v>
      </c>
      <c r="P205">
        <f t="shared" si="26"/>
        <v>-469.92457790057961</v>
      </c>
      <c r="Q205">
        <f t="shared" si="27"/>
        <v>220829.10891503791</v>
      </c>
      <c r="R205">
        <v>0</v>
      </c>
      <c r="S205">
        <v>0</v>
      </c>
      <c r="T205">
        <v>550</v>
      </c>
      <c r="U205">
        <v>1</v>
      </c>
      <c r="V205">
        <v>0</v>
      </c>
      <c r="W205">
        <v>3997</v>
      </c>
      <c r="X205">
        <v>0</v>
      </c>
      <c r="Y205">
        <v>0</v>
      </c>
      <c r="Z205">
        <v>0</v>
      </c>
      <c r="AA205">
        <v>1</v>
      </c>
    </row>
    <row r="206" spans="1:27" x14ac:dyDescent="0.35">
      <c r="A206" s="1">
        <v>41120</v>
      </c>
      <c r="B206">
        <v>3646</v>
      </c>
      <c r="C206">
        <v>4109</v>
      </c>
      <c r="D206">
        <v>4628.5</v>
      </c>
      <c r="E206">
        <v>1</v>
      </c>
      <c r="F206">
        <v>0</v>
      </c>
      <c r="G206">
        <v>0</v>
      </c>
      <c r="H206">
        <v>4547</v>
      </c>
      <c r="I206">
        <f t="shared" si="22"/>
        <v>4243.8036169839261</v>
      </c>
      <c r="J206">
        <f>I206-B206</f>
        <v>597.80361698392608</v>
      </c>
      <c r="K206">
        <f t="shared" si="23"/>
        <v>597.80361698392608</v>
      </c>
      <c r="L206" s="8">
        <f t="shared" si="28"/>
        <v>0.16396149670431323</v>
      </c>
      <c r="M206">
        <v>944</v>
      </c>
      <c r="N206">
        <f t="shared" si="24"/>
        <v>10760.465105710669</v>
      </c>
      <c r="O206">
        <f t="shared" si="25"/>
        <v>16992</v>
      </c>
      <c r="P206">
        <f t="shared" si="26"/>
        <v>597.80361698392608</v>
      </c>
      <c r="Q206">
        <f t="shared" si="27"/>
        <v>357369.16447906458</v>
      </c>
      <c r="R206">
        <v>0</v>
      </c>
      <c r="S206">
        <v>0</v>
      </c>
      <c r="T206">
        <v>-901</v>
      </c>
      <c r="U206">
        <v>0</v>
      </c>
      <c r="V206">
        <v>0</v>
      </c>
      <c r="W206">
        <v>4547</v>
      </c>
      <c r="X206">
        <v>1</v>
      </c>
      <c r="Y206">
        <v>0</v>
      </c>
      <c r="Z206">
        <v>0</v>
      </c>
      <c r="AA206">
        <v>0</v>
      </c>
    </row>
    <row r="207" spans="1:27" x14ac:dyDescent="0.35">
      <c r="A207" s="1">
        <v>41121</v>
      </c>
      <c r="B207">
        <v>4104</v>
      </c>
      <c r="C207">
        <v>4063.3333333333335</v>
      </c>
      <c r="D207">
        <v>2758</v>
      </c>
      <c r="E207">
        <v>1</v>
      </c>
      <c r="F207">
        <v>0</v>
      </c>
      <c r="G207">
        <v>1</v>
      </c>
      <c r="H207">
        <v>3646</v>
      </c>
      <c r="I207">
        <f t="shared" si="22"/>
        <v>4200.7761688072624</v>
      </c>
      <c r="J207">
        <f>I207-B207</f>
        <v>96.776168807262366</v>
      </c>
      <c r="K207">
        <f t="shared" si="23"/>
        <v>96.776168807262366</v>
      </c>
      <c r="L207" s="8">
        <f t="shared" si="28"/>
        <v>2.3580937818533716E-2</v>
      </c>
      <c r="M207">
        <v>1034</v>
      </c>
      <c r="N207">
        <f t="shared" si="24"/>
        <v>1741.9710385307226</v>
      </c>
      <c r="O207">
        <f t="shared" si="25"/>
        <v>18612</v>
      </c>
      <c r="P207">
        <f t="shared" si="26"/>
        <v>96.776168807262366</v>
      </c>
      <c r="Q207">
        <f t="shared" si="27"/>
        <v>9365.6268490117418</v>
      </c>
      <c r="R207">
        <v>0</v>
      </c>
      <c r="S207">
        <v>0</v>
      </c>
      <c r="T207">
        <v>458</v>
      </c>
      <c r="U207">
        <v>0</v>
      </c>
      <c r="V207">
        <v>0</v>
      </c>
      <c r="W207">
        <v>3646</v>
      </c>
      <c r="X207">
        <v>0</v>
      </c>
      <c r="Y207">
        <v>1</v>
      </c>
      <c r="Z207">
        <v>0</v>
      </c>
      <c r="AA207">
        <v>1</v>
      </c>
    </row>
    <row r="208" spans="1:27" x14ac:dyDescent="0.35">
      <c r="A208" s="1">
        <v>41122</v>
      </c>
      <c r="B208">
        <v>3818</v>
      </c>
      <c r="C208">
        <v>4099</v>
      </c>
      <c r="D208">
        <v>3261</v>
      </c>
      <c r="E208">
        <v>0</v>
      </c>
      <c r="F208">
        <v>0</v>
      </c>
      <c r="G208">
        <v>1</v>
      </c>
      <c r="H208">
        <v>4104</v>
      </c>
      <c r="I208">
        <f t="shared" si="22"/>
        <v>4395.0118658825868</v>
      </c>
      <c r="J208">
        <f>I208-B208</f>
        <v>577.01186588258679</v>
      </c>
      <c r="K208">
        <f t="shared" si="23"/>
        <v>577.01186588258679</v>
      </c>
      <c r="L208" s="8">
        <f t="shared" si="28"/>
        <v>0.15112935198601016</v>
      </c>
      <c r="M208">
        <v>1417</v>
      </c>
      <c r="N208">
        <f t="shared" si="24"/>
        <v>10386.213585886562</v>
      </c>
      <c r="O208">
        <f t="shared" si="25"/>
        <v>25506</v>
      </c>
      <c r="P208">
        <f t="shared" si="26"/>
        <v>577.01186588258679</v>
      </c>
      <c r="Q208">
        <f t="shared" si="27"/>
        <v>332942.69336930435</v>
      </c>
      <c r="R208">
        <v>0</v>
      </c>
      <c r="S208">
        <v>0</v>
      </c>
      <c r="T208">
        <v>-286</v>
      </c>
      <c r="U208">
        <v>0</v>
      </c>
      <c r="V208">
        <v>0</v>
      </c>
      <c r="W208">
        <v>4104</v>
      </c>
      <c r="X208">
        <v>0</v>
      </c>
      <c r="Y208">
        <v>0</v>
      </c>
      <c r="Z208">
        <v>1</v>
      </c>
      <c r="AA208">
        <v>1</v>
      </c>
    </row>
    <row r="209" spans="1:27" x14ac:dyDescent="0.35">
      <c r="A209" s="1">
        <v>41123</v>
      </c>
      <c r="B209">
        <v>3859</v>
      </c>
      <c r="C209">
        <v>3856</v>
      </c>
      <c r="D209">
        <v>3045</v>
      </c>
      <c r="E209">
        <v>0</v>
      </c>
      <c r="F209">
        <v>0</v>
      </c>
      <c r="G209">
        <v>1</v>
      </c>
      <c r="H209">
        <v>3818</v>
      </c>
      <c r="I209">
        <f t="shared" si="22"/>
        <v>4167.286717332101</v>
      </c>
      <c r="J209">
        <f>I209-B209</f>
        <v>308.28671733210103</v>
      </c>
      <c r="K209">
        <f t="shared" si="23"/>
        <v>308.28671733210103</v>
      </c>
      <c r="L209" s="8">
        <f t="shared" si="28"/>
        <v>7.9887721516481228E-2</v>
      </c>
      <c r="M209">
        <v>1345</v>
      </c>
      <c r="N209">
        <f t="shared" si="24"/>
        <v>5549.1609119778186</v>
      </c>
      <c r="O209">
        <f t="shared" si="25"/>
        <v>24210</v>
      </c>
      <c r="P209">
        <f t="shared" si="26"/>
        <v>308.28671733210103</v>
      </c>
      <c r="Q209">
        <f t="shared" si="27"/>
        <v>95040.700083402771</v>
      </c>
      <c r="R209">
        <v>1</v>
      </c>
      <c r="S209">
        <v>0</v>
      </c>
      <c r="T209">
        <v>41</v>
      </c>
      <c r="U209">
        <v>0</v>
      </c>
      <c r="V209">
        <v>0</v>
      </c>
      <c r="W209">
        <v>3818</v>
      </c>
      <c r="X209">
        <v>0</v>
      </c>
      <c r="Y209">
        <v>0</v>
      </c>
      <c r="Z209">
        <v>0</v>
      </c>
      <c r="AA209">
        <v>1</v>
      </c>
    </row>
    <row r="210" spans="1:27" x14ac:dyDescent="0.35">
      <c r="A210" s="1">
        <v>41124</v>
      </c>
      <c r="B210">
        <v>4182</v>
      </c>
      <c r="C210">
        <v>3927</v>
      </c>
      <c r="D210">
        <v>3783</v>
      </c>
      <c r="E210">
        <v>0</v>
      </c>
      <c r="F210">
        <v>0</v>
      </c>
      <c r="G210">
        <v>1</v>
      </c>
      <c r="H210">
        <v>3859</v>
      </c>
      <c r="I210">
        <f t="shared" si="22"/>
        <v>4677.4507353434583</v>
      </c>
      <c r="J210">
        <f>I210-B210</f>
        <v>495.45073534345829</v>
      </c>
      <c r="K210">
        <f t="shared" si="23"/>
        <v>495.45073534345829</v>
      </c>
      <c r="L210" s="8">
        <f t="shared" si="28"/>
        <v>0.11847219879087956</v>
      </c>
      <c r="M210">
        <v>1129</v>
      </c>
      <c r="N210">
        <f t="shared" si="24"/>
        <v>8918.1132361822492</v>
      </c>
      <c r="O210">
        <f t="shared" si="25"/>
        <v>20322</v>
      </c>
      <c r="P210">
        <f t="shared" si="26"/>
        <v>495.45073534345829</v>
      </c>
      <c r="Q210">
        <f t="shared" si="27"/>
        <v>245471.43115237355</v>
      </c>
      <c r="R210">
        <v>0</v>
      </c>
      <c r="S210">
        <v>1</v>
      </c>
      <c r="T210">
        <v>323</v>
      </c>
      <c r="U210">
        <v>0</v>
      </c>
      <c r="V210">
        <v>0</v>
      </c>
      <c r="W210">
        <v>3859</v>
      </c>
      <c r="X210">
        <v>0</v>
      </c>
      <c r="Y210">
        <v>0</v>
      </c>
      <c r="Z210">
        <v>0</v>
      </c>
      <c r="AA210">
        <v>1</v>
      </c>
    </row>
    <row r="211" spans="1:27" x14ac:dyDescent="0.35">
      <c r="A211" s="1">
        <v>41125</v>
      </c>
      <c r="B211">
        <v>5052</v>
      </c>
      <c r="C211">
        <v>3953</v>
      </c>
      <c r="D211">
        <v>3997</v>
      </c>
      <c r="E211">
        <v>0</v>
      </c>
      <c r="F211">
        <v>1</v>
      </c>
      <c r="G211">
        <v>1</v>
      </c>
      <c r="H211">
        <v>4182</v>
      </c>
      <c r="I211">
        <f t="shared" si="22"/>
        <v>5140.5116695703609</v>
      </c>
      <c r="J211">
        <f>I211-B211</f>
        <v>88.511669570360937</v>
      </c>
      <c r="K211">
        <f t="shared" si="23"/>
        <v>88.511669570360937</v>
      </c>
      <c r="L211" s="8">
        <f t="shared" si="28"/>
        <v>1.7520124618044523E-2</v>
      </c>
      <c r="M211">
        <v>346</v>
      </c>
      <c r="N211">
        <f t="shared" si="24"/>
        <v>1593.2100522664969</v>
      </c>
      <c r="O211">
        <f t="shared" si="25"/>
        <v>6228</v>
      </c>
      <c r="P211">
        <f t="shared" si="26"/>
        <v>88.511669570360937</v>
      </c>
      <c r="Q211">
        <f t="shared" si="27"/>
        <v>7834.3156501327585</v>
      </c>
      <c r="R211">
        <v>0</v>
      </c>
      <c r="S211">
        <v>0</v>
      </c>
      <c r="T211">
        <v>870</v>
      </c>
      <c r="U211">
        <v>1</v>
      </c>
      <c r="V211">
        <v>1</v>
      </c>
      <c r="W211">
        <v>4182</v>
      </c>
      <c r="X211">
        <v>0</v>
      </c>
      <c r="Y211">
        <v>0</v>
      </c>
      <c r="Z211">
        <v>0</v>
      </c>
      <c r="AA211">
        <v>1</v>
      </c>
    </row>
    <row r="212" spans="1:27" x14ac:dyDescent="0.35">
      <c r="A212" s="1">
        <v>41126</v>
      </c>
      <c r="B212">
        <v>4950</v>
      </c>
      <c r="C212">
        <v>4364.333333333333</v>
      </c>
      <c r="D212">
        <v>4547</v>
      </c>
      <c r="E212">
        <v>0</v>
      </c>
      <c r="F212">
        <v>1</v>
      </c>
      <c r="G212">
        <v>1</v>
      </c>
      <c r="H212">
        <v>5052</v>
      </c>
      <c r="I212">
        <f t="shared" si="22"/>
        <v>5647.181618463811</v>
      </c>
      <c r="J212">
        <f>I212-B212</f>
        <v>697.18161846381099</v>
      </c>
      <c r="K212">
        <f t="shared" si="23"/>
        <v>697.18161846381099</v>
      </c>
      <c r="L212" s="8">
        <f t="shared" si="28"/>
        <v>0.14084477140683049</v>
      </c>
      <c r="M212">
        <v>782</v>
      </c>
      <c r="N212">
        <f t="shared" si="24"/>
        <v>12549.269132348598</v>
      </c>
      <c r="O212">
        <f t="shared" si="25"/>
        <v>14076</v>
      </c>
      <c r="P212">
        <f t="shared" si="26"/>
        <v>697.18161846381099</v>
      </c>
      <c r="Q212">
        <f t="shared" si="27"/>
        <v>486062.2091238189</v>
      </c>
      <c r="R212">
        <v>0</v>
      </c>
      <c r="S212">
        <v>0</v>
      </c>
      <c r="T212">
        <v>-102</v>
      </c>
      <c r="U212">
        <v>1</v>
      </c>
      <c r="V212">
        <v>0</v>
      </c>
      <c r="W212">
        <v>5052</v>
      </c>
      <c r="X212">
        <v>0</v>
      </c>
      <c r="Y212">
        <v>0</v>
      </c>
      <c r="Z212">
        <v>0</v>
      </c>
      <c r="AA212">
        <v>1</v>
      </c>
    </row>
    <row r="213" spans="1:27" x14ac:dyDescent="0.35">
      <c r="A213" s="1">
        <v>41127</v>
      </c>
      <c r="B213">
        <v>3960</v>
      </c>
      <c r="C213">
        <v>4728</v>
      </c>
      <c r="D213">
        <v>3646</v>
      </c>
      <c r="E213">
        <v>0</v>
      </c>
      <c r="F213">
        <v>0</v>
      </c>
      <c r="G213">
        <v>1</v>
      </c>
      <c r="H213">
        <v>4950</v>
      </c>
      <c r="I213">
        <f t="shared" si="22"/>
        <v>4870.0242016047459</v>
      </c>
      <c r="J213">
        <f>I213-B213</f>
        <v>910.02420160474594</v>
      </c>
      <c r="K213">
        <f t="shared" si="23"/>
        <v>910.02420160474594</v>
      </c>
      <c r="L213" s="8">
        <f t="shared" si="28"/>
        <v>0.22980409131432977</v>
      </c>
      <c r="M213">
        <v>974</v>
      </c>
      <c r="N213">
        <f t="shared" si="24"/>
        <v>16380.435628885427</v>
      </c>
      <c r="O213">
        <f t="shared" si="25"/>
        <v>17532</v>
      </c>
      <c r="P213">
        <f t="shared" si="26"/>
        <v>910.02420160474594</v>
      </c>
      <c r="Q213">
        <f t="shared" si="27"/>
        <v>828144.04750635533</v>
      </c>
      <c r="R213">
        <v>0</v>
      </c>
      <c r="S213">
        <v>0</v>
      </c>
      <c r="T213">
        <v>-990</v>
      </c>
      <c r="U213">
        <v>0</v>
      </c>
      <c r="V213">
        <v>0</v>
      </c>
      <c r="W213">
        <v>4950</v>
      </c>
      <c r="X213">
        <v>1</v>
      </c>
      <c r="Y213">
        <v>0</v>
      </c>
      <c r="Z213">
        <v>0</v>
      </c>
      <c r="AA213">
        <v>1</v>
      </c>
    </row>
    <row r="214" spans="1:27" x14ac:dyDescent="0.35">
      <c r="A214" s="1">
        <v>41128</v>
      </c>
      <c r="B214">
        <v>3968</v>
      </c>
      <c r="C214">
        <v>4654</v>
      </c>
      <c r="D214">
        <v>4104</v>
      </c>
      <c r="E214">
        <v>0</v>
      </c>
      <c r="F214">
        <v>0</v>
      </c>
      <c r="G214">
        <v>0</v>
      </c>
      <c r="H214">
        <v>3960</v>
      </c>
      <c r="I214">
        <f t="shared" si="22"/>
        <v>3942.3444733009264</v>
      </c>
      <c r="J214">
        <f>I214-B214</f>
        <v>-25.655526699073562</v>
      </c>
      <c r="K214">
        <f t="shared" si="23"/>
        <v>25.655526699073562</v>
      </c>
      <c r="L214" s="8">
        <f t="shared" si="28"/>
        <v>6.4656065269842649E-3</v>
      </c>
      <c r="M214">
        <v>1453</v>
      </c>
      <c r="N214">
        <f t="shared" si="24"/>
        <v>1847.1979223332964</v>
      </c>
      <c r="O214">
        <f t="shared" si="25"/>
        <v>26154</v>
      </c>
      <c r="P214">
        <f t="shared" si="26"/>
        <v>-51.311053398147124</v>
      </c>
      <c r="Q214">
        <f t="shared" si="27"/>
        <v>2632.8242008275056</v>
      </c>
      <c r="R214">
        <v>0</v>
      </c>
      <c r="S214">
        <v>0</v>
      </c>
      <c r="T214">
        <v>8</v>
      </c>
      <c r="U214">
        <v>0</v>
      </c>
      <c r="V214">
        <v>0</v>
      </c>
      <c r="W214">
        <v>3960</v>
      </c>
      <c r="X214">
        <v>0</v>
      </c>
      <c r="Y214">
        <v>1</v>
      </c>
      <c r="Z214">
        <v>0</v>
      </c>
      <c r="AA214">
        <v>0</v>
      </c>
    </row>
    <row r="215" spans="1:27" x14ac:dyDescent="0.35">
      <c r="A215" s="1">
        <v>41129</v>
      </c>
      <c r="B215">
        <v>4133</v>
      </c>
      <c r="C215">
        <v>4292.666666666667</v>
      </c>
      <c r="D215">
        <v>3818</v>
      </c>
      <c r="E215">
        <v>0</v>
      </c>
      <c r="F215">
        <v>0</v>
      </c>
      <c r="G215">
        <v>1</v>
      </c>
      <c r="H215">
        <v>3968</v>
      </c>
      <c r="I215">
        <f t="shared" si="22"/>
        <v>4829.4807431396557</v>
      </c>
      <c r="J215">
        <f>I215-B215</f>
        <v>696.48074313965571</v>
      </c>
      <c r="K215">
        <f t="shared" si="23"/>
        <v>696.48074313965571</v>
      </c>
      <c r="L215" s="8">
        <f t="shared" si="28"/>
        <v>0.16851699567860046</v>
      </c>
      <c r="M215">
        <v>1286</v>
      </c>
      <c r="N215">
        <f t="shared" si="24"/>
        <v>12536.653376513803</v>
      </c>
      <c r="O215">
        <f t="shared" si="25"/>
        <v>23148</v>
      </c>
      <c r="P215">
        <f t="shared" si="26"/>
        <v>696.48074313965571</v>
      </c>
      <c r="Q215">
        <f t="shared" si="27"/>
        <v>485085.42556436709</v>
      </c>
      <c r="R215">
        <v>0</v>
      </c>
      <c r="S215">
        <v>0</v>
      </c>
      <c r="T215">
        <v>165</v>
      </c>
      <c r="U215">
        <v>0</v>
      </c>
      <c r="V215">
        <v>0</v>
      </c>
      <c r="W215">
        <v>3968</v>
      </c>
      <c r="X215">
        <v>0</v>
      </c>
      <c r="Y215">
        <v>0</v>
      </c>
      <c r="Z215">
        <v>1</v>
      </c>
      <c r="AA215">
        <v>1</v>
      </c>
    </row>
    <row r="216" spans="1:27" x14ac:dyDescent="0.35">
      <c r="A216" s="1">
        <v>41130</v>
      </c>
      <c r="B216">
        <v>4408</v>
      </c>
      <c r="C216">
        <v>4020.3333333333335</v>
      </c>
      <c r="D216">
        <v>3859</v>
      </c>
      <c r="E216">
        <v>0</v>
      </c>
      <c r="F216">
        <v>0</v>
      </c>
      <c r="G216">
        <v>1</v>
      </c>
      <c r="H216">
        <v>4133</v>
      </c>
      <c r="I216">
        <f t="shared" si="22"/>
        <v>4760.3401962643456</v>
      </c>
      <c r="J216">
        <f>I216-B216</f>
        <v>352.34019626434565</v>
      </c>
      <c r="K216">
        <f t="shared" si="23"/>
        <v>352.34019626434565</v>
      </c>
      <c r="L216" s="8">
        <f t="shared" si="28"/>
        <v>7.9931986448354281E-2</v>
      </c>
      <c r="M216">
        <v>1232</v>
      </c>
      <c r="N216">
        <f t="shared" si="24"/>
        <v>6342.1235327582217</v>
      </c>
      <c r="O216">
        <f t="shared" si="25"/>
        <v>22176</v>
      </c>
      <c r="P216">
        <f t="shared" si="26"/>
        <v>352.34019626434565</v>
      </c>
      <c r="Q216">
        <f t="shared" si="27"/>
        <v>124143.61390359761</v>
      </c>
      <c r="R216">
        <v>1</v>
      </c>
      <c r="S216">
        <v>0</v>
      </c>
      <c r="T216">
        <v>275</v>
      </c>
      <c r="U216">
        <v>0</v>
      </c>
      <c r="V216">
        <v>0</v>
      </c>
      <c r="W216">
        <v>4133</v>
      </c>
      <c r="X216">
        <v>0</v>
      </c>
      <c r="Y216">
        <v>0</v>
      </c>
      <c r="Z216">
        <v>0</v>
      </c>
      <c r="AA216">
        <v>1</v>
      </c>
    </row>
    <row r="217" spans="1:27" x14ac:dyDescent="0.35">
      <c r="A217" s="1">
        <v>41131</v>
      </c>
      <c r="B217">
        <v>5050</v>
      </c>
      <c r="C217">
        <v>4169.666666666667</v>
      </c>
      <c r="D217">
        <v>4182</v>
      </c>
      <c r="E217">
        <v>0</v>
      </c>
      <c r="F217">
        <v>0</v>
      </c>
      <c r="G217">
        <v>1</v>
      </c>
      <c r="H217">
        <v>4408</v>
      </c>
      <c r="I217">
        <f t="shared" si="22"/>
        <v>5025.3502901951424</v>
      </c>
      <c r="J217">
        <f>I217-B217</f>
        <v>-24.649709804857594</v>
      </c>
      <c r="K217">
        <f t="shared" si="23"/>
        <v>24.649709804857594</v>
      </c>
      <c r="L217" s="8">
        <f t="shared" si="28"/>
        <v>4.8811306544272459E-3</v>
      </c>
      <c r="M217">
        <v>1233</v>
      </c>
      <c r="N217">
        <f t="shared" si="24"/>
        <v>1774.7791059497467</v>
      </c>
      <c r="O217">
        <f t="shared" si="25"/>
        <v>22194</v>
      </c>
      <c r="P217">
        <f t="shared" si="26"/>
        <v>-49.299419609715187</v>
      </c>
      <c r="Q217">
        <f t="shared" si="27"/>
        <v>2430.4327738547704</v>
      </c>
      <c r="R217">
        <v>0</v>
      </c>
      <c r="S217">
        <v>1</v>
      </c>
      <c r="T217">
        <v>642</v>
      </c>
      <c r="U217">
        <v>0</v>
      </c>
      <c r="V217">
        <v>0</v>
      </c>
      <c r="W217">
        <v>4408</v>
      </c>
      <c r="X217">
        <v>0</v>
      </c>
      <c r="Y217">
        <v>0</v>
      </c>
      <c r="Z217">
        <v>0</v>
      </c>
      <c r="AA217">
        <v>1</v>
      </c>
    </row>
    <row r="218" spans="1:27" x14ac:dyDescent="0.35">
      <c r="A218" s="1">
        <v>41132</v>
      </c>
      <c r="B218">
        <v>5490</v>
      </c>
      <c r="C218">
        <v>4530.333333333333</v>
      </c>
      <c r="D218">
        <v>5052</v>
      </c>
      <c r="E218">
        <v>0</v>
      </c>
      <c r="F218">
        <v>1</v>
      </c>
      <c r="G218">
        <v>1</v>
      </c>
      <c r="H218">
        <v>5050</v>
      </c>
      <c r="I218">
        <f t="shared" si="22"/>
        <v>6037.7071354688578</v>
      </c>
      <c r="J218">
        <f>I218-B218</f>
        <v>547.70713546885781</v>
      </c>
      <c r="K218">
        <f t="shared" si="23"/>
        <v>547.70713546885781</v>
      </c>
      <c r="L218" s="8">
        <f t="shared" si="28"/>
        <v>9.9764505549883031E-2</v>
      </c>
      <c r="M218">
        <v>1154</v>
      </c>
      <c r="N218">
        <f t="shared" si="24"/>
        <v>9858.7284384394407</v>
      </c>
      <c r="O218">
        <f t="shared" si="25"/>
        <v>20772</v>
      </c>
      <c r="P218">
        <f t="shared" si="26"/>
        <v>547.70713546885781</v>
      </c>
      <c r="Q218">
        <f t="shared" si="27"/>
        <v>299983.10624350177</v>
      </c>
      <c r="R218">
        <v>0</v>
      </c>
      <c r="S218">
        <v>0</v>
      </c>
      <c r="T218">
        <v>440</v>
      </c>
      <c r="U218">
        <v>1</v>
      </c>
      <c r="V218">
        <v>1</v>
      </c>
      <c r="W218">
        <v>5050</v>
      </c>
      <c r="X218">
        <v>0</v>
      </c>
      <c r="Y218">
        <v>0</v>
      </c>
      <c r="Z218">
        <v>0</v>
      </c>
      <c r="AA218">
        <v>1</v>
      </c>
    </row>
    <row r="219" spans="1:27" x14ac:dyDescent="0.35">
      <c r="A219" s="1">
        <v>41133</v>
      </c>
      <c r="B219">
        <v>5736</v>
      </c>
      <c r="C219">
        <v>4982.666666666667</v>
      </c>
      <c r="D219">
        <v>4950</v>
      </c>
      <c r="E219">
        <v>0</v>
      </c>
      <c r="F219">
        <v>1</v>
      </c>
      <c r="G219">
        <v>1</v>
      </c>
      <c r="H219">
        <v>5490</v>
      </c>
      <c r="I219">
        <f t="shared" si="22"/>
        <v>6130.2622855256386</v>
      </c>
      <c r="J219">
        <f>I219-B219</f>
        <v>394.26228552563862</v>
      </c>
      <c r="K219">
        <f t="shared" si="23"/>
        <v>394.26228552563862</v>
      </c>
      <c r="L219" s="8">
        <f t="shared" si="28"/>
        <v>6.8734708076296835E-2</v>
      </c>
      <c r="M219">
        <v>1053</v>
      </c>
      <c r="N219">
        <f t="shared" si="24"/>
        <v>7096.7211394614951</v>
      </c>
      <c r="O219">
        <f t="shared" si="25"/>
        <v>18954</v>
      </c>
      <c r="P219">
        <f t="shared" si="26"/>
        <v>394.26228552563862</v>
      </c>
      <c r="Q219">
        <f t="shared" si="27"/>
        <v>155442.74978790019</v>
      </c>
      <c r="R219">
        <v>0</v>
      </c>
      <c r="S219">
        <v>0</v>
      </c>
      <c r="T219">
        <v>246</v>
      </c>
      <c r="U219">
        <v>1</v>
      </c>
      <c r="V219">
        <v>0</v>
      </c>
      <c r="W219">
        <v>5490</v>
      </c>
      <c r="X219">
        <v>0</v>
      </c>
      <c r="Y219">
        <v>0</v>
      </c>
      <c r="Z219">
        <v>0</v>
      </c>
      <c r="AA219">
        <v>1</v>
      </c>
    </row>
    <row r="220" spans="1:27" x14ac:dyDescent="0.35">
      <c r="A220" s="1">
        <v>41134</v>
      </c>
      <c r="B220">
        <v>5580</v>
      </c>
      <c r="C220">
        <v>5425.333333333333</v>
      </c>
      <c r="D220">
        <v>3960</v>
      </c>
      <c r="E220">
        <v>0</v>
      </c>
      <c r="F220">
        <v>0</v>
      </c>
      <c r="G220">
        <v>1</v>
      </c>
      <c r="H220">
        <v>5736</v>
      </c>
      <c r="I220">
        <f t="shared" si="22"/>
        <v>5322.4768781032963</v>
      </c>
      <c r="J220">
        <f>I220-B220</f>
        <v>-257.52312189670374</v>
      </c>
      <c r="K220">
        <f t="shared" si="23"/>
        <v>257.52312189670374</v>
      </c>
      <c r="L220" s="8">
        <f t="shared" si="28"/>
        <v>4.6151097114104617E-2</v>
      </c>
      <c r="M220">
        <v>374</v>
      </c>
      <c r="N220">
        <f t="shared" si="24"/>
        <v>18541.664776562669</v>
      </c>
      <c r="O220">
        <f t="shared" si="25"/>
        <v>6732</v>
      </c>
      <c r="P220">
        <f t="shared" si="26"/>
        <v>-515.04624379340748</v>
      </c>
      <c r="Q220">
        <f t="shared" si="27"/>
        <v>265272.63324569812</v>
      </c>
      <c r="R220">
        <v>0</v>
      </c>
      <c r="S220">
        <v>0</v>
      </c>
      <c r="T220">
        <v>-156</v>
      </c>
      <c r="U220">
        <v>0</v>
      </c>
      <c r="V220">
        <v>0</v>
      </c>
      <c r="W220">
        <v>5736</v>
      </c>
      <c r="X220">
        <v>1</v>
      </c>
      <c r="Y220">
        <v>0</v>
      </c>
      <c r="Z220">
        <v>0</v>
      </c>
      <c r="AA220">
        <v>1</v>
      </c>
    </row>
    <row r="221" spans="1:27" x14ac:dyDescent="0.35">
      <c r="A221" s="1">
        <v>41135</v>
      </c>
      <c r="B221">
        <v>5663</v>
      </c>
      <c r="C221">
        <v>5602</v>
      </c>
      <c r="D221">
        <v>3968</v>
      </c>
      <c r="E221">
        <v>0</v>
      </c>
      <c r="F221">
        <v>0</v>
      </c>
      <c r="G221">
        <v>1</v>
      </c>
      <c r="H221">
        <v>5580</v>
      </c>
      <c r="I221">
        <f t="shared" si="22"/>
        <v>5390.0713421049077</v>
      </c>
      <c r="J221">
        <f>I221-B221</f>
        <v>-272.92865789509233</v>
      </c>
      <c r="K221">
        <f t="shared" si="23"/>
        <v>272.92865789509233</v>
      </c>
      <c r="L221" s="8">
        <f t="shared" si="28"/>
        <v>4.8195065847623578E-2</v>
      </c>
      <c r="M221">
        <v>806</v>
      </c>
      <c r="N221">
        <f t="shared" si="24"/>
        <v>19650.863368446648</v>
      </c>
      <c r="O221">
        <f t="shared" si="25"/>
        <v>14508</v>
      </c>
      <c r="P221">
        <f t="shared" si="26"/>
        <v>-545.85731579018466</v>
      </c>
      <c r="Q221">
        <f t="shared" si="27"/>
        <v>297960.20920166536</v>
      </c>
      <c r="R221">
        <v>0</v>
      </c>
      <c r="S221">
        <v>0</v>
      </c>
      <c r="T221">
        <v>83</v>
      </c>
      <c r="U221">
        <v>0</v>
      </c>
      <c r="V221">
        <v>0</v>
      </c>
      <c r="W221">
        <v>5580</v>
      </c>
      <c r="X221">
        <v>0</v>
      </c>
      <c r="Y221">
        <v>1</v>
      </c>
      <c r="Z221">
        <v>0</v>
      </c>
      <c r="AA221">
        <v>1</v>
      </c>
    </row>
    <row r="222" spans="1:27" x14ac:dyDescent="0.35">
      <c r="A222" s="1">
        <v>41136</v>
      </c>
      <c r="B222">
        <v>3655</v>
      </c>
      <c r="C222">
        <v>5659.666666666667</v>
      </c>
      <c r="D222">
        <v>4133</v>
      </c>
      <c r="E222">
        <v>0</v>
      </c>
      <c r="F222">
        <v>0</v>
      </c>
      <c r="G222">
        <v>0</v>
      </c>
      <c r="H222">
        <v>5663</v>
      </c>
      <c r="I222">
        <f t="shared" si="22"/>
        <v>4316.2507240299501</v>
      </c>
      <c r="J222">
        <f>I222-B222</f>
        <v>661.25072402995011</v>
      </c>
      <c r="K222">
        <f t="shared" si="23"/>
        <v>661.25072402995011</v>
      </c>
      <c r="L222" s="8">
        <f t="shared" si="28"/>
        <v>0.18091675076058827</v>
      </c>
      <c r="M222">
        <v>2392</v>
      </c>
      <c r="N222">
        <f t="shared" si="24"/>
        <v>11902.513032539102</v>
      </c>
      <c r="O222">
        <f t="shared" si="25"/>
        <v>43056</v>
      </c>
      <c r="P222">
        <f t="shared" si="26"/>
        <v>661.25072402995011</v>
      </c>
      <c r="Q222">
        <f t="shared" si="27"/>
        <v>437252.52003013325</v>
      </c>
      <c r="R222">
        <v>0</v>
      </c>
      <c r="S222">
        <v>0</v>
      </c>
      <c r="T222">
        <v>-2008</v>
      </c>
      <c r="U222">
        <v>0</v>
      </c>
      <c r="V222">
        <v>0</v>
      </c>
      <c r="W222">
        <v>5663</v>
      </c>
      <c r="X222">
        <v>0</v>
      </c>
      <c r="Y222">
        <v>0</v>
      </c>
      <c r="Z222">
        <v>1</v>
      </c>
      <c r="AA222">
        <v>0</v>
      </c>
    </row>
    <row r="223" spans="1:27" x14ac:dyDescent="0.35">
      <c r="A223" s="1">
        <v>41137</v>
      </c>
      <c r="B223">
        <v>6616</v>
      </c>
      <c r="C223">
        <v>4966</v>
      </c>
      <c r="D223">
        <v>4408</v>
      </c>
      <c r="E223">
        <v>0</v>
      </c>
      <c r="F223">
        <v>0</v>
      </c>
      <c r="G223">
        <v>1</v>
      </c>
      <c r="H223">
        <v>3655</v>
      </c>
      <c r="I223">
        <f t="shared" si="22"/>
        <v>5454.8891921917429</v>
      </c>
      <c r="J223">
        <f>I223-B223</f>
        <v>-1161.1108078082571</v>
      </c>
      <c r="K223">
        <f t="shared" si="23"/>
        <v>1161.1108078082571</v>
      </c>
      <c r="L223" s="8">
        <f t="shared" si="28"/>
        <v>0.17550042439665312</v>
      </c>
      <c r="M223">
        <v>1441</v>
      </c>
      <c r="N223">
        <f t="shared" si="24"/>
        <v>83599.978162194515</v>
      </c>
      <c r="O223">
        <f t="shared" si="25"/>
        <v>25938</v>
      </c>
      <c r="P223">
        <f t="shared" si="26"/>
        <v>-2322.2216156165141</v>
      </c>
      <c r="Q223">
        <f t="shared" si="27"/>
        <v>5392713.2320365729</v>
      </c>
      <c r="R223">
        <v>1</v>
      </c>
      <c r="S223">
        <v>0</v>
      </c>
      <c r="T223">
        <v>2961</v>
      </c>
      <c r="U223">
        <v>0</v>
      </c>
      <c r="V223">
        <v>0</v>
      </c>
      <c r="W223">
        <v>3655</v>
      </c>
      <c r="X223">
        <v>0</v>
      </c>
      <c r="Y223">
        <v>0</v>
      </c>
      <c r="Z223">
        <v>0</v>
      </c>
      <c r="AA223">
        <v>1</v>
      </c>
    </row>
    <row r="224" spans="1:27" x14ac:dyDescent="0.35">
      <c r="A224" s="1">
        <v>41138</v>
      </c>
      <c r="B224">
        <v>6646</v>
      </c>
      <c r="C224">
        <v>5311.333333333333</v>
      </c>
      <c r="D224">
        <v>5050</v>
      </c>
      <c r="E224">
        <v>0</v>
      </c>
      <c r="F224">
        <v>0</v>
      </c>
      <c r="G224">
        <v>1</v>
      </c>
      <c r="H224">
        <v>6616</v>
      </c>
      <c r="I224">
        <f t="shared" si="22"/>
        <v>5998.7461056914863</v>
      </c>
      <c r="J224">
        <f>I224-B224</f>
        <v>-647.25389430851374</v>
      </c>
      <c r="K224">
        <f t="shared" si="23"/>
        <v>647.25389430851374</v>
      </c>
      <c r="L224" s="8">
        <f t="shared" si="28"/>
        <v>9.738999312496445E-2</v>
      </c>
      <c r="M224">
        <v>564</v>
      </c>
      <c r="N224">
        <f t="shared" si="24"/>
        <v>46602.280390212989</v>
      </c>
      <c r="O224">
        <f t="shared" si="25"/>
        <v>10152</v>
      </c>
      <c r="P224">
        <f t="shared" si="26"/>
        <v>-1294.5077886170275</v>
      </c>
      <c r="Q224">
        <f t="shared" si="27"/>
        <v>1675750.4147901468</v>
      </c>
      <c r="R224">
        <v>0</v>
      </c>
      <c r="S224">
        <v>1</v>
      </c>
      <c r="T224">
        <v>30</v>
      </c>
      <c r="U224">
        <v>0</v>
      </c>
      <c r="V224">
        <v>0</v>
      </c>
      <c r="W224">
        <v>6616</v>
      </c>
      <c r="X224">
        <v>0</v>
      </c>
      <c r="Y224">
        <v>0</v>
      </c>
      <c r="Z224">
        <v>0</v>
      </c>
      <c r="AA224">
        <v>1</v>
      </c>
    </row>
    <row r="225" spans="1:27" x14ac:dyDescent="0.35">
      <c r="A225" s="1">
        <v>41139</v>
      </c>
      <c r="B225">
        <v>7997</v>
      </c>
      <c r="C225">
        <v>5639</v>
      </c>
      <c r="D225">
        <v>5490</v>
      </c>
      <c r="E225">
        <v>0</v>
      </c>
      <c r="F225">
        <v>1</v>
      </c>
      <c r="G225">
        <v>1</v>
      </c>
      <c r="H225">
        <v>6646</v>
      </c>
      <c r="I225">
        <f t="shared" si="22"/>
        <v>6716.8057119490322</v>
      </c>
      <c r="J225">
        <f>I225-B225</f>
        <v>-1280.1942880509678</v>
      </c>
      <c r="K225">
        <f t="shared" si="23"/>
        <v>1280.1942880509678</v>
      </c>
      <c r="L225" s="8">
        <f t="shared" si="28"/>
        <v>0.16008431762548053</v>
      </c>
      <c r="M225">
        <v>302</v>
      </c>
      <c r="N225">
        <f t="shared" si="24"/>
        <v>92173.988739669672</v>
      </c>
      <c r="O225">
        <f t="shared" si="25"/>
        <v>5436</v>
      </c>
      <c r="P225">
        <f t="shared" si="26"/>
        <v>-2560.3885761019355</v>
      </c>
      <c r="Q225">
        <f t="shared" si="27"/>
        <v>6555589.6606332967</v>
      </c>
      <c r="R225">
        <v>0</v>
      </c>
      <c r="S225">
        <v>0</v>
      </c>
      <c r="T225">
        <v>1351</v>
      </c>
      <c r="U225">
        <v>1</v>
      </c>
      <c r="V225">
        <v>1</v>
      </c>
      <c r="W225">
        <v>6646</v>
      </c>
      <c r="X225">
        <v>0</v>
      </c>
      <c r="Y225">
        <v>0</v>
      </c>
      <c r="Z225">
        <v>0</v>
      </c>
      <c r="AA225">
        <v>1</v>
      </c>
    </row>
    <row r="226" spans="1:27" x14ac:dyDescent="0.35">
      <c r="A226" s="1">
        <v>41140</v>
      </c>
      <c r="B226">
        <v>4628.5</v>
      </c>
      <c r="C226">
        <v>7086.333333333333</v>
      </c>
      <c r="D226">
        <v>5736</v>
      </c>
      <c r="E226">
        <v>0</v>
      </c>
      <c r="F226">
        <v>1</v>
      </c>
      <c r="G226">
        <v>0</v>
      </c>
      <c r="H226">
        <v>7997</v>
      </c>
      <c r="I226">
        <f t="shared" si="22"/>
        <v>6186.5648300799239</v>
      </c>
      <c r="J226">
        <f>I226-B226</f>
        <v>1558.0648300799239</v>
      </c>
      <c r="K226">
        <f t="shared" si="23"/>
        <v>1558.0648300799239</v>
      </c>
      <c r="L226" s="8">
        <f t="shared" si="28"/>
        <v>0.3366241395873229</v>
      </c>
      <c r="M226">
        <v>3550</v>
      </c>
      <c r="N226">
        <f t="shared" si="24"/>
        <v>28045.166941438631</v>
      </c>
      <c r="O226">
        <f t="shared" si="25"/>
        <v>63900</v>
      </c>
      <c r="P226">
        <f t="shared" si="26"/>
        <v>1558.0648300799239</v>
      </c>
      <c r="Q226">
        <f t="shared" si="27"/>
        <v>2427566.0147319823</v>
      </c>
      <c r="R226">
        <v>0</v>
      </c>
      <c r="S226">
        <v>0</v>
      </c>
      <c r="T226">
        <v>-3368.5</v>
      </c>
      <c r="U226">
        <v>1</v>
      </c>
      <c r="V226">
        <v>0</v>
      </c>
      <c r="W226">
        <v>7997</v>
      </c>
      <c r="X226">
        <v>0</v>
      </c>
      <c r="Y226">
        <v>0</v>
      </c>
      <c r="Z226">
        <v>0</v>
      </c>
      <c r="AA226">
        <v>0</v>
      </c>
    </row>
    <row r="227" spans="1:27" x14ac:dyDescent="0.35">
      <c r="A227" s="1">
        <v>41141</v>
      </c>
      <c r="B227">
        <v>4628.5</v>
      </c>
      <c r="C227">
        <v>6423.833333333333</v>
      </c>
      <c r="D227">
        <v>5580</v>
      </c>
      <c r="E227">
        <v>0</v>
      </c>
      <c r="F227">
        <v>0</v>
      </c>
      <c r="G227">
        <v>0</v>
      </c>
      <c r="H227">
        <v>4628.5</v>
      </c>
      <c r="I227">
        <f t="shared" si="22"/>
        <v>5537.0439466812923</v>
      </c>
      <c r="J227">
        <f>I227-B227</f>
        <v>908.54394668129225</v>
      </c>
      <c r="K227">
        <f t="shared" si="23"/>
        <v>908.54394668129225</v>
      </c>
      <c r="L227" s="8">
        <f t="shared" si="28"/>
        <v>0.19629338806984817</v>
      </c>
      <c r="M227">
        <v>564</v>
      </c>
      <c r="N227">
        <f t="shared" si="24"/>
        <v>16353.791040263261</v>
      </c>
      <c r="O227">
        <f t="shared" si="25"/>
        <v>10152</v>
      </c>
      <c r="P227">
        <f t="shared" si="26"/>
        <v>908.54394668129225</v>
      </c>
      <c r="Q227">
        <f t="shared" si="27"/>
        <v>825452.10305121879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4628.5</v>
      </c>
      <c r="X227">
        <v>1</v>
      </c>
      <c r="Y227">
        <v>0</v>
      </c>
      <c r="Z227">
        <v>0</v>
      </c>
      <c r="AA227">
        <v>0</v>
      </c>
    </row>
    <row r="228" spans="1:27" x14ac:dyDescent="0.35">
      <c r="A228" s="1">
        <v>41142</v>
      </c>
      <c r="B228">
        <v>4628.5</v>
      </c>
      <c r="C228">
        <v>5751.333333333333</v>
      </c>
      <c r="D228">
        <v>5663</v>
      </c>
      <c r="E228">
        <v>0</v>
      </c>
      <c r="F228">
        <v>0</v>
      </c>
      <c r="G228">
        <v>0</v>
      </c>
      <c r="H228">
        <v>4628.5</v>
      </c>
      <c r="I228">
        <f t="shared" si="22"/>
        <v>5354.3149450095871</v>
      </c>
      <c r="J228">
        <f>I228-B228</f>
        <v>725.81494500958706</v>
      </c>
      <c r="K228">
        <f t="shared" si="23"/>
        <v>725.81494500958706</v>
      </c>
      <c r="L228" s="8">
        <f t="shared" si="28"/>
        <v>0.1568142908090282</v>
      </c>
      <c r="M228">
        <v>1221</v>
      </c>
      <c r="N228">
        <f t="shared" si="24"/>
        <v>13064.669010172567</v>
      </c>
      <c r="O228">
        <f t="shared" si="25"/>
        <v>21978</v>
      </c>
      <c r="P228">
        <f t="shared" si="26"/>
        <v>725.81494500958706</v>
      </c>
      <c r="Q228">
        <f t="shared" si="27"/>
        <v>526807.33439926989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4628.5</v>
      </c>
      <c r="X228">
        <v>0</v>
      </c>
      <c r="Y228">
        <v>1</v>
      </c>
      <c r="Z228">
        <v>0</v>
      </c>
      <c r="AA228">
        <v>0</v>
      </c>
    </row>
    <row r="229" spans="1:27" x14ac:dyDescent="0.35">
      <c r="A229" s="1">
        <v>41143</v>
      </c>
      <c r="B229">
        <v>4628.5</v>
      </c>
      <c r="C229">
        <v>4628.5</v>
      </c>
      <c r="D229">
        <v>3655</v>
      </c>
      <c r="E229">
        <v>0</v>
      </c>
      <c r="F229">
        <v>0</v>
      </c>
      <c r="G229">
        <v>1</v>
      </c>
      <c r="H229">
        <v>4628.5</v>
      </c>
      <c r="I229">
        <f t="shared" si="22"/>
        <v>4840.8322116375293</v>
      </c>
      <c r="J229">
        <f>I229-B229</f>
        <v>212.33221163752933</v>
      </c>
      <c r="K229">
        <f t="shared" si="23"/>
        <v>212.33221163752933</v>
      </c>
      <c r="L229" s="8">
        <f t="shared" si="28"/>
        <v>4.5874951201799574E-2</v>
      </c>
      <c r="M229">
        <v>242</v>
      </c>
      <c r="N229">
        <f t="shared" si="24"/>
        <v>3821.9798094755279</v>
      </c>
      <c r="O229">
        <f t="shared" si="25"/>
        <v>4356</v>
      </c>
      <c r="P229">
        <f t="shared" si="26"/>
        <v>212.33221163752933</v>
      </c>
      <c r="Q229">
        <f t="shared" si="27"/>
        <v>45084.968098884543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4628.5</v>
      </c>
      <c r="X229">
        <v>0</v>
      </c>
      <c r="Y229">
        <v>0</v>
      </c>
      <c r="Z229">
        <v>1</v>
      </c>
      <c r="AA229">
        <v>1</v>
      </c>
    </row>
    <row r="230" spans="1:27" x14ac:dyDescent="0.35">
      <c r="A230" s="1">
        <v>41144</v>
      </c>
      <c r="B230">
        <v>8932</v>
      </c>
      <c r="C230">
        <v>4628.5</v>
      </c>
      <c r="D230">
        <v>6616</v>
      </c>
      <c r="E230">
        <v>0</v>
      </c>
      <c r="F230">
        <v>0</v>
      </c>
      <c r="G230">
        <v>1</v>
      </c>
      <c r="H230">
        <v>4628.5</v>
      </c>
      <c r="I230">
        <f t="shared" si="22"/>
        <v>6787.196551609165</v>
      </c>
      <c r="J230">
        <f>I230-B230</f>
        <v>-2144.803448390835</v>
      </c>
      <c r="K230">
        <f t="shared" si="23"/>
        <v>2144.803448390835</v>
      </c>
      <c r="L230" s="8">
        <f t="shared" si="28"/>
        <v>0.24012577792105183</v>
      </c>
      <c r="M230">
        <v>256</v>
      </c>
      <c r="N230">
        <f t="shared" si="24"/>
        <v>154425.84828414011</v>
      </c>
      <c r="O230">
        <f t="shared" si="25"/>
        <v>4608</v>
      </c>
      <c r="P230">
        <f t="shared" si="26"/>
        <v>-4289.60689678167</v>
      </c>
      <c r="Q230">
        <f t="shared" si="27"/>
        <v>18400727.32891687</v>
      </c>
      <c r="R230">
        <v>1</v>
      </c>
      <c r="S230">
        <v>0</v>
      </c>
      <c r="T230">
        <v>4303.5</v>
      </c>
      <c r="U230">
        <v>0</v>
      </c>
      <c r="V230">
        <v>0</v>
      </c>
      <c r="W230">
        <v>4628.5</v>
      </c>
      <c r="X230">
        <v>0</v>
      </c>
      <c r="Y230">
        <v>0</v>
      </c>
      <c r="Z230">
        <v>0</v>
      </c>
      <c r="AA230">
        <v>1</v>
      </c>
    </row>
    <row r="231" spans="1:27" x14ac:dyDescent="0.35">
      <c r="A231" s="1">
        <v>41145</v>
      </c>
      <c r="B231">
        <v>4628.5</v>
      </c>
      <c r="C231">
        <v>6063</v>
      </c>
      <c r="D231">
        <v>6646</v>
      </c>
      <c r="E231">
        <v>0</v>
      </c>
      <c r="F231">
        <v>0</v>
      </c>
      <c r="G231">
        <v>0</v>
      </c>
      <c r="H231">
        <v>8932</v>
      </c>
      <c r="I231">
        <f t="shared" si="22"/>
        <v>6110.4434785962376</v>
      </c>
      <c r="J231">
        <f>I231-B231</f>
        <v>1481.9434785962376</v>
      </c>
      <c r="K231">
        <f t="shared" si="23"/>
        <v>1481.9434785962376</v>
      </c>
      <c r="L231" s="8">
        <f t="shared" si="28"/>
        <v>0.32017791478799557</v>
      </c>
      <c r="M231">
        <v>1510</v>
      </c>
      <c r="N231">
        <f t="shared" si="24"/>
        <v>26674.982614732275</v>
      </c>
      <c r="O231">
        <f t="shared" si="25"/>
        <v>27180</v>
      </c>
      <c r="P231">
        <f t="shared" si="26"/>
        <v>1481.9434785962376</v>
      </c>
      <c r="Q231">
        <f t="shared" si="27"/>
        <v>2196156.4737539175</v>
      </c>
      <c r="R231">
        <v>0</v>
      </c>
      <c r="S231">
        <v>1</v>
      </c>
      <c r="T231">
        <v>-4303.5</v>
      </c>
      <c r="U231">
        <v>0</v>
      </c>
      <c r="V231">
        <v>0</v>
      </c>
      <c r="W231">
        <v>8932</v>
      </c>
      <c r="X231">
        <v>0</v>
      </c>
      <c r="Y231">
        <v>0</v>
      </c>
      <c r="Z231">
        <v>0</v>
      </c>
      <c r="AA231">
        <v>0</v>
      </c>
    </row>
    <row r="232" spans="1:27" x14ac:dyDescent="0.35">
      <c r="A232" s="1">
        <v>41146</v>
      </c>
      <c r="B232">
        <v>8831</v>
      </c>
      <c r="C232">
        <v>6063</v>
      </c>
      <c r="D232">
        <v>7997</v>
      </c>
      <c r="E232">
        <v>0</v>
      </c>
      <c r="F232">
        <v>1</v>
      </c>
      <c r="G232">
        <v>1</v>
      </c>
      <c r="H232">
        <v>4628.5</v>
      </c>
      <c r="I232">
        <f t="shared" si="22"/>
        <v>8514.3465778600385</v>
      </c>
      <c r="J232">
        <f>I232-B232</f>
        <v>-316.65342213996155</v>
      </c>
      <c r="K232">
        <f t="shared" si="23"/>
        <v>316.65342213996155</v>
      </c>
      <c r="L232" s="8">
        <f t="shared" si="28"/>
        <v>3.5857028891400924E-2</v>
      </c>
      <c r="M232">
        <v>1237</v>
      </c>
      <c r="N232">
        <f t="shared" si="24"/>
        <v>22799.046394077232</v>
      </c>
      <c r="O232">
        <f t="shared" si="25"/>
        <v>22266</v>
      </c>
      <c r="P232">
        <f t="shared" si="26"/>
        <v>-633.3068442799231</v>
      </c>
      <c r="Q232">
        <f t="shared" si="27"/>
        <v>401077.55901179474</v>
      </c>
      <c r="R232">
        <v>0</v>
      </c>
      <c r="S232">
        <v>0</v>
      </c>
      <c r="T232">
        <v>4202.5</v>
      </c>
      <c r="U232">
        <v>1</v>
      </c>
      <c r="V232">
        <v>1</v>
      </c>
      <c r="W232">
        <v>4628.5</v>
      </c>
      <c r="X232">
        <v>0</v>
      </c>
      <c r="Y232">
        <v>0</v>
      </c>
      <c r="Z232">
        <v>0</v>
      </c>
      <c r="AA232">
        <v>1</v>
      </c>
    </row>
    <row r="233" spans="1:27" x14ac:dyDescent="0.35">
      <c r="A233" s="1">
        <v>41147</v>
      </c>
      <c r="B233">
        <v>8547</v>
      </c>
      <c r="C233">
        <v>7463.833333333333</v>
      </c>
      <c r="D233">
        <v>4628.5</v>
      </c>
      <c r="E233">
        <v>0</v>
      </c>
      <c r="F233">
        <v>1</v>
      </c>
      <c r="G233">
        <v>1</v>
      </c>
      <c r="H233">
        <v>8831</v>
      </c>
      <c r="I233">
        <f t="shared" si="22"/>
        <v>6794.3946774654214</v>
      </c>
      <c r="J233">
        <f>I233-B233</f>
        <v>-1752.6053225345786</v>
      </c>
      <c r="K233">
        <f t="shared" si="23"/>
        <v>1752.6053225345786</v>
      </c>
      <c r="L233" s="8">
        <f t="shared" si="28"/>
        <v>0.20505502779157347</v>
      </c>
      <c r="M233">
        <v>942</v>
      </c>
      <c r="N233">
        <f t="shared" si="24"/>
        <v>126187.58322248966</v>
      </c>
      <c r="O233">
        <f t="shared" si="25"/>
        <v>16956</v>
      </c>
      <c r="P233">
        <f t="shared" si="26"/>
        <v>-3505.2106450691572</v>
      </c>
      <c r="Q233">
        <f t="shared" si="27"/>
        <v>12286501.666306136</v>
      </c>
      <c r="R233">
        <v>0</v>
      </c>
      <c r="S233">
        <v>0</v>
      </c>
      <c r="T233">
        <v>-284</v>
      </c>
      <c r="U233">
        <v>1</v>
      </c>
      <c r="V233">
        <v>0</v>
      </c>
      <c r="W233">
        <v>8831</v>
      </c>
      <c r="X233">
        <v>0</v>
      </c>
      <c r="Y233">
        <v>0</v>
      </c>
      <c r="Z233">
        <v>0</v>
      </c>
      <c r="AA233">
        <v>1</v>
      </c>
    </row>
    <row r="234" spans="1:27" x14ac:dyDescent="0.35">
      <c r="A234" s="1">
        <v>41148</v>
      </c>
      <c r="B234">
        <v>6839</v>
      </c>
      <c r="C234">
        <v>7335.5</v>
      </c>
      <c r="D234">
        <v>4628.5</v>
      </c>
      <c r="E234">
        <v>0</v>
      </c>
      <c r="F234">
        <v>0</v>
      </c>
      <c r="G234">
        <v>1</v>
      </c>
      <c r="H234">
        <v>8547</v>
      </c>
      <c r="I234">
        <f t="shared" si="22"/>
        <v>6435.8953851051492</v>
      </c>
      <c r="J234">
        <f>I234-B234</f>
        <v>-403.10461489485078</v>
      </c>
      <c r="K234">
        <f t="shared" si="23"/>
        <v>403.10461489485078</v>
      </c>
      <c r="L234" s="8">
        <f t="shared" si="28"/>
        <v>5.8942040487622575E-2</v>
      </c>
      <c r="M234">
        <v>489</v>
      </c>
      <c r="N234">
        <f t="shared" si="24"/>
        <v>29023.532272429256</v>
      </c>
      <c r="O234">
        <f t="shared" si="25"/>
        <v>8802</v>
      </c>
      <c r="P234">
        <f t="shared" si="26"/>
        <v>-806.20922978970157</v>
      </c>
      <c r="Q234">
        <f t="shared" si="27"/>
        <v>649973.32219810388</v>
      </c>
      <c r="R234">
        <v>0</v>
      </c>
      <c r="S234">
        <v>0</v>
      </c>
      <c r="T234">
        <v>-1708</v>
      </c>
      <c r="U234">
        <v>0</v>
      </c>
      <c r="V234">
        <v>0</v>
      </c>
      <c r="W234">
        <v>8547</v>
      </c>
      <c r="X234">
        <v>1</v>
      </c>
      <c r="Y234">
        <v>0</v>
      </c>
      <c r="Z234">
        <v>0</v>
      </c>
      <c r="AA234">
        <v>1</v>
      </c>
    </row>
    <row r="235" spans="1:27" x14ac:dyDescent="0.35">
      <c r="A235" s="1">
        <v>41149</v>
      </c>
      <c r="B235">
        <v>6209</v>
      </c>
      <c r="C235">
        <v>8072.333333333333</v>
      </c>
      <c r="D235">
        <v>4628.5</v>
      </c>
      <c r="E235">
        <v>0</v>
      </c>
      <c r="F235">
        <v>0</v>
      </c>
      <c r="G235">
        <v>1</v>
      </c>
      <c r="H235">
        <v>6839</v>
      </c>
      <c r="I235">
        <f t="shared" si="22"/>
        <v>6695.8827020456811</v>
      </c>
      <c r="J235">
        <f>I235-B235</f>
        <v>486.88270204568107</v>
      </c>
      <c r="K235">
        <f t="shared" si="23"/>
        <v>486.88270204568107</v>
      </c>
      <c r="L235" s="8">
        <f t="shared" si="28"/>
        <v>7.8415638918615083E-2</v>
      </c>
      <c r="M235">
        <v>1543</v>
      </c>
      <c r="N235">
        <f t="shared" si="24"/>
        <v>8763.8886368222593</v>
      </c>
      <c r="O235">
        <f t="shared" si="25"/>
        <v>27774</v>
      </c>
      <c r="P235">
        <f t="shared" si="26"/>
        <v>486.88270204568107</v>
      </c>
      <c r="Q235">
        <f t="shared" si="27"/>
        <v>237054.76555130346</v>
      </c>
      <c r="R235">
        <v>0</v>
      </c>
      <c r="S235">
        <v>0</v>
      </c>
      <c r="T235">
        <v>-630</v>
      </c>
      <c r="U235">
        <v>0</v>
      </c>
      <c r="V235">
        <v>0</v>
      </c>
      <c r="W235">
        <v>6839</v>
      </c>
      <c r="X235">
        <v>0</v>
      </c>
      <c r="Y235">
        <v>1</v>
      </c>
      <c r="Z235">
        <v>0</v>
      </c>
      <c r="AA235">
        <v>1</v>
      </c>
    </row>
    <row r="236" spans="1:27" x14ac:dyDescent="0.35">
      <c r="A236" s="1">
        <v>41150</v>
      </c>
      <c r="B236">
        <v>6414</v>
      </c>
      <c r="C236">
        <v>7198.333333333333</v>
      </c>
      <c r="D236">
        <v>4628.5</v>
      </c>
      <c r="E236">
        <v>1</v>
      </c>
      <c r="F236">
        <v>0</v>
      </c>
      <c r="G236">
        <v>1</v>
      </c>
      <c r="H236">
        <v>6209</v>
      </c>
      <c r="I236">
        <f t="shared" si="22"/>
        <v>6536.4847331873043</v>
      </c>
      <c r="J236">
        <f>I236-B236</f>
        <v>122.4847331873043</v>
      </c>
      <c r="K236">
        <f t="shared" si="23"/>
        <v>122.4847331873043</v>
      </c>
      <c r="L236" s="8">
        <f t="shared" si="28"/>
        <v>1.9096466041051498E-2</v>
      </c>
      <c r="M236">
        <v>1461</v>
      </c>
      <c r="N236">
        <f t="shared" si="24"/>
        <v>2204.7251973714774</v>
      </c>
      <c r="O236">
        <f t="shared" si="25"/>
        <v>26298</v>
      </c>
      <c r="P236">
        <f t="shared" si="26"/>
        <v>122.4847331873043</v>
      </c>
      <c r="Q236">
        <f t="shared" si="27"/>
        <v>15002.509863965124</v>
      </c>
      <c r="R236">
        <v>0</v>
      </c>
      <c r="S236">
        <v>0</v>
      </c>
      <c r="T236">
        <v>205</v>
      </c>
      <c r="U236">
        <v>0</v>
      </c>
      <c r="V236">
        <v>0</v>
      </c>
      <c r="W236">
        <v>6209</v>
      </c>
      <c r="X236">
        <v>0</v>
      </c>
      <c r="Y236">
        <v>0</v>
      </c>
      <c r="Z236">
        <v>1</v>
      </c>
      <c r="AA236">
        <v>1</v>
      </c>
    </row>
    <row r="237" spans="1:27" x14ac:dyDescent="0.35">
      <c r="A237" s="1">
        <v>41151</v>
      </c>
      <c r="B237">
        <v>7412</v>
      </c>
      <c r="C237">
        <v>6487.333333333333</v>
      </c>
      <c r="D237">
        <v>8932</v>
      </c>
      <c r="E237">
        <v>1</v>
      </c>
      <c r="F237">
        <v>0</v>
      </c>
      <c r="G237">
        <v>0</v>
      </c>
      <c r="H237">
        <v>6414</v>
      </c>
      <c r="I237">
        <f t="shared" si="22"/>
        <v>7911.8190685138916</v>
      </c>
      <c r="J237">
        <f>I237-B237</f>
        <v>499.81906851389158</v>
      </c>
      <c r="K237">
        <f t="shared" si="23"/>
        <v>499.81906851389158</v>
      </c>
      <c r="L237" s="8">
        <f t="shared" si="28"/>
        <v>6.7433765314880142E-2</v>
      </c>
      <c r="M237">
        <v>188</v>
      </c>
      <c r="N237">
        <f t="shared" si="24"/>
        <v>8996.7432332500484</v>
      </c>
      <c r="O237">
        <f t="shared" si="25"/>
        <v>3384</v>
      </c>
      <c r="P237">
        <f t="shared" si="26"/>
        <v>499.81906851389158</v>
      </c>
      <c r="Q237">
        <f t="shared" si="27"/>
        <v>249819.10125009425</v>
      </c>
      <c r="R237">
        <v>1</v>
      </c>
      <c r="S237">
        <v>0</v>
      </c>
      <c r="T237">
        <v>998</v>
      </c>
      <c r="U237">
        <v>0</v>
      </c>
      <c r="V237">
        <v>0</v>
      </c>
      <c r="W237">
        <v>6414</v>
      </c>
      <c r="X237">
        <v>0</v>
      </c>
      <c r="Y237">
        <v>0</v>
      </c>
      <c r="Z237">
        <v>0</v>
      </c>
      <c r="AA237">
        <v>0</v>
      </c>
    </row>
    <row r="238" spans="1:27" x14ac:dyDescent="0.35">
      <c r="A238" s="1">
        <v>41152</v>
      </c>
      <c r="B238">
        <v>8691</v>
      </c>
      <c r="C238">
        <v>6678.333333333333</v>
      </c>
      <c r="D238">
        <v>4628.5</v>
      </c>
      <c r="E238">
        <v>1</v>
      </c>
      <c r="F238">
        <v>0</v>
      </c>
      <c r="G238">
        <v>1</v>
      </c>
      <c r="H238">
        <v>7412</v>
      </c>
      <c r="I238">
        <f t="shared" si="22"/>
        <v>6353.0057852446525</v>
      </c>
      <c r="J238">
        <f>I238-B238</f>
        <v>-2337.9942147553475</v>
      </c>
      <c r="K238">
        <f t="shared" si="23"/>
        <v>2337.9942147553475</v>
      </c>
      <c r="L238" s="8">
        <f t="shared" si="28"/>
        <v>0.2690132567892472</v>
      </c>
      <c r="M238">
        <v>387</v>
      </c>
      <c r="N238">
        <f t="shared" si="24"/>
        <v>168335.58346238502</v>
      </c>
      <c r="O238">
        <f t="shared" si="25"/>
        <v>6966</v>
      </c>
      <c r="P238">
        <f t="shared" si="26"/>
        <v>-4675.9884295106949</v>
      </c>
      <c r="Q238">
        <f t="shared" si="27"/>
        <v>21864867.792917896</v>
      </c>
      <c r="R238">
        <v>0</v>
      </c>
      <c r="S238">
        <v>1</v>
      </c>
      <c r="T238">
        <v>1279</v>
      </c>
      <c r="U238">
        <v>0</v>
      </c>
      <c r="V238">
        <v>0</v>
      </c>
      <c r="W238">
        <v>7412</v>
      </c>
      <c r="X238">
        <v>0</v>
      </c>
      <c r="Y238">
        <v>0</v>
      </c>
      <c r="Z238">
        <v>0</v>
      </c>
      <c r="AA238">
        <v>1</v>
      </c>
    </row>
    <row r="239" spans="1:27" x14ac:dyDescent="0.35">
      <c r="A239" s="1">
        <v>41153</v>
      </c>
      <c r="B239">
        <v>8447</v>
      </c>
      <c r="C239">
        <v>7505.666666666667</v>
      </c>
      <c r="D239">
        <v>8831</v>
      </c>
      <c r="E239">
        <v>0</v>
      </c>
      <c r="F239">
        <v>1</v>
      </c>
      <c r="G239">
        <v>0</v>
      </c>
      <c r="H239">
        <v>8691</v>
      </c>
      <c r="I239">
        <f t="shared" si="22"/>
        <v>8368.971157559954</v>
      </c>
      <c r="J239">
        <f>I239-B239</f>
        <v>-78.028842440045992</v>
      </c>
      <c r="K239">
        <f t="shared" si="23"/>
        <v>78.028842440045992</v>
      </c>
      <c r="L239" s="8">
        <f t="shared" si="28"/>
        <v>9.2374621096301644E-3</v>
      </c>
      <c r="M239">
        <v>1113</v>
      </c>
      <c r="N239">
        <f t="shared" si="24"/>
        <v>5618.0766556833114</v>
      </c>
      <c r="O239">
        <f t="shared" si="25"/>
        <v>20034</v>
      </c>
      <c r="P239">
        <f t="shared" si="26"/>
        <v>-156.05768488009198</v>
      </c>
      <c r="Q239">
        <f t="shared" si="27"/>
        <v>24354.001010134089</v>
      </c>
      <c r="R239">
        <v>0</v>
      </c>
      <c r="S239">
        <v>0</v>
      </c>
      <c r="T239">
        <v>-244</v>
      </c>
      <c r="U239">
        <v>1</v>
      </c>
      <c r="V239">
        <v>1</v>
      </c>
      <c r="W239">
        <v>8691</v>
      </c>
      <c r="X239">
        <v>0</v>
      </c>
      <c r="Y239">
        <v>0</v>
      </c>
      <c r="Z239">
        <v>0</v>
      </c>
      <c r="AA239">
        <v>0</v>
      </c>
    </row>
    <row r="240" spans="1:27" x14ac:dyDescent="0.35">
      <c r="A240" s="1">
        <v>41154</v>
      </c>
      <c r="B240">
        <v>7848</v>
      </c>
      <c r="C240">
        <v>8183.333333333333</v>
      </c>
      <c r="D240">
        <v>8547</v>
      </c>
      <c r="E240">
        <v>0</v>
      </c>
      <c r="F240">
        <v>1</v>
      </c>
      <c r="G240">
        <v>0</v>
      </c>
      <c r="H240">
        <v>8447</v>
      </c>
      <c r="I240">
        <f t="shared" si="22"/>
        <v>8421.3991641619486</v>
      </c>
      <c r="J240">
        <f>I240-B240</f>
        <v>573.39916416194865</v>
      </c>
      <c r="K240">
        <f t="shared" si="23"/>
        <v>573.39916416194865</v>
      </c>
      <c r="L240" s="8">
        <f t="shared" si="28"/>
        <v>7.3063094312174906E-2</v>
      </c>
      <c r="M240">
        <v>1581</v>
      </c>
      <c r="N240">
        <f t="shared" si="24"/>
        <v>10321.184954915076</v>
      </c>
      <c r="O240">
        <f t="shared" si="25"/>
        <v>28458</v>
      </c>
      <c r="P240">
        <f t="shared" si="26"/>
        <v>573.39916416194865</v>
      </c>
      <c r="Q240">
        <f t="shared" si="27"/>
        <v>328786.60146162135</v>
      </c>
      <c r="R240">
        <v>0</v>
      </c>
      <c r="S240">
        <v>0</v>
      </c>
      <c r="T240">
        <v>-599</v>
      </c>
      <c r="U240">
        <v>1</v>
      </c>
      <c r="V240">
        <v>0</v>
      </c>
      <c r="W240">
        <v>8447</v>
      </c>
      <c r="X240">
        <v>0</v>
      </c>
      <c r="Y240">
        <v>0</v>
      </c>
      <c r="Z240">
        <v>0</v>
      </c>
      <c r="AA240">
        <v>0</v>
      </c>
    </row>
    <row r="241" spans="1:27" x14ac:dyDescent="0.35">
      <c r="A241" s="1">
        <v>41155</v>
      </c>
      <c r="B241">
        <v>5397</v>
      </c>
      <c r="C241">
        <v>8328.6666666666661</v>
      </c>
      <c r="D241">
        <v>6839</v>
      </c>
      <c r="E241">
        <v>0</v>
      </c>
      <c r="F241">
        <v>0</v>
      </c>
      <c r="G241">
        <v>0</v>
      </c>
      <c r="H241">
        <v>7848</v>
      </c>
      <c r="I241">
        <f t="shared" si="22"/>
        <v>7036.7360194521034</v>
      </c>
      <c r="J241">
        <f>I241-B241</f>
        <v>1639.7360194521034</v>
      </c>
      <c r="K241">
        <f t="shared" si="23"/>
        <v>1639.7360194521034</v>
      </c>
      <c r="L241" s="8">
        <f t="shared" si="28"/>
        <v>0.3038236093111179</v>
      </c>
      <c r="M241">
        <v>2340</v>
      </c>
      <c r="N241">
        <f t="shared" si="24"/>
        <v>29515.248350137859</v>
      </c>
      <c r="O241">
        <f t="shared" si="25"/>
        <v>42120</v>
      </c>
      <c r="P241">
        <f t="shared" si="26"/>
        <v>1639.7360194521034</v>
      </c>
      <c r="Q241">
        <f t="shared" si="27"/>
        <v>2688734.2134886286</v>
      </c>
      <c r="R241">
        <v>0</v>
      </c>
      <c r="S241">
        <v>0</v>
      </c>
      <c r="T241">
        <v>-2451</v>
      </c>
      <c r="U241">
        <v>0</v>
      </c>
      <c r="V241">
        <v>0</v>
      </c>
      <c r="W241">
        <v>7848</v>
      </c>
      <c r="X241">
        <v>1</v>
      </c>
      <c r="Y241">
        <v>0</v>
      </c>
      <c r="Z241">
        <v>0</v>
      </c>
      <c r="AA241">
        <v>0</v>
      </c>
    </row>
    <row r="242" spans="1:27" x14ac:dyDescent="0.35">
      <c r="A242" s="1">
        <v>41156</v>
      </c>
      <c r="B242">
        <v>5752</v>
      </c>
      <c r="C242">
        <v>7230.666666666667</v>
      </c>
      <c r="D242">
        <v>6209</v>
      </c>
      <c r="E242">
        <v>0</v>
      </c>
      <c r="F242">
        <v>0</v>
      </c>
      <c r="G242">
        <v>0</v>
      </c>
      <c r="H242">
        <v>5397</v>
      </c>
      <c r="I242">
        <f t="shared" si="22"/>
        <v>6235.1930916541914</v>
      </c>
      <c r="J242">
        <f>I242-B242</f>
        <v>483.19309165419145</v>
      </c>
      <c r="K242">
        <f t="shared" si="23"/>
        <v>483.19309165419145</v>
      </c>
      <c r="L242" s="8">
        <f t="shared" si="28"/>
        <v>8.4004362248642467E-2</v>
      </c>
      <c r="M242">
        <v>1289</v>
      </c>
      <c r="N242">
        <f t="shared" si="24"/>
        <v>8697.4756497754461</v>
      </c>
      <c r="O242">
        <f t="shared" si="25"/>
        <v>23202</v>
      </c>
      <c r="P242">
        <f t="shared" si="26"/>
        <v>483.19309165419145</v>
      </c>
      <c r="Q242">
        <f t="shared" si="27"/>
        <v>233475.56382233585</v>
      </c>
      <c r="R242">
        <v>0</v>
      </c>
      <c r="S242">
        <v>0</v>
      </c>
      <c r="T242">
        <v>355</v>
      </c>
      <c r="U242">
        <v>0</v>
      </c>
      <c r="V242">
        <v>0</v>
      </c>
      <c r="W242">
        <v>5397</v>
      </c>
      <c r="X242">
        <v>0</v>
      </c>
      <c r="Y242">
        <v>1</v>
      </c>
      <c r="Z242">
        <v>0</v>
      </c>
      <c r="AA242">
        <v>0</v>
      </c>
    </row>
    <row r="243" spans="1:27" x14ac:dyDescent="0.35">
      <c r="A243" s="1">
        <v>41157</v>
      </c>
      <c r="B243">
        <v>5373</v>
      </c>
      <c r="C243">
        <v>6332.333333333333</v>
      </c>
      <c r="D243">
        <v>6414</v>
      </c>
      <c r="E243">
        <v>0</v>
      </c>
      <c r="F243">
        <v>0</v>
      </c>
      <c r="G243">
        <v>0</v>
      </c>
      <c r="H243">
        <v>5752</v>
      </c>
      <c r="I243">
        <f t="shared" si="22"/>
        <v>6052.9748044829539</v>
      </c>
      <c r="J243">
        <f>I243-B243</f>
        <v>679.97480448295391</v>
      </c>
      <c r="K243">
        <f t="shared" si="23"/>
        <v>679.97480448295391</v>
      </c>
      <c r="L243" s="8">
        <f t="shared" si="28"/>
        <v>0.1265540302406391</v>
      </c>
      <c r="M243">
        <v>2262</v>
      </c>
      <c r="N243">
        <f t="shared" si="24"/>
        <v>12239.54648069317</v>
      </c>
      <c r="O243">
        <f t="shared" si="25"/>
        <v>40716</v>
      </c>
      <c r="P243">
        <f t="shared" si="26"/>
        <v>679.97480448295391</v>
      </c>
      <c r="Q243">
        <f t="shared" si="27"/>
        <v>462365.73473163141</v>
      </c>
      <c r="R243">
        <v>0</v>
      </c>
      <c r="S243">
        <v>0</v>
      </c>
      <c r="T243">
        <v>-379</v>
      </c>
      <c r="U243">
        <v>0</v>
      </c>
      <c r="V243">
        <v>0</v>
      </c>
      <c r="W243">
        <v>5752</v>
      </c>
      <c r="X243">
        <v>0</v>
      </c>
      <c r="Y243">
        <v>0</v>
      </c>
      <c r="Z243">
        <v>1</v>
      </c>
      <c r="AA243">
        <v>0</v>
      </c>
    </row>
    <row r="244" spans="1:27" x14ac:dyDescent="0.35">
      <c r="A244" s="1">
        <v>41158</v>
      </c>
      <c r="B244">
        <v>5436</v>
      </c>
      <c r="C244">
        <v>5507.333333333333</v>
      </c>
      <c r="D244">
        <v>7412</v>
      </c>
      <c r="E244">
        <v>0</v>
      </c>
      <c r="F244">
        <v>0</v>
      </c>
      <c r="G244">
        <v>0</v>
      </c>
      <c r="H244">
        <v>5373</v>
      </c>
      <c r="I244">
        <f t="shared" si="22"/>
        <v>6417.8971779428512</v>
      </c>
      <c r="J244">
        <f>I244-B244</f>
        <v>981.89717794285116</v>
      </c>
      <c r="K244">
        <f t="shared" si="23"/>
        <v>981.89717794285116</v>
      </c>
      <c r="L244" s="8">
        <f t="shared" si="28"/>
        <v>0.18062861993062015</v>
      </c>
      <c r="M244">
        <v>2233</v>
      </c>
      <c r="N244">
        <f t="shared" si="24"/>
        <v>17674.149202971319</v>
      </c>
      <c r="O244">
        <f t="shared" si="25"/>
        <v>40194</v>
      </c>
      <c r="P244">
        <f t="shared" si="26"/>
        <v>981.89717794285116</v>
      </c>
      <c r="Q244">
        <f t="shared" si="27"/>
        <v>964122.06805213506</v>
      </c>
      <c r="R244">
        <v>1</v>
      </c>
      <c r="S244">
        <v>0</v>
      </c>
      <c r="T244">
        <v>63</v>
      </c>
      <c r="U244">
        <v>0</v>
      </c>
      <c r="V244">
        <v>0</v>
      </c>
      <c r="W244">
        <v>5373</v>
      </c>
      <c r="X244">
        <v>0</v>
      </c>
      <c r="Y244">
        <v>0</v>
      </c>
      <c r="Z244">
        <v>0</v>
      </c>
      <c r="AA244">
        <v>0</v>
      </c>
    </row>
    <row r="245" spans="1:27" x14ac:dyDescent="0.35">
      <c r="A245" s="1">
        <v>41159</v>
      </c>
      <c r="B245">
        <v>7263</v>
      </c>
      <c r="C245">
        <v>5520.333333333333</v>
      </c>
      <c r="D245">
        <v>8691</v>
      </c>
      <c r="E245">
        <v>0</v>
      </c>
      <c r="F245">
        <v>0</v>
      </c>
      <c r="G245">
        <v>0</v>
      </c>
      <c r="H245">
        <v>5436</v>
      </c>
      <c r="I245">
        <f t="shared" si="22"/>
        <v>7263.2136318250441</v>
      </c>
      <c r="J245">
        <f>I245-B245</f>
        <v>0.21363182504410361</v>
      </c>
      <c r="K245">
        <f t="shared" si="23"/>
        <v>0.21363182504410361</v>
      </c>
      <c r="L245" s="8">
        <f t="shared" si="28"/>
        <v>2.9413716789770565E-5</v>
      </c>
      <c r="M245">
        <v>603</v>
      </c>
      <c r="N245">
        <f t="shared" si="24"/>
        <v>3.8453728507938649</v>
      </c>
      <c r="O245">
        <f t="shared" si="25"/>
        <v>10854</v>
      </c>
      <c r="P245">
        <f t="shared" si="26"/>
        <v>0.21363182504410361</v>
      </c>
      <c r="Q245">
        <f t="shared" si="27"/>
        <v>4.5638556671674491E-2</v>
      </c>
      <c r="R245">
        <v>0</v>
      </c>
      <c r="S245">
        <v>1</v>
      </c>
      <c r="T245">
        <v>1827</v>
      </c>
      <c r="U245">
        <v>0</v>
      </c>
      <c r="V245">
        <v>0</v>
      </c>
      <c r="W245">
        <v>5436</v>
      </c>
      <c r="X245">
        <v>0</v>
      </c>
      <c r="Y245">
        <v>0</v>
      </c>
      <c r="Z245">
        <v>0</v>
      </c>
      <c r="AA245">
        <v>0</v>
      </c>
    </row>
    <row r="246" spans="1:27" x14ac:dyDescent="0.35">
      <c r="A246" s="1">
        <v>41160</v>
      </c>
      <c r="B246">
        <v>7986</v>
      </c>
      <c r="C246">
        <v>6024</v>
      </c>
      <c r="D246">
        <v>8447</v>
      </c>
      <c r="E246">
        <v>0</v>
      </c>
      <c r="F246">
        <v>1</v>
      </c>
      <c r="G246">
        <v>0</v>
      </c>
      <c r="H246">
        <v>7263</v>
      </c>
      <c r="I246">
        <f t="shared" si="22"/>
        <v>7593.7577265440841</v>
      </c>
      <c r="J246">
        <f>I246-B246</f>
        <v>-392.24227345591589</v>
      </c>
      <c r="K246">
        <f t="shared" si="23"/>
        <v>392.24227345591589</v>
      </c>
      <c r="L246" s="8">
        <f t="shared" si="28"/>
        <v>4.9116237597785613E-2</v>
      </c>
      <c r="M246">
        <v>980</v>
      </c>
      <c r="N246">
        <f t="shared" si="24"/>
        <v>28241.443688825944</v>
      </c>
      <c r="O246">
        <f t="shared" si="25"/>
        <v>17640</v>
      </c>
      <c r="P246">
        <f t="shared" si="26"/>
        <v>-784.48454691183179</v>
      </c>
      <c r="Q246">
        <f t="shared" si="27"/>
        <v>615416.00434346206</v>
      </c>
      <c r="R246">
        <v>0</v>
      </c>
      <c r="S246">
        <v>0</v>
      </c>
      <c r="T246">
        <v>723</v>
      </c>
      <c r="U246">
        <v>1</v>
      </c>
      <c r="V246">
        <v>1</v>
      </c>
      <c r="W246">
        <v>7263</v>
      </c>
      <c r="X246">
        <v>0</v>
      </c>
      <c r="Y246">
        <v>0</v>
      </c>
      <c r="Z246">
        <v>0</v>
      </c>
      <c r="AA246">
        <v>0</v>
      </c>
    </row>
    <row r="247" spans="1:27" x14ac:dyDescent="0.35">
      <c r="A247" s="1">
        <v>41161</v>
      </c>
      <c r="B247">
        <v>7444</v>
      </c>
      <c r="C247">
        <v>6895</v>
      </c>
      <c r="D247">
        <v>7848</v>
      </c>
      <c r="E247">
        <v>0</v>
      </c>
      <c r="F247">
        <v>1</v>
      </c>
      <c r="G247">
        <v>0</v>
      </c>
      <c r="H247">
        <v>7986</v>
      </c>
      <c r="I247">
        <f t="shared" si="22"/>
        <v>7507.3422289062792</v>
      </c>
      <c r="J247">
        <f>I247-B247</f>
        <v>63.342228906279161</v>
      </c>
      <c r="K247">
        <f t="shared" si="23"/>
        <v>63.342228906279161</v>
      </c>
      <c r="L247" s="8">
        <f t="shared" si="28"/>
        <v>8.5091656241643148E-3</v>
      </c>
      <c r="M247">
        <v>1321</v>
      </c>
      <c r="N247">
        <f t="shared" si="24"/>
        <v>1140.1601203130249</v>
      </c>
      <c r="O247">
        <f t="shared" si="25"/>
        <v>23778</v>
      </c>
      <c r="P247">
        <f t="shared" si="26"/>
        <v>63.342228906279161</v>
      </c>
      <c r="Q247">
        <f t="shared" si="27"/>
        <v>4012.2379628154672</v>
      </c>
      <c r="R247">
        <v>0</v>
      </c>
      <c r="S247">
        <v>0</v>
      </c>
      <c r="T247">
        <v>-542</v>
      </c>
      <c r="U247">
        <v>1</v>
      </c>
      <c r="V247">
        <v>0</v>
      </c>
      <c r="W247">
        <v>7986</v>
      </c>
      <c r="X247">
        <v>0</v>
      </c>
      <c r="Y247">
        <v>0</v>
      </c>
      <c r="Z247">
        <v>0</v>
      </c>
      <c r="AA247">
        <v>0</v>
      </c>
    </row>
    <row r="248" spans="1:27" x14ac:dyDescent="0.35">
      <c r="A248" s="1">
        <v>41162</v>
      </c>
      <c r="B248">
        <v>5029</v>
      </c>
      <c r="C248">
        <v>7564.333333333333</v>
      </c>
      <c r="D248">
        <v>5397</v>
      </c>
      <c r="E248">
        <v>0</v>
      </c>
      <c r="F248">
        <v>0</v>
      </c>
      <c r="G248">
        <v>0</v>
      </c>
      <c r="H248">
        <v>7444</v>
      </c>
      <c r="I248">
        <f t="shared" si="22"/>
        <v>5819.1706566864004</v>
      </c>
      <c r="J248">
        <f>I248-B248</f>
        <v>790.17065668640043</v>
      </c>
      <c r="K248">
        <f t="shared" si="23"/>
        <v>790.17065668640043</v>
      </c>
      <c r="L248" s="8">
        <f t="shared" si="28"/>
        <v>0.15712281898715458</v>
      </c>
      <c r="M248">
        <v>1989</v>
      </c>
      <c r="N248">
        <f t="shared" si="24"/>
        <v>14223.071820355208</v>
      </c>
      <c r="O248">
        <f t="shared" si="25"/>
        <v>35802</v>
      </c>
      <c r="P248">
        <f t="shared" si="26"/>
        <v>790.17065668640043</v>
      </c>
      <c r="Q248">
        <f t="shared" si="27"/>
        <v>624369.66668821732</v>
      </c>
      <c r="R248">
        <v>0</v>
      </c>
      <c r="S248">
        <v>0</v>
      </c>
      <c r="T248">
        <v>-2415</v>
      </c>
      <c r="U248">
        <v>0</v>
      </c>
      <c r="V248">
        <v>0</v>
      </c>
      <c r="W248">
        <v>7444</v>
      </c>
      <c r="X248">
        <v>1</v>
      </c>
      <c r="Y248">
        <v>0</v>
      </c>
      <c r="Z248">
        <v>0</v>
      </c>
      <c r="AA248">
        <v>0</v>
      </c>
    </row>
    <row r="249" spans="1:27" x14ac:dyDescent="0.35">
      <c r="A249" s="1">
        <v>41163</v>
      </c>
      <c r="B249">
        <v>5327</v>
      </c>
      <c r="C249">
        <v>6819.666666666667</v>
      </c>
      <c r="D249">
        <v>5752</v>
      </c>
      <c r="E249">
        <v>0</v>
      </c>
      <c r="F249">
        <v>0</v>
      </c>
      <c r="G249">
        <v>0</v>
      </c>
      <c r="H249">
        <v>5029</v>
      </c>
      <c r="I249">
        <f t="shared" si="22"/>
        <v>5789.772768148895</v>
      </c>
      <c r="J249">
        <f>I249-B249</f>
        <v>462.77276814889501</v>
      </c>
      <c r="K249">
        <f t="shared" si="23"/>
        <v>462.77276814889501</v>
      </c>
      <c r="L249" s="8">
        <f t="shared" si="28"/>
        <v>8.6873055781658534E-2</v>
      </c>
      <c r="M249">
        <v>1892</v>
      </c>
      <c r="N249">
        <f t="shared" si="24"/>
        <v>8329.9098266801102</v>
      </c>
      <c r="O249">
        <f t="shared" si="25"/>
        <v>34056</v>
      </c>
      <c r="P249">
        <f t="shared" si="26"/>
        <v>462.77276814889501</v>
      </c>
      <c r="Q249">
        <f t="shared" si="27"/>
        <v>214158.63494019094</v>
      </c>
      <c r="R249">
        <v>0</v>
      </c>
      <c r="S249">
        <v>0</v>
      </c>
      <c r="T249">
        <v>298</v>
      </c>
      <c r="U249">
        <v>0</v>
      </c>
      <c r="V249">
        <v>0</v>
      </c>
      <c r="W249">
        <v>5029</v>
      </c>
      <c r="X249">
        <v>0</v>
      </c>
      <c r="Y249">
        <v>1</v>
      </c>
      <c r="Z249">
        <v>0</v>
      </c>
      <c r="AA249">
        <v>0</v>
      </c>
    </row>
    <row r="250" spans="1:27" x14ac:dyDescent="0.35">
      <c r="A250" s="1">
        <v>41164</v>
      </c>
      <c r="B250">
        <v>5012</v>
      </c>
      <c r="C250">
        <v>5933.333333333333</v>
      </c>
      <c r="D250">
        <v>5373</v>
      </c>
      <c r="E250">
        <v>0</v>
      </c>
      <c r="F250">
        <v>0</v>
      </c>
      <c r="G250">
        <v>0</v>
      </c>
      <c r="H250">
        <v>5327</v>
      </c>
      <c r="I250">
        <f t="shared" si="22"/>
        <v>5227.9058768260657</v>
      </c>
      <c r="J250">
        <f>I250-B250</f>
        <v>215.90587682606565</v>
      </c>
      <c r="K250">
        <f t="shared" si="23"/>
        <v>215.90587682606565</v>
      </c>
      <c r="L250" s="8">
        <f t="shared" si="28"/>
        <v>4.3077788672399371E-2</v>
      </c>
      <c r="M250">
        <v>2102</v>
      </c>
      <c r="N250">
        <f t="shared" si="24"/>
        <v>3886.3057828691817</v>
      </c>
      <c r="O250">
        <f t="shared" si="25"/>
        <v>37836</v>
      </c>
      <c r="P250">
        <f t="shared" si="26"/>
        <v>215.90587682606565</v>
      </c>
      <c r="Q250">
        <f t="shared" si="27"/>
        <v>46615.347648032235</v>
      </c>
      <c r="R250">
        <v>0</v>
      </c>
      <c r="S250">
        <v>0</v>
      </c>
      <c r="T250">
        <v>-315</v>
      </c>
      <c r="U250">
        <v>0</v>
      </c>
      <c r="V250">
        <v>0</v>
      </c>
      <c r="W250">
        <v>5327</v>
      </c>
      <c r="X250">
        <v>0</v>
      </c>
      <c r="Y250">
        <v>0</v>
      </c>
      <c r="Z250">
        <v>1</v>
      </c>
      <c r="AA250">
        <v>0</v>
      </c>
    </row>
    <row r="251" spans="1:27" x14ac:dyDescent="0.35">
      <c r="A251" s="1">
        <v>41165</v>
      </c>
      <c r="B251">
        <v>6084</v>
      </c>
      <c r="C251">
        <v>5122.666666666667</v>
      </c>
      <c r="D251">
        <v>5436</v>
      </c>
      <c r="E251">
        <v>0</v>
      </c>
      <c r="F251">
        <v>0</v>
      </c>
      <c r="G251">
        <v>1</v>
      </c>
      <c r="H251">
        <v>5012</v>
      </c>
      <c r="I251">
        <f t="shared" si="22"/>
        <v>6185.9068906929988</v>
      </c>
      <c r="J251">
        <f>I251-B251</f>
        <v>101.90689069299879</v>
      </c>
      <c r="K251">
        <f t="shared" si="23"/>
        <v>101.90689069299879</v>
      </c>
      <c r="L251" s="8">
        <f t="shared" si="28"/>
        <v>1.6749982033694738E-2</v>
      </c>
      <c r="M251">
        <v>1186</v>
      </c>
      <c r="N251">
        <f t="shared" si="24"/>
        <v>1834.3240324739781</v>
      </c>
      <c r="O251">
        <f t="shared" si="25"/>
        <v>21348</v>
      </c>
      <c r="P251">
        <f t="shared" si="26"/>
        <v>101.90689069299879</v>
      </c>
      <c r="Q251">
        <f t="shared" si="27"/>
        <v>10385.014370714802</v>
      </c>
      <c r="R251">
        <v>1</v>
      </c>
      <c r="S251">
        <v>0</v>
      </c>
      <c r="T251">
        <v>1072</v>
      </c>
      <c r="U251">
        <v>0</v>
      </c>
      <c r="V251">
        <v>0</v>
      </c>
      <c r="W251">
        <v>5012</v>
      </c>
      <c r="X251">
        <v>0</v>
      </c>
      <c r="Y251">
        <v>0</v>
      </c>
      <c r="Z251">
        <v>0</v>
      </c>
      <c r="AA251">
        <v>1</v>
      </c>
    </row>
    <row r="252" spans="1:27" x14ac:dyDescent="0.35">
      <c r="A252" s="1">
        <v>41166</v>
      </c>
      <c r="B252">
        <v>6172</v>
      </c>
      <c r="C252">
        <v>5474.333333333333</v>
      </c>
      <c r="D252">
        <v>7263</v>
      </c>
      <c r="E252">
        <v>0</v>
      </c>
      <c r="F252">
        <v>0</v>
      </c>
      <c r="G252">
        <v>0</v>
      </c>
      <c r="H252">
        <v>6084</v>
      </c>
      <c r="I252">
        <f t="shared" si="22"/>
        <v>6308.3106378567809</v>
      </c>
      <c r="J252">
        <f>I252-B252</f>
        <v>136.31063785678089</v>
      </c>
      <c r="K252">
        <f t="shared" si="23"/>
        <v>136.31063785678089</v>
      </c>
      <c r="L252" s="8">
        <f t="shared" si="28"/>
        <v>2.2085326937261972E-2</v>
      </c>
      <c r="M252">
        <v>1219</v>
      </c>
      <c r="N252">
        <f t="shared" si="24"/>
        <v>2453.5914814220559</v>
      </c>
      <c r="O252">
        <f t="shared" si="25"/>
        <v>21942</v>
      </c>
      <c r="P252">
        <f t="shared" si="26"/>
        <v>136.31063785678089</v>
      </c>
      <c r="Q252">
        <f t="shared" si="27"/>
        <v>18580.589992922465</v>
      </c>
      <c r="R252">
        <v>0</v>
      </c>
      <c r="S252">
        <v>1</v>
      </c>
      <c r="T252">
        <v>88</v>
      </c>
      <c r="U252">
        <v>0</v>
      </c>
      <c r="V252">
        <v>0</v>
      </c>
      <c r="W252">
        <v>6084</v>
      </c>
      <c r="X252">
        <v>0</v>
      </c>
      <c r="Y252">
        <v>0</v>
      </c>
      <c r="Z252">
        <v>0</v>
      </c>
      <c r="AA252">
        <v>0</v>
      </c>
    </row>
    <row r="253" spans="1:27" x14ac:dyDescent="0.35">
      <c r="A253" s="1">
        <v>41167</v>
      </c>
      <c r="B253">
        <v>7222</v>
      </c>
      <c r="C253">
        <v>5756</v>
      </c>
      <c r="D253">
        <v>7986</v>
      </c>
      <c r="E253">
        <v>0</v>
      </c>
      <c r="F253">
        <v>1</v>
      </c>
      <c r="G253">
        <v>0</v>
      </c>
      <c r="H253">
        <v>6172</v>
      </c>
      <c r="I253">
        <f t="shared" si="22"/>
        <v>7196.1647799304164</v>
      </c>
      <c r="J253">
        <f>I253-B253</f>
        <v>-25.835220069583556</v>
      </c>
      <c r="K253">
        <f t="shared" si="23"/>
        <v>25.835220069583556</v>
      </c>
      <c r="L253" s="8">
        <f t="shared" si="28"/>
        <v>3.5772943879235053E-3</v>
      </c>
      <c r="M253">
        <v>1451</v>
      </c>
      <c r="N253">
        <f t="shared" si="24"/>
        <v>1860.1358450100161</v>
      </c>
      <c r="O253">
        <f t="shared" si="25"/>
        <v>26118</v>
      </c>
      <c r="P253">
        <f t="shared" si="26"/>
        <v>-51.670440139167113</v>
      </c>
      <c r="Q253">
        <f t="shared" si="27"/>
        <v>2669.8343841752521</v>
      </c>
      <c r="R253">
        <v>0</v>
      </c>
      <c r="S253">
        <v>0</v>
      </c>
      <c r="T253">
        <v>1050</v>
      </c>
      <c r="U253">
        <v>1</v>
      </c>
      <c r="V253">
        <v>1</v>
      </c>
      <c r="W253">
        <v>6172</v>
      </c>
      <c r="X253">
        <v>0</v>
      </c>
      <c r="Y253">
        <v>0</v>
      </c>
      <c r="Z253">
        <v>0</v>
      </c>
      <c r="AA253">
        <v>0</v>
      </c>
    </row>
    <row r="254" spans="1:27" x14ac:dyDescent="0.35">
      <c r="A254" s="1">
        <v>41168</v>
      </c>
      <c r="B254">
        <v>6819</v>
      </c>
      <c r="C254">
        <v>6492.666666666667</v>
      </c>
      <c r="D254">
        <v>7444</v>
      </c>
      <c r="E254">
        <v>0</v>
      </c>
      <c r="F254">
        <v>1</v>
      </c>
      <c r="G254">
        <v>0</v>
      </c>
      <c r="H254">
        <v>7222</v>
      </c>
      <c r="I254">
        <f t="shared" si="22"/>
        <v>7099.8185606186335</v>
      </c>
      <c r="J254">
        <f>I254-B254</f>
        <v>280.81856061863346</v>
      </c>
      <c r="K254">
        <f t="shared" si="23"/>
        <v>280.81856061863346</v>
      </c>
      <c r="L254" s="8">
        <f t="shared" si="28"/>
        <v>4.1181780410416993E-2</v>
      </c>
      <c r="M254">
        <v>1712</v>
      </c>
      <c r="N254">
        <f t="shared" si="24"/>
        <v>5054.7340911354022</v>
      </c>
      <c r="O254">
        <f t="shared" si="25"/>
        <v>30816</v>
      </c>
      <c r="P254">
        <f t="shared" si="26"/>
        <v>280.81856061863346</v>
      </c>
      <c r="Q254">
        <f t="shared" si="27"/>
        <v>78859.063987921108</v>
      </c>
      <c r="R254">
        <v>0</v>
      </c>
      <c r="S254">
        <v>0</v>
      </c>
      <c r="T254">
        <v>-403</v>
      </c>
      <c r="U254">
        <v>1</v>
      </c>
      <c r="V254">
        <v>0</v>
      </c>
      <c r="W254">
        <v>7222</v>
      </c>
      <c r="X254">
        <v>0</v>
      </c>
      <c r="Y254">
        <v>0</v>
      </c>
      <c r="Z254">
        <v>0</v>
      </c>
      <c r="AA254">
        <v>0</v>
      </c>
    </row>
    <row r="255" spans="1:27" x14ac:dyDescent="0.35">
      <c r="A255" s="1">
        <v>41169</v>
      </c>
      <c r="B255">
        <v>5059</v>
      </c>
      <c r="C255">
        <v>6737.666666666667</v>
      </c>
      <c r="D255">
        <v>5029</v>
      </c>
      <c r="E255">
        <v>0</v>
      </c>
      <c r="F255">
        <v>0</v>
      </c>
      <c r="G255">
        <v>1</v>
      </c>
      <c r="H255">
        <v>6819</v>
      </c>
      <c r="I255">
        <f t="shared" si="22"/>
        <v>6488.2154483102149</v>
      </c>
      <c r="J255">
        <f>I255-B255</f>
        <v>1429.2154483102149</v>
      </c>
      <c r="K255">
        <f t="shared" si="23"/>
        <v>1429.2154483102149</v>
      </c>
      <c r="L255" s="8">
        <f t="shared" si="28"/>
        <v>0.28250947782372304</v>
      </c>
      <c r="M255">
        <v>1575</v>
      </c>
      <c r="N255">
        <f t="shared" si="24"/>
        <v>25725.878069583869</v>
      </c>
      <c r="O255">
        <f t="shared" si="25"/>
        <v>28350</v>
      </c>
      <c r="P255">
        <f t="shared" si="26"/>
        <v>1429.2154483102149</v>
      </c>
      <c r="Q255">
        <f t="shared" si="27"/>
        <v>2042656.7976885687</v>
      </c>
      <c r="R255">
        <v>0</v>
      </c>
      <c r="S255">
        <v>0</v>
      </c>
      <c r="T255">
        <v>-1760</v>
      </c>
      <c r="U255">
        <v>0</v>
      </c>
      <c r="V255">
        <v>0</v>
      </c>
      <c r="W255">
        <v>6819</v>
      </c>
      <c r="X255">
        <v>1</v>
      </c>
      <c r="Y255">
        <v>0</v>
      </c>
      <c r="Z255">
        <v>0</v>
      </c>
      <c r="AA255">
        <v>1</v>
      </c>
    </row>
    <row r="256" spans="1:27" x14ac:dyDescent="0.35">
      <c r="A256" s="1">
        <v>41170</v>
      </c>
      <c r="B256">
        <v>4676</v>
      </c>
      <c r="C256">
        <v>6366.666666666667</v>
      </c>
      <c r="D256">
        <v>5327</v>
      </c>
      <c r="E256">
        <v>0</v>
      </c>
      <c r="F256">
        <v>0</v>
      </c>
      <c r="G256">
        <v>0</v>
      </c>
      <c r="H256">
        <v>5059</v>
      </c>
      <c r="I256">
        <f t="shared" si="22"/>
        <v>5350.5676614967169</v>
      </c>
      <c r="J256">
        <f>I256-B256</f>
        <v>674.56766149671694</v>
      </c>
      <c r="K256">
        <f t="shared" si="23"/>
        <v>674.56766149671694</v>
      </c>
      <c r="L256" s="8">
        <f t="shared" si="28"/>
        <v>0.14426168979827136</v>
      </c>
      <c r="M256">
        <v>2240</v>
      </c>
      <c r="N256">
        <f t="shared" si="24"/>
        <v>12142.217906940905</v>
      </c>
      <c r="O256">
        <f t="shared" si="25"/>
        <v>40320</v>
      </c>
      <c r="P256">
        <f t="shared" si="26"/>
        <v>674.56766149671694</v>
      </c>
      <c r="Q256">
        <f t="shared" si="27"/>
        <v>455041.52993714926</v>
      </c>
      <c r="R256">
        <v>0</v>
      </c>
      <c r="S256">
        <v>0</v>
      </c>
      <c r="T256">
        <v>-383</v>
      </c>
      <c r="U256">
        <v>0</v>
      </c>
      <c r="V256">
        <v>0</v>
      </c>
      <c r="W256">
        <v>5059</v>
      </c>
      <c r="X256">
        <v>0</v>
      </c>
      <c r="Y256">
        <v>1</v>
      </c>
      <c r="Z256">
        <v>0</v>
      </c>
      <c r="AA256">
        <v>0</v>
      </c>
    </row>
    <row r="257" spans="1:27" x14ac:dyDescent="0.35">
      <c r="A257" s="1">
        <v>41171</v>
      </c>
      <c r="B257">
        <v>3000</v>
      </c>
      <c r="C257">
        <v>5518</v>
      </c>
      <c r="D257">
        <v>5012</v>
      </c>
      <c r="E257">
        <v>0</v>
      </c>
      <c r="F257">
        <v>0</v>
      </c>
      <c r="G257">
        <v>0</v>
      </c>
      <c r="H257">
        <v>4676</v>
      </c>
      <c r="I257">
        <f t="shared" si="22"/>
        <v>4844.0605731102969</v>
      </c>
      <c r="J257">
        <f>I257-B257</f>
        <v>1844.0605731102969</v>
      </c>
      <c r="K257">
        <f t="shared" si="23"/>
        <v>1844.0605731102969</v>
      </c>
      <c r="L257" s="8">
        <f t="shared" si="28"/>
        <v>0.61468685770343234</v>
      </c>
      <c r="M257">
        <v>272</v>
      </c>
      <c r="N257">
        <f t="shared" si="24"/>
        <v>33193.090315985348</v>
      </c>
      <c r="O257">
        <f t="shared" si="25"/>
        <v>4896</v>
      </c>
      <c r="P257">
        <f t="shared" si="26"/>
        <v>1844.0605731102969</v>
      </c>
      <c r="Q257">
        <f t="shared" si="27"/>
        <v>3400559.3972998764</v>
      </c>
      <c r="R257">
        <v>0</v>
      </c>
      <c r="S257">
        <v>0</v>
      </c>
      <c r="T257">
        <v>-1676</v>
      </c>
      <c r="U257">
        <v>0</v>
      </c>
      <c r="V257">
        <v>0</v>
      </c>
      <c r="W257">
        <v>4676</v>
      </c>
      <c r="X257">
        <v>0</v>
      </c>
      <c r="Y257">
        <v>0</v>
      </c>
      <c r="Z257">
        <v>1</v>
      </c>
      <c r="AA257">
        <v>0</v>
      </c>
    </row>
    <row r="258" spans="1:27" x14ac:dyDescent="0.35">
      <c r="A258" s="1">
        <v>41172</v>
      </c>
      <c r="B258">
        <v>5739</v>
      </c>
      <c r="C258">
        <v>4245</v>
      </c>
      <c r="D258">
        <v>6084</v>
      </c>
      <c r="E258">
        <v>0</v>
      </c>
      <c r="F258">
        <v>0</v>
      </c>
      <c r="G258">
        <v>0</v>
      </c>
      <c r="H258">
        <v>3000</v>
      </c>
      <c r="I258">
        <f t="shared" si="22"/>
        <v>5099.5514511980737</v>
      </c>
      <c r="J258">
        <f>I258-B258</f>
        <v>-639.44854880192634</v>
      </c>
      <c r="K258">
        <f t="shared" si="23"/>
        <v>639.44854880192634</v>
      </c>
      <c r="L258" s="8">
        <f t="shared" si="28"/>
        <v>0.11142159763058483</v>
      </c>
      <c r="M258">
        <v>1134</v>
      </c>
      <c r="N258">
        <f t="shared" si="24"/>
        <v>46040.295513738696</v>
      </c>
      <c r="O258">
        <f t="shared" si="25"/>
        <v>20412</v>
      </c>
      <c r="P258">
        <f t="shared" si="26"/>
        <v>-1278.8970976038527</v>
      </c>
      <c r="Q258">
        <f t="shared" si="27"/>
        <v>1635577.7862595583</v>
      </c>
      <c r="R258">
        <v>1</v>
      </c>
      <c r="S258">
        <v>0</v>
      </c>
      <c r="T258">
        <v>2739</v>
      </c>
      <c r="U258">
        <v>0</v>
      </c>
      <c r="V258">
        <v>0</v>
      </c>
      <c r="W258">
        <v>3000</v>
      </c>
      <c r="X258">
        <v>0</v>
      </c>
      <c r="Y258">
        <v>0</v>
      </c>
      <c r="Z258">
        <v>0</v>
      </c>
      <c r="AA258">
        <v>0</v>
      </c>
    </row>
    <row r="259" spans="1:27" x14ac:dyDescent="0.35">
      <c r="A259" s="1">
        <v>41173</v>
      </c>
      <c r="B259">
        <v>4628.5</v>
      </c>
      <c r="C259">
        <v>4471.666666666667</v>
      </c>
      <c r="D259">
        <v>6172</v>
      </c>
      <c r="E259">
        <v>0</v>
      </c>
      <c r="F259">
        <v>0</v>
      </c>
      <c r="G259">
        <v>0</v>
      </c>
      <c r="H259">
        <v>5739</v>
      </c>
      <c r="I259">
        <f t="shared" ref="I259:I322" si="29">$AC$2+SUMPRODUCT(C259:G259,$AD$2:$AH$2)</f>
        <v>5237.374797584619</v>
      </c>
      <c r="J259">
        <f>I259-B259</f>
        <v>608.87479758461905</v>
      </c>
      <c r="K259">
        <f t="shared" ref="K259:K322" si="30">ABS(J259)</f>
        <v>608.87479758461905</v>
      </c>
      <c r="L259" s="8">
        <f t="shared" si="28"/>
        <v>0.13154905424751412</v>
      </c>
      <c r="M259">
        <v>4162</v>
      </c>
      <c r="N259">
        <f t="shared" ref="N259:N322" si="31">IF(J259&lt;0,J259*-72,J259*18)</f>
        <v>10959.746356523143</v>
      </c>
      <c r="O259">
        <f t="shared" ref="O259:O322" si="32">M259*18</f>
        <v>74916</v>
      </c>
      <c r="P259">
        <f t="shared" ref="P259:P322" si="33">IF(J259&lt;0,J259*2,J259)</f>
        <v>608.87479758461905</v>
      </c>
      <c r="Q259">
        <f t="shared" ref="Q259:Q322" si="34">P259^2</f>
        <v>370728.51913371083</v>
      </c>
      <c r="R259">
        <v>0</v>
      </c>
      <c r="S259">
        <v>1</v>
      </c>
      <c r="T259">
        <v>-1110.5</v>
      </c>
      <c r="U259">
        <v>0</v>
      </c>
      <c r="V259">
        <v>0</v>
      </c>
      <c r="W259">
        <v>5739</v>
      </c>
      <c r="X259">
        <v>0</v>
      </c>
      <c r="Y259">
        <v>0</v>
      </c>
      <c r="Z259">
        <v>0</v>
      </c>
      <c r="AA259">
        <v>0</v>
      </c>
    </row>
    <row r="260" spans="1:27" x14ac:dyDescent="0.35">
      <c r="A260" s="1">
        <v>41174</v>
      </c>
      <c r="B260">
        <v>6288</v>
      </c>
      <c r="C260">
        <v>4455.833333333333</v>
      </c>
      <c r="D260">
        <v>7222</v>
      </c>
      <c r="E260">
        <v>0</v>
      </c>
      <c r="F260">
        <v>1</v>
      </c>
      <c r="G260">
        <v>0</v>
      </c>
      <c r="H260">
        <v>4628.5</v>
      </c>
      <c r="I260">
        <f t="shared" si="29"/>
        <v>6235.2058483322116</v>
      </c>
      <c r="J260">
        <f>I260-B260</f>
        <v>-52.794151667788356</v>
      </c>
      <c r="K260">
        <f t="shared" si="30"/>
        <v>52.794151667788356</v>
      </c>
      <c r="L260" s="8">
        <f t="shared" si="28"/>
        <v>8.3960164866075625E-3</v>
      </c>
      <c r="M260">
        <v>836</v>
      </c>
      <c r="N260">
        <f t="shared" si="31"/>
        <v>3801.1789200807616</v>
      </c>
      <c r="O260">
        <f t="shared" si="32"/>
        <v>15048</v>
      </c>
      <c r="P260">
        <f t="shared" si="33"/>
        <v>-105.58830333557671</v>
      </c>
      <c r="Q260">
        <f t="shared" si="34"/>
        <v>11148.889801285761</v>
      </c>
      <c r="R260">
        <v>0</v>
      </c>
      <c r="S260">
        <v>0</v>
      </c>
      <c r="T260">
        <v>1659.5</v>
      </c>
      <c r="U260">
        <v>1</v>
      </c>
      <c r="V260">
        <v>1</v>
      </c>
      <c r="W260">
        <v>4628.5</v>
      </c>
      <c r="X260">
        <v>0</v>
      </c>
      <c r="Y260">
        <v>0</v>
      </c>
      <c r="Z260">
        <v>0</v>
      </c>
      <c r="AA260">
        <v>0</v>
      </c>
    </row>
    <row r="261" spans="1:27" x14ac:dyDescent="0.35">
      <c r="A261" s="1">
        <v>41175</v>
      </c>
      <c r="B261">
        <v>6844</v>
      </c>
      <c r="C261">
        <v>5551.833333333333</v>
      </c>
      <c r="D261">
        <v>6819</v>
      </c>
      <c r="E261">
        <v>0</v>
      </c>
      <c r="F261">
        <v>1</v>
      </c>
      <c r="G261">
        <v>1</v>
      </c>
      <c r="H261">
        <v>6288</v>
      </c>
      <c r="I261">
        <f t="shared" si="29"/>
        <v>7559.6456178177132</v>
      </c>
      <c r="J261">
        <f>I261-B261</f>
        <v>715.64561781771317</v>
      </c>
      <c r="K261">
        <f t="shared" si="30"/>
        <v>715.64561781771317</v>
      </c>
      <c r="L261" s="8">
        <f t="shared" si="28"/>
        <v>0.10456540295407848</v>
      </c>
      <c r="M261">
        <v>1051</v>
      </c>
      <c r="N261">
        <f t="shared" si="31"/>
        <v>12881.621120718837</v>
      </c>
      <c r="O261">
        <f t="shared" si="32"/>
        <v>18918</v>
      </c>
      <c r="P261">
        <f t="shared" si="33"/>
        <v>715.64561781771317</v>
      </c>
      <c r="Q261">
        <f t="shared" si="34"/>
        <v>512148.65030169638</v>
      </c>
      <c r="R261">
        <v>0</v>
      </c>
      <c r="S261">
        <v>0</v>
      </c>
      <c r="T261">
        <v>556</v>
      </c>
      <c r="U261">
        <v>1</v>
      </c>
      <c r="V261">
        <v>0</v>
      </c>
      <c r="W261">
        <v>6288</v>
      </c>
      <c r="X261">
        <v>0</v>
      </c>
      <c r="Y261">
        <v>0</v>
      </c>
      <c r="Z261">
        <v>0</v>
      </c>
      <c r="AA261">
        <v>1</v>
      </c>
    </row>
    <row r="262" spans="1:27" x14ac:dyDescent="0.35">
      <c r="A262" s="1">
        <v>41176</v>
      </c>
      <c r="B262">
        <v>4615</v>
      </c>
      <c r="C262">
        <v>5920.166666666667</v>
      </c>
      <c r="D262">
        <v>5059</v>
      </c>
      <c r="E262">
        <v>0</v>
      </c>
      <c r="F262">
        <v>0</v>
      </c>
      <c r="G262">
        <v>0</v>
      </c>
      <c r="H262">
        <v>6844</v>
      </c>
      <c r="I262">
        <f t="shared" si="29"/>
        <v>5016.8573930533448</v>
      </c>
      <c r="J262">
        <f>I262-B262</f>
        <v>401.85739305334482</v>
      </c>
      <c r="K262">
        <f t="shared" si="30"/>
        <v>401.85739305334482</v>
      </c>
      <c r="L262" s="8">
        <f t="shared" ref="L262:L325" si="35">K262/B262</f>
        <v>8.7076358191407327E-2</v>
      </c>
      <c r="M262">
        <v>1840</v>
      </c>
      <c r="N262">
        <f t="shared" si="31"/>
        <v>7233.4330749602068</v>
      </c>
      <c r="O262">
        <f t="shared" si="32"/>
        <v>33120</v>
      </c>
      <c r="P262">
        <f t="shared" si="33"/>
        <v>401.85739305334482</v>
      </c>
      <c r="Q262">
        <f t="shared" si="34"/>
        <v>161489.36435163047</v>
      </c>
      <c r="R262">
        <v>0</v>
      </c>
      <c r="S262">
        <v>0</v>
      </c>
      <c r="T262">
        <v>-2229</v>
      </c>
      <c r="U262">
        <v>0</v>
      </c>
      <c r="V262">
        <v>0</v>
      </c>
      <c r="W262">
        <v>6844</v>
      </c>
      <c r="X262">
        <v>1</v>
      </c>
      <c r="Y262">
        <v>0</v>
      </c>
      <c r="Z262">
        <v>0</v>
      </c>
      <c r="AA262">
        <v>0</v>
      </c>
    </row>
    <row r="263" spans="1:27" x14ac:dyDescent="0.35">
      <c r="A263" s="1">
        <v>41177</v>
      </c>
      <c r="B263">
        <v>5412</v>
      </c>
      <c r="C263">
        <v>5915.666666666667</v>
      </c>
      <c r="D263">
        <v>4676</v>
      </c>
      <c r="E263">
        <v>0</v>
      </c>
      <c r="F263">
        <v>0</v>
      </c>
      <c r="G263">
        <v>1</v>
      </c>
      <c r="H263">
        <v>4615</v>
      </c>
      <c r="I263">
        <f t="shared" si="29"/>
        <v>5966.138865711674</v>
      </c>
      <c r="J263">
        <f>I263-B263</f>
        <v>554.13886571167404</v>
      </c>
      <c r="K263">
        <f t="shared" si="30"/>
        <v>554.13886571167404</v>
      </c>
      <c r="L263" s="8">
        <f t="shared" si="35"/>
        <v>0.10239077341309571</v>
      </c>
      <c r="M263">
        <v>2027</v>
      </c>
      <c r="N263">
        <f t="shared" si="31"/>
        <v>9974.4995828101328</v>
      </c>
      <c r="O263">
        <f t="shared" si="32"/>
        <v>36486</v>
      </c>
      <c r="P263">
        <f t="shared" si="33"/>
        <v>554.13886571167404</v>
      </c>
      <c r="Q263">
        <f t="shared" si="34"/>
        <v>307069.88249222073</v>
      </c>
      <c r="R263">
        <v>0</v>
      </c>
      <c r="S263">
        <v>0</v>
      </c>
      <c r="T263">
        <v>797</v>
      </c>
      <c r="U263">
        <v>0</v>
      </c>
      <c r="V263">
        <v>0</v>
      </c>
      <c r="W263">
        <v>4615</v>
      </c>
      <c r="X263">
        <v>0</v>
      </c>
      <c r="Y263">
        <v>1</v>
      </c>
      <c r="Z263">
        <v>0</v>
      </c>
      <c r="AA263">
        <v>1</v>
      </c>
    </row>
    <row r="264" spans="1:27" x14ac:dyDescent="0.35">
      <c r="A264" s="1">
        <v>41178</v>
      </c>
      <c r="B264">
        <v>5273</v>
      </c>
      <c r="C264">
        <v>5623.666666666667</v>
      </c>
      <c r="D264">
        <v>3000</v>
      </c>
      <c r="E264">
        <v>0</v>
      </c>
      <c r="F264">
        <v>0</v>
      </c>
      <c r="G264">
        <v>1</v>
      </c>
      <c r="H264">
        <v>5412</v>
      </c>
      <c r="I264">
        <f t="shared" si="29"/>
        <v>4761.4175204601534</v>
      </c>
      <c r="J264">
        <f>I264-B264</f>
        <v>-511.58247953984664</v>
      </c>
      <c r="K264">
        <f t="shared" si="30"/>
        <v>511.58247953984664</v>
      </c>
      <c r="L264" s="8">
        <f t="shared" si="35"/>
        <v>9.7019245124188636E-2</v>
      </c>
      <c r="M264">
        <v>1856</v>
      </c>
      <c r="N264">
        <f t="shared" si="31"/>
        <v>36833.938526868958</v>
      </c>
      <c r="O264">
        <f t="shared" si="32"/>
        <v>33408</v>
      </c>
      <c r="P264">
        <f t="shared" si="33"/>
        <v>-1023.1649590796933</v>
      </c>
      <c r="Q264">
        <f t="shared" si="34"/>
        <v>1046866.5334885505</v>
      </c>
      <c r="R264">
        <v>0</v>
      </c>
      <c r="S264">
        <v>0</v>
      </c>
      <c r="T264">
        <v>-139</v>
      </c>
      <c r="U264">
        <v>0</v>
      </c>
      <c r="V264">
        <v>0</v>
      </c>
      <c r="W264">
        <v>5412</v>
      </c>
      <c r="X264">
        <v>0</v>
      </c>
      <c r="Y264">
        <v>0</v>
      </c>
      <c r="Z264">
        <v>1</v>
      </c>
      <c r="AA264">
        <v>1</v>
      </c>
    </row>
    <row r="265" spans="1:27" x14ac:dyDescent="0.35">
      <c r="A265" s="1">
        <v>41179</v>
      </c>
      <c r="B265">
        <v>4996</v>
      </c>
      <c r="C265">
        <v>5100</v>
      </c>
      <c r="D265">
        <v>5739</v>
      </c>
      <c r="E265">
        <v>0</v>
      </c>
      <c r="F265">
        <v>0</v>
      </c>
      <c r="G265">
        <v>0</v>
      </c>
      <c r="H265">
        <v>5273</v>
      </c>
      <c r="I265">
        <f t="shared" si="29"/>
        <v>5174.4531432997819</v>
      </c>
      <c r="J265">
        <f>I265-B265</f>
        <v>178.45314329978191</v>
      </c>
      <c r="K265">
        <f t="shared" si="30"/>
        <v>178.45314329978191</v>
      </c>
      <c r="L265" s="8">
        <f t="shared" si="35"/>
        <v>3.5719204023174925E-2</v>
      </c>
      <c r="M265">
        <v>1961</v>
      </c>
      <c r="N265">
        <f t="shared" si="31"/>
        <v>3212.1565793960744</v>
      </c>
      <c r="O265">
        <f t="shared" si="32"/>
        <v>35298</v>
      </c>
      <c r="P265">
        <f t="shared" si="33"/>
        <v>178.45314329978191</v>
      </c>
      <c r="Q265">
        <f t="shared" si="34"/>
        <v>31845.524353572499</v>
      </c>
      <c r="R265">
        <v>1</v>
      </c>
      <c r="S265">
        <v>0</v>
      </c>
      <c r="T265">
        <v>-277</v>
      </c>
      <c r="U265">
        <v>0</v>
      </c>
      <c r="V265">
        <v>0</v>
      </c>
      <c r="W265">
        <v>5273</v>
      </c>
      <c r="X265">
        <v>0</v>
      </c>
      <c r="Y265">
        <v>0</v>
      </c>
      <c r="Z265">
        <v>0</v>
      </c>
      <c r="AA265">
        <v>0</v>
      </c>
    </row>
    <row r="266" spans="1:27" x14ac:dyDescent="0.35">
      <c r="A266" s="1">
        <v>41180</v>
      </c>
      <c r="B266">
        <v>5590</v>
      </c>
      <c r="C266">
        <v>5227</v>
      </c>
      <c r="D266">
        <v>4628.5</v>
      </c>
      <c r="E266">
        <v>1</v>
      </c>
      <c r="F266">
        <v>0</v>
      </c>
      <c r="G266">
        <v>1</v>
      </c>
      <c r="H266">
        <v>4996</v>
      </c>
      <c r="I266">
        <f t="shared" si="29"/>
        <v>5840.9113369483039</v>
      </c>
      <c r="J266">
        <f>I266-B266</f>
        <v>250.91133694830387</v>
      </c>
      <c r="K266">
        <f t="shared" si="30"/>
        <v>250.91133694830387</v>
      </c>
      <c r="L266" s="8">
        <f t="shared" si="35"/>
        <v>4.4885749006852216E-2</v>
      </c>
      <c r="M266">
        <v>835</v>
      </c>
      <c r="N266">
        <f t="shared" si="31"/>
        <v>4516.4040650694697</v>
      </c>
      <c r="O266">
        <f t="shared" si="32"/>
        <v>15030</v>
      </c>
      <c r="P266">
        <f t="shared" si="33"/>
        <v>250.91133694830387</v>
      </c>
      <c r="Q266">
        <f t="shared" si="34"/>
        <v>62956.499009185281</v>
      </c>
      <c r="R266">
        <v>0</v>
      </c>
      <c r="S266">
        <v>1</v>
      </c>
      <c r="T266">
        <v>594</v>
      </c>
      <c r="U266">
        <v>0</v>
      </c>
      <c r="V266">
        <v>0</v>
      </c>
      <c r="W266">
        <v>4996</v>
      </c>
      <c r="X266">
        <v>0</v>
      </c>
      <c r="Y266">
        <v>0</v>
      </c>
      <c r="Z266">
        <v>0</v>
      </c>
      <c r="AA266">
        <v>1</v>
      </c>
    </row>
    <row r="267" spans="1:27" x14ac:dyDescent="0.35">
      <c r="A267" s="1">
        <v>41181</v>
      </c>
      <c r="B267">
        <v>6648</v>
      </c>
      <c r="C267">
        <v>5286.333333333333</v>
      </c>
      <c r="D267">
        <v>6288</v>
      </c>
      <c r="E267">
        <v>1</v>
      </c>
      <c r="F267">
        <v>1</v>
      </c>
      <c r="G267">
        <v>1</v>
      </c>
      <c r="H267">
        <v>5590</v>
      </c>
      <c r="I267">
        <f t="shared" si="29"/>
        <v>7265.9092414977458</v>
      </c>
      <c r="J267">
        <f>I267-B267</f>
        <v>617.90924149774582</v>
      </c>
      <c r="K267">
        <f t="shared" si="30"/>
        <v>617.90924149774582</v>
      </c>
      <c r="L267" s="8">
        <f t="shared" si="35"/>
        <v>9.2946636807723498E-2</v>
      </c>
      <c r="M267">
        <v>1478</v>
      </c>
      <c r="N267">
        <f t="shared" si="31"/>
        <v>11122.366346959425</v>
      </c>
      <c r="O267">
        <f t="shared" si="32"/>
        <v>26604</v>
      </c>
      <c r="P267">
        <f t="shared" si="33"/>
        <v>617.90924149774582</v>
      </c>
      <c r="Q267">
        <f t="shared" si="34"/>
        <v>381811.83072831959</v>
      </c>
      <c r="R267">
        <v>0</v>
      </c>
      <c r="S267">
        <v>0</v>
      </c>
      <c r="T267">
        <v>1058</v>
      </c>
      <c r="U267">
        <v>1</v>
      </c>
      <c r="V267">
        <v>1</v>
      </c>
      <c r="W267">
        <v>5590</v>
      </c>
      <c r="X267">
        <v>0</v>
      </c>
      <c r="Y267">
        <v>0</v>
      </c>
      <c r="Z267">
        <v>0</v>
      </c>
      <c r="AA267">
        <v>1</v>
      </c>
    </row>
    <row r="268" spans="1:27" x14ac:dyDescent="0.35">
      <c r="A268" s="1">
        <v>41182</v>
      </c>
      <c r="B268">
        <v>6569</v>
      </c>
      <c r="C268">
        <v>5744.666666666667</v>
      </c>
      <c r="D268">
        <v>6844</v>
      </c>
      <c r="E268">
        <v>1</v>
      </c>
      <c r="F268">
        <v>1</v>
      </c>
      <c r="G268">
        <v>0</v>
      </c>
      <c r="H268">
        <v>6648</v>
      </c>
      <c r="I268">
        <f t="shared" si="29"/>
        <v>6590.4788833333869</v>
      </c>
      <c r="J268">
        <f>I268-B268</f>
        <v>21.478883333386875</v>
      </c>
      <c r="K268">
        <f t="shared" si="30"/>
        <v>21.478883333386875</v>
      </c>
      <c r="L268" s="8">
        <f t="shared" si="35"/>
        <v>3.2697341046410222E-3</v>
      </c>
      <c r="M268">
        <v>1075</v>
      </c>
      <c r="N268">
        <f t="shared" si="31"/>
        <v>386.61990000096375</v>
      </c>
      <c r="O268">
        <f t="shared" si="32"/>
        <v>19350</v>
      </c>
      <c r="P268">
        <f t="shared" si="33"/>
        <v>21.478883333386875</v>
      </c>
      <c r="Q268">
        <f t="shared" si="34"/>
        <v>461.3424292492445</v>
      </c>
      <c r="R268">
        <v>0</v>
      </c>
      <c r="S268">
        <v>0</v>
      </c>
      <c r="T268">
        <v>-79</v>
      </c>
      <c r="U268">
        <v>1</v>
      </c>
      <c r="V268">
        <v>0</v>
      </c>
      <c r="W268">
        <v>6648</v>
      </c>
      <c r="X268">
        <v>0</v>
      </c>
      <c r="Y268">
        <v>0</v>
      </c>
      <c r="Z268">
        <v>0</v>
      </c>
      <c r="AA268">
        <v>0</v>
      </c>
    </row>
    <row r="269" spans="1:27" x14ac:dyDescent="0.35">
      <c r="A269" s="1">
        <v>41183</v>
      </c>
      <c r="B269">
        <v>4396</v>
      </c>
      <c r="C269">
        <v>6269</v>
      </c>
      <c r="D269">
        <v>4615</v>
      </c>
      <c r="E269">
        <v>0</v>
      </c>
      <c r="F269">
        <v>0</v>
      </c>
      <c r="G269">
        <v>0</v>
      </c>
      <c r="H269">
        <v>6569</v>
      </c>
      <c r="I269">
        <f t="shared" si="29"/>
        <v>4848.0851363196844</v>
      </c>
      <c r="J269">
        <f>I269-B269</f>
        <v>452.08513631968435</v>
      </c>
      <c r="K269">
        <f t="shared" si="30"/>
        <v>452.08513631968435</v>
      </c>
      <c r="L269" s="8">
        <f t="shared" si="35"/>
        <v>0.10284011290256696</v>
      </c>
      <c r="M269">
        <v>1808</v>
      </c>
      <c r="N269">
        <f t="shared" si="31"/>
        <v>8137.5324537543183</v>
      </c>
      <c r="O269">
        <f t="shared" si="32"/>
        <v>32544</v>
      </c>
      <c r="P269">
        <f t="shared" si="33"/>
        <v>452.08513631968435</v>
      </c>
      <c r="Q269">
        <f t="shared" si="34"/>
        <v>204380.97048118757</v>
      </c>
      <c r="R269">
        <v>0</v>
      </c>
      <c r="S269">
        <v>0</v>
      </c>
      <c r="T269">
        <v>-2173</v>
      </c>
      <c r="U269">
        <v>0</v>
      </c>
      <c r="V269">
        <v>0</v>
      </c>
      <c r="W269">
        <v>6569</v>
      </c>
      <c r="X269">
        <v>1</v>
      </c>
      <c r="Y269">
        <v>0</v>
      </c>
      <c r="Z269">
        <v>0</v>
      </c>
      <c r="AA269">
        <v>0</v>
      </c>
    </row>
    <row r="270" spans="1:27" x14ac:dyDescent="0.35">
      <c r="A270" s="1">
        <v>41184</v>
      </c>
      <c r="B270">
        <v>5205</v>
      </c>
      <c r="C270">
        <v>5871</v>
      </c>
      <c r="D270">
        <v>5412</v>
      </c>
      <c r="E270">
        <v>0</v>
      </c>
      <c r="F270">
        <v>0</v>
      </c>
      <c r="G270">
        <v>0</v>
      </c>
      <c r="H270">
        <v>4396</v>
      </c>
      <c r="I270">
        <f t="shared" si="29"/>
        <v>5231.5479304928349</v>
      </c>
      <c r="J270">
        <f>I270-B270</f>
        <v>26.547930492834894</v>
      </c>
      <c r="K270">
        <f t="shared" si="30"/>
        <v>26.547930492834894</v>
      </c>
      <c r="L270" s="8">
        <f t="shared" si="35"/>
        <v>5.100466953474523E-3</v>
      </c>
      <c r="M270">
        <v>1511</v>
      </c>
      <c r="N270">
        <f t="shared" si="31"/>
        <v>477.86274887102809</v>
      </c>
      <c r="O270">
        <f t="shared" si="32"/>
        <v>27198</v>
      </c>
      <c r="P270">
        <f t="shared" si="33"/>
        <v>26.547930492834894</v>
      </c>
      <c r="Q270">
        <f t="shared" si="34"/>
        <v>704.79261345239274</v>
      </c>
      <c r="R270">
        <v>0</v>
      </c>
      <c r="S270">
        <v>0</v>
      </c>
      <c r="T270">
        <v>809</v>
      </c>
      <c r="U270">
        <v>0</v>
      </c>
      <c r="V270">
        <v>0</v>
      </c>
      <c r="W270">
        <v>4396</v>
      </c>
      <c r="X270">
        <v>0</v>
      </c>
      <c r="Y270">
        <v>1</v>
      </c>
      <c r="Z270">
        <v>0</v>
      </c>
      <c r="AA270">
        <v>0</v>
      </c>
    </row>
    <row r="271" spans="1:27" x14ac:dyDescent="0.35">
      <c r="A271" s="1">
        <v>41185</v>
      </c>
      <c r="B271">
        <v>5350</v>
      </c>
      <c r="C271">
        <v>5390</v>
      </c>
      <c r="D271">
        <v>5273</v>
      </c>
      <c r="E271">
        <v>0</v>
      </c>
      <c r="F271">
        <v>0</v>
      </c>
      <c r="G271">
        <v>1</v>
      </c>
      <c r="H271">
        <v>5205</v>
      </c>
      <c r="I271">
        <f t="shared" si="29"/>
        <v>6173.0885362407353</v>
      </c>
      <c r="J271">
        <f>I271-B271</f>
        <v>823.08853624073527</v>
      </c>
      <c r="K271">
        <f t="shared" si="30"/>
        <v>823.08853624073527</v>
      </c>
      <c r="L271" s="8">
        <f t="shared" si="35"/>
        <v>0.15384832453097855</v>
      </c>
      <c r="M271">
        <v>1355</v>
      </c>
      <c r="N271">
        <f t="shared" si="31"/>
        <v>14815.593652333235</v>
      </c>
      <c r="O271">
        <f t="shared" si="32"/>
        <v>24390</v>
      </c>
      <c r="P271">
        <f t="shared" si="33"/>
        <v>823.08853624073527</v>
      </c>
      <c r="Q271">
        <f t="shared" si="34"/>
        <v>677474.73849091621</v>
      </c>
      <c r="R271">
        <v>0</v>
      </c>
      <c r="S271">
        <v>0</v>
      </c>
      <c r="T271">
        <v>145</v>
      </c>
      <c r="U271">
        <v>0</v>
      </c>
      <c r="V271">
        <v>0</v>
      </c>
      <c r="W271">
        <v>5205</v>
      </c>
      <c r="X271">
        <v>0</v>
      </c>
      <c r="Y271">
        <v>0</v>
      </c>
      <c r="Z271">
        <v>1</v>
      </c>
      <c r="AA271">
        <v>1</v>
      </c>
    </row>
    <row r="272" spans="1:27" x14ac:dyDescent="0.35">
      <c r="A272" s="1">
        <v>41186</v>
      </c>
      <c r="B272">
        <v>4939</v>
      </c>
      <c r="C272">
        <v>4983.666666666667</v>
      </c>
      <c r="D272">
        <v>4996</v>
      </c>
      <c r="E272">
        <v>0</v>
      </c>
      <c r="F272">
        <v>0</v>
      </c>
      <c r="G272">
        <v>0</v>
      </c>
      <c r="H272">
        <v>5350</v>
      </c>
      <c r="I272">
        <f t="shared" si="29"/>
        <v>4645.0068574578036</v>
      </c>
      <c r="J272">
        <f>I272-B272</f>
        <v>-293.99314254219644</v>
      </c>
      <c r="K272">
        <f t="shared" si="30"/>
        <v>293.99314254219644</v>
      </c>
      <c r="L272" s="8">
        <f t="shared" si="35"/>
        <v>5.9524831452155584E-2</v>
      </c>
      <c r="M272">
        <v>1835</v>
      </c>
      <c r="N272">
        <f t="shared" si="31"/>
        <v>21167.506263038144</v>
      </c>
      <c r="O272">
        <f t="shared" si="32"/>
        <v>33030</v>
      </c>
      <c r="P272">
        <f t="shared" si="33"/>
        <v>-587.98628508439288</v>
      </c>
      <c r="Q272">
        <f t="shared" si="34"/>
        <v>345727.87144734495</v>
      </c>
      <c r="R272">
        <v>1</v>
      </c>
      <c r="S272">
        <v>0</v>
      </c>
      <c r="T272">
        <v>-411</v>
      </c>
      <c r="U272">
        <v>0</v>
      </c>
      <c r="V272">
        <v>0</v>
      </c>
      <c r="W272">
        <v>5350</v>
      </c>
      <c r="X272">
        <v>0</v>
      </c>
      <c r="Y272">
        <v>0</v>
      </c>
      <c r="Z272">
        <v>0</v>
      </c>
      <c r="AA272">
        <v>0</v>
      </c>
    </row>
    <row r="273" spans="1:27" x14ac:dyDescent="0.35">
      <c r="A273" s="1">
        <v>41187</v>
      </c>
      <c r="B273">
        <v>6693</v>
      </c>
      <c r="C273">
        <v>5164.666666666667</v>
      </c>
      <c r="D273">
        <v>5590</v>
      </c>
      <c r="E273">
        <v>0</v>
      </c>
      <c r="F273">
        <v>0</v>
      </c>
      <c r="G273">
        <v>1</v>
      </c>
      <c r="H273">
        <v>4939</v>
      </c>
      <c r="I273">
        <f t="shared" si="29"/>
        <v>6301.9556951957475</v>
      </c>
      <c r="J273">
        <f>I273-B273</f>
        <v>-391.04430480425253</v>
      </c>
      <c r="K273">
        <f t="shared" si="30"/>
        <v>391.04430480425253</v>
      </c>
      <c r="L273" s="8">
        <f t="shared" si="35"/>
        <v>5.8425863559577546E-2</v>
      </c>
      <c r="M273">
        <v>671</v>
      </c>
      <c r="N273">
        <f t="shared" si="31"/>
        <v>28155.189945906182</v>
      </c>
      <c r="O273">
        <f t="shared" si="32"/>
        <v>12078</v>
      </c>
      <c r="P273">
        <f t="shared" si="33"/>
        <v>-782.08860960850507</v>
      </c>
      <c r="Q273">
        <f t="shared" si="34"/>
        <v>611662.59327936464</v>
      </c>
      <c r="R273">
        <v>0</v>
      </c>
      <c r="S273">
        <v>1</v>
      </c>
      <c r="T273">
        <v>1754</v>
      </c>
      <c r="U273">
        <v>0</v>
      </c>
      <c r="V273">
        <v>0</v>
      </c>
      <c r="W273">
        <v>4939</v>
      </c>
      <c r="X273">
        <v>0</v>
      </c>
      <c r="Y273">
        <v>0</v>
      </c>
      <c r="Z273">
        <v>0</v>
      </c>
      <c r="AA273">
        <v>1</v>
      </c>
    </row>
    <row r="274" spans="1:27" x14ac:dyDescent="0.35">
      <c r="A274" s="1">
        <v>41188</v>
      </c>
      <c r="B274">
        <v>7112</v>
      </c>
      <c r="C274">
        <v>5660.666666666667</v>
      </c>
      <c r="D274">
        <v>6648</v>
      </c>
      <c r="E274">
        <v>0</v>
      </c>
      <c r="F274">
        <v>1</v>
      </c>
      <c r="G274">
        <v>1</v>
      </c>
      <c r="H274">
        <v>6693</v>
      </c>
      <c r="I274">
        <f t="shared" si="29"/>
        <v>7485.6428010708078</v>
      </c>
      <c r="J274">
        <f>I274-B274</f>
        <v>373.64280107080776</v>
      </c>
      <c r="K274">
        <f t="shared" si="30"/>
        <v>373.64280107080776</v>
      </c>
      <c r="L274" s="8">
        <f t="shared" si="35"/>
        <v>5.2536951781609643E-2</v>
      </c>
      <c r="M274">
        <v>885</v>
      </c>
      <c r="N274">
        <f t="shared" si="31"/>
        <v>6725.5704192745397</v>
      </c>
      <c r="O274">
        <f t="shared" si="32"/>
        <v>15930</v>
      </c>
      <c r="P274">
        <f t="shared" si="33"/>
        <v>373.64280107080776</v>
      </c>
      <c r="Q274">
        <f t="shared" si="34"/>
        <v>139608.94279203922</v>
      </c>
      <c r="R274">
        <v>0</v>
      </c>
      <c r="S274">
        <v>0</v>
      </c>
      <c r="T274">
        <v>419</v>
      </c>
      <c r="U274">
        <v>1</v>
      </c>
      <c r="V274">
        <v>1</v>
      </c>
      <c r="W274">
        <v>6693</v>
      </c>
      <c r="X274">
        <v>0</v>
      </c>
      <c r="Y274">
        <v>0</v>
      </c>
      <c r="Z274">
        <v>0</v>
      </c>
      <c r="AA274">
        <v>1</v>
      </c>
    </row>
    <row r="275" spans="1:27" x14ac:dyDescent="0.35">
      <c r="A275" s="1">
        <v>41189</v>
      </c>
      <c r="B275">
        <v>6933</v>
      </c>
      <c r="C275">
        <v>6248</v>
      </c>
      <c r="D275">
        <v>6569</v>
      </c>
      <c r="E275">
        <v>0</v>
      </c>
      <c r="F275">
        <v>1</v>
      </c>
      <c r="G275">
        <v>1</v>
      </c>
      <c r="H275">
        <v>7112</v>
      </c>
      <c r="I275">
        <f t="shared" si="29"/>
        <v>7640.9505780739919</v>
      </c>
      <c r="J275">
        <f>I275-B275</f>
        <v>707.95057807399189</v>
      </c>
      <c r="K275">
        <f t="shared" si="30"/>
        <v>707.95057807399189</v>
      </c>
      <c r="L275" s="8">
        <f t="shared" si="35"/>
        <v>0.10211316573979401</v>
      </c>
      <c r="M275">
        <v>735</v>
      </c>
      <c r="N275">
        <f t="shared" si="31"/>
        <v>12743.110405331854</v>
      </c>
      <c r="O275">
        <f t="shared" si="32"/>
        <v>13230</v>
      </c>
      <c r="P275">
        <f t="shared" si="33"/>
        <v>707.95057807399189</v>
      </c>
      <c r="Q275">
        <f t="shared" si="34"/>
        <v>501194.02099529927</v>
      </c>
      <c r="R275">
        <v>0</v>
      </c>
      <c r="S275">
        <v>0</v>
      </c>
      <c r="T275">
        <v>-179</v>
      </c>
      <c r="U275">
        <v>1</v>
      </c>
      <c r="V275">
        <v>0</v>
      </c>
      <c r="W275">
        <v>7112</v>
      </c>
      <c r="X275">
        <v>0</v>
      </c>
      <c r="Y275">
        <v>0</v>
      </c>
      <c r="Z275">
        <v>0</v>
      </c>
      <c r="AA275">
        <v>1</v>
      </c>
    </row>
    <row r="276" spans="1:27" x14ac:dyDescent="0.35">
      <c r="A276" s="1">
        <v>41190</v>
      </c>
      <c r="B276">
        <v>4621</v>
      </c>
      <c r="C276">
        <v>6912.666666666667</v>
      </c>
      <c r="D276">
        <v>4396</v>
      </c>
      <c r="E276">
        <v>0</v>
      </c>
      <c r="F276">
        <v>0</v>
      </c>
      <c r="G276">
        <v>1</v>
      </c>
      <c r="H276">
        <v>6933</v>
      </c>
      <c r="I276">
        <f t="shared" si="29"/>
        <v>6133.871098496691</v>
      </c>
      <c r="J276">
        <f>I276-B276</f>
        <v>1512.871098496691</v>
      </c>
      <c r="K276">
        <f t="shared" si="30"/>
        <v>1512.871098496691</v>
      </c>
      <c r="L276" s="8">
        <f t="shared" si="35"/>
        <v>0.32739041300512683</v>
      </c>
      <c r="M276">
        <v>1495</v>
      </c>
      <c r="N276">
        <f t="shared" si="31"/>
        <v>27231.679772940439</v>
      </c>
      <c r="O276">
        <f t="shared" si="32"/>
        <v>26910</v>
      </c>
      <c r="P276">
        <f t="shared" si="33"/>
        <v>1512.871098496691</v>
      </c>
      <c r="Q276">
        <f t="shared" si="34"/>
        <v>2288778.9606665848</v>
      </c>
      <c r="R276">
        <v>0</v>
      </c>
      <c r="S276">
        <v>0</v>
      </c>
      <c r="T276">
        <v>-2312</v>
      </c>
      <c r="U276">
        <v>0</v>
      </c>
      <c r="V276">
        <v>0</v>
      </c>
      <c r="W276">
        <v>6933</v>
      </c>
      <c r="X276">
        <v>1</v>
      </c>
      <c r="Y276">
        <v>0</v>
      </c>
      <c r="Z276">
        <v>0</v>
      </c>
      <c r="AA276">
        <v>1</v>
      </c>
    </row>
    <row r="277" spans="1:27" x14ac:dyDescent="0.35">
      <c r="A277" s="1">
        <v>41191</v>
      </c>
      <c r="B277">
        <v>5251</v>
      </c>
      <c r="C277">
        <v>6222</v>
      </c>
      <c r="D277">
        <v>5205</v>
      </c>
      <c r="E277">
        <v>0</v>
      </c>
      <c r="F277">
        <v>0</v>
      </c>
      <c r="G277">
        <v>1</v>
      </c>
      <c r="H277">
        <v>4621</v>
      </c>
      <c r="I277">
        <f t="shared" si="29"/>
        <v>6421.9561784747884</v>
      </c>
      <c r="J277">
        <f>I277-B277</f>
        <v>1170.9561784747884</v>
      </c>
      <c r="K277">
        <f t="shared" si="30"/>
        <v>1170.9561784747884</v>
      </c>
      <c r="L277" s="8">
        <f t="shared" si="35"/>
        <v>0.22299679651014825</v>
      </c>
      <c r="M277">
        <v>1300</v>
      </c>
      <c r="N277">
        <f t="shared" si="31"/>
        <v>21077.211212546194</v>
      </c>
      <c r="O277">
        <f t="shared" si="32"/>
        <v>23400</v>
      </c>
      <c r="P277">
        <f t="shared" si="33"/>
        <v>1170.9561784747884</v>
      </c>
      <c r="Q277">
        <f t="shared" si="34"/>
        <v>1371138.3719082805</v>
      </c>
      <c r="R277">
        <v>0</v>
      </c>
      <c r="S277">
        <v>0</v>
      </c>
      <c r="T277">
        <v>630</v>
      </c>
      <c r="U277">
        <v>0</v>
      </c>
      <c r="V277">
        <v>0</v>
      </c>
      <c r="W277">
        <v>4621</v>
      </c>
      <c r="X277">
        <v>0</v>
      </c>
      <c r="Y277">
        <v>1</v>
      </c>
      <c r="Z277">
        <v>0</v>
      </c>
      <c r="AA277">
        <v>1</v>
      </c>
    </row>
    <row r="278" spans="1:27" x14ac:dyDescent="0.35">
      <c r="A278" s="1">
        <v>41192</v>
      </c>
      <c r="B278">
        <v>5459</v>
      </c>
      <c r="C278">
        <v>5601.666666666667</v>
      </c>
      <c r="D278">
        <v>5350</v>
      </c>
      <c r="E278">
        <v>0</v>
      </c>
      <c r="F278">
        <v>0</v>
      </c>
      <c r="G278">
        <v>1</v>
      </c>
      <c r="H278">
        <v>5251</v>
      </c>
      <c r="I278">
        <f t="shared" si="29"/>
        <v>6298.3885527377479</v>
      </c>
      <c r="J278">
        <f>I278-B278</f>
        <v>839.38855273774789</v>
      </c>
      <c r="K278">
        <f t="shared" si="30"/>
        <v>839.38855273774789</v>
      </c>
      <c r="L278" s="8">
        <f t="shared" si="35"/>
        <v>0.15376232876676094</v>
      </c>
      <c r="M278">
        <v>877</v>
      </c>
      <c r="N278">
        <f t="shared" si="31"/>
        <v>15108.993949279462</v>
      </c>
      <c r="O278">
        <f t="shared" si="32"/>
        <v>15786</v>
      </c>
      <c r="P278">
        <f t="shared" si="33"/>
        <v>839.38855273774789</v>
      </c>
      <c r="Q278">
        <f t="shared" si="34"/>
        <v>704573.14246717095</v>
      </c>
      <c r="R278">
        <v>0</v>
      </c>
      <c r="S278">
        <v>0</v>
      </c>
      <c r="T278">
        <v>208</v>
      </c>
      <c r="U278">
        <v>0</v>
      </c>
      <c r="V278">
        <v>0</v>
      </c>
      <c r="W278">
        <v>5251</v>
      </c>
      <c r="X278">
        <v>0</v>
      </c>
      <c r="Y278">
        <v>0</v>
      </c>
      <c r="Z278">
        <v>1</v>
      </c>
      <c r="AA278">
        <v>1</v>
      </c>
    </row>
    <row r="279" spans="1:27" x14ac:dyDescent="0.35">
      <c r="A279" s="1">
        <v>41193</v>
      </c>
      <c r="B279">
        <v>5194</v>
      </c>
      <c r="C279">
        <v>5110.333333333333</v>
      </c>
      <c r="D279">
        <v>4939</v>
      </c>
      <c r="E279">
        <v>0</v>
      </c>
      <c r="F279">
        <v>0</v>
      </c>
      <c r="G279">
        <v>1</v>
      </c>
      <c r="H279">
        <v>5459</v>
      </c>
      <c r="I279">
        <f t="shared" si="29"/>
        <v>5854.8604226844081</v>
      </c>
      <c r="J279">
        <f>I279-B279</f>
        <v>660.86042268440815</v>
      </c>
      <c r="K279">
        <f t="shared" si="30"/>
        <v>660.86042268440815</v>
      </c>
      <c r="L279" s="8">
        <f t="shared" si="35"/>
        <v>0.12723535284643978</v>
      </c>
      <c r="M279">
        <v>1324</v>
      </c>
      <c r="N279">
        <f t="shared" si="31"/>
        <v>11895.487608319347</v>
      </c>
      <c r="O279">
        <f t="shared" si="32"/>
        <v>23832</v>
      </c>
      <c r="P279">
        <f t="shared" si="33"/>
        <v>660.86042268440815</v>
      </c>
      <c r="Q279">
        <f t="shared" si="34"/>
        <v>436736.4982706146</v>
      </c>
      <c r="R279">
        <v>1</v>
      </c>
      <c r="S279">
        <v>0</v>
      </c>
      <c r="T279">
        <v>-265</v>
      </c>
      <c r="U279">
        <v>0</v>
      </c>
      <c r="V279">
        <v>0</v>
      </c>
      <c r="W279">
        <v>5459</v>
      </c>
      <c r="X279">
        <v>0</v>
      </c>
      <c r="Y279">
        <v>0</v>
      </c>
      <c r="Z279">
        <v>0</v>
      </c>
      <c r="AA279">
        <v>1</v>
      </c>
    </row>
    <row r="280" spans="1:27" x14ac:dyDescent="0.35">
      <c r="A280" s="1">
        <v>41194</v>
      </c>
      <c r="B280">
        <v>6255</v>
      </c>
      <c r="C280">
        <v>5301.333333333333</v>
      </c>
      <c r="D280">
        <v>6693</v>
      </c>
      <c r="E280">
        <v>0</v>
      </c>
      <c r="F280">
        <v>0</v>
      </c>
      <c r="G280">
        <v>0</v>
      </c>
      <c r="H280">
        <v>5194</v>
      </c>
      <c r="I280">
        <f t="shared" si="29"/>
        <v>5872.5885378073835</v>
      </c>
      <c r="J280">
        <f>I280-B280</f>
        <v>-382.41146219261645</v>
      </c>
      <c r="K280">
        <f t="shared" si="30"/>
        <v>382.41146219261645</v>
      </c>
      <c r="L280" s="8">
        <f t="shared" si="35"/>
        <v>6.1136924411289602E-2</v>
      </c>
      <c r="M280">
        <v>1152</v>
      </c>
      <c r="N280">
        <f t="shared" si="31"/>
        <v>27533.625277868385</v>
      </c>
      <c r="O280">
        <f t="shared" si="32"/>
        <v>20736</v>
      </c>
      <c r="P280">
        <f t="shared" si="33"/>
        <v>-764.82292438523291</v>
      </c>
      <c r="Q280">
        <f t="shared" si="34"/>
        <v>584954.10566517967</v>
      </c>
      <c r="R280">
        <v>0</v>
      </c>
      <c r="S280">
        <v>1</v>
      </c>
      <c r="T280">
        <v>1061</v>
      </c>
      <c r="U280">
        <v>0</v>
      </c>
      <c r="V280">
        <v>0</v>
      </c>
      <c r="W280">
        <v>5194</v>
      </c>
      <c r="X280">
        <v>0</v>
      </c>
      <c r="Y280">
        <v>0</v>
      </c>
      <c r="Z280">
        <v>0</v>
      </c>
      <c r="AA280">
        <v>0</v>
      </c>
    </row>
    <row r="281" spans="1:27" x14ac:dyDescent="0.35">
      <c r="A281" s="1">
        <v>41195</v>
      </c>
      <c r="B281">
        <v>6800</v>
      </c>
      <c r="C281">
        <v>5636</v>
      </c>
      <c r="D281">
        <v>7112</v>
      </c>
      <c r="E281">
        <v>0</v>
      </c>
      <c r="F281">
        <v>1</v>
      </c>
      <c r="G281">
        <v>0</v>
      </c>
      <c r="H281">
        <v>6255</v>
      </c>
      <c r="I281">
        <f t="shared" si="29"/>
        <v>6579.314050568395</v>
      </c>
      <c r="J281">
        <f>I281-B281</f>
        <v>-220.68594943160497</v>
      </c>
      <c r="K281">
        <f t="shared" si="30"/>
        <v>220.68594943160497</v>
      </c>
      <c r="L281" s="8">
        <f t="shared" si="35"/>
        <v>3.2453816092883087E-2</v>
      </c>
      <c r="M281">
        <v>1105</v>
      </c>
      <c r="N281">
        <f t="shared" si="31"/>
        <v>15889.388359075558</v>
      </c>
      <c r="O281">
        <f t="shared" si="32"/>
        <v>19890</v>
      </c>
      <c r="P281">
        <f t="shared" si="33"/>
        <v>-441.37189886320994</v>
      </c>
      <c r="Q281">
        <f t="shared" si="34"/>
        <v>194809.15310611561</v>
      </c>
      <c r="R281">
        <v>0</v>
      </c>
      <c r="S281">
        <v>0</v>
      </c>
      <c r="T281">
        <v>545</v>
      </c>
      <c r="U281">
        <v>1</v>
      </c>
      <c r="V281">
        <v>1</v>
      </c>
      <c r="W281">
        <v>6255</v>
      </c>
      <c r="X281">
        <v>0</v>
      </c>
      <c r="Y281">
        <v>0</v>
      </c>
      <c r="Z281">
        <v>0</v>
      </c>
      <c r="AA281">
        <v>0</v>
      </c>
    </row>
    <row r="282" spans="1:27" x14ac:dyDescent="0.35">
      <c r="A282" s="1">
        <v>41196</v>
      </c>
      <c r="B282">
        <v>6959</v>
      </c>
      <c r="C282">
        <v>6083</v>
      </c>
      <c r="D282">
        <v>6933</v>
      </c>
      <c r="E282">
        <v>0</v>
      </c>
      <c r="F282">
        <v>1</v>
      </c>
      <c r="G282">
        <v>1</v>
      </c>
      <c r="H282">
        <v>6800</v>
      </c>
      <c r="I282">
        <f t="shared" si="29"/>
        <v>7822.000671641802</v>
      </c>
      <c r="J282">
        <f>I282-B282</f>
        <v>863.000671641802</v>
      </c>
      <c r="K282">
        <f t="shared" si="30"/>
        <v>863.000671641802</v>
      </c>
      <c r="L282" s="8">
        <f t="shared" si="35"/>
        <v>0.12401216721393907</v>
      </c>
      <c r="M282">
        <v>715</v>
      </c>
      <c r="N282">
        <f t="shared" si="31"/>
        <v>15534.012089552436</v>
      </c>
      <c r="O282">
        <f t="shared" si="32"/>
        <v>12870</v>
      </c>
      <c r="P282">
        <f t="shared" si="33"/>
        <v>863.000671641802</v>
      </c>
      <c r="Q282">
        <f t="shared" si="34"/>
        <v>744770.15925420134</v>
      </c>
      <c r="R282">
        <v>0</v>
      </c>
      <c r="S282">
        <v>0</v>
      </c>
      <c r="T282">
        <v>159</v>
      </c>
      <c r="U282">
        <v>1</v>
      </c>
      <c r="V282">
        <v>0</v>
      </c>
      <c r="W282">
        <v>6800</v>
      </c>
      <c r="X282">
        <v>0</v>
      </c>
      <c r="Y282">
        <v>0</v>
      </c>
      <c r="Z282">
        <v>0</v>
      </c>
      <c r="AA282">
        <v>1</v>
      </c>
    </row>
    <row r="283" spans="1:27" x14ac:dyDescent="0.35">
      <c r="A283" s="1">
        <v>41197</v>
      </c>
      <c r="B283">
        <v>4404</v>
      </c>
      <c r="C283">
        <v>6671.333333333333</v>
      </c>
      <c r="D283">
        <v>4621</v>
      </c>
      <c r="E283">
        <v>0</v>
      </c>
      <c r="F283">
        <v>0</v>
      </c>
      <c r="G283">
        <v>0</v>
      </c>
      <c r="H283">
        <v>6959</v>
      </c>
      <c r="I283">
        <f t="shared" si="29"/>
        <v>4993.9900922436982</v>
      </c>
      <c r="J283">
        <f>I283-B283</f>
        <v>589.9900922436982</v>
      </c>
      <c r="K283">
        <f t="shared" si="30"/>
        <v>589.9900922436982</v>
      </c>
      <c r="L283" s="8">
        <f t="shared" si="35"/>
        <v>0.13396686926514492</v>
      </c>
      <c r="M283">
        <v>1726</v>
      </c>
      <c r="N283">
        <f t="shared" si="31"/>
        <v>10619.821660386568</v>
      </c>
      <c r="O283">
        <f t="shared" si="32"/>
        <v>31068</v>
      </c>
      <c r="P283">
        <f t="shared" si="33"/>
        <v>589.9900922436982</v>
      </c>
      <c r="Q283">
        <f t="shared" si="34"/>
        <v>348088.30894572753</v>
      </c>
      <c r="R283">
        <v>0</v>
      </c>
      <c r="S283">
        <v>0</v>
      </c>
      <c r="T283">
        <v>-2555</v>
      </c>
      <c r="U283">
        <v>0</v>
      </c>
      <c r="V283">
        <v>0</v>
      </c>
      <c r="W283">
        <v>6959</v>
      </c>
      <c r="X283">
        <v>1</v>
      </c>
      <c r="Y283">
        <v>0</v>
      </c>
      <c r="Z283">
        <v>0</v>
      </c>
      <c r="AA283">
        <v>0</v>
      </c>
    </row>
    <row r="284" spans="1:27" x14ac:dyDescent="0.35">
      <c r="A284" s="1">
        <v>41198</v>
      </c>
      <c r="B284">
        <v>4921</v>
      </c>
      <c r="C284">
        <v>6054.333333333333</v>
      </c>
      <c r="D284">
        <v>5251</v>
      </c>
      <c r="E284">
        <v>0</v>
      </c>
      <c r="F284">
        <v>0</v>
      </c>
      <c r="G284">
        <v>0</v>
      </c>
      <c r="H284">
        <v>4404</v>
      </c>
      <c r="I284">
        <f t="shared" si="29"/>
        <v>5190.4053359615191</v>
      </c>
      <c r="J284">
        <f>I284-B284</f>
        <v>269.40533596151909</v>
      </c>
      <c r="K284">
        <f t="shared" si="30"/>
        <v>269.40533596151909</v>
      </c>
      <c r="L284" s="8">
        <f t="shared" si="35"/>
        <v>5.4746054859077235E-2</v>
      </c>
      <c r="M284">
        <v>1601</v>
      </c>
      <c r="N284">
        <f t="shared" si="31"/>
        <v>4849.2960473073435</v>
      </c>
      <c r="O284">
        <f t="shared" si="32"/>
        <v>28818</v>
      </c>
      <c r="P284">
        <f t="shared" si="33"/>
        <v>269.40533596151909</v>
      </c>
      <c r="Q284">
        <f t="shared" si="34"/>
        <v>72579.235044538975</v>
      </c>
      <c r="R284">
        <v>0</v>
      </c>
      <c r="S284">
        <v>0</v>
      </c>
      <c r="T284">
        <v>517</v>
      </c>
      <c r="U284">
        <v>0</v>
      </c>
      <c r="V284">
        <v>0</v>
      </c>
      <c r="W284">
        <v>4404</v>
      </c>
      <c r="X284">
        <v>0</v>
      </c>
      <c r="Y284">
        <v>1</v>
      </c>
      <c r="Z284">
        <v>0</v>
      </c>
      <c r="AA284">
        <v>0</v>
      </c>
    </row>
    <row r="285" spans="1:27" x14ac:dyDescent="0.35">
      <c r="A285" s="1">
        <v>41199</v>
      </c>
      <c r="B285">
        <v>5289</v>
      </c>
      <c r="C285">
        <v>5428</v>
      </c>
      <c r="D285">
        <v>5459</v>
      </c>
      <c r="E285">
        <v>0</v>
      </c>
      <c r="F285">
        <v>0</v>
      </c>
      <c r="G285">
        <v>0</v>
      </c>
      <c r="H285">
        <v>4921</v>
      </c>
      <c r="I285">
        <f t="shared" si="29"/>
        <v>5106.132652673964</v>
      </c>
      <c r="J285">
        <f>I285-B285</f>
        <v>-182.867347326036</v>
      </c>
      <c r="K285">
        <f t="shared" si="30"/>
        <v>182.867347326036</v>
      </c>
      <c r="L285" s="8">
        <f t="shared" si="35"/>
        <v>3.4575032581969367E-2</v>
      </c>
      <c r="M285">
        <v>1185</v>
      </c>
      <c r="N285">
        <f t="shared" si="31"/>
        <v>13166.449007474592</v>
      </c>
      <c r="O285">
        <f t="shared" si="32"/>
        <v>21330</v>
      </c>
      <c r="P285">
        <f t="shared" si="33"/>
        <v>-365.73469465207199</v>
      </c>
      <c r="Q285">
        <f t="shared" si="34"/>
        <v>133761.86687224434</v>
      </c>
      <c r="R285">
        <v>0</v>
      </c>
      <c r="S285">
        <v>0</v>
      </c>
      <c r="T285">
        <v>368</v>
      </c>
      <c r="U285">
        <v>0</v>
      </c>
      <c r="V285">
        <v>0</v>
      </c>
      <c r="W285">
        <v>4921</v>
      </c>
      <c r="X285">
        <v>0</v>
      </c>
      <c r="Y285">
        <v>0</v>
      </c>
      <c r="Z285">
        <v>1</v>
      </c>
      <c r="AA285">
        <v>0</v>
      </c>
    </row>
    <row r="286" spans="1:27" x14ac:dyDescent="0.35">
      <c r="A286" s="1">
        <v>41200</v>
      </c>
      <c r="B286">
        <v>5067</v>
      </c>
      <c r="C286">
        <v>4871.333333333333</v>
      </c>
      <c r="D286">
        <v>5194</v>
      </c>
      <c r="E286">
        <v>0</v>
      </c>
      <c r="F286">
        <v>0</v>
      </c>
      <c r="G286">
        <v>0</v>
      </c>
      <c r="H286">
        <v>5289</v>
      </c>
      <c r="I286">
        <f t="shared" si="29"/>
        <v>4735.5227228474478</v>
      </c>
      <c r="J286">
        <f>I286-B286</f>
        <v>-331.47727715255223</v>
      </c>
      <c r="K286">
        <f t="shared" si="30"/>
        <v>331.47727715255223</v>
      </c>
      <c r="L286" s="8">
        <f t="shared" si="35"/>
        <v>6.541884293517905E-2</v>
      </c>
      <c r="M286">
        <v>1309</v>
      </c>
      <c r="N286">
        <f t="shared" si="31"/>
        <v>23866.363954983761</v>
      </c>
      <c r="O286">
        <f t="shared" si="32"/>
        <v>23562</v>
      </c>
      <c r="P286">
        <f t="shared" si="33"/>
        <v>-662.95455430510447</v>
      </c>
      <c r="Q286">
        <f t="shared" si="34"/>
        <v>439508.7410738797</v>
      </c>
      <c r="R286">
        <v>1</v>
      </c>
      <c r="S286">
        <v>0</v>
      </c>
      <c r="T286">
        <v>-222</v>
      </c>
      <c r="U286">
        <v>0</v>
      </c>
      <c r="V286">
        <v>0</v>
      </c>
      <c r="W286">
        <v>5289</v>
      </c>
      <c r="X286">
        <v>0</v>
      </c>
      <c r="Y286">
        <v>0</v>
      </c>
      <c r="Z286">
        <v>0</v>
      </c>
      <c r="AA286">
        <v>0</v>
      </c>
    </row>
    <row r="287" spans="1:27" x14ac:dyDescent="0.35">
      <c r="A287" s="1">
        <v>41201</v>
      </c>
      <c r="B287">
        <v>6009</v>
      </c>
      <c r="C287">
        <v>5092.333333333333</v>
      </c>
      <c r="D287">
        <v>6255</v>
      </c>
      <c r="E287">
        <v>0</v>
      </c>
      <c r="F287">
        <v>0</v>
      </c>
      <c r="G287">
        <v>0</v>
      </c>
      <c r="H287">
        <v>5067</v>
      </c>
      <c r="I287">
        <f t="shared" si="29"/>
        <v>5510.9320642100402</v>
      </c>
      <c r="J287">
        <f>I287-B287</f>
        <v>-498.06793578995985</v>
      </c>
      <c r="K287">
        <f t="shared" si="30"/>
        <v>498.06793578995985</v>
      </c>
      <c r="L287" s="8">
        <f t="shared" si="35"/>
        <v>8.2886992143444804E-2</v>
      </c>
      <c r="M287">
        <v>1299</v>
      </c>
      <c r="N287">
        <f t="shared" si="31"/>
        <v>35860.891376877109</v>
      </c>
      <c r="O287">
        <f t="shared" si="32"/>
        <v>23382</v>
      </c>
      <c r="P287">
        <f t="shared" si="33"/>
        <v>-996.13587157991969</v>
      </c>
      <c r="Q287">
        <f t="shared" si="34"/>
        <v>992286.67464828631</v>
      </c>
      <c r="R287">
        <v>0</v>
      </c>
      <c r="S287">
        <v>1</v>
      </c>
      <c r="T287">
        <v>942</v>
      </c>
      <c r="U287">
        <v>0</v>
      </c>
      <c r="V287">
        <v>0</v>
      </c>
      <c r="W287">
        <v>5067</v>
      </c>
      <c r="X287">
        <v>0</v>
      </c>
      <c r="Y287">
        <v>0</v>
      </c>
      <c r="Z287">
        <v>0</v>
      </c>
      <c r="AA287">
        <v>0</v>
      </c>
    </row>
    <row r="288" spans="1:27" x14ac:dyDescent="0.35">
      <c r="A288" s="1">
        <v>41202</v>
      </c>
      <c r="B288">
        <v>6801</v>
      </c>
      <c r="C288">
        <v>5455</v>
      </c>
      <c r="D288">
        <v>6800</v>
      </c>
      <c r="E288">
        <v>0</v>
      </c>
      <c r="F288">
        <v>1</v>
      </c>
      <c r="G288">
        <v>1</v>
      </c>
      <c r="H288">
        <v>6009</v>
      </c>
      <c r="I288">
        <f t="shared" si="29"/>
        <v>7512.9892089840587</v>
      </c>
      <c r="J288">
        <f>I288-B288</f>
        <v>711.98920898405868</v>
      </c>
      <c r="K288">
        <f t="shared" si="30"/>
        <v>711.98920898405868</v>
      </c>
      <c r="L288" s="8">
        <f t="shared" si="35"/>
        <v>0.10468890001235975</v>
      </c>
      <c r="M288">
        <v>1091</v>
      </c>
      <c r="N288">
        <f t="shared" si="31"/>
        <v>12815.805761713056</v>
      </c>
      <c r="O288">
        <f t="shared" si="32"/>
        <v>19638</v>
      </c>
      <c r="P288">
        <f t="shared" si="33"/>
        <v>711.98920898405868</v>
      </c>
      <c r="Q288">
        <f t="shared" si="34"/>
        <v>506928.6337097456</v>
      </c>
      <c r="R288">
        <v>0</v>
      </c>
      <c r="S288">
        <v>0</v>
      </c>
      <c r="T288">
        <v>792</v>
      </c>
      <c r="U288">
        <v>1</v>
      </c>
      <c r="V288">
        <v>1</v>
      </c>
      <c r="W288">
        <v>6009</v>
      </c>
      <c r="X288">
        <v>0</v>
      </c>
      <c r="Y288">
        <v>0</v>
      </c>
      <c r="Z288">
        <v>0</v>
      </c>
      <c r="AA288">
        <v>1</v>
      </c>
    </row>
    <row r="289" spans="1:27" x14ac:dyDescent="0.35">
      <c r="A289" s="1">
        <v>41203</v>
      </c>
      <c r="B289">
        <v>4628.5</v>
      </c>
      <c r="C289">
        <v>5959</v>
      </c>
      <c r="D289">
        <v>6959</v>
      </c>
      <c r="E289">
        <v>0</v>
      </c>
      <c r="F289">
        <v>1</v>
      </c>
      <c r="G289">
        <v>0</v>
      </c>
      <c r="H289">
        <v>6801</v>
      </c>
      <c r="I289">
        <f t="shared" si="29"/>
        <v>6592.7106872043105</v>
      </c>
      <c r="J289">
        <f>I289-B289</f>
        <v>1964.2106872043105</v>
      </c>
      <c r="K289">
        <f t="shared" si="30"/>
        <v>1964.2106872043105</v>
      </c>
      <c r="L289" s="8">
        <f t="shared" si="35"/>
        <v>0.42437305546166371</v>
      </c>
      <c r="M289">
        <v>339</v>
      </c>
      <c r="N289">
        <f t="shared" si="31"/>
        <v>35355.792369677591</v>
      </c>
      <c r="O289">
        <f t="shared" si="32"/>
        <v>6102</v>
      </c>
      <c r="P289">
        <f t="shared" si="33"/>
        <v>1964.2106872043105</v>
      </c>
      <c r="Q289">
        <f t="shared" si="34"/>
        <v>3858123.6237276294</v>
      </c>
      <c r="R289">
        <v>0</v>
      </c>
      <c r="S289">
        <v>0</v>
      </c>
      <c r="T289">
        <v>-2172.5</v>
      </c>
      <c r="U289">
        <v>1</v>
      </c>
      <c r="V289">
        <v>0</v>
      </c>
      <c r="W289">
        <v>6801</v>
      </c>
      <c r="X289">
        <v>0</v>
      </c>
      <c r="Y289">
        <v>0</v>
      </c>
      <c r="Z289">
        <v>0</v>
      </c>
      <c r="AA289">
        <v>0</v>
      </c>
    </row>
    <row r="290" spans="1:27" x14ac:dyDescent="0.35">
      <c r="A290" s="1">
        <v>41204</v>
      </c>
      <c r="B290">
        <v>3390</v>
      </c>
      <c r="C290">
        <v>5812.833333333333</v>
      </c>
      <c r="D290">
        <v>4404</v>
      </c>
      <c r="E290">
        <v>0</v>
      </c>
      <c r="F290">
        <v>0</v>
      </c>
      <c r="G290">
        <v>0</v>
      </c>
      <c r="H290">
        <v>4628.5</v>
      </c>
      <c r="I290">
        <f t="shared" si="29"/>
        <v>4548.4320478244817</v>
      </c>
      <c r="J290">
        <f>I290-B290</f>
        <v>1158.4320478244817</v>
      </c>
      <c r="K290">
        <f t="shared" si="30"/>
        <v>1158.4320478244817</v>
      </c>
      <c r="L290" s="8">
        <f t="shared" si="35"/>
        <v>0.34172036808981765</v>
      </c>
      <c r="M290">
        <v>1549</v>
      </c>
      <c r="N290">
        <f t="shared" si="31"/>
        <v>20851.77686084067</v>
      </c>
      <c r="O290">
        <f t="shared" si="32"/>
        <v>27882</v>
      </c>
      <c r="P290">
        <f t="shared" si="33"/>
        <v>1158.4320478244817</v>
      </c>
      <c r="Q290">
        <f t="shared" si="34"/>
        <v>1341964.8094268225</v>
      </c>
      <c r="R290">
        <v>0</v>
      </c>
      <c r="S290">
        <v>0</v>
      </c>
      <c r="T290">
        <v>-1238.5</v>
      </c>
      <c r="U290">
        <v>0</v>
      </c>
      <c r="V290">
        <v>0</v>
      </c>
      <c r="W290">
        <v>4628.5</v>
      </c>
      <c r="X290">
        <v>1</v>
      </c>
      <c r="Y290">
        <v>0</v>
      </c>
      <c r="Z290">
        <v>0</v>
      </c>
      <c r="AA290">
        <v>0</v>
      </c>
    </row>
    <row r="291" spans="1:27" x14ac:dyDescent="0.35">
      <c r="A291" s="1">
        <v>41205</v>
      </c>
      <c r="B291">
        <v>5303</v>
      </c>
      <c r="C291">
        <v>4939.833333333333</v>
      </c>
      <c r="D291">
        <v>4921</v>
      </c>
      <c r="E291">
        <v>0</v>
      </c>
      <c r="F291">
        <v>0</v>
      </c>
      <c r="G291">
        <v>1</v>
      </c>
      <c r="H291">
        <v>3390</v>
      </c>
      <c r="I291">
        <f t="shared" si="29"/>
        <v>5782.8684963403612</v>
      </c>
      <c r="J291">
        <f>I291-B291</f>
        <v>479.86849634036116</v>
      </c>
      <c r="K291">
        <f t="shared" si="30"/>
        <v>479.86849634036116</v>
      </c>
      <c r="L291" s="8">
        <f t="shared" si="35"/>
        <v>9.0490004967067911E-2</v>
      </c>
      <c r="M291">
        <v>1031</v>
      </c>
      <c r="N291">
        <f t="shared" si="31"/>
        <v>8637.6329341265009</v>
      </c>
      <c r="O291">
        <f t="shared" si="32"/>
        <v>18558</v>
      </c>
      <c r="P291">
        <f t="shared" si="33"/>
        <v>479.86849634036116</v>
      </c>
      <c r="Q291">
        <f t="shared" si="34"/>
        <v>230273.77377995921</v>
      </c>
      <c r="R291">
        <v>0</v>
      </c>
      <c r="S291">
        <v>0</v>
      </c>
      <c r="T291">
        <v>1913</v>
      </c>
      <c r="U291">
        <v>0</v>
      </c>
      <c r="V291">
        <v>0</v>
      </c>
      <c r="W291">
        <v>3390</v>
      </c>
      <c r="X291">
        <v>0</v>
      </c>
      <c r="Y291">
        <v>1</v>
      </c>
      <c r="Z291">
        <v>0</v>
      </c>
      <c r="AA291">
        <v>1</v>
      </c>
    </row>
    <row r="292" spans="1:27" x14ac:dyDescent="0.35">
      <c r="A292" s="1">
        <v>41206</v>
      </c>
      <c r="B292">
        <v>5852</v>
      </c>
      <c r="C292">
        <v>4440.5</v>
      </c>
      <c r="D292">
        <v>5289</v>
      </c>
      <c r="E292">
        <v>0</v>
      </c>
      <c r="F292">
        <v>0</v>
      </c>
      <c r="G292">
        <v>1</v>
      </c>
      <c r="H292">
        <v>5303</v>
      </c>
      <c r="I292">
        <f t="shared" si="29"/>
        <v>5848.580369350464</v>
      </c>
      <c r="J292">
        <f>I292-B292</f>
        <v>-3.419630649535975</v>
      </c>
      <c r="K292">
        <f t="shared" si="30"/>
        <v>3.419630649535975</v>
      </c>
      <c r="L292" s="8">
        <f t="shared" si="35"/>
        <v>5.843524691619916E-4</v>
      </c>
      <c r="M292">
        <v>507</v>
      </c>
      <c r="N292">
        <f t="shared" si="31"/>
        <v>246.2134067665902</v>
      </c>
      <c r="O292">
        <f t="shared" si="32"/>
        <v>9126</v>
      </c>
      <c r="P292">
        <f t="shared" si="33"/>
        <v>-6.8392612990719499</v>
      </c>
      <c r="Q292">
        <f t="shared" si="34"/>
        <v>46.775495116983336</v>
      </c>
      <c r="R292">
        <v>0</v>
      </c>
      <c r="S292">
        <v>0</v>
      </c>
      <c r="T292">
        <v>549</v>
      </c>
      <c r="U292">
        <v>0</v>
      </c>
      <c r="V292">
        <v>0</v>
      </c>
      <c r="W292">
        <v>5303</v>
      </c>
      <c r="X292">
        <v>0</v>
      </c>
      <c r="Y292">
        <v>0</v>
      </c>
      <c r="Z292">
        <v>1</v>
      </c>
      <c r="AA292">
        <v>1</v>
      </c>
    </row>
    <row r="293" spans="1:27" x14ac:dyDescent="0.35">
      <c r="A293" s="1">
        <v>41207</v>
      </c>
      <c r="B293">
        <v>6591</v>
      </c>
      <c r="C293">
        <v>4848.333333333333</v>
      </c>
      <c r="D293">
        <v>5067</v>
      </c>
      <c r="E293">
        <v>0</v>
      </c>
      <c r="F293">
        <v>0</v>
      </c>
      <c r="G293">
        <v>1</v>
      </c>
      <c r="H293">
        <v>5852</v>
      </c>
      <c r="I293">
        <f t="shared" si="29"/>
        <v>5846.5539418149419</v>
      </c>
      <c r="J293">
        <f>I293-B293</f>
        <v>-744.44605818505806</v>
      </c>
      <c r="K293">
        <f t="shared" si="30"/>
        <v>744.44605818505806</v>
      </c>
      <c r="L293" s="8">
        <f t="shared" si="35"/>
        <v>0.11294887849871917</v>
      </c>
      <c r="M293">
        <v>370</v>
      </c>
      <c r="N293">
        <f t="shared" si="31"/>
        <v>53600.116189324181</v>
      </c>
      <c r="O293">
        <f t="shared" si="32"/>
        <v>6660</v>
      </c>
      <c r="P293">
        <f t="shared" si="33"/>
        <v>-1488.8921163701161</v>
      </c>
      <c r="Q293">
        <f t="shared" si="34"/>
        <v>2216799.7341890833</v>
      </c>
      <c r="R293">
        <v>1</v>
      </c>
      <c r="S293">
        <v>0</v>
      </c>
      <c r="T293">
        <v>739</v>
      </c>
      <c r="U293">
        <v>0</v>
      </c>
      <c r="V293">
        <v>0</v>
      </c>
      <c r="W293">
        <v>5852</v>
      </c>
      <c r="X293">
        <v>0</v>
      </c>
      <c r="Y293">
        <v>0</v>
      </c>
      <c r="Z293">
        <v>0</v>
      </c>
      <c r="AA293">
        <v>1</v>
      </c>
    </row>
    <row r="294" spans="1:27" x14ac:dyDescent="0.35">
      <c r="A294" s="1">
        <v>41208</v>
      </c>
      <c r="B294">
        <v>4628.5</v>
      </c>
      <c r="C294">
        <v>5915.333333333333</v>
      </c>
      <c r="D294">
        <v>6009</v>
      </c>
      <c r="E294">
        <v>0</v>
      </c>
      <c r="F294">
        <v>0</v>
      </c>
      <c r="G294">
        <v>0</v>
      </c>
      <c r="H294">
        <v>6591</v>
      </c>
      <c r="I294">
        <f t="shared" si="29"/>
        <v>5639.618755497494</v>
      </c>
      <c r="J294">
        <f>I294-B294</f>
        <v>1011.118755497494</v>
      </c>
      <c r="K294">
        <f t="shared" si="30"/>
        <v>1011.118755497494</v>
      </c>
      <c r="L294" s="8">
        <f t="shared" si="35"/>
        <v>0.21845495419628261</v>
      </c>
      <c r="M294">
        <v>3343</v>
      </c>
      <c r="N294">
        <f t="shared" si="31"/>
        <v>18200.137598954891</v>
      </c>
      <c r="O294">
        <f t="shared" si="32"/>
        <v>60174</v>
      </c>
      <c r="P294">
        <f t="shared" si="33"/>
        <v>1011.118755497494</v>
      </c>
      <c r="Q294">
        <f t="shared" si="34"/>
        <v>1022361.1377188012</v>
      </c>
      <c r="R294">
        <v>0</v>
      </c>
      <c r="S294">
        <v>1</v>
      </c>
      <c r="T294">
        <v>-1962.5</v>
      </c>
      <c r="U294">
        <v>0</v>
      </c>
      <c r="V294">
        <v>0</v>
      </c>
      <c r="W294">
        <v>6591</v>
      </c>
      <c r="X294">
        <v>0</v>
      </c>
      <c r="Y294">
        <v>0</v>
      </c>
      <c r="Z294">
        <v>0</v>
      </c>
      <c r="AA294">
        <v>0</v>
      </c>
    </row>
    <row r="295" spans="1:27" x14ac:dyDescent="0.35">
      <c r="A295" s="1">
        <v>41209</v>
      </c>
      <c r="B295">
        <v>4628.5</v>
      </c>
      <c r="C295">
        <v>5690.5</v>
      </c>
      <c r="D295">
        <v>6801</v>
      </c>
      <c r="E295">
        <v>0</v>
      </c>
      <c r="F295">
        <v>1</v>
      </c>
      <c r="G295">
        <v>0</v>
      </c>
      <c r="H295">
        <v>4628.5</v>
      </c>
      <c r="I295">
        <f t="shared" si="29"/>
        <v>6394.1133533147122</v>
      </c>
      <c r="J295">
        <f>I295-B295</f>
        <v>1765.6133533147122</v>
      </c>
      <c r="K295">
        <f t="shared" si="30"/>
        <v>1765.6133533147122</v>
      </c>
      <c r="L295" s="8">
        <f t="shared" si="35"/>
        <v>0.38146556191308462</v>
      </c>
      <c r="M295">
        <v>1717</v>
      </c>
      <c r="N295">
        <f t="shared" si="31"/>
        <v>31781.040359664818</v>
      </c>
      <c r="O295">
        <f t="shared" si="32"/>
        <v>30906</v>
      </c>
      <c r="P295">
        <f t="shared" si="33"/>
        <v>1765.6133533147122</v>
      </c>
      <c r="Q295">
        <f t="shared" si="34"/>
        <v>3117390.5134032229</v>
      </c>
      <c r="R295">
        <v>0</v>
      </c>
      <c r="S295">
        <v>0</v>
      </c>
      <c r="T295">
        <v>0</v>
      </c>
      <c r="U295">
        <v>1</v>
      </c>
      <c r="V295">
        <v>1</v>
      </c>
      <c r="W295">
        <v>4628.5</v>
      </c>
      <c r="X295">
        <v>0</v>
      </c>
      <c r="Y295">
        <v>0</v>
      </c>
      <c r="Z295">
        <v>0</v>
      </c>
      <c r="AA295">
        <v>0</v>
      </c>
    </row>
    <row r="296" spans="1:27" x14ac:dyDescent="0.35">
      <c r="A296" s="1">
        <v>41210</v>
      </c>
      <c r="B296">
        <v>4628.5</v>
      </c>
      <c r="C296">
        <v>5282.666666666667</v>
      </c>
      <c r="D296">
        <v>4628.5</v>
      </c>
      <c r="E296">
        <v>0</v>
      </c>
      <c r="F296">
        <v>1</v>
      </c>
      <c r="G296">
        <v>0</v>
      </c>
      <c r="H296">
        <v>4628.5</v>
      </c>
      <c r="I296">
        <f t="shared" si="29"/>
        <v>4822.1548392554751</v>
      </c>
      <c r="J296">
        <f>I296-B296</f>
        <v>193.65483925547505</v>
      </c>
      <c r="K296">
        <f t="shared" si="30"/>
        <v>193.65483925547505</v>
      </c>
      <c r="L296" s="8">
        <f t="shared" si="35"/>
        <v>4.1839654154796381E-2</v>
      </c>
      <c r="M296">
        <v>1525</v>
      </c>
      <c r="N296">
        <f t="shared" si="31"/>
        <v>3485.787106598551</v>
      </c>
      <c r="O296">
        <f t="shared" si="32"/>
        <v>27450</v>
      </c>
      <c r="P296">
        <f t="shared" si="33"/>
        <v>193.65483925547505</v>
      </c>
      <c r="Q296">
        <f t="shared" si="34"/>
        <v>37502.196767063884</v>
      </c>
      <c r="R296">
        <v>0</v>
      </c>
      <c r="S296">
        <v>0</v>
      </c>
      <c r="T296">
        <v>0</v>
      </c>
      <c r="U296">
        <v>1</v>
      </c>
      <c r="V296">
        <v>0</v>
      </c>
      <c r="W296">
        <v>4628.5</v>
      </c>
      <c r="X296">
        <v>0</v>
      </c>
      <c r="Y296">
        <v>0</v>
      </c>
      <c r="Z296">
        <v>0</v>
      </c>
      <c r="AA296">
        <v>0</v>
      </c>
    </row>
    <row r="297" spans="1:27" x14ac:dyDescent="0.35">
      <c r="A297" s="1">
        <v>41211</v>
      </c>
      <c r="B297">
        <v>4628.5</v>
      </c>
      <c r="C297">
        <v>4628.5</v>
      </c>
      <c r="D297">
        <v>3390</v>
      </c>
      <c r="E297">
        <v>1</v>
      </c>
      <c r="F297">
        <v>0</v>
      </c>
      <c r="G297">
        <v>1</v>
      </c>
      <c r="H297">
        <v>4628.5</v>
      </c>
      <c r="I297">
        <f t="shared" si="29"/>
        <v>4815.6266492153654</v>
      </c>
      <c r="J297">
        <f>I297-B297</f>
        <v>187.12664921536543</v>
      </c>
      <c r="K297">
        <f t="shared" si="30"/>
        <v>187.12664921536543</v>
      </c>
      <c r="L297" s="8">
        <f t="shared" si="35"/>
        <v>4.0429220960433276E-2</v>
      </c>
      <c r="M297">
        <v>1934</v>
      </c>
      <c r="N297">
        <f t="shared" si="31"/>
        <v>3368.2796858765778</v>
      </c>
      <c r="O297">
        <f t="shared" si="32"/>
        <v>34812</v>
      </c>
      <c r="P297">
        <f t="shared" si="33"/>
        <v>187.12664921536543</v>
      </c>
      <c r="Q297">
        <f t="shared" si="34"/>
        <v>35016.382846570421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4628.5</v>
      </c>
      <c r="X297">
        <v>1</v>
      </c>
      <c r="Y297">
        <v>0</v>
      </c>
      <c r="Z297">
        <v>0</v>
      </c>
      <c r="AA297">
        <v>1</v>
      </c>
    </row>
    <row r="298" spans="1:27" x14ac:dyDescent="0.35">
      <c r="A298" s="1">
        <v>41212</v>
      </c>
      <c r="B298">
        <v>5800</v>
      </c>
      <c r="C298">
        <v>4628.5</v>
      </c>
      <c r="D298">
        <v>5303</v>
      </c>
      <c r="E298">
        <v>1</v>
      </c>
      <c r="F298">
        <v>0</v>
      </c>
      <c r="G298">
        <v>1</v>
      </c>
      <c r="H298">
        <v>4628.5</v>
      </c>
      <c r="I298">
        <f t="shared" si="29"/>
        <v>6073.1055355259832</v>
      </c>
      <c r="J298">
        <f>I298-B298</f>
        <v>273.10553552598321</v>
      </c>
      <c r="K298">
        <f t="shared" si="30"/>
        <v>273.10553552598321</v>
      </c>
      <c r="L298" s="8">
        <f t="shared" si="35"/>
        <v>4.7087161297583315E-2</v>
      </c>
      <c r="M298">
        <v>796</v>
      </c>
      <c r="N298">
        <f t="shared" si="31"/>
        <v>4915.8996394676979</v>
      </c>
      <c r="O298">
        <f t="shared" si="32"/>
        <v>14328</v>
      </c>
      <c r="P298">
        <f t="shared" si="33"/>
        <v>273.10553552598321</v>
      </c>
      <c r="Q298">
        <f t="shared" si="34"/>
        <v>74586.633534934081</v>
      </c>
      <c r="R298">
        <v>0</v>
      </c>
      <c r="S298">
        <v>0</v>
      </c>
      <c r="T298">
        <v>1171.5</v>
      </c>
      <c r="U298">
        <v>0</v>
      </c>
      <c r="V298">
        <v>0</v>
      </c>
      <c r="W298">
        <v>4628.5</v>
      </c>
      <c r="X298">
        <v>0</v>
      </c>
      <c r="Y298">
        <v>1</v>
      </c>
      <c r="Z298">
        <v>0</v>
      </c>
      <c r="AA298">
        <v>1</v>
      </c>
    </row>
    <row r="299" spans="1:27" x14ac:dyDescent="0.35">
      <c r="A299" s="1">
        <v>41213</v>
      </c>
      <c r="B299">
        <v>6353</v>
      </c>
      <c r="C299">
        <v>5019</v>
      </c>
      <c r="D299">
        <v>5852</v>
      </c>
      <c r="E299">
        <v>1</v>
      </c>
      <c r="F299">
        <v>0</v>
      </c>
      <c r="G299">
        <v>1</v>
      </c>
      <c r="H299">
        <v>5800</v>
      </c>
      <c r="I299">
        <f t="shared" si="29"/>
        <v>6571.7672315825566</v>
      </c>
      <c r="J299">
        <f>I299-B299</f>
        <v>218.76723158255663</v>
      </c>
      <c r="K299">
        <f t="shared" si="30"/>
        <v>218.76723158255663</v>
      </c>
      <c r="L299" s="8">
        <f t="shared" si="35"/>
        <v>3.4435263904069986E-2</v>
      </c>
      <c r="M299">
        <v>1172</v>
      </c>
      <c r="N299">
        <f t="shared" si="31"/>
        <v>3937.8101684860194</v>
      </c>
      <c r="O299">
        <f t="shared" si="32"/>
        <v>21096</v>
      </c>
      <c r="P299">
        <f t="shared" si="33"/>
        <v>218.76723158255663</v>
      </c>
      <c r="Q299">
        <f t="shared" si="34"/>
        <v>47859.101614295963</v>
      </c>
      <c r="R299">
        <v>0</v>
      </c>
      <c r="S299">
        <v>0</v>
      </c>
      <c r="T299">
        <v>553</v>
      </c>
      <c r="U299">
        <v>0</v>
      </c>
      <c r="V299">
        <v>0</v>
      </c>
      <c r="W299">
        <v>5800</v>
      </c>
      <c r="X299">
        <v>0</v>
      </c>
      <c r="Y299">
        <v>0</v>
      </c>
      <c r="Z299">
        <v>1</v>
      </c>
      <c r="AA299">
        <v>1</v>
      </c>
    </row>
    <row r="300" spans="1:27" x14ac:dyDescent="0.35">
      <c r="A300" s="1">
        <v>41214</v>
      </c>
      <c r="B300">
        <v>6383</v>
      </c>
      <c r="C300">
        <v>5593.833333333333</v>
      </c>
      <c r="D300">
        <v>6591</v>
      </c>
      <c r="E300">
        <v>0</v>
      </c>
      <c r="F300">
        <v>0</v>
      </c>
      <c r="G300">
        <v>0</v>
      </c>
      <c r="H300">
        <v>6353</v>
      </c>
      <c r="I300">
        <f t="shared" si="29"/>
        <v>5908.7474343138419</v>
      </c>
      <c r="J300">
        <f>I300-B300</f>
        <v>-474.25256568615805</v>
      </c>
      <c r="K300">
        <f t="shared" si="30"/>
        <v>474.25256568615805</v>
      </c>
      <c r="L300" s="8">
        <f t="shared" si="35"/>
        <v>7.4299320959761564E-2</v>
      </c>
      <c r="M300">
        <v>938</v>
      </c>
      <c r="N300">
        <f t="shared" si="31"/>
        <v>34146.18472940338</v>
      </c>
      <c r="O300">
        <f t="shared" si="32"/>
        <v>16884</v>
      </c>
      <c r="P300">
        <f t="shared" si="33"/>
        <v>-948.5051313723161</v>
      </c>
      <c r="Q300">
        <f t="shared" si="34"/>
        <v>899661.98423961457</v>
      </c>
      <c r="R300">
        <v>1</v>
      </c>
      <c r="S300">
        <v>0</v>
      </c>
      <c r="T300">
        <v>30</v>
      </c>
      <c r="U300">
        <v>0</v>
      </c>
      <c r="V300">
        <v>0</v>
      </c>
      <c r="W300">
        <v>6353</v>
      </c>
      <c r="X300">
        <v>0</v>
      </c>
      <c r="Y300">
        <v>0</v>
      </c>
      <c r="Z300">
        <v>0</v>
      </c>
      <c r="AA300">
        <v>0</v>
      </c>
    </row>
    <row r="301" spans="1:27" x14ac:dyDescent="0.35">
      <c r="A301" s="1">
        <v>41215</v>
      </c>
      <c r="B301">
        <v>6562</v>
      </c>
      <c r="C301">
        <v>6178.666666666667</v>
      </c>
      <c r="D301">
        <v>4628.5</v>
      </c>
      <c r="E301">
        <v>0</v>
      </c>
      <c r="F301">
        <v>0</v>
      </c>
      <c r="G301">
        <v>1</v>
      </c>
      <c r="H301">
        <v>6383</v>
      </c>
      <c r="I301">
        <f t="shared" si="29"/>
        <v>6027.7135332878606</v>
      </c>
      <c r="J301">
        <f>I301-B301</f>
        <v>-534.28646671213937</v>
      </c>
      <c r="K301">
        <f t="shared" si="30"/>
        <v>534.28646671213937</v>
      </c>
      <c r="L301" s="8">
        <f t="shared" si="35"/>
        <v>8.1421284168262623E-2</v>
      </c>
      <c r="M301">
        <v>1139</v>
      </c>
      <c r="N301">
        <f t="shared" si="31"/>
        <v>38468.625603274035</v>
      </c>
      <c r="O301">
        <f t="shared" si="32"/>
        <v>20502</v>
      </c>
      <c r="P301">
        <f t="shared" si="33"/>
        <v>-1068.5729334242787</v>
      </c>
      <c r="Q301">
        <f t="shared" si="34"/>
        <v>1141848.1140469681</v>
      </c>
      <c r="R301">
        <v>0</v>
      </c>
      <c r="S301">
        <v>1</v>
      </c>
      <c r="T301">
        <v>179</v>
      </c>
      <c r="U301">
        <v>0</v>
      </c>
      <c r="V301">
        <v>0</v>
      </c>
      <c r="W301">
        <v>6383</v>
      </c>
      <c r="X301">
        <v>0</v>
      </c>
      <c r="Y301">
        <v>0</v>
      </c>
      <c r="Z301">
        <v>0</v>
      </c>
      <c r="AA301">
        <v>1</v>
      </c>
    </row>
    <row r="302" spans="1:27" x14ac:dyDescent="0.35">
      <c r="A302" s="1">
        <v>41216</v>
      </c>
      <c r="B302">
        <v>7628</v>
      </c>
      <c r="C302">
        <v>6432.666666666667</v>
      </c>
      <c r="D302">
        <v>4628.5</v>
      </c>
      <c r="E302">
        <v>0</v>
      </c>
      <c r="F302">
        <v>1</v>
      </c>
      <c r="G302">
        <v>1</v>
      </c>
      <c r="H302">
        <v>6562</v>
      </c>
      <c r="I302">
        <f t="shared" si="29"/>
        <v>6430.5535714009402</v>
      </c>
      <c r="J302">
        <f>I302-B302</f>
        <v>-1197.4464285990598</v>
      </c>
      <c r="K302">
        <f t="shared" si="30"/>
        <v>1197.4464285990598</v>
      </c>
      <c r="L302" s="8">
        <f t="shared" si="35"/>
        <v>0.1569803917932695</v>
      </c>
      <c r="M302">
        <v>800</v>
      </c>
      <c r="N302">
        <f t="shared" si="31"/>
        <v>86216.142859132306</v>
      </c>
      <c r="O302">
        <f t="shared" si="32"/>
        <v>14400</v>
      </c>
      <c r="P302">
        <f t="shared" si="33"/>
        <v>-2394.8928571981196</v>
      </c>
      <c r="Q302">
        <f t="shared" si="34"/>
        <v>5735511.7974585732</v>
      </c>
      <c r="R302">
        <v>0</v>
      </c>
      <c r="S302">
        <v>0</v>
      </c>
      <c r="T302">
        <v>1066</v>
      </c>
      <c r="U302">
        <v>1</v>
      </c>
      <c r="V302">
        <v>1</v>
      </c>
      <c r="W302">
        <v>6562</v>
      </c>
      <c r="X302">
        <v>0</v>
      </c>
      <c r="Y302">
        <v>0</v>
      </c>
      <c r="Z302">
        <v>0</v>
      </c>
      <c r="AA302">
        <v>1</v>
      </c>
    </row>
    <row r="303" spans="1:27" x14ac:dyDescent="0.35">
      <c r="A303" s="1">
        <v>41217</v>
      </c>
      <c r="B303">
        <v>7951</v>
      </c>
      <c r="C303">
        <v>6857.666666666667</v>
      </c>
      <c r="D303">
        <v>4628.5</v>
      </c>
      <c r="E303">
        <v>0</v>
      </c>
      <c r="F303">
        <v>1</v>
      </c>
      <c r="G303">
        <v>1</v>
      </c>
      <c r="H303">
        <v>7628</v>
      </c>
      <c r="I303">
        <f t="shared" si="29"/>
        <v>6580.5123269309915</v>
      </c>
      <c r="J303">
        <f>I303-B303</f>
        <v>-1370.4876730690085</v>
      </c>
      <c r="K303">
        <f t="shared" si="30"/>
        <v>1370.4876730690085</v>
      </c>
      <c r="L303" s="8">
        <f t="shared" si="35"/>
        <v>0.17236670520299441</v>
      </c>
      <c r="M303">
        <v>385</v>
      </c>
      <c r="N303">
        <f t="shared" si="31"/>
        <v>98675.112460968609</v>
      </c>
      <c r="O303">
        <f t="shared" si="32"/>
        <v>6930</v>
      </c>
      <c r="P303">
        <f t="shared" si="33"/>
        <v>-2740.9753461380169</v>
      </c>
      <c r="Q303">
        <f t="shared" si="34"/>
        <v>7512945.8481364213</v>
      </c>
      <c r="R303">
        <v>0</v>
      </c>
      <c r="S303">
        <v>0</v>
      </c>
      <c r="T303">
        <v>323</v>
      </c>
      <c r="U303">
        <v>1</v>
      </c>
      <c r="V303">
        <v>0</v>
      </c>
      <c r="W303">
        <v>7628</v>
      </c>
      <c r="X303">
        <v>0</v>
      </c>
      <c r="Y303">
        <v>0</v>
      </c>
      <c r="Z303">
        <v>0</v>
      </c>
      <c r="AA303">
        <v>1</v>
      </c>
    </row>
    <row r="304" spans="1:27" x14ac:dyDescent="0.35">
      <c r="A304" s="1">
        <v>41218</v>
      </c>
      <c r="B304">
        <v>4925</v>
      </c>
      <c r="C304">
        <v>7380.333333333333</v>
      </c>
      <c r="D304">
        <v>4628.5</v>
      </c>
      <c r="E304">
        <v>0</v>
      </c>
      <c r="F304">
        <v>0</v>
      </c>
      <c r="G304">
        <v>1</v>
      </c>
      <c r="H304">
        <v>7951</v>
      </c>
      <c r="I304">
        <f t="shared" si="29"/>
        <v>6451.7145636296918</v>
      </c>
      <c r="J304">
        <f>I304-B304</f>
        <v>1526.7145636296918</v>
      </c>
      <c r="K304">
        <f t="shared" si="30"/>
        <v>1526.7145636296918</v>
      </c>
      <c r="L304" s="8">
        <f t="shared" si="35"/>
        <v>0.30999280479790697</v>
      </c>
      <c r="M304">
        <v>1585</v>
      </c>
      <c r="N304">
        <f t="shared" si="31"/>
        <v>27480.862145334453</v>
      </c>
      <c r="O304">
        <f t="shared" si="32"/>
        <v>28530</v>
      </c>
      <c r="P304">
        <f t="shared" si="33"/>
        <v>1526.7145636296918</v>
      </c>
      <c r="Q304">
        <f t="shared" si="34"/>
        <v>2330857.3587990003</v>
      </c>
      <c r="R304">
        <v>0</v>
      </c>
      <c r="S304">
        <v>0</v>
      </c>
      <c r="T304">
        <v>-3026</v>
      </c>
      <c r="U304">
        <v>0</v>
      </c>
      <c r="V304">
        <v>0</v>
      </c>
      <c r="W304">
        <v>7951</v>
      </c>
      <c r="X304">
        <v>1</v>
      </c>
      <c r="Y304">
        <v>0</v>
      </c>
      <c r="Z304">
        <v>0</v>
      </c>
      <c r="AA304">
        <v>1</v>
      </c>
    </row>
    <row r="305" spans="1:27" x14ac:dyDescent="0.35">
      <c r="A305" s="1">
        <v>41219</v>
      </c>
      <c r="B305">
        <v>5084</v>
      </c>
      <c r="C305">
        <v>6834.666666666667</v>
      </c>
      <c r="D305">
        <v>5800</v>
      </c>
      <c r="E305">
        <v>0</v>
      </c>
      <c r="F305">
        <v>0</v>
      </c>
      <c r="G305">
        <v>0</v>
      </c>
      <c r="H305">
        <v>4925</v>
      </c>
      <c r="I305">
        <f t="shared" si="29"/>
        <v>5826.6174356199708</v>
      </c>
      <c r="J305">
        <f>I305-B305</f>
        <v>742.61743561997082</v>
      </c>
      <c r="K305">
        <f t="shared" si="30"/>
        <v>742.61743561997082</v>
      </c>
      <c r="L305" s="8">
        <f t="shared" si="35"/>
        <v>0.14606951920141048</v>
      </c>
      <c r="M305">
        <v>1921</v>
      </c>
      <c r="N305">
        <f t="shared" si="31"/>
        <v>13367.113841159475</v>
      </c>
      <c r="O305">
        <f t="shared" si="32"/>
        <v>34578</v>
      </c>
      <c r="P305">
        <f t="shared" si="33"/>
        <v>742.61743561997082</v>
      </c>
      <c r="Q305">
        <f t="shared" si="34"/>
        <v>551480.65568678151</v>
      </c>
      <c r="R305">
        <v>0</v>
      </c>
      <c r="S305">
        <v>0</v>
      </c>
      <c r="T305">
        <v>159</v>
      </c>
      <c r="U305">
        <v>0</v>
      </c>
      <c r="V305">
        <v>0</v>
      </c>
      <c r="W305">
        <v>4925</v>
      </c>
      <c r="X305">
        <v>0</v>
      </c>
      <c r="Y305">
        <v>1</v>
      </c>
      <c r="Z305">
        <v>0</v>
      </c>
      <c r="AA305">
        <v>0</v>
      </c>
    </row>
    <row r="306" spans="1:27" x14ac:dyDescent="0.35">
      <c r="A306" s="1">
        <v>41220</v>
      </c>
      <c r="B306">
        <v>5097</v>
      </c>
      <c r="C306">
        <v>5986.666666666667</v>
      </c>
      <c r="D306">
        <v>6353</v>
      </c>
      <c r="E306">
        <v>0</v>
      </c>
      <c r="F306">
        <v>0</v>
      </c>
      <c r="G306">
        <v>0</v>
      </c>
      <c r="H306">
        <v>5084</v>
      </c>
      <c r="I306">
        <f t="shared" si="29"/>
        <v>5890.911009648039</v>
      </c>
      <c r="J306">
        <f>I306-B306</f>
        <v>793.911009648039</v>
      </c>
      <c r="K306">
        <f t="shared" si="30"/>
        <v>793.911009648039</v>
      </c>
      <c r="L306" s="8">
        <f t="shared" si="35"/>
        <v>0.15576044921483992</v>
      </c>
      <c r="M306">
        <v>2653</v>
      </c>
      <c r="N306">
        <f t="shared" si="31"/>
        <v>14290.398173664702</v>
      </c>
      <c r="O306">
        <f t="shared" si="32"/>
        <v>47754</v>
      </c>
      <c r="P306">
        <f t="shared" si="33"/>
        <v>793.911009648039</v>
      </c>
      <c r="Q306">
        <f t="shared" si="34"/>
        <v>630294.69124036864</v>
      </c>
      <c r="R306">
        <v>0</v>
      </c>
      <c r="S306">
        <v>0</v>
      </c>
      <c r="T306">
        <v>13</v>
      </c>
      <c r="U306">
        <v>0</v>
      </c>
      <c r="V306">
        <v>0</v>
      </c>
      <c r="W306">
        <v>5084</v>
      </c>
      <c r="X306">
        <v>0</v>
      </c>
      <c r="Y306">
        <v>0</v>
      </c>
      <c r="Z306">
        <v>1</v>
      </c>
      <c r="AA306">
        <v>0</v>
      </c>
    </row>
    <row r="307" spans="1:27" x14ac:dyDescent="0.35">
      <c r="A307" s="1">
        <v>41221</v>
      </c>
      <c r="B307">
        <v>5462</v>
      </c>
      <c r="C307">
        <v>5035.333333333333</v>
      </c>
      <c r="D307">
        <v>6383</v>
      </c>
      <c r="E307">
        <v>0</v>
      </c>
      <c r="F307">
        <v>0</v>
      </c>
      <c r="G307">
        <v>0</v>
      </c>
      <c r="H307">
        <v>5097</v>
      </c>
      <c r="I307">
        <f t="shared" si="29"/>
        <v>5574.9586301256577</v>
      </c>
      <c r="J307">
        <f>I307-B307</f>
        <v>112.95863012565769</v>
      </c>
      <c r="K307">
        <f t="shared" si="30"/>
        <v>112.95863012565769</v>
      </c>
      <c r="L307" s="8">
        <f t="shared" si="35"/>
        <v>2.0680818404551025E-2</v>
      </c>
      <c r="M307">
        <v>1188</v>
      </c>
      <c r="N307">
        <f t="shared" si="31"/>
        <v>2033.2553422618385</v>
      </c>
      <c r="O307">
        <f t="shared" si="32"/>
        <v>21384</v>
      </c>
      <c r="P307">
        <f t="shared" si="33"/>
        <v>112.95863012565769</v>
      </c>
      <c r="Q307">
        <f t="shared" si="34"/>
        <v>12759.652119865141</v>
      </c>
      <c r="R307">
        <v>1</v>
      </c>
      <c r="S307">
        <v>0</v>
      </c>
      <c r="T307">
        <v>365</v>
      </c>
      <c r="U307">
        <v>0</v>
      </c>
      <c r="V307">
        <v>0</v>
      </c>
      <c r="W307">
        <v>5097</v>
      </c>
      <c r="X307">
        <v>0</v>
      </c>
      <c r="Y307">
        <v>0</v>
      </c>
      <c r="Z307">
        <v>0</v>
      </c>
      <c r="AA307">
        <v>0</v>
      </c>
    </row>
    <row r="308" spans="1:27" x14ac:dyDescent="0.35">
      <c r="A308" s="1">
        <v>41222</v>
      </c>
      <c r="B308">
        <v>6114</v>
      </c>
      <c r="C308">
        <v>5214.333333333333</v>
      </c>
      <c r="D308">
        <v>6562</v>
      </c>
      <c r="E308">
        <v>0</v>
      </c>
      <c r="F308">
        <v>0</v>
      </c>
      <c r="G308">
        <v>0</v>
      </c>
      <c r="H308">
        <v>5462</v>
      </c>
      <c r="I308">
        <f t="shared" si="29"/>
        <v>5755.7804167324275</v>
      </c>
      <c r="J308">
        <f>I308-B308</f>
        <v>-358.21958326757249</v>
      </c>
      <c r="K308">
        <f t="shared" si="30"/>
        <v>358.21958326757249</v>
      </c>
      <c r="L308" s="8">
        <f t="shared" si="35"/>
        <v>5.8590052873335373E-2</v>
      </c>
      <c r="M308">
        <v>578</v>
      </c>
      <c r="N308">
        <f t="shared" si="31"/>
        <v>25791.809995265219</v>
      </c>
      <c r="O308">
        <f t="shared" si="32"/>
        <v>10404</v>
      </c>
      <c r="P308">
        <f t="shared" si="33"/>
        <v>-716.43916653514498</v>
      </c>
      <c r="Q308">
        <f t="shared" si="34"/>
        <v>513285.07934557321</v>
      </c>
      <c r="R308">
        <v>0</v>
      </c>
      <c r="S308">
        <v>1</v>
      </c>
      <c r="T308">
        <v>652</v>
      </c>
      <c r="U308">
        <v>0</v>
      </c>
      <c r="V308">
        <v>0</v>
      </c>
      <c r="W308">
        <v>5462</v>
      </c>
      <c r="X308">
        <v>0</v>
      </c>
      <c r="Y308">
        <v>0</v>
      </c>
      <c r="Z308">
        <v>0</v>
      </c>
      <c r="AA308">
        <v>0</v>
      </c>
    </row>
    <row r="309" spans="1:27" x14ac:dyDescent="0.35">
      <c r="A309" s="1">
        <v>41223</v>
      </c>
      <c r="B309">
        <v>6373</v>
      </c>
      <c r="C309">
        <v>5557.666666666667</v>
      </c>
      <c r="D309">
        <v>7628</v>
      </c>
      <c r="E309">
        <v>0</v>
      </c>
      <c r="F309">
        <v>1</v>
      </c>
      <c r="G309">
        <v>0</v>
      </c>
      <c r="H309">
        <v>6114</v>
      </c>
      <c r="I309">
        <f t="shared" si="29"/>
        <v>6890.8586529120885</v>
      </c>
      <c r="J309">
        <f>I309-B309</f>
        <v>517.85865291208847</v>
      </c>
      <c r="K309">
        <f t="shared" si="30"/>
        <v>517.85865291208847</v>
      </c>
      <c r="L309" s="8">
        <f t="shared" si="35"/>
        <v>8.1258222644294442E-2</v>
      </c>
      <c r="M309">
        <v>1160</v>
      </c>
      <c r="N309">
        <f t="shared" si="31"/>
        <v>9321.4557524175925</v>
      </c>
      <c r="O309">
        <f t="shared" si="32"/>
        <v>20880</v>
      </c>
      <c r="P309">
        <f t="shared" si="33"/>
        <v>517.85865291208847</v>
      </c>
      <c r="Q309">
        <f t="shared" si="34"/>
        <v>268177.5843959229</v>
      </c>
      <c r="R309">
        <v>0</v>
      </c>
      <c r="S309">
        <v>0</v>
      </c>
      <c r="T309">
        <v>259</v>
      </c>
      <c r="U309">
        <v>1</v>
      </c>
      <c r="V309">
        <v>1</v>
      </c>
      <c r="W309">
        <v>6114</v>
      </c>
      <c r="X309">
        <v>0</v>
      </c>
      <c r="Y309">
        <v>0</v>
      </c>
      <c r="Z309">
        <v>0</v>
      </c>
      <c r="AA309">
        <v>0</v>
      </c>
    </row>
    <row r="310" spans="1:27" x14ac:dyDescent="0.35">
      <c r="A310" s="1">
        <v>41224</v>
      </c>
      <c r="B310">
        <v>6479</v>
      </c>
      <c r="C310">
        <v>5983</v>
      </c>
      <c r="D310">
        <v>7951</v>
      </c>
      <c r="E310">
        <v>0</v>
      </c>
      <c r="F310">
        <v>1</v>
      </c>
      <c r="G310">
        <v>0</v>
      </c>
      <c r="H310">
        <v>6373</v>
      </c>
      <c r="I310">
        <f t="shared" si="29"/>
        <v>7253.2537269047525</v>
      </c>
      <c r="J310">
        <f>I310-B310</f>
        <v>774.25372690475251</v>
      </c>
      <c r="K310">
        <f t="shared" si="30"/>
        <v>774.25372690475251</v>
      </c>
      <c r="L310" s="8">
        <f t="shared" si="35"/>
        <v>0.11950204150405194</v>
      </c>
      <c r="M310">
        <v>1046</v>
      </c>
      <c r="N310">
        <f t="shared" si="31"/>
        <v>13936.567084285545</v>
      </c>
      <c r="O310">
        <f t="shared" si="32"/>
        <v>18828</v>
      </c>
      <c r="P310">
        <f t="shared" si="33"/>
        <v>774.25372690475251</v>
      </c>
      <c r="Q310">
        <f t="shared" si="34"/>
        <v>599468.83362589905</v>
      </c>
      <c r="R310">
        <v>0</v>
      </c>
      <c r="S310">
        <v>0</v>
      </c>
      <c r="T310">
        <v>106</v>
      </c>
      <c r="U310">
        <v>1</v>
      </c>
      <c r="V310">
        <v>0</v>
      </c>
      <c r="W310">
        <v>6373</v>
      </c>
      <c r="X310">
        <v>0</v>
      </c>
      <c r="Y310">
        <v>0</v>
      </c>
      <c r="Z310">
        <v>0</v>
      </c>
      <c r="AA310">
        <v>0</v>
      </c>
    </row>
    <row r="311" spans="1:27" x14ac:dyDescent="0.35">
      <c r="A311" s="1">
        <v>41225</v>
      </c>
      <c r="B311">
        <v>4343</v>
      </c>
      <c r="C311">
        <v>6322</v>
      </c>
      <c r="D311">
        <v>4925</v>
      </c>
      <c r="E311">
        <v>0</v>
      </c>
      <c r="F311">
        <v>0</v>
      </c>
      <c r="G311">
        <v>0</v>
      </c>
      <c r="H311">
        <v>6479</v>
      </c>
      <c r="I311">
        <f t="shared" si="29"/>
        <v>5070.5592441710533</v>
      </c>
      <c r="J311">
        <f>I311-B311</f>
        <v>727.55924417105325</v>
      </c>
      <c r="K311">
        <f t="shared" si="30"/>
        <v>727.55924417105325</v>
      </c>
      <c r="L311" s="8">
        <f t="shared" si="35"/>
        <v>0.16752457844141222</v>
      </c>
      <c r="M311">
        <v>1677</v>
      </c>
      <c r="N311">
        <f t="shared" si="31"/>
        <v>13096.066395078959</v>
      </c>
      <c r="O311">
        <f t="shared" si="32"/>
        <v>30186</v>
      </c>
      <c r="P311">
        <f t="shared" si="33"/>
        <v>727.55924417105325</v>
      </c>
      <c r="Q311">
        <f t="shared" si="34"/>
        <v>529342.45377875434</v>
      </c>
      <c r="R311">
        <v>0</v>
      </c>
      <c r="S311">
        <v>0</v>
      </c>
      <c r="T311">
        <v>-2136</v>
      </c>
      <c r="U311">
        <v>0</v>
      </c>
      <c r="V311">
        <v>0</v>
      </c>
      <c r="W311">
        <v>6479</v>
      </c>
      <c r="X311">
        <v>1</v>
      </c>
      <c r="Y311">
        <v>0</v>
      </c>
      <c r="Z311">
        <v>0</v>
      </c>
      <c r="AA311">
        <v>0</v>
      </c>
    </row>
    <row r="312" spans="1:27" x14ac:dyDescent="0.35">
      <c r="A312" s="1">
        <v>41226</v>
      </c>
      <c r="B312">
        <v>5596</v>
      </c>
      <c r="C312">
        <v>5731.666666666667</v>
      </c>
      <c r="D312">
        <v>5084</v>
      </c>
      <c r="E312">
        <v>0</v>
      </c>
      <c r="F312">
        <v>0</v>
      </c>
      <c r="G312">
        <v>1</v>
      </c>
      <c r="H312">
        <v>4343</v>
      </c>
      <c r="I312">
        <f t="shared" si="29"/>
        <v>6169.4075925155576</v>
      </c>
      <c r="J312">
        <f>I312-B312</f>
        <v>573.40759251555755</v>
      </c>
      <c r="K312">
        <f t="shared" si="30"/>
        <v>573.40759251555755</v>
      </c>
      <c r="L312" s="8">
        <f t="shared" si="35"/>
        <v>0.10246740395202958</v>
      </c>
      <c r="M312">
        <v>1166</v>
      </c>
      <c r="N312">
        <f t="shared" si="31"/>
        <v>10321.336665280036</v>
      </c>
      <c r="O312">
        <f t="shared" si="32"/>
        <v>20988</v>
      </c>
      <c r="P312">
        <f t="shared" si="33"/>
        <v>573.40759251555755</v>
      </c>
      <c r="Q312">
        <f t="shared" si="34"/>
        <v>328796.26715448772</v>
      </c>
      <c r="R312">
        <v>0</v>
      </c>
      <c r="S312">
        <v>0</v>
      </c>
      <c r="T312">
        <v>1253</v>
      </c>
      <c r="U312">
        <v>0</v>
      </c>
      <c r="V312">
        <v>0</v>
      </c>
      <c r="W312">
        <v>4343</v>
      </c>
      <c r="X312">
        <v>0</v>
      </c>
      <c r="Y312">
        <v>1</v>
      </c>
      <c r="Z312">
        <v>0</v>
      </c>
      <c r="AA312">
        <v>1</v>
      </c>
    </row>
    <row r="313" spans="1:27" x14ac:dyDescent="0.35">
      <c r="A313" s="1">
        <v>41227</v>
      </c>
      <c r="B313">
        <v>4999</v>
      </c>
      <c r="C313">
        <v>5472.666666666667</v>
      </c>
      <c r="D313">
        <v>5097</v>
      </c>
      <c r="E313">
        <v>0</v>
      </c>
      <c r="F313">
        <v>0</v>
      </c>
      <c r="G313">
        <v>0</v>
      </c>
      <c r="H313">
        <v>5596</v>
      </c>
      <c r="I313">
        <f t="shared" si="29"/>
        <v>4883.9383156131598</v>
      </c>
      <c r="J313">
        <f>I313-B313</f>
        <v>-115.06168438684017</v>
      </c>
      <c r="K313">
        <f t="shared" si="30"/>
        <v>115.06168438684017</v>
      </c>
      <c r="L313" s="8">
        <f t="shared" si="35"/>
        <v>2.3016940265421119E-2</v>
      </c>
      <c r="M313">
        <v>1322</v>
      </c>
      <c r="N313">
        <f t="shared" si="31"/>
        <v>8284.4412758524923</v>
      </c>
      <c r="O313">
        <f t="shared" si="32"/>
        <v>23796</v>
      </c>
      <c r="P313">
        <f t="shared" si="33"/>
        <v>-230.12336877368034</v>
      </c>
      <c r="Q313">
        <f t="shared" si="34"/>
        <v>52956.764855747278</v>
      </c>
      <c r="R313">
        <v>0</v>
      </c>
      <c r="S313">
        <v>0</v>
      </c>
      <c r="T313">
        <v>-597</v>
      </c>
      <c r="U313">
        <v>0</v>
      </c>
      <c r="V313">
        <v>0</v>
      </c>
      <c r="W313">
        <v>5596</v>
      </c>
      <c r="X313">
        <v>0</v>
      </c>
      <c r="Y313">
        <v>0</v>
      </c>
      <c r="Z313">
        <v>1</v>
      </c>
      <c r="AA313">
        <v>0</v>
      </c>
    </row>
    <row r="314" spans="1:27" x14ac:dyDescent="0.35">
      <c r="A314" s="1">
        <v>41228</v>
      </c>
      <c r="B314">
        <v>5279</v>
      </c>
      <c r="C314">
        <v>4979.333333333333</v>
      </c>
      <c r="D314">
        <v>5462</v>
      </c>
      <c r="E314">
        <v>0</v>
      </c>
      <c r="F314">
        <v>0</v>
      </c>
      <c r="G314">
        <v>0</v>
      </c>
      <c r="H314">
        <v>4999</v>
      </c>
      <c r="I314">
        <f t="shared" si="29"/>
        <v>4949.7952530627672</v>
      </c>
      <c r="J314">
        <f>I314-B314</f>
        <v>-329.20474693723281</v>
      </c>
      <c r="K314">
        <f t="shared" si="30"/>
        <v>329.20474693723281</v>
      </c>
      <c r="L314" s="8">
        <f t="shared" si="35"/>
        <v>6.2361194721961132E-2</v>
      </c>
      <c r="M314">
        <v>1503</v>
      </c>
      <c r="N314">
        <f t="shared" si="31"/>
        <v>23702.741779480762</v>
      </c>
      <c r="O314">
        <f t="shared" si="32"/>
        <v>27054</v>
      </c>
      <c r="P314">
        <f t="shared" si="33"/>
        <v>-658.40949387446562</v>
      </c>
      <c r="Q314">
        <f t="shared" si="34"/>
        <v>433503.06162403</v>
      </c>
      <c r="R314">
        <v>1</v>
      </c>
      <c r="S314">
        <v>0</v>
      </c>
      <c r="T314">
        <v>280</v>
      </c>
      <c r="U314">
        <v>0</v>
      </c>
      <c r="V314">
        <v>0</v>
      </c>
      <c r="W314">
        <v>4999</v>
      </c>
      <c r="X314">
        <v>0</v>
      </c>
      <c r="Y314">
        <v>0</v>
      </c>
      <c r="Z314">
        <v>0</v>
      </c>
      <c r="AA314">
        <v>0</v>
      </c>
    </row>
    <row r="315" spans="1:27" x14ac:dyDescent="0.35">
      <c r="A315" s="1">
        <v>41229</v>
      </c>
      <c r="B315">
        <v>5432</v>
      </c>
      <c r="C315">
        <v>5291.333333333333</v>
      </c>
      <c r="D315">
        <v>6114</v>
      </c>
      <c r="E315">
        <v>0</v>
      </c>
      <c r="F315">
        <v>0</v>
      </c>
      <c r="G315">
        <v>0</v>
      </c>
      <c r="H315">
        <v>5279</v>
      </c>
      <c r="I315">
        <f t="shared" si="29"/>
        <v>5488.4640300220444</v>
      </c>
      <c r="J315">
        <f>I315-B315</f>
        <v>56.464030022044426</v>
      </c>
      <c r="K315">
        <f t="shared" si="30"/>
        <v>56.464030022044426</v>
      </c>
      <c r="L315" s="8">
        <f t="shared" si="35"/>
        <v>1.0394703612305675E-2</v>
      </c>
      <c r="M315">
        <v>1383</v>
      </c>
      <c r="N315">
        <f t="shared" si="31"/>
        <v>1016.3525403967997</v>
      </c>
      <c r="O315">
        <f t="shared" si="32"/>
        <v>24894</v>
      </c>
      <c r="P315">
        <f t="shared" si="33"/>
        <v>56.464030022044426</v>
      </c>
      <c r="Q315">
        <f t="shared" si="34"/>
        <v>3188.1866863303344</v>
      </c>
      <c r="R315">
        <v>0</v>
      </c>
      <c r="S315">
        <v>1</v>
      </c>
      <c r="T315">
        <v>153</v>
      </c>
      <c r="U315">
        <v>0</v>
      </c>
      <c r="V315">
        <v>0</v>
      </c>
      <c r="W315">
        <v>5279</v>
      </c>
      <c r="X315">
        <v>0</v>
      </c>
      <c r="Y315">
        <v>0</v>
      </c>
      <c r="Z315">
        <v>0</v>
      </c>
      <c r="AA315">
        <v>0</v>
      </c>
    </row>
    <row r="316" spans="1:27" x14ac:dyDescent="0.35">
      <c r="A316" s="1">
        <v>41230</v>
      </c>
      <c r="B316">
        <v>6584</v>
      </c>
      <c r="C316">
        <v>5236.666666666667</v>
      </c>
      <c r="D316">
        <v>6373</v>
      </c>
      <c r="E316">
        <v>0</v>
      </c>
      <c r="F316">
        <v>1</v>
      </c>
      <c r="G316">
        <v>1</v>
      </c>
      <c r="H316">
        <v>5432</v>
      </c>
      <c r="I316">
        <f t="shared" si="29"/>
        <v>7155.2701914302133</v>
      </c>
      <c r="J316">
        <f>I316-B316</f>
        <v>571.27019143021334</v>
      </c>
      <c r="K316">
        <f t="shared" si="30"/>
        <v>571.27019143021334</v>
      </c>
      <c r="L316" s="8">
        <f t="shared" si="35"/>
        <v>8.6766432477249897E-2</v>
      </c>
      <c r="M316">
        <v>1212</v>
      </c>
      <c r="N316">
        <f t="shared" si="31"/>
        <v>10282.86344574384</v>
      </c>
      <c r="O316">
        <f t="shared" si="32"/>
        <v>21816</v>
      </c>
      <c r="P316">
        <f t="shared" si="33"/>
        <v>571.27019143021334</v>
      </c>
      <c r="Q316">
        <f t="shared" si="34"/>
        <v>326349.63161671261</v>
      </c>
      <c r="R316">
        <v>0</v>
      </c>
      <c r="S316">
        <v>0</v>
      </c>
      <c r="T316">
        <v>1152</v>
      </c>
      <c r="U316">
        <v>1</v>
      </c>
      <c r="V316">
        <v>1</v>
      </c>
      <c r="W316">
        <v>5432</v>
      </c>
      <c r="X316">
        <v>0</v>
      </c>
      <c r="Y316">
        <v>0</v>
      </c>
      <c r="Z316">
        <v>0</v>
      </c>
      <c r="AA316">
        <v>1</v>
      </c>
    </row>
    <row r="317" spans="1:27" x14ac:dyDescent="0.35">
      <c r="A317" s="1">
        <v>41231</v>
      </c>
      <c r="B317">
        <v>6661</v>
      </c>
      <c r="C317">
        <v>5765</v>
      </c>
      <c r="D317">
        <v>6479</v>
      </c>
      <c r="E317">
        <v>0</v>
      </c>
      <c r="F317">
        <v>1</v>
      </c>
      <c r="G317">
        <v>1</v>
      </c>
      <c r="H317">
        <v>6584</v>
      </c>
      <c r="I317">
        <f t="shared" si="29"/>
        <v>7411.3668526322372</v>
      </c>
      <c r="J317">
        <f>I317-B317</f>
        <v>750.36685263223717</v>
      </c>
      <c r="K317">
        <f t="shared" si="30"/>
        <v>750.36685263223717</v>
      </c>
      <c r="L317" s="8">
        <f t="shared" si="35"/>
        <v>0.11265078105873549</v>
      </c>
      <c r="M317">
        <v>1206</v>
      </c>
      <c r="N317">
        <f t="shared" si="31"/>
        <v>13506.603347380269</v>
      </c>
      <c r="O317">
        <f t="shared" si="32"/>
        <v>21708</v>
      </c>
      <c r="P317">
        <f t="shared" si="33"/>
        <v>750.36685263223717</v>
      </c>
      <c r="Q317">
        <f t="shared" si="34"/>
        <v>563050.41352920956</v>
      </c>
      <c r="R317">
        <v>0</v>
      </c>
      <c r="S317">
        <v>0</v>
      </c>
      <c r="T317">
        <v>77</v>
      </c>
      <c r="U317">
        <v>1</v>
      </c>
      <c r="V317">
        <v>0</v>
      </c>
      <c r="W317">
        <v>6584</v>
      </c>
      <c r="X317">
        <v>0</v>
      </c>
      <c r="Y317">
        <v>0</v>
      </c>
      <c r="Z317">
        <v>0</v>
      </c>
      <c r="AA317">
        <v>1</v>
      </c>
    </row>
    <row r="318" spans="1:27" x14ac:dyDescent="0.35">
      <c r="A318" s="1">
        <v>41232</v>
      </c>
      <c r="B318">
        <v>4297</v>
      </c>
      <c r="C318">
        <v>6225.666666666667</v>
      </c>
      <c r="D318">
        <v>4343</v>
      </c>
      <c r="E318">
        <v>0</v>
      </c>
      <c r="F318">
        <v>0</v>
      </c>
      <c r="G318">
        <v>0</v>
      </c>
      <c r="H318">
        <v>6661</v>
      </c>
      <c r="I318">
        <f t="shared" si="29"/>
        <v>4654.0005260943772</v>
      </c>
      <c r="J318">
        <f>I318-B318</f>
        <v>357.00052609437716</v>
      </c>
      <c r="K318">
        <f t="shared" si="30"/>
        <v>357.00052609437716</v>
      </c>
      <c r="L318" s="8">
        <f t="shared" si="35"/>
        <v>8.3081341888381927E-2</v>
      </c>
      <c r="M318">
        <v>1480</v>
      </c>
      <c r="N318">
        <f t="shared" si="31"/>
        <v>6426.009469698789</v>
      </c>
      <c r="O318">
        <f t="shared" si="32"/>
        <v>26640</v>
      </c>
      <c r="P318">
        <f t="shared" si="33"/>
        <v>357.00052609437716</v>
      </c>
      <c r="Q318">
        <f t="shared" si="34"/>
        <v>127449.37563166207</v>
      </c>
      <c r="R318">
        <v>0</v>
      </c>
      <c r="S318">
        <v>0</v>
      </c>
      <c r="T318">
        <v>-2364</v>
      </c>
      <c r="U318">
        <v>0</v>
      </c>
      <c r="V318">
        <v>0</v>
      </c>
      <c r="W318">
        <v>6661</v>
      </c>
      <c r="X318">
        <v>1</v>
      </c>
      <c r="Y318">
        <v>0</v>
      </c>
      <c r="Z318">
        <v>0</v>
      </c>
      <c r="AA318">
        <v>0</v>
      </c>
    </row>
    <row r="319" spans="1:27" x14ac:dyDescent="0.35">
      <c r="A319" s="1">
        <v>41233</v>
      </c>
      <c r="B319">
        <v>5112</v>
      </c>
      <c r="C319">
        <v>5847.333333333333</v>
      </c>
      <c r="D319">
        <v>5596</v>
      </c>
      <c r="E319">
        <v>0</v>
      </c>
      <c r="F319">
        <v>0</v>
      </c>
      <c r="G319">
        <v>0</v>
      </c>
      <c r="H319">
        <v>4297</v>
      </c>
      <c r="I319">
        <f t="shared" si="29"/>
        <v>5344.1466405268084</v>
      </c>
      <c r="J319">
        <f>I319-B319</f>
        <v>232.14664052680837</v>
      </c>
      <c r="K319">
        <f t="shared" si="30"/>
        <v>232.14664052680837</v>
      </c>
      <c r="L319" s="8">
        <f t="shared" si="35"/>
        <v>4.5412097129657346E-2</v>
      </c>
      <c r="M319">
        <v>1683</v>
      </c>
      <c r="N319">
        <f t="shared" si="31"/>
        <v>4178.6395294825506</v>
      </c>
      <c r="O319">
        <f t="shared" si="32"/>
        <v>30294</v>
      </c>
      <c r="P319">
        <f t="shared" si="33"/>
        <v>232.14664052680837</v>
      </c>
      <c r="Q319">
        <f t="shared" si="34"/>
        <v>53892.062707883189</v>
      </c>
      <c r="R319">
        <v>0</v>
      </c>
      <c r="S319">
        <v>0</v>
      </c>
      <c r="T319">
        <v>815</v>
      </c>
      <c r="U319">
        <v>0</v>
      </c>
      <c r="V319">
        <v>0</v>
      </c>
      <c r="W319">
        <v>4297</v>
      </c>
      <c r="X319">
        <v>0</v>
      </c>
      <c r="Y319">
        <v>1</v>
      </c>
      <c r="Z319">
        <v>0</v>
      </c>
      <c r="AA319">
        <v>0</v>
      </c>
    </row>
    <row r="320" spans="1:27" x14ac:dyDescent="0.35">
      <c r="A320" s="1">
        <v>41234</v>
      </c>
      <c r="B320">
        <v>4905</v>
      </c>
      <c r="C320">
        <v>5356.666666666667</v>
      </c>
      <c r="D320">
        <v>4999</v>
      </c>
      <c r="E320">
        <v>0</v>
      </c>
      <c r="F320">
        <v>0</v>
      </c>
      <c r="G320">
        <v>0</v>
      </c>
      <c r="H320">
        <v>5112</v>
      </c>
      <c r="I320">
        <f t="shared" si="29"/>
        <v>4778.5897185380391</v>
      </c>
      <c r="J320">
        <f>I320-B320</f>
        <v>-126.41028146196095</v>
      </c>
      <c r="K320">
        <f t="shared" si="30"/>
        <v>126.41028146196095</v>
      </c>
      <c r="L320" s="8">
        <f t="shared" si="35"/>
        <v>2.5771718952489489E-2</v>
      </c>
      <c r="M320">
        <v>1760</v>
      </c>
      <c r="N320">
        <f t="shared" si="31"/>
        <v>9101.5402652611883</v>
      </c>
      <c r="O320">
        <f t="shared" si="32"/>
        <v>31680</v>
      </c>
      <c r="P320">
        <f t="shared" si="33"/>
        <v>-252.8205629239219</v>
      </c>
      <c r="Q320">
        <f t="shared" si="34"/>
        <v>63918.23703716875</v>
      </c>
      <c r="R320">
        <v>0</v>
      </c>
      <c r="S320">
        <v>0</v>
      </c>
      <c r="T320">
        <v>-207</v>
      </c>
      <c r="U320">
        <v>0</v>
      </c>
      <c r="V320">
        <v>0</v>
      </c>
      <c r="W320">
        <v>5112</v>
      </c>
      <c r="X320">
        <v>0</v>
      </c>
      <c r="Y320">
        <v>0</v>
      </c>
      <c r="Z320">
        <v>1</v>
      </c>
      <c r="AA320">
        <v>0</v>
      </c>
    </row>
    <row r="321" spans="1:27" x14ac:dyDescent="0.35">
      <c r="A321" s="1">
        <v>41235</v>
      </c>
      <c r="B321">
        <v>5279</v>
      </c>
      <c r="C321">
        <v>4771.333333333333</v>
      </c>
      <c r="D321">
        <v>5279</v>
      </c>
      <c r="E321">
        <v>0</v>
      </c>
      <c r="F321">
        <v>0</v>
      </c>
      <c r="G321">
        <v>0</v>
      </c>
      <c r="H321">
        <v>4905</v>
      </c>
      <c r="I321">
        <f t="shared" si="29"/>
        <v>4756.1116528742887</v>
      </c>
      <c r="J321">
        <f>I321-B321</f>
        <v>-522.88834712571133</v>
      </c>
      <c r="K321">
        <f t="shared" si="30"/>
        <v>522.88834712571133</v>
      </c>
      <c r="L321" s="8">
        <f t="shared" si="35"/>
        <v>9.9050643516899281E-2</v>
      </c>
      <c r="M321">
        <v>921</v>
      </c>
      <c r="N321">
        <f t="shared" si="31"/>
        <v>37647.960993051216</v>
      </c>
      <c r="O321">
        <f t="shared" si="32"/>
        <v>16578</v>
      </c>
      <c r="P321">
        <f t="shared" si="33"/>
        <v>-1045.7766942514227</v>
      </c>
      <c r="Q321">
        <f t="shared" si="34"/>
        <v>1093648.8942394336</v>
      </c>
      <c r="R321">
        <v>1</v>
      </c>
      <c r="S321">
        <v>0</v>
      </c>
      <c r="T321">
        <v>374</v>
      </c>
      <c r="U321">
        <v>0</v>
      </c>
      <c r="V321">
        <v>0</v>
      </c>
      <c r="W321">
        <v>4905</v>
      </c>
      <c r="X321">
        <v>0</v>
      </c>
      <c r="Y321">
        <v>0</v>
      </c>
      <c r="Z321">
        <v>0</v>
      </c>
      <c r="AA321">
        <v>0</v>
      </c>
    </row>
    <row r="322" spans="1:27" x14ac:dyDescent="0.35">
      <c r="A322" s="1">
        <v>41236</v>
      </c>
      <c r="B322">
        <v>4632</v>
      </c>
      <c r="C322">
        <v>5098.666666666667</v>
      </c>
      <c r="D322">
        <v>5432</v>
      </c>
      <c r="E322">
        <v>0</v>
      </c>
      <c r="F322">
        <v>0</v>
      </c>
      <c r="G322">
        <v>0</v>
      </c>
      <c r="H322">
        <v>5279</v>
      </c>
      <c r="I322">
        <f t="shared" si="29"/>
        <v>4972.1813158769064</v>
      </c>
      <c r="J322">
        <f>I322-B322</f>
        <v>340.18131587690641</v>
      </c>
      <c r="K322">
        <f t="shared" si="30"/>
        <v>340.18131587690641</v>
      </c>
      <c r="L322" s="8">
        <f t="shared" si="35"/>
        <v>7.3441562149591189E-2</v>
      </c>
      <c r="M322">
        <v>716</v>
      </c>
      <c r="N322">
        <f t="shared" si="31"/>
        <v>6123.2636857843154</v>
      </c>
      <c r="O322">
        <f t="shared" si="32"/>
        <v>12888</v>
      </c>
      <c r="P322">
        <f t="shared" si="33"/>
        <v>340.18131587690641</v>
      </c>
      <c r="Q322">
        <f t="shared" si="34"/>
        <v>115723.32767174358</v>
      </c>
      <c r="R322">
        <v>0</v>
      </c>
      <c r="S322">
        <v>1</v>
      </c>
      <c r="T322">
        <v>-647</v>
      </c>
      <c r="U322">
        <v>0</v>
      </c>
      <c r="V322">
        <v>0</v>
      </c>
      <c r="W322">
        <v>5279</v>
      </c>
      <c r="X322">
        <v>0</v>
      </c>
      <c r="Y322">
        <v>0</v>
      </c>
      <c r="Z322">
        <v>0</v>
      </c>
      <c r="AA322">
        <v>0</v>
      </c>
    </row>
    <row r="323" spans="1:27" x14ac:dyDescent="0.35">
      <c r="A323" s="1">
        <v>41237</v>
      </c>
      <c r="B323">
        <v>4628.5</v>
      </c>
      <c r="C323">
        <v>4938.666666666667</v>
      </c>
      <c r="D323">
        <v>6584</v>
      </c>
      <c r="E323">
        <v>0</v>
      </c>
      <c r="F323">
        <v>1</v>
      </c>
      <c r="G323">
        <v>0</v>
      </c>
      <c r="H323">
        <v>4632</v>
      </c>
      <c r="I323">
        <f t="shared" ref="I323:I360" si="36">$AC$2+SUMPRODUCT(C323:G323,$AD$2:$AH$2)</f>
        <v>5986.1920161657827</v>
      </c>
      <c r="J323">
        <f>I323-B323</f>
        <v>1357.6920161657827</v>
      </c>
      <c r="K323">
        <f t="shared" ref="K323:K360" si="37">ABS(J323)</f>
        <v>1357.6920161657827</v>
      </c>
      <c r="L323" s="8">
        <f t="shared" si="35"/>
        <v>0.29333304875570543</v>
      </c>
      <c r="M323">
        <v>1149</v>
      </c>
      <c r="N323">
        <f t="shared" ref="N323:N360" si="38">IF(J323&lt;0,J323*-72,J323*18)</f>
        <v>24438.45629098409</v>
      </c>
      <c r="O323">
        <f t="shared" ref="O323:O360" si="39">M323*18</f>
        <v>20682</v>
      </c>
      <c r="P323">
        <f t="shared" ref="P323:P360" si="40">IF(J323&lt;0,J323*2,J323)</f>
        <v>1357.6920161657827</v>
      </c>
      <c r="Q323">
        <f t="shared" ref="Q323:Q360" si="41">P323^2</f>
        <v>1843327.6107603079</v>
      </c>
      <c r="R323">
        <v>0</v>
      </c>
      <c r="S323">
        <v>0</v>
      </c>
      <c r="T323">
        <v>-3.5</v>
      </c>
      <c r="U323">
        <v>1</v>
      </c>
      <c r="V323">
        <v>1</v>
      </c>
      <c r="W323">
        <v>4632</v>
      </c>
      <c r="X323">
        <v>0</v>
      </c>
      <c r="Y323">
        <v>0</v>
      </c>
      <c r="Z323">
        <v>0</v>
      </c>
      <c r="AA323">
        <v>0</v>
      </c>
    </row>
    <row r="324" spans="1:27" x14ac:dyDescent="0.35">
      <c r="A324" s="1">
        <v>41238</v>
      </c>
      <c r="B324">
        <v>4628.5</v>
      </c>
      <c r="C324">
        <v>4846.5</v>
      </c>
      <c r="D324">
        <v>6661</v>
      </c>
      <c r="E324">
        <v>0</v>
      </c>
      <c r="F324">
        <v>1</v>
      </c>
      <c r="G324">
        <v>0</v>
      </c>
      <c r="H324">
        <v>4628.5</v>
      </c>
      <c r="I324">
        <f t="shared" si="36"/>
        <v>6004.2862242975862</v>
      </c>
      <c r="J324">
        <f>I324-B324</f>
        <v>1375.7862242975862</v>
      </c>
      <c r="K324">
        <f t="shared" si="37"/>
        <v>1375.7862242975862</v>
      </c>
      <c r="L324" s="8">
        <f t="shared" si="35"/>
        <v>0.29724235158206463</v>
      </c>
      <c r="M324">
        <v>0</v>
      </c>
      <c r="N324">
        <f t="shared" si="38"/>
        <v>24764.152037356551</v>
      </c>
      <c r="O324">
        <f t="shared" si="39"/>
        <v>0</v>
      </c>
      <c r="P324">
        <f t="shared" si="40"/>
        <v>1375.7862242975862</v>
      </c>
      <c r="Q324">
        <f t="shared" si="41"/>
        <v>1892787.734967008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4628.5</v>
      </c>
      <c r="X324">
        <v>0</v>
      </c>
      <c r="Y324">
        <v>0</v>
      </c>
      <c r="Z324">
        <v>0</v>
      </c>
      <c r="AA324">
        <v>0</v>
      </c>
    </row>
    <row r="325" spans="1:27" x14ac:dyDescent="0.35">
      <c r="A325" s="1">
        <v>41239</v>
      </c>
      <c r="B325">
        <v>4480</v>
      </c>
      <c r="C325">
        <v>4629.666666666667</v>
      </c>
      <c r="D325">
        <v>4297</v>
      </c>
      <c r="E325">
        <v>0</v>
      </c>
      <c r="F325">
        <v>0</v>
      </c>
      <c r="G325">
        <v>1</v>
      </c>
      <c r="H325">
        <v>4628.5</v>
      </c>
      <c r="I325">
        <f t="shared" si="36"/>
        <v>5263.251936835487</v>
      </c>
      <c r="J325">
        <f>I325-B325</f>
        <v>783.25193683548696</v>
      </c>
      <c r="K325">
        <f t="shared" si="37"/>
        <v>783.25193683548696</v>
      </c>
      <c r="L325" s="8">
        <f t="shared" si="35"/>
        <v>0.17483302161506406</v>
      </c>
      <c r="M325">
        <v>1541</v>
      </c>
      <c r="N325">
        <f t="shared" si="38"/>
        <v>14098.534863038765</v>
      </c>
      <c r="O325">
        <f t="shared" si="39"/>
        <v>27738</v>
      </c>
      <c r="P325">
        <f t="shared" si="40"/>
        <v>783.25193683548696</v>
      </c>
      <c r="Q325">
        <f t="shared" si="41"/>
        <v>613483.59655654163</v>
      </c>
      <c r="R325">
        <v>0</v>
      </c>
      <c r="S325">
        <v>0</v>
      </c>
      <c r="T325">
        <v>-148.5</v>
      </c>
      <c r="U325">
        <v>0</v>
      </c>
      <c r="V325">
        <v>0</v>
      </c>
      <c r="W325">
        <v>4628.5</v>
      </c>
      <c r="X325">
        <v>1</v>
      </c>
      <c r="Y325">
        <v>0</v>
      </c>
      <c r="Z325">
        <v>0</v>
      </c>
      <c r="AA325">
        <v>1</v>
      </c>
    </row>
    <row r="326" spans="1:27" x14ac:dyDescent="0.35">
      <c r="A326" s="1">
        <v>41240</v>
      </c>
      <c r="B326">
        <v>4565</v>
      </c>
      <c r="C326">
        <v>4579</v>
      </c>
      <c r="D326">
        <v>5112</v>
      </c>
      <c r="E326">
        <v>0</v>
      </c>
      <c r="F326">
        <v>0</v>
      </c>
      <c r="G326">
        <v>0</v>
      </c>
      <c r="H326">
        <v>4480</v>
      </c>
      <c r="I326">
        <f t="shared" si="36"/>
        <v>4578.4732792365303</v>
      </c>
      <c r="J326">
        <f>I326-B326</f>
        <v>13.473279236530288</v>
      </c>
      <c r="K326">
        <f t="shared" si="37"/>
        <v>13.473279236530288</v>
      </c>
      <c r="L326" s="8">
        <f t="shared" ref="L326:L360" si="42">K326/B326</f>
        <v>2.9514302818248166E-3</v>
      </c>
      <c r="M326">
        <v>1815</v>
      </c>
      <c r="N326">
        <f t="shared" si="38"/>
        <v>242.51902625754519</v>
      </c>
      <c r="O326">
        <f t="shared" si="39"/>
        <v>32670</v>
      </c>
      <c r="P326">
        <f t="shared" si="40"/>
        <v>13.473279236530288</v>
      </c>
      <c r="Q326">
        <f t="shared" si="41"/>
        <v>181.52925338551819</v>
      </c>
      <c r="R326">
        <v>0</v>
      </c>
      <c r="S326">
        <v>0</v>
      </c>
      <c r="T326">
        <v>85</v>
      </c>
      <c r="U326">
        <v>0</v>
      </c>
      <c r="V326">
        <v>0</v>
      </c>
      <c r="W326">
        <v>4480</v>
      </c>
      <c r="X326">
        <v>0</v>
      </c>
      <c r="Y326">
        <v>1</v>
      </c>
      <c r="Z326">
        <v>0</v>
      </c>
      <c r="AA326">
        <v>0</v>
      </c>
    </row>
    <row r="327" spans="1:27" x14ac:dyDescent="0.35">
      <c r="A327" s="1">
        <v>41241</v>
      </c>
      <c r="B327">
        <v>4465</v>
      </c>
      <c r="C327">
        <v>4557.833333333333</v>
      </c>
      <c r="D327">
        <v>4905</v>
      </c>
      <c r="E327">
        <v>1</v>
      </c>
      <c r="F327">
        <v>0</v>
      </c>
      <c r="G327">
        <v>0</v>
      </c>
      <c r="H327">
        <v>4565</v>
      </c>
      <c r="I327">
        <f t="shared" si="36"/>
        <v>4583.9245227081092</v>
      </c>
      <c r="J327">
        <f>I327-B327</f>
        <v>118.92452270810918</v>
      </c>
      <c r="K327">
        <f t="shared" si="37"/>
        <v>118.92452270810918</v>
      </c>
      <c r="L327" s="8">
        <f t="shared" si="42"/>
        <v>2.6634831513574285E-2</v>
      </c>
      <c r="M327">
        <v>1875</v>
      </c>
      <c r="N327">
        <f t="shared" si="38"/>
        <v>2140.6414087459652</v>
      </c>
      <c r="O327">
        <f t="shared" si="39"/>
        <v>33750</v>
      </c>
      <c r="P327">
        <f t="shared" si="40"/>
        <v>118.92452270810918</v>
      </c>
      <c r="Q327">
        <f t="shared" si="41"/>
        <v>14143.042101351575</v>
      </c>
      <c r="R327">
        <v>0</v>
      </c>
      <c r="S327">
        <v>0</v>
      </c>
      <c r="T327">
        <v>-100</v>
      </c>
      <c r="U327">
        <v>0</v>
      </c>
      <c r="V327">
        <v>0</v>
      </c>
      <c r="W327">
        <v>4565</v>
      </c>
      <c r="X327">
        <v>0</v>
      </c>
      <c r="Y327">
        <v>0</v>
      </c>
      <c r="Z327">
        <v>1</v>
      </c>
      <c r="AA327">
        <v>0</v>
      </c>
    </row>
    <row r="328" spans="1:27" x14ac:dyDescent="0.35">
      <c r="A328" s="1">
        <v>41242</v>
      </c>
      <c r="B328">
        <v>4849</v>
      </c>
      <c r="C328">
        <v>4503.333333333333</v>
      </c>
      <c r="D328">
        <v>5279</v>
      </c>
      <c r="E328">
        <v>1</v>
      </c>
      <c r="F328">
        <v>0</v>
      </c>
      <c r="G328">
        <v>0</v>
      </c>
      <c r="H328">
        <v>4465</v>
      </c>
      <c r="I328">
        <f t="shared" si="36"/>
        <v>4810.5372271952319</v>
      </c>
      <c r="J328">
        <f>I328-B328</f>
        <v>-38.462772804768065</v>
      </c>
      <c r="K328">
        <f t="shared" si="37"/>
        <v>38.462772804768065</v>
      </c>
      <c r="L328" s="8">
        <f t="shared" si="42"/>
        <v>7.9321041049222659E-3</v>
      </c>
      <c r="M328">
        <v>1360</v>
      </c>
      <c r="N328">
        <f t="shared" si="38"/>
        <v>2769.3196419433007</v>
      </c>
      <c r="O328">
        <f t="shared" si="39"/>
        <v>24480</v>
      </c>
      <c r="P328">
        <f t="shared" si="40"/>
        <v>-76.92554560953613</v>
      </c>
      <c r="Q328">
        <f t="shared" si="41"/>
        <v>5917.5395673248231</v>
      </c>
      <c r="R328">
        <v>1</v>
      </c>
      <c r="S328">
        <v>0</v>
      </c>
      <c r="T328">
        <v>384</v>
      </c>
      <c r="U328">
        <v>0</v>
      </c>
      <c r="V328">
        <v>0</v>
      </c>
      <c r="W328">
        <v>4465</v>
      </c>
      <c r="X328">
        <v>0</v>
      </c>
      <c r="Y328">
        <v>0</v>
      </c>
      <c r="Z328">
        <v>0</v>
      </c>
      <c r="AA328">
        <v>0</v>
      </c>
    </row>
    <row r="329" spans="1:27" x14ac:dyDescent="0.35">
      <c r="A329" s="1">
        <v>41243</v>
      </c>
      <c r="B329">
        <v>6084</v>
      </c>
      <c r="C329">
        <v>4626.333333333333</v>
      </c>
      <c r="D329">
        <v>4632</v>
      </c>
      <c r="E329">
        <v>1</v>
      </c>
      <c r="F329">
        <v>0</v>
      </c>
      <c r="G329">
        <v>1</v>
      </c>
      <c r="H329">
        <v>4849</v>
      </c>
      <c r="I329">
        <f t="shared" si="36"/>
        <v>5631.2702962010226</v>
      </c>
      <c r="J329">
        <f>I329-B329</f>
        <v>-452.72970379897743</v>
      </c>
      <c r="K329">
        <f t="shared" si="37"/>
        <v>452.72970379897743</v>
      </c>
      <c r="L329" s="8">
        <f t="shared" si="42"/>
        <v>7.4413166304894376E-2</v>
      </c>
      <c r="M329">
        <v>757</v>
      </c>
      <c r="N329">
        <f t="shared" si="38"/>
        <v>32596.538673526375</v>
      </c>
      <c r="O329">
        <f t="shared" si="39"/>
        <v>13626</v>
      </c>
      <c r="P329">
        <f t="shared" si="40"/>
        <v>-905.45940759795485</v>
      </c>
      <c r="Q329">
        <f t="shared" si="41"/>
        <v>819856.73880763934</v>
      </c>
      <c r="R329">
        <v>0</v>
      </c>
      <c r="S329">
        <v>1</v>
      </c>
      <c r="T329">
        <v>1235</v>
      </c>
      <c r="U329">
        <v>0</v>
      </c>
      <c r="V329">
        <v>0</v>
      </c>
      <c r="W329">
        <v>4849</v>
      </c>
      <c r="X329">
        <v>0</v>
      </c>
      <c r="Y329">
        <v>0</v>
      </c>
      <c r="Z329">
        <v>0</v>
      </c>
      <c r="AA329">
        <v>1</v>
      </c>
    </row>
    <row r="330" spans="1:27" x14ac:dyDescent="0.35">
      <c r="A330" s="1">
        <v>41244</v>
      </c>
      <c r="B330">
        <v>6609</v>
      </c>
      <c r="C330">
        <v>5132.666666666667</v>
      </c>
      <c r="D330">
        <v>4628.5</v>
      </c>
      <c r="E330">
        <v>0</v>
      </c>
      <c r="F330">
        <v>1</v>
      </c>
      <c r="G330">
        <v>1</v>
      </c>
      <c r="H330">
        <v>6084</v>
      </c>
      <c r="I330">
        <f t="shared" si="36"/>
        <v>5971.8562015443113</v>
      </c>
      <c r="J330">
        <f>I330-B330</f>
        <v>-637.14379845568874</v>
      </c>
      <c r="K330">
        <f t="shared" si="37"/>
        <v>637.14379845568874</v>
      </c>
      <c r="L330" s="8">
        <f t="shared" si="42"/>
        <v>9.6405477145663304E-2</v>
      </c>
      <c r="M330">
        <v>800</v>
      </c>
      <c r="N330">
        <f t="shared" si="38"/>
        <v>45874.353488809589</v>
      </c>
      <c r="O330">
        <f t="shared" si="39"/>
        <v>14400</v>
      </c>
      <c r="P330">
        <f t="shared" si="40"/>
        <v>-1274.2875969113775</v>
      </c>
      <c r="Q330">
        <f t="shared" si="41"/>
        <v>1623808.8796421732</v>
      </c>
      <c r="R330">
        <v>0</v>
      </c>
      <c r="S330">
        <v>0</v>
      </c>
      <c r="T330">
        <v>525</v>
      </c>
      <c r="U330">
        <v>1</v>
      </c>
      <c r="V330">
        <v>1</v>
      </c>
      <c r="W330">
        <v>6084</v>
      </c>
      <c r="X330">
        <v>0</v>
      </c>
      <c r="Y330">
        <v>0</v>
      </c>
      <c r="Z330">
        <v>0</v>
      </c>
      <c r="AA330">
        <v>1</v>
      </c>
    </row>
    <row r="331" spans="1:27" x14ac:dyDescent="0.35">
      <c r="A331" s="1">
        <v>41245</v>
      </c>
      <c r="B331">
        <v>6482</v>
      </c>
      <c r="C331">
        <v>5847.333333333333</v>
      </c>
      <c r="D331">
        <v>4628.5</v>
      </c>
      <c r="E331">
        <v>0</v>
      </c>
      <c r="F331">
        <v>1</v>
      </c>
      <c r="G331">
        <v>1</v>
      </c>
      <c r="H331">
        <v>6609</v>
      </c>
      <c r="I331">
        <f t="shared" si="36"/>
        <v>6224.022140255237</v>
      </c>
      <c r="J331">
        <f>I331-B331</f>
        <v>-257.97785974476301</v>
      </c>
      <c r="K331">
        <f t="shared" si="37"/>
        <v>257.97785974476301</v>
      </c>
      <c r="L331" s="8">
        <f t="shared" si="42"/>
        <v>3.9799114431466061E-2</v>
      </c>
      <c r="M331">
        <v>1117</v>
      </c>
      <c r="N331">
        <f t="shared" si="38"/>
        <v>18574.405901622937</v>
      </c>
      <c r="O331">
        <f t="shared" si="39"/>
        <v>20106</v>
      </c>
      <c r="P331">
        <f t="shared" si="40"/>
        <v>-515.95571948952602</v>
      </c>
      <c r="Q331">
        <f t="shared" si="41"/>
        <v>266210.30447395449</v>
      </c>
      <c r="R331">
        <v>0</v>
      </c>
      <c r="S331">
        <v>0</v>
      </c>
      <c r="T331">
        <v>-127</v>
      </c>
      <c r="U331">
        <v>1</v>
      </c>
      <c r="V331">
        <v>0</v>
      </c>
      <c r="W331">
        <v>6609</v>
      </c>
      <c r="X331">
        <v>0</v>
      </c>
      <c r="Y331">
        <v>0</v>
      </c>
      <c r="Z331">
        <v>0</v>
      </c>
      <c r="AA331">
        <v>1</v>
      </c>
    </row>
    <row r="332" spans="1:27" x14ac:dyDescent="0.35">
      <c r="A332" s="1">
        <v>41246</v>
      </c>
      <c r="B332">
        <v>4308</v>
      </c>
      <c r="C332">
        <v>6391.666666666667</v>
      </c>
      <c r="D332">
        <v>4480</v>
      </c>
      <c r="E332">
        <v>0</v>
      </c>
      <c r="F332">
        <v>0</v>
      </c>
      <c r="G332">
        <v>0</v>
      </c>
      <c r="H332">
        <v>6482</v>
      </c>
      <c r="I332">
        <f t="shared" si="36"/>
        <v>4802.6273341802871</v>
      </c>
      <c r="J332">
        <f>I332-B332</f>
        <v>494.62733418028711</v>
      </c>
      <c r="K332">
        <f t="shared" si="37"/>
        <v>494.62733418028711</v>
      </c>
      <c r="L332" s="8">
        <f t="shared" si="42"/>
        <v>0.11481600143460703</v>
      </c>
      <c r="M332">
        <v>1852</v>
      </c>
      <c r="N332">
        <f t="shared" si="38"/>
        <v>8903.2920152451679</v>
      </c>
      <c r="O332">
        <f t="shared" si="39"/>
        <v>33336</v>
      </c>
      <c r="P332">
        <f t="shared" si="40"/>
        <v>494.62733418028711</v>
      </c>
      <c r="Q332">
        <f t="shared" si="41"/>
        <v>244656.19971829743</v>
      </c>
      <c r="R332">
        <v>0</v>
      </c>
      <c r="S332">
        <v>0</v>
      </c>
      <c r="T332">
        <v>-2174</v>
      </c>
      <c r="U332">
        <v>0</v>
      </c>
      <c r="V332">
        <v>0</v>
      </c>
      <c r="W332">
        <v>6482</v>
      </c>
      <c r="X332">
        <v>1</v>
      </c>
      <c r="Y332">
        <v>0</v>
      </c>
      <c r="Z332">
        <v>0</v>
      </c>
      <c r="AA332">
        <v>0</v>
      </c>
    </row>
    <row r="333" spans="1:27" x14ac:dyDescent="0.35">
      <c r="A333" s="1">
        <v>41247</v>
      </c>
      <c r="B333">
        <v>4580</v>
      </c>
      <c r="C333">
        <v>5799.666666666667</v>
      </c>
      <c r="D333">
        <v>4565</v>
      </c>
      <c r="E333">
        <v>0</v>
      </c>
      <c r="F333">
        <v>0</v>
      </c>
      <c r="G333">
        <v>1</v>
      </c>
      <c r="H333">
        <v>4308</v>
      </c>
      <c r="I333">
        <f t="shared" si="36"/>
        <v>5852.2449338106062</v>
      </c>
      <c r="J333">
        <f>I333-B333</f>
        <v>1272.2449338106062</v>
      </c>
      <c r="K333">
        <f t="shared" si="37"/>
        <v>1272.2449338106062</v>
      </c>
      <c r="L333" s="8">
        <f t="shared" si="42"/>
        <v>0.27778273663987035</v>
      </c>
      <c r="M333">
        <v>1941</v>
      </c>
      <c r="N333">
        <f t="shared" si="38"/>
        <v>22900.40880859091</v>
      </c>
      <c r="O333">
        <f t="shared" si="39"/>
        <v>34938</v>
      </c>
      <c r="P333">
        <f t="shared" si="40"/>
        <v>1272.2449338106062</v>
      </c>
      <c r="Q333">
        <f t="shared" si="41"/>
        <v>1618607.1716067537</v>
      </c>
      <c r="R333">
        <v>0</v>
      </c>
      <c r="S333">
        <v>0</v>
      </c>
      <c r="T333">
        <v>272</v>
      </c>
      <c r="U333">
        <v>0</v>
      </c>
      <c r="V333">
        <v>0</v>
      </c>
      <c r="W333">
        <v>4308</v>
      </c>
      <c r="X333">
        <v>0</v>
      </c>
      <c r="Y333">
        <v>1</v>
      </c>
      <c r="Z333">
        <v>0</v>
      </c>
      <c r="AA333">
        <v>1</v>
      </c>
    </row>
    <row r="334" spans="1:27" x14ac:dyDescent="0.35">
      <c r="A334" s="1">
        <v>41248</v>
      </c>
      <c r="B334">
        <v>4827</v>
      </c>
      <c r="C334">
        <v>5123.333333333333</v>
      </c>
      <c r="D334">
        <v>4465</v>
      </c>
      <c r="E334">
        <v>0</v>
      </c>
      <c r="F334">
        <v>0</v>
      </c>
      <c r="G334">
        <v>1</v>
      </c>
      <c r="H334">
        <v>4580</v>
      </c>
      <c r="I334">
        <f t="shared" si="36"/>
        <v>5547.8713419599571</v>
      </c>
      <c r="J334">
        <f>I334-B334</f>
        <v>720.87134195995714</v>
      </c>
      <c r="K334">
        <f t="shared" si="37"/>
        <v>720.87134195995714</v>
      </c>
      <c r="L334" s="8">
        <f t="shared" si="42"/>
        <v>0.14934148372901535</v>
      </c>
      <c r="M334">
        <v>1585</v>
      </c>
      <c r="N334">
        <f t="shared" si="38"/>
        <v>12975.684155279228</v>
      </c>
      <c r="O334">
        <f t="shared" si="39"/>
        <v>28530</v>
      </c>
      <c r="P334">
        <f t="shared" si="40"/>
        <v>720.87134195995714</v>
      </c>
      <c r="Q334">
        <f t="shared" si="41"/>
        <v>519655.49165914947</v>
      </c>
      <c r="R334">
        <v>0</v>
      </c>
      <c r="S334">
        <v>0</v>
      </c>
      <c r="T334">
        <v>247</v>
      </c>
      <c r="U334">
        <v>0</v>
      </c>
      <c r="V334">
        <v>0</v>
      </c>
      <c r="W334">
        <v>4580</v>
      </c>
      <c r="X334">
        <v>0</v>
      </c>
      <c r="Y334">
        <v>0</v>
      </c>
      <c r="Z334">
        <v>1</v>
      </c>
      <c r="AA334">
        <v>1</v>
      </c>
    </row>
    <row r="335" spans="1:27" x14ac:dyDescent="0.35">
      <c r="A335" s="1">
        <v>41249</v>
      </c>
      <c r="B335">
        <v>5214</v>
      </c>
      <c r="C335">
        <v>4571.666666666667</v>
      </c>
      <c r="D335">
        <v>4849</v>
      </c>
      <c r="E335">
        <v>0</v>
      </c>
      <c r="F335">
        <v>0</v>
      </c>
      <c r="G335">
        <v>1</v>
      </c>
      <c r="H335">
        <v>4827</v>
      </c>
      <c r="I335">
        <f t="shared" si="36"/>
        <v>5605.6350406359725</v>
      </c>
      <c r="J335">
        <f>I335-B335</f>
        <v>391.63504063597247</v>
      </c>
      <c r="K335">
        <f t="shared" si="37"/>
        <v>391.63504063597247</v>
      </c>
      <c r="L335" s="8">
        <f t="shared" si="42"/>
        <v>7.5112205722280875E-2</v>
      </c>
      <c r="M335">
        <v>1523</v>
      </c>
      <c r="N335">
        <f t="shared" si="38"/>
        <v>7049.4307314475045</v>
      </c>
      <c r="O335">
        <f t="shared" si="39"/>
        <v>27414</v>
      </c>
      <c r="P335">
        <f t="shared" si="40"/>
        <v>391.63504063597247</v>
      </c>
      <c r="Q335">
        <f t="shared" si="41"/>
        <v>153378.00505393982</v>
      </c>
      <c r="R335">
        <v>1</v>
      </c>
      <c r="S335">
        <v>0</v>
      </c>
      <c r="T335">
        <v>387</v>
      </c>
      <c r="U335">
        <v>0</v>
      </c>
      <c r="V335">
        <v>0</v>
      </c>
      <c r="W335">
        <v>4827</v>
      </c>
      <c r="X335">
        <v>0</v>
      </c>
      <c r="Y335">
        <v>0</v>
      </c>
      <c r="Z335">
        <v>0</v>
      </c>
      <c r="AA335">
        <v>1</v>
      </c>
    </row>
    <row r="336" spans="1:27" x14ac:dyDescent="0.35">
      <c r="A336" s="1">
        <v>41250</v>
      </c>
      <c r="B336">
        <v>5733</v>
      </c>
      <c r="C336">
        <v>4873.666666666667</v>
      </c>
      <c r="D336">
        <v>6084</v>
      </c>
      <c r="E336">
        <v>0</v>
      </c>
      <c r="F336">
        <v>0</v>
      </c>
      <c r="G336">
        <v>0</v>
      </c>
      <c r="H336">
        <v>5214</v>
      </c>
      <c r="I336">
        <f t="shared" si="36"/>
        <v>5321.3727946723311</v>
      </c>
      <c r="J336">
        <f>I336-B336</f>
        <v>-411.62720532766889</v>
      </c>
      <c r="K336">
        <f t="shared" si="37"/>
        <v>411.62720532766889</v>
      </c>
      <c r="L336" s="8">
        <f t="shared" si="42"/>
        <v>7.1799617186057721E-2</v>
      </c>
      <c r="M336">
        <v>1531</v>
      </c>
      <c r="N336">
        <f t="shared" si="38"/>
        <v>29637.15878359216</v>
      </c>
      <c r="O336">
        <f t="shared" si="39"/>
        <v>27558</v>
      </c>
      <c r="P336">
        <f t="shared" si="40"/>
        <v>-823.25441065533778</v>
      </c>
      <c r="Q336">
        <f t="shared" si="41"/>
        <v>677747.82466346759</v>
      </c>
      <c r="R336">
        <v>0</v>
      </c>
      <c r="S336">
        <v>1</v>
      </c>
      <c r="T336">
        <v>519</v>
      </c>
      <c r="U336">
        <v>0</v>
      </c>
      <c r="V336">
        <v>0</v>
      </c>
      <c r="W336">
        <v>5214</v>
      </c>
      <c r="X336">
        <v>0</v>
      </c>
      <c r="Y336">
        <v>0</v>
      </c>
      <c r="Z336">
        <v>0</v>
      </c>
      <c r="AA336">
        <v>0</v>
      </c>
    </row>
    <row r="337" spans="1:27" x14ac:dyDescent="0.35">
      <c r="A337" s="1">
        <v>41251</v>
      </c>
      <c r="B337">
        <v>6245</v>
      </c>
      <c r="C337">
        <v>5258</v>
      </c>
      <c r="D337">
        <v>6609</v>
      </c>
      <c r="E337">
        <v>0</v>
      </c>
      <c r="F337">
        <v>1</v>
      </c>
      <c r="G337">
        <v>0</v>
      </c>
      <c r="H337">
        <v>5733</v>
      </c>
      <c r="I337">
        <f t="shared" si="36"/>
        <v>6115.3002447599511</v>
      </c>
      <c r="J337">
        <f>I337-B337</f>
        <v>-129.69975524004894</v>
      </c>
      <c r="K337">
        <f t="shared" si="37"/>
        <v>129.69975524004894</v>
      </c>
      <c r="L337" s="8">
        <f t="shared" si="42"/>
        <v>2.0768575698967003E-2</v>
      </c>
      <c r="M337">
        <v>1202</v>
      </c>
      <c r="N337">
        <f t="shared" si="38"/>
        <v>9338.382377283524</v>
      </c>
      <c r="O337">
        <f t="shared" si="39"/>
        <v>21636</v>
      </c>
      <c r="P337">
        <f t="shared" si="40"/>
        <v>-259.39951048009789</v>
      </c>
      <c r="Q337">
        <f t="shared" si="41"/>
        <v>67288.106037314414</v>
      </c>
      <c r="R337">
        <v>0</v>
      </c>
      <c r="S337">
        <v>0</v>
      </c>
      <c r="T337">
        <v>512</v>
      </c>
      <c r="U337">
        <v>1</v>
      </c>
      <c r="V337">
        <v>1</v>
      </c>
      <c r="W337">
        <v>5733</v>
      </c>
      <c r="X337">
        <v>0</v>
      </c>
      <c r="Y337">
        <v>0</v>
      </c>
      <c r="Z337">
        <v>0</v>
      </c>
      <c r="AA337">
        <v>0</v>
      </c>
    </row>
    <row r="338" spans="1:27" x14ac:dyDescent="0.35">
      <c r="A338" s="1">
        <v>41252</v>
      </c>
      <c r="B338">
        <v>6423</v>
      </c>
      <c r="C338">
        <v>5730.666666666667</v>
      </c>
      <c r="D338">
        <v>6482</v>
      </c>
      <c r="E338">
        <v>0</v>
      </c>
      <c r="F338">
        <v>1</v>
      </c>
      <c r="G338">
        <v>0</v>
      </c>
      <c r="H338">
        <v>6245</v>
      </c>
      <c r="I338">
        <f t="shared" si="36"/>
        <v>6198.596555936384</v>
      </c>
      <c r="J338">
        <f>I338-B338</f>
        <v>-224.40344406361601</v>
      </c>
      <c r="K338">
        <f t="shared" si="37"/>
        <v>224.40344406361601</v>
      </c>
      <c r="L338" s="8">
        <f t="shared" si="42"/>
        <v>3.4937481560581664E-2</v>
      </c>
      <c r="M338">
        <v>989</v>
      </c>
      <c r="N338">
        <f t="shared" si="38"/>
        <v>16157.047972580353</v>
      </c>
      <c r="O338">
        <f t="shared" si="39"/>
        <v>17802</v>
      </c>
      <c r="P338">
        <f t="shared" si="40"/>
        <v>-448.80688812723201</v>
      </c>
      <c r="Q338">
        <f t="shared" si="41"/>
        <v>201427.62283044975</v>
      </c>
      <c r="R338">
        <v>0</v>
      </c>
      <c r="S338">
        <v>0</v>
      </c>
      <c r="T338">
        <v>178</v>
      </c>
      <c r="U338">
        <v>1</v>
      </c>
      <c r="V338">
        <v>0</v>
      </c>
      <c r="W338">
        <v>6245</v>
      </c>
      <c r="X338">
        <v>0</v>
      </c>
      <c r="Y338">
        <v>0</v>
      </c>
      <c r="Z338">
        <v>0</v>
      </c>
      <c r="AA338">
        <v>0</v>
      </c>
    </row>
    <row r="339" spans="1:27" x14ac:dyDescent="0.35">
      <c r="A339" s="1">
        <v>41253</v>
      </c>
      <c r="B339">
        <v>4249</v>
      </c>
      <c r="C339">
        <v>6133.666666666667</v>
      </c>
      <c r="D339">
        <v>4308</v>
      </c>
      <c r="E339">
        <v>0</v>
      </c>
      <c r="F339">
        <v>0</v>
      </c>
      <c r="G339">
        <v>0</v>
      </c>
      <c r="H339">
        <v>6423</v>
      </c>
      <c r="I339">
        <f t="shared" si="36"/>
        <v>4598.5321953885095</v>
      </c>
      <c r="J339">
        <f>I339-B339</f>
        <v>349.53219538850954</v>
      </c>
      <c r="K339">
        <f t="shared" si="37"/>
        <v>349.53219538850954</v>
      </c>
      <c r="L339" s="8">
        <f t="shared" si="42"/>
        <v>8.2262225320901286E-2</v>
      </c>
      <c r="M339">
        <v>1642</v>
      </c>
      <c r="N339">
        <f t="shared" si="38"/>
        <v>6291.5795169931716</v>
      </c>
      <c r="O339">
        <f t="shared" si="39"/>
        <v>29556</v>
      </c>
      <c r="P339">
        <f t="shared" si="40"/>
        <v>349.53219538850954</v>
      </c>
      <c r="Q339">
        <f t="shared" si="41"/>
        <v>122172.75561311121</v>
      </c>
      <c r="R339">
        <v>0</v>
      </c>
      <c r="S339">
        <v>0</v>
      </c>
      <c r="T339">
        <v>-2174</v>
      </c>
      <c r="U339">
        <v>0</v>
      </c>
      <c r="V339">
        <v>0</v>
      </c>
      <c r="W339">
        <v>6423</v>
      </c>
      <c r="X339">
        <v>1</v>
      </c>
      <c r="Y339">
        <v>0</v>
      </c>
      <c r="Z339">
        <v>0</v>
      </c>
      <c r="AA339">
        <v>0</v>
      </c>
    </row>
    <row r="340" spans="1:27" x14ac:dyDescent="0.35">
      <c r="A340" s="1">
        <v>41254</v>
      </c>
      <c r="B340">
        <v>5191</v>
      </c>
      <c r="C340">
        <v>5639</v>
      </c>
      <c r="D340">
        <v>4580</v>
      </c>
      <c r="E340">
        <v>0</v>
      </c>
      <c r="F340">
        <v>0</v>
      </c>
      <c r="G340">
        <v>1</v>
      </c>
      <c r="H340">
        <v>4249</v>
      </c>
      <c r="I340">
        <f t="shared" si="36"/>
        <v>5805.4146452069826</v>
      </c>
      <c r="J340">
        <f>I340-B340</f>
        <v>614.41464520698264</v>
      </c>
      <c r="K340">
        <f t="shared" si="37"/>
        <v>614.41464520698264</v>
      </c>
      <c r="L340" s="8">
        <f t="shared" si="42"/>
        <v>0.11836151901502266</v>
      </c>
      <c r="M340">
        <v>1239</v>
      </c>
      <c r="N340">
        <f t="shared" si="38"/>
        <v>11059.463613725688</v>
      </c>
      <c r="O340">
        <f t="shared" si="39"/>
        <v>22302</v>
      </c>
      <c r="P340">
        <f t="shared" si="40"/>
        <v>614.41464520698264</v>
      </c>
      <c r="Q340">
        <f t="shared" si="41"/>
        <v>377505.35624482238</v>
      </c>
      <c r="R340">
        <v>0</v>
      </c>
      <c r="S340">
        <v>0</v>
      </c>
      <c r="T340">
        <v>942</v>
      </c>
      <c r="U340">
        <v>0</v>
      </c>
      <c r="V340">
        <v>0</v>
      </c>
      <c r="W340">
        <v>4249</v>
      </c>
      <c r="X340">
        <v>0</v>
      </c>
      <c r="Y340">
        <v>1</v>
      </c>
      <c r="Z340">
        <v>0</v>
      </c>
      <c r="AA340">
        <v>1</v>
      </c>
    </row>
    <row r="341" spans="1:27" x14ac:dyDescent="0.35">
      <c r="A341" s="1">
        <v>41255</v>
      </c>
      <c r="B341">
        <v>5345</v>
      </c>
      <c r="C341">
        <v>5287.666666666667</v>
      </c>
      <c r="D341">
        <v>4827</v>
      </c>
      <c r="E341">
        <v>0</v>
      </c>
      <c r="F341">
        <v>0</v>
      </c>
      <c r="G341">
        <v>1</v>
      </c>
      <c r="H341">
        <v>5191</v>
      </c>
      <c r="I341">
        <f t="shared" si="36"/>
        <v>5843.8101023284808</v>
      </c>
      <c r="J341">
        <f>I341-B341</f>
        <v>498.81010232848075</v>
      </c>
      <c r="K341">
        <f t="shared" si="37"/>
        <v>498.81010232848075</v>
      </c>
      <c r="L341" s="8">
        <f t="shared" si="42"/>
        <v>9.3322750669500604E-2</v>
      </c>
      <c r="M341">
        <v>1072</v>
      </c>
      <c r="N341">
        <f t="shared" si="38"/>
        <v>8978.5818419126535</v>
      </c>
      <c r="O341">
        <f t="shared" si="39"/>
        <v>19296</v>
      </c>
      <c r="P341">
        <f t="shared" si="40"/>
        <v>498.81010232848075</v>
      </c>
      <c r="Q341">
        <f t="shared" si="41"/>
        <v>248811.51818494944</v>
      </c>
      <c r="R341">
        <v>0</v>
      </c>
      <c r="S341">
        <v>0</v>
      </c>
      <c r="T341">
        <v>154</v>
      </c>
      <c r="U341">
        <v>0</v>
      </c>
      <c r="V341">
        <v>0</v>
      </c>
      <c r="W341">
        <v>5191</v>
      </c>
      <c r="X341">
        <v>0</v>
      </c>
      <c r="Y341">
        <v>0</v>
      </c>
      <c r="Z341">
        <v>1</v>
      </c>
      <c r="AA341">
        <v>1</v>
      </c>
    </row>
    <row r="342" spans="1:27" x14ac:dyDescent="0.35">
      <c r="A342" s="1">
        <v>41256</v>
      </c>
      <c r="B342">
        <v>5545</v>
      </c>
      <c r="C342">
        <v>4928.333333333333</v>
      </c>
      <c r="D342">
        <v>5214</v>
      </c>
      <c r="E342">
        <v>0</v>
      </c>
      <c r="F342">
        <v>0</v>
      </c>
      <c r="G342">
        <v>1</v>
      </c>
      <c r="H342">
        <v>5345</v>
      </c>
      <c r="I342">
        <f t="shared" si="36"/>
        <v>5971.4094891456825</v>
      </c>
      <c r="J342">
        <f>I342-B342</f>
        <v>426.40948914568253</v>
      </c>
      <c r="K342">
        <f t="shared" si="37"/>
        <v>426.40948914568253</v>
      </c>
      <c r="L342" s="8">
        <f t="shared" si="42"/>
        <v>7.6899817699852574E-2</v>
      </c>
      <c r="M342">
        <v>1200</v>
      </c>
      <c r="N342">
        <f t="shared" si="38"/>
        <v>7675.3708046222855</v>
      </c>
      <c r="O342">
        <f t="shared" si="39"/>
        <v>21600</v>
      </c>
      <c r="P342">
        <f t="shared" si="40"/>
        <v>426.40948914568253</v>
      </c>
      <c r="Q342">
        <f t="shared" si="41"/>
        <v>181825.05243348193</v>
      </c>
      <c r="R342">
        <v>1</v>
      </c>
      <c r="S342">
        <v>0</v>
      </c>
      <c r="T342">
        <v>200</v>
      </c>
      <c r="U342">
        <v>0</v>
      </c>
      <c r="V342">
        <v>0</v>
      </c>
      <c r="W342">
        <v>5345</v>
      </c>
      <c r="X342">
        <v>0</v>
      </c>
      <c r="Y342">
        <v>0</v>
      </c>
      <c r="Z342">
        <v>0</v>
      </c>
      <c r="AA342">
        <v>1</v>
      </c>
    </row>
    <row r="343" spans="1:27" x14ac:dyDescent="0.35">
      <c r="A343" s="1">
        <v>41257</v>
      </c>
      <c r="B343">
        <v>5341</v>
      </c>
      <c r="C343">
        <v>5360.333333333333</v>
      </c>
      <c r="D343">
        <v>5733</v>
      </c>
      <c r="E343">
        <v>0</v>
      </c>
      <c r="F343">
        <v>0</v>
      </c>
      <c r="G343">
        <v>0</v>
      </c>
      <c r="H343">
        <v>5545</v>
      </c>
      <c r="I343">
        <f t="shared" si="36"/>
        <v>5262.366231292428</v>
      </c>
      <c r="J343">
        <f>I343-B343</f>
        <v>-78.633768707572017</v>
      </c>
      <c r="K343">
        <f t="shared" si="37"/>
        <v>78.633768707572017</v>
      </c>
      <c r="L343" s="8">
        <f t="shared" si="42"/>
        <v>1.4722667797710543E-2</v>
      </c>
      <c r="M343">
        <v>1611</v>
      </c>
      <c r="N343">
        <f t="shared" si="38"/>
        <v>5661.6313469451852</v>
      </c>
      <c r="O343">
        <f t="shared" si="39"/>
        <v>28998</v>
      </c>
      <c r="P343">
        <f t="shared" si="40"/>
        <v>-157.26753741514403</v>
      </c>
      <c r="Q343">
        <f t="shared" si="41"/>
        <v>24733.07832462373</v>
      </c>
      <c r="R343">
        <v>0</v>
      </c>
      <c r="S343">
        <v>1</v>
      </c>
      <c r="T343">
        <v>-204</v>
      </c>
      <c r="U343">
        <v>0</v>
      </c>
      <c r="V343">
        <v>0</v>
      </c>
      <c r="W343">
        <v>5545</v>
      </c>
      <c r="X343">
        <v>0</v>
      </c>
      <c r="Y343">
        <v>0</v>
      </c>
      <c r="Z343">
        <v>0</v>
      </c>
      <c r="AA343">
        <v>0</v>
      </c>
    </row>
    <row r="344" spans="1:27" x14ac:dyDescent="0.35">
      <c r="A344" s="1">
        <v>41258</v>
      </c>
      <c r="B344">
        <v>4501</v>
      </c>
      <c r="C344">
        <v>5410.333333333333</v>
      </c>
      <c r="D344">
        <v>6245</v>
      </c>
      <c r="E344">
        <v>0</v>
      </c>
      <c r="F344">
        <v>1</v>
      </c>
      <c r="G344">
        <v>0</v>
      </c>
      <c r="H344">
        <v>5341</v>
      </c>
      <c r="I344">
        <f t="shared" si="36"/>
        <v>5929.7807922037937</v>
      </c>
      <c r="J344">
        <f>I344-B344</f>
        <v>1428.7807922037937</v>
      </c>
      <c r="K344">
        <f t="shared" si="37"/>
        <v>1428.7807922037937</v>
      </c>
      <c r="L344" s="8">
        <f t="shared" si="42"/>
        <v>0.31743630131166267</v>
      </c>
      <c r="M344">
        <v>1776</v>
      </c>
      <c r="N344">
        <f t="shared" si="38"/>
        <v>25718.054259668286</v>
      </c>
      <c r="O344">
        <f t="shared" si="39"/>
        <v>31968</v>
      </c>
      <c r="P344">
        <f t="shared" si="40"/>
        <v>1428.7807922037937</v>
      </c>
      <c r="Q344">
        <f t="shared" si="41"/>
        <v>2041414.5521705002</v>
      </c>
      <c r="R344">
        <v>0</v>
      </c>
      <c r="S344">
        <v>0</v>
      </c>
      <c r="T344">
        <v>-840</v>
      </c>
      <c r="U344">
        <v>1</v>
      </c>
      <c r="V344">
        <v>1</v>
      </c>
      <c r="W344">
        <v>5341</v>
      </c>
      <c r="X344">
        <v>0</v>
      </c>
      <c r="Y344">
        <v>0</v>
      </c>
      <c r="Z344">
        <v>0</v>
      </c>
      <c r="AA344">
        <v>0</v>
      </c>
    </row>
    <row r="345" spans="1:27" x14ac:dyDescent="0.35">
      <c r="A345" s="1">
        <v>41259</v>
      </c>
      <c r="B345">
        <v>6753</v>
      </c>
      <c r="C345">
        <v>5129</v>
      </c>
      <c r="D345">
        <v>6423</v>
      </c>
      <c r="E345">
        <v>0</v>
      </c>
      <c r="F345">
        <v>1</v>
      </c>
      <c r="G345">
        <v>1</v>
      </c>
      <c r="H345">
        <v>4501</v>
      </c>
      <c r="I345">
        <f t="shared" si="36"/>
        <v>7150.1473124367585</v>
      </c>
      <c r="J345">
        <f>I345-B345</f>
        <v>397.14731243675851</v>
      </c>
      <c r="K345">
        <f t="shared" si="37"/>
        <v>397.14731243675851</v>
      </c>
      <c r="L345" s="8">
        <f t="shared" si="42"/>
        <v>5.8810500879129056E-2</v>
      </c>
      <c r="M345">
        <v>800</v>
      </c>
      <c r="N345">
        <f t="shared" si="38"/>
        <v>7148.6516238616532</v>
      </c>
      <c r="O345">
        <f t="shared" si="39"/>
        <v>14400</v>
      </c>
      <c r="P345">
        <f t="shared" si="40"/>
        <v>397.14731243675851</v>
      </c>
      <c r="Q345">
        <f t="shared" si="41"/>
        <v>157725.98777574027</v>
      </c>
      <c r="R345">
        <v>0</v>
      </c>
      <c r="S345">
        <v>0</v>
      </c>
      <c r="T345">
        <v>2252</v>
      </c>
      <c r="U345">
        <v>1</v>
      </c>
      <c r="V345">
        <v>0</v>
      </c>
      <c r="W345">
        <v>4501</v>
      </c>
      <c r="X345">
        <v>0</v>
      </c>
      <c r="Y345">
        <v>0</v>
      </c>
      <c r="Z345">
        <v>0</v>
      </c>
      <c r="AA345">
        <v>1</v>
      </c>
    </row>
    <row r="346" spans="1:27" x14ac:dyDescent="0.35">
      <c r="A346" s="1">
        <v>41260</v>
      </c>
      <c r="B346">
        <v>5214</v>
      </c>
      <c r="C346">
        <v>5531.666666666667</v>
      </c>
      <c r="D346">
        <v>4249</v>
      </c>
      <c r="E346">
        <v>0</v>
      </c>
      <c r="F346">
        <v>0</v>
      </c>
      <c r="G346">
        <v>1</v>
      </c>
      <c r="H346">
        <v>6753</v>
      </c>
      <c r="I346">
        <f t="shared" si="36"/>
        <v>5549.9653371786635</v>
      </c>
      <c r="J346">
        <f>I346-B346</f>
        <v>335.9653371786635</v>
      </c>
      <c r="K346">
        <f t="shared" si="37"/>
        <v>335.9653371786635</v>
      </c>
      <c r="L346" s="8">
        <f t="shared" si="42"/>
        <v>6.443523919805591E-2</v>
      </c>
      <c r="M346">
        <v>511</v>
      </c>
      <c r="N346">
        <f t="shared" si="38"/>
        <v>6047.3760692159431</v>
      </c>
      <c r="O346">
        <f t="shared" si="39"/>
        <v>9198</v>
      </c>
      <c r="P346">
        <f t="shared" si="40"/>
        <v>335.9653371786635</v>
      </c>
      <c r="Q346">
        <f t="shared" si="41"/>
        <v>112872.70778557306</v>
      </c>
      <c r="R346">
        <v>0</v>
      </c>
      <c r="S346">
        <v>0</v>
      </c>
      <c r="T346">
        <v>-1539</v>
      </c>
      <c r="U346">
        <v>0</v>
      </c>
      <c r="V346">
        <v>0</v>
      </c>
      <c r="W346">
        <v>6753</v>
      </c>
      <c r="X346">
        <v>1</v>
      </c>
      <c r="Y346">
        <v>0</v>
      </c>
      <c r="Z346">
        <v>0</v>
      </c>
      <c r="AA346">
        <v>1</v>
      </c>
    </row>
    <row r="347" spans="1:27" x14ac:dyDescent="0.35">
      <c r="A347" s="1">
        <v>41261</v>
      </c>
      <c r="B347">
        <v>6300</v>
      </c>
      <c r="C347">
        <v>5489.333333333333</v>
      </c>
      <c r="D347">
        <v>5191</v>
      </c>
      <c r="E347">
        <v>0</v>
      </c>
      <c r="F347">
        <v>0</v>
      </c>
      <c r="G347">
        <v>1</v>
      </c>
      <c r="H347">
        <v>5214</v>
      </c>
      <c r="I347">
        <f t="shared" si="36"/>
        <v>6154.2363771379041</v>
      </c>
      <c r="J347">
        <f>I347-B347</f>
        <v>-145.76362286209587</v>
      </c>
      <c r="K347">
        <f t="shared" si="37"/>
        <v>145.76362286209587</v>
      </c>
      <c r="L347" s="8">
        <f t="shared" si="42"/>
        <v>2.3137082993983472E-2</v>
      </c>
      <c r="M347">
        <v>684</v>
      </c>
      <c r="N347">
        <f t="shared" si="38"/>
        <v>10494.980846070903</v>
      </c>
      <c r="O347">
        <f t="shared" si="39"/>
        <v>12312</v>
      </c>
      <c r="P347">
        <f t="shared" si="40"/>
        <v>-291.52724572419174</v>
      </c>
      <c r="Q347">
        <f t="shared" si="41"/>
        <v>84988.134999533271</v>
      </c>
      <c r="R347">
        <v>0</v>
      </c>
      <c r="S347">
        <v>0</v>
      </c>
      <c r="T347">
        <v>1086</v>
      </c>
      <c r="U347">
        <v>0</v>
      </c>
      <c r="V347">
        <v>0</v>
      </c>
      <c r="W347">
        <v>5214</v>
      </c>
      <c r="X347">
        <v>0</v>
      </c>
      <c r="Y347">
        <v>1</v>
      </c>
      <c r="Z347">
        <v>0</v>
      </c>
      <c r="AA347">
        <v>1</v>
      </c>
    </row>
    <row r="348" spans="1:27" x14ac:dyDescent="0.35">
      <c r="A348" s="1">
        <v>41262</v>
      </c>
      <c r="B348">
        <v>6478</v>
      </c>
      <c r="C348">
        <v>6089</v>
      </c>
      <c r="D348">
        <v>5345</v>
      </c>
      <c r="E348">
        <v>0</v>
      </c>
      <c r="F348">
        <v>0</v>
      </c>
      <c r="G348">
        <v>1</v>
      </c>
      <c r="H348">
        <v>6300</v>
      </c>
      <c r="I348">
        <f t="shared" si="36"/>
        <v>6467.0545918381249</v>
      </c>
      <c r="J348">
        <f>I348-B348</f>
        <v>-10.945408161875093</v>
      </c>
      <c r="K348">
        <f t="shared" si="37"/>
        <v>10.945408161875093</v>
      </c>
      <c r="L348" s="8">
        <f t="shared" si="42"/>
        <v>1.6896276878473439E-3</v>
      </c>
      <c r="M348">
        <v>686</v>
      </c>
      <c r="N348">
        <f t="shared" si="38"/>
        <v>788.06938765500672</v>
      </c>
      <c r="O348">
        <f t="shared" si="39"/>
        <v>12348</v>
      </c>
      <c r="P348">
        <f t="shared" si="40"/>
        <v>-21.890816323750187</v>
      </c>
      <c r="Q348">
        <f t="shared" si="41"/>
        <v>479.20783932016764</v>
      </c>
      <c r="R348">
        <v>0</v>
      </c>
      <c r="S348">
        <v>0</v>
      </c>
      <c r="T348">
        <v>178</v>
      </c>
      <c r="U348">
        <v>0</v>
      </c>
      <c r="V348">
        <v>0</v>
      </c>
      <c r="W348">
        <v>6300</v>
      </c>
      <c r="X348">
        <v>0</v>
      </c>
      <c r="Y348">
        <v>0</v>
      </c>
      <c r="Z348">
        <v>1</v>
      </c>
      <c r="AA348">
        <v>1</v>
      </c>
    </row>
    <row r="349" spans="1:27" x14ac:dyDescent="0.35">
      <c r="A349" s="1">
        <v>41263</v>
      </c>
      <c r="B349">
        <v>6525</v>
      </c>
      <c r="C349">
        <v>5997.333333333333</v>
      </c>
      <c r="D349">
        <v>5545</v>
      </c>
      <c r="E349">
        <v>0</v>
      </c>
      <c r="F349">
        <v>0</v>
      </c>
      <c r="G349">
        <v>1</v>
      </c>
      <c r="H349">
        <v>6478</v>
      </c>
      <c r="I349">
        <f t="shared" si="36"/>
        <v>6566.1772361576859</v>
      </c>
      <c r="J349">
        <f>I349-B349</f>
        <v>41.177236157685911</v>
      </c>
      <c r="K349">
        <f t="shared" si="37"/>
        <v>41.177236157685911</v>
      </c>
      <c r="L349" s="8">
        <f t="shared" si="42"/>
        <v>6.3106875337449672E-3</v>
      </c>
      <c r="M349">
        <v>1589</v>
      </c>
      <c r="N349">
        <f t="shared" si="38"/>
        <v>741.1902508383464</v>
      </c>
      <c r="O349">
        <f t="shared" si="39"/>
        <v>28602</v>
      </c>
      <c r="P349">
        <f t="shared" si="40"/>
        <v>41.177236157685911</v>
      </c>
      <c r="Q349">
        <f t="shared" si="41"/>
        <v>1695.5647775858361</v>
      </c>
      <c r="R349">
        <v>1</v>
      </c>
      <c r="S349">
        <v>0</v>
      </c>
      <c r="T349">
        <v>47</v>
      </c>
      <c r="U349">
        <v>0</v>
      </c>
      <c r="V349">
        <v>0</v>
      </c>
      <c r="W349">
        <v>6478</v>
      </c>
      <c r="X349">
        <v>0</v>
      </c>
      <c r="Y349">
        <v>0</v>
      </c>
      <c r="Z349">
        <v>0</v>
      </c>
      <c r="AA349">
        <v>1</v>
      </c>
    </row>
    <row r="350" spans="1:27" x14ac:dyDescent="0.35">
      <c r="A350" s="1">
        <v>41264</v>
      </c>
      <c r="B350">
        <v>6350</v>
      </c>
      <c r="C350">
        <v>6434.333333333333</v>
      </c>
      <c r="D350">
        <v>5341</v>
      </c>
      <c r="E350">
        <v>0</v>
      </c>
      <c r="F350">
        <v>0</v>
      </c>
      <c r="G350">
        <v>1</v>
      </c>
      <c r="H350">
        <v>6525</v>
      </c>
      <c r="I350">
        <f t="shared" si="36"/>
        <v>6586.2740978330803</v>
      </c>
      <c r="J350">
        <f>I350-B350</f>
        <v>236.2740978330803</v>
      </c>
      <c r="K350">
        <f t="shared" si="37"/>
        <v>236.2740978330803</v>
      </c>
      <c r="L350" s="8">
        <f t="shared" si="42"/>
        <v>3.7208519343792171E-2</v>
      </c>
      <c r="M350">
        <v>1587</v>
      </c>
      <c r="N350">
        <f t="shared" si="38"/>
        <v>4252.9337609954455</v>
      </c>
      <c r="O350">
        <f t="shared" si="39"/>
        <v>28566</v>
      </c>
      <c r="P350">
        <f t="shared" si="40"/>
        <v>236.2740978330803</v>
      </c>
      <c r="Q350">
        <f t="shared" si="41"/>
        <v>55825.449306836003</v>
      </c>
      <c r="R350">
        <v>0</v>
      </c>
      <c r="S350">
        <v>1</v>
      </c>
      <c r="T350">
        <v>-175</v>
      </c>
      <c r="U350">
        <v>0</v>
      </c>
      <c r="V350">
        <v>0</v>
      </c>
      <c r="W350">
        <v>6525</v>
      </c>
      <c r="X350">
        <v>0</v>
      </c>
      <c r="Y350">
        <v>0</v>
      </c>
      <c r="Z350">
        <v>0</v>
      </c>
      <c r="AA350">
        <v>1</v>
      </c>
    </row>
    <row r="351" spans="1:27" x14ac:dyDescent="0.35">
      <c r="A351" s="1">
        <v>41265</v>
      </c>
      <c r="B351">
        <v>6531</v>
      </c>
      <c r="C351">
        <v>6451</v>
      </c>
      <c r="D351">
        <v>4501</v>
      </c>
      <c r="E351">
        <v>0</v>
      </c>
      <c r="F351">
        <v>1</v>
      </c>
      <c r="G351">
        <v>1</v>
      </c>
      <c r="H351">
        <v>6350</v>
      </c>
      <c r="I351">
        <f t="shared" si="36"/>
        <v>6353.212365823917</v>
      </c>
      <c r="J351">
        <f>I351-B351</f>
        <v>-177.78763417608297</v>
      </c>
      <c r="K351">
        <f t="shared" si="37"/>
        <v>177.78763417608297</v>
      </c>
      <c r="L351" s="8">
        <f t="shared" si="42"/>
        <v>2.7222115170124479E-2</v>
      </c>
      <c r="M351">
        <v>1151</v>
      </c>
      <c r="N351">
        <f t="shared" si="38"/>
        <v>12800.709660677974</v>
      </c>
      <c r="O351">
        <f t="shared" si="39"/>
        <v>20718</v>
      </c>
      <c r="P351">
        <f t="shared" si="40"/>
        <v>-355.57526835216595</v>
      </c>
      <c r="Q351">
        <f t="shared" si="41"/>
        <v>126433.77146371483</v>
      </c>
      <c r="R351">
        <v>0</v>
      </c>
      <c r="S351">
        <v>0</v>
      </c>
      <c r="T351">
        <v>181</v>
      </c>
      <c r="U351">
        <v>1</v>
      </c>
      <c r="V351">
        <v>1</v>
      </c>
      <c r="W351">
        <v>6350</v>
      </c>
      <c r="X351">
        <v>0</v>
      </c>
      <c r="Y351">
        <v>0</v>
      </c>
      <c r="Z351">
        <v>0</v>
      </c>
      <c r="AA351">
        <v>1</v>
      </c>
    </row>
    <row r="352" spans="1:27" x14ac:dyDescent="0.35">
      <c r="A352" s="1">
        <v>41266</v>
      </c>
      <c r="B352">
        <v>5977</v>
      </c>
      <c r="C352">
        <v>6468.666666666667</v>
      </c>
      <c r="D352">
        <v>6753</v>
      </c>
      <c r="E352">
        <v>0</v>
      </c>
      <c r="F352">
        <v>1</v>
      </c>
      <c r="G352">
        <v>0</v>
      </c>
      <c r="H352">
        <v>6531</v>
      </c>
      <c r="I352">
        <f t="shared" si="36"/>
        <v>6637.1328888112885</v>
      </c>
      <c r="J352">
        <f>I352-B352</f>
        <v>660.13288881128847</v>
      </c>
      <c r="K352">
        <f t="shared" si="37"/>
        <v>660.13288881128847</v>
      </c>
      <c r="L352" s="8">
        <f t="shared" si="42"/>
        <v>0.11044552263866295</v>
      </c>
      <c r="M352">
        <v>1746</v>
      </c>
      <c r="N352">
        <f t="shared" si="38"/>
        <v>11882.391998603192</v>
      </c>
      <c r="O352">
        <f t="shared" si="39"/>
        <v>31428</v>
      </c>
      <c r="P352">
        <f t="shared" si="40"/>
        <v>660.13288881128847</v>
      </c>
      <c r="Q352">
        <f t="shared" si="41"/>
        <v>435775.43089033692</v>
      </c>
      <c r="R352">
        <v>0</v>
      </c>
      <c r="S352">
        <v>0</v>
      </c>
      <c r="T352">
        <v>-554</v>
      </c>
      <c r="U352">
        <v>1</v>
      </c>
      <c r="V352">
        <v>0</v>
      </c>
      <c r="W352">
        <v>6531</v>
      </c>
      <c r="X352">
        <v>0</v>
      </c>
      <c r="Y352">
        <v>0</v>
      </c>
      <c r="Z352">
        <v>0</v>
      </c>
      <c r="AA352">
        <v>0</v>
      </c>
    </row>
    <row r="353" spans="1:27" x14ac:dyDescent="0.35">
      <c r="A353" s="1">
        <v>41267</v>
      </c>
      <c r="B353">
        <v>5544</v>
      </c>
      <c r="C353">
        <v>6286</v>
      </c>
      <c r="D353">
        <v>5214</v>
      </c>
      <c r="E353">
        <v>0</v>
      </c>
      <c r="F353">
        <v>0</v>
      </c>
      <c r="G353">
        <v>1</v>
      </c>
      <c r="H353">
        <v>5977</v>
      </c>
      <c r="I353">
        <f t="shared" si="36"/>
        <v>6450.4542038703094</v>
      </c>
      <c r="J353">
        <f>I353-B353</f>
        <v>906.45420387030936</v>
      </c>
      <c r="K353">
        <f t="shared" si="37"/>
        <v>906.45420387030936</v>
      </c>
      <c r="L353" s="8">
        <f t="shared" si="42"/>
        <v>0.16350184052494757</v>
      </c>
      <c r="M353">
        <v>1088</v>
      </c>
      <c r="N353">
        <f t="shared" si="38"/>
        <v>16316.175669665568</v>
      </c>
      <c r="O353">
        <f t="shared" si="39"/>
        <v>19584</v>
      </c>
      <c r="P353">
        <f t="shared" si="40"/>
        <v>906.45420387030936</v>
      </c>
      <c r="Q353">
        <f t="shared" si="41"/>
        <v>821659.22371415631</v>
      </c>
      <c r="R353">
        <v>0</v>
      </c>
      <c r="S353">
        <v>0</v>
      </c>
      <c r="T353">
        <v>-433</v>
      </c>
      <c r="U353">
        <v>0</v>
      </c>
      <c r="V353">
        <v>0</v>
      </c>
      <c r="W353">
        <v>5977</v>
      </c>
      <c r="X353">
        <v>1</v>
      </c>
      <c r="Y353">
        <v>0</v>
      </c>
      <c r="Z353">
        <v>0</v>
      </c>
      <c r="AA353">
        <v>1</v>
      </c>
    </row>
    <row r="354" spans="1:27" x14ac:dyDescent="0.35">
      <c r="A354" s="1">
        <v>41268</v>
      </c>
      <c r="B354">
        <v>5099</v>
      </c>
      <c r="C354">
        <v>6017.333333333333</v>
      </c>
      <c r="D354">
        <v>6300</v>
      </c>
      <c r="E354">
        <v>0</v>
      </c>
      <c r="F354">
        <v>0</v>
      </c>
      <c r="G354">
        <v>0</v>
      </c>
      <c r="H354">
        <v>5544</v>
      </c>
      <c r="I354">
        <f t="shared" si="36"/>
        <v>5866.8928902363059</v>
      </c>
      <c r="J354">
        <f>I354-B354</f>
        <v>767.8928902363059</v>
      </c>
      <c r="K354">
        <f t="shared" si="37"/>
        <v>767.8928902363059</v>
      </c>
      <c r="L354" s="8">
        <f t="shared" si="42"/>
        <v>0.15059676215656126</v>
      </c>
      <c r="M354">
        <v>2482</v>
      </c>
      <c r="N354">
        <f t="shared" si="38"/>
        <v>13822.072024253506</v>
      </c>
      <c r="O354">
        <f t="shared" si="39"/>
        <v>44676</v>
      </c>
      <c r="P354">
        <f t="shared" si="40"/>
        <v>767.8928902363059</v>
      </c>
      <c r="Q354">
        <f t="shared" si="41"/>
        <v>589659.49087546731</v>
      </c>
      <c r="R354">
        <v>0</v>
      </c>
      <c r="S354">
        <v>0</v>
      </c>
      <c r="T354">
        <v>-445</v>
      </c>
      <c r="U354">
        <v>0</v>
      </c>
      <c r="V354">
        <v>0</v>
      </c>
      <c r="W354">
        <v>5544</v>
      </c>
      <c r="X354">
        <v>0</v>
      </c>
      <c r="Y354">
        <v>1</v>
      </c>
      <c r="Z354">
        <v>0</v>
      </c>
      <c r="AA354">
        <v>0</v>
      </c>
    </row>
    <row r="355" spans="1:27" x14ac:dyDescent="0.35">
      <c r="A355" s="1">
        <v>41269</v>
      </c>
      <c r="B355">
        <v>3944</v>
      </c>
      <c r="C355">
        <v>5540</v>
      </c>
      <c r="D355">
        <v>6478</v>
      </c>
      <c r="E355">
        <v>0</v>
      </c>
      <c r="F355">
        <v>0</v>
      </c>
      <c r="G355">
        <v>0</v>
      </c>
      <c r="H355">
        <v>5099</v>
      </c>
      <c r="I355">
        <f t="shared" si="36"/>
        <v>5815.473978972439</v>
      </c>
      <c r="J355">
        <f>I355-B355</f>
        <v>1871.473978972439</v>
      </c>
      <c r="K355">
        <f t="shared" si="37"/>
        <v>1871.473978972439</v>
      </c>
      <c r="L355" s="8">
        <f t="shared" si="42"/>
        <v>0.47451165795447237</v>
      </c>
      <c r="M355">
        <v>995</v>
      </c>
      <c r="N355">
        <f t="shared" si="38"/>
        <v>33686.531621503906</v>
      </c>
      <c r="O355">
        <f t="shared" si="39"/>
        <v>17910</v>
      </c>
      <c r="P355">
        <f t="shared" si="40"/>
        <v>1871.473978972439</v>
      </c>
      <c r="Q355">
        <f t="shared" si="41"/>
        <v>3502414.8539709332</v>
      </c>
      <c r="R355">
        <v>0</v>
      </c>
      <c r="S355">
        <v>0</v>
      </c>
      <c r="T355">
        <v>-1155</v>
      </c>
      <c r="U355">
        <v>0</v>
      </c>
      <c r="V355">
        <v>0</v>
      </c>
      <c r="W355">
        <v>5099</v>
      </c>
      <c r="X355">
        <v>0</v>
      </c>
      <c r="Y355">
        <v>0</v>
      </c>
      <c r="Z355">
        <v>1</v>
      </c>
      <c r="AA355">
        <v>0</v>
      </c>
    </row>
    <row r="356" spans="1:27" x14ac:dyDescent="0.35">
      <c r="A356" s="1">
        <v>41270</v>
      </c>
      <c r="B356">
        <v>5461</v>
      </c>
      <c r="C356">
        <v>4862.333333333333</v>
      </c>
      <c r="D356">
        <v>6525</v>
      </c>
      <c r="E356">
        <v>0</v>
      </c>
      <c r="F356">
        <v>0</v>
      </c>
      <c r="G356">
        <v>0</v>
      </c>
      <c r="H356">
        <v>3944</v>
      </c>
      <c r="I356">
        <f t="shared" si="36"/>
        <v>5607.2579451589363</v>
      </c>
      <c r="J356">
        <f>I356-B356</f>
        <v>146.25794515893631</v>
      </c>
      <c r="K356">
        <f t="shared" si="37"/>
        <v>146.25794515893631</v>
      </c>
      <c r="L356" s="8">
        <f t="shared" si="42"/>
        <v>2.6782264266423057E-2</v>
      </c>
      <c r="M356">
        <v>1115</v>
      </c>
      <c r="N356">
        <f t="shared" si="38"/>
        <v>2632.6430128608536</v>
      </c>
      <c r="O356">
        <f t="shared" si="39"/>
        <v>20070</v>
      </c>
      <c r="P356">
        <f t="shared" si="40"/>
        <v>146.25794515893631</v>
      </c>
      <c r="Q356">
        <f t="shared" si="41"/>
        <v>21391.386522114422</v>
      </c>
      <c r="R356">
        <v>1</v>
      </c>
      <c r="S356">
        <v>0</v>
      </c>
      <c r="T356">
        <v>1517</v>
      </c>
      <c r="U356">
        <v>0</v>
      </c>
      <c r="V356">
        <v>0</v>
      </c>
      <c r="W356">
        <v>3944</v>
      </c>
      <c r="X356">
        <v>0</v>
      </c>
      <c r="Y356">
        <v>0</v>
      </c>
      <c r="Z356">
        <v>0</v>
      </c>
      <c r="AA356">
        <v>0</v>
      </c>
    </row>
    <row r="357" spans="1:27" x14ac:dyDescent="0.35">
      <c r="A357" s="1">
        <v>41271</v>
      </c>
      <c r="B357">
        <v>5391</v>
      </c>
      <c r="C357">
        <v>4834.666666666667</v>
      </c>
      <c r="D357">
        <v>6350</v>
      </c>
      <c r="E357">
        <v>0</v>
      </c>
      <c r="F357">
        <v>0</v>
      </c>
      <c r="G357">
        <v>0</v>
      </c>
      <c r="H357">
        <v>5461</v>
      </c>
      <c r="I357">
        <f t="shared" si="36"/>
        <v>5482.4625707844853</v>
      </c>
      <c r="J357">
        <f>I357-B357</f>
        <v>91.462570784485251</v>
      </c>
      <c r="K357">
        <f t="shared" si="37"/>
        <v>91.462570784485251</v>
      </c>
      <c r="L357" s="8">
        <f t="shared" si="42"/>
        <v>1.6965789423944583E-2</v>
      </c>
      <c r="M357">
        <v>1619</v>
      </c>
      <c r="N357">
        <f t="shared" si="38"/>
        <v>1646.3262741207345</v>
      </c>
      <c r="O357">
        <f t="shared" si="39"/>
        <v>29142</v>
      </c>
      <c r="P357">
        <f t="shared" si="40"/>
        <v>91.462570784485251</v>
      </c>
      <c r="Q357">
        <f t="shared" si="41"/>
        <v>8365.4018545069757</v>
      </c>
      <c r="R357">
        <v>0</v>
      </c>
      <c r="S357">
        <v>1</v>
      </c>
      <c r="T357">
        <v>-70</v>
      </c>
      <c r="U357">
        <v>0</v>
      </c>
      <c r="V357">
        <v>0</v>
      </c>
      <c r="W357">
        <v>5461</v>
      </c>
      <c r="X357">
        <v>0</v>
      </c>
      <c r="Y357">
        <v>0</v>
      </c>
      <c r="Z357">
        <v>0</v>
      </c>
      <c r="AA357">
        <v>0</v>
      </c>
    </row>
    <row r="358" spans="1:27" x14ac:dyDescent="0.35">
      <c r="A358" s="1">
        <v>41272</v>
      </c>
      <c r="B358">
        <v>6368</v>
      </c>
      <c r="C358">
        <v>4932</v>
      </c>
      <c r="D358">
        <v>6531</v>
      </c>
      <c r="E358">
        <v>1</v>
      </c>
      <c r="F358">
        <v>1</v>
      </c>
      <c r="G358">
        <v>0</v>
      </c>
      <c r="H358">
        <v>5391</v>
      </c>
      <c r="I358">
        <f t="shared" si="36"/>
        <v>6097.9888505469889</v>
      </c>
      <c r="J358">
        <f>I358-B358</f>
        <v>-270.01114945301106</v>
      </c>
      <c r="K358">
        <f t="shared" si="37"/>
        <v>270.01114945301106</v>
      </c>
      <c r="L358" s="8">
        <f t="shared" si="42"/>
        <v>4.2401248343751738E-2</v>
      </c>
      <c r="M358">
        <v>843</v>
      </c>
      <c r="N358">
        <f t="shared" si="38"/>
        <v>19440.802760616796</v>
      </c>
      <c r="O358">
        <f t="shared" si="39"/>
        <v>15174</v>
      </c>
      <c r="P358">
        <f t="shared" si="40"/>
        <v>-540.02229890602212</v>
      </c>
      <c r="Q358">
        <f t="shared" si="41"/>
        <v>291624.08331574511</v>
      </c>
      <c r="R358">
        <v>0</v>
      </c>
      <c r="S358">
        <v>0</v>
      </c>
      <c r="T358">
        <v>977</v>
      </c>
      <c r="U358">
        <v>1</v>
      </c>
      <c r="V358">
        <v>1</v>
      </c>
      <c r="W358">
        <v>5391</v>
      </c>
      <c r="X358">
        <v>0</v>
      </c>
      <c r="Y358">
        <v>0</v>
      </c>
      <c r="Z358">
        <v>0</v>
      </c>
      <c r="AA358">
        <v>0</v>
      </c>
    </row>
    <row r="359" spans="1:27" x14ac:dyDescent="0.35">
      <c r="A359" s="1">
        <v>41273</v>
      </c>
      <c r="B359">
        <v>6498</v>
      </c>
      <c r="C359">
        <v>5740</v>
      </c>
      <c r="D359">
        <v>5977</v>
      </c>
      <c r="E359">
        <v>1</v>
      </c>
      <c r="F359">
        <v>1</v>
      </c>
      <c r="G359">
        <v>1</v>
      </c>
      <c r="H359">
        <v>6368</v>
      </c>
      <c r="I359">
        <f t="shared" si="36"/>
        <v>7221.5521597320912</v>
      </c>
      <c r="J359">
        <f>I359-B359</f>
        <v>723.55215973209124</v>
      </c>
      <c r="K359">
        <f t="shared" si="37"/>
        <v>723.55215973209124</v>
      </c>
      <c r="L359" s="8">
        <f t="shared" si="42"/>
        <v>0.11134997841367979</v>
      </c>
      <c r="M359">
        <v>915</v>
      </c>
      <c r="N359">
        <f t="shared" si="38"/>
        <v>13023.938875177642</v>
      </c>
      <c r="O359">
        <f t="shared" si="39"/>
        <v>16470</v>
      </c>
      <c r="P359">
        <f t="shared" si="40"/>
        <v>723.55215973209124</v>
      </c>
      <c r="Q359">
        <f t="shared" si="41"/>
        <v>523527.72785297368</v>
      </c>
      <c r="R359">
        <v>0</v>
      </c>
      <c r="S359">
        <v>0</v>
      </c>
      <c r="T359">
        <v>130</v>
      </c>
      <c r="U359">
        <v>1</v>
      </c>
      <c r="V359">
        <v>0</v>
      </c>
      <c r="W359">
        <v>6368</v>
      </c>
      <c r="X359">
        <v>0</v>
      </c>
      <c r="Y359">
        <v>0</v>
      </c>
      <c r="Z359">
        <v>0</v>
      </c>
      <c r="AA359">
        <v>1</v>
      </c>
    </row>
    <row r="360" spans="1:27" x14ac:dyDescent="0.35">
      <c r="A360" s="1">
        <v>41274</v>
      </c>
      <c r="B360">
        <v>5484</v>
      </c>
      <c r="C360">
        <v>6085.666666666667</v>
      </c>
      <c r="D360">
        <v>5544</v>
      </c>
      <c r="E360">
        <v>1</v>
      </c>
      <c r="F360">
        <v>0</v>
      </c>
      <c r="G360">
        <v>0</v>
      </c>
      <c r="H360">
        <v>6498</v>
      </c>
      <c r="I360">
        <f t="shared" si="36"/>
        <v>5543.0476203676053</v>
      </c>
      <c r="J360">
        <f>I360-B360</f>
        <v>59.047620367605305</v>
      </c>
      <c r="K360">
        <f t="shared" si="37"/>
        <v>59.047620367605305</v>
      </c>
      <c r="L360" s="8">
        <f t="shared" si="42"/>
        <v>1.0767253896353994E-2</v>
      </c>
      <c r="M360">
        <v>457</v>
      </c>
      <c r="N360">
        <f t="shared" si="38"/>
        <v>1062.8571666168955</v>
      </c>
      <c r="O360">
        <f t="shared" si="39"/>
        <v>8226</v>
      </c>
      <c r="P360">
        <f t="shared" si="40"/>
        <v>59.047620367605305</v>
      </c>
      <c r="Q360">
        <f t="shared" si="41"/>
        <v>3486.6214710768368</v>
      </c>
      <c r="R360">
        <v>0</v>
      </c>
      <c r="S360">
        <v>0</v>
      </c>
      <c r="T360">
        <v>-1014</v>
      </c>
      <c r="U360">
        <v>0</v>
      </c>
      <c r="V360">
        <v>0</v>
      </c>
      <c r="W360">
        <v>6498</v>
      </c>
      <c r="X360">
        <v>1</v>
      </c>
      <c r="Y360">
        <v>0</v>
      </c>
      <c r="Z360">
        <v>0</v>
      </c>
      <c r="AA36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1FA98-1742-499C-91B3-709871A7771A}">
  <dimension ref="A1:V32"/>
  <sheetViews>
    <sheetView topLeftCell="D1" workbookViewId="0">
      <selection activeCell="Q4" sqref="Q4:R4"/>
    </sheetView>
  </sheetViews>
  <sheetFormatPr defaultRowHeight="14.5" x14ac:dyDescent="0.35"/>
  <cols>
    <col min="1" max="1" width="10.453125" bestFit="1" customWidth="1"/>
  </cols>
  <sheetData>
    <row r="1" spans="1:22" ht="15" thickBot="1" x14ac:dyDescent="0.4">
      <c r="A1" s="1" t="s">
        <v>2</v>
      </c>
      <c r="B1" t="s">
        <v>3</v>
      </c>
      <c r="C1" t="s">
        <v>4</v>
      </c>
      <c r="D1" t="s">
        <v>55</v>
      </c>
      <c r="E1" t="s">
        <v>21</v>
      </c>
      <c r="F1" t="s">
        <v>110</v>
      </c>
      <c r="G1" t="s">
        <v>54</v>
      </c>
      <c r="H1" t="s">
        <v>141</v>
      </c>
      <c r="I1" t="s">
        <v>142</v>
      </c>
      <c r="J1" t="s">
        <v>113</v>
      </c>
      <c r="K1" t="s">
        <v>114</v>
      </c>
      <c r="L1" s="8" t="s">
        <v>116</v>
      </c>
      <c r="M1" s="8" t="s">
        <v>117</v>
      </c>
      <c r="N1" t="s">
        <v>121</v>
      </c>
      <c r="O1" t="s">
        <v>122</v>
      </c>
      <c r="P1" t="s">
        <v>138</v>
      </c>
      <c r="Q1" s="2" t="s">
        <v>32</v>
      </c>
      <c r="R1" s="2" t="s">
        <v>106</v>
      </c>
      <c r="S1" s="2" t="s">
        <v>21</v>
      </c>
      <c r="T1" s="2" t="s">
        <v>104</v>
      </c>
      <c r="U1" s="2" t="s">
        <v>54</v>
      </c>
      <c r="V1" s="3" t="s">
        <v>141</v>
      </c>
    </row>
    <row r="2" spans="1:22" ht="15" thickBot="1" x14ac:dyDescent="0.4">
      <c r="A2" s="1">
        <v>41275</v>
      </c>
      <c r="B2">
        <v>5264</v>
      </c>
      <c r="C2">
        <v>1616</v>
      </c>
      <c r="D2">
        <v>6116.666666666667</v>
      </c>
      <c r="E2">
        <v>5099</v>
      </c>
      <c r="F2">
        <v>0</v>
      </c>
      <c r="G2">
        <v>0</v>
      </c>
      <c r="H2">
        <v>0</v>
      </c>
      <c r="I2">
        <f>$Q$2+SUMPRODUCT(D2:H2,$R$2:$V$2)</f>
        <v>5112.4846026538207</v>
      </c>
      <c r="J2">
        <f>I2-B2</f>
        <v>-151.51539734617927</v>
      </c>
      <c r="K2">
        <f>ABS(J2)</f>
        <v>151.51539734617927</v>
      </c>
      <c r="L2" s="8">
        <f>K2/B2</f>
        <v>2.8783320164547734E-2</v>
      </c>
      <c r="M2" s="8">
        <f>C2/B2</f>
        <v>0.30699088145896658</v>
      </c>
      <c r="N2">
        <f>IF(J2&lt;0,J2*-72,J2*18)</f>
        <v>10909.108608924907</v>
      </c>
      <c r="O2">
        <f>C2*18</f>
        <v>29088</v>
      </c>
      <c r="P2">
        <v>5484</v>
      </c>
      <c r="Q2" s="2">
        <v>-397.48858199268835</v>
      </c>
      <c r="R2" s="2">
        <v>0.35284413065894477</v>
      </c>
      <c r="S2" s="2">
        <v>0.65733344814982608</v>
      </c>
      <c r="T2" s="2">
        <v>148.98780133754011</v>
      </c>
      <c r="U2" s="2">
        <v>313.21762892570729</v>
      </c>
      <c r="V2" s="3">
        <v>1202.6279818876781</v>
      </c>
    </row>
    <row r="3" spans="1:22" x14ac:dyDescent="0.35">
      <c r="A3" s="1">
        <v>41276</v>
      </c>
      <c r="B3">
        <v>4895</v>
      </c>
      <c r="C3">
        <v>2038</v>
      </c>
      <c r="D3">
        <v>5748.666666666667</v>
      </c>
      <c r="E3">
        <v>3944</v>
      </c>
      <c r="F3">
        <v>0</v>
      </c>
      <c r="G3">
        <v>0</v>
      </c>
      <c r="H3">
        <v>0</v>
      </c>
      <c r="I3">
        <f t="shared" ref="I3:I32" si="0">$Q$2+SUMPRODUCT(D3:H3,$R$2:$V$2)</f>
        <v>4223.4178299582791</v>
      </c>
      <c r="J3">
        <f>I3-B3</f>
        <v>-671.58217004172093</v>
      </c>
      <c r="K3">
        <f t="shared" ref="K3:K32" si="1">ABS(J3)</f>
        <v>671.58217004172093</v>
      </c>
      <c r="L3" s="8">
        <f>K3/B3</f>
        <v>0.13719758325673564</v>
      </c>
      <c r="M3" s="8">
        <f>C3/B3</f>
        <v>0.4163432073544433</v>
      </c>
      <c r="N3">
        <f t="shared" ref="N3:N32" si="2">IF(J3&lt;0,J3*-72,J3*18)</f>
        <v>48353.916243003907</v>
      </c>
      <c r="O3">
        <f t="shared" ref="O3:O32" si="3">C3*18</f>
        <v>36684</v>
      </c>
      <c r="P3">
        <v>5264</v>
      </c>
    </row>
    <row r="4" spans="1:22" x14ac:dyDescent="0.35">
      <c r="A4" s="1">
        <v>41277</v>
      </c>
      <c r="B4">
        <v>4230</v>
      </c>
      <c r="C4">
        <v>2421</v>
      </c>
      <c r="D4">
        <v>5214.333333333333</v>
      </c>
      <c r="E4">
        <v>5461</v>
      </c>
      <c r="F4">
        <v>0</v>
      </c>
      <c r="G4">
        <v>0</v>
      </c>
      <c r="H4">
        <v>0</v>
      </c>
      <c r="I4">
        <f t="shared" si="0"/>
        <v>5032.0562903194686</v>
      </c>
      <c r="J4">
        <f>I4-B4</f>
        <v>802.05629031946864</v>
      </c>
      <c r="K4">
        <f t="shared" si="1"/>
        <v>802.05629031946864</v>
      </c>
      <c r="L4" s="8">
        <f>K4/B4</f>
        <v>0.18961141615117463</v>
      </c>
      <c r="M4" s="8">
        <f>C4/B4</f>
        <v>0.57234042553191489</v>
      </c>
      <c r="N4">
        <f t="shared" si="2"/>
        <v>14437.013225750436</v>
      </c>
      <c r="O4">
        <f t="shared" si="3"/>
        <v>43578</v>
      </c>
      <c r="P4">
        <v>4895</v>
      </c>
      <c r="Q4" s="20" t="s">
        <v>140</v>
      </c>
      <c r="R4" s="20">
        <f>SUM(N2:N32)</f>
        <v>816348.17539665289</v>
      </c>
    </row>
    <row r="5" spans="1:22" x14ac:dyDescent="0.35">
      <c r="A5" s="1">
        <v>41278</v>
      </c>
      <c r="B5">
        <v>5071</v>
      </c>
      <c r="C5">
        <v>1702</v>
      </c>
      <c r="D5">
        <v>4796.333333333333</v>
      </c>
      <c r="E5">
        <v>5391</v>
      </c>
      <c r="F5">
        <v>0</v>
      </c>
      <c r="G5">
        <v>1</v>
      </c>
      <c r="H5">
        <v>1</v>
      </c>
      <c r="I5">
        <f t="shared" si="0"/>
        <v>6354.3997131469287</v>
      </c>
      <c r="J5">
        <f>I5-B5</f>
        <v>1283.3997131469287</v>
      </c>
      <c r="K5">
        <f t="shared" si="1"/>
        <v>1283.3997131469287</v>
      </c>
      <c r="L5" s="8">
        <f>K5/B5</f>
        <v>0.25308611972923067</v>
      </c>
      <c r="M5" s="8">
        <f>C5/B5</f>
        <v>0.33563399723920329</v>
      </c>
      <c r="N5">
        <f t="shared" si="2"/>
        <v>23101.194836644718</v>
      </c>
      <c r="O5">
        <f t="shared" si="3"/>
        <v>30636</v>
      </c>
      <c r="P5">
        <v>4230</v>
      </c>
    </row>
    <row r="6" spans="1:22" x14ac:dyDescent="0.35">
      <c r="A6" s="1">
        <v>41279</v>
      </c>
      <c r="B6">
        <v>6145</v>
      </c>
      <c r="C6">
        <v>1125</v>
      </c>
      <c r="D6">
        <v>4732</v>
      </c>
      <c r="E6">
        <v>6368</v>
      </c>
      <c r="F6">
        <v>0</v>
      </c>
      <c r="G6">
        <v>1</v>
      </c>
      <c r="H6">
        <v>1</v>
      </c>
      <c r="I6">
        <f t="shared" si="0"/>
        <v>6973.9148529169161</v>
      </c>
      <c r="J6">
        <f>I6-B6</f>
        <v>828.91485291691606</v>
      </c>
      <c r="K6">
        <f t="shared" si="1"/>
        <v>828.91485291691606</v>
      </c>
      <c r="L6" s="8">
        <f>K6/B6</f>
        <v>0.13489257167077559</v>
      </c>
      <c r="M6" s="8">
        <f>C6/B6</f>
        <v>0.18307567127746135</v>
      </c>
      <c r="N6">
        <f t="shared" si="2"/>
        <v>14920.467352504489</v>
      </c>
      <c r="O6">
        <f t="shared" si="3"/>
        <v>20250</v>
      </c>
      <c r="P6">
        <v>5071</v>
      </c>
    </row>
    <row r="7" spans="1:22" x14ac:dyDescent="0.35">
      <c r="A7" s="1">
        <v>41280</v>
      </c>
      <c r="B7">
        <v>5558</v>
      </c>
      <c r="C7">
        <v>1753</v>
      </c>
      <c r="D7">
        <v>5148.666666666667</v>
      </c>
      <c r="E7">
        <v>6498</v>
      </c>
      <c r="F7">
        <v>0</v>
      </c>
      <c r="G7">
        <v>0</v>
      </c>
      <c r="H7">
        <v>0</v>
      </c>
      <c r="I7">
        <f t="shared" si="0"/>
        <v>5690.5409781375683</v>
      </c>
      <c r="J7">
        <f>I7-B7</f>
        <v>132.54097813756835</v>
      </c>
      <c r="K7">
        <f t="shared" si="1"/>
        <v>132.54097813756835</v>
      </c>
      <c r="L7" s="8">
        <f>K7/B7</f>
        <v>2.3846883436050442E-2</v>
      </c>
      <c r="M7" s="8">
        <f>C7/B7</f>
        <v>0.31540122346167687</v>
      </c>
      <c r="N7">
        <f t="shared" si="2"/>
        <v>2385.7376064762302</v>
      </c>
      <c r="O7">
        <f t="shared" si="3"/>
        <v>31554</v>
      </c>
      <c r="P7">
        <v>6145</v>
      </c>
    </row>
    <row r="8" spans="1:22" x14ac:dyDescent="0.35">
      <c r="A8" s="1">
        <v>41281</v>
      </c>
      <c r="B8">
        <v>4506</v>
      </c>
      <c r="C8">
        <v>1492</v>
      </c>
      <c r="D8">
        <v>5591.333333333333</v>
      </c>
      <c r="E8">
        <v>5484</v>
      </c>
      <c r="F8">
        <v>0</v>
      </c>
      <c r="G8">
        <v>0</v>
      </c>
      <c r="H8">
        <v>0</v>
      </c>
      <c r="I8">
        <f t="shared" si="0"/>
        <v>5180.1971968853368</v>
      </c>
      <c r="J8">
        <f>I8-B8</f>
        <v>674.19719688533678</v>
      </c>
      <c r="K8">
        <f t="shared" si="1"/>
        <v>674.19719688533678</v>
      </c>
      <c r="L8" s="8">
        <f>K8/B8</f>
        <v>0.14962210317029223</v>
      </c>
      <c r="M8" s="8">
        <f>C8/B8</f>
        <v>0.33111407012871724</v>
      </c>
      <c r="N8">
        <f t="shared" si="2"/>
        <v>12135.549543936062</v>
      </c>
      <c r="O8">
        <f t="shared" si="3"/>
        <v>26856</v>
      </c>
      <c r="P8">
        <v>5558</v>
      </c>
    </row>
    <row r="9" spans="1:22" x14ac:dyDescent="0.35">
      <c r="A9" s="1">
        <v>41282</v>
      </c>
      <c r="B9">
        <v>4488</v>
      </c>
      <c r="C9">
        <v>1971</v>
      </c>
      <c r="D9">
        <v>5403</v>
      </c>
      <c r="E9">
        <v>5264</v>
      </c>
      <c r="F9">
        <v>0</v>
      </c>
      <c r="G9">
        <v>0</v>
      </c>
      <c r="H9">
        <v>0</v>
      </c>
      <c r="I9">
        <f t="shared" si="0"/>
        <v>4969.131527018274</v>
      </c>
      <c r="J9">
        <f>I9-B9</f>
        <v>481.13152701827403</v>
      </c>
      <c r="K9">
        <f t="shared" si="1"/>
        <v>481.13152701827403</v>
      </c>
      <c r="L9" s="8">
        <f>K9/B9</f>
        <v>0.10720399443366177</v>
      </c>
      <c r="M9" s="8">
        <f>C9/B9</f>
        <v>0.43917112299465239</v>
      </c>
      <c r="N9">
        <f t="shared" si="2"/>
        <v>8660.3674863289325</v>
      </c>
      <c r="O9">
        <f t="shared" si="3"/>
        <v>35478</v>
      </c>
      <c r="P9">
        <v>4506</v>
      </c>
    </row>
    <row r="10" spans="1:22" x14ac:dyDescent="0.35">
      <c r="A10" s="1">
        <v>41283</v>
      </c>
      <c r="B10">
        <v>4772</v>
      </c>
      <c r="C10">
        <v>1658</v>
      </c>
      <c r="D10">
        <v>4850.666666666667</v>
      </c>
      <c r="E10">
        <v>4895</v>
      </c>
      <c r="F10">
        <v>0</v>
      </c>
      <c r="G10">
        <v>0</v>
      </c>
      <c r="H10">
        <v>1</v>
      </c>
      <c r="I10">
        <f t="shared" si="0"/>
        <v>5734.3158917047094</v>
      </c>
      <c r="J10">
        <f>I10-B10</f>
        <v>962.31589170470943</v>
      </c>
      <c r="K10">
        <f t="shared" si="1"/>
        <v>962.31589170470943</v>
      </c>
      <c r="L10" s="8">
        <f>K10/B10</f>
        <v>0.20165882055840517</v>
      </c>
      <c r="M10" s="8">
        <f>C10/B10</f>
        <v>0.34744341994970662</v>
      </c>
      <c r="N10">
        <f t="shared" si="2"/>
        <v>17321.68605068477</v>
      </c>
      <c r="O10">
        <f t="shared" si="3"/>
        <v>29844</v>
      </c>
      <c r="P10">
        <v>4488</v>
      </c>
    </row>
    <row r="11" spans="1:22" x14ac:dyDescent="0.35">
      <c r="A11" s="1">
        <v>41284</v>
      </c>
      <c r="B11">
        <v>4979</v>
      </c>
      <c r="C11">
        <v>1491</v>
      </c>
      <c r="D11">
        <v>4588.666666666667</v>
      </c>
      <c r="E11">
        <v>4230</v>
      </c>
      <c r="F11">
        <v>0</v>
      </c>
      <c r="G11">
        <v>0</v>
      </c>
      <c r="H11">
        <v>1</v>
      </c>
      <c r="I11">
        <f t="shared" si="0"/>
        <v>5204.7439864524322</v>
      </c>
      <c r="J11">
        <f>I11-B11</f>
        <v>225.74398645243218</v>
      </c>
      <c r="K11">
        <f t="shared" si="1"/>
        <v>225.74398645243218</v>
      </c>
      <c r="L11" s="8">
        <f>K11/B11</f>
        <v>4.5339222022982968E-2</v>
      </c>
      <c r="M11" s="8">
        <f>C11/B11</f>
        <v>0.29945772243422375</v>
      </c>
      <c r="N11">
        <f t="shared" si="2"/>
        <v>4063.3917561437793</v>
      </c>
      <c r="O11">
        <f t="shared" si="3"/>
        <v>26838</v>
      </c>
      <c r="P11">
        <v>4772</v>
      </c>
    </row>
    <row r="12" spans="1:22" x14ac:dyDescent="0.35">
      <c r="A12" s="1">
        <v>41285</v>
      </c>
      <c r="B12">
        <v>5192</v>
      </c>
      <c r="C12">
        <v>1062</v>
      </c>
      <c r="D12">
        <v>4746.333333333333</v>
      </c>
      <c r="E12">
        <v>5071</v>
      </c>
      <c r="F12">
        <v>0</v>
      </c>
      <c r="G12">
        <v>1</v>
      </c>
      <c r="H12">
        <v>1</v>
      </c>
      <c r="I12">
        <f t="shared" si="0"/>
        <v>6126.4108032060367</v>
      </c>
      <c r="J12">
        <f>I12-B12</f>
        <v>934.41080320603669</v>
      </c>
      <c r="K12">
        <f t="shared" si="1"/>
        <v>934.41080320603669</v>
      </c>
      <c r="L12" s="8">
        <f>K12/B12</f>
        <v>0.17997126409977593</v>
      </c>
      <c r="M12" s="8">
        <f>C12/B12</f>
        <v>0.20454545454545456</v>
      </c>
      <c r="N12">
        <f t="shared" si="2"/>
        <v>16819.394457708659</v>
      </c>
      <c r="O12">
        <f t="shared" si="3"/>
        <v>19116</v>
      </c>
      <c r="P12">
        <v>4979</v>
      </c>
    </row>
    <row r="13" spans="1:22" x14ac:dyDescent="0.35">
      <c r="A13" s="1">
        <v>41286</v>
      </c>
      <c r="B13">
        <v>6065</v>
      </c>
      <c r="C13">
        <v>868</v>
      </c>
      <c r="D13">
        <v>4981</v>
      </c>
      <c r="E13">
        <v>6145</v>
      </c>
      <c r="F13">
        <v>0</v>
      </c>
      <c r="G13">
        <v>1</v>
      </c>
      <c r="H13">
        <v>1</v>
      </c>
      <c r="I13">
        <f t="shared" si="0"/>
        <v>6915.1876825135823</v>
      </c>
      <c r="J13">
        <f>I13-B13</f>
        <v>850.18768251358233</v>
      </c>
      <c r="K13">
        <f t="shared" si="1"/>
        <v>850.18768251358233</v>
      </c>
      <c r="L13" s="8">
        <f>K13/B13</f>
        <v>0.14017933759498472</v>
      </c>
      <c r="M13" s="8">
        <f>C13/B13</f>
        <v>0.14311624072547402</v>
      </c>
      <c r="N13">
        <f t="shared" si="2"/>
        <v>15303.378285244482</v>
      </c>
      <c r="O13">
        <f t="shared" si="3"/>
        <v>15624</v>
      </c>
      <c r="P13">
        <v>5192</v>
      </c>
    </row>
    <row r="14" spans="1:22" x14ac:dyDescent="0.35">
      <c r="A14" s="1">
        <v>41287</v>
      </c>
      <c r="B14">
        <v>4711</v>
      </c>
      <c r="C14">
        <v>1426</v>
      </c>
      <c r="D14">
        <v>5412</v>
      </c>
      <c r="E14">
        <v>5558</v>
      </c>
      <c r="F14">
        <v>0</v>
      </c>
      <c r="G14">
        <v>0</v>
      </c>
      <c r="H14">
        <v>0</v>
      </c>
      <c r="I14">
        <f t="shared" si="0"/>
        <v>5165.5631579502542</v>
      </c>
      <c r="J14">
        <f>I14-B14</f>
        <v>454.56315795025421</v>
      </c>
      <c r="K14">
        <f t="shared" si="1"/>
        <v>454.56315795025421</v>
      </c>
      <c r="L14" s="8">
        <f>K14/B14</f>
        <v>9.6489738473838724E-2</v>
      </c>
      <c r="M14" s="8">
        <f>C14/B14</f>
        <v>0.30269581829760134</v>
      </c>
      <c r="N14">
        <f t="shared" si="2"/>
        <v>8182.1368431045757</v>
      </c>
      <c r="O14">
        <f t="shared" si="3"/>
        <v>25668</v>
      </c>
      <c r="P14">
        <v>6065</v>
      </c>
    </row>
    <row r="15" spans="1:22" x14ac:dyDescent="0.35">
      <c r="A15" s="1">
        <v>41288</v>
      </c>
      <c r="B15">
        <v>4096</v>
      </c>
      <c r="C15">
        <v>1558</v>
      </c>
      <c r="D15">
        <v>5322.666666666667</v>
      </c>
      <c r="E15">
        <v>4506</v>
      </c>
      <c r="F15">
        <v>0</v>
      </c>
      <c r="G15">
        <v>0</v>
      </c>
      <c r="H15">
        <v>0</v>
      </c>
      <c r="I15">
        <f t="shared" si="0"/>
        <v>4442.5276281577708</v>
      </c>
      <c r="J15">
        <f>I15-B15</f>
        <v>346.52762815777078</v>
      </c>
      <c r="K15">
        <f t="shared" si="1"/>
        <v>346.52762815777078</v>
      </c>
      <c r="L15" s="8">
        <f>K15/B15</f>
        <v>8.4601471718205756E-2</v>
      </c>
      <c r="M15" s="8">
        <f>C15/B15</f>
        <v>0.38037109375</v>
      </c>
      <c r="N15">
        <f t="shared" si="2"/>
        <v>6237.497306839874</v>
      </c>
      <c r="O15">
        <f t="shared" si="3"/>
        <v>28044</v>
      </c>
      <c r="P15">
        <v>4711</v>
      </c>
    </row>
    <row r="16" spans="1:22" x14ac:dyDescent="0.35">
      <c r="A16" s="1">
        <v>41289</v>
      </c>
      <c r="B16">
        <v>4032</v>
      </c>
      <c r="C16">
        <v>2114</v>
      </c>
      <c r="D16">
        <v>4957.333333333333</v>
      </c>
      <c r="E16">
        <v>4488</v>
      </c>
      <c r="F16">
        <v>0</v>
      </c>
      <c r="G16">
        <v>0</v>
      </c>
      <c r="H16">
        <v>0</v>
      </c>
      <c r="I16">
        <f t="shared" si="0"/>
        <v>4301.78990369034</v>
      </c>
      <c r="J16">
        <f>I16-B16</f>
        <v>269.78990369034</v>
      </c>
      <c r="K16">
        <f t="shared" si="1"/>
        <v>269.78990369034</v>
      </c>
      <c r="L16" s="8">
        <f>K16/B16</f>
        <v>6.691217849462798E-2</v>
      </c>
      <c r="M16" s="8">
        <f>C16/B16</f>
        <v>0.52430555555555558</v>
      </c>
      <c r="N16">
        <f t="shared" si="2"/>
        <v>4856.21826642612</v>
      </c>
      <c r="O16">
        <f t="shared" si="3"/>
        <v>38052</v>
      </c>
      <c r="P16">
        <v>4096</v>
      </c>
    </row>
    <row r="17" spans="1:16" x14ac:dyDescent="0.35">
      <c r="A17" s="1">
        <v>41290</v>
      </c>
      <c r="B17">
        <v>4776</v>
      </c>
      <c r="C17">
        <v>1578</v>
      </c>
      <c r="D17">
        <v>4279.666666666667</v>
      </c>
      <c r="E17">
        <v>4772</v>
      </c>
      <c r="F17">
        <v>0</v>
      </c>
      <c r="G17">
        <v>0</v>
      </c>
      <c r="H17">
        <v>1</v>
      </c>
      <c r="I17">
        <f t="shared" si="0"/>
        <v>5451.9898789760236</v>
      </c>
      <c r="J17">
        <f>I17-B17</f>
        <v>675.98987897602365</v>
      </c>
      <c r="K17">
        <f t="shared" si="1"/>
        <v>675.98987897602365</v>
      </c>
      <c r="L17" s="8">
        <f>K17/B17</f>
        <v>0.14153891938358953</v>
      </c>
      <c r="M17" s="8">
        <f>C17/B17</f>
        <v>0.33040201005025127</v>
      </c>
      <c r="N17">
        <f t="shared" si="2"/>
        <v>12167.817821568426</v>
      </c>
      <c r="O17">
        <f t="shared" si="3"/>
        <v>28404</v>
      </c>
      <c r="P17">
        <v>4032</v>
      </c>
    </row>
    <row r="18" spans="1:16" x14ac:dyDescent="0.35">
      <c r="A18" s="1">
        <v>41291</v>
      </c>
      <c r="B18">
        <v>2591</v>
      </c>
      <c r="C18">
        <v>3806</v>
      </c>
      <c r="D18">
        <v>4301.333333333333</v>
      </c>
      <c r="E18">
        <v>4979</v>
      </c>
      <c r="F18">
        <v>0</v>
      </c>
      <c r="G18">
        <v>0</v>
      </c>
      <c r="H18">
        <v>0</v>
      </c>
      <c r="I18">
        <f t="shared" si="0"/>
        <v>4393.074877019636</v>
      </c>
      <c r="J18">
        <f>I18-B18</f>
        <v>1802.074877019636</v>
      </c>
      <c r="K18">
        <f t="shared" si="1"/>
        <v>1802.074877019636</v>
      </c>
      <c r="L18" s="8">
        <f>K18/B18</f>
        <v>0.69551326785782941</v>
      </c>
      <c r="M18" s="8">
        <f>C18/B18</f>
        <v>1.4689309147047471</v>
      </c>
      <c r="N18">
        <f t="shared" si="2"/>
        <v>32437.34778635345</v>
      </c>
      <c r="O18">
        <f t="shared" si="3"/>
        <v>68508</v>
      </c>
      <c r="P18">
        <v>4776</v>
      </c>
    </row>
    <row r="19" spans="1:16" x14ac:dyDescent="0.35">
      <c r="A19" s="1">
        <v>41292</v>
      </c>
      <c r="B19">
        <v>3065</v>
      </c>
      <c r="C19">
        <v>471</v>
      </c>
      <c r="D19">
        <v>3799.6666666666665</v>
      </c>
      <c r="E19">
        <v>5192</v>
      </c>
      <c r="F19">
        <v>0</v>
      </c>
      <c r="G19">
        <v>1</v>
      </c>
      <c r="H19">
        <v>1</v>
      </c>
      <c r="I19">
        <f t="shared" si="0"/>
        <v>5871.9223734083644</v>
      </c>
      <c r="J19">
        <f>I19-B19</f>
        <v>2806.9223734083644</v>
      </c>
      <c r="K19">
        <f t="shared" si="1"/>
        <v>2806.9223734083644</v>
      </c>
      <c r="L19" s="8">
        <f>K19/B19</f>
        <v>0.91579849050843865</v>
      </c>
      <c r="M19" s="8">
        <f>C19/B19</f>
        <v>0.1536704730831974</v>
      </c>
      <c r="N19">
        <f t="shared" si="2"/>
        <v>50524.602721350559</v>
      </c>
      <c r="O19">
        <f t="shared" si="3"/>
        <v>8478</v>
      </c>
      <c r="P19">
        <v>2591</v>
      </c>
    </row>
    <row r="20" spans="1:16" x14ac:dyDescent="0.35">
      <c r="A20" s="1">
        <v>41293</v>
      </c>
      <c r="B20">
        <v>6468</v>
      </c>
      <c r="C20">
        <v>485</v>
      </c>
      <c r="D20">
        <v>3477.3333333333335</v>
      </c>
      <c r="E20">
        <v>6065</v>
      </c>
      <c r="F20">
        <v>0</v>
      </c>
      <c r="G20">
        <v>1</v>
      </c>
      <c r="H20">
        <v>1</v>
      </c>
      <c r="I20">
        <f t="shared" si="0"/>
        <v>6332.0410488607631</v>
      </c>
      <c r="J20">
        <f>I20-B20</f>
        <v>-135.95895113923689</v>
      </c>
      <c r="K20">
        <f t="shared" si="1"/>
        <v>135.95895113923689</v>
      </c>
      <c r="L20" s="8">
        <f>K20/B20</f>
        <v>2.1020246001737304E-2</v>
      </c>
      <c r="M20" s="8">
        <f>C20/B20</f>
        <v>7.4984539270253558E-2</v>
      </c>
      <c r="N20">
        <f t="shared" si="2"/>
        <v>9789.0444820250559</v>
      </c>
      <c r="O20">
        <f t="shared" si="3"/>
        <v>8730</v>
      </c>
      <c r="P20">
        <v>3065</v>
      </c>
    </row>
    <row r="21" spans="1:16" x14ac:dyDescent="0.35">
      <c r="A21" s="1">
        <v>41294</v>
      </c>
      <c r="B21">
        <v>6335</v>
      </c>
      <c r="C21">
        <v>889</v>
      </c>
      <c r="D21">
        <v>4041.3333333333335</v>
      </c>
      <c r="E21">
        <v>4711</v>
      </c>
      <c r="F21">
        <v>0</v>
      </c>
      <c r="G21">
        <v>0</v>
      </c>
      <c r="H21">
        <v>0</v>
      </c>
      <c r="I21">
        <f t="shared" si="0"/>
        <v>4125.1700389441576</v>
      </c>
      <c r="J21">
        <f>I21-B21</f>
        <v>-2209.8299610558424</v>
      </c>
      <c r="K21">
        <f t="shared" si="1"/>
        <v>2209.8299610558424</v>
      </c>
      <c r="L21" s="8">
        <f>K21/B21</f>
        <v>0.34882872313430818</v>
      </c>
      <c r="M21" s="8">
        <f>C21/B21</f>
        <v>0.14033149171270717</v>
      </c>
      <c r="N21">
        <f t="shared" si="2"/>
        <v>159107.75719602066</v>
      </c>
      <c r="O21">
        <f t="shared" si="3"/>
        <v>16002</v>
      </c>
      <c r="P21">
        <v>6468</v>
      </c>
    </row>
    <row r="22" spans="1:16" x14ac:dyDescent="0.35">
      <c r="A22" s="1">
        <v>41295</v>
      </c>
      <c r="B22">
        <v>4824</v>
      </c>
      <c r="C22">
        <v>905</v>
      </c>
      <c r="D22">
        <v>5289.333333333333</v>
      </c>
      <c r="E22">
        <v>4096</v>
      </c>
      <c r="F22">
        <v>0</v>
      </c>
      <c r="G22">
        <v>0</v>
      </c>
      <c r="H22">
        <v>0</v>
      </c>
      <c r="I22">
        <f t="shared" si="0"/>
        <v>4161.2594433943777</v>
      </c>
      <c r="J22">
        <f>I22-B22</f>
        <v>-662.74055660562226</v>
      </c>
      <c r="K22">
        <f t="shared" si="1"/>
        <v>662.74055660562226</v>
      </c>
      <c r="L22" s="8">
        <f>K22/B22</f>
        <v>0.13738402914710246</v>
      </c>
      <c r="M22" s="8">
        <f>C22/B22</f>
        <v>0.18760364842454394</v>
      </c>
      <c r="N22">
        <f t="shared" si="2"/>
        <v>47717.320075604803</v>
      </c>
      <c r="O22">
        <f t="shared" si="3"/>
        <v>16290</v>
      </c>
      <c r="P22">
        <v>6335</v>
      </c>
    </row>
    <row r="23" spans="1:16" x14ac:dyDescent="0.35">
      <c r="A23" s="1">
        <v>41296</v>
      </c>
      <c r="B23">
        <v>5042</v>
      </c>
      <c r="C23">
        <v>1249</v>
      </c>
      <c r="D23">
        <v>5875.666666666667</v>
      </c>
      <c r="E23">
        <v>4032</v>
      </c>
      <c r="F23">
        <v>0</v>
      </c>
      <c r="G23">
        <v>0</v>
      </c>
      <c r="H23">
        <v>1</v>
      </c>
      <c r="I23">
        <f t="shared" si="0"/>
        <v>5528.7023598768283</v>
      </c>
      <c r="J23">
        <f>I23-B23</f>
        <v>486.70235987682827</v>
      </c>
      <c r="K23">
        <f t="shared" si="1"/>
        <v>486.70235987682827</v>
      </c>
      <c r="L23" s="8">
        <f>K23/B23</f>
        <v>9.6529623140981416E-2</v>
      </c>
      <c r="M23" s="8">
        <f>C23/B23</f>
        <v>0.24771915906386355</v>
      </c>
      <c r="N23">
        <f t="shared" si="2"/>
        <v>8760.6424777829088</v>
      </c>
      <c r="O23">
        <f t="shared" si="3"/>
        <v>22482</v>
      </c>
      <c r="P23">
        <v>4824</v>
      </c>
    </row>
    <row r="24" spans="1:16" x14ac:dyDescent="0.35">
      <c r="A24" s="1">
        <v>41297</v>
      </c>
      <c r="B24">
        <v>5238</v>
      </c>
      <c r="C24">
        <v>1191</v>
      </c>
      <c r="D24">
        <v>5400.333333333333</v>
      </c>
      <c r="E24">
        <v>4776</v>
      </c>
      <c r="F24">
        <v>0</v>
      </c>
      <c r="G24">
        <v>0</v>
      </c>
      <c r="H24">
        <v>1</v>
      </c>
      <c r="I24">
        <f t="shared" si="0"/>
        <v>5850.0398685270811</v>
      </c>
      <c r="J24">
        <f>I24-B24</f>
        <v>612.03986852708113</v>
      </c>
      <c r="K24">
        <f t="shared" si="1"/>
        <v>612.03986852708113</v>
      </c>
      <c r="L24" s="8">
        <f>K24/B24</f>
        <v>0.11684609937515868</v>
      </c>
      <c r="M24" s="8">
        <f>C24/B24</f>
        <v>0.22737686139747995</v>
      </c>
      <c r="N24">
        <f t="shared" si="2"/>
        <v>11016.71763348746</v>
      </c>
      <c r="O24">
        <f t="shared" si="3"/>
        <v>21438</v>
      </c>
      <c r="P24">
        <v>5042</v>
      </c>
    </row>
    <row r="25" spans="1:16" x14ac:dyDescent="0.35">
      <c r="A25" s="1">
        <v>41298</v>
      </c>
      <c r="B25">
        <v>5660</v>
      </c>
      <c r="C25">
        <v>825</v>
      </c>
      <c r="D25">
        <v>5034.666666666667</v>
      </c>
      <c r="E25">
        <v>2591</v>
      </c>
      <c r="F25">
        <v>0</v>
      </c>
      <c r="G25">
        <v>0</v>
      </c>
      <c r="H25">
        <v>1</v>
      </c>
      <c r="I25">
        <f t="shared" si="0"/>
        <v>4284.742947208756</v>
      </c>
      <c r="J25">
        <f>I25-B25</f>
        <v>-1375.257052791244</v>
      </c>
      <c r="K25">
        <f t="shared" si="1"/>
        <v>1375.257052791244</v>
      </c>
      <c r="L25" s="8">
        <f>K25/B25</f>
        <v>0.24297827787831164</v>
      </c>
      <c r="M25" s="8">
        <f>C25/B25</f>
        <v>0.14575971731448764</v>
      </c>
      <c r="N25">
        <f t="shared" si="2"/>
        <v>99018.507800969557</v>
      </c>
      <c r="O25">
        <f t="shared" si="3"/>
        <v>14850</v>
      </c>
      <c r="P25">
        <v>5238</v>
      </c>
    </row>
    <row r="26" spans="1:16" x14ac:dyDescent="0.35">
      <c r="A26" s="1">
        <v>41299</v>
      </c>
      <c r="B26">
        <v>4786</v>
      </c>
      <c r="C26">
        <v>1202</v>
      </c>
      <c r="D26">
        <v>5313.333333333333</v>
      </c>
      <c r="E26">
        <v>3065</v>
      </c>
      <c r="F26">
        <v>0</v>
      </c>
      <c r="G26">
        <v>1</v>
      </c>
      <c r="H26">
        <v>0</v>
      </c>
      <c r="I26">
        <f t="shared" si="0"/>
        <v>3805.2345464134287</v>
      </c>
      <c r="J26">
        <f>I26-B26</f>
        <v>-980.76545358657131</v>
      </c>
      <c r="K26">
        <f t="shared" si="1"/>
        <v>980.76545358657131</v>
      </c>
      <c r="L26" s="8">
        <f>K26/B26</f>
        <v>0.20492383066998981</v>
      </c>
      <c r="M26" s="8">
        <f>C26/B26</f>
        <v>0.25114918512327622</v>
      </c>
      <c r="N26">
        <f t="shared" si="2"/>
        <v>70615.112658233134</v>
      </c>
      <c r="O26">
        <f t="shared" si="3"/>
        <v>21636</v>
      </c>
      <c r="P26">
        <v>5660</v>
      </c>
    </row>
    <row r="27" spans="1:16" x14ac:dyDescent="0.35">
      <c r="A27" s="1">
        <v>41300</v>
      </c>
      <c r="B27">
        <v>6425</v>
      </c>
      <c r="C27">
        <v>939</v>
      </c>
      <c r="D27">
        <v>5228</v>
      </c>
      <c r="E27">
        <v>6468</v>
      </c>
      <c r="F27">
        <v>0</v>
      </c>
      <c r="G27">
        <v>1</v>
      </c>
      <c r="H27">
        <v>1</v>
      </c>
      <c r="I27">
        <f t="shared" si="0"/>
        <v>7214.6588865387366</v>
      </c>
      <c r="J27">
        <f>I27-B27</f>
        <v>789.65888653873662</v>
      </c>
      <c r="K27">
        <f t="shared" si="1"/>
        <v>789.65888653873662</v>
      </c>
      <c r="L27" s="8">
        <f>K27/B27</f>
        <v>0.12290410685427808</v>
      </c>
      <c r="M27" s="8">
        <f>C27/B27</f>
        <v>0.14614785992217899</v>
      </c>
      <c r="N27">
        <f t="shared" si="2"/>
        <v>14213.859957697259</v>
      </c>
      <c r="O27">
        <f t="shared" si="3"/>
        <v>16902</v>
      </c>
      <c r="P27">
        <v>4786</v>
      </c>
    </row>
    <row r="28" spans="1:16" x14ac:dyDescent="0.35">
      <c r="A28" s="1">
        <v>41301</v>
      </c>
      <c r="B28">
        <v>6093</v>
      </c>
      <c r="C28">
        <v>1083</v>
      </c>
      <c r="D28">
        <v>5623.666666666667</v>
      </c>
      <c r="E28">
        <v>6335</v>
      </c>
      <c r="F28">
        <v>0</v>
      </c>
      <c r="G28">
        <v>0</v>
      </c>
      <c r="H28">
        <v>0</v>
      </c>
      <c r="I28">
        <f t="shared" si="0"/>
        <v>5750.9965881521457</v>
      </c>
      <c r="J28">
        <f>I28-B28</f>
        <v>-342.0034118478543</v>
      </c>
      <c r="K28">
        <f t="shared" si="1"/>
        <v>342.0034118478543</v>
      </c>
      <c r="L28" s="8">
        <f>K28/B28</f>
        <v>5.613054519085086E-2</v>
      </c>
      <c r="M28" s="8">
        <f>C28/B28</f>
        <v>0.1777449532250123</v>
      </c>
      <c r="N28">
        <f t="shared" si="2"/>
        <v>24624.245653045509</v>
      </c>
      <c r="O28">
        <f t="shared" si="3"/>
        <v>19494</v>
      </c>
      <c r="P28">
        <v>6425</v>
      </c>
    </row>
    <row r="29" spans="1:16" x14ac:dyDescent="0.35">
      <c r="A29" s="1">
        <v>41302</v>
      </c>
      <c r="B29">
        <v>4438</v>
      </c>
      <c r="C29">
        <v>1461</v>
      </c>
      <c r="D29">
        <v>5768</v>
      </c>
      <c r="E29">
        <v>4824</v>
      </c>
      <c r="F29">
        <v>0</v>
      </c>
      <c r="G29">
        <v>0</v>
      </c>
      <c r="H29">
        <v>0</v>
      </c>
      <c r="I29">
        <f t="shared" si="0"/>
        <v>4808.6929175228661</v>
      </c>
      <c r="J29">
        <f>I29-B29</f>
        <v>370.69291752286608</v>
      </c>
      <c r="K29">
        <f t="shared" si="1"/>
        <v>370.69291752286608</v>
      </c>
      <c r="L29" s="8">
        <f>K29/B29</f>
        <v>8.3527020622547563E-2</v>
      </c>
      <c r="M29" s="8">
        <f>C29/B29</f>
        <v>0.32920234339792698</v>
      </c>
      <c r="N29">
        <f t="shared" si="2"/>
        <v>6672.4725154115895</v>
      </c>
      <c r="O29">
        <f t="shared" si="3"/>
        <v>26298</v>
      </c>
      <c r="P29">
        <v>6093</v>
      </c>
    </row>
    <row r="30" spans="1:16" x14ac:dyDescent="0.35">
      <c r="A30" s="1">
        <v>41303</v>
      </c>
      <c r="B30">
        <v>4741</v>
      </c>
      <c r="C30">
        <v>1356</v>
      </c>
      <c r="D30">
        <v>5652</v>
      </c>
      <c r="E30">
        <v>5042</v>
      </c>
      <c r="F30">
        <v>1</v>
      </c>
      <c r="G30">
        <v>0</v>
      </c>
      <c r="H30">
        <v>1</v>
      </c>
      <c r="I30">
        <f t="shared" si="0"/>
        <v>6262.6774732883086</v>
      </c>
      <c r="J30">
        <f>I30-B30</f>
        <v>1521.6774732883086</v>
      </c>
      <c r="K30">
        <f t="shared" si="1"/>
        <v>1521.6774732883086</v>
      </c>
      <c r="L30" s="8">
        <f>K30/B30</f>
        <v>0.32096128945123575</v>
      </c>
      <c r="M30" s="8">
        <f>C30/B30</f>
        <v>0.286015608521409</v>
      </c>
      <c r="N30">
        <f t="shared" si="2"/>
        <v>27390.194519189557</v>
      </c>
      <c r="O30">
        <f t="shared" si="3"/>
        <v>24408</v>
      </c>
      <c r="P30">
        <v>4438</v>
      </c>
    </row>
    <row r="31" spans="1:16" x14ac:dyDescent="0.35">
      <c r="A31" s="1">
        <v>41304</v>
      </c>
      <c r="B31">
        <v>5080</v>
      </c>
      <c r="C31">
        <v>1083</v>
      </c>
      <c r="D31">
        <v>5090.666666666667</v>
      </c>
      <c r="E31">
        <v>5238</v>
      </c>
      <c r="F31">
        <v>1</v>
      </c>
      <c r="G31">
        <v>0</v>
      </c>
      <c r="H31">
        <v>1</v>
      </c>
      <c r="I31">
        <f t="shared" si="0"/>
        <v>6193.4516571157874</v>
      </c>
      <c r="J31">
        <f>I31-B31</f>
        <v>1113.4516571157874</v>
      </c>
      <c r="K31">
        <f t="shared" si="1"/>
        <v>1113.4516571157874</v>
      </c>
      <c r="L31" s="8">
        <f>K31/B31</f>
        <v>0.21918339707003689</v>
      </c>
      <c r="M31" s="8">
        <f>C31/B31</f>
        <v>0.21318897637795275</v>
      </c>
      <c r="N31">
        <f t="shared" si="2"/>
        <v>20042.129828084173</v>
      </c>
      <c r="O31">
        <f t="shared" si="3"/>
        <v>19494</v>
      </c>
      <c r="P31">
        <v>4741</v>
      </c>
    </row>
    <row r="32" spans="1:16" x14ac:dyDescent="0.35">
      <c r="A32" s="1">
        <v>41305</v>
      </c>
      <c r="B32">
        <v>4340</v>
      </c>
      <c r="C32">
        <v>1862</v>
      </c>
      <c r="D32">
        <v>4753</v>
      </c>
      <c r="E32">
        <v>5660</v>
      </c>
      <c r="F32">
        <v>1</v>
      </c>
      <c r="G32">
        <v>0</v>
      </c>
      <c r="H32">
        <v>0</v>
      </c>
      <c r="I32">
        <f t="shared" si="0"/>
        <v>5149.0746888948315</v>
      </c>
      <c r="J32">
        <f>I32-B32</f>
        <v>809.07468889483152</v>
      </c>
      <c r="K32">
        <f t="shared" si="1"/>
        <v>809.07468889483152</v>
      </c>
      <c r="L32" s="8">
        <f>K32/B32</f>
        <v>0.18642273937668929</v>
      </c>
      <c r="M32" s="8">
        <f>C32/B32</f>
        <v>0.42903225806451611</v>
      </c>
      <c r="N32">
        <f t="shared" si="2"/>
        <v>14563.344400106967</v>
      </c>
      <c r="O32">
        <f t="shared" si="3"/>
        <v>33516</v>
      </c>
      <c r="P32">
        <v>5080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6965F-8EBC-49A6-A097-3DB4F0D69202}">
  <dimension ref="A1:AN360"/>
  <sheetViews>
    <sheetView workbookViewId="0">
      <selection activeCell="E1" sqref="E1:E1048576"/>
    </sheetView>
  </sheetViews>
  <sheetFormatPr defaultRowHeight="14.5" x14ac:dyDescent="0.35"/>
  <cols>
    <col min="1" max="1" width="10.453125" bestFit="1" customWidth="1"/>
    <col min="7" max="11" width="0" hidden="1" customWidth="1"/>
    <col min="21" max="30" width="0" hidden="1" customWidth="1"/>
    <col min="37" max="37" width="11.81640625" bestFit="1" customWidth="1"/>
  </cols>
  <sheetData>
    <row r="1" spans="1:40" ht="15" thickBot="1" x14ac:dyDescent="0.4">
      <c r="A1" s="1" t="s">
        <v>2</v>
      </c>
      <c r="B1" t="s">
        <v>133</v>
      </c>
      <c r="C1" t="s">
        <v>106</v>
      </c>
      <c r="D1" t="s">
        <v>21</v>
      </c>
      <c r="E1" t="s">
        <v>53</v>
      </c>
      <c r="F1" t="s">
        <v>54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99</v>
      </c>
      <c r="M1" t="s">
        <v>46</v>
      </c>
      <c r="N1" t="s">
        <v>100</v>
      </c>
      <c r="O1" s="8" t="s">
        <v>101</v>
      </c>
      <c r="P1" t="s">
        <v>4</v>
      </c>
      <c r="Q1" t="s">
        <v>102</v>
      </c>
      <c r="R1" t="s">
        <v>108</v>
      </c>
      <c r="S1" t="s">
        <v>127</v>
      </c>
      <c r="T1" t="s">
        <v>128</v>
      </c>
      <c r="U1" t="s">
        <v>18</v>
      </c>
      <c r="V1" t="s">
        <v>19</v>
      </c>
      <c r="W1" t="s">
        <v>136</v>
      </c>
      <c r="X1" t="s">
        <v>54</v>
      </c>
      <c r="Y1" t="s">
        <v>20</v>
      </c>
      <c r="Z1" t="s">
        <v>53</v>
      </c>
      <c r="AA1" t="s">
        <v>15</v>
      </c>
      <c r="AB1" t="s">
        <v>16</v>
      </c>
      <c r="AC1" t="s">
        <v>17</v>
      </c>
      <c r="AD1" t="s">
        <v>141</v>
      </c>
      <c r="AG1" s="2"/>
      <c r="AH1" s="2" t="s">
        <v>32</v>
      </c>
      <c r="AI1" s="2" t="s">
        <v>106</v>
      </c>
      <c r="AJ1" s="2" t="s">
        <v>21</v>
      </c>
      <c r="AK1" s="2" t="s">
        <v>53</v>
      </c>
      <c r="AL1" s="3" t="s">
        <v>54</v>
      </c>
      <c r="AM1" s="2"/>
      <c r="AN1" s="3"/>
    </row>
    <row r="2" spans="1:40" ht="15" thickBot="1" x14ac:dyDescent="0.4">
      <c r="A2" s="1">
        <v>40916</v>
      </c>
      <c r="B2">
        <v>5214</v>
      </c>
      <c r="C2">
        <v>4638</v>
      </c>
      <c r="D2">
        <v>5549</v>
      </c>
      <c r="E2">
        <v>5281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f>$AH$2+SUMPRODUCT(C2:F2,$AI$2:$AL$2)</f>
        <v>5867.8742572679594</v>
      </c>
      <c r="M2">
        <f>L2-B2</f>
        <v>653.87425726795936</v>
      </c>
      <c r="N2">
        <f>ABS(M2)</f>
        <v>653.87425726795936</v>
      </c>
      <c r="O2" s="8">
        <f>N2/B2</f>
        <v>0.12540741412887599</v>
      </c>
      <c r="P2">
        <v>1141</v>
      </c>
      <c r="Q2">
        <f>IF(M2&lt;0,M2*-72,M2*18)</f>
        <v>11769.736630823269</v>
      </c>
      <c r="R2">
        <f>P2*18</f>
        <v>20538</v>
      </c>
      <c r="S2">
        <f>IF(M2&lt;0,M2*2,M2)</f>
        <v>653.87425726795936</v>
      </c>
      <c r="T2">
        <f>S2^2</f>
        <v>427551.54431772552</v>
      </c>
      <c r="U2">
        <v>0</v>
      </c>
      <c r="V2">
        <v>0</v>
      </c>
      <c r="W2">
        <v>-67</v>
      </c>
      <c r="X2">
        <v>1</v>
      </c>
      <c r="Y2">
        <v>0</v>
      </c>
      <c r="Z2">
        <v>5281</v>
      </c>
      <c r="AA2">
        <v>0</v>
      </c>
      <c r="AB2">
        <v>0</v>
      </c>
      <c r="AC2">
        <v>0</v>
      </c>
      <c r="AD2">
        <v>0</v>
      </c>
      <c r="AG2" s="2"/>
      <c r="AH2" s="2">
        <v>607.37185260759338</v>
      </c>
      <c r="AI2" s="2">
        <v>0.30760545947151968</v>
      </c>
      <c r="AJ2" s="2">
        <v>0.37949397774199167</v>
      </c>
      <c r="AK2" s="2">
        <v>0.24669350821322203</v>
      </c>
      <c r="AL2" s="3">
        <v>425.22778426711989</v>
      </c>
      <c r="AM2" s="2"/>
      <c r="AN2" s="3"/>
    </row>
    <row r="3" spans="1:40" x14ac:dyDescent="0.35">
      <c r="A3" s="1">
        <v>40917</v>
      </c>
      <c r="B3">
        <v>4097</v>
      </c>
      <c r="C3">
        <v>4905</v>
      </c>
      <c r="D3">
        <v>4285</v>
      </c>
      <c r="E3">
        <v>5214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f t="shared" ref="L3:L66" si="0">$AH$2+SUMPRODUCT(C3:F3,$AI$2:$AL$2)</f>
        <v>5028.5682777635711</v>
      </c>
      <c r="M3">
        <f>L3-B3</f>
        <v>931.56827776357113</v>
      </c>
      <c r="N3">
        <f t="shared" ref="N3:N66" si="1">ABS(M3)</f>
        <v>931.56827776357113</v>
      </c>
      <c r="O3" s="8">
        <f>N3/B3</f>
        <v>0.22737814931988556</v>
      </c>
      <c r="P3">
        <v>1054</v>
      </c>
      <c r="Q3">
        <f t="shared" ref="Q3:Q66" si="2">IF(M3&lt;0,M3*-72,M3*18)</f>
        <v>16768.228999744279</v>
      </c>
      <c r="R3">
        <f t="shared" ref="R3:R66" si="3">P3*18</f>
        <v>18972</v>
      </c>
      <c r="S3">
        <f t="shared" ref="S3:S66" si="4">IF(M3&lt;0,M3*2,M3)</f>
        <v>931.56827776357113</v>
      </c>
      <c r="T3">
        <f t="shared" ref="T3:T66" si="5">S3^2</f>
        <v>867819.45613538602</v>
      </c>
      <c r="U3">
        <v>0</v>
      </c>
      <c r="V3">
        <v>0</v>
      </c>
      <c r="W3">
        <v>-1117</v>
      </c>
      <c r="X3">
        <v>0</v>
      </c>
      <c r="Y3">
        <v>0</v>
      </c>
      <c r="Z3">
        <v>5214</v>
      </c>
      <c r="AA3">
        <v>1</v>
      </c>
      <c r="AB3">
        <v>0</v>
      </c>
      <c r="AC3">
        <v>0</v>
      </c>
      <c r="AD3">
        <v>0</v>
      </c>
    </row>
    <row r="4" spans="1:40" x14ac:dyDescent="0.35">
      <c r="A4" s="1">
        <v>40918</v>
      </c>
      <c r="B4">
        <v>3757</v>
      </c>
      <c r="C4">
        <v>4864</v>
      </c>
      <c r="D4">
        <v>3950</v>
      </c>
      <c r="E4">
        <v>4097</v>
      </c>
      <c r="F4">
        <v>0</v>
      </c>
      <c r="G4">
        <v>0</v>
      </c>
      <c r="H4">
        <v>1</v>
      </c>
      <c r="I4">
        <v>0</v>
      </c>
      <c r="J4">
        <v>0</v>
      </c>
      <c r="K4">
        <v>0</v>
      </c>
      <c r="L4">
        <f t="shared" si="0"/>
        <v>4613.2693227075033</v>
      </c>
      <c r="M4">
        <f>L4-B4</f>
        <v>856.26932270750331</v>
      </c>
      <c r="N4">
        <f t="shared" si="1"/>
        <v>856.26932270750331</v>
      </c>
      <c r="O4" s="8">
        <f>N4/B4</f>
        <v>0.22791304836505277</v>
      </c>
      <c r="P4">
        <v>1583</v>
      </c>
      <c r="Q4">
        <f t="shared" si="2"/>
        <v>15412.84780873506</v>
      </c>
      <c r="R4">
        <f t="shared" si="3"/>
        <v>28494</v>
      </c>
      <c r="S4">
        <f t="shared" si="4"/>
        <v>856.26932270750331</v>
      </c>
      <c r="T4">
        <f t="shared" si="5"/>
        <v>733197.15300996648</v>
      </c>
      <c r="U4">
        <v>0</v>
      </c>
      <c r="V4">
        <v>0</v>
      </c>
      <c r="W4">
        <v>-340</v>
      </c>
      <c r="X4">
        <v>0</v>
      </c>
      <c r="Y4">
        <v>0</v>
      </c>
      <c r="Z4">
        <v>4097</v>
      </c>
      <c r="AA4">
        <v>0</v>
      </c>
      <c r="AB4">
        <v>1</v>
      </c>
      <c r="AC4">
        <v>0</v>
      </c>
      <c r="AD4">
        <v>0</v>
      </c>
      <c r="AF4" t="s">
        <v>22</v>
      </c>
    </row>
    <row r="5" spans="1:40" ht="15" thickBot="1" x14ac:dyDescent="0.4">
      <c r="A5" s="1">
        <v>40919</v>
      </c>
      <c r="B5">
        <v>4307</v>
      </c>
      <c r="C5">
        <v>4356</v>
      </c>
      <c r="D5">
        <v>3996</v>
      </c>
      <c r="E5">
        <v>3757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f t="shared" si="0"/>
        <v>4390.5866794796075</v>
      </c>
      <c r="M5">
        <f>L5-B5</f>
        <v>83.586679479607483</v>
      </c>
      <c r="N5">
        <f t="shared" si="1"/>
        <v>83.586679479607483</v>
      </c>
      <c r="O5" s="8">
        <f>N5/B5</f>
        <v>1.9407169602880772E-2</v>
      </c>
      <c r="P5">
        <v>1321</v>
      </c>
      <c r="Q5">
        <f t="shared" si="2"/>
        <v>1504.5602306329347</v>
      </c>
      <c r="R5">
        <f t="shared" si="3"/>
        <v>23778</v>
      </c>
      <c r="S5">
        <f t="shared" si="4"/>
        <v>83.586679479607483</v>
      </c>
      <c r="T5">
        <f t="shared" si="5"/>
        <v>6986.7329864266349</v>
      </c>
      <c r="U5">
        <v>0</v>
      </c>
      <c r="V5">
        <v>0</v>
      </c>
      <c r="W5">
        <v>550</v>
      </c>
      <c r="X5">
        <v>0</v>
      </c>
      <c r="Y5">
        <v>0</v>
      </c>
      <c r="Z5">
        <v>3757</v>
      </c>
      <c r="AA5">
        <v>0</v>
      </c>
      <c r="AB5">
        <v>0</v>
      </c>
      <c r="AC5">
        <v>1</v>
      </c>
      <c r="AD5">
        <v>1</v>
      </c>
      <c r="AJ5" s="21" t="s">
        <v>103</v>
      </c>
      <c r="AK5" s="20">
        <f>SUM(T2:T360)</f>
        <v>446789967.49625283</v>
      </c>
    </row>
    <row r="6" spans="1:40" x14ac:dyDescent="0.35">
      <c r="A6" s="1">
        <v>40920</v>
      </c>
      <c r="B6">
        <v>4380</v>
      </c>
      <c r="C6">
        <v>4053.6666666666665</v>
      </c>
      <c r="D6">
        <v>4413</v>
      </c>
      <c r="E6">
        <v>4307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f t="shared" si="0"/>
        <v>4591.5177138017334</v>
      </c>
      <c r="M6">
        <f>L6-B6</f>
        <v>211.51771380173341</v>
      </c>
      <c r="N6">
        <f t="shared" si="1"/>
        <v>211.51771380173341</v>
      </c>
      <c r="O6" s="8">
        <f>N6/B6</f>
        <v>4.8291715479847813E-2</v>
      </c>
      <c r="P6">
        <v>1155</v>
      </c>
      <c r="Q6">
        <f t="shared" si="2"/>
        <v>3807.3188484312013</v>
      </c>
      <c r="R6">
        <f t="shared" si="3"/>
        <v>20790</v>
      </c>
      <c r="S6">
        <f t="shared" si="4"/>
        <v>211.51771380173341</v>
      </c>
      <c r="T6">
        <f t="shared" si="5"/>
        <v>44739.743251912005</v>
      </c>
      <c r="U6">
        <v>1</v>
      </c>
      <c r="V6">
        <v>0</v>
      </c>
      <c r="W6">
        <v>73</v>
      </c>
      <c r="X6">
        <v>0</v>
      </c>
      <c r="Y6">
        <v>0</v>
      </c>
      <c r="Z6">
        <v>4307</v>
      </c>
      <c r="AA6">
        <v>0</v>
      </c>
      <c r="AB6">
        <v>0</v>
      </c>
      <c r="AC6">
        <v>0</v>
      </c>
      <c r="AD6">
        <v>0</v>
      </c>
      <c r="AF6" s="5" t="s">
        <v>23</v>
      </c>
      <c r="AG6" s="5"/>
      <c r="AJ6" s="21" t="s">
        <v>140</v>
      </c>
      <c r="AK6" s="20">
        <f>SUM(Q2:Q360)</f>
        <v>6880219.4077583263</v>
      </c>
    </row>
    <row r="7" spans="1:40" x14ac:dyDescent="0.35">
      <c r="A7" s="1">
        <v>40921</v>
      </c>
      <c r="B7">
        <v>4075</v>
      </c>
      <c r="C7">
        <v>4148</v>
      </c>
      <c r="D7">
        <v>4220</v>
      </c>
      <c r="E7">
        <v>4380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f t="shared" si="0"/>
        <v>4565.3014505405745</v>
      </c>
      <c r="M7">
        <f>L7-B7</f>
        <v>490.30145054057448</v>
      </c>
      <c r="N7">
        <f t="shared" si="1"/>
        <v>490.30145054057448</v>
      </c>
      <c r="O7" s="8">
        <f>N7/B7</f>
        <v>0.12031937436578514</v>
      </c>
      <c r="P7">
        <v>1876</v>
      </c>
      <c r="Q7">
        <f t="shared" si="2"/>
        <v>8825.4261097303406</v>
      </c>
      <c r="R7">
        <f t="shared" si="3"/>
        <v>33768</v>
      </c>
      <c r="S7">
        <f t="shared" si="4"/>
        <v>490.30145054057448</v>
      </c>
      <c r="T7">
        <f t="shared" si="5"/>
        <v>240395.51240219141</v>
      </c>
      <c r="U7">
        <v>0</v>
      </c>
      <c r="V7">
        <v>1</v>
      </c>
      <c r="W7">
        <v>-305</v>
      </c>
      <c r="X7">
        <v>0</v>
      </c>
      <c r="Y7">
        <v>0</v>
      </c>
      <c r="Z7">
        <v>4380</v>
      </c>
      <c r="AA7">
        <v>0</v>
      </c>
      <c r="AB7">
        <v>0</v>
      </c>
      <c r="AC7">
        <v>0</v>
      </c>
      <c r="AD7">
        <v>0</v>
      </c>
      <c r="AF7" s="2" t="s">
        <v>24</v>
      </c>
      <c r="AG7" s="2">
        <v>0.79323858325749541</v>
      </c>
      <c r="AJ7" s="21" t="s">
        <v>146</v>
      </c>
      <c r="AK7" s="20">
        <f>COUNTIF(M2:M360,"&lt;0")</f>
        <v>97</v>
      </c>
    </row>
    <row r="8" spans="1:40" x14ac:dyDescent="0.35">
      <c r="A8" s="1">
        <v>40922</v>
      </c>
      <c r="B8">
        <v>4984</v>
      </c>
      <c r="C8">
        <v>4254</v>
      </c>
      <c r="D8">
        <v>5281</v>
      </c>
      <c r="E8">
        <v>4075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f t="shared" si="0"/>
        <v>5350.5370038908959</v>
      </c>
      <c r="M8">
        <f>L8-B8</f>
        <v>366.5370038908959</v>
      </c>
      <c r="N8">
        <f t="shared" si="1"/>
        <v>366.5370038908959</v>
      </c>
      <c r="O8" s="8">
        <f>N8/B8</f>
        <v>7.3542737538301747E-2</v>
      </c>
      <c r="P8">
        <v>1360</v>
      </c>
      <c r="Q8">
        <f t="shared" si="2"/>
        <v>6597.6660700361263</v>
      </c>
      <c r="R8">
        <f t="shared" si="3"/>
        <v>24480</v>
      </c>
      <c r="S8">
        <f t="shared" si="4"/>
        <v>366.5370038908959</v>
      </c>
      <c r="T8">
        <f t="shared" si="5"/>
        <v>134349.37522131464</v>
      </c>
      <c r="U8">
        <v>0</v>
      </c>
      <c r="V8">
        <v>0</v>
      </c>
      <c r="W8">
        <v>909</v>
      </c>
      <c r="X8">
        <v>1</v>
      </c>
      <c r="Y8">
        <v>1</v>
      </c>
      <c r="Z8">
        <v>4075</v>
      </c>
      <c r="AA8">
        <v>0</v>
      </c>
      <c r="AB8">
        <v>0</v>
      </c>
      <c r="AC8">
        <v>0</v>
      </c>
      <c r="AD8">
        <v>0</v>
      </c>
      <c r="AF8" s="2" t="s">
        <v>25</v>
      </c>
      <c r="AG8" s="2">
        <v>0.62922744996835844</v>
      </c>
      <c r="AJ8" s="21" t="s">
        <v>147</v>
      </c>
      <c r="AK8" s="20">
        <f>COUNTIF(M3:M361,"&gt;0")</f>
        <v>261</v>
      </c>
    </row>
    <row r="9" spans="1:40" x14ac:dyDescent="0.35">
      <c r="A9" s="1">
        <v>40923</v>
      </c>
      <c r="B9">
        <v>4625</v>
      </c>
      <c r="C9">
        <v>4479.666666666667</v>
      </c>
      <c r="D9">
        <v>5214</v>
      </c>
      <c r="E9">
        <v>4984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f t="shared" si="0"/>
        <v>5618.7716050354084</v>
      </c>
      <c r="M9">
        <f>L9-B9</f>
        <v>993.77160503540836</v>
      </c>
      <c r="N9">
        <f t="shared" si="1"/>
        <v>993.77160503540836</v>
      </c>
      <c r="O9" s="8">
        <f>N9/B9</f>
        <v>0.21486953622387209</v>
      </c>
      <c r="P9">
        <v>1708</v>
      </c>
      <c r="Q9">
        <f t="shared" si="2"/>
        <v>17887.88889063735</v>
      </c>
      <c r="R9">
        <f t="shared" si="3"/>
        <v>30744</v>
      </c>
      <c r="S9">
        <f t="shared" si="4"/>
        <v>993.77160503540836</v>
      </c>
      <c r="T9">
        <f t="shared" si="5"/>
        <v>987582.00297465164</v>
      </c>
      <c r="U9">
        <v>0</v>
      </c>
      <c r="V9">
        <v>0</v>
      </c>
      <c r="W9">
        <v>-359</v>
      </c>
      <c r="X9">
        <v>1</v>
      </c>
      <c r="Y9">
        <v>0</v>
      </c>
      <c r="Z9">
        <v>4984</v>
      </c>
      <c r="AA9">
        <v>0</v>
      </c>
      <c r="AB9">
        <v>0</v>
      </c>
      <c r="AC9">
        <v>0</v>
      </c>
      <c r="AD9">
        <v>0</v>
      </c>
      <c r="AF9" s="2" t="s">
        <v>26</v>
      </c>
      <c r="AG9" s="2">
        <v>0.6207526488247781</v>
      </c>
    </row>
    <row r="10" spans="1:40" x14ac:dyDescent="0.35">
      <c r="A10" s="1">
        <v>40924</v>
      </c>
      <c r="B10">
        <v>3706</v>
      </c>
      <c r="C10">
        <v>4561.333333333333</v>
      </c>
      <c r="D10">
        <v>4097</v>
      </c>
      <c r="E10">
        <v>4625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f t="shared" si="0"/>
        <v>4706.2071907054433</v>
      </c>
      <c r="M10">
        <f>L10-B10</f>
        <v>1000.2071907054433</v>
      </c>
      <c r="N10">
        <f t="shared" si="1"/>
        <v>1000.2071907054433</v>
      </c>
      <c r="O10" s="8">
        <f>N10/B10</f>
        <v>0.26988861055192748</v>
      </c>
      <c r="P10">
        <v>1589</v>
      </c>
      <c r="Q10">
        <f t="shared" si="2"/>
        <v>18003.729432697979</v>
      </c>
      <c r="R10">
        <f t="shared" si="3"/>
        <v>28602</v>
      </c>
      <c r="S10">
        <f t="shared" si="4"/>
        <v>1000.2071907054433</v>
      </c>
      <c r="T10">
        <f t="shared" si="5"/>
        <v>1000414.424338875</v>
      </c>
      <c r="U10">
        <v>0</v>
      </c>
      <c r="V10">
        <v>0</v>
      </c>
      <c r="W10">
        <v>-919</v>
      </c>
      <c r="X10">
        <v>0</v>
      </c>
      <c r="Y10">
        <v>0</v>
      </c>
      <c r="Z10">
        <v>4625</v>
      </c>
      <c r="AA10">
        <v>1</v>
      </c>
      <c r="AB10">
        <v>0</v>
      </c>
      <c r="AC10">
        <v>0</v>
      </c>
      <c r="AD10">
        <v>0</v>
      </c>
      <c r="AF10" s="2" t="s">
        <v>6</v>
      </c>
      <c r="AG10" s="2">
        <v>728.54944811207963</v>
      </c>
    </row>
    <row r="11" spans="1:40" ht="15" thickBot="1" x14ac:dyDescent="0.4">
      <c r="A11" s="1">
        <v>40925</v>
      </c>
      <c r="B11">
        <v>3782</v>
      </c>
      <c r="C11">
        <v>4438.333333333333</v>
      </c>
      <c r="D11">
        <v>3757</v>
      </c>
      <c r="E11">
        <v>3706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f t="shared" si="0"/>
        <v>4312.6324327102184</v>
      </c>
      <c r="M11">
        <f>L11-B11</f>
        <v>530.63243271021838</v>
      </c>
      <c r="N11">
        <f t="shared" si="1"/>
        <v>530.63243271021838</v>
      </c>
      <c r="O11" s="8">
        <f>N11/B11</f>
        <v>0.14030471515341575</v>
      </c>
      <c r="P11">
        <v>1485</v>
      </c>
      <c r="Q11">
        <f t="shared" si="2"/>
        <v>9551.3837887839309</v>
      </c>
      <c r="R11">
        <f t="shared" si="3"/>
        <v>26730</v>
      </c>
      <c r="S11">
        <f t="shared" si="4"/>
        <v>530.63243271021838</v>
      </c>
      <c r="T11">
        <f t="shared" si="5"/>
        <v>281570.77864396444</v>
      </c>
      <c r="U11">
        <v>0</v>
      </c>
      <c r="V11">
        <v>0</v>
      </c>
      <c r="W11">
        <v>76</v>
      </c>
      <c r="X11">
        <v>0</v>
      </c>
      <c r="Y11">
        <v>0</v>
      </c>
      <c r="Z11">
        <v>3706</v>
      </c>
      <c r="AA11">
        <v>0</v>
      </c>
      <c r="AB11">
        <v>1</v>
      </c>
      <c r="AC11">
        <v>0</v>
      </c>
      <c r="AD11">
        <v>1</v>
      </c>
      <c r="AF11" s="3" t="s">
        <v>27</v>
      </c>
      <c r="AG11" s="3">
        <v>359</v>
      </c>
    </row>
    <row r="12" spans="1:40" x14ac:dyDescent="0.35">
      <c r="A12" s="1">
        <v>40926</v>
      </c>
      <c r="B12">
        <v>4263</v>
      </c>
      <c r="C12">
        <v>4037.6666666666665</v>
      </c>
      <c r="D12">
        <v>4307</v>
      </c>
      <c r="E12">
        <v>3782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f t="shared" si="0"/>
        <v>4416.855572997596</v>
      </c>
      <c r="M12">
        <f>L12-B12</f>
        <v>153.85557299759603</v>
      </c>
      <c r="N12">
        <f t="shared" si="1"/>
        <v>153.85557299759603</v>
      </c>
      <c r="O12" s="8">
        <f>N12/B12</f>
        <v>3.6090915551863952E-2</v>
      </c>
      <c r="P12">
        <v>1395</v>
      </c>
      <c r="Q12">
        <f t="shared" si="2"/>
        <v>2769.4003139567285</v>
      </c>
      <c r="R12">
        <f t="shared" si="3"/>
        <v>25110</v>
      </c>
      <c r="S12">
        <f t="shared" si="4"/>
        <v>153.85557299759603</v>
      </c>
      <c r="T12">
        <f t="shared" si="5"/>
        <v>23671.5373424186</v>
      </c>
      <c r="U12">
        <v>0</v>
      </c>
      <c r="V12">
        <v>0</v>
      </c>
      <c r="W12">
        <v>481</v>
      </c>
      <c r="X12">
        <v>0</v>
      </c>
      <c r="Y12">
        <v>0</v>
      </c>
      <c r="Z12">
        <v>3782</v>
      </c>
      <c r="AA12">
        <v>0</v>
      </c>
      <c r="AB12">
        <v>0</v>
      </c>
      <c r="AC12">
        <v>1</v>
      </c>
      <c r="AD12">
        <v>0</v>
      </c>
    </row>
    <row r="13" spans="1:40" ht="15" thickBot="1" x14ac:dyDescent="0.4">
      <c r="A13" s="1">
        <v>40927</v>
      </c>
      <c r="B13">
        <v>3901</v>
      </c>
      <c r="C13">
        <v>3917</v>
      </c>
      <c r="D13">
        <v>4380</v>
      </c>
      <c r="E13">
        <v>4263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f t="shared" si="0"/>
        <v>4526.1004853804252</v>
      </c>
      <c r="M13">
        <f>L13-B13</f>
        <v>625.1004853804252</v>
      </c>
      <c r="N13">
        <f t="shared" si="1"/>
        <v>625.1004853804252</v>
      </c>
      <c r="O13" s="8">
        <f>N13/B13</f>
        <v>0.16024108828003722</v>
      </c>
      <c r="P13">
        <v>1336</v>
      </c>
      <c r="Q13">
        <f t="shared" si="2"/>
        <v>11251.808736847654</v>
      </c>
      <c r="R13">
        <f t="shared" si="3"/>
        <v>24048</v>
      </c>
      <c r="S13">
        <f t="shared" si="4"/>
        <v>625.1004853804252</v>
      </c>
      <c r="T13">
        <f t="shared" si="5"/>
        <v>390750.61682284315</v>
      </c>
      <c r="U13">
        <v>1</v>
      </c>
      <c r="V13">
        <v>0</v>
      </c>
      <c r="W13">
        <v>-362</v>
      </c>
      <c r="X13">
        <v>0</v>
      </c>
      <c r="Y13">
        <v>0</v>
      </c>
      <c r="Z13">
        <v>4263</v>
      </c>
      <c r="AA13">
        <v>0</v>
      </c>
      <c r="AB13">
        <v>0</v>
      </c>
      <c r="AC13">
        <v>0</v>
      </c>
      <c r="AD13">
        <v>0</v>
      </c>
      <c r="AF13" t="s">
        <v>28</v>
      </c>
    </row>
    <row r="14" spans="1:40" x14ac:dyDescent="0.35">
      <c r="A14" s="1">
        <v>40928</v>
      </c>
      <c r="B14">
        <v>4376</v>
      </c>
      <c r="C14">
        <v>3982</v>
      </c>
      <c r="D14">
        <v>4075</v>
      </c>
      <c r="E14">
        <v>3901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  <c r="L14">
        <f t="shared" si="0"/>
        <v>4341.0461270615797</v>
      </c>
      <c r="M14">
        <f>L14-B14</f>
        <v>-34.953872938420318</v>
      </c>
      <c r="N14">
        <f t="shared" si="1"/>
        <v>34.953872938420318</v>
      </c>
      <c r="O14" s="8">
        <f>N14/B14</f>
        <v>7.9876309274269468E-3</v>
      </c>
      <c r="P14">
        <v>1306</v>
      </c>
      <c r="Q14">
        <f t="shared" si="2"/>
        <v>2516.6788515662629</v>
      </c>
      <c r="R14">
        <f t="shared" si="3"/>
        <v>23508</v>
      </c>
      <c r="S14">
        <f t="shared" si="4"/>
        <v>-69.907745876840636</v>
      </c>
      <c r="T14">
        <f t="shared" si="5"/>
        <v>4887.0929335809287</v>
      </c>
      <c r="U14">
        <v>0</v>
      </c>
      <c r="V14">
        <v>1</v>
      </c>
      <c r="W14">
        <v>475</v>
      </c>
      <c r="X14">
        <v>0</v>
      </c>
      <c r="Y14">
        <v>0</v>
      </c>
      <c r="Z14">
        <v>3901</v>
      </c>
      <c r="AA14">
        <v>0</v>
      </c>
      <c r="AB14">
        <v>0</v>
      </c>
      <c r="AC14">
        <v>0</v>
      </c>
      <c r="AD14">
        <v>1</v>
      </c>
      <c r="AF14" s="4"/>
      <c r="AG14" s="4" t="s">
        <v>33</v>
      </c>
      <c r="AH14" s="4" t="s">
        <v>34</v>
      </c>
      <c r="AI14" s="4" t="s">
        <v>35</v>
      </c>
      <c r="AJ14" s="4" t="s">
        <v>36</v>
      </c>
      <c r="AK14" s="4" t="s">
        <v>37</v>
      </c>
    </row>
    <row r="15" spans="1:40" x14ac:dyDescent="0.35">
      <c r="A15" s="1">
        <v>40929</v>
      </c>
      <c r="B15">
        <v>5661</v>
      </c>
      <c r="C15">
        <v>4180</v>
      </c>
      <c r="D15">
        <v>4984</v>
      </c>
      <c r="E15">
        <v>4376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f t="shared" si="0"/>
        <v>5289.3192344728122</v>
      </c>
      <c r="M15">
        <f>L15-B15</f>
        <v>-371.68076552718776</v>
      </c>
      <c r="N15">
        <f t="shared" si="1"/>
        <v>371.68076552718776</v>
      </c>
      <c r="O15" s="8">
        <f>N15/B15</f>
        <v>6.5656379708035284E-2</v>
      </c>
      <c r="P15">
        <v>633</v>
      </c>
      <c r="Q15">
        <f t="shared" si="2"/>
        <v>26761.015117957519</v>
      </c>
      <c r="R15">
        <f t="shared" si="3"/>
        <v>11394</v>
      </c>
      <c r="S15">
        <f t="shared" si="4"/>
        <v>-743.36153105437552</v>
      </c>
      <c r="T15">
        <f t="shared" si="5"/>
        <v>552586.36585150531</v>
      </c>
      <c r="U15">
        <v>0</v>
      </c>
      <c r="V15">
        <v>0</v>
      </c>
      <c r="W15">
        <v>1285</v>
      </c>
      <c r="X15">
        <v>1</v>
      </c>
      <c r="Y15">
        <v>1</v>
      </c>
      <c r="Z15">
        <v>4376</v>
      </c>
      <c r="AA15">
        <v>0</v>
      </c>
      <c r="AB15">
        <v>0</v>
      </c>
      <c r="AC15">
        <v>0</v>
      </c>
      <c r="AD15">
        <v>1</v>
      </c>
      <c r="AF15" s="2" t="s">
        <v>29</v>
      </c>
      <c r="AG15" s="2">
        <v>8</v>
      </c>
      <c r="AH15" s="2">
        <v>315272577.96106982</v>
      </c>
      <c r="AI15" s="2">
        <v>39409072.245133728</v>
      </c>
      <c r="AJ15" s="2">
        <v>74.246868959868777</v>
      </c>
      <c r="AK15" s="2">
        <v>9.1279290556674714E-71</v>
      </c>
    </row>
    <row r="16" spans="1:40" x14ac:dyDescent="0.35">
      <c r="A16" s="1">
        <v>40930</v>
      </c>
      <c r="B16">
        <v>5299</v>
      </c>
      <c r="C16">
        <v>4646</v>
      </c>
      <c r="D16">
        <v>4625</v>
      </c>
      <c r="E16">
        <v>5661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f t="shared" si="0"/>
        <v>5613.4261986311558</v>
      </c>
      <c r="M16">
        <f>L16-B16</f>
        <v>314.42619863115578</v>
      </c>
      <c r="N16">
        <f t="shared" si="1"/>
        <v>314.42619863115578</v>
      </c>
      <c r="O16" s="8">
        <f>N16/B16</f>
        <v>5.9336893495217168E-2</v>
      </c>
      <c r="P16">
        <v>1060</v>
      </c>
      <c r="Q16">
        <f t="shared" si="2"/>
        <v>5659.6715753608041</v>
      </c>
      <c r="R16">
        <f t="shared" si="3"/>
        <v>19080</v>
      </c>
      <c r="S16">
        <f t="shared" si="4"/>
        <v>314.42619863115578</v>
      </c>
      <c r="T16">
        <f t="shared" si="5"/>
        <v>98863.834385639027</v>
      </c>
      <c r="U16">
        <v>0</v>
      </c>
      <c r="V16">
        <v>0</v>
      </c>
      <c r="W16">
        <v>-362</v>
      </c>
      <c r="X16">
        <v>1</v>
      </c>
      <c r="Y16">
        <v>0</v>
      </c>
      <c r="Z16">
        <v>5661</v>
      </c>
      <c r="AA16">
        <v>0</v>
      </c>
      <c r="AB16">
        <v>0</v>
      </c>
      <c r="AC16">
        <v>0</v>
      </c>
      <c r="AD16">
        <v>1</v>
      </c>
      <c r="AF16" s="2" t="s">
        <v>30</v>
      </c>
      <c r="AG16" s="2">
        <v>350</v>
      </c>
      <c r="AH16" s="2">
        <v>185774504.42054549</v>
      </c>
      <c r="AI16" s="2">
        <v>530784.29834441573</v>
      </c>
      <c r="AJ16" s="2"/>
      <c r="AK16" s="2"/>
    </row>
    <row r="17" spans="1:40" ht="15" thickBot="1" x14ac:dyDescent="0.4">
      <c r="A17" s="1">
        <v>40931</v>
      </c>
      <c r="B17">
        <v>3587</v>
      </c>
      <c r="C17">
        <v>5112</v>
      </c>
      <c r="D17">
        <v>3706</v>
      </c>
      <c r="E17">
        <v>5299</v>
      </c>
      <c r="F17">
        <v>0</v>
      </c>
      <c r="G17">
        <v>1</v>
      </c>
      <c r="H17">
        <v>0</v>
      </c>
      <c r="I17">
        <v>0</v>
      </c>
      <c r="J17">
        <v>0</v>
      </c>
      <c r="K17">
        <v>0</v>
      </c>
      <c r="L17">
        <f t="shared" si="0"/>
        <v>4893.4845429596871</v>
      </c>
      <c r="M17">
        <f>L17-B17</f>
        <v>1306.4845429596871</v>
      </c>
      <c r="N17">
        <f t="shared" si="1"/>
        <v>1306.4845429596871</v>
      </c>
      <c r="O17" s="8">
        <f>N17/B17</f>
        <v>0.36422763952040343</v>
      </c>
      <c r="P17">
        <v>1593</v>
      </c>
      <c r="Q17">
        <f t="shared" si="2"/>
        <v>23516.721773274367</v>
      </c>
      <c r="R17">
        <f t="shared" si="3"/>
        <v>28674</v>
      </c>
      <c r="S17">
        <f t="shared" si="4"/>
        <v>1306.4845429596871</v>
      </c>
      <c r="T17">
        <f t="shared" si="5"/>
        <v>1706901.8609925825</v>
      </c>
      <c r="U17">
        <v>0</v>
      </c>
      <c r="V17">
        <v>0</v>
      </c>
      <c r="W17">
        <v>-1712</v>
      </c>
      <c r="X17">
        <v>0</v>
      </c>
      <c r="Y17">
        <v>0</v>
      </c>
      <c r="Z17">
        <v>5299</v>
      </c>
      <c r="AA17">
        <v>1</v>
      </c>
      <c r="AB17">
        <v>0</v>
      </c>
      <c r="AC17">
        <v>0</v>
      </c>
      <c r="AD17">
        <v>0</v>
      </c>
      <c r="AF17" s="3" t="s">
        <v>31</v>
      </c>
      <c r="AG17" s="3">
        <v>358</v>
      </c>
      <c r="AH17" s="3">
        <v>501047082.38161528</v>
      </c>
      <c r="AI17" s="3"/>
      <c r="AJ17" s="3"/>
      <c r="AK17" s="3"/>
    </row>
    <row r="18" spans="1:40" ht="15" thickBot="1" x14ac:dyDescent="0.4">
      <c r="A18" s="1">
        <v>40932</v>
      </c>
      <c r="B18">
        <v>3742</v>
      </c>
      <c r="C18">
        <v>4849</v>
      </c>
      <c r="D18">
        <v>3782</v>
      </c>
      <c r="E18">
        <v>3587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f t="shared" si="0"/>
        <v>4419.0865633660324</v>
      </c>
      <c r="M18">
        <f>L18-B18</f>
        <v>677.08656336603235</v>
      </c>
      <c r="N18">
        <f t="shared" si="1"/>
        <v>677.08656336603235</v>
      </c>
      <c r="O18" s="8">
        <f>N18/B18</f>
        <v>0.18094242740941538</v>
      </c>
      <c r="P18">
        <v>1361</v>
      </c>
      <c r="Q18">
        <f t="shared" si="2"/>
        <v>12187.558140588582</v>
      </c>
      <c r="R18">
        <f t="shared" si="3"/>
        <v>24498</v>
      </c>
      <c r="S18">
        <f t="shared" si="4"/>
        <v>677.08656336603235</v>
      </c>
      <c r="T18">
        <f t="shared" si="5"/>
        <v>458446.21429082414</v>
      </c>
      <c r="U18">
        <v>0</v>
      </c>
      <c r="V18">
        <v>0</v>
      </c>
      <c r="W18">
        <v>155</v>
      </c>
      <c r="X18">
        <v>0</v>
      </c>
      <c r="Y18">
        <v>0</v>
      </c>
      <c r="Z18">
        <v>3587</v>
      </c>
      <c r="AA18">
        <v>0</v>
      </c>
      <c r="AB18">
        <v>1</v>
      </c>
      <c r="AC18">
        <v>0</v>
      </c>
      <c r="AD18">
        <v>0</v>
      </c>
    </row>
    <row r="19" spans="1:40" x14ac:dyDescent="0.35">
      <c r="A19" s="1">
        <v>40933</v>
      </c>
      <c r="B19">
        <v>3516</v>
      </c>
      <c r="C19">
        <v>4209.333333333333</v>
      </c>
      <c r="D19">
        <v>4263</v>
      </c>
      <c r="E19">
        <v>3742</v>
      </c>
      <c r="F19">
        <v>0</v>
      </c>
      <c r="G19">
        <v>0</v>
      </c>
      <c r="H19">
        <v>0</v>
      </c>
      <c r="I19">
        <v>1</v>
      </c>
      <c r="J19">
        <v>0</v>
      </c>
      <c r="K19">
        <v>0</v>
      </c>
      <c r="L19">
        <f t="shared" si="0"/>
        <v>4443.0957015243639</v>
      </c>
      <c r="M19">
        <f>L19-B19</f>
        <v>927.0957015243639</v>
      </c>
      <c r="N19">
        <f t="shared" si="1"/>
        <v>927.0957015243639</v>
      </c>
      <c r="O19" s="8">
        <f>N19/B19</f>
        <v>0.26367909599669054</v>
      </c>
      <c r="P19">
        <v>1881</v>
      </c>
      <c r="Q19">
        <f t="shared" si="2"/>
        <v>16687.72262743855</v>
      </c>
      <c r="R19">
        <f t="shared" si="3"/>
        <v>33858</v>
      </c>
      <c r="S19">
        <f t="shared" si="4"/>
        <v>927.0957015243639</v>
      </c>
      <c r="T19">
        <f t="shared" si="5"/>
        <v>859506.43978495244</v>
      </c>
      <c r="U19">
        <v>0</v>
      </c>
      <c r="V19">
        <v>0</v>
      </c>
      <c r="W19">
        <v>-226</v>
      </c>
      <c r="X19">
        <v>0</v>
      </c>
      <c r="Y19">
        <v>0</v>
      </c>
      <c r="Z19">
        <v>3742</v>
      </c>
      <c r="AA19">
        <v>0</v>
      </c>
      <c r="AB19">
        <v>0</v>
      </c>
      <c r="AC19">
        <v>1</v>
      </c>
      <c r="AD19">
        <v>0</v>
      </c>
      <c r="AF19" s="4"/>
      <c r="AG19" s="4" t="s">
        <v>38</v>
      </c>
      <c r="AH19" s="4" t="s">
        <v>6</v>
      </c>
      <c r="AI19" s="4" t="s">
        <v>39</v>
      </c>
      <c r="AJ19" s="4" t="s">
        <v>40</v>
      </c>
      <c r="AK19" s="4" t="s">
        <v>41</v>
      </c>
      <c r="AL19" s="4" t="s">
        <v>42</v>
      </c>
      <c r="AM19" s="4" t="s">
        <v>43</v>
      </c>
      <c r="AN19" s="4" t="s">
        <v>44</v>
      </c>
    </row>
    <row r="20" spans="1:40" x14ac:dyDescent="0.35">
      <c r="A20" s="1">
        <v>40934</v>
      </c>
      <c r="B20">
        <v>3657</v>
      </c>
      <c r="C20">
        <v>3615</v>
      </c>
      <c r="D20">
        <v>3901</v>
      </c>
      <c r="E20">
        <v>3516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f t="shared" si="0"/>
        <v>4067.1459706463356</v>
      </c>
      <c r="M20">
        <f>L20-B20</f>
        <v>410.14597064633563</v>
      </c>
      <c r="N20">
        <f t="shared" si="1"/>
        <v>410.14597064633563</v>
      </c>
      <c r="O20" s="8">
        <f>N20/B20</f>
        <v>0.11215366985133597</v>
      </c>
      <c r="P20">
        <v>1534</v>
      </c>
      <c r="Q20">
        <f t="shared" si="2"/>
        <v>7382.6274716340413</v>
      </c>
      <c r="R20">
        <f t="shared" si="3"/>
        <v>27612</v>
      </c>
      <c r="S20">
        <f t="shared" si="4"/>
        <v>410.14597064633563</v>
      </c>
      <c r="T20">
        <f t="shared" si="5"/>
        <v>168219.7172374248</v>
      </c>
      <c r="U20">
        <v>1</v>
      </c>
      <c r="V20">
        <v>0</v>
      </c>
      <c r="W20">
        <v>141</v>
      </c>
      <c r="X20">
        <v>0</v>
      </c>
      <c r="Y20">
        <v>0</v>
      </c>
      <c r="Z20">
        <v>3516</v>
      </c>
      <c r="AA20">
        <v>0</v>
      </c>
      <c r="AB20">
        <v>0</v>
      </c>
      <c r="AC20">
        <v>0</v>
      </c>
      <c r="AD20">
        <v>0</v>
      </c>
      <c r="AF20" s="2" t="s">
        <v>32</v>
      </c>
      <c r="AG20" s="2">
        <v>851.530661281721</v>
      </c>
      <c r="AH20" s="2">
        <v>212.72579710032969</v>
      </c>
      <c r="AI20" s="2">
        <v>4.0029496793005617</v>
      </c>
      <c r="AJ20" s="2">
        <v>7.6400074985361887E-5</v>
      </c>
      <c r="AK20" s="2">
        <v>433.14900833851948</v>
      </c>
      <c r="AL20" s="2">
        <v>1269.9123142249225</v>
      </c>
      <c r="AM20" s="2">
        <v>433.14900833851948</v>
      </c>
      <c r="AN20" s="2">
        <v>1269.9123142249225</v>
      </c>
    </row>
    <row r="21" spans="1:40" x14ac:dyDescent="0.35">
      <c r="A21" s="1">
        <v>40935</v>
      </c>
      <c r="B21">
        <v>4107</v>
      </c>
      <c r="C21">
        <v>3638.3333333333335</v>
      </c>
      <c r="D21">
        <v>4376</v>
      </c>
      <c r="E21">
        <v>3657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f t="shared" si="0"/>
        <v>4289.3668554528476</v>
      </c>
      <c r="M21">
        <f>L21-B21</f>
        <v>182.36685545284763</v>
      </c>
      <c r="N21">
        <f t="shared" si="1"/>
        <v>182.36685545284763</v>
      </c>
      <c r="O21" s="8">
        <f>N21/B21</f>
        <v>4.4403909289712107E-2</v>
      </c>
      <c r="P21">
        <v>1444</v>
      </c>
      <c r="Q21">
        <f t="shared" si="2"/>
        <v>3282.6033981512574</v>
      </c>
      <c r="R21">
        <f t="shared" si="3"/>
        <v>25992</v>
      </c>
      <c r="S21">
        <f t="shared" si="4"/>
        <v>182.36685545284763</v>
      </c>
      <c r="T21">
        <f t="shared" si="5"/>
        <v>33257.669967759823</v>
      </c>
      <c r="U21">
        <v>0</v>
      </c>
      <c r="V21">
        <v>1</v>
      </c>
      <c r="W21">
        <v>450</v>
      </c>
      <c r="X21">
        <v>0</v>
      </c>
      <c r="Y21">
        <v>0</v>
      </c>
      <c r="Z21">
        <v>3657</v>
      </c>
      <c r="AA21">
        <v>0</v>
      </c>
      <c r="AB21">
        <v>0</v>
      </c>
      <c r="AC21">
        <v>0</v>
      </c>
      <c r="AD21">
        <v>0</v>
      </c>
      <c r="AF21" s="2" t="s">
        <v>106</v>
      </c>
      <c r="AG21" s="2">
        <v>0.46758163006452025</v>
      </c>
      <c r="AH21" s="2">
        <v>9.0407733717569161E-2</v>
      </c>
      <c r="AI21" s="2">
        <v>5.1719207067531432</v>
      </c>
      <c r="AJ21" s="2">
        <v>3.9078350291628039E-7</v>
      </c>
      <c r="AK21" s="2">
        <v>0.2897708634005895</v>
      </c>
      <c r="AL21" s="2">
        <v>0.64539239672845095</v>
      </c>
      <c r="AM21" s="2">
        <v>0.2897708634005895</v>
      </c>
      <c r="AN21" s="2">
        <v>0.64539239672845095</v>
      </c>
    </row>
    <row r="22" spans="1:40" x14ac:dyDescent="0.35">
      <c r="A22" s="1">
        <v>40936</v>
      </c>
      <c r="B22">
        <v>5166</v>
      </c>
      <c r="C22">
        <v>3760</v>
      </c>
      <c r="D22">
        <v>5661</v>
      </c>
      <c r="E22">
        <v>4107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f t="shared" si="0"/>
        <v>5350.6818107167455</v>
      </c>
      <c r="M22">
        <f>L22-B22</f>
        <v>184.68181071674553</v>
      </c>
      <c r="N22">
        <f t="shared" si="1"/>
        <v>184.68181071674553</v>
      </c>
      <c r="O22" s="8">
        <f>N22/B22</f>
        <v>3.5749479426392866E-2</v>
      </c>
      <c r="P22">
        <v>1173</v>
      </c>
      <c r="Q22">
        <f t="shared" si="2"/>
        <v>3324.2725929014196</v>
      </c>
      <c r="R22">
        <f t="shared" si="3"/>
        <v>21114</v>
      </c>
      <c r="S22">
        <f t="shared" si="4"/>
        <v>184.68181071674553</v>
      </c>
      <c r="T22">
        <f t="shared" si="5"/>
        <v>34107.371209615827</v>
      </c>
      <c r="U22">
        <v>0</v>
      </c>
      <c r="V22">
        <v>0</v>
      </c>
      <c r="W22">
        <v>1059</v>
      </c>
      <c r="X22">
        <v>1</v>
      </c>
      <c r="Y22">
        <v>1</v>
      </c>
      <c r="Z22">
        <v>4107</v>
      </c>
      <c r="AA22">
        <v>0</v>
      </c>
      <c r="AB22">
        <v>0</v>
      </c>
      <c r="AC22">
        <v>0</v>
      </c>
      <c r="AD22">
        <v>0</v>
      </c>
      <c r="AF22" s="2" t="s">
        <v>21</v>
      </c>
      <c r="AG22" s="2">
        <v>0.2344479275761685</v>
      </c>
      <c r="AH22" s="2">
        <v>4.6478513747532826E-2</v>
      </c>
      <c r="AI22" s="2">
        <v>5.0442216988621649</v>
      </c>
      <c r="AJ22" s="2">
        <v>7.327721876493001E-7</v>
      </c>
      <c r="AK22" s="2">
        <v>0.14303561335240406</v>
      </c>
      <c r="AL22" s="2">
        <v>0.32586024179993295</v>
      </c>
      <c r="AM22" s="2">
        <v>0.14303561335240406</v>
      </c>
      <c r="AN22" s="2">
        <v>0.32586024179993295</v>
      </c>
    </row>
    <row r="23" spans="1:40" x14ac:dyDescent="0.35">
      <c r="A23" s="1">
        <v>40937</v>
      </c>
      <c r="B23">
        <v>5031</v>
      </c>
      <c r="C23">
        <v>4310</v>
      </c>
      <c r="D23">
        <v>5299</v>
      </c>
      <c r="E23">
        <v>5166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f t="shared" si="0"/>
        <v>5643.736418681282</v>
      </c>
      <c r="M23">
        <f>L23-B23</f>
        <v>612.73641868128198</v>
      </c>
      <c r="N23">
        <f t="shared" si="1"/>
        <v>612.73641868128198</v>
      </c>
      <c r="O23" s="8">
        <f>N23/B23</f>
        <v>0.1217921722681936</v>
      </c>
      <c r="P23">
        <v>1311</v>
      </c>
      <c r="Q23">
        <f t="shared" si="2"/>
        <v>11029.255536263076</v>
      </c>
      <c r="R23">
        <f t="shared" si="3"/>
        <v>23598</v>
      </c>
      <c r="S23">
        <f t="shared" si="4"/>
        <v>612.73641868128198</v>
      </c>
      <c r="T23">
        <f t="shared" si="5"/>
        <v>375445.91877836327</v>
      </c>
      <c r="U23">
        <v>0</v>
      </c>
      <c r="V23">
        <v>0</v>
      </c>
      <c r="W23">
        <v>-135</v>
      </c>
      <c r="X23">
        <v>1</v>
      </c>
      <c r="Y23">
        <v>0</v>
      </c>
      <c r="Z23">
        <v>5166</v>
      </c>
      <c r="AA23">
        <v>0</v>
      </c>
      <c r="AB23">
        <v>0</v>
      </c>
      <c r="AC23">
        <v>0</v>
      </c>
      <c r="AD23">
        <v>0</v>
      </c>
      <c r="AF23" s="2" t="s">
        <v>104</v>
      </c>
      <c r="AG23" s="2">
        <v>274.24175284653052</v>
      </c>
      <c r="AH23" s="2">
        <v>128.99754673167092</v>
      </c>
      <c r="AI23" s="2">
        <v>2.1259454911726618</v>
      </c>
      <c r="AJ23" s="2">
        <v>3.4207402380477148E-2</v>
      </c>
      <c r="AK23" s="2">
        <v>20.533892479412316</v>
      </c>
      <c r="AL23" s="2">
        <v>527.94961321364872</v>
      </c>
      <c r="AM23" s="2">
        <v>20.533892479412316</v>
      </c>
      <c r="AN23" s="2">
        <v>527.94961321364872</v>
      </c>
    </row>
    <row r="24" spans="1:40" x14ac:dyDescent="0.35">
      <c r="A24" s="1">
        <v>40938</v>
      </c>
      <c r="B24">
        <v>3241</v>
      </c>
      <c r="C24">
        <v>4768</v>
      </c>
      <c r="D24">
        <v>3587</v>
      </c>
      <c r="E24">
        <v>5031</v>
      </c>
      <c r="F24">
        <v>0</v>
      </c>
      <c r="G24">
        <v>1</v>
      </c>
      <c r="H24">
        <v>0</v>
      </c>
      <c r="I24">
        <v>0</v>
      </c>
      <c r="J24">
        <v>0</v>
      </c>
      <c r="K24">
        <v>0</v>
      </c>
      <c r="L24">
        <f t="shared" si="0"/>
        <v>4676.3946213490435</v>
      </c>
      <c r="M24">
        <f>L24-B24</f>
        <v>1435.3946213490435</v>
      </c>
      <c r="N24">
        <f t="shared" si="1"/>
        <v>1435.3946213490435</v>
      </c>
      <c r="O24" s="8">
        <f>N24/B24</f>
        <v>0.44288633796638183</v>
      </c>
      <c r="P24">
        <v>1942</v>
      </c>
      <c r="Q24">
        <f t="shared" si="2"/>
        <v>25837.103184282783</v>
      </c>
      <c r="R24">
        <f t="shared" si="3"/>
        <v>34956</v>
      </c>
      <c r="S24">
        <f t="shared" si="4"/>
        <v>1435.3946213490435</v>
      </c>
      <c r="T24">
        <f t="shared" si="5"/>
        <v>2060357.7189977639</v>
      </c>
      <c r="U24">
        <v>0</v>
      </c>
      <c r="V24">
        <v>0</v>
      </c>
      <c r="W24">
        <v>-1790</v>
      </c>
      <c r="X24">
        <v>0</v>
      </c>
      <c r="Y24">
        <v>0</v>
      </c>
      <c r="Z24">
        <v>5031</v>
      </c>
      <c r="AA24">
        <v>1</v>
      </c>
      <c r="AB24">
        <v>0</v>
      </c>
      <c r="AC24">
        <v>0</v>
      </c>
      <c r="AD24">
        <v>0</v>
      </c>
      <c r="AF24" s="2" t="s">
        <v>53</v>
      </c>
      <c r="AG24" s="2">
        <v>0.17794449981561122</v>
      </c>
      <c r="AH24" s="2">
        <v>7.2862478240867848E-2</v>
      </c>
      <c r="AI24" s="2">
        <v>2.4421966437562634</v>
      </c>
      <c r="AJ24" s="2">
        <v>1.509243865789643E-2</v>
      </c>
      <c r="AK24" s="2">
        <v>3.4641127589558368E-2</v>
      </c>
      <c r="AL24" s="2">
        <v>0.32124787204166405</v>
      </c>
      <c r="AM24" s="2">
        <v>3.4641127589558368E-2</v>
      </c>
      <c r="AN24" s="2">
        <v>0.32124787204166405</v>
      </c>
    </row>
    <row r="25" spans="1:40" x14ac:dyDescent="0.35">
      <c r="A25" s="1">
        <v>40939</v>
      </c>
      <c r="B25">
        <v>3794</v>
      </c>
      <c r="C25">
        <v>4479.333333333333</v>
      </c>
      <c r="D25">
        <v>3742</v>
      </c>
      <c r="E25">
        <v>3241</v>
      </c>
      <c r="F25">
        <v>0</v>
      </c>
      <c r="G25">
        <v>0</v>
      </c>
      <c r="H25">
        <v>1</v>
      </c>
      <c r="I25">
        <v>0</v>
      </c>
      <c r="J25">
        <v>0</v>
      </c>
      <c r="K25">
        <v>0</v>
      </c>
      <c r="L25">
        <f t="shared" si="0"/>
        <v>4204.8393655632726</v>
      </c>
      <c r="M25">
        <f>L25-B25</f>
        <v>410.83936556327262</v>
      </c>
      <c r="N25">
        <f t="shared" si="1"/>
        <v>410.83936556327262</v>
      </c>
      <c r="O25" s="8">
        <f>N25/B25</f>
        <v>0.10828660136090475</v>
      </c>
      <c r="P25">
        <v>1287</v>
      </c>
      <c r="Q25">
        <f t="shared" si="2"/>
        <v>7395.1085801389072</v>
      </c>
      <c r="R25">
        <f t="shared" si="3"/>
        <v>23166</v>
      </c>
      <c r="S25">
        <f t="shared" si="4"/>
        <v>410.83936556327262</v>
      </c>
      <c r="T25">
        <f t="shared" si="5"/>
        <v>168788.98429643235</v>
      </c>
      <c r="U25">
        <v>0</v>
      </c>
      <c r="V25">
        <v>0</v>
      </c>
      <c r="W25">
        <v>553</v>
      </c>
      <c r="X25">
        <v>0</v>
      </c>
      <c r="Y25">
        <v>0</v>
      </c>
      <c r="Z25">
        <v>3241</v>
      </c>
      <c r="AA25">
        <v>0</v>
      </c>
      <c r="AB25">
        <v>1</v>
      </c>
      <c r="AC25">
        <v>0</v>
      </c>
      <c r="AD25">
        <v>1</v>
      </c>
      <c r="AF25" s="2" t="s">
        <v>54</v>
      </c>
      <c r="AG25" s="2">
        <v>124.67824779751074</v>
      </c>
      <c r="AH25" s="2">
        <v>105.6467839758179</v>
      </c>
      <c r="AI25" s="2">
        <v>1.1801423867862277</v>
      </c>
      <c r="AJ25" s="2">
        <v>0.2387450428082909</v>
      </c>
      <c r="AK25" s="2">
        <v>-83.104149591223845</v>
      </c>
      <c r="AL25" s="2">
        <v>332.4606451862453</v>
      </c>
      <c r="AM25" s="2">
        <v>-83.104149591223845</v>
      </c>
      <c r="AN25" s="2">
        <v>332.4606451862453</v>
      </c>
    </row>
    <row r="26" spans="1:40" x14ac:dyDescent="0.35">
      <c r="A26" s="1">
        <v>40940</v>
      </c>
      <c r="B26">
        <v>3987</v>
      </c>
      <c r="C26">
        <v>4022</v>
      </c>
      <c r="D26">
        <v>3516</v>
      </c>
      <c r="E26">
        <v>3794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f t="shared" si="0"/>
        <v>4114.817006503853</v>
      </c>
      <c r="M26">
        <f>L26-B26</f>
        <v>127.81700650385301</v>
      </c>
      <c r="N26">
        <f t="shared" si="1"/>
        <v>127.81700650385301</v>
      </c>
      <c r="O26" s="8">
        <f>N26/B26</f>
        <v>3.205844156103662E-2</v>
      </c>
      <c r="P26">
        <v>949</v>
      </c>
      <c r="Q26">
        <f t="shared" si="2"/>
        <v>2300.7061170693541</v>
      </c>
      <c r="R26">
        <f t="shared" si="3"/>
        <v>17082</v>
      </c>
      <c r="S26">
        <f t="shared" si="4"/>
        <v>127.81700650385301</v>
      </c>
      <c r="T26">
        <f t="shared" si="5"/>
        <v>16337.187151606002</v>
      </c>
      <c r="U26">
        <v>0</v>
      </c>
      <c r="V26">
        <v>0</v>
      </c>
      <c r="W26">
        <v>193</v>
      </c>
      <c r="X26">
        <v>0</v>
      </c>
      <c r="Y26">
        <v>0</v>
      </c>
      <c r="Z26">
        <v>3794</v>
      </c>
      <c r="AA26">
        <v>0</v>
      </c>
      <c r="AB26">
        <v>0</v>
      </c>
      <c r="AC26">
        <v>1</v>
      </c>
      <c r="AD26">
        <v>1</v>
      </c>
      <c r="AF26" s="2" t="s">
        <v>15</v>
      </c>
      <c r="AG26" s="2">
        <v>-1144.011390428094</v>
      </c>
      <c r="AH26" s="2">
        <v>144.57212927398959</v>
      </c>
      <c r="AI26" s="2">
        <v>-7.9130839130133541</v>
      </c>
      <c r="AJ26" s="2">
        <v>3.3385770553416572E-14</v>
      </c>
      <c r="AK26" s="2">
        <v>-1428.3507946736559</v>
      </c>
      <c r="AL26" s="2">
        <v>-859.67198618253235</v>
      </c>
      <c r="AM26" s="2">
        <v>-1428.3507946736559</v>
      </c>
      <c r="AN26" s="2">
        <v>-859.67198618253235</v>
      </c>
    </row>
    <row r="27" spans="1:40" x14ac:dyDescent="0.35">
      <c r="A27" s="1">
        <v>40941</v>
      </c>
      <c r="B27">
        <v>3841</v>
      </c>
      <c r="C27">
        <v>3674</v>
      </c>
      <c r="D27">
        <v>3657</v>
      </c>
      <c r="E27">
        <v>3987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f t="shared" si="0"/>
        <v>4108.8908045545368</v>
      </c>
      <c r="M27">
        <f>L27-B27</f>
        <v>267.89080455453677</v>
      </c>
      <c r="N27">
        <f t="shared" si="1"/>
        <v>267.89080455453677</v>
      </c>
      <c r="O27" s="8">
        <f>N27/B27</f>
        <v>6.9745067574729702E-2</v>
      </c>
      <c r="P27">
        <v>1223</v>
      </c>
      <c r="Q27">
        <f t="shared" si="2"/>
        <v>4822.0344819816619</v>
      </c>
      <c r="R27">
        <f t="shared" si="3"/>
        <v>22014</v>
      </c>
      <c r="S27">
        <f t="shared" si="4"/>
        <v>267.89080455453677</v>
      </c>
      <c r="T27">
        <f t="shared" si="5"/>
        <v>71765.48316487702</v>
      </c>
      <c r="U27">
        <v>1</v>
      </c>
      <c r="V27">
        <v>0</v>
      </c>
      <c r="W27">
        <v>-146</v>
      </c>
      <c r="X27">
        <v>0</v>
      </c>
      <c r="Y27">
        <v>0</v>
      </c>
      <c r="Z27">
        <v>3987</v>
      </c>
      <c r="AA27">
        <v>0</v>
      </c>
      <c r="AB27">
        <v>0</v>
      </c>
      <c r="AC27">
        <v>0</v>
      </c>
      <c r="AD27">
        <v>1</v>
      </c>
      <c r="AF27" s="2" t="s">
        <v>16</v>
      </c>
      <c r="AG27" s="2">
        <v>-572.78146120830104</v>
      </c>
      <c r="AH27" s="2">
        <v>153.64685447980673</v>
      </c>
      <c r="AI27" s="2">
        <v>-3.7279088019571511</v>
      </c>
      <c r="AJ27" s="2">
        <v>2.2509208670927719E-4</v>
      </c>
      <c r="AK27" s="2">
        <v>-874.96871739926848</v>
      </c>
      <c r="AL27" s="2">
        <v>-270.59420501733359</v>
      </c>
      <c r="AM27" s="2">
        <v>-874.96871739926848</v>
      </c>
      <c r="AN27" s="2">
        <v>-270.59420501733359</v>
      </c>
    </row>
    <row r="28" spans="1:40" ht="15" thickBot="1" x14ac:dyDescent="0.4">
      <c r="A28" s="1">
        <v>40942</v>
      </c>
      <c r="B28">
        <v>4489</v>
      </c>
      <c r="C28">
        <v>3874</v>
      </c>
      <c r="D28">
        <v>4107</v>
      </c>
      <c r="E28">
        <v>3841</v>
      </c>
      <c r="F28">
        <v>0</v>
      </c>
      <c r="G28">
        <v>0</v>
      </c>
      <c r="H28">
        <v>0</v>
      </c>
      <c r="I28">
        <v>0</v>
      </c>
      <c r="J28">
        <v>0</v>
      </c>
      <c r="K28">
        <v>1</v>
      </c>
      <c r="L28">
        <f t="shared" si="0"/>
        <v>4305.1669342336063</v>
      </c>
      <c r="M28">
        <f>L28-B28</f>
        <v>-183.8330657663937</v>
      </c>
      <c r="N28">
        <f t="shared" si="1"/>
        <v>183.8330657663937</v>
      </c>
      <c r="O28" s="8">
        <f>N28/B28</f>
        <v>4.0951897029715682E-2</v>
      </c>
      <c r="P28">
        <v>988</v>
      </c>
      <c r="Q28">
        <f t="shared" si="2"/>
        <v>13235.980735180347</v>
      </c>
      <c r="R28">
        <f t="shared" si="3"/>
        <v>17784</v>
      </c>
      <c r="S28">
        <f t="shared" si="4"/>
        <v>-367.6661315327874</v>
      </c>
      <c r="T28">
        <f t="shared" si="5"/>
        <v>135178.38427628492</v>
      </c>
      <c r="U28">
        <v>0</v>
      </c>
      <c r="V28">
        <v>1</v>
      </c>
      <c r="W28">
        <v>648</v>
      </c>
      <c r="X28">
        <v>0</v>
      </c>
      <c r="Y28">
        <v>0</v>
      </c>
      <c r="Z28">
        <v>3841</v>
      </c>
      <c r="AA28">
        <v>0</v>
      </c>
      <c r="AB28">
        <v>0</v>
      </c>
      <c r="AC28">
        <v>0</v>
      </c>
      <c r="AD28">
        <v>1</v>
      </c>
      <c r="AF28" s="3" t="s">
        <v>17</v>
      </c>
      <c r="AG28" s="3">
        <v>-551.26959675702585</v>
      </c>
      <c r="AH28" s="3">
        <v>133.53830598594098</v>
      </c>
      <c r="AI28" s="3">
        <v>-4.1281757521700477</v>
      </c>
      <c r="AJ28" s="3">
        <v>4.5756630398701658E-5</v>
      </c>
      <c r="AK28" s="3">
        <v>-813.90806351187166</v>
      </c>
      <c r="AL28" s="3">
        <v>-288.6311300021801</v>
      </c>
      <c r="AM28" s="3">
        <v>-813.90806351187166</v>
      </c>
      <c r="AN28" s="3">
        <v>-288.6311300021801</v>
      </c>
    </row>
    <row r="29" spans="1:40" x14ac:dyDescent="0.35">
      <c r="A29" s="1">
        <v>40943</v>
      </c>
      <c r="B29">
        <v>5628</v>
      </c>
      <c r="C29">
        <v>4105.666666666667</v>
      </c>
      <c r="D29">
        <v>5166</v>
      </c>
      <c r="E29">
        <v>4489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f t="shared" si="0"/>
        <v>5363.3981656958995</v>
      </c>
      <c r="M29">
        <f>L29-B29</f>
        <v>-264.60183430410052</v>
      </c>
      <c r="N29">
        <f t="shared" si="1"/>
        <v>264.60183430410052</v>
      </c>
      <c r="O29" s="8">
        <f>N29/B29</f>
        <v>4.7015251297814593E-2</v>
      </c>
      <c r="P29">
        <v>946</v>
      </c>
      <c r="Q29">
        <f t="shared" si="2"/>
        <v>19051.332069895238</v>
      </c>
      <c r="R29">
        <f t="shared" si="3"/>
        <v>17028</v>
      </c>
      <c r="S29">
        <f t="shared" si="4"/>
        <v>-529.20366860820104</v>
      </c>
      <c r="T29">
        <f t="shared" si="5"/>
        <v>280056.52286837867</v>
      </c>
      <c r="U29">
        <v>0</v>
      </c>
      <c r="V29">
        <v>0</v>
      </c>
      <c r="W29">
        <v>1139</v>
      </c>
      <c r="X29">
        <v>1</v>
      </c>
      <c r="Y29">
        <v>1</v>
      </c>
      <c r="Z29">
        <v>4489</v>
      </c>
      <c r="AA29">
        <v>0</v>
      </c>
      <c r="AB29">
        <v>0</v>
      </c>
      <c r="AC29">
        <v>0</v>
      </c>
      <c r="AD29">
        <v>1</v>
      </c>
    </row>
    <row r="30" spans="1:40" x14ac:dyDescent="0.35">
      <c r="A30" s="1">
        <v>40944</v>
      </c>
      <c r="B30">
        <v>4295</v>
      </c>
      <c r="C30">
        <v>4652.666666666667</v>
      </c>
      <c r="D30">
        <v>5031</v>
      </c>
      <c r="E30">
        <v>5628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f t="shared" si="0"/>
        <v>5761.4105708865118</v>
      </c>
      <c r="M30">
        <f>L30-B30</f>
        <v>1466.4105708865118</v>
      </c>
      <c r="N30">
        <f t="shared" si="1"/>
        <v>1466.4105708865118</v>
      </c>
      <c r="O30" s="8">
        <f>N30/B30</f>
        <v>0.34142271731932755</v>
      </c>
      <c r="P30">
        <v>1698</v>
      </c>
      <c r="Q30">
        <f t="shared" si="2"/>
        <v>26395.390275957212</v>
      </c>
      <c r="R30">
        <f t="shared" si="3"/>
        <v>30564</v>
      </c>
      <c r="S30">
        <f t="shared" si="4"/>
        <v>1466.4105708865118</v>
      </c>
      <c r="T30">
        <f t="shared" si="5"/>
        <v>2150359.9624077054</v>
      </c>
      <c r="U30">
        <v>0</v>
      </c>
      <c r="V30">
        <v>0</v>
      </c>
      <c r="W30">
        <v>-1333</v>
      </c>
      <c r="X30">
        <v>1</v>
      </c>
      <c r="Y30">
        <v>0</v>
      </c>
      <c r="Z30">
        <v>5628</v>
      </c>
      <c r="AA30">
        <v>0</v>
      </c>
      <c r="AB30">
        <v>0</v>
      </c>
      <c r="AC30">
        <v>0</v>
      </c>
      <c r="AD30">
        <v>0</v>
      </c>
      <c r="AF30" t="s">
        <v>22</v>
      </c>
    </row>
    <row r="31" spans="1:40" ht="15" thickBot="1" x14ac:dyDescent="0.4">
      <c r="A31" s="1">
        <v>40945</v>
      </c>
      <c r="B31">
        <v>3259</v>
      </c>
      <c r="C31">
        <v>4804</v>
      </c>
      <c r="D31">
        <v>3241</v>
      </c>
      <c r="E31">
        <v>4295</v>
      </c>
      <c r="F31">
        <v>0</v>
      </c>
      <c r="G31">
        <v>1</v>
      </c>
      <c r="H31">
        <v>0</v>
      </c>
      <c r="I31">
        <v>0</v>
      </c>
      <c r="J31">
        <v>0</v>
      </c>
      <c r="K31">
        <v>0</v>
      </c>
      <c r="L31">
        <f t="shared" si="0"/>
        <v>4374.5970795463581</v>
      </c>
      <c r="M31">
        <f>L31-B31</f>
        <v>1115.5970795463581</v>
      </c>
      <c r="N31">
        <f t="shared" si="1"/>
        <v>1115.5970795463581</v>
      </c>
      <c r="O31" s="8">
        <f>N31/B31</f>
        <v>0.34231269700716727</v>
      </c>
      <c r="P31">
        <v>1738</v>
      </c>
      <c r="Q31">
        <f t="shared" si="2"/>
        <v>20080.747431834447</v>
      </c>
      <c r="R31">
        <f t="shared" si="3"/>
        <v>31284</v>
      </c>
      <c r="S31">
        <f t="shared" si="4"/>
        <v>1115.5970795463581</v>
      </c>
      <c r="T31">
        <f t="shared" si="5"/>
        <v>1244556.8438923634</v>
      </c>
      <c r="U31">
        <v>0</v>
      </c>
      <c r="V31">
        <v>0</v>
      </c>
      <c r="W31">
        <v>-1036</v>
      </c>
      <c r="X31">
        <v>0</v>
      </c>
      <c r="Y31">
        <v>0</v>
      </c>
      <c r="Z31">
        <v>4295</v>
      </c>
      <c r="AA31">
        <v>1</v>
      </c>
      <c r="AB31">
        <v>0</v>
      </c>
      <c r="AC31">
        <v>0</v>
      </c>
      <c r="AD31">
        <v>1</v>
      </c>
    </row>
    <row r="32" spans="1:40" x14ac:dyDescent="0.35">
      <c r="A32" s="1">
        <v>40946</v>
      </c>
      <c r="B32">
        <v>3582</v>
      </c>
      <c r="C32">
        <v>4394</v>
      </c>
      <c r="D32">
        <v>3794</v>
      </c>
      <c r="E32">
        <v>3259</v>
      </c>
      <c r="F32">
        <v>0</v>
      </c>
      <c r="G32">
        <v>0</v>
      </c>
      <c r="H32">
        <v>1</v>
      </c>
      <c r="I32">
        <v>0</v>
      </c>
      <c r="J32">
        <v>0</v>
      </c>
      <c r="K32">
        <v>0</v>
      </c>
      <c r="L32">
        <f t="shared" si="0"/>
        <v>4202.7645363454576</v>
      </c>
      <c r="M32">
        <f>L32-B32</f>
        <v>620.7645363454576</v>
      </c>
      <c r="N32">
        <f t="shared" si="1"/>
        <v>620.7645363454576</v>
      </c>
      <c r="O32" s="8">
        <f>N32/B32</f>
        <v>0.17330109892391335</v>
      </c>
      <c r="P32">
        <v>1186</v>
      </c>
      <c r="Q32">
        <f t="shared" si="2"/>
        <v>11173.761654218237</v>
      </c>
      <c r="R32">
        <f t="shared" si="3"/>
        <v>21348</v>
      </c>
      <c r="S32">
        <f t="shared" si="4"/>
        <v>620.7645363454576</v>
      </c>
      <c r="T32">
        <f t="shared" si="5"/>
        <v>385348.60958419094</v>
      </c>
      <c r="U32">
        <v>0</v>
      </c>
      <c r="V32">
        <v>0</v>
      </c>
      <c r="W32">
        <v>323</v>
      </c>
      <c r="X32">
        <v>0</v>
      </c>
      <c r="Y32">
        <v>0</v>
      </c>
      <c r="Z32">
        <v>3259</v>
      </c>
      <c r="AA32">
        <v>0</v>
      </c>
      <c r="AB32">
        <v>1</v>
      </c>
      <c r="AC32">
        <v>0</v>
      </c>
      <c r="AD32">
        <v>0</v>
      </c>
      <c r="AF32" s="5" t="s">
        <v>23</v>
      </c>
      <c r="AG32" s="5"/>
    </row>
    <row r="33" spans="1:40" x14ac:dyDescent="0.35">
      <c r="A33" s="1">
        <v>40947</v>
      </c>
      <c r="B33">
        <v>3878</v>
      </c>
      <c r="C33">
        <v>3712</v>
      </c>
      <c r="D33">
        <v>3987</v>
      </c>
      <c r="E33">
        <v>3582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f t="shared" si="0"/>
        <v>4145.9019538429566</v>
      </c>
      <c r="M33">
        <f>L33-B33</f>
        <v>267.90195384295657</v>
      </c>
      <c r="N33">
        <f t="shared" si="1"/>
        <v>267.90195384295657</v>
      </c>
      <c r="O33" s="8">
        <f>N33/B33</f>
        <v>6.9082504858936716E-2</v>
      </c>
      <c r="P33">
        <v>1060</v>
      </c>
      <c r="Q33">
        <f t="shared" si="2"/>
        <v>4822.2351691732183</v>
      </c>
      <c r="R33">
        <f t="shared" si="3"/>
        <v>19080</v>
      </c>
      <c r="S33">
        <f t="shared" si="4"/>
        <v>267.90195384295657</v>
      </c>
      <c r="T33">
        <f t="shared" si="5"/>
        <v>71771.456872873634</v>
      </c>
      <c r="U33">
        <v>0</v>
      </c>
      <c r="V33">
        <v>0</v>
      </c>
      <c r="W33">
        <v>296</v>
      </c>
      <c r="X33">
        <v>0</v>
      </c>
      <c r="Y33">
        <v>0</v>
      </c>
      <c r="Z33">
        <v>3582</v>
      </c>
      <c r="AA33">
        <v>0</v>
      </c>
      <c r="AB33">
        <v>0</v>
      </c>
      <c r="AC33">
        <v>1</v>
      </c>
      <c r="AD33">
        <v>0</v>
      </c>
      <c r="AF33" s="2" t="s">
        <v>24</v>
      </c>
      <c r="AG33" s="2">
        <v>0.79230805551340322</v>
      </c>
    </row>
    <row r="34" spans="1:40" x14ac:dyDescent="0.35">
      <c r="A34" s="1">
        <v>40948</v>
      </c>
      <c r="B34">
        <v>4423</v>
      </c>
      <c r="C34">
        <v>3573</v>
      </c>
      <c r="D34">
        <v>3841</v>
      </c>
      <c r="E34">
        <v>3878</v>
      </c>
      <c r="F34">
        <v>0</v>
      </c>
      <c r="G34">
        <v>0</v>
      </c>
      <c r="H34">
        <v>0</v>
      </c>
      <c r="I34">
        <v>0</v>
      </c>
      <c r="J34">
        <v>1</v>
      </c>
      <c r="K34">
        <v>0</v>
      </c>
      <c r="L34">
        <f t="shared" si="0"/>
        <v>4120.7599526571985</v>
      </c>
      <c r="M34">
        <f>L34-B34</f>
        <v>-302.24004734280152</v>
      </c>
      <c r="N34">
        <f t="shared" si="1"/>
        <v>302.24004734280152</v>
      </c>
      <c r="O34" s="8">
        <f>N34/B34</f>
        <v>6.8333720855256963E-2</v>
      </c>
      <c r="P34">
        <v>570</v>
      </c>
      <c r="Q34">
        <f t="shared" si="2"/>
        <v>21761.283408681709</v>
      </c>
      <c r="R34">
        <f t="shared" si="3"/>
        <v>10260</v>
      </c>
      <c r="S34">
        <f t="shared" si="4"/>
        <v>-604.48009468560304</v>
      </c>
      <c r="T34">
        <f t="shared" si="5"/>
        <v>365396.18487111561</v>
      </c>
      <c r="U34">
        <v>1</v>
      </c>
      <c r="V34">
        <v>0</v>
      </c>
      <c r="W34">
        <v>545</v>
      </c>
      <c r="X34">
        <v>0</v>
      </c>
      <c r="Y34">
        <v>0</v>
      </c>
      <c r="Z34">
        <v>3878</v>
      </c>
      <c r="AA34">
        <v>0</v>
      </c>
      <c r="AB34">
        <v>0</v>
      </c>
      <c r="AC34">
        <v>0</v>
      </c>
      <c r="AD34">
        <v>1</v>
      </c>
      <c r="AF34" s="2" t="s">
        <v>25</v>
      </c>
      <c r="AG34" s="2">
        <v>0.62775205483143004</v>
      </c>
    </row>
    <row r="35" spans="1:40" x14ac:dyDescent="0.35">
      <c r="A35" s="1">
        <v>40949</v>
      </c>
      <c r="B35">
        <v>4431</v>
      </c>
      <c r="C35">
        <v>3961</v>
      </c>
      <c r="D35">
        <v>4489</v>
      </c>
      <c r="E35">
        <v>4423</v>
      </c>
      <c r="F35">
        <v>0</v>
      </c>
      <c r="G35">
        <v>0</v>
      </c>
      <c r="H35">
        <v>0</v>
      </c>
      <c r="I35">
        <v>0</v>
      </c>
      <c r="J35">
        <v>0</v>
      </c>
      <c r="K35">
        <v>1</v>
      </c>
      <c r="L35">
        <f t="shared" si="0"/>
        <v>4620.470930485164</v>
      </c>
      <c r="M35">
        <f>L35-B35</f>
        <v>189.47093048516399</v>
      </c>
      <c r="N35">
        <f t="shared" si="1"/>
        <v>189.47093048516399</v>
      </c>
      <c r="O35" s="8">
        <f>N35/B35</f>
        <v>4.2760309294778601E-2</v>
      </c>
      <c r="P35">
        <v>929</v>
      </c>
      <c r="Q35">
        <f t="shared" si="2"/>
        <v>3410.4767487329518</v>
      </c>
      <c r="R35">
        <f t="shared" si="3"/>
        <v>16722</v>
      </c>
      <c r="S35">
        <f t="shared" si="4"/>
        <v>189.47093048516399</v>
      </c>
      <c r="T35">
        <f t="shared" si="5"/>
        <v>35899.233498913847</v>
      </c>
      <c r="U35">
        <v>0</v>
      </c>
      <c r="V35">
        <v>1</v>
      </c>
      <c r="W35">
        <v>8</v>
      </c>
      <c r="X35">
        <v>0</v>
      </c>
      <c r="Y35">
        <v>0</v>
      </c>
      <c r="Z35">
        <v>4423</v>
      </c>
      <c r="AA35">
        <v>0</v>
      </c>
      <c r="AB35">
        <v>0</v>
      </c>
      <c r="AC35">
        <v>0</v>
      </c>
      <c r="AD35">
        <v>0</v>
      </c>
      <c r="AF35" s="2" t="s">
        <v>26</v>
      </c>
      <c r="AG35" s="2">
        <v>0.62032830663718508</v>
      </c>
    </row>
    <row r="36" spans="1:40" x14ac:dyDescent="0.35">
      <c r="A36" s="1">
        <v>40950</v>
      </c>
      <c r="B36">
        <v>5229</v>
      </c>
      <c r="C36">
        <v>4244</v>
      </c>
      <c r="D36">
        <v>5628</v>
      </c>
      <c r="E36">
        <v>4431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f t="shared" si="0"/>
        <v>5566.9682484965588</v>
      </c>
      <c r="M36">
        <f>L36-B36</f>
        <v>337.96824849655877</v>
      </c>
      <c r="N36">
        <f t="shared" si="1"/>
        <v>337.96824849655877</v>
      </c>
      <c r="O36" s="8">
        <f>N36/B36</f>
        <v>6.4633438228448803E-2</v>
      </c>
      <c r="P36">
        <v>1130</v>
      </c>
      <c r="Q36">
        <f t="shared" si="2"/>
        <v>6083.4284729380579</v>
      </c>
      <c r="R36">
        <f t="shared" si="3"/>
        <v>20340</v>
      </c>
      <c r="S36">
        <f t="shared" si="4"/>
        <v>337.96824849655877</v>
      </c>
      <c r="T36">
        <f t="shared" si="5"/>
        <v>114222.5369918317</v>
      </c>
      <c r="U36">
        <v>0</v>
      </c>
      <c r="V36">
        <v>0</v>
      </c>
      <c r="W36">
        <v>798</v>
      </c>
      <c r="X36">
        <v>1</v>
      </c>
      <c r="Y36">
        <v>1</v>
      </c>
      <c r="Z36">
        <v>4431</v>
      </c>
      <c r="AA36">
        <v>0</v>
      </c>
      <c r="AB36">
        <v>0</v>
      </c>
      <c r="AC36">
        <v>0</v>
      </c>
      <c r="AD36">
        <v>0</v>
      </c>
      <c r="AF36" s="2" t="s">
        <v>6</v>
      </c>
      <c r="AG36" s="2">
        <v>728.95692338556455</v>
      </c>
    </row>
    <row r="37" spans="1:40" ht="15" thickBot="1" x14ac:dyDescent="0.4">
      <c r="A37" s="1">
        <v>40951</v>
      </c>
      <c r="B37">
        <v>5357</v>
      </c>
      <c r="C37">
        <v>4694.333333333333</v>
      </c>
      <c r="D37">
        <v>4295</v>
      </c>
      <c r="E37">
        <v>5229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f t="shared" si="0"/>
        <v>5396.4891876359761</v>
      </c>
      <c r="M37">
        <f>L37-B37</f>
        <v>39.489187635976123</v>
      </c>
      <c r="N37">
        <f t="shared" si="1"/>
        <v>39.489187635976123</v>
      </c>
      <c r="O37" s="8">
        <f>N37/B37</f>
        <v>7.3715115990248504E-3</v>
      </c>
      <c r="P37">
        <v>831</v>
      </c>
      <c r="Q37">
        <f t="shared" si="2"/>
        <v>710.80537744757021</v>
      </c>
      <c r="R37">
        <f t="shared" si="3"/>
        <v>14958</v>
      </c>
      <c r="S37">
        <f t="shared" si="4"/>
        <v>39.489187635976123</v>
      </c>
      <c r="T37">
        <f t="shared" si="5"/>
        <v>1559.3959401493296</v>
      </c>
      <c r="U37">
        <v>0</v>
      </c>
      <c r="V37">
        <v>0</v>
      </c>
      <c r="W37">
        <v>128</v>
      </c>
      <c r="X37">
        <v>1</v>
      </c>
      <c r="Y37">
        <v>0</v>
      </c>
      <c r="Z37">
        <v>5229</v>
      </c>
      <c r="AA37">
        <v>0</v>
      </c>
      <c r="AB37">
        <v>0</v>
      </c>
      <c r="AC37">
        <v>0</v>
      </c>
      <c r="AD37">
        <v>1</v>
      </c>
      <c r="AF37" s="3" t="s">
        <v>27</v>
      </c>
      <c r="AG37" s="3">
        <v>359</v>
      </c>
    </row>
    <row r="38" spans="1:40" x14ac:dyDescent="0.35">
      <c r="A38" s="1">
        <v>40952</v>
      </c>
      <c r="B38">
        <v>4260</v>
      </c>
      <c r="C38">
        <v>5005.666666666667</v>
      </c>
      <c r="D38">
        <v>3259</v>
      </c>
      <c r="E38">
        <v>5357</v>
      </c>
      <c r="F38">
        <v>0</v>
      </c>
      <c r="G38">
        <v>1</v>
      </c>
      <c r="H38">
        <v>0</v>
      </c>
      <c r="I38">
        <v>0</v>
      </c>
      <c r="J38">
        <v>0</v>
      </c>
      <c r="K38">
        <v>0</v>
      </c>
      <c r="L38">
        <f t="shared" si="0"/>
        <v>4705.4502445282451</v>
      </c>
      <c r="M38">
        <f>L38-B38</f>
        <v>445.45024452824509</v>
      </c>
      <c r="N38">
        <f t="shared" si="1"/>
        <v>445.45024452824509</v>
      </c>
      <c r="O38" s="8">
        <f>N38/B38</f>
        <v>0.10456578510052701</v>
      </c>
      <c r="P38">
        <v>1527</v>
      </c>
      <c r="Q38">
        <f t="shared" si="2"/>
        <v>8018.1044015084117</v>
      </c>
      <c r="R38">
        <f t="shared" si="3"/>
        <v>27486</v>
      </c>
      <c r="S38">
        <f t="shared" si="4"/>
        <v>445.45024452824509</v>
      </c>
      <c r="T38">
        <f t="shared" si="5"/>
        <v>198425.92035027334</v>
      </c>
      <c r="U38">
        <v>0</v>
      </c>
      <c r="V38">
        <v>0</v>
      </c>
      <c r="W38">
        <v>-1097</v>
      </c>
      <c r="X38">
        <v>0</v>
      </c>
      <c r="Y38">
        <v>0</v>
      </c>
      <c r="Z38">
        <v>5357</v>
      </c>
      <c r="AA38">
        <v>1</v>
      </c>
      <c r="AB38">
        <v>0</v>
      </c>
      <c r="AC38">
        <v>0</v>
      </c>
      <c r="AD38">
        <v>1</v>
      </c>
    </row>
    <row r="39" spans="1:40" ht="15" thickBot="1" x14ac:dyDescent="0.4">
      <c r="A39" s="1">
        <v>40953</v>
      </c>
      <c r="B39">
        <v>6659</v>
      </c>
      <c r="C39">
        <v>4948.666666666667</v>
      </c>
      <c r="D39">
        <v>3582</v>
      </c>
      <c r="E39">
        <v>4260</v>
      </c>
      <c r="F39">
        <v>0</v>
      </c>
      <c r="G39">
        <v>0</v>
      </c>
      <c r="H39">
        <v>1</v>
      </c>
      <c r="I39">
        <v>0</v>
      </c>
      <c r="J39">
        <v>0</v>
      </c>
      <c r="K39">
        <v>0</v>
      </c>
      <c r="L39">
        <f t="shared" si="0"/>
        <v>4539.8705096391277</v>
      </c>
      <c r="M39">
        <f>L39-B39</f>
        <v>-2119.1294903608723</v>
      </c>
      <c r="N39">
        <f t="shared" si="1"/>
        <v>2119.1294903608723</v>
      </c>
      <c r="O39" s="8">
        <f>N39/B39</f>
        <v>0.318235394257527</v>
      </c>
      <c r="P39">
        <v>61</v>
      </c>
      <c r="Q39">
        <f t="shared" si="2"/>
        <v>152577.32330598281</v>
      </c>
      <c r="R39">
        <f t="shared" si="3"/>
        <v>1098</v>
      </c>
      <c r="S39">
        <f t="shared" si="4"/>
        <v>-4238.2589807217446</v>
      </c>
      <c r="T39">
        <f t="shared" si="5"/>
        <v>17962839.187668521</v>
      </c>
      <c r="U39">
        <v>0</v>
      </c>
      <c r="V39">
        <v>0</v>
      </c>
      <c r="W39">
        <v>2399</v>
      </c>
      <c r="X39">
        <v>0</v>
      </c>
      <c r="Y39">
        <v>0</v>
      </c>
      <c r="Z39">
        <v>4260</v>
      </c>
      <c r="AA39">
        <v>0</v>
      </c>
      <c r="AB39">
        <v>1</v>
      </c>
      <c r="AC39">
        <v>0</v>
      </c>
      <c r="AD39">
        <v>1</v>
      </c>
      <c r="AF39" t="s">
        <v>28</v>
      </c>
    </row>
    <row r="40" spans="1:40" x14ac:dyDescent="0.35">
      <c r="A40" s="1">
        <v>40954</v>
      </c>
      <c r="B40">
        <v>3800</v>
      </c>
      <c r="C40">
        <v>5425.333333333333</v>
      </c>
      <c r="D40">
        <v>3878</v>
      </c>
      <c r="E40">
        <v>6659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  <c r="L40">
        <f t="shared" si="0"/>
        <v>5390.6437222690347</v>
      </c>
      <c r="M40">
        <f>L40-B40</f>
        <v>1590.6437222690347</v>
      </c>
      <c r="N40">
        <f t="shared" si="1"/>
        <v>1590.6437222690347</v>
      </c>
      <c r="O40" s="8">
        <f>N40/B40</f>
        <v>0.41859045322869332</v>
      </c>
      <c r="P40">
        <v>1530</v>
      </c>
      <c r="Q40">
        <f t="shared" si="2"/>
        <v>28631.587000842625</v>
      </c>
      <c r="R40">
        <f t="shared" si="3"/>
        <v>27540</v>
      </c>
      <c r="S40">
        <f t="shared" si="4"/>
        <v>1590.6437222690347</v>
      </c>
      <c r="T40">
        <f t="shared" si="5"/>
        <v>2530147.4511938901</v>
      </c>
      <c r="U40">
        <v>0</v>
      </c>
      <c r="V40">
        <v>0</v>
      </c>
      <c r="W40">
        <v>-2859</v>
      </c>
      <c r="X40">
        <v>0</v>
      </c>
      <c r="Y40">
        <v>0</v>
      </c>
      <c r="Z40">
        <v>6659</v>
      </c>
      <c r="AA40">
        <v>0</v>
      </c>
      <c r="AB40">
        <v>0</v>
      </c>
      <c r="AC40">
        <v>1</v>
      </c>
      <c r="AD40">
        <v>0</v>
      </c>
      <c r="AF40" s="4"/>
      <c r="AG40" s="4" t="s">
        <v>33</v>
      </c>
      <c r="AH40" s="4" t="s">
        <v>34</v>
      </c>
      <c r="AI40" s="4" t="s">
        <v>35</v>
      </c>
      <c r="AJ40" s="4" t="s">
        <v>36</v>
      </c>
      <c r="AK40" s="4" t="s">
        <v>37</v>
      </c>
    </row>
    <row r="41" spans="1:40" x14ac:dyDescent="0.35">
      <c r="A41" s="1">
        <v>40955</v>
      </c>
      <c r="B41">
        <v>3960</v>
      </c>
      <c r="C41">
        <v>4906.333333333333</v>
      </c>
      <c r="D41">
        <v>4423</v>
      </c>
      <c r="E41">
        <v>3800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f t="shared" si="0"/>
        <v>4732.5239666910993</v>
      </c>
      <c r="M41">
        <f>L41-B41</f>
        <v>772.5239666910993</v>
      </c>
      <c r="N41">
        <f t="shared" si="1"/>
        <v>772.5239666910993</v>
      </c>
      <c r="O41" s="8">
        <f>N41/B41</f>
        <v>0.19508180977047962</v>
      </c>
      <c r="P41">
        <v>1001</v>
      </c>
      <c r="Q41">
        <f t="shared" si="2"/>
        <v>13905.431400439787</v>
      </c>
      <c r="R41">
        <f t="shared" si="3"/>
        <v>18018</v>
      </c>
      <c r="S41">
        <f t="shared" si="4"/>
        <v>772.5239666910993</v>
      </c>
      <c r="T41">
        <f t="shared" si="5"/>
        <v>596793.27911215066</v>
      </c>
      <c r="U41">
        <v>1</v>
      </c>
      <c r="V41">
        <v>0</v>
      </c>
      <c r="W41">
        <v>160</v>
      </c>
      <c r="X41">
        <v>0</v>
      </c>
      <c r="Y41">
        <v>0</v>
      </c>
      <c r="Z41">
        <v>3800</v>
      </c>
      <c r="AA41">
        <v>0</v>
      </c>
      <c r="AB41">
        <v>0</v>
      </c>
      <c r="AC41">
        <v>0</v>
      </c>
      <c r="AD41">
        <v>0</v>
      </c>
      <c r="AF41" s="2" t="s">
        <v>29</v>
      </c>
      <c r="AG41" s="2">
        <v>7</v>
      </c>
      <c r="AH41" s="2">
        <v>314533335.53235179</v>
      </c>
      <c r="AI41" s="2">
        <v>44933333.647478826</v>
      </c>
      <c r="AJ41" s="2">
        <v>84.559987543499119</v>
      </c>
      <c r="AK41" s="2">
        <v>1.9013983288953777E-71</v>
      </c>
    </row>
    <row r="42" spans="1:40" x14ac:dyDescent="0.35">
      <c r="A42" s="1">
        <v>40956</v>
      </c>
      <c r="B42">
        <v>4609</v>
      </c>
      <c r="C42">
        <v>4806.333333333333</v>
      </c>
      <c r="D42">
        <v>4431</v>
      </c>
      <c r="E42">
        <v>3960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f t="shared" si="0"/>
        <v>4744.2703338799984</v>
      </c>
      <c r="M42">
        <f>L42-B42</f>
        <v>135.27033387999836</v>
      </c>
      <c r="N42">
        <f t="shared" si="1"/>
        <v>135.27033387999836</v>
      </c>
      <c r="O42" s="8">
        <f>N42/B42</f>
        <v>2.9349172028639261E-2</v>
      </c>
      <c r="P42">
        <v>992</v>
      </c>
      <c r="Q42">
        <f t="shared" si="2"/>
        <v>2434.8660098399705</v>
      </c>
      <c r="R42">
        <f t="shared" si="3"/>
        <v>17856</v>
      </c>
      <c r="S42">
        <f t="shared" si="4"/>
        <v>135.27033387999836</v>
      </c>
      <c r="T42">
        <f t="shared" si="5"/>
        <v>18298.063228006231</v>
      </c>
      <c r="U42">
        <v>0</v>
      </c>
      <c r="V42">
        <v>1</v>
      </c>
      <c r="W42">
        <v>649</v>
      </c>
      <c r="X42">
        <v>0</v>
      </c>
      <c r="Y42">
        <v>0</v>
      </c>
      <c r="Z42">
        <v>3960</v>
      </c>
      <c r="AA42">
        <v>0</v>
      </c>
      <c r="AB42">
        <v>0</v>
      </c>
      <c r="AC42">
        <v>0</v>
      </c>
      <c r="AD42">
        <v>1</v>
      </c>
      <c r="AF42" s="2" t="s">
        <v>30</v>
      </c>
      <c r="AG42" s="2">
        <v>351</v>
      </c>
      <c r="AH42" s="2">
        <v>186513746.84926349</v>
      </c>
      <c r="AI42" s="2">
        <v>531378.19615174783</v>
      </c>
      <c r="AJ42" s="2"/>
      <c r="AK42" s="2"/>
    </row>
    <row r="43" spans="1:40" ht="15" thickBot="1" x14ac:dyDescent="0.4">
      <c r="A43" s="1">
        <v>40957</v>
      </c>
      <c r="B43">
        <v>4848</v>
      </c>
      <c r="C43">
        <v>4123</v>
      </c>
      <c r="D43">
        <v>5229</v>
      </c>
      <c r="E43">
        <v>4609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f t="shared" si="0"/>
        <v>5422.2413352434041</v>
      </c>
      <c r="M43">
        <f>L43-B43</f>
        <v>574.24133524340414</v>
      </c>
      <c r="N43">
        <f t="shared" si="1"/>
        <v>574.24133524340414</v>
      </c>
      <c r="O43" s="8">
        <f>N43/B43</f>
        <v>0.1184491203059827</v>
      </c>
      <c r="P43">
        <v>1877</v>
      </c>
      <c r="Q43">
        <f t="shared" si="2"/>
        <v>10336.344034381274</v>
      </c>
      <c r="R43">
        <f t="shared" si="3"/>
        <v>33786</v>
      </c>
      <c r="S43">
        <f t="shared" si="4"/>
        <v>574.24133524340414</v>
      </c>
      <c r="T43">
        <f t="shared" si="5"/>
        <v>329753.11110212764</v>
      </c>
      <c r="U43">
        <v>0</v>
      </c>
      <c r="V43">
        <v>0</v>
      </c>
      <c r="W43">
        <v>239</v>
      </c>
      <c r="X43">
        <v>1</v>
      </c>
      <c r="Y43">
        <v>1</v>
      </c>
      <c r="Z43">
        <v>4609</v>
      </c>
      <c r="AA43">
        <v>0</v>
      </c>
      <c r="AB43">
        <v>0</v>
      </c>
      <c r="AC43">
        <v>0</v>
      </c>
      <c r="AD43">
        <v>0</v>
      </c>
      <c r="AF43" s="3" t="s">
        <v>31</v>
      </c>
      <c r="AG43" s="3">
        <v>358</v>
      </c>
      <c r="AH43" s="3">
        <v>501047082.38161528</v>
      </c>
      <c r="AI43" s="3"/>
      <c r="AJ43" s="3"/>
      <c r="AK43" s="3"/>
    </row>
    <row r="44" spans="1:40" ht="15" thickBot="1" x14ac:dyDescent="0.4">
      <c r="A44" s="1">
        <v>40958</v>
      </c>
      <c r="B44">
        <v>4972</v>
      </c>
      <c r="C44">
        <v>4472.333333333333</v>
      </c>
      <c r="D44">
        <v>5357</v>
      </c>
      <c r="E44">
        <v>4848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f t="shared" si="0"/>
        <v>5637.2331533660572</v>
      </c>
      <c r="M44">
        <f>L44-B44</f>
        <v>665.23315336605719</v>
      </c>
      <c r="N44">
        <f t="shared" si="1"/>
        <v>665.23315336605719</v>
      </c>
      <c r="O44" s="8">
        <f>N44/B44</f>
        <v>0.13379588764401795</v>
      </c>
      <c r="P44">
        <v>1273</v>
      </c>
      <c r="Q44">
        <f t="shared" si="2"/>
        <v>11974.19676058903</v>
      </c>
      <c r="R44">
        <f t="shared" si="3"/>
        <v>22914</v>
      </c>
      <c r="S44">
        <f t="shared" si="4"/>
        <v>665.23315336605719</v>
      </c>
      <c r="T44">
        <f t="shared" si="5"/>
        <v>442535.14833734819</v>
      </c>
      <c r="U44">
        <v>0</v>
      </c>
      <c r="V44">
        <v>0</v>
      </c>
      <c r="W44">
        <v>124</v>
      </c>
      <c r="X44">
        <v>1</v>
      </c>
      <c r="Y44">
        <v>0</v>
      </c>
      <c r="Z44">
        <v>4848</v>
      </c>
      <c r="AA44">
        <v>0</v>
      </c>
      <c r="AB44">
        <v>0</v>
      </c>
      <c r="AC44">
        <v>0</v>
      </c>
      <c r="AD44">
        <v>0</v>
      </c>
    </row>
    <row r="45" spans="1:40" x14ac:dyDescent="0.35">
      <c r="A45" s="1">
        <v>40959</v>
      </c>
      <c r="B45">
        <v>3215</v>
      </c>
      <c r="C45">
        <v>4809.666666666667</v>
      </c>
      <c r="D45">
        <v>4260</v>
      </c>
      <c r="E45">
        <v>4972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f t="shared" si="0"/>
        <v>4930.0560455294708</v>
      </c>
      <c r="M45">
        <f>L45-B45</f>
        <v>1715.0560455294708</v>
      </c>
      <c r="N45">
        <f t="shared" si="1"/>
        <v>1715.0560455294708</v>
      </c>
      <c r="O45" s="8">
        <f>N45/B45</f>
        <v>0.53345444650994422</v>
      </c>
      <c r="P45">
        <v>1478</v>
      </c>
      <c r="Q45">
        <f t="shared" si="2"/>
        <v>30871.008819530474</v>
      </c>
      <c r="R45">
        <f t="shared" si="3"/>
        <v>26604</v>
      </c>
      <c r="S45">
        <f t="shared" si="4"/>
        <v>1715.0560455294708</v>
      </c>
      <c r="T45">
        <f t="shared" si="5"/>
        <v>2941417.2393071861</v>
      </c>
      <c r="U45">
        <v>0</v>
      </c>
      <c r="V45">
        <v>0</v>
      </c>
      <c r="W45">
        <v>-1757</v>
      </c>
      <c r="X45">
        <v>0</v>
      </c>
      <c r="Y45">
        <v>0</v>
      </c>
      <c r="Z45">
        <v>4972</v>
      </c>
      <c r="AA45">
        <v>1</v>
      </c>
      <c r="AB45">
        <v>0</v>
      </c>
      <c r="AC45">
        <v>0</v>
      </c>
      <c r="AD45">
        <v>0</v>
      </c>
      <c r="AF45" s="4"/>
      <c r="AG45" s="4" t="s">
        <v>38</v>
      </c>
      <c r="AH45" s="4" t="s">
        <v>6</v>
      </c>
      <c r="AI45" s="4" t="s">
        <v>39</v>
      </c>
      <c r="AJ45" s="4" t="s">
        <v>40</v>
      </c>
      <c r="AK45" s="4" t="s">
        <v>41</v>
      </c>
      <c r="AL45" s="4" t="s">
        <v>42</v>
      </c>
      <c r="AM45" s="4" t="s">
        <v>43</v>
      </c>
      <c r="AN45" s="4" t="s">
        <v>44</v>
      </c>
    </row>
    <row r="46" spans="1:40" x14ac:dyDescent="0.35">
      <c r="A46" s="1">
        <v>40960</v>
      </c>
      <c r="B46">
        <v>3789</v>
      </c>
      <c r="C46">
        <v>4345</v>
      </c>
      <c r="D46">
        <v>6659</v>
      </c>
      <c r="E46">
        <v>3215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f t="shared" si="0"/>
        <v>5264.0876007007782</v>
      </c>
      <c r="M46">
        <f>L46-B46</f>
        <v>1475.0876007007782</v>
      </c>
      <c r="N46">
        <f t="shared" si="1"/>
        <v>1475.0876007007782</v>
      </c>
      <c r="O46" s="8">
        <f>N46/B46</f>
        <v>0.38930789144913652</v>
      </c>
      <c r="P46">
        <v>796</v>
      </c>
      <c r="Q46">
        <f t="shared" si="2"/>
        <v>26551.57681261401</v>
      </c>
      <c r="R46">
        <f t="shared" si="3"/>
        <v>14328</v>
      </c>
      <c r="S46">
        <f t="shared" si="4"/>
        <v>1475.0876007007782</v>
      </c>
      <c r="T46">
        <f t="shared" si="5"/>
        <v>2175883.4297411786</v>
      </c>
      <c r="U46">
        <v>0</v>
      </c>
      <c r="V46">
        <v>0</v>
      </c>
      <c r="W46">
        <v>574</v>
      </c>
      <c r="X46">
        <v>0</v>
      </c>
      <c r="Y46">
        <v>0</v>
      </c>
      <c r="Z46">
        <v>3215</v>
      </c>
      <c r="AA46">
        <v>0</v>
      </c>
      <c r="AB46">
        <v>1</v>
      </c>
      <c r="AC46">
        <v>0</v>
      </c>
      <c r="AD46">
        <v>0</v>
      </c>
      <c r="AF46" s="2" t="s">
        <v>32</v>
      </c>
      <c r="AG46" s="2">
        <v>856.6342750809398</v>
      </c>
      <c r="AH46" s="2">
        <v>212.8007869283571</v>
      </c>
      <c r="AI46" s="2">
        <v>4.0255221206928145</v>
      </c>
      <c r="AJ46" s="2">
        <v>6.9683531833040081E-5</v>
      </c>
      <c r="AK46" s="2">
        <v>438.10927202342606</v>
      </c>
      <c r="AL46" s="2">
        <v>1275.1592781384536</v>
      </c>
      <c r="AM46" s="2">
        <v>438.10927202342606</v>
      </c>
      <c r="AN46" s="2">
        <v>1275.1592781384536</v>
      </c>
    </row>
    <row r="47" spans="1:40" x14ac:dyDescent="0.35">
      <c r="A47" s="1">
        <v>40961</v>
      </c>
      <c r="B47">
        <v>3695</v>
      </c>
      <c r="C47">
        <v>3992</v>
      </c>
      <c r="D47">
        <v>3800</v>
      </c>
      <c r="E47">
        <v>3789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f t="shared" si="0"/>
        <v>4212.1316648573666</v>
      </c>
      <c r="M47">
        <f>L47-B47</f>
        <v>517.13166485736656</v>
      </c>
      <c r="N47">
        <f t="shared" si="1"/>
        <v>517.13166485736656</v>
      </c>
      <c r="O47" s="8">
        <f>N47/B47</f>
        <v>0.13995444245124941</v>
      </c>
      <c r="P47">
        <v>1311</v>
      </c>
      <c r="Q47">
        <f t="shared" si="2"/>
        <v>9308.3699674325981</v>
      </c>
      <c r="R47">
        <f t="shared" si="3"/>
        <v>23598</v>
      </c>
      <c r="S47">
        <f t="shared" si="4"/>
        <v>517.13166485736656</v>
      </c>
      <c r="T47">
        <f t="shared" si="5"/>
        <v>267425.15879815171</v>
      </c>
      <c r="U47">
        <v>0</v>
      </c>
      <c r="V47">
        <v>0</v>
      </c>
      <c r="W47">
        <v>-94</v>
      </c>
      <c r="X47">
        <v>0</v>
      </c>
      <c r="Y47">
        <v>0</v>
      </c>
      <c r="Z47">
        <v>3789</v>
      </c>
      <c r="AA47">
        <v>0</v>
      </c>
      <c r="AB47">
        <v>0</v>
      </c>
      <c r="AC47">
        <v>1</v>
      </c>
      <c r="AD47">
        <v>0</v>
      </c>
      <c r="AF47" s="2" t="s">
        <v>106</v>
      </c>
      <c r="AG47" s="2">
        <v>0.45887309560267736</v>
      </c>
      <c r="AH47" s="2">
        <v>9.0156474492650657E-2</v>
      </c>
      <c r="AI47" s="2">
        <v>5.0897408997518374</v>
      </c>
      <c r="AJ47" s="2">
        <v>5.8571621841931606E-7</v>
      </c>
      <c r="AK47" s="2">
        <v>0.28155824960356635</v>
      </c>
      <c r="AL47" s="2">
        <v>0.63618794160178838</v>
      </c>
      <c r="AM47" s="2">
        <v>0.28155824960356635</v>
      </c>
      <c r="AN47" s="2">
        <v>0.63618794160178838</v>
      </c>
    </row>
    <row r="48" spans="1:40" x14ac:dyDescent="0.35">
      <c r="A48" s="1">
        <v>40962</v>
      </c>
      <c r="B48">
        <v>3844</v>
      </c>
      <c r="C48">
        <v>3566.3333333333335</v>
      </c>
      <c r="D48">
        <v>3960</v>
      </c>
      <c r="E48">
        <v>3695</v>
      </c>
      <c r="F48">
        <v>0</v>
      </c>
      <c r="G48">
        <v>0</v>
      </c>
      <c r="H48">
        <v>0</v>
      </c>
      <c r="I48">
        <v>0</v>
      </c>
      <c r="J48">
        <v>1</v>
      </c>
      <c r="K48">
        <v>0</v>
      </c>
      <c r="L48">
        <f t="shared" si="0"/>
        <v>4118.7241209423319</v>
      </c>
      <c r="M48">
        <f>L48-B48</f>
        <v>274.72412094233187</v>
      </c>
      <c r="N48">
        <f t="shared" si="1"/>
        <v>274.72412094233187</v>
      </c>
      <c r="O48" s="8">
        <f>N48/B48</f>
        <v>7.1468293689472384E-2</v>
      </c>
      <c r="P48">
        <v>1322</v>
      </c>
      <c r="Q48">
        <f t="shared" si="2"/>
        <v>4945.0341769619736</v>
      </c>
      <c r="R48">
        <f t="shared" si="3"/>
        <v>23796</v>
      </c>
      <c r="S48">
        <f t="shared" si="4"/>
        <v>274.72412094233187</v>
      </c>
      <c r="T48">
        <f t="shared" si="5"/>
        <v>75473.342627536986</v>
      </c>
      <c r="U48">
        <v>1</v>
      </c>
      <c r="V48">
        <v>0</v>
      </c>
      <c r="W48">
        <v>149</v>
      </c>
      <c r="X48">
        <v>0</v>
      </c>
      <c r="Y48">
        <v>0</v>
      </c>
      <c r="Z48">
        <v>3695</v>
      </c>
      <c r="AA48">
        <v>0</v>
      </c>
      <c r="AB48">
        <v>0</v>
      </c>
      <c r="AC48">
        <v>0</v>
      </c>
      <c r="AD48">
        <v>0</v>
      </c>
      <c r="AF48" s="2" t="s">
        <v>21</v>
      </c>
      <c r="AG48" s="2">
        <v>0.24112628434315356</v>
      </c>
      <c r="AH48" s="2">
        <v>4.6158530186400655E-2</v>
      </c>
      <c r="AI48" s="2">
        <v>5.2238726703259459</v>
      </c>
      <c r="AJ48" s="2">
        <v>3.0106992754221976E-7</v>
      </c>
      <c r="AK48" s="2">
        <v>0.1503441999991818</v>
      </c>
      <c r="AL48" s="2">
        <v>0.33190836868712531</v>
      </c>
      <c r="AM48" s="2">
        <v>0.1503441999991818</v>
      </c>
      <c r="AN48" s="2">
        <v>0.33190836868712531</v>
      </c>
    </row>
    <row r="49" spans="1:40" x14ac:dyDescent="0.35">
      <c r="A49" s="1">
        <v>40963</v>
      </c>
      <c r="B49">
        <v>4438</v>
      </c>
      <c r="C49">
        <v>3776</v>
      </c>
      <c r="D49">
        <v>4609</v>
      </c>
      <c r="E49">
        <v>3844</v>
      </c>
      <c r="F49">
        <v>0</v>
      </c>
      <c r="G49">
        <v>0</v>
      </c>
      <c r="H49">
        <v>0</v>
      </c>
      <c r="I49">
        <v>0</v>
      </c>
      <c r="J49">
        <v>0</v>
      </c>
      <c r="K49">
        <v>1</v>
      </c>
      <c r="L49">
        <f t="shared" si="0"/>
        <v>4466.2676565565171</v>
      </c>
      <c r="M49">
        <f>L49-B49</f>
        <v>28.267656556517068</v>
      </c>
      <c r="N49">
        <f t="shared" si="1"/>
        <v>28.267656556517068</v>
      </c>
      <c r="O49" s="8">
        <f>N49/B49</f>
        <v>6.3694584399542741E-3</v>
      </c>
      <c r="P49">
        <v>1086</v>
      </c>
      <c r="Q49">
        <f t="shared" si="2"/>
        <v>508.81781801730722</v>
      </c>
      <c r="R49">
        <f t="shared" si="3"/>
        <v>19548</v>
      </c>
      <c r="S49">
        <f t="shared" si="4"/>
        <v>28.267656556517068</v>
      </c>
      <c r="T49">
        <f t="shared" si="5"/>
        <v>799.06040719720238</v>
      </c>
      <c r="U49">
        <v>0</v>
      </c>
      <c r="V49">
        <v>1</v>
      </c>
      <c r="W49">
        <v>594</v>
      </c>
      <c r="X49">
        <v>0</v>
      </c>
      <c r="Y49">
        <v>0</v>
      </c>
      <c r="Z49">
        <v>3844</v>
      </c>
      <c r="AA49">
        <v>0</v>
      </c>
      <c r="AB49">
        <v>0</v>
      </c>
      <c r="AC49">
        <v>0</v>
      </c>
      <c r="AD49">
        <v>0</v>
      </c>
      <c r="AF49" s="2" t="s">
        <v>104</v>
      </c>
      <c r="AG49" s="2">
        <v>274.53232326440838</v>
      </c>
      <c r="AH49" s="2">
        <v>129.06945952168925</v>
      </c>
      <c r="AI49" s="2">
        <v>2.127012263643012</v>
      </c>
      <c r="AJ49" s="2">
        <v>3.4116017852851711E-2</v>
      </c>
      <c r="AK49" s="2">
        <v>20.685536696213205</v>
      </c>
      <c r="AL49" s="2">
        <v>528.37910983260349</v>
      </c>
      <c r="AM49" s="2">
        <v>20.685536696213205</v>
      </c>
      <c r="AN49" s="2">
        <v>528.37910983260349</v>
      </c>
    </row>
    <row r="50" spans="1:40" x14ac:dyDescent="0.35">
      <c r="A50" s="1">
        <v>40964</v>
      </c>
      <c r="B50">
        <v>4395</v>
      </c>
      <c r="C50">
        <v>3992.3333333333335</v>
      </c>
      <c r="D50">
        <v>4848</v>
      </c>
      <c r="E50">
        <v>4438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f t="shared" si="0"/>
        <v>5195.2757597816326</v>
      </c>
      <c r="M50">
        <f>L50-B50</f>
        <v>800.27575978163259</v>
      </c>
      <c r="N50">
        <f t="shared" si="1"/>
        <v>800.27575978163259</v>
      </c>
      <c r="O50" s="8">
        <f>N50/B50</f>
        <v>0.18208777241902904</v>
      </c>
      <c r="P50">
        <v>1755</v>
      </c>
      <c r="Q50">
        <f t="shared" si="2"/>
        <v>14404.963676069387</v>
      </c>
      <c r="R50">
        <f t="shared" si="3"/>
        <v>31590</v>
      </c>
      <c r="S50">
        <f t="shared" si="4"/>
        <v>800.27575978163259</v>
      </c>
      <c r="T50">
        <f t="shared" si="5"/>
        <v>640441.29169406928</v>
      </c>
      <c r="U50">
        <v>0</v>
      </c>
      <c r="V50">
        <v>0</v>
      </c>
      <c r="W50">
        <v>-43</v>
      </c>
      <c r="X50">
        <v>1</v>
      </c>
      <c r="Y50">
        <v>1</v>
      </c>
      <c r="Z50">
        <v>4438</v>
      </c>
      <c r="AA50">
        <v>0</v>
      </c>
      <c r="AB50">
        <v>0</v>
      </c>
      <c r="AC50">
        <v>0</v>
      </c>
      <c r="AD50">
        <v>0</v>
      </c>
      <c r="AF50" s="2" t="s">
        <v>53</v>
      </c>
      <c r="AG50" s="2">
        <v>0.19083419658660242</v>
      </c>
      <c r="AH50" s="2">
        <v>7.207949790195585E-2</v>
      </c>
      <c r="AI50" s="2">
        <v>2.647551691414102</v>
      </c>
      <c r="AJ50" s="2">
        <v>8.4733545263384769E-3</v>
      </c>
      <c r="AK50" s="2">
        <v>4.9072164052595041E-2</v>
      </c>
      <c r="AL50" s="2">
        <v>0.33259622912060982</v>
      </c>
      <c r="AM50" s="2">
        <v>4.9072164052595041E-2</v>
      </c>
      <c r="AN50" s="2">
        <v>0.33259622912060982</v>
      </c>
    </row>
    <row r="51" spans="1:40" x14ac:dyDescent="0.35">
      <c r="A51" s="1">
        <v>40965</v>
      </c>
      <c r="B51">
        <v>4973</v>
      </c>
      <c r="C51">
        <v>4225.666666666667</v>
      </c>
      <c r="D51">
        <v>4972</v>
      </c>
      <c r="E51">
        <v>4395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f t="shared" si="0"/>
        <v>5303.4997993784918</v>
      </c>
      <c r="M51">
        <f>L51-B51</f>
        <v>330.49979937849184</v>
      </c>
      <c r="N51">
        <f t="shared" si="1"/>
        <v>330.49979937849184</v>
      </c>
      <c r="O51" s="8">
        <f>N51/B51</f>
        <v>6.6458837598731516E-2</v>
      </c>
      <c r="P51">
        <v>1259</v>
      </c>
      <c r="Q51">
        <f t="shared" si="2"/>
        <v>5948.9963888128532</v>
      </c>
      <c r="R51">
        <f t="shared" si="3"/>
        <v>22662</v>
      </c>
      <c r="S51">
        <f t="shared" si="4"/>
        <v>330.49979937849184</v>
      </c>
      <c r="T51">
        <f t="shared" si="5"/>
        <v>109230.11738922336</v>
      </c>
      <c r="U51">
        <v>0</v>
      </c>
      <c r="V51">
        <v>0</v>
      </c>
      <c r="W51">
        <v>578</v>
      </c>
      <c r="X51">
        <v>1</v>
      </c>
      <c r="Y51">
        <v>0</v>
      </c>
      <c r="Z51">
        <v>4395</v>
      </c>
      <c r="AA51">
        <v>0</v>
      </c>
      <c r="AB51">
        <v>0</v>
      </c>
      <c r="AC51">
        <v>0</v>
      </c>
      <c r="AD51">
        <v>1</v>
      </c>
      <c r="AF51" s="2" t="s">
        <v>15</v>
      </c>
      <c r="AG51" s="2">
        <v>-1202.072592389253</v>
      </c>
      <c r="AH51" s="2">
        <v>136.01944347122659</v>
      </c>
      <c r="AI51" s="2">
        <v>-8.8375055926731392</v>
      </c>
      <c r="AJ51" s="2">
        <v>4.7937510597253513E-17</v>
      </c>
      <c r="AK51" s="2">
        <v>-1469.5882290388581</v>
      </c>
      <c r="AL51" s="2">
        <v>-934.55695573964783</v>
      </c>
      <c r="AM51" s="2">
        <v>-1469.5882290388581</v>
      </c>
      <c r="AN51" s="2">
        <v>-934.55695573964783</v>
      </c>
    </row>
    <row r="52" spans="1:40" x14ac:dyDescent="0.35">
      <c r="A52" s="1">
        <v>40966</v>
      </c>
      <c r="B52">
        <v>3390</v>
      </c>
      <c r="C52">
        <v>4602</v>
      </c>
      <c r="D52">
        <v>3215</v>
      </c>
      <c r="E52">
        <v>4973</v>
      </c>
      <c r="F52">
        <v>0</v>
      </c>
      <c r="G52">
        <v>1</v>
      </c>
      <c r="H52">
        <v>0</v>
      </c>
      <c r="I52">
        <v>0</v>
      </c>
      <c r="J52">
        <v>0</v>
      </c>
      <c r="K52">
        <v>0</v>
      </c>
      <c r="L52">
        <f t="shared" si="0"/>
        <v>4469.8521318803832</v>
      </c>
      <c r="M52">
        <f>L52-B52</f>
        <v>1079.8521318803832</v>
      </c>
      <c r="N52">
        <f t="shared" si="1"/>
        <v>1079.8521318803832</v>
      </c>
      <c r="O52" s="8">
        <f>N52/B52</f>
        <v>0.31854045188211894</v>
      </c>
      <c r="P52">
        <v>1213</v>
      </c>
      <c r="Q52">
        <f t="shared" si="2"/>
        <v>19437.338373846898</v>
      </c>
      <c r="R52">
        <f t="shared" si="3"/>
        <v>21834</v>
      </c>
      <c r="S52">
        <f t="shared" si="4"/>
        <v>1079.8521318803832</v>
      </c>
      <c r="T52">
        <f t="shared" si="5"/>
        <v>1166080.6267266085</v>
      </c>
      <c r="U52">
        <v>0</v>
      </c>
      <c r="V52">
        <v>0</v>
      </c>
      <c r="W52">
        <v>-1583</v>
      </c>
      <c r="X52">
        <v>0</v>
      </c>
      <c r="Y52">
        <v>0</v>
      </c>
      <c r="Z52">
        <v>4973</v>
      </c>
      <c r="AA52">
        <v>1</v>
      </c>
      <c r="AB52">
        <v>0</v>
      </c>
      <c r="AC52">
        <v>0</v>
      </c>
      <c r="AD52">
        <v>1</v>
      </c>
      <c r="AF52" s="2" t="s">
        <v>16</v>
      </c>
      <c r="AG52" s="2">
        <v>-617.45027798230569</v>
      </c>
      <c r="AH52" s="2">
        <v>148.9950247097737</v>
      </c>
      <c r="AI52" s="2">
        <v>-4.1440999737073936</v>
      </c>
      <c r="AJ52" s="2">
        <v>4.2802528085488798E-5</v>
      </c>
      <c r="AK52" s="2">
        <v>-910.48558143353898</v>
      </c>
      <c r="AL52" s="2">
        <v>-324.41497453107235</v>
      </c>
      <c r="AM52" s="2">
        <v>-910.48558143353898</v>
      </c>
      <c r="AN52" s="2">
        <v>-324.41497453107235</v>
      </c>
    </row>
    <row r="53" spans="1:40" ht="15" thickBot="1" x14ac:dyDescent="0.4">
      <c r="A53" s="1">
        <v>40967</v>
      </c>
      <c r="B53">
        <v>3795</v>
      </c>
      <c r="C53">
        <v>4252.666666666667</v>
      </c>
      <c r="D53">
        <v>3789</v>
      </c>
      <c r="E53">
        <v>3390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f t="shared" si="0"/>
        <v>4189.7090110940389</v>
      </c>
      <c r="M53">
        <f>L53-B53</f>
        <v>394.70901109403894</v>
      </c>
      <c r="N53">
        <f t="shared" si="1"/>
        <v>394.70901109403894</v>
      </c>
      <c r="O53" s="8">
        <f>N53/B53</f>
        <v>0.10400764455705901</v>
      </c>
      <c r="P53">
        <v>1158</v>
      </c>
      <c r="Q53">
        <f t="shared" si="2"/>
        <v>7104.762199692701</v>
      </c>
      <c r="R53">
        <f t="shared" si="3"/>
        <v>20844</v>
      </c>
      <c r="S53">
        <f t="shared" si="4"/>
        <v>394.70901109403894</v>
      </c>
      <c r="T53">
        <f t="shared" si="5"/>
        <v>155795.20343883417</v>
      </c>
      <c r="U53">
        <v>0</v>
      </c>
      <c r="V53">
        <v>0</v>
      </c>
      <c r="W53">
        <v>405</v>
      </c>
      <c r="X53">
        <v>0</v>
      </c>
      <c r="Y53">
        <v>0</v>
      </c>
      <c r="Z53">
        <v>3390</v>
      </c>
      <c r="AA53">
        <v>0</v>
      </c>
      <c r="AB53">
        <v>1</v>
      </c>
      <c r="AC53">
        <v>0</v>
      </c>
      <c r="AD53">
        <v>1</v>
      </c>
      <c r="AF53" s="3" t="s">
        <v>17</v>
      </c>
      <c r="AG53" s="3">
        <v>-601.8556133017413</v>
      </c>
      <c r="AH53" s="3">
        <v>126.54258235050918</v>
      </c>
      <c r="AI53" s="3">
        <v>-4.756150871290636</v>
      </c>
      <c r="AJ53" s="3">
        <v>2.8860264779752235E-6</v>
      </c>
      <c r="AK53" s="3">
        <v>-850.73267541045811</v>
      </c>
      <c r="AL53" s="3">
        <v>-352.97855119302449</v>
      </c>
      <c r="AM53" s="3">
        <v>-850.73267541045811</v>
      </c>
      <c r="AN53" s="3">
        <v>-352.97855119302449</v>
      </c>
    </row>
    <row r="54" spans="1:40" x14ac:dyDescent="0.35">
      <c r="A54" s="1">
        <v>40968</v>
      </c>
      <c r="B54">
        <v>3842</v>
      </c>
      <c r="C54">
        <v>4052.6666666666665</v>
      </c>
      <c r="D54">
        <v>3695</v>
      </c>
      <c r="E54">
        <v>3795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f t="shared" si="0"/>
        <v>4192.4263561183425</v>
      </c>
      <c r="M54">
        <f>L54-B54</f>
        <v>350.42635611834248</v>
      </c>
      <c r="N54">
        <f t="shared" si="1"/>
        <v>350.42635611834248</v>
      </c>
      <c r="O54" s="8">
        <f>N54/B54</f>
        <v>9.1209358698163059E-2</v>
      </c>
      <c r="P54">
        <v>1024</v>
      </c>
      <c r="Q54">
        <f t="shared" si="2"/>
        <v>6307.6744101301647</v>
      </c>
      <c r="R54">
        <f t="shared" si="3"/>
        <v>18432</v>
      </c>
      <c r="S54">
        <f t="shared" si="4"/>
        <v>350.42635611834248</v>
      </c>
      <c r="T54">
        <f t="shared" si="5"/>
        <v>122798.63106237938</v>
      </c>
      <c r="U54">
        <v>0</v>
      </c>
      <c r="V54">
        <v>0</v>
      </c>
      <c r="W54">
        <v>47</v>
      </c>
      <c r="X54">
        <v>0</v>
      </c>
      <c r="Y54">
        <v>0</v>
      </c>
      <c r="Z54">
        <v>3795</v>
      </c>
      <c r="AA54">
        <v>0</v>
      </c>
      <c r="AB54">
        <v>0</v>
      </c>
      <c r="AC54">
        <v>1</v>
      </c>
      <c r="AD54">
        <v>1</v>
      </c>
    </row>
    <row r="55" spans="1:40" x14ac:dyDescent="0.35">
      <c r="A55" s="1">
        <v>40969</v>
      </c>
      <c r="B55">
        <v>4135</v>
      </c>
      <c r="C55">
        <v>3675.6666666666665</v>
      </c>
      <c r="D55">
        <v>3844</v>
      </c>
      <c r="E55">
        <v>3842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f t="shared" si="0"/>
        <v>4144.5982954671572</v>
      </c>
      <c r="M55">
        <f>L55-B55</f>
        <v>9.5982954671571861</v>
      </c>
      <c r="N55">
        <f t="shared" si="1"/>
        <v>9.5982954671571861</v>
      </c>
      <c r="O55" s="8">
        <f>N55/B55</f>
        <v>2.3212322774261635E-3</v>
      </c>
      <c r="P55">
        <v>995</v>
      </c>
      <c r="Q55">
        <f t="shared" si="2"/>
        <v>172.76931840882935</v>
      </c>
      <c r="R55">
        <f t="shared" si="3"/>
        <v>17910</v>
      </c>
      <c r="S55">
        <f t="shared" si="4"/>
        <v>9.5982954671571861</v>
      </c>
      <c r="T55">
        <f t="shared" si="5"/>
        <v>92.127275874850184</v>
      </c>
      <c r="U55">
        <v>1</v>
      </c>
      <c r="V55">
        <v>0</v>
      </c>
      <c r="W55">
        <v>293</v>
      </c>
      <c r="X55">
        <v>0</v>
      </c>
      <c r="Y55">
        <v>0</v>
      </c>
      <c r="Z55">
        <v>3842</v>
      </c>
      <c r="AA55">
        <v>0</v>
      </c>
      <c r="AB55">
        <v>0</v>
      </c>
      <c r="AC55">
        <v>0</v>
      </c>
      <c r="AD55">
        <v>1</v>
      </c>
      <c r="AF55" t="s">
        <v>22</v>
      </c>
    </row>
    <row r="56" spans="1:40" ht="15" thickBot="1" x14ac:dyDescent="0.4">
      <c r="A56" s="1">
        <v>40970</v>
      </c>
      <c r="B56">
        <v>4592</v>
      </c>
      <c r="C56">
        <v>3924</v>
      </c>
      <c r="D56">
        <v>4438</v>
      </c>
      <c r="E56">
        <v>4135</v>
      </c>
      <c r="F56">
        <v>0</v>
      </c>
      <c r="G56">
        <v>0</v>
      </c>
      <c r="H56">
        <v>0</v>
      </c>
      <c r="I56">
        <v>0</v>
      </c>
      <c r="J56">
        <v>0</v>
      </c>
      <c r="K56">
        <v>1</v>
      </c>
      <c r="L56">
        <f t="shared" si="0"/>
        <v>4518.6876052544685</v>
      </c>
      <c r="M56">
        <f>L56-B56</f>
        <v>-73.312394745531492</v>
      </c>
      <c r="N56">
        <f t="shared" si="1"/>
        <v>73.312394745531492</v>
      </c>
      <c r="O56" s="8">
        <f>N56/B56</f>
        <v>1.5965242758173234E-2</v>
      </c>
      <c r="P56">
        <v>674</v>
      </c>
      <c r="Q56">
        <f t="shared" si="2"/>
        <v>5278.4924216782674</v>
      </c>
      <c r="R56">
        <f t="shared" si="3"/>
        <v>12132</v>
      </c>
      <c r="S56">
        <f t="shared" si="4"/>
        <v>-146.62478949106298</v>
      </c>
      <c r="T56">
        <f t="shared" si="5"/>
        <v>21498.828893298534</v>
      </c>
      <c r="U56">
        <v>0</v>
      </c>
      <c r="V56">
        <v>1</v>
      </c>
      <c r="W56">
        <v>457</v>
      </c>
      <c r="X56">
        <v>0</v>
      </c>
      <c r="Y56">
        <v>0</v>
      </c>
      <c r="Z56">
        <v>4135</v>
      </c>
      <c r="AA56">
        <v>0</v>
      </c>
      <c r="AB56">
        <v>0</v>
      </c>
      <c r="AC56">
        <v>0</v>
      </c>
      <c r="AD56">
        <v>1</v>
      </c>
    </row>
    <row r="57" spans="1:40" x14ac:dyDescent="0.35">
      <c r="A57" s="1">
        <v>40971</v>
      </c>
      <c r="B57">
        <v>5335</v>
      </c>
      <c r="C57">
        <v>4189.666666666667</v>
      </c>
      <c r="D57">
        <v>4395</v>
      </c>
      <c r="E57">
        <v>4592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f t="shared" si="0"/>
        <v>5122.0565987983928</v>
      </c>
      <c r="M57">
        <f>L57-B57</f>
        <v>-212.94340120160723</v>
      </c>
      <c r="N57">
        <f t="shared" si="1"/>
        <v>212.94340120160723</v>
      </c>
      <c r="O57" s="8">
        <f>N57/B57</f>
        <v>3.9914414470779237E-2</v>
      </c>
      <c r="P57">
        <v>1162</v>
      </c>
      <c r="Q57">
        <f t="shared" si="2"/>
        <v>15331.924886515721</v>
      </c>
      <c r="R57">
        <f t="shared" si="3"/>
        <v>20916</v>
      </c>
      <c r="S57">
        <f t="shared" si="4"/>
        <v>-425.88680240321446</v>
      </c>
      <c r="T57">
        <f t="shared" si="5"/>
        <v>181379.56846123465</v>
      </c>
      <c r="U57">
        <v>0</v>
      </c>
      <c r="V57">
        <v>0</v>
      </c>
      <c r="W57">
        <v>743</v>
      </c>
      <c r="X57">
        <v>1</v>
      </c>
      <c r="Y57">
        <v>1</v>
      </c>
      <c r="Z57">
        <v>4592</v>
      </c>
      <c r="AA57">
        <v>0</v>
      </c>
      <c r="AB57">
        <v>0</v>
      </c>
      <c r="AC57">
        <v>0</v>
      </c>
      <c r="AD57">
        <v>1</v>
      </c>
      <c r="AF57" s="5" t="s">
        <v>23</v>
      </c>
      <c r="AG57" s="5"/>
    </row>
    <row r="58" spans="1:40" x14ac:dyDescent="0.35">
      <c r="A58" s="1">
        <v>40972</v>
      </c>
      <c r="B58">
        <v>5604</v>
      </c>
      <c r="C58">
        <v>4687.333333333333</v>
      </c>
      <c r="D58">
        <v>4973</v>
      </c>
      <c r="E58">
        <v>5335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f t="shared" si="0"/>
        <v>5677.7823781993484</v>
      </c>
      <c r="M58">
        <f>L58-B58</f>
        <v>73.782378199348386</v>
      </c>
      <c r="N58">
        <f t="shared" si="1"/>
        <v>73.782378199348386</v>
      </c>
      <c r="O58" s="8">
        <f>N58/B58</f>
        <v>1.3166020378184937E-2</v>
      </c>
      <c r="P58">
        <v>622</v>
      </c>
      <c r="Q58">
        <f t="shared" si="2"/>
        <v>1328.082807588271</v>
      </c>
      <c r="R58">
        <f t="shared" si="3"/>
        <v>11196</v>
      </c>
      <c r="S58">
        <f t="shared" si="4"/>
        <v>73.782378199348386</v>
      </c>
      <c r="T58">
        <f t="shared" si="5"/>
        <v>5443.8393327516796</v>
      </c>
      <c r="U58">
        <v>0</v>
      </c>
      <c r="V58">
        <v>0</v>
      </c>
      <c r="W58">
        <v>269</v>
      </c>
      <c r="X58">
        <v>1</v>
      </c>
      <c r="Y58">
        <v>0</v>
      </c>
      <c r="Z58">
        <v>5335</v>
      </c>
      <c r="AA58">
        <v>0</v>
      </c>
      <c r="AB58">
        <v>0</v>
      </c>
      <c r="AC58">
        <v>0</v>
      </c>
      <c r="AD58">
        <v>1</v>
      </c>
      <c r="AF58" s="2" t="s">
        <v>24</v>
      </c>
      <c r="AG58" s="2">
        <v>0.79022038949573903</v>
      </c>
    </row>
    <row r="59" spans="1:40" x14ac:dyDescent="0.35">
      <c r="A59" s="1">
        <v>40973</v>
      </c>
      <c r="B59">
        <v>3487</v>
      </c>
      <c r="C59">
        <v>5177</v>
      </c>
      <c r="D59">
        <v>3390</v>
      </c>
      <c r="E59">
        <v>5604</v>
      </c>
      <c r="F59">
        <v>0</v>
      </c>
      <c r="G59">
        <v>1</v>
      </c>
      <c r="H59">
        <v>0</v>
      </c>
      <c r="I59">
        <v>0</v>
      </c>
      <c r="J59">
        <v>0</v>
      </c>
      <c r="K59">
        <v>0</v>
      </c>
      <c r="L59">
        <f t="shared" si="0"/>
        <v>4868.8003208638993</v>
      </c>
      <c r="M59">
        <f>L59-B59</f>
        <v>1381.8003208638993</v>
      </c>
      <c r="N59">
        <f t="shared" si="1"/>
        <v>1381.8003208638993</v>
      </c>
      <c r="O59" s="8">
        <f>N59/B59</f>
        <v>0.39627195895150541</v>
      </c>
      <c r="P59">
        <v>1251</v>
      </c>
      <c r="Q59">
        <f t="shared" si="2"/>
        <v>24872.405775550185</v>
      </c>
      <c r="R59">
        <f t="shared" si="3"/>
        <v>22518</v>
      </c>
      <c r="S59">
        <f t="shared" si="4"/>
        <v>1381.8003208638993</v>
      </c>
      <c r="T59">
        <f t="shared" si="5"/>
        <v>1909372.1267395751</v>
      </c>
      <c r="U59">
        <v>0</v>
      </c>
      <c r="V59">
        <v>0</v>
      </c>
      <c r="W59">
        <v>-2117</v>
      </c>
      <c r="X59">
        <v>0</v>
      </c>
      <c r="Y59">
        <v>0</v>
      </c>
      <c r="Z59">
        <v>5604</v>
      </c>
      <c r="AA59">
        <v>1</v>
      </c>
      <c r="AB59">
        <v>0</v>
      </c>
      <c r="AC59">
        <v>0</v>
      </c>
      <c r="AD59">
        <v>1</v>
      </c>
      <c r="AF59" s="2" t="s">
        <v>25</v>
      </c>
      <c r="AG59" s="2">
        <v>0.62444826397479758</v>
      </c>
    </row>
    <row r="60" spans="1:40" x14ac:dyDescent="0.35">
      <c r="A60" s="1">
        <v>40974</v>
      </c>
      <c r="B60">
        <v>3854</v>
      </c>
      <c r="C60">
        <v>4808.666666666667</v>
      </c>
      <c r="D60">
        <v>3795</v>
      </c>
      <c r="E60">
        <v>3487</v>
      </c>
      <c r="F60">
        <v>0</v>
      </c>
      <c r="G60">
        <v>0</v>
      </c>
      <c r="H60">
        <v>1</v>
      </c>
      <c r="I60">
        <v>0</v>
      </c>
      <c r="J60">
        <v>0</v>
      </c>
      <c r="K60">
        <v>0</v>
      </c>
      <c r="L60">
        <f t="shared" si="0"/>
        <v>4386.9438807233382</v>
      </c>
      <c r="M60">
        <f>L60-B60</f>
        <v>532.94388072333822</v>
      </c>
      <c r="N60">
        <f t="shared" si="1"/>
        <v>532.94388072333822</v>
      </c>
      <c r="O60" s="8">
        <f>N60/B60</f>
        <v>0.13828331103355948</v>
      </c>
      <c r="P60">
        <v>1095</v>
      </c>
      <c r="Q60">
        <f t="shared" si="2"/>
        <v>9592.989853020088</v>
      </c>
      <c r="R60">
        <f t="shared" si="3"/>
        <v>19710</v>
      </c>
      <c r="S60">
        <f t="shared" si="4"/>
        <v>532.94388072333822</v>
      </c>
      <c r="T60">
        <f t="shared" si="5"/>
        <v>284029.18000045174</v>
      </c>
      <c r="U60">
        <v>0</v>
      </c>
      <c r="V60">
        <v>0</v>
      </c>
      <c r="W60">
        <v>367</v>
      </c>
      <c r="X60">
        <v>0</v>
      </c>
      <c r="Y60">
        <v>0</v>
      </c>
      <c r="Z60">
        <v>3487</v>
      </c>
      <c r="AA60">
        <v>0</v>
      </c>
      <c r="AB60">
        <v>1</v>
      </c>
      <c r="AC60">
        <v>0</v>
      </c>
      <c r="AD60">
        <v>1</v>
      </c>
      <c r="AF60" s="2" t="s">
        <v>26</v>
      </c>
      <c r="AG60" s="2">
        <v>0.6158642242942215</v>
      </c>
    </row>
    <row r="61" spans="1:40" x14ac:dyDescent="0.35">
      <c r="A61" s="1">
        <v>40975</v>
      </c>
      <c r="B61">
        <v>4368</v>
      </c>
      <c r="C61">
        <v>4315</v>
      </c>
      <c r="D61">
        <v>3842</v>
      </c>
      <c r="E61">
        <v>3854</v>
      </c>
      <c r="F61">
        <v>0</v>
      </c>
      <c r="G61">
        <v>0</v>
      </c>
      <c r="H61">
        <v>0</v>
      </c>
      <c r="I61">
        <v>1</v>
      </c>
      <c r="J61">
        <v>0</v>
      </c>
      <c r="K61">
        <v>0</v>
      </c>
      <c r="L61">
        <f t="shared" si="0"/>
        <v>4343.4620533656907</v>
      </c>
      <c r="M61">
        <f>L61-B61</f>
        <v>-24.537946634309264</v>
      </c>
      <c r="N61">
        <f t="shared" si="1"/>
        <v>24.537946634309264</v>
      </c>
      <c r="O61" s="8">
        <f>N61/B61</f>
        <v>5.6176617752539525E-3</v>
      </c>
      <c r="P61">
        <v>616</v>
      </c>
      <c r="Q61">
        <f t="shared" si="2"/>
        <v>1766.732157670267</v>
      </c>
      <c r="R61">
        <f t="shared" si="3"/>
        <v>11088</v>
      </c>
      <c r="S61">
        <f t="shared" si="4"/>
        <v>-49.075893268618529</v>
      </c>
      <c r="T61">
        <f t="shared" si="5"/>
        <v>2408.4433001128373</v>
      </c>
      <c r="U61">
        <v>0</v>
      </c>
      <c r="V61">
        <v>0</v>
      </c>
      <c r="W61">
        <v>514</v>
      </c>
      <c r="X61">
        <v>0</v>
      </c>
      <c r="Y61">
        <v>0</v>
      </c>
      <c r="Z61">
        <v>3854</v>
      </c>
      <c r="AA61">
        <v>0</v>
      </c>
      <c r="AB61">
        <v>0</v>
      </c>
      <c r="AC61">
        <v>1</v>
      </c>
      <c r="AD61">
        <v>1</v>
      </c>
      <c r="AF61" s="2" t="s">
        <v>6</v>
      </c>
      <c r="AG61" s="2">
        <v>733.22984433605848</v>
      </c>
    </row>
    <row r="62" spans="1:40" ht="15" thickBot="1" x14ac:dyDescent="0.4">
      <c r="A62" s="1">
        <v>40976</v>
      </c>
      <c r="B62">
        <v>4263</v>
      </c>
      <c r="C62">
        <v>3903</v>
      </c>
      <c r="D62">
        <v>4135</v>
      </c>
      <c r="E62">
        <v>4368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f t="shared" si="0"/>
        <v>4454.7208027634242</v>
      </c>
      <c r="M62">
        <f>L62-B62</f>
        <v>191.72080276342422</v>
      </c>
      <c r="N62">
        <f t="shared" si="1"/>
        <v>191.72080276342422</v>
      </c>
      <c r="O62" s="8">
        <f>N62/B62</f>
        <v>4.497321200174155E-2</v>
      </c>
      <c r="P62">
        <v>856</v>
      </c>
      <c r="Q62">
        <f t="shared" si="2"/>
        <v>3450.9744497416359</v>
      </c>
      <c r="R62">
        <f t="shared" si="3"/>
        <v>15408</v>
      </c>
      <c r="S62">
        <f t="shared" si="4"/>
        <v>191.72080276342422</v>
      </c>
      <c r="T62">
        <f t="shared" si="5"/>
        <v>36756.866212251814</v>
      </c>
      <c r="U62">
        <v>1</v>
      </c>
      <c r="V62">
        <v>0</v>
      </c>
      <c r="W62">
        <v>-105</v>
      </c>
      <c r="X62">
        <v>0</v>
      </c>
      <c r="Y62">
        <v>0</v>
      </c>
      <c r="Z62">
        <v>4368</v>
      </c>
      <c r="AA62">
        <v>0</v>
      </c>
      <c r="AB62">
        <v>0</v>
      </c>
      <c r="AC62">
        <v>0</v>
      </c>
      <c r="AD62">
        <v>1</v>
      </c>
      <c r="AF62" s="3" t="s">
        <v>27</v>
      </c>
      <c r="AG62" s="3">
        <v>359</v>
      </c>
    </row>
    <row r="63" spans="1:40" x14ac:dyDescent="0.35">
      <c r="A63" s="1">
        <v>40977</v>
      </c>
      <c r="B63">
        <v>4953</v>
      </c>
      <c r="C63">
        <v>4161.666666666667</v>
      </c>
      <c r="D63">
        <v>4592</v>
      </c>
      <c r="E63">
        <v>4263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f t="shared" si="0"/>
        <v>4681.8140110790928</v>
      </c>
      <c r="M63">
        <f>L63-B63</f>
        <v>-271.18598892090722</v>
      </c>
      <c r="N63">
        <f t="shared" si="1"/>
        <v>271.18598892090722</v>
      </c>
      <c r="O63" s="8">
        <f>N63/B63</f>
        <v>5.4751865318172263E-2</v>
      </c>
      <c r="P63">
        <v>336</v>
      </c>
      <c r="Q63">
        <f t="shared" si="2"/>
        <v>19525.39120230532</v>
      </c>
      <c r="R63">
        <f t="shared" si="3"/>
        <v>6048</v>
      </c>
      <c r="S63">
        <f t="shared" si="4"/>
        <v>-542.37197784181444</v>
      </c>
      <c r="T63">
        <f t="shared" si="5"/>
        <v>294167.36234804167</v>
      </c>
      <c r="U63">
        <v>0</v>
      </c>
      <c r="V63">
        <v>1</v>
      </c>
      <c r="W63">
        <v>690</v>
      </c>
      <c r="X63">
        <v>0</v>
      </c>
      <c r="Y63">
        <v>0</v>
      </c>
      <c r="Z63">
        <v>4263</v>
      </c>
      <c r="AA63">
        <v>0</v>
      </c>
      <c r="AB63">
        <v>0</v>
      </c>
      <c r="AC63">
        <v>0</v>
      </c>
      <c r="AD63">
        <v>1</v>
      </c>
    </row>
    <row r="64" spans="1:40" ht="15" thickBot="1" x14ac:dyDescent="0.4">
      <c r="A64" s="1">
        <v>40978</v>
      </c>
      <c r="B64">
        <v>5715</v>
      </c>
      <c r="C64">
        <v>4528</v>
      </c>
      <c r="D64">
        <v>5335</v>
      </c>
      <c r="E64">
        <v>4953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f t="shared" si="0"/>
        <v>5671.9104747953688</v>
      </c>
      <c r="M64">
        <f>L64-B64</f>
        <v>-43.089525204631173</v>
      </c>
      <c r="N64">
        <f t="shared" si="1"/>
        <v>43.089525204631173</v>
      </c>
      <c r="O64" s="8">
        <f>N64/B64</f>
        <v>7.5397244452547986E-3</v>
      </c>
      <c r="P64">
        <v>704</v>
      </c>
      <c r="Q64">
        <f t="shared" si="2"/>
        <v>3102.4458147334444</v>
      </c>
      <c r="R64">
        <f t="shared" si="3"/>
        <v>12672</v>
      </c>
      <c r="S64">
        <f t="shared" si="4"/>
        <v>-86.179050409262345</v>
      </c>
      <c r="T64">
        <f t="shared" si="5"/>
        <v>7426.8287294421807</v>
      </c>
      <c r="U64">
        <v>0</v>
      </c>
      <c r="V64">
        <v>0</v>
      </c>
      <c r="W64">
        <v>762</v>
      </c>
      <c r="X64">
        <v>1</v>
      </c>
      <c r="Y64">
        <v>1</v>
      </c>
      <c r="Z64">
        <v>4953</v>
      </c>
      <c r="AA64">
        <v>0</v>
      </c>
      <c r="AB64">
        <v>0</v>
      </c>
      <c r="AC64">
        <v>0</v>
      </c>
      <c r="AD64">
        <v>1</v>
      </c>
      <c r="AF64" t="s">
        <v>28</v>
      </c>
    </row>
    <row r="65" spans="1:40" x14ac:dyDescent="0.35">
      <c r="A65" s="1">
        <v>40979</v>
      </c>
      <c r="B65">
        <v>5598</v>
      </c>
      <c r="C65">
        <v>4977</v>
      </c>
      <c r="D65">
        <v>5604</v>
      </c>
      <c r="E65">
        <v>5715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f t="shared" si="0"/>
        <v>6100.0896593691532</v>
      </c>
      <c r="M65">
        <f>L65-B65</f>
        <v>502.0896593691532</v>
      </c>
      <c r="N65">
        <f t="shared" si="1"/>
        <v>502.0896593691532</v>
      </c>
      <c r="O65" s="8">
        <f>N65/B65</f>
        <v>8.969090020885194E-2</v>
      </c>
      <c r="P65">
        <v>551</v>
      </c>
      <c r="Q65">
        <f t="shared" si="2"/>
        <v>9037.6138686447575</v>
      </c>
      <c r="R65">
        <f t="shared" si="3"/>
        <v>9918</v>
      </c>
      <c r="S65">
        <f t="shared" si="4"/>
        <v>502.0896593691532</v>
      </c>
      <c r="T65">
        <f t="shared" si="5"/>
        <v>252094.02604543229</v>
      </c>
      <c r="U65">
        <v>0</v>
      </c>
      <c r="V65">
        <v>0</v>
      </c>
      <c r="W65">
        <v>-117</v>
      </c>
      <c r="X65">
        <v>1</v>
      </c>
      <c r="Y65">
        <v>0</v>
      </c>
      <c r="Z65">
        <v>5715</v>
      </c>
      <c r="AA65">
        <v>0</v>
      </c>
      <c r="AB65">
        <v>0</v>
      </c>
      <c r="AC65">
        <v>0</v>
      </c>
      <c r="AD65">
        <v>0</v>
      </c>
      <c r="AF65" s="4"/>
      <c r="AG65" s="4" t="s">
        <v>33</v>
      </c>
      <c r="AH65" s="4" t="s">
        <v>34</v>
      </c>
      <c r="AI65" s="4" t="s">
        <v>35</v>
      </c>
      <c r="AJ65" s="4" t="s">
        <v>36</v>
      </c>
      <c r="AK65" s="4" t="s">
        <v>37</v>
      </c>
    </row>
    <row r="66" spans="1:40" x14ac:dyDescent="0.35">
      <c r="A66" s="1">
        <v>40980</v>
      </c>
      <c r="B66">
        <v>3941</v>
      </c>
      <c r="C66">
        <v>5422</v>
      </c>
      <c r="D66">
        <v>3487</v>
      </c>
      <c r="E66">
        <v>5598</v>
      </c>
      <c r="F66">
        <v>0</v>
      </c>
      <c r="G66">
        <v>1</v>
      </c>
      <c r="H66">
        <v>0</v>
      </c>
      <c r="I66">
        <v>0</v>
      </c>
      <c r="J66">
        <v>0</v>
      </c>
      <c r="K66">
        <v>0</v>
      </c>
      <c r="L66">
        <f t="shared" si="0"/>
        <v>4979.4944132261153</v>
      </c>
      <c r="M66">
        <f>L66-B66</f>
        <v>1038.4944132261153</v>
      </c>
      <c r="N66">
        <f t="shared" si="1"/>
        <v>1038.4944132261153</v>
      </c>
      <c r="O66" s="8">
        <f>N66/B66</f>
        <v>0.26351038143266059</v>
      </c>
      <c r="P66">
        <v>1038</v>
      </c>
      <c r="Q66">
        <f t="shared" si="2"/>
        <v>18692.899438070075</v>
      </c>
      <c r="R66">
        <f t="shared" si="3"/>
        <v>18684</v>
      </c>
      <c r="S66">
        <f t="shared" si="4"/>
        <v>1038.4944132261153</v>
      </c>
      <c r="T66">
        <f t="shared" si="5"/>
        <v>1078470.6463018535</v>
      </c>
      <c r="U66">
        <v>0</v>
      </c>
      <c r="V66">
        <v>0</v>
      </c>
      <c r="W66">
        <v>-1657</v>
      </c>
      <c r="X66">
        <v>0</v>
      </c>
      <c r="Y66">
        <v>0</v>
      </c>
      <c r="Z66">
        <v>5598</v>
      </c>
      <c r="AA66">
        <v>1</v>
      </c>
      <c r="AB66">
        <v>0</v>
      </c>
      <c r="AC66">
        <v>0</v>
      </c>
      <c r="AD66">
        <v>1</v>
      </c>
      <c r="AF66" s="2" t="s">
        <v>29</v>
      </c>
      <c r="AG66" s="2">
        <v>8</v>
      </c>
      <c r="AH66" s="2">
        <v>312877980.76283705</v>
      </c>
      <c r="AI66" s="2">
        <v>39109747.595354632</v>
      </c>
      <c r="AJ66" s="2">
        <v>72.745267637543392</v>
      </c>
      <c r="AK66" s="2">
        <v>8.3929377236022421E-70</v>
      </c>
    </row>
    <row r="67" spans="1:40" x14ac:dyDescent="0.35">
      <c r="A67" s="1">
        <v>40981</v>
      </c>
      <c r="B67">
        <v>4048</v>
      </c>
      <c r="C67">
        <v>5084.666666666667</v>
      </c>
      <c r="D67">
        <v>3854</v>
      </c>
      <c r="E67">
        <v>3941</v>
      </c>
      <c r="F67">
        <v>0</v>
      </c>
      <c r="G67">
        <v>0</v>
      </c>
      <c r="H67">
        <v>1</v>
      </c>
      <c r="I67">
        <v>0</v>
      </c>
      <c r="J67">
        <v>0</v>
      </c>
      <c r="K67">
        <v>0</v>
      </c>
      <c r="L67">
        <f t="shared" ref="L67:L130" si="6">$AH$2+SUMPRODUCT(C67:F67,$AI$2:$AL$2)</f>
        <v>4606.2319849530577</v>
      </c>
      <c r="M67">
        <f>L67-B67</f>
        <v>558.23198495305769</v>
      </c>
      <c r="N67">
        <f t="shared" ref="N67:N130" si="7">ABS(M67)</f>
        <v>558.23198495305769</v>
      </c>
      <c r="O67" s="8">
        <f>N67/B67</f>
        <v>0.13790315833820596</v>
      </c>
      <c r="P67">
        <v>1060</v>
      </c>
      <c r="Q67">
        <f t="shared" ref="Q67:Q130" si="8">IF(M67&lt;0,M67*-72,M67*18)</f>
        <v>10048.175729155038</v>
      </c>
      <c r="R67">
        <f t="shared" ref="R67:R130" si="9">P67*18</f>
        <v>19080</v>
      </c>
      <c r="S67">
        <f t="shared" ref="S67:S130" si="10">IF(M67&lt;0,M67*2,M67)</f>
        <v>558.23198495305769</v>
      </c>
      <c r="T67">
        <f t="shared" ref="T67:T130" si="11">S67^2</f>
        <v>311622.94902463083</v>
      </c>
      <c r="U67">
        <v>0</v>
      </c>
      <c r="V67">
        <v>0</v>
      </c>
      <c r="W67">
        <v>107</v>
      </c>
      <c r="X67">
        <v>0</v>
      </c>
      <c r="Y67">
        <v>0</v>
      </c>
      <c r="Z67">
        <v>3941</v>
      </c>
      <c r="AA67">
        <v>0</v>
      </c>
      <c r="AB67">
        <v>1</v>
      </c>
      <c r="AC67">
        <v>0</v>
      </c>
      <c r="AD67">
        <v>1</v>
      </c>
      <c r="AF67" s="2" t="s">
        <v>30</v>
      </c>
      <c r="AG67" s="2">
        <v>350</v>
      </c>
      <c r="AH67" s="2">
        <v>188169101.61877823</v>
      </c>
      <c r="AI67" s="2">
        <v>537626.00462508062</v>
      </c>
      <c r="AJ67" s="2"/>
      <c r="AK67" s="2"/>
    </row>
    <row r="68" spans="1:40" ht="15" thickBot="1" x14ac:dyDescent="0.4">
      <c r="A68" s="1">
        <v>40982</v>
      </c>
      <c r="B68">
        <v>3883</v>
      </c>
      <c r="C68">
        <v>4529</v>
      </c>
      <c r="D68">
        <v>4368</v>
      </c>
      <c r="E68">
        <v>4048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f t="shared" si="6"/>
        <v>4656.761994578249</v>
      </c>
      <c r="M68">
        <f>L68-B68</f>
        <v>773.76199457824896</v>
      </c>
      <c r="N68">
        <f t="shared" si="7"/>
        <v>773.76199457824896</v>
      </c>
      <c r="O68" s="8">
        <f>N68/B68</f>
        <v>0.19926912041675224</v>
      </c>
      <c r="P68">
        <v>1181</v>
      </c>
      <c r="Q68">
        <f t="shared" si="8"/>
        <v>13927.715902408481</v>
      </c>
      <c r="R68">
        <f t="shared" si="9"/>
        <v>21258</v>
      </c>
      <c r="S68">
        <f t="shared" si="10"/>
        <v>773.76199457824896</v>
      </c>
      <c r="T68">
        <f t="shared" si="11"/>
        <v>598707.62425371015</v>
      </c>
      <c r="U68">
        <v>0</v>
      </c>
      <c r="V68">
        <v>0</v>
      </c>
      <c r="W68">
        <v>-165</v>
      </c>
      <c r="X68">
        <v>0</v>
      </c>
      <c r="Y68">
        <v>0</v>
      </c>
      <c r="Z68">
        <v>4048</v>
      </c>
      <c r="AA68">
        <v>0</v>
      </c>
      <c r="AB68">
        <v>0</v>
      </c>
      <c r="AC68">
        <v>1</v>
      </c>
      <c r="AD68">
        <v>0</v>
      </c>
      <c r="AF68" s="3" t="s">
        <v>31</v>
      </c>
      <c r="AG68" s="3">
        <v>358</v>
      </c>
      <c r="AH68" s="3">
        <v>501047082.38161528</v>
      </c>
      <c r="AI68" s="3"/>
      <c r="AJ68" s="3"/>
      <c r="AK68" s="3"/>
    </row>
    <row r="69" spans="1:40" ht="15" thickBot="1" x14ac:dyDescent="0.4">
      <c r="A69" s="1">
        <v>40983</v>
      </c>
      <c r="B69">
        <v>4491</v>
      </c>
      <c r="C69">
        <v>3957.3333333333335</v>
      </c>
      <c r="D69">
        <v>4263</v>
      </c>
      <c r="E69">
        <v>3883</v>
      </c>
      <c r="F69">
        <v>0</v>
      </c>
      <c r="G69">
        <v>0</v>
      </c>
      <c r="H69">
        <v>0</v>
      </c>
      <c r="I69">
        <v>0</v>
      </c>
      <c r="J69">
        <v>1</v>
      </c>
      <c r="K69">
        <v>0</v>
      </c>
      <c r="L69">
        <f t="shared" si="6"/>
        <v>4400.3629103956055</v>
      </c>
      <c r="M69">
        <f>L69-B69</f>
        <v>-90.637089604394532</v>
      </c>
      <c r="N69">
        <f t="shared" si="7"/>
        <v>90.637089604394532</v>
      </c>
      <c r="O69" s="8">
        <f>N69/B69</f>
        <v>2.01819393463359E-2</v>
      </c>
      <c r="P69">
        <v>844</v>
      </c>
      <c r="Q69">
        <f t="shared" si="8"/>
        <v>6525.8704515164063</v>
      </c>
      <c r="R69">
        <f t="shared" si="9"/>
        <v>15192</v>
      </c>
      <c r="S69">
        <f t="shared" si="10"/>
        <v>-181.27417920878906</v>
      </c>
      <c r="T69">
        <f t="shared" si="11"/>
        <v>32860.32804782017</v>
      </c>
      <c r="U69">
        <v>1</v>
      </c>
      <c r="V69">
        <v>0</v>
      </c>
      <c r="W69">
        <v>608</v>
      </c>
      <c r="X69">
        <v>0</v>
      </c>
      <c r="Y69">
        <v>0</v>
      </c>
      <c r="Z69">
        <v>3883</v>
      </c>
      <c r="AA69">
        <v>0</v>
      </c>
      <c r="AB69">
        <v>0</v>
      </c>
      <c r="AC69">
        <v>0</v>
      </c>
      <c r="AD69">
        <v>1</v>
      </c>
    </row>
    <row r="70" spans="1:40" x14ac:dyDescent="0.35">
      <c r="A70" s="1">
        <v>40984</v>
      </c>
      <c r="B70">
        <v>4594</v>
      </c>
      <c r="C70">
        <v>4140.666666666667</v>
      </c>
      <c r="D70">
        <v>4953</v>
      </c>
      <c r="E70">
        <v>4491</v>
      </c>
      <c r="F70">
        <v>0</v>
      </c>
      <c r="G70">
        <v>0</v>
      </c>
      <c r="H70">
        <v>0</v>
      </c>
      <c r="I70">
        <v>0</v>
      </c>
      <c r="J70">
        <v>0</v>
      </c>
      <c r="K70">
        <v>1</v>
      </c>
      <c r="L70">
        <f t="shared" si="6"/>
        <v>4868.5977422676642</v>
      </c>
      <c r="M70">
        <f>L70-B70</f>
        <v>274.59774226766422</v>
      </c>
      <c r="N70">
        <f t="shared" si="7"/>
        <v>274.59774226766422</v>
      </c>
      <c r="O70" s="8">
        <f>N70/B70</f>
        <v>5.9773126309896431E-2</v>
      </c>
      <c r="P70">
        <v>1082</v>
      </c>
      <c r="Q70">
        <f t="shared" si="8"/>
        <v>4942.7593608179559</v>
      </c>
      <c r="R70">
        <f t="shared" si="9"/>
        <v>19476</v>
      </c>
      <c r="S70">
        <f t="shared" si="10"/>
        <v>274.59774226766422</v>
      </c>
      <c r="T70">
        <f t="shared" si="11"/>
        <v>75403.920058498537</v>
      </c>
      <c r="U70">
        <v>0</v>
      </c>
      <c r="V70">
        <v>1</v>
      </c>
      <c r="W70">
        <v>103</v>
      </c>
      <c r="X70">
        <v>0</v>
      </c>
      <c r="Y70">
        <v>0</v>
      </c>
      <c r="Z70">
        <v>4491</v>
      </c>
      <c r="AA70">
        <v>0</v>
      </c>
      <c r="AB70">
        <v>0</v>
      </c>
      <c r="AC70">
        <v>0</v>
      </c>
      <c r="AD70">
        <v>0</v>
      </c>
      <c r="AF70" s="4"/>
      <c r="AG70" s="4" t="s">
        <v>38</v>
      </c>
      <c r="AH70" s="4" t="s">
        <v>6</v>
      </c>
      <c r="AI70" s="4" t="s">
        <v>39</v>
      </c>
      <c r="AJ70" s="4" t="s">
        <v>40</v>
      </c>
      <c r="AK70" s="4" t="s">
        <v>41</v>
      </c>
      <c r="AL70" s="4" t="s">
        <v>42</v>
      </c>
      <c r="AM70" s="4" t="s">
        <v>43</v>
      </c>
      <c r="AN70" s="4" t="s">
        <v>44</v>
      </c>
    </row>
    <row r="71" spans="1:40" x14ac:dyDescent="0.35">
      <c r="A71" s="1">
        <v>40985</v>
      </c>
      <c r="B71">
        <v>4131</v>
      </c>
      <c r="C71">
        <v>4322.666666666667</v>
      </c>
      <c r="D71">
        <v>5715</v>
      </c>
      <c r="E71">
        <v>4594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f t="shared" si="6"/>
        <v>5664.3935625439599</v>
      </c>
      <c r="M71">
        <f>L71-B71</f>
        <v>1533.3935625439599</v>
      </c>
      <c r="N71">
        <f t="shared" si="7"/>
        <v>1533.3935625439599</v>
      </c>
      <c r="O71" s="8">
        <f>N71/B71</f>
        <v>0.37119185730911641</v>
      </c>
      <c r="P71">
        <v>796</v>
      </c>
      <c r="Q71">
        <f t="shared" si="8"/>
        <v>27601.084125791276</v>
      </c>
      <c r="R71">
        <f t="shared" si="9"/>
        <v>14328</v>
      </c>
      <c r="S71">
        <f t="shared" si="10"/>
        <v>1533.3935625439599</v>
      </c>
      <c r="T71">
        <f t="shared" si="11"/>
        <v>2351295.8176512569</v>
      </c>
      <c r="U71">
        <v>0</v>
      </c>
      <c r="V71">
        <v>0</v>
      </c>
      <c r="W71">
        <v>-463</v>
      </c>
      <c r="X71">
        <v>1</v>
      </c>
      <c r="Y71">
        <v>1</v>
      </c>
      <c r="Z71">
        <v>4594</v>
      </c>
      <c r="AA71">
        <v>0</v>
      </c>
      <c r="AB71">
        <v>0</v>
      </c>
      <c r="AC71">
        <v>0</v>
      </c>
      <c r="AD71">
        <v>0</v>
      </c>
      <c r="AF71" s="2" t="s">
        <v>32</v>
      </c>
      <c r="AG71" s="2">
        <v>1032.0483832647112</v>
      </c>
      <c r="AH71" s="2">
        <v>236.35579303274952</v>
      </c>
      <c r="AI71" s="2">
        <v>4.366503439675415</v>
      </c>
      <c r="AJ71" s="2">
        <v>1.6648353903540754E-5</v>
      </c>
      <c r="AK71" s="2">
        <v>567.19208130381605</v>
      </c>
      <c r="AL71" s="2">
        <v>1496.9046852256065</v>
      </c>
      <c r="AM71" s="2">
        <v>567.19208130381605</v>
      </c>
      <c r="AN71" s="2">
        <v>1496.9046852256065</v>
      </c>
    </row>
    <row r="72" spans="1:40" x14ac:dyDescent="0.35">
      <c r="A72" s="1">
        <v>40986</v>
      </c>
      <c r="B72">
        <v>5677</v>
      </c>
      <c r="C72">
        <v>4405.333333333333</v>
      </c>
      <c r="D72">
        <v>5598</v>
      </c>
      <c r="E72">
        <v>4131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f t="shared" si="6"/>
        <v>5531.2023908284045</v>
      </c>
      <c r="M72">
        <f>L72-B72</f>
        <v>-145.79760917159547</v>
      </c>
      <c r="N72">
        <f t="shared" si="7"/>
        <v>145.79760917159547</v>
      </c>
      <c r="O72" s="8">
        <f>N72/B72</f>
        <v>2.5682157683916764E-2</v>
      </c>
      <c r="P72">
        <v>1262</v>
      </c>
      <c r="Q72">
        <f t="shared" si="8"/>
        <v>10497.427860354874</v>
      </c>
      <c r="R72">
        <f t="shared" si="9"/>
        <v>22716</v>
      </c>
      <c r="S72">
        <f t="shared" si="10"/>
        <v>-291.59521834319094</v>
      </c>
      <c r="T72">
        <f t="shared" si="11"/>
        <v>85027.771360613202</v>
      </c>
      <c r="U72">
        <v>0</v>
      </c>
      <c r="V72">
        <v>0</v>
      </c>
      <c r="W72">
        <v>1546</v>
      </c>
      <c r="X72">
        <v>1</v>
      </c>
      <c r="Y72">
        <v>0</v>
      </c>
      <c r="Z72">
        <v>4131</v>
      </c>
      <c r="AA72">
        <v>0</v>
      </c>
      <c r="AB72">
        <v>0</v>
      </c>
      <c r="AC72">
        <v>0</v>
      </c>
      <c r="AD72">
        <v>1</v>
      </c>
      <c r="AF72" s="2" t="s">
        <v>106</v>
      </c>
      <c r="AG72" s="2">
        <v>0.4476535435606333</v>
      </c>
      <c r="AH72" s="2">
        <v>9.0778817893591074E-2</v>
      </c>
      <c r="AI72" s="2">
        <v>4.9312554839099461</v>
      </c>
      <c r="AJ72" s="2">
        <v>1.2645900876575723E-6</v>
      </c>
      <c r="AK72" s="2">
        <v>0.26911294152618614</v>
      </c>
      <c r="AL72" s="2">
        <v>0.62619414559508046</v>
      </c>
      <c r="AM72" s="2">
        <v>0.26911294152618614</v>
      </c>
      <c r="AN72" s="2">
        <v>0.62619414559508046</v>
      </c>
    </row>
    <row r="73" spans="1:40" x14ac:dyDescent="0.35">
      <c r="A73" s="1">
        <v>40987</v>
      </c>
      <c r="B73">
        <v>3805</v>
      </c>
      <c r="C73">
        <v>4800.666666666667</v>
      </c>
      <c r="D73">
        <v>3941</v>
      </c>
      <c r="E73">
        <v>5677</v>
      </c>
      <c r="F73">
        <v>0</v>
      </c>
      <c r="G73">
        <v>1</v>
      </c>
      <c r="H73">
        <v>0</v>
      </c>
      <c r="I73">
        <v>0</v>
      </c>
      <c r="J73">
        <v>0</v>
      </c>
      <c r="K73">
        <v>0</v>
      </c>
      <c r="L73">
        <f t="shared" si="6"/>
        <v>4980.1479407848528</v>
      </c>
      <c r="M73">
        <f>L73-B73</f>
        <v>1175.1479407848528</v>
      </c>
      <c r="N73">
        <f t="shared" si="7"/>
        <v>1175.1479407848528</v>
      </c>
      <c r="O73" s="8">
        <f>N73/B73</f>
        <v>0.30884308562019785</v>
      </c>
      <c r="P73">
        <v>940</v>
      </c>
      <c r="Q73">
        <f t="shared" si="8"/>
        <v>21152.662934127351</v>
      </c>
      <c r="R73">
        <f t="shared" si="9"/>
        <v>16920</v>
      </c>
      <c r="S73">
        <f t="shared" si="10"/>
        <v>1175.1479407848528</v>
      </c>
      <c r="T73">
        <f t="shared" si="11"/>
        <v>1380972.6827308801</v>
      </c>
      <c r="U73">
        <v>0</v>
      </c>
      <c r="V73">
        <v>0</v>
      </c>
      <c r="W73">
        <v>-1872</v>
      </c>
      <c r="X73">
        <v>0</v>
      </c>
      <c r="Y73">
        <v>0</v>
      </c>
      <c r="Z73">
        <v>5677</v>
      </c>
      <c r="AA73">
        <v>1</v>
      </c>
      <c r="AB73">
        <v>0</v>
      </c>
      <c r="AC73">
        <v>0</v>
      </c>
      <c r="AD73">
        <v>0</v>
      </c>
      <c r="AF73" s="2" t="s">
        <v>21</v>
      </c>
      <c r="AG73" s="2">
        <v>0.23949467114174799</v>
      </c>
      <c r="AH73" s="2">
        <v>4.6735411085730122E-2</v>
      </c>
      <c r="AI73" s="2">
        <v>5.1244798232848687</v>
      </c>
      <c r="AJ73" s="2">
        <v>4.9431500176273874E-7</v>
      </c>
      <c r="AK73" s="2">
        <v>0.14757710022388826</v>
      </c>
      <c r="AL73" s="2">
        <v>0.33141224205960773</v>
      </c>
      <c r="AM73" s="2">
        <v>0.14757710022388826</v>
      </c>
      <c r="AN73" s="2">
        <v>0.33141224205960773</v>
      </c>
    </row>
    <row r="74" spans="1:40" x14ac:dyDescent="0.35">
      <c r="A74" s="1">
        <v>40988</v>
      </c>
      <c r="B74">
        <v>4395</v>
      </c>
      <c r="C74">
        <v>4537.666666666667</v>
      </c>
      <c r="D74">
        <v>4048</v>
      </c>
      <c r="E74">
        <v>3805</v>
      </c>
      <c r="F74">
        <v>0</v>
      </c>
      <c r="G74">
        <v>0</v>
      </c>
      <c r="H74">
        <v>1</v>
      </c>
      <c r="I74">
        <v>0</v>
      </c>
      <c r="J74">
        <v>0</v>
      </c>
      <c r="K74">
        <v>0</v>
      </c>
      <c r="L74">
        <f t="shared" si="6"/>
        <v>4478.043313187085</v>
      </c>
      <c r="M74">
        <f>L74-B74</f>
        <v>83.043313187085005</v>
      </c>
      <c r="N74">
        <f t="shared" si="7"/>
        <v>83.043313187085005</v>
      </c>
      <c r="O74" s="8">
        <f>N74/B74</f>
        <v>1.8894951805935156E-2</v>
      </c>
      <c r="P74">
        <v>675</v>
      </c>
      <c r="Q74">
        <f t="shared" si="8"/>
        <v>1494.7796373675301</v>
      </c>
      <c r="R74">
        <f t="shared" si="9"/>
        <v>12150</v>
      </c>
      <c r="S74">
        <f t="shared" si="10"/>
        <v>83.043313187085005</v>
      </c>
      <c r="T74">
        <f t="shared" si="11"/>
        <v>6896.1918650882862</v>
      </c>
      <c r="U74">
        <v>0</v>
      </c>
      <c r="V74">
        <v>0</v>
      </c>
      <c r="W74">
        <v>590</v>
      </c>
      <c r="X74">
        <v>0</v>
      </c>
      <c r="Y74">
        <v>0</v>
      </c>
      <c r="Z74">
        <v>3805</v>
      </c>
      <c r="AA74">
        <v>0</v>
      </c>
      <c r="AB74">
        <v>1</v>
      </c>
      <c r="AC74">
        <v>0</v>
      </c>
      <c r="AD74">
        <v>1</v>
      </c>
      <c r="AF74" s="2" t="s">
        <v>53</v>
      </c>
      <c r="AG74" s="2">
        <v>0.18571334873246823</v>
      </c>
      <c r="AH74" s="2">
        <v>7.3752070834846348E-2</v>
      </c>
      <c r="AI74" s="2">
        <v>2.5180763960965615</v>
      </c>
      <c r="AJ74" s="2">
        <v>1.2245306803734875E-2</v>
      </c>
      <c r="AK74" s="2">
        <v>4.0660356925771746E-2</v>
      </c>
      <c r="AL74" s="2">
        <v>0.3307663405391647</v>
      </c>
      <c r="AM74" s="2">
        <v>4.0660356925771746E-2</v>
      </c>
      <c r="AN74" s="2">
        <v>0.3307663405391647</v>
      </c>
    </row>
    <row r="75" spans="1:40" x14ac:dyDescent="0.35">
      <c r="A75" s="1">
        <v>40989</v>
      </c>
      <c r="B75">
        <v>5026</v>
      </c>
      <c r="C75">
        <v>4625.666666666667</v>
      </c>
      <c r="D75">
        <v>3883</v>
      </c>
      <c r="E75">
        <v>4395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f t="shared" si="6"/>
        <v>4588.0452571389505</v>
      </c>
      <c r="M75">
        <f>L75-B75</f>
        <v>-437.95474286104945</v>
      </c>
      <c r="N75">
        <f t="shared" si="7"/>
        <v>437.95474286104945</v>
      </c>
      <c r="O75" s="8">
        <f>N75/B75</f>
        <v>8.7137831846607533E-2</v>
      </c>
      <c r="P75">
        <v>707</v>
      </c>
      <c r="Q75">
        <f t="shared" si="8"/>
        <v>31532.741485995561</v>
      </c>
      <c r="R75">
        <f t="shared" si="9"/>
        <v>12726</v>
      </c>
      <c r="S75">
        <f t="shared" si="10"/>
        <v>-875.90948572209891</v>
      </c>
      <c r="T75">
        <f t="shared" si="11"/>
        <v>767217.42717795179</v>
      </c>
      <c r="U75">
        <v>0</v>
      </c>
      <c r="V75">
        <v>0</v>
      </c>
      <c r="W75">
        <v>631</v>
      </c>
      <c r="X75">
        <v>0</v>
      </c>
      <c r="Y75">
        <v>0</v>
      </c>
      <c r="Z75">
        <v>4395</v>
      </c>
      <c r="AA75">
        <v>0</v>
      </c>
      <c r="AB75">
        <v>0</v>
      </c>
      <c r="AC75">
        <v>1</v>
      </c>
      <c r="AD75">
        <v>1</v>
      </c>
      <c r="AF75" s="2" t="s">
        <v>15</v>
      </c>
      <c r="AG75" s="2">
        <v>-1250.3696981181715</v>
      </c>
      <c r="AH75" s="2">
        <v>147.9078913823989</v>
      </c>
      <c r="AI75" s="2">
        <v>-8.453705116284052</v>
      </c>
      <c r="AJ75" s="2">
        <v>7.721506827026139E-16</v>
      </c>
      <c r="AK75" s="2">
        <v>-1541.2697625364312</v>
      </c>
      <c r="AL75" s="2">
        <v>-959.46963369991181</v>
      </c>
      <c r="AM75" s="2">
        <v>-1541.2697625364312</v>
      </c>
      <c r="AN75" s="2">
        <v>-959.46963369991181</v>
      </c>
    </row>
    <row r="76" spans="1:40" x14ac:dyDescent="0.35">
      <c r="A76" s="1">
        <v>40990</v>
      </c>
      <c r="B76">
        <v>4975</v>
      </c>
      <c r="C76">
        <v>4408.666666666667</v>
      </c>
      <c r="D76">
        <v>4491</v>
      </c>
      <c r="E76">
        <v>5026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f t="shared" si="6"/>
        <v>4907.6908145833058</v>
      </c>
      <c r="M76">
        <f>L76-B76</f>
        <v>-67.309185416694163</v>
      </c>
      <c r="N76">
        <f t="shared" si="7"/>
        <v>67.309185416694163</v>
      </c>
      <c r="O76" s="8">
        <f>N76/B76</f>
        <v>1.3529484505868173E-2</v>
      </c>
      <c r="P76">
        <v>449</v>
      </c>
      <c r="Q76">
        <f t="shared" si="8"/>
        <v>4846.2613500019797</v>
      </c>
      <c r="R76">
        <f t="shared" si="9"/>
        <v>8082</v>
      </c>
      <c r="S76">
        <f t="shared" si="10"/>
        <v>-134.61837083338833</v>
      </c>
      <c r="T76">
        <f t="shared" si="11"/>
        <v>18122.105765835659</v>
      </c>
      <c r="U76">
        <v>1</v>
      </c>
      <c r="V76">
        <v>0</v>
      </c>
      <c r="W76">
        <v>-51</v>
      </c>
      <c r="X76">
        <v>0</v>
      </c>
      <c r="Y76">
        <v>0</v>
      </c>
      <c r="Z76">
        <v>5026</v>
      </c>
      <c r="AA76">
        <v>0</v>
      </c>
      <c r="AB76">
        <v>0</v>
      </c>
      <c r="AC76">
        <v>0</v>
      </c>
      <c r="AD76">
        <v>1</v>
      </c>
      <c r="AF76" s="2" t="s">
        <v>16</v>
      </c>
      <c r="AG76" s="2">
        <v>-680.30190156947526</v>
      </c>
      <c r="AH76" s="2">
        <v>164.90237658749595</v>
      </c>
      <c r="AI76" s="2">
        <v>-4.1254826985984172</v>
      </c>
      <c r="AJ76" s="2">
        <v>4.6270135452358872E-5</v>
      </c>
      <c r="AK76" s="2">
        <v>-1004.6261247308039</v>
      </c>
      <c r="AL76" s="2">
        <v>-355.97767840814657</v>
      </c>
      <c r="AM76" s="2">
        <v>-1004.6261247308039</v>
      </c>
      <c r="AN76" s="2">
        <v>-355.97767840814657</v>
      </c>
    </row>
    <row r="77" spans="1:40" x14ac:dyDescent="0.35">
      <c r="A77" s="1">
        <v>40991</v>
      </c>
      <c r="B77">
        <v>5295</v>
      </c>
      <c r="C77">
        <v>4798.666666666667</v>
      </c>
      <c r="D77">
        <v>4594</v>
      </c>
      <c r="E77">
        <v>4975</v>
      </c>
      <c r="F77">
        <v>0</v>
      </c>
      <c r="G77">
        <v>0</v>
      </c>
      <c r="H77">
        <v>0</v>
      </c>
      <c r="I77">
        <v>0</v>
      </c>
      <c r="J77">
        <v>0</v>
      </c>
      <c r="K77">
        <v>1</v>
      </c>
      <c r="L77">
        <f t="shared" si="6"/>
        <v>5054.1634545657489</v>
      </c>
      <c r="M77">
        <f>L77-B77</f>
        <v>-240.83654543425109</v>
      </c>
      <c r="N77">
        <f t="shared" si="7"/>
        <v>240.83654543425109</v>
      </c>
      <c r="O77" s="8">
        <f>N77/B77</f>
        <v>4.5483766843106913E-2</v>
      </c>
      <c r="P77">
        <v>942</v>
      </c>
      <c r="Q77">
        <f t="shared" si="8"/>
        <v>17340.231271266079</v>
      </c>
      <c r="R77">
        <f t="shared" si="9"/>
        <v>16956</v>
      </c>
      <c r="S77">
        <f t="shared" si="10"/>
        <v>-481.67309086850219</v>
      </c>
      <c r="T77">
        <f t="shared" si="11"/>
        <v>232008.96646681638</v>
      </c>
      <c r="U77">
        <v>0</v>
      </c>
      <c r="V77">
        <v>1</v>
      </c>
      <c r="W77">
        <v>320</v>
      </c>
      <c r="X77">
        <v>0</v>
      </c>
      <c r="Y77">
        <v>0</v>
      </c>
      <c r="Z77">
        <v>4975</v>
      </c>
      <c r="AA77">
        <v>0</v>
      </c>
      <c r="AB77">
        <v>0</v>
      </c>
      <c r="AC77">
        <v>0</v>
      </c>
      <c r="AD77">
        <v>1</v>
      </c>
      <c r="AF77" s="2" t="s">
        <v>17</v>
      </c>
      <c r="AG77" s="2">
        <v>-667.28906708625016</v>
      </c>
      <c r="AH77" s="2">
        <v>142.23033396524451</v>
      </c>
      <c r="AI77" s="2">
        <v>-4.6916086637981831</v>
      </c>
      <c r="AJ77" s="2">
        <v>3.8937456298122715E-6</v>
      </c>
      <c r="AK77" s="2">
        <v>-947.02271027470169</v>
      </c>
      <c r="AL77" s="2">
        <v>-387.55542389779856</v>
      </c>
      <c r="AM77" s="2">
        <v>-947.02271027470169</v>
      </c>
      <c r="AN77" s="2">
        <v>-387.55542389779856</v>
      </c>
    </row>
    <row r="78" spans="1:40" x14ac:dyDescent="0.35">
      <c r="A78" s="1">
        <v>40992</v>
      </c>
      <c r="B78">
        <v>5167</v>
      </c>
      <c r="C78">
        <v>5098.666666666667</v>
      </c>
      <c r="D78">
        <v>4131</v>
      </c>
      <c r="E78">
        <v>5295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f t="shared" si="6"/>
        <v>5474.9090876080136</v>
      </c>
      <c r="M78">
        <f>L78-B78</f>
        <v>307.90908760801358</v>
      </c>
      <c r="N78">
        <f t="shared" si="7"/>
        <v>307.90908760801358</v>
      </c>
      <c r="O78" s="8">
        <f>N78/B78</f>
        <v>5.9591462668475627E-2</v>
      </c>
      <c r="P78">
        <v>779</v>
      </c>
      <c r="Q78">
        <f t="shared" si="8"/>
        <v>5542.3635769442444</v>
      </c>
      <c r="R78">
        <f t="shared" si="9"/>
        <v>14022</v>
      </c>
      <c r="S78">
        <f t="shared" si="10"/>
        <v>307.90908760801358</v>
      </c>
      <c r="T78">
        <f t="shared" si="11"/>
        <v>94808.006231599386</v>
      </c>
      <c r="U78">
        <v>0</v>
      </c>
      <c r="V78">
        <v>0</v>
      </c>
      <c r="W78">
        <v>-128</v>
      </c>
      <c r="X78">
        <v>1</v>
      </c>
      <c r="Y78">
        <v>1</v>
      </c>
      <c r="Z78">
        <v>5295</v>
      </c>
      <c r="AA78">
        <v>0</v>
      </c>
      <c r="AB78">
        <v>0</v>
      </c>
      <c r="AC78">
        <v>0</v>
      </c>
      <c r="AD78">
        <v>1</v>
      </c>
      <c r="AF78" s="2" t="s">
        <v>18</v>
      </c>
      <c r="AG78" s="2">
        <v>-132.01811743998994</v>
      </c>
      <c r="AH78" s="2">
        <v>131.1342586570363</v>
      </c>
      <c r="AI78" s="2">
        <v>-1.0067401058427092</v>
      </c>
      <c r="AJ78" s="2">
        <v>0.31475517293066502</v>
      </c>
      <c r="AK78" s="2">
        <v>-389.92838804311816</v>
      </c>
      <c r="AL78" s="2">
        <v>125.89215316313826</v>
      </c>
      <c r="AM78" s="2">
        <v>-389.92838804311816</v>
      </c>
      <c r="AN78" s="2">
        <v>125.89215316313826</v>
      </c>
    </row>
    <row r="79" spans="1:40" ht="15" thickBot="1" x14ac:dyDescent="0.4">
      <c r="A79" s="1">
        <v>40993</v>
      </c>
      <c r="B79">
        <v>5166</v>
      </c>
      <c r="C79">
        <v>5145.666666666667</v>
      </c>
      <c r="D79">
        <v>5677</v>
      </c>
      <c r="E79">
        <v>5167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f t="shared" si="6"/>
        <v>6044.4874647410024</v>
      </c>
      <c r="M79">
        <f>L79-B79</f>
        <v>878.48746474100244</v>
      </c>
      <c r="N79">
        <f t="shared" si="7"/>
        <v>878.48746474100244</v>
      </c>
      <c r="O79" s="8">
        <f>N79/B79</f>
        <v>0.17005177404974883</v>
      </c>
      <c r="P79">
        <v>1077</v>
      </c>
      <c r="Q79">
        <f t="shared" si="8"/>
        <v>15812.774365338044</v>
      </c>
      <c r="R79">
        <f t="shared" si="9"/>
        <v>19386</v>
      </c>
      <c r="S79">
        <f t="shared" si="10"/>
        <v>878.48746474100244</v>
      </c>
      <c r="T79">
        <f t="shared" si="11"/>
        <v>771740.22570707405</v>
      </c>
      <c r="U79">
        <v>0</v>
      </c>
      <c r="V79">
        <v>0</v>
      </c>
      <c r="W79">
        <v>-1</v>
      </c>
      <c r="X79">
        <v>1</v>
      </c>
      <c r="Y79">
        <v>0</v>
      </c>
      <c r="Z79">
        <v>5167</v>
      </c>
      <c r="AA79">
        <v>0</v>
      </c>
      <c r="AB79">
        <v>0</v>
      </c>
      <c r="AC79">
        <v>0</v>
      </c>
      <c r="AD79">
        <v>0</v>
      </c>
      <c r="AF79" s="3" t="s">
        <v>19</v>
      </c>
      <c r="AG79" s="3">
        <v>-118.82075954010327</v>
      </c>
      <c r="AH79" s="3">
        <v>127.1961689526356</v>
      </c>
      <c r="AI79" s="3">
        <v>-0.93415360319813479</v>
      </c>
      <c r="AJ79" s="3">
        <v>0.35086868222016965</v>
      </c>
      <c r="AK79" s="3">
        <v>-368.98573313447855</v>
      </c>
      <c r="AL79" s="3">
        <v>131.34421405427202</v>
      </c>
      <c r="AM79" s="3">
        <v>-368.98573313447855</v>
      </c>
      <c r="AN79" s="3">
        <v>131.34421405427202</v>
      </c>
    </row>
    <row r="80" spans="1:40" x14ac:dyDescent="0.35">
      <c r="A80" s="1">
        <v>40994</v>
      </c>
      <c r="B80">
        <v>2709</v>
      </c>
      <c r="C80">
        <v>5209.333333333333</v>
      </c>
      <c r="D80">
        <v>3805</v>
      </c>
      <c r="E80">
        <v>5166</v>
      </c>
      <c r="F80">
        <v>0</v>
      </c>
      <c r="G80">
        <v>1</v>
      </c>
      <c r="H80">
        <v>0</v>
      </c>
      <c r="I80">
        <v>0</v>
      </c>
      <c r="J80">
        <v>0</v>
      </c>
      <c r="K80">
        <v>0</v>
      </c>
      <c r="L80">
        <f t="shared" si="6"/>
        <v>4928.1844748856802</v>
      </c>
      <c r="M80">
        <f>L80-B80</f>
        <v>2219.1844748856802</v>
      </c>
      <c r="N80">
        <f t="shared" si="7"/>
        <v>2219.1844748856802</v>
      </c>
      <c r="O80" s="8">
        <f>N80/B80</f>
        <v>0.81918954407001854</v>
      </c>
      <c r="P80">
        <v>1196</v>
      </c>
      <c r="Q80">
        <f t="shared" si="8"/>
        <v>39945.320547942247</v>
      </c>
      <c r="R80">
        <f t="shared" si="9"/>
        <v>21528</v>
      </c>
      <c r="S80">
        <f t="shared" si="10"/>
        <v>2219.1844748856802</v>
      </c>
      <c r="T80">
        <f t="shared" si="11"/>
        <v>4924779.7335736323</v>
      </c>
      <c r="U80">
        <v>0</v>
      </c>
      <c r="V80">
        <v>0</v>
      </c>
      <c r="W80">
        <v>-2457</v>
      </c>
      <c r="X80">
        <v>0</v>
      </c>
      <c r="Y80">
        <v>0</v>
      </c>
      <c r="Z80">
        <v>5166</v>
      </c>
      <c r="AA80">
        <v>1</v>
      </c>
      <c r="AB80">
        <v>0</v>
      </c>
      <c r="AC80">
        <v>0</v>
      </c>
      <c r="AD80">
        <v>0</v>
      </c>
    </row>
    <row r="81" spans="1:40" x14ac:dyDescent="0.35">
      <c r="A81" s="1">
        <v>40995</v>
      </c>
      <c r="B81">
        <v>4628.5</v>
      </c>
      <c r="C81">
        <v>4347.333333333333</v>
      </c>
      <c r="D81">
        <v>4395</v>
      </c>
      <c r="E81">
        <v>2709</v>
      </c>
      <c r="F81">
        <v>0</v>
      </c>
      <c r="G81">
        <v>0</v>
      </c>
      <c r="H81">
        <v>1</v>
      </c>
      <c r="I81">
        <v>0</v>
      </c>
      <c r="J81">
        <v>0</v>
      </c>
      <c r="K81">
        <v>0</v>
      </c>
      <c r="L81">
        <f t="shared" si="6"/>
        <v>4280.8040660091183</v>
      </c>
      <c r="M81">
        <f>L81-B81</f>
        <v>-347.69593399088171</v>
      </c>
      <c r="N81">
        <f t="shared" si="7"/>
        <v>347.69593399088171</v>
      </c>
      <c r="O81" s="8">
        <f>N81/B81</f>
        <v>7.5120651180918596E-2</v>
      </c>
      <c r="P81">
        <v>1683</v>
      </c>
      <c r="Q81">
        <f t="shared" si="8"/>
        <v>25034.107247343483</v>
      </c>
      <c r="R81">
        <f t="shared" si="9"/>
        <v>30294</v>
      </c>
      <c r="S81">
        <f t="shared" si="10"/>
        <v>-695.39186798176343</v>
      </c>
      <c r="T81">
        <f t="shared" si="11"/>
        <v>483569.85005516629</v>
      </c>
      <c r="U81">
        <v>0</v>
      </c>
      <c r="V81">
        <v>0</v>
      </c>
      <c r="W81">
        <v>1919.5</v>
      </c>
      <c r="X81">
        <v>0</v>
      </c>
      <c r="Y81">
        <v>0</v>
      </c>
      <c r="Z81">
        <v>2709</v>
      </c>
      <c r="AA81">
        <v>0</v>
      </c>
      <c r="AB81">
        <v>1</v>
      </c>
      <c r="AC81">
        <v>0</v>
      </c>
      <c r="AD81">
        <v>1</v>
      </c>
      <c r="AF81" t="s">
        <v>22</v>
      </c>
    </row>
    <row r="82" spans="1:40" ht="15" thickBot="1" x14ac:dyDescent="0.4">
      <c r="A82" s="1">
        <v>40996</v>
      </c>
      <c r="B82">
        <v>2723</v>
      </c>
      <c r="C82">
        <v>4167.833333333333</v>
      </c>
      <c r="D82">
        <v>5026</v>
      </c>
      <c r="E82">
        <v>4628.5</v>
      </c>
      <c r="F82">
        <v>0</v>
      </c>
      <c r="G82">
        <v>0</v>
      </c>
      <c r="H82">
        <v>0</v>
      </c>
      <c r="I82">
        <v>1</v>
      </c>
      <c r="J82">
        <v>0</v>
      </c>
      <c r="K82">
        <v>0</v>
      </c>
      <c r="L82">
        <f t="shared" si="6"/>
        <v>4938.5777750044572</v>
      </c>
      <c r="M82">
        <f>L82-B82</f>
        <v>2215.5777750044572</v>
      </c>
      <c r="N82">
        <f t="shared" si="7"/>
        <v>2215.5777750044572</v>
      </c>
      <c r="O82" s="8">
        <f>N82/B82</f>
        <v>0.8136532409123971</v>
      </c>
      <c r="P82">
        <v>1188</v>
      </c>
      <c r="Q82">
        <f t="shared" si="8"/>
        <v>39880.399950080231</v>
      </c>
      <c r="R82">
        <f t="shared" si="9"/>
        <v>21384</v>
      </c>
      <c r="S82">
        <f t="shared" si="10"/>
        <v>2215.5777750044572</v>
      </c>
      <c r="T82">
        <f t="shared" si="11"/>
        <v>4908784.8770937007</v>
      </c>
      <c r="U82">
        <v>0</v>
      </c>
      <c r="V82">
        <v>0</v>
      </c>
      <c r="W82">
        <v>-1905.5</v>
      </c>
      <c r="X82">
        <v>0</v>
      </c>
      <c r="Y82">
        <v>0</v>
      </c>
      <c r="Z82">
        <v>4628.5</v>
      </c>
      <c r="AA82">
        <v>0</v>
      </c>
      <c r="AB82">
        <v>0</v>
      </c>
      <c r="AC82">
        <v>1</v>
      </c>
      <c r="AD82">
        <v>0</v>
      </c>
    </row>
    <row r="83" spans="1:40" x14ac:dyDescent="0.35">
      <c r="A83" s="1">
        <v>40997</v>
      </c>
      <c r="B83">
        <v>3348</v>
      </c>
      <c r="C83">
        <v>3353.5</v>
      </c>
      <c r="D83">
        <v>4975</v>
      </c>
      <c r="E83">
        <v>2723</v>
      </c>
      <c r="F83">
        <v>0</v>
      </c>
      <c r="G83">
        <v>0</v>
      </c>
      <c r="H83">
        <v>0</v>
      </c>
      <c r="I83">
        <v>0</v>
      </c>
      <c r="J83">
        <v>1</v>
      </c>
      <c r="K83">
        <v>0</v>
      </c>
      <c r="L83">
        <f t="shared" si="6"/>
        <v>4198.6557230763465</v>
      </c>
      <c r="M83">
        <f>L83-B83</f>
        <v>850.65572307634648</v>
      </c>
      <c r="N83">
        <f t="shared" si="7"/>
        <v>850.65572307634648</v>
      </c>
      <c r="O83" s="8">
        <f>N83/B83</f>
        <v>0.25407877033343684</v>
      </c>
      <c r="P83">
        <v>303</v>
      </c>
      <c r="Q83">
        <f t="shared" si="8"/>
        <v>15311.803015374237</v>
      </c>
      <c r="R83">
        <f t="shared" si="9"/>
        <v>5454</v>
      </c>
      <c r="S83">
        <f t="shared" si="10"/>
        <v>850.65572307634648</v>
      </c>
      <c r="T83">
        <f t="shared" si="11"/>
        <v>723615.15920254181</v>
      </c>
      <c r="U83">
        <v>1</v>
      </c>
      <c r="V83">
        <v>0</v>
      </c>
      <c r="W83">
        <v>625</v>
      </c>
      <c r="X83">
        <v>0</v>
      </c>
      <c r="Y83">
        <v>0</v>
      </c>
      <c r="Z83">
        <v>2723</v>
      </c>
      <c r="AA83">
        <v>0</v>
      </c>
      <c r="AB83">
        <v>0</v>
      </c>
      <c r="AC83">
        <v>0</v>
      </c>
      <c r="AD83">
        <v>0</v>
      </c>
      <c r="AF83" s="5" t="s">
        <v>23</v>
      </c>
      <c r="AG83" s="5"/>
    </row>
    <row r="84" spans="1:40" x14ac:dyDescent="0.35">
      <c r="A84" s="1">
        <v>40998</v>
      </c>
      <c r="B84">
        <v>4623</v>
      </c>
      <c r="C84">
        <v>3566.5</v>
      </c>
      <c r="D84">
        <v>5295</v>
      </c>
      <c r="E84">
        <v>3348</v>
      </c>
      <c r="F84">
        <v>0</v>
      </c>
      <c r="G84">
        <v>0</v>
      </c>
      <c r="H84">
        <v>0</v>
      </c>
      <c r="I84">
        <v>0</v>
      </c>
      <c r="J84">
        <v>0</v>
      </c>
      <c r="K84">
        <v>1</v>
      </c>
      <c r="L84">
        <f t="shared" si="6"/>
        <v>4539.7972014544821</v>
      </c>
      <c r="M84">
        <f>L84-B84</f>
        <v>-83.202798545517908</v>
      </c>
      <c r="N84">
        <f t="shared" si="7"/>
        <v>83.202798545517908</v>
      </c>
      <c r="O84" s="8">
        <f>N84/B84</f>
        <v>1.7997577016118951E-2</v>
      </c>
      <c r="P84">
        <v>1091</v>
      </c>
      <c r="Q84">
        <f t="shared" si="8"/>
        <v>5990.6014952772894</v>
      </c>
      <c r="R84">
        <f t="shared" si="9"/>
        <v>19638</v>
      </c>
      <c r="S84">
        <f t="shared" si="10"/>
        <v>-166.40559709103582</v>
      </c>
      <c r="T84">
        <f t="shared" si="11"/>
        <v>27690.822743224147</v>
      </c>
      <c r="U84">
        <v>0</v>
      </c>
      <c r="V84">
        <v>1</v>
      </c>
      <c r="W84">
        <v>1275</v>
      </c>
      <c r="X84">
        <v>0</v>
      </c>
      <c r="Y84">
        <v>0</v>
      </c>
      <c r="Z84">
        <v>3348</v>
      </c>
      <c r="AA84">
        <v>0</v>
      </c>
      <c r="AB84">
        <v>0</v>
      </c>
      <c r="AC84">
        <v>0</v>
      </c>
      <c r="AD84">
        <v>0</v>
      </c>
      <c r="AF84" s="2" t="s">
        <v>24</v>
      </c>
      <c r="AG84" s="2">
        <v>0.74755154065717677</v>
      </c>
    </row>
    <row r="85" spans="1:40" x14ac:dyDescent="0.35">
      <c r="A85" s="1">
        <v>40999</v>
      </c>
      <c r="B85">
        <v>4037</v>
      </c>
      <c r="C85">
        <v>3564.6666666666665</v>
      </c>
      <c r="D85">
        <v>5167</v>
      </c>
      <c r="E85">
        <v>4623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f t="shared" si="6"/>
        <v>5230.4200362001202</v>
      </c>
      <c r="M85">
        <f>L85-B85</f>
        <v>1193.4200362001202</v>
      </c>
      <c r="N85">
        <f t="shared" si="7"/>
        <v>1193.4200362001202</v>
      </c>
      <c r="O85" s="8">
        <f>N85/B85</f>
        <v>0.29562051924699534</v>
      </c>
      <c r="P85">
        <v>1018</v>
      </c>
      <c r="Q85">
        <f t="shared" si="8"/>
        <v>21481.560651602165</v>
      </c>
      <c r="R85">
        <f t="shared" si="9"/>
        <v>18324</v>
      </c>
      <c r="S85">
        <f t="shared" si="10"/>
        <v>1193.4200362001202</v>
      </c>
      <c r="T85">
        <f t="shared" si="11"/>
        <v>1424251.3828038962</v>
      </c>
      <c r="U85">
        <v>0</v>
      </c>
      <c r="V85">
        <v>0</v>
      </c>
      <c r="W85">
        <v>-586</v>
      </c>
      <c r="X85">
        <v>1</v>
      </c>
      <c r="Y85">
        <v>1</v>
      </c>
      <c r="Z85">
        <v>4623</v>
      </c>
      <c r="AA85">
        <v>0</v>
      </c>
      <c r="AB85">
        <v>0</v>
      </c>
      <c r="AC85">
        <v>0</v>
      </c>
      <c r="AD85">
        <v>0</v>
      </c>
      <c r="AF85" s="2" t="s">
        <v>25</v>
      </c>
      <c r="AG85" s="2">
        <v>0.55883330593891867</v>
      </c>
    </row>
    <row r="86" spans="1:40" x14ac:dyDescent="0.35">
      <c r="A86" s="1">
        <v>41000</v>
      </c>
      <c r="B86">
        <v>4088</v>
      </c>
      <c r="C86">
        <v>4002.6666666666665</v>
      </c>
      <c r="D86">
        <v>5166</v>
      </c>
      <c r="E86">
        <v>4037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f t="shared" si="6"/>
        <v>5220.209337657956</v>
      </c>
      <c r="M86">
        <f>L86-B86</f>
        <v>1132.209337657956</v>
      </c>
      <c r="N86">
        <f t="shared" si="7"/>
        <v>1132.209337657956</v>
      </c>
      <c r="O86" s="8">
        <f>N86/B86</f>
        <v>0.27695923132533168</v>
      </c>
      <c r="P86">
        <v>589</v>
      </c>
      <c r="Q86">
        <f t="shared" si="8"/>
        <v>20379.768077843208</v>
      </c>
      <c r="R86">
        <f t="shared" si="9"/>
        <v>10602</v>
      </c>
      <c r="S86">
        <f t="shared" si="10"/>
        <v>1132.209337657956</v>
      </c>
      <c r="T86">
        <f t="shared" si="11"/>
        <v>1281897.9842798675</v>
      </c>
      <c r="U86">
        <v>0</v>
      </c>
      <c r="V86">
        <v>0</v>
      </c>
      <c r="W86">
        <v>51</v>
      </c>
      <c r="X86">
        <v>1</v>
      </c>
      <c r="Y86">
        <v>0</v>
      </c>
      <c r="Z86">
        <v>4037</v>
      </c>
      <c r="AA86">
        <v>0</v>
      </c>
      <c r="AB86">
        <v>0</v>
      </c>
      <c r="AC86">
        <v>0</v>
      </c>
      <c r="AD86">
        <v>0</v>
      </c>
      <c r="AF86" s="2" t="s">
        <v>26</v>
      </c>
      <c r="AG86" s="2">
        <v>0.55384837154274824</v>
      </c>
    </row>
    <row r="87" spans="1:40" x14ac:dyDescent="0.35">
      <c r="A87" s="1">
        <v>41001</v>
      </c>
      <c r="B87">
        <v>4628.5</v>
      </c>
      <c r="C87">
        <v>4249.333333333333</v>
      </c>
      <c r="D87">
        <v>2709</v>
      </c>
      <c r="E87">
        <v>4088</v>
      </c>
      <c r="F87">
        <v>0</v>
      </c>
      <c r="G87">
        <v>1</v>
      </c>
      <c r="H87">
        <v>0</v>
      </c>
      <c r="I87">
        <v>0</v>
      </c>
      <c r="J87">
        <v>0</v>
      </c>
      <c r="K87">
        <v>0</v>
      </c>
      <c r="L87">
        <f t="shared" si="6"/>
        <v>3951.0222323339449</v>
      </c>
      <c r="M87">
        <f>L87-B87</f>
        <v>-677.47776766605512</v>
      </c>
      <c r="N87">
        <f t="shared" si="7"/>
        <v>677.47776766605512</v>
      </c>
      <c r="O87" s="8">
        <f>N87/B87</f>
        <v>0.1463709123184736</v>
      </c>
      <c r="P87">
        <v>1122</v>
      </c>
      <c r="Q87">
        <f t="shared" si="8"/>
        <v>48778.399271955968</v>
      </c>
      <c r="R87">
        <f t="shared" si="9"/>
        <v>20196</v>
      </c>
      <c r="S87">
        <f t="shared" si="10"/>
        <v>-1354.9555353321102</v>
      </c>
      <c r="T87">
        <f t="shared" si="11"/>
        <v>1835904.5027271253</v>
      </c>
      <c r="U87">
        <v>0</v>
      </c>
      <c r="V87">
        <v>0</v>
      </c>
      <c r="W87">
        <v>540.5</v>
      </c>
      <c r="X87">
        <v>0</v>
      </c>
      <c r="Y87">
        <v>0</v>
      </c>
      <c r="Z87">
        <v>4088</v>
      </c>
      <c r="AA87">
        <v>1</v>
      </c>
      <c r="AB87">
        <v>0</v>
      </c>
      <c r="AC87">
        <v>0</v>
      </c>
      <c r="AD87">
        <v>1</v>
      </c>
      <c r="AF87" s="2" t="s">
        <v>6</v>
      </c>
      <c r="AG87" s="2">
        <v>790.2035869105099</v>
      </c>
    </row>
    <row r="88" spans="1:40" ht="15" thickBot="1" x14ac:dyDescent="0.4">
      <c r="A88" s="1">
        <v>41002</v>
      </c>
      <c r="B88">
        <v>3023</v>
      </c>
      <c r="C88">
        <v>4251.166666666667</v>
      </c>
      <c r="D88">
        <v>4628.5</v>
      </c>
      <c r="E88">
        <v>4628.5</v>
      </c>
      <c r="F88">
        <v>0</v>
      </c>
      <c r="G88">
        <v>0</v>
      </c>
      <c r="H88">
        <v>1</v>
      </c>
      <c r="I88">
        <v>0</v>
      </c>
      <c r="J88">
        <v>0</v>
      </c>
      <c r="K88">
        <v>0</v>
      </c>
      <c r="L88">
        <f t="shared" si="6"/>
        <v>4813.3627071413093</v>
      </c>
      <c r="M88">
        <f>L88-B88</f>
        <v>1790.3627071413093</v>
      </c>
      <c r="N88">
        <f t="shared" si="7"/>
        <v>1790.3627071413093</v>
      </c>
      <c r="O88" s="8">
        <f>N88/B88</f>
        <v>0.59224700864747248</v>
      </c>
      <c r="P88">
        <v>926</v>
      </c>
      <c r="Q88">
        <f t="shared" si="8"/>
        <v>32226.52872854357</v>
      </c>
      <c r="R88">
        <f t="shared" si="9"/>
        <v>16668</v>
      </c>
      <c r="S88">
        <f t="shared" si="10"/>
        <v>1790.3627071413093</v>
      </c>
      <c r="T88">
        <f t="shared" si="11"/>
        <v>3205398.6231223578</v>
      </c>
      <c r="U88">
        <v>0</v>
      </c>
      <c r="V88">
        <v>0</v>
      </c>
      <c r="W88">
        <v>-1605.5</v>
      </c>
      <c r="X88">
        <v>0</v>
      </c>
      <c r="Y88">
        <v>0</v>
      </c>
      <c r="Z88">
        <v>4628.5</v>
      </c>
      <c r="AA88">
        <v>0</v>
      </c>
      <c r="AB88">
        <v>1</v>
      </c>
      <c r="AC88">
        <v>0</v>
      </c>
      <c r="AD88">
        <v>0</v>
      </c>
      <c r="AF88" s="3" t="s">
        <v>27</v>
      </c>
      <c r="AG88" s="3">
        <v>359</v>
      </c>
    </row>
    <row r="89" spans="1:40" x14ac:dyDescent="0.35">
      <c r="A89" s="1">
        <v>41003</v>
      </c>
      <c r="B89">
        <v>2706</v>
      </c>
      <c r="C89">
        <v>3913.1666666666665</v>
      </c>
      <c r="D89">
        <v>2723</v>
      </c>
      <c r="E89">
        <v>3023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f t="shared" si="6"/>
        <v>3590.1998598162418</v>
      </c>
      <c r="M89">
        <f>L89-B89</f>
        <v>884.19985981624177</v>
      </c>
      <c r="N89">
        <f t="shared" si="7"/>
        <v>884.19985981624177</v>
      </c>
      <c r="O89" s="8">
        <f>N89/B89</f>
        <v>0.32675530665788682</v>
      </c>
      <c r="P89">
        <v>1401</v>
      </c>
      <c r="Q89">
        <f t="shared" si="8"/>
        <v>15915.597476692352</v>
      </c>
      <c r="R89">
        <f t="shared" si="9"/>
        <v>25218</v>
      </c>
      <c r="S89">
        <f t="shared" si="10"/>
        <v>884.19985981624177</v>
      </c>
      <c r="T89">
        <f t="shared" si="11"/>
        <v>781809.39209906163</v>
      </c>
      <c r="U89">
        <v>0</v>
      </c>
      <c r="V89">
        <v>0</v>
      </c>
      <c r="W89">
        <v>-317</v>
      </c>
      <c r="X89">
        <v>0</v>
      </c>
      <c r="Y89">
        <v>0</v>
      </c>
      <c r="Z89">
        <v>3023</v>
      </c>
      <c r="AA89">
        <v>0</v>
      </c>
      <c r="AB89">
        <v>0</v>
      </c>
      <c r="AC89">
        <v>1</v>
      </c>
      <c r="AD89">
        <v>0</v>
      </c>
    </row>
    <row r="90" spans="1:40" ht="15" thickBot="1" x14ac:dyDescent="0.4">
      <c r="A90" s="1">
        <v>41004</v>
      </c>
      <c r="B90">
        <v>2830</v>
      </c>
      <c r="C90">
        <v>3452.5</v>
      </c>
      <c r="D90">
        <v>3348</v>
      </c>
      <c r="E90">
        <v>2706</v>
      </c>
      <c r="F90">
        <v>0</v>
      </c>
      <c r="G90">
        <v>0</v>
      </c>
      <c r="H90">
        <v>0</v>
      </c>
      <c r="I90">
        <v>0</v>
      </c>
      <c r="J90">
        <v>1</v>
      </c>
      <c r="K90">
        <v>0</v>
      </c>
      <c r="L90">
        <f t="shared" si="6"/>
        <v>3607.4781721381814</v>
      </c>
      <c r="M90">
        <f>L90-B90</f>
        <v>777.47817213818144</v>
      </c>
      <c r="N90">
        <f t="shared" si="7"/>
        <v>777.47817213818144</v>
      </c>
      <c r="O90" s="8">
        <f>N90/B90</f>
        <v>0.27472726930677788</v>
      </c>
      <c r="P90">
        <v>1240</v>
      </c>
      <c r="Q90">
        <f t="shared" si="8"/>
        <v>13994.607098487266</v>
      </c>
      <c r="R90">
        <f t="shared" si="9"/>
        <v>22320</v>
      </c>
      <c r="S90">
        <f t="shared" si="10"/>
        <v>777.47817213818144</v>
      </c>
      <c r="T90">
        <f t="shared" si="11"/>
        <v>604472.30815132766</v>
      </c>
      <c r="U90">
        <v>1</v>
      </c>
      <c r="V90">
        <v>0</v>
      </c>
      <c r="W90">
        <v>124</v>
      </c>
      <c r="X90">
        <v>0</v>
      </c>
      <c r="Y90">
        <v>0</v>
      </c>
      <c r="Z90">
        <v>2706</v>
      </c>
      <c r="AA90">
        <v>0</v>
      </c>
      <c r="AB90">
        <v>0</v>
      </c>
      <c r="AC90">
        <v>0</v>
      </c>
      <c r="AD90">
        <v>0</v>
      </c>
      <c r="AF90" t="s">
        <v>28</v>
      </c>
    </row>
    <row r="91" spans="1:40" x14ac:dyDescent="0.35">
      <c r="A91" s="1">
        <v>41005</v>
      </c>
      <c r="B91">
        <v>3316</v>
      </c>
      <c r="C91">
        <v>2853</v>
      </c>
      <c r="D91">
        <v>4623</v>
      </c>
      <c r="E91">
        <v>2830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f t="shared" si="6"/>
        <v>3937.5135158244857</v>
      </c>
      <c r="M91">
        <f>L91-B91</f>
        <v>621.51351582448569</v>
      </c>
      <c r="N91">
        <f t="shared" si="7"/>
        <v>621.51351582448569</v>
      </c>
      <c r="O91" s="8">
        <f>N91/B91</f>
        <v>0.18742868390364467</v>
      </c>
      <c r="P91">
        <v>1041</v>
      </c>
      <c r="Q91">
        <f t="shared" si="8"/>
        <v>11187.243284840742</v>
      </c>
      <c r="R91">
        <f t="shared" si="9"/>
        <v>18738</v>
      </c>
      <c r="S91">
        <f t="shared" si="10"/>
        <v>621.51351582448569</v>
      </c>
      <c r="T91">
        <f t="shared" si="11"/>
        <v>386279.05035251321</v>
      </c>
      <c r="U91">
        <v>0</v>
      </c>
      <c r="V91">
        <v>1</v>
      </c>
      <c r="W91">
        <v>486</v>
      </c>
      <c r="X91">
        <v>0</v>
      </c>
      <c r="Y91">
        <v>0</v>
      </c>
      <c r="Z91">
        <v>2830</v>
      </c>
      <c r="AA91">
        <v>0</v>
      </c>
      <c r="AB91">
        <v>0</v>
      </c>
      <c r="AC91">
        <v>0</v>
      </c>
      <c r="AD91">
        <v>0</v>
      </c>
      <c r="AF91" s="4"/>
      <c r="AG91" s="4" t="s">
        <v>33</v>
      </c>
      <c r="AH91" s="4" t="s">
        <v>34</v>
      </c>
      <c r="AI91" s="4" t="s">
        <v>35</v>
      </c>
      <c r="AJ91" s="4" t="s">
        <v>36</v>
      </c>
      <c r="AK91" s="4" t="s">
        <v>37</v>
      </c>
    </row>
    <row r="92" spans="1:40" x14ac:dyDescent="0.35">
      <c r="A92" s="1">
        <v>41006</v>
      </c>
      <c r="B92">
        <v>3348</v>
      </c>
      <c r="C92">
        <v>2950.6666666666665</v>
      </c>
      <c r="D92">
        <v>4037</v>
      </c>
      <c r="E92">
        <v>3316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f t="shared" si="6"/>
        <v>4290.2936740014757</v>
      </c>
      <c r="M92">
        <f>L92-B92</f>
        <v>942.29367400147567</v>
      </c>
      <c r="N92">
        <f t="shared" si="7"/>
        <v>942.29367400147567</v>
      </c>
      <c r="O92" s="8">
        <f>N92/B92</f>
        <v>0.28144972341740609</v>
      </c>
      <c r="P92">
        <v>1204</v>
      </c>
      <c r="Q92">
        <f t="shared" si="8"/>
        <v>16961.286132026562</v>
      </c>
      <c r="R92">
        <f t="shared" si="9"/>
        <v>21672</v>
      </c>
      <c r="S92">
        <f t="shared" si="10"/>
        <v>942.29367400147567</v>
      </c>
      <c r="T92">
        <f t="shared" si="11"/>
        <v>887917.36806319933</v>
      </c>
      <c r="U92">
        <v>0</v>
      </c>
      <c r="V92">
        <v>0</v>
      </c>
      <c r="W92">
        <v>32</v>
      </c>
      <c r="X92">
        <v>1</v>
      </c>
      <c r="Y92">
        <v>1</v>
      </c>
      <c r="Z92">
        <v>3316</v>
      </c>
      <c r="AA92">
        <v>0</v>
      </c>
      <c r="AB92">
        <v>0</v>
      </c>
      <c r="AC92">
        <v>0</v>
      </c>
      <c r="AD92">
        <v>0</v>
      </c>
      <c r="AF92" s="2" t="s">
        <v>29</v>
      </c>
      <c r="AG92" s="2">
        <v>4</v>
      </c>
      <c r="AH92" s="2">
        <v>280001797.47836781</v>
      </c>
      <c r="AI92" s="2">
        <v>70000449.369591951</v>
      </c>
      <c r="AJ92" s="2">
        <v>112.10444542023114</v>
      </c>
      <c r="AK92" s="2">
        <v>1.2425252337585418E-61</v>
      </c>
    </row>
    <row r="93" spans="1:40" x14ac:dyDescent="0.35">
      <c r="A93" s="1">
        <v>41007</v>
      </c>
      <c r="B93">
        <v>4428</v>
      </c>
      <c r="C93">
        <v>3164.6666666666665</v>
      </c>
      <c r="D93">
        <v>4088</v>
      </c>
      <c r="E93">
        <v>3348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f t="shared" si="6"/>
        <v>4383.3696274560452</v>
      </c>
      <c r="M93">
        <f>L93-B93</f>
        <v>-44.630372543954763</v>
      </c>
      <c r="N93">
        <f t="shared" si="7"/>
        <v>44.630372543954763</v>
      </c>
      <c r="O93" s="8">
        <f>N93/B93</f>
        <v>1.0079126590775691E-2</v>
      </c>
      <c r="P93">
        <v>892</v>
      </c>
      <c r="Q93">
        <f t="shared" si="8"/>
        <v>3213.386823164743</v>
      </c>
      <c r="R93">
        <f t="shared" si="9"/>
        <v>16056</v>
      </c>
      <c r="S93">
        <f t="shared" si="10"/>
        <v>-89.260745087909527</v>
      </c>
      <c r="T93">
        <f t="shared" si="11"/>
        <v>7967.480613648765</v>
      </c>
      <c r="U93">
        <v>0</v>
      </c>
      <c r="V93">
        <v>0</v>
      </c>
      <c r="W93">
        <v>1080</v>
      </c>
      <c r="X93">
        <v>1</v>
      </c>
      <c r="Y93">
        <v>0</v>
      </c>
      <c r="Z93">
        <v>3348</v>
      </c>
      <c r="AA93">
        <v>0</v>
      </c>
      <c r="AB93">
        <v>0</v>
      </c>
      <c r="AC93">
        <v>0</v>
      </c>
      <c r="AD93">
        <v>1</v>
      </c>
      <c r="AF93" s="2" t="s">
        <v>30</v>
      </c>
      <c r="AG93" s="2">
        <v>354</v>
      </c>
      <c r="AH93" s="2">
        <v>221045284.90324751</v>
      </c>
      <c r="AI93" s="2">
        <v>624421.70876623585</v>
      </c>
      <c r="AJ93" s="2"/>
      <c r="AK93" s="2"/>
    </row>
    <row r="94" spans="1:40" ht="15" thickBot="1" x14ac:dyDescent="0.4">
      <c r="A94" s="1">
        <v>41008</v>
      </c>
      <c r="B94">
        <v>4628.5</v>
      </c>
      <c r="C94">
        <v>3697.3333333333335</v>
      </c>
      <c r="D94">
        <v>4628.5</v>
      </c>
      <c r="E94">
        <v>4428</v>
      </c>
      <c r="F94">
        <v>0</v>
      </c>
      <c r="G94">
        <v>1</v>
      </c>
      <c r="H94">
        <v>0</v>
      </c>
      <c r="I94">
        <v>0</v>
      </c>
      <c r="J94">
        <v>0</v>
      </c>
      <c r="K94">
        <v>0</v>
      </c>
      <c r="L94">
        <f t="shared" si="6"/>
        <v>4593.5385017739145</v>
      </c>
      <c r="M94">
        <f>L94-B94</f>
        <v>-34.961498226085496</v>
      </c>
      <c r="N94">
        <f t="shared" si="7"/>
        <v>34.961498226085496</v>
      </c>
      <c r="O94" s="8">
        <f>N94/B94</f>
        <v>7.5535266773437389E-3</v>
      </c>
      <c r="P94">
        <v>1213</v>
      </c>
      <c r="Q94">
        <f t="shared" si="8"/>
        <v>2517.2278722781557</v>
      </c>
      <c r="R94">
        <f t="shared" si="9"/>
        <v>21834</v>
      </c>
      <c r="S94">
        <f t="shared" si="10"/>
        <v>-69.922996452170992</v>
      </c>
      <c r="T94">
        <f t="shared" si="11"/>
        <v>4889.2254328503168</v>
      </c>
      <c r="U94">
        <v>0</v>
      </c>
      <c r="V94">
        <v>0</v>
      </c>
      <c r="W94">
        <v>200.5</v>
      </c>
      <c r="X94">
        <v>0</v>
      </c>
      <c r="Y94">
        <v>0</v>
      </c>
      <c r="Z94">
        <v>4428</v>
      </c>
      <c r="AA94">
        <v>1</v>
      </c>
      <c r="AB94">
        <v>0</v>
      </c>
      <c r="AC94">
        <v>0</v>
      </c>
      <c r="AD94">
        <v>0</v>
      </c>
      <c r="AF94" s="3" t="s">
        <v>31</v>
      </c>
      <c r="AG94" s="3">
        <v>358</v>
      </c>
      <c r="AH94" s="3">
        <v>501047082.38161528</v>
      </c>
      <c r="AI94" s="3"/>
      <c r="AJ94" s="3"/>
      <c r="AK94" s="3"/>
    </row>
    <row r="95" spans="1:40" ht="15" thickBot="1" x14ac:dyDescent="0.4">
      <c r="A95" s="1">
        <v>41009</v>
      </c>
      <c r="B95">
        <v>2712</v>
      </c>
      <c r="C95">
        <v>4134.833333333333</v>
      </c>
      <c r="D95">
        <v>3023</v>
      </c>
      <c r="E95">
        <v>4628.5</v>
      </c>
      <c r="F95">
        <v>0</v>
      </c>
      <c r="G95">
        <v>0</v>
      </c>
      <c r="H95">
        <v>1</v>
      </c>
      <c r="I95">
        <v>0</v>
      </c>
      <c r="J95">
        <v>0</v>
      </c>
      <c r="K95">
        <v>0</v>
      </c>
      <c r="L95">
        <f t="shared" si="6"/>
        <v>4168.3003574246877</v>
      </c>
      <c r="M95">
        <f>L95-B95</f>
        <v>1456.3003574246877</v>
      </c>
      <c r="N95">
        <f t="shared" si="7"/>
        <v>1456.3003574246877</v>
      </c>
      <c r="O95" s="8">
        <f>N95/B95</f>
        <v>0.53698390760497339</v>
      </c>
      <c r="P95">
        <v>1313</v>
      </c>
      <c r="Q95">
        <f t="shared" si="8"/>
        <v>26213.406433644377</v>
      </c>
      <c r="R95">
        <f t="shared" si="9"/>
        <v>23634</v>
      </c>
      <c r="S95">
        <f t="shared" si="10"/>
        <v>1456.3003574246877</v>
      </c>
      <c r="T95">
        <f t="shared" si="11"/>
        <v>2120810.7310352731</v>
      </c>
      <c r="U95">
        <v>0</v>
      </c>
      <c r="V95">
        <v>0</v>
      </c>
      <c r="W95">
        <v>-1916.5</v>
      </c>
      <c r="X95">
        <v>0</v>
      </c>
      <c r="Y95">
        <v>0</v>
      </c>
      <c r="Z95">
        <v>4628.5</v>
      </c>
      <c r="AA95">
        <v>0</v>
      </c>
      <c r="AB95">
        <v>1</v>
      </c>
      <c r="AC95">
        <v>0</v>
      </c>
      <c r="AD95">
        <v>0</v>
      </c>
    </row>
    <row r="96" spans="1:40" x14ac:dyDescent="0.35">
      <c r="A96" s="1">
        <v>41010</v>
      </c>
      <c r="B96">
        <v>3136</v>
      </c>
      <c r="C96">
        <v>3922.8333333333335</v>
      </c>
      <c r="D96">
        <v>2706</v>
      </c>
      <c r="E96">
        <v>2712</v>
      </c>
      <c r="F96">
        <v>0</v>
      </c>
      <c r="G96">
        <v>0</v>
      </c>
      <c r="H96">
        <v>0</v>
      </c>
      <c r="I96">
        <v>1</v>
      </c>
      <c r="J96">
        <v>0</v>
      </c>
      <c r="K96">
        <v>0</v>
      </c>
      <c r="L96">
        <f t="shared" si="6"/>
        <v>3510.0003005818744</v>
      </c>
      <c r="M96">
        <f>L96-B96</f>
        <v>374.0003005818744</v>
      </c>
      <c r="N96">
        <f t="shared" si="7"/>
        <v>374.0003005818744</v>
      </c>
      <c r="O96" s="8">
        <f>N96/B96</f>
        <v>0.11926029993044464</v>
      </c>
      <c r="P96">
        <v>818</v>
      </c>
      <c r="Q96">
        <f t="shared" si="8"/>
        <v>6732.0054104737392</v>
      </c>
      <c r="R96">
        <f t="shared" si="9"/>
        <v>14724</v>
      </c>
      <c r="S96">
        <f t="shared" si="10"/>
        <v>374.0003005818744</v>
      </c>
      <c r="T96">
        <f t="shared" si="11"/>
        <v>139876.2248353324</v>
      </c>
      <c r="U96">
        <v>0</v>
      </c>
      <c r="V96">
        <v>0</v>
      </c>
      <c r="W96">
        <v>424</v>
      </c>
      <c r="X96">
        <v>0</v>
      </c>
      <c r="Y96">
        <v>0</v>
      </c>
      <c r="Z96">
        <v>2712</v>
      </c>
      <c r="AA96">
        <v>0</v>
      </c>
      <c r="AB96">
        <v>0</v>
      </c>
      <c r="AC96">
        <v>1</v>
      </c>
      <c r="AD96">
        <v>1</v>
      </c>
      <c r="AF96" s="4"/>
      <c r="AG96" s="4" t="s">
        <v>38</v>
      </c>
      <c r="AH96" s="4" t="s">
        <v>6</v>
      </c>
      <c r="AI96" s="4" t="s">
        <v>39</v>
      </c>
      <c r="AJ96" s="4" t="s">
        <v>40</v>
      </c>
      <c r="AK96" s="4" t="s">
        <v>41</v>
      </c>
      <c r="AL96" s="4" t="s">
        <v>42</v>
      </c>
      <c r="AM96" s="4" t="s">
        <v>43</v>
      </c>
      <c r="AN96" s="4" t="s">
        <v>44</v>
      </c>
    </row>
    <row r="97" spans="1:40" x14ac:dyDescent="0.35">
      <c r="A97" s="1">
        <v>41011</v>
      </c>
      <c r="B97">
        <v>3088</v>
      </c>
      <c r="C97">
        <v>3492.1666666666665</v>
      </c>
      <c r="D97">
        <v>2830</v>
      </c>
      <c r="E97">
        <v>3136</v>
      </c>
      <c r="F97">
        <v>0</v>
      </c>
      <c r="G97">
        <v>0</v>
      </c>
      <c r="H97">
        <v>0</v>
      </c>
      <c r="I97">
        <v>0</v>
      </c>
      <c r="J97">
        <v>1</v>
      </c>
      <c r="K97">
        <v>0</v>
      </c>
      <c r="L97">
        <f t="shared" si="6"/>
        <v>3529.1801834252192</v>
      </c>
      <c r="M97">
        <f>L97-B97</f>
        <v>441.18018342521918</v>
      </c>
      <c r="N97">
        <f t="shared" si="7"/>
        <v>441.18018342521918</v>
      </c>
      <c r="O97" s="8">
        <f>N97/B97</f>
        <v>0.14286923038381449</v>
      </c>
      <c r="P97">
        <v>888</v>
      </c>
      <c r="Q97">
        <f t="shared" si="8"/>
        <v>7941.2433016539453</v>
      </c>
      <c r="R97">
        <f t="shared" si="9"/>
        <v>15984</v>
      </c>
      <c r="S97">
        <f t="shared" si="10"/>
        <v>441.18018342521918</v>
      </c>
      <c r="T97">
        <f t="shared" si="11"/>
        <v>194639.95424711006</v>
      </c>
      <c r="U97">
        <v>1</v>
      </c>
      <c r="V97">
        <v>0</v>
      </c>
      <c r="W97">
        <v>-48</v>
      </c>
      <c r="X97">
        <v>0</v>
      </c>
      <c r="Y97">
        <v>0</v>
      </c>
      <c r="Z97">
        <v>3136</v>
      </c>
      <c r="AA97">
        <v>0</v>
      </c>
      <c r="AB97">
        <v>0</v>
      </c>
      <c r="AC97">
        <v>0</v>
      </c>
      <c r="AD97">
        <v>1</v>
      </c>
      <c r="AF97" s="2" t="s">
        <v>32</v>
      </c>
      <c r="AG97" s="2">
        <v>680.57115177075173</v>
      </c>
      <c r="AH97" s="2">
        <v>223.41432755466187</v>
      </c>
      <c r="AI97" s="2">
        <v>3.0462287679568769</v>
      </c>
      <c r="AJ97" s="2">
        <v>2.4911663391186927E-3</v>
      </c>
      <c r="AK97" s="2">
        <v>241.18489787218584</v>
      </c>
      <c r="AL97" s="2">
        <v>1119.9574056693177</v>
      </c>
      <c r="AM97" s="2">
        <v>241.18489787218584</v>
      </c>
      <c r="AN97" s="2">
        <v>1119.9574056693177</v>
      </c>
    </row>
    <row r="98" spans="1:40" x14ac:dyDescent="0.35">
      <c r="A98" s="1">
        <v>41012</v>
      </c>
      <c r="B98">
        <v>3198</v>
      </c>
      <c r="C98">
        <v>2978.6666666666665</v>
      </c>
      <c r="D98">
        <v>3316</v>
      </c>
      <c r="E98">
        <v>3088</v>
      </c>
      <c r="F98">
        <v>0</v>
      </c>
      <c r="G98">
        <v>0</v>
      </c>
      <c r="H98">
        <v>0</v>
      </c>
      <c r="I98">
        <v>0</v>
      </c>
      <c r="J98">
        <v>0</v>
      </c>
      <c r="K98">
        <v>1</v>
      </c>
      <c r="L98">
        <f t="shared" si="6"/>
        <v>3543.8175647749677</v>
      </c>
      <c r="M98">
        <f>L98-B98</f>
        <v>345.81756477496765</v>
      </c>
      <c r="N98">
        <f t="shared" si="7"/>
        <v>345.81756477496765</v>
      </c>
      <c r="O98" s="8">
        <f>N98/B98</f>
        <v>0.10813557372575598</v>
      </c>
      <c r="P98">
        <v>1039</v>
      </c>
      <c r="Q98">
        <f t="shared" si="8"/>
        <v>6224.7161659494177</v>
      </c>
      <c r="R98">
        <f t="shared" si="9"/>
        <v>18702</v>
      </c>
      <c r="S98">
        <f t="shared" si="10"/>
        <v>345.81756477496765</v>
      </c>
      <c r="T98">
        <f t="shared" si="11"/>
        <v>119589.78810688894</v>
      </c>
      <c r="U98">
        <v>0</v>
      </c>
      <c r="V98">
        <v>1</v>
      </c>
      <c r="W98">
        <v>110</v>
      </c>
      <c r="X98">
        <v>0</v>
      </c>
      <c r="Y98">
        <v>0</v>
      </c>
      <c r="Z98">
        <v>3088</v>
      </c>
      <c r="AA98">
        <v>0</v>
      </c>
      <c r="AB98">
        <v>0</v>
      </c>
      <c r="AC98">
        <v>0</v>
      </c>
      <c r="AD98">
        <v>0</v>
      </c>
      <c r="AF98" s="2" t="s">
        <v>106</v>
      </c>
      <c r="AG98" s="2">
        <v>0.23213883728523033</v>
      </c>
      <c r="AH98" s="2">
        <v>7.985438298826901E-2</v>
      </c>
      <c r="AI98" s="2">
        <v>2.9070268731439906</v>
      </c>
      <c r="AJ98" s="2">
        <v>3.8786982161830995E-3</v>
      </c>
      <c r="AK98" s="2">
        <v>7.5090188782540562E-2</v>
      </c>
      <c r="AL98" s="2">
        <v>0.38918748578792006</v>
      </c>
      <c r="AM98" s="2">
        <v>7.5090188782540562E-2</v>
      </c>
      <c r="AN98" s="2">
        <v>0.38918748578792006</v>
      </c>
    </row>
    <row r="99" spans="1:40" x14ac:dyDescent="0.35">
      <c r="A99" s="1">
        <v>41013</v>
      </c>
      <c r="B99">
        <v>3595</v>
      </c>
      <c r="C99">
        <v>3140.6666666666665</v>
      </c>
      <c r="D99">
        <v>3348</v>
      </c>
      <c r="E99">
        <v>3198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f t="shared" si="6"/>
        <v>4058.1575266676718</v>
      </c>
      <c r="M99">
        <f>L99-B99</f>
        <v>463.15752666767185</v>
      </c>
      <c r="N99">
        <f t="shared" si="7"/>
        <v>463.15752666767185</v>
      </c>
      <c r="O99" s="8">
        <f>N99/B99</f>
        <v>0.12883380435818409</v>
      </c>
      <c r="P99">
        <v>922</v>
      </c>
      <c r="Q99">
        <f t="shared" si="8"/>
        <v>8336.8354800180932</v>
      </c>
      <c r="R99">
        <f t="shared" si="9"/>
        <v>16596</v>
      </c>
      <c r="S99">
        <f t="shared" si="10"/>
        <v>463.15752666767185</v>
      </c>
      <c r="T99">
        <f t="shared" si="11"/>
        <v>214514.89450891517</v>
      </c>
      <c r="U99">
        <v>0</v>
      </c>
      <c r="V99">
        <v>0</v>
      </c>
      <c r="W99">
        <v>397</v>
      </c>
      <c r="X99">
        <v>1</v>
      </c>
      <c r="Y99">
        <v>1</v>
      </c>
      <c r="Z99">
        <v>3198</v>
      </c>
      <c r="AA99">
        <v>0</v>
      </c>
      <c r="AB99">
        <v>0</v>
      </c>
      <c r="AC99">
        <v>0</v>
      </c>
      <c r="AD99">
        <v>1</v>
      </c>
      <c r="AF99" s="2" t="s">
        <v>21</v>
      </c>
      <c r="AG99" s="2">
        <v>0.40332805583093556</v>
      </c>
      <c r="AH99" s="2">
        <v>4.4837557880751708E-2</v>
      </c>
      <c r="AI99" s="2">
        <v>8.9953172049113768</v>
      </c>
      <c r="AJ99" s="2">
        <v>1.4554799965773561E-17</v>
      </c>
      <c r="AK99" s="2">
        <v>0.31514657343982322</v>
      </c>
      <c r="AL99" s="2">
        <v>0.4915095382220479</v>
      </c>
      <c r="AM99" s="2">
        <v>0.31514657343982322</v>
      </c>
      <c r="AN99" s="2">
        <v>0.4915095382220479</v>
      </c>
    </row>
    <row r="100" spans="1:40" x14ac:dyDescent="0.35">
      <c r="A100" s="1">
        <v>41014</v>
      </c>
      <c r="B100">
        <v>3953</v>
      </c>
      <c r="C100">
        <v>3293.6666666666665</v>
      </c>
      <c r="D100">
        <v>4428</v>
      </c>
      <c r="E100">
        <v>3595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f t="shared" si="6"/>
        <v>4613.0119806888142</v>
      </c>
      <c r="M100">
        <f>L100-B100</f>
        <v>660.01198068881422</v>
      </c>
      <c r="N100">
        <f t="shared" si="7"/>
        <v>660.01198068881422</v>
      </c>
      <c r="O100" s="8">
        <f>N100/B100</f>
        <v>0.16696483194758771</v>
      </c>
      <c r="P100">
        <v>743</v>
      </c>
      <c r="Q100">
        <f t="shared" si="8"/>
        <v>11880.215652398656</v>
      </c>
      <c r="R100">
        <f t="shared" si="9"/>
        <v>13374</v>
      </c>
      <c r="S100">
        <f t="shared" si="10"/>
        <v>660.01198068881422</v>
      </c>
      <c r="T100">
        <f t="shared" si="11"/>
        <v>435615.81465277169</v>
      </c>
      <c r="U100">
        <v>0</v>
      </c>
      <c r="V100">
        <v>0</v>
      </c>
      <c r="W100">
        <v>358</v>
      </c>
      <c r="X100">
        <v>1</v>
      </c>
      <c r="Y100">
        <v>0</v>
      </c>
      <c r="Z100">
        <v>3595</v>
      </c>
      <c r="AA100">
        <v>0</v>
      </c>
      <c r="AB100">
        <v>0</v>
      </c>
      <c r="AC100">
        <v>0</v>
      </c>
      <c r="AD100">
        <v>0</v>
      </c>
      <c r="AF100" s="2" t="s">
        <v>53</v>
      </c>
      <c r="AG100" s="2">
        <v>0.20060370542405867</v>
      </c>
      <c r="AH100" s="2">
        <v>6.6392636910421757E-2</v>
      </c>
      <c r="AI100" s="2">
        <v>3.0214751930205321</v>
      </c>
      <c r="AJ100" s="2">
        <v>2.6984892159955848E-3</v>
      </c>
      <c r="AK100" s="2">
        <v>7.0030109997953005E-2</v>
      </c>
      <c r="AL100" s="2">
        <v>0.33117730085016434</v>
      </c>
      <c r="AM100" s="2">
        <v>7.0030109997953005E-2</v>
      </c>
      <c r="AN100" s="2">
        <v>0.33117730085016434</v>
      </c>
    </row>
    <row r="101" spans="1:40" ht="15" thickBot="1" x14ac:dyDescent="0.4">
      <c r="A101" s="1">
        <v>41015</v>
      </c>
      <c r="B101">
        <v>4628.5</v>
      </c>
      <c r="C101">
        <v>3582</v>
      </c>
      <c r="D101">
        <v>4628.5</v>
      </c>
      <c r="E101">
        <v>3953</v>
      </c>
      <c r="F101">
        <v>0</v>
      </c>
      <c r="G101">
        <v>1</v>
      </c>
      <c r="H101">
        <v>0</v>
      </c>
      <c r="I101">
        <v>0</v>
      </c>
      <c r="J101">
        <v>0</v>
      </c>
      <c r="K101">
        <v>0</v>
      </c>
      <c r="L101">
        <f t="shared" si="6"/>
        <v>4440.881922380252</v>
      </c>
      <c r="M101">
        <f>L101-B101</f>
        <v>-187.61807761974796</v>
      </c>
      <c r="N101">
        <f t="shared" si="7"/>
        <v>187.61807761974796</v>
      </c>
      <c r="O101" s="8">
        <f>N101/B101</f>
        <v>4.053539540234373E-2</v>
      </c>
      <c r="P101">
        <v>1235</v>
      </c>
      <c r="Q101">
        <f t="shared" si="8"/>
        <v>13508.501588621853</v>
      </c>
      <c r="R101">
        <f t="shared" si="9"/>
        <v>22230</v>
      </c>
      <c r="S101">
        <f t="shared" si="10"/>
        <v>-375.23615523949593</v>
      </c>
      <c r="T101">
        <f t="shared" si="11"/>
        <v>140802.17219891908</v>
      </c>
      <c r="U101">
        <v>0</v>
      </c>
      <c r="V101">
        <v>0</v>
      </c>
      <c r="W101">
        <v>675.5</v>
      </c>
      <c r="X101">
        <v>0</v>
      </c>
      <c r="Y101">
        <v>0</v>
      </c>
      <c r="Z101">
        <v>3953</v>
      </c>
      <c r="AA101">
        <v>1</v>
      </c>
      <c r="AB101">
        <v>0</v>
      </c>
      <c r="AC101">
        <v>0</v>
      </c>
      <c r="AD101">
        <v>0</v>
      </c>
      <c r="AF101" s="3" t="s">
        <v>54</v>
      </c>
      <c r="AG101" s="3">
        <v>429.55670079247284</v>
      </c>
      <c r="AH101" s="3">
        <v>105.00699253159515</v>
      </c>
      <c r="AI101" s="3">
        <v>4.0907437727370892</v>
      </c>
      <c r="AJ101" s="3">
        <v>5.3279203364683975E-5</v>
      </c>
      <c r="AK101" s="3">
        <v>223.04071953641966</v>
      </c>
      <c r="AL101" s="3">
        <v>636.07268204852608</v>
      </c>
      <c r="AM101" s="3">
        <v>223.04071953641966</v>
      </c>
      <c r="AN101" s="3">
        <v>636.07268204852608</v>
      </c>
    </row>
    <row r="102" spans="1:40" x14ac:dyDescent="0.35">
      <c r="A102" s="1">
        <v>41016</v>
      </c>
      <c r="B102">
        <v>2900</v>
      </c>
      <c r="C102">
        <v>4058.8333333333335</v>
      </c>
      <c r="D102">
        <v>2712</v>
      </c>
      <c r="E102">
        <v>4628.5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0</v>
      </c>
      <c r="L102">
        <f t="shared" si="6"/>
        <v>4026.8997154270928</v>
      </c>
      <c r="M102">
        <f>L102-B102</f>
        <v>1126.8997154270928</v>
      </c>
      <c r="N102">
        <f t="shared" si="7"/>
        <v>1126.8997154270928</v>
      </c>
      <c r="O102" s="8">
        <f>N102/B102</f>
        <v>0.38858610876796301</v>
      </c>
      <c r="P102">
        <v>845</v>
      </c>
      <c r="Q102">
        <f t="shared" si="8"/>
        <v>20284.194877687671</v>
      </c>
      <c r="R102">
        <f t="shared" si="9"/>
        <v>15210</v>
      </c>
      <c r="S102">
        <f t="shared" si="10"/>
        <v>1126.8997154270928</v>
      </c>
      <c r="T102">
        <f t="shared" si="11"/>
        <v>1269902.9686296629</v>
      </c>
      <c r="U102">
        <v>0</v>
      </c>
      <c r="V102">
        <v>0</v>
      </c>
      <c r="W102">
        <v>-1728.5</v>
      </c>
      <c r="X102">
        <v>0</v>
      </c>
      <c r="Y102">
        <v>0</v>
      </c>
      <c r="Z102">
        <v>4628.5</v>
      </c>
      <c r="AA102">
        <v>0</v>
      </c>
      <c r="AB102">
        <v>1</v>
      </c>
      <c r="AC102">
        <v>0</v>
      </c>
      <c r="AD102">
        <v>1</v>
      </c>
    </row>
    <row r="103" spans="1:40" x14ac:dyDescent="0.35">
      <c r="A103" s="1">
        <v>41017</v>
      </c>
      <c r="B103">
        <v>2827</v>
      </c>
      <c r="C103">
        <v>3827.1666666666665</v>
      </c>
      <c r="D103">
        <v>3136</v>
      </c>
      <c r="E103">
        <v>2900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f t="shared" si="6"/>
        <v>3690.1335015989071</v>
      </c>
      <c r="M103">
        <f>L103-B103</f>
        <v>863.13350159890706</v>
      </c>
      <c r="N103">
        <f t="shared" si="7"/>
        <v>863.13350159890706</v>
      </c>
      <c r="O103" s="8">
        <f>N103/B103</f>
        <v>0.30531782865189494</v>
      </c>
      <c r="P103">
        <v>876</v>
      </c>
      <c r="Q103">
        <f t="shared" si="8"/>
        <v>15536.403028780327</v>
      </c>
      <c r="R103">
        <f t="shared" si="9"/>
        <v>15768</v>
      </c>
      <c r="S103">
        <f t="shared" si="10"/>
        <v>863.13350159890706</v>
      </c>
      <c r="T103">
        <f t="shared" si="11"/>
        <v>744999.44158239046</v>
      </c>
      <c r="U103">
        <v>0</v>
      </c>
      <c r="V103">
        <v>0</v>
      </c>
      <c r="W103">
        <v>-73</v>
      </c>
      <c r="X103">
        <v>0</v>
      </c>
      <c r="Y103">
        <v>0</v>
      </c>
      <c r="Z103">
        <v>2900</v>
      </c>
      <c r="AA103">
        <v>0</v>
      </c>
      <c r="AB103">
        <v>0</v>
      </c>
      <c r="AC103">
        <v>1</v>
      </c>
      <c r="AD103">
        <v>0</v>
      </c>
    </row>
    <row r="104" spans="1:40" x14ac:dyDescent="0.35">
      <c r="A104" s="1">
        <v>41018</v>
      </c>
      <c r="B104">
        <v>3146</v>
      </c>
      <c r="C104">
        <v>3451.8333333333335</v>
      </c>
      <c r="D104">
        <v>3088</v>
      </c>
      <c r="E104">
        <v>2827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0</v>
      </c>
      <c r="L104">
        <f t="shared" si="6"/>
        <v>3538.4545821127504</v>
      </c>
      <c r="M104">
        <f>L104-B104</f>
        <v>392.45458211275036</v>
      </c>
      <c r="N104">
        <f t="shared" si="7"/>
        <v>392.45458211275036</v>
      </c>
      <c r="O104" s="8">
        <f>N104/B104</f>
        <v>0.12474716532509547</v>
      </c>
      <c r="P104">
        <v>605</v>
      </c>
      <c r="Q104">
        <f t="shared" si="8"/>
        <v>7064.1824780295065</v>
      </c>
      <c r="R104">
        <f t="shared" si="9"/>
        <v>10890</v>
      </c>
      <c r="S104">
        <f t="shared" si="10"/>
        <v>392.45458211275036</v>
      </c>
      <c r="T104">
        <f t="shared" si="11"/>
        <v>154020.59902129351</v>
      </c>
      <c r="U104">
        <v>1</v>
      </c>
      <c r="V104">
        <v>0</v>
      </c>
      <c r="W104">
        <v>319</v>
      </c>
      <c r="X104">
        <v>0</v>
      </c>
      <c r="Y104">
        <v>0</v>
      </c>
      <c r="Z104">
        <v>2827</v>
      </c>
      <c r="AA104">
        <v>0</v>
      </c>
      <c r="AB104">
        <v>0</v>
      </c>
      <c r="AC104">
        <v>0</v>
      </c>
      <c r="AD104">
        <v>1</v>
      </c>
    </row>
    <row r="105" spans="1:40" x14ac:dyDescent="0.35">
      <c r="A105" s="1">
        <v>41019</v>
      </c>
      <c r="B105">
        <v>3377</v>
      </c>
      <c r="C105">
        <v>2957.6666666666665</v>
      </c>
      <c r="D105">
        <v>3198</v>
      </c>
      <c r="E105">
        <v>3146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</v>
      </c>
      <c r="L105">
        <f t="shared" si="6"/>
        <v>3506.8857842288771</v>
      </c>
      <c r="M105">
        <f>L105-B105</f>
        <v>129.88578422887713</v>
      </c>
      <c r="N105">
        <f t="shared" si="7"/>
        <v>129.88578422887713</v>
      </c>
      <c r="O105" s="8">
        <f>N105/B105</f>
        <v>3.8461884580656538E-2</v>
      </c>
      <c r="P105">
        <v>838</v>
      </c>
      <c r="Q105">
        <f t="shared" si="8"/>
        <v>2337.9441161197883</v>
      </c>
      <c r="R105">
        <f t="shared" si="9"/>
        <v>15084</v>
      </c>
      <c r="S105">
        <f t="shared" si="10"/>
        <v>129.88578422887713</v>
      </c>
      <c r="T105">
        <f t="shared" si="11"/>
        <v>16870.316944750426</v>
      </c>
      <c r="U105">
        <v>0</v>
      </c>
      <c r="V105">
        <v>1</v>
      </c>
      <c r="W105">
        <v>231</v>
      </c>
      <c r="X105">
        <v>0</v>
      </c>
      <c r="Y105">
        <v>0</v>
      </c>
      <c r="Z105">
        <v>3146</v>
      </c>
      <c r="AA105">
        <v>0</v>
      </c>
      <c r="AB105">
        <v>0</v>
      </c>
      <c r="AC105">
        <v>0</v>
      </c>
      <c r="AD105">
        <v>1</v>
      </c>
    </row>
    <row r="106" spans="1:40" x14ac:dyDescent="0.35">
      <c r="A106" s="1">
        <v>41020</v>
      </c>
      <c r="B106">
        <v>3394</v>
      </c>
      <c r="C106">
        <v>3116.6666666666665</v>
      </c>
      <c r="D106">
        <v>3595</v>
      </c>
      <c r="E106">
        <v>3377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f t="shared" si="6"/>
        <v>4188.6681461127937</v>
      </c>
      <c r="M106">
        <f>L106-B106</f>
        <v>794.66814611279369</v>
      </c>
      <c r="N106">
        <f t="shared" si="7"/>
        <v>794.66814611279369</v>
      </c>
      <c r="O106" s="8">
        <f>N106/B106</f>
        <v>0.23413911199551965</v>
      </c>
      <c r="P106">
        <v>970</v>
      </c>
      <c r="Q106">
        <f t="shared" si="8"/>
        <v>14304.026630030286</v>
      </c>
      <c r="R106">
        <f t="shared" si="9"/>
        <v>17460</v>
      </c>
      <c r="S106">
        <f t="shared" si="10"/>
        <v>794.66814611279369</v>
      </c>
      <c r="T106">
        <f t="shared" si="11"/>
        <v>631497.46244634443</v>
      </c>
      <c r="U106">
        <v>0</v>
      </c>
      <c r="V106">
        <v>0</v>
      </c>
      <c r="W106">
        <v>17</v>
      </c>
      <c r="X106">
        <v>1</v>
      </c>
      <c r="Y106">
        <v>1</v>
      </c>
      <c r="Z106">
        <v>3377</v>
      </c>
      <c r="AA106">
        <v>0</v>
      </c>
      <c r="AB106">
        <v>0</v>
      </c>
      <c r="AC106">
        <v>0</v>
      </c>
      <c r="AD106">
        <v>0</v>
      </c>
    </row>
    <row r="107" spans="1:40" x14ac:dyDescent="0.35">
      <c r="A107" s="1">
        <v>41021</v>
      </c>
      <c r="B107">
        <v>3905</v>
      </c>
      <c r="C107">
        <v>3305.6666666666665</v>
      </c>
      <c r="D107">
        <v>3953</v>
      </c>
      <c r="E107">
        <v>3394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f t="shared" si="6"/>
        <v>4386.8582116241687</v>
      </c>
      <c r="M107">
        <f>L107-B107</f>
        <v>481.85821162416869</v>
      </c>
      <c r="N107">
        <f t="shared" si="7"/>
        <v>481.85821162416869</v>
      </c>
      <c r="O107" s="8">
        <f>N107/B107</f>
        <v>0.12339518863615075</v>
      </c>
      <c r="P107">
        <v>980</v>
      </c>
      <c r="Q107">
        <f t="shared" si="8"/>
        <v>8673.4478092350364</v>
      </c>
      <c r="R107">
        <f t="shared" si="9"/>
        <v>17640</v>
      </c>
      <c r="S107">
        <f t="shared" si="10"/>
        <v>481.85821162416869</v>
      </c>
      <c r="T107">
        <f t="shared" si="11"/>
        <v>232187.33610964214</v>
      </c>
      <c r="U107">
        <v>0</v>
      </c>
      <c r="V107">
        <v>0</v>
      </c>
      <c r="W107">
        <v>511</v>
      </c>
      <c r="X107">
        <v>1</v>
      </c>
      <c r="Y107">
        <v>0</v>
      </c>
      <c r="Z107">
        <v>3394</v>
      </c>
      <c r="AA107">
        <v>0</v>
      </c>
      <c r="AB107">
        <v>0</v>
      </c>
      <c r="AC107">
        <v>0</v>
      </c>
      <c r="AD107">
        <v>0</v>
      </c>
    </row>
    <row r="108" spans="1:40" x14ac:dyDescent="0.35">
      <c r="A108" s="1">
        <v>41022</v>
      </c>
      <c r="B108">
        <v>4628.5</v>
      </c>
      <c r="C108">
        <v>3558.6666666666665</v>
      </c>
      <c r="D108">
        <v>4628.5</v>
      </c>
      <c r="E108">
        <v>3905</v>
      </c>
      <c r="F108">
        <v>0</v>
      </c>
      <c r="G108">
        <v>1</v>
      </c>
      <c r="H108">
        <v>0</v>
      </c>
      <c r="I108">
        <v>0</v>
      </c>
      <c r="J108">
        <v>0</v>
      </c>
      <c r="K108">
        <v>0</v>
      </c>
      <c r="L108">
        <f t="shared" si="6"/>
        <v>4421.8631732650156</v>
      </c>
      <c r="M108">
        <f>L108-B108</f>
        <v>-206.63682673498442</v>
      </c>
      <c r="N108">
        <f t="shared" si="7"/>
        <v>206.63682673498442</v>
      </c>
      <c r="O108" s="8">
        <f>N108/B108</f>
        <v>4.4644447820024719E-2</v>
      </c>
      <c r="P108">
        <v>1058</v>
      </c>
      <c r="Q108">
        <f t="shared" si="8"/>
        <v>14877.851524918879</v>
      </c>
      <c r="R108">
        <f t="shared" si="9"/>
        <v>19044</v>
      </c>
      <c r="S108">
        <f t="shared" si="10"/>
        <v>-413.27365346996885</v>
      </c>
      <c r="T108">
        <f t="shared" si="11"/>
        <v>170795.1126524159</v>
      </c>
      <c r="U108">
        <v>0</v>
      </c>
      <c r="V108">
        <v>0</v>
      </c>
      <c r="W108">
        <v>723.5</v>
      </c>
      <c r="X108">
        <v>0</v>
      </c>
      <c r="Y108">
        <v>0</v>
      </c>
      <c r="Z108">
        <v>3905</v>
      </c>
      <c r="AA108">
        <v>1</v>
      </c>
      <c r="AB108">
        <v>0</v>
      </c>
      <c r="AC108">
        <v>0</v>
      </c>
      <c r="AD108">
        <v>0</v>
      </c>
    </row>
    <row r="109" spans="1:40" x14ac:dyDescent="0.35">
      <c r="A109" s="1">
        <v>41023</v>
      </c>
      <c r="B109">
        <v>2751</v>
      </c>
      <c r="C109">
        <v>3975.8333333333335</v>
      </c>
      <c r="D109">
        <v>2900</v>
      </c>
      <c r="E109">
        <v>4628.5</v>
      </c>
      <c r="F109">
        <v>0</v>
      </c>
      <c r="G109">
        <v>0</v>
      </c>
      <c r="H109">
        <v>1</v>
      </c>
      <c r="I109">
        <v>0</v>
      </c>
      <c r="J109">
        <v>0</v>
      </c>
      <c r="K109">
        <v>0</v>
      </c>
      <c r="L109">
        <f t="shared" si="6"/>
        <v>4072.7133301064514</v>
      </c>
      <c r="M109">
        <f>L109-B109</f>
        <v>1321.7133301064514</v>
      </c>
      <c r="N109">
        <f t="shared" si="7"/>
        <v>1321.7133301064514</v>
      </c>
      <c r="O109" s="8">
        <f>N109/B109</f>
        <v>0.48044832064938253</v>
      </c>
      <c r="P109">
        <v>819</v>
      </c>
      <c r="Q109">
        <f t="shared" si="8"/>
        <v>23790.839941916125</v>
      </c>
      <c r="R109">
        <f t="shared" si="9"/>
        <v>14742</v>
      </c>
      <c r="S109">
        <f t="shared" si="10"/>
        <v>1321.7133301064514</v>
      </c>
      <c r="T109">
        <f t="shared" si="11"/>
        <v>1746926.1269810854</v>
      </c>
      <c r="U109">
        <v>0</v>
      </c>
      <c r="V109">
        <v>0</v>
      </c>
      <c r="W109">
        <v>-1877.5</v>
      </c>
      <c r="X109">
        <v>0</v>
      </c>
      <c r="Y109">
        <v>0</v>
      </c>
      <c r="Z109">
        <v>4628.5</v>
      </c>
      <c r="AA109">
        <v>0</v>
      </c>
      <c r="AB109">
        <v>1</v>
      </c>
      <c r="AC109">
        <v>0</v>
      </c>
      <c r="AD109">
        <v>0</v>
      </c>
    </row>
    <row r="110" spans="1:40" x14ac:dyDescent="0.35">
      <c r="A110" s="1">
        <v>41024</v>
      </c>
      <c r="B110">
        <v>3050</v>
      </c>
      <c r="C110">
        <v>3761.5</v>
      </c>
      <c r="D110">
        <v>2827</v>
      </c>
      <c r="E110">
        <v>2751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0</v>
      </c>
      <c r="L110">
        <f t="shared" si="6"/>
        <v>3515.913104580899</v>
      </c>
      <c r="M110">
        <f>L110-B110</f>
        <v>465.91310458089902</v>
      </c>
      <c r="N110">
        <f t="shared" si="7"/>
        <v>465.91310458089902</v>
      </c>
      <c r="O110" s="8">
        <f>N110/B110</f>
        <v>0.15275839494455706</v>
      </c>
      <c r="P110">
        <v>798</v>
      </c>
      <c r="Q110">
        <f t="shared" si="8"/>
        <v>8386.4358824561823</v>
      </c>
      <c r="R110">
        <f t="shared" si="9"/>
        <v>14364</v>
      </c>
      <c r="S110">
        <f t="shared" si="10"/>
        <v>465.91310458089902</v>
      </c>
      <c r="T110">
        <f t="shared" si="11"/>
        <v>217075.02102021175</v>
      </c>
      <c r="U110">
        <v>0</v>
      </c>
      <c r="V110">
        <v>0</v>
      </c>
      <c r="W110">
        <v>299</v>
      </c>
      <c r="X110">
        <v>0</v>
      </c>
      <c r="Y110">
        <v>0</v>
      </c>
      <c r="Z110">
        <v>2751</v>
      </c>
      <c r="AA110">
        <v>0</v>
      </c>
      <c r="AB110">
        <v>0</v>
      </c>
      <c r="AC110">
        <v>1</v>
      </c>
      <c r="AD110">
        <v>1</v>
      </c>
    </row>
    <row r="111" spans="1:40" x14ac:dyDescent="0.35">
      <c r="A111" s="1">
        <v>41025</v>
      </c>
      <c r="B111">
        <v>3207</v>
      </c>
      <c r="C111">
        <v>3476.5</v>
      </c>
      <c r="D111">
        <v>3146</v>
      </c>
      <c r="E111">
        <v>3050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f t="shared" si="6"/>
        <v>3623.0654864869648</v>
      </c>
      <c r="M111">
        <f>L111-B111</f>
        <v>416.0654864869648</v>
      </c>
      <c r="N111">
        <f t="shared" si="7"/>
        <v>416.0654864869648</v>
      </c>
      <c r="O111" s="8">
        <f>N111/B111</f>
        <v>0.12973666557123942</v>
      </c>
      <c r="P111">
        <v>772</v>
      </c>
      <c r="Q111">
        <f t="shared" si="8"/>
        <v>7489.1787567653664</v>
      </c>
      <c r="R111">
        <f t="shared" si="9"/>
        <v>13896</v>
      </c>
      <c r="S111">
        <f t="shared" si="10"/>
        <v>416.0654864869648</v>
      </c>
      <c r="T111">
        <f t="shared" si="11"/>
        <v>173110.48904563469</v>
      </c>
      <c r="U111">
        <v>1</v>
      </c>
      <c r="V111">
        <v>0</v>
      </c>
      <c r="W111">
        <v>157</v>
      </c>
      <c r="X111">
        <v>0</v>
      </c>
      <c r="Y111">
        <v>0</v>
      </c>
      <c r="Z111">
        <v>3050</v>
      </c>
      <c r="AA111">
        <v>0</v>
      </c>
      <c r="AB111">
        <v>0</v>
      </c>
      <c r="AC111">
        <v>0</v>
      </c>
      <c r="AD111">
        <v>1</v>
      </c>
    </row>
    <row r="112" spans="1:40" x14ac:dyDescent="0.35">
      <c r="A112" s="1">
        <v>41026</v>
      </c>
      <c r="B112">
        <v>3271</v>
      </c>
      <c r="C112">
        <v>3002.6666666666665</v>
      </c>
      <c r="D112">
        <v>3377</v>
      </c>
      <c r="E112">
        <v>3207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</v>
      </c>
      <c r="L112">
        <f t="shared" si="6"/>
        <v>3603.7057559219193</v>
      </c>
      <c r="M112">
        <f>L112-B112</f>
        <v>332.70575592191926</v>
      </c>
      <c r="N112">
        <f t="shared" si="7"/>
        <v>332.70575592191926</v>
      </c>
      <c r="O112" s="8">
        <f>N112/B112</f>
        <v>0.10171377435705266</v>
      </c>
      <c r="P112">
        <v>1055</v>
      </c>
      <c r="Q112">
        <f t="shared" si="8"/>
        <v>5988.7036065945467</v>
      </c>
      <c r="R112">
        <f t="shared" si="9"/>
        <v>18990</v>
      </c>
      <c r="S112">
        <f t="shared" si="10"/>
        <v>332.70575592191926</v>
      </c>
      <c r="T112">
        <f t="shared" si="11"/>
        <v>110693.12002357571</v>
      </c>
      <c r="U112">
        <v>0</v>
      </c>
      <c r="V112">
        <v>1</v>
      </c>
      <c r="W112">
        <v>64</v>
      </c>
      <c r="X112">
        <v>0</v>
      </c>
      <c r="Y112">
        <v>0</v>
      </c>
      <c r="Z112">
        <v>3207</v>
      </c>
      <c r="AA112">
        <v>0</v>
      </c>
      <c r="AB112">
        <v>0</v>
      </c>
      <c r="AC112">
        <v>0</v>
      </c>
      <c r="AD112">
        <v>0</v>
      </c>
    </row>
    <row r="113" spans="1:30" x14ac:dyDescent="0.35">
      <c r="A113" s="1">
        <v>41027</v>
      </c>
      <c r="B113">
        <v>3536</v>
      </c>
      <c r="C113">
        <v>3176</v>
      </c>
      <c r="D113">
        <v>3394</v>
      </c>
      <c r="E113">
        <v>3271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f t="shared" si="6"/>
        <v>4104.4916019780294</v>
      </c>
      <c r="M113">
        <f>L113-B113</f>
        <v>568.49160197802939</v>
      </c>
      <c r="N113">
        <f t="shared" si="7"/>
        <v>568.49160197802939</v>
      </c>
      <c r="O113" s="8">
        <f>N113/B113</f>
        <v>0.16077251187161465</v>
      </c>
      <c r="P113">
        <v>945</v>
      </c>
      <c r="Q113">
        <f t="shared" si="8"/>
        <v>10232.848835604529</v>
      </c>
      <c r="R113">
        <f t="shared" si="9"/>
        <v>17010</v>
      </c>
      <c r="S113">
        <f t="shared" si="10"/>
        <v>568.49160197802939</v>
      </c>
      <c r="T113">
        <f t="shared" si="11"/>
        <v>323182.70151954622</v>
      </c>
      <c r="U113">
        <v>0</v>
      </c>
      <c r="V113">
        <v>0</v>
      </c>
      <c r="W113">
        <v>265</v>
      </c>
      <c r="X113">
        <v>1</v>
      </c>
      <c r="Y113">
        <v>1</v>
      </c>
      <c r="Z113">
        <v>3271</v>
      </c>
      <c r="AA113">
        <v>0</v>
      </c>
      <c r="AB113">
        <v>0</v>
      </c>
      <c r="AC113">
        <v>0</v>
      </c>
      <c r="AD113">
        <v>1</v>
      </c>
    </row>
    <row r="114" spans="1:30" x14ac:dyDescent="0.35">
      <c r="A114" s="1">
        <v>41028</v>
      </c>
      <c r="B114">
        <v>3774</v>
      </c>
      <c r="C114">
        <v>3338</v>
      </c>
      <c r="D114">
        <v>3905</v>
      </c>
      <c r="E114">
        <v>3536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f t="shared" si="6"/>
        <v>4413.6188887150774</v>
      </c>
      <c r="M114">
        <f>L114-B114</f>
        <v>639.61888871507745</v>
      </c>
      <c r="N114">
        <f t="shared" si="7"/>
        <v>639.61888871507745</v>
      </c>
      <c r="O114" s="8">
        <f>N114/B114</f>
        <v>0.16948036266960187</v>
      </c>
      <c r="P114">
        <v>1056</v>
      </c>
      <c r="Q114">
        <f t="shared" si="8"/>
        <v>11513.139996871394</v>
      </c>
      <c r="R114">
        <f t="shared" si="9"/>
        <v>19008</v>
      </c>
      <c r="S114">
        <f t="shared" si="10"/>
        <v>639.61888871507745</v>
      </c>
      <c r="T114">
        <f t="shared" si="11"/>
        <v>409112.32280111063</v>
      </c>
      <c r="U114">
        <v>0</v>
      </c>
      <c r="V114">
        <v>0</v>
      </c>
      <c r="W114">
        <v>238</v>
      </c>
      <c r="X114">
        <v>1</v>
      </c>
      <c r="Y114">
        <v>0</v>
      </c>
      <c r="Z114">
        <v>3536</v>
      </c>
      <c r="AA114">
        <v>0</v>
      </c>
      <c r="AB114">
        <v>0</v>
      </c>
      <c r="AC114">
        <v>0</v>
      </c>
      <c r="AD114">
        <v>0</v>
      </c>
    </row>
    <row r="115" spans="1:30" x14ac:dyDescent="0.35">
      <c r="A115" s="1">
        <v>41029</v>
      </c>
      <c r="B115">
        <v>2954</v>
      </c>
      <c r="C115">
        <v>3527</v>
      </c>
      <c r="D115">
        <v>4628.5</v>
      </c>
      <c r="E115">
        <v>3774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0</v>
      </c>
      <c r="L115">
        <f t="shared" si="6"/>
        <v>4379.8054841391513</v>
      </c>
      <c r="M115">
        <f>L115-B115</f>
        <v>1425.8054841391513</v>
      </c>
      <c r="N115">
        <f t="shared" si="7"/>
        <v>1425.8054841391513</v>
      </c>
      <c r="O115" s="8">
        <f>N115/B115</f>
        <v>0.48266942591034234</v>
      </c>
      <c r="P115">
        <v>698</v>
      </c>
      <c r="Q115">
        <f t="shared" si="8"/>
        <v>25664.498714504723</v>
      </c>
      <c r="R115">
        <f t="shared" si="9"/>
        <v>12564</v>
      </c>
      <c r="S115">
        <f t="shared" si="10"/>
        <v>1425.8054841391513</v>
      </c>
      <c r="T115">
        <f t="shared" si="11"/>
        <v>2032921.2786012797</v>
      </c>
      <c r="U115">
        <v>0</v>
      </c>
      <c r="V115">
        <v>0</v>
      </c>
      <c r="W115">
        <v>-820</v>
      </c>
      <c r="X115">
        <v>0</v>
      </c>
      <c r="Y115">
        <v>0</v>
      </c>
      <c r="Z115">
        <v>3774</v>
      </c>
      <c r="AA115">
        <v>1</v>
      </c>
      <c r="AB115">
        <v>0</v>
      </c>
      <c r="AC115">
        <v>0</v>
      </c>
      <c r="AD115">
        <v>0</v>
      </c>
    </row>
    <row r="116" spans="1:30" x14ac:dyDescent="0.35">
      <c r="A116" s="1">
        <v>41030</v>
      </c>
      <c r="B116">
        <v>4732</v>
      </c>
      <c r="C116">
        <v>3421.3333333333335</v>
      </c>
      <c r="D116">
        <v>2751</v>
      </c>
      <c r="E116">
        <v>2954</v>
      </c>
      <c r="F116">
        <v>0</v>
      </c>
      <c r="G116">
        <v>0</v>
      </c>
      <c r="H116">
        <v>1</v>
      </c>
      <c r="I116">
        <v>0</v>
      </c>
      <c r="J116">
        <v>0</v>
      </c>
      <c r="K116">
        <v>0</v>
      </c>
      <c r="L116">
        <f t="shared" si="6"/>
        <v>3432.5132206428962</v>
      </c>
      <c r="M116">
        <f>L116-B116</f>
        <v>-1299.4867793571038</v>
      </c>
      <c r="N116">
        <f t="shared" si="7"/>
        <v>1299.4867793571038</v>
      </c>
      <c r="O116" s="8">
        <f>N116/B116</f>
        <v>0.27461681727749448</v>
      </c>
      <c r="P116">
        <v>701</v>
      </c>
      <c r="Q116">
        <f t="shared" si="8"/>
        <v>93563.048113711469</v>
      </c>
      <c r="R116">
        <f t="shared" si="9"/>
        <v>12618</v>
      </c>
      <c r="S116">
        <f t="shared" si="10"/>
        <v>-2598.9735587142077</v>
      </c>
      <c r="T116">
        <f t="shared" si="11"/>
        <v>6754663.5588955935</v>
      </c>
      <c r="U116">
        <v>0</v>
      </c>
      <c r="V116">
        <v>0</v>
      </c>
      <c r="W116">
        <v>1778</v>
      </c>
      <c r="X116">
        <v>0</v>
      </c>
      <c r="Y116">
        <v>0</v>
      </c>
      <c r="Z116">
        <v>2954</v>
      </c>
      <c r="AA116">
        <v>0</v>
      </c>
      <c r="AB116">
        <v>1</v>
      </c>
      <c r="AC116">
        <v>0</v>
      </c>
      <c r="AD116">
        <v>1</v>
      </c>
    </row>
    <row r="117" spans="1:30" x14ac:dyDescent="0.35">
      <c r="A117" s="1">
        <v>41031</v>
      </c>
      <c r="B117">
        <v>4151</v>
      </c>
      <c r="C117">
        <v>3820</v>
      </c>
      <c r="D117">
        <v>3050</v>
      </c>
      <c r="E117">
        <v>4732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0</v>
      </c>
      <c r="L117">
        <f t="shared" si="6"/>
        <v>4107.2350207668405</v>
      </c>
      <c r="M117">
        <f>L117-B117</f>
        <v>-43.764979233159465</v>
      </c>
      <c r="N117">
        <f t="shared" si="7"/>
        <v>43.764979233159465</v>
      </c>
      <c r="O117" s="8">
        <f>N117/B117</f>
        <v>1.0543237589294017E-2</v>
      </c>
      <c r="P117">
        <v>1152</v>
      </c>
      <c r="Q117">
        <f t="shared" si="8"/>
        <v>3151.0785047874815</v>
      </c>
      <c r="R117">
        <f t="shared" si="9"/>
        <v>20736</v>
      </c>
      <c r="S117">
        <f t="shared" si="10"/>
        <v>-87.529958466318931</v>
      </c>
      <c r="T117">
        <f t="shared" si="11"/>
        <v>7661.4936291155173</v>
      </c>
      <c r="U117">
        <v>0</v>
      </c>
      <c r="V117">
        <v>0</v>
      </c>
      <c r="W117">
        <v>-581</v>
      </c>
      <c r="X117">
        <v>0</v>
      </c>
      <c r="Y117">
        <v>0</v>
      </c>
      <c r="Z117">
        <v>4732</v>
      </c>
      <c r="AA117">
        <v>0</v>
      </c>
      <c r="AB117">
        <v>0</v>
      </c>
      <c r="AC117">
        <v>1</v>
      </c>
      <c r="AD117">
        <v>1</v>
      </c>
    </row>
    <row r="118" spans="1:30" x14ac:dyDescent="0.35">
      <c r="A118" s="1">
        <v>41032</v>
      </c>
      <c r="B118">
        <v>4833</v>
      </c>
      <c r="C118">
        <v>3945.6666666666665</v>
      </c>
      <c r="D118">
        <v>3207</v>
      </c>
      <c r="E118">
        <v>4151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0</v>
      </c>
      <c r="L118">
        <f t="shared" si="6"/>
        <v>4062.1423997407046</v>
      </c>
      <c r="M118">
        <f>L118-B118</f>
        <v>-770.8576002592954</v>
      </c>
      <c r="N118">
        <f t="shared" si="7"/>
        <v>770.8576002592954</v>
      </c>
      <c r="O118" s="8">
        <f>N118/B118</f>
        <v>0.15949877927980455</v>
      </c>
      <c r="P118">
        <v>369</v>
      </c>
      <c r="Q118">
        <f t="shared" si="8"/>
        <v>55501.747218669268</v>
      </c>
      <c r="R118">
        <f t="shared" si="9"/>
        <v>6642</v>
      </c>
      <c r="S118">
        <f t="shared" si="10"/>
        <v>-1541.7152005185908</v>
      </c>
      <c r="T118">
        <f t="shared" si="11"/>
        <v>2376885.7595100785</v>
      </c>
      <c r="U118">
        <v>1</v>
      </c>
      <c r="V118">
        <v>0</v>
      </c>
      <c r="W118">
        <v>682</v>
      </c>
      <c r="X118">
        <v>0</v>
      </c>
      <c r="Y118">
        <v>0</v>
      </c>
      <c r="Z118">
        <v>4151</v>
      </c>
      <c r="AA118">
        <v>0</v>
      </c>
      <c r="AB118">
        <v>0</v>
      </c>
      <c r="AC118">
        <v>0</v>
      </c>
      <c r="AD118">
        <v>1</v>
      </c>
    </row>
    <row r="119" spans="1:30" x14ac:dyDescent="0.35">
      <c r="A119" s="1">
        <v>41033</v>
      </c>
      <c r="B119">
        <v>4881</v>
      </c>
      <c r="C119">
        <v>4572</v>
      </c>
      <c r="D119">
        <v>3271</v>
      </c>
      <c r="E119">
        <v>4833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</v>
      </c>
      <c r="L119">
        <f t="shared" si="6"/>
        <v>4447.3385396999383</v>
      </c>
      <c r="M119">
        <f>L119-B119</f>
        <v>-433.66146030006166</v>
      </c>
      <c r="N119">
        <f t="shared" si="7"/>
        <v>433.66146030006166</v>
      </c>
      <c r="O119" s="8">
        <f>N119/B119</f>
        <v>8.8846847019066102E-2</v>
      </c>
      <c r="P119">
        <v>1188</v>
      </c>
      <c r="Q119">
        <f t="shared" si="8"/>
        <v>31223.62514160444</v>
      </c>
      <c r="R119">
        <f t="shared" si="9"/>
        <v>21384</v>
      </c>
      <c r="S119">
        <f t="shared" si="10"/>
        <v>-867.32292060012333</v>
      </c>
      <c r="T119">
        <f t="shared" si="11"/>
        <v>752249.04859832779</v>
      </c>
      <c r="U119">
        <v>0</v>
      </c>
      <c r="V119">
        <v>1</v>
      </c>
      <c r="W119">
        <v>48</v>
      </c>
      <c r="X119">
        <v>0</v>
      </c>
      <c r="Y119">
        <v>0</v>
      </c>
      <c r="Z119">
        <v>4833</v>
      </c>
      <c r="AA119">
        <v>0</v>
      </c>
      <c r="AB119">
        <v>0</v>
      </c>
      <c r="AC119">
        <v>0</v>
      </c>
      <c r="AD119">
        <v>1</v>
      </c>
    </row>
    <row r="120" spans="1:30" x14ac:dyDescent="0.35">
      <c r="A120" s="1">
        <v>41034</v>
      </c>
      <c r="B120">
        <v>4563</v>
      </c>
      <c r="C120">
        <v>4621.666666666667</v>
      </c>
      <c r="D120">
        <v>3536</v>
      </c>
      <c r="E120">
        <v>4881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f t="shared" si="6"/>
        <v>5000.2512542833401</v>
      </c>
      <c r="M120">
        <f>L120-B120</f>
        <v>437.25125428334013</v>
      </c>
      <c r="N120">
        <f t="shared" si="7"/>
        <v>437.25125428334013</v>
      </c>
      <c r="O120" s="8">
        <f>N120/B120</f>
        <v>9.5825389937177319E-2</v>
      </c>
      <c r="P120">
        <v>1440</v>
      </c>
      <c r="Q120">
        <f t="shared" si="8"/>
        <v>7870.5225771001224</v>
      </c>
      <c r="R120">
        <f t="shared" si="9"/>
        <v>25920</v>
      </c>
      <c r="S120">
        <f t="shared" si="10"/>
        <v>437.25125428334013</v>
      </c>
      <c r="T120">
        <f t="shared" si="11"/>
        <v>191188.65937235416</v>
      </c>
      <c r="U120">
        <v>0</v>
      </c>
      <c r="V120">
        <v>0</v>
      </c>
      <c r="W120">
        <v>-318</v>
      </c>
      <c r="X120">
        <v>1</v>
      </c>
      <c r="Y120">
        <v>1</v>
      </c>
      <c r="Z120">
        <v>4881</v>
      </c>
      <c r="AA120">
        <v>0</v>
      </c>
      <c r="AB120">
        <v>0</v>
      </c>
      <c r="AC120">
        <v>0</v>
      </c>
      <c r="AD120">
        <v>1</v>
      </c>
    </row>
    <row r="121" spans="1:30" x14ac:dyDescent="0.35">
      <c r="A121" s="1">
        <v>41035</v>
      </c>
      <c r="B121">
        <v>5394</v>
      </c>
      <c r="C121">
        <v>4759</v>
      </c>
      <c r="D121">
        <v>3774</v>
      </c>
      <c r="E121">
        <v>4563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f t="shared" si="6"/>
        <v>5054.3667684748843</v>
      </c>
      <c r="M121">
        <f>L121-B121</f>
        <v>-339.63323152511566</v>
      </c>
      <c r="N121">
        <f t="shared" si="7"/>
        <v>339.63323152511566</v>
      </c>
      <c r="O121" s="8">
        <f>N121/B121</f>
        <v>6.2965003990566495E-2</v>
      </c>
      <c r="P121">
        <v>1295</v>
      </c>
      <c r="Q121">
        <f t="shared" si="8"/>
        <v>24453.592669808328</v>
      </c>
      <c r="R121">
        <f t="shared" si="9"/>
        <v>23310</v>
      </c>
      <c r="S121">
        <f t="shared" si="10"/>
        <v>-679.26646305023132</v>
      </c>
      <c r="T121">
        <f t="shared" si="11"/>
        <v>461402.92782477126</v>
      </c>
      <c r="U121">
        <v>0</v>
      </c>
      <c r="V121">
        <v>0</v>
      </c>
      <c r="W121">
        <v>831</v>
      </c>
      <c r="X121">
        <v>1</v>
      </c>
      <c r="Y121">
        <v>0</v>
      </c>
      <c r="Z121">
        <v>4563</v>
      </c>
      <c r="AA121">
        <v>0</v>
      </c>
      <c r="AB121">
        <v>0</v>
      </c>
      <c r="AC121">
        <v>0</v>
      </c>
      <c r="AD121">
        <v>1</v>
      </c>
    </row>
    <row r="122" spans="1:30" x14ac:dyDescent="0.35">
      <c r="A122" s="1">
        <v>41036</v>
      </c>
      <c r="B122">
        <v>4018</v>
      </c>
      <c r="C122">
        <v>4946</v>
      </c>
      <c r="D122">
        <v>2954</v>
      </c>
      <c r="E122">
        <v>5394</v>
      </c>
      <c r="F122">
        <v>0</v>
      </c>
      <c r="G122">
        <v>1</v>
      </c>
      <c r="H122">
        <v>0</v>
      </c>
      <c r="I122">
        <v>0</v>
      </c>
      <c r="J122">
        <v>0</v>
      </c>
      <c r="K122">
        <v>0</v>
      </c>
      <c r="L122">
        <f t="shared" si="6"/>
        <v>4580.4784487056932</v>
      </c>
      <c r="M122">
        <f>L122-B122</f>
        <v>562.47844870569315</v>
      </c>
      <c r="N122">
        <f t="shared" si="7"/>
        <v>562.47844870569315</v>
      </c>
      <c r="O122" s="8">
        <f>N122/B122</f>
        <v>0.1399896587122183</v>
      </c>
      <c r="P122">
        <v>913</v>
      </c>
      <c r="Q122">
        <f t="shared" si="8"/>
        <v>10124.612076702477</v>
      </c>
      <c r="R122">
        <f t="shared" si="9"/>
        <v>16434</v>
      </c>
      <c r="S122">
        <f t="shared" si="10"/>
        <v>562.47844870569315</v>
      </c>
      <c r="T122">
        <f t="shared" si="11"/>
        <v>316382.00525836309</v>
      </c>
      <c r="U122">
        <v>0</v>
      </c>
      <c r="V122">
        <v>0</v>
      </c>
      <c r="W122">
        <v>-1376</v>
      </c>
      <c r="X122">
        <v>0</v>
      </c>
      <c r="Y122">
        <v>0</v>
      </c>
      <c r="Z122">
        <v>5394</v>
      </c>
      <c r="AA122">
        <v>1</v>
      </c>
      <c r="AB122">
        <v>0</v>
      </c>
      <c r="AC122">
        <v>0</v>
      </c>
      <c r="AD122">
        <v>1</v>
      </c>
    </row>
    <row r="123" spans="1:30" x14ac:dyDescent="0.35">
      <c r="A123" s="1">
        <v>41037</v>
      </c>
      <c r="B123">
        <v>4112</v>
      </c>
      <c r="C123">
        <v>4658.333333333333</v>
      </c>
      <c r="D123">
        <v>4732</v>
      </c>
      <c r="E123">
        <v>4018</v>
      </c>
      <c r="F123">
        <v>0</v>
      </c>
      <c r="G123">
        <v>0</v>
      </c>
      <c r="H123">
        <v>1</v>
      </c>
      <c r="I123">
        <v>0</v>
      </c>
      <c r="J123">
        <v>0</v>
      </c>
      <c r="K123">
        <v>0</v>
      </c>
      <c r="L123">
        <f t="shared" si="6"/>
        <v>4827.2806366549203</v>
      </c>
      <c r="M123">
        <f>L123-B123</f>
        <v>715.28063665492027</v>
      </c>
      <c r="N123">
        <f t="shared" si="7"/>
        <v>715.28063665492027</v>
      </c>
      <c r="O123" s="8">
        <f>N123/B123</f>
        <v>0.17394957117094365</v>
      </c>
      <c r="P123">
        <v>955</v>
      </c>
      <c r="Q123">
        <f t="shared" si="8"/>
        <v>12875.051459788565</v>
      </c>
      <c r="R123">
        <f t="shared" si="9"/>
        <v>17190</v>
      </c>
      <c r="S123">
        <f t="shared" si="10"/>
        <v>715.28063665492027</v>
      </c>
      <c r="T123">
        <f t="shared" si="11"/>
        <v>511626.38917346805</v>
      </c>
      <c r="U123">
        <v>0</v>
      </c>
      <c r="V123">
        <v>0</v>
      </c>
      <c r="W123">
        <v>94</v>
      </c>
      <c r="X123">
        <v>0</v>
      </c>
      <c r="Y123">
        <v>0</v>
      </c>
      <c r="Z123">
        <v>4018</v>
      </c>
      <c r="AA123">
        <v>0</v>
      </c>
      <c r="AB123">
        <v>1</v>
      </c>
      <c r="AC123">
        <v>0</v>
      </c>
      <c r="AD123">
        <v>0</v>
      </c>
    </row>
    <row r="124" spans="1:30" x14ac:dyDescent="0.35">
      <c r="A124" s="1">
        <v>41038</v>
      </c>
      <c r="B124">
        <v>4315</v>
      </c>
      <c r="C124">
        <v>4508</v>
      </c>
      <c r="D124">
        <v>4151</v>
      </c>
      <c r="E124">
        <v>4112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f t="shared" si="6"/>
        <v>4583.7404712849811</v>
      </c>
      <c r="M124">
        <f>L124-B124</f>
        <v>268.74047128498114</v>
      </c>
      <c r="N124">
        <f t="shared" si="7"/>
        <v>268.74047128498114</v>
      </c>
      <c r="O124" s="8">
        <f>N124/B124</f>
        <v>6.2280526369636414E-2</v>
      </c>
      <c r="P124">
        <v>902</v>
      </c>
      <c r="Q124">
        <f t="shared" si="8"/>
        <v>4837.3284831296605</v>
      </c>
      <c r="R124">
        <f t="shared" si="9"/>
        <v>16236</v>
      </c>
      <c r="S124">
        <f t="shared" si="10"/>
        <v>268.74047128498114</v>
      </c>
      <c r="T124">
        <f t="shared" si="11"/>
        <v>72221.44090647377</v>
      </c>
      <c r="U124">
        <v>0</v>
      </c>
      <c r="V124">
        <v>0</v>
      </c>
      <c r="W124">
        <v>203</v>
      </c>
      <c r="X124">
        <v>0</v>
      </c>
      <c r="Y124">
        <v>0</v>
      </c>
      <c r="Z124">
        <v>4112</v>
      </c>
      <c r="AA124">
        <v>0</v>
      </c>
      <c r="AB124">
        <v>0</v>
      </c>
      <c r="AC124">
        <v>1</v>
      </c>
      <c r="AD124">
        <v>1</v>
      </c>
    </row>
    <row r="125" spans="1:30" x14ac:dyDescent="0.35">
      <c r="A125" s="1">
        <v>41039</v>
      </c>
      <c r="B125">
        <v>4869</v>
      </c>
      <c r="C125">
        <v>4148.333333333333</v>
      </c>
      <c r="D125">
        <v>4833</v>
      </c>
      <c r="E125">
        <v>4315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0</v>
      </c>
      <c r="L125">
        <f t="shared" si="6"/>
        <v>4781.9987160157134</v>
      </c>
      <c r="M125">
        <f>L125-B125</f>
        <v>-87.001283984286601</v>
      </c>
      <c r="N125">
        <f t="shared" si="7"/>
        <v>87.001283984286601</v>
      </c>
      <c r="O125" s="8">
        <f>N125/B125</f>
        <v>1.7868409115688356E-2</v>
      </c>
      <c r="P125">
        <v>777</v>
      </c>
      <c r="Q125">
        <f t="shared" si="8"/>
        <v>6264.0924468686353</v>
      </c>
      <c r="R125">
        <f t="shared" si="9"/>
        <v>13986</v>
      </c>
      <c r="S125">
        <f t="shared" si="10"/>
        <v>-174.0025679685732</v>
      </c>
      <c r="T125">
        <f t="shared" si="11"/>
        <v>30276.893659657937</v>
      </c>
      <c r="U125">
        <v>1</v>
      </c>
      <c r="V125">
        <v>0</v>
      </c>
      <c r="W125">
        <v>554</v>
      </c>
      <c r="X125">
        <v>0</v>
      </c>
      <c r="Y125">
        <v>0</v>
      </c>
      <c r="Z125">
        <v>4315</v>
      </c>
      <c r="AA125">
        <v>0</v>
      </c>
      <c r="AB125">
        <v>0</v>
      </c>
      <c r="AC125">
        <v>0</v>
      </c>
      <c r="AD125">
        <v>1</v>
      </c>
    </row>
    <row r="126" spans="1:30" x14ac:dyDescent="0.35">
      <c r="A126" s="1">
        <v>41040</v>
      </c>
      <c r="B126">
        <v>4844</v>
      </c>
      <c r="C126">
        <v>4432</v>
      </c>
      <c r="D126">
        <v>4881</v>
      </c>
      <c r="E126">
        <v>4869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f t="shared" si="6"/>
        <v>5024.1400458342086</v>
      </c>
      <c r="M126">
        <f>L126-B126</f>
        <v>180.14004583420865</v>
      </c>
      <c r="N126">
        <f t="shared" si="7"/>
        <v>180.14004583420865</v>
      </c>
      <c r="O126" s="8">
        <f>N126/B126</f>
        <v>3.7188283615650013E-2</v>
      </c>
      <c r="P126">
        <v>1476</v>
      </c>
      <c r="Q126">
        <f t="shared" si="8"/>
        <v>3242.5208250157557</v>
      </c>
      <c r="R126">
        <f t="shared" si="9"/>
        <v>26568</v>
      </c>
      <c r="S126">
        <f t="shared" si="10"/>
        <v>180.14004583420865</v>
      </c>
      <c r="T126">
        <f t="shared" si="11"/>
        <v>32450.436113150794</v>
      </c>
      <c r="U126">
        <v>0</v>
      </c>
      <c r="V126">
        <v>1</v>
      </c>
      <c r="W126">
        <v>-25</v>
      </c>
      <c r="X126">
        <v>0</v>
      </c>
      <c r="Y126">
        <v>0</v>
      </c>
      <c r="Z126">
        <v>4869</v>
      </c>
      <c r="AA126">
        <v>0</v>
      </c>
      <c r="AB126">
        <v>0</v>
      </c>
      <c r="AC126">
        <v>0</v>
      </c>
      <c r="AD126">
        <v>0</v>
      </c>
    </row>
    <row r="127" spans="1:30" x14ac:dyDescent="0.35">
      <c r="A127" s="1">
        <v>41041</v>
      </c>
      <c r="B127">
        <v>5278</v>
      </c>
      <c r="C127">
        <v>4676</v>
      </c>
      <c r="D127">
        <v>4563</v>
      </c>
      <c r="E127">
        <v>4844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f t="shared" si="6"/>
        <v>5397.5771395850961</v>
      </c>
      <c r="M127">
        <f>L127-B127</f>
        <v>119.57713958509612</v>
      </c>
      <c r="N127">
        <f t="shared" si="7"/>
        <v>119.57713958509612</v>
      </c>
      <c r="O127" s="8">
        <f>N127/B127</f>
        <v>2.2655767257502107E-2</v>
      </c>
      <c r="P127">
        <v>891</v>
      </c>
      <c r="Q127">
        <f t="shared" si="8"/>
        <v>2152.3885125317302</v>
      </c>
      <c r="R127">
        <f t="shared" si="9"/>
        <v>16038</v>
      </c>
      <c r="S127">
        <f t="shared" si="10"/>
        <v>119.57713958509612</v>
      </c>
      <c r="T127">
        <f t="shared" si="11"/>
        <v>14298.692311353561</v>
      </c>
      <c r="U127">
        <v>0</v>
      </c>
      <c r="V127">
        <v>0</v>
      </c>
      <c r="W127">
        <v>434</v>
      </c>
      <c r="X127">
        <v>1</v>
      </c>
      <c r="Y127">
        <v>1</v>
      </c>
      <c r="Z127">
        <v>4844</v>
      </c>
      <c r="AA127">
        <v>0</v>
      </c>
      <c r="AB127">
        <v>0</v>
      </c>
      <c r="AC127">
        <v>0</v>
      </c>
      <c r="AD127">
        <v>1</v>
      </c>
    </row>
    <row r="128" spans="1:30" x14ac:dyDescent="0.35">
      <c r="A128" s="1">
        <v>41042</v>
      </c>
      <c r="B128">
        <v>7177</v>
      </c>
      <c r="C128">
        <v>4997</v>
      </c>
      <c r="D128">
        <v>5394</v>
      </c>
      <c r="E128">
        <v>5278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f t="shared" si="6"/>
        <v>5918.7429701435867</v>
      </c>
      <c r="M128">
        <f>L128-B128</f>
        <v>-1258.2570298564133</v>
      </c>
      <c r="N128">
        <f t="shared" si="7"/>
        <v>1258.2570298564133</v>
      </c>
      <c r="O128" s="8">
        <f>N128/B128</f>
        <v>0.17531796431049371</v>
      </c>
      <c r="P128">
        <v>545</v>
      </c>
      <c r="Q128">
        <f t="shared" si="8"/>
        <v>90594.506149661756</v>
      </c>
      <c r="R128">
        <f t="shared" si="9"/>
        <v>9810</v>
      </c>
      <c r="S128">
        <f t="shared" si="10"/>
        <v>-2516.5140597128266</v>
      </c>
      <c r="T128">
        <f t="shared" si="11"/>
        <v>6332843.0127323316</v>
      </c>
      <c r="U128">
        <v>0</v>
      </c>
      <c r="V128">
        <v>0</v>
      </c>
      <c r="W128">
        <v>1899</v>
      </c>
      <c r="X128">
        <v>1</v>
      </c>
      <c r="Y128">
        <v>0</v>
      </c>
      <c r="Z128">
        <v>5278</v>
      </c>
      <c r="AA128">
        <v>0</v>
      </c>
      <c r="AB128">
        <v>0</v>
      </c>
      <c r="AC128">
        <v>0</v>
      </c>
      <c r="AD128">
        <v>1</v>
      </c>
    </row>
    <row r="129" spans="1:30" x14ac:dyDescent="0.35">
      <c r="A129" s="1">
        <v>41043</v>
      </c>
      <c r="B129">
        <v>3609</v>
      </c>
      <c r="C129">
        <v>5766.333333333333</v>
      </c>
      <c r="D129">
        <v>4018</v>
      </c>
      <c r="E129">
        <v>7177</v>
      </c>
      <c r="F129">
        <v>0</v>
      </c>
      <c r="G129">
        <v>1</v>
      </c>
      <c r="H129">
        <v>0</v>
      </c>
      <c r="I129">
        <v>0</v>
      </c>
      <c r="J129">
        <v>0</v>
      </c>
      <c r="K129">
        <v>0</v>
      </c>
      <c r="L129">
        <f t="shared" si="6"/>
        <v>5676.4535780871502</v>
      </c>
      <c r="M129">
        <f>L129-B129</f>
        <v>2067.4535780871502</v>
      </c>
      <c r="N129">
        <f t="shared" si="7"/>
        <v>2067.4535780871502</v>
      </c>
      <c r="O129" s="8">
        <f>N129/B129</f>
        <v>0.57286050930649768</v>
      </c>
      <c r="P129">
        <v>1371</v>
      </c>
      <c r="Q129">
        <f t="shared" si="8"/>
        <v>37214.164405568707</v>
      </c>
      <c r="R129">
        <f t="shared" si="9"/>
        <v>24678</v>
      </c>
      <c r="S129">
        <f t="shared" si="10"/>
        <v>2067.4535780871502</v>
      </c>
      <c r="T129">
        <f t="shared" si="11"/>
        <v>4274364.2975453595</v>
      </c>
      <c r="U129">
        <v>0</v>
      </c>
      <c r="V129">
        <v>0</v>
      </c>
      <c r="W129">
        <v>-3568</v>
      </c>
      <c r="X129">
        <v>0</v>
      </c>
      <c r="Y129">
        <v>0</v>
      </c>
      <c r="Z129">
        <v>7177</v>
      </c>
      <c r="AA129">
        <v>1</v>
      </c>
      <c r="AB129">
        <v>0</v>
      </c>
      <c r="AC129">
        <v>0</v>
      </c>
      <c r="AD129">
        <v>0</v>
      </c>
    </row>
    <row r="130" spans="1:30" x14ac:dyDescent="0.35">
      <c r="A130" s="1">
        <v>41044</v>
      </c>
      <c r="B130">
        <v>4596</v>
      </c>
      <c r="C130">
        <v>5354.666666666667</v>
      </c>
      <c r="D130">
        <v>4112</v>
      </c>
      <c r="E130">
        <v>3609</v>
      </c>
      <c r="F130">
        <v>0</v>
      </c>
      <c r="G130">
        <v>0</v>
      </c>
      <c r="H130">
        <v>1</v>
      </c>
      <c r="I130">
        <v>0</v>
      </c>
      <c r="J130">
        <v>0</v>
      </c>
      <c r="K130">
        <v>0</v>
      </c>
      <c r="L130">
        <f t="shared" si="6"/>
        <v>4705.2926605410121</v>
      </c>
      <c r="M130">
        <f>L130-B130</f>
        <v>109.29266054101208</v>
      </c>
      <c r="N130">
        <f t="shared" si="7"/>
        <v>109.29266054101208</v>
      </c>
      <c r="O130" s="8">
        <f>N130/B130</f>
        <v>2.377995225000263E-2</v>
      </c>
      <c r="P130">
        <v>729</v>
      </c>
      <c r="Q130">
        <f t="shared" si="8"/>
        <v>1967.2678897382175</v>
      </c>
      <c r="R130">
        <f t="shared" si="9"/>
        <v>13122</v>
      </c>
      <c r="S130">
        <f t="shared" si="10"/>
        <v>109.29266054101208</v>
      </c>
      <c r="T130">
        <f t="shared" si="11"/>
        <v>11944.8856481329</v>
      </c>
      <c r="U130">
        <v>0</v>
      </c>
      <c r="V130">
        <v>0</v>
      </c>
      <c r="W130">
        <v>987</v>
      </c>
      <c r="X130">
        <v>0</v>
      </c>
      <c r="Y130">
        <v>0</v>
      </c>
      <c r="Z130">
        <v>3609</v>
      </c>
      <c r="AA130">
        <v>0</v>
      </c>
      <c r="AB130">
        <v>1</v>
      </c>
      <c r="AC130">
        <v>0</v>
      </c>
      <c r="AD130">
        <v>1</v>
      </c>
    </row>
    <row r="131" spans="1:30" x14ac:dyDescent="0.35">
      <c r="A131" s="1">
        <v>41045</v>
      </c>
      <c r="B131">
        <v>4910</v>
      </c>
      <c r="C131">
        <v>5127.333333333333</v>
      </c>
      <c r="D131">
        <v>4315</v>
      </c>
      <c r="E131">
        <v>4596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0</v>
      </c>
      <c r="L131">
        <f t="shared" ref="L131:L194" si="12">$AH$2+SUMPRODUCT(C131:F131,$AI$2:$AL$2)</f>
        <v>4955.8874561758948</v>
      </c>
      <c r="M131">
        <f>L131-B131</f>
        <v>45.88745617589484</v>
      </c>
      <c r="N131">
        <f t="shared" ref="N131:N194" si="13">ABS(M131)</f>
        <v>45.88745617589484</v>
      </c>
      <c r="O131" s="8">
        <f>N131/B131</f>
        <v>9.3457140887769526E-3</v>
      </c>
      <c r="P131">
        <v>683</v>
      </c>
      <c r="Q131">
        <f t="shared" ref="Q131:Q194" si="14">IF(M131&lt;0,M131*-72,M131*18)</f>
        <v>825.97421116610712</v>
      </c>
      <c r="R131">
        <f t="shared" ref="R131:R194" si="15">P131*18</f>
        <v>12294</v>
      </c>
      <c r="S131">
        <f t="shared" ref="S131:S194" si="16">IF(M131&lt;0,M131*2,M131)</f>
        <v>45.88745617589484</v>
      </c>
      <c r="T131">
        <f t="shared" ref="T131:T194" si="17">S131^2</f>
        <v>2105.6586342946694</v>
      </c>
      <c r="U131">
        <v>0</v>
      </c>
      <c r="V131">
        <v>0</v>
      </c>
      <c r="W131">
        <v>314</v>
      </c>
      <c r="X131">
        <v>0</v>
      </c>
      <c r="Y131">
        <v>0</v>
      </c>
      <c r="Z131">
        <v>4596</v>
      </c>
      <c r="AA131">
        <v>0</v>
      </c>
      <c r="AB131">
        <v>0</v>
      </c>
      <c r="AC131">
        <v>1</v>
      </c>
      <c r="AD131">
        <v>1</v>
      </c>
    </row>
    <row r="132" spans="1:30" x14ac:dyDescent="0.35">
      <c r="A132" s="1">
        <v>41046</v>
      </c>
      <c r="B132">
        <v>5297</v>
      </c>
      <c r="C132">
        <v>4371.666666666667</v>
      </c>
      <c r="D132">
        <v>4869</v>
      </c>
      <c r="E132">
        <v>4910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0</v>
      </c>
      <c r="L132">
        <f t="shared" si="12"/>
        <v>5011.141689216598</v>
      </c>
      <c r="M132">
        <f>L132-B132</f>
        <v>-285.85831078340198</v>
      </c>
      <c r="N132">
        <f t="shared" si="13"/>
        <v>285.85831078340198</v>
      </c>
      <c r="O132" s="8">
        <f>N132/B132</f>
        <v>5.3966077172626387E-2</v>
      </c>
      <c r="P132">
        <v>768</v>
      </c>
      <c r="Q132">
        <f t="shared" si="14"/>
        <v>20581.798376404942</v>
      </c>
      <c r="R132">
        <f t="shared" si="15"/>
        <v>13824</v>
      </c>
      <c r="S132">
        <f t="shared" si="16"/>
        <v>-571.71662156680395</v>
      </c>
      <c r="T132">
        <f t="shared" si="17"/>
        <v>326859.8953757601</v>
      </c>
      <c r="U132">
        <v>1</v>
      </c>
      <c r="V132">
        <v>0</v>
      </c>
      <c r="W132">
        <v>387</v>
      </c>
      <c r="X132">
        <v>0</v>
      </c>
      <c r="Y132">
        <v>0</v>
      </c>
      <c r="Z132">
        <v>4910</v>
      </c>
      <c r="AA132">
        <v>0</v>
      </c>
      <c r="AB132">
        <v>0</v>
      </c>
      <c r="AC132">
        <v>0</v>
      </c>
      <c r="AD132">
        <v>1</v>
      </c>
    </row>
    <row r="133" spans="1:30" x14ac:dyDescent="0.35">
      <c r="A133" s="1">
        <v>41047</v>
      </c>
      <c r="B133">
        <v>5306</v>
      </c>
      <c r="C133">
        <v>4934.333333333333</v>
      </c>
      <c r="D133">
        <v>4844</v>
      </c>
      <c r="E133">
        <v>5297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</v>
      </c>
      <c r="L133">
        <f t="shared" si="12"/>
        <v>5270.2040659808736</v>
      </c>
      <c r="M133">
        <f>L133-B133</f>
        <v>-35.795934019126435</v>
      </c>
      <c r="N133">
        <f t="shared" si="13"/>
        <v>35.795934019126435</v>
      </c>
      <c r="O133" s="8">
        <f>N133/B133</f>
        <v>6.7463124800464444E-3</v>
      </c>
      <c r="P133">
        <v>890</v>
      </c>
      <c r="Q133">
        <f t="shared" si="14"/>
        <v>2577.3072493771033</v>
      </c>
      <c r="R133">
        <f t="shared" si="15"/>
        <v>16020</v>
      </c>
      <c r="S133">
        <f t="shared" si="16"/>
        <v>-71.591868038252869</v>
      </c>
      <c r="T133">
        <f t="shared" si="17"/>
        <v>5125.3955692066129</v>
      </c>
      <c r="U133">
        <v>0</v>
      </c>
      <c r="V133">
        <v>1</v>
      </c>
      <c r="W133">
        <v>9</v>
      </c>
      <c r="X133">
        <v>0</v>
      </c>
      <c r="Y133">
        <v>0</v>
      </c>
      <c r="Z133">
        <v>5297</v>
      </c>
      <c r="AA133">
        <v>0</v>
      </c>
      <c r="AB133">
        <v>0</v>
      </c>
      <c r="AC133">
        <v>0</v>
      </c>
      <c r="AD133">
        <v>1</v>
      </c>
    </row>
    <row r="134" spans="1:30" x14ac:dyDescent="0.35">
      <c r="A134" s="1">
        <v>41048</v>
      </c>
      <c r="B134">
        <v>5362</v>
      </c>
      <c r="C134">
        <v>5171</v>
      </c>
      <c r="D134">
        <v>5278</v>
      </c>
      <c r="E134">
        <v>5306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f t="shared" si="12"/>
        <v>5935.1524369035305</v>
      </c>
      <c r="M134">
        <f>L134-B134</f>
        <v>573.15243690353054</v>
      </c>
      <c r="N134">
        <f t="shared" si="13"/>
        <v>573.15243690353054</v>
      </c>
      <c r="O134" s="8">
        <f>N134/B134</f>
        <v>0.10689153989248984</v>
      </c>
      <c r="P134">
        <v>931</v>
      </c>
      <c r="Q134">
        <f t="shared" si="14"/>
        <v>10316.74386426355</v>
      </c>
      <c r="R134">
        <f t="shared" si="15"/>
        <v>16758</v>
      </c>
      <c r="S134">
        <f t="shared" si="16"/>
        <v>573.15243690353054</v>
      </c>
      <c r="T134">
        <f t="shared" si="17"/>
        <v>328503.71592845558</v>
      </c>
      <c r="U134">
        <v>0</v>
      </c>
      <c r="V134">
        <v>0</v>
      </c>
      <c r="W134">
        <v>56</v>
      </c>
      <c r="X134">
        <v>1</v>
      </c>
      <c r="Y134">
        <v>1</v>
      </c>
      <c r="Z134">
        <v>5306</v>
      </c>
      <c r="AA134">
        <v>0</v>
      </c>
      <c r="AB134">
        <v>0</v>
      </c>
      <c r="AC134">
        <v>0</v>
      </c>
      <c r="AD134">
        <v>1</v>
      </c>
    </row>
    <row r="135" spans="1:30" x14ac:dyDescent="0.35">
      <c r="A135" s="1">
        <v>41049</v>
      </c>
      <c r="B135">
        <v>5483</v>
      </c>
      <c r="C135">
        <v>5321.666666666667</v>
      </c>
      <c r="D135">
        <v>7177</v>
      </c>
      <c r="E135">
        <v>5362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f t="shared" si="12"/>
        <v>6715.9722263225549</v>
      </c>
      <c r="M135">
        <f>L135-B135</f>
        <v>1232.9722263225549</v>
      </c>
      <c r="N135">
        <f t="shared" si="13"/>
        <v>1232.9722263225549</v>
      </c>
      <c r="O135" s="8">
        <f>N135/B135</f>
        <v>0.22487182679601583</v>
      </c>
      <c r="P135">
        <v>741</v>
      </c>
      <c r="Q135">
        <f t="shared" si="14"/>
        <v>22193.50007380599</v>
      </c>
      <c r="R135">
        <f t="shared" si="15"/>
        <v>13338</v>
      </c>
      <c r="S135">
        <f t="shared" si="16"/>
        <v>1232.9722263225549</v>
      </c>
      <c r="T135">
        <f t="shared" si="17"/>
        <v>1520220.5108827974</v>
      </c>
      <c r="U135">
        <v>0</v>
      </c>
      <c r="V135">
        <v>0</v>
      </c>
      <c r="W135">
        <v>121</v>
      </c>
      <c r="X135">
        <v>1</v>
      </c>
      <c r="Y135">
        <v>0</v>
      </c>
      <c r="Z135">
        <v>5362</v>
      </c>
      <c r="AA135">
        <v>0</v>
      </c>
      <c r="AB135">
        <v>0</v>
      </c>
      <c r="AC135">
        <v>0</v>
      </c>
      <c r="AD135">
        <v>0</v>
      </c>
    </row>
    <row r="136" spans="1:30" x14ac:dyDescent="0.35">
      <c r="A136" s="1">
        <v>41050</v>
      </c>
      <c r="B136">
        <v>3884</v>
      </c>
      <c r="C136">
        <v>5383.666666666667</v>
      </c>
      <c r="D136">
        <v>3609</v>
      </c>
      <c r="E136">
        <v>5483</v>
      </c>
      <c r="F136">
        <v>0</v>
      </c>
      <c r="G136">
        <v>1</v>
      </c>
      <c r="H136">
        <v>0</v>
      </c>
      <c r="I136">
        <v>0</v>
      </c>
      <c r="J136">
        <v>0</v>
      </c>
      <c r="K136">
        <v>0</v>
      </c>
      <c r="L136">
        <f t="shared" si="12"/>
        <v>4985.6313824530425</v>
      </c>
      <c r="M136">
        <f>L136-B136</f>
        <v>1101.6313824530425</v>
      </c>
      <c r="N136">
        <f t="shared" si="13"/>
        <v>1101.6313824530425</v>
      </c>
      <c r="O136" s="8">
        <f>N136/B136</f>
        <v>0.28363320866453207</v>
      </c>
      <c r="P136">
        <v>1133</v>
      </c>
      <c r="Q136">
        <f t="shared" si="14"/>
        <v>19829.364884154766</v>
      </c>
      <c r="R136">
        <f t="shared" si="15"/>
        <v>20394</v>
      </c>
      <c r="S136">
        <f t="shared" si="16"/>
        <v>1101.6313824530425</v>
      </c>
      <c r="T136">
        <f t="shared" si="17"/>
        <v>1213591.7028054018</v>
      </c>
      <c r="U136">
        <v>0</v>
      </c>
      <c r="V136">
        <v>0</v>
      </c>
      <c r="W136">
        <v>-1599</v>
      </c>
      <c r="X136">
        <v>0</v>
      </c>
      <c r="Y136">
        <v>0</v>
      </c>
      <c r="Z136">
        <v>5483</v>
      </c>
      <c r="AA136">
        <v>1</v>
      </c>
      <c r="AB136">
        <v>0</v>
      </c>
      <c r="AC136">
        <v>0</v>
      </c>
      <c r="AD136">
        <v>1</v>
      </c>
    </row>
    <row r="137" spans="1:30" x14ac:dyDescent="0.35">
      <c r="A137" s="1">
        <v>41051</v>
      </c>
      <c r="B137">
        <v>4569</v>
      </c>
      <c r="C137">
        <v>4909.666666666667</v>
      </c>
      <c r="D137">
        <v>4596</v>
      </c>
      <c r="E137">
        <v>3884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0</v>
      </c>
      <c r="L137">
        <f t="shared" si="12"/>
        <v>4819.9240310619462</v>
      </c>
      <c r="M137">
        <f>L137-B137</f>
        <v>250.92403106194615</v>
      </c>
      <c r="N137">
        <f t="shared" si="13"/>
        <v>250.92403106194615</v>
      </c>
      <c r="O137" s="8">
        <f>N137/B137</f>
        <v>5.491880741123794E-2</v>
      </c>
      <c r="P137">
        <v>876</v>
      </c>
      <c r="Q137">
        <f t="shared" si="14"/>
        <v>4516.6325591150307</v>
      </c>
      <c r="R137">
        <f t="shared" si="15"/>
        <v>15768</v>
      </c>
      <c r="S137">
        <f t="shared" si="16"/>
        <v>250.92403106194615</v>
      </c>
      <c r="T137">
        <f t="shared" si="17"/>
        <v>62962.869364376515</v>
      </c>
      <c r="U137">
        <v>0</v>
      </c>
      <c r="V137">
        <v>0</v>
      </c>
      <c r="W137">
        <v>685</v>
      </c>
      <c r="X137">
        <v>0</v>
      </c>
      <c r="Y137">
        <v>0</v>
      </c>
      <c r="Z137">
        <v>3884</v>
      </c>
      <c r="AA137">
        <v>0</v>
      </c>
      <c r="AB137">
        <v>1</v>
      </c>
      <c r="AC137">
        <v>0</v>
      </c>
      <c r="AD137">
        <v>0</v>
      </c>
    </row>
    <row r="138" spans="1:30" x14ac:dyDescent="0.35">
      <c r="A138" s="1">
        <v>41052</v>
      </c>
      <c r="B138">
        <v>4568</v>
      </c>
      <c r="C138">
        <v>4645.333333333333</v>
      </c>
      <c r="D138">
        <v>4910</v>
      </c>
      <c r="E138">
        <v>4569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0</v>
      </c>
      <c r="L138">
        <f t="shared" si="12"/>
        <v>5026.7598167453498</v>
      </c>
      <c r="M138">
        <f>L138-B138</f>
        <v>458.75981674534978</v>
      </c>
      <c r="N138">
        <f t="shared" si="13"/>
        <v>458.75981674534978</v>
      </c>
      <c r="O138" s="8">
        <f>N138/B138</f>
        <v>0.10042903168681037</v>
      </c>
      <c r="P138">
        <v>914</v>
      </c>
      <c r="Q138">
        <f t="shared" si="14"/>
        <v>8257.6767014162961</v>
      </c>
      <c r="R138">
        <f t="shared" si="15"/>
        <v>16452</v>
      </c>
      <c r="S138">
        <f t="shared" si="16"/>
        <v>458.75981674534978</v>
      </c>
      <c r="T138">
        <f t="shared" si="17"/>
        <v>210460.56946022692</v>
      </c>
      <c r="U138">
        <v>0</v>
      </c>
      <c r="V138">
        <v>0</v>
      </c>
      <c r="W138">
        <v>-1</v>
      </c>
      <c r="X138">
        <v>0</v>
      </c>
      <c r="Y138">
        <v>0</v>
      </c>
      <c r="Z138">
        <v>4569</v>
      </c>
      <c r="AA138">
        <v>0</v>
      </c>
      <c r="AB138">
        <v>0</v>
      </c>
      <c r="AC138">
        <v>1</v>
      </c>
      <c r="AD138">
        <v>0</v>
      </c>
    </row>
    <row r="139" spans="1:30" x14ac:dyDescent="0.35">
      <c r="A139" s="1">
        <v>41053</v>
      </c>
      <c r="B139">
        <v>5522</v>
      </c>
      <c r="C139">
        <v>4340.333333333333</v>
      </c>
      <c r="D139">
        <v>5297</v>
      </c>
      <c r="E139">
        <v>4568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f t="shared" si="12"/>
        <v>5079.5576274844743</v>
      </c>
      <c r="M139">
        <f>L139-B139</f>
        <v>-442.44237251552568</v>
      </c>
      <c r="N139">
        <f t="shared" si="13"/>
        <v>442.44237251552568</v>
      </c>
      <c r="O139" s="8">
        <f>N139/B139</f>
        <v>8.0123573436350182E-2</v>
      </c>
      <c r="P139">
        <v>227</v>
      </c>
      <c r="Q139">
        <f t="shared" si="14"/>
        <v>31855.850821117849</v>
      </c>
      <c r="R139">
        <f t="shared" si="15"/>
        <v>4086</v>
      </c>
      <c r="S139">
        <f t="shared" si="16"/>
        <v>-884.88474503105135</v>
      </c>
      <c r="T139">
        <f t="shared" si="17"/>
        <v>783021.01198866882</v>
      </c>
      <c r="U139">
        <v>1</v>
      </c>
      <c r="V139">
        <v>0</v>
      </c>
      <c r="W139">
        <v>954</v>
      </c>
      <c r="X139">
        <v>0</v>
      </c>
      <c r="Y139">
        <v>0</v>
      </c>
      <c r="Z139">
        <v>4568</v>
      </c>
      <c r="AA139">
        <v>0</v>
      </c>
      <c r="AB139">
        <v>0</v>
      </c>
      <c r="AC139">
        <v>0</v>
      </c>
      <c r="AD139">
        <v>1</v>
      </c>
    </row>
    <row r="140" spans="1:30" x14ac:dyDescent="0.35">
      <c r="A140" s="1">
        <v>41054</v>
      </c>
      <c r="B140">
        <v>5481</v>
      </c>
      <c r="C140">
        <v>4886.333333333333</v>
      </c>
      <c r="D140">
        <v>5306</v>
      </c>
      <c r="E140">
        <v>5522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</v>
      </c>
      <c r="L140">
        <f t="shared" si="12"/>
        <v>5486.2712609910159</v>
      </c>
      <c r="M140">
        <f>L140-B140</f>
        <v>5.271260991015879</v>
      </c>
      <c r="N140">
        <f t="shared" si="13"/>
        <v>5.271260991015879</v>
      </c>
      <c r="O140" s="8">
        <f>N140/B140</f>
        <v>9.6173344116326932E-4</v>
      </c>
      <c r="P140">
        <v>959</v>
      </c>
      <c r="Q140">
        <f t="shared" si="14"/>
        <v>94.882697838285821</v>
      </c>
      <c r="R140">
        <f t="shared" si="15"/>
        <v>17262</v>
      </c>
      <c r="S140">
        <f t="shared" si="16"/>
        <v>5.271260991015879</v>
      </c>
      <c r="T140">
        <f t="shared" si="17"/>
        <v>27.786192435405706</v>
      </c>
      <c r="U140">
        <v>0</v>
      </c>
      <c r="V140">
        <v>1</v>
      </c>
      <c r="W140">
        <v>-41</v>
      </c>
      <c r="X140">
        <v>0</v>
      </c>
      <c r="Y140">
        <v>0</v>
      </c>
      <c r="Z140">
        <v>5522</v>
      </c>
      <c r="AA140">
        <v>0</v>
      </c>
      <c r="AB140">
        <v>0</v>
      </c>
      <c r="AC140">
        <v>0</v>
      </c>
      <c r="AD140">
        <v>1</v>
      </c>
    </row>
    <row r="141" spans="1:30" x14ac:dyDescent="0.35">
      <c r="A141" s="1">
        <v>41055</v>
      </c>
      <c r="B141">
        <v>5617</v>
      </c>
      <c r="C141">
        <v>5190.333333333333</v>
      </c>
      <c r="D141">
        <v>5362</v>
      </c>
      <c r="E141">
        <v>5481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f t="shared" si="12"/>
        <v>6016.1483338542866</v>
      </c>
      <c r="M141">
        <f>L141-B141</f>
        <v>399.14833385428665</v>
      </c>
      <c r="N141">
        <f t="shared" si="13"/>
        <v>399.14833385428665</v>
      </c>
      <c r="O141" s="8">
        <f>N141/B141</f>
        <v>7.1060767999694976E-2</v>
      </c>
      <c r="P141">
        <v>1070</v>
      </c>
      <c r="Q141">
        <f t="shared" si="14"/>
        <v>7184.6700093771597</v>
      </c>
      <c r="R141">
        <f t="shared" si="15"/>
        <v>19260</v>
      </c>
      <c r="S141">
        <f t="shared" si="16"/>
        <v>399.14833385428665</v>
      </c>
      <c r="T141">
        <f t="shared" si="17"/>
        <v>159319.39241865306</v>
      </c>
      <c r="U141">
        <v>0</v>
      </c>
      <c r="V141">
        <v>0</v>
      </c>
      <c r="W141">
        <v>136</v>
      </c>
      <c r="X141">
        <v>1</v>
      </c>
      <c r="Y141">
        <v>1</v>
      </c>
      <c r="Z141">
        <v>5481</v>
      </c>
      <c r="AA141">
        <v>0</v>
      </c>
      <c r="AB141">
        <v>0</v>
      </c>
      <c r="AC141">
        <v>0</v>
      </c>
      <c r="AD141">
        <v>1</v>
      </c>
    </row>
    <row r="142" spans="1:30" x14ac:dyDescent="0.35">
      <c r="A142" s="1">
        <v>41056</v>
      </c>
      <c r="B142">
        <v>4964</v>
      </c>
      <c r="C142">
        <v>5540</v>
      </c>
      <c r="D142">
        <v>5483</v>
      </c>
      <c r="E142">
        <v>5617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f t="shared" si="12"/>
        <v>6203.176797939941</v>
      </c>
      <c r="M142">
        <f>L142-B142</f>
        <v>1239.176797939941</v>
      </c>
      <c r="N142">
        <f t="shared" si="13"/>
        <v>1239.176797939941</v>
      </c>
      <c r="O142" s="8">
        <f>N142/B142</f>
        <v>0.24963271513697441</v>
      </c>
      <c r="P142">
        <v>1623</v>
      </c>
      <c r="Q142">
        <f t="shared" si="14"/>
        <v>22305.182362918938</v>
      </c>
      <c r="R142">
        <f t="shared" si="15"/>
        <v>29214</v>
      </c>
      <c r="S142">
        <f t="shared" si="16"/>
        <v>1239.176797939941</v>
      </c>
      <c r="T142">
        <f t="shared" si="17"/>
        <v>1535559.1365526854</v>
      </c>
      <c r="U142">
        <v>0</v>
      </c>
      <c r="V142">
        <v>0</v>
      </c>
      <c r="W142">
        <v>-653</v>
      </c>
      <c r="X142">
        <v>1</v>
      </c>
      <c r="Y142">
        <v>0</v>
      </c>
      <c r="Z142">
        <v>5617</v>
      </c>
      <c r="AA142">
        <v>0</v>
      </c>
      <c r="AB142">
        <v>0</v>
      </c>
      <c r="AC142">
        <v>0</v>
      </c>
      <c r="AD142">
        <v>0</v>
      </c>
    </row>
    <row r="143" spans="1:30" x14ac:dyDescent="0.35">
      <c r="A143" s="1">
        <v>41057</v>
      </c>
      <c r="B143">
        <v>3782</v>
      </c>
      <c r="C143">
        <v>5354</v>
      </c>
      <c r="D143">
        <v>3884</v>
      </c>
      <c r="E143">
        <v>4964</v>
      </c>
      <c r="F143">
        <v>0</v>
      </c>
      <c r="G143">
        <v>1</v>
      </c>
      <c r="H143">
        <v>0</v>
      </c>
      <c r="I143">
        <v>0</v>
      </c>
      <c r="J143">
        <v>0</v>
      </c>
      <c r="K143">
        <v>0</v>
      </c>
      <c r="L143">
        <f t="shared" si="12"/>
        <v>4952.8326669384405</v>
      </c>
      <c r="M143">
        <f>L143-B143</f>
        <v>1170.8326669384405</v>
      </c>
      <c r="N143">
        <f t="shared" si="13"/>
        <v>1170.8326669384405</v>
      </c>
      <c r="O143" s="8">
        <f>N143/B143</f>
        <v>0.30958029268599696</v>
      </c>
      <c r="P143">
        <v>1334</v>
      </c>
      <c r="Q143">
        <f t="shared" si="14"/>
        <v>21074.988004891929</v>
      </c>
      <c r="R143">
        <f t="shared" si="15"/>
        <v>24012</v>
      </c>
      <c r="S143">
        <f t="shared" si="16"/>
        <v>1170.8326669384405</v>
      </c>
      <c r="T143">
        <f t="shared" si="17"/>
        <v>1370849.1339701812</v>
      </c>
      <c r="U143">
        <v>0</v>
      </c>
      <c r="V143">
        <v>0</v>
      </c>
      <c r="W143">
        <v>-1182</v>
      </c>
      <c r="X143">
        <v>0</v>
      </c>
      <c r="Y143">
        <v>0</v>
      </c>
      <c r="Z143">
        <v>4964</v>
      </c>
      <c r="AA143">
        <v>1</v>
      </c>
      <c r="AB143">
        <v>0</v>
      </c>
      <c r="AC143">
        <v>0</v>
      </c>
      <c r="AD143">
        <v>0</v>
      </c>
    </row>
    <row r="144" spans="1:30" x14ac:dyDescent="0.35">
      <c r="A144" s="1">
        <v>41058</v>
      </c>
      <c r="B144">
        <v>4148</v>
      </c>
      <c r="C144">
        <v>4787.666666666667</v>
      </c>
      <c r="D144">
        <v>4569</v>
      </c>
      <c r="E144">
        <v>3782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0</v>
      </c>
      <c r="L144">
        <f t="shared" si="12"/>
        <v>4746.9870897696383</v>
      </c>
      <c r="M144">
        <f>L144-B144</f>
        <v>598.98708976963826</v>
      </c>
      <c r="N144">
        <f t="shared" si="13"/>
        <v>598.98708976963826</v>
      </c>
      <c r="O144" s="8">
        <f>N144/B144</f>
        <v>0.1444038307062773</v>
      </c>
      <c r="P144">
        <v>1221</v>
      </c>
      <c r="Q144">
        <f t="shared" si="14"/>
        <v>10781.767615853489</v>
      </c>
      <c r="R144">
        <f t="shared" si="15"/>
        <v>21978</v>
      </c>
      <c r="S144">
        <f t="shared" si="16"/>
        <v>598.98708976963826</v>
      </c>
      <c r="T144">
        <f t="shared" si="17"/>
        <v>358785.53371070069</v>
      </c>
      <c r="U144">
        <v>0</v>
      </c>
      <c r="V144">
        <v>0</v>
      </c>
      <c r="W144">
        <v>366</v>
      </c>
      <c r="X144">
        <v>0</v>
      </c>
      <c r="Y144">
        <v>0</v>
      </c>
      <c r="Z144">
        <v>3782</v>
      </c>
      <c r="AA144">
        <v>0</v>
      </c>
      <c r="AB144">
        <v>1</v>
      </c>
      <c r="AC144">
        <v>0</v>
      </c>
      <c r="AD144">
        <v>0</v>
      </c>
    </row>
    <row r="145" spans="1:30" x14ac:dyDescent="0.35">
      <c r="A145" s="1">
        <v>41059</v>
      </c>
      <c r="B145">
        <v>4465</v>
      </c>
      <c r="C145">
        <v>4298</v>
      </c>
      <c r="D145">
        <v>4568</v>
      </c>
      <c r="E145">
        <v>4148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0</v>
      </c>
      <c r="L145">
        <f t="shared" si="12"/>
        <v>4686.2732798100478</v>
      </c>
      <c r="M145">
        <f>L145-B145</f>
        <v>221.27327981004782</v>
      </c>
      <c r="N145">
        <f t="shared" si="13"/>
        <v>221.27327981004782</v>
      </c>
      <c r="O145" s="8">
        <f>N145/B145</f>
        <v>4.9557285511768828E-2</v>
      </c>
      <c r="P145">
        <v>731</v>
      </c>
      <c r="Q145">
        <f t="shared" si="14"/>
        <v>3982.9190365808608</v>
      </c>
      <c r="R145">
        <f t="shared" si="15"/>
        <v>13158</v>
      </c>
      <c r="S145">
        <f t="shared" si="16"/>
        <v>221.27327981004782</v>
      </c>
      <c r="T145">
        <f t="shared" si="17"/>
        <v>48961.86435789572</v>
      </c>
      <c r="U145">
        <v>0</v>
      </c>
      <c r="V145">
        <v>0</v>
      </c>
      <c r="W145">
        <v>317</v>
      </c>
      <c r="X145">
        <v>0</v>
      </c>
      <c r="Y145">
        <v>0</v>
      </c>
      <c r="Z145">
        <v>4148</v>
      </c>
      <c r="AA145">
        <v>0</v>
      </c>
      <c r="AB145">
        <v>0</v>
      </c>
      <c r="AC145">
        <v>1</v>
      </c>
      <c r="AD145">
        <v>0</v>
      </c>
    </row>
    <row r="146" spans="1:30" x14ac:dyDescent="0.35">
      <c r="A146" s="1">
        <v>41060</v>
      </c>
      <c r="B146">
        <v>4885</v>
      </c>
      <c r="C146">
        <v>4131.666666666667</v>
      </c>
      <c r="D146">
        <v>5522</v>
      </c>
      <c r="E146">
        <v>4465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0</v>
      </c>
      <c r="L146">
        <f t="shared" si="12"/>
        <v>5075.3473352540705</v>
      </c>
      <c r="M146">
        <f>L146-B146</f>
        <v>190.34733525407046</v>
      </c>
      <c r="N146">
        <f t="shared" si="13"/>
        <v>190.34733525407046</v>
      </c>
      <c r="O146" s="8">
        <f>N146/B146</f>
        <v>3.8965677636452499E-2</v>
      </c>
      <c r="P146">
        <v>546</v>
      </c>
      <c r="Q146">
        <f t="shared" si="14"/>
        <v>3426.2520345732682</v>
      </c>
      <c r="R146">
        <f t="shared" si="15"/>
        <v>9828</v>
      </c>
      <c r="S146">
        <f t="shared" si="16"/>
        <v>190.34733525407046</v>
      </c>
      <c r="T146">
        <f t="shared" si="17"/>
        <v>36232.108038325496</v>
      </c>
      <c r="U146">
        <v>1</v>
      </c>
      <c r="V146">
        <v>0</v>
      </c>
      <c r="W146">
        <v>420</v>
      </c>
      <c r="X146">
        <v>0</v>
      </c>
      <c r="Y146">
        <v>0</v>
      </c>
      <c r="Z146">
        <v>4465</v>
      </c>
      <c r="AA146">
        <v>0</v>
      </c>
      <c r="AB146">
        <v>0</v>
      </c>
      <c r="AC146">
        <v>0</v>
      </c>
      <c r="AD146">
        <v>0</v>
      </c>
    </row>
    <row r="147" spans="1:30" x14ac:dyDescent="0.35">
      <c r="A147" s="1">
        <v>41061</v>
      </c>
      <c r="B147">
        <v>6633</v>
      </c>
      <c r="C147">
        <v>4499.333333333333</v>
      </c>
      <c r="D147">
        <v>5481</v>
      </c>
      <c r="E147">
        <v>4885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</v>
      </c>
      <c r="L147">
        <f t="shared" si="12"/>
        <v>5276.4956295485636</v>
      </c>
      <c r="M147">
        <f>L147-B147</f>
        <v>-1356.5043704514364</v>
      </c>
      <c r="N147">
        <f t="shared" si="13"/>
        <v>1356.5043704514364</v>
      </c>
      <c r="O147" s="8">
        <f>N147/B147</f>
        <v>0.20450842310439266</v>
      </c>
      <c r="P147">
        <v>2869</v>
      </c>
      <c r="Q147">
        <f t="shared" si="14"/>
        <v>97668.314672503417</v>
      </c>
      <c r="R147">
        <f t="shared" si="15"/>
        <v>51642</v>
      </c>
      <c r="S147">
        <f t="shared" si="16"/>
        <v>-2713.0087409028729</v>
      </c>
      <c r="T147">
        <f t="shared" si="17"/>
        <v>7360416.4282153919</v>
      </c>
      <c r="U147">
        <v>0</v>
      </c>
      <c r="V147">
        <v>1</v>
      </c>
      <c r="W147">
        <v>1748</v>
      </c>
      <c r="X147">
        <v>0</v>
      </c>
      <c r="Y147">
        <v>0</v>
      </c>
      <c r="Z147">
        <v>4885</v>
      </c>
      <c r="AA147">
        <v>0</v>
      </c>
      <c r="AB147">
        <v>0</v>
      </c>
      <c r="AC147">
        <v>0</v>
      </c>
      <c r="AD147">
        <v>1</v>
      </c>
    </row>
    <row r="148" spans="1:30" x14ac:dyDescent="0.35">
      <c r="A148" s="1">
        <v>41062</v>
      </c>
      <c r="B148">
        <v>5081</v>
      </c>
      <c r="C148">
        <v>5327.666666666667</v>
      </c>
      <c r="D148">
        <v>5617</v>
      </c>
      <c r="E148">
        <v>6633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f t="shared" si="12"/>
        <v>6439.3547027408822</v>
      </c>
      <c r="M148">
        <f>L148-B148</f>
        <v>1358.3547027408822</v>
      </c>
      <c r="N148">
        <f t="shared" si="13"/>
        <v>1358.3547027408822</v>
      </c>
      <c r="O148" s="8">
        <f>N148/B148</f>
        <v>0.26734003202930173</v>
      </c>
      <c r="P148">
        <v>1212</v>
      </c>
      <c r="Q148">
        <f t="shared" si="14"/>
        <v>24450.38464933588</v>
      </c>
      <c r="R148">
        <f t="shared" si="15"/>
        <v>21816</v>
      </c>
      <c r="S148">
        <f t="shared" si="16"/>
        <v>1358.3547027408822</v>
      </c>
      <c r="T148">
        <f t="shared" si="17"/>
        <v>1845127.4984582704</v>
      </c>
      <c r="U148">
        <v>0</v>
      </c>
      <c r="V148">
        <v>0</v>
      </c>
      <c r="W148">
        <v>-1552</v>
      </c>
      <c r="X148">
        <v>1</v>
      </c>
      <c r="Y148">
        <v>1</v>
      </c>
      <c r="Z148">
        <v>6633</v>
      </c>
      <c r="AA148">
        <v>0</v>
      </c>
      <c r="AB148">
        <v>0</v>
      </c>
      <c r="AC148">
        <v>0</v>
      </c>
      <c r="AD148">
        <v>0</v>
      </c>
    </row>
    <row r="149" spans="1:30" x14ac:dyDescent="0.35">
      <c r="A149" s="1">
        <v>41063</v>
      </c>
      <c r="B149">
        <v>4951</v>
      </c>
      <c r="C149">
        <v>5533</v>
      </c>
      <c r="D149">
        <v>4964</v>
      </c>
      <c r="E149">
        <v>5081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f t="shared" si="12"/>
        <v>5871.8384648732599</v>
      </c>
      <c r="M149">
        <f>L149-B149</f>
        <v>920.83846487325991</v>
      </c>
      <c r="N149">
        <f t="shared" si="13"/>
        <v>920.83846487325991</v>
      </c>
      <c r="O149" s="8">
        <f>N149/B149</f>
        <v>0.18599039888371235</v>
      </c>
      <c r="P149">
        <v>1540</v>
      </c>
      <c r="Q149">
        <f t="shared" si="14"/>
        <v>16575.09236771868</v>
      </c>
      <c r="R149">
        <f t="shared" si="15"/>
        <v>27720</v>
      </c>
      <c r="S149">
        <f t="shared" si="16"/>
        <v>920.83846487325991</v>
      </c>
      <c r="T149">
        <f t="shared" si="17"/>
        <v>847943.47839014197</v>
      </c>
      <c r="U149">
        <v>0</v>
      </c>
      <c r="V149">
        <v>0</v>
      </c>
      <c r="W149">
        <v>-130</v>
      </c>
      <c r="X149">
        <v>1</v>
      </c>
      <c r="Y149">
        <v>0</v>
      </c>
      <c r="Z149">
        <v>5081</v>
      </c>
      <c r="AA149">
        <v>0</v>
      </c>
      <c r="AB149">
        <v>0</v>
      </c>
      <c r="AC149">
        <v>0</v>
      </c>
      <c r="AD149">
        <v>0</v>
      </c>
    </row>
    <row r="150" spans="1:30" x14ac:dyDescent="0.35">
      <c r="A150" s="1">
        <v>41064</v>
      </c>
      <c r="B150">
        <v>4124</v>
      </c>
      <c r="C150">
        <v>5555</v>
      </c>
      <c r="D150">
        <v>3782</v>
      </c>
      <c r="E150">
        <v>4951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0</v>
      </c>
      <c r="L150">
        <f t="shared" si="12"/>
        <v>4972.7459629557598</v>
      </c>
      <c r="M150">
        <f>L150-B150</f>
        <v>848.74596295575975</v>
      </c>
      <c r="N150">
        <f t="shared" si="13"/>
        <v>848.74596295575975</v>
      </c>
      <c r="O150" s="8">
        <f>N150/B150</f>
        <v>0.20580648956250236</v>
      </c>
      <c r="P150">
        <v>1023</v>
      </c>
      <c r="Q150">
        <f t="shared" si="14"/>
        <v>15277.427333203676</v>
      </c>
      <c r="R150">
        <f t="shared" si="15"/>
        <v>18414</v>
      </c>
      <c r="S150">
        <f t="shared" si="16"/>
        <v>848.74596295575975</v>
      </c>
      <c r="T150">
        <f t="shared" si="17"/>
        <v>720369.70963369985</v>
      </c>
      <c r="U150">
        <v>0</v>
      </c>
      <c r="V150">
        <v>0</v>
      </c>
      <c r="W150">
        <v>-827</v>
      </c>
      <c r="X150">
        <v>0</v>
      </c>
      <c r="Y150">
        <v>0</v>
      </c>
      <c r="Z150">
        <v>4951</v>
      </c>
      <c r="AA150">
        <v>1</v>
      </c>
      <c r="AB150">
        <v>0</v>
      </c>
      <c r="AC150">
        <v>0</v>
      </c>
      <c r="AD150">
        <v>1</v>
      </c>
    </row>
    <row r="151" spans="1:30" x14ac:dyDescent="0.35">
      <c r="A151" s="1">
        <v>41065</v>
      </c>
      <c r="B151">
        <v>4156</v>
      </c>
      <c r="C151">
        <v>4718.666666666667</v>
      </c>
      <c r="D151">
        <v>4148</v>
      </c>
      <c r="E151">
        <v>4124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0</v>
      </c>
      <c r="L151">
        <f t="shared" si="12"/>
        <v>4650.3645282456473</v>
      </c>
      <c r="M151">
        <f>L151-B151</f>
        <v>494.36452824564731</v>
      </c>
      <c r="N151">
        <f t="shared" si="13"/>
        <v>494.36452824564731</v>
      </c>
      <c r="O151" s="8">
        <f>N151/B151</f>
        <v>0.11895200390896229</v>
      </c>
      <c r="P151">
        <v>1406</v>
      </c>
      <c r="Q151">
        <f t="shared" si="14"/>
        <v>8898.5615084216515</v>
      </c>
      <c r="R151">
        <f t="shared" si="15"/>
        <v>25308</v>
      </c>
      <c r="S151">
        <f t="shared" si="16"/>
        <v>494.36452824564731</v>
      </c>
      <c r="T151">
        <f t="shared" si="17"/>
        <v>244396.28678754141</v>
      </c>
      <c r="U151">
        <v>0</v>
      </c>
      <c r="V151">
        <v>0</v>
      </c>
      <c r="W151">
        <v>32</v>
      </c>
      <c r="X151">
        <v>0</v>
      </c>
      <c r="Y151">
        <v>0</v>
      </c>
      <c r="Z151">
        <v>4124</v>
      </c>
      <c r="AA151">
        <v>0</v>
      </c>
      <c r="AB151">
        <v>1</v>
      </c>
      <c r="AC151">
        <v>0</v>
      </c>
      <c r="AD151">
        <v>1</v>
      </c>
    </row>
    <row r="152" spans="1:30" x14ac:dyDescent="0.35">
      <c r="A152" s="1">
        <v>41066</v>
      </c>
      <c r="B152">
        <v>4261</v>
      </c>
      <c r="C152">
        <v>4410.333333333333</v>
      </c>
      <c r="D152">
        <v>4465</v>
      </c>
      <c r="E152">
        <v>4156</v>
      </c>
      <c r="F152">
        <v>0</v>
      </c>
      <c r="G152">
        <v>0</v>
      </c>
      <c r="H152">
        <v>0</v>
      </c>
      <c r="I152">
        <v>1</v>
      </c>
      <c r="J152">
        <v>0</v>
      </c>
      <c r="K152">
        <v>0</v>
      </c>
      <c r="L152">
        <f t="shared" si="12"/>
        <v>4683.7132947822965</v>
      </c>
      <c r="M152">
        <f>L152-B152</f>
        <v>422.71329478229654</v>
      </c>
      <c r="N152">
        <f t="shared" si="13"/>
        <v>422.71329478229654</v>
      </c>
      <c r="O152" s="8">
        <f>N152/B152</f>
        <v>9.9205185351395581E-2</v>
      </c>
      <c r="P152">
        <v>1465</v>
      </c>
      <c r="Q152">
        <f t="shared" si="14"/>
        <v>7608.8393060813378</v>
      </c>
      <c r="R152">
        <f t="shared" si="15"/>
        <v>26370</v>
      </c>
      <c r="S152">
        <f t="shared" si="16"/>
        <v>422.71329478229654</v>
      </c>
      <c r="T152">
        <f t="shared" si="17"/>
        <v>178686.52958570473</v>
      </c>
      <c r="U152">
        <v>0</v>
      </c>
      <c r="V152">
        <v>0</v>
      </c>
      <c r="W152">
        <v>105</v>
      </c>
      <c r="X152">
        <v>0</v>
      </c>
      <c r="Y152">
        <v>0</v>
      </c>
      <c r="Z152">
        <v>4156</v>
      </c>
      <c r="AA152">
        <v>0</v>
      </c>
      <c r="AB152">
        <v>0</v>
      </c>
      <c r="AC152">
        <v>1</v>
      </c>
      <c r="AD152">
        <v>0</v>
      </c>
    </row>
    <row r="153" spans="1:30" x14ac:dyDescent="0.35">
      <c r="A153" s="1">
        <v>41067</v>
      </c>
      <c r="B153">
        <v>3967</v>
      </c>
      <c r="C153">
        <v>4180.333333333333</v>
      </c>
      <c r="D153">
        <v>4885</v>
      </c>
      <c r="E153">
        <v>4261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0</v>
      </c>
      <c r="L153">
        <f t="shared" si="12"/>
        <v>4798.2543281178714</v>
      </c>
      <c r="M153">
        <f>L153-B153</f>
        <v>831.25432811787141</v>
      </c>
      <c r="N153">
        <f t="shared" si="13"/>
        <v>831.25432811787141</v>
      </c>
      <c r="O153" s="8">
        <f>N153/B153</f>
        <v>0.20954230605441679</v>
      </c>
      <c r="P153">
        <v>1760</v>
      </c>
      <c r="Q153">
        <f t="shared" si="14"/>
        <v>14962.577906121685</v>
      </c>
      <c r="R153">
        <f t="shared" si="15"/>
        <v>31680</v>
      </c>
      <c r="S153">
        <f t="shared" si="16"/>
        <v>831.25432811787141</v>
      </c>
      <c r="T153">
        <f t="shared" si="17"/>
        <v>690983.75801469386</v>
      </c>
      <c r="U153">
        <v>1</v>
      </c>
      <c r="V153">
        <v>0</v>
      </c>
      <c r="W153">
        <v>-294</v>
      </c>
      <c r="X153">
        <v>0</v>
      </c>
      <c r="Y153">
        <v>0</v>
      </c>
      <c r="Z153">
        <v>4261</v>
      </c>
      <c r="AA153">
        <v>0</v>
      </c>
      <c r="AB153">
        <v>0</v>
      </c>
      <c r="AC153">
        <v>0</v>
      </c>
      <c r="AD153">
        <v>0</v>
      </c>
    </row>
    <row r="154" spans="1:30" x14ac:dyDescent="0.35">
      <c r="A154" s="1">
        <v>41068</v>
      </c>
      <c r="B154">
        <v>4510</v>
      </c>
      <c r="C154">
        <v>4128</v>
      </c>
      <c r="D154">
        <v>6633</v>
      </c>
      <c r="E154">
        <v>3967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</v>
      </c>
      <c r="L154">
        <f t="shared" si="12"/>
        <v>5372.9838907505091</v>
      </c>
      <c r="M154">
        <f>L154-B154</f>
        <v>862.98389075050909</v>
      </c>
      <c r="N154">
        <f t="shared" si="13"/>
        <v>862.98389075050909</v>
      </c>
      <c r="O154" s="8">
        <f>N154/B154</f>
        <v>0.19134897799346098</v>
      </c>
      <c r="P154">
        <v>1099</v>
      </c>
      <c r="Q154">
        <f t="shared" si="14"/>
        <v>15533.710033509164</v>
      </c>
      <c r="R154">
        <f t="shared" si="15"/>
        <v>19782</v>
      </c>
      <c r="S154">
        <f t="shared" si="16"/>
        <v>862.98389075050909</v>
      </c>
      <c r="T154">
        <f t="shared" si="17"/>
        <v>744741.19569488661</v>
      </c>
      <c r="U154">
        <v>0</v>
      </c>
      <c r="V154">
        <v>1</v>
      </c>
      <c r="W154">
        <v>543</v>
      </c>
      <c r="X154">
        <v>0</v>
      </c>
      <c r="Y154">
        <v>0</v>
      </c>
      <c r="Z154">
        <v>3967</v>
      </c>
      <c r="AA154">
        <v>0</v>
      </c>
      <c r="AB154">
        <v>0</v>
      </c>
      <c r="AC154">
        <v>0</v>
      </c>
      <c r="AD154">
        <v>0</v>
      </c>
    </row>
    <row r="155" spans="1:30" x14ac:dyDescent="0.35">
      <c r="A155" s="1">
        <v>41069</v>
      </c>
      <c r="B155">
        <v>4355</v>
      </c>
      <c r="C155">
        <v>4246</v>
      </c>
      <c r="D155">
        <v>5081</v>
      </c>
      <c r="E155">
        <v>4510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f t="shared" si="12"/>
        <v>5379.4890407394769</v>
      </c>
      <c r="M155">
        <f>L155-B155</f>
        <v>1024.4890407394769</v>
      </c>
      <c r="N155">
        <f t="shared" si="13"/>
        <v>1024.4890407394769</v>
      </c>
      <c r="O155" s="8">
        <f>N155/B155</f>
        <v>0.23524432623179722</v>
      </c>
      <c r="P155">
        <v>1772</v>
      </c>
      <c r="Q155">
        <f t="shared" si="14"/>
        <v>18440.802733310586</v>
      </c>
      <c r="R155">
        <f t="shared" si="15"/>
        <v>31896</v>
      </c>
      <c r="S155">
        <f t="shared" si="16"/>
        <v>1024.4890407394769</v>
      </c>
      <c r="T155">
        <f t="shared" si="17"/>
        <v>1049577.7945952935</v>
      </c>
      <c r="U155">
        <v>0</v>
      </c>
      <c r="V155">
        <v>0</v>
      </c>
      <c r="W155">
        <v>-155</v>
      </c>
      <c r="X155">
        <v>1</v>
      </c>
      <c r="Y155">
        <v>1</v>
      </c>
      <c r="Z155">
        <v>4510</v>
      </c>
      <c r="AA155">
        <v>0</v>
      </c>
      <c r="AB155">
        <v>0</v>
      </c>
      <c r="AC155">
        <v>0</v>
      </c>
      <c r="AD155">
        <v>0</v>
      </c>
    </row>
    <row r="156" spans="1:30" x14ac:dyDescent="0.35">
      <c r="A156" s="1">
        <v>41070</v>
      </c>
      <c r="B156">
        <v>4852</v>
      </c>
      <c r="C156">
        <v>4277.333333333333</v>
      </c>
      <c r="D156">
        <v>4951</v>
      </c>
      <c r="E156">
        <v>4355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f t="shared" si="12"/>
        <v>5301.5556342567434</v>
      </c>
      <c r="M156">
        <f>L156-B156</f>
        <v>449.55563425674336</v>
      </c>
      <c r="N156">
        <f t="shared" si="13"/>
        <v>449.55563425674336</v>
      </c>
      <c r="O156" s="8">
        <f>N156/B156</f>
        <v>9.2653675650606629E-2</v>
      </c>
      <c r="P156">
        <v>1224</v>
      </c>
      <c r="Q156">
        <f t="shared" si="14"/>
        <v>8092.0014166213805</v>
      </c>
      <c r="R156">
        <f t="shared" si="15"/>
        <v>22032</v>
      </c>
      <c r="S156">
        <f t="shared" si="16"/>
        <v>449.55563425674336</v>
      </c>
      <c r="T156">
        <f t="shared" si="17"/>
        <v>202100.26829198279</v>
      </c>
      <c r="U156">
        <v>0</v>
      </c>
      <c r="V156">
        <v>0</v>
      </c>
      <c r="W156">
        <v>497</v>
      </c>
      <c r="X156">
        <v>1</v>
      </c>
      <c r="Y156">
        <v>0</v>
      </c>
      <c r="Z156">
        <v>4355</v>
      </c>
      <c r="AA156">
        <v>0</v>
      </c>
      <c r="AB156">
        <v>0</v>
      </c>
      <c r="AC156">
        <v>0</v>
      </c>
      <c r="AD156">
        <v>0</v>
      </c>
    </row>
    <row r="157" spans="1:30" x14ac:dyDescent="0.35">
      <c r="A157" s="1">
        <v>41071</v>
      </c>
      <c r="B157">
        <v>3423</v>
      </c>
      <c r="C157">
        <v>4572.333333333333</v>
      </c>
      <c r="D157">
        <v>4124</v>
      </c>
      <c r="E157">
        <v>4852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0</v>
      </c>
      <c r="L157">
        <f t="shared" si="12"/>
        <v>4775.8366145230657</v>
      </c>
      <c r="M157">
        <f>L157-B157</f>
        <v>1352.8366145230657</v>
      </c>
      <c r="N157">
        <f t="shared" si="13"/>
        <v>1352.8366145230657</v>
      </c>
      <c r="O157" s="8">
        <f>N157/B157</f>
        <v>0.39521957771634991</v>
      </c>
      <c r="P157">
        <v>1556</v>
      </c>
      <c r="Q157">
        <f t="shared" si="14"/>
        <v>24351.059061415181</v>
      </c>
      <c r="R157">
        <f t="shared" si="15"/>
        <v>28008</v>
      </c>
      <c r="S157">
        <f t="shared" si="16"/>
        <v>1352.8366145230657</v>
      </c>
      <c r="T157">
        <f t="shared" si="17"/>
        <v>1830166.9055942299</v>
      </c>
      <c r="U157">
        <v>0</v>
      </c>
      <c r="V157">
        <v>0</v>
      </c>
      <c r="W157">
        <v>-1429</v>
      </c>
      <c r="X157">
        <v>0</v>
      </c>
      <c r="Y157">
        <v>0</v>
      </c>
      <c r="Z157">
        <v>4852</v>
      </c>
      <c r="AA157">
        <v>1</v>
      </c>
      <c r="AB157">
        <v>0</v>
      </c>
      <c r="AC157">
        <v>0</v>
      </c>
      <c r="AD157">
        <v>0</v>
      </c>
    </row>
    <row r="158" spans="1:30" x14ac:dyDescent="0.35">
      <c r="A158" s="1">
        <v>41072</v>
      </c>
      <c r="B158">
        <v>3820</v>
      </c>
      <c r="C158">
        <v>4210</v>
      </c>
      <c r="D158">
        <v>4156</v>
      </c>
      <c r="E158">
        <v>3423</v>
      </c>
      <c r="F158">
        <v>0</v>
      </c>
      <c r="G158">
        <v>0</v>
      </c>
      <c r="H158">
        <v>1</v>
      </c>
      <c r="I158">
        <v>0</v>
      </c>
      <c r="J158">
        <v>0</v>
      </c>
      <c r="K158">
        <v>0</v>
      </c>
      <c r="L158">
        <f t="shared" si="12"/>
        <v>4323.9996870922678</v>
      </c>
      <c r="M158">
        <f>L158-B158</f>
        <v>503.99968709226778</v>
      </c>
      <c r="N158">
        <f t="shared" si="13"/>
        <v>503.99968709226778</v>
      </c>
      <c r="O158" s="8">
        <f>N158/B158</f>
        <v>0.13193709086185021</v>
      </c>
      <c r="P158">
        <v>1367</v>
      </c>
      <c r="Q158">
        <f t="shared" si="14"/>
        <v>9071.99436766082</v>
      </c>
      <c r="R158">
        <f t="shared" si="15"/>
        <v>24606</v>
      </c>
      <c r="S158">
        <f t="shared" si="16"/>
        <v>503.99968709226778</v>
      </c>
      <c r="T158">
        <f t="shared" si="17"/>
        <v>254015.68458910382</v>
      </c>
      <c r="U158">
        <v>0</v>
      </c>
      <c r="V158">
        <v>0</v>
      </c>
      <c r="W158">
        <v>397</v>
      </c>
      <c r="X158">
        <v>0</v>
      </c>
      <c r="Y158">
        <v>0</v>
      </c>
      <c r="Z158">
        <v>3423</v>
      </c>
      <c r="AA158">
        <v>0</v>
      </c>
      <c r="AB158">
        <v>1</v>
      </c>
      <c r="AC158">
        <v>0</v>
      </c>
      <c r="AD158">
        <v>0</v>
      </c>
    </row>
    <row r="159" spans="1:30" x14ac:dyDescent="0.35">
      <c r="A159" s="1">
        <v>41073</v>
      </c>
      <c r="B159">
        <v>3285</v>
      </c>
      <c r="C159">
        <v>4031.6666666666665</v>
      </c>
      <c r="D159">
        <v>4261</v>
      </c>
      <c r="E159">
        <v>3820</v>
      </c>
      <c r="F159">
        <v>0</v>
      </c>
      <c r="G159">
        <v>0</v>
      </c>
      <c r="H159">
        <v>0</v>
      </c>
      <c r="I159">
        <v>1</v>
      </c>
      <c r="J159">
        <v>0</v>
      </c>
      <c r="K159">
        <v>0</v>
      </c>
      <c r="L159">
        <f t="shared" si="12"/>
        <v>4406.9275705767377</v>
      </c>
      <c r="M159">
        <f>L159-B159</f>
        <v>1121.9275705767377</v>
      </c>
      <c r="N159">
        <f t="shared" si="13"/>
        <v>1121.9275705767377</v>
      </c>
      <c r="O159" s="8">
        <f>N159/B159</f>
        <v>0.34153046288485167</v>
      </c>
      <c r="P159">
        <v>1013</v>
      </c>
      <c r="Q159">
        <f t="shared" si="14"/>
        <v>20194.696270381279</v>
      </c>
      <c r="R159">
        <f t="shared" si="15"/>
        <v>18234</v>
      </c>
      <c r="S159">
        <f t="shared" si="16"/>
        <v>1121.9275705767377</v>
      </c>
      <c r="T159">
        <f t="shared" si="17"/>
        <v>1258721.4736202208</v>
      </c>
      <c r="U159">
        <v>0</v>
      </c>
      <c r="V159">
        <v>0</v>
      </c>
      <c r="W159">
        <v>-535</v>
      </c>
      <c r="X159">
        <v>0</v>
      </c>
      <c r="Y159">
        <v>0</v>
      </c>
      <c r="Z159">
        <v>3820</v>
      </c>
      <c r="AA159">
        <v>0</v>
      </c>
      <c r="AB159">
        <v>0</v>
      </c>
      <c r="AC159">
        <v>1</v>
      </c>
      <c r="AD159">
        <v>0</v>
      </c>
    </row>
    <row r="160" spans="1:30" x14ac:dyDescent="0.35">
      <c r="A160" s="1">
        <v>41074</v>
      </c>
      <c r="B160">
        <v>3967</v>
      </c>
      <c r="C160">
        <v>3509.3333333333335</v>
      </c>
      <c r="D160">
        <v>3967</v>
      </c>
      <c r="E160">
        <v>3285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0</v>
      </c>
      <c r="L160">
        <f t="shared" si="12"/>
        <v>4002.7027292292287</v>
      </c>
      <c r="M160">
        <f>L160-B160</f>
        <v>35.70272922922868</v>
      </c>
      <c r="N160">
        <f t="shared" si="13"/>
        <v>35.70272922922868</v>
      </c>
      <c r="O160" s="8">
        <f>N160/B160</f>
        <v>8.9999317441967937E-3</v>
      </c>
      <c r="P160">
        <v>1306</v>
      </c>
      <c r="Q160">
        <f t="shared" si="14"/>
        <v>642.64912612611624</v>
      </c>
      <c r="R160">
        <f t="shared" si="15"/>
        <v>23508</v>
      </c>
      <c r="S160">
        <f t="shared" si="16"/>
        <v>35.70272922922868</v>
      </c>
      <c r="T160">
        <f t="shared" si="17"/>
        <v>1274.68487441562</v>
      </c>
      <c r="U160">
        <v>1</v>
      </c>
      <c r="V160">
        <v>0</v>
      </c>
      <c r="W160">
        <v>682</v>
      </c>
      <c r="X160">
        <v>0</v>
      </c>
      <c r="Y160">
        <v>0</v>
      </c>
      <c r="Z160">
        <v>3285</v>
      </c>
      <c r="AA160">
        <v>0</v>
      </c>
      <c r="AB160">
        <v>0</v>
      </c>
      <c r="AC160">
        <v>0</v>
      </c>
      <c r="AD160">
        <v>0</v>
      </c>
    </row>
    <row r="161" spans="1:30" x14ac:dyDescent="0.35">
      <c r="A161" s="1">
        <v>41075</v>
      </c>
      <c r="B161">
        <v>3700</v>
      </c>
      <c r="C161">
        <v>3690.6666666666665</v>
      </c>
      <c r="D161">
        <v>4510</v>
      </c>
      <c r="E161">
        <v>3967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</v>
      </c>
      <c r="L161">
        <f t="shared" si="12"/>
        <v>4432.7920550620493</v>
      </c>
      <c r="M161">
        <f>L161-B161</f>
        <v>732.79205506204926</v>
      </c>
      <c r="N161">
        <f t="shared" si="13"/>
        <v>732.79205506204926</v>
      </c>
      <c r="O161" s="8">
        <f>N161/B161</f>
        <v>0.19805190677352683</v>
      </c>
      <c r="P161">
        <v>1626</v>
      </c>
      <c r="Q161">
        <f t="shared" si="14"/>
        <v>13190.256991116887</v>
      </c>
      <c r="R161">
        <f t="shared" si="15"/>
        <v>29268</v>
      </c>
      <c r="S161">
        <f t="shared" si="16"/>
        <v>732.79205506204926</v>
      </c>
      <c r="T161">
        <f t="shared" si="17"/>
        <v>536984.19596206141</v>
      </c>
      <c r="U161">
        <v>0</v>
      </c>
      <c r="V161">
        <v>1</v>
      </c>
      <c r="W161">
        <v>-267</v>
      </c>
      <c r="X161">
        <v>0</v>
      </c>
      <c r="Y161">
        <v>0</v>
      </c>
      <c r="Z161">
        <v>3967</v>
      </c>
      <c r="AA161">
        <v>0</v>
      </c>
      <c r="AB161">
        <v>0</v>
      </c>
      <c r="AC161">
        <v>0</v>
      </c>
      <c r="AD161">
        <v>0</v>
      </c>
    </row>
    <row r="162" spans="1:30" x14ac:dyDescent="0.35">
      <c r="A162" s="1">
        <v>41076</v>
      </c>
      <c r="B162">
        <v>4320</v>
      </c>
      <c r="C162">
        <v>3650.6666666666665</v>
      </c>
      <c r="D162">
        <v>4355</v>
      </c>
      <c r="E162">
        <v>3700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f t="shared" si="12"/>
        <v>4721.0268877073695</v>
      </c>
      <c r="M162">
        <f>L162-B162</f>
        <v>401.0268877073695</v>
      </c>
      <c r="N162">
        <f t="shared" si="13"/>
        <v>401.0268877073695</v>
      </c>
      <c r="O162" s="8">
        <f>N162/B162</f>
        <v>9.2830298080409601E-2</v>
      </c>
      <c r="P162">
        <v>1457</v>
      </c>
      <c r="Q162">
        <f t="shared" si="14"/>
        <v>7218.4839787326509</v>
      </c>
      <c r="R162">
        <f t="shared" si="15"/>
        <v>26226</v>
      </c>
      <c r="S162">
        <f t="shared" si="16"/>
        <v>401.0268877073695</v>
      </c>
      <c r="T162">
        <f t="shared" si="17"/>
        <v>160822.56466425915</v>
      </c>
      <c r="U162">
        <v>0</v>
      </c>
      <c r="V162">
        <v>0</v>
      </c>
      <c r="W162">
        <v>620</v>
      </c>
      <c r="X162">
        <v>1</v>
      </c>
      <c r="Y162">
        <v>1</v>
      </c>
      <c r="Z162">
        <v>3700</v>
      </c>
      <c r="AA162">
        <v>0</v>
      </c>
      <c r="AB162">
        <v>0</v>
      </c>
      <c r="AC162">
        <v>0</v>
      </c>
      <c r="AD162">
        <v>0</v>
      </c>
    </row>
    <row r="163" spans="1:30" x14ac:dyDescent="0.35">
      <c r="A163" s="1">
        <v>41077</v>
      </c>
      <c r="B163">
        <v>6134</v>
      </c>
      <c r="C163">
        <v>3995.6666666666665</v>
      </c>
      <c r="D163">
        <v>4852</v>
      </c>
      <c r="E163">
        <v>4320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f t="shared" si="12"/>
        <v>5168.7092532550114</v>
      </c>
      <c r="M163">
        <f>L163-B163</f>
        <v>-965.29074674498861</v>
      </c>
      <c r="N163">
        <f t="shared" si="13"/>
        <v>965.29074674498861</v>
      </c>
      <c r="O163" s="8">
        <f>N163/B163</f>
        <v>0.15736725574584098</v>
      </c>
      <c r="P163">
        <v>748</v>
      </c>
      <c r="Q163">
        <f t="shared" si="14"/>
        <v>69500.933765639173</v>
      </c>
      <c r="R163">
        <f t="shared" si="15"/>
        <v>13464</v>
      </c>
      <c r="S163">
        <f t="shared" si="16"/>
        <v>-1930.5814934899772</v>
      </c>
      <c r="T163">
        <f t="shared" si="17"/>
        <v>3727144.9030059911</v>
      </c>
      <c r="U163">
        <v>0</v>
      </c>
      <c r="V163">
        <v>0</v>
      </c>
      <c r="W163">
        <v>1814</v>
      </c>
      <c r="X163">
        <v>1</v>
      </c>
      <c r="Y163">
        <v>0</v>
      </c>
      <c r="Z163">
        <v>4320</v>
      </c>
      <c r="AA163">
        <v>0</v>
      </c>
      <c r="AB163">
        <v>0</v>
      </c>
      <c r="AC163">
        <v>0</v>
      </c>
      <c r="AD163">
        <v>1</v>
      </c>
    </row>
    <row r="164" spans="1:30" x14ac:dyDescent="0.35">
      <c r="A164" s="1">
        <v>41078</v>
      </c>
      <c r="B164">
        <v>3468</v>
      </c>
      <c r="C164">
        <v>4718</v>
      </c>
      <c r="D164">
        <v>3423</v>
      </c>
      <c r="E164">
        <v>6134</v>
      </c>
      <c r="F164">
        <v>0</v>
      </c>
      <c r="G164">
        <v>1</v>
      </c>
      <c r="H164">
        <v>0</v>
      </c>
      <c r="I164">
        <v>0</v>
      </c>
      <c r="J164">
        <v>0</v>
      </c>
      <c r="K164">
        <v>0</v>
      </c>
      <c r="L164">
        <f t="shared" si="12"/>
        <v>4870.8802755849647</v>
      </c>
      <c r="M164">
        <f>L164-B164</f>
        <v>1402.8802755849647</v>
      </c>
      <c r="N164">
        <f t="shared" si="13"/>
        <v>1402.8802755849647</v>
      </c>
      <c r="O164" s="8">
        <f>N164/B164</f>
        <v>0.40452141741204289</v>
      </c>
      <c r="P164">
        <v>1249</v>
      </c>
      <c r="Q164">
        <f t="shared" si="14"/>
        <v>25251.844960529364</v>
      </c>
      <c r="R164">
        <f t="shared" si="15"/>
        <v>22482</v>
      </c>
      <c r="S164">
        <f t="shared" si="16"/>
        <v>1402.8802755849647</v>
      </c>
      <c r="T164">
        <f t="shared" si="17"/>
        <v>1968073.0676253466</v>
      </c>
      <c r="U164">
        <v>0</v>
      </c>
      <c r="V164">
        <v>0</v>
      </c>
      <c r="W164">
        <v>-2666</v>
      </c>
      <c r="X164">
        <v>0</v>
      </c>
      <c r="Y164">
        <v>0</v>
      </c>
      <c r="Z164">
        <v>6134</v>
      </c>
      <c r="AA164">
        <v>1</v>
      </c>
      <c r="AB164">
        <v>0</v>
      </c>
      <c r="AC164">
        <v>0</v>
      </c>
      <c r="AD164">
        <v>1</v>
      </c>
    </row>
    <row r="165" spans="1:30" x14ac:dyDescent="0.35">
      <c r="A165" s="1">
        <v>41079</v>
      </c>
      <c r="B165">
        <v>3583</v>
      </c>
      <c r="C165">
        <v>4640.666666666667</v>
      </c>
      <c r="D165">
        <v>3820</v>
      </c>
      <c r="E165">
        <v>3468</v>
      </c>
      <c r="F165">
        <v>0</v>
      </c>
      <c r="G165">
        <v>0</v>
      </c>
      <c r="H165">
        <v>1</v>
      </c>
      <c r="I165">
        <v>0</v>
      </c>
      <c r="J165">
        <v>0</v>
      </c>
      <c r="K165">
        <v>0</v>
      </c>
      <c r="L165">
        <f t="shared" si="12"/>
        <v>4340.0663363196218</v>
      </c>
      <c r="M165">
        <f>L165-B165</f>
        <v>757.06633631962177</v>
      </c>
      <c r="N165">
        <f t="shared" si="13"/>
        <v>757.06633631962177</v>
      </c>
      <c r="O165" s="8">
        <f>N165/B165</f>
        <v>0.21129398166888691</v>
      </c>
      <c r="P165">
        <v>1678</v>
      </c>
      <c r="Q165">
        <f t="shared" si="14"/>
        <v>13627.194053753192</v>
      </c>
      <c r="R165">
        <f t="shared" si="15"/>
        <v>30204</v>
      </c>
      <c r="S165">
        <f t="shared" si="16"/>
        <v>757.06633631962177</v>
      </c>
      <c r="T165">
        <f t="shared" si="17"/>
        <v>573149.43758841464</v>
      </c>
      <c r="U165">
        <v>0</v>
      </c>
      <c r="V165">
        <v>0</v>
      </c>
      <c r="W165">
        <v>115</v>
      </c>
      <c r="X165">
        <v>0</v>
      </c>
      <c r="Y165">
        <v>0</v>
      </c>
      <c r="Z165">
        <v>3468</v>
      </c>
      <c r="AA165">
        <v>0</v>
      </c>
      <c r="AB165">
        <v>1</v>
      </c>
      <c r="AC165">
        <v>0</v>
      </c>
      <c r="AD165">
        <v>0</v>
      </c>
    </row>
    <row r="166" spans="1:30" x14ac:dyDescent="0.35">
      <c r="A166" s="1">
        <v>41080</v>
      </c>
      <c r="B166">
        <v>3633</v>
      </c>
      <c r="C166">
        <v>4395</v>
      </c>
      <c r="D166">
        <v>3285</v>
      </c>
      <c r="E166">
        <v>3583</v>
      </c>
      <c r="F166">
        <v>0</v>
      </c>
      <c r="G166">
        <v>0</v>
      </c>
      <c r="H166">
        <v>0</v>
      </c>
      <c r="I166">
        <v>1</v>
      </c>
      <c r="J166">
        <v>0</v>
      </c>
      <c r="K166">
        <v>0</v>
      </c>
      <c r="L166">
        <f t="shared" si="12"/>
        <v>4089.8384037953392</v>
      </c>
      <c r="M166">
        <f>L166-B166</f>
        <v>456.83840379533922</v>
      </c>
      <c r="N166">
        <f t="shared" si="13"/>
        <v>456.83840379533922</v>
      </c>
      <c r="O166" s="8">
        <f>N166/B166</f>
        <v>0.12574687690485528</v>
      </c>
      <c r="P166">
        <v>1398</v>
      </c>
      <c r="Q166">
        <f t="shared" si="14"/>
        <v>8223.0912683161059</v>
      </c>
      <c r="R166">
        <f t="shared" si="15"/>
        <v>25164</v>
      </c>
      <c r="S166">
        <f t="shared" si="16"/>
        <v>456.83840379533922</v>
      </c>
      <c r="T166">
        <f t="shared" si="17"/>
        <v>208701.32718227341</v>
      </c>
      <c r="U166">
        <v>0</v>
      </c>
      <c r="V166">
        <v>0</v>
      </c>
      <c r="W166">
        <v>50</v>
      </c>
      <c r="X166">
        <v>0</v>
      </c>
      <c r="Y166">
        <v>0</v>
      </c>
      <c r="Z166">
        <v>3583</v>
      </c>
      <c r="AA166">
        <v>0</v>
      </c>
      <c r="AB166">
        <v>0</v>
      </c>
      <c r="AC166">
        <v>1</v>
      </c>
      <c r="AD166">
        <v>1</v>
      </c>
    </row>
    <row r="167" spans="1:30" x14ac:dyDescent="0.35">
      <c r="A167" s="1">
        <v>41081</v>
      </c>
      <c r="B167">
        <v>3800</v>
      </c>
      <c r="C167">
        <v>3561.3333333333335</v>
      </c>
      <c r="D167">
        <v>3967</v>
      </c>
      <c r="E167">
        <v>3633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f t="shared" si="12"/>
        <v>4104.547553979949</v>
      </c>
      <c r="M167">
        <f>L167-B167</f>
        <v>304.54755397994904</v>
      </c>
      <c r="N167">
        <f t="shared" si="13"/>
        <v>304.54755397994904</v>
      </c>
      <c r="O167" s="8">
        <f>N167/B167</f>
        <v>8.0144093152618168E-2</v>
      </c>
      <c r="P167">
        <v>1141</v>
      </c>
      <c r="Q167">
        <f t="shared" si="14"/>
        <v>5481.8559716390828</v>
      </c>
      <c r="R167">
        <f t="shared" si="15"/>
        <v>20538</v>
      </c>
      <c r="S167">
        <f t="shared" si="16"/>
        <v>304.54755397994904</v>
      </c>
      <c r="T167">
        <f t="shared" si="17"/>
        <v>92749.21263516997</v>
      </c>
      <c r="U167">
        <v>1</v>
      </c>
      <c r="V167">
        <v>0</v>
      </c>
      <c r="W167">
        <v>167</v>
      </c>
      <c r="X167">
        <v>0</v>
      </c>
      <c r="Y167">
        <v>0</v>
      </c>
      <c r="Z167">
        <v>3633</v>
      </c>
      <c r="AA167">
        <v>0</v>
      </c>
      <c r="AB167">
        <v>0</v>
      </c>
      <c r="AC167">
        <v>0</v>
      </c>
      <c r="AD167">
        <v>0</v>
      </c>
    </row>
    <row r="168" spans="1:30" x14ac:dyDescent="0.35">
      <c r="A168" s="1">
        <v>41082</v>
      </c>
      <c r="B168">
        <v>3843</v>
      </c>
      <c r="C168">
        <v>3672</v>
      </c>
      <c r="D168">
        <v>3700</v>
      </c>
      <c r="E168">
        <v>3800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1</v>
      </c>
      <c r="L168">
        <f t="shared" si="12"/>
        <v>4078.4621486426267</v>
      </c>
      <c r="M168">
        <f>L168-B168</f>
        <v>235.46214864262674</v>
      </c>
      <c r="N168">
        <f t="shared" si="13"/>
        <v>235.46214864262674</v>
      </c>
      <c r="O168" s="8">
        <f>N168/B168</f>
        <v>6.1270400375390777E-2</v>
      </c>
      <c r="P168">
        <v>1124</v>
      </c>
      <c r="Q168">
        <f t="shared" si="14"/>
        <v>4238.3186755672814</v>
      </c>
      <c r="R168">
        <f t="shared" si="15"/>
        <v>20232</v>
      </c>
      <c r="S168">
        <f t="shared" si="16"/>
        <v>235.46214864262674</v>
      </c>
      <c r="T168">
        <f t="shared" si="17"/>
        <v>55442.423443402455</v>
      </c>
      <c r="U168">
        <v>0</v>
      </c>
      <c r="V168">
        <v>1</v>
      </c>
      <c r="W168">
        <v>43</v>
      </c>
      <c r="X168">
        <v>0</v>
      </c>
      <c r="Y168">
        <v>0</v>
      </c>
      <c r="Z168">
        <v>3800</v>
      </c>
      <c r="AA168">
        <v>0</v>
      </c>
      <c r="AB168">
        <v>0</v>
      </c>
      <c r="AC168">
        <v>0</v>
      </c>
      <c r="AD168">
        <v>1</v>
      </c>
    </row>
    <row r="169" spans="1:30" x14ac:dyDescent="0.35">
      <c r="A169" s="1">
        <v>41083</v>
      </c>
      <c r="B169">
        <v>4580</v>
      </c>
      <c r="C169">
        <v>3758.6666666666665</v>
      </c>
      <c r="D169">
        <v>4320</v>
      </c>
      <c r="E169">
        <v>3843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f t="shared" si="12"/>
        <v>4776.2431597838149</v>
      </c>
      <c r="M169">
        <f>L169-B169</f>
        <v>196.24315978381492</v>
      </c>
      <c r="N169">
        <f t="shared" si="13"/>
        <v>196.24315978381492</v>
      </c>
      <c r="O169" s="8">
        <f>N169/B169</f>
        <v>4.2847851481182295E-2</v>
      </c>
      <c r="P169">
        <v>922</v>
      </c>
      <c r="Q169">
        <f t="shared" si="14"/>
        <v>3532.3768761086685</v>
      </c>
      <c r="R169">
        <f t="shared" si="15"/>
        <v>16596</v>
      </c>
      <c r="S169">
        <f t="shared" si="16"/>
        <v>196.24315978381492</v>
      </c>
      <c r="T169">
        <f t="shared" si="17"/>
        <v>38511.37776193591</v>
      </c>
      <c r="U169">
        <v>0</v>
      </c>
      <c r="V169">
        <v>0</v>
      </c>
      <c r="W169">
        <v>737</v>
      </c>
      <c r="X169">
        <v>1</v>
      </c>
      <c r="Y169">
        <v>1</v>
      </c>
      <c r="Z169">
        <v>3843</v>
      </c>
      <c r="AA169">
        <v>0</v>
      </c>
      <c r="AB169">
        <v>0</v>
      </c>
      <c r="AC169">
        <v>0</v>
      </c>
      <c r="AD169">
        <v>1</v>
      </c>
    </row>
    <row r="170" spans="1:30" x14ac:dyDescent="0.35">
      <c r="A170" s="1">
        <v>41084</v>
      </c>
      <c r="B170">
        <v>4592</v>
      </c>
      <c r="C170">
        <v>4074.3333333333335</v>
      </c>
      <c r="D170">
        <v>6134</v>
      </c>
      <c r="E170">
        <v>4580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f t="shared" si="12"/>
        <v>5743.5591410007755</v>
      </c>
      <c r="M170">
        <f>L170-B170</f>
        <v>1151.5591410007755</v>
      </c>
      <c r="N170">
        <f t="shared" si="13"/>
        <v>1151.5591410007755</v>
      </c>
      <c r="O170" s="8">
        <f>N170/B170</f>
        <v>0.25077507425975076</v>
      </c>
      <c r="P170">
        <v>790</v>
      </c>
      <c r="Q170">
        <f t="shared" si="14"/>
        <v>20728.064538013961</v>
      </c>
      <c r="R170">
        <f t="shared" si="15"/>
        <v>14220</v>
      </c>
      <c r="S170">
        <f t="shared" si="16"/>
        <v>1151.5591410007755</v>
      </c>
      <c r="T170">
        <f t="shared" si="17"/>
        <v>1326088.4552224439</v>
      </c>
      <c r="U170">
        <v>0</v>
      </c>
      <c r="V170">
        <v>0</v>
      </c>
      <c r="W170">
        <v>12</v>
      </c>
      <c r="X170">
        <v>1</v>
      </c>
      <c r="Y170">
        <v>0</v>
      </c>
      <c r="Z170">
        <v>4580</v>
      </c>
      <c r="AA170">
        <v>0</v>
      </c>
      <c r="AB170">
        <v>0</v>
      </c>
      <c r="AC170">
        <v>0</v>
      </c>
      <c r="AD170">
        <v>0</v>
      </c>
    </row>
    <row r="171" spans="1:30" x14ac:dyDescent="0.35">
      <c r="A171" s="1">
        <v>41085</v>
      </c>
      <c r="B171">
        <v>3615</v>
      </c>
      <c r="C171">
        <v>4338.333333333333</v>
      </c>
      <c r="D171">
        <v>3468</v>
      </c>
      <c r="E171">
        <v>4592</v>
      </c>
      <c r="F171">
        <v>0</v>
      </c>
      <c r="G171">
        <v>1</v>
      </c>
      <c r="H171">
        <v>0</v>
      </c>
      <c r="I171">
        <v>0</v>
      </c>
      <c r="J171">
        <v>0</v>
      </c>
      <c r="K171">
        <v>0</v>
      </c>
      <c r="L171">
        <f t="shared" si="12"/>
        <v>4390.7685754725462</v>
      </c>
      <c r="M171">
        <f>L171-B171</f>
        <v>775.76857547254622</v>
      </c>
      <c r="N171">
        <f t="shared" si="13"/>
        <v>775.76857547254622</v>
      </c>
      <c r="O171" s="8">
        <f>N171/B171</f>
        <v>0.21459711631329079</v>
      </c>
      <c r="P171">
        <v>1081</v>
      </c>
      <c r="Q171">
        <f t="shared" si="14"/>
        <v>13963.834358505832</v>
      </c>
      <c r="R171">
        <f t="shared" si="15"/>
        <v>19458</v>
      </c>
      <c r="S171">
        <f t="shared" si="16"/>
        <v>775.76857547254622</v>
      </c>
      <c r="T171">
        <f t="shared" si="17"/>
        <v>601816.88269070361</v>
      </c>
      <c r="U171">
        <v>0</v>
      </c>
      <c r="V171">
        <v>0</v>
      </c>
      <c r="W171">
        <v>-977</v>
      </c>
      <c r="X171">
        <v>0</v>
      </c>
      <c r="Y171">
        <v>0</v>
      </c>
      <c r="Z171">
        <v>4592</v>
      </c>
      <c r="AA171">
        <v>1</v>
      </c>
      <c r="AB171">
        <v>0</v>
      </c>
      <c r="AC171">
        <v>0</v>
      </c>
      <c r="AD171">
        <v>1</v>
      </c>
    </row>
    <row r="172" spans="1:30" x14ac:dyDescent="0.35">
      <c r="A172" s="1">
        <v>41086</v>
      </c>
      <c r="B172">
        <v>3596</v>
      </c>
      <c r="C172">
        <v>4262.333333333333</v>
      </c>
      <c r="D172">
        <v>3583</v>
      </c>
      <c r="E172">
        <v>3615</v>
      </c>
      <c r="F172">
        <v>0</v>
      </c>
      <c r="G172">
        <v>0</v>
      </c>
      <c r="H172">
        <v>1</v>
      </c>
      <c r="I172">
        <v>0</v>
      </c>
      <c r="J172">
        <v>0</v>
      </c>
      <c r="K172">
        <v>0</v>
      </c>
      <c r="L172">
        <f t="shared" si="12"/>
        <v>4170.012810468721</v>
      </c>
      <c r="M172">
        <f>L172-B172</f>
        <v>574.012810468721</v>
      </c>
      <c r="N172">
        <f t="shared" si="13"/>
        <v>574.012810468721</v>
      </c>
      <c r="O172" s="8">
        <f>N172/B172</f>
        <v>0.15962536442400474</v>
      </c>
      <c r="P172">
        <v>1278</v>
      </c>
      <c r="Q172">
        <f t="shared" si="14"/>
        <v>10332.230588436978</v>
      </c>
      <c r="R172">
        <f t="shared" si="15"/>
        <v>23004</v>
      </c>
      <c r="S172">
        <f t="shared" si="16"/>
        <v>574.012810468721</v>
      </c>
      <c r="T172">
        <f t="shared" si="17"/>
        <v>329490.70658219984</v>
      </c>
      <c r="U172">
        <v>0</v>
      </c>
      <c r="V172">
        <v>0</v>
      </c>
      <c r="W172">
        <v>-19</v>
      </c>
      <c r="X172">
        <v>0</v>
      </c>
      <c r="Y172">
        <v>0</v>
      </c>
      <c r="Z172">
        <v>3615</v>
      </c>
      <c r="AA172">
        <v>0</v>
      </c>
      <c r="AB172">
        <v>1</v>
      </c>
      <c r="AC172">
        <v>0</v>
      </c>
      <c r="AD172">
        <v>1</v>
      </c>
    </row>
    <row r="173" spans="1:30" x14ac:dyDescent="0.35">
      <c r="A173" s="1">
        <v>41087</v>
      </c>
      <c r="B173">
        <v>3909</v>
      </c>
      <c r="C173">
        <v>3934.3333333333335</v>
      </c>
      <c r="D173">
        <v>3633</v>
      </c>
      <c r="E173">
        <v>3596</v>
      </c>
      <c r="F173">
        <v>0</v>
      </c>
      <c r="G173">
        <v>0</v>
      </c>
      <c r="H173">
        <v>0</v>
      </c>
      <c r="I173">
        <v>1</v>
      </c>
      <c r="J173">
        <v>0</v>
      </c>
      <c r="K173">
        <v>0</v>
      </c>
      <c r="L173">
        <f t="shared" si="12"/>
        <v>4083.4057419931114</v>
      </c>
      <c r="M173">
        <f>L173-B173</f>
        <v>174.40574199311141</v>
      </c>
      <c r="N173">
        <f t="shared" si="13"/>
        <v>174.40574199311141</v>
      </c>
      <c r="O173" s="8">
        <f>N173/B173</f>
        <v>4.4616459962422972E-2</v>
      </c>
      <c r="P173">
        <v>879</v>
      </c>
      <c r="Q173">
        <f t="shared" si="14"/>
        <v>3139.3033558760053</v>
      </c>
      <c r="R173">
        <f t="shared" si="15"/>
        <v>15822</v>
      </c>
      <c r="S173">
        <f t="shared" si="16"/>
        <v>174.40574199311141</v>
      </c>
      <c r="T173">
        <f t="shared" si="17"/>
        <v>30417.362840167742</v>
      </c>
      <c r="U173">
        <v>0</v>
      </c>
      <c r="V173">
        <v>0</v>
      </c>
      <c r="W173">
        <v>313</v>
      </c>
      <c r="X173">
        <v>0</v>
      </c>
      <c r="Y173">
        <v>0</v>
      </c>
      <c r="Z173">
        <v>3596</v>
      </c>
      <c r="AA173">
        <v>0</v>
      </c>
      <c r="AB173">
        <v>0</v>
      </c>
      <c r="AC173">
        <v>1</v>
      </c>
      <c r="AD173">
        <v>1</v>
      </c>
    </row>
    <row r="174" spans="1:30" x14ac:dyDescent="0.35">
      <c r="A174" s="1">
        <v>41088</v>
      </c>
      <c r="B174">
        <v>4080</v>
      </c>
      <c r="C174">
        <v>3706.6666666666665</v>
      </c>
      <c r="D174">
        <v>3800</v>
      </c>
      <c r="E174">
        <v>3909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0</v>
      </c>
      <c r="L174">
        <f t="shared" si="12"/>
        <v>4153.9647947404128</v>
      </c>
      <c r="M174">
        <f>L174-B174</f>
        <v>73.964794740412799</v>
      </c>
      <c r="N174">
        <f t="shared" si="13"/>
        <v>73.964794740412799</v>
      </c>
      <c r="O174" s="8">
        <f>N174/B174</f>
        <v>1.8128626161865884E-2</v>
      </c>
      <c r="P174">
        <v>755</v>
      </c>
      <c r="Q174">
        <f t="shared" si="14"/>
        <v>1331.3663053274304</v>
      </c>
      <c r="R174">
        <f t="shared" si="15"/>
        <v>13590</v>
      </c>
      <c r="S174">
        <f t="shared" si="16"/>
        <v>73.964794740412799</v>
      </c>
      <c r="T174">
        <f t="shared" si="17"/>
        <v>5470.7908609913966</v>
      </c>
      <c r="U174">
        <v>1</v>
      </c>
      <c r="V174">
        <v>0</v>
      </c>
      <c r="W174">
        <v>171</v>
      </c>
      <c r="X174">
        <v>0</v>
      </c>
      <c r="Y174">
        <v>0</v>
      </c>
      <c r="Z174">
        <v>3909</v>
      </c>
      <c r="AA174">
        <v>0</v>
      </c>
      <c r="AB174">
        <v>0</v>
      </c>
      <c r="AC174">
        <v>0</v>
      </c>
      <c r="AD174">
        <v>1</v>
      </c>
    </row>
    <row r="175" spans="1:30" x14ac:dyDescent="0.35">
      <c r="A175" s="1">
        <v>41089</v>
      </c>
      <c r="B175">
        <v>4686</v>
      </c>
      <c r="C175">
        <v>3861.6666666666665</v>
      </c>
      <c r="D175">
        <v>3843</v>
      </c>
      <c r="E175">
        <v>4080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</v>
      </c>
      <c r="L175">
        <f t="shared" si="12"/>
        <v>4260.1464719058649</v>
      </c>
      <c r="M175">
        <f>L175-B175</f>
        <v>-425.85352809413507</v>
      </c>
      <c r="N175">
        <f t="shared" si="13"/>
        <v>425.85352809413507</v>
      </c>
      <c r="O175" s="8">
        <f>N175/B175</f>
        <v>9.0877833566823538E-2</v>
      </c>
      <c r="P175">
        <v>923</v>
      </c>
      <c r="Q175">
        <f t="shared" si="14"/>
        <v>30661.454022777725</v>
      </c>
      <c r="R175">
        <f t="shared" si="15"/>
        <v>16614</v>
      </c>
      <c r="S175">
        <f t="shared" si="16"/>
        <v>-851.70705618827014</v>
      </c>
      <c r="T175">
        <f t="shared" si="17"/>
        <v>725404.90956088912</v>
      </c>
      <c r="U175">
        <v>0</v>
      </c>
      <c r="V175">
        <v>1</v>
      </c>
      <c r="W175">
        <v>606</v>
      </c>
      <c r="X175">
        <v>0</v>
      </c>
      <c r="Y175">
        <v>0</v>
      </c>
      <c r="Z175">
        <v>4080</v>
      </c>
      <c r="AA175">
        <v>0</v>
      </c>
      <c r="AB175">
        <v>0</v>
      </c>
      <c r="AC175">
        <v>0</v>
      </c>
      <c r="AD175">
        <v>1</v>
      </c>
    </row>
    <row r="176" spans="1:30" x14ac:dyDescent="0.35">
      <c r="A176" s="1">
        <v>41090</v>
      </c>
      <c r="B176">
        <v>4815</v>
      </c>
      <c r="C176">
        <v>4225</v>
      </c>
      <c r="D176">
        <v>4580</v>
      </c>
      <c r="E176">
        <v>4686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f t="shared" si="12"/>
        <v>5226.3209006873649</v>
      </c>
      <c r="M176">
        <f>L176-B176</f>
        <v>411.32090068736488</v>
      </c>
      <c r="N176">
        <f t="shared" si="13"/>
        <v>411.32090068736488</v>
      </c>
      <c r="O176" s="8">
        <f>N176/B176</f>
        <v>8.5424901492702987E-2</v>
      </c>
      <c r="P176">
        <v>828</v>
      </c>
      <c r="Q176">
        <f t="shared" si="14"/>
        <v>7403.7762123725679</v>
      </c>
      <c r="R176">
        <f t="shared" si="15"/>
        <v>14904</v>
      </c>
      <c r="S176">
        <f t="shared" si="16"/>
        <v>411.32090068736488</v>
      </c>
      <c r="T176">
        <f t="shared" si="17"/>
        <v>169184.88334226509</v>
      </c>
      <c r="U176">
        <v>0</v>
      </c>
      <c r="V176">
        <v>0</v>
      </c>
      <c r="W176">
        <v>129</v>
      </c>
      <c r="X176">
        <v>1</v>
      </c>
      <c r="Y176">
        <v>1</v>
      </c>
      <c r="Z176">
        <v>4686</v>
      </c>
      <c r="AA176">
        <v>0</v>
      </c>
      <c r="AB176">
        <v>0</v>
      </c>
      <c r="AC176">
        <v>0</v>
      </c>
      <c r="AD176">
        <v>1</v>
      </c>
    </row>
    <row r="177" spans="1:30" x14ac:dyDescent="0.35">
      <c r="A177" s="1">
        <v>41091</v>
      </c>
      <c r="B177">
        <v>4948</v>
      </c>
      <c r="C177">
        <v>4527</v>
      </c>
      <c r="D177">
        <v>4592</v>
      </c>
      <c r="E177">
        <v>4815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f t="shared" si="12"/>
        <v>5355.5951397401732</v>
      </c>
      <c r="M177">
        <f>L177-B177</f>
        <v>407.59513974017318</v>
      </c>
      <c r="N177">
        <f t="shared" si="13"/>
        <v>407.59513974017318</v>
      </c>
      <c r="O177" s="8">
        <f>N177/B177</f>
        <v>8.2375735598256505E-2</v>
      </c>
      <c r="P177">
        <v>687</v>
      </c>
      <c r="Q177">
        <f t="shared" si="14"/>
        <v>7336.7125153231173</v>
      </c>
      <c r="R177">
        <f t="shared" si="15"/>
        <v>12366</v>
      </c>
      <c r="S177">
        <f t="shared" si="16"/>
        <v>407.59513974017318</v>
      </c>
      <c r="T177">
        <f t="shared" si="17"/>
        <v>166133.79793981131</v>
      </c>
      <c r="U177">
        <v>0</v>
      </c>
      <c r="V177">
        <v>0</v>
      </c>
      <c r="W177">
        <v>133</v>
      </c>
      <c r="X177">
        <v>1</v>
      </c>
      <c r="Y177">
        <v>0</v>
      </c>
      <c r="Z177">
        <v>4815</v>
      </c>
      <c r="AA177">
        <v>0</v>
      </c>
      <c r="AB177">
        <v>0</v>
      </c>
      <c r="AC177">
        <v>0</v>
      </c>
      <c r="AD177">
        <v>1</v>
      </c>
    </row>
    <row r="178" spans="1:30" x14ac:dyDescent="0.35">
      <c r="A178" s="1">
        <v>41092</v>
      </c>
      <c r="B178">
        <v>3637</v>
      </c>
      <c r="C178">
        <v>4816.333333333333</v>
      </c>
      <c r="D178">
        <v>3615</v>
      </c>
      <c r="E178">
        <v>4948</v>
      </c>
      <c r="F178">
        <v>0</v>
      </c>
      <c r="G178">
        <v>1</v>
      </c>
      <c r="H178">
        <v>0</v>
      </c>
      <c r="I178">
        <v>0</v>
      </c>
      <c r="J178">
        <v>0</v>
      </c>
      <c r="K178">
        <v>0</v>
      </c>
      <c r="L178">
        <f t="shared" si="12"/>
        <v>4681.412488751912</v>
      </c>
      <c r="M178">
        <f>L178-B178</f>
        <v>1044.412488751912</v>
      </c>
      <c r="N178">
        <f t="shared" si="13"/>
        <v>1044.412488751912</v>
      </c>
      <c r="O178" s="8">
        <f>N178/B178</f>
        <v>0.28716318085012699</v>
      </c>
      <c r="P178">
        <v>1215</v>
      </c>
      <c r="Q178">
        <f t="shared" si="14"/>
        <v>18799.424797534415</v>
      </c>
      <c r="R178">
        <f t="shared" si="15"/>
        <v>21870</v>
      </c>
      <c r="S178">
        <f t="shared" si="16"/>
        <v>1044.412488751912</v>
      </c>
      <c r="T178">
        <f t="shared" si="17"/>
        <v>1090797.4466609627</v>
      </c>
      <c r="U178">
        <v>0</v>
      </c>
      <c r="V178">
        <v>0</v>
      </c>
      <c r="W178">
        <v>-1311</v>
      </c>
      <c r="X178">
        <v>0</v>
      </c>
      <c r="Y178">
        <v>0</v>
      </c>
      <c r="Z178">
        <v>4948</v>
      </c>
      <c r="AA178">
        <v>1</v>
      </c>
      <c r="AB178">
        <v>0</v>
      </c>
      <c r="AC178">
        <v>0</v>
      </c>
      <c r="AD178">
        <v>1</v>
      </c>
    </row>
    <row r="179" spans="1:30" x14ac:dyDescent="0.35">
      <c r="A179" s="1">
        <v>41093</v>
      </c>
      <c r="B179">
        <v>4048</v>
      </c>
      <c r="C179">
        <v>4466.666666666667</v>
      </c>
      <c r="D179">
        <v>3596</v>
      </c>
      <c r="E179">
        <v>3637</v>
      </c>
      <c r="F179">
        <v>0</v>
      </c>
      <c r="G179">
        <v>0</v>
      </c>
      <c r="H179">
        <v>1</v>
      </c>
      <c r="I179">
        <v>0</v>
      </c>
      <c r="J179">
        <v>0</v>
      </c>
      <c r="K179">
        <v>0</v>
      </c>
      <c r="L179">
        <f t="shared" si="12"/>
        <v>4243.2275382454054</v>
      </c>
      <c r="M179">
        <f>L179-B179</f>
        <v>195.22753824540541</v>
      </c>
      <c r="N179">
        <f t="shared" si="13"/>
        <v>195.22753824540541</v>
      </c>
      <c r="O179" s="8">
        <f>N179/B179</f>
        <v>4.8228146799754304E-2</v>
      </c>
      <c r="P179">
        <v>918</v>
      </c>
      <c r="Q179">
        <f t="shared" si="14"/>
        <v>3514.0956884172974</v>
      </c>
      <c r="R179">
        <f t="shared" si="15"/>
        <v>16524</v>
      </c>
      <c r="S179">
        <f t="shared" si="16"/>
        <v>195.22753824540541</v>
      </c>
      <c r="T179">
        <f t="shared" si="17"/>
        <v>38113.791689361235</v>
      </c>
      <c r="U179">
        <v>0</v>
      </c>
      <c r="V179">
        <v>0</v>
      </c>
      <c r="W179">
        <v>411</v>
      </c>
      <c r="X179">
        <v>0</v>
      </c>
      <c r="Y179">
        <v>0</v>
      </c>
      <c r="Z179">
        <v>3637</v>
      </c>
      <c r="AA179">
        <v>0</v>
      </c>
      <c r="AB179">
        <v>1</v>
      </c>
      <c r="AC179">
        <v>0</v>
      </c>
      <c r="AD179">
        <v>1</v>
      </c>
    </row>
    <row r="180" spans="1:30" x14ac:dyDescent="0.35">
      <c r="A180" s="1">
        <v>41094</v>
      </c>
      <c r="B180">
        <v>3795</v>
      </c>
      <c r="C180">
        <v>4211</v>
      </c>
      <c r="D180">
        <v>3909</v>
      </c>
      <c r="E180">
        <v>4048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0</v>
      </c>
      <c r="L180">
        <f t="shared" si="12"/>
        <v>4384.7557226827312</v>
      </c>
      <c r="M180">
        <f>L180-B180</f>
        <v>589.75572268273118</v>
      </c>
      <c r="N180">
        <f t="shared" si="13"/>
        <v>589.75572268273118</v>
      </c>
      <c r="O180" s="8">
        <f>N180/B180</f>
        <v>0.15540335248556816</v>
      </c>
      <c r="P180">
        <v>1364</v>
      </c>
      <c r="Q180">
        <f t="shared" si="14"/>
        <v>10615.603008289161</v>
      </c>
      <c r="R180">
        <f t="shared" si="15"/>
        <v>24552</v>
      </c>
      <c r="S180">
        <f t="shared" si="16"/>
        <v>589.75572268273118</v>
      </c>
      <c r="T180">
        <f t="shared" si="17"/>
        <v>347811.81243703054</v>
      </c>
      <c r="U180">
        <v>0</v>
      </c>
      <c r="V180">
        <v>0</v>
      </c>
      <c r="W180">
        <v>-253</v>
      </c>
      <c r="X180">
        <v>0</v>
      </c>
      <c r="Y180">
        <v>0</v>
      </c>
      <c r="Z180">
        <v>4048</v>
      </c>
      <c r="AA180">
        <v>0</v>
      </c>
      <c r="AB180">
        <v>0</v>
      </c>
      <c r="AC180">
        <v>1</v>
      </c>
      <c r="AD180">
        <v>0</v>
      </c>
    </row>
    <row r="181" spans="1:30" x14ac:dyDescent="0.35">
      <c r="A181" s="1">
        <v>41095</v>
      </c>
      <c r="B181">
        <v>3891</v>
      </c>
      <c r="C181">
        <v>3826.6666666666665</v>
      </c>
      <c r="D181">
        <v>4080</v>
      </c>
      <c r="E181">
        <v>3795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0</v>
      </c>
      <c r="L181">
        <f t="shared" si="12"/>
        <v>4269.0127037084458</v>
      </c>
      <c r="M181">
        <f>L181-B181</f>
        <v>378.01270370844577</v>
      </c>
      <c r="N181">
        <f t="shared" si="13"/>
        <v>378.01270370844577</v>
      </c>
      <c r="O181" s="8">
        <f>N181/B181</f>
        <v>9.7150527809932094E-2</v>
      </c>
      <c r="P181">
        <v>1221</v>
      </c>
      <c r="Q181">
        <f t="shared" si="14"/>
        <v>6804.2286667520239</v>
      </c>
      <c r="R181">
        <f t="shared" si="15"/>
        <v>21978</v>
      </c>
      <c r="S181">
        <f t="shared" si="16"/>
        <v>378.01270370844577</v>
      </c>
      <c r="T181">
        <f t="shared" si="17"/>
        <v>142893.60416496921</v>
      </c>
      <c r="U181">
        <v>1</v>
      </c>
      <c r="V181">
        <v>0</v>
      </c>
      <c r="W181">
        <v>96</v>
      </c>
      <c r="X181">
        <v>0</v>
      </c>
      <c r="Y181">
        <v>0</v>
      </c>
      <c r="Z181">
        <v>3795</v>
      </c>
      <c r="AA181">
        <v>0</v>
      </c>
      <c r="AB181">
        <v>0</v>
      </c>
      <c r="AC181">
        <v>0</v>
      </c>
      <c r="AD181">
        <v>0</v>
      </c>
    </row>
    <row r="182" spans="1:30" x14ac:dyDescent="0.35">
      <c r="A182" s="1">
        <v>41096</v>
      </c>
      <c r="B182">
        <v>3962</v>
      </c>
      <c r="C182">
        <v>3911.3333333333335</v>
      </c>
      <c r="D182">
        <v>4686</v>
      </c>
      <c r="E182">
        <v>3891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</v>
      </c>
      <c r="L182">
        <f t="shared" si="12"/>
        <v>4548.7125599104838</v>
      </c>
      <c r="M182">
        <f>L182-B182</f>
        <v>586.71255991048383</v>
      </c>
      <c r="N182">
        <f t="shared" si="13"/>
        <v>586.71255991048383</v>
      </c>
      <c r="O182" s="8">
        <f>N182/B182</f>
        <v>0.14808494697387276</v>
      </c>
      <c r="P182">
        <v>1257</v>
      </c>
      <c r="Q182">
        <f t="shared" si="14"/>
        <v>10560.826078388709</v>
      </c>
      <c r="R182">
        <f t="shared" si="15"/>
        <v>22626</v>
      </c>
      <c r="S182">
        <f t="shared" si="16"/>
        <v>586.71255991048383</v>
      </c>
      <c r="T182">
        <f t="shared" si="17"/>
        <v>344231.62795671308</v>
      </c>
      <c r="U182">
        <v>0</v>
      </c>
      <c r="V182">
        <v>1</v>
      </c>
      <c r="W182">
        <v>71</v>
      </c>
      <c r="X182">
        <v>0</v>
      </c>
      <c r="Y182">
        <v>0</v>
      </c>
      <c r="Z182">
        <v>3891</v>
      </c>
      <c r="AA182">
        <v>0</v>
      </c>
      <c r="AB182">
        <v>0</v>
      </c>
      <c r="AC182">
        <v>0</v>
      </c>
      <c r="AD182">
        <v>0</v>
      </c>
    </row>
    <row r="183" spans="1:30" x14ac:dyDescent="0.35">
      <c r="A183" s="1">
        <v>41097</v>
      </c>
      <c r="B183">
        <v>4371</v>
      </c>
      <c r="C183">
        <v>3882.6666666666665</v>
      </c>
      <c r="D183">
        <v>4815</v>
      </c>
      <c r="E183">
        <v>3962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f t="shared" si="12"/>
        <v>5031.5922832179431</v>
      </c>
      <c r="M183">
        <f>L183-B183</f>
        <v>660.59228321794308</v>
      </c>
      <c r="N183">
        <f t="shared" si="13"/>
        <v>660.59228321794308</v>
      </c>
      <c r="O183" s="8">
        <f>N183/B183</f>
        <v>0.15113069851703112</v>
      </c>
      <c r="P183">
        <v>1250</v>
      </c>
      <c r="Q183">
        <f t="shared" si="14"/>
        <v>11890.661097922975</v>
      </c>
      <c r="R183">
        <f t="shared" si="15"/>
        <v>22500</v>
      </c>
      <c r="S183">
        <f t="shared" si="16"/>
        <v>660.59228321794308</v>
      </c>
      <c r="T183">
        <f t="shared" si="17"/>
        <v>436382.16464709514</v>
      </c>
      <c r="U183">
        <v>0</v>
      </c>
      <c r="V183">
        <v>0</v>
      </c>
      <c r="W183">
        <v>409</v>
      </c>
      <c r="X183">
        <v>1</v>
      </c>
      <c r="Y183">
        <v>1</v>
      </c>
      <c r="Z183">
        <v>3962</v>
      </c>
      <c r="AA183">
        <v>0</v>
      </c>
      <c r="AB183">
        <v>0</v>
      </c>
      <c r="AC183">
        <v>0</v>
      </c>
      <c r="AD183">
        <v>0</v>
      </c>
    </row>
    <row r="184" spans="1:30" x14ac:dyDescent="0.35">
      <c r="A184" s="1">
        <v>41098</v>
      </c>
      <c r="B184">
        <v>5165</v>
      </c>
      <c r="C184">
        <v>4074.6666666666665</v>
      </c>
      <c r="D184">
        <v>4948</v>
      </c>
      <c r="E184">
        <v>4371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f t="shared" si="12"/>
        <v>5242.0228753353676</v>
      </c>
      <c r="M184">
        <f>L184-B184</f>
        <v>77.022875335367644</v>
      </c>
      <c r="N184">
        <f t="shared" si="13"/>
        <v>77.022875335367644</v>
      </c>
      <c r="O184" s="8">
        <f>N184/B184</f>
        <v>1.4912463762897898E-2</v>
      </c>
      <c r="P184">
        <v>790</v>
      </c>
      <c r="Q184">
        <f t="shared" si="14"/>
        <v>1386.4117560366176</v>
      </c>
      <c r="R184">
        <f t="shared" si="15"/>
        <v>14220</v>
      </c>
      <c r="S184">
        <f t="shared" si="16"/>
        <v>77.022875335367644</v>
      </c>
      <c r="T184">
        <f t="shared" si="17"/>
        <v>5932.5233249275852</v>
      </c>
      <c r="U184">
        <v>0</v>
      </c>
      <c r="V184">
        <v>0</v>
      </c>
      <c r="W184">
        <v>794</v>
      </c>
      <c r="X184">
        <v>1</v>
      </c>
      <c r="Y184">
        <v>0</v>
      </c>
      <c r="Z184">
        <v>4371</v>
      </c>
      <c r="AA184">
        <v>0</v>
      </c>
      <c r="AB184">
        <v>0</v>
      </c>
      <c r="AC184">
        <v>0</v>
      </c>
      <c r="AD184">
        <v>1</v>
      </c>
    </row>
    <row r="185" spans="1:30" x14ac:dyDescent="0.35">
      <c r="A185" s="1">
        <v>41099</v>
      </c>
      <c r="B185">
        <v>3698</v>
      </c>
      <c r="C185">
        <v>4499.333333333333</v>
      </c>
      <c r="D185">
        <v>3637</v>
      </c>
      <c r="E185">
        <v>5165</v>
      </c>
      <c r="F185">
        <v>0</v>
      </c>
      <c r="G185">
        <v>1</v>
      </c>
      <c r="H185">
        <v>0</v>
      </c>
      <c r="I185">
        <v>0</v>
      </c>
      <c r="J185">
        <v>0</v>
      </c>
      <c r="K185">
        <v>0</v>
      </c>
      <c r="L185">
        <f t="shared" si="12"/>
        <v>4645.7829168920334</v>
      </c>
      <c r="M185">
        <f>L185-B185</f>
        <v>947.78291689203343</v>
      </c>
      <c r="N185">
        <f t="shared" si="13"/>
        <v>947.78291689203343</v>
      </c>
      <c r="O185" s="8">
        <f>N185/B185</f>
        <v>0.25629608352948441</v>
      </c>
      <c r="P185">
        <v>1162</v>
      </c>
      <c r="Q185">
        <f t="shared" si="14"/>
        <v>17060.0925040566</v>
      </c>
      <c r="R185">
        <f t="shared" si="15"/>
        <v>20916</v>
      </c>
      <c r="S185">
        <f t="shared" si="16"/>
        <v>947.78291689203343</v>
      </c>
      <c r="T185">
        <f t="shared" si="17"/>
        <v>898292.4575523712</v>
      </c>
      <c r="U185">
        <v>0</v>
      </c>
      <c r="V185">
        <v>0</v>
      </c>
      <c r="W185">
        <v>-1467</v>
      </c>
      <c r="X185">
        <v>0</v>
      </c>
      <c r="Y185">
        <v>0</v>
      </c>
      <c r="Z185">
        <v>5165</v>
      </c>
      <c r="AA185">
        <v>1</v>
      </c>
      <c r="AB185">
        <v>0</v>
      </c>
      <c r="AC185">
        <v>0</v>
      </c>
      <c r="AD185">
        <v>1</v>
      </c>
    </row>
    <row r="186" spans="1:30" x14ac:dyDescent="0.35">
      <c r="A186" s="1">
        <v>41100</v>
      </c>
      <c r="B186">
        <v>4292</v>
      </c>
      <c r="C186">
        <v>4411.333333333333</v>
      </c>
      <c r="D186">
        <v>4048</v>
      </c>
      <c r="E186">
        <v>3698</v>
      </c>
      <c r="F186">
        <v>0</v>
      </c>
      <c r="G186">
        <v>0</v>
      </c>
      <c r="H186">
        <v>1</v>
      </c>
      <c r="I186">
        <v>0</v>
      </c>
      <c r="J186">
        <v>0</v>
      </c>
      <c r="K186">
        <v>0</v>
      </c>
      <c r="L186">
        <f t="shared" si="12"/>
        <v>4412.7862847617016</v>
      </c>
      <c r="M186">
        <f>L186-B186</f>
        <v>120.78628476170161</v>
      </c>
      <c r="N186">
        <f t="shared" si="13"/>
        <v>120.78628476170161</v>
      </c>
      <c r="O186" s="8">
        <f>N186/B186</f>
        <v>2.8142191230592174E-2</v>
      </c>
      <c r="P186">
        <v>637</v>
      </c>
      <c r="Q186">
        <f t="shared" si="14"/>
        <v>2174.153125710629</v>
      </c>
      <c r="R186">
        <f t="shared" si="15"/>
        <v>11466</v>
      </c>
      <c r="S186">
        <f t="shared" si="16"/>
        <v>120.78628476170161</v>
      </c>
      <c r="T186">
        <f t="shared" si="17"/>
        <v>14589.326586534869</v>
      </c>
      <c r="U186">
        <v>0</v>
      </c>
      <c r="V186">
        <v>0</v>
      </c>
      <c r="W186">
        <v>594</v>
      </c>
      <c r="X186">
        <v>0</v>
      </c>
      <c r="Y186">
        <v>0</v>
      </c>
      <c r="Z186">
        <v>3698</v>
      </c>
      <c r="AA186">
        <v>0</v>
      </c>
      <c r="AB186">
        <v>1</v>
      </c>
      <c r="AC186">
        <v>0</v>
      </c>
      <c r="AD186">
        <v>1</v>
      </c>
    </row>
    <row r="187" spans="1:30" x14ac:dyDescent="0.35">
      <c r="A187" s="1">
        <v>41101</v>
      </c>
      <c r="B187">
        <v>4362</v>
      </c>
      <c r="C187">
        <v>4385</v>
      </c>
      <c r="D187">
        <v>3795</v>
      </c>
      <c r="E187">
        <v>4292</v>
      </c>
      <c r="F187">
        <v>0</v>
      </c>
      <c r="G187">
        <v>0</v>
      </c>
      <c r="H187">
        <v>0</v>
      </c>
      <c r="I187">
        <v>1</v>
      </c>
      <c r="J187">
        <v>0</v>
      </c>
      <c r="K187">
        <v>0</v>
      </c>
      <c r="L187">
        <f t="shared" si="12"/>
        <v>4455.2099751722144</v>
      </c>
      <c r="M187">
        <f>L187-B187</f>
        <v>93.209975172214399</v>
      </c>
      <c r="N187">
        <f t="shared" si="13"/>
        <v>93.209975172214399</v>
      </c>
      <c r="O187" s="8">
        <f>N187/B187</f>
        <v>2.1368632547504447E-2</v>
      </c>
      <c r="P187">
        <v>630</v>
      </c>
      <c r="Q187">
        <f t="shared" si="14"/>
        <v>1677.7795530998592</v>
      </c>
      <c r="R187">
        <f t="shared" si="15"/>
        <v>11340</v>
      </c>
      <c r="S187">
        <f t="shared" si="16"/>
        <v>93.209975172214399</v>
      </c>
      <c r="T187">
        <f t="shared" si="17"/>
        <v>8688.0994716048244</v>
      </c>
      <c r="U187">
        <v>0</v>
      </c>
      <c r="V187">
        <v>0</v>
      </c>
      <c r="W187">
        <v>70</v>
      </c>
      <c r="X187">
        <v>0</v>
      </c>
      <c r="Y187">
        <v>0</v>
      </c>
      <c r="Z187">
        <v>4292</v>
      </c>
      <c r="AA187">
        <v>0</v>
      </c>
      <c r="AB187">
        <v>0</v>
      </c>
      <c r="AC187">
        <v>1</v>
      </c>
      <c r="AD187">
        <v>1</v>
      </c>
    </row>
    <row r="188" spans="1:30" x14ac:dyDescent="0.35">
      <c r="A188" s="1">
        <v>41102</v>
      </c>
      <c r="B188">
        <v>4619</v>
      </c>
      <c r="C188">
        <v>4117.333333333333</v>
      </c>
      <c r="D188">
        <v>3891</v>
      </c>
      <c r="E188">
        <v>4362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f t="shared" si="12"/>
        <v>4426.5742146251614</v>
      </c>
      <c r="M188">
        <f>L188-B188</f>
        <v>-192.4257853748386</v>
      </c>
      <c r="N188">
        <f t="shared" si="13"/>
        <v>192.4257853748386</v>
      </c>
      <c r="O188" s="8">
        <f>N188/B188</f>
        <v>4.1659620128780821E-2</v>
      </c>
      <c r="P188">
        <v>616</v>
      </c>
      <c r="Q188">
        <f t="shared" si="14"/>
        <v>13854.656546988379</v>
      </c>
      <c r="R188">
        <f t="shared" si="15"/>
        <v>11088</v>
      </c>
      <c r="S188">
        <f t="shared" si="16"/>
        <v>-384.85157074967719</v>
      </c>
      <c r="T188">
        <f t="shared" si="17"/>
        <v>148110.7315084938</v>
      </c>
      <c r="U188">
        <v>1</v>
      </c>
      <c r="V188">
        <v>0</v>
      </c>
      <c r="W188">
        <v>257</v>
      </c>
      <c r="X188">
        <v>0</v>
      </c>
      <c r="Y188">
        <v>0</v>
      </c>
      <c r="Z188">
        <v>4362</v>
      </c>
      <c r="AA188">
        <v>0</v>
      </c>
      <c r="AB188">
        <v>0</v>
      </c>
      <c r="AC188">
        <v>0</v>
      </c>
      <c r="AD188">
        <v>1</v>
      </c>
    </row>
    <row r="189" spans="1:30" x14ac:dyDescent="0.35">
      <c r="A189" s="1">
        <v>41103</v>
      </c>
      <c r="B189">
        <v>4451</v>
      </c>
      <c r="C189">
        <v>4424.333333333333</v>
      </c>
      <c r="D189">
        <v>3962</v>
      </c>
      <c r="E189">
        <v>4619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</v>
      </c>
      <c r="L189">
        <f t="shared" si="12"/>
        <v>4611.3533947133974</v>
      </c>
      <c r="M189">
        <f>L189-B189</f>
        <v>160.35339471339739</v>
      </c>
      <c r="N189">
        <f t="shared" si="13"/>
        <v>160.35339471339739</v>
      </c>
      <c r="O189" s="8">
        <f>N189/B189</f>
        <v>3.6026374907525811E-2</v>
      </c>
      <c r="P189">
        <v>924</v>
      </c>
      <c r="Q189">
        <f t="shared" si="14"/>
        <v>2886.3611048411531</v>
      </c>
      <c r="R189">
        <f t="shared" si="15"/>
        <v>16632</v>
      </c>
      <c r="S189">
        <f t="shared" si="16"/>
        <v>160.35339471339739</v>
      </c>
      <c r="T189">
        <f t="shared" si="17"/>
        <v>25713.211196110624</v>
      </c>
      <c r="U189">
        <v>0</v>
      </c>
      <c r="V189">
        <v>1</v>
      </c>
      <c r="W189">
        <v>-168</v>
      </c>
      <c r="X189">
        <v>0</v>
      </c>
      <c r="Y189">
        <v>0</v>
      </c>
      <c r="Z189">
        <v>4619</v>
      </c>
      <c r="AA189">
        <v>0</v>
      </c>
      <c r="AB189">
        <v>0</v>
      </c>
      <c r="AC189">
        <v>0</v>
      </c>
      <c r="AD189">
        <v>1</v>
      </c>
    </row>
    <row r="190" spans="1:30" x14ac:dyDescent="0.35">
      <c r="A190" s="1">
        <v>41104</v>
      </c>
      <c r="B190">
        <v>5277</v>
      </c>
      <c r="C190">
        <v>4477.333333333333</v>
      </c>
      <c r="D190">
        <v>4371</v>
      </c>
      <c r="E190">
        <v>4451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f t="shared" si="12"/>
        <v>5166.6527958491615</v>
      </c>
      <c r="M190">
        <f>L190-B190</f>
        <v>-110.34720415083848</v>
      </c>
      <c r="N190">
        <f t="shared" si="13"/>
        <v>110.34720415083848</v>
      </c>
      <c r="O190" s="8">
        <f>N190/B190</f>
        <v>2.0910972929853795E-2</v>
      </c>
      <c r="P190">
        <v>667</v>
      </c>
      <c r="Q190">
        <f t="shared" si="14"/>
        <v>7944.9986988603705</v>
      </c>
      <c r="R190">
        <f t="shared" si="15"/>
        <v>12006</v>
      </c>
      <c r="S190">
        <f t="shared" si="16"/>
        <v>-220.69440830167696</v>
      </c>
      <c r="T190">
        <f t="shared" si="17"/>
        <v>48706.021855627303</v>
      </c>
      <c r="U190">
        <v>0</v>
      </c>
      <c r="V190">
        <v>0</v>
      </c>
      <c r="W190">
        <v>826</v>
      </c>
      <c r="X190">
        <v>1</v>
      </c>
      <c r="Y190">
        <v>1</v>
      </c>
      <c r="Z190">
        <v>4451</v>
      </c>
      <c r="AA190">
        <v>0</v>
      </c>
      <c r="AB190">
        <v>0</v>
      </c>
      <c r="AC190">
        <v>0</v>
      </c>
      <c r="AD190">
        <v>1</v>
      </c>
    </row>
    <row r="191" spans="1:30" x14ac:dyDescent="0.35">
      <c r="A191" s="1">
        <v>41105</v>
      </c>
      <c r="B191">
        <v>5596</v>
      </c>
      <c r="C191">
        <v>4782.333333333333</v>
      </c>
      <c r="D191">
        <v>5165</v>
      </c>
      <c r="E191">
        <v>5277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f t="shared" si="12"/>
        <v>5765.5595170992374</v>
      </c>
      <c r="M191">
        <f>L191-B191</f>
        <v>169.55951709923738</v>
      </c>
      <c r="N191">
        <f t="shared" si="13"/>
        <v>169.55951709923738</v>
      </c>
      <c r="O191" s="8">
        <f>N191/B191</f>
        <v>3.0300128144967367E-2</v>
      </c>
      <c r="P191">
        <v>719</v>
      </c>
      <c r="Q191">
        <f t="shared" si="14"/>
        <v>3052.0713077862729</v>
      </c>
      <c r="R191">
        <f t="shared" si="15"/>
        <v>12942</v>
      </c>
      <c r="S191">
        <f t="shared" si="16"/>
        <v>169.55951709923738</v>
      </c>
      <c r="T191">
        <f t="shared" si="17"/>
        <v>28750.429838926575</v>
      </c>
      <c r="U191">
        <v>0</v>
      </c>
      <c r="V191">
        <v>0</v>
      </c>
      <c r="W191">
        <v>319</v>
      </c>
      <c r="X191">
        <v>1</v>
      </c>
      <c r="Y191">
        <v>0</v>
      </c>
      <c r="Z191">
        <v>5277</v>
      </c>
      <c r="AA191">
        <v>0</v>
      </c>
      <c r="AB191">
        <v>0</v>
      </c>
      <c r="AC191">
        <v>0</v>
      </c>
      <c r="AD191">
        <v>1</v>
      </c>
    </row>
    <row r="192" spans="1:30" x14ac:dyDescent="0.35">
      <c r="A192" s="1">
        <v>41106</v>
      </c>
      <c r="B192">
        <v>4242</v>
      </c>
      <c r="C192">
        <v>5108</v>
      </c>
      <c r="D192">
        <v>3698</v>
      </c>
      <c r="E192">
        <v>5596</v>
      </c>
      <c r="F192">
        <v>0</v>
      </c>
      <c r="G192">
        <v>1</v>
      </c>
      <c r="H192">
        <v>0</v>
      </c>
      <c r="I192">
        <v>0</v>
      </c>
      <c r="J192">
        <v>0</v>
      </c>
      <c r="K192">
        <v>0</v>
      </c>
      <c r="L192">
        <f t="shared" si="12"/>
        <v>4962.486141239192</v>
      </c>
      <c r="M192">
        <f>L192-B192</f>
        <v>720.48614123919197</v>
      </c>
      <c r="N192">
        <f t="shared" si="13"/>
        <v>720.48614123919197</v>
      </c>
      <c r="O192" s="8">
        <f>N192/B192</f>
        <v>0.16984586073531163</v>
      </c>
      <c r="P192">
        <v>624</v>
      </c>
      <c r="Q192">
        <f t="shared" si="14"/>
        <v>12968.750542305455</v>
      </c>
      <c r="R192">
        <f t="shared" si="15"/>
        <v>11232</v>
      </c>
      <c r="S192">
        <f t="shared" si="16"/>
        <v>720.48614123919197</v>
      </c>
      <c r="T192">
        <f t="shared" si="17"/>
        <v>519100.27971774089</v>
      </c>
      <c r="U192">
        <v>0</v>
      </c>
      <c r="V192">
        <v>0</v>
      </c>
      <c r="W192">
        <v>-1354</v>
      </c>
      <c r="X192">
        <v>0</v>
      </c>
      <c r="Y192">
        <v>0</v>
      </c>
      <c r="Z192">
        <v>5596</v>
      </c>
      <c r="AA192">
        <v>1</v>
      </c>
      <c r="AB192">
        <v>0</v>
      </c>
      <c r="AC192">
        <v>0</v>
      </c>
      <c r="AD192">
        <v>1</v>
      </c>
    </row>
    <row r="193" spans="1:30" x14ac:dyDescent="0.35">
      <c r="A193" s="1">
        <v>41107</v>
      </c>
      <c r="B193">
        <v>4394</v>
      </c>
      <c r="C193">
        <v>5038.333333333333</v>
      </c>
      <c r="D193">
        <v>4292</v>
      </c>
      <c r="E193">
        <v>4242</v>
      </c>
      <c r="F193">
        <v>0</v>
      </c>
      <c r="G193">
        <v>0</v>
      </c>
      <c r="H193">
        <v>1</v>
      </c>
      <c r="I193">
        <v>0</v>
      </c>
      <c r="J193">
        <v>0</v>
      </c>
      <c r="K193">
        <v>0</v>
      </c>
      <c r="L193">
        <f t="shared" si="12"/>
        <v>4832.4527068873831</v>
      </c>
      <c r="M193">
        <f>L193-B193</f>
        <v>438.4527068873831</v>
      </c>
      <c r="N193">
        <f t="shared" si="13"/>
        <v>438.4527068873831</v>
      </c>
      <c r="O193" s="8">
        <f>N193/B193</f>
        <v>9.9784412127306127E-2</v>
      </c>
      <c r="P193">
        <v>756</v>
      </c>
      <c r="Q193">
        <f t="shared" si="14"/>
        <v>7892.1487239728958</v>
      </c>
      <c r="R193">
        <f t="shared" si="15"/>
        <v>13608</v>
      </c>
      <c r="S193">
        <f t="shared" si="16"/>
        <v>438.4527068873831</v>
      </c>
      <c r="T193">
        <f t="shared" si="17"/>
        <v>192240.77617687348</v>
      </c>
      <c r="U193">
        <v>0</v>
      </c>
      <c r="V193">
        <v>0</v>
      </c>
      <c r="W193">
        <v>152</v>
      </c>
      <c r="X193">
        <v>0</v>
      </c>
      <c r="Y193">
        <v>0</v>
      </c>
      <c r="Z193">
        <v>4242</v>
      </c>
      <c r="AA193">
        <v>0</v>
      </c>
      <c r="AB193">
        <v>1</v>
      </c>
      <c r="AC193">
        <v>0</v>
      </c>
      <c r="AD193">
        <v>1</v>
      </c>
    </row>
    <row r="194" spans="1:30" x14ac:dyDescent="0.35">
      <c r="A194" s="1">
        <v>41108</v>
      </c>
      <c r="B194">
        <v>4551</v>
      </c>
      <c r="C194">
        <v>4744</v>
      </c>
      <c r="D194">
        <v>4362</v>
      </c>
      <c r="E194">
        <v>4394</v>
      </c>
      <c r="F194">
        <v>0</v>
      </c>
      <c r="G194">
        <v>0</v>
      </c>
      <c r="H194">
        <v>0</v>
      </c>
      <c r="I194">
        <v>1</v>
      </c>
      <c r="J194">
        <v>0</v>
      </c>
      <c r="K194">
        <v>0</v>
      </c>
      <c r="L194">
        <f t="shared" si="12"/>
        <v>4805.9761583399486</v>
      </c>
      <c r="M194">
        <f>L194-B194</f>
        <v>254.9761583399486</v>
      </c>
      <c r="N194">
        <f t="shared" si="13"/>
        <v>254.9761583399486</v>
      </c>
      <c r="O194" s="8">
        <f>N194/B194</f>
        <v>5.6026402623587913E-2</v>
      </c>
      <c r="P194">
        <v>700</v>
      </c>
      <c r="Q194">
        <f t="shared" si="14"/>
        <v>4589.5708501190747</v>
      </c>
      <c r="R194">
        <f t="shared" si="15"/>
        <v>12600</v>
      </c>
      <c r="S194">
        <f t="shared" si="16"/>
        <v>254.9761583399486</v>
      </c>
      <c r="T194">
        <f t="shared" si="17"/>
        <v>65012.841321798536</v>
      </c>
      <c r="U194">
        <v>0</v>
      </c>
      <c r="V194">
        <v>0</v>
      </c>
      <c r="W194">
        <v>157</v>
      </c>
      <c r="X194">
        <v>0</v>
      </c>
      <c r="Y194">
        <v>0</v>
      </c>
      <c r="Z194">
        <v>4394</v>
      </c>
      <c r="AA194">
        <v>0</v>
      </c>
      <c r="AB194">
        <v>0</v>
      </c>
      <c r="AC194">
        <v>1</v>
      </c>
      <c r="AD194">
        <v>1</v>
      </c>
    </row>
    <row r="195" spans="1:30" x14ac:dyDescent="0.35">
      <c r="A195" s="1">
        <v>41109</v>
      </c>
      <c r="B195">
        <v>4973</v>
      </c>
      <c r="C195">
        <v>4395.666666666667</v>
      </c>
      <c r="D195">
        <v>4619</v>
      </c>
      <c r="E195">
        <v>4551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0</v>
      </c>
      <c r="L195">
        <f t="shared" ref="L195:L258" si="18">$AH$2+SUMPRODUCT(C195:F195,$AI$2:$AL$2)</f>
        <v>4835.0877563598697</v>
      </c>
      <c r="M195">
        <f>L195-B195</f>
        <v>-137.91224364013033</v>
      </c>
      <c r="N195">
        <f t="shared" ref="N195:N258" si="19">ABS(M195)</f>
        <v>137.91224364013033</v>
      </c>
      <c r="O195" s="8">
        <f>N195/B195</f>
        <v>2.773220262218587E-2</v>
      </c>
      <c r="P195">
        <v>467</v>
      </c>
      <c r="Q195">
        <f t="shared" ref="Q195:Q258" si="20">IF(M195&lt;0,M195*-72,M195*18)</f>
        <v>9929.6815420893836</v>
      </c>
      <c r="R195">
        <f t="shared" ref="R195:R258" si="21">P195*18</f>
        <v>8406</v>
      </c>
      <c r="S195">
        <f t="shared" ref="S195:S258" si="22">IF(M195&lt;0,M195*2,M195)</f>
        <v>-275.82448728026066</v>
      </c>
      <c r="T195">
        <f t="shared" ref="T195:T258" si="23">S195^2</f>
        <v>76079.147783418666</v>
      </c>
      <c r="U195">
        <v>1</v>
      </c>
      <c r="V195">
        <v>0</v>
      </c>
      <c r="W195">
        <v>422</v>
      </c>
      <c r="X195">
        <v>0</v>
      </c>
      <c r="Y195">
        <v>0</v>
      </c>
      <c r="Z195">
        <v>4551</v>
      </c>
      <c r="AA195">
        <v>0</v>
      </c>
      <c r="AB195">
        <v>0</v>
      </c>
      <c r="AC195">
        <v>0</v>
      </c>
      <c r="AD195">
        <v>1</v>
      </c>
    </row>
    <row r="196" spans="1:30" x14ac:dyDescent="0.35">
      <c r="A196" s="1">
        <v>41110</v>
      </c>
      <c r="B196">
        <v>4931</v>
      </c>
      <c r="C196">
        <v>4639.333333333333</v>
      </c>
      <c r="D196">
        <v>4451</v>
      </c>
      <c r="E196">
        <v>4973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</v>
      </c>
      <c r="L196">
        <f t="shared" si="18"/>
        <v>4950.3906255230886</v>
      </c>
      <c r="M196">
        <f>L196-B196</f>
        <v>19.390625523088602</v>
      </c>
      <c r="N196">
        <f t="shared" si="19"/>
        <v>19.390625523088602</v>
      </c>
      <c r="O196" s="8">
        <f>N196/B196</f>
        <v>3.9323921158159808E-3</v>
      </c>
      <c r="P196">
        <v>1209</v>
      </c>
      <c r="Q196">
        <f t="shared" si="20"/>
        <v>349.03125941559483</v>
      </c>
      <c r="R196">
        <f t="shared" si="21"/>
        <v>21762</v>
      </c>
      <c r="S196">
        <f t="shared" si="22"/>
        <v>19.390625523088602</v>
      </c>
      <c r="T196">
        <f t="shared" si="23"/>
        <v>375.99635817665512</v>
      </c>
      <c r="U196">
        <v>0</v>
      </c>
      <c r="V196">
        <v>1</v>
      </c>
      <c r="W196">
        <v>-42</v>
      </c>
      <c r="X196">
        <v>0</v>
      </c>
      <c r="Y196">
        <v>0</v>
      </c>
      <c r="Z196">
        <v>4973</v>
      </c>
      <c r="AA196">
        <v>0</v>
      </c>
      <c r="AB196">
        <v>0</v>
      </c>
      <c r="AC196">
        <v>0</v>
      </c>
      <c r="AD196">
        <v>1</v>
      </c>
    </row>
    <row r="197" spans="1:30" x14ac:dyDescent="0.35">
      <c r="A197" s="1">
        <v>41111</v>
      </c>
      <c r="B197">
        <v>4628.5</v>
      </c>
      <c r="C197">
        <v>4818.333333333333</v>
      </c>
      <c r="D197">
        <v>5277</v>
      </c>
      <c r="E197">
        <v>4931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f t="shared" si="18"/>
        <v>5733.7806853055408</v>
      </c>
      <c r="M197">
        <f>L197-B197</f>
        <v>1105.2806853055408</v>
      </c>
      <c r="N197">
        <f t="shared" si="19"/>
        <v>1105.2806853055408</v>
      </c>
      <c r="O197" s="8">
        <f>N197/B197</f>
        <v>0.23879889495636616</v>
      </c>
      <c r="P197">
        <v>2035</v>
      </c>
      <c r="Q197">
        <f t="shared" si="20"/>
        <v>19895.052335499735</v>
      </c>
      <c r="R197">
        <f t="shared" si="21"/>
        <v>36630</v>
      </c>
      <c r="S197">
        <f t="shared" si="22"/>
        <v>1105.2806853055408</v>
      </c>
      <c r="T197">
        <f t="shared" si="23"/>
        <v>1221645.3933094859</v>
      </c>
      <c r="U197">
        <v>0</v>
      </c>
      <c r="V197">
        <v>0</v>
      </c>
      <c r="W197">
        <v>-302.5</v>
      </c>
      <c r="X197">
        <v>1</v>
      </c>
      <c r="Y197">
        <v>1</v>
      </c>
      <c r="Z197">
        <v>4931</v>
      </c>
      <c r="AA197">
        <v>0</v>
      </c>
      <c r="AB197">
        <v>0</v>
      </c>
      <c r="AC197">
        <v>0</v>
      </c>
      <c r="AD197">
        <v>0</v>
      </c>
    </row>
    <row r="198" spans="1:30" x14ac:dyDescent="0.35">
      <c r="A198" s="1">
        <v>41112</v>
      </c>
      <c r="B198">
        <v>2695</v>
      </c>
      <c r="C198">
        <v>4844.166666666667</v>
      </c>
      <c r="D198">
        <v>5596</v>
      </c>
      <c r="E198">
        <v>4628.5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f t="shared" si="18"/>
        <v>5788.1609523404177</v>
      </c>
      <c r="M198">
        <f>L198-B198</f>
        <v>3093.1609523404177</v>
      </c>
      <c r="N198">
        <f t="shared" si="19"/>
        <v>3093.1609523404177</v>
      </c>
      <c r="O198" s="8">
        <f>N198/B198</f>
        <v>1.1477406131133274</v>
      </c>
      <c r="P198">
        <v>1331</v>
      </c>
      <c r="Q198">
        <f t="shared" si="20"/>
        <v>55676.89714212752</v>
      </c>
      <c r="R198">
        <f t="shared" si="21"/>
        <v>23958</v>
      </c>
      <c r="S198">
        <f t="shared" si="22"/>
        <v>3093.1609523404177</v>
      </c>
      <c r="T198">
        <f t="shared" si="23"/>
        <v>9567644.6770834792</v>
      </c>
      <c r="U198">
        <v>0</v>
      </c>
      <c r="V198">
        <v>0</v>
      </c>
      <c r="W198">
        <v>-1933.5</v>
      </c>
      <c r="X198">
        <v>1</v>
      </c>
      <c r="Y198">
        <v>0</v>
      </c>
      <c r="Z198">
        <v>4628.5</v>
      </c>
      <c r="AA198">
        <v>0</v>
      </c>
      <c r="AB198">
        <v>0</v>
      </c>
      <c r="AC198">
        <v>0</v>
      </c>
      <c r="AD198">
        <v>0</v>
      </c>
    </row>
    <row r="199" spans="1:30" x14ac:dyDescent="0.35">
      <c r="A199" s="1">
        <v>41113</v>
      </c>
      <c r="B199">
        <v>4628.5</v>
      </c>
      <c r="C199">
        <v>4084.8333333333335</v>
      </c>
      <c r="D199">
        <v>4242</v>
      </c>
      <c r="E199">
        <v>2695</v>
      </c>
      <c r="F199">
        <v>0</v>
      </c>
      <c r="G199">
        <v>1</v>
      </c>
      <c r="H199">
        <v>0</v>
      </c>
      <c r="I199">
        <v>0</v>
      </c>
      <c r="J199">
        <v>0</v>
      </c>
      <c r="K199">
        <v>0</v>
      </c>
      <c r="L199">
        <f t="shared" si="18"/>
        <v>4138.5413451883351</v>
      </c>
      <c r="M199">
        <f>L199-B199</f>
        <v>-489.95865481166493</v>
      </c>
      <c r="N199">
        <f t="shared" si="19"/>
        <v>489.95865481166493</v>
      </c>
      <c r="O199" s="8">
        <f>N199/B199</f>
        <v>0.10585689852255913</v>
      </c>
      <c r="P199">
        <v>985</v>
      </c>
      <c r="Q199">
        <f t="shared" si="20"/>
        <v>35277.023146439875</v>
      </c>
      <c r="R199">
        <f t="shared" si="21"/>
        <v>17730</v>
      </c>
      <c r="S199">
        <f t="shared" si="22"/>
        <v>-979.91730962332986</v>
      </c>
      <c r="T199">
        <f t="shared" si="23"/>
        <v>960237.93369942496</v>
      </c>
      <c r="U199">
        <v>0</v>
      </c>
      <c r="V199">
        <v>0</v>
      </c>
      <c r="W199">
        <v>1933.5</v>
      </c>
      <c r="X199">
        <v>0</v>
      </c>
      <c r="Y199">
        <v>0</v>
      </c>
      <c r="Z199">
        <v>2695</v>
      </c>
      <c r="AA199">
        <v>1</v>
      </c>
      <c r="AB199">
        <v>0</v>
      </c>
      <c r="AC199">
        <v>0</v>
      </c>
      <c r="AD199">
        <v>1</v>
      </c>
    </row>
    <row r="200" spans="1:30" x14ac:dyDescent="0.35">
      <c r="A200" s="1">
        <v>41114</v>
      </c>
      <c r="B200">
        <v>2758</v>
      </c>
      <c r="C200">
        <v>3984</v>
      </c>
      <c r="D200">
        <v>4394</v>
      </c>
      <c r="E200">
        <v>4628.5</v>
      </c>
      <c r="F200">
        <v>0</v>
      </c>
      <c r="G200">
        <v>0</v>
      </c>
      <c r="H200">
        <v>1</v>
      </c>
      <c r="I200">
        <v>0</v>
      </c>
      <c r="J200">
        <v>0</v>
      </c>
      <c r="K200">
        <v>0</v>
      </c>
      <c r="L200">
        <f t="shared" si="18"/>
        <v>4642.1894441053373</v>
      </c>
      <c r="M200">
        <f>L200-B200</f>
        <v>1884.1894441053373</v>
      </c>
      <c r="N200">
        <f t="shared" si="19"/>
        <v>1884.1894441053373</v>
      </c>
      <c r="O200" s="8">
        <f>N200/B200</f>
        <v>0.6831723872753217</v>
      </c>
      <c r="P200">
        <v>745</v>
      </c>
      <c r="Q200">
        <f t="shared" si="20"/>
        <v>33915.409993896072</v>
      </c>
      <c r="R200">
        <f t="shared" si="21"/>
        <v>13410</v>
      </c>
      <c r="S200">
        <f t="shared" si="22"/>
        <v>1884.1894441053373</v>
      </c>
      <c r="T200">
        <f t="shared" si="23"/>
        <v>3550169.8612779803</v>
      </c>
      <c r="U200">
        <v>0</v>
      </c>
      <c r="V200">
        <v>0</v>
      </c>
      <c r="W200">
        <v>-1870.5</v>
      </c>
      <c r="X200">
        <v>0</v>
      </c>
      <c r="Y200">
        <v>0</v>
      </c>
      <c r="Z200">
        <v>4628.5</v>
      </c>
      <c r="AA200">
        <v>0</v>
      </c>
      <c r="AB200">
        <v>1</v>
      </c>
      <c r="AC200">
        <v>0</v>
      </c>
      <c r="AD200">
        <v>0</v>
      </c>
    </row>
    <row r="201" spans="1:30" x14ac:dyDescent="0.35">
      <c r="A201" s="1">
        <v>41115</v>
      </c>
      <c r="B201">
        <v>3261</v>
      </c>
      <c r="C201">
        <v>3360.5</v>
      </c>
      <c r="D201">
        <v>4551</v>
      </c>
      <c r="E201">
        <v>2758</v>
      </c>
      <c r="F201">
        <v>0</v>
      </c>
      <c r="G201">
        <v>0</v>
      </c>
      <c r="H201">
        <v>0</v>
      </c>
      <c r="I201">
        <v>1</v>
      </c>
      <c r="J201">
        <v>0</v>
      </c>
      <c r="K201">
        <v>0</v>
      </c>
      <c r="L201">
        <f t="shared" si="18"/>
        <v>4048.5377875175063</v>
      </c>
      <c r="M201">
        <f>L201-B201</f>
        <v>787.53778751750633</v>
      </c>
      <c r="N201">
        <f t="shared" si="19"/>
        <v>787.53778751750633</v>
      </c>
      <c r="O201" s="8">
        <f>N201/B201</f>
        <v>0.24150192809491147</v>
      </c>
      <c r="P201">
        <v>478</v>
      </c>
      <c r="Q201">
        <f t="shared" si="20"/>
        <v>14175.680175315114</v>
      </c>
      <c r="R201">
        <f t="shared" si="21"/>
        <v>8604</v>
      </c>
      <c r="S201">
        <f t="shared" si="22"/>
        <v>787.53778751750633</v>
      </c>
      <c r="T201">
        <f t="shared" si="23"/>
        <v>620215.76676796901</v>
      </c>
      <c r="U201">
        <v>0</v>
      </c>
      <c r="V201">
        <v>0</v>
      </c>
      <c r="W201">
        <v>503</v>
      </c>
      <c r="X201">
        <v>0</v>
      </c>
      <c r="Y201">
        <v>0</v>
      </c>
      <c r="Z201">
        <v>2758</v>
      </c>
      <c r="AA201">
        <v>0</v>
      </c>
      <c r="AB201">
        <v>0</v>
      </c>
      <c r="AC201">
        <v>1</v>
      </c>
      <c r="AD201">
        <v>0</v>
      </c>
    </row>
    <row r="202" spans="1:30" x14ac:dyDescent="0.35">
      <c r="A202" s="1">
        <v>41116</v>
      </c>
      <c r="B202">
        <v>3045</v>
      </c>
      <c r="C202">
        <v>3549.1666666666665</v>
      </c>
      <c r="D202">
        <v>4973</v>
      </c>
      <c r="E202">
        <v>3261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0</v>
      </c>
      <c r="L202">
        <f t="shared" si="18"/>
        <v>4390.8059774428366</v>
      </c>
      <c r="M202">
        <f>L202-B202</f>
        <v>1345.8059774428366</v>
      </c>
      <c r="N202">
        <f t="shared" si="19"/>
        <v>1345.8059774428366</v>
      </c>
      <c r="O202" s="8">
        <f>N202/B202</f>
        <v>0.44197240638516799</v>
      </c>
      <c r="P202">
        <v>988</v>
      </c>
      <c r="Q202">
        <f t="shared" si="20"/>
        <v>24224.507593971059</v>
      </c>
      <c r="R202">
        <f t="shared" si="21"/>
        <v>17784</v>
      </c>
      <c r="S202">
        <f t="shared" si="22"/>
        <v>1345.8059774428366</v>
      </c>
      <c r="T202">
        <f t="shared" si="23"/>
        <v>1811193.7289208688</v>
      </c>
      <c r="U202">
        <v>1</v>
      </c>
      <c r="V202">
        <v>0</v>
      </c>
      <c r="W202">
        <v>-216</v>
      </c>
      <c r="X202">
        <v>0</v>
      </c>
      <c r="Y202">
        <v>0</v>
      </c>
      <c r="Z202">
        <v>3261</v>
      </c>
      <c r="AA202">
        <v>0</v>
      </c>
      <c r="AB202">
        <v>0</v>
      </c>
      <c r="AC202">
        <v>0</v>
      </c>
      <c r="AD202">
        <v>0</v>
      </c>
    </row>
    <row r="203" spans="1:30" x14ac:dyDescent="0.35">
      <c r="A203" s="1">
        <v>41117</v>
      </c>
      <c r="B203">
        <v>3783</v>
      </c>
      <c r="C203">
        <v>3021.3333333333335</v>
      </c>
      <c r="D203">
        <v>4931</v>
      </c>
      <c r="E203">
        <v>3045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</v>
      </c>
      <c r="L203">
        <f t="shared" si="18"/>
        <v>4159.2170175792335</v>
      </c>
      <c r="M203">
        <f>L203-B203</f>
        <v>376.21701757923347</v>
      </c>
      <c r="N203">
        <f t="shared" si="19"/>
        <v>376.21701757923347</v>
      </c>
      <c r="O203" s="8">
        <f>N203/B203</f>
        <v>9.9449383446797116E-2</v>
      </c>
      <c r="P203">
        <v>656</v>
      </c>
      <c r="Q203">
        <f t="shared" si="20"/>
        <v>6771.9063164262025</v>
      </c>
      <c r="R203">
        <f t="shared" si="21"/>
        <v>11808</v>
      </c>
      <c r="S203">
        <f t="shared" si="22"/>
        <v>376.21701757923347</v>
      </c>
      <c r="T203">
        <f t="shared" si="23"/>
        <v>141539.24431621327</v>
      </c>
      <c r="U203">
        <v>0</v>
      </c>
      <c r="V203">
        <v>1</v>
      </c>
      <c r="W203">
        <v>738</v>
      </c>
      <c r="X203">
        <v>0</v>
      </c>
      <c r="Y203">
        <v>0</v>
      </c>
      <c r="Z203">
        <v>3045</v>
      </c>
      <c r="AA203">
        <v>0</v>
      </c>
      <c r="AB203">
        <v>0</v>
      </c>
      <c r="AC203">
        <v>0</v>
      </c>
      <c r="AD203">
        <v>0</v>
      </c>
    </row>
    <row r="204" spans="1:30" x14ac:dyDescent="0.35">
      <c r="A204" s="1">
        <v>41118</v>
      </c>
      <c r="B204">
        <v>3997</v>
      </c>
      <c r="C204">
        <v>3363</v>
      </c>
      <c r="D204">
        <v>4628.5</v>
      </c>
      <c r="E204">
        <v>3783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f t="shared" si="18"/>
        <v>4756.8062146268621</v>
      </c>
      <c r="M204">
        <f>L204-B204</f>
        <v>759.80621462686213</v>
      </c>
      <c r="N204">
        <f t="shared" si="19"/>
        <v>759.80621462686213</v>
      </c>
      <c r="O204" s="8">
        <f>N204/B204</f>
        <v>0.19009412424990296</v>
      </c>
      <c r="P204">
        <v>1210</v>
      </c>
      <c r="Q204">
        <f t="shared" si="20"/>
        <v>13676.511863283518</v>
      </c>
      <c r="R204">
        <f t="shared" si="21"/>
        <v>21780</v>
      </c>
      <c r="S204">
        <f t="shared" si="22"/>
        <v>759.80621462686213</v>
      </c>
      <c r="T204">
        <f t="shared" si="23"/>
        <v>577305.48378560133</v>
      </c>
      <c r="U204">
        <v>0</v>
      </c>
      <c r="V204">
        <v>0</v>
      </c>
      <c r="W204">
        <v>214</v>
      </c>
      <c r="X204">
        <v>1</v>
      </c>
      <c r="Y204">
        <v>1</v>
      </c>
      <c r="Z204">
        <v>3783</v>
      </c>
      <c r="AA204">
        <v>0</v>
      </c>
      <c r="AB204">
        <v>0</v>
      </c>
      <c r="AC204">
        <v>0</v>
      </c>
      <c r="AD204">
        <v>0</v>
      </c>
    </row>
    <row r="205" spans="1:30" x14ac:dyDescent="0.35">
      <c r="A205" s="1">
        <v>41119</v>
      </c>
      <c r="B205">
        <v>4547</v>
      </c>
      <c r="C205">
        <v>3608.3333333333335</v>
      </c>
      <c r="D205">
        <v>2695</v>
      </c>
      <c r="E205">
        <v>3997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f t="shared" si="18"/>
        <v>4151.3128921440302</v>
      </c>
      <c r="M205">
        <f>L205-B205</f>
        <v>-395.68710785596977</v>
      </c>
      <c r="N205">
        <f t="shared" si="19"/>
        <v>395.68710785596977</v>
      </c>
      <c r="O205" s="8">
        <f>N205/B205</f>
        <v>8.7021576392339955E-2</v>
      </c>
      <c r="P205">
        <v>663</v>
      </c>
      <c r="Q205">
        <f t="shared" si="20"/>
        <v>28489.471765629823</v>
      </c>
      <c r="R205">
        <f t="shared" si="21"/>
        <v>11934</v>
      </c>
      <c r="S205">
        <f t="shared" si="22"/>
        <v>-791.37421571193954</v>
      </c>
      <c r="T205">
        <f t="shared" si="23"/>
        <v>626273.14929368743</v>
      </c>
      <c r="U205">
        <v>0</v>
      </c>
      <c r="V205">
        <v>0</v>
      </c>
      <c r="W205">
        <v>550</v>
      </c>
      <c r="X205">
        <v>1</v>
      </c>
      <c r="Y205">
        <v>0</v>
      </c>
      <c r="Z205">
        <v>3997</v>
      </c>
      <c r="AA205">
        <v>0</v>
      </c>
      <c r="AB205">
        <v>0</v>
      </c>
      <c r="AC205">
        <v>0</v>
      </c>
      <c r="AD205">
        <v>1</v>
      </c>
    </row>
    <row r="206" spans="1:30" x14ac:dyDescent="0.35">
      <c r="A206" s="1">
        <v>41120</v>
      </c>
      <c r="B206">
        <v>3646</v>
      </c>
      <c r="C206">
        <v>4109</v>
      </c>
      <c r="D206">
        <v>4628.5</v>
      </c>
      <c r="E206">
        <v>4547</v>
      </c>
      <c r="F206">
        <v>0</v>
      </c>
      <c r="G206">
        <v>1</v>
      </c>
      <c r="H206">
        <v>0</v>
      </c>
      <c r="I206">
        <v>0</v>
      </c>
      <c r="J206">
        <v>0</v>
      </c>
      <c r="K206">
        <v>0</v>
      </c>
      <c r="L206">
        <f t="shared" si="18"/>
        <v>4749.5259434003974</v>
      </c>
      <c r="M206">
        <f>L206-B206</f>
        <v>1103.5259434003974</v>
      </c>
      <c r="N206">
        <f t="shared" si="19"/>
        <v>1103.5259434003974</v>
      </c>
      <c r="O206" s="8">
        <f>N206/B206</f>
        <v>0.3026675653868342</v>
      </c>
      <c r="P206">
        <v>944</v>
      </c>
      <c r="Q206">
        <f t="shared" si="20"/>
        <v>19863.466981207152</v>
      </c>
      <c r="R206">
        <f t="shared" si="21"/>
        <v>16992</v>
      </c>
      <c r="S206">
        <f t="shared" si="22"/>
        <v>1103.5259434003974</v>
      </c>
      <c r="T206">
        <f t="shared" si="23"/>
        <v>1217769.5077577371</v>
      </c>
      <c r="U206">
        <v>0</v>
      </c>
      <c r="V206">
        <v>0</v>
      </c>
      <c r="W206">
        <v>-901</v>
      </c>
      <c r="X206">
        <v>0</v>
      </c>
      <c r="Y206">
        <v>0</v>
      </c>
      <c r="Z206">
        <v>4547</v>
      </c>
      <c r="AA206">
        <v>1</v>
      </c>
      <c r="AB206">
        <v>0</v>
      </c>
      <c r="AC206">
        <v>0</v>
      </c>
      <c r="AD206">
        <v>0</v>
      </c>
    </row>
    <row r="207" spans="1:30" x14ac:dyDescent="0.35">
      <c r="A207" s="1">
        <v>41121</v>
      </c>
      <c r="B207">
        <v>4104</v>
      </c>
      <c r="C207">
        <v>4063.3333333333335</v>
      </c>
      <c r="D207">
        <v>2758</v>
      </c>
      <c r="E207">
        <v>3646</v>
      </c>
      <c r="F207">
        <v>0</v>
      </c>
      <c r="G207">
        <v>0</v>
      </c>
      <c r="H207">
        <v>1</v>
      </c>
      <c r="I207">
        <v>0</v>
      </c>
      <c r="J207">
        <v>0</v>
      </c>
      <c r="K207">
        <v>0</v>
      </c>
      <c r="L207">
        <f t="shared" si="18"/>
        <v>3803.3642911513562</v>
      </c>
      <c r="M207">
        <f>L207-B207</f>
        <v>-300.63570884864384</v>
      </c>
      <c r="N207">
        <f t="shared" si="19"/>
        <v>300.63570884864384</v>
      </c>
      <c r="O207" s="8">
        <f>N207/B207</f>
        <v>7.3254315021599375E-2</v>
      </c>
      <c r="P207">
        <v>1034</v>
      </c>
      <c r="Q207">
        <f t="shared" si="20"/>
        <v>21645.771037102357</v>
      </c>
      <c r="R207">
        <f t="shared" si="21"/>
        <v>18612</v>
      </c>
      <c r="S207">
        <f t="shared" si="22"/>
        <v>-601.27141769728769</v>
      </c>
      <c r="T207">
        <f t="shared" si="23"/>
        <v>361527.3177397062</v>
      </c>
      <c r="U207">
        <v>0</v>
      </c>
      <c r="V207">
        <v>0</v>
      </c>
      <c r="W207">
        <v>458</v>
      </c>
      <c r="X207">
        <v>0</v>
      </c>
      <c r="Y207">
        <v>0</v>
      </c>
      <c r="Z207">
        <v>3646</v>
      </c>
      <c r="AA207">
        <v>0</v>
      </c>
      <c r="AB207">
        <v>1</v>
      </c>
      <c r="AC207">
        <v>0</v>
      </c>
      <c r="AD207">
        <v>1</v>
      </c>
    </row>
    <row r="208" spans="1:30" x14ac:dyDescent="0.35">
      <c r="A208" s="1">
        <v>41122</v>
      </c>
      <c r="B208">
        <v>3818</v>
      </c>
      <c r="C208">
        <v>4099</v>
      </c>
      <c r="D208">
        <v>3261</v>
      </c>
      <c r="E208">
        <v>4104</v>
      </c>
      <c r="F208">
        <v>0</v>
      </c>
      <c r="G208">
        <v>0</v>
      </c>
      <c r="H208">
        <v>0</v>
      </c>
      <c r="I208">
        <v>1</v>
      </c>
      <c r="J208">
        <v>0</v>
      </c>
      <c r="K208">
        <v>0</v>
      </c>
      <c r="L208">
        <f t="shared" si="18"/>
        <v>4118.2066501050504</v>
      </c>
      <c r="M208">
        <f>L208-B208</f>
        <v>300.20665010505036</v>
      </c>
      <c r="N208">
        <f t="shared" si="19"/>
        <v>300.20665010505036</v>
      </c>
      <c r="O208" s="8">
        <f>N208/B208</f>
        <v>7.8629295470154625E-2</v>
      </c>
      <c r="P208">
        <v>1417</v>
      </c>
      <c r="Q208">
        <f t="shared" si="20"/>
        <v>5403.7197018909064</v>
      </c>
      <c r="R208">
        <f t="shared" si="21"/>
        <v>25506</v>
      </c>
      <c r="S208">
        <f t="shared" si="22"/>
        <v>300.20665010505036</v>
      </c>
      <c r="T208">
        <f t="shared" si="23"/>
        <v>90124.032767296128</v>
      </c>
      <c r="U208">
        <v>0</v>
      </c>
      <c r="V208">
        <v>0</v>
      </c>
      <c r="W208">
        <v>-286</v>
      </c>
      <c r="X208">
        <v>0</v>
      </c>
      <c r="Y208">
        <v>0</v>
      </c>
      <c r="Z208">
        <v>4104</v>
      </c>
      <c r="AA208">
        <v>0</v>
      </c>
      <c r="AB208">
        <v>0</v>
      </c>
      <c r="AC208">
        <v>1</v>
      </c>
      <c r="AD208">
        <v>1</v>
      </c>
    </row>
    <row r="209" spans="1:30" x14ac:dyDescent="0.35">
      <c r="A209" s="1">
        <v>41123</v>
      </c>
      <c r="B209">
        <v>3859</v>
      </c>
      <c r="C209">
        <v>3856</v>
      </c>
      <c r="D209">
        <v>3045</v>
      </c>
      <c r="E209">
        <v>3818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0</v>
      </c>
      <c r="L209">
        <f t="shared" si="18"/>
        <v>3890.9334809122201</v>
      </c>
      <c r="M209">
        <f>L209-B209</f>
        <v>31.933480912220148</v>
      </c>
      <c r="N209">
        <f t="shared" si="19"/>
        <v>31.933480912220148</v>
      </c>
      <c r="O209" s="8">
        <f>N209/B209</f>
        <v>8.2750663156828577E-3</v>
      </c>
      <c r="P209">
        <v>1345</v>
      </c>
      <c r="Q209">
        <f t="shared" si="20"/>
        <v>574.80265641996266</v>
      </c>
      <c r="R209">
        <f t="shared" si="21"/>
        <v>24210</v>
      </c>
      <c r="S209">
        <f t="shared" si="22"/>
        <v>31.933480912220148</v>
      </c>
      <c r="T209">
        <f t="shared" si="23"/>
        <v>1019.7472031711285</v>
      </c>
      <c r="U209">
        <v>1</v>
      </c>
      <c r="V209">
        <v>0</v>
      </c>
      <c r="W209">
        <v>41</v>
      </c>
      <c r="X209">
        <v>0</v>
      </c>
      <c r="Y209">
        <v>0</v>
      </c>
      <c r="Z209">
        <v>3818</v>
      </c>
      <c r="AA209">
        <v>0</v>
      </c>
      <c r="AB209">
        <v>0</v>
      </c>
      <c r="AC209">
        <v>0</v>
      </c>
      <c r="AD209">
        <v>1</v>
      </c>
    </row>
    <row r="210" spans="1:30" x14ac:dyDescent="0.35">
      <c r="A210" s="1">
        <v>41124</v>
      </c>
      <c r="B210">
        <v>4182</v>
      </c>
      <c r="C210">
        <v>3927</v>
      </c>
      <c r="D210">
        <v>3783</v>
      </c>
      <c r="E210">
        <v>3859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1</v>
      </c>
      <c r="L210">
        <f t="shared" si="18"/>
        <v>4202.9544579450294</v>
      </c>
      <c r="M210">
        <f>L210-B210</f>
        <v>20.95445794502939</v>
      </c>
      <c r="N210">
        <f t="shared" si="19"/>
        <v>20.95445794502939</v>
      </c>
      <c r="O210" s="8">
        <f>N210/B210</f>
        <v>5.0106307855163536E-3</v>
      </c>
      <c r="P210">
        <v>1129</v>
      </c>
      <c r="Q210">
        <f t="shared" si="20"/>
        <v>377.18024301052901</v>
      </c>
      <c r="R210">
        <f t="shared" si="21"/>
        <v>20322</v>
      </c>
      <c r="S210">
        <f t="shared" si="22"/>
        <v>20.95445794502939</v>
      </c>
      <c r="T210">
        <f t="shared" si="23"/>
        <v>439.08930777000529</v>
      </c>
      <c r="U210">
        <v>0</v>
      </c>
      <c r="V210">
        <v>1</v>
      </c>
      <c r="W210">
        <v>323</v>
      </c>
      <c r="X210">
        <v>0</v>
      </c>
      <c r="Y210">
        <v>0</v>
      </c>
      <c r="Z210">
        <v>3859</v>
      </c>
      <c r="AA210">
        <v>0</v>
      </c>
      <c r="AB210">
        <v>0</v>
      </c>
      <c r="AC210">
        <v>0</v>
      </c>
      <c r="AD210">
        <v>1</v>
      </c>
    </row>
    <row r="211" spans="1:30" x14ac:dyDescent="0.35">
      <c r="A211" s="1">
        <v>41125</v>
      </c>
      <c r="B211">
        <v>5052</v>
      </c>
      <c r="C211">
        <v>3953</v>
      </c>
      <c r="D211">
        <v>3997</v>
      </c>
      <c r="E211">
        <v>4182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f t="shared" si="18"/>
        <v>4797.0736985480662</v>
      </c>
      <c r="M211">
        <f>L211-B211</f>
        <v>-254.9263014519338</v>
      </c>
      <c r="N211">
        <f t="shared" si="19"/>
        <v>254.9263014519338</v>
      </c>
      <c r="O211" s="8">
        <f>N211/B211</f>
        <v>5.0460471387952059E-2</v>
      </c>
      <c r="P211">
        <v>346</v>
      </c>
      <c r="Q211">
        <f t="shared" si="20"/>
        <v>18354.693704539233</v>
      </c>
      <c r="R211">
        <f t="shared" si="21"/>
        <v>6228</v>
      </c>
      <c r="S211">
        <f t="shared" si="22"/>
        <v>-509.85260290386759</v>
      </c>
      <c r="T211">
        <f t="shared" si="23"/>
        <v>259949.6766878489</v>
      </c>
      <c r="U211">
        <v>0</v>
      </c>
      <c r="V211">
        <v>0</v>
      </c>
      <c r="W211">
        <v>870</v>
      </c>
      <c r="X211">
        <v>1</v>
      </c>
      <c r="Y211">
        <v>1</v>
      </c>
      <c r="Z211">
        <v>4182</v>
      </c>
      <c r="AA211">
        <v>0</v>
      </c>
      <c r="AB211">
        <v>0</v>
      </c>
      <c r="AC211">
        <v>0</v>
      </c>
      <c r="AD211">
        <v>1</v>
      </c>
    </row>
    <row r="212" spans="1:30" x14ac:dyDescent="0.35">
      <c r="A212" s="1">
        <v>41126</v>
      </c>
      <c r="B212">
        <v>4950</v>
      </c>
      <c r="C212">
        <v>4364.333333333333</v>
      </c>
      <c r="D212">
        <v>4547</v>
      </c>
      <c r="E212">
        <v>5052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f t="shared" si="18"/>
        <v>5346.9471174476166</v>
      </c>
      <c r="M212">
        <f>L212-B212</f>
        <v>396.94711744761662</v>
      </c>
      <c r="N212">
        <f t="shared" si="19"/>
        <v>396.94711744761662</v>
      </c>
      <c r="O212" s="8">
        <f>N212/B212</f>
        <v>8.0191336858104367E-2</v>
      </c>
      <c r="P212">
        <v>782</v>
      </c>
      <c r="Q212">
        <f t="shared" si="20"/>
        <v>7145.0481140570992</v>
      </c>
      <c r="R212">
        <f t="shared" si="21"/>
        <v>14076</v>
      </c>
      <c r="S212">
        <f t="shared" si="22"/>
        <v>396.94711744761662</v>
      </c>
      <c r="T212">
        <f t="shared" si="23"/>
        <v>157567.01404997194</v>
      </c>
      <c r="U212">
        <v>0</v>
      </c>
      <c r="V212">
        <v>0</v>
      </c>
      <c r="W212">
        <v>-102</v>
      </c>
      <c r="X212">
        <v>1</v>
      </c>
      <c r="Y212">
        <v>0</v>
      </c>
      <c r="Z212">
        <v>5052</v>
      </c>
      <c r="AA212">
        <v>0</v>
      </c>
      <c r="AB212">
        <v>0</v>
      </c>
      <c r="AC212">
        <v>0</v>
      </c>
      <c r="AD212">
        <v>1</v>
      </c>
    </row>
    <row r="213" spans="1:30" x14ac:dyDescent="0.35">
      <c r="A213" s="1">
        <v>41127</v>
      </c>
      <c r="B213">
        <v>3960</v>
      </c>
      <c r="C213">
        <v>4728</v>
      </c>
      <c r="D213">
        <v>3646</v>
      </c>
      <c r="E213">
        <v>4950</v>
      </c>
      <c r="F213">
        <v>0</v>
      </c>
      <c r="G213">
        <v>1</v>
      </c>
      <c r="H213">
        <v>0</v>
      </c>
      <c r="I213">
        <v>0</v>
      </c>
      <c r="J213">
        <v>0</v>
      </c>
      <c r="K213">
        <v>0</v>
      </c>
      <c r="L213">
        <f t="shared" si="18"/>
        <v>4666.4983734916896</v>
      </c>
      <c r="M213">
        <f>L213-B213</f>
        <v>706.49837349168956</v>
      </c>
      <c r="N213">
        <f t="shared" si="19"/>
        <v>706.49837349168956</v>
      </c>
      <c r="O213" s="8">
        <f>N213/B213</f>
        <v>0.17840868017466907</v>
      </c>
      <c r="P213">
        <v>974</v>
      </c>
      <c r="Q213">
        <f t="shared" si="20"/>
        <v>12716.970722850412</v>
      </c>
      <c r="R213">
        <f t="shared" si="21"/>
        <v>17532</v>
      </c>
      <c r="S213">
        <f t="shared" si="22"/>
        <v>706.49837349168956</v>
      </c>
      <c r="T213">
        <f t="shared" si="23"/>
        <v>499139.95174640289</v>
      </c>
      <c r="U213">
        <v>0</v>
      </c>
      <c r="V213">
        <v>0</v>
      </c>
      <c r="W213">
        <v>-990</v>
      </c>
      <c r="X213">
        <v>0</v>
      </c>
      <c r="Y213">
        <v>0</v>
      </c>
      <c r="Z213">
        <v>4950</v>
      </c>
      <c r="AA213">
        <v>1</v>
      </c>
      <c r="AB213">
        <v>0</v>
      </c>
      <c r="AC213">
        <v>0</v>
      </c>
      <c r="AD213">
        <v>1</v>
      </c>
    </row>
    <row r="214" spans="1:30" x14ac:dyDescent="0.35">
      <c r="A214" s="1">
        <v>41128</v>
      </c>
      <c r="B214">
        <v>3968</v>
      </c>
      <c r="C214">
        <v>4654</v>
      </c>
      <c r="D214">
        <v>4104</v>
      </c>
      <c r="E214">
        <v>3960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0</v>
      </c>
      <c r="L214">
        <f t="shared" si="18"/>
        <v>4573.3172381655386</v>
      </c>
      <c r="M214">
        <f>L214-B214</f>
        <v>605.31723816553858</v>
      </c>
      <c r="N214">
        <f t="shared" si="19"/>
        <v>605.31723816553858</v>
      </c>
      <c r="O214" s="8">
        <f>N214/B214</f>
        <v>0.15254970719897645</v>
      </c>
      <c r="P214">
        <v>1453</v>
      </c>
      <c r="Q214">
        <f t="shared" si="20"/>
        <v>10895.710286979695</v>
      </c>
      <c r="R214">
        <f t="shared" si="21"/>
        <v>26154</v>
      </c>
      <c r="S214">
        <f t="shared" si="22"/>
        <v>605.31723816553858</v>
      </c>
      <c r="T214">
        <f t="shared" si="23"/>
        <v>366408.95882035536</v>
      </c>
      <c r="U214">
        <v>0</v>
      </c>
      <c r="V214">
        <v>0</v>
      </c>
      <c r="W214">
        <v>8</v>
      </c>
      <c r="X214">
        <v>0</v>
      </c>
      <c r="Y214">
        <v>0</v>
      </c>
      <c r="Z214">
        <v>3960</v>
      </c>
      <c r="AA214">
        <v>0</v>
      </c>
      <c r="AB214">
        <v>1</v>
      </c>
      <c r="AC214">
        <v>0</v>
      </c>
      <c r="AD214">
        <v>0</v>
      </c>
    </row>
    <row r="215" spans="1:30" x14ac:dyDescent="0.35">
      <c r="A215" s="1">
        <v>41129</v>
      </c>
      <c r="B215">
        <v>4133</v>
      </c>
      <c r="C215">
        <v>4292.666666666667</v>
      </c>
      <c r="D215">
        <v>3818</v>
      </c>
      <c r="E215">
        <v>3968</v>
      </c>
      <c r="F215">
        <v>0</v>
      </c>
      <c r="G215">
        <v>0</v>
      </c>
      <c r="H215">
        <v>0</v>
      </c>
      <c r="I215">
        <v>1</v>
      </c>
      <c r="J215">
        <v>0</v>
      </c>
      <c r="K215">
        <v>0</v>
      </c>
      <c r="L215">
        <f t="shared" si="18"/>
        <v>4355.6074025746602</v>
      </c>
      <c r="M215">
        <f>L215-B215</f>
        <v>222.60740257466023</v>
      </c>
      <c r="N215">
        <f t="shared" si="19"/>
        <v>222.60740257466023</v>
      </c>
      <c r="O215" s="8">
        <f>N215/B215</f>
        <v>5.3860973282037317E-2</v>
      </c>
      <c r="P215">
        <v>1286</v>
      </c>
      <c r="Q215">
        <f t="shared" si="20"/>
        <v>4006.9332463438841</v>
      </c>
      <c r="R215">
        <f t="shared" si="21"/>
        <v>23148</v>
      </c>
      <c r="S215">
        <f t="shared" si="22"/>
        <v>222.60740257466023</v>
      </c>
      <c r="T215">
        <f t="shared" si="23"/>
        <v>49554.055681036843</v>
      </c>
      <c r="U215">
        <v>0</v>
      </c>
      <c r="V215">
        <v>0</v>
      </c>
      <c r="W215">
        <v>165</v>
      </c>
      <c r="X215">
        <v>0</v>
      </c>
      <c r="Y215">
        <v>0</v>
      </c>
      <c r="Z215">
        <v>3968</v>
      </c>
      <c r="AA215">
        <v>0</v>
      </c>
      <c r="AB215">
        <v>0</v>
      </c>
      <c r="AC215">
        <v>1</v>
      </c>
      <c r="AD215">
        <v>1</v>
      </c>
    </row>
    <row r="216" spans="1:30" x14ac:dyDescent="0.35">
      <c r="A216" s="1">
        <v>41130</v>
      </c>
      <c r="B216">
        <v>4408</v>
      </c>
      <c r="C216">
        <v>4020.3333333333335</v>
      </c>
      <c r="D216">
        <v>3859</v>
      </c>
      <c r="E216">
        <v>4133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f t="shared" si="18"/>
        <v>4328.0998643878529</v>
      </c>
      <c r="M216">
        <f>L216-B216</f>
        <v>-79.900135612147096</v>
      </c>
      <c r="N216">
        <f t="shared" si="19"/>
        <v>79.900135612147096</v>
      </c>
      <c r="O216" s="8">
        <f>N216/B216</f>
        <v>1.8126165066276564E-2</v>
      </c>
      <c r="P216">
        <v>1232</v>
      </c>
      <c r="Q216">
        <f t="shared" si="20"/>
        <v>5752.8097640745909</v>
      </c>
      <c r="R216">
        <f t="shared" si="21"/>
        <v>22176</v>
      </c>
      <c r="S216">
        <f t="shared" si="22"/>
        <v>-159.80027122429419</v>
      </c>
      <c r="T216">
        <f t="shared" si="23"/>
        <v>25536.126683357987</v>
      </c>
      <c r="U216">
        <v>1</v>
      </c>
      <c r="V216">
        <v>0</v>
      </c>
      <c r="W216">
        <v>275</v>
      </c>
      <c r="X216">
        <v>0</v>
      </c>
      <c r="Y216">
        <v>0</v>
      </c>
      <c r="Z216">
        <v>4133</v>
      </c>
      <c r="AA216">
        <v>0</v>
      </c>
      <c r="AB216">
        <v>0</v>
      </c>
      <c r="AC216">
        <v>0</v>
      </c>
      <c r="AD216">
        <v>1</v>
      </c>
    </row>
    <row r="217" spans="1:30" x14ac:dyDescent="0.35">
      <c r="A217" s="1">
        <v>41131</v>
      </c>
      <c r="B217">
        <v>5050</v>
      </c>
      <c r="C217">
        <v>4169.666666666667</v>
      </c>
      <c r="D217">
        <v>4182</v>
      </c>
      <c r="E217">
        <v>4408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</v>
      </c>
      <c r="L217">
        <f t="shared" si="18"/>
        <v>4564.4528825715652</v>
      </c>
      <c r="M217">
        <f>L217-B217</f>
        <v>-485.54711742843483</v>
      </c>
      <c r="N217">
        <f t="shared" si="19"/>
        <v>485.54711742843483</v>
      </c>
      <c r="O217" s="8">
        <f>N217/B217</f>
        <v>9.6147944045234621E-2</v>
      </c>
      <c r="P217">
        <v>1233</v>
      </c>
      <c r="Q217">
        <f t="shared" si="20"/>
        <v>34959.392454847308</v>
      </c>
      <c r="R217">
        <f t="shared" si="21"/>
        <v>22194</v>
      </c>
      <c r="S217">
        <f t="shared" si="22"/>
        <v>-971.09423485686966</v>
      </c>
      <c r="T217">
        <f t="shared" si="23"/>
        <v>943024.01297224918</v>
      </c>
      <c r="U217">
        <v>0</v>
      </c>
      <c r="V217">
        <v>1</v>
      </c>
      <c r="W217">
        <v>642</v>
      </c>
      <c r="X217">
        <v>0</v>
      </c>
      <c r="Y217">
        <v>0</v>
      </c>
      <c r="Z217">
        <v>4408</v>
      </c>
      <c r="AA217">
        <v>0</v>
      </c>
      <c r="AB217">
        <v>0</v>
      </c>
      <c r="AC217">
        <v>0</v>
      </c>
      <c r="AD217">
        <v>1</v>
      </c>
    </row>
    <row r="218" spans="1:30" x14ac:dyDescent="0.35">
      <c r="A218" s="1">
        <v>41132</v>
      </c>
      <c r="B218">
        <v>5490</v>
      </c>
      <c r="C218">
        <v>4530.333333333333</v>
      </c>
      <c r="D218">
        <v>5052</v>
      </c>
      <c r="E218">
        <v>5050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f t="shared" si="18"/>
        <v>5589.1606954631688</v>
      </c>
      <c r="M218">
        <f>L218-B218</f>
        <v>99.16069546316885</v>
      </c>
      <c r="N218">
        <f t="shared" si="19"/>
        <v>99.16069546316885</v>
      </c>
      <c r="O218" s="8">
        <f>N218/B218</f>
        <v>1.806205746141509E-2</v>
      </c>
      <c r="P218">
        <v>1154</v>
      </c>
      <c r="Q218">
        <f t="shared" si="20"/>
        <v>1784.8925183370393</v>
      </c>
      <c r="R218">
        <f t="shared" si="21"/>
        <v>20772</v>
      </c>
      <c r="S218">
        <f t="shared" si="22"/>
        <v>99.16069546316885</v>
      </c>
      <c r="T218">
        <f t="shared" si="23"/>
        <v>9832.8435247393154</v>
      </c>
      <c r="U218">
        <v>0</v>
      </c>
      <c r="V218">
        <v>0</v>
      </c>
      <c r="W218">
        <v>440</v>
      </c>
      <c r="X218">
        <v>1</v>
      </c>
      <c r="Y218">
        <v>1</v>
      </c>
      <c r="Z218">
        <v>5050</v>
      </c>
      <c r="AA218">
        <v>0</v>
      </c>
      <c r="AB218">
        <v>0</v>
      </c>
      <c r="AC218">
        <v>0</v>
      </c>
      <c r="AD218">
        <v>1</v>
      </c>
    </row>
    <row r="219" spans="1:30" x14ac:dyDescent="0.35">
      <c r="A219" s="1">
        <v>41133</v>
      </c>
      <c r="B219">
        <v>5736</v>
      </c>
      <c r="C219">
        <v>4982.666666666667</v>
      </c>
      <c r="D219">
        <v>4950</v>
      </c>
      <c r="E219">
        <v>5490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f t="shared" si="18"/>
        <v>5798.1376561815869</v>
      </c>
      <c r="M219">
        <f>L219-B219</f>
        <v>62.137656181586863</v>
      </c>
      <c r="N219">
        <f t="shared" si="19"/>
        <v>62.137656181586863</v>
      </c>
      <c r="O219" s="8">
        <f>N219/B219</f>
        <v>1.0832924717849872E-2</v>
      </c>
      <c r="P219">
        <v>1053</v>
      </c>
      <c r="Q219">
        <f t="shared" si="20"/>
        <v>1118.4778112685635</v>
      </c>
      <c r="R219">
        <f t="shared" si="21"/>
        <v>18954</v>
      </c>
      <c r="S219">
        <f t="shared" si="22"/>
        <v>62.137656181586863</v>
      </c>
      <c r="T219">
        <f t="shared" si="23"/>
        <v>3861.0883157410999</v>
      </c>
      <c r="U219">
        <v>0</v>
      </c>
      <c r="V219">
        <v>0</v>
      </c>
      <c r="W219">
        <v>246</v>
      </c>
      <c r="X219">
        <v>1</v>
      </c>
      <c r="Y219">
        <v>0</v>
      </c>
      <c r="Z219">
        <v>5490</v>
      </c>
      <c r="AA219">
        <v>0</v>
      </c>
      <c r="AB219">
        <v>0</v>
      </c>
      <c r="AC219">
        <v>0</v>
      </c>
      <c r="AD219">
        <v>1</v>
      </c>
    </row>
    <row r="220" spans="1:30" x14ac:dyDescent="0.35">
      <c r="A220" s="1">
        <v>41134</v>
      </c>
      <c r="B220">
        <v>5580</v>
      </c>
      <c r="C220">
        <v>5425.333333333333</v>
      </c>
      <c r="D220">
        <v>3960</v>
      </c>
      <c r="E220">
        <v>5736</v>
      </c>
      <c r="F220">
        <v>0</v>
      </c>
      <c r="G220">
        <v>1</v>
      </c>
      <c r="H220">
        <v>0</v>
      </c>
      <c r="I220">
        <v>0</v>
      </c>
      <c r="J220">
        <v>0</v>
      </c>
      <c r="K220">
        <v>0</v>
      </c>
      <c r="L220">
        <f t="shared" si="18"/>
        <v>5194.0641203630739</v>
      </c>
      <c r="M220">
        <f>L220-B220</f>
        <v>-385.93587963692607</v>
      </c>
      <c r="N220">
        <f t="shared" si="19"/>
        <v>385.93587963692607</v>
      </c>
      <c r="O220" s="8">
        <f>N220/B220</f>
        <v>6.916413613564984E-2</v>
      </c>
      <c r="P220">
        <v>374</v>
      </c>
      <c r="Q220">
        <f t="shared" si="20"/>
        <v>27787.383333858677</v>
      </c>
      <c r="R220">
        <f t="shared" si="21"/>
        <v>6732</v>
      </c>
      <c r="S220">
        <f t="shared" si="22"/>
        <v>-771.87175927385215</v>
      </c>
      <c r="T220">
        <f t="shared" si="23"/>
        <v>595786.01276451151</v>
      </c>
      <c r="U220">
        <v>0</v>
      </c>
      <c r="V220">
        <v>0</v>
      </c>
      <c r="W220">
        <v>-156</v>
      </c>
      <c r="X220">
        <v>0</v>
      </c>
      <c r="Y220">
        <v>0</v>
      </c>
      <c r="Z220">
        <v>5736</v>
      </c>
      <c r="AA220">
        <v>1</v>
      </c>
      <c r="AB220">
        <v>0</v>
      </c>
      <c r="AC220">
        <v>0</v>
      </c>
      <c r="AD220">
        <v>1</v>
      </c>
    </row>
    <row r="221" spans="1:30" x14ac:dyDescent="0.35">
      <c r="A221" s="1">
        <v>41135</v>
      </c>
      <c r="B221">
        <v>5663</v>
      </c>
      <c r="C221">
        <v>5602</v>
      </c>
      <c r="D221">
        <v>3968</v>
      </c>
      <c r="E221">
        <v>5580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f t="shared" si="18"/>
        <v>5212.9595160770486</v>
      </c>
      <c r="M221">
        <f>L221-B221</f>
        <v>-450.04048392295135</v>
      </c>
      <c r="N221">
        <f t="shared" si="19"/>
        <v>450.04048392295135</v>
      </c>
      <c r="O221" s="8">
        <f>N221/B221</f>
        <v>7.9470330906401446E-2</v>
      </c>
      <c r="P221">
        <v>806</v>
      </c>
      <c r="Q221">
        <f t="shared" si="20"/>
        <v>32402.914842452497</v>
      </c>
      <c r="R221">
        <f t="shared" si="21"/>
        <v>14508</v>
      </c>
      <c r="S221">
        <f t="shared" si="22"/>
        <v>-900.08096784590271</v>
      </c>
      <c r="T221">
        <f t="shared" si="23"/>
        <v>810145.74867841695</v>
      </c>
      <c r="U221">
        <v>0</v>
      </c>
      <c r="V221">
        <v>0</v>
      </c>
      <c r="W221">
        <v>83</v>
      </c>
      <c r="X221">
        <v>0</v>
      </c>
      <c r="Y221">
        <v>0</v>
      </c>
      <c r="Z221">
        <v>5580</v>
      </c>
      <c r="AA221">
        <v>0</v>
      </c>
      <c r="AB221">
        <v>1</v>
      </c>
      <c r="AC221">
        <v>0</v>
      </c>
      <c r="AD221">
        <v>1</v>
      </c>
    </row>
    <row r="222" spans="1:30" x14ac:dyDescent="0.35">
      <c r="A222" s="1">
        <v>41136</v>
      </c>
      <c r="B222">
        <v>3655</v>
      </c>
      <c r="C222">
        <v>5659.666666666667</v>
      </c>
      <c r="D222">
        <v>4133</v>
      </c>
      <c r="E222">
        <v>5663</v>
      </c>
      <c r="F222">
        <v>0</v>
      </c>
      <c r="G222">
        <v>0</v>
      </c>
      <c r="H222">
        <v>0</v>
      </c>
      <c r="I222">
        <v>1</v>
      </c>
      <c r="J222">
        <v>0</v>
      </c>
      <c r="K222">
        <v>0</v>
      </c>
      <c r="L222">
        <f t="shared" si="18"/>
        <v>5313.790165082366</v>
      </c>
      <c r="M222">
        <f>L222-B222</f>
        <v>1658.790165082366</v>
      </c>
      <c r="N222">
        <f t="shared" si="19"/>
        <v>1658.790165082366</v>
      </c>
      <c r="O222" s="8">
        <f>N222/B222</f>
        <v>0.45384135843566786</v>
      </c>
      <c r="P222">
        <v>2392</v>
      </c>
      <c r="Q222">
        <f t="shared" si="20"/>
        <v>29858.222971482588</v>
      </c>
      <c r="R222">
        <f t="shared" si="21"/>
        <v>43056</v>
      </c>
      <c r="S222">
        <f t="shared" si="22"/>
        <v>1658.790165082366</v>
      </c>
      <c r="T222">
        <f t="shared" si="23"/>
        <v>2751584.8117739828</v>
      </c>
      <c r="U222">
        <v>0</v>
      </c>
      <c r="V222">
        <v>0</v>
      </c>
      <c r="W222">
        <v>-2008</v>
      </c>
      <c r="X222">
        <v>0</v>
      </c>
      <c r="Y222">
        <v>0</v>
      </c>
      <c r="Z222">
        <v>5663</v>
      </c>
      <c r="AA222">
        <v>0</v>
      </c>
      <c r="AB222">
        <v>0</v>
      </c>
      <c r="AC222">
        <v>1</v>
      </c>
      <c r="AD222">
        <v>0</v>
      </c>
    </row>
    <row r="223" spans="1:30" x14ac:dyDescent="0.35">
      <c r="A223" s="1">
        <v>41137</v>
      </c>
      <c r="B223">
        <v>6616</v>
      </c>
      <c r="C223">
        <v>4966</v>
      </c>
      <c r="D223">
        <v>4408</v>
      </c>
      <c r="E223">
        <v>3655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0</v>
      </c>
      <c r="L223">
        <f t="shared" si="18"/>
        <v>4709.4147907491861</v>
      </c>
      <c r="M223">
        <f>L223-B223</f>
        <v>-1906.5852092508139</v>
      </c>
      <c r="N223">
        <f t="shared" si="19"/>
        <v>1906.5852092508139</v>
      </c>
      <c r="O223" s="8">
        <f>N223/B223</f>
        <v>0.2881779336836176</v>
      </c>
      <c r="P223">
        <v>1441</v>
      </c>
      <c r="Q223">
        <f t="shared" si="20"/>
        <v>137274.1350660586</v>
      </c>
      <c r="R223">
        <f t="shared" si="21"/>
        <v>25938</v>
      </c>
      <c r="S223">
        <f t="shared" si="22"/>
        <v>-3813.1704185016279</v>
      </c>
      <c r="T223">
        <f t="shared" si="23"/>
        <v>14540268.64053588</v>
      </c>
      <c r="U223">
        <v>1</v>
      </c>
      <c r="V223">
        <v>0</v>
      </c>
      <c r="W223">
        <v>2961</v>
      </c>
      <c r="X223">
        <v>0</v>
      </c>
      <c r="Y223">
        <v>0</v>
      </c>
      <c r="Z223">
        <v>3655</v>
      </c>
      <c r="AA223">
        <v>0</v>
      </c>
      <c r="AB223">
        <v>0</v>
      </c>
      <c r="AC223">
        <v>0</v>
      </c>
      <c r="AD223">
        <v>1</v>
      </c>
    </row>
    <row r="224" spans="1:30" x14ac:dyDescent="0.35">
      <c r="A224" s="1">
        <v>41138</v>
      </c>
      <c r="B224">
        <v>6646</v>
      </c>
      <c r="C224">
        <v>5311.333333333333</v>
      </c>
      <c r="D224">
        <v>5050</v>
      </c>
      <c r="E224">
        <v>6616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</v>
      </c>
      <c r="L224">
        <f t="shared" si="18"/>
        <v>5789.735820949727</v>
      </c>
      <c r="M224">
        <f>L224-B224</f>
        <v>-856.26417905027301</v>
      </c>
      <c r="N224">
        <f t="shared" si="19"/>
        <v>856.26417905027301</v>
      </c>
      <c r="O224" s="8">
        <f>N224/B224</f>
        <v>0.1288390278438569</v>
      </c>
      <c r="P224">
        <v>564</v>
      </c>
      <c r="Q224">
        <f t="shared" si="20"/>
        <v>61651.020891619657</v>
      </c>
      <c r="R224">
        <f t="shared" si="21"/>
        <v>10152</v>
      </c>
      <c r="S224">
        <f t="shared" si="22"/>
        <v>-1712.528358100546</v>
      </c>
      <c r="T224">
        <f t="shared" si="23"/>
        <v>2932753.3772985521</v>
      </c>
      <c r="U224">
        <v>0</v>
      </c>
      <c r="V224">
        <v>1</v>
      </c>
      <c r="W224">
        <v>30</v>
      </c>
      <c r="X224">
        <v>0</v>
      </c>
      <c r="Y224">
        <v>0</v>
      </c>
      <c r="Z224">
        <v>6616</v>
      </c>
      <c r="AA224">
        <v>0</v>
      </c>
      <c r="AB224">
        <v>0</v>
      </c>
      <c r="AC224">
        <v>0</v>
      </c>
      <c r="AD224">
        <v>1</v>
      </c>
    </row>
    <row r="225" spans="1:30" x14ac:dyDescent="0.35">
      <c r="A225" s="1">
        <v>41139</v>
      </c>
      <c r="B225">
        <v>7997</v>
      </c>
      <c r="C225">
        <v>5639</v>
      </c>
      <c r="D225">
        <v>5490</v>
      </c>
      <c r="E225">
        <v>6646</v>
      </c>
      <c r="F225">
        <v>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f t="shared" si="18"/>
        <v>6490.1338162232205</v>
      </c>
      <c r="M225">
        <f>L225-B225</f>
        <v>-1506.8661837767795</v>
      </c>
      <c r="N225">
        <f t="shared" si="19"/>
        <v>1506.8661837767795</v>
      </c>
      <c r="O225" s="8">
        <f>N225/B225</f>
        <v>0.18842893382228079</v>
      </c>
      <c r="P225">
        <v>302</v>
      </c>
      <c r="Q225">
        <f t="shared" si="20"/>
        <v>108494.36523192812</v>
      </c>
      <c r="R225">
        <f t="shared" si="21"/>
        <v>5436</v>
      </c>
      <c r="S225">
        <f t="shared" si="22"/>
        <v>-3013.732367553559</v>
      </c>
      <c r="T225">
        <f t="shared" si="23"/>
        <v>9082582.7832399793</v>
      </c>
      <c r="U225">
        <v>0</v>
      </c>
      <c r="V225">
        <v>0</v>
      </c>
      <c r="W225">
        <v>1351</v>
      </c>
      <c r="X225">
        <v>1</v>
      </c>
      <c r="Y225">
        <v>1</v>
      </c>
      <c r="Z225">
        <v>6646</v>
      </c>
      <c r="AA225">
        <v>0</v>
      </c>
      <c r="AB225">
        <v>0</v>
      </c>
      <c r="AC225">
        <v>0</v>
      </c>
      <c r="AD225">
        <v>1</v>
      </c>
    </row>
    <row r="226" spans="1:30" x14ac:dyDescent="0.35">
      <c r="A226" s="1">
        <v>41140</v>
      </c>
      <c r="B226">
        <v>4628.5</v>
      </c>
      <c r="C226">
        <v>7086.333333333333</v>
      </c>
      <c r="D226">
        <v>5736</v>
      </c>
      <c r="E226">
        <v>7997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f t="shared" si="18"/>
        <v>7361.9798993522591</v>
      </c>
      <c r="M226">
        <f>L226-B226</f>
        <v>2733.4798993522591</v>
      </c>
      <c r="N226">
        <f t="shared" si="19"/>
        <v>2733.4798993522591</v>
      </c>
      <c r="O226" s="8">
        <f>N226/B226</f>
        <v>0.59057575874522183</v>
      </c>
      <c r="P226">
        <v>3550</v>
      </c>
      <c r="Q226">
        <f t="shared" si="20"/>
        <v>49202.638188340665</v>
      </c>
      <c r="R226">
        <f t="shared" si="21"/>
        <v>63900</v>
      </c>
      <c r="S226">
        <f t="shared" si="22"/>
        <v>2733.4798993522591</v>
      </c>
      <c r="T226">
        <f t="shared" si="23"/>
        <v>7471912.3601628365</v>
      </c>
      <c r="U226">
        <v>0</v>
      </c>
      <c r="V226">
        <v>0</v>
      </c>
      <c r="W226">
        <v>-3368.5</v>
      </c>
      <c r="X226">
        <v>1</v>
      </c>
      <c r="Y226">
        <v>0</v>
      </c>
      <c r="Z226">
        <v>7997</v>
      </c>
      <c r="AA226">
        <v>0</v>
      </c>
      <c r="AB226">
        <v>0</v>
      </c>
      <c r="AC226">
        <v>0</v>
      </c>
      <c r="AD226">
        <v>0</v>
      </c>
    </row>
    <row r="227" spans="1:30" x14ac:dyDescent="0.35">
      <c r="A227" s="1">
        <v>41141</v>
      </c>
      <c r="B227">
        <v>4628.5</v>
      </c>
      <c r="C227">
        <v>6423.833333333333</v>
      </c>
      <c r="D227">
        <v>5580</v>
      </c>
      <c r="E227">
        <v>4628.5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f t="shared" si="18"/>
        <v>5842.7753552412687</v>
      </c>
      <c r="M227">
        <f>L227-B227</f>
        <v>1214.2753552412687</v>
      </c>
      <c r="N227">
        <f t="shared" si="19"/>
        <v>1214.2753552412687</v>
      </c>
      <c r="O227" s="8">
        <f>N227/B227</f>
        <v>0.26234748951955683</v>
      </c>
      <c r="P227">
        <v>564</v>
      </c>
      <c r="Q227">
        <f t="shared" si="20"/>
        <v>21856.956394342837</v>
      </c>
      <c r="R227">
        <f t="shared" si="21"/>
        <v>10152</v>
      </c>
      <c r="S227">
        <f t="shared" si="22"/>
        <v>1214.2753552412687</v>
      </c>
      <c r="T227">
        <f t="shared" si="23"/>
        <v>1474464.6383463093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4628.5</v>
      </c>
      <c r="AA227">
        <v>1</v>
      </c>
      <c r="AB227">
        <v>0</v>
      </c>
      <c r="AC227">
        <v>0</v>
      </c>
      <c r="AD227">
        <v>0</v>
      </c>
    </row>
    <row r="228" spans="1:30" x14ac:dyDescent="0.35">
      <c r="A228" s="1">
        <v>41142</v>
      </c>
      <c r="B228">
        <v>4628.5</v>
      </c>
      <c r="C228">
        <v>5751.333333333333</v>
      </c>
      <c r="D228">
        <v>5663</v>
      </c>
      <c r="E228">
        <v>4628.5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0</v>
      </c>
      <c r="L228">
        <f t="shared" si="18"/>
        <v>5667.4086838992571</v>
      </c>
      <c r="M228">
        <f>L228-B228</f>
        <v>1038.9086838992571</v>
      </c>
      <c r="N228">
        <f t="shared" si="19"/>
        <v>1038.9086838992571</v>
      </c>
      <c r="O228" s="8">
        <f>N228/B228</f>
        <v>0.22445904372890937</v>
      </c>
      <c r="P228">
        <v>1221</v>
      </c>
      <c r="Q228">
        <f t="shared" si="20"/>
        <v>18700.356310186628</v>
      </c>
      <c r="R228">
        <f t="shared" si="21"/>
        <v>21978</v>
      </c>
      <c r="S228">
        <f t="shared" si="22"/>
        <v>1038.9086838992571</v>
      </c>
      <c r="T228">
        <f t="shared" si="23"/>
        <v>1079331.2534812866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4628.5</v>
      </c>
      <c r="AA228">
        <v>0</v>
      </c>
      <c r="AB228">
        <v>1</v>
      </c>
      <c r="AC228">
        <v>0</v>
      </c>
      <c r="AD228">
        <v>0</v>
      </c>
    </row>
    <row r="229" spans="1:30" x14ac:dyDescent="0.35">
      <c r="A229" s="1">
        <v>41143</v>
      </c>
      <c r="B229">
        <v>4628.5</v>
      </c>
      <c r="C229">
        <v>4628.5</v>
      </c>
      <c r="D229">
        <v>3655</v>
      </c>
      <c r="E229">
        <v>4628.5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0</v>
      </c>
      <c r="L229">
        <f t="shared" si="18"/>
        <v>4559.9951131834005</v>
      </c>
      <c r="M229">
        <f>L229-B229</f>
        <v>-68.504886816599537</v>
      </c>
      <c r="N229">
        <f t="shared" si="19"/>
        <v>68.504886816599537</v>
      </c>
      <c r="O229" s="8">
        <f>N229/B229</f>
        <v>1.4800666915112788E-2</v>
      </c>
      <c r="P229">
        <v>242</v>
      </c>
      <c r="Q229">
        <f t="shared" si="20"/>
        <v>4932.3518507951667</v>
      </c>
      <c r="R229">
        <f t="shared" si="21"/>
        <v>4356</v>
      </c>
      <c r="S229">
        <f t="shared" si="22"/>
        <v>-137.00977363319907</v>
      </c>
      <c r="T229">
        <f t="shared" si="23"/>
        <v>18771.678071020451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4628.5</v>
      </c>
      <c r="AA229">
        <v>0</v>
      </c>
      <c r="AB229">
        <v>0</v>
      </c>
      <c r="AC229">
        <v>1</v>
      </c>
      <c r="AD229">
        <v>1</v>
      </c>
    </row>
    <row r="230" spans="1:30" x14ac:dyDescent="0.35">
      <c r="A230" s="1">
        <v>41144</v>
      </c>
      <c r="B230">
        <v>8932</v>
      </c>
      <c r="C230">
        <v>4628.5</v>
      </c>
      <c r="D230">
        <v>6616</v>
      </c>
      <c r="E230">
        <v>4628.5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0</v>
      </c>
      <c r="L230">
        <f t="shared" si="18"/>
        <v>5683.6767812774378</v>
      </c>
      <c r="M230">
        <f>L230-B230</f>
        <v>-3248.3232187225622</v>
      </c>
      <c r="N230">
        <f t="shared" si="19"/>
        <v>3248.3232187225622</v>
      </c>
      <c r="O230" s="8">
        <f>N230/B230</f>
        <v>0.36367255023763573</v>
      </c>
      <c r="P230">
        <v>256</v>
      </c>
      <c r="Q230">
        <f t="shared" si="20"/>
        <v>233879.27174802448</v>
      </c>
      <c r="R230">
        <f t="shared" si="21"/>
        <v>4608</v>
      </c>
      <c r="S230">
        <f t="shared" si="22"/>
        <v>-6496.6464374451243</v>
      </c>
      <c r="T230">
        <f t="shared" si="23"/>
        <v>42206414.933168426</v>
      </c>
      <c r="U230">
        <v>1</v>
      </c>
      <c r="V230">
        <v>0</v>
      </c>
      <c r="W230">
        <v>4303.5</v>
      </c>
      <c r="X230">
        <v>0</v>
      </c>
      <c r="Y230">
        <v>0</v>
      </c>
      <c r="Z230">
        <v>4628.5</v>
      </c>
      <c r="AA230">
        <v>0</v>
      </c>
      <c r="AB230">
        <v>0</v>
      </c>
      <c r="AC230">
        <v>0</v>
      </c>
      <c r="AD230">
        <v>1</v>
      </c>
    </row>
    <row r="231" spans="1:30" x14ac:dyDescent="0.35">
      <c r="A231" s="1">
        <v>41145</v>
      </c>
      <c r="B231">
        <v>4628.5</v>
      </c>
      <c r="C231">
        <v>6063</v>
      </c>
      <c r="D231">
        <v>6646</v>
      </c>
      <c r="E231">
        <v>8932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</v>
      </c>
      <c r="L231">
        <f t="shared" si="18"/>
        <v>7197.967144817193</v>
      </c>
      <c r="M231">
        <f>L231-B231</f>
        <v>2569.467144817193</v>
      </c>
      <c r="N231">
        <f t="shared" si="19"/>
        <v>2569.467144817193</v>
      </c>
      <c r="O231" s="8">
        <f>N231/B231</f>
        <v>0.55514035752775048</v>
      </c>
      <c r="P231">
        <v>1510</v>
      </c>
      <c r="Q231">
        <f t="shared" si="20"/>
        <v>46250.408606709476</v>
      </c>
      <c r="R231">
        <f t="shared" si="21"/>
        <v>27180</v>
      </c>
      <c r="S231">
        <f t="shared" si="22"/>
        <v>2569.467144817193</v>
      </c>
      <c r="T231">
        <f t="shared" si="23"/>
        <v>6602161.4082950177</v>
      </c>
      <c r="U231">
        <v>0</v>
      </c>
      <c r="V231">
        <v>1</v>
      </c>
      <c r="W231">
        <v>-4303.5</v>
      </c>
      <c r="X231">
        <v>0</v>
      </c>
      <c r="Y231">
        <v>0</v>
      </c>
      <c r="Z231">
        <v>8932</v>
      </c>
      <c r="AA231">
        <v>0</v>
      </c>
      <c r="AB231">
        <v>0</v>
      </c>
      <c r="AC231">
        <v>0</v>
      </c>
      <c r="AD231">
        <v>0</v>
      </c>
    </row>
    <row r="232" spans="1:30" x14ac:dyDescent="0.35">
      <c r="A232" s="1">
        <v>41146</v>
      </c>
      <c r="B232">
        <v>8831</v>
      </c>
      <c r="C232">
        <v>6063</v>
      </c>
      <c r="D232">
        <v>7997</v>
      </c>
      <c r="E232">
        <v>4628.5</v>
      </c>
      <c r="F232">
        <v>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f t="shared" si="18"/>
        <v>7074.2457804181431</v>
      </c>
      <c r="M232">
        <f>L232-B232</f>
        <v>-1756.7542195818569</v>
      </c>
      <c r="N232">
        <f t="shared" si="19"/>
        <v>1756.7542195818569</v>
      </c>
      <c r="O232" s="8">
        <f>N232/B232</f>
        <v>0.19893038382763639</v>
      </c>
      <c r="P232">
        <v>1237</v>
      </c>
      <c r="Q232">
        <f t="shared" si="20"/>
        <v>126486.3038098937</v>
      </c>
      <c r="R232">
        <f t="shared" si="21"/>
        <v>22266</v>
      </c>
      <c r="S232">
        <f t="shared" si="22"/>
        <v>-3513.5084391637138</v>
      </c>
      <c r="T232">
        <f t="shared" si="23"/>
        <v>12344741.552074635</v>
      </c>
      <c r="U232">
        <v>0</v>
      </c>
      <c r="V232">
        <v>0</v>
      </c>
      <c r="W232">
        <v>4202.5</v>
      </c>
      <c r="X232">
        <v>1</v>
      </c>
      <c r="Y232">
        <v>1</v>
      </c>
      <c r="Z232">
        <v>4628.5</v>
      </c>
      <c r="AA232">
        <v>0</v>
      </c>
      <c r="AB232">
        <v>0</v>
      </c>
      <c r="AC232">
        <v>0</v>
      </c>
      <c r="AD232">
        <v>1</v>
      </c>
    </row>
    <row r="233" spans="1:30" x14ac:dyDescent="0.35">
      <c r="A233" s="1">
        <v>41147</v>
      </c>
      <c r="B233">
        <v>8547</v>
      </c>
      <c r="C233">
        <v>7463.833333333333</v>
      </c>
      <c r="D233">
        <v>4628.5</v>
      </c>
      <c r="E233">
        <v>8831</v>
      </c>
      <c r="F233">
        <v>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f t="shared" si="18"/>
        <v>7263.55376580333</v>
      </c>
      <c r="M233">
        <f>L233-B233</f>
        <v>-1283.44623419667</v>
      </c>
      <c r="N233">
        <f t="shared" si="19"/>
        <v>1283.44623419667</v>
      </c>
      <c r="O233" s="8">
        <f>N233/B233</f>
        <v>0.15016335956436996</v>
      </c>
      <c r="P233">
        <v>942</v>
      </c>
      <c r="Q233">
        <f t="shared" si="20"/>
        <v>92408.128862160243</v>
      </c>
      <c r="R233">
        <f t="shared" si="21"/>
        <v>16956</v>
      </c>
      <c r="S233">
        <f t="shared" si="22"/>
        <v>-2566.8924683933401</v>
      </c>
      <c r="T233">
        <f t="shared" si="23"/>
        <v>6588936.9442944545</v>
      </c>
      <c r="U233">
        <v>0</v>
      </c>
      <c r="V233">
        <v>0</v>
      </c>
      <c r="W233">
        <v>-284</v>
      </c>
      <c r="X233">
        <v>1</v>
      </c>
      <c r="Y233">
        <v>0</v>
      </c>
      <c r="Z233">
        <v>8831</v>
      </c>
      <c r="AA233">
        <v>0</v>
      </c>
      <c r="AB233">
        <v>0</v>
      </c>
      <c r="AC233">
        <v>0</v>
      </c>
      <c r="AD233">
        <v>1</v>
      </c>
    </row>
    <row r="234" spans="1:30" x14ac:dyDescent="0.35">
      <c r="A234" s="1">
        <v>41148</v>
      </c>
      <c r="B234">
        <v>6839</v>
      </c>
      <c r="C234">
        <v>7335.5</v>
      </c>
      <c r="D234">
        <v>4628.5</v>
      </c>
      <c r="E234">
        <v>8547</v>
      </c>
      <c r="F234">
        <v>0</v>
      </c>
      <c r="G234">
        <v>1</v>
      </c>
      <c r="H234">
        <v>0</v>
      </c>
      <c r="I234">
        <v>0</v>
      </c>
      <c r="J234">
        <v>0</v>
      </c>
      <c r="K234">
        <v>0</v>
      </c>
      <c r="L234">
        <f t="shared" si="18"/>
        <v>6728.7889912381434</v>
      </c>
      <c r="M234">
        <f>L234-B234</f>
        <v>-110.21100876185665</v>
      </c>
      <c r="N234">
        <f t="shared" si="19"/>
        <v>110.21100876185665</v>
      </c>
      <c r="O234" s="8">
        <f>N234/B234</f>
        <v>1.6115076584567428E-2</v>
      </c>
      <c r="P234">
        <v>489</v>
      </c>
      <c r="Q234">
        <f t="shared" si="20"/>
        <v>7935.1926308536786</v>
      </c>
      <c r="R234">
        <f t="shared" si="21"/>
        <v>8802</v>
      </c>
      <c r="S234">
        <f t="shared" si="22"/>
        <v>-220.42201752371329</v>
      </c>
      <c r="T234">
        <f t="shared" si="23"/>
        <v>48585.865809224168</v>
      </c>
      <c r="U234">
        <v>0</v>
      </c>
      <c r="V234">
        <v>0</v>
      </c>
      <c r="W234">
        <v>-1708</v>
      </c>
      <c r="X234">
        <v>0</v>
      </c>
      <c r="Y234">
        <v>0</v>
      </c>
      <c r="Z234">
        <v>8547</v>
      </c>
      <c r="AA234">
        <v>1</v>
      </c>
      <c r="AB234">
        <v>0</v>
      </c>
      <c r="AC234">
        <v>0</v>
      </c>
      <c r="AD234">
        <v>1</v>
      </c>
    </row>
    <row r="235" spans="1:30" x14ac:dyDescent="0.35">
      <c r="A235" s="1">
        <v>41149</v>
      </c>
      <c r="B235">
        <v>6209</v>
      </c>
      <c r="C235">
        <v>8072.333333333333</v>
      </c>
      <c r="D235">
        <v>4628.5</v>
      </c>
      <c r="E235">
        <v>6839</v>
      </c>
      <c r="F235">
        <v>0</v>
      </c>
      <c r="G235">
        <v>0</v>
      </c>
      <c r="H235">
        <v>1</v>
      </c>
      <c r="I235">
        <v>0</v>
      </c>
      <c r="J235">
        <v>0</v>
      </c>
      <c r="K235">
        <v>0</v>
      </c>
      <c r="L235">
        <f t="shared" si="18"/>
        <v>6534.0904352638918</v>
      </c>
      <c r="M235">
        <f>L235-B235</f>
        <v>325.09043526389178</v>
      </c>
      <c r="N235">
        <f t="shared" si="19"/>
        <v>325.09043526389178</v>
      </c>
      <c r="O235" s="8">
        <f>N235/B235</f>
        <v>5.2357937713624056E-2</v>
      </c>
      <c r="P235">
        <v>1543</v>
      </c>
      <c r="Q235">
        <f t="shared" si="20"/>
        <v>5851.627834750052</v>
      </c>
      <c r="R235">
        <f t="shared" si="21"/>
        <v>27774</v>
      </c>
      <c r="S235">
        <f t="shared" si="22"/>
        <v>325.09043526389178</v>
      </c>
      <c r="T235">
        <f t="shared" si="23"/>
        <v>105683.79110006661</v>
      </c>
      <c r="U235">
        <v>0</v>
      </c>
      <c r="V235">
        <v>0</v>
      </c>
      <c r="W235">
        <v>-630</v>
      </c>
      <c r="X235">
        <v>0</v>
      </c>
      <c r="Y235">
        <v>0</v>
      </c>
      <c r="Z235">
        <v>6839</v>
      </c>
      <c r="AA235">
        <v>0</v>
      </c>
      <c r="AB235">
        <v>1</v>
      </c>
      <c r="AC235">
        <v>0</v>
      </c>
      <c r="AD235">
        <v>1</v>
      </c>
    </row>
    <row r="236" spans="1:30" x14ac:dyDescent="0.35">
      <c r="A236" s="1">
        <v>41150</v>
      </c>
      <c r="B236">
        <v>6414</v>
      </c>
      <c r="C236">
        <v>7198.333333333333</v>
      </c>
      <c r="D236">
        <v>4628.5</v>
      </c>
      <c r="E236">
        <v>6209</v>
      </c>
      <c r="F236">
        <v>0</v>
      </c>
      <c r="G236">
        <v>0</v>
      </c>
      <c r="H236">
        <v>0</v>
      </c>
      <c r="I236">
        <v>1</v>
      </c>
      <c r="J236">
        <v>0</v>
      </c>
      <c r="K236">
        <v>0</v>
      </c>
      <c r="L236">
        <f t="shared" si="18"/>
        <v>6109.8263535114538</v>
      </c>
      <c r="M236">
        <f>L236-B236</f>
        <v>-304.17364648854618</v>
      </c>
      <c r="N236">
        <f t="shared" si="19"/>
        <v>304.17364648854618</v>
      </c>
      <c r="O236" s="8">
        <f>N236/B236</f>
        <v>4.7423393590356439E-2</v>
      </c>
      <c r="P236">
        <v>1461</v>
      </c>
      <c r="Q236">
        <f t="shared" si="20"/>
        <v>21900.502547175325</v>
      </c>
      <c r="R236">
        <f t="shared" si="21"/>
        <v>26298</v>
      </c>
      <c r="S236">
        <f t="shared" si="22"/>
        <v>-608.34729297709237</v>
      </c>
      <c r="T236">
        <f t="shared" si="23"/>
        <v>370086.42887255625</v>
      </c>
      <c r="U236">
        <v>0</v>
      </c>
      <c r="V236">
        <v>0</v>
      </c>
      <c r="W236">
        <v>205</v>
      </c>
      <c r="X236">
        <v>0</v>
      </c>
      <c r="Y236">
        <v>0</v>
      </c>
      <c r="Z236">
        <v>6209</v>
      </c>
      <c r="AA236">
        <v>0</v>
      </c>
      <c r="AB236">
        <v>0</v>
      </c>
      <c r="AC236">
        <v>1</v>
      </c>
      <c r="AD236">
        <v>1</v>
      </c>
    </row>
    <row r="237" spans="1:30" x14ac:dyDescent="0.35">
      <c r="A237" s="1">
        <v>41151</v>
      </c>
      <c r="B237">
        <v>7412</v>
      </c>
      <c r="C237">
        <v>6487.333333333333</v>
      </c>
      <c r="D237">
        <v>8932</v>
      </c>
      <c r="E237">
        <v>6414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0</v>
      </c>
      <c r="L237">
        <f t="shared" si="18"/>
        <v>7574.8433742235757</v>
      </c>
      <c r="M237">
        <f>L237-B237</f>
        <v>162.84337422357567</v>
      </c>
      <c r="N237">
        <f t="shared" si="19"/>
        <v>162.84337422357567</v>
      </c>
      <c r="O237" s="8">
        <f>N237/B237</f>
        <v>2.1970233975118141E-2</v>
      </c>
      <c r="P237">
        <v>188</v>
      </c>
      <c r="Q237">
        <f t="shared" si="20"/>
        <v>2931.180736024362</v>
      </c>
      <c r="R237">
        <f t="shared" si="21"/>
        <v>3384</v>
      </c>
      <c r="S237">
        <f t="shared" si="22"/>
        <v>162.84337422357567</v>
      </c>
      <c r="T237">
        <f t="shared" si="23"/>
        <v>26517.964528519507</v>
      </c>
      <c r="U237">
        <v>1</v>
      </c>
      <c r="V237">
        <v>0</v>
      </c>
      <c r="W237">
        <v>998</v>
      </c>
      <c r="X237">
        <v>0</v>
      </c>
      <c r="Y237">
        <v>0</v>
      </c>
      <c r="Z237">
        <v>6414</v>
      </c>
      <c r="AA237">
        <v>0</v>
      </c>
      <c r="AB237">
        <v>0</v>
      </c>
      <c r="AC237">
        <v>0</v>
      </c>
      <c r="AD237">
        <v>0</v>
      </c>
    </row>
    <row r="238" spans="1:30" x14ac:dyDescent="0.35">
      <c r="A238" s="1">
        <v>41152</v>
      </c>
      <c r="B238">
        <v>8691</v>
      </c>
      <c r="C238">
        <v>6678.333333333333</v>
      </c>
      <c r="D238">
        <v>4628.5</v>
      </c>
      <c r="E238">
        <v>7412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1</v>
      </c>
      <c r="L238">
        <f t="shared" si="18"/>
        <v>6246.6438049667695</v>
      </c>
      <c r="M238">
        <f>L238-B238</f>
        <v>-2444.3561950332305</v>
      </c>
      <c r="N238">
        <f t="shared" si="19"/>
        <v>2444.3561950332305</v>
      </c>
      <c r="O238" s="8">
        <f>N238/B238</f>
        <v>0.28125143194491203</v>
      </c>
      <c r="P238">
        <v>387</v>
      </c>
      <c r="Q238">
        <f t="shared" si="20"/>
        <v>175993.64604239259</v>
      </c>
      <c r="R238">
        <f t="shared" si="21"/>
        <v>6966</v>
      </c>
      <c r="S238">
        <f t="shared" si="22"/>
        <v>-4888.712390066461</v>
      </c>
      <c r="T238">
        <f t="shared" si="23"/>
        <v>23899508.832789328</v>
      </c>
      <c r="U238">
        <v>0</v>
      </c>
      <c r="V238">
        <v>1</v>
      </c>
      <c r="W238">
        <v>1279</v>
      </c>
      <c r="X238">
        <v>0</v>
      </c>
      <c r="Y238">
        <v>0</v>
      </c>
      <c r="Z238">
        <v>7412</v>
      </c>
      <c r="AA238">
        <v>0</v>
      </c>
      <c r="AB238">
        <v>0</v>
      </c>
      <c r="AC238">
        <v>0</v>
      </c>
      <c r="AD238">
        <v>1</v>
      </c>
    </row>
    <row r="239" spans="1:30" x14ac:dyDescent="0.35">
      <c r="A239" s="1">
        <v>41153</v>
      </c>
      <c r="B239">
        <v>8447</v>
      </c>
      <c r="C239">
        <v>7505.666666666667</v>
      </c>
      <c r="D239">
        <v>8831</v>
      </c>
      <c r="E239">
        <v>8691</v>
      </c>
      <c r="F239">
        <v>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f t="shared" si="18"/>
        <v>8836.7082778354252</v>
      </c>
      <c r="M239">
        <f>L239-B239</f>
        <v>389.70827783542518</v>
      </c>
      <c r="N239">
        <f t="shared" si="19"/>
        <v>389.70827783542518</v>
      </c>
      <c r="O239" s="8">
        <f>N239/B239</f>
        <v>4.6135702360059809E-2</v>
      </c>
      <c r="P239">
        <v>1113</v>
      </c>
      <c r="Q239">
        <f t="shared" si="20"/>
        <v>7014.7490010376532</v>
      </c>
      <c r="R239">
        <f t="shared" si="21"/>
        <v>20034</v>
      </c>
      <c r="S239">
        <f t="shared" si="22"/>
        <v>389.70827783542518</v>
      </c>
      <c r="T239">
        <f t="shared" si="23"/>
        <v>151872.54181345293</v>
      </c>
      <c r="U239">
        <v>0</v>
      </c>
      <c r="V239">
        <v>0</v>
      </c>
      <c r="W239">
        <v>-244</v>
      </c>
      <c r="X239">
        <v>1</v>
      </c>
      <c r="Y239">
        <v>1</v>
      </c>
      <c r="Z239">
        <v>8691</v>
      </c>
      <c r="AA239">
        <v>0</v>
      </c>
      <c r="AB239">
        <v>0</v>
      </c>
      <c r="AC239">
        <v>0</v>
      </c>
      <c r="AD239">
        <v>0</v>
      </c>
    </row>
    <row r="240" spans="1:30" x14ac:dyDescent="0.35">
      <c r="A240" s="1">
        <v>41154</v>
      </c>
      <c r="B240">
        <v>7848</v>
      </c>
      <c r="C240">
        <v>8183.333333333333</v>
      </c>
      <c r="D240">
        <v>8547</v>
      </c>
      <c r="E240">
        <v>8447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f t="shared" si="18"/>
        <v>8877.1927385212039</v>
      </c>
      <c r="M240">
        <f>L240-B240</f>
        <v>1029.1927385212039</v>
      </c>
      <c r="N240">
        <f t="shared" si="19"/>
        <v>1029.1927385212039</v>
      </c>
      <c r="O240" s="8">
        <f>N240/B240</f>
        <v>0.13114076688598419</v>
      </c>
      <c r="P240">
        <v>1581</v>
      </c>
      <c r="Q240">
        <f t="shared" si="20"/>
        <v>18525.46929338167</v>
      </c>
      <c r="R240">
        <f t="shared" si="21"/>
        <v>28458</v>
      </c>
      <c r="S240">
        <f t="shared" si="22"/>
        <v>1029.1927385212039</v>
      </c>
      <c r="T240">
        <f t="shared" si="23"/>
        <v>1059237.693024775</v>
      </c>
      <c r="U240">
        <v>0</v>
      </c>
      <c r="V240">
        <v>0</v>
      </c>
      <c r="W240">
        <v>-599</v>
      </c>
      <c r="X240">
        <v>1</v>
      </c>
      <c r="Y240">
        <v>0</v>
      </c>
      <c r="Z240">
        <v>8447</v>
      </c>
      <c r="AA240">
        <v>0</v>
      </c>
      <c r="AB240">
        <v>0</v>
      </c>
      <c r="AC240">
        <v>0</v>
      </c>
      <c r="AD240">
        <v>0</v>
      </c>
    </row>
    <row r="241" spans="1:30" x14ac:dyDescent="0.35">
      <c r="A241" s="1">
        <v>41155</v>
      </c>
      <c r="B241">
        <v>5397</v>
      </c>
      <c r="C241">
        <v>8328.6666666666661</v>
      </c>
      <c r="D241">
        <v>6839</v>
      </c>
      <c r="E241">
        <v>7848</v>
      </c>
      <c r="F241">
        <v>0</v>
      </c>
      <c r="G241">
        <v>1</v>
      </c>
      <c r="H241">
        <v>0</v>
      </c>
      <c r="I241">
        <v>0</v>
      </c>
      <c r="J241">
        <v>0</v>
      </c>
      <c r="K241">
        <v>0</v>
      </c>
      <c r="L241">
        <f t="shared" si="18"/>
        <v>7700.7251556275714</v>
      </c>
      <c r="M241">
        <f>L241-B241</f>
        <v>2303.7251556275714</v>
      </c>
      <c r="N241">
        <f t="shared" si="19"/>
        <v>2303.7251556275714</v>
      </c>
      <c r="O241" s="8">
        <f>N241/B241</f>
        <v>0.42685291006625375</v>
      </c>
      <c r="P241">
        <v>2340</v>
      </c>
      <c r="Q241">
        <f t="shared" si="20"/>
        <v>41467.05280129629</v>
      </c>
      <c r="R241">
        <f t="shared" si="21"/>
        <v>42120</v>
      </c>
      <c r="S241">
        <f t="shared" si="22"/>
        <v>2303.7251556275714</v>
      </c>
      <c r="T241">
        <f t="shared" si="23"/>
        <v>5307149.5926712779</v>
      </c>
      <c r="U241">
        <v>0</v>
      </c>
      <c r="V241">
        <v>0</v>
      </c>
      <c r="W241">
        <v>-2451</v>
      </c>
      <c r="X241">
        <v>0</v>
      </c>
      <c r="Y241">
        <v>0</v>
      </c>
      <c r="Z241">
        <v>7848</v>
      </c>
      <c r="AA241">
        <v>1</v>
      </c>
      <c r="AB241">
        <v>0</v>
      </c>
      <c r="AC241">
        <v>0</v>
      </c>
      <c r="AD241">
        <v>0</v>
      </c>
    </row>
    <row r="242" spans="1:30" x14ac:dyDescent="0.35">
      <c r="A242" s="1">
        <v>41156</v>
      </c>
      <c r="B242">
        <v>5752</v>
      </c>
      <c r="C242">
        <v>7230.666666666667</v>
      </c>
      <c r="D242">
        <v>6209</v>
      </c>
      <c r="E242">
        <v>5397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0</v>
      </c>
      <c r="L242">
        <f t="shared" si="18"/>
        <v>6519.2473665197813</v>
      </c>
      <c r="M242">
        <f>L242-B242</f>
        <v>767.24736651978128</v>
      </c>
      <c r="N242">
        <f t="shared" si="19"/>
        <v>767.24736651978128</v>
      </c>
      <c r="O242" s="8">
        <f>N242/B242</f>
        <v>0.13338792881081038</v>
      </c>
      <c r="P242">
        <v>1289</v>
      </c>
      <c r="Q242">
        <f t="shared" si="20"/>
        <v>13810.452597356063</v>
      </c>
      <c r="R242">
        <f t="shared" si="21"/>
        <v>23202</v>
      </c>
      <c r="S242">
        <f t="shared" si="22"/>
        <v>767.24736651978128</v>
      </c>
      <c r="T242">
        <f t="shared" si="23"/>
        <v>588668.52143153956</v>
      </c>
      <c r="U242">
        <v>0</v>
      </c>
      <c r="V242">
        <v>0</v>
      </c>
      <c r="W242">
        <v>355</v>
      </c>
      <c r="X242">
        <v>0</v>
      </c>
      <c r="Y242">
        <v>0</v>
      </c>
      <c r="Z242">
        <v>5397</v>
      </c>
      <c r="AA242">
        <v>0</v>
      </c>
      <c r="AB242">
        <v>1</v>
      </c>
      <c r="AC242">
        <v>0</v>
      </c>
      <c r="AD242">
        <v>0</v>
      </c>
    </row>
    <row r="243" spans="1:30" x14ac:dyDescent="0.35">
      <c r="A243" s="1">
        <v>41157</v>
      </c>
      <c r="B243">
        <v>5373</v>
      </c>
      <c r="C243">
        <v>6332.333333333333</v>
      </c>
      <c r="D243">
        <v>6414</v>
      </c>
      <c r="E243">
        <v>5752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0</v>
      </c>
      <c r="L243">
        <f t="shared" si="18"/>
        <v>6408.2875896140013</v>
      </c>
      <c r="M243">
        <f>L243-B243</f>
        <v>1035.2875896140013</v>
      </c>
      <c r="N243">
        <f t="shared" si="19"/>
        <v>1035.2875896140013</v>
      </c>
      <c r="O243" s="8">
        <f>N243/B243</f>
        <v>0.19268334070612345</v>
      </c>
      <c r="P243">
        <v>2262</v>
      </c>
      <c r="Q243">
        <f t="shared" si="20"/>
        <v>18635.176613052023</v>
      </c>
      <c r="R243">
        <f t="shared" si="21"/>
        <v>40716</v>
      </c>
      <c r="S243">
        <f t="shared" si="22"/>
        <v>1035.2875896140013</v>
      </c>
      <c r="T243">
        <f t="shared" si="23"/>
        <v>1071820.3932087687</v>
      </c>
      <c r="U243">
        <v>0</v>
      </c>
      <c r="V243">
        <v>0</v>
      </c>
      <c r="W243">
        <v>-379</v>
      </c>
      <c r="X243">
        <v>0</v>
      </c>
      <c r="Y243">
        <v>0</v>
      </c>
      <c r="Z243">
        <v>5752</v>
      </c>
      <c r="AA243">
        <v>0</v>
      </c>
      <c r="AB243">
        <v>0</v>
      </c>
      <c r="AC243">
        <v>1</v>
      </c>
      <c r="AD243">
        <v>0</v>
      </c>
    </row>
    <row r="244" spans="1:30" x14ac:dyDescent="0.35">
      <c r="A244" s="1">
        <v>41158</v>
      </c>
      <c r="B244">
        <v>5436</v>
      </c>
      <c r="C244">
        <v>5507.333333333333</v>
      </c>
      <c r="D244">
        <v>7412</v>
      </c>
      <c r="E244">
        <v>5373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f t="shared" si="18"/>
        <v>6439.7512357236938</v>
      </c>
      <c r="M244">
        <f>L244-B244</f>
        <v>1003.7512357236938</v>
      </c>
      <c r="N244">
        <f t="shared" si="19"/>
        <v>1003.7512357236938</v>
      </c>
      <c r="O244" s="8">
        <f>N244/B244</f>
        <v>0.18464886602716957</v>
      </c>
      <c r="P244">
        <v>2233</v>
      </c>
      <c r="Q244">
        <f t="shared" si="20"/>
        <v>18067.522243026488</v>
      </c>
      <c r="R244">
        <f t="shared" si="21"/>
        <v>40194</v>
      </c>
      <c r="S244">
        <f t="shared" si="22"/>
        <v>1003.7512357236938</v>
      </c>
      <c r="T244">
        <f t="shared" si="23"/>
        <v>1007516.5432168422</v>
      </c>
      <c r="U244">
        <v>1</v>
      </c>
      <c r="V244">
        <v>0</v>
      </c>
      <c r="W244">
        <v>63</v>
      </c>
      <c r="X244">
        <v>0</v>
      </c>
      <c r="Y244">
        <v>0</v>
      </c>
      <c r="Z244">
        <v>5373</v>
      </c>
      <c r="AA244">
        <v>0</v>
      </c>
      <c r="AB244">
        <v>0</v>
      </c>
      <c r="AC244">
        <v>0</v>
      </c>
      <c r="AD244">
        <v>0</v>
      </c>
    </row>
    <row r="245" spans="1:30" x14ac:dyDescent="0.35">
      <c r="A245" s="1">
        <v>41159</v>
      </c>
      <c r="B245">
        <v>7263</v>
      </c>
      <c r="C245">
        <v>5520.333333333333</v>
      </c>
      <c r="D245">
        <v>8691</v>
      </c>
      <c r="E245">
        <v>5436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</v>
      </c>
      <c r="L245">
        <f t="shared" si="18"/>
        <v>6944.6645952462641</v>
      </c>
      <c r="M245">
        <f>L245-B245</f>
        <v>-318.33540475373593</v>
      </c>
      <c r="N245">
        <f t="shared" si="19"/>
        <v>318.33540475373593</v>
      </c>
      <c r="O245" s="8">
        <f>N245/B245</f>
        <v>4.3829740431465779E-2</v>
      </c>
      <c r="P245">
        <v>603</v>
      </c>
      <c r="Q245">
        <f t="shared" si="20"/>
        <v>22920.149142268987</v>
      </c>
      <c r="R245">
        <f t="shared" si="21"/>
        <v>10854</v>
      </c>
      <c r="S245">
        <f t="shared" si="22"/>
        <v>-636.67080950747186</v>
      </c>
      <c r="T245">
        <f t="shared" si="23"/>
        <v>405349.71967889951</v>
      </c>
      <c r="U245">
        <v>0</v>
      </c>
      <c r="V245">
        <v>1</v>
      </c>
      <c r="W245">
        <v>1827</v>
      </c>
      <c r="X245">
        <v>0</v>
      </c>
      <c r="Y245">
        <v>0</v>
      </c>
      <c r="Z245">
        <v>5436</v>
      </c>
      <c r="AA245">
        <v>0</v>
      </c>
      <c r="AB245">
        <v>0</v>
      </c>
      <c r="AC245">
        <v>0</v>
      </c>
      <c r="AD245">
        <v>0</v>
      </c>
    </row>
    <row r="246" spans="1:30" x14ac:dyDescent="0.35">
      <c r="A246" s="1">
        <v>41160</v>
      </c>
      <c r="B246">
        <v>7986</v>
      </c>
      <c r="C246">
        <v>6024</v>
      </c>
      <c r="D246">
        <v>8447</v>
      </c>
      <c r="E246">
        <v>7263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f t="shared" si="18"/>
        <v>7882.9355048703828</v>
      </c>
      <c r="M246">
        <f>L246-B246</f>
        <v>-103.06449512961717</v>
      </c>
      <c r="N246">
        <f t="shared" si="19"/>
        <v>103.06449512961717</v>
      </c>
      <c r="O246" s="8">
        <f>N246/B246</f>
        <v>1.2905646773054993E-2</v>
      </c>
      <c r="P246">
        <v>980</v>
      </c>
      <c r="Q246">
        <f t="shared" si="20"/>
        <v>7420.6436493324363</v>
      </c>
      <c r="R246">
        <f t="shared" si="21"/>
        <v>17640</v>
      </c>
      <c r="S246">
        <f t="shared" si="22"/>
        <v>-206.12899025923434</v>
      </c>
      <c r="T246">
        <f t="shared" si="23"/>
        <v>42489.16062529153</v>
      </c>
      <c r="U246">
        <v>0</v>
      </c>
      <c r="V246">
        <v>0</v>
      </c>
      <c r="W246">
        <v>723</v>
      </c>
      <c r="X246">
        <v>1</v>
      </c>
      <c r="Y246">
        <v>1</v>
      </c>
      <c r="Z246">
        <v>7263</v>
      </c>
      <c r="AA246">
        <v>0</v>
      </c>
      <c r="AB246">
        <v>0</v>
      </c>
      <c r="AC246">
        <v>0</v>
      </c>
      <c r="AD246">
        <v>0</v>
      </c>
    </row>
    <row r="247" spans="1:30" x14ac:dyDescent="0.35">
      <c r="A247" s="1">
        <v>41161</v>
      </c>
      <c r="B247">
        <v>7444</v>
      </c>
      <c r="C247">
        <v>6895</v>
      </c>
      <c r="D247">
        <v>7848</v>
      </c>
      <c r="E247">
        <v>7986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f t="shared" si="18"/>
        <v>8101.9023738407841</v>
      </c>
      <c r="M247">
        <f>L247-B247</f>
        <v>657.90237384078409</v>
      </c>
      <c r="N247">
        <f t="shared" si="19"/>
        <v>657.90237384078409</v>
      </c>
      <c r="O247" s="8">
        <f>N247/B247</f>
        <v>8.838022217098121E-2</v>
      </c>
      <c r="P247">
        <v>1321</v>
      </c>
      <c r="Q247">
        <f t="shared" si="20"/>
        <v>11842.242729134114</v>
      </c>
      <c r="R247">
        <f t="shared" si="21"/>
        <v>23778</v>
      </c>
      <c r="S247">
        <f t="shared" si="22"/>
        <v>657.90237384078409</v>
      </c>
      <c r="T247">
        <f t="shared" si="23"/>
        <v>432835.53350533883</v>
      </c>
      <c r="U247">
        <v>0</v>
      </c>
      <c r="V247">
        <v>0</v>
      </c>
      <c r="W247">
        <v>-542</v>
      </c>
      <c r="X247">
        <v>1</v>
      </c>
      <c r="Y247">
        <v>0</v>
      </c>
      <c r="Z247">
        <v>7986</v>
      </c>
      <c r="AA247">
        <v>0</v>
      </c>
      <c r="AB247">
        <v>0</v>
      </c>
      <c r="AC247">
        <v>0</v>
      </c>
      <c r="AD247">
        <v>0</v>
      </c>
    </row>
    <row r="248" spans="1:30" x14ac:dyDescent="0.35">
      <c r="A248" s="1">
        <v>41162</v>
      </c>
      <c r="B248">
        <v>5029</v>
      </c>
      <c r="C248">
        <v>7564.333333333333</v>
      </c>
      <c r="D248">
        <v>5397</v>
      </c>
      <c r="E248">
        <v>7444</v>
      </c>
      <c r="F248">
        <v>0</v>
      </c>
      <c r="G248">
        <v>1</v>
      </c>
      <c r="H248">
        <v>0</v>
      </c>
      <c r="I248">
        <v>0</v>
      </c>
      <c r="J248">
        <v>0</v>
      </c>
      <c r="K248">
        <v>0</v>
      </c>
      <c r="L248">
        <f t="shared" si="18"/>
        <v>6818.7175562160792</v>
      </c>
      <c r="M248">
        <f>L248-B248</f>
        <v>1789.7175562160792</v>
      </c>
      <c r="N248">
        <f t="shared" si="19"/>
        <v>1789.7175562160792</v>
      </c>
      <c r="O248" s="8">
        <f>N248/B248</f>
        <v>0.35587941066137985</v>
      </c>
      <c r="P248">
        <v>1989</v>
      </c>
      <c r="Q248">
        <f t="shared" si="20"/>
        <v>32214.916011889425</v>
      </c>
      <c r="R248">
        <f t="shared" si="21"/>
        <v>35802</v>
      </c>
      <c r="S248">
        <f t="shared" si="22"/>
        <v>1789.7175562160792</v>
      </c>
      <c r="T248">
        <f t="shared" si="23"/>
        <v>3203088.9310280546</v>
      </c>
      <c r="U248">
        <v>0</v>
      </c>
      <c r="V248">
        <v>0</v>
      </c>
      <c r="W248">
        <v>-2415</v>
      </c>
      <c r="X248">
        <v>0</v>
      </c>
      <c r="Y248">
        <v>0</v>
      </c>
      <c r="Z248">
        <v>7444</v>
      </c>
      <c r="AA248">
        <v>1</v>
      </c>
      <c r="AB248">
        <v>0</v>
      </c>
      <c r="AC248">
        <v>0</v>
      </c>
      <c r="AD248">
        <v>0</v>
      </c>
    </row>
    <row r="249" spans="1:30" x14ac:dyDescent="0.35">
      <c r="A249" s="1">
        <v>41163</v>
      </c>
      <c r="B249">
        <v>5327</v>
      </c>
      <c r="C249">
        <v>6819.666666666667</v>
      </c>
      <c r="D249">
        <v>5752</v>
      </c>
      <c r="E249">
        <v>5029</v>
      </c>
      <c r="F249">
        <v>0</v>
      </c>
      <c r="G249">
        <v>0</v>
      </c>
      <c r="H249">
        <v>1</v>
      </c>
      <c r="I249">
        <v>0</v>
      </c>
      <c r="J249">
        <v>0</v>
      </c>
      <c r="K249">
        <v>0</v>
      </c>
      <c r="L249">
        <f t="shared" si="18"/>
        <v>6128.6095638264305</v>
      </c>
      <c r="M249">
        <f>L249-B249</f>
        <v>801.60956382643053</v>
      </c>
      <c r="N249">
        <f t="shared" si="19"/>
        <v>801.60956382643053</v>
      </c>
      <c r="O249" s="8">
        <f>N249/B249</f>
        <v>0.15048048879790324</v>
      </c>
      <c r="P249">
        <v>1892</v>
      </c>
      <c r="Q249">
        <f t="shared" si="20"/>
        <v>14428.97214887575</v>
      </c>
      <c r="R249">
        <f t="shared" si="21"/>
        <v>34056</v>
      </c>
      <c r="S249">
        <f t="shared" si="22"/>
        <v>801.60956382643053</v>
      </c>
      <c r="T249">
        <f t="shared" si="23"/>
        <v>642577.89281800017</v>
      </c>
      <c r="U249">
        <v>0</v>
      </c>
      <c r="V249">
        <v>0</v>
      </c>
      <c r="W249">
        <v>298</v>
      </c>
      <c r="X249">
        <v>0</v>
      </c>
      <c r="Y249">
        <v>0</v>
      </c>
      <c r="Z249">
        <v>5029</v>
      </c>
      <c r="AA249">
        <v>0</v>
      </c>
      <c r="AB249">
        <v>1</v>
      </c>
      <c r="AC249">
        <v>0</v>
      </c>
      <c r="AD249">
        <v>0</v>
      </c>
    </row>
    <row r="250" spans="1:30" x14ac:dyDescent="0.35">
      <c r="A250" s="1">
        <v>41164</v>
      </c>
      <c r="B250">
        <v>5012</v>
      </c>
      <c r="C250">
        <v>5933.333333333333</v>
      </c>
      <c r="D250">
        <v>5373</v>
      </c>
      <c r="E250">
        <v>5327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0</v>
      </c>
      <c r="L250">
        <f t="shared" si="18"/>
        <v>5785.655039464832</v>
      </c>
      <c r="M250">
        <f>L250-B250</f>
        <v>773.65503946483204</v>
      </c>
      <c r="N250">
        <f t="shared" si="19"/>
        <v>773.65503946483204</v>
      </c>
      <c r="O250" s="8">
        <f>N250/B250</f>
        <v>0.15436054259074861</v>
      </c>
      <c r="P250">
        <v>2102</v>
      </c>
      <c r="Q250">
        <f t="shared" si="20"/>
        <v>13925.790710366977</v>
      </c>
      <c r="R250">
        <f t="shared" si="21"/>
        <v>37836</v>
      </c>
      <c r="S250">
        <f t="shared" si="22"/>
        <v>773.65503946483204</v>
      </c>
      <c r="T250">
        <f t="shared" si="23"/>
        <v>598542.12008933083</v>
      </c>
      <c r="U250">
        <v>0</v>
      </c>
      <c r="V250">
        <v>0</v>
      </c>
      <c r="W250">
        <v>-315</v>
      </c>
      <c r="X250">
        <v>0</v>
      </c>
      <c r="Y250">
        <v>0</v>
      </c>
      <c r="Z250">
        <v>5327</v>
      </c>
      <c r="AA250">
        <v>0</v>
      </c>
      <c r="AB250">
        <v>0</v>
      </c>
      <c r="AC250">
        <v>1</v>
      </c>
      <c r="AD250">
        <v>0</v>
      </c>
    </row>
    <row r="251" spans="1:30" x14ac:dyDescent="0.35">
      <c r="A251" s="1">
        <v>41165</v>
      </c>
      <c r="B251">
        <v>6084</v>
      </c>
      <c r="C251">
        <v>5122.666666666667</v>
      </c>
      <c r="D251">
        <v>5436</v>
      </c>
      <c r="E251">
        <v>5012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0</v>
      </c>
      <c r="L251">
        <f t="shared" si="18"/>
        <v>5482.4892124971666</v>
      </c>
      <c r="M251">
        <f>L251-B251</f>
        <v>-601.51078750283341</v>
      </c>
      <c r="N251">
        <f t="shared" si="19"/>
        <v>601.51078750283341</v>
      </c>
      <c r="O251" s="8">
        <f>N251/B251</f>
        <v>9.886765080585691E-2</v>
      </c>
      <c r="P251">
        <v>1186</v>
      </c>
      <c r="Q251">
        <f t="shared" si="20"/>
        <v>43308.776700204005</v>
      </c>
      <c r="R251">
        <f t="shared" si="21"/>
        <v>21348</v>
      </c>
      <c r="S251">
        <f t="shared" si="22"/>
        <v>-1203.0215750056668</v>
      </c>
      <c r="T251">
        <f t="shared" si="23"/>
        <v>1447260.9099291153</v>
      </c>
      <c r="U251">
        <v>1</v>
      </c>
      <c r="V251">
        <v>0</v>
      </c>
      <c r="W251">
        <v>1072</v>
      </c>
      <c r="X251">
        <v>0</v>
      </c>
      <c r="Y251">
        <v>0</v>
      </c>
      <c r="Z251">
        <v>5012</v>
      </c>
      <c r="AA251">
        <v>0</v>
      </c>
      <c r="AB251">
        <v>0</v>
      </c>
      <c r="AC251">
        <v>0</v>
      </c>
      <c r="AD251">
        <v>1</v>
      </c>
    </row>
    <row r="252" spans="1:30" x14ac:dyDescent="0.35">
      <c r="A252" s="1">
        <v>41166</v>
      </c>
      <c r="B252">
        <v>6172</v>
      </c>
      <c r="C252">
        <v>5474.333333333333</v>
      </c>
      <c r="D252">
        <v>7263</v>
      </c>
      <c r="E252">
        <v>6084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</v>
      </c>
      <c r="L252">
        <f t="shared" si="18"/>
        <v>6548.4547372171774</v>
      </c>
      <c r="M252">
        <f>L252-B252</f>
        <v>376.45473721717735</v>
      </c>
      <c r="N252">
        <f t="shared" si="19"/>
        <v>376.45473721717735</v>
      </c>
      <c r="O252" s="8">
        <f>N252/B252</f>
        <v>6.0993962608097432E-2</v>
      </c>
      <c r="P252">
        <v>1219</v>
      </c>
      <c r="Q252">
        <f t="shared" si="20"/>
        <v>6776.1852699091924</v>
      </c>
      <c r="R252">
        <f t="shared" si="21"/>
        <v>21942</v>
      </c>
      <c r="S252">
        <f t="shared" si="22"/>
        <v>376.45473721717735</v>
      </c>
      <c r="T252">
        <f t="shared" si="23"/>
        <v>141718.16917325405</v>
      </c>
      <c r="U252">
        <v>0</v>
      </c>
      <c r="V252">
        <v>1</v>
      </c>
      <c r="W252">
        <v>88</v>
      </c>
      <c r="X252">
        <v>0</v>
      </c>
      <c r="Y252">
        <v>0</v>
      </c>
      <c r="Z252">
        <v>6084</v>
      </c>
      <c r="AA252">
        <v>0</v>
      </c>
      <c r="AB252">
        <v>0</v>
      </c>
      <c r="AC252">
        <v>0</v>
      </c>
      <c r="AD252">
        <v>0</v>
      </c>
    </row>
    <row r="253" spans="1:30" x14ac:dyDescent="0.35">
      <c r="A253" s="1">
        <v>41167</v>
      </c>
      <c r="B253">
        <v>7222</v>
      </c>
      <c r="C253">
        <v>5756</v>
      </c>
      <c r="D253">
        <v>7986</v>
      </c>
      <c r="E253">
        <v>6172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f t="shared" si="18"/>
        <v>7356.4079005323329</v>
      </c>
      <c r="M253">
        <f>L253-B253</f>
        <v>134.40790053233286</v>
      </c>
      <c r="N253">
        <f t="shared" si="19"/>
        <v>134.40790053233286</v>
      </c>
      <c r="O253" s="8">
        <f>N253/B253</f>
        <v>1.8610897332087074E-2</v>
      </c>
      <c r="P253">
        <v>1451</v>
      </c>
      <c r="Q253">
        <f t="shared" si="20"/>
        <v>2419.3422095819915</v>
      </c>
      <c r="R253">
        <f t="shared" si="21"/>
        <v>26118</v>
      </c>
      <c r="S253">
        <f t="shared" si="22"/>
        <v>134.40790053233286</v>
      </c>
      <c r="T253">
        <f t="shared" si="23"/>
        <v>18065.483725509483</v>
      </c>
      <c r="U253">
        <v>0</v>
      </c>
      <c r="V253">
        <v>0</v>
      </c>
      <c r="W253">
        <v>1050</v>
      </c>
      <c r="X253">
        <v>1</v>
      </c>
      <c r="Y253">
        <v>1</v>
      </c>
      <c r="Z253">
        <v>6172</v>
      </c>
      <c r="AA253">
        <v>0</v>
      </c>
      <c r="AB253">
        <v>0</v>
      </c>
      <c r="AC253">
        <v>0</v>
      </c>
      <c r="AD253">
        <v>0</v>
      </c>
    </row>
    <row r="254" spans="1:30" x14ac:dyDescent="0.35">
      <c r="A254" s="1">
        <v>41168</v>
      </c>
      <c r="B254">
        <v>6819</v>
      </c>
      <c r="C254">
        <v>6492.666666666667</v>
      </c>
      <c r="D254">
        <v>7444</v>
      </c>
      <c r="E254">
        <v>7222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f t="shared" si="18"/>
        <v>7636.3530366974092</v>
      </c>
      <c r="M254">
        <f>L254-B254</f>
        <v>817.35303669740915</v>
      </c>
      <c r="N254">
        <f t="shared" si="19"/>
        <v>817.35303669740915</v>
      </c>
      <c r="O254" s="8">
        <f>N254/B254</f>
        <v>0.11986406169488328</v>
      </c>
      <c r="P254">
        <v>1712</v>
      </c>
      <c r="Q254">
        <f t="shared" si="20"/>
        <v>14712.354660553365</v>
      </c>
      <c r="R254">
        <f t="shared" si="21"/>
        <v>30816</v>
      </c>
      <c r="S254">
        <f t="shared" si="22"/>
        <v>817.35303669740915</v>
      </c>
      <c r="T254">
        <f t="shared" si="23"/>
        <v>668065.9865984763</v>
      </c>
      <c r="U254">
        <v>0</v>
      </c>
      <c r="V254">
        <v>0</v>
      </c>
      <c r="W254">
        <v>-403</v>
      </c>
      <c r="X254">
        <v>1</v>
      </c>
      <c r="Y254">
        <v>0</v>
      </c>
      <c r="Z254">
        <v>7222</v>
      </c>
      <c r="AA254">
        <v>0</v>
      </c>
      <c r="AB254">
        <v>0</v>
      </c>
      <c r="AC254">
        <v>0</v>
      </c>
      <c r="AD254">
        <v>0</v>
      </c>
    </row>
    <row r="255" spans="1:30" x14ac:dyDescent="0.35">
      <c r="A255" s="1">
        <v>41169</v>
      </c>
      <c r="B255">
        <v>5059</v>
      </c>
      <c r="C255">
        <v>6737.666666666667</v>
      </c>
      <c r="D255">
        <v>5029</v>
      </c>
      <c r="E255">
        <v>6819</v>
      </c>
      <c r="F255">
        <v>0</v>
      </c>
      <c r="G255">
        <v>1</v>
      </c>
      <c r="H255">
        <v>0</v>
      </c>
      <c r="I255">
        <v>0</v>
      </c>
      <c r="J255">
        <v>0</v>
      </c>
      <c r="K255">
        <v>0</v>
      </c>
      <c r="L255">
        <f t="shared" si="18"/>
        <v>6270.5931499439739</v>
      </c>
      <c r="M255">
        <f>L255-B255</f>
        <v>1211.5931499439739</v>
      </c>
      <c r="N255">
        <f t="shared" si="19"/>
        <v>1211.5931499439739</v>
      </c>
      <c r="O255" s="8">
        <f>N255/B255</f>
        <v>0.23949261710693298</v>
      </c>
      <c r="P255">
        <v>1575</v>
      </c>
      <c r="Q255">
        <f t="shared" si="20"/>
        <v>21808.67669899153</v>
      </c>
      <c r="R255">
        <f t="shared" si="21"/>
        <v>28350</v>
      </c>
      <c r="S255">
        <f t="shared" si="22"/>
        <v>1211.5931499439739</v>
      </c>
      <c r="T255">
        <f t="shared" si="23"/>
        <v>1467957.9609911609</v>
      </c>
      <c r="U255">
        <v>0</v>
      </c>
      <c r="V255">
        <v>0</v>
      </c>
      <c r="W255">
        <v>-1760</v>
      </c>
      <c r="X255">
        <v>0</v>
      </c>
      <c r="Y255">
        <v>0</v>
      </c>
      <c r="Z255">
        <v>6819</v>
      </c>
      <c r="AA255">
        <v>1</v>
      </c>
      <c r="AB255">
        <v>0</v>
      </c>
      <c r="AC255">
        <v>0</v>
      </c>
      <c r="AD255">
        <v>1</v>
      </c>
    </row>
    <row r="256" spans="1:30" x14ac:dyDescent="0.35">
      <c r="A256" s="1">
        <v>41170</v>
      </c>
      <c r="B256">
        <v>4676</v>
      </c>
      <c r="C256">
        <v>6366.666666666667</v>
      </c>
      <c r="D256">
        <v>5327</v>
      </c>
      <c r="E256">
        <v>5059</v>
      </c>
      <c r="F256">
        <v>0</v>
      </c>
      <c r="G256">
        <v>0</v>
      </c>
      <c r="H256">
        <v>1</v>
      </c>
      <c r="I256">
        <v>0</v>
      </c>
      <c r="J256">
        <v>0</v>
      </c>
      <c r="K256">
        <v>0</v>
      </c>
      <c r="L256">
        <f t="shared" si="18"/>
        <v>5835.380155391882</v>
      </c>
      <c r="M256">
        <f>L256-B256</f>
        <v>1159.380155391882</v>
      </c>
      <c r="N256">
        <f t="shared" si="19"/>
        <v>1159.380155391882</v>
      </c>
      <c r="O256" s="8">
        <f>N256/B256</f>
        <v>0.24794271928825534</v>
      </c>
      <c r="P256">
        <v>2240</v>
      </c>
      <c r="Q256">
        <f t="shared" si="20"/>
        <v>20868.842797053876</v>
      </c>
      <c r="R256">
        <f t="shared" si="21"/>
        <v>40320</v>
      </c>
      <c r="S256">
        <f t="shared" si="22"/>
        <v>1159.380155391882</v>
      </c>
      <c r="T256">
        <f t="shared" si="23"/>
        <v>1344162.3447165044</v>
      </c>
      <c r="U256">
        <v>0</v>
      </c>
      <c r="V256">
        <v>0</v>
      </c>
      <c r="W256">
        <v>-383</v>
      </c>
      <c r="X256">
        <v>0</v>
      </c>
      <c r="Y256">
        <v>0</v>
      </c>
      <c r="Z256">
        <v>5059</v>
      </c>
      <c r="AA256">
        <v>0</v>
      </c>
      <c r="AB256">
        <v>1</v>
      </c>
      <c r="AC256">
        <v>0</v>
      </c>
      <c r="AD256">
        <v>0</v>
      </c>
    </row>
    <row r="257" spans="1:30" x14ac:dyDescent="0.35">
      <c r="A257" s="1">
        <v>41171</v>
      </c>
      <c r="B257">
        <v>3000</v>
      </c>
      <c r="C257">
        <v>5518</v>
      </c>
      <c r="D257">
        <v>5012</v>
      </c>
      <c r="E257">
        <v>4676</v>
      </c>
      <c r="F257">
        <v>0</v>
      </c>
      <c r="G257">
        <v>0</v>
      </c>
      <c r="H257">
        <v>0</v>
      </c>
      <c r="I257">
        <v>1</v>
      </c>
      <c r="J257">
        <v>0</v>
      </c>
      <c r="K257">
        <v>0</v>
      </c>
      <c r="L257">
        <f t="shared" si="18"/>
        <v>5360.3014388193278</v>
      </c>
      <c r="M257">
        <f>L257-B257</f>
        <v>2360.3014388193278</v>
      </c>
      <c r="N257">
        <f t="shared" si="19"/>
        <v>2360.3014388193278</v>
      </c>
      <c r="O257" s="8">
        <f>N257/B257</f>
        <v>0.78676714627310929</v>
      </c>
      <c r="P257">
        <v>272</v>
      </c>
      <c r="Q257">
        <f t="shared" si="20"/>
        <v>42485.425898747897</v>
      </c>
      <c r="R257">
        <f t="shared" si="21"/>
        <v>4896</v>
      </c>
      <c r="S257">
        <f t="shared" si="22"/>
        <v>2360.3014388193278</v>
      </c>
      <c r="T257">
        <f t="shared" si="23"/>
        <v>5571022.8820925895</v>
      </c>
      <c r="U257">
        <v>0</v>
      </c>
      <c r="V257">
        <v>0</v>
      </c>
      <c r="W257">
        <v>-1676</v>
      </c>
      <c r="X257">
        <v>0</v>
      </c>
      <c r="Y257">
        <v>0</v>
      </c>
      <c r="Z257">
        <v>4676</v>
      </c>
      <c r="AA257">
        <v>0</v>
      </c>
      <c r="AB257">
        <v>0</v>
      </c>
      <c r="AC257">
        <v>1</v>
      </c>
      <c r="AD257">
        <v>0</v>
      </c>
    </row>
    <row r="258" spans="1:30" x14ac:dyDescent="0.35">
      <c r="A258" s="1">
        <v>41172</v>
      </c>
      <c r="B258">
        <v>5739</v>
      </c>
      <c r="C258">
        <v>4245</v>
      </c>
      <c r="D258">
        <v>6084</v>
      </c>
      <c r="E258">
        <v>3000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f t="shared" si="18"/>
        <v>4962.0789132861382</v>
      </c>
      <c r="M258">
        <f>L258-B258</f>
        <v>-776.92108671386177</v>
      </c>
      <c r="N258">
        <f t="shared" si="19"/>
        <v>776.92108671386177</v>
      </c>
      <c r="O258" s="8">
        <f>N258/B258</f>
        <v>0.1353756903143164</v>
      </c>
      <c r="P258">
        <v>1134</v>
      </c>
      <c r="Q258">
        <f t="shared" si="20"/>
        <v>55938.318243398047</v>
      </c>
      <c r="R258">
        <f t="shared" si="21"/>
        <v>20412</v>
      </c>
      <c r="S258">
        <f t="shared" si="22"/>
        <v>-1553.8421734277235</v>
      </c>
      <c r="T258">
        <f t="shared" si="23"/>
        <v>2414425.4999225917</v>
      </c>
      <c r="U258">
        <v>1</v>
      </c>
      <c r="V258">
        <v>0</v>
      </c>
      <c r="W258">
        <v>2739</v>
      </c>
      <c r="X258">
        <v>0</v>
      </c>
      <c r="Y258">
        <v>0</v>
      </c>
      <c r="Z258">
        <v>3000</v>
      </c>
      <c r="AA258">
        <v>0</v>
      </c>
      <c r="AB258">
        <v>0</v>
      </c>
      <c r="AC258">
        <v>0</v>
      </c>
      <c r="AD258">
        <v>0</v>
      </c>
    </row>
    <row r="259" spans="1:30" x14ac:dyDescent="0.35">
      <c r="A259" s="1">
        <v>41173</v>
      </c>
      <c r="B259">
        <v>4628.5</v>
      </c>
      <c r="C259">
        <v>4471.666666666667</v>
      </c>
      <c r="D259">
        <v>6172</v>
      </c>
      <c r="E259">
        <v>5739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1</v>
      </c>
      <c r="L259">
        <f t="shared" ref="L259:L322" si="24">$AH$2+SUMPRODUCT(C259:F259,$AI$2:$AL$2)</f>
        <v>5740.8918064703266</v>
      </c>
      <c r="M259">
        <f>L259-B259</f>
        <v>1112.3918064703266</v>
      </c>
      <c r="N259">
        <f t="shared" ref="N259:N322" si="25">ABS(M259)</f>
        <v>1112.3918064703266</v>
      </c>
      <c r="O259" s="8">
        <f>N259/B259</f>
        <v>0.24033527200395952</v>
      </c>
      <c r="P259">
        <v>4162</v>
      </c>
      <c r="Q259">
        <f t="shared" ref="Q259:Q322" si="26">IF(M259&lt;0,M259*-72,M259*18)</f>
        <v>20023.052516465879</v>
      </c>
      <c r="R259">
        <f t="shared" ref="R259:R322" si="27">P259*18</f>
        <v>74916</v>
      </c>
      <c r="S259">
        <f t="shared" ref="S259:S322" si="28">IF(M259&lt;0,M259*2,M259)</f>
        <v>1112.3918064703266</v>
      </c>
      <c r="T259">
        <f t="shared" ref="T259:T322" si="29">S259^2</f>
        <v>1237415.5311023167</v>
      </c>
      <c r="U259">
        <v>0</v>
      </c>
      <c r="V259">
        <v>1</v>
      </c>
      <c r="W259">
        <v>-1110.5</v>
      </c>
      <c r="X259">
        <v>0</v>
      </c>
      <c r="Y259">
        <v>0</v>
      </c>
      <c r="Z259">
        <v>5739</v>
      </c>
      <c r="AA259">
        <v>0</v>
      </c>
      <c r="AB259">
        <v>0</v>
      </c>
      <c r="AC259">
        <v>0</v>
      </c>
      <c r="AD259">
        <v>0</v>
      </c>
    </row>
    <row r="260" spans="1:30" x14ac:dyDescent="0.35">
      <c r="A260" s="1">
        <v>41174</v>
      </c>
      <c r="B260">
        <v>6288</v>
      </c>
      <c r="C260">
        <v>4455.833333333333</v>
      </c>
      <c r="D260">
        <v>7222</v>
      </c>
      <c r="E260">
        <v>4628.5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f t="shared" si="24"/>
        <v>6285.764706720789</v>
      </c>
      <c r="M260">
        <f>L260-B260</f>
        <v>-2.2352932792109641</v>
      </c>
      <c r="N260">
        <f t="shared" si="25"/>
        <v>2.2352932792109641</v>
      </c>
      <c r="O260" s="8">
        <f>N260/B260</f>
        <v>3.5548557239360116E-4</v>
      </c>
      <c r="P260">
        <v>836</v>
      </c>
      <c r="Q260">
        <f t="shared" si="26"/>
        <v>160.94111610318942</v>
      </c>
      <c r="R260">
        <f t="shared" si="27"/>
        <v>15048</v>
      </c>
      <c r="S260">
        <f t="shared" si="28"/>
        <v>-4.4705865584219282</v>
      </c>
      <c r="T260">
        <f t="shared" si="29"/>
        <v>19.986144176342819</v>
      </c>
      <c r="U260">
        <v>0</v>
      </c>
      <c r="V260">
        <v>0</v>
      </c>
      <c r="W260">
        <v>1659.5</v>
      </c>
      <c r="X260">
        <v>1</v>
      </c>
      <c r="Y260">
        <v>1</v>
      </c>
      <c r="Z260">
        <v>4628.5</v>
      </c>
      <c r="AA260">
        <v>0</v>
      </c>
      <c r="AB260">
        <v>0</v>
      </c>
      <c r="AC260">
        <v>0</v>
      </c>
      <c r="AD260">
        <v>0</v>
      </c>
    </row>
    <row r="261" spans="1:30" x14ac:dyDescent="0.35">
      <c r="A261" s="1">
        <v>41175</v>
      </c>
      <c r="B261">
        <v>6844</v>
      </c>
      <c r="C261">
        <v>5551.833333333333</v>
      </c>
      <c r="D261">
        <v>6819</v>
      </c>
      <c r="E261">
        <v>6288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f t="shared" si="24"/>
        <v>6879.3520941513943</v>
      </c>
      <c r="M261">
        <f>L261-B261</f>
        <v>35.35209415139434</v>
      </c>
      <c r="N261">
        <f t="shared" si="25"/>
        <v>35.35209415139434</v>
      </c>
      <c r="O261" s="8">
        <f>N261/B261</f>
        <v>5.1654141074509554E-3</v>
      </c>
      <c r="P261">
        <v>1051</v>
      </c>
      <c r="Q261">
        <f t="shared" si="26"/>
        <v>636.33769472509812</v>
      </c>
      <c r="R261">
        <f t="shared" si="27"/>
        <v>18918</v>
      </c>
      <c r="S261">
        <f t="shared" si="28"/>
        <v>35.35209415139434</v>
      </c>
      <c r="T261">
        <f t="shared" si="29"/>
        <v>1249.7705608890499</v>
      </c>
      <c r="U261">
        <v>0</v>
      </c>
      <c r="V261">
        <v>0</v>
      </c>
      <c r="W261">
        <v>556</v>
      </c>
      <c r="X261">
        <v>1</v>
      </c>
      <c r="Y261">
        <v>0</v>
      </c>
      <c r="Z261">
        <v>6288</v>
      </c>
      <c r="AA261">
        <v>0</v>
      </c>
      <c r="AB261">
        <v>0</v>
      </c>
      <c r="AC261">
        <v>0</v>
      </c>
      <c r="AD261">
        <v>1</v>
      </c>
    </row>
    <row r="262" spans="1:30" x14ac:dyDescent="0.35">
      <c r="A262" s="1">
        <v>41176</v>
      </c>
      <c r="B262">
        <v>4615</v>
      </c>
      <c r="C262">
        <v>5920.166666666667</v>
      </c>
      <c r="D262">
        <v>5059</v>
      </c>
      <c r="E262">
        <v>6844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0</v>
      </c>
      <c r="L262">
        <f t="shared" si="24"/>
        <v>6036.6778438635965</v>
      </c>
      <c r="M262">
        <f>L262-B262</f>
        <v>1421.6778438635965</v>
      </c>
      <c r="N262">
        <f t="shared" si="25"/>
        <v>1421.6778438635965</v>
      </c>
      <c r="O262" s="8">
        <f>N262/B262</f>
        <v>0.30805587082634811</v>
      </c>
      <c r="P262">
        <v>1840</v>
      </c>
      <c r="Q262">
        <f t="shared" si="26"/>
        <v>25590.201189544736</v>
      </c>
      <c r="R262">
        <f t="shared" si="27"/>
        <v>33120</v>
      </c>
      <c r="S262">
        <f t="shared" si="28"/>
        <v>1421.6778438635965</v>
      </c>
      <c r="T262">
        <f t="shared" si="29"/>
        <v>2021167.8917326448</v>
      </c>
      <c r="U262">
        <v>0</v>
      </c>
      <c r="V262">
        <v>0</v>
      </c>
      <c r="W262">
        <v>-2229</v>
      </c>
      <c r="X262">
        <v>0</v>
      </c>
      <c r="Y262">
        <v>0</v>
      </c>
      <c r="Z262">
        <v>6844</v>
      </c>
      <c r="AA262">
        <v>1</v>
      </c>
      <c r="AB262">
        <v>0</v>
      </c>
      <c r="AC262">
        <v>0</v>
      </c>
      <c r="AD262">
        <v>0</v>
      </c>
    </row>
    <row r="263" spans="1:30" x14ac:dyDescent="0.35">
      <c r="A263" s="1">
        <v>41177</v>
      </c>
      <c r="B263">
        <v>5412</v>
      </c>
      <c r="C263">
        <v>5915.666666666667</v>
      </c>
      <c r="D263">
        <v>4676</v>
      </c>
      <c r="E263">
        <v>4615</v>
      </c>
      <c r="F263">
        <v>0</v>
      </c>
      <c r="G263">
        <v>0</v>
      </c>
      <c r="H263">
        <v>1</v>
      </c>
      <c r="I263">
        <v>0</v>
      </c>
      <c r="J263">
        <v>0</v>
      </c>
      <c r="K263">
        <v>0</v>
      </c>
      <c r="L263">
        <f t="shared" si="24"/>
        <v>5340.0675960135195</v>
      </c>
      <c r="M263">
        <f>L263-B263</f>
        <v>-71.932403986480494</v>
      </c>
      <c r="N263">
        <f t="shared" si="25"/>
        <v>71.932403986480494</v>
      </c>
      <c r="O263" s="8">
        <f>N263/B263</f>
        <v>1.3291279376659366E-2</v>
      </c>
      <c r="P263">
        <v>2027</v>
      </c>
      <c r="Q263">
        <f t="shared" si="26"/>
        <v>5179.1330870265956</v>
      </c>
      <c r="R263">
        <f t="shared" si="27"/>
        <v>36486</v>
      </c>
      <c r="S263">
        <f t="shared" si="28"/>
        <v>-143.86480797296099</v>
      </c>
      <c r="T263">
        <f t="shared" si="29"/>
        <v>20697.082973096938</v>
      </c>
      <c r="U263">
        <v>0</v>
      </c>
      <c r="V263">
        <v>0</v>
      </c>
      <c r="W263">
        <v>797</v>
      </c>
      <c r="X263">
        <v>0</v>
      </c>
      <c r="Y263">
        <v>0</v>
      </c>
      <c r="Z263">
        <v>4615</v>
      </c>
      <c r="AA263">
        <v>0</v>
      </c>
      <c r="AB263">
        <v>1</v>
      </c>
      <c r="AC263">
        <v>0</v>
      </c>
      <c r="AD263">
        <v>1</v>
      </c>
    </row>
    <row r="264" spans="1:30" x14ac:dyDescent="0.35">
      <c r="A264" s="1">
        <v>41178</v>
      </c>
      <c r="B264">
        <v>5273</v>
      </c>
      <c r="C264">
        <v>5623.666666666667</v>
      </c>
      <c r="D264">
        <v>3000</v>
      </c>
      <c r="E264">
        <v>5412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0</v>
      </c>
      <c r="L264">
        <f t="shared" si="24"/>
        <v>4810.829621198196</v>
      </c>
      <c r="M264">
        <f>L264-B264</f>
        <v>-462.17037880180396</v>
      </c>
      <c r="N264">
        <f t="shared" si="25"/>
        <v>462.17037880180396</v>
      </c>
      <c r="O264" s="8">
        <f>N264/B264</f>
        <v>8.7648469334686882E-2</v>
      </c>
      <c r="P264">
        <v>1856</v>
      </c>
      <c r="Q264">
        <f t="shared" si="26"/>
        <v>33276.267273729885</v>
      </c>
      <c r="R264">
        <f t="shared" si="27"/>
        <v>33408</v>
      </c>
      <c r="S264">
        <f t="shared" si="28"/>
        <v>-924.34075760360793</v>
      </c>
      <c r="T264">
        <f t="shared" si="29"/>
        <v>854405.83616721188</v>
      </c>
      <c r="U264">
        <v>0</v>
      </c>
      <c r="V264">
        <v>0</v>
      </c>
      <c r="W264">
        <v>-139</v>
      </c>
      <c r="X264">
        <v>0</v>
      </c>
      <c r="Y264">
        <v>0</v>
      </c>
      <c r="Z264">
        <v>5412</v>
      </c>
      <c r="AA264">
        <v>0</v>
      </c>
      <c r="AB264">
        <v>0</v>
      </c>
      <c r="AC264">
        <v>1</v>
      </c>
      <c r="AD264">
        <v>1</v>
      </c>
    </row>
    <row r="265" spans="1:30" x14ac:dyDescent="0.35">
      <c r="A265" s="1">
        <v>41179</v>
      </c>
      <c r="B265">
        <v>4996</v>
      </c>
      <c r="C265">
        <v>5100</v>
      </c>
      <c r="D265">
        <v>5739</v>
      </c>
      <c r="E265">
        <v>5273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</v>
      </c>
      <c r="L265">
        <f t="shared" si="24"/>
        <v>5654.8905029819543</v>
      </c>
      <c r="M265">
        <f>L265-B265</f>
        <v>658.89050298195434</v>
      </c>
      <c r="N265">
        <f t="shared" si="25"/>
        <v>658.89050298195434</v>
      </c>
      <c r="O265" s="8">
        <f>N265/B265</f>
        <v>0.13188360748237676</v>
      </c>
      <c r="P265">
        <v>1961</v>
      </c>
      <c r="Q265">
        <f t="shared" si="26"/>
        <v>11860.029053675178</v>
      </c>
      <c r="R265">
        <f t="shared" si="27"/>
        <v>35298</v>
      </c>
      <c r="S265">
        <f t="shared" si="28"/>
        <v>658.89050298195434</v>
      </c>
      <c r="T265">
        <f t="shared" si="29"/>
        <v>434136.69491981278</v>
      </c>
      <c r="U265">
        <v>1</v>
      </c>
      <c r="V265">
        <v>0</v>
      </c>
      <c r="W265">
        <v>-277</v>
      </c>
      <c r="X265">
        <v>0</v>
      </c>
      <c r="Y265">
        <v>0</v>
      </c>
      <c r="Z265">
        <v>5273</v>
      </c>
      <c r="AA265">
        <v>0</v>
      </c>
      <c r="AB265">
        <v>0</v>
      </c>
      <c r="AC265">
        <v>0</v>
      </c>
      <c r="AD265">
        <v>0</v>
      </c>
    </row>
    <row r="266" spans="1:30" x14ac:dyDescent="0.35">
      <c r="A266" s="1">
        <v>41180</v>
      </c>
      <c r="B266">
        <v>5590</v>
      </c>
      <c r="C266">
        <v>5227</v>
      </c>
      <c r="D266">
        <v>4628.5</v>
      </c>
      <c r="E266">
        <v>4996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1</v>
      </c>
      <c r="L266">
        <f t="shared" si="24"/>
        <v>5204.1942322772929</v>
      </c>
      <c r="M266">
        <f>L266-B266</f>
        <v>-385.80576772270706</v>
      </c>
      <c r="N266">
        <f t="shared" si="25"/>
        <v>385.80576772270706</v>
      </c>
      <c r="O266" s="8">
        <f>N266/B266</f>
        <v>6.9017131971861725E-2</v>
      </c>
      <c r="P266">
        <v>835</v>
      </c>
      <c r="Q266">
        <f t="shared" si="26"/>
        <v>27778.015276034908</v>
      </c>
      <c r="R266">
        <f t="shared" si="27"/>
        <v>15030</v>
      </c>
      <c r="S266">
        <f t="shared" si="28"/>
        <v>-771.61153544541412</v>
      </c>
      <c r="T266">
        <f t="shared" si="29"/>
        <v>595384.36163242953</v>
      </c>
      <c r="U266">
        <v>0</v>
      </c>
      <c r="V266">
        <v>1</v>
      </c>
      <c r="W266">
        <v>594</v>
      </c>
      <c r="X266">
        <v>0</v>
      </c>
      <c r="Y266">
        <v>0</v>
      </c>
      <c r="Z266">
        <v>4996</v>
      </c>
      <c r="AA266">
        <v>0</v>
      </c>
      <c r="AB266">
        <v>0</v>
      </c>
      <c r="AC266">
        <v>0</v>
      </c>
      <c r="AD266">
        <v>1</v>
      </c>
    </row>
    <row r="267" spans="1:30" x14ac:dyDescent="0.35">
      <c r="A267" s="1">
        <v>41181</v>
      </c>
      <c r="B267">
        <v>6648</v>
      </c>
      <c r="C267">
        <v>5286.333333333333</v>
      </c>
      <c r="D267">
        <v>6288</v>
      </c>
      <c r="E267">
        <v>5590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f t="shared" si="24"/>
        <v>6423.9794737478778</v>
      </c>
      <c r="M267">
        <f>L267-B267</f>
        <v>-224.02052625212218</v>
      </c>
      <c r="N267">
        <f t="shared" si="25"/>
        <v>224.02052625212218</v>
      </c>
      <c r="O267" s="8">
        <f>N267/B267</f>
        <v>3.3697431746709111E-2</v>
      </c>
      <c r="P267">
        <v>1478</v>
      </c>
      <c r="Q267">
        <f t="shared" si="26"/>
        <v>16129.477890152797</v>
      </c>
      <c r="R267">
        <f t="shared" si="27"/>
        <v>26604</v>
      </c>
      <c r="S267">
        <f t="shared" si="28"/>
        <v>-448.04105250424436</v>
      </c>
      <c r="T267">
        <f t="shared" si="29"/>
        <v>200740.78472911107</v>
      </c>
      <c r="U267">
        <v>0</v>
      </c>
      <c r="V267">
        <v>0</v>
      </c>
      <c r="W267">
        <v>1058</v>
      </c>
      <c r="X267">
        <v>1</v>
      </c>
      <c r="Y267">
        <v>1</v>
      </c>
      <c r="Z267">
        <v>5590</v>
      </c>
      <c r="AA267">
        <v>0</v>
      </c>
      <c r="AB267">
        <v>0</v>
      </c>
      <c r="AC267">
        <v>0</v>
      </c>
      <c r="AD267">
        <v>1</v>
      </c>
    </row>
    <row r="268" spans="1:30" x14ac:dyDescent="0.35">
      <c r="A268" s="1">
        <v>41182</v>
      </c>
      <c r="B268">
        <v>6569</v>
      </c>
      <c r="C268">
        <v>5744.666666666667</v>
      </c>
      <c r="D268">
        <v>6844</v>
      </c>
      <c r="E268">
        <v>6648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f t="shared" si="24"/>
        <v>7036.9656926531288</v>
      </c>
      <c r="M268">
        <f>L268-B268</f>
        <v>467.96569265312883</v>
      </c>
      <c r="N268">
        <f t="shared" si="25"/>
        <v>467.96569265312883</v>
      </c>
      <c r="O268" s="8">
        <f>N268/B268</f>
        <v>7.1238497892088415E-2</v>
      </c>
      <c r="P268">
        <v>1075</v>
      </c>
      <c r="Q268">
        <f t="shared" si="26"/>
        <v>8423.3824677563189</v>
      </c>
      <c r="R268">
        <f t="shared" si="27"/>
        <v>19350</v>
      </c>
      <c r="S268">
        <f t="shared" si="28"/>
        <v>467.96569265312883</v>
      </c>
      <c r="T268">
        <f t="shared" si="29"/>
        <v>218991.88950032264</v>
      </c>
      <c r="U268">
        <v>0</v>
      </c>
      <c r="V268">
        <v>0</v>
      </c>
      <c r="W268">
        <v>-79</v>
      </c>
      <c r="X268">
        <v>1</v>
      </c>
      <c r="Y268">
        <v>0</v>
      </c>
      <c r="Z268">
        <v>6648</v>
      </c>
      <c r="AA268">
        <v>0</v>
      </c>
      <c r="AB268">
        <v>0</v>
      </c>
      <c r="AC268">
        <v>0</v>
      </c>
      <c r="AD268">
        <v>0</v>
      </c>
    </row>
    <row r="269" spans="1:30" x14ac:dyDescent="0.35">
      <c r="A269" s="1">
        <v>41183</v>
      </c>
      <c r="B269">
        <v>4396</v>
      </c>
      <c r="C269">
        <v>6269</v>
      </c>
      <c r="D269">
        <v>4615</v>
      </c>
      <c r="E269">
        <v>6569</v>
      </c>
      <c r="F269">
        <v>0</v>
      </c>
      <c r="G269">
        <v>1</v>
      </c>
      <c r="H269">
        <v>0</v>
      </c>
      <c r="I269">
        <v>0</v>
      </c>
      <c r="J269">
        <v>0</v>
      </c>
      <c r="K269">
        <v>0</v>
      </c>
      <c r="L269">
        <f t="shared" si="24"/>
        <v>5907.6448407664975</v>
      </c>
      <c r="M269">
        <f>L269-B269</f>
        <v>1511.6448407664975</v>
      </c>
      <c r="N269">
        <f t="shared" si="25"/>
        <v>1511.6448407664975</v>
      </c>
      <c r="O269" s="8">
        <f>N269/B269</f>
        <v>0.34386825313159636</v>
      </c>
      <c r="P269">
        <v>1808</v>
      </c>
      <c r="Q269">
        <f t="shared" si="26"/>
        <v>27209.607133796955</v>
      </c>
      <c r="R269">
        <f t="shared" si="27"/>
        <v>32544</v>
      </c>
      <c r="S269">
        <f t="shared" si="28"/>
        <v>1511.6448407664975</v>
      </c>
      <c r="T269">
        <f t="shared" si="29"/>
        <v>2285070.1246159696</v>
      </c>
      <c r="U269">
        <v>0</v>
      </c>
      <c r="V269">
        <v>0</v>
      </c>
      <c r="W269">
        <v>-2173</v>
      </c>
      <c r="X269">
        <v>0</v>
      </c>
      <c r="Y269">
        <v>0</v>
      </c>
      <c r="Z269">
        <v>6569</v>
      </c>
      <c r="AA269">
        <v>1</v>
      </c>
      <c r="AB269">
        <v>0</v>
      </c>
      <c r="AC269">
        <v>0</v>
      </c>
      <c r="AD269">
        <v>0</v>
      </c>
    </row>
    <row r="270" spans="1:30" x14ac:dyDescent="0.35">
      <c r="A270" s="1">
        <v>41184</v>
      </c>
      <c r="B270">
        <v>5205</v>
      </c>
      <c r="C270">
        <v>5871</v>
      </c>
      <c r="D270">
        <v>5412</v>
      </c>
      <c r="E270">
        <v>4396</v>
      </c>
      <c r="F270">
        <v>0</v>
      </c>
      <c r="G270">
        <v>0</v>
      </c>
      <c r="H270">
        <v>1</v>
      </c>
      <c r="I270">
        <v>0</v>
      </c>
      <c r="J270">
        <v>0</v>
      </c>
      <c r="K270">
        <v>0</v>
      </c>
      <c r="L270">
        <f t="shared" si="24"/>
        <v>5551.6095748098687</v>
      </c>
      <c r="M270">
        <f>L270-B270</f>
        <v>346.60957480986872</v>
      </c>
      <c r="N270">
        <f t="shared" si="25"/>
        <v>346.60957480986872</v>
      </c>
      <c r="O270" s="8">
        <f>N270/B270</f>
        <v>6.6591657023990142E-2</v>
      </c>
      <c r="P270">
        <v>1511</v>
      </c>
      <c r="Q270">
        <f t="shared" si="26"/>
        <v>6238.9723465776369</v>
      </c>
      <c r="R270">
        <f t="shared" si="27"/>
        <v>27198</v>
      </c>
      <c r="S270">
        <f t="shared" si="28"/>
        <v>346.60957480986872</v>
      </c>
      <c r="T270">
        <f t="shared" si="29"/>
        <v>120138.19734987798</v>
      </c>
      <c r="U270">
        <v>0</v>
      </c>
      <c r="V270">
        <v>0</v>
      </c>
      <c r="W270">
        <v>809</v>
      </c>
      <c r="X270">
        <v>0</v>
      </c>
      <c r="Y270">
        <v>0</v>
      </c>
      <c r="Z270">
        <v>4396</v>
      </c>
      <c r="AA270">
        <v>0</v>
      </c>
      <c r="AB270">
        <v>1</v>
      </c>
      <c r="AC270">
        <v>0</v>
      </c>
      <c r="AD270">
        <v>0</v>
      </c>
    </row>
    <row r="271" spans="1:30" x14ac:dyDescent="0.35">
      <c r="A271" s="1">
        <v>41185</v>
      </c>
      <c r="B271">
        <v>5350</v>
      </c>
      <c r="C271">
        <v>5390</v>
      </c>
      <c r="D271">
        <v>5273</v>
      </c>
      <c r="E271">
        <v>5205</v>
      </c>
      <c r="F271">
        <v>0</v>
      </c>
      <c r="G271">
        <v>0</v>
      </c>
      <c r="H271">
        <v>0</v>
      </c>
      <c r="I271">
        <v>1</v>
      </c>
      <c r="J271">
        <v>0</v>
      </c>
      <c r="K271">
        <v>0</v>
      </c>
      <c r="L271">
        <f t="shared" si="24"/>
        <v>5550.4767340424278</v>
      </c>
      <c r="M271">
        <f>L271-B271</f>
        <v>200.47673404242778</v>
      </c>
      <c r="N271">
        <f t="shared" si="25"/>
        <v>200.47673404242778</v>
      </c>
      <c r="O271" s="8">
        <f>N271/B271</f>
        <v>3.7472286736902387E-2</v>
      </c>
      <c r="P271">
        <v>1355</v>
      </c>
      <c r="Q271">
        <f t="shared" si="26"/>
        <v>3608.5812127637</v>
      </c>
      <c r="R271">
        <f t="shared" si="27"/>
        <v>24390</v>
      </c>
      <c r="S271">
        <f t="shared" si="28"/>
        <v>200.47673404242778</v>
      </c>
      <c r="T271">
        <f t="shared" si="29"/>
        <v>40190.920892318318</v>
      </c>
      <c r="U271">
        <v>0</v>
      </c>
      <c r="V271">
        <v>0</v>
      </c>
      <c r="W271">
        <v>145</v>
      </c>
      <c r="X271">
        <v>0</v>
      </c>
      <c r="Y271">
        <v>0</v>
      </c>
      <c r="Z271">
        <v>5205</v>
      </c>
      <c r="AA271">
        <v>0</v>
      </c>
      <c r="AB271">
        <v>0</v>
      </c>
      <c r="AC271">
        <v>1</v>
      </c>
      <c r="AD271">
        <v>1</v>
      </c>
    </row>
    <row r="272" spans="1:30" x14ac:dyDescent="0.35">
      <c r="A272" s="1">
        <v>41186</v>
      </c>
      <c r="B272">
        <v>4939</v>
      </c>
      <c r="C272">
        <v>4983.666666666667</v>
      </c>
      <c r="D272">
        <v>4996</v>
      </c>
      <c r="E272">
        <v>5350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0</v>
      </c>
      <c r="L272">
        <f t="shared" si="24"/>
        <v>5356.1371092002191</v>
      </c>
      <c r="M272">
        <f>L272-B272</f>
        <v>417.13710920021913</v>
      </c>
      <c r="N272">
        <f t="shared" si="25"/>
        <v>417.13710920021913</v>
      </c>
      <c r="O272" s="8">
        <f>N272/B272</f>
        <v>8.4457807086499109E-2</v>
      </c>
      <c r="P272">
        <v>1835</v>
      </c>
      <c r="Q272">
        <f t="shared" si="26"/>
        <v>7508.4679656039443</v>
      </c>
      <c r="R272">
        <f t="shared" si="27"/>
        <v>33030</v>
      </c>
      <c r="S272">
        <f t="shared" si="28"/>
        <v>417.13710920021913</v>
      </c>
      <c r="T272">
        <f t="shared" si="29"/>
        <v>174003.36787191554</v>
      </c>
      <c r="U272">
        <v>1</v>
      </c>
      <c r="V272">
        <v>0</v>
      </c>
      <c r="W272">
        <v>-411</v>
      </c>
      <c r="X272">
        <v>0</v>
      </c>
      <c r="Y272">
        <v>0</v>
      </c>
      <c r="Z272">
        <v>5350</v>
      </c>
      <c r="AA272">
        <v>0</v>
      </c>
      <c r="AB272">
        <v>0</v>
      </c>
      <c r="AC272">
        <v>0</v>
      </c>
      <c r="AD272">
        <v>0</v>
      </c>
    </row>
    <row r="273" spans="1:30" x14ac:dyDescent="0.35">
      <c r="A273" s="1">
        <v>41187</v>
      </c>
      <c r="B273">
        <v>6693</v>
      </c>
      <c r="C273">
        <v>5164.666666666667</v>
      </c>
      <c r="D273">
        <v>5590</v>
      </c>
      <c r="E273">
        <v>4939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1</v>
      </c>
      <c r="L273">
        <f t="shared" si="24"/>
        <v>5535.8420882676728</v>
      </c>
      <c r="M273">
        <f>L273-B273</f>
        <v>-1157.1579117323272</v>
      </c>
      <c r="N273">
        <f t="shared" si="25"/>
        <v>1157.1579117323272</v>
      </c>
      <c r="O273" s="8">
        <f>N273/B273</f>
        <v>0.1728907682253589</v>
      </c>
      <c r="P273">
        <v>671</v>
      </c>
      <c r="Q273">
        <f t="shared" si="26"/>
        <v>83315.369644727558</v>
      </c>
      <c r="R273">
        <f t="shared" si="27"/>
        <v>12078</v>
      </c>
      <c r="S273">
        <f t="shared" si="28"/>
        <v>-2314.3158234646544</v>
      </c>
      <c r="T273">
        <f t="shared" si="29"/>
        <v>5356057.730738881</v>
      </c>
      <c r="U273">
        <v>0</v>
      </c>
      <c r="V273">
        <v>1</v>
      </c>
      <c r="W273">
        <v>1754</v>
      </c>
      <c r="X273">
        <v>0</v>
      </c>
      <c r="Y273">
        <v>0</v>
      </c>
      <c r="Z273">
        <v>4939</v>
      </c>
      <c r="AA273">
        <v>0</v>
      </c>
      <c r="AB273">
        <v>0</v>
      </c>
      <c r="AC273">
        <v>0</v>
      </c>
      <c r="AD273">
        <v>1</v>
      </c>
    </row>
    <row r="274" spans="1:30" x14ac:dyDescent="0.35">
      <c r="A274" s="1">
        <v>41188</v>
      </c>
      <c r="B274">
        <v>7112</v>
      </c>
      <c r="C274">
        <v>5660.666666666667</v>
      </c>
      <c r="D274">
        <v>6648</v>
      </c>
      <c r="E274">
        <v>6693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f t="shared" si="24"/>
        <v>6947.8472222896853</v>
      </c>
      <c r="M274">
        <f>L274-B274</f>
        <v>-164.15277771031469</v>
      </c>
      <c r="N274">
        <f t="shared" si="25"/>
        <v>164.15277771031469</v>
      </c>
      <c r="O274" s="8">
        <f>N274/B274</f>
        <v>2.308109922810949E-2</v>
      </c>
      <c r="P274">
        <v>885</v>
      </c>
      <c r="Q274">
        <f t="shared" si="26"/>
        <v>11818.999995142658</v>
      </c>
      <c r="R274">
        <f t="shared" si="27"/>
        <v>15930</v>
      </c>
      <c r="S274">
        <f t="shared" si="28"/>
        <v>-328.30555542062939</v>
      </c>
      <c r="T274">
        <f t="shared" si="29"/>
        <v>107784.53772004796</v>
      </c>
      <c r="U274">
        <v>0</v>
      </c>
      <c r="V274">
        <v>0</v>
      </c>
      <c r="W274">
        <v>419</v>
      </c>
      <c r="X274">
        <v>1</v>
      </c>
      <c r="Y274">
        <v>1</v>
      </c>
      <c r="Z274">
        <v>6693</v>
      </c>
      <c r="AA274">
        <v>0</v>
      </c>
      <c r="AB274">
        <v>0</v>
      </c>
      <c r="AC274">
        <v>0</v>
      </c>
      <c r="AD274">
        <v>1</v>
      </c>
    </row>
    <row r="275" spans="1:30" x14ac:dyDescent="0.35">
      <c r="A275" s="1">
        <v>41189</v>
      </c>
      <c r="B275">
        <v>6933</v>
      </c>
      <c r="C275">
        <v>6248</v>
      </c>
      <c r="D275">
        <v>6569</v>
      </c>
      <c r="E275">
        <v>7112</v>
      </c>
      <c r="F275">
        <v>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f t="shared" si="24"/>
        <v>7201.8987178523466</v>
      </c>
      <c r="M275">
        <f>L275-B275</f>
        <v>268.89871785234664</v>
      </c>
      <c r="N275">
        <f t="shared" si="25"/>
        <v>268.89871785234664</v>
      </c>
      <c r="O275" s="8">
        <f>N275/B275</f>
        <v>3.8785333600511555E-2</v>
      </c>
      <c r="P275">
        <v>735</v>
      </c>
      <c r="Q275">
        <f t="shared" si="26"/>
        <v>4840.1769213422394</v>
      </c>
      <c r="R275">
        <f t="shared" si="27"/>
        <v>13230</v>
      </c>
      <c r="S275">
        <f t="shared" si="28"/>
        <v>268.89871785234664</v>
      </c>
      <c r="T275">
        <f t="shared" si="29"/>
        <v>72306.520462635919</v>
      </c>
      <c r="U275">
        <v>0</v>
      </c>
      <c r="V275">
        <v>0</v>
      </c>
      <c r="W275">
        <v>-179</v>
      </c>
      <c r="X275">
        <v>1</v>
      </c>
      <c r="Y275">
        <v>0</v>
      </c>
      <c r="Z275">
        <v>7112</v>
      </c>
      <c r="AA275">
        <v>0</v>
      </c>
      <c r="AB275">
        <v>0</v>
      </c>
      <c r="AC275">
        <v>0</v>
      </c>
      <c r="AD275">
        <v>1</v>
      </c>
    </row>
    <row r="276" spans="1:30" x14ac:dyDescent="0.35">
      <c r="A276" s="1">
        <v>41190</v>
      </c>
      <c r="B276">
        <v>4621</v>
      </c>
      <c r="C276">
        <v>6912.666666666667</v>
      </c>
      <c r="D276">
        <v>4396</v>
      </c>
      <c r="E276">
        <v>6933</v>
      </c>
      <c r="F276">
        <v>0</v>
      </c>
      <c r="G276">
        <v>1</v>
      </c>
      <c r="H276">
        <v>0</v>
      </c>
      <c r="I276">
        <v>0</v>
      </c>
      <c r="J276">
        <v>0</v>
      </c>
      <c r="K276">
        <v>0</v>
      </c>
      <c r="L276">
        <f t="shared" si="24"/>
        <v>6112.3274773771154</v>
      </c>
      <c r="M276">
        <f>L276-B276</f>
        <v>1491.3274773771154</v>
      </c>
      <c r="N276">
        <f t="shared" si="25"/>
        <v>1491.3274773771154</v>
      </c>
      <c r="O276" s="8">
        <f>N276/B276</f>
        <v>0.32272830066589819</v>
      </c>
      <c r="P276">
        <v>1495</v>
      </c>
      <c r="Q276">
        <f t="shared" si="26"/>
        <v>26843.894592788078</v>
      </c>
      <c r="R276">
        <f t="shared" si="27"/>
        <v>26910</v>
      </c>
      <c r="S276">
        <f t="shared" si="28"/>
        <v>1491.3274773771154</v>
      </c>
      <c r="T276">
        <f t="shared" si="29"/>
        <v>2224057.6447799909</v>
      </c>
      <c r="U276">
        <v>0</v>
      </c>
      <c r="V276">
        <v>0</v>
      </c>
      <c r="W276">
        <v>-2312</v>
      </c>
      <c r="X276">
        <v>0</v>
      </c>
      <c r="Y276">
        <v>0</v>
      </c>
      <c r="Z276">
        <v>6933</v>
      </c>
      <c r="AA276">
        <v>1</v>
      </c>
      <c r="AB276">
        <v>0</v>
      </c>
      <c r="AC276">
        <v>0</v>
      </c>
      <c r="AD276">
        <v>1</v>
      </c>
    </row>
    <row r="277" spans="1:30" x14ac:dyDescent="0.35">
      <c r="A277" s="1">
        <v>41191</v>
      </c>
      <c r="B277">
        <v>5251</v>
      </c>
      <c r="C277">
        <v>6222</v>
      </c>
      <c r="D277">
        <v>5205</v>
      </c>
      <c r="E277">
        <v>4621</v>
      </c>
      <c r="F277">
        <v>0</v>
      </c>
      <c r="G277">
        <v>0</v>
      </c>
      <c r="H277">
        <v>1</v>
      </c>
      <c r="I277">
        <v>0</v>
      </c>
      <c r="J277">
        <v>0</v>
      </c>
      <c r="K277">
        <v>0</v>
      </c>
      <c r="L277">
        <f t="shared" si="24"/>
        <v>5636.5298770397549</v>
      </c>
      <c r="M277">
        <f>L277-B277</f>
        <v>385.52987703975487</v>
      </c>
      <c r="N277">
        <f t="shared" si="25"/>
        <v>385.52987703975487</v>
      </c>
      <c r="O277" s="8">
        <f>N277/B277</f>
        <v>7.342027747852882E-2</v>
      </c>
      <c r="P277">
        <v>1300</v>
      </c>
      <c r="Q277">
        <f t="shared" si="26"/>
        <v>6939.5377867155876</v>
      </c>
      <c r="R277">
        <f t="shared" si="27"/>
        <v>23400</v>
      </c>
      <c r="S277">
        <f t="shared" si="28"/>
        <v>385.52987703975487</v>
      </c>
      <c r="T277">
        <f t="shared" si="29"/>
        <v>148633.28609028851</v>
      </c>
      <c r="U277">
        <v>0</v>
      </c>
      <c r="V277">
        <v>0</v>
      </c>
      <c r="W277">
        <v>630</v>
      </c>
      <c r="X277">
        <v>0</v>
      </c>
      <c r="Y277">
        <v>0</v>
      </c>
      <c r="Z277">
        <v>4621</v>
      </c>
      <c r="AA277">
        <v>0</v>
      </c>
      <c r="AB277">
        <v>1</v>
      </c>
      <c r="AC277">
        <v>0</v>
      </c>
      <c r="AD277">
        <v>1</v>
      </c>
    </row>
    <row r="278" spans="1:30" x14ac:dyDescent="0.35">
      <c r="A278" s="1">
        <v>41192</v>
      </c>
      <c r="B278">
        <v>5459</v>
      </c>
      <c r="C278">
        <v>5601.666666666667</v>
      </c>
      <c r="D278">
        <v>5350</v>
      </c>
      <c r="E278">
        <v>5251</v>
      </c>
      <c r="F278">
        <v>0</v>
      </c>
      <c r="G278">
        <v>0</v>
      </c>
      <c r="H278">
        <v>0</v>
      </c>
      <c r="I278">
        <v>1</v>
      </c>
      <c r="J278">
        <v>0</v>
      </c>
      <c r="K278">
        <v>0</v>
      </c>
      <c r="L278">
        <f t="shared" si="24"/>
        <v>5656.1554939611742</v>
      </c>
      <c r="M278">
        <f>L278-B278</f>
        <v>197.15549396117422</v>
      </c>
      <c r="N278">
        <f t="shared" si="25"/>
        <v>197.15549396117422</v>
      </c>
      <c r="O278" s="8">
        <f>N278/B278</f>
        <v>3.6115679421354498E-2</v>
      </c>
      <c r="P278">
        <v>877</v>
      </c>
      <c r="Q278">
        <f t="shared" si="26"/>
        <v>3548.7988913011359</v>
      </c>
      <c r="R278">
        <f t="shared" si="27"/>
        <v>15786</v>
      </c>
      <c r="S278">
        <f t="shared" si="28"/>
        <v>197.15549396117422</v>
      </c>
      <c r="T278">
        <f t="shared" si="29"/>
        <v>38870.288799074602</v>
      </c>
      <c r="U278">
        <v>0</v>
      </c>
      <c r="V278">
        <v>0</v>
      </c>
      <c r="W278">
        <v>208</v>
      </c>
      <c r="X278">
        <v>0</v>
      </c>
      <c r="Y278">
        <v>0</v>
      </c>
      <c r="Z278">
        <v>5251</v>
      </c>
      <c r="AA278">
        <v>0</v>
      </c>
      <c r="AB278">
        <v>0</v>
      </c>
      <c r="AC278">
        <v>1</v>
      </c>
      <c r="AD278">
        <v>1</v>
      </c>
    </row>
    <row r="279" spans="1:30" x14ac:dyDescent="0.35">
      <c r="A279" s="1">
        <v>41193</v>
      </c>
      <c r="B279">
        <v>5194</v>
      </c>
      <c r="C279">
        <v>5110.333333333333</v>
      </c>
      <c r="D279">
        <v>4939</v>
      </c>
      <c r="E279">
        <v>5459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0</v>
      </c>
      <c r="L279">
        <f t="shared" si="24"/>
        <v>5400.3589030638923</v>
      </c>
      <c r="M279">
        <f>L279-B279</f>
        <v>206.35890306389228</v>
      </c>
      <c r="N279">
        <f t="shared" si="25"/>
        <v>206.35890306389228</v>
      </c>
      <c r="O279" s="8">
        <f>N279/B279</f>
        <v>3.9730247028088618E-2</v>
      </c>
      <c r="P279">
        <v>1324</v>
      </c>
      <c r="Q279">
        <f t="shared" si="26"/>
        <v>3714.4602551500611</v>
      </c>
      <c r="R279">
        <f t="shared" si="27"/>
        <v>23832</v>
      </c>
      <c r="S279">
        <f t="shared" si="28"/>
        <v>206.35890306389228</v>
      </c>
      <c r="T279">
        <f t="shared" si="29"/>
        <v>42583.996873732889</v>
      </c>
      <c r="U279">
        <v>1</v>
      </c>
      <c r="V279">
        <v>0</v>
      </c>
      <c r="W279">
        <v>-265</v>
      </c>
      <c r="X279">
        <v>0</v>
      </c>
      <c r="Y279">
        <v>0</v>
      </c>
      <c r="Z279">
        <v>5459</v>
      </c>
      <c r="AA279">
        <v>0</v>
      </c>
      <c r="AB279">
        <v>0</v>
      </c>
      <c r="AC279">
        <v>0</v>
      </c>
      <c r="AD279">
        <v>1</v>
      </c>
    </row>
    <row r="280" spans="1:30" x14ac:dyDescent="0.35">
      <c r="A280" s="1">
        <v>41194</v>
      </c>
      <c r="B280">
        <v>6255</v>
      </c>
      <c r="C280">
        <v>5301.333333333333</v>
      </c>
      <c r="D280">
        <v>6693</v>
      </c>
      <c r="E280">
        <v>5194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1</v>
      </c>
      <c r="L280">
        <f t="shared" si="24"/>
        <v>6059.370203105902</v>
      </c>
      <c r="M280">
        <f>L280-B280</f>
        <v>-195.62979689409804</v>
      </c>
      <c r="N280">
        <f t="shared" si="25"/>
        <v>195.62979689409804</v>
      </c>
      <c r="O280" s="8">
        <f>N280/B280</f>
        <v>3.1275746905531261E-2</v>
      </c>
      <c r="P280">
        <v>1152</v>
      </c>
      <c r="Q280">
        <f t="shared" si="26"/>
        <v>14085.345376375059</v>
      </c>
      <c r="R280">
        <f t="shared" si="27"/>
        <v>20736</v>
      </c>
      <c r="S280">
        <f t="shared" si="28"/>
        <v>-391.25959378819607</v>
      </c>
      <c r="T280">
        <f t="shared" si="29"/>
        <v>153084.06973130419</v>
      </c>
      <c r="U280">
        <v>0</v>
      </c>
      <c r="V280">
        <v>1</v>
      </c>
      <c r="W280">
        <v>1061</v>
      </c>
      <c r="X280">
        <v>0</v>
      </c>
      <c r="Y280">
        <v>0</v>
      </c>
      <c r="Z280">
        <v>5194</v>
      </c>
      <c r="AA280">
        <v>0</v>
      </c>
      <c r="AB280">
        <v>0</v>
      </c>
      <c r="AC280">
        <v>0</v>
      </c>
      <c r="AD280">
        <v>0</v>
      </c>
    </row>
    <row r="281" spans="1:30" x14ac:dyDescent="0.35">
      <c r="A281" s="1">
        <v>41195</v>
      </c>
      <c r="B281">
        <v>6800</v>
      </c>
      <c r="C281">
        <v>5636</v>
      </c>
      <c r="D281">
        <v>7112</v>
      </c>
      <c r="E281">
        <v>6255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f t="shared" si="24"/>
        <v>7008.2930700309471</v>
      </c>
      <c r="M281">
        <f>L281-B281</f>
        <v>208.29307003094709</v>
      </c>
      <c r="N281">
        <f t="shared" si="25"/>
        <v>208.29307003094709</v>
      </c>
      <c r="O281" s="8">
        <f>N281/B281</f>
        <v>3.0631333828080455E-2</v>
      </c>
      <c r="P281">
        <v>1105</v>
      </c>
      <c r="Q281">
        <f t="shared" si="26"/>
        <v>3749.2752605570477</v>
      </c>
      <c r="R281">
        <f t="shared" si="27"/>
        <v>19890</v>
      </c>
      <c r="S281">
        <f t="shared" si="28"/>
        <v>208.29307003094709</v>
      </c>
      <c r="T281">
        <f t="shared" si="29"/>
        <v>43386.00302291703</v>
      </c>
      <c r="U281">
        <v>0</v>
      </c>
      <c r="V281">
        <v>0</v>
      </c>
      <c r="W281">
        <v>545</v>
      </c>
      <c r="X281">
        <v>1</v>
      </c>
      <c r="Y281">
        <v>1</v>
      </c>
      <c r="Z281">
        <v>6255</v>
      </c>
      <c r="AA281">
        <v>0</v>
      </c>
      <c r="AB281">
        <v>0</v>
      </c>
      <c r="AC281">
        <v>0</v>
      </c>
      <c r="AD281">
        <v>0</v>
      </c>
    </row>
    <row r="282" spans="1:30" x14ac:dyDescent="0.35">
      <c r="A282" s="1">
        <v>41196</v>
      </c>
      <c r="B282">
        <v>6959</v>
      </c>
      <c r="C282">
        <v>6083</v>
      </c>
      <c r="D282">
        <v>6933</v>
      </c>
      <c r="E282">
        <v>6800</v>
      </c>
      <c r="F282">
        <v>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f t="shared" si="24"/>
        <v>7212.3112503751063</v>
      </c>
      <c r="M282">
        <f>L282-B282</f>
        <v>253.31125037510628</v>
      </c>
      <c r="N282">
        <f t="shared" si="25"/>
        <v>253.31125037510628</v>
      </c>
      <c r="O282" s="8">
        <f>N282/B282</f>
        <v>3.6400524554548973E-2</v>
      </c>
      <c r="P282">
        <v>715</v>
      </c>
      <c r="Q282">
        <f t="shared" si="26"/>
        <v>4559.6025067519131</v>
      </c>
      <c r="R282">
        <f t="shared" si="27"/>
        <v>12870</v>
      </c>
      <c r="S282">
        <f t="shared" si="28"/>
        <v>253.31125037510628</v>
      </c>
      <c r="T282">
        <f t="shared" si="29"/>
        <v>64166.589566599781</v>
      </c>
      <c r="U282">
        <v>0</v>
      </c>
      <c r="V282">
        <v>0</v>
      </c>
      <c r="W282">
        <v>159</v>
      </c>
      <c r="X282">
        <v>1</v>
      </c>
      <c r="Y282">
        <v>0</v>
      </c>
      <c r="Z282">
        <v>6800</v>
      </c>
      <c r="AA282">
        <v>0</v>
      </c>
      <c r="AB282">
        <v>0</v>
      </c>
      <c r="AC282">
        <v>0</v>
      </c>
      <c r="AD282">
        <v>1</v>
      </c>
    </row>
    <row r="283" spans="1:30" x14ac:dyDescent="0.35">
      <c r="A283" s="1">
        <v>41197</v>
      </c>
      <c r="B283">
        <v>4404</v>
      </c>
      <c r="C283">
        <v>6671.333333333333</v>
      </c>
      <c r="D283">
        <v>4621</v>
      </c>
      <c r="E283">
        <v>6959</v>
      </c>
      <c r="F283">
        <v>0</v>
      </c>
      <c r="G283">
        <v>1</v>
      </c>
      <c r="H283">
        <v>0</v>
      </c>
      <c r="I283">
        <v>0</v>
      </c>
      <c r="J283">
        <v>0</v>
      </c>
      <c r="K283">
        <v>0</v>
      </c>
      <c r="L283">
        <f t="shared" si="24"/>
        <v>6129.8922026968139</v>
      </c>
      <c r="M283">
        <f>L283-B283</f>
        <v>1725.8922026968139</v>
      </c>
      <c r="N283">
        <f t="shared" si="25"/>
        <v>1725.8922026968139</v>
      </c>
      <c r="O283" s="8">
        <f>N283/B283</f>
        <v>0.39189196246521663</v>
      </c>
      <c r="P283">
        <v>1726</v>
      </c>
      <c r="Q283">
        <f t="shared" si="26"/>
        <v>31066.05964854265</v>
      </c>
      <c r="R283">
        <f t="shared" si="27"/>
        <v>31068</v>
      </c>
      <c r="S283">
        <f t="shared" si="28"/>
        <v>1725.8922026968139</v>
      </c>
      <c r="T283">
        <f t="shared" si="29"/>
        <v>2978703.8953296603</v>
      </c>
      <c r="U283">
        <v>0</v>
      </c>
      <c r="V283">
        <v>0</v>
      </c>
      <c r="W283">
        <v>-2555</v>
      </c>
      <c r="X283">
        <v>0</v>
      </c>
      <c r="Y283">
        <v>0</v>
      </c>
      <c r="Z283">
        <v>6959</v>
      </c>
      <c r="AA283">
        <v>1</v>
      </c>
      <c r="AB283">
        <v>0</v>
      </c>
      <c r="AC283">
        <v>0</v>
      </c>
      <c r="AD283">
        <v>0</v>
      </c>
    </row>
    <row r="284" spans="1:30" x14ac:dyDescent="0.35">
      <c r="A284" s="1">
        <v>41198</v>
      </c>
      <c r="B284">
        <v>4921</v>
      </c>
      <c r="C284">
        <v>6054.333333333333</v>
      </c>
      <c r="D284">
        <v>5251</v>
      </c>
      <c r="E284">
        <v>4404</v>
      </c>
      <c r="F284">
        <v>0</v>
      </c>
      <c r="G284">
        <v>0</v>
      </c>
      <c r="H284">
        <v>1</v>
      </c>
      <c r="I284">
        <v>0</v>
      </c>
      <c r="J284">
        <v>0</v>
      </c>
      <c r="K284">
        <v>0</v>
      </c>
      <c r="L284">
        <f t="shared" si="24"/>
        <v>5548.8789266955591</v>
      </c>
      <c r="M284">
        <f>L284-B284</f>
        <v>627.87892669555913</v>
      </c>
      <c r="N284">
        <f t="shared" si="25"/>
        <v>627.87892669555913</v>
      </c>
      <c r="O284" s="8">
        <f>N284/B284</f>
        <v>0.12759173474813232</v>
      </c>
      <c r="P284">
        <v>1601</v>
      </c>
      <c r="Q284">
        <f t="shared" si="26"/>
        <v>11301.820680520064</v>
      </c>
      <c r="R284">
        <f t="shared" si="27"/>
        <v>28818</v>
      </c>
      <c r="S284">
        <f t="shared" si="28"/>
        <v>627.87892669555913</v>
      </c>
      <c r="T284">
        <f t="shared" si="29"/>
        <v>394231.94658836734</v>
      </c>
      <c r="U284">
        <v>0</v>
      </c>
      <c r="V284">
        <v>0</v>
      </c>
      <c r="W284">
        <v>517</v>
      </c>
      <c r="X284">
        <v>0</v>
      </c>
      <c r="Y284">
        <v>0</v>
      </c>
      <c r="Z284">
        <v>4404</v>
      </c>
      <c r="AA284">
        <v>0</v>
      </c>
      <c r="AB284">
        <v>1</v>
      </c>
      <c r="AC284">
        <v>0</v>
      </c>
      <c r="AD284">
        <v>0</v>
      </c>
    </row>
    <row r="285" spans="1:30" x14ac:dyDescent="0.35">
      <c r="A285" s="1">
        <v>41199</v>
      </c>
      <c r="B285">
        <v>5289</v>
      </c>
      <c r="C285">
        <v>5428</v>
      </c>
      <c r="D285">
        <v>5459</v>
      </c>
      <c r="E285">
        <v>4921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>
        <f t="shared" si="24"/>
        <v>5562.6906650298006</v>
      </c>
      <c r="M285">
        <f>L285-B285</f>
        <v>273.69066502980058</v>
      </c>
      <c r="N285">
        <f t="shared" si="25"/>
        <v>273.69066502980058</v>
      </c>
      <c r="O285" s="8">
        <f>N285/B285</f>
        <v>5.1747147859671126E-2</v>
      </c>
      <c r="P285">
        <v>1185</v>
      </c>
      <c r="Q285">
        <f t="shared" si="26"/>
        <v>4926.4319705364105</v>
      </c>
      <c r="R285">
        <f t="shared" si="27"/>
        <v>21330</v>
      </c>
      <c r="S285">
        <f t="shared" si="28"/>
        <v>273.69066502980058</v>
      </c>
      <c r="T285">
        <f t="shared" si="29"/>
        <v>74906.580124454515</v>
      </c>
      <c r="U285">
        <v>0</v>
      </c>
      <c r="V285">
        <v>0</v>
      </c>
      <c r="W285">
        <v>368</v>
      </c>
      <c r="X285">
        <v>0</v>
      </c>
      <c r="Y285">
        <v>0</v>
      </c>
      <c r="Z285">
        <v>4921</v>
      </c>
      <c r="AA285">
        <v>0</v>
      </c>
      <c r="AB285">
        <v>0</v>
      </c>
      <c r="AC285">
        <v>1</v>
      </c>
      <c r="AD285">
        <v>0</v>
      </c>
    </row>
    <row r="286" spans="1:30" x14ac:dyDescent="0.35">
      <c r="A286" s="1">
        <v>41200</v>
      </c>
      <c r="B286">
        <v>5067</v>
      </c>
      <c r="C286">
        <v>4871.333333333333</v>
      </c>
      <c r="D286">
        <v>5194</v>
      </c>
      <c r="E286">
        <v>5289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</v>
      </c>
      <c r="L286">
        <f t="shared" si="24"/>
        <v>5381.6742661781591</v>
      </c>
      <c r="M286">
        <f>L286-B286</f>
        <v>314.67426617815909</v>
      </c>
      <c r="N286">
        <f t="shared" si="25"/>
        <v>314.67426617815909</v>
      </c>
      <c r="O286" s="8">
        <f>N286/B286</f>
        <v>6.210267735902094E-2</v>
      </c>
      <c r="P286">
        <v>1309</v>
      </c>
      <c r="Q286">
        <f t="shared" si="26"/>
        <v>5664.1367912068636</v>
      </c>
      <c r="R286">
        <f t="shared" si="27"/>
        <v>23562</v>
      </c>
      <c r="S286">
        <f t="shared" si="28"/>
        <v>314.67426617815909</v>
      </c>
      <c r="T286">
        <f t="shared" si="29"/>
        <v>99019.893794762917</v>
      </c>
      <c r="U286">
        <v>1</v>
      </c>
      <c r="V286">
        <v>0</v>
      </c>
      <c r="W286">
        <v>-222</v>
      </c>
      <c r="X286">
        <v>0</v>
      </c>
      <c r="Y286">
        <v>0</v>
      </c>
      <c r="Z286">
        <v>5289</v>
      </c>
      <c r="AA286">
        <v>0</v>
      </c>
      <c r="AB286">
        <v>0</v>
      </c>
      <c r="AC286">
        <v>0</v>
      </c>
      <c r="AD286">
        <v>0</v>
      </c>
    </row>
    <row r="287" spans="1:30" x14ac:dyDescent="0.35">
      <c r="A287" s="1">
        <v>41201</v>
      </c>
      <c r="B287">
        <v>6009</v>
      </c>
      <c r="C287">
        <v>5092.333333333333</v>
      </c>
      <c r="D287">
        <v>6255</v>
      </c>
      <c r="E287">
        <v>5067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f t="shared" si="24"/>
        <v>5797.5322242822831</v>
      </c>
      <c r="M287">
        <f>L287-B287</f>
        <v>-211.4677757177169</v>
      </c>
      <c r="N287">
        <f t="shared" si="25"/>
        <v>211.4677757177169</v>
      </c>
      <c r="O287" s="8">
        <f>N287/B287</f>
        <v>3.519184152400015E-2</v>
      </c>
      <c r="P287">
        <v>1299</v>
      </c>
      <c r="Q287">
        <f t="shared" si="26"/>
        <v>15225.679851675617</v>
      </c>
      <c r="R287">
        <f t="shared" si="27"/>
        <v>23382</v>
      </c>
      <c r="S287">
        <f t="shared" si="28"/>
        <v>-422.93555143543381</v>
      </c>
      <c r="T287">
        <f t="shared" si="29"/>
        <v>178874.48066799447</v>
      </c>
      <c r="U287">
        <v>0</v>
      </c>
      <c r="V287">
        <v>1</v>
      </c>
      <c r="W287">
        <v>942</v>
      </c>
      <c r="X287">
        <v>0</v>
      </c>
      <c r="Y287">
        <v>0</v>
      </c>
      <c r="Z287">
        <v>5067</v>
      </c>
      <c r="AA287">
        <v>0</v>
      </c>
      <c r="AB287">
        <v>0</v>
      </c>
      <c r="AC287">
        <v>0</v>
      </c>
      <c r="AD287">
        <v>0</v>
      </c>
    </row>
    <row r="288" spans="1:30" x14ac:dyDescent="0.35">
      <c r="A288" s="1">
        <v>41202</v>
      </c>
      <c r="B288">
        <v>6801</v>
      </c>
      <c r="C288">
        <v>5455</v>
      </c>
      <c r="D288">
        <v>6800</v>
      </c>
      <c r="E288">
        <v>6009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f t="shared" si="24"/>
        <v>6773.5277577906481</v>
      </c>
      <c r="M288">
        <f>L288-B288</f>
        <v>-27.472242209351862</v>
      </c>
      <c r="N288">
        <f t="shared" si="25"/>
        <v>27.472242209351862</v>
      </c>
      <c r="O288" s="8">
        <f>N288/B288</f>
        <v>4.0394415834953479E-3</v>
      </c>
      <c r="P288">
        <v>1091</v>
      </c>
      <c r="Q288">
        <f t="shared" si="26"/>
        <v>1978.001439073334</v>
      </c>
      <c r="R288">
        <f t="shared" si="27"/>
        <v>19638</v>
      </c>
      <c r="S288">
        <f t="shared" si="28"/>
        <v>-54.944484418703723</v>
      </c>
      <c r="T288">
        <f t="shared" si="29"/>
        <v>3018.8963680371762</v>
      </c>
      <c r="U288">
        <v>0</v>
      </c>
      <c r="V288">
        <v>0</v>
      </c>
      <c r="W288">
        <v>792</v>
      </c>
      <c r="X288">
        <v>1</v>
      </c>
      <c r="Y288">
        <v>1</v>
      </c>
      <c r="Z288">
        <v>6009</v>
      </c>
      <c r="AA288">
        <v>0</v>
      </c>
      <c r="AB288">
        <v>0</v>
      </c>
      <c r="AC288">
        <v>0</v>
      </c>
      <c r="AD288">
        <v>1</v>
      </c>
    </row>
    <row r="289" spans="1:30" x14ac:dyDescent="0.35">
      <c r="A289" s="1">
        <v>41203</v>
      </c>
      <c r="B289">
        <v>4628.5</v>
      </c>
      <c r="C289">
        <v>5959</v>
      </c>
      <c r="D289">
        <v>6959</v>
      </c>
      <c r="E289">
        <v>6801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f t="shared" si="24"/>
        <v>7184.2817103301431</v>
      </c>
      <c r="M289">
        <f>L289-B289</f>
        <v>2555.7817103301431</v>
      </c>
      <c r="N289">
        <f t="shared" si="25"/>
        <v>2555.7817103301431</v>
      </c>
      <c r="O289" s="8">
        <f>N289/B289</f>
        <v>0.55218358222537389</v>
      </c>
      <c r="P289">
        <v>339</v>
      </c>
      <c r="Q289">
        <f t="shared" si="26"/>
        <v>46004.070785942575</v>
      </c>
      <c r="R289">
        <f t="shared" si="27"/>
        <v>6102</v>
      </c>
      <c r="S289">
        <f t="shared" si="28"/>
        <v>2555.7817103301431</v>
      </c>
      <c r="T289">
        <f t="shared" si="29"/>
        <v>6532020.1508580716</v>
      </c>
      <c r="U289">
        <v>0</v>
      </c>
      <c r="V289">
        <v>0</v>
      </c>
      <c r="W289">
        <v>-2172.5</v>
      </c>
      <c r="X289">
        <v>1</v>
      </c>
      <c r="Y289">
        <v>0</v>
      </c>
      <c r="Z289">
        <v>6801</v>
      </c>
      <c r="AA289">
        <v>0</v>
      </c>
      <c r="AB289">
        <v>0</v>
      </c>
      <c r="AC289">
        <v>0</v>
      </c>
      <c r="AD289">
        <v>0</v>
      </c>
    </row>
    <row r="290" spans="1:30" x14ac:dyDescent="0.35">
      <c r="A290" s="1">
        <v>41204</v>
      </c>
      <c r="B290">
        <v>3390</v>
      </c>
      <c r="C290">
        <v>5812.833333333333</v>
      </c>
      <c r="D290">
        <v>4404</v>
      </c>
      <c r="E290">
        <v>4628.5</v>
      </c>
      <c r="F290">
        <v>0</v>
      </c>
      <c r="G290">
        <v>1</v>
      </c>
      <c r="H290">
        <v>0</v>
      </c>
      <c r="I290">
        <v>0</v>
      </c>
      <c r="J290">
        <v>0</v>
      </c>
      <c r="K290">
        <v>0</v>
      </c>
      <c r="L290">
        <f t="shared" si="24"/>
        <v>5208.5435016795882</v>
      </c>
      <c r="M290">
        <f>L290-B290</f>
        <v>1818.5435016795882</v>
      </c>
      <c r="N290">
        <f t="shared" si="25"/>
        <v>1818.5435016795882</v>
      </c>
      <c r="O290" s="8">
        <f>N290/B290</f>
        <v>0.53644351081993746</v>
      </c>
      <c r="P290">
        <v>1549</v>
      </c>
      <c r="Q290">
        <f t="shared" si="26"/>
        <v>32733.783030232589</v>
      </c>
      <c r="R290">
        <f t="shared" si="27"/>
        <v>27882</v>
      </c>
      <c r="S290">
        <f t="shared" si="28"/>
        <v>1818.5435016795882</v>
      </c>
      <c r="T290">
        <f t="shared" si="29"/>
        <v>3307100.4675010582</v>
      </c>
      <c r="U290">
        <v>0</v>
      </c>
      <c r="V290">
        <v>0</v>
      </c>
      <c r="W290">
        <v>-1238.5</v>
      </c>
      <c r="X290">
        <v>0</v>
      </c>
      <c r="Y290">
        <v>0</v>
      </c>
      <c r="Z290">
        <v>4628.5</v>
      </c>
      <c r="AA290">
        <v>1</v>
      </c>
      <c r="AB290">
        <v>0</v>
      </c>
      <c r="AC290">
        <v>0</v>
      </c>
      <c r="AD290">
        <v>0</v>
      </c>
    </row>
    <row r="291" spans="1:30" x14ac:dyDescent="0.35">
      <c r="A291" s="1">
        <v>41205</v>
      </c>
      <c r="B291">
        <v>5303</v>
      </c>
      <c r="C291">
        <v>4939.833333333333</v>
      </c>
      <c r="D291">
        <v>4921</v>
      </c>
      <c r="E291">
        <v>3390</v>
      </c>
      <c r="F291">
        <v>0</v>
      </c>
      <c r="G291">
        <v>0</v>
      </c>
      <c r="H291">
        <v>1</v>
      </c>
      <c r="I291">
        <v>0</v>
      </c>
      <c r="J291">
        <v>0</v>
      </c>
      <c r="K291">
        <v>0</v>
      </c>
      <c r="L291">
        <f t="shared" si="24"/>
        <v>4830.6724121314855</v>
      </c>
      <c r="M291">
        <f>L291-B291</f>
        <v>-472.32758786851446</v>
      </c>
      <c r="N291">
        <f t="shared" si="25"/>
        <v>472.32758786851446</v>
      </c>
      <c r="O291" s="8">
        <f>N291/B291</f>
        <v>8.9067996958045348E-2</v>
      </c>
      <c r="P291">
        <v>1031</v>
      </c>
      <c r="Q291">
        <f t="shared" si="26"/>
        <v>34007.586326533041</v>
      </c>
      <c r="R291">
        <f t="shared" si="27"/>
        <v>18558</v>
      </c>
      <c r="S291">
        <f t="shared" si="28"/>
        <v>-944.65517573702891</v>
      </c>
      <c r="T291">
        <f t="shared" si="29"/>
        <v>892373.401046757</v>
      </c>
      <c r="U291">
        <v>0</v>
      </c>
      <c r="V291">
        <v>0</v>
      </c>
      <c r="W291">
        <v>1913</v>
      </c>
      <c r="X291">
        <v>0</v>
      </c>
      <c r="Y291">
        <v>0</v>
      </c>
      <c r="Z291">
        <v>3390</v>
      </c>
      <c r="AA291">
        <v>0</v>
      </c>
      <c r="AB291">
        <v>1</v>
      </c>
      <c r="AC291">
        <v>0</v>
      </c>
      <c r="AD291">
        <v>1</v>
      </c>
    </row>
    <row r="292" spans="1:30" x14ac:dyDescent="0.35">
      <c r="A292" s="1">
        <v>41206</v>
      </c>
      <c r="B292">
        <v>5852</v>
      </c>
      <c r="C292">
        <v>4440.5</v>
      </c>
      <c r="D292">
        <v>5289</v>
      </c>
      <c r="E292">
        <v>5303</v>
      </c>
      <c r="F292">
        <v>0</v>
      </c>
      <c r="G292">
        <v>0</v>
      </c>
      <c r="H292">
        <v>0</v>
      </c>
      <c r="I292">
        <v>1</v>
      </c>
      <c r="J292">
        <v>0</v>
      </c>
      <c r="K292">
        <v>0</v>
      </c>
      <c r="L292">
        <f t="shared" si="24"/>
        <v>5288.6532177229874</v>
      </c>
      <c r="M292">
        <f>L292-B292</f>
        <v>-563.34678227701261</v>
      </c>
      <c r="N292">
        <f t="shared" si="25"/>
        <v>563.34678227701261</v>
      </c>
      <c r="O292" s="8">
        <f>N292/B292</f>
        <v>9.6265683916099215E-2</v>
      </c>
      <c r="P292">
        <v>507</v>
      </c>
      <c r="Q292">
        <f t="shared" si="26"/>
        <v>40560.968323944908</v>
      </c>
      <c r="R292">
        <f t="shared" si="27"/>
        <v>9126</v>
      </c>
      <c r="S292">
        <f t="shared" si="28"/>
        <v>-1126.6935645540252</v>
      </c>
      <c r="T292">
        <f t="shared" si="29"/>
        <v>1269438.3884074553</v>
      </c>
      <c r="U292">
        <v>0</v>
      </c>
      <c r="V292">
        <v>0</v>
      </c>
      <c r="W292">
        <v>549</v>
      </c>
      <c r="X292">
        <v>0</v>
      </c>
      <c r="Y292">
        <v>0</v>
      </c>
      <c r="Z292">
        <v>5303</v>
      </c>
      <c r="AA292">
        <v>0</v>
      </c>
      <c r="AB292">
        <v>0</v>
      </c>
      <c r="AC292">
        <v>1</v>
      </c>
      <c r="AD292">
        <v>1</v>
      </c>
    </row>
    <row r="293" spans="1:30" x14ac:dyDescent="0.35">
      <c r="A293" s="1">
        <v>41207</v>
      </c>
      <c r="B293">
        <v>6591</v>
      </c>
      <c r="C293">
        <v>4848.333333333333</v>
      </c>
      <c r="D293">
        <v>5067</v>
      </c>
      <c r="E293">
        <v>5852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0</v>
      </c>
      <c r="L293">
        <f t="shared" si="24"/>
        <v>5465.2920505611255</v>
      </c>
      <c r="M293">
        <f>L293-B293</f>
        <v>-1125.7079494388745</v>
      </c>
      <c r="N293">
        <f t="shared" si="25"/>
        <v>1125.7079494388745</v>
      </c>
      <c r="O293" s="8">
        <f>N293/B293</f>
        <v>0.17079471240158922</v>
      </c>
      <c r="P293">
        <v>370</v>
      </c>
      <c r="Q293">
        <f t="shared" si="26"/>
        <v>81050.972359598964</v>
      </c>
      <c r="R293">
        <f t="shared" si="27"/>
        <v>6660</v>
      </c>
      <c r="S293">
        <f t="shared" si="28"/>
        <v>-2251.415898877749</v>
      </c>
      <c r="T293">
        <f t="shared" si="29"/>
        <v>5068873.5497195022</v>
      </c>
      <c r="U293">
        <v>1</v>
      </c>
      <c r="V293">
        <v>0</v>
      </c>
      <c r="W293">
        <v>739</v>
      </c>
      <c r="X293">
        <v>0</v>
      </c>
      <c r="Y293">
        <v>0</v>
      </c>
      <c r="Z293">
        <v>5852</v>
      </c>
      <c r="AA293">
        <v>0</v>
      </c>
      <c r="AB293">
        <v>0</v>
      </c>
      <c r="AC293">
        <v>0</v>
      </c>
      <c r="AD293">
        <v>1</v>
      </c>
    </row>
    <row r="294" spans="1:30" x14ac:dyDescent="0.35">
      <c r="A294" s="1">
        <v>41208</v>
      </c>
      <c r="B294">
        <v>4628.5</v>
      </c>
      <c r="C294">
        <v>5915.333333333333</v>
      </c>
      <c r="D294">
        <v>6009</v>
      </c>
      <c r="E294">
        <v>6591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1</v>
      </c>
      <c r="L294">
        <f t="shared" si="24"/>
        <v>6333.2969054197638</v>
      </c>
      <c r="M294">
        <f>L294-B294</f>
        <v>1704.7969054197638</v>
      </c>
      <c r="N294">
        <f t="shared" si="25"/>
        <v>1704.7969054197638</v>
      </c>
      <c r="O294" s="8">
        <f>N294/B294</f>
        <v>0.36832600311542912</v>
      </c>
      <c r="P294">
        <v>3343</v>
      </c>
      <c r="Q294">
        <f t="shared" si="26"/>
        <v>30686.344297555748</v>
      </c>
      <c r="R294">
        <f t="shared" si="27"/>
        <v>60174</v>
      </c>
      <c r="S294">
        <f t="shared" si="28"/>
        <v>1704.7969054197638</v>
      </c>
      <c r="T294">
        <f t="shared" si="29"/>
        <v>2906332.4887288031</v>
      </c>
      <c r="U294">
        <v>0</v>
      </c>
      <c r="V294">
        <v>1</v>
      </c>
      <c r="W294">
        <v>-1962.5</v>
      </c>
      <c r="X294">
        <v>0</v>
      </c>
      <c r="Y294">
        <v>0</v>
      </c>
      <c r="Z294">
        <v>6591</v>
      </c>
      <c r="AA294">
        <v>0</v>
      </c>
      <c r="AB294">
        <v>0</v>
      </c>
      <c r="AC294">
        <v>0</v>
      </c>
      <c r="AD294">
        <v>0</v>
      </c>
    </row>
    <row r="295" spans="1:30" x14ac:dyDescent="0.35">
      <c r="A295" s="1">
        <v>41209</v>
      </c>
      <c r="B295">
        <v>4628.5</v>
      </c>
      <c r="C295">
        <v>5690.5</v>
      </c>
      <c r="D295">
        <v>6801</v>
      </c>
      <c r="E295">
        <v>4628.5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f t="shared" si="24"/>
        <v>6505.7879493855799</v>
      </c>
      <c r="M295">
        <f>L295-B295</f>
        <v>1877.2879493855799</v>
      </c>
      <c r="N295">
        <f t="shared" si="25"/>
        <v>1877.2879493855799</v>
      </c>
      <c r="O295" s="8">
        <f>N295/B295</f>
        <v>0.40559316179876415</v>
      </c>
      <c r="P295">
        <v>1717</v>
      </c>
      <c r="Q295">
        <f t="shared" si="26"/>
        <v>33791.183088940437</v>
      </c>
      <c r="R295">
        <f t="shared" si="27"/>
        <v>30906</v>
      </c>
      <c r="S295">
        <f t="shared" si="28"/>
        <v>1877.2879493855799</v>
      </c>
      <c r="T295">
        <f t="shared" si="29"/>
        <v>3524210.0449083154</v>
      </c>
      <c r="U295">
        <v>0</v>
      </c>
      <c r="V295">
        <v>0</v>
      </c>
      <c r="W295">
        <v>0</v>
      </c>
      <c r="X295">
        <v>1</v>
      </c>
      <c r="Y295">
        <v>1</v>
      </c>
      <c r="Z295">
        <v>4628.5</v>
      </c>
      <c r="AA295">
        <v>0</v>
      </c>
      <c r="AB295">
        <v>0</v>
      </c>
      <c r="AC295">
        <v>0</v>
      </c>
      <c r="AD295">
        <v>0</v>
      </c>
    </row>
    <row r="296" spans="1:30" x14ac:dyDescent="0.35">
      <c r="A296" s="1">
        <v>41210</v>
      </c>
      <c r="B296">
        <v>4628.5</v>
      </c>
      <c r="C296">
        <v>5282.666666666667</v>
      </c>
      <c r="D296">
        <v>4628.5</v>
      </c>
      <c r="E296">
        <v>4628.5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f t="shared" si="24"/>
        <v>5555.8855228533021</v>
      </c>
      <c r="M296">
        <f>L296-B296</f>
        <v>927.38552285330206</v>
      </c>
      <c r="N296">
        <f t="shared" si="25"/>
        <v>927.38552285330206</v>
      </c>
      <c r="O296" s="8">
        <f>N296/B296</f>
        <v>0.20036416179179045</v>
      </c>
      <c r="P296">
        <v>1525</v>
      </c>
      <c r="Q296">
        <f t="shared" si="26"/>
        <v>16692.939411359439</v>
      </c>
      <c r="R296">
        <f t="shared" si="27"/>
        <v>27450</v>
      </c>
      <c r="S296">
        <f t="shared" si="28"/>
        <v>927.38552285330206</v>
      </c>
      <c r="T296">
        <f t="shared" si="29"/>
        <v>860043.90799789247</v>
      </c>
      <c r="U296">
        <v>0</v>
      </c>
      <c r="V296">
        <v>0</v>
      </c>
      <c r="W296">
        <v>0</v>
      </c>
      <c r="X296">
        <v>1</v>
      </c>
      <c r="Y296">
        <v>0</v>
      </c>
      <c r="Z296">
        <v>4628.5</v>
      </c>
      <c r="AA296">
        <v>0</v>
      </c>
      <c r="AB296">
        <v>0</v>
      </c>
      <c r="AC296">
        <v>0</v>
      </c>
      <c r="AD296">
        <v>0</v>
      </c>
    </row>
    <row r="297" spans="1:30" x14ac:dyDescent="0.35">
      <c r="A297" s="1">
        <v>41211</v>
      </c>
      <c r="B297">
        <v>4628.5</v>
      </c>
      <c r="C297">
        <v>4628.5</v>
      </c>
      <c r="D297">
        <v>3390</v>
      </c>
      <c r="E297">
        <v>4628.5</v>
      </c>
      <c r="F297">
        <v>0</v>
      </c>
      <c r="G297">
        <v>1</v>
      </c>
      <c r="H297">
        <v>0</v>
      </c>
      <c r="I297">
        <v>0</v>
      </c>
      <c r="J297">
        <v>0</v>
      </c>
      <c r="K297">
        <v>0</v>
      </c>
      <c r="L297">
        <f t="shared" si="24"/>
        <v>4459.4292090817726</v>
      </c>
      <c r="M297">
        <f>L297-B297</f>
        <v>-169.07079091822743</v>
      </c>
      <c r="N297">
        <f t="shared" si="25"/>
        <v>169.07079091822743</v>
      </c>
      <c r="O297" s="8">
        <f>N297/B297</f>
        <v>3.6528203720044818E-2</v>
      </c>
      <c r="P297">
        <v>1934</v>
      </c>
      <c r="Q297">
        <f t="shared" si="26"/>
        <v>12173.096946112375</v>
      </c>
      <c r="R297">
        <f t="shared" si="27"/>
        <v>34812</v>
      </c>
      <c r="S297">
        <f t="shared" si="28"/>
        <v>-338.14158183645486</v>
      </c>
      <c r="T297">
        <f t="shared" si="29"/>
        <v>114339.7293668599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4628.5</v>
      </c>
      <c r="AA297">
        <v>1</v>
      </c>
      <c r="AB297">
        <v>0</v>
      </c>
      <c r="AC297">
        <v>0</v>
      </c>
      <c r="AD297">
        <v>1</v>
      </c>
    </row>
    <row r="298" spans="1:30" x14ac:dyDescent="0.35">
      <c r="A298" s="1">
        <v>41212</v>
      </c>
      <c r="B298">
        <v>5800</v>
      </c>
      <c r="C298">
        <v>4628.5</v>
      </c>
      <c r="D298">
        <v>5303</v>
      </c>
      <c r="E298">
        <v>4628.5</v>
      </c>
      <c r="F298">
        <v>0</v>
      </c>
      <c r="G298">
        <v>0</v>
      </c>
      <c r="H298">
        <v>1</v>
      </c>
      <c r="I298">
        <v>0</v>
      </c>
      <c r="J298">
        <v>0</v>
      </c>
      <c r="K298">
        <v>0</v>
      </c>
      <c r="L298">
        <f t="shared" si="24"/>
        <v>5185.4011885022028</v>
      </c>
      <c r="M298">
        <f>L298-B298</f>
        <v>-614.59881149779721</v>
      </c>
      <c r="N298">
        <f t="shared" si="25"/>
        <v>614.59881149779721</v>
      </c>
      <c r="O298" s="8">
        <f>N298/B298</f>
        <v>0.10596531232720642</v>
      </c>
      <c r="P298">
        <v>796</v>
      </c>
      <c r="Q298">
        <f t="shared" si="26"/>
        <v>44251.114427841399</v>
      </c>
      <c r="R298">
        <f t="shared" si="27"/>
        <v>14328</v>
      </c>
      <c r="S298">
        <f t="shared" si="28"/>
        <v>-1229.1976229955944</v>
      </c>
      <c r="T298">
        <f t="shared" si="29"/>
        <v>1510926.7963780195</v>
      </c>
      <c r="U298">
        <v>0</v>
      </c>
      <c r="V298">
        <v>0</v>
      </c>
      <c r="W298">
        <v>1171.5</v>
      </c>
      <c r="X298">
        <v>0</v>
      </c>
      <c r="Y298">
        <v>0</v>
      </c>
      <c r="Z298">
        <v>4628.5</v>
      </c>
      <c r="AA298">
        <v>0</v>
      </c>
      <c r="AB298">
        <v>1</v>
      </c>
      <c r="AC298">
        <v>0</v>
      </c>
      <c r="AD298">
        <v>1</v>
      </c>
    </row>
    <row r="299" spans="1:30" x14ac:dyDescent="0.35">
      <c r="A299" s="1">
        <v>41213</v>
      </c>
      <c r="B299">
        <v>6353</v>
      </c>
      <c r="C299">
        <v>5019</v>
      </c>
      <c r="D299">
        <v>5852</v>
      </c>
      <c r="E299">
        <v>5800</v>
      </c>
      <c r="F299">
        <v>0</v>
      </c>
      <c r="G299">
        <v>0</v>
      </c>
      <c r="H299">
        <v>0</v>
      </c>
      <c r="I299">
        <v>1</v>
      </c>
      <c r="J299">
        <v>0</v>
      </c>
      <c r="K299">
        <v>0</v>
      </c>
      <c r="L299">
        <f t="shared" si="24"/>
        <v>5802.8647590779738</v>
      </c>
      <c r="M299">
        <f>L299-B299</f>
        <v>-550.13524092202624</v>
      </c>
      <c r="N299">
        <f t="shared" si="25"/>
        <v>550.13524092202624</v>
      </c>
      <c r="O299" s="8">
        <f>N299/B299</f>
        <v>8.6594560195502324E-2</v>
      </c>
      <c r="P299">
        <v>1172</v>
      </c>
      <c r="Q299">
        <f t="shared" si="26"/>
        <v>39609.737346385889</v>
      </c>
      <c r="R299">
        <f t="shared" si="27"/>
        <v>21096</v>
      </c>
      <c r="S299">
        <f t="shared" si="28"/>
        <v>-1100.2704818440525</v>
      </c>
      <c r="T299">
        <f t="shared" si="29"/>
        <v>1210595.1332173434</v>
      </c>
      <c r="U299">
        <v>0</v>
      </c>
      <c r="V299">
        <v>0</v>
      </c>
      <c r="W299">
        <v>553</v>
      </c>
      <c r="X299">
        <v>0</v>
      </c>
      <c r="Y299">
        <v>0</v>
      </c>
      <c r="Z299">
        <v>5800</v>
      </c>
      <c r="AA299">
        <v>0</v>
      </c>
      <c r="AB299">
        <v>0</v>
      </c>
      <c r="AC299">
        <v>1</v>
      </c>
      <c r="AD299">
        <v>1</v>
      </c>
    </row>
    <row r="300" spans="1:30" x14ac:dyDescent="0.35">
      <c r="A300" s="1">
        <v>41214</v>
      </c>
      <c r="B300">
        <v>6383</v>
      </c>
      <c r="C300">
        <v>5593.833333333333</v>
      </c>
      <c r="D300">
        <v>6591</v>
      </c>
      <c r="E300">
        <v>6353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0</v>
      </c>
      <c r="L300">
        <f t="shared" si="24"/>
        <v>6396.5541902907635</v>
      </c>
      <c r="M300">
        <f>L300-B300</f>
        <v>13.554190290763472</v>
      </c>
      <c r="N300">
        <f t="shared" si="25"/>
        <v>13.554190290763472</v>
      </c>
      <c r="O300" s="8">
        <f>N300/B300</f>
        <v>2.1234827339438309E-3</v>
      </c>
      <c r="P300">
        <v>938</v>
      </c>
      <c r="Q300">
        <f t="shared" si="26"/>
        <v>243.9754252337425</v>
      </c>
      <c r="R300">
        <f t="shared" si="27"/>
        <v>16884</v>
      </c>
      <c r="S300">
        <f t="shared" si="28"/>
        <v>13.554190290763472</v>
      </c>
      <c r="T300">
        <f t="shared" si="29"/>
        <v>183.71607443822677</v>
      </c>
      <c r="U300">
        <v>1</v>
      </c>
      <c r="V300">
        <v>0</v>
      </c>
      <c r="W300">
        <v>30</v>
      </c>
      <c r="X300">
        <v>0</v>
      </c>
      <c r="Y300">
        <v>0</v>
      </c>
      <c r="Z300">
        <v>6353</v>
      </c>
      <c r="AA300">
        <v>0</v>
      </c>
      <c r="AB300">
        <v>0</v>
      </c>
      <c r="AC300">
        <v>0</v>
      </c>
      <c r="AD300">
        <v>0</v>
      </c>
    </row>
    <row r="301" spans="1:30" x14ac:dyDescent="0.35">
      <c r="A301" s="1">
        <v>41215</v>
      </c>
      <c r="B301">
        <v>6562</v>
      </c>
      <c r="C301">
        <v>6178.666666666667</v>
      </c>
      <c r="D301">
        <v>4628.5</v>
      </c>
      <c r="E301">
        <v>6383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</v>
      </c>
      <c r="L301">
        <f t="shared" si="24"/>
        <v>5839.095990432761</v>
      </c>
      <c r="M301">
        <f>L301-B301</f>
        <v>-722.90400956723897</v>
      </c>
      <c r="N301">
        <f t="shared" si="25"/>
        <v>722.90400956723897</v>
      </c>
      <c r="O301" s="8">
        <f>N301/B301</f>
        <v>0.11016519499653139</v>
      </c>
      <c r="P301">
        <v>1139</v>
      </c>
      <c r="Q301">
        <f t="shared" si="26"/>
        <v>52049.088688841206</v>
      </c>
      <c r="R301">
        <f t="shared" si="27"/>
        <v>20502</v>
      </c>
      <c r="S301">
        <f t="shared" si="28"/>
        <v>-1445.8080191344779</v>
      </c>
      <c r="T301">
        <f t="shared" si="29"/>
        <v>2090360.828193563</v>
      </c>
      <c r="U301">
        <v>0</v>
      </c>
      <c r="V301">
        <v>1</v>
      </c>
      <c r="W301">
        <v>179</v>
      </c>
      <c r="X301">
        <v>0</v>
      </c>
      <c r="Y301">
        <v>0</v>
      </c>
      <c r="Z301">
        <v>6383</v>
      </c>
      <c r="AA301">
        <v>0</v>
      </c>
      <c r="AB301">
        <v>0</v>
      </c>
      <c r="AC301">
        <v>0</v>
      </c>
      <c r="AD301">
        <v>1</v>
      </c>
    </row>
    <row r="302" spans="1:30" x14ac:dyDescent="0.35">
      <c r="A302" s="1">
        <v>41216</v>
      </c>
      <c r="B302">
        <v>7628</v>
      </c>
      <c r="C302">
        <v>6432.666666666667</v>
      </c>
      <c r="D302">
        <v>4628.5</v>
      </c>
      <c r="E302">
        <v>6562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f t="shared" si="24"/>
        <v>6386.6136993758146</v>
      </c>
      <c r="M302">
        <f>L302-B302</f>
        <v>-1241.3863006241854</v>
      </c>
      <c r="N302">
        <f t="shared" si="25"/>
        <v>1241.3863006241854</v>
      </c>
      <c r="O302" s="8">
        <f>N302/B302</f>
        <v>0.16274073159729752</v>
      </c>
      <c r="P302">
        <v>800</v>
      </c>
      <c r="Q302">
        <f t="shared" si="26"/>
        <v>89379.813644941343</v>
      </c>
      <c r="R302">
        <f t="shared" si="27"/>
        <v>14400</v>
      </c>
      <c r="S302">
        <f t="shared" si="28"/>
        <v>-2482.7726012483708</v>
      </c>
      <c r="T302">
        <f t="shared" si="29"/>
        <v>6164159.7895096019</v>
      </c>
      <c r="U302">
        <v>0</v>
      </c>
      <c r="V302">
        <v>0</v>
      </c>
      <c r="W302">
        <v>1066</v>
      </c>
      <c r="X302">
        <v>1</v>
      </c>
      <c r="Y302">
        <v>1</v>
      </c>
      <c r="Z302">
        <v>6562</v>
      </c>
      <c r="AA302">
        <v>0</v>
      </c>
      <c r="AB302">
        <v>0</v>
      </c>
      <c r="AC302">
        <v>0</v>
      </c>
      <c r="AD302">
        <v>1</v>
      </c>
    </row>
    <row r="303" spans="1:30" x14ac:dyDescent="0.35">
      <c r="A303" s="1">
        <v>41217</v>
      </c>
      <c r="B303">
        <v>7951</v>
      </c>
      <c r="C303">
        <v>6857.666666666667</v>
      </c>
      <c r="D303">
        <v>4628.5</v>
      </c>
      <c r="E303">
        <v>7628</v>
      </c>
      <c r="F303">
        <v>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f t="shared" si="24"/>
        <v>6780.3212994065052</v>
      </c>
      <c r="M303">
        <f>L303-B303</f>
        <v>-1170.6787005934948</v>
      </c>
      <c r="N303">
        <f t="shared" si="25"/>
        <v>1170.6787005934948</v>
      </c>
      <c r="O303" s="8">
        <f>N303/B303</f>
        <v>0.14723666212973147</v>
      </c>
      <c r="P303">
        <v>385</v>
      </c>
      <c r="Q303">
        <f t="shared" si="26"/>
        <v>84288.866442731625</v>
      </c>
      <c r="R303">
        <f t="shared" si="27"/>
        <v>6930</v>
      </c>
      <c r="S303">
        <f t="shared" si="28"/>
        <v>-2341.3574011869896</v>
      </c>
      <c r="T303">
        <f t="shared" si="29"/>
        <v>5481954.4800930936</v>
      </c>
      <c r="U303">
        <v>0</v>
      </c>
      <c r="V303">
        <v>0</v>
      </c>
      <c r="W303">
        <v>323</v>
      </c>
      <c r="X303">
        <v>1</v>
      </c>
      <c r="Y303">
        <v>0</v>
      </c>
      <c r="Z303">
        <v>7628</v>
      </c>
      <c r="AA303">
        <v>0</v>
      </c>
      <c r="AB303">
        <v>0</v>
      </c>
      <c r="AC303">
        <v>0</v>
      </c>
      <c r="AD303">
        <v>1</v>
      </c>
    </row>
    <row r="304" spans="1:30" x14ac:dyDescent="0.35">
      <c r="A304" s="1">
        <v>41218</v>
      </c>
      <c r="B304">
        <v>4925</v>
      </c>
      <c r="C304">
        <v>7380.333333333333</v>
      </c>
      <c r="D304">
        <v>4628.5</v>
      </c>
      <c r="E304">
        <v>7951</v>
      </c>
      <c r="F304">
        <v>0</v>
      </c>
      <c r="G304">
        <v>1</v>
      </c>
      <c r="H304">
        <v>0</v>
      </c>
      <c r="I304">
        <v>0</v>
      </c>
      <c r="J304">
        <v>0</v>
      </c>
      <c r="K304">
        <v>0</v>
      </c>
      <c r="L304">
        <f t="shared" si="24"/>
        <v>6595.5506384427026</v>
      </c>
      <c r="M304">
        <f>L304-B304</f>
        <v>1670.5506384427026</v>
      </c>
      <c r="N304">
        <f t="shared" si="25"/>
        <v>1670.5506384427026</v>
      </c>
      <c r="O304" s="8">
        <f>N304/B304</f>
        <v>0.33919809917618327</v>
      </c>
      <c r="P304">
        <v>1585</v>
      </c>
      <c r="Q304">
        <f t="shared" si="26"/>
        <v>30069.911491968647</v>
      </c>
      <c r="R304">
        <f t="shared" si="27"/>
        <v>28530</v>
      </c>
      <c r="S304">
        <f t="shared" si="28"/>
        <v>1670.5506384427026</v>
      </c>
      <c r="T304">
        <f t="shared" si="29"/>
        <v>2790739.4356013215</v>
      </c>
      <c r="U304">
        <v>0</v>
      </c>
      <c r="V304">
        <v>0</v>
      </c>
      <c r="W304">
        <v>-3026</v>
      </c>
      <c r="X304">
        <v>0</v>
      </c>
      <c r="Y304">
        <v>0</v>
      </c>
      <c r="Z304">
        <v>7951</v>
      </c>
      <c r="AA304">
        <v>1</v>
      </c>
      <c r="AB304">
        <v>0</v>
      </c>
      <c r="AC304">
        <v>0</v>
      </c>
      <c r="AD304">
        <v>1</v>
      </c>
    </row>
    <row r="305" spans="1:30" x14ac:dyDescent="0.35">
      <c r="A305" s="1">
        <v>41219</v>
      </c>
      <c r="B305">
        <v>5084</v>
      </c>
      <c r="C305">
        <v>6834.666666666667</v>
      </c>
      <c r="D305">
        <v>5800</v>
      </c>
      <c r="E305">
        <v>4925</v>
      </c>
      <c r="F305">
        <v>0</v>
      </c>
      <c r="G305">
        <v>0</v>
      </c>
      <c r="H305">
        <v>1</v>
      </c>
      <c r="I305">
        <v>0</v>
      </c>
      <c r="J305">
        <v>0</v>
      </c>
      <c r="K305">
        <v>0</v>
      </c>
      <c r="L305">
        <f t="shared" si="24"/>
        <v>6125.7832317959437</v>
      </c>
      <c r="M305">
        <f>L305-B305</f>
        <v>1041.7832317959437</v>
      </c>
      <c r="N305">
        <f t="shared" si="25"/>
        <v>1041.7832317959437</v>
      </c>
      <c r="O305" s="8">
        <f>N305/B305</f>
        <v>0.20491408965301805</v>
      </c>
      <c r="P305">
        <v>1921</v>
      </c>
      <c r="Q305">
        <f t="shared" si="26"/>
        <v>18752.098172326987</v>
      </c>
      <c r="R305">
        <f t="shared" si="27"/>
        <v>34578</v>
      </c>
      <c r="S305">
        <f t="shared" si="28"/>
        <v>1041.7832317959437</v>
      </c>
      <c r="T305">
        <f t="shared" si="29"/>
        <v>1085312.302051201</v>
      </c>
      <c r="U305">
        <v>0</v>
      </c>
      <c r="V305">
        <v>0</v>
      </c>
      <c r="W305">
        <v>159</v>
      </c>
      <c r="X305">
        <v>0</v>
      </c>
      <c r="Y305">
        <v>0</v>
      </c>
      <c r="Z305">
        <v>4925</v>
      </c>
      <c r="AA305">
        <v>0</v>
      </c>
      <c r="AB305">
        <v>1</v>
      </c>
      <c r="AC305">
        <v>0</v>
      </c>
      <c r="AD305">
        <v>0</v>
      </c>
    </row>
    <row r="306" spans="1:30" x14ac:dyDescent="0.35">
      <c r="A306" s="1">
        <v>41220</v>
      </c>
      <c r="B306">
        <v>5097</v>
      </c>
      <c r="C306">
        <v>5986.666666666667</v>
      </c>
      <c r="D306">
        <v>6353</v>
      </c>
      <c r="E306">
        <v>5084</v>
      </c>
      <c r="F306">
        <v>0</v>
      </c>
      <c r="G306">
        <v>0</v>
      </c>
      <c r="H306">
        <v>0</v>
      </c>
      <c r="I306">
        <v>1</v>
      </c>
      <c r="J306">
        <v>0</v>
      </c>
      <c r="K306">
        <v>0</v>
      </c>
      <c r="L306">
        <f t="shared" si="24"/>
        <v>6114.01823966132</v>
      </c>
      <c r="M306">
        <f>L306-B306</f>
        <v>1017.01823966132</v>
      </c>
      <c r="N306">
        <f t="shared" si="25"/>
        <v>1017.01823966132</v>
      </c>
      <c r="O306" s="8">
        <f>N306/B306</f>
        <v>0.19953271329435354</v>
      </c>
      <c r="P306">
        <v>2653</v>
      </c>
      <c r="Q306">
        <f t="shared" si="26"/>
        <v>18306.328313903759</v>
      </c>
      <c r="R306">
        <f t="shared" si="27"/>
        <v>47754</v>
      </c>
      <c r="S306">
        <f t="shared" si="28"/>
        <v>1017.01823966132</v>
      </c>
      <c r="T306">
        <f t="shared" si="29"/>
        <v>1034326.09980381</v>
      </c>
      <c r="U306">
        <v>0</v>
      </c>
      <c r="V306">
        <v>0</v>
      </c>
      <c r="W306">
        <v>13</v>
      </c>
      <c r="X306">
        <v>0</v>
      </c>
      <c r="Y306">
        <v>0</v>
      </c>
      <c r="Z306">
        <v>5084</v>
      </c>
      <c r="AA306">
        <v>0</v>
      </c>
      <c r="AB306">
        <v>0</v>
      </c>
      <c r="AC306">
        <v>1</v>
      </c>
      <c r="AD306">
        <v>0</v>
      </c>
    </row>
    <row r="307" spans="1:30" x14ac:dyDescent="0.35">
      <c r="A307" s="1">
        <v>41221</v>
      </c>
      <c r="B307">
        <v>5462</v>
      </c>
      <c r="C307">
        <v>5035.333333333333</v>
      </c>
      <c r="D307">
        <v>6383</v>
      </c>
      <c r="E307">
        <v>5097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f t="shared" si="24"/>
        <v>5835.9747474897777</v>
      </c>
      <c r="M307">
        <f>L307-B307</f>
        <v>373.97474748977766</v>
      </c>
      <c r="N307">
        <f t="shared" si="25"/>
        <v>373.97474748977766</v>
      </c>
      <c r="O307" s="8">
        <f>N307/B307</f>
        <v>6.8468463473046068E-2</v>
      </c>
      <c r="P307">
        <v>1188</v>
      </c>
      <c r="Q307">
        <f t="shared" si="26"/>
        <v>6731.5454548159978</v>
      </c>
      <c r="R307">
        <f t="shared" si="27"/>
        <v>21384</v>
      </c>
      <c r="S307">
        <f t="shared" si="28"/>
        <v>373.97474748977766</v>
      </c>
      <c r="T307">
        <f t="shared" si="29"/>
        <v>139857.11176004296</v>
      </c>
      <c r="U307">
        <v>1</v>
      </c>
      <c r="V307">
        <v>0</v>
      </c>
      <c r="W307">
        <v>365</v>
      </c>
      <c r="X307">
        <v>0</v>
      </c>
      <c r="Y307">
        <v>0</v>
      </c>
      <c r="Z307">
        <v>5097</v>
      </c>
      <c r="AA307">
        <v>0</v>
      </c>
      <c r="AB307">
        <v>0</v>
      </c>
      <c r="AC307">
        <v>0</v>
      </c>
      <c r="AD307">
        <v>0</v>
      </c>
    </row>
    <row r="308" spans="1:30" x14ac:dyDescent="0.35">
      <c r="A308" s="1">
        <v>41222</v>
      </c>
      <c r="B308">
        <v>6114</v>
      </c>
      <c r="C308">
        <v>5214.333333333333</v>
      </c>
      <c r="D308">
        <v>6562</v>
      </c>
      <c r="E308">
        <v>5462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</v>
      </c>
      <c r="L308">
        <f t="shared" si="24"/>
        <v>6049.0086772488221</v>
      </c>
      <c r="M308">
        <f>L308-B308</f>
        <v>-64.991322751177904</v>
      </c>
      <c r="N308">
        <f t="shared" si="25"/>
        <v>64.991322751177904</v>
      </c>
      <c r="O308" s="8">
        <f>N308/B308</f>
        <v>1.0629918670457622E-2</v>
      </c>
      <c r="P308">
        <v>578</v>
      </c>
      <c r="Q308">
        <f t="shared" si="26"/>
        <v>4679.3752380848091</v>
      </c>
      <c r="R308">
        <f t="shared" si="27"/>
        <v>10404</v>
      </c>
      <c r="S308">
        <f t="shared" si="28"/>
        <v>-129.98264550235581</v>
      </c>
      <c r="T308">
        <f t="shared" si="29"/>
        <v>16895.488131791099</v>
      </c>
      <c r="U308">
        <v>0</v>
      </c>
      <c r="V308">
        <v>1</v>
      </c>
      <c r="W308">
        <v>652</v>
      </c>
      <c r="X308">
        <v>0</v>
      </c>
      <c r="Y308">
        <v>0</v>
      </c>
      <c r="Z308">
        <v>5462</v>
      </c>
      <c r="AA308">
        <v>0</v>
      </c>
      <c r="AB308">
        <v>0</v>
      </c>
      <c r="AC308">
        <v>0</v>
      </c>
      <c r="AD308">
        <v>0</v>
      </c>
    </row>
    <row r="309" spans="1:30" x14ac:dyDescent="0.35">
      <c r="A309" s="1">
        <v>41223</v>
      </c>
      <c r="B309">
        <v>6373</v>
      </c>
      <c r="C309">
        <v>5557.666666666667</v>
      </c>
      <c r="D309">
        <v>7628</v>
      </c>
      <c r="E309">
        <v>6114</v>
      </c>
      <c r="F309">
        <v>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f t="shared" si="24"/>
        <v>7145.2324168958148</v>
      </c>
      <c r="M309">
        <f>L309-B309</f>
        <v>772.23241689581482</v>
      </c>
      <c r="N309">
        <f t="shared" si="25"/>
        <v>772.23241689581482</v>
      </c>
      <c r="O309" s="8">
        <f>N309/B309</f>
        <v>0.12117251167359404</v>
      </c>
      <c r="P309">
        <v>1160</v>
      </c>
      <c r="Q309">
        <f t="shared" si="26"/>
        <v>13900.183504124667</v>
      </c>
      <c r="R309">
        <f t="shared" si="27"/>
        <v>20880</v>
      </c>
      <c r="S309">
        <f t="shared" si="28"/>
        <v>772.23241689581482</v>
      </c>
      <c r="T309">
        <f t="shared" si="29"/>
        <v>596342.90570475149</v>
      </c>
      <c r="U309">
        <v>0</v>
      </c>
      <c r="V309">
        <v>0</v>
      </c>
      <c r="W309">
        <v>259</v>
      </c>
      <c r="X309">
        <v>1</v>
      </c>
      <c r="Y309">
        <v>1</v>
      </c>
      <c r="Z309">
        <v>6114</v>
      </c>
      <c r="AA309">
        <v>0</v>
      </c>
      <c r="AB309">
        <v>0</v>
      </c>
      <c r="AC309">
        <v>0</v>
      </c>
      <c r="AD309">
        <v>0</v>
      </c>
    </row>
    <row r="310" spans="1:30" x14ac:dyDescent="0.35">
      <c r="A310" s="1">
        <v>41224</v>
      </c>
      <c r="B310">
        <v>6479</v>
      </c>
      <c r="C310">
        <v>5983</v>
      </c>
      <c r="D310">
        <v>7951</v>
      </c>
      <c r="E310">
        <v>6373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f t="shared" si="24"/>
        <v>7462.5374457622556</v>
      </c>
      <c r="M310">
        <f>L310-B310</f>
        <v>983.53744576225563</v>
      </c>
      <c r="N310">
        <f t="shared" si="25"/>
        <v>983.53744576225563</v>
      </c>
      <c r="O310" s="8">
        <f>N310/B310</f>
        <v>0.15180389655228518</v>
      </c>
      <c r="P310">
        <v>1046</v>
      </c>
      <c r="Q310">
        <f t="shared" si="26"/>
        <v>17703.674023720603</v>
      </c>
      <c r="R310">
        <f t="shared" si="27"/>
        <v>18828</v>
      </c>
      <c r="S310">
        <f t="shared" si="28"/>
        <v>983.53744576225563</v>
      </c>
      <c r="T310">
        <f t="shared" si="29"/>
        <v>967345.90721654193</v>
      </c>
      <c r="U310">
        <v>0</v>
      </c>
      <c r="V310">
        <v>0</v>
      </c>
      <c r="W310">
        <v>106</v>
      </c>
      <c r="X310">
        <v>1</v>
      </c>
      <c r="Y310">
        <v>0</v>
      </c>
      <c r="Z310">
        <v>6373</v>
      </c>
      <c r="AA310">
        <v>0</v>
      </c>
      <c r="AB310">
        <v>0</v>
      </c>
      <c r="AC310">
        <v>0</v>
      </c>
      <c r="AD310">
        <v>0</v>
      </c>
    </row>
    <row r="311" spans="1:30" x14ac:dyDescent="0.35">
      <c r="A311" s="1">
        <v>41225</v>
      </c>
      <c r="B311">
        <v>4343</v>
      </c>
      <c r="C311">
        <v>6322</v>
      </c>
      <c r="D311">
        <v>4925</v>
      </c>
      <c r="E311">
        <v>6479</v>
      </c>
      <c r="F311">
        <v>0</v>
      </c>
      <c r="G311">
        <v>1</v>
      </c>
      <c r="H311">
        <v>0</v>
      </c>
      <c r="I311">
        <v>0</v>
      </c>
      <c r="J311">
        <v>0</v>
      </c>
      <c r="K311">
        <v>0</v>
      </c>
      <c r="L311">
        <f t="shared" si="24"/>
        <v>6019.3886474793162</v>
      </c>
      <c r="M311">
        <f>L311-B311</f>
        <v>1676.3886474793162</v>
      </c>
      <c r="N311">
        <f t="shared" si="25"/>
        <v>1676.3886474793162</v>
      </c>
      <c r="O311" s="8">
        <f>N311/B311</f>
        <v>0.38599784652989089</v>
      </c>
      <c r="P311">
        <v>1677</v>
      </c>
      <c r="Q311">
        <f t="shared" si="26"/>
        <v>30174.995654627692</v>
      </c>
      <c r="R311">
        <f t="shared" si="27"/>
        <v>30186</v>
      </c>
      <c r="S311">
        <f t="shared" si="28"/>
        <v>1676.3886474793162</v>
      </c>
      <c r="T311">
        <f t="shared" si="29"/>
        <v>2810278.8973975312</v>
      </c>
      <c r="U311">
        <v>0</v>
      </c>
      <c r="V311">
        <v>0</v>
      </c>
      <c r="W311">
        <v>-2136</v>
      </c>
      <c r="X311">
        <v>0</v>
      </c>
      <c r="Y311">
        <v>0</v>
      </c>
      <c r="Z311">
        <v>6479</v>
      </c>
      <c r="AA311">
        <v>1</v>
      </c>
      <c r="AB311">
        <v>0</v>
      </c>
      <c r="AC311">
        <v>0</v>
      </c>
      <c r="AD311">
        <v>0</v>
      </c>
    </row>
    <row r="312" spans="1:30" x14ac:dyDescent="0.35">
      <c r="A312" s="1">
        <v>41226</v>
      </c>
      <c r="B312">
        <v>5596</v>
      </c>
      <c r="C312">
        <v>5731.666666666667</v>
      </c>
      <c r="D312">
        <v>5084</v>
      </c>
      <c r="E312">
        <v>4343</v>
      </c>
      <c r="F312">
        <v>0</v>
      </c>
      <c r="G312">
        <v>0</v>
      </c>
      <c r="H312">
        <v>1</v>
      </c>
      <c r="I312">
        <v>0</v>
      </c>
      <c r="J312">
        <v>0</v>
      </c>
      <c r="K312">
        <v>0</v>
      </c>
      <c r="L312">
        <f t="shared" si="24"/>
        <v>5371.2011001554965</v>
      </c>
      <c r="M312">
        <f>L312-B312</f>
        <v>-224.79889984450347</v>
      </c>
      <c r="N312">
        <f t="shared" si="25"/>
        <v>224.79889984450347</v>
      </c>
      <c r="O312" s="8">
        <f>N312/B312</f>
        <v>4.0171354511169315E-2</v>
      </c>
      <c r="P312">
        <v>1166</v>
      </c>
      <c r="Q312">
        <f t="shared" si="26"/>
        <v>16185.52078880425</v>
      </c>
      <c r="R312">
        <f t="shared" si="27"/>
        <v>20988</v>
      </c>
      <c r="S312">
        <f t="shared" si="28"/>
        <v>-449.59779968900693</v>
      </c>
      <c r="T312">
        <f t="shared" si="29"/>
        <v>202138.1814851964</v>
      </c>
      <c r="U312">
        <v>0</v>
      </c>
      <c r="V312">
        <v>0</v>
      </c>
      <c r="W312">
        <v>1253</v>
      </c>
      <c r="X312">
        <v>0</v>
      </c>
      <c r="Y312">
        <v>0</v>
      </c>
      <c r="Z312">
        <v>4343</v>
      </c>
      <c r="AA312">
        <v>0</v>
      </c>
      <c r="AB312">
        <v>1</v>
      </c>
      <c r="AC312">
        <v>0</v>
      </c>
      <c r="AD312">
        <v>1</v>
      </c>
    </row>
    <row r="313" spans="1:30" x14ac:dyDescent="0.35">
      <c r="A313" s="1">
        <v>41227</v>
      </c>
      <c r="B313">
        <v>4999</v>
      </c>
      <c r="C313">
        <v>5472.666666666667</v>
      </c>
      <c r="D313">
        <v>5097</v>
      </c>
      <c r="E313">
        <v>5596</v>
      </c>
      <c r="F313">
        <v>0</v>
      </c>
      <c r="G313">
        <v>0</v>
      </c>
      <c r="H313">
        <v>0</v>
      </c>
      <c r="I313">
        <v>1</v>
      </c>
      <c r="J313">
        <v>0</v>
      </c>
      <c r="K313">
        <v>0</v>
      </c>
      <c r="L313">
        <f t="shared" si="24"/>
        <v>5605.5716736541863</v>
      </c>
      <c r="M313">
        <f>L313-B313</f>
        <v>606.57167365418627</v>
      </c>
      <c r="N313">
        <f t="shared" si="25"/>
        <v>606.57167365418627</v>
      </c>
      <c r="O313" s="8">
        <f>N313/B313</f>
        <v>0.12133860245132752</v>
      </c>
      <c r="P313">
        <v>1322</v>
      </c>
      <c r="Q313">
        <f t="shared" si="26"/>
        <v>10918.290125775353</v>
      </c>
      <c r="R313">
        <f t="shared" si="27"/>
        <v>23796</v>
      </c>
      <c r="S313">
        <f t="shared" si="28"/>
        <v>606.57167365418627</v>
      </c>
      <c r="T313">
        <f t="shared" si="29"/>
        <v>367929.19527964067</v>
      </c>
      <c r="U313">
        <v>0</v>
      </c>
      <c r="V313">
        <v>0</v>
      </c>
      <c r="W313">
        <v>-597</v>
      </c>
      <c r="X313">
        <v>0</v>
      </c>
      <c r="Y313">
        <v>0</v>
      </c>
      <c r="Z313">
        <v>5596</v>
      </c>
      <c r="AA313">
        <v>0</v>
      </c>
      <c r="AB313">
        <v>0</v>
      </c>
      <c r="AC313">
        <v>1</v>
      </c>
      <c r="AD313">
        <v>0</v>
      </c>
    </row>
    <row r="314" spans="1:30" x14ac:dyDescent="0.35">
      <c r="A314" s="1">
        <v>41228</v>
      </c>
      <c r="B314">
        <v>5279</v>
      </c>
      <c r="C314">
        <v>4979.333333333333</v>
      </c>
      <c r="D314">
        <v>5462</v>
      </c>
      <c r="E314">
        <v>4999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0</v>
      </c>
      <c r="L314">
        <f t="shared" si="24"/>
        <v>5445.0589244541025</v>
      </c>
      <c r="M314">
        <f>L314-B314</f>
        <v>166.05892445410245</v>
      </c>
      <c r="N314">
        <f t="shared" si="25"/>
        <v>166.05892445410245</v>
      </c>
      <c r="O314" s="8">
        <f>N314/B314</f>
        <v>3.1456511546524429E-2</v>
      </c>
      <c r="P314">
        <v>1503</v>
      </c>
      <c r="Q314">
        <f t="shared" si="26"/>
        <v>2989.0606401738441</v>
      </c>
      <c r="R314">
        <f t="shared" si="27"/>
        <v>27054</v>
      </c>
      <c r="S314">
        <f t="shared" si="28"/>
        <v>166.05892445410245</v>
      </c>
      <c r="T314">
        <f t="shared" si="29"/>
        <v>27575.566390853306</v>
      </c>
      <c r="U314">
        <v>1</v>
      </c>
      <c r="V314">
        <v>0</v>
      </c>
      <c r="W314">
        <v>280</v>
      </c>
      <c r="X314">
        <v>0</v>
      </c>
      <c r="Y314">
        <v>0</v>
      </c>
      <c r="Z314">
        <v>4999</v>
      </c>
      <c r="AA314">
        <v>0</v>
      </c>
      <c r="AB314">
        <v>0</v>
      </c>
      <c r="AC314">
        <v>0</v>
      </c>
      <c r="AD314">
        <v>0</v>
      </c>
    </row>
    <row r="315" spans="1:30" x14ac:dyDescent="0.35">
      <c r="A315" s="1">
        <v>41229</v>
      </c>
      <c r="B315">
        <v>5432</v>
      </c>
      <c r="C315">
        <v>5291.333333333333</v>
      </c>
      <c r="D315">
        <v>6114</v>
      </c>
      <c r="E315">
        <v>5279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</v>
      </c>
      <c r="L315">
        <f t="shared" si="24"/>
        <v>5857.5360835966976</v>
      </c>
      <c r="M315">
        <f>L315-B315</f>
        <v>425.53608359669761</v>
      </c>
      <c r="N315">
        <f t="shared" si="25"/>
        <v>425.53608359669761</v>
      </c>
      <c r="O315" s="8">
        <f>N315/B315</f>
        <v>7.8338748821188811E-2</v>
      </c>
      <c r="P315">
        <v>1383</v>
      </c>
      <c r="Q315">
        <f t="shared" si="26"/>
        <v>7659.6495047405569</v>
      </c>
      <c r="R315">
        <f t="shared" si="27"/>
        <v>24894</v>
      </c>
      <c r="S315">
        <f t="shared" si="28"/>
        <v>425.53608359669761</v>
      </c>
      <c r="T315">
        <f t="shared" si="29"/>
        <v>181080.95844281561</v>
      </c>
      <c r="U315">
        <v>0</v>
      </c>
      <c r="V315">
        <v>1</v>
      </c>
      <c r="W315">
        <v>153</v>
      </c>
      <c r="X315">
        <v>0</v>
      </c>
      <c r="Y315">
        <v>0</v>
      </c>
      <c r="Z315">
        <v>5279</v>
      </c>
      <c r="AA315">
        <v>0</v>
      </c>
      <c r="AB315">
        <v>0</v>
      </c>
      <c r="AC315">
        <v>0</v>
      </c>
      <c r="AD315">
        <v>0</v>
      </c>
    </row>
    <row r="316" spans="1:30" x14ac:dyDescent="0.35">
      <c r="A316" s="1">
        <v>41230</v>
      </c>
      <c r="B316">
        <v>6584</v>
      </c>
      <c r="C316">
        <v>5236.666666666667</v>
      </c>
      <c r="D316">
        <v>6373</v>
      </c>
      <c r="E316">
        <v>5432</v>
      </c>
      <c r="F316">
        <v>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f t="shared" si="24"/>
        <v>6401.9811497378405</v>
      </c>
      <c r="M316">
        <f>L316-B316</f>
        <v>-182.0188502621595</v>
      </c>
      <c r="N316">
        <f t="shared" si="25"/>
        <v>182.0188502621595</v>
      </c>
      <c r="O316" s="8">
        <f>N316/B316</f>
        <v>2.7645633393402112E-2</v>
      </c>
      <c r="P316">
        <v>1212</v>
      </c>
      <c r="Q316">
        <f t="shared" si="26"/>
        <v>13105.357218875484</v>
      </c>
      <c r="R316">
        <f t="shared" si="27"/>
        <v>21816</v>
      </c>
      <c r="S316">
        <f t="shared" si="28"/>
        <v>-364.03770052431901</v>
      </c>
      <c r="T316">
        <f t="shared" si="29"/>
        <v>132523.44740303376</v>
      </c>
      <c r="U316">
        <v>0</v>
      </c>
      <c r="V316">
        <v>0</v>
      </c>
      <c r="W316">
        <v>1152</v>
      </c>
      <c r="X316">
        <v>1</v>
      </c>
      <c r="Y316">
        <v>1</v>
      </c>
      <c r="Z316">
        <v>5432</v>
      </c>
      <c r="AA316">
        <v>0</v>
      </c>
      <c r="AB316">
        <v>0</v>
      </c>
      <c r="AC316">
        <v>0</v>
      </c>
      <c r="AD316">
        <v>1</v>
      </c>
    </row>
    <row r="317" spans="1:30" x14ac:dyDescent="0.35">
      <c r="A317" s="1">
        <v>41231</v>
      </c>
      <c r="B317">
        <v>6661</v>
      </c>
      <c r="C317">
        <v>5765</v>
      </c>
      <c r="D317">
        <v>6479</v>
      </c>
      <c r="E317">
        <v>6584</v>
      </c>
      <c r="F317">
        <v>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f t="shared" si="24"/>
        <v>6888.916650594243</v>
      </c>
      <c r="M317">
        <f>L317-B317</f>
        <v>227.91665059424304</v>
      </c>
      <c r="N317">
        <f t="shared" si="25"/>
        <v>227.91665059424304</v>
      </c>
      <c r="O317" s="8">
        <f>N317/B317</f>
        <v>3.421658168356749E-2</v>
      </c>
      <c r="P317">
        <v>1206</v>
      </c>
      <c r="Q317">
        <f t="shared" si="26"/>
        <v>4102.4997106963747</v>
      </c>
      <c r="R317">
        <f t="shared" si="27"/>
        <v>21708</v>
      </c>
      <c r="S317">
        <f t="shared" si="28"/>
        <v>227.91665059424304</v>
      </c>
      <c r="T317">
        <f t="shared" si="29"/>
        <v>51945.999618098263</v>
      </c>
      <c r="U317">
        <v>0</v>
      </c>
      <c r="V317">
        <v>0</v>
      </c>
      <c r="W317">
        <v>77</v>
      </c>
      <c r="X317">
        <v>1</v>
      </c>
      <c r="Y317">
        <v>0</v>
      </c>
      <c r="Z317">
        <v>6584</v>
      </c>
      <c r="AA317">
        <v>0</v>
      </c>
      <c r="AB317">
        <v>0</v>
      </c>
      <c r="AC317">
        <v>0</v>
      </c>
      <c r="AD317">
        <v>1</v>
      </c>
    </row>
    <row r="318" spans="1:30" x14ac:dyDescent="0.35">
      <c r="A318" s="1">
        <v>41232</v>
      </c>
      <c r="B318">
        <v>4297</v>
      </c>
      <c r="C318">
        <v>6225.666666666667</v>
      </c>
      <c r="D318">
        <v>4343</v>
      </c>
      <c r="E318">
        <v>6661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0</v>
      </c>
      <c r="L318">
        <f t="shared" si="24"/>
        <v>5813.7887116658603</v>
      </c>
      <c r="M318">
        <f>L318-B318</f>
        <v>1516.7887116658603</v>
      </c>
      <c r="N318">
        <f t="shared" si="25"/>
        <v>1516.7887116658603</v>
      </c>
      <c r="O318" s="8">
        <f>N318/B318</f>
        <v>0.35298783143259493</v>
      </c>
      <c r="P318">
        <v>1480</v>
      </c>
      <c r="Q318">
        <f t="shared" si="26"/>
        <v>27302.196809985486</v>
      </c>
      <c r="R318">
        <f t="shared" si="27"/>
        <v>26640</v>
      </c>
      <c r="S318">
        <f t="shared" si="28"/>
        <v>1516.7887116658603</v>
      </c>
      <c r="T318">
        <f t="shared" si="29"/>
        <v>2300647.9958369802</v>
      </c>
      <c r="U318">
        <v>0</v>
      </c>
      <c r="V318">
        <v>0</v>
      </c>
      <c r="W318">
        <v>-2364</v>
      </c>
      <c r="X318">
        <v>0</v>
      </c>
      <c r="Y318">
        <v>0</v>
      </c>
      <c r="Z318">
        <v>6661</v>
      </c>
      <c r="AA318">
        <v>1</v>
      </c>
      <c r="AB318">
        <v>0</v>
      </c>
      <c r="AC318">
        <v>0</v>
      </c>
      <c r="AD318">
        <v>0</v>
      </c>
    </row>
    <row r="319" spans="1:30" x14ac:dyDescent="0.35">
      <c r="A319" s="1">
        <v>41233</v>
      </c>
      <c r="B319">
        <v>5112</v>
      </c>
      <c r="C319">
        <v>5847.333333333333</v>
      </c>
      <c r="D319">
        <v>5596</v>
      </c>
      <c r="E319">
        <v>4297</v>
      </c>
      <c r="F319">
        <v>0</v>
      </c>
      <c r="G319">
        <v>0</v>
      </c>
      <c r="H319">
        <v>1</v>
      </c>
      <c r="I319">
        <v>0</v>
      </c>
      <c r="J319">
        <v>0</v>
      </c>
      <c r="K319">
        <v>0</v>
      </c>
      <c r="L319">
        <f t="shared" si="24"/>
        <v>5589.7338135271266</v>
      </c>
      <c r="M319">
        <f>L319-B319</f>
        <v>477.73381352712659</v>
      </c>
      <c r="N319">
        <f t="shared" si="25"/>
        <v>477.73381352712659</v>
      </c>
      <c r="O319" s="8">
        <f>N319/B319</f>
        <v>9.3453406402020073E-2</v>
      </c>
      <c r="P319">
        <v>1683</v>
      </c>
      <c r="Q319">
        <f t="shared" si="26"/>
        <v>8599.2086434882785</v>
      </c>
      <c r="R319">
        <f t="shared" si="27"/>
        <v>30294</v>
      </c>
      <c r="S319">
        <f t="shared" si="28"/>
        <v>477.73381352712659</v>
      </c>
      <c r="T319">
        <f t="shared" si="29"/>
        <v>228229.59658717137</v>
      </c>
      <c r="U319">
        <v>0</v>
      </c>
      <c r="V319">
        <v>0</v>
      </c>
      <c r="W319">
        <v>815</v>
      </c>
      <c r="X319">
        <v>0</v>
      </c>
      <c r="Y319">
        <v>0</v>
      </c>
      <c r="Z319">
        <v>4297</v>
      </c>
      <c r="AA319">
        <v>0</v>
      </c>
      <c r="AB319">
        <v>1</v>
      </c>
      <c r="AC319">
        <v>0</v>
      </c>
      <c r="AD319">
        <v>0</v>
      </c>
    </row>
    <row r="320" spans="1:30" x14ac:dyDescent="0.35">
      <c r="A320" s="1">
        <v>41234</v>
      </c>
      <c r="B320">
        <v>4905</v>
      </c>
      <c r="C320">
        <v>5356.666666666667</v>
      </c>
      <c r="D320">
        <v>4999</v>
      </c>
      <c r="E320">
        <v>5112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0</v>
      </c>
      <c r="L320">
        <f t="shared" si="24"/>
        <v>5413.2993725615743</v>
      </c>
      <c r="M320">
        <f>L320-B320</f>
        <v>508.29937256157427</v>
      </c>
      <c r="N320">
        <f t="shared" si="25"/>
        <v>508.29937256157427</v>
      </c>
      <c r="O320" s="8">
        <f>N320/B320</f>
        <v>0.10362882213283879</v>
      </c>
      <c r="P320">
        <v>1760</v>
      </c>
      <c r="Q320">
        <f t="shared" si="26"/>
        <v>9149.3887061083369</v>
      </c>
      <c r="R320">
        <f t="shared" si="27"/>
        <v>31680</v>
      </c>
      <c r="S320">
        <f t="shared" si="28"/>
        <v>508.29937256157427</v>
      </c>
      <c r="T320">
        <f t="shared" si="29"/>
        <v>258368.25214649009</v>
      </c>
      <c r="U320">
        <v>0</v>
      </c>
      <c r="V320">
        <v>0</v>
      </c>
      <c r="W320">
        <v>-207</v>
      </c>
      <c r="X320">
        <v>0</v>
      </c>
      <c r="Y320">
        <v>0</v>
      </c>
      <c r="Z320">
        <v>5112</v>
      </c>
      <c r="AA320">
        <v>0</v>
      </c>
      <c r="AB320">
        <v>0</v>
      </c>
      <c r="AC320">
        <v>1</v>
      </c>
      <c r="AD320">
        <v>0</v>
      </c>
    </row>
    <row r="321" spans="1:30" x14ac:dyDescent="0.35">
      <c r="A321" s="1">
        <v>41235</v>
      </c>
      <c r="B321">
        <v>5279</v>
      </c>
      <c r="C321">
        <v>4771.333333333333</v>
      </c>
      <c r="D321">
        <v>5279</v>
      </c>
      <c r="E321">
        <v>4905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0</v>
      </c>
      <c r="L321">
        <f t="shared" si="24"/>
        <v>5288.4404011851993</v>
      </c>
      <c r="M321">
        <f>L321-B321</f>
        <v>9.4404011851993346</v>
      </c>
      <c r="N321">
        <f t="shared" si="25"/>
        <v>9.4404011851993346</v>
      </c>
      <c r="O321" s="8">
        <f>N321/B321</f>
        <v>1.788293461867652E-3</v>
      </c>
      <c r="P321">
        <v>921</v>
      </c>
      <c r="Q321">
        <f t="shared" si="26"/>
        <v>169.92722133358802</v>
      </c>
      <c r="R321">
        <f t="shared" si="27"/>
        <v>16578</v>
      </c>
      <c r="S321">
        <f t="shared" si="28"/>
        <v>9.4404011851993346</v>
      </c>
      <c r="T321">
        <f t="shared" si="29"/>
        <v>89.121174537512999</v>
      </c>
      <c r="U321">
        <v>1</v>
      </c>
      <c r="V321">
        <v>0</v>
      </c>
      <c r="W321">
        <v>374</v>
      </c>
      <c r="X321">
        <v>0</v>
      </c>
      <c r="Y321">
        <v>0</v>
      </c>
      <c r="Z321">
        <v>4905</v>
      </c>
      <c r="AA321">
        <v>0</v>
      </c>
      <c r="AB321">
        <v>0</v>
      </c>
      <c r="AC321">
        <v>0</v>
      </c>
      <c r="AD321">
        <v>0</v>
      </c>
    </row>
    <row r="322" spans="1:30" x14ac:dyDescent="0.35">
      <c r="A322" s="1">
        <v>41236</v>
      </c>
      <c r="B322">
        <v>4632</v>
      </c>
      <c r="C322">
        <v>5098.666666666667</v>
      </c>
      <c r="D322">
        <v>5432</v>
      </c>
      <c r="E322">
        <v>5279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</v>
      </c>
      <c r="L322">
        <f t="shared" si="24"/>
        <v>5539.4558722518132</v>
      </c>
      <c r="M322">
        <f>L322-B322</f>
        <v>907.45587225181316</v>
      </c>
      <c r="N322">
        <f t="shared" si="25"/>
        <v>907.45587225181316</v>
      </c>
      <c r="O322" s="8">
        <f>N322/B322</f>
        <v>0.19591016240324119</v>
      </c>
      <c r="P322">
        <v>716</v>
      </c>
      <c r="Q322">
        <f t="shared" si="26"/>
        <v>16334.205700532637</v>
      </c>
      <c r="R322">
        <f t="shared" si="27"/>
        <v>12888</v>
      </c>
      <c r="S322">
        <f t="shared" si="28"/>
        <v>907.45587225181316</v>
      </c>
      <c r="T322">
        <f t="shared" si="29"/>
        <v>823476.16008429904</v>
      </c>
      <c r="U322">
        <v>0</v>
      </c>
      <c r="V322">
        <v>1</v>
      </c>
      <c r="W322">
        <v>-647</v>
      </c>
      <c r="X322">
        <v>0</v>
      </c>
      <c r="Y322">
        <v>0</v>
      </c>
      <c r="Z322">
        <v>5279</v>
      </c>
      <c r="AA322">
        <v>0</v>
      </c>
      <c r="AB322">
        <v>0</v>
      </c>
      <c r="AC322">
        <v>0</v>
      </c>
      <c r="AD322">
        <v>0</v>
      </c>
    </row>
    <row r="323" spans="1:30" x14ac:dyDescent="0.35">
      <c r="A323" s="1">
        <v>41237</v>
      </c>
      <c r="B323">
        <v>4628.5</v>
      </c>
      <c r="C323">
        <v>4938.666666666667</v>
      </c>
      <c r="D323">
        <v>6584</v>
      </c>
      <c r="E323">
        <v>4632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f t="shared" ref="L323:L360" si="30">$AH$2+SUMPRODUCT(C323:F323,$AI$2:$AL$2)</f>
        <v>6193.0331455483092</v>
      </c>
      <c r="M323">
        <f>L323-B323</f>
        <v>1564.5331455483092</v>
      </c>
      <c r="N323">
        <f t="shared" ref="N323:N360" si="31">ABS(M323)</f>
        <v>1564.5331455483092</v>
      </c>
      <c r="O323" s="8">
        <f>N323/B323</f>
        <v>0.33802163671779395</v>
      </c>
      <c r="P323">
        <v>1149</v>
      </c>
      <c r="Q323">
        <f t="shared" ref="Q323:Q360" si="32">IF(M323&lt;0,M323*-72,M323*18)</f>
        <v>28161.596619869568</v>
      </c>
      <c r="R323">
        <f t="shared" ref="R323:R360" si="33">P323*18</f>
        <v>20682</v>
      </c>
      <c r="S323">
        <f t="shared" ref="S323:S360" si="34">IF(M323&lt;0,M323*2,M323)</f>
        <v>1564.5331455483092</v>
      </c>
      <c r="T323">
        <f t="shared" ref="T323:T360" si="35">S323^2</f>
        <v>2447763.9635192868</v>
      </c>
      <c r="U323">
        <v>0</v>
      </c>
      <c r="V323">
        <v>0</v>
      </c>
      <c r="W323">
        <v>-3.5</v>
      </c>
      <c r="X323">
        <v>1</v>
      </c>
      <c r="Y323">
        <v>1</v>
      </c>
      <c r="Z323">
        <v>4632</v>
      </c>
      <c r="AA323">
        <v>0</v>
      </c>
      <c r="AB323">
        <v>0</v>
      </c>
      <c r="AC323">
        <v>0</v>
      </c>
      <c r="AD323">
        <v>0</v>
      </c>
    </row>
    <row r="324" spans="1:30" x14ac:dyDescent="0.35">
      <c r="A324" s="1">
        <v>41238</v>
      </c>
      <c r="B324">
        <v>4628.5</v>
      </c>
      <c r="C324">
        <v>4846.5</v>
      </c>
      <c r="D324">
        <v>6661</v>
      </c>
      <c r="E324">
        <v>4628.5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f t="shared" si="30"/>
        <v>6193.0397847077384</v>
      </c>
      <c r="M324">
        <f>L324-B324</f>
        <v>1564.5397847077384</v>
      </c>
      <c r="N324">
        <f t="shared" si="31"/>
        <v>1564.5397847077384</v>
      </c>
      <c r="O324" s="8">
        <f>N324/B324</f>
        <v>0.33802307112622626</v>
      </c>
      <c r="P324">
        <v>0</v>
      </c>
      <c r="Q324">
        <f t="shared" si="32"/>
        <v>28161.716124739291</v>
      </c>
      <c r="R324">
        <f t="shared" si="33"/>
        <v>0</v>
      </c>
      <c r="S324">
        <f t="shared" si="34"/>
        <v>1564.5397847077384</v>
      </c>
      <c r="T324">
        <f t="shared" si="35"/>
        <v>2447784.7379333363</v>
      </c>
      <c r="U324">
        <v>0</v>
      </c>
      <c r="V324">
        <v>0</v>
      </c>
      <c r="W324">
        <v>0</v>
      </c>
      <c r="X324">
        <v>1</v>
      </c>
      <c r="Y324">
        <v>0</v>
      </c>
      <c r="Z324">
        <v>4628.5</v>
      </c>
      <c r="AA324">
        <v>0</v>
      </c>
      <c r="AB324">
        <v>0</v>
      </c>
      <c r="AC324">
        <v>0</v>
      </c>
      <c r="AD324">
        <v>0</v>
      </c>
    </row>
    <row r="325" spans="1:30" x14ac:dyDescent="0.35">
      <c r="A325" s="1">
        <v>41239</v>
      </c>
      <c r="B325">
        <v>4480</v>
      </c>
      <c r="C325">
        <v>4629.666666666667</v>
      </c>
      <c r="D325">
        <v>4297</v>
      </c>
      <c r="E325">
        <v>4628.5</v>
      </c>
      <c r="F325">
        <v>0</v>
      </c>
      <c r="G325">
        <v>1</v>
      </c>
      <c r="H325">
        <v>0</v>
      </c>
      <c r="I325">
        <v>0</v>
      </c>
      <c r="J325">
        <v>0</v>
      </c>
      <c r="K325">
        <v>0</v>
      </c>
      <c r="L325">
        <f t="shared" si="30"/>
        <v>4803.989119929809</v>
      </c>
      <c r="M325">
        <f>L325-B325</f>
        <v>323.98911992980902</v>
      </c>
      <c r="N325">
        <f t="shared" si="31"/>
        <v>323.98911992980902</v>
      </c>
      <c r="O325" s="8">
        <f>N325/B325</f>
        <v>7.2318999984332374E-2</v>
      </c>
      <c r="P325">
        <v>1541</v>
      </c>
      <c r="Q325">
        <f t="shared" si="32"/>
        <v>5831.8041587365624</v>
      </c>
      <c r="R325">
        <f t="shared" si="33"/>
        <v>27738</v>
      </c>
      <c r="S325">
        <f t="shared" si="34"/>
        <v>323.98911992980902</v>
      </c>
      <c r="T325">
        <f t="shared" si="35"/>
        <v>104968.94983289218</v>
      </c>
      <c r="U325">
        <v>0</v>
      </c>
      <c r="V325">
        <v>0</v>
      </c>
      <c r="W325">
        <v>-148.5</v>
      </c>
      <c r="X325">
        <v>0</v>
      </c>
      <c r="Y325">
        <v>0</v>
      </c>
      <c r="Z325">
        <v>4628.5</v>
      </c>
      <c r="AA325">
        <v>1</v>
      </c>
      <c r="AB325">
        <v>0</v>
      </c>
      <c r="AC325">
        <v>0</v>
      </c>
      <c r="AD325">
        <v>1</v>
      </c>
    </row>
    <row r="326" spans="1:30" x14ac:dyDescent="0.35">
      <c r="A326" s="1">
        <v>41240</v>
      </c>
      <c r="B326">
        <v>4565</v>
      </c>
      <c r="C326">
        <v>4579</v>
      </c>
      <c r="D326">
        <v>5112</v>
      </c>
      <c r="E326">
        <v>4480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0</v>
      </c>
      <c r="L326">
        <f t="shared" si="30"/>
        <v>5061.0573825399788</v>
      </c>
      <c r="M326">
        <f>L326-B326</f>
        <v>496.05738253997879</v>
      </c>
      <c r="N326">
        <f t="shared" si="31"/>
        <v>496.05738253997879</v>
      </c>
      <c r="O326" s="8">
        <f>N326/B326</f>
        <v>0.10866536309747618</v>
      </c>
      <c r="P326">
        <v>1815</v>
      </c>
      <c r="Q326">
        <f t="shared" si="32"/>
        <v>8929.0328857196182</v>
      </c>
      <c r="R326">
        <f t="shared" si="33"/>
        <v>32670</v>
      </c>
      <c r="S326">
        <f t="shared" si="34"/>
        <v>496.05738253997879</v>
      </c>
      <c r="T326">
        <f t="shared" si="35"/>
        <v>246072.92677241485</v>
      </c>
      <c r="U326">
        <v>0</v>
      </c>
      <c r="V326">
        <v>0</v>
      </c>
      <c r="W326">
        <v>85</v>
      </c>
      <c r="X326">
        <v>0</v>
      </c>
      <c r="Y326">
        <v>0</v>
      </c>
      <c r="Z326">
        <v>4480</v>
      </c>
      <c r="AA326">
        <v>0</v>
      </c>
      <c r="AB326">
        <v>1</v>
      </c>
      <c r="AC326">
        <v>0</v>
      </c>
      <c r="AD326">
        <v>0</v>
      </c>
    </row>
    <row r="327" spans="1:30" x14ac:dyDescent="0.35">
      <c r="A327" s="1">
        <v>41241</v>
      </c>
      <c r="B327">
        <v>4465</v>
      </c>
      <c r="C327">
        <v>4557.833333333333</v>
      </c>
      <c r="D327">
        <v>4905</v>
      </c>
      <c r="E327">
        <v>4565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0</v>
      </c>
      <c r="L327">
        <f t="shared" si="30"/>
        <v>4996.96009512003</v>
      </c>
      <c r="M327">
        <f>L327-B327</f>
        <v>531.96009512003002</v>
      </c>
      <c r="N327">
        <f t="shared" si="31"/>
        <v>531.96009512003002</v>
      </c>
      <c r="O327" s="8">
        <f>N327/B327</f>
        <v>0.11913999890706159</v>
      </c>
      <c r="P327">
        <v>1875</v>
      </c>
      <c r="Q327">
        <f t="shared" si="32"/>
        <v>9575.2817121605403</v>
      </c>
      <c r="R327">
        <f t="shared" si="33"/>
        <v>33750</v>
      </c>
      <c r="S327">
        <f t="shared" si="34"/>
        <v>531.96009512003002</v>
      </c>
      <c r="T327">
        <f t="shared" si="35"/>
        <v>282981.54280011141</v>
      </c>
      <c r="U327">
        <v>0</v>
      </c>
      <c r="V327">
        <v>0</v>
      </c>
      <c r="W327">
        <v>-100</v>
      </c>
      <c r="X327">
        <v>0</v>
      </c>
      <c r="Y327">
        <v>0</v>
      </c>
      <c r="Z327">
        <v>4565</v>
      </c>
      <c r="AA327">
        <v>0</v>
      </c>
      <c r="AB327">
        <v>0</v>
      </c>
      <c r="AC327">
        <v>1</v>
      </c>
      <c r="AD327">
        <v>0</v>
      </c>
    </row>
    <row r="328" spans="1:30" x14ac:dyDescent="0.35">
      <c r="A328" s="1">
        <v>41242</v>
      </c>
      <c r="B328">
        <v>4849</v>
      </c>
      <c r="C328">
        <v>4503.333333333333</v>
      </c>
      <c r="D328">
        <v>5279</v>
      </c>
      <c r="E328">
        <v>4465</v>
      </c>
      <c r="F328">
        <v>0</v>
      </c>
      <c r="G328">
        <v>0</v>
      </c>
      <c r="H328">
        <v>0</v>
      </c>
      <c r="I328">
        <v>0</v>
      </c>
      <c r="J328">
        <v>1</v>
      </c>
      <c r="K328">
        <v>0</v>
      </c>
      <c r="L328">
        <f t="shared" si="30"/>
        <v>5097.4569944330142</v>
      </c>
      <c r="M328">
        <f>L328-B328</f>
        <v>248.45699443301419</v>
      </c>
      <c r="N328">
        <f t="shared" si="31"/>
        <v>248.45699443301419</v>
      </c>
      <c r="O328" s="8">
        <f>N328/B328</f>
        <v>5.123881097814275E-2</v>
      </c>
      <c r="P328">
        <v>1360</v>
      </c>
      <c r="Q328">
        <f t="shared" si="32"/>
        <v>4472.2258997942554</v>
      </c>
      <c r="R328">
        <f t="shared" si="33"/>
        <v>24480</v>
      </c>
      <c r="S328">
        <f t="shared" si="34"/>
        <v>248.45699443301419</v>
      </c>
      <c r="T328">
        <f t="shared" si="35"/>
        <v>61730.878082686846</v>
      </c>
      <c r="U328">
        <v>1</v>
      </c>
      <c r="V328">
        <v>0</v>
      </c>
      <c r="W328">
        <v>384</v>
      </c>
      <c r="X328">
        <v>0</v>
      </c>
      <c r="Y328">
        <v>0</v>
      </c>
      <c r="Z328">
        <v>4465</v>
      </c>
      <c r="AA328">
        <v>0</v>
      </c>
      <c r="AB328">
        <v>0</v>
      </c>
      <c r="AC328">
        <v>0</v>
      </c>
      <c r="AD328">
        <v>0</v>
      </c>
    </row>
    <row r="329" spans="1:30" x14ac:dyDescent="0.35">
      <c r="A329" s="1">
        <v>41243</v>
      </c>
      <c r="B329">
        <v>6084</v>
      </c>
      <c r="C329">
        <v>4626.333333333333</v>
      </c>
      <c r="D329">
        <v>4632</v>
      </c>
      <c r="E329">
        <v>4849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1</v>
      </c>
      <c r="L329">
        <f t="shared" si="30"/>
        <v>4984.4901695028202</v>
      </c>
      <c r="M329">
        <f>L329-B329</f>
        <v>-1099.5098304971798</v>
      </c>
      <c r="N329">
        <f t="shared" si="31"/>
        <v>1099.5098304971798</v>
      </c>
      <c r="O329" s="8">
        <f>N329/B329</f>
        <v>0.18072153689960221</v>
      </c>
      <c r="P329">
        <v>757</v>
      </c>
      <c r="Q329">
        <f t="shared" si="32"/>
        <v>79164.707795796945</v>
      </c>
      <c r="R329">
        <f t="shared" si="33"/>
        <v>13626</v>
      </c>
      <c r="S329">
        <f t="shared" si="34"/>
        <v>-2199.0196609943596</v>
      </c>
      <c r="T329">
        <f t="shared" si="35"/>
        <v>4835687.4694397477</v>
      </c>
      <c r="U329">
        <v>0</v>
      </c>
      <c r="V329">
        <v>1</v>
      </c>
      <c r="W329">
        <v>1235</v>
      </c>
      <c r="X329">
        <v>0</v>
      </c>
      <c r="Y329">
        <v>0</v>
      </c>
      <c r="Z329">
        <v>4849</v>
      </c>
      <c r="AA329">
        <v>0</v>
      </c>
      <c r="AB329">
        <v>0</v>
      </c>
      <c r="AC329">
        <v>0</v>
      </c>
      <c r="AD329">
        <v>1</v>
      </c>
    </row>
    <row r="330" spans="1:30" x14ac:dyDescent="0.35">
      <c r="A330" s="1">
        <v>41244</v>
      </c>
      <c r="B330">
        <v>6609</v>
      </c>
      <c r="C330">
        <v>5132.666666666667</v>
      </c>
      <c r="D330">
        <v>4628.5</v>
      </c>
      <c r="E330">
        <v>6084</v>
      </c>
      <c r="F330">
        <v>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f t="shared" si="30"/>
        <v>5868.8071051369188</v>
      </c>
      <c r="M330">
        <f>L330-B330</f>
        <v>-740.19289486308116</v>
      </c>
      <c r="N330">
        <f t="shared" si="31"/>
        <v>740.19289486308116</v>
      </c>
      <c r="O330" s="8">
        <f>N330/B330</f>
        <v>0.11199771445953717</v>
      </c>
      <c r="P330">
        <v>800</v>
      </c>
      <c r="Q330">
        <f t="shared" si="32"/>
        <v>53293.888430141844</v>
      </c>
      <c r="R330">
        <f t="shared" si="33"/>
        <v>14400</v>
      </c>
      <c r="S330">
        <f t="shared" si="34"/>
        <v>-1480.3857897261623</v>
      </c>
      <c r="T330">
        <f t="shared" si="35"/>
        <v>2191542.0864231535</v>
      </c>
      <c r="U330">
        <v>0</v>
      </c>
      <c r="V330">
        <v>0</v>
      </c>
      <c r="W330">
        <v>525</v>
      </c>
      <c r="X330">
        <v>1</v>
      </c>
      <c r="Y330">
        <v>1</v>
      </c>
      <c r="Z330">
        <v>6084</v>
      </c>
      <c r="AA330">
        <v>0</v>
      </c>
      <c r="AB330">
        <v>0</v>
      </c>
      <c r="AC330">
        <v>0</v>
      </c>
      <c r="AD330">
        <v>1</v>
      </c>
    </row>
    <row r="331" spans="1:30" x14ac:dyDescent="0.35">
      <c r="A331" s="1">
        <v>41245</v>
      </c>
      <c r="B331">
        <v>6482</v>
      </c>
      <c r="C331">
        <v>5847.333333333333</v>
      </c>
      <c r="D331">
        <v>4628.5</v>
      </c>
      <c r="E331">
        <v>6609</v>
      </c>
      <c r="F331">
        <v>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f t="shared" si="30"/>
        <v>6218.1565653178386</v>
      </c>
      <c r="M331">
        <f>L331-B331</f>
        <v>-263.84343468216139</v>
      </c>
      <c r="N331">
        <f t="shared" si="31"/>
        <v>263.84343468216139</v>
      </c>
      <c r="O331" s="8">
        <f>N331/B331</f>
        <v>4.0704016458216814E-2</v>
      </c>
      <c r="P331">
        <v>1117</v>
      </c>
      <c r="Q331">
        <f t="shared" si="32"/>
        <v>18996.72729711562</v>
      </c>
      <c r="R331">
        <f t="shared" si="33"/>
        <v>20106</v>
      </c>
      <c r="S331">
        <f t="shared" si="34"/>
        <v>-527.68686936432277</v>
      </c>
      <c r="T331">
        <f t="shared" si="35"/>
        <v>278453.43209951982</v>
      </c>
      <c r="U331">
        <v>0</v>
      </c>
      <c r="V331">
        <v>0</v>
      </c>
      <c r="W331">
        <v>-127</v>
      </c>
      <c r="X331">
        <v>1</v>
      </c>
      <c r="Y331">
        <v>0</v>
      </c>
      <c r="Z331">
        <v>6609</v>
      </c>
      <c r="AA331">
        <v>0</v>
      </c>
      <c r="AB331">
        <v>0</v>
      </c>
      <c r="AC331">
        <v>0</v>
      </c>
      <c r="AD331">
        <v>1</v>
      </c>
    </row>
    <row r="332" spans="1:30" x14ac:dyDescent="0.35">
      <c r="A332" s="1">
        <v>41246</v>
      </c>
      <c r="B332">
        <v>4308</v>
      </c>
      <c r="C332">
        <v>6391.666666666667</v>
      </c>
      <c r="D332">
        <v>4480</v>
      </c>
      <c r="E332">
        <v>6482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0</v>
      </c>
      <c r="L332">
        <f t="shared" si="30"/>
        <v>5872.6837549186184</v>
      </c>
      <c r="M332">
        <f>L332-B332</f>
        <v>1564.6837549186184</v>
      </c>
      <c r="N332">
        <f t="shared" si="31"/>
        <v>1564.6837549186184</v>
      </c>
      <c r="O332" s="8">
        <f>N332/B332</f>
        <v>0.36320421423366261</v>
      </c>
      <c r="P332">
        <v>1852</v>
      </c>
      <c r="Q332">
        <f t="shared" si="32"/>
        <v>28164.307588535132</v>
      </c>
      <c r="R332">
        <f t="shared" si="33"/>
        <v>33336</v>
      </c>
      <c r="S332">
        <f t="shared" si="34"/>
        <v>1564.6837549186184</v>
      </c>
      <c r="T332">
        <f t="shared" si="35"/>
        <v>2448235.252906227</v>
      </c>
      <c r="U332">
        <v>0</v>
      </c>
      <c r="V332">
        <v>0</v>
      </c>
      <c r="W332">
        <v>-2174</v>
      </c>
      <c r="X332">
        <v>0</v>
      </c>
      <c r="Y332">
        <v>0</v>
      </c>
      <c r="Z332">
        <v>6482</v>
      </c>
      <c r="AA332">
        <v>1</v>
      </c>
      <c r="AB332">
        <v>0</v>
      </c>
      <c r="AC332">
        <v>0</v>
      </c>
      <c r="AD332">
        <v>0</v>
      </c>
    </row>
    <row r="333" spans="1:30" x14ac:dyDescent="0.35">
      <c r="A333" s="1">
        <v>41247</v>
      </c>
      <c r="B333">
        <v>4580</v>
      </c>
      <c r="C333">
        <v>5799.666666666667</v>
      </c>
      <c r="D333">
        <v>4565</v>
      </c>
      <c r="E333">
        <v>4308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0</v>
      </c>
      <c r="L333">
        <f t="shared" si="30"/>
        <v>5186.5266241640029</v>
      </c>
      <c r="M333">
        <f>L333-B333</f>
        <v>606.5266241640029</v>
      </c>
      <c r="N333">
        <f t="shared" si="31"/>
        <v>606.5266241640029</v>
      </c>
      <c r="O333" s="8">
        <f>N333/B333</f>
        <v>0.13242939392227138</v>
      </c>
      <c r="P333">
        <v>1941</v>
      </c>
      <c r="Q333">
        <f t="shared" si="32"/>
        <v>10917.479234952052</v>
      </c>
      <c r="R333">
        <f t="shared" si="33"/>
        <v>34938</v>
      </c>
      <c r="S333">
        <f t="shared" si="34"/>
        <v>606.5266241640029</v>
      </c>
      <c r="T333">
        <f t="shared" si="35"/>
        <v>367874.5458197816</v>
      </c>
      <c r="U333">
        <v>0</v>
      </c>
      <c r="V333">
        <v>0</v>
      </c>
      <c r="W333">
        <v>272</v>
      </c>
      <c r="X333">
        <v>0</v>
      </c>
      <c r="Y333">
        <v>0</v>
      </c>
      <c r="Z333">
        <v>4308</v>
      </c>
      <c r="AA333">
        <v>0</v>
      </c>
      <c r="AB333">
        <v>1</v>
      </c>
      <c r="AC333">
        <v>0</v>
      </c>
      <c r="AD333">
        <v>1</v>
      </c>
    </row>
    <row r="334" spans="1:30" x14ac:dyDescent="0.35">
      <c r="A334" s="1">
        <v>41248</v>
      </c>
      <c r="B334">
        <v>4827</v>
      </c>
      <c r="C334">
        <v>5123.333333333333</v>
      </c>
      <c r="D334">
        <v>4465</v>
      </c>
      <c r="E334">
        <v>4580</v>
      </c>
      <c r="F334">
        <v>0</v>
      </c>
      <c r="G334">
        <v>0</v>
      </c>
      <c r="H334">
        <v>0</v>
      </c>
      <c r="I334">
        <v>1</v>
      </c>
      <c r="J334">
        <v>0</v>
      </c>
      <c r="K334">
        <v>0</v>
      </c>
      <c r="L334">
        <f t="shared" si="30"/>
        <v>5007.6340348678959</v>
      </c>
      <c r="M334">
        <f>L334-B334</f>
        <v>180.63403486789593</v>
      </c>
      <c r="N334">
        <f t="shared" si="31"/>
        <v>180.63403486789593</v>
      </c>
      <c r="O334" s="8">
        <f>N334/B334</f>
        <v>3.7421594130494291E-2</v>
      </c>
      <c r="P334">
        <v>1585</v>
      </c>
      <c r="Q334">
        <f t="shared" si="32"/>
        <v>3251.4126276221268</v>
      </c>
      <c r="R334">
        <f t="shared" si="33"/>
        <v>28530</v>
      </c>
      <c r="S334">
        <f t="shared" si="34"/>
        <v>180.63403486789593</v>
      </c>
      <c r="T334">
        <f t="shared" si="35"/>
        <v>32628.654552656244</v>
      </c>
      <c r="U334">
        <v>0</v>
      </c>
      <c r="V334">
        <v>0</v>
      </c>
      <c r="W334">
        <v>247</v>
      </c>
      <c r="X334">
        <v>0</v>
      </c>
      <c r="Y334">
        <v>0</v>
      </c>
      <c r="Z334">
        <v>4580</v>
      </c>
      <c r="AA334">
        <v>0</v>
      </c>
      <c r="AB334">
        <v>0</v>
      </c>
      <c r="AC334">
        <v>1</v>
      </c>
      <c r="AD334">
        <v>1</v>
      </c>
    </row>
    <row r="335" spans="1:30" x14ac:dyDescent="0.35">
      <c r="A335" s="1">
        <v>41249</v>
      </c>
      <c r="B335">
        <v>5214</v>
      </c>
      <c r="C335">
        <v>4571.666666666667</v>
      </c>
      <c r="D335">
        <v>4849</v>
      </c>
      <c r="E335">
        <v>4827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0</v>
      </c>
      <c r="L335">
        <f t="shared" si="30"/>
        <v>5044.5973403743646</v>
      </c>
      <c r="M335">
        <f>L335-B335</f>
        <v>-169.40265962563535</v>
      </c>
      <c r="N335">
        <f t="shared" si="31"/>
        <v>169.40265962563535</v>
      </c>
      <c r="O335" s="8">
        <f>N335/B335</f>
        <v>3.2489961569933896E-2</v>
      </c>
      <c r="P335">
        <v>1523</v>
      </c>
      <c r="Q335">
        <f t="shared" si="32"/>
        <v>12196.991493045745</v>
      </c>
      <c r="R335">
        <f t="shared" si="33"/>
        <v>27414</v>
      </c>
      <c r="S335">
        <f t="shared" si="34"/>
        <v>-338.8053192512707</v>
      </c>
      <c r="T335">
        <f t="shared" si="35"/>
        <v>114789.04435295546</v>
      </c>
      <c r="U335">
        <v>1</v>
      </c>
      <c r="V335">
        <v>0</v>
      </c>
      <c r="W335">
        <v>387</v>
      </c>
      <c r="X335">
        <v>0</v>
      </c>
      <c r="Y335">
        <v>0</v>
      </c>
      <c r="Z335">
        <v>4827</v>
      </c>
      <c r="AA335">
        <v>0</v>
      </c>
      <c r="AB335">
        <v>0</v>
      </c>
      <c r="AC335">
        <v>0</v>
      </c>
      <c r="AD335">
        <v>1</v>
      </c>
    </row>
    <row r="336" spans="1:30" x14ac:dyDescent="0.35">
      <c r="A336" s="1">
        <v>41250</v>
      </c>
      <c r="B336">
        <v>5733</v>
      </c>
      <c r="C336">
        <v>4873.666666666667</v>
      </c>
      <c r="D336">
        <v>6084</v>
      </c>
      <c r="E336">
        <v>5214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1</v>
      </c>
      <c r="L336">
        <f t="shared" si="30"/>
        <v>5701.6396393246405</v>
      </c>
      <c r="M336">
        <f>L336-B336</f>
        <v>-31.360360675359516</v>
      </c>
      <c r="N336">
        <f t="shared" si="31"/>
        <v>31.360360675359516</v>
      </c>
      <c r="O336" s="8">
        <f>N336/B336</f>
        <v>5.4701483822360919E-3</v>
      </c>
      <c r="P336">
        <v>1531</v>
      </c>
      <c r="Q336">
        <f t="shared" si="32"/>
        <v>2257.9459686258851</v>
      </c>
      <c r="R336">
        <f t="shared" si="33"/>
        <v>27558</v>
      </c>
      <c r="S336">
        <f t="shared" si="34"/>
        <v>-62.720721350719032</v>
      </c>
      <c r="T336">
        <f t="shared" si="35"/>
        <v>3933.888886754542</v>
      </c>
      <c r="U336">
        <v>0</v>
      </c>
      <c r="V336">
        <v>1</v>
      </c>
      <c r="W336">
        <v>519</v>
      </c>
      <c r="X336">
        <v>0</v>
      </c>
      <c r="Y336">
        <v>0</v>
      </c>
      <c r="Z336">
        <v>5214</v>
      </c>
      <c r="AA336">
        <v>0</v>
      </c>
      <c r="AB336">
        <v>0</v>
      </c>
      <c r="AC336">
        <v>0</v>
      </c>
      <c r="AD336">
        <v>0</v>
      </c>
    </row>
    <row r="337" spans="1:30" x14ac:dyDescent="0.35">
      <c r="A337" s="1">
        <v>41251</v>
      </c>
      <c r="B337">
        <v>6245</v>
      </c>
      <c r="C337">
        <v>5258</v>
      </c>
      <c r="D337">
        <v>6609</v>
      </c>
      <c r="E337">
        <v>5733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f t="shared" si="30"/>
        <v>6572.3587242591893</v>
      </c>
      <c r="M337">
        <f>L337-B337</f>
        <v>327.35872425918933</v>
      </c>
      <c r="N337">
        <f t="shared" si="31"/>
        <v>327.35872425918933</v>
      </c>
      <c r="O337" s="8">
        <f>N337/B337</f>
        <v>5.2419331346547533E-2</v>
      </c>
      <c r="P337">
        <v>1202</v>
      </c>
      <c r="Q337">
        <f t="shared" si="32"/>
        <v>5892.4570366654079</v>
      </c>
      <c r="R337">
        <f t="shared" si="33"/>
        <v>21636</v>
      </c>
      <c r="S337">
        <f t="shared" si="34"/>
        <v>327.35872425918933</v>
      </c>
      <c r="T337">
        <f t="shared" si="35"/>
        <v>107163.73434860395</v>
      </c>
      <c r="U337">
        <v>0</v>
      </c>
      <c r="V337">
        <v>0</v>
      </c>
      <c r="W337">
        <v>512</v>
      </c>
      <c r="X337">
        <v>1</v>
      </c>
      <c r="Y337">
        <v>1</v>
      </c>
      <c r="Z337">
        <v>5733</v>
      </c>
      <c r="AA337">
        <v>0</v>
      </c>
      <c r="AB337">
        <v>0</v>
      </c>
      <c r="AC337">
        <v>0</v>
      </c>
      <c r="AD337">
        <v>0</v>
      </c>
    </row>
    <row r="338" spans="1:30" x14ac:dyDescent="0.35">
      <c r="A338" s="1">
        <v>41252</v>
      </c>
      <c r="B338">
        <v>6423</v>
      </c>
      <c r="C338">
        <v>5730.666666666667</v>
      </c>
      <c r="D338">
        <v>6482</v>
      </c>
      <c r="E338">
        <v>6245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f t="shared" si="30"/>
        <v>6795.8649124679978</v>
      </c>
      <c r="M338">
        <f>L338-B338</f>
        <v>372.86491246799778</v>
      </c>
      <c r="N338">
        <f t="shared" si="31"/>
        <v>372.86491246799778</v>
      </c>
      <c r="O338" s="8">
        <f>N338/B338</f>
        <v>5.8051519923399936E-2</v>
      </c>
      <c r="P338">
        <v>989</v>
      </c>
      <c r="Q338">
        <f t="shared" si="32"/>
        <v>6711.5684244239601</v>
      </c>
      <c r="R338">
        <f t="shared" si="33"/>
        <v>17802</v>
      </c>
      <c r="S338">
        <f t="shared" si="34"/>
        <v>372.86491246799778</v>
      </c>
      <c r="T338">
        <f t="shared" si="35"/>
        <v>139028.24294976765</v>
      </c>
      <c r="U338">
        <v>0</v>
      </c>
      <c r="V338">
        <v>0</v>
      </c>
      <c r="W338">
        <v>178</v>
      </c>
      <c r="X338">
        <v>1</v>
      </c>
      <c r="Y338">
        <v>0</v>
      </c>
      <c r="Z338">
        <v>6245</v>
      </c>
      <c r="AA338">
        <v>0</v>
      </c>
      <c r="AB338">
        <v>0</v>
      </c>
      <c r="AC338">
        <v>0</v>
      </c>
      <c r="AD338">
        <v>0</v>
      </c>
    </row>
    <row r="339" spans="1:30" x14ac:dyDescent="0.35">
      <c r="A339" s="1">
        <v>41253</v>
      </c>
      <c r="B339">
        <v>4249</v>
      </c>
      <c r="C339">
        <v>6133.666666666667</v>
      </c>
      <c r="D339">
        <v>4308</v>
      </c>
      <c r="E339">
        <v>6423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0</v>
      </c>
      <c r="L339">
        <f t="shared" si="30"/>
        <v>5713.4936652187635</v>
      </c>
      <c r="M339">
        <f>L339-B339</f>
        <v>1464.4936652187635</v>
      </c>
      <c r="N339">
        <f t="shared" si="31"/>
        <v>1464.4936652187635</v>
      </c>
      <c r="O339" s="8">
        <f>N339/B339</f>
        <v>0.34466784307337339</v>
      </c>
      <c r="P339">
        <v>1642</v>
      </c>
      <c r="Q339">
        <f t="shared" si="32"/>
        <v>26360.885973937744</v>
      </c>
      <c r="R339">
        <f t="shared" si="33"/>
        <v>29556</v>
      </c>
      <c r="S339">
        <f t="shared" si="34"/>
        <v>1464.4936652187635</v>
      </c>
      <c r="T339">
        <f t="shared" si="35"/>
        <v>2144741.6954658874</v>
      </c>
      <c r="U339">
        <v>0</v>
      </c>
      <c r="V339">
        <v>0</v>
      </c>
      <c r="W339">
        <v>-2174</v>
      </c>
      <c r="X339">
        <v>0</v>
      </c>
      <c r="Y339">
        <v>0</v>
      </c>
      <c r="Z339">
        <v>6423</v>
      </c>
      <c r="AA339">
        <v>1</v>
      </c>
      <c r="AB339">
        <v>0</v>
      </c>
      <c r="AC339">
        <v>0</v>
      </c>
      <c r="AD339">
        <v>0</v>
      </c>
    </row>
    <row r="340" spans="1:30" x14ac:dyDescent="0.35">
      <c r="A340" s="1">
        <v>41254</v>
      </c>
      <c r="B340">
        <v>5191</v>
      </c>
      <c r="C340">
        <v>5639</v>
      </c>
      <c r="D340">
        <v>4580</v>
      </c>
      <c r="E340">
        <v>4249</v>
      </c>
      <c r="F340">
        <v>0</v>
      </c>
      <c r="G340">
        <v>0</v>
      </c>
      <c r="H340">
        <v>1</v>
      </c>
      <c r="I340">
        <v>0</v>
      </c>
      <c r="J340">
        <v>0</v>
      </c>
      <c r="K340">
        <v>0</v>
      </c>
      <c r="L340">
        <f t="shared" si="30"/>
        <v>5128.2421730237957</v>
      </c>
      <c r="M340">
        <f>L340-B340</f>
        <v>-62.757826976204342</v>
      </c>
      <c r="N340">
        <f t="shared" si="31"/>
        <v>62.757826976204342</v>
      </c>
      <c r="O340" s="8">
        <f>N340/B340</f>
        <v>1.2089737425583575E-2</v>
      </c>
      <c r="P340">
        <v>1239</v>
      </c>
      <c r="Q340">
        <f t="shared" si="32"/>
        <v>4518.5635422867126</v>
      </c>
      <c r="R340">
        <f t="shared" si="33"/>
        <v>22302</v>
      </c>
      <c r="S340">
        <f t="shared" si="34"/>
        <v>-125.51565395240868</v>
      </c>
      <c r="T340">
        <f t="shared" si="35"/>
        <v>15754.179387100805</v>
      </c>
      <c r="U340">
        <v>0</v>
      </c>
      <c r="V340">
        <v>0</v>
      </c>
      <c r="W340">
        <v>942</v>
      </c>
      <c r="X340">
        <v>0</v>
      </c>
      <c r="Y340">
        <v>0</v>
      </c>
      <c r="Z340">
        <v>4249</v>
      </c>
      <c r="AA340">
        <v>0</v>
      </c>
      <c r="AB340">
        <v>1</v>
      </c>
      <c r="AC340">
        <v>0</v>
      </c>
      <c r="AD340">
        <v>1</v>
      </c>
    </row>
    <row r="341" spans="1:30" x14ac:dyDescent="0.35">
      <c r="A341" s="1">
        <v>41255</v>
      </c>
      <c r="B341">
        <v>5345</v>
      </c>
      <c r="C341">
        <v>5287.666666666667</v>
      </c>
      <c r="D341">
        <v>4827</v>
      </c>
      <c r="E341">
        <v>5191</v>
      </c>
      <c r="F341">
        <v>0</v>
      </c>
      <c r="G341">
        <v>0</v>
      </c>
      <c r="H341">
        <v>0</v>
      </c>
      <c r="I341">
        <v>1</v>
      </c>
      <c r="J341">
        <v>0</v>
      </c>
      <c r="K341">
        <v>0</v>
      </c>
      <c r="L341">
        <f t="shared" si="30"/>
        <v>5346.2904188352622</v>
      </c>
      <c r="M341">
        <f>L341-B341</f>
        <v>1.2904188352622441</v>
      </c>
      <c r="N341">
        <f t="shared" si="31"/>
        <v>1.2904188352622441</v>
      </c>
      <c r="O341" s="8">
        <f>N341/B341</f>
        <v>2.4142541351959666E-4</v>
      </c>
      <c r="P341">
        <v>1072</v>
      </c>
      <c r="Q341">
        <f t="shared" si="32"/>
        <v>23.227539034720394</v>
      </c>
      <c r="R341">
        <f t="shared" si="33"/>
        <v>19296</v>
      </c>
      <c r="S341">
        <f t="shared" si="34"/>
        <v>1.2904188352622441</v>
      </c>
      <c r="T341">
        <f t="shared" si="35"/>
        <v>1.6651807703995667</v>
      </c>
      <c r="U341">
        <v>0</v>
      </c>
      <c r="V341">
        <v>0</v>
      </c>
      <c r="W341">
        <v>154</v>
      </c>
      <c r="X341">
        <v>0</v>
      </c>
      <c r="Y341">
        <v>0</v>
      </c>
      <c r="Z341">
        <v>5191</v>
      </c>
      <c r="AA341">
        <v>0</v>
      </c>
      <c r="AB341">
        <v>0</v>
      </c>
      <c r="AC341">
        <v>1</v>
      </c>
      <c r="AD341">
        <v>1</v>
      </c>
    </row>
    <row r="342" spans="1:30" x14ac:dyDescent="0.35">
      <c r="A342" s="1">
        <v>41256</v>
      </c>
      <c r="B342">
        <v>5545</v>
      </c>
      <c r="C342">
        <v>4928.333333333333</v>
      </c>
      <c r="D342">
        <v>5214</v>
      </c>
      <c r="E342">
        <v>5345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f t="shared" si="30"/>
        <v>5420.612493382816</v>
      </c>
      <c r="M342">
        <f>L342-B342</f>
        <v>-124.38750661718404</v>
      </c>
      <c r="N342">
        <f t="shared" si="31"/>
        <v>124.38750661718404</v>
      </c>
      <c r="O342" s="8">
        <f>N342/B342</f>
        <v>2.2432372699221648E-2</v>
      </c>
      <c r="P342">
        <v>1200</v>
      </c>
      <c r="Q342">
        <f t="shared" si="32"/>
        <v>8955.9004764372512</v>
      </c>
      <c r="R342">
        <f t="shared" si="33"/>
        <v>21600</v>
      </c>
      <c r="S342">
        <f t="shared" si="34"/>
        <v>-248.77501323436809</v>
      </c>
      <c r="T342">
        <f t="shared" si="35"/>
        <v>61889.00720976002</v>
      </c>
      <c r="U342">
        <v>1</v>
      </c>
      <c r="V342">
        <v>0</v>
      </c>
      <c r="W342">
        <v>200</v>
      </c>
      <c r="X342">
        <v>0</v>
      </c>
      <c r="Y342">
        <v>0</v>
      </c>
      <c r="Z342">
        <v>5345</v>
      </c>
      <c r="AA342">
        <v>0</v>
      </c>
      <c r="AB342">
        <v>0</v>
      </c>
      <c r="AC342">
        <v>0</v>
      </c>
      <c r="AD342">
        <v>1</v>
      </c>
    </row>
    <row r="343" spans="1:30" x14ac:dyDescent="0.35">
      <c r="A343" s="1">
        <v>41257</v>
      </c>
      <c r="B343">
        <v>5341</v>
      </c>
      <c r="C343">
        <v>5360.333333333333</v>
      </c>
      <c r="D343">
        <v>5733</v>
      </c>
      <c r="E343">
        <v>5545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</v>
      </c>
      <c r="L343">
        <f t="shared" si="30"/>
        <v>5799.7941279652514</v>
      </c>
      <c r="M343">
        <f>L343-B343</f>
        <v>458.79412796525139</v>
      </c>
      <c r="N343">
        <f t="shared" si="31"/>
        <v>458.79412796525139</v>
      </c>
      <c r="O343" s="8">
        <f>N343/B343</f>
        <v>8.5900417143840363E-2</v>
      </c>
      <c r="P343">
        <v>1611</v>
      </c>
      <c r="Q343">
        <f t="shared" si="32"/>
        <v>8258.294303374525</v>
      </c>
      <c r="R343">
        <f t="shared" si="33"/>
        <v>28998</v>
      </c>
      <c r="S343">
        <f t="shared" si="34"/>
        <v>458.79412796525139</v>
      </c>
      <c r="T343">
        <f t="shared" si="35"/>
        <v>210492.05185539546</v>
      </c>
      <c r="U343">
        <v>0</v>
      </c>
      <c r="V343">
        <v>1</v>
      </c>
      <c r="W343">
        <v>-204</v>
      </c>
      <c r="X343">
        <v>0</v>
      </c>
      <c r="Y343">
        <v>0</v>
      </c>
      <c r="Z343">
        <v>5545</v>
      </c>
      <c r="AA343">
        <v>0</v>
      </c>
      <c r="AB343">
        <v>0</v>
      </c>
      <c r="AC343">
        <v>0</v>
      </c>
      <c r="AD343">
        <v>0</v>
      </c>
    </row>
    <row r="344" spans="1:30" x14ac:dyDescent="0.35">
      <c r="A344" s="1">
        <v>41258</v>
      </c>
      <c r="B344">
        <v>4501</v>
      </c>
      <c r="C344">
        <v>5410.333333333333</v>
      </c>
      <c r="D344">
        <v>6245</v>
      </c>
      <c r="E344">
        <v>5341</v>
      </c>
      <c r="F344">
        <v>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f t="shared" si="30"/>
        <v>6384.3776261343492</v>
      </c>
      <c r="M344">
        <f>L344-B344</f>
        <v>1883.3776261343492</v>
      </c>
      <c r="N344">
        <f t="shared" si="31"/>
        <v>1883.3776261343492</v>
      </c>
      <c r="O344" s="8">
        <f>N344/B344</f>
        <v>0.41843537572413891</v>
      </c>
      <c r="P344">
        <v>1776</v>
      </c>
      <c r="Q344">
        <f t="shared" si="32"/>
        <v>33900.797270418283</v>
      </c>
      <c r="R344">
        <f t="shared" si="33"/>
        <v>31968</v>
      </c>
      <c r="S344">
        <f t="shared" si="34"/>
        <v>1883.3776261343492</v>
      </c>
      <c r="T344">
        <f t="shared" si="35"/>
        <v>3547111.2826234563</v>
      </c>
      <c r="U344">
        <v>0</v>
      </c>
      <c r="V344">
        <v>0</v>
      </c>
      <c r="W344">
        <v>-840</v>
      </c>
      <c r="X344">
        <v>1</v>
      </c>
      <c r="Y344">
        <v>1</v>
      </c>
      <c r="Z344">
        <v>5341</v>
      </c>
      <c r="AA344">
        <v>0</v>
      </c>
      <c r="AB344">
        <v>0</v>
      </c>
      <c r="AC344">
        <v>0</v>
      </c>
      <c r="AD344">
        <v>0</v>
      </c>
    </row>
    <row r="345" spans="1:30" x14ac:dyDescent="0.35">
      <c r="A345" s="1">
        <v>41259</v>
      </c>
      <c r="B345">
        <v>6753</v>
      </c>
      <c r="C345">
        <v>5129</v>
      </c>
      <c r="D345">
        <v>6423</v>
      </c>
      <c r="E345">
        <v>4501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f t="shared" si="30"/>
        <v>6158.1653380086627</v>
      </c>
      <c r="M345">
        <f>L345-B345</f>
        <v>-594.83466199133727</v>
      </c>
      <c r="N345">
        <f t="shared" si="31"/>
        <v>594.83466199133727</v>
      </c>
      <c r="O345" s="8">
        <f>N345/B345</f>
        <v>8.8084504959475382E-2</v>
      </c>
      <c r="P345">
        <v>800</v>
      </c>
      <c r="Q345">
        <f t="shared" si="32"/>
        <v>42828.095663376283</v>
      </c>
      <c r="R345">
        <f t="shared" si="33"/>
        <v>14400</v>
      </c>
      <c r="S345">
        <f t="shared" si="34"/>
        <v>-1189.6693239826745</v>
      </c>
      <c r="T345">
        <f t="shared" si="35"/>
        <v>1415313.1004253938</v>
      </c>
      <c r="U345">
        <v>0</v>
      </c>
      <c r="V345">
        <v>0</v>
      </c>
      <c r="W345">
        <v>2252</v>
      </c>
      <c r="X345">
        <v>1</v>
      </c>
      <c r="Y345">
        <v>0</v>
      </c>
      <c r="Z345">
        <v>4501</v>
      </c>
      <c r="AA345">
        <v>0</v>
      </c>
      <c r="AB345">
        <v>0</v>
      </c>
      <c r="AC345">
        <v>0</v>
      </c>
      <c r="AD345">
        <v>1</v>
      </c>
    </row>
    <row r="346" spans="1:30" x14ac:dyDescent="0.35">
      <c r="A346" s="1">
        <v>41260</v>
      </c>
      <c r="B346">
        <v>5214</v>
      </c>
      <c r="C346">
        <v>5531.666666666667</v>
      </c>
      <c r="D346">
        <v>4249</v>
      </c>
      <c r="E346">
        <v>6753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0</v>
      </c>
      <c r="L346">
        <f t="shared" si="30"/>
        <v>5587.3338916404937</v>
      </c>
      <c r="M346">
        <f>L346-B346</f>
        <v>373.33389164049368</v>
      </c>
      <c r="N346">
        <f t="shared" si="31"/>
        <v>373.33389164049368</v>
      </c>
      <c r="O346" s="8">
        <f>N346/B346</f>
        <v>7.160220399702602E-2</v>
      </c>
      <c r="P346">
        <v>511</v>
      </c>
      <c r="Q346">
        <f t="shared" si="32"/>
        <v>6720.0100495288862</v>
      </c>
      <c r="R346">
        <f t="shared" si="33"/>
        <v>9198</v>
      </c>
      <c r="S346">
        <f t="shared" si="34"/>
        <v>373.33389164049368</v>
      </c>
      <c r="T346">
        <f t="shared" si="35"/>
        <v>139378.19464743588</v>
      </c>
      <c r="U346">
        <v>0</v>
      </c>
      <c r="V346">
        <v>0</v>
      </c>
      <c r="W346">
        <v>-1539</v>
      </c>
      <c r="X346">
        <v>0</v>
      </c>
      <c r="Y346">
        <v>0</v>
      </c>
      <c r="Z346">
        <v>6753</v>
      </c>
      <c r="AA346">
        <v>1</v>
      </c>
      <c r="AB346">
        <v>0</v>
      </c>
      <c r="AC346">
        <v>0</v>
      </c>
      <c r="AD346">
        <v>1</v>
      </c>
    </row>
    <row r="347" spans="1:30" x14ac:dyDescent="0.35">
      <c r="A347" s="1">
        <v>41261</v>
      </c>
      <c r="B347">
        <v>6300</v>
      </c>
      <c r="C347">
        <v>5489.333333333333</v>
      </c>
      <c r="D347">
        <v>5191</v>
      </c>
      <c r="E347">
        <v>5214</v>
      </c>
      <c r="F347">
        <v>0</v>
      </c>
      <c r="G347">
        <v>0</v>
      </c>
      <c r="H347">
        <v>1</v>
      </c>
      <c r="I347">
        <v>0</v>
      </c>
      <c r="J347">
        <v>0</v>
      </c>
      <c r="K347">
        <v>0</v>
      </c>
      <c r="L347">
        <f t="shared" si="30"/>
        <v>5552.1339450823407</v>
      </c>
      <c r="M347">
        <f>L347-B347</f>
        <v>-747.86605491765931</v>
      </c>
      <c r="N347">
        <f t="shared" si="31"/>
        <v>747.86605491765931</v>
      </c>
      <c r="O347" s="8">
        <f>N347/B347</f>
        <v>0.11870889760597766</v>
      </c>
      <c r="P347">
        <v>684</v>
      </c>
      <c r="Q347">
        <f t="shared" si="32"/>
        <v>53846.35595407147</v>
      </c>
      <c r="R347">
        <f t="shared" si="33"/>
        <v>12312</v>
      </c>
      <c r="S347">
        <f t="shared" si="34"/>
        <v>-1495.7321098353186</v>
      </c>
      <c r="T347">
        <f t="shared" si="35"/>
        <v>2237214.5443924135</v>
      </c>
      <c r="U347">
        <v>0</v>
      </c>
      <c r="V347">
        <v>0</v>
      </c>
      <c r="W347">
        <v>1086</v>
      </c>
      <c r="X347">
        <v>0</v>
      </c>
      <c r="Y347">
        <v>0</v>
      </c>
      <c r="Z347">
        <v>5214</v>
      </c>
      <c r="AA347">
        <v>0</v>
      </c>
      <c r="AB347">
        <v>1</v>
      </c>
      <c r="AC347">
        <v>0</v>
      </c>
      <c r="AD347">
        <v>1</v>
      </c>
    </row>
    <row r="348" spans="1:30" x14ac:dyDescent="0.35">
      <c r="A348" s="1">
        <v>41262</v>
      </c>
      <c r="B348">
        <v>6478</v>
      </c>
      <c r="C348">
        <v>6089</v>
      </c>
      <c r="D348">
        <v>5345</v>
      </c>
      <c r="E348">
        <v>6300</v>
      </c>
      <c r="F348">
        <v>0</v>
      </c>
      <c r="G348">
        <v>0</v>
      </c>
      <c r="H348">
        <v>0</v>
      </c>
      <c r="I348">
        <v>1</v>
      </c>
      <c r="J348">
        <v>0</v>
      </c>
      <c r="K348">
        <v>0</v>
      </c>
      <c r="L348">
        <f t="shared" si="30"/>
        <v>6062.9459081039213</v>
      </c>
      <c r="M348">
        <f>L348-B348</f>
        <v>-415.05409189607872</v>
      </c>
      <c r="N348">
        <f t="shared" si="31"/>
        <v>415.05409189607872</v>
      </c>
      <c r="O348" s="8">
        <f>N348/B348</f>
        <v>6.4071332493991773E-2</v>
      </c>
      <c r="P348">
        <v>686</v>
      </c>
      <c r="Q348">
        <f t="shared" si="32"/>
        <v>29883.894616517668</v>
      </c>
      <c r="R348">
        <f t="shared" si="33"/>
        <v>12348</v>
      </c>
      <c r="S348">
        <f t="shared" si="34"/>
        <v>-830.10818379215743</v>
      </c>
      <c r="T348">
        <f t="shared" si="35"/>
        <v>689079.59679871425</v>
      </c>
      <c r="U348">
        <v>0</v>
      </c>
      <c r="V348">
        <v>0</v>
      </c>
      <c r="W348">
        <v>178</v>
      </c>
      <c r="X348">
        <v>0</v>
      </c>
      <c r="Y348">
        <v>0</v>
      </c>
      <c r="Z348">
        <v>6300</v>
      </c>
      <c r="AA348">
        <v>0</v>
      </c>
      <c r="AB348">
        <v>0</v>
      </c>
      <c r="AC348">
        <v>1</v>
      </c>
      <c r="AD348">
        <v>1</v>
      </c>
    </row>
    <row r="349" spans="1:30" x14ac:dyDescent="0.35">
      <c r="A349" s="1">
        <v>41263</v>
      </c>
      <c r="B349">
        <v>6525</v>
      </c>
      <c r="C349">
        <v>5997.333333333333</v>
      </c>
      <c r="D349">
        <v>5545</v>
      </c>
      <c r="E349">
        <v>6478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0</v>
      </c>
      <c r="L349">
        <f t="shared" si="30"/>
        <v>6154.5589809960502</v>
      </c>
      <c r="M349">
        <f>L349-B349</f>
        <v>-370.4410190039498</v>
      </c>
      <c r="N349">
        <f t="shared" si="31"/>
        <v>370.4410190039498</v>
      </c>
      <c r="O349" s="8">
        <f>N349/B349</f>
        <v>5.6772569962291158E-2</v>
      </c>
      <c r="P349">
        <v>1589</v>
      </c>
      <c r="Q349">
        <f t="shared" si="32"/>
        <v>26671.753368284386</v>
      </c>
      <c r="R349">
        <f t="shared" si="33"/>
        <v>28602</v>
      </c>
      <c r="S349">
        <f t="shared" si="34"/>
        <v>-740.88203800789961</v>
      </c>
      <c r="T349">
        <f t="shared" si="35"/>
        <v>548906.19424273877</v>
      </c>
      <c r="U349">
        <v>1</v>
      </c>
      <c r="V349">
        <v>0</v>
      </c>
      <c r="W349">
        <v>47</v>
      </c>
      <c r="X349">
        <v>0</v>
      </c>
      <c r="Y349">
        <v>0</v>
      </c>
      <c r="Z349">
        <v>6478</v>
      </c>
      <c r="AA349">
        <v>0</v>
      </c>
      <c r="AB349">
        <v>0</v>
      </c>
      <c r="AC349">
        <v>0</v>
      </c>
      <c r="AD349">
        <v>1</v>
      </c>
    </row>
    <row r="350" spans="1:30" x14ac:dyDescent="0.35">
      <c r="A350" s="1">
        <v>41264</v>
      </c>
      <c r="B350">
        <v>6350</v>
      </c>
      <c r="C350">
        <v>6434.333333333333</v>
      </c>
      <c r="D350">
        <v>5341</v>
      </c>
      <c r="E350">
        <v>6525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</v>
      </c>
      <c r="L350">
        <f t="shared" si="30"/>
        <v>6223.1603902117595</v>
      </c>
      <c r="M350">
        <f>L350-B350</f>
        <v>-126.83960978824052</v>
      </c>
      <c r="N350">
        <f t="shared" si="31"/>
        <v>126.83960978824052</v>
      </c>
      <c r="O350" s="8">
        <f>N350/B350</f>
        <v>1.9974741698935514E-2</v>
      </c>
      <c r="P350">
        <v>1587</v>
      </c>
      <c r="Q350">
        <f t="shared" si="32"/>
        <v>9132.4519047533176</v>
      </c>
      <c r="R350">
        <f t="shared" si="33"/>
        <v>28566</v>
      </c>
      <c r="S350">
        <f t="shared" si="34"/>
        <v>-253.67921957648105</v>
      </c>
      <c r="T350">
        <f t="shared" si="35"/>
        <v>64353.146444932485</v>
      </c>
      <c r="U350">
        <v>0</v>
      </c>
      <c r="V350">
        <v>1</v>
      </c>
      <c r="W350">
        <v>-175</v>
      </c>
      <c r="X350">
        <v>0</v>
      </c>
      <c r="Y350">
        <v>0</v>
      </c>
      <c r="Z350">
        <v>6525</v>
      </c>
      <c r="AA350">
        <v>0</v>
      </c>
      <c r="AB350">
        <v>0</v>
      </c>
      <c r="AC350">
        <v>0</v>
      </c>
      <c r="AD350">
        <v>1</v>
      </c>
    </row>
    <row r="351" spans="1:30" x14ac:dyDescent="0.35">
      <c r="A351" s="1">
        <v>41265</v>
      </c>
      <c r="B351">
        <v>6531</v>
      </c>
      <c r="C351">
        <v>6451</v>
      </c>
      <c r="D351">
        <v>4501</v>
      </c>
      <c r="E351">
        <v>6350</v>
      </c>
      <c r="F351">
        <v>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f t="shared" si="30"/>
        <v>6291.5686268961517</v>
      </c>
      <c r="M351">
        <f>L351-B351</f>
        <v>-239.43137310384827</v>
      </c>
      <c r="N351">
        <f t="shared" si="31"/>
        <v>239.43137310384827</v>
      </c>
      <c r="O351" s="8">
        <f>N351/B351</f>
        <v>3.6660752274360477E-2</v>
      </c>
      <c r="P351">
        <v>1151</v>
      </c>
      <c r="Q351">
        <f t="shared" si="32"/>
        <v>17239.058863477076</v>
      </c>
      <c r="R351">
        <f t="shared" si="33"/>
        <v>20718</v>
      </c>
      <c r="S351">
        <f t="shared" si="34"/>
        <v>-478.86274620769655</v>
      </c>
      <c r="T351">
        <f t="shared" si="35"/>
        <v>229309.5297055768</v>
      </c>
      <c r="U351">
        <v>0</v>
      </c>
      <c r="V351">
        <v>0</v>
      </c>
      <c r="W351">
        <v>181</v>
      </c>
      <c r="X351">
        <v>1</v>
      </c>
      <c r="Y351">
        <v>1</v>
      </c>
      <c r="Z351">
        <v>6350</v>
      </c>
      <c r="AA351">
        <v>0</v>
      </c>
      <c r="AB351">
        <v>0</v>
      </c>
      <c r="AC351">
        <v>0</v>
      </c>
      <c r="AD351">
        <v>1</v>
      </c>
    </row>
    <row r="352" spans="1:30" x14ac:dyDescent="0.35">
      <c r="A352" s="1">
        <v>41266</v>
      </c>
      <c r="B352">
        <v>5977</v>
      </c>
      <c r="C352">
        <v>6468.666666666667</v>
      </c>
      <c r="D352">
        <v>6753</v>
      </c>
      <c r="E352">
        <v>6531</v>
      </c>
      <c r="F352">
        <v>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f t="shared" si="30"/>
        <v>7196.2749528750401</v>
      </c>
      <c r="M352">
        <f>L352-B352</f>
        <v>1219.2749528750401</v>
      </c>
      <c r="N352">
        <f t="shared" si="31"/>
        <v>1219.2749528750401</v>
      </c>
      <c r="O352" s="8">
        <f>N352/B352</f>
        <v>0.20399447095115275</v>
      </c>
      <c r="P352">
        <v>1746</v>
      </c>
      <c r="Q352">
        <f t="shared" si="32"/>
        <v>21946.949151750719</v>
      </c>
      <c r="R352">
        <f t="shared" si="33"/>
        <v>31428</v>
      </c>
      <c r="S352">
        <f t="shared" si="34"/>
        <v>1219.2749528750401</v>
      </c>
      <c r="T352">
        <f t="shared" si="35"/>
        <v>1486631.4107084312</v>
      </c>
      <c r="U352">
        <v>0</v>
      </c>
      <c r="V352">
        <v>0</v>
      </c>
      <c r="W352">
        <v>-554</v>
      </c>
      <c r="X352">
        <v>1</v>
      </c>
      <c r="Y352">
        <v>0</v>
      </c>
      <c r="Z352">
        <v>6531</v>
      </c>
      <c r="AA352">
        <v>0</v>
      </c>
      <c r="AB352">
        <v>0</v>
      </c>
      <c r="AC352">
        <v>0</v>
      </c>
      <c r="AD352">
        <v>0</v>
      </c>
    </row>
    <row r="353" spans="1:30" x14ac:dyDescent="0.35">
      <c r="A353" s="1">
        <v>41267</v>
      </c>
      <c r="B353">
        <v>5544</v>
      </c>
      <c r="C353">
        <v>6286</v>
      </c>
      <c r="D353">
        <v>5214</v>
      </c>
      <c r="E353">
        <v>5977</v>
      </c>
      <c r="F353">
        <v>0</v>
      </c>
      <c r="G353">
        <v>1</v>
      </c>
      <c r="H353">
        <v>0</v>
      </c>
      <c r="I353">
        <v>0</v>
      </c>
      <c r="J353">
        <v>0</v>
      </c>
      <c r="K353">
        <v>0</v>
      </c>
      <c r="L353">
        <f t="shared" si="30"/>
        <v>5994.1484693827388</v>
      </c>
      <c r="M353">
        <f>L353-B353</f>
        <v>450.14846938273877</v>
      </c>
      <c r="N353">
        <f t="shared" si="31"/>
        <v>450.14846938273877</v>
      </c>
      <c r="O353" s="8">
        <f>N353/B353</f>
        <v>8.1195611360522862E-2</v>
      </c>
      <c r="P353">
        <v>1088</v>
      </c>
      <c r="Q353">
        <f t="shared" si="32"/>
        <v>8102.6724488892978</v>
      </c>
      <c r="R353">
        <f t="shared" si="33"/>
        <v>19584</v>
      </c>
      <c r="S353">
        <f t="shared" si="34"/>
        <v>450.14846938273877</v>
      </c>
      <c r="T353">
        <f t="shared" si="35"/>
        <v>202633.64448762251</v>
      </c>
      <c r="U353">
        <v>0</v>
      </c>
      <c r="V353">
        <v>0</v>
      </c>
      <c r="W353">
        <v>-433</v>
      </c>
      <c r="X353">
        <v>0</v>
      </c>
      <c r="Y353">
        <v>0</v>
      </c>
      <c r="Z353">
        <v>5977</v>
      </c>
      <c r="AA353">
        <v>1</v>
      </c>
      <c r="AB353">
        <v>0</v>
      </c>
      <c r="AC353">
        <v>0</v>
      </c>
      <c r="AD353">
        <v>1</v>
      </c>
    </row>
    <row r="354" spans="1:30" x14ac:dyDescent="0.35">
      <c r="A354" s="1">
        <v>41268</v>
      </c>
      <c r="B354">
        <v>5099</v>
      </c>
      <c r="C354">
        <v>6017.333333333333</v>
      </c>
      <c r="D354">
        <v>6300</v>
      </c>
      <c r="E354">
        <v>5544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0</v>
      </c>
      <c r="L354">
        <f t="shared" si="30"/>
        <v>6216.817306709534</v>
      </c>
      <c r="M354">
        <f>L354-B354</f>
        <v>1117.817306709534</v>
      </c>
      <c r="N354">
        <f t="shared" si="31"/>
        <v>1117.817306709534</v>
      </c>
      <c r="O354" s="8">
        <f>N354/B354</f>
        <v>0.21922284893303276</v>
      </c>
      <c r="P354">
        <v>2482</v>
      </c>
      <c r="Q354">
        <f t="shared" si="32"/>
        <v>20120.711520771612</v>
      </c>
      <c r="R354">
        <f t="shared" si="33"/>
        <v>44676</v>
      </c>
      <c r="S354">
        <f t="shared" si="34"/>
        <v>1117.817306709534</v>
      </c>
      <c r="T354">
        <f t="shared" si="35"/>
        <v>1249515.5311793564</v>
      </c>
      <c r="U354">
        <v>0</v>
      </c>
      <c r="V354">
        <v>0</v>
      </c>
      <c r="W354">
        <v>-445</v>
      </c>
      <c r="X354">
        <v>0</v>
      </c>
      <c r="Y354">
        <v>0</v>
      </c>
      <c r="Z354">
        <v>5544</v>
      </c>
      <c r="AA354">
        <v>0</v>
      </c>
      <c r="AB354">
        <v>1</v>
      </c>
      <c r="AC354">
        <v>0</v>
      </c>
      <c r="AD354">
        <v>0</v>
      </c>
    </row>
    <row r="355" spans="1:30" x14ac:dyDescent="0.35">
      <c r="A355" s="1">
        <v>41269</v>
      </c>
      <c r="B355">
        <v>3944</v>
      </c>
      <c r="C355">
        <v>5540</v>
      </c>
      <c r="D355">
        <v>6478</v>
      </c>
      <c r="E355">
        <v>5099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0</v>
      </c>
      <c r="L355">
        <f t="shared" si="30"/>
        <v>6027.7582842716538</v>
      </c>
      <c r="M355">
        <f>L355-B355</f>
        <v>2083.7582842716538</v>
      </c>
      <c r="N355">
        <f t="shared" si="31"/>
        <v>2083.7582842716538</v>
      </c>
      <c r="O355" s="8">
        <f>N355/B355</f>
        <v>0.52833627897354307</v>
      </c>
      <c r="P355">
        <v>995</v>
      </c>
      <c r="Q355">
        <f t="shared" si="32"/>
        <v>37507.64911688977</v>
      </c>
      <c r="R355">
        <f t="shared" si="33"/>
        <v>17910</v>
      </c>
      <c r="S355">
        <f t="shared" si="34"/>
        <v>2083.7582842716538</v>
      </c>
      <c r="T355">
        <f t="shared" si="35"/>
        <v>4342048.587270746</v>
      </c>
      <c r="U355">
        <v>0</v>
      </c>
      <c r="V355">
        <v>0</v>
      </c>
      <c r="W355">
        <v>-1155</v>
      </c>
      <c r="X355">
        <v>0</v>
      </c>
      <c r="Y355">
        <v>0</v>
      </c>
      <c r="Z355">
        <v>5099</v>
      </c>
      <c r="AA355">
        <v>0</v>
      </c>
      <c r="AB355">
        <v>0</v>
      </c>
      <c r="AC355">
        <v>1</v>
      </c>
      <c r="AD355">
        <v>0</v>
      </c>
    </row>
    <row r="356" spans="1:30" x14ac:dyDescent="0.35">
      <c r="A356" s="1">
        <v>41270</v>
      </c>
      <c r="B356">
        <v>5461</v>
      </c>
      <c r="C356">
        <v>4862.333333333333</v>
      </c>
      <c r="D356">
        <v>6525</v>
      </c>
      <c r="E356">
        <v>3944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0</v>
      </c>
      <c r="L356">
        <f t="shared" si="30"/>
        <v>5552.2095328707228</v>
      </c>
      <c r="M356">
        <f>L356-B356</f>
        <v>91.209532870722796</v>
      </c>
      <c r="N356">
        <f t="shared" si="31"/>
        <v>91.209532870722796</v>
      </c>
      <c r="O356" s="8">
        <f>N356/B356</f>
        <v>1.6701983678945761E-2</v>
      </c>
      <c r="P356">
        <v>1115</v>
      </c>
      <c r="Q356">
        <f t="shared" si="32"/>
        <v>1641.7715916730103</v>
      </c>
      <c r="R356">
        <f t="shared" si="33"/>
        <v>20070</v>
      </c>
      <c r="S356">
        <f t="shared" si="34"/>
        <v>91.209532870722796</v>
      </c>
      <c r="T356">
        <f t="shared" si="35"/>
        <v>8319.1788864954615</v>
      </c>
      <c r="U356">
        <v>1</v>
      </c>
      <c r="V356">
        <v>0</v>
      </c>
      <c r="W356">
        <v>1517</v>
      </c>
      <c r="X356">
        <v>0</v>
      </c>
      <c r="Y356">
        <v>0</v>
      </c>
      <c r="Z356">
        <v>3944</v>
      </c>
      <c r="AA356">
        <v>0</v>
      </c>
      <c r="AB356">
        <v>0</v>
      </c>
      <c r="AC356">
        <v>0</v>
      </c>
      <c r="AD356">
        <v>0</v>
      </c>
    </row>
    <row r="357" spans="1:30" x14ac:dyDescent="0.35">
      <c r="A357" s="1">
        <v>41271</v>
      </c>
      <c r="B357">
        <v>5391</v>
      </c>
      <c r="C357">
        <v>4834.666666666667</v>
      </c>
      <c r="D357">
        <v>6350</v>
      </c>
      <c r="E357">
        <v>5461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</v>
      </c>
      <c r="L357">
        <f t="shared" si="30"/>
        <v>5851.5217210132869</v>
      </c>
      <c r="M357">
        <f>L357-B357</f>
        <v>460.52172101328688</v>
      </c>
      <c r="N357">
        <f t="shared" si="31"/>
        <v>460.52172101328688</v>
      </c>
      <c r="O357" s="8">
        <f>N357/B357</f>
        <v>8.5424173810663487E-2</v>
      </c>
      <c r="P357">
        <v>1619</v>
      </c>
      <c r="Q357">
        <f t="shared" si="32"/>
        <v>8289.3909782391638</v>
      </c>
      <c r="R357">
        <f t="shared" si="33"/>
        <v>29142</v>
      </c>
      <c r="S357">
        <f t="shared" si="34"/>
        <v>460.52172101328688</v>
      </c>
      <c r="T357">
        <f t="shared" si="35"/>
        <v>212080.25552503963</v>
      </c>
      <c r="U357">
        <v>0</v>
      </c>
      <c r="V357">
        <v>1</v>
      </c>
      <c r="W357">
        <v>-70</v>
      </c>
      <c r="X357">
        <v>0</v>
      </c>
      <c r="Y357">
        <v>0</v>
      </c>
      <c r="Z357">
        <v>5461</v>
      </c>
      <c r="AA357">
        <v>0</v>
      </c>
      <c r="AB357">
        <v>0</v>
      </c>
      <c r="AC357">
        <v>0</v>
      </c>
      <c r="AD357">
        <v>0</v>
      </c>
    </row>
    <row r="358" spans="1:30" x14ac:dyDescent="0.35">
      <c r="A358" s="1">
        <v>41272</v>
      </c>
      <c r="B358">
        <v>6368</v>
      </c>
      <c r="C358">
        <v>4932</v>
      </c>
      <c r="D358">
        <v>6531</v>
      </c>
      <c r="E358">
        <v>5391</v>
      </c>
      <c r="F358">
        <v>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f t="shared" si="30"/>
        <v>6358.1096343986765</v>
      </c>
      <c r="M358">
        <f>L358-B358</f>
        <v>-9.8903656013235377</v>
      </c>
      <c r="N358">
        <f t="shared" si="31"/>
        <v>9.8903656013235377</v>
      </c>
      <c r="O358" s="8">
        <f>N358/B358</f>
        <v>1.5531353017153797E-3</v>
      </c>
      <c r="P358">
        <v>843</v>
      </c>
      <c r="Q358">
        <f t="shared" si="32"/>
        <v>712.10632329529471</v>
      </c>
      <c r="R358">
        <f t="shared" si="33"/>
        <v>15174</v>
      </c>
      <c r="S358">
        <f t="shared" si="34"/>
        <v>-19.780731202647075</v>
      </c>
      <c r="T358">
        <f t="shared" si="35"/>
        <v>391.27732691137561</v>
      </c>
      <c r="U358">
        <v>0</v>
      </c>
      <c r="V358">
        <v>0</v>
      </c>
      <c r="W358">
        <v>977</v>
      </c>
      <c r="X358">
        <v>1</v>
      </c>
      <c r="Y358">
        <v>1</v>
      </c>
      <c r="Z358">
        <v>5391</v>
      </c>
      <c r="AA358">
        <v>0</v>
      </c>
      <c r="AB358">
        <v>0</v>
      </c>
      <c r="AC358">
        <v>0</v>
      </c>
      <c r="AD358">
        <v>0</v>
      </c>
    </row>
    <row r="359" spans="1:30" x14ac:dyDescent="0.35">
      <c r="A359" s="1">
        <v>41273</v>
      </c>
      <c r="B359">
        <v>6498</v>
      </c>
      <c r="C359">
        <v>5740</v>
      </c>
      <c r="D359">
        <v>5977</v>
      </c>
      <c r="E359">
        <v>6368</v>
      </c>
      <c r="F359">
        <v>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f t="shared" si="30"/>
        <v>6637.434739506919</v>
      </c>
      <c r="M359">
        <f>L359-B359</f>
        <v>139.43473950691896</v>
      </c>
      <c r="N359">
        <f t="shared" si="31"/>
        <v>139.43473950691896</v>
      </c>
      <c r="O359" s="8">
        <f>N359/B359</f>
        <v>2.1458100878257766E-2</v>
      </c>
      <c r="P359">
        <v>915</v>
      </c>
      <c r="Q359">
        <f t="shared" si="32"/>
        <v>2509.8253111245413</v>
      </c>
      <c r="R359">
        <f t="shared" si="33"/>
        <v>16470</v>
      </c>
      <c r="S359">
        <f t="shared" si="34"/>
        <v>139.43473950691896</v>
      </c>
      <c r="T359">
        <f t="shared" si="35"/>
        <v>19442.046581362345</v>
      </c>
      <c r="U359">
        <v>0</v>
      </c>
      <c r="V359">
        <v>0</v>
      </c>
      <c r="W359">
        <v>130</v>
      </c>
      <c r="X359">
        <v>1</v>
      </c>
      <c r="Y359">
        <v>0</v>
      </c>
      <c r="Z359">
        <v>6368</v>
      </c>
      <c r="AA359">
        <v>0</v>
      </c>
      <c r="AB359">
        <v>0</v>
      </c>
      <c r="AC359">
        <v>0</v>
      </c>
      <c r="AD359">
        <v>1</v>
      </c>
    </row>
    <row r="360" spans="1:30" x14ac:dyDescent="0.35">
      <c r="A360" s="1">
        <v>41274</v>
      </c>
      <c r="B360">
        <v>5484</v>
      </c>
      <c r="C360">
        <v>6085.666666666667</v>
      </c>
      <c r="D360">
        <v>5544</v>
      </c>
      <c r="E360">
        <v>6498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0</v>
      </c>
      <c r="L360">
        <f t="shared" si="30"/>
        <v>6186.2851727692232</v>
      </c>
      <c r="M360">
        <f>L360-B360</f>
        <v>702.28517276922321</v>
      </c>
      <c r="N360">
        <f t="shared" si="31"/>
        <v>702.28517276922321</v>
      </c>
      <c r="O360" s="8">
        <f>N360/B360</f>
        <v>0.12806075360489116</v>
      </c>
      <c r="P360">
        <v>457</v>
      </c>
      <c r="Q360">
        <f t="shared" si="32"/>
        <v>12641.133109846018</v>
      </c>
      <c r="R360">
        <f t="shared" si="33"/>
        <v>8226</v>
      </c>
      <c r="S360">
        <f t="shared" si="34"/>
        <v>702.28517276922321</v>
      </c>
      <c r="T360">
        <f t="shared" si="35"/>
        <v>493204.4638914977</v>
      </c>
      <c r="U360">
        <v>0</v>
      </c>
      <c r="V360">
        <v>0</v>
      </c>
      <c r="W360">
        <v>-1014</v>
      </c>
      <c r="X360">
        <v>0</v>
      </c>
      <c r="Y360">
        <v>0</v>
      </c>
      <c r="Z360">
        <v>6498</v>
      </c>
      <c r="AA360">
        <v>1</v>
      </c>
      <c r="AB360">
        <v>0</v>
      </c>
      <c r="AC360">
        <v>0</v>
      </c>
      <c r="AD36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9FD76-00B4-4B2E-9807-60AD15423023}">
  <dimension ref="A1:W32"/>
  <sheetViews>
    <sheetView topLeftCell="C1" workbookViewId="0">
      <selection activeCell="S24" sqref="S24"/>
    </sheetView>
  </sheetViews>
  <sheetFormatPr defaultRowHeight="14.5" x14ac:dyDescent="0.35"/>
  <cols>
    <col min="1" max="1" width="10.453125" bestFit="1" customWidth="1"/>
    <col min="8" max="10" width="0" hidden="1" customWidth="1"/>
    <col min="20" max="20" width="11.08984375" customWidth="1"/>
  </cols>
  <sheetData>
    <row r="1" spans="1:23" ht="15" thickBot="1" x14ac:dyDescent="0.4">
      <c r="A1" s="1" t="s">
        <v>143</v>
      </c>
      <c r="B1" t="s">
        <v>3</v>
      </c>
      <c r="C1" t="s">
        <v>4</v>
      </c>
      <c r="D1" t="s">
        <v>55</v>
      </c>
      <c r="E1" t="s">
        <v>21</v>
      </c>
      <c r="F1" t="s">
        <v>138</v>
      </c>
      <c r="G1" t="s">
        <v>54</v>
      </c>
      <c r="H1" t="s">
        <v>15</v>
      </c>
      <c r="I1" t="s">
        <v>16</v>
      </c>
      <c r="J1" t="s">
        <v>17</v>
      </c>
      <c r="K1" t="s">
        <v>112</v>
      </c>
      <c r="L1" t="s">
        <v>113</v>
      </c>
      <c r="M1" t="s">
        <v>114</v>
      </c>
      <c r="N1" s="8" t="s">
        <v>116</v>
      </c>
      <c r="O1" s="8" t="s">
        <v>117</v>
      </c>
      <c r="P1" t="s">
        <v>121</v>
      </c>
      <c r="Q1" t="s">
        <v>122</v>
      </c>
      <c r="R1" s="2"/>
      <c r="S1" s="2" t="s">
        <v>32</v>
      </c>
      <c r="T1" s="2" t="s">
        <v>106</v>
      </c>
      <c r="U1" s="2" t="s">
        <v>21</v>
      </c>
      <c r="V1" s="2" t="s">
        <v>53</v>
      </c>
      <c r="W1" s="3" t="s">
        <v>54</v>
      </c>
    </row>
    <row r="2" spans="1:23" ht="15" thickBot="1" x14ac:dyDescent="0.4">
      <c r="A2" s="1">
        <v>41275</v>
      </c>
      <c r="B2">
        <v>5264</v>
      </c>
      <c r="C2">
        <v>1616</v>
      </c>
      <c r="D2">
        <v>6116.666666666667</v>
      </c>
      <c r="E2">
        <v>5099</v>
      </c>
      <c r="F2">
        <v>5484</v>
      </c>
      <c r="G2">
        <v>0</v>
      </c>
      <c r="H2">
        <v>0</v>
      </c>
      <c r="I2">
        <v>0</v>
      </c>
      <c r="J2">
        <v>1</v>
      </c>
      <c r="K2">
        <f>$S$2+SUMPRODUCT(D2:G2,$T$2:$W$2)</f>
        <v>5776.7989045894474</v>
      </c>
      <c r="L2">
        <f>K2-B2</f>
        <v>512.79890458944737</v>
      </c>
      <c r="M2">
        <f>ABS(L2)</f>
        <v>512.79890458944737</v>
      </c>
      <c r="N2" s="8">
        <f>M2/B2</f>
        <v>9.7416205279150334E-2</v>
      </c>
      <c r="O2" s="8">
        <f>C2/B2</f>
        <v>0.30699088145896658</v>
      </c>
      <c r="P2">
        <f>IF(L2&lt;0,L2*-72,L2*18)</f>
        <v>9230.3802826100527</v>
      </c>
      <c r="Q2">
        <f>C2*18</f>
        <v>29088</v>
      </c>
      <c r="R2" s="2"/>
      <c r="S2" s="2">
        <v>607.37185260759338</v>
      </c>
      <c r="T2" s="2">
        <v>0.30760545947151968</v>
      </c>
      <c r="U2" s="2">
        <v>0.37949397774199167</v>
      </c>
      <c r="V2" s="2">
        <v>0.24669350821322203</v>
      </c>
      <c r="W2" s="3">
        <v>425.22778426711989</v>
      </c>
    </row>
    <row r="3" spans="1:23" x14ac:dyDescent="0.35">
      <c r="A3" s="1">
        <v>41276</v>
      </c>
      <c r="B3">
        <v>4895</v>
      </c>
      <c r="C3">
        <v>2038</v>
      </c>
      <c r="D3">
        <v>5748.666666666667</v>
      </c>
      <c r="E3">
        <v>3944</v>
      </c>
      <c r="F3">
        <v>5264</v>
      </c>
      <c r="G3">
        <v>0</v>
      </c>
      <c r="H3">
        <v>0</v>
      </c>
      <c r="I3">
        <v>0</v>
      </c>
      <c r="J3">
        <v>0</v>
      </c>
      <c r="K3">
        <f t="shared" ref="K3:K32" si="0">$S$2+SUMPRODUCT(D3:G3,$T$2:$W$2)</f>
        <v>5171.0119794050188</v>
      </c>
      <c r="L3">
        <f>K3-B3</f>
        <v>276.01197940501879</v>
      </c>
      <c r="M3">
        <f t="shared" ref="M3:M32" si="1">ABS(L3)</f>
        <v>276.01197940501879</v>
      </c>
      <c r="N3" s="8">
        <f>M3/B3</f>
        <v>5.6386512646581982E-2</v>
      </c>
      <c r="O3" s="8">
        <f>C3/B3</f>
        <v>0.4163432073544433</v>
      </c>
      <c r="P3">
        <f t="shared" ref="P3:P32" si="2">IF(L3&lt;0,L3*-72,L3*18)</f>
        <v>4968.2156292903383</v>
      </c>
      <c r="Q3">
        <f t="shared" ref="Q3:Q32" si="3">C3*18</f>
        <v>36684</v>
      </c>
    </row>
    <row r="4" spans="1:23" x14ac:dyDescent="0.35">
      <c r="A4" s="1">
        <v>41277</v>
      </c>
      <c r="B4">
        <v>4230</v>
      </c>
      <c r="C4">
        <v>2421</v>
      </c>
      <c r="D4">
        <v>5214.333333333333</v>
      </c>
      <c r="E4">
        <v>5461</v>
      </c>
      <c r="F4">
        <v>4895</v>
      </c>
      <c r="G4">
        <v>0</v>
      </c>
      <c r="H4">
        <v>0</v>
      </c>
      <c r="I4">
        <v>0</v>
      </c>
      <c r="J4">
        <v>0</v>
      </c>
      <c r="K4">
        <f t="shared" si="0"/>
        <v>5491.310588597993</v>
      </c>
      <c r="L4">
        <f>K4-B4</f>
        <v>1261.310588597993</v>
      </c>
      <c r="M4">
        <f t="shared" si="1"/>
        <v>1261.310588597993</v>
      </c>
      <c r="N4" s="8">
        <f>M4/B4</f>
        <v>0.2981821722453884</v>
      </c>
      <c r="O4" s="8">
        <f>C4/B4</f>
        <v>0.57234042553191489</v>
      </c>
      <c r="P4">
        <f t="shared" si="2"/>
        <v>22703.590594763875</v>
      </c>
      <c r="Q4">
        <f t="shared" si="3"/>
        <v>43578</v>
      </c>
    </row>
    <row r="5" spans="1:23" x14ac:dyDescent="0.35">
      <c r="A5" s="1">
        <v>41278</v>
      </c>
      <c r="B5">
        <v>5071</v>
      </c>
      <c r="C5">
        <v>1702</v>
      </c>
      <c r="D5">
        <v>4796.333333333333</v>
      </c>
      <c r="E5">
        <v>5391</v>
      </c>
      <c r="F5">
        <v>4230</v>
      </c>
      <c r="G5">
        <v>1</v>
      </c>
      <c r="H5">
        <v>0</v>
      </c>
      <c r="I5">
        <v>0</v>
      </c>
      <c r="J5">
        <v>0</v>
      </c>
      <c r="K5">
        <f t="shared" si="0"/>
        <v>5597.3435294022856</v>
      </c>
      <c r="L5">
        <f>K5-B5</f>
        <v>526.34352940228564</v>
      </c>
      <c r="M5">
        <f t="shared" si="1"/>
        <v>526.34352940228564</v>
      </c>
      <c r="N5" s="8">
        <f>M5/B5</f>
        <v>0.10379481944434739</v>
      </c>
      <c r="O5" s="8">
        <f>C5/B5</f>
        <v>0.33563399723920329</v>
      </c>
      <c r="P5">
        <f t="shared" si="2"/>
        <v>9474.1835292411415</v>
      </c>
      <c r="Q5">
        <f t="shared" si="3"/>
        <v>30636</v>
      </c>
    </row>
    <row r="6" spans="1:23" x14ac:dyDescent="0.35">
      <c r="A6" s="1">
        <v>41279</v>
      </c>
      <c r="B6">
        <v>6145</v>
      </c>
      <c r="C6">
        <v>1125</v>
      </c>
      <c r="D6">
        <v>4732</v>
      </c>
      <c r="E6">
        <v>6368</v>
      </c>
      <c r="F6">
        <v>5071</v>
      </c>
      <c r="G6">
        <v>1</v>
      </c>
      <c r="H6">
        <v>0</v>
      </c>
      <c r="I6">
        <v>0</v>
      </c>
      <c r="J6">
        <v>0</v>
      </c>
      <c r="K6">
        <f t="shared" si="0"/>
        <v>6155.789101504196</v>
      </c>
      <c r="L6">
        <f>K6-B6</f>
        <v>10.789101504195969</v>
      </c>
      <c r="M6">
        <f t="shared" si="1"/>
        <v>10.789101504195969</v>
      </c>
      <c r="N6" s="8">
        <f>M6/B6</f>
        <v>1.7557528892100844E-3</v>
      </c>
      <c r="O6" s="8">
        <f>C6/B6</f>
        <v>0.18307567127746135</v>
      </c>
      <c r="P6">
        <f t="shared" si="2"/>
        <v>194.20382707552744</v>
      </c>
      <c r="Q6">
        <f t="shared" si="3"/>
        <v>20250</v>
      </c>
      <c r="T6" s="21" t="s">
        <v>145</v>
      </c>
      <c r="U6" s="20">
        <f>SUM(P2:P32)</f>
        <v>613352.40722360101</v>
      </c>
    </row>
    <row r="7" spans="1:23" x14ac:dyDescent="0.35">
      <c r="A7" s="1">
        <v>41280</v>
      </c>
      <c r="B7">
        <v>5558</v>
      </c>
      <c r="C7">
        <v>1753</v>
      </c>
      <c r="D7">
        <v>5148.666666666667</v>
      </c>
      <c r="E7">
        <v>6498</v>
      </c>
      <c r="F7">
        <v>6145</v>
      </c>
      <c r="G7">
        <v>0</v>
      </c>
      <c r="H7">
        <v>1</v>
      </c>
      <c r="I7">
        <v>0</v>
      </c>
      <c r="J7">
        <v>0</v>
      </c>
      <c r="K7">
        <f t="shared" si="0"/>
        <v>6173.0133036110028</v>
      </c>
      <c r="L7">
        <f>K7-B7</f>
        <v>615.01330361100281</v>
      </c>
      <c r="M7">
        <f t="shared" si="1"/>
        <v>615.01330361100281</v>
      </c>
      <c r="N7" s="8">
        <f>M7/B7</f>
        <v>0.1106537070188922</v>
      </c>
      <c r="O7" s="8">
        <f>C7/B7</f>
        <v>0.31540122346167687</v>
      </c>
      <c r="P7">
        <f t="shared" si="2"/>
        <v>11070.239464998051</v>
      </c>
      <c r="Q7">
        <f t="shared" si="3"/>
        <v>31554</v>
      </c>
      <c r="T7" s="21" t="s">
        <v>144</v>
      </c>
      <c r="U7" s="20">
        <f>SUM(Q2:Q32)</f>
        <v>804240</v>
      </c>
    </row>
    <row r="8" spans="1:23" x14ac:dyDescent="0.35">
      <c r="A8" s="1">
        <v>41281</v>
      </c>
      <c r="B8">
        <v>4506</v>
      </c>
      <c r="C8">
        <v>1492</v>
      </c>
      <c r="D8">
        <v>5591.333333333333</v>
      </c>
      <c r="E8">
        <v>5484</v>
      </c>
      <c r="F8">
        <v>5558</v>
      </c>
      <c r="G8">
        <v>0</v>
      </c>
      <c r="H8">
        <v>0</v>
      </c>
      <c r="I8">
        <v>1</v>
      </c>
      <c r="J8">
        <v>0</v>
      </c>
      <c r="K8">
        <f t="shared" si="0"/>
        <v>5779.5640042521882</v>
      </c>
      <c r="L8">
        <f>K8-B8</f>
        <v>1273.5640042521882</v>
      </c>
      <c r="M8">
        <f t="shared" si="1"/>
        <v>1273.5640042521882</v>
      </c>
      <c r="N8" s="8">
        <f>M8/B8</f>
        <v>0.28263737333603822</v>
      </c>
      <c r="O8" s="8">
        <f>C8/B8</f>
        <v>0.33111407012871724</v>
      </c>
      <c r="P8">
        <f t="shared" si="2"/>
        <v>22924.152076539387</v>
      </c>
      <c r="Q8">
        <f t="shared" si="3"/>
        <v>26856</v>
      </c>
      <c r="T8" s="21" t="s">
        <v>115</v>
      </c>
      <c r="U8" s="22">
        <f>AVERAGE(N2:N32)</f>
        <v>0.1670067330430316</v>
      </c>
    </row>
    <row r="9" spans="1:23" x14ac:dyDescent="0.35">
      <c r="A9" s="1">
        <v>41282</v>
      </c>
      <c r="B9">
        <v>4488</v>
      </c>
      <c r="C9">
        <v>1971</v>
      </c>
      <c r="D9">
        <v>5403</v>
      </c>
      <c r="E9">
        <v>5264</v>
      </c>
      <c r="F9">
        <v>4506</v>
      </c>
      <c r="G9">
        <v>0</v>
      </c>
      <c r="H9">
        <v>0</v>
      </c>
      <c r="I9">
        <v>0</v>
      </c>
      <c r="J9">
        <v>1</v>
      </c>
      <c r="K9">
        <f t="shared" si="0"/>
        <v>5378.6213969748369</v>
      </c>
      <c r="L9">
        <f>K9-B9</f>
        <v>890.6213969748369</v>
      </c>
      <c r="M9">
        <f t="shared" si="1"/>
        <v>890.6213969748369</v>
      </c>
      <c r="N9" s="8">
        <f>M9/B9</f>
        <v>0.19844505280187988</v>
      </c>
      <c r="O9" s="8">
        <f>C9/B9</f>
        <v>0.43917112299465239</v>
      </c>
      <c r="P9">
        <f t="shared" si="2"/>
        <v>16031.185145547064</v>
      </c>
      <c r="Q9">
        <f t="shared" si="3"/>
        <v>35478</v>
      </c>
      <c r="T9" s="21" t="s">
        <v>146</v>
      </c>
      <c r="U9" s="20">
        <f>COUNTIF(L2:L32,"&lt;0")</f>
        <v>6</v>
      </c>
    </row>
    <row r="10" spans="1:23" x14ac:dyDescent="0.35">
      <c r="A10" s="1">
        <v>41283</v>
      </c>
      <c r="B10">
        <v>4772</v>
      </c>
      <c r="C10">
        <v>1658</v>
      </c>
      <c r="D10">
        <v>4850.666666666667</v>
      </c>
      <c r="E10">
        <v>4895</v>
      </c>
      <c r="F10">
        <v>4488</v>
      </c>
      <c r="G10">
        <v>0</v>
      </c>
      <c r="H10">
        <v>0</v>
      </c>
      <c r="I10">
        <v>0</v>
      </c>
      <c r="J10">
        <v>0</v>
      </c>
      <c r="K10">
        <f t="shared" si="0"/>
        <v>5064.2468872587688</v>
      </c>
      <c r="L10">
        <f>K10-B10</f>
        <v>292.24688725876877</v>
      </c>
      <c r="M10">
        <f t="shared" si="1"/>
        <v>292.24688725876877</v>
      </c>
      <c r="N10" s="8">
        <f>M10/B10</f>
        <v>6.1242013256238216E-2</v>
      </c>
      <c r="O10" s="8">
        <f>C10/B10</f>
        <v>0.34744341994970662</v>
      </c>
      <c r="P10">
        <f t="shared" si="2"/>
        <v>5260.4439706578378</v>
      </c>
      <c r="Q10">
        <f t="shared" si="3"/>
        <v>29844</v>
      </c>
      <c r="T10" s="21" t="s">
        <v>147</v>
      </c>
      <c r="U10" s="20">
        <f>COUNTIF(L3:L33,"&gt;0")</f>
        <v>24</v>
      </c>
    </row>
    <row r="11" spans="1:23" x14ac:dyDescent="0.35">
      <c r="A11" s="1">
        <v>41284</v>
      </c>
      <c r="B11">
        <v>4979</v>
      </c>
      <c r="C11">
        <v>1491</v>
      </c>
      <c r="D11">
        <v>4588.666666666667</v>
      </c>
      <c r="E11">
        <v>4230</v>
      </c>
      <c r="F11">
        <v>4772</v>
      </c>
      <c r="G11">
        <v>0</v>
      </c>
      <c r="H11">
        <v>0</v>
      </c>
      <c r="I11">
        <v>0</v>
      </c>
      <c r="J11">
        <v>0</v>
      </c>
      <c r="K11">
        <f t="shared" si="0"/>
        <v>4801.3517180113604</v>
      </c>
      <c r="L11">
        <f>K11-B11</f>
        <v>-177.64828198863961</v>
      </c>
      <c r="M11">
        <f t="shared" si="1"/>
        <v>177.64828198863961</v>
      </c>
      <c r="N11" s="8">
        <f>M11/B11</f>
        <v>3.5679510341160799E-2</v>
      </c>
      <c r="O11" s="8">
        <f>C11/B11</f>
        <v>0.29945772243422375</v>
      </c>
      <c r="P11">
        <f t="shared" si="2"/>
        <v>12790.676303182052</v>
      </c>
      <c r="Q11">
        <f t="shared" si="3"/>
        <v>26838</v>
      </c>
    </row>
    <row r="12" spans="1:23" x14ac:dyDescent="0.35">
      <c r="A12" s="1">
        <v>41285</v>
      </c>
      <c r="B12">
        <v>5192</v>
      </c>
      <c r="C12">
        <v>1062</v>
      </c>
      <c r="D12">
        <v>4746.333333333333</v>
      </c>
      <c r="E12">
        <v>5071</v>
      </c>
      <c r="F12">
        <v>4979</v>
      </c>
      <c r="G12">
        <v>1</v>
      </c>
      <c r="H12">
        <v>0</v>
      </c>
      <c r="I12">
        <v>0</v>
      </c>
      <c r="J12">
        <v>0</v>
      </c>
      <c r="K12">
        <f t="shared" si="0"/>
        <v>5645.2986212029755</v>
      </c>
      <c r="L12">
        <f>K12-B12</f>
        <v>453.29862120297548</v>
      </c>
      <c r="M12">
        <f t="shared" si="1"/>
        <v>453.29862120297548</v>
      </c>
      <c r="N12" s="8">
        <f>M12/B12</f>
        <v>8.7307130432006066E-2</v>
      </c>
      <c r="O12" s="8">
        <f>C12/B12</f>
        <v>0.20454545454545456</v>
      </c>
      <c r="P12">
        <f t="shared" si="2"/>
        <v>8159.3751816535587</v>
      </c>
      <c r="Q12">
        <f t="shared" si="3"/>
        <v>19116</v>
      </c>
    </row>
    <row r="13" spans="1:23" x14ac:dyDescent="0.35">
      <c r="A13" s="1">
        <v>41286</v>
      </c>
      <c r="B13">
        <v>6065</v>
      </c>
      <c r="C13">
        <v>868</v>
      </c>
      <c r="D13">
        <v>4981</v>
      </c>
      <c r="E13">
        <v>6145</v>
      </c>
      <c r="F13">
        <v>5192</v>
      </c>
      <c r="G13">
        <v>1</v>
      </c>
      <c r="H13">
        <v>0</v>
      </c>
      <c r="I13">
        <v>0</v>
      </c>
      <c r="J13">
        <v>0</v>
      </c>
      <c r="K13">
        <f t="shared" si="0"/>
        <v>6177.6056183699411</v>
      </c>
      <c r="L13">
        <f>K13-B13</f>
        <v>112.60561836994111</v>
      </c>
      <c r="M13">
        <f t="shared" si="1"/>
        <v>112.60561836994111</v>
      </c>
      <c r="N13" s="8">
        <f>M13/B13</f>
        <v>1.8566466342941651E-2</v>
      </c>
      <c r="O13" s="8">
        <f>C13/B13</f>
        <v>0.14311624072547402</v>
      </c>
      <c r="P13">
        <f t="shared" si="2"/>
        <v>2026.90113065894</v>
      </c>
      <c r="Q13">
        <f t="shared" si="3"/>
        <v>15624</v>
      </c>
    </row>
    <row r="14" spans="1:23" x14ac:dyDescent="0.35">
      <c r="A14" s="1">
        <v>41287</v>
      </c>
      <c r="B14">
        <v>4711</v>
      </c>
      <c r="C14">
        <v>1426</v>
      </c>
      <c r="D14">
        <v>5412</v>
      </c>
      <c r="E14">
        <v>5558</v>
      </c>
      <c r="F14">
        <v>6065</v>
      </c>
      <c r="G14">
        <v>0</v>
      </c>
      <c r="H14">
        <v>1</v>
      </c>
      <c r="I14">
        <v>0</v>
      </c>
      <c r="J14">
        <v>0</v>
      </c>
      <c r="K14">
        <f t="shared" si="0"/>
        <v>5877.5562548706393</v>
      </c>
      <c r="L14">
        <f>K14-B14</f>
        <v>1166.5562548706393</v>
      </c>
      <c r="M14">
        <f t="shared" si="1"/>
        <v>1166.5562548706393</v>
      </c>
      <c r="N14" s="8">
        <f>M14/B14</f>
        <v>0.24762391315445539</v>
      </c>
      <c r="O14" s="8">
        <f>C14/B14</f>
        <v>0.30269581829760134</v>
      </c>
      <c r="P14">
        <f t="shared" si="2"/>
        <v>20998.01258767151</v>
      </c>
      <c r="Q14">
        <f t="shared" si="3"/>
        <v>25668</v>
      </c>
    </row>
    <row r="15" spans="1:23" x14ac:dyDescent="0.35">
      <c r="A15" s="1">
        <v>41288</v>
      </c>
      <c r="B15">
        <v>4096</v>
      </c>
      <c r="C15">
        <v>1558</v>
      </c>
      <c r="D15">
        <v>5322.666666666667</v>
      </c>
      <c r="E15">
        <v>4506</v>
      </c>
      <c r="F15">
        <v>4711</v>
      </c>
      <c r="G15">
        <v>0</v>
      </c>
      <c r="H15">
        <v>0</v>
      </c>
      <c r="I15">
        <v>1</v>
      </c>
      <c r="J15">
        <v>0</v>
      </c>
      <c r="K15">
        <f t="shared" si="0"/>
        <v>5116.8261591192386</v>
      </c>
      <c r="L15">
        <f>K15-B15</f>
        <v>1020.8261591192386</v>
      </c>
      <c r="M15">
        <f t="shared" si="1"/>
        <v>1020.8261591192386</v>
      </c>
      <c r="N15" s="8">
        <f>M15/B15</f>
        <v>0.24922513650372036</v>
      </c>
      <c r="O15" s="8">
        <f>C15/B15</f>
        <v>0.38037109375</v>
      </c>
      <c r="P15">
        <f t="shared" si="2"/>
        <v>18374.870864146294</v>
      </c>
      <c r="Q15">
        <f t="shared" si="3"/>
        <v>28044</v>
      </c>
    </row>
    <row r="16" spans="1:23" x14ac:dyDescent="0.35">
      <c r="A16" s="1">
        <v>41289</v>
      </c>
      <c r="B16">
        <v>4032</v>
      </c>
      <c r="C16">
        <v>2114</v>
      </c>
      <c r="D16">
        <v>4957.333333333333</v>
      </c>
      <c r="E16">
        <v>4488</v>
      </c>
      <c r="F16">
        <v>4096</v>
      </c>
      <c r="G16">
        <v>0</v>
      </c>
      <c r="H16">
        <v>0</v>
      </c>
      <c r="I16">
        <v>0</v>
      </c>
      <c r="J16">
        <v>1</v>
      </c>
      <c r="K16">
        <f t="shared" si="0"/>
        <v>4845.9002321084899</v>
      </c>
      <c r="L16">
        <f>K16-B16</f>
        <v>813.90023210848994</v>
      </c>
      <c r="M16">
        <f t="shared" si="1"/>
        <v>813.90023210848994</v>
      </c>
      <c r="N16" s="8">
        <f>M16/B16</f>
        <v>0.20186017661420882</v>
      </c>
      <c r="O16" s="8">
        <f>C16/B16</f>
        <v>0.52430555555555558</v>
      </c>
      <c r="P16">
        <f t="shared" si="2"/>
        <v>14650.204177952819</v>
      </c>
      <c r="Q16">
        <f t="shared" si="3"/>
        <v>38052</v>
      </c>
    </row>
    <row r="17" spans="1:17" x14ac:dyDescent="0.35">
      <c r="A17" s="1">
        <v>41290</v>
      </c>
      <c r="B17">
        <v>4776</v>
      </c>
      <c r="C17">
        <v>1578</v>
      </c>
      <c r="D17">
        <v>4279.666666666667</v>
      </c>
      <c r="E17">
        <v>4772</v>
      </c>
      <c r="F17">
        <v>4032</v>
      </c>
      <c r="G17">
        <v>0</v>
      </c>
      <c r="H17">
        <v>0</v>
      </c>
      <c r="I17">
        <v>0</v>
      </c>
      <c r="J17">
        <v>0</v>
      </c>
      <c r="K17">
        <f t="shared" si="0"/>
        <v>4729.4341708930369</v>
      </c>
      <c r="L17">
        <f>K17-B17</f>
        <v>-46.565829106963065</v>
      </c>
      <c r="M17">
        <f t="shared" si="1"/>
        <v>46.565829106963065</v>
      </c>
      <c r="N17" s="8">
        <f>M17/B17</f>
        <v>9.749964218375852E-3</v>
      </c>
      <c r="O17" s="8">
        <f>C17/B17</f>
        <v>0.33040201005025127</v>
      </c>
      <c r="P17">
        <f t="shared" si="2"/>
        <v>3352.7396957013407</v>
      </c>
      <c r="Q17">
        <f t="shared" si="3"/>
        <v>28404</v>
      </c>
    </row>
    <row r="18" spans="1:17" x14ac:dyDescent="0.35">
      <c r="A18" s="1">
        <v>41291</v>
      </c>
      <c r="B18">
        <v>2591</v>
      </c>
      <c r="C18">
        <v>3806</v>
      </c>
      <c r="D18">
        <v>4301.333333333333</v>
      </c>
      <c r="E18">
        <v>4979</v>
      </c>
      <c r="F18">
        <v>4776</v>
      </c>
      <c r="G18">
        <v>0</v>
      </c>
      <c r="H18">
        <v>0</v>
      </c>
      <c r="I18">
        <v>0</v>
      </c>
      <c r="J18">
        <v>0</v>
      </c>
      <c r="K18">
        <f t="shared" si="0"/>
        <v>4998.1941793514816</v>
      </c>
      <c r="L18">
        <f>K18-B18</f>
        <v>2407.1941793514816</v>
      </c>
      <c r="M18">
        <f t="shared" si="1"/>
        <v>2407.1941793514816</v>
      </c>
      <c r="N18" s="8">
        <f>M18/B18</f>
        <v>0.92905989168331982</v>
      </c>
      <c r="O18" s="8">
        <f>C18/B18</f>
        <v>1.4689309147047471</v>
      </c>
      <c r="P18">
        <f t="shared" si="2"/>
        <v>43329.495228326668</v>
      </c>
      <c r="Q18">
        <f t="shared" si="3"/>
        <v>68508</v>
      </c>
    </row>
    <row r="19" spans="1:17" x14ac:dyDescent="0.35">
      <c r="A19" s="1">
        <v>41292</v>
      </c>
      <c r="B19">
        <v>3065</v>
      </c>
      <c r="C19">
        <v>471</v>
      </c>
      <c r="D19">
        <v>3799.6666666666665</v>
      </c>
      <c r="E19">
        <v>5192</v>
      </c>
      <c r="F19">
        <v>2591</v>
      </c>
      <c r="G19">
        <v>1</v>
      </c>
      <c r="H19">
        <v>0</v>
      </c>
      <c r="I19">
        <v>0</v>
      </c>
      <c r="J19">
        <v>0</v>
      </c>
      <c r="K19">
        <f t="shared" si="0"/>
        <v>4810.9134599302097</v>
      </c>
      <c r="L19">
        <f>K19-B19</f>
        <v>1745.9134599302097</v>
      </c>
      <c r="M19">
        <f t="shared" si="1"/>
        <v>1745.9134599302097</v>
      </c>
      <c r="N19" s="8">
        <f>M19/B19</f>
        <v>0.56962918757918746</v>
      </c>
      <c r="O19" s="8">
        <f>C19/B19</f>
        <v>0.1536704730831974</v>
      </c>
      <c r="P19">
        <f t="shared" si="2"/>
        <v>31426.442278743772</v>
      </c>
      <c r="Q19">
        <f t="shared" si="3"/>
        <v>8478</v>
      </c>
    </row>
    <row r="20" spans="1:17" x14ac:dyDescent="0.35">
      <c r="A20" s="1">
        <v>41293</v>
      </c>
      <c r="B20">
        <v>6468</v>
      </c>
      <c r="C20">
        <v>485</v>
      </c>
      <c r="D20">
        <v>3477.3333333333335</v>
      </c>
      <c r="E20">
        <v>6065</v>
      </c>
      <c r="F20">
        <v>3065</v>
      </c>
      <c r="G20">
        <v>1</v>
      </c>
      <c r="H20">
        <v>0</v>
      </c>
      <c r="I20">
        <v>0</v>
      </c>
      <c r="J20">
        <v>0</v>
      </c>
      <c r="K20">
        <f t="shared" si="0"/>
        <v>5159.9929322890503</v>
      </c>
      <c r="L20">
        <f>K20-B20</f>
        <v>-1308.0070677109497</v>
      </c>
      <c r="M20">
        <f t="shared" si="1"/>
        <v>1308.0070677109497</v>
      </c>
      <c r="N20" s="8">
        <f>M20/B20</f>
        <v>0.20222743780317715</v>
      </c>
      <c r="O20" s="8">
        <f>C20/B20</f>
        <v>7.4984539270253558E-2</v>
      </c>
      <c r="P20">
        <f t="shared" si="2"/>
        <v>94176.508875188389</v>
      </c>
      <c r="Q20">
        <f t="shared" si="3"/>
        <v>8730</v>
      </c>
    </row>
    <row r="21" spans="1:17" x14ac:dyDescent="0.35">
      <c r="A21" s="1">
        <v>41294</v>
      </c>
      <c r="B21">
        <v>6335</v>
      </c>
      <c r="C21">
        <v>889</v>
      </c>
      <c r="D21">
        <v>4041.3333333333335</v>
      </c>
      <c r="E21">
        <v>4711</v>
      </c>
      <c r="F21">
        <v>6468</v>
      </c>
      <c r="G21">
        <v>0</v>
      </c>
      <c r="H21">
        <v>1</v>
      </c>
      <c r="I21">
        <v>0</v>
      </c>
      <c r="J21">
        <v>0</v>
      </c>
      <c r="K21">
        <f t="shared" si="0"/>
        <v>5233.9177897508043</v>
      </c>
      <c r="L21">
        <f>K21-B21</f>
        <v>-1101.0822102491957</v>
      </c>
      <c r="M21">
        <f t="shared" si="1"/>
        <v>1101.0822102491957</v>
      </c>
      <c r="N21" s="8">
        <f>M21/B21</f>
        <v>0.1738093465271027</v>
      </c>
      <c r="O21" s="8">
        <f>C21/B21</f>
        <v>0.14033149171270717</v>
      </c>
      <c r="P21">
        <f t="shared" si="2"/>
        <v>79277.919137942081</v>
      </c>
      <c r="Q21">
        <f t="shared" si="3"/>
        <v>16002</v>
      </c>
    </row>
    <row r="22" spans="1:17" x14ac:dyDescent="0.35">
      <c r="A22" s="1">
        <v>41295</v>
      </c>
      <c r="B22">
        <v>4824</v>
      </c>
      <c r="C22">
        <v>905</v>
      </c>
      <c r="D22">
        <v>5289.333333333333</v>
      </c>
      <c r="E22">
        <v>4096</v>
      </c>
      <c r="F22">
        <v>6335</v>
      </c>
      <c r="G22">
        <v>0</v>
      </c>
      <c r="H22">
        <v>0</v>
      </c>
      <c r="I22">
        <v>1</v>
      </c>
      <c r="J22">
        <v>0</v>
      </c>
      <c r="K22">
        <f t="shared" si="0"/>
        <v>5351.6103702675773</v>
      </c>
      <c r="L22">
        <f>K22-B22</f>
        <v>527.61037026757731</v>
      </c>
      <c r="M22">
        <f t="shared" si="1"/>
        <v>527.61037026757731</v>
      </c>
      <c r="N22" s="8">
        <f>M22/B22</f>
        <v>0.10937196730256578</v>
      </c>
      <c r="O22" s="8">
        <f>C22/B22</f>
        <v>0.18760364842454394</v>
      </c>
      <c r="P22">
        <f t="shared" si="2"/>
        <v>9496.9866648163916</v>
      </c>
      <c r="Q22">
        <f t="shared" si="3"/>
        <v>16290</v>
      </c>
    </row>
    <row r="23" spans="1:17" x14ac:dyDescent="0.35">
      <c r="A23" s="1">
        <v>41296</v>
      </c>
      <c r="B23">
        <v>5042</v>
      </c>
      <c r="C23">
        <v>1249</v>
      </c>
      <c r="D23">
        <v>5875.666666666667</v>
      </c>
      <c r="E23">
        <v>4032</v>
      </c>
      <c r="F23">
        <v>4824</v>
      </c>
      <c r="G23">
        <v>0</v>
      </c>
      <c r="H23">
        <v>0</v>
      </c>
      <c r="I23">
        <v>0</v>
      </c>
      <c r="J23">
        <v>1</v>
      </c>
      <c r="K23">
        <f t="shared" si="0"/>
        <v>5134.9281991853804</v>
      </c>
      <c r="L23">
        <f>K23-B23</f>
        <v>92.928199185380436</v>
      </c>
      <c r="M23">
        <f t="shared" si="1"/>
        <v>92.928199185380436</v>
      </c>
      <c r="N23" s="8">
        <f>M23/B23</f>
        <v>1.8430820941170257E-2</v>
      </c>
      <c r="O23" s="8">
        <f>C23/B23</f>
        <v>0.24771915906386355</v>
      </c>
      <c r="P23">
        <f t="shared" si="2"/>
        <v>1672.7075853368478</v>
      </c>
      <c r="Q23">
        <f t="shared" si="3"/>
        <v>22482</v>
      </c>
    </row>
    <row r="24" spans="1:17" x14ac:dyDescent="0.35">
      <c r="A24" s="1">
        <v>41297</v>
      </c>
      <c r="B24">
        <v>5238</v>
      </c>
      <c r="C24">
        <v>1191</v>
      </c>
      <c r="D24">
        <v>5400.333333333333</v>
      </c>
      <c r="E24">
        <v>4776</v>
      </c>
      <c r="F24">
        <v>5042</v>
      </c>
      <c r="G24">
        <v>0</v>
      </c>
      <c r="H24">
        <v>0</v>
      </c>
      <c r="I24">
        <v>0</v>
      </c>
      <c r="J24">
        <v>0</v>
      </c>
      <c r="K24">
        <f t="shared" si="0"/>
        <v>5324.8357750137748</v>
      </c>
      <c r="L24">
        <f>K24-B24</f>
        <v>86.835775013774764</v>
      </c>
      <c r="M24">
        <f t="shared" si="1"/>
        <v>86.835775013774764</v>
      </c>
      <c r="N24" s="8">
        <f>M24/B24</f>
        <v>1.6578040285180368E-2</v>
      </c>
      <c r="O24" s="8">
        <f>C24/B24</f>
        <v>0.22737686139747995</v>
      </c>
      <c r="P24">
        <f t="shared" si="2"/>
        <v>1563.0439502479458</v>
      </c>
      <c r="Q24">
        <f t="shared" si="3"/>
        <v>21438</v>
      </c>
    </row>
    <row r="25" spans="1:17" x14ac:dyDescent="0.35">
      <c r="A25" s="1">
        <v>41298</v>
      </c>
      <c r="B25">
        <v>5660</v>
      </c>
      <c r="C25">
        <v>825</v>
      </c>
      <c r="D25">
        <v>5034.666666666667</v>
      </c>
      <c r="E25">
        <v>2591</v>
      </c>
      <c r="F25">
        <v>5238</v>
      </c>
      <c r="G25">
        <v>0</v>
      </c>
      <c r="H25">
        <v>0</v>
      </c>
      <c r="I25">
        <v>0</v>
      </c>
      <c r="J25">
        <v>0</v>
      </c>
      <c r="K25">
        <f t="shared" si="0"/>
        <v>4431.5122982438952</v>
      </c>
      <c r="L25">
        <f>K25-B25</f>
        <v>-1228.4877017561048</v>
      </c>
      <c r="M25">
        <f t="shared" si="1"/>
        <v>1228.4877017561048</v>
      </c>
      <c r="N25" s="8">
        <f>M25/B25</f>
        <v>0.21704729713005386</v>
      </c>
      <c r="O25" s="8">
        <f>C25/B25</f>
        <v>0.14575971731448764</v>
      </c>
      <c r="P25">
        <f t="shared" si="2"/>
        <v>88451.114526439545</v>
      </c>
      <c r="Q25">
        <f t="shared" si="3"/>
        <v>14850</v>
      </c>
    </row>
    <row r="26" spans="1:17" x14ac:dyDescent="0.35">
      <c r="A26" s="1">
        <v>41299</v>
      </c>
      <c r="B26">
        <v>4786</v>
      </c>
      <c r="C26">
        <v>1202</v>
      </c>
      <c r="D26">
        <v>5313.333333333333</v>
      </c>
      <c r="E26">
        <v>3065</v>
      </c>
      <c r="F26">
        <v>5660</v>
      </c>
      <c r="G26">
        <v>1</v>
      </c>
      <c r="H26">
        <v>0</v>
      </c>
      <c r="I26">
        <v>0</v>
      </c>
      <c r="J26">
        <v>0</v>
      </c>
      <c r="K26">
        <f t="shared" si="0"/>
        <v>5226.4442764660953</v>
      </c>
      <c r="L26">
        <f>K26-B26</f>
        <v>440.44427646609529</v>
      </c>
      <c r="M26">
        <f t="shared" si="1"/>
        <v>440.44427646609529</v>
      </c>
      <c r="N26" s="8">
        <f>M26/B26</f>
        <v>9.2027638208544774E-2</v>
      </c>
      <c r="O26" s="8">
        <f>C26/B26</f>
        <v>0.25114918512327622</v>
      </c>
      <c r="P26">
        <f t="shared" si="2"/>
        <v>7927.9969763897152</v>
      </c>
      <c r="Q26">
        <f t="shared" si="3"/>
        <v>21636</v>
      </c>
    </row>
    <row r="27" spans="1:17" x14ac:dyDescent="0.35">
      <c r="A27" s="1">
        <v>41300</v>
      </c>
      <c r="B27">
        <v>6425</v>
      </c>
      <c r="C27">
        <v>939</v>
      </c>
      <c r="D27">
        <v>5228</v>
      </c>
      <c r="E27">
        <v>6468</v>
      </c>
      <c r="F27">
        <v>4786</v>
      </c>
      <c r="G27">
        <v>1</v>
      </c>
      <c r="H27">
        <v>0</v>
      </c>
      <c r="I27">
        <v>0</v>
      </c>
      <c r="J27">
        <v>0</v>
      </c>
      <c r="K27">
        <f t="shared" si="0"/>
        <v>6276.0031573355018</v>
      </c>
      <c r="L27">
        <f>K27-B27</f>
        <v>-148.99684266449822</v>
      </c>
      <c r="M27">
        <f t="shared" si="1"/>
        <v>148.99684266449822</v>
      </c>
      <c r="N27" s="8">
        <f>M27/B27</f>
        <v>2.3190170064513342E-2</v>
      </c>
      <c r="O27" s="8">
        <f>C27/B27</f>
        <v>0.14614785992217899</v>
      </c>
      <c r="P27">
        <f t="shared" si="2"/>
        <v>10727.772671843872</v>
      </c>
      <c r="Q27">
        <f t="shared" si="3"/>
        <v>16902</v>
      </c>
    </row>
    <row r="28" spans="1:17" x14ac:dyDescent="0.35">
      <c r="A28" s="1">
        <v>41301</v>
      </c>
      <c r="B28">
        <v>6093</v>
      </c>
      <c r="C28">
        <v>1083</v>
      </c>
      <c r="D28">
        <v>5623.666666666667</v>
      </c>
      <c r="E28">
        <v>6335</v>
      </c>
      <c r="F28">
        <v>6425</v>
      </c>
      <c r="G28">
        <v>0</v>
      </c>
      <c r="H28">
        <v>1</v>
      </c>
      <c r="I28">
        <v>0</v>
      </c>
      <c r="J28">
        <v>0</v>
      </c>
      <c r="K28">
        <f t="shared" si="0"/>
        <v>6326.3425607877325</v>
      </c>
      <c r="L28">
        <f>K28-B28</f>
        <v>233.34256078773251</v>
      </c>
      <c r="M28">
        <f t="shared" si="1"/>
        <v>233.34256078773251</v>
      </c>
      <c r="N28" s="8">
        <f>M28/B28</f>
        <v>3.8296825995032417E-2</v>
      </c>
      <c r="O28" s="8">
        <f>C28/B28</f>
        <v>0.1777449532250123</v>
      </c>
      <c r="P28">
        <f t="shared" si="2"/>
        <v>4200.1660941791852</v>
      </c>
      <c r="Q28">
        <f t="shared" si="3"/>
        <v>19494</v>
      </c>
    </row>
    <row r="29" spans="1:17" x14ac:dyDescent="0.35">
      <c r="A29" s="1">
        <v>41302</v>
      </c>
      <c r="B29">
        <v>4438</v>
      </c>
      <c r="C29">
        <v>1461</v>
      </c>
      <c r="D29">
        <v>5768</v>
      </c>
      <c r="E29">
        <v>4824</v>
      </c>
      <c r="F29">
        <v>6093</v>
      </c>
      <c r="G29">
        <v>0</v>
      </c>
      <c r="H29">
        <v>0</v>
      </c>
      <c r="I29">
        <v>1</v>
      </c>
      <c r="J29">
        <v>0</v>
      </c>
      <c r="K29">
        <f t="shared" si="0"/>
        <v>5715.4226370098486</v>
      </c>
      <c r="L29">
        <f>K29-B29</f>
        <v>1277.4226370098486</v>
      </c>
      <c r="M29">
        <f t="shared" si="1"/>
        <v>1277.4226370098486</v>
      </c>
      <c r="N29" s="8">
        <f>M29/B29</f>
        <v>0.2878374576407951</v>
      </c>
      <c r="O29" s="8">
        <f>C29/B29</f>
        <v>0.32920234339792698</v>
      </c>
      <c r="P29">
        <f t="shared" si="2"/>
        <v>22993.607466177273</v>
      </c>
      <c r="Q29">
        <f t="shared" si="3"/>
        <v>26298</v>
      </c>
    </row>
    <row r="30" spans="1:17" x14ac:dyDescent="0.35">
      <c r="A30" s="1">
        <v>41303</v>
      </c>
      <c r="B30">
        <v>4741</v>
      </c>
      <c r="C30">
        <v>1356</v>
      </c>
      <c r="D30">
        <v>5652</v>
      </c>
      <c r="E30">
        <v>5042</v>
      </c>
      <c r="F30">
        <v>4438</v>
      </c>
      <c r="G30">
        <v>0</v>
      </c>
      <c r="H30">
        <v>0</v>
      </c>
      <c r="I30">
        <v>0</v>
      </c>
      <c r="J30">
        <v>1</v>
      </c>
      <c r="K30">
        <f t="shared" si="0"/>
        <v>5354.1923347660249</v>
      </c>
      <c r="L30">
        <f>K30-B30</f>
        <v>613.19233476602494</v>
      </c>
      <c r="M30">
        <f t="shared" si="1"/>
        <v>613.19233476602494</v>
      </c>
      <c r="N30" s="8">
        <f>M30/B30</f>
        <v>0.12933818493271987</v>
      </c>
      <c r="O30" s="8">
        <f>C30/B30</f>
        <v>0.286015608521409</v>
      </c>
      <c r="P30">
        <f t="shared" si="2"/>
        <v>11037.462025788449</v>
      </c>
      <c r="Q30">
        <f t="shared" si="3"/>
        <v>24408</v>
      </c>
    </row>
    <row r="31" spans="1:17" x14ac:dyDescent="0.35">
      <c r="A31" s="1">
        <v>41304</v>
      </c>
      <c r="B31">
        <v>5080</v>
      </c>
      <c r="C31">
        <v>1083</v>
      </c>
      <c r="D31">
        <v>5090.666666666667</v>
      </c>
      <c r="E31">
        <v>5238</v>
      </c>
      <c r="F31">
        <v>4741</v>
      </c>
      <c r="G31">
        <v>0</v>
      </c>
      <c r="H31">
        <v>0</v>
      </c>
      <c r="I31">
        <v>0</v>
      </c>
      <c r="J31">
        <v>0</v>
      </c>
      <c r="K31">
        <f t="shared" si="0"/>
        <v>5330.6520894753812</v>
      </c>
      <c r="L31">
        <f>K31-B31</f>
        <v>250.65208947538122</v>
      </c>
      <c r="M31">
        <f t="shared" si="1"/>
        <v>250.65208947538122</v>
      </c>
      <c r="N31" s="8">
        <f>M31/B31</f>
        <v>4.9340962495153781E-2</v>
      </c>
      <c r="O31" s="8">
        <f>C31/B31</f>
        <v>0.21318897637795275</v>
      </c>
      <c r="P31">
        <f t="shared" si="2"/>
        <v>4511.7376105568619</v>
      </c>
      <c r="Q31">
        <f t="shared" si="3"/>
        <v>19494</v>
      </c>
    </row>
    <row r="32" spans="1:17" x14ac:dyDescent="0.35">
      <c r="A32" s="1">
        <v>41305</v>
      </c>
      <c r="B32">
        <v>4340</v>
      </c>
      <c r="C32">
        <v>1862</v>
      </c>
      <c r="D32">
        <v>4753</v>
      </c>
      <c r="E32">
        <v>5660</v>
      </c>
      <c r="F32">
        <v>5080</v>
      </c>
      <c r="G32">
        <v>0</v>
      </c>
      <c r="H32">
        <v>0</v>
      </c>
      <c r="I32">
        <v>0</v>
      </c>
      <c r="J32">
        <v>0</v>
      </c>
      <c r="K32">
        <f t="shared" si="0"/>
        <v>5470.5595372185671</v>
      </c>
      <c r="L32">
        <f>K32-B32</f>
        <v>1130.5595372185671</v>
      </c>
      <c r="M32">
        <f t="shared" si="1"/>
        <v>1130.5595372185671</v>
      </c>
      <c r="N32" s="8">
        <f>M32/B32</f>
        <v>0.26049758922086802</v>
      </c>
      <c r="O32" s="8">
        <f>C32/B32</f>
        <v>0.42903225806451611</v>
      </c>
      <c r="P32">
        <f t="shared" si="2"/>
        <v>20350.071669934208</v>
      </c>
      <c r="Q32">
        <f t="shared" si="3"/>
        <v>33516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AA291-7CA0-4534-8DA7-6FC8E4208A07}">
  <dimension ref="A1:AH360"/>
  <sheetViews>
    <sheetView topLeftCell="P1" workbookViewId="0">
      <selection activeCell="O351" sqref="O351"/>
    </sheetView>
  </sheetViews>
  <sheetFormatPr defaultRowHeight="14.5" x14ac:dyDescent="0.35"/>
  <cols>
    <col min="1" max="1" width="10.453125" bestFit="1" customWidth="1"/>
    <col min="8" max="8" width="0" hidden="1" customWidth="1"/>
    <col min="9" max="11" width="8.7265625" customWidth="1"/>
    <col min="12" max="12" width="10" customWidth="1"/>
    <col min="23" max="23" width="7.453125" bestFit="1" customWidth="1"/>
    <col min="27" max="27" width="11.81640625" bestFit="1" customWidth="1"/>
  </cols>
  <sheetData>
    <row r="1" spans="1:33" ht="15" thickBot="1" x14ac:dyDescent="0.4">
      <c r="A1" s="1" t="s">
        <v>2</v>
      </c>
      <c r="B1" t="s">
        <v>133</v>
      </c>
      <c r="C1" t="s">
        <v>106</v>
      </c>
      <c r="D1" t="s">
        <v>21</v>
      </c>
      <c r="E1" t="s">
        <v>16</v>
      </c>
      <c r="F1" t="s">
        <v>17</v>
      </c>
      <c r="G1" t="s">
        <v>53</v>
      </c>
      <c r="H1" t="s">
        <v>149</v>
      </c>
      <c r="I1" t="s">
        <v>18</v>
      </c>
      <c r="J1" t="s">
        <v>19</v>
      </c>
      <c r="K1" t="s">
        <v>20</v>
      </c>
      <c r="L1" t="s">
        <v>54</v>
      </c>
      <c r="M1" t="s">
        <v>15</v>
      </c>
      <c r="N1" t="s">
        <v>99</v>
      </c>
      <c r="O1" t="s">
        <v>46</v>
      </c>
      <c r="P1" t="s">
        <v>100</v>
      </c>
      <c r="Q1" s="8" t="s">
        <v>101</v>
      </c>
      <c r="R1" t="s">
        <v>4</v>
      </c>
      <c r="S1" t="s">
        <v>102</v>
      </c>
      <c r="T1" t="s">
        <v>108</v>
      </c>
      <c r="U1" t="s">
        <v>127</v>
      </c>
      <c r="V1" t="s">
        <v>128</v>
      </c>
      <c r="AA1" s="2" t="s">
        <v>32</v>
      </c>
      <c r="AB1" s="2" t="s">
        <v>106</v>
      </c>
      <c r="AC1" s="2" t="s">
        <v>21</v>
      </c>
      <c r="AD1" s="2" t="s">
        <v>16</v>
      </c>
      <c r="AE1" s="2" t="s">
        <v>17</v>
      </c>
      <c r="AF1" s="3" t="s">
        <v>53</v>
      </c>
      <c r="AG1" s="3"/>
    </row>
    <row r="2" spans="1:33" ht="15" thickBot="1" x14ac:dyDescent="0.4">
      <c r="A2" s="1">
        <v>40916</v>
      </c>
      <c r="B2">
        <v>5214</v>
      </c>
      <c r="C2">
        <v>4638</v>
      </c>
      <c r="D2">
        <v>5549</v>
      </c>
      <c r="E2">
        <v>0</v>
      </c>
      <c r="F2">
        <v>0</v>
      </c>
      <c r="G2">
        <v>5281</v>
      </c>
      <c r="H2">
        <v>0.49221563843383292</v>
      </c>
      <c r="I2">
        <v>0</v>
      </c>
      <c r="J2">
        <v>0</v>
      </c>
      <c r="K2">
        <v>0</v>
      </c>
      <c r="L2">
        <v>1</v>
      </c>
      <c r="M2">
        <v>0</v>
      </c>
      <c r="N2">
        <f>$AA$2+SUMPRODUCT(C2:G2,$AB$2:$AF$2)</f>
        <v>5677.135155845368</v>
      </c>
      <c r="O2">
        <f>N2-B2</f>
        <v>463.13515584536799</v>
      </c>
      <c r="P2">
        <f>ABS(O2)</f>
        <v>463.13515584536799</v>
      </c>
      <c r="Q2" s="8">
        <f>P2/B2</f>
        <v>8.8825307987220561E-2</v>
      </c>
      <c r="R2">
        <v>1141</v>
      </c>
      <c r="S2">
        <f>IF(O2&lt;0,O2*-72,O2*18)</f>
        <v>8336.4328052166238</v>
      </c>
      <c r="T2">
        <f>R2*18</f>
        <v>20538</v>
      </c>
      <c r="U2">
        <f>IF(O2&lt;0,O2*2,O2)</f>
        <v>463.13515584536799</v>
      </c>
      <c r="V2">
        <f>U2^2</f>
        <v>214494.17257991328</v>
      </c>
      <c r="W2" t="e">
        <f>B2-#REF!</f>
        <v>#REF!</v>
      </c>
      <c r="X2">
        <v>0.49221563843383292</v>
      </c>
      <c r="AA2" s="2">
        <v>655.44392170222818</v>
      </c>
      <c r="AB2" s="2">
        <v>0.30063691006249033</v>
      </c>
      <c r="AC2" s="2">
        <v>0.4049808798924463</v>
      </c>
      <c r="AD2" s="2">
        <v>-202.84274457429564</v>
      </c>
      <c r="AE2" s="2">
        <v>-362.73952459076014</v>
      </c>
      <c r="AF2" s="3">
        <v>0.26133276704225045</v>
      </c>
      <c r="AG2" s="3"/>
    </row>
    <row r="3" spans="1:33" x14ac:dyDescent="0.35">
      <c r="A3" s="1">
        <v>40917</v>
      </c>
      <c r="B3">
        <v>4097</v>
      </c>
      <c r="C3">
        <v>4905</v>
      </c>
      <c r="D3">
        <v>4285</v>
      </c>
      <c r="E3">
        <v>0</v>
      </c>
      <c r="F3">
        <v>0</v>
      </c>
      <c r="G3">
        <v>5214</v>
      </c>
      <c r="H3">
        <v>0.37022191239688623</v>
      </c>
      <c r="I3">
        <v>0</v>
      </c>
      <c r="J3">
        <v>0</v>
      </c>
      <c r="K3">
        <v>0</v>
      </c>
      <c r="L3">
        <v>0</v>
      </c>
      <c r="M3">
        <v>1</v>
      </c>
      <c r="N3">
        <f t="shared" ref="N3:N66" si="0">$AA$2+SUMPRODUCT(C3:G3,$AB$2:$AF$2)</f>
        <v>5228.0000832561691</v>
      </c>
      <c r="O3">
        <f>N3-B3</f>
        <v>1131.0000832561691</v>
      </c>
      <c r="P3">
        <f t="shared" ref="P3:P66" si="1">ABS(O3)</f>
        <v>1131.0000832561691</v>
      </c>
      <c r="Q3" s="8">
        <f>P3/B3</f>
        <v>0.27605567079720994</v>
      </c>
      <c r="R3">
        <v>1054</v>
      </c>
      <c r="S3">
        <f t="shared" ref="S3:S66" si="2">IF(O3&lt;0,O3*-72,O3*18)</f>
        <v>20358.001498611044</v>
      </c>
      <c r="T3">
        <f t="shared" ref="T3:T66" si="3">R3*18</f>
        <v>18972</v>
      </c>
      <c r="U3">
        <f t="shared" ref="U3:U66" si="4">IF(O3&lt;0,O3*2,O3)</f>
        <v>1131.0000832561691</v>
      </c>
      <c r="V3">
        <f t="shared" ref="V3:V66" si="5">U3^2</f>
        <v>1279161.1883254615</v>
      </c>
      <c r="W3" t="e">
        <f>B3-#REF!</f>
        <v>#REF!</v>
      </c>
      <c r="X3">
        <v>0.37022191239688623</v>
      </c>
    </row>
    <row r="4" spans="1:33" x14ac:dyDescent="0.35">
      <c r="A4" s="1">
        <v>40918</v>
      </c>
      <c r="B4">
        <v>3757</v>
      </c>
      <c r="C4">
        <v>4864</v>
      </c>
      <c r="D4">
        <v>3950</v>
      </c>
      <c r="E4">
        <v>1</v>
      </c>
      <c r="F4">
        <v>0</v>
      </c>
      <c r="G4">
        <v>4097</v>
      </c>
      <c r="H4">
        <v>0.46049726966422677</v>
      </c>
      <c r="I4">
        <v>0</v>
      </c>
      <c r="J4">
        <v>0</v>
      </c>
      <c r="K4">
        <v>0</v>
      </c>
      <c r="L4">
        <v>0</v>
      </c>
      <c r="M4">
        <v>0</v>
      </c>
      <c r="N4">
        <f t="shared" si="0"/>
        <v>4585.2539298191487</v>
      </c>
      <c r="O4">
        <f>N4-B4</f>
        <v>828.25392981914865</v>
      </c>
      <c r="P4">
        <f t="shared" si="1"/>
        <v>828.25392981914865</v>
      </c>
      <c r="Q4" s="8">
        <f>P4/B4</f>
        <v>0.22045619638518729</v>
      </c>
      <c r="R4">
        <v>1583</v>
      </c>
      <c r="S4">
        <f t="shared" si="2"/>
        <v>14908.570736744676</v>
      </c>
      <c r="T4">
        <f t="shared" si="3"/>
        <v>28494</v>
      </c>
      <c r="U4">
        <f t="shared" si="4"/>
        <v>828.25392981914865</v>
      </c>
      <c r="V4">
        <f t="shared" si="5"/>
        <v>686004.57226086326</v>
      </c>
      <c r="W4" t="e">
        <f>B4-#REF!</f>
        <v>#REF!</v>
      </c>
      <c r="X4">
        <v>0.46049726966422677</v>
      </c>
    </row>
    <row r="5" spans="1:33" x14ac:dyDescent="0.35">
      <c r="A5" s="1">
        <v>40919</v>
      </c>
      <c r="B5">
        <v>4307</v>
      </c>
      <c r="C5">
        <v>4356</v>
      </c>
      <c r="D5">
        <v>3996</v>
      </c>
      <c r="E5">
        <v>0</v>
      </c>
      <c r="F5">
        <v>1</v>
      </c>
      <c r="G5">
        <v>3757</v>
      </c>
      <c r="H5">
        <v>0.5639014755431625</v>
      </c>
      <c r="I5">
        <v>0</v>
      </c>
      <c r="J5">
        <v>0</v>
      </c>
      <c r="K5">
        <v>0</v>
      </c>
      <c r="L5">
        <v>0</v>
      </c>
      <c r="M5">
        <v>0</v>
      </c>
      <c r="N5">
        <f t="shared" si="0"/>
        <v>4202.4095791716263</v>
      </c>
      <c r="O5">
        <f>N5-B5</f>
        <v>-104.59042082837368</v>
      </c>
      <c r="P5">
        <f t="shared" si="1"/>
        <v>104.59042082837368</v>
      </c>
      <c r="Q5" s="8">
        <f>P5/B5</f>
        <v>2.428382187795999E-2</v>
      </c>
      <c r="R5">
        <v>1321</v>
      </c>
      <c r="S5">
        <f t="shared" si="2"/>
        <v>7530.510299642905</v>
      </c>
      <c r="T5">
        <f t="shared" si="3"/>
        <v>23778</v>
      </c>
      <c r="U5">
        <f t="shared" si="4"/>
        <v>-209.18084165674736</v>
      </c>
      <c r="V5">
        <f t="shared" si="5"/>
        <v>43756.624516225209</v>
      </c>
      <c r="W5" t="e">
        <f>B5-#REF!</f>
        <v>#REF!</v>
      </c>
      <c r="X5">
        <v>0.5639014755431625</v>
      </c>
      <c r="Z5" s="21" t="s">
        <v>103</v>
      </c>
      <c r="AA5" s="20">
        <f>SUM(V2:V360)</f>
        <v>458035024.75650078</v>
      </c>
    </row>
    <row r="6" spans="1:33" x14ac:dyDescent="0.35">
      <c r="A6" s="1">
        <v>40920</v>
      </c>
      <c r="B6">
        <v>4380</v>
      </c>
      <c r="C6">
        <v>4053.6666666666665</v>
      </c>
      <c r="D6">
        <v>4413</v>
      </c>
      <c r="E6">
        <v>0</v>
      </c>
      <c r="F6">
        <v>0</v>
      </c>
      <c r="G6">
        <v>4307</v>
      </c>
      <c r="H6">
        <v>0.50848146857209253</v>
      </c>
      <c r="I6">
        <v>1</v>
      </c>
      <c r="J6">
        <v>0</v>
      </c>
      <c r="K6">
        <v>0</v>
      </c>
      <c r="L6">
        <v>0</v>
      </c>
      <c r="M6">
        <v>0</v>
      </c>
      <c r="N6">
        <f t="shared" si="0"/>
        <v>4786.8665934085475</v>
      </c>
      <c r="O6">
        <f>N6-B6</f>
        <v>406.86659340854749</v>
      </c>
      <c r="P6">
        <f t="shared" si="1"/>
        <v>406.86659340854749</v>
      </c>
      <c r="Q6" s="8">
        <f>P6/B6</f>
        <v>9.2891916303321345E-2</v>
      </c>
      <c r="R6">
        <v>1155</v>
      </c>
      <c r="S6">
        <f t="shared" si="2"/>
        <v>7323.5986813538548</v>
      </c>
      <c r="T6">
        <f t="shared" si="3"/>
        <v>20790</v>
      </c>
      <c r="U6">
        <f t="shared" si="4"/>
        <v>406.86659340854749</v>
      </c>
      <c r="V6">
        <f t="shared" si="5"/>
        <v>165540.4248318763</v>
      </c>
      <c r="W6" t="e">
        <f>B6-#REF!</f>
        <v>#REF!</v>
      </c>
      <c r="X6">
        <v>0.50848146857209253</v>
      </c>
      <c r="Z6" s="21" t="s">
        <v>140</v>
      </c>
      <c r="AA6" s="20">
        <f>SUM(S2:S360)</f>
        <v>6984722.5994229903</v>
      </c>
    </row>
    <row r="7" spans="1:33" x14ac:dyDescent="0.35">
      <c r="A7" s="1">
        <v>40921</v>
      </c>
      <c r="B7">
        <v>4075</v>
      </c>
      <c r="C7">
        <v>4148</v>
      </c>
      <c r="D7">
        <v>4220</v>
      </c>
      <c r="E7">
        <v>0</v>
      </c>
      <c r="F7">
        <v>0</v>
      </c>
      <c r="G7">
        <v>4380</v>
      </c>
      <c r="H7">
        <v>0.46456372719879169</v>
      </c>
      <c r="I7">
        <v>0</v>
      </c>
      <c r="J7">
        <v>1</v>
      </c>
      <c r="K7">
        <v>0</v>
      </c>
      <c r="L7">
        <v>0</v>
      </c>
      <c r="M7">
        <v>0</v>
      </c>
      <c r="N7">
        <f t="shared" si="0"/>
        <v>4756.1426574326188</v>
      </c>
      <c r="O7">
        <f>N7-B7</f>
        <v>681.14265743261876</v>
      </c>
      <c r="P7">
        <f t="shared" si="1"/>
        <v>681.14265743261876</v>
      </c>
      <c r="Q7" s="8">
        <f>P7/B7</f>
        <v>0.16715157237610276</v>
      </c>
      <c r="R7">
        <v>1876</v>
      </c>
      <c r="S7">
        <f t="shared" si="2"/>
        <v>12260.567833787138</v>
      </c>
      <c r="T7">
        <f t="shared" si="3"/>
        <v>33768</v>
      </c>
      <c r="U7">
        <f t="shared" si="4"/>
        <v>681.14265743261876</v>
      </c>
      <c r="V7">
        <f t="shared" si="5"/>
        <v>463955.31977436983</v>
      </c>
      <c r="W7" t="e">
        <f>B7-#REF!</f>
        <v>#REF!</v>
      </c>
      <c r="X7">
        <v>0.46456372719879169</v>
      </c>
      <c r="Z7" s="21" t="s">
        <v>146</v>
      </c>
      <c r="AA7" s="20">
        <f>COUNTIF(O2:O360,"&lt;0")</f>
        <v>95</v>
      </c>
    </row>
    <row r="8" spans="1:33" x14ac:dyDescent="0.35">
      <c r="A8" s="1">
        <v>40922</v>
      </c>
      <c r="B8">
        <v>4984</v>
      </c>
      <c r="C8">
        <v>4254</v>
      </c>
      <c r="D8">
        <v>5281</v>
      </c>
      <c r="E8">
        <v>0</v>
      </c>
      <c r="F8">
        <v>0</v>
      </c>
      <c r="G8">
        <v>4075</v>
      </c>
      <c r="H8">
        <v>0.60561171139769954</v>
      </c>
      <c r="I8">
        <v>0</v>
      </c>
      <c r="J8">
        <v>0</v>
      </c>
      <c r="K8">
        <v>1</v>
      </c>
      <c r="L8">
        <v>1</v>
      </c>
      <c r="M8">
        <v>0</v>
      </c>
      <c r="N8">
        <f t="shared" si="0"/>
        <v>5137.9883895172416</v>
      </c>
      <c r="O8">
        <f>N8-B8</f>
        <v>153.98838951724156</v>
      </c>
      <c r="P8">
        <f t="shared" si="1"/>
        <v>153.98838951724156</v>
      </c>
      <c r="Q8" s="8">
        <f>P8/B8</f>
        <v>3.0896546853379125E-2</v>
      </c>
      <c r="R8">
        <v>1360</v>
      </c>
      <c r="S8">
        <f t="shared" si="2"/>
        <v>2771.791011310348</v>
      </c>
      <c r="T8">
        <f t="shared" si="3"/>
        <v>24480</v>
      </c>
      <c r="U8">
        <f t="shared" si="4"/>
        <v>153.98838951724156</v>
      </c>
      <c r="V8">
        <f t="shared" si="5"/>
        <v>23712.424106113711</v>
      </c>
      <c r="W8" t="e">
        <f>B8-#REF!</f>
        <v>#REF!</v>
      </c>
      <c r="X8">
        <v>0.60561171139769954</v>
      </c>
      <c r="Z8" s="21" t="s">
        <v>147</v>
      </c>
      <c r="AA8" s="20">
        <f>COUNTIF(O2:O360,"&gt;0")</f>
        <v>264</v>
      </c>
    </row>
    <row r="9" spans="1:33" x14ac:dyDescent="0.35">
      <c r="A9" s="1">
        <v>40923</v>
      </c>
      <c r="B9">
        <v>4625</v>
      </c>
      <c r="C9">
        <v>4479.666666666667</v>
      </c>
      <c r="D9">
        <v>5214</v>
      </c>
      <c r="E9">
        <v>0</v>
      </c>
      <c r="F9">
        <v>0</v>
      </c>
      <c r="G9">
        <v>4984</v>
      </c>
      <c r="H9">
        <v>0.45828976414546302</v>
      </c>
      <c r="I9">
        <v>0</v>
      </c>
      <c r="J9">
        <v>0</v>
      </c>
      <c r="K9">
        <v>0</v>
      </c>
      <c r="L9">
        <v>1</v>
      </c>
      <c r="M9">
        <v>0</v>
      </c>
      <c r="N9">
        <f t="shared" si="0"/>
        <v>5416.2498851766222</v>
      </c>
      <c r="O9">
        <f>N9-B9</f>
        <v>791.24988517662223</v>
      </c>
      <c r="P9">
        <f t="shared" si="1"/>
        <v>791.24988517662223</v>
      </c>
      <c r="Q9" s="8">
        <f>P9/B9</f>
        <v>0.17108105625440481</v>
      </c>
      <c r="R9">
        <v>1708</v>
      </c>
      <c r="S9">
        <f t="shared" si="2"/>
        <v>14242.4979331792</v>
      </c>
      <c r="T9">
        <f t="shared" si="3"/>
        <v>30744</v>
      </c>
      <c r="U9">
        <f t="shared" si="4"/>
        <v>791.24988517662223</v>
      </c>
      <c r="V9">
        <f t="shared" si="5"/>
        <v>626076.38079201791</v>
      </c>
      <c r="W9" t="e">
        <f>B9-#REF!</f>
        <v>#REF!</v>
      </c>
      <c r="X9">
        <v>0.45828976414546302</v>
      </c>
    </row>
    <row r="10" spans="1:33" x14ac:dyDescent="0.35">
      <c r="A10" s="1">
        <v>40924</v>
      </c>
      <c r="B10">
        <v>3706</v>
      </c>
      <c r="C10">
        <v>4561.333333333333</v>
      </c>
      <c r="D10">
        <v>4097</v>
      </c>
      <c r="E10">
        <v>0</v>
      </c>
      <c r="F10">
        <v>0</v>
      </c>
      <c r="G10">
        <v>4625</v>
      </c>
      <c r="H10">
        <v>0.39322644359242476</v>
      </c>
      <c r="I10">
        <v>0</v>
      </c>
      <c r="J10">
        <v>0</v>
      </c>
      <c r="K10">
        <v>0</v>
      </c>
      <c r="L10">
        <v>0</v>
      </c>
      <c r="M10">
        <v>1</v>
      </c>
      <c r="N10">
        <f t="shared" si="0"/>
        <v>4894.6197932903615</v>
      </c>
      <c r="O10">
        <f>N10-B10</f>
        <v>1188.6197932903615</v>
      </c>
      <c r="P10">
        <f t="shared" si="1"/>
        <v>1188.6197932903615</v>
      </c>
      <c r="Q10" s="8">
        <f>P10/B10</f>
        <v>0.32072849252303332</v>
      </c>
      <c r="R10">
        <v>1589</v>
      </c>
      <c r="S10">
        <f t="shared" si="2"/>
        <v>21395.156279226507</v>
      </c>
      <c r="T10">
        <f t="shared" si="3"/>
        <v>28602</v>
      </c>
      <c r="U10">
        <f t="shared" si="4"/>
        <v>1188.6197932903615</v>
      </c>
      <c r="V10">
        <f t="shared" si="5"/>
        <v>1412817.0130016217</v>
      </c>
      <c r="W10" t="e">
        <f>B10-#REF!</f>
        <v>#REF!</v>
      </c>
      <c r="X10">
        <v>0.39322644359242476</v>
      </c>
    </row>
    <row r="11" spans="1:33" x14ac:dyDescent="0.35">
      <c r="A11" s="1">
        <v>40925</v>
      </c>
      <c r="B11">
        <v>3782</v>
      </c>
      <c r="C11">
        <v>4438.333333333333</v>
      </c>
      <c r="D11">
        <v>3757</v>
      </c>
      <c r="E11">
        <v>1</v>
      </c>
      <c r="F11">
        <v>0</v>
      </c>
      <c r="G11">
        <v>3706</v>
      </c>
      <c r="H11">
        <v>0.50883002207505523</v>
      </c>
      <c r="I11">
        <v>0</v>
      </c>
      <c r="J11">
        <v>0</v>
      </c>
      <c r="K11">
        <v>0</v>
      </c>
      <c r="L11">
        <v>0</v>
      </c>
      <c r="M11">
        <v>0</v>
      </c>
      <c r="N11">
        <f t="shared" si="0"/>
        <v>4276.9403967031194</v>
      </c>
      <c r="O11">
        <f>N11-B11</f>
        <v>494.9403967031194</v>
      </c>
      <c r="P11">
        <f t="shared" si="1"/>
        <v>494.9403967031194</v>
      </c>
      <c r="Q11" s="8">
        <f>P11/B11</f>
        <v>0.13086737088924363</v>
      </c>
      <c r="R11">
        <v>1485</v>
      </c>
      <c r="S11">
        <f t="shared" si="2"/>
        <v>8908.9271406561493</v>
      </c>
      <c r="T11">
        <f t="shared" si="3"/>
        <v>26730</v>
      </c>
      <c r="U11">
        <f t="shared" si="4"/>
        <v>494.9403967031194</v>
      </c>
      <c r="V11">
        <f t="shared" si="5"/>
        <v>244965.99628864121</v>
      </c>
      <c r="W11" t="e">
        <f>B11-#REF!</f>
        <v>#REF!</v>
      </c>
      <c r="X11">
        <v>0.50883002207505523</v>
      </c>
    </row>
    <row r="12" spans="1:33" x14ac:dyDescent="0.35">
      <c r="A12" s="1">
        <v>40926</v>
      </c>
      <c r="B12">
        <v>4263</v>
      </c>
      <c r="C12">
        <v>4037.6666666666665</v>
      </c>
      <c r="D12">
        <v>4307</v>
      </c>
      <c r="E12">
        <v>0</v>
      </c>
      <c r="F12">
        <v>1</v>
      </c>
      <c r="G12">
        <v>3782</v>
      </c>
      <c r="H12">
        <v>0.55588474497502038</v>
      </c>
      <c r="I12">
        <v>0</v>
      </c>
      <c r="J12">
        <v>0</v>
      </c>
      <c r="K12">
        <v>0</v>
      </c>
      <c r="L12">
        <v>0</v>
      </c>
      <c r="M12">
        <v>0</v>
      </c>
      <c r="N12">
        <f t="shared" si="0"/>
        <v>4239.1892022910069</v>
      </c>
      <c r="O12">
        <f>N12-B12</f>
        <v>-23.81079770899305</v>
      </c>
      <c r="P12">
        <f t="shared" si="1"/>
        <v>23.81079770899305</v>
      </c>
      <c r="Q12" s="8">
        <f>P12/B12</f>
        <v>5.5854557140495075E-3</v>
      </c>
      <c r="R12">
        <v>1395</v>
      </c>
      <c r="S12">
        <f t="shared" si="2"/>
        <v>1714.3774350474996</v>
      </c>
      <c r="T12">
        <f t="shared" si="3"/>
        <v>25110</v>
      </c>
      <c r="U12">
        <f t="shared" si="4"/>
        <v>-47.6215954179861</v>
      </c>
      <c r="V12">
        <f t="shared" si="5"/>
        <v>2267.8163501543545</v>
      </c>
      <c r="W12" t="e">
        <f>B12-#REF!</f>
        <v>#REF!</v>
      </c>
      <c r="X12">
        <v>0.55588474497502038</v>
      </c>
    </row>
    <row r="13" spans="1:33" x14ac:dyDescent="0.35">
      <c r="A13" s="1">
        <v>40927</v>
      </c>
      <c r="B13">
        <v>3901</v>
      </c>
      <c r="C13">
        <v>3917</v>
      </c>
      <c r="D13">
        <v>4380</v>
      </c>
      <c r="E13">
        <v>0</v>
      </c>
      <c r="F13">
        <v>0</v>
      </c>
      <c r="G13">
        <v>4263</v>
      </c>
      <c r="H13">
        <v>0.45794121064250032</v>
      </c>
      <c r="I13">
        <v>1</v>
      </c>
      <c r="J13">
        <v>0</v>
      </c>
      <c r="K13">
        <v>0</v>
      </c>
      <c r="L13">
        <v>0</v>
      </c>
      <c r="M13">
        <v>0</v>
      </c>
      <c r="N13">
        <f t="shared" si="0"/>
        <v>4720.916538247031</v>
      </c>
      <c r="O13">
        <f>N13-B13</f>
        <v>819.91653824703099</v>
      </c>
      <c r="P13">
        <f t="shared" si="1"/>
        <v>819.91653824703099</v>
      </c>
      <c r="Q13" s="8">
        <f>P13/B13</f>
        <v>0.21018111721277391</v>
      </c>
      <c r="R13">
        <v>1336</v>
      </c>
      <c r="S13">
        <f t="shared" si="2"/>
        <v>14758.497688446558</v>
      </c>
      <c r="T13">
        <f t="shared" si="3"/>
        <v>24048</v>
      </c>
      <c r="U13">
        <f t="shared" si="4"/>
        <v>819.91653824703099</v>
      </c>
      <c r="V13">
        <f t="shared" si="5"/>
        <v>672263.12969099497</v>
      </c>
      <c r="W13" t="e">
        <f>B13-#REF!</f>
        <v>#REF!</v>
      </c>
      <c r="X13">
        <v>0.45794121064250032</v>
      </c>
    </row>
    <row r="14" spans="1:33" x14ac:dyDescent="0.35">
      <c r="A14" s="1">
        <v>40928</v>
      </c>
      <c r="B14">
        <v>4376</v>
      </c>
      <c r="C14">
        <v>3982</v>
      </c>
      <c r="D14">
        <v>4075</v>
      </c>
      <c r="E14">
        <v>0</v>
      </c>
      <c r="F14">
        <v>0</v>
      </c>
      <c r="G14">
        <v>3901</v>
      </c>
      <c r="H14">
        <v>0.55518763796909487</v>
      </c>
      <c r="I14">
        <v>0</v>
      </c>
      <c r="J14">
        <v>1</v>
      </c>
      <c r="K14">
        <v>0</v>
      </c>
      <c r="L14">
        <v>0</v>
      </c>
      <c r="M14">
        <v>0</v>
      </c>
      <c r="N14">
        <f t="shared" si="0"/>
        <v>4522.3363073646024</v>
      </c>
      <c r="O14">
        <f>N14-B14</f>
        <v>146.33630736460236</v>
      </c>
      <c r="P14">
        <f t="shared" si="1"/>
        <v>146.33630736460236</v>
      </c>
      <c r="Q14" s="8">
        <f>P14/B14</f>
        <v>3.344065524785246E-2</v>
      </c>
      <c r="R14">
        <v>1306</v>
      </c>
      <c r="S14">
        <f t="shared" si="2"/>
        <v>2634.0535325628425</v>
      </c>
      <c r="T14">
        <f t="shared" si="3"/>
        <v>23508</v>
      </c>
      <c r="U14">
        <f t="shared" si="4"/>
        <v>146.33630736460236</v>
      </c>
      <c r="V14">
        <f t="shared" si="5"/>
        <v>21414.314853107375</v>
      </c>
      <c r="W14" t="e">
        <f>B14-#REF!</f>
        <v>#REF!</v>
      </c>
      <c r="X14">
        <v>0.55518763796909487</v>
      </c>
    </row>
    <row r="15" spans="1:33" x14ac:dyDescent="0.35">
      <c r="A15" s="1">
        <v>40929</v>
      </c>
      <c r="B15">
        <v>5661</v>
      </c>
      <c r="C15">
        <v>4180</v>
      </c>
      <c r="D15">
        <v>4984</v>
      </c>
      <c r="E15">
        <v>0</v>
      </c>
      <c r="F15">
        <v>0</v>
      </c>
      <c r="G15">
        <v>4376</v>
      </c>
      <c r="H15">
        <v>0.64929708376902517</v>
      </c>
      <c r="I15">
        <v>0</v>
      </c>
      <c r="J15">
        <v>0</v>
      </c>
      <c r="K15">
        <v>1</v>
      </c>
      <c r="L15">
        <v>1</v>
      </c>
      <c r="M15">
        <v>0</v>
      </c>
      <c r="N15">
        <f t="shared" si="0"/>
        <v>5074.1230997242783</v>
      </c>
      <c r="O15">
        <f>N15-B15</f>
        <v>-586.87690027572171</v>
      </c>
      <c r="P15">
        <f t="shared" si="1"/>
        <v>586.87690027572171</v>
      </c>
      <c r="Q15" s="8">
        <f>P15/B15</f>
        <v>0.10367018199535802</v>
      </c>
      <c r="R15">
        <v>633</v>
      </c>
      <c r="S15">
        <f t="shared" si="2"/>
        <v>42255.136819851963</v>
      </c>
      <c r="T15">
        <f t="shared" si="3"/>
        <v>11394</v>
      </c>
      <c r="U15">
        <f t="shared" si="4"/>
        <v>-1173.7538005514434</v>
      </c>
      <c r="V15">
        <f t="shared" si="5"/>
        <v>1377697.9843089576</v>
      </c>
      <c r="W15" t="e">
        <f>B15-#REF!</f>
        <v>#REF!</v>
      </c>
      <c r="X15">
        <v>0.64929708376902517</v>
      </c>
    </row>
    <row r="16" spans="1:33" x14ac:dyDescent="0.35">
      <c r="A16" s="1">
        <v>40930</v>
      </c>
      <c r="B16">
        <v>5299</v>
      </c>
      <c r="C16">
        <v>4646</v>
      </c>
      <c r="D16">
        <v>4625</v>
      </c>
      <c r="E16">
        <v>0</v>
      </c>
      <c r="F16">
        <v>0</v>
      </c>
      <c r="G16">
        <v>5661</v>
      </c>
      <c r="H16">
        <v>0.45794121064250032</v>
      </c>
      <c r="I16">
        <v>0</v>
      </c>
      <c r="J16">
        <v>0</v>
      </c>
      <c r="K16">
        <v>0</v>
      </c>
      <c r="L16">
        <v>1</v>
      </c>
      <c r="M16">
        <v>0</v>
      </c>
      <c r="N16">
        <f t="shared" si="0"/>
        <v>5404.6443695813023</v>
      </c>
      <c r="O16">
        <f>N16-B16</f>
        <v>105.64436958130227</v>
      </c>
      <c r="P16">
        <f t="shared" si="1"/>
        <v>105.64436958130227</v>
      </c>
      <c r="Q16" s="8">
        <f>P16/B16</f>
        <v>1.9936661555256138E-2</v>
      </c>
      <c r="R16">
        <v>1060</v>
      </c>
      <c r="S16">
        <f t="shared" si="2"/>
        <v>1901.5986524634409</v>
      </c>
      <c r="T16">
        <f t="shared" si="3"/>
        <v>19080</v>
      </c>
      <c r="U16">
        <f t="shared" si="4"/>
        <v>105.64436958130227</v>
      </c>
      <c r="V16">
        <f t="shared" si="5"/>
        <v>11160.732824230785</v>
      </c>
      <c r="W16" t="e">
        <f>B16-#REF!</f>
        <v>#REF!</v>
      </c>
      <c r="X16">
        <v>0.45794121064250032</v>
      </c>
    </row>
    <row r="17" spans="1:26" x14ac:dyDescent="0.35">
      <c r="A17" s="1">
        <v>40931</v>
      </c>
      <c r="B17">
        <v>3587</v>
      </c>
      <c r="C17">
        <v>5112</v>
      </c>
      <c r="D17">
        <v>3706</v>
      </c>
      <c r="E17">
        <v>0</v>
      </c>
      <c r="F17">
        <v>0</v>
      </c>
      <c r="G17">
        <v>5299</v>
      </c>
      <c r="H17">
        <v>0.30109213430928317</v>
      </c>
      <c r="I17">
        <v>0</v>
      </c>
      <c r="J17">
        <v>0</v>
      </c>
      <c r="K17">
        <v>0</v>
      </c>
      <c r="L17">
        <v>0</v>
      </c>
      <c r="M17">
        <v>1</v>
      </c>
      <c r="N17">
        <f t="shared" si="0"/>
        <v>5077.9612793799697</v>
      </c>
      <c r="O17">
        <f>N17-B17</f>
        <v>1490.9612793799697</v>
      </c>
      <c r="P17">
        <f t="shared" si="1"/>
        <v>1490.9612793799697</v>
      </c>
      <c r="Q17" s="8">
        <f>P17/B17</f>
        <v>0.41565689416781981</v>
      </c>
      <c r="R17">
        <v>1593</v>
      </c>
      <c r="S17">
        <f t="shared" si="2"/>
        <v>26837.303028839455</v>
      </c>
      <c r="T17">
        <f t="shared" si="3"/>
        <v>28674</v>
      </c>
      <c r="U17">
        <f t="shared" si="4"/>
        <v>1490.9612793799697</v>
      </c>
      <c r="V17">
        <f t="shared" si="5"/>
        <v>2222965.5366103561</v>
      </c>
      <c r="W17" t="e">
        <f>B17-#REF!</f>
        <v>#REF!</v>
      </c>
      <c r="X17">
        <v>0.30109213430928317</v>
      </c>
    </row>
    <row r="18" spans="1:26" x14ac:dyDescent="0.35">
      <c r="A18" s="1">
        <v>40932</v>
      </c>
      <c r="B18">
        <v>3742</v>
      </c>
      <c r="C18">
        <v>4849</v>
      </c>
      <c r="D18">
        <v>3782</v>
      </c>
      <c r="E18">
        <v>1</v>
      </c>
      <c r="F18">
        <v>0</v>
      </c>
      <c r="G18">
        <v>3587</v>
      </c>
      <c r="H18">
        <v>0.51800859765307306</v>
      </c>
      <c r="I18">
        <v>0</v>
      </c>
      <c r="J18">
        <v>0</v>
      </c>
      <c r="K18">
        <v>0</v>
      </c>
      <c r="L18">
        <v>0</v>
      </c>
      <c r="M18">
        <v>0</v>
      </c>
      <c r="N18">
        <f t="shared" si="0"/>
        <v>4379.4278771547324</v>
      </c>
      <c r="O18">
        <f>N18-B18</f>
        <v>637.42787715473241</v>
      </c>
      <c r="P18">
        <f t="shared" si="1"/>
        <v>637.42787715473241</v>
      </c>
      <c r="Q18" s="8">
        <f>P18/B18</f>
        <v>0.17034416813327963</v>
      </c>
      <c r="R18">
        <v>1361</v>
      </c>
      <c r="S18">
        <f t="shared" si="2"/>
        <v>11473.701788785183</v>
      </c>
      <c r="T18">
        <f t="shared" si="3"/>
        <v>24498</v>
      </c>
      <c r="U18">
        <f t="shared" si="4"/>
        <v>637.42787715473241</v>
      </c>
      <c r="V18">
        <f t="shared" si="5"/>
        <v>406314.29857398866</v>
      </c>
      <c r="W18" t="e">
        <f>B18-#REF!</f>
        <v>#REF!</v>
      </c>
      <c r="X18">
        <v>0.51800859765307306</v>
      </c>
    </row>
    <row r="19" spans="1:26" x14ac:dyDescent="0.35">
      <c r="A19" s="1">
        <v>40933</v>
      </c>
      <c r="B19">
        <v>3516</v>
      </c>
      <c r="C19">
        <v>4209.333333333333</v>
      </c>
      <c r="D19">
        <v>4263</v>
      </c>
      <c r="E19">
        <v>0</v>
      </c>
      <c r="F19">
        <v>1</v>
      </c>
      <c r="G19">
        <v>3742</v>
      </c>
      <c r="H19">
        <v>0.47374230277680957</v>
      </c>
      <c r="I19">
        <v>0</v>
      </c>
      <c r="J19">
        <v>0</v>
      </c>
      <c r="K19">
        <v>0</v>
      </c>
      <c r="L19">
        <v>0</v>
      </c>
      <c r="M19">
        <v>0</v>
      </c>
      <c r="N19">
        <f t="shared" si="0"/>
        <v>4262.5260691214444</v>
      </c>
      <c r="O19">
        <f>N19-B19</f>
        <v>746.52606912144438</v>
      </c>
      <c r="P19">
        <f t="shared" si="1"/>
        <v>746.52606912144438</v>
      </c>
      <c r="Q19" s="8">
        <f>P19/B19</f>
        <v>0.2123225452563835</v>
      </c>
      <c r="R19">
        <v>1881</v>
      </c>
      <c r="S19">
        <f t="shared" si="2"/>
        <v>13437.469244185999</v>
      </c>
      <c r="T19">
        <f t="shared" si="3"/>
        <v>33858</v>
      </c>
      <c r="U19">
        <f t="shared" si="4"/>
        <v>746.52606912144438</v>
      </c>
      <c r="V19">
        <f t="shared" si="5"/>
        <v>557301.17187791551</v>
      </c>
      <c r="W19" t="e">
        <f>B19-#REF!</f>
        <v>#REF!</v>
      </c>
      <c r="X19">
        <v>0.47374230277680957</v>
      </c>
    </row>
    <row r="20" spans="1:26" x14ac:dyDescent="0.35">
      <c r="A20" s="1">
        <v>40934</v>
      </c>
      <c r="B20">
        <v>3657</v>
      </c>
      <c r="C20">
        <v>3615</v>
      </c>
      <c r="D20">
        <v>3901</v>
      </c>
      <c r="E20">
        <v>0</v>
      </c>
      <c r="F20">
        <v>0</v>
      </c>
      <c r="G20">
        <v>3516</v>
      </c>
      <c r="H20">
        <v>0.51638201463924716</v>
      </c>
      <c r="I20">
        <v>1</v>
      </c>
      <c r="J20">
        <v>0</v>
      </c>
      <c r="K20">
        <v>0</v>
      </c>
      <c r="L20">
        <v>0</v>
      </c>
      <c r="M20">
        <v>0</v>
      </c>
      <c r="N20">
        <f t="shared" si="0"/>
        <v>4240.9227729591166</v>
      </c>
      <c r="O20">
        <f>N20-B20</f>
        <v>583.92277295911663</v>
      </c>
      <c r="P20">
        <f t="shared" si="1"/>
        <v>583.92277295911663</v>
      </c>
      <c r="Q20" s="8">
        <f>P20/B20</f>
        <v>0.1596726204427445</v>
      </c>
      <c r="R20">
        <v>1534</v>
      </c>
      <c r="S20">
        <f t="shared" si="2"/>
        <v>10510.609913264099</v>
      </c>
      <c r="T20">
        <f t="shared" si="3"/>
        <v>27612</v>
      </c>
      <c r="U20">
        <f t="shared" si="4"/>
        <v>583.92277295911663</v>
      </c>
      <c r="V20">
        <f t="shared" si="5"/>
        <v>340965.80478026409</v>
      </c>
      <c r="W20" t="e">
        <f>B20-#REF!</f>
        <v>#REF!</v>
      </c>
      <c r="X20">
        <v>0.51638201463924716</v>
      </c>
    </row>
    <row r="21" spans="1:26" x14ac:dyDescent="0.35">
      <c r="A21" s="1">
        <v>40935</v>
      </c>
      <c r="B21">
        <v>4107</v>
      </c>
      <c r="C21">
        <v>3638.3333333333335</v>
      </c>
      <c r="D21">
        <v>4376</v>
      </c>
      <c r="E21">
        <v>0</v>
      </c>
      <c r="F21">
        <v>0</v>
      </c>
      <c r="G21">
        <v>3657</v>
      </c>
      <c r="H21">
        <v>0.55228302544440566</v>
      </c>
      <c r="I21">
        <v>0</v>
      </c>
      <c r="J21">
        <v>1</v>
      </c>
      <c r="K21">
        <v>0</v>
      </c>
      <c r="L21">
        <v>0</v>
      </c>
      <c r="M21">
        <v>0</v>
      </c>
      <c r="N21">
        <f t="shared" si="0"/>
        <v>4477.1514722957772</v>
      </c>
      <c r="O21">
        <f>N21-B21</f>
        <v>370.15147229577724</v>
      </c>
      <c r="P21">
        <f t="shared" si="1"/>
        <v>370.15147229577724</v>
      </c>
      <c r="Q21" s="8">
        <f>P21/B21</f>
        <v>9.0126971584070431E-2</v>
      </c>
      <c r="R21">
        <v>1444</v>
      </c>
      <c r="S21">
        <f t="shared" si="2"/>
        <v>6662.7265013239903</v>
      </c>
      <c r="T21">
        <f t="shared" si="3"/>
        <v>25992</v>
      </c>
      <c r="U21">
        <f t="shared" si="4"/>
        <v>370.15147229577724</v>
      </c>
      <c r="V21">
        <f t="shared" si="5"/>
        <v>137012.11244273154</v>
      </c>
      <c r="W21" t="e">
        <f>B21-#REF!</f>
        <v>#REF!</v>
      </c>
      <c r="X21">
        <v>0.55228302544440566</v>
      </c>
    </row>
    <row r="22" spans="1:26" x14ac:dyDescent="0.35">
      <c r="A22" s="1">
        <v>40936</v>
      </c>
      <c r="B22">
        <v>5166</v>
      </c>
      <c r="C22">
        <v>3760</v>
      </c>
      <c r="D22">
        <v>5661</v>
      </c>
      <c r="E22">
        <v>0</v>
      </c>
      <c r="F22">
        <v>0</v>
      </c>
      <c r="G22">
        <v>4107</v>
      </c>
      <c r="H22">
        <v>0.62303938654583479</v>
      </c>
      <c r="I22">
        <v>0</v>
      </c>
      <c r="J22">
        <v>0</v>
      </c>
      <c r="K22">
        <v>1</v>
      </c>
      <c r="L22">
        <v>1</v>
      </c>
      <c r="M22">
        <v>0</v>
      </c>
      <c r="N22">
        <f t="shared" si="0"/>
        <v>5151.7291388508529</v>
      </c>
      <c r="O22">
        <f>N22-B22</f>
        <v>-14.270861149147095</v>
      </c>
      <c r="P22">
        <f t="shared" si="1"/>
        <v>14.270861149147095</v>
      </c>
      <c r="Q22" s="8">
        <f>P22/B22</f>
        <v>2.7624586041709435E-3</v>
      </c>
      <c r="R22">
        <v>1173</v>
      </c>
      <c r="S22">
        <f t="shared" si="2"/>
        <v>1027.5020027385908</v>
      </c>
      <c r="T22">
        <f t="shared" si="3"/>
        <v>21114</v>
      </c>
      <c r="U22">
        <f t="shared" si="4"/>
        <v>-28.541722298294189</v>
      </c>
      <c r="V22">
        <f t="shared" si="5"/>
        <v>814.62991175294371</v>
      </c>
      <c r="W22" t="e">
        <f>B22-#REF!</f>
        <v>#REF!</v>
      </c>
      <c r="X22">
        <v>0.62303938654583479</v>
      </c>
    </row>
    <row r="23" spans="1:26" x14ac:dyDescent="0.35">
      <c r="A23" s="1">
        <v>40937</v>
      </c>
      <c r="B23">
        <v>5031</v>
      </c>
      <c r="C23">
        <v>4310</v>
      </c>
      <c r="D23">
        <v>5299</v>
      </c>
      <c r="E23">
        <v>0</v>
      </c>
      <c r="F23">
        <v>0</v>
      </c>
      <c r="G23">
        <v>5166</v>
      </c>
      <c r="H23">
        <v>0.4843150923666783</v>
      </c>
      <c r="I23">
        <v>0</v>
      </c>
      <c r="J23">
        <v>0</v>
      </c>
      <c r="K23">
        <v>0</v>
      </c>
      <c r="L23">
        <v>1</v>
      </c>
      <c r="M23">
        <v>0</v>
      </c>
      <c r="N23">
        <f t="shared" si="0"/>
        <v>5447.2277611619002</v>
      </c>
      <c r="O23">
        <f>N23-B23</f>
        <v>416.22776116190016</v>
      </c>
      <c r="P23">
        <f t="shared" si="1"/>
        <v>416.22776116190016</v>
      </c>
      <c r="Q23" s="8">
        <f>P23/B23</f>
        <v>8.2732610050069599E-2</v>
      </c>
      <c r="R23">
        <v>1311</v>
      </c>
      <c r="S23">
        <f t="shared" si="2"/>
        <v>7492.0997009142029</v>
      </c>
      <c r="T23">
        <f t="shared" si="3"/>
        <v>23598</v>
      </c>
      <c r="U23">
        <f t="shared" si="4"/>
        <v>416.22776116190016</v>
      </c>
      <c r="V23">
        <f t="shared" si="5"/>
        <v>173245.5491618478</v>
      </c>
      <c r="W23" t="e">
        <f>B23-#REF!</f>
        <v>#REF!</v>
      </c>
      <c r="X23">
        <v>0.4843150923666783</v>
      </c>
    </row>
    <row r="24" spans="1:26" x14ac:dyDescent="0.35">
      <c r="A24" s="1">
        <v>40938</v>
      </c>
      <c r="B24">
        <v>3241</v>
      </c>
      <c r="C24">
        <v>4768</v>
      </c>
      <c r="D24">
        <v>3587</v>
      </c>
      <c r="E24">
        <v>0</v>
      </c>
      <c r="F24">
        <v>0</v>
      </c>
      <c r="G24">
        <v>5031</v>
      </c>
      <c r="H24">
        <v>0.29202974323225284</v>
      </c>
      <c r="I24">
        <v>0</v>
      </c>
      <c r="J24">
        <v>0</v>
      </c>
      <c r="K24">
        <v>0</v>
      </c>
      <c r="L24">
        <v>0</v>
      </c>
      <c r="M24">
        <v>1</v>
      </c>
      <c r="N24">
        <f t="shared" si="0"/>
        <v>4856.3122760439492</v>
      </c>
      <c r="O24">
        <f>N24-B24</f>
        <v>1615.3122760439492</v>
      </c>
      <c r="P24">
        <f t="shared" si="1"/>
        <v>1615.3122760439492</v>
      </c>
      <c r="Q24" s="8">
        <f>P24/B24</f>
        <v>0.49839934466027436</v>
      </c>
      <c r="R24">
        <v>1942</v>
      </c>
      <c r="S24">
        <f t="shared" si="2"/>
        <v>29075.620968791085</v>
      </c>
      <c r="T24">
        <f t="shared" si="3"/>
        <v>34956</v>
      </c>
      <c r="U24">
        <f t="shared" si="4"/>
        <v>1615.3122760439492</v>
      </c>
      <c r="V24">
        <f t="shared" si="5"/>
        <v>2609233.7491382835</v>
      </c>
      <c r="W24" t="e">
        <f>B24-#REF!</f>
        <v>#REF!</v>
      </c>
      <c r="X24">
        <v>0.29202974323225284</v>
      </c>
    </row>
    <row r="25" spans="1:26" x14ac:dyDescent="0.35">
      <c r="A25" s="1">
        <v>40939</v>
      </c>
      <c r="B25">
        <v>3794</v>
      </c>
      <c r="C25">
        <v>4479.333333333333</v>
      </c>
      <c r="D25">
        <v>3742</v>
      </c>
      <c r="E25">
        <v>1</v>
      </c>
      <c r="F25">
        <v>0</v>
      </c>
      <c r="G25">
        <v>3241</v>
      </c>
      <c r="H25">
        <v>0.5642500290461252</v>
      </c>
      <c r="I25">
        <v>0</v>
      </c>
      <c r="J25">
        <v>0</v>
      </c>
      <c r="K25">
        <v>0</v>
      </c>
      <c r="L25">
        <v>0</v>
      </c>
      <c r="M25">
        <v>0</v>
      </c>
      <c r="N25">
        <f t="shared" si="0"/>
        <v>4161.6720601426487</v>
      </c>
      <c r="O25">
        <f>N25-B25</f>
        <v>367.67206014264866</v>
      </c>
      <c r="P25">
        <f t="shared" si="1"/>
        <v>367.67206014264866</v>
      </c>
      <c r="Q25" s="8">
        <f>P25/B25</f>
        <v>9.6908819225790366E-2</v>
      </c>
      <c r="R25">
        <v>1287</v>
      </c>
      <c r="S25">
        <f t="shared" si="2"/>
        <v>6618.0970825676759</v>
      </c>
      <c r="T25">
        <f t="shared" si="3"/>
        <v>23166</v>
      </c>
      <c r="U25">
        <f t="shared" si="4"/>
        <v>367.67206014264866</v>
      </c>
      <c r="V25">
        <f t="shared" si="5"/>
        <v>135182.74380953945</v>
      </c>
      <c r="W25" t="e">
        <f>B25-#REF!</f>
        <v>#REF!</v>
      </c>
      <c r="X25">
        <v>0.5642500290461252</v>
      </c>
    </row>
    <row r="26" spans="1:26" x14ac:dyDescent="0.35">
      <c r="A26" s="1">
        <v>40940</v>
      </c>
      <c r="B26">
        <v>3987</v>
      </c>
      <c r="C26">
        <v>4022</v>
      </c>
      <c r="D26">
        <v>3516</v>
      </c>
      <c r="E26">
        <v>0</v>
      </c>
      <c r="F26">
        <v>1</v>
      </c>
      <c r="G26">
        <v>3794</v>
      </c>
      <c r="H26">
        <v>0.52242360869060067</v>
      </c>
      <c r="I26">
        <v>0</v>
      </c>
      <c r="J26">
        <v>0</v>
      </c>
      <c r="K26">
        <v>0</v>
      </c>
      <c r="L26">
        <v>0</v>
      </c>
      <c r="M26">
        <v>0</v>
      </c>
      <c r="N26">
        <f t="shared" si="0"/>
        <v>3917.2753412429438</v>
      </c>
      <c r="O26">
        <f>N26-B26</f>
        <v>-69.724658757056204</v>
      </c>
      <c r="P26">
        <f t="shared" si="1"/>
        <v>69.724658757056204</v>
      </c>
      <c r="Q26" s="8">
        <f>P26/B26</f>
        <v>1.7488000691511463E-2</v>
      </c>
      <c r="R26">
        <v>949</v>
      </c>
      <c r="S26">
        <f t="shared" si="2"/>
        <v>5020.1754305080467</v>
      </c>
      <c r="T26">
        <f t="shared" si="3"/>
        <v>17082</v>
      </c>
      <c r="U26">
        <f t="shared" si="4"/>
        <v>-139.44931751411241</v>
      </c>
      <c r="V26">
        <f t="shared" si="5"/>
        <v>19446.112155151739</v>
      </c>
      <c r="W26" t="e">
        <f>B26-#REF!</f>
        <v>#REF!</v>
      </c>
      <c r="X26">
        <v>0.52242360869060067</v>
      </c>
    </row>
    <row r="27" spans="1:26" x14ac:dyDescent="0.35">
      <c r="A27" s="1">
        <v>40941</v>
      </c>
      <c r="B27">
        <v>3841</v>
      </c>
      <c r="C27">
        <v>3674</v>
      </c>
      <c r="D27">
        <v>3657</v>
      </c>
      <c r="E27">
        <v>0</v>
      </c>
      <c r="F27">
        <v>0</v>
      </c>
      <c r="G27">
        <v>3987</v>
      </c>
      <c r="H27">
        <v>0.48303706285581505</v>
      </c>
      <c r="I27">
        <v>1</v>
      </c>
      <c r="J27">
        <v>0</v>
      </c>
      <c r="K27">
        <v>0</v>
      </c>
      <c r="L27">
        <v>0</v>
      </c>
      <c r="M27">
        <v>0</v>
      </c>
      <c r="N27">
        <f t="shared" si="0"/>
        <v>4282.9327492359462</v>
      </c>
      <c r="O27">
        <f>N27-B27</f>
        <v>441.93274923594618</v>
      </c>
      <c r="P27">
        <f t="shared" si="1"/>
        <v>441.93274923594618</v>
      </c>
      <c r="Q27" s="8">
        <f>P27/B27</f>
        <v>0.11505669076697375</v>
      </c>
      <c r="R27">
        <v>1223</v>
      </c>
      <c r="S27">
        <f t="shared" si="2"/>
        <v>7954.7894862470312</v>
      </c>
      <c r="T27">
        <f t="shared" si="3"/>
        <v>22014</v>
      </c>
      <c r="U27">
        <f t="shared" si="4"/>
        <v>441.93274923594618</v>
      </c>
      <c r="V27">
        <f t="shared" si="5"/>
        <v>195304.5548472417</v>
      </c>
      <c r="W27" t="e">
        <f>B27-#REF!</f>
        <v>#REF!</v>
      </c>
      <c r="X27">
        <v>0.48303706285581505</v>
      </c>
    </row>
    <row r="28" spans="1:26" x14ac:dyDescent="0.35">
      <c r="A28" s="1">
        <v>40942</v>
      </c>
      <c r="B28">
        <v>4489</v>
      </c>
      <c r="C28">
        <v>3874</v>
      </c>
      <c r="D28">
        <v>4107</v>
      </c>
      <c r="E28">
        <v>0</v>
      </c>
      <c r="F28">
        <v>0</v>
      </c>
      <c r="G28">
        <v>3841</v>
      </c>
      <c r="H28">
        <v>0.57528755663994424</v>
      </c>
      <c r="I28">
        <v>0</v>
      </c>
      <c r="J28">
        <v>1</v>
      </c>
      <c r="K28">
        <v>0</v>
      </c>
      <c r="L28">
        <v>0</v>
      </c>
      <c r="M28">
        <v>0</v>
      </c>
      <c r="N28">
        <f t="shared" si="0"/>
        <v>4487.1469432118765</v>
      </c>
      <c r="O28">
        <f>N28-B28</f>
        <v>-1.8530567881234674</v>
      </c>
      <c r="P28">
        <f t="shared" si="1"/>
        <v>1.8530567881234674</v>
      </c>
      <c r="Q28" s="8">
        <f>P28/B28</f>
        <v>4.1279946271407158E-4</v>
      </c>
      <c r="R28">
        <v>988</v>
      </c>
      <c r="S28">
        <f t="shared" si="2"/>
        <v>133.42008874488965</v>
      </c>
      <c r="T28">
        <f t="shared" si="3"/>
        <v>17784</v>
      </c>
      <c r="U28">
        <f t="shared" si="4"/>
        <v>-3.7061135762469348</v>
      </c>
      <c r="V28">
        <f t="shared" si="5"/>
        <v>13.735277840041844</v>
      </c>
      <c r="W28" t="e">
        <f>B28-#REF!</f>
        <v>#REF!</v>
      </c>
      <c r="X28">
        <v>0.57528755663994424</v>
      </c>
    </row>
    <row r="29" spans="1:26" x14ac:dyDescent="0.35">
      <c r="A29" s="1">
        <v>40943</v>
      </c>
      <c r="B29">
        <v>5628</v>
      </c>
      <c r="C29">
        <v>4105.666666666667</v>
      </c>
      <c r="D29">
        <v>5166</v>
      </c>
      <c r="E29">
        <v>0</v>
      </c>
      <c r="F29">
        <v>0</v>
      </c>
      <c r="G29">
        <v>4489</v>
      </c>
      <c r="H29">
        <v>0.63233414662484022</v>
      </c>
      <c r="I29">
        <v>0</v>
      </c>
      <c r="J29">
        <v>0</v>
      </c>
      <c r="K29">
        <v>1</v>
      </c>
      <c r="L29">
        <v>1</v>
      </c>
      <c r="M29">
        <v>0</v>
      </c>
      <c r="N29">
        <f t="shared" si="0"/>
        <v>5155.0128788924985</v>
      </c>
      <c r="O29">
        <f>N29-B29</f>
        <v>-472.98712110750148</v>
      </c>
      <c r="P29">
        <f t="shared" si="1"/>
        <v>472.98712110750148</v>
      </c>
      <c r="Q29" s="8">
        <f>P29/B29</f>
        <v>8.4041777026919243E-2</v>
      </c>
      <c r="R29">
        <v>946</v>
      </c>
      <c r="S29">
        <f t="shared" si="2"/>
        <v>34055.072719740107</v>
      </c>
      <c r="T29">
        <f t="shared" si="3"/>
        <v>17028</v>
      </c>
      <c r="U29">
        <f t="shared" si="4"/>
        <v>-945.97424221500296</v>
      </c>
      <c r="V29">
        <f t="shared" si="5"/>
        <v>894867.26693424908</v>
      </c>
      <c r="W29" t="e">
        <f>B29-#REF!</f>
        <v>#REF!</v>
      </c>
      <c r="X29">
        <v>0.63233414662484022</v>
      </c>
    </row>
    <row r="30" spans="1:26" x14ac:dyDescent="0.35">
      <c r="A30" s="1">
        <v>40944</v>
      </c>
      <c r="B30">
        <v>4295</v>
      </c>
      <c r="C30">
        <v>4652.666666666667</v>
      </c>
      <c r="D30">
        <v>5031</v>
      </c>
      <c r="E30">
        <v>0</v>
      </c>
      <c r="F30">
        <v>0</v>
      </c>
      <c r="G30">
        <v>5628</v>
      </c>
      <c r="H30">
        <v>0.3451260601835715</v>
      </c>
      <c r="I30">
        <v>0</v>
      </c>
      <c r="J30">
        <v>0</v>
      </c>
      <c r="K30">
        <v>0</v>
      </c>
      <c r="L30">
        <v>1</v>
      </c>
      <c r="M30">
        <v>0</v>
      </c>
      <c r="N30">
        <f t="shared" si="0"/>
        <v>5562.4468715723242</v>
      </c>
      <c r="O30">
        <f>N30-B30</f>
        <v>1267.4468715723242</v>
      </c>
      <c r="P30">
        <f t="shared" si="1"/>
        <v>1267.4468715723242</v>
      </c>
      <c r="Q30" s="8">
        <f>P30/B30</f>
        <v>0.2950982238817984</v>
      </c>
      <c r="R30">
        <v>1698</v>
      </c>
      <c r="S30">
        <f t="shared" si="2"/>
        <v>22814.043688301834</v>
      </c>
      <c r="T30">
        <f t="shared" si="3"/>
        <v>30564</v>
      </c>
      <c r="U30">
        <f t="shared" si="4"/>
        <v>1267.4468715723242</v>
      </c>
      <c r="V30">
        <f t="shared" si="5"/>
        <v>1606421.5722584717</v>
      </c>
      <c r="W30" t="e">
        <f>B30-#REF!</f>
        <v>#REF!</v>
      </c>
      <c r="X30">
        <v>0.3451260601835715</v>
      </c>
    </row>
    <row r="31" spans="1:26" x14ac:dyDescent="0.35">
      <c r="A31" s="1">
        <v>40945</v>
      </c>
      <c r="B31">
        <v>3259</v>
      </c>
      <c r="C31">
        <v>4804</v>
      </c>
      <c r="D31">
        <v>3241</v>
      </c>
      <c r="E31">
        <v>0</v>
      </c>
      <c r="F31">
        <v>0</v>
      </c>
      <c r="G31">
        <v>4295</v>
      </c>
      <c r="H31">
        <v>0.37963285697687926</v>
      </c>
      <c r="I31">
        <v>0</v>
      </c>
      <c r="J31">
        <v>0</v>
      </c>
      <c r="K31">
        <v>0</v>
      </c>
      <c r="L31">
        <v>0</v>
      </c>
      <c r="M31">
        <v>1</v>
      </c>
      <c r="N31">
        <f t="shared" si="0"/>
        <v>4534.6709038203153</v>
      </c>
      <c r="O31">
        <f>N31-B31</f>
        <v>1275.6709038203153</v>
      </c>
      <c r="P31">
        <f t="shared" si="1"/>
        <v>1275.6709038203153</v>
      </c>
      <c r="Q31" s="8">
        <f>P31/B31</f>
        <v>0.39143016379880802</v>
      </c>
      <c r="R31">
        <v>1738</v>
      </c>
      <c r="S31">
        <f t="shared" si="2"/>
        <v>22962.076268765675</v>
      </c>
      <c r="T31">
        <f t="shared" si="3"/>
        <v>31284</v>
      </c>
      <c r="U31">
        <f t="shared" si="4"/>
        <v>1275.6709038203153</v>
      </c>
      <c r="V31">
        <f t="shared" si="5"/>
        <v>1627336.2548537401</v>
      </c>
      <c r="W31" t="e">
        <f>B31-#REF!</f>
        <v>#REF!</v>
      </c>
      <c r="X31">
        <v>0.37963285697687926</v>
      </c>
      <c r="Z31" t="s">
        <v>22</v>
      </c>
    </row>
    <row r="32" spans="1:26" ht="15" thickBot="1" x14ac:dyDescent="0.4">
      <c r="A32" s="1">
        <v>40946</v>
      </c>
      <c r="B32">
        <v>3582</v>
      </c>
      <c r="C32">
        <v>4394</v>
      </c>
      <c r="D32">
        <v>3794</v>
      </c>
      <c r="E32">
        <v>1</v>
      </c>
      <c r="F32">
        <v>0</v>
      </c>
      <c r="G32">
        <v>3259</v>
      </c>
      <c r="H32">
        <v>0.53752759381898452</v>
      </c>
      <c r="I32">
        <v>0</v>
      </c>
      <c r="J32">
        <v>0</v>
      </c>
      <c r="K32">
        <v>0</v>
      </c>
      <c r="L32">
        <v>0</v>
      </c>
      <c r="M32">
        <v>0</v>
      </c>
      <c r="N32">
        <f t="shared" si="0"/>
        <v>4161.7807060451505</v>
      </c>
      <c r="O32">
        <f>N32-B32</f>
        <v>579.78070604515051</v>
      </c>
      <c r="P32">
        <f t="shared" si="1"/>
        <v>579.78070604515051</v>
      </c>
      <c r="Q32" s="8">
        <f>P32/B32</f>
        <v>0.16185949359161098</v>
      </c>
      <c r="R32">
        <v>1186</v>
      </c>
      <c r="S32">
        <f t="shared" si="2"/>
        <v>10436.052708812709</v>
      </c>
      <c r="T32">
        <f t="shared" si="3"/>
        <v>21348</v>
      </c>
      <c r="U32">
        <f t="shared" si="4"/>
        <v>579.78070604515051</v>
      </c>
      <c r="V32">
        <f t="shared" si="5"/>
        <v>336145.66710221325</v>
      </c>
      <c r="W32" t="e">
        <f>B32-#REF!</f>
        <v>#REF!</v>
      </c>
      <c r="X32">
        <v>0.53752759381898452</v>
      </c>
    </row>
    <row r="33" spans="1:34" x14ac:dyDescent="0.35">
      <c r="A33" s="1">
        <v>40947</v>
      </c>
      <c r="B33">
        <v>3878</v>
      </c>
      <c r="C33">
        <v>3712</v>
      </c>
      <c r="D33">
        <v>3987</v>
      </c>
      <c r="E33">
        <v>0</v>
      </c>
      <c r="F33">
        <v>1</v>
      </c>
      <c r="G33">
        <v>3582</v>
      </c>
      <c r="H33">
        <v>0.53439061229232021</v>
      </c>
      <c r="I33">
        <v>0</v>
      </c>
      <c r="J33">
        <v>0</v>
      </c>
      <c r="K33">
        <v>0</v>
      </c>
      <c r="L33">
        <v>0</v>
      </c>
      <c r="M33">
        <v>0</v>
      </c>
      <c r="N33">
        <f t="shared" si="0"/>
        <v>3959.4213469399569</v>
      </c>
      <c r="O33">
        <f>N33-B33</f>
        <v>81.421346939956948</v>
      </c>
      <c r="P33">
        <f t="shared" si="1"/>
        <v>81.421346939956948</v>
      </c>
      <c r="Q33" s="8">
        <f>P33/B33</f>
        <v>2.0995705760690292E-2</v>
      </c>
      <c r="R33">
        <v>1060</v>
      </c>
      <c r="S33">
        <f t="shared" si="2"/>
        <v>1465.5842449192251</v>
      </c>
      <c r="T33">
        <f t="shared" si="3"/>
        <v>19080</v>
      </c>
      <c r="U33">
        <f t="shared" si="4"/>
        <v>81.421346939956948</v>
      </c>
      <c r="V33">
        <f t="shared" si="5"/>
        <v>6629.4357375168365</v>
      </c>
      <c r="W33" t="e">
        <f>B33-#REF!</f>
        <v>#REF!</v>
      </c>
      <c r="X33">
        <v>0.53439061229232021</v>
      </c>
      <c r="Z33" s="5" t="s">
        <v>23</v>
      </c>
      <c r="AA33" s="5"/>
    </row>
    <row r="34" spans="1:34" x14ac:dyDescent="0.35">
      <c r="A34" s="1">
        <v>40948</v>
      </c>
      <c r="B34">
        <v>4423</v>
      </c>
      <c r="C34">
        <v>3573</v>
      </c>
      <c r="D34">
        <v>3841</v>
      </c>
      <c r="E34">
        <v>0</v>
      </c>
      <c r="F34">
        <v>0</v>
      </c>
      <c r="G34">
        <v>3878</v>
      </c>
      <c r="H34">
        <v>0.5633205530382247</v>
      </c>
      <c r="I34">
        <v>1</v>
      </c>
      <c r="J34">
        <v>0</v>
      </c>
      <c r="K34">
        <v>0</v>
      </c>
      <c r="L34">
        <v>0</v>
      </c>
      <c r="M34">
        <v>0</v>
      </c>
      <c r="N34">
        <f t="shared" si="0"/>
        <v>4298.59963161224</v>
      </c>
      <c r="O34">
        <f>N34-B34</f>
        <v>-124.40036838775995</v>
      </c>
      <c r="P34">
        <f t="shared" si="1"/>
        <v>124.40036838775995</v>
      </c>
      <c r="Q34" s="8">
        <f>P34/B34</f>
        <v>2.8125789823142653E-2</v>
      </c>
      <c r="R34">
        <v>570</v>
      </c>
      <c r="S34">
        <f t="shared" si="2"/>
        <v>8956.8265239187167</v>
      </c>
      <c r="T34">
        <f t="shared" si="3"/>
        <v>10260</v>
      </c>
      <c r="U34">
        <f t="shared" si="4"/>
        <v>-248.80073677551991</v>
      </c>
      <c r="V34">
        <f t="shared" si="5"/>
        <v>61901.806620041541</v>
      </c>
      <c r="W34" t="e">
        <f>B34-#REF!</f>
        <v>#REF!</v>
      </c>
      <c r="X34">
        <v>0.5633205530382247</v>
      </c>
      <c r="Z34" s="2" t="s">
        <v>24</v>
      </c>
      <c r="AA34" s="2">
        <v>0.89410316227407194</v>
      </c>
    </row>
    <row r="35" spans="1:34" x14ac:dyDescent="0.35">
      <c r="A35" s="1">
        <v>40949</v>
      </c>
      <c r="B35">
        <v>4431</v>
      </c>
      <c r="C35">
        <v>3961</v>
      </c>
      <c r="D35">
        <v>4489</v>
      </c>
      <c r="E35">
        <v>0</v>
      </c>
      <c r="F35">
        <v>0</v>
      </c>
      <c r="G35">
        <v>4423</v>
      </c>
      <c r="H35">
        <v>0.5009294760079005</v>
      </c>
      <c r="I35">
        <v>0</v>
      </c>
      <c r="J35">
        <v>1</v>
      </c>
      <c r="K35">
        <v>0</v>
      </c>
      <c r="L35">
        <v>0</v>
      </c>
      <c r="M35">
        <v>0</v>
      </c>
      <c r="N35">
        <f t="shared" si="0"/>
        <v>4820.1007209248182</v>
      </c>
      <c r="O35">
        <f>N35-B35</f>
        <v>389.10072092481823</v>
      </c>
      <c r="P35">
        <f t="shared" si="1"/>
        <v>389.10072092481823</v>
      </c>
      <c r="Q35" s="8">
        <f>P35/B35</f>
        <v>8.7813297432818377E-2</v>
      </c>
      <c r="R35">
        <v>929</v>
      </c>
      <c r="S35">
        <f t="shared" si="2"/>
        <v>7003.8129766467282</v>
      </c>
      <c r="T35">
        <f t="shared" si="3"/>
        <v>16722</v>
      </c>
      <c r="U35">
        <f t="shared" si="4"/>
        <v>389.10072092481823</v>
      </c>
      <c r="V35">
        <f t="shared" si="5"/>
        <v>151399.37102421329</v>
      </c>
      <c r="W35" t="e">
        <f>B35-#REF!</f>
        <v>#REF!</v>
      </c>
      <c r="X35">
        <v>0.5009294760079005</v>
      </c>
      <c r="Z35" s="2" t="s">
        <v>25</v>
      </c>
      <c r="AA35" s="2">
        <v>0.79942046478849549</v>
      </c>
    </row>
    <row r="36" spans="1:34" x14ac:dyDescent="0.35">
      <c r="A36" s="1">
        <v>40950</v>
      </c>
      <c r="B36">
        <v>5229</v>
      </c>
      <c r="C36">
        <v>4244</v>
      </c>
      <c r="D36">
        <v>5628</v>
      </c>
      <c r="E36">
        <v>0</v>
      </c>
      <c r="F36">
        <v>0</v>
      </c>
      <c r="G36">
        <v>4431</v>
      </c>
      <c r="H36">
        <v>0.5927152317880795</v>
      </c>
      <c r="I36">
        <v>0</v>
      </c>
      <c r="J36">
        <v>0</v>
      </c>
      <c r="K36">
        <v>1</v>
      </c>
      <c r="L36">
        <v>1</v>
      </c>
      <c r="M36">
        <v>0</v>
      </c>
      <c r="N36">
        <f t="shared" si="0"/>
        <v>5368.5448508063364</v>
      </c>
      <c r="O36">
        <f>N36-B36</f>
        <v>139.5448508063364</v>
      </c>
      <c r="P36">
        <f t="shared" si="1"/>
        <v>139.5448508063364</v>
      </c>
      <c r="Q36" s="8">
        <f>P36/B36</f>
        <v>2.6686718455983246E-2</v>
      </c>
      <c r="R36">
        <v>1130</v>
      </c>
      <c r="S36">
        <f t="shared" si="2"/>
        <v>2511.8073145140552</v>
      </c>
      <c r="T36">
        <f t="shared" si="3"/>
        <v>20340</v>
      </c>
      <c r="U36">
        <f t="shared" si="4"/>
        <v>139.5448508063364</v>
      </c>
      <c r="V36">
        <f t="shared" si="5"/>
        <v>19472.765386562685</v>
      </c>
      <c r="W36" t="e">
        <f>B36-#REF!</f>
        <v>#REF!</v>
      </c>
      <c r="X36">
        <v>0.5927152317880795</v>
      </c>
      <c r="Z36" s="2" t="s">
        <v>26</v>
      </c>
      <c r="AA36" s="2">
        <v>0.79715402936237689</v>
      </c>
    </row>
    <row r="37" spans="1:34" x14ac:dyDescent="0.35">
      <c r="A37" s="1">
        <v>40951</v>
      </c>
      <c r="B37">
        <v>5357</v>
      </c>
      <c r="C37">
        <v>4694.333333333333</v>
      </c>
      <c r="D37">
        <v>4295</v>
      </c>
      <c r="E37">
        <v>0</v>
      </c>
      <c r="F37">
        <v>0</v>
      </c>
      <c r="G37">
        <v>5229</v>
      </c>
      <c r="H37">
        <v>0.51487161612640875</v>
      </c>
      <c r="I37">
        <v>0</v>
      </c>
      <c r="J37">
        <v>0</v>
      </c>
      <c r="K37">
        <v>0</v>
      </c>
      <c r="L37">
        <v>1</v>
      </c>
      <c r="M37">
        <v>0</v>
      </c>
      <c r="N37">
        <f t="shared" si="0"/>
        <v>5172.6357078408964</v>
      </c>
      <c r="O37">
        <f>N37-B37</f>
        <v>-184.36429215910357</v>
      </c>
      <c r="P37">
        <f t="shared" si="1"/>
        <v>184.36429215910357</v>
      </c>
      <c r="Q37" s="8">
        <f>P37/B37</f>
        <v>3.4415585618649165E-2</v>
      </c>
      <c r="R37">
        <v>831</v>
      </c>
      <c r="S37">
        <f t="shared" si="2"/>
        <v>13274.229035455457</v>
      </c>
      <c r="T37">
        <f t="shared" si="3"/>
        <v>14958</v>
      </c>
      <c r="U37">
        <f t="shared" si="4"/>
        <v>-368.72858431820714</v>
      </c>
      <c r="V37">
        <f t="shared" si="5"/>
        <v>135960.7688933092</v>
      </c>
      <c r="W37" t="e">
        <f>B37-#REF!</f>
        <v>#REF!</v>
      </c>
      <c r="X37">
        <v>0.51487161612640875</v>
      </c>
      <c r="Z37" s="2" t="s">
        <v>6</v>
      </c>
      <c r="AA37" s="2">
        <v>532.82052739714936</v>
      </c>
    </row>
    <row r="38" spans="1:34" ht="15" thickBot="1" x14ac:dyDescent="0.4">
      <c r="A38" s="1">
        <v>40952</v>
      </c>
      <c r="B38">
        <v>4260</v>
      </c>
      <c r="C38">
        <v>5005.666666666667</v>
      </c>
      <c r="D38">
        <v>3259</v>
      </c>
      <c r="E38">
        <v>0</v>
      </c>
      <c r="F38">
        <v>0</v>
      </c>
      <c r="G38">
        <v>5357</v>
      </c>
      <c r="H38">
        <v>0.37254560241663764</v>
      </c>
      <c r="I38">
        <v>0</v>
      </c>
      <c r="J38">
        <v>0</v>
      </c>
      <c r="K38">
        <v>0</v>
      </c>
      <c r="L38">
        <v>0</v>
      </c>
      <c r="M38">
        <v>1</v>
      </c>
      <c r="N38">
        <f t="shared" si="0"/>
        <v>4880.1244017865192</v>
      </c>
      <c r="O38">
        <f>N38-B38</f>
        <v>620.12440178651923</v>
      </c>
      <c r="P38">
        <f t="shared" si="1"/>
        <v>620.12440178651923</v>
      </c>
      <c r="Q38" s="8">
        <f>P38/B38</f>
        <v>0.14556910840059137</v>
      </c>
      <c r="R38">
        <v>1527</v>
      </c>
      <c r="S38">
        <f t="shared" si="2"/>
        <v>11162.239232157346</v>
      </c>
      <c r="T38">
        <f t="shared" si="3"/>
        <v>27486</v>
      </c>
      <c r="U38">
        <f t="shared" si="4"/>
        <v>620.12440178651923</v>
      </c>
      <c r="V38">
        <f t="shared" si="5"/>
        <v>384554.27369108831</v>
      </c>
      <c r="W38" t="e">
        <f>B38-#REF!</f>
        <v>#REF!</v>
      </c>
      <c r="X38">
        <v>0.37254560241663764</v>
      </c>
      <c r="Z38" s="3" t="s">
        <v>27</v>
      </c>
      <c r="AA38" s="3">
        <v>359</v>
      </c>
    </row>
    <row r="39" spans="1:34" x14ac:dyDescent="0.35">
      <c r="A39" s="1">
        <v>40953</v>
      </c>
      <c r="B39">
        <v>6659</v>
      </c>
      <c r="C39">
        <v>4948.666666666667</v>
      </c>
      <c r="D39">
        <v>3582</v>
      </c>
      <c r="E39">
        <v>1</v>
      </c>
      <c r="F39">
        <v>0</v>
      </c>
      <c r="G39">
        <v>4260</v>
      </c>
      <c r="H39">
        <v>0.7787266178691763</v>
      </c>
      <c r="I39">
        <v>0</v>
      </c>
      <c r="J39">
        <v>0</v>
      </c>
      <c r="K39">
        <v>0</v>
      </c>
      <c r="L39">
        <v>0</v>
      </c>
      <c r="M39">
        <v>0</v>
      </c>
      <c r="N39">
        <f t="shared" si="0"/>
        <v>4504.2721320985729</v>
      </c>
      <c r="O39">
        <f>N39-B39</f>
        <v>-2154.7278679014271</v>
      </c>
      <c r="P39">
        <f t="shared" si="1"/>
        <v>2154.7278679014271</v>
      </c>
      <c r="Q39" s="8">
        <f>P39/B39</f>
        <v>0.32358129867869456</v>
      </c>
      <c r="R39">
        <v>61</v>
      </c>
      <c r="S39">
        <f t="shared" si="2"/>
        <v>155140.40648890275</v>
      </c>
      <c r="T39">
        <f t="shared" si="3"/>
        <v>1098</v>
      </c>
      <c r="U39">
        <f t="shared" si="4"/>
        <v>-4309.4557358028542</v>
      </c>
      <c r="V39">
        <f t="shared" si="5"/>
        <v>18571408.738844119</v>
      </c>
      <c r="W39" t="e">
        <f>B39-#REF!</f>
        <v>#REF!</v>
      </c>
      <c r="X39">
        <v>0.7787266178691763</v>
      </c>
    </row>
    <row r="40" spans="1:34" ht="15" thickBot="1" x14ac:dyDescent="0.4">
      <c r="A40" s="1">
        <v>40954</v>
      </c>
      <c r="B40">
        <v>3800</v>
      </c>
      <c r="C40">
        <v>5425.333333333333</v>
      </c>
      <c r="D40">
        <v>3878</v>
      </c>
      <c r="E40">
        <v>0</v>
      </c>
      <c r="F40">
        <v>1</v>
      </c>
      <c r="G40">
        <v>6659</v>
      </c>
      <c r="H40">
        <v>0.16782851167654234</v>
      </c>
      <c r="I40">
        <v>0</v>
      </c>
      <c r="J40">
        <v>0</v>
      </c>
      <c r="K40">
        <v>0</v>
      </c>
      <c r="L40">
        <v>0</v>
      </c>
      <c r="M40">
        <v>0</v>
      </c>
      <c r="N40">
        <f t="shared" si="0"/>
        <v>5234.4905944610846</v>
      </c>
      <c r="O40">
        <f>N40-B40</f>
        <v>1434.4905944610846</v>
      </c>
      <c r="P40">
        <f t="shared" si="1"/>
        <v>1434.4905944610846</v>
      </c>
      <c r="Q40" s="8">
        <f>P40/B40</f>
        <v>0.37749752485818017</v>
      </c>
      <c r="R40">
        <v>1530</v>
      </c>
      <c r="S40">
        <f t="shared" si="2"/>
        <v>25820.830700299521</v>
      </c>
      <c r="T40">
        <f t="shared" si="3"/>
        <v>27540</v>
      </c>
      <c r="U40">
        <f t="shared" si="4"/>
        <v>1434.4905944610846</v>
      </c>
      <c r="V40">
        <f t="shared" si="5"/>
        <v>2057763.2655973157</v>
      </c>
      <c r="W40" t="e">
        <f>B40-#REF!</f>
        <v>#REF!</v>
      </c>
      <c r="X40">
        <v>0.16782851167654234</v>
      </c>
      <c r="Z40" t="s">
        <v>28</v>
      </c>
    </row>
    <row r="41" spans="1:34" x14ac:dyDescent="0.35">
      <c r="A41" s="1">
        <v>40955</v>
      </c>
      <c r="B41">
        <v>3960</v>
      </c>
      <c r="C41">
        <v>4906.333333333333</v>
      </c>
      <c r="D41">
        <v>4423</v>
      </c>
      <c r="E41">
        <v>0</v>
      </c>
      <c r="F41">
        <v>0</v>
      </c>
      <c r="G41">
        <v>3800</v>
      </c>
      <c r="H41">
        <v>0.51858952015801096</v>
      </c>
      <c r="I41">
        <v>1</v>
      </c>
      <c r="J41">
        <v>0</v>
      </c>
      <c r="K41">
        <v>0</v>
      </c>
      <c r="L41">
        <v>0</v>
      </c>
      <c r="M41">
        <v>0</v>
      </c>
      <c r="N41">
        <f t="shared" si="0"/>
        <v>4914.7637612970011</v>
      </c>
      <c r="O41">
        <f>N41-B41</f>
        <v>954.76376129700111</v>
      </c>
      <c r="P41">
        <f t="shared" si="1"/>
        <v>954.76376129700111</v>
      </c>
      <c r="Q41" s="8">
        <f>P41/B41</f>
        <v>0.24110195992348513</v>
      </c>
      <c r="R41">
        <v>1001</v>
      </c>
      <c r="S41">
        <f t="shared" si="2"/>
        <v>17185.74770334602</v>
      </c>
      <c r="T41">
        <f t="shared" si="3"/>
        <v>18018</v>
      </c>
      <c r="U41">
        <f t="shared" si="4"/>
        <v>954.76376129700111</v>
      </c>
      <c r="V41">
        <f t="shared" si="5"/>
        <v>911573.83988599689</v>
      </c>
      <c r="W41" t="e">
        <f>B41-#REF!</f>
        <v>#REF!</v>
      </c>
      <c r="X41">
        <v>0.51858952015801096</v>
      </c>
      <c r="Z41" s="4"/>
      <c r="AA41" s="4" t="s">
        <v>33</v>
      </c>
      <c r="AB41" s="4" t="s">
        <v>34</v>
      </c>
      <c r="AC41" s="4" t="s">
        <v>35</v>
      </c>
      <c r="AD41" s="4" t="s">
        <v>36</v>
      </c>
      <c r="AE41" s="4" t="s">
        <v>37</v>
      </c>
    </row>
    <row r="42" spans="1:34" x14ac:dyDescent="0.35">
      <c r="A42" s="1">
        <v>40956</v>
      </c>
      <c r="B42">
        <v>4609</v>
      </c>
      <c r="C42">
        <v>4806.333333333333</v>
      </c>
      <c r="D42">
        <v>4431</v>
      </c>
      <c r="E42">
        <v>0</v>
      </c>
      <c r="F42">
        <v>0</v>
      </c>
      <c r="G42">
        <v>3960</v>
      </c>
      <c r="H42">
        <v>0.57540374114093185</v>
      </c>
      <c r="I42">
        <v>0</v>
      </c>
      <c r="J42">
        <v>1</v>
      </c>
      <c r="K42">
        <v>0</v>
      </c>
      <c r="L42">
        <v>0</v>
      </c>
      <c r="M42">
        <v>0</v>
      </c>
      <c r="N42">
        <f t="shared" si="0"/>
        <v>4929.7531600566526</v>
      </c>
      <c r="O42">
        <f>N42-B42</f>
        <v>320.75316005665263</v>
      </c>
      <c r="P42">
        <f t="shared" si="1"/>
        <v>320.75316005665263</v>
      </c>
      <c r="Q42" s="8">
        <f>P42/B42</f>
        <v>6.9592788035724149E-2</v>
      </c>
      <c r="R42">
        <v>992</v>
      </c>
      <c r="S42">
        <f t="shared" si="2"/>
        <v>5773.5568810197474</v>
      </c>
      <c r="T42">
        <f t="shared" si="3"/>
        <v>17856</v>
      </c>
      <c r="U42">
        <f t="shared" si="4"/>
        <v>320.75316005665263</v>
      </c>
      <c r="V42">
        <f t="shared" si="5"/>
        <v>102882.58968632862</v>
      </c>
      <c r="W42" t="e">
        <f>B42-#REF!</f>
        <v>#REF!</v>
      </c>
      <c r="X42">
        <v>0.57540374114093185</v>
      </c>
      <c r="Z42" s="2" t="s">
        <v>29</v>
      </c>
      <c r="AA42" s="2">
        <v>4</v>
      </c>
      <c r="AB42" s="2">
        <v>400547291.47843045</v>
      </c>
      <c r="AC42" s="2">
        <v>100136822.86960761</v>
      </c>
      <c r="AD42" s="2">
        <v>352.72148307243623</v>
      </c>
      <c r="AE42" s="2">
        <v>4.5555294396764934E-122</v>
      </c>
    </row>
    <row r="43" spans="1:34" x14ac:dyDescent="0.35">
      <c r="A43" s="1">
        <v>40957</v>
      </c>
      <c r="B43">
        <v>4848</v>
      </c>
      <c r="C43">
        <v>4123</v>
      </c>
      <c r="D43">
        <v>5229</v>
      </c>
      <c r="E43">
        <v>0</v>
      </c>
      <c r="F43">
        <v>0</v>
      </c>
      <c r="G43">
        <v>4609</v>
      </c>
      <c r="H43">
        <v>0.52776809573602879</v>
      </c>
      <c r="I43">
        <v>0</v>
      </c>
      <c r="J43">
        <v>0</v>
      </c>
      <c r="K43">
        <v>1</v>
      </c>
      <c r="L43">
        <v>1</v>
      </c>
      <c r="M43">
        <v>0</v>
      </c>
      <c r="N43">
        <f t="shared" si="0"/>
        <v>5217.0976461452101</v>
      </c>
      <c r="O43">
        <f>N43-B43</f>
        <v>369.09764614521009</v>
      </c>
      <c r="P43">
        <f t="shared" si="1"/>
        <v>369.09764614521009</v>
      </c>
      <c r="Q43" s="8">
        <f>P43/B43</f>
        <v>7.6134002917741361E-2</v>
      </c>
      <c r="R43">
        <v>1877</v>
      </c>
      <c r="S43">
        <f t="shared" si="2"/>
        <v>6643.7576306137817</v>
      </c>
      <c r="T43">
        <f t="shared" si="3"/>
        <v>33786</v>
      </c>
      <c r="U43">
        <f t="shared" si="4"/>
        <v>369.09764614521009</v>
      </c>
      <c r="V43">
        <f t="shared" si="5"/>
        <v>136233.07238993474</v>
      </c>
      <c r="W43" t="e">
        <f>B43-#REF!</f>
        <v>#REF!</v>
      </c>
      <c r="X43">
        <v>0.52776809573602879</v>
      </c>
      <c r="Z43" s="2" t="s">
        <v>30</v>
      </c>
      <c r="AA43" s="2">
        <v>354</v>
      </c>
      <c r="AB43" s="2">
        <v>100499790.90318485</v>
      </c>
      <c r="AC43" s="2">
        <v>283897.71441577643</v>
      </c>
      <c r="AD43" s="2"/>
      <c r="AE43" s="2"/>
    </row>
    <row r="44" spans="1:34" ht="15" thickBot="1" x14ac:dyDescent="0.4">
      <c r="A44" s="1">
        <v>40958</v>
      </c>
      <c r="B44">
        <v>4972</v>
      </c>
      <c r="C44">
        <v>4472.333333333333</v>
      </c>
      <c r="D44">
        <v>5357</v>
      </c>
      <c r="E44">
        <v>0</v>
      </c>
      <c r="F44">
        <v>0</v>
      </c>
      <c r="G44">
        <v>4848</v>
      </c>
      <c r="H44">
        <v>0.51440687812245844</v>
      </c>
      <c r="I44">
        <v>0</v>
      </c>
      <c r="J44">
        <v>0</v>
      </c>
      <c r="K44">
        <v>0</v>
      </c>
      <c r="L44">
        <v>1</v>
      </c>
      <c r="M44">
        <v>0</v>
      </c>
      <c r="N44">
        <f t="shared" si="0"/>
        <v>5436.4162240097039</v>
      </c>
      <c r="O44">
        <f>N44-B44</f>
        <v>464.41622400970391</v>
      </c>
      <c r="P44">
        <f t="shared" si="1"/>
        <v>464.41622400970391</v>
      </c>
      <c r="Q44" s="8">
        <f>P44/B44</f>
        <v>9.3406320195032963E-2</v>
      </c>
      <c r="R44">
        <v>1273</v>
      </c>
      <c r="S44">
        <f t="shared" si="2"/>
        <v>8359.4920321746704</v>
      </c>
      <c r="T44">
        <f t="shared" si="3"/>
        <v>22914</v>
      </c>
      <c r="U44">
        <f t="shared" si="4"/>
        <v>464.41622400970391</v>
      </c>
      <c r="V44">
        <f t="shared" si="5"/>
        <v>215682.42912343147</v>
      </c>
      <c r="W44" t="e">
        <f>B44-#REF!</f>
        <v>#REF!</v>
      </c>
      <c r="X44">
        <v>0.51440687812245844</v>
      </c>
      <c r="Z44" s="3" t="s">
        <v>31</v>
      </c>
      <c r="AA44" s="3">
        <v>358</v>
      </c>
      <c r="AB44" s="3">
        <v>501047082.38161528</v>
      </c>
      <c r="AC44" s="3"/>
      <c r="AD44" s="3"/>
      <c r="AE44" s="3"/>
    </row>
    <row r="45" spans="1:34" ht="15" thickBot="1" x14ac:dyDescent="0.4">
      <c r="A45" s="1">
        <v>40959</v>
      </c>
      <c r="B45">
        <v>3215</v>
      </c>
      <c r="C45">
        <v>4809.666666666667</v>
      </c>
      <c r="D45">
        <v>4260</v>
      </c>
      <c r="E45">
        <v>0</v>
      </c>
      <c r="F45">
        <v>0</v>
      </c>
      <c r="G45">
        <v>4972</v>
      </c>
      <c r="H45">
        <v>0.29586383176484254</v>
      </c>
      <c r="I45">
        <v>0</v>
      </c>
      <c r="J45">
        <v>0</v>
      </c>
      <c r="K45">
        <v>0</v>
      </c>
      <c r="L45">
        <v>0</v>
      </c>
      <c r="M45">
        <v>1</v>
      </c>
      <c r="N45">
        <f t="shared" si="0"/>
        <v>5125.9723128753431</v>
      </c>
      <c r="O45">
        <f>N45-B45</f>
        <v>1910.9723128753431</v>
      </c>
      <c r="P45">
        <f t="shared" si="1"/>
        <v>1910.9723128753431</v>
      </c>
      <c r="Q45" s="8">
        <f>P45/B45</f>
        <v>0.59439263230959349</v>
      </c>
      <c r="R45">
        <v>1478</v>
      </c>
      <c r="S45">
        <f t="shared" si="2"/>
        <v>34397.501631756175</v>
      </c>
      <c r="T45">
        <f t="shared" si="3"/>
        <v>26604</v>
      </c>
      <c r="U45">
        <f t="shared" si="4"/>
        <v>1910.9723128753431</v>
      </c>
      <c r="V45">
        <f t="shared" si="5"/>
        <v>3651815.1805761382</v>
      </c>
      <c r="W45" t="e">
        <f>B45-#REF!</f>
        <v>#REF!</v>
      </c>
      <c r="X45">
        <v>0.29586383176484254</v>
      </c>
    </row>
    <row r="46" spans="1:34" x14ac:dyDescent="0.35">
      <c r="A46" s="1">
        <v>40960</v>
      </c>
      <c r="B46">
        <v>3789</v>
      </c>
      <c r="C46">
        <v>4345</v>
      </c>
      <c r="D46">
        <v>6659</v>
      </c>
      <c r="E46">
        <v>1</v>
      </c>
      <c r="F46">
        <v>0</v>
      </c>
      <c r="G46">
        <v>3215</v>
      </c>
      <c r="H46">
        <v>0.56668990356686422</v>
      </c>
      <c r="I46">
        <v>0</v>
      </c>
      <c r="J46">
        <v>0</v>
      </c>
      <c r="K46">
        <v>0</v>
      </c>
      <c r="L46">
        <v>0</v>
      </c>
      <c r="M46">
        <v>0</v>
      </c>
      <c r="N46">
        <f t="shared" si="0"/>
        <v>5295.8210765940885</v>
      </c>
      <c r="O46">
        <f>N46-B46</f>
        <v>1506.8210765940885</v>
      </c>
      <c r="P46">
        <f t="shared" si="1"/>
        <v>1506.8210765940885</v>
      </c>
      <c r="Q46" s="8">
        <f>P46/B46</f>
        <v>0.39768305003802812</v>
      </c>
      <c r="R46">
        <v>796</v>
      </c>
      <c r="S46">
        <f t="shared" si="2"/>
        <v>27122.779378693594</v>
      </c>
      <c r="T46">
        <f t="shared" si="3"/>
        <v>14328</v>
      </c>
      <c r="U46">
        <f t="shared" si="4"/>
        <v>1506.8210765940885</v>
      </c>
      <c r="V46">
        <f t="shared" si="5"/>
        <v>2270509.7568681678</v>
      </c>
      <c r="W46" t="e">
        <f>B46-#REF!</f>
        <v>#REF!</v>
      </c>
      <c r="X46">
        <v>0.56668990356686422</v>
      </c>
      <c r="Z46" s="4"/>
      <c r="AA46" s="4" t="s">
        <v>38</v>
      </c>
      <c r="AB46" s="4" t="s">
        <v>6</v>
      </c>
      <c r="AC46" s="4" t="s">
        <v>39</v>
      </c>
      <c r="AD46" s="4" t="s">
        <v>40</v>
      </c>
      <c r="AE46" s="4" t="s">
        <v>41</v>
      </c>
      <c r="AF46" s="4" t="s">
        <v>42</v>
      </c>
      <c r="AG46" s="4" t="s">
        <v>43</v>
      </c>
      <c r="AH46" s="4" t="s">
        <v>44</v>
      </c>
    </row>
    <row r="47" spans="1:34" x14ac:dyDescent="0.35">
      <c r="A47" s="1">
        <v>40961</v>
      </c>
      <c r="B47">
        <v>3695</v>
      </c>
      <c r="C47">
        <v>3992</v>
      </c>
      <c r="D47">
        <v>3800</v>
      </c>
      <c r="E47">
        <v>0</v>
      </c>
      <c r="F47">
        <v>1</v>
      </c>
      <c r="G47">
        <v>3789</v>
      </c>
      <c r="H47">
        <v>0.48907865690716856</v>
      </c>
      <c r="I47">
        <v>0</v>
      </c>
      <c r="J47">
        <v>0</v>
      </c>
      <c r="K47">
        <v>0</v>
      </c>
      <c r="L47">
        <v>0</v>
      </c>
      <c r="M47">
        <v>0</v>
      </c>
      <c r="N47">
        <f t="shared" si="0"/>
        <v>4021.9641399953121</v>
      </c>
      <c r="O47">
        <f>N47-B47</f>
        <v>326.96413999531205</v>
      </c>
      <c r="P47">
        <f t="shared" si="1"/>
        <v>326.96413999531205</v>
      </c>
      <c r="Q47" s="8">
        <f>P47/B47</f>
        <v>8.8488265222005966E-2</v>
      </c>
      <c r="R47">
        <v>1311</v>
      </c>
      <c r="S47">
        <f t="shared" si="2"/>
        <v>5885.3545199156169</v>
      </c>
      <c r="T47">
        <f t="shared" si="3"/>
        <v>23598</v>
      </c>
      <c r="U47">
        <f t="shared" si="4"/>
        <v>326.96413999531205</v>
      </c>
      <c r="V47">
        <f t="shared" si="5"/>
        <v>106905.54884287402</v>
      </c>
      <c r="W47" t="e">
        <f>B47-#REF!</f>
        <v>#REF!</v>
      </c>
      <c r="X47">
        <v>0.48907865690716856</v>
      </c>
      <c r="Z47" s="2" t="s">
        <v>32</v>
      </c>
      <c r="AA47" s="2">
        <v>-2554.3435231167368</v>
      </c>
      <c r="AB47" s="2">
        <v>214.37852416062134</v>
      </c>
      <c r="AC47" s="2">
        <v>-11.91510918884261</v>
      </c>
      <c r="AD47" s="2">
        <v>9.413857841197819E-28</v>
      </c>
      <c r="AE47" s="2">
        <v>-2975.959171845408</v>
      </c>
      <c r="AF47" s="2">
        <v>-2132.7278743880656</v>
      </c>
      <c r="AG47" s="2">
        <v>-2975.959171845408</v>
      </c>
      <c r="AH47" s="2">
        <v>-2132.7278743880656</v>
      </c>
    </row>
    <row r="48" spans="1:34" x14ac:dyDescent="0.35">
      <c r="A48" s="1">
        <v>40962</v>
      </c>
      <c r="B48">
        <v>3844</v>
      </c>
      <c r="C48">
        <v>3566.3333333333335</v>
      </c>
      <c r="D48">
        <v>3960</v>
      </c>
      <c r="E48">
        <v>0</v>
      </c>
      <c r="F48">
        <v>0</v>
      </c>
      <c r="G48">
        <v>3695</v>
      </c>
      <c r="H48">
        <v>0.51731149064714765</v>
      </c>
      <c r="I48">
        <v>1</v>
      </c>
      <c r="J48">
        <v>0</v>
      </c>
      <c r="K48">
        <v>0</v>
      </c>
      <c r="L48">
        <v>0</v>
      </c>
      <c r="M48">
        <v>0</v>
      </c>
      <c r="N48">
        <f t="shared" si="0"/>
        <v>4296.9642138836261</v>
      </c>
      <c r="O48">
        <f>N48-B48</f>
        <v>452.96421388362614</v>
      </c>
      <c r="P48">
        <f t="shared" si="1"/>
        <v>452.96421388362614</v>
      </c>
      <c r="Q48" s="8">
        <f>P48/B48</f>
        <v>0.11783668415286841</v>
      </c>
      <c r="R48">
        <v>1322</v>
      </c>
      <c r="S48">
        <f t="shared" si="2"/>
        <v>8153.3558499052706</v>
      </c>
      <c r="T48">
        <f t="shared" si="3"/>
        <v>23796</v>
      </c>
      <c r="U48">
        <f t="shared" si="4"/>
        <v>452.96421388362614</v>
      </c>
      <c r="V48">
        <f t="shared" si="5"/>
        <v>205176.57905921142</v>
      </c>
      <c r="W48" t="e">
        <f>B48-#REF!</f>
        <v>#REF!</v>
      </c>
      <c r="X48">
        <v>0.51731149064714765</v>
      </c>
      <c r="Z48" s="2" t="s">
        <v>106</v>
      </c>
      <c r="AA48" s="2">
        <v>0.75442963769749261</v>
      </c>
      <c r="AB48" s="2">
        <v>3.6886646651268007E-2</v>
      </c>
      <c r="AC48" s="2">
        <v>20.452649025811038</v>
      </c>
      <c r="AD48" s="2">
        <v>6.2175736073721158E-62</v>
      </c>
      <c r="AE48" s="2">
        <v>0.68188511618727166</v>
      </c>
      <c r="AF48" s="2">
        <v>0.82697415920771356</v>
      </c>
      <c r="AG48" s="2">
        <v>0.68188511618727166</v>
      </c>
      <c r="AH48" s="2">
        <v>0.82697415920771356</v>
      </c>
    </row>
    <row r="49" spans="1:34" x14ac:dyDescent="0.35">
      <c r="A49" s="1">
        <v>40963</v>
      </c>
      <c r="B49">
        <v>4438</v>
      </c>
      <c r="C49">
        <v>3776</v>
      </c>
      <c r="D49">
        <v>4609</v>
      </c>
      <c r="E49">
        <v>0</v>
      </c>
      <c r="F49">
        <v>0</v>
      </c>
      <c r="G49">
        <v>3844</v>
      </c>
      <c r="H49">
        <v>0.56901359358661552</v>
      </c>
      <c r="I49">
        <v>0</v>
      </c>
      <c r="J49">
        <v>1</v>
      </c>
      <c r="K49">
        <v>0</v>
      </c>
      <c r="L49">
        <v>0</v>
      </c>
      <c r="M49">
        <v>0</v>
      </c>
      <c r="N49">
        <f t="shared" si="0"/>
        <v>4661.768926032888</v>
      </c>
      <c r="O49">
        <f>N49-B49</f>
        <v>223.76892603288798</v>
      </c>
      <c r="P49">
        <f t="shared" si="1"/>
        <v>223.76892603288798</v>
      </c>
      <c r="Q49" s="8">
        <f>P49/B49</f>
        <v>5.042111897992068E-2</v>
      </c>
      <c r="R49">
        <v>1086</v>
      </c>
      <c r="S49">
        <f t="shared" si="2"/>
        <v>4027.8406685919836</v>
      </c>
      <c r="T49">
        <f t="shared" si="3"/>
        <v>19548</v>
      </c>
      <c r="U49">
        <f t="shared" si="4"/>
        <v>223.76892603288798</v>
      </c>
      <c r="V49">
        <f t="shared" si="5"/>
        <v>50072.532257912091</v>
      </c>
      <c r="W49" t="e">
        <f>B49-#REF!</f>
        <v>#REF!</v>
      </c>
      <c r="X49">
        <v>0.56901359358661552</v>
      </c>
      <c r="Z49" s="2" t="s">
        <v>21</v>
      </c>
      <c r="AA49" s="2">
        <v>0.18076186961662072</v>
      </c>
      <c r="AB49" s="2">
        <v>3.2104081410886061E-2</v>
      </c>
      <c r="AC49" s="2">
        <v>5.6304949923073275</v>
      </c>
      <c r="AD49" s="2">
        <v>3.6636543697712019E-8</v>
      </c>
      <c r="AE49" s="2">
        <v>0.11762316127871195</v>
      </c>
      <c r="AF49" s="2">
        <v>0.24390057795452949</v>
      </c>
      <c r="AG49" s="2">
        <v>0.11762316127871195</v>
      </c>
      <c r="AH49" s="2">
        <v>0.24390057795452949</v>
      </c>
    </row>
    <row r="50" spans="1:34" x14ac:dyDescent="0.35">
      <c r="A50" s="1">
        <v>40964</v>
      </c>
      <c r="B50">
        <v>4395</v>
      </c>
      <c r="C50">
        <v>3992.3333333333335</v>
      </c>
      <c r="D50">
        <v>4848</v>
      </c>
      <c r="E50">
        <v>0</v>
      </c>
      <c r="F50">
        <v>0</v>
      </c>
      <c r="G50">
        <v>4438</v>
      </c>
      <c r="H50">
        <v>0.49500406645753459</v>
      </c>
      <c r="I50">
        <v>0</v>
      </c>
      <c r="J50">
        <v>0</v>
      </c>
      <c r="K50">
        <v>1</v>
      </c>
      <c r="L50">
        <v>1</v>
      </c>
      <c r="M50">
        <v>0</v>
      </c>
      <c r="N50">
        <f t="shared" si="0"/>
        <v>4978.8288048271315</v>
      </c>
      <c r="O50">
        <f>N50-B50</f>
        <v>583.82880482713153</v>
      </c>
      <c r="P50">
        <f t="shared" si="1"/>
        <v>583.82880482713153</v>
      </c>
      <c r="Q50" s="8">
        <f>P50/B50</f>
        <v>0.13283931850446679</v>
      </c>
      <c r="R50">
        <v>1755</v>
      </c>
      <c r="S50">
        <f t="shared" si="2"/>
        <v>10508.918486888368</v>
      </c>
      <c r="T50">
        <f t="shared" si="3"/>
        <v>31590</v>
      </c>
      <c r="U50">
        <f t="shared" si="4"/>
        <v>583.82880482713153</v>
      </c>
      <c r="V50">
        <f t="shared" si="5"/>
        <v>340856.07334587682</v>
      </c>
      <c r="W50" t="e">
        <f>B50-#REF!</f>
        <v>#REF!</v>
      </c>
      <c r="X50">
        <v>0.49500406645753459</v>
      </c>
      <c r="Z50" s="2" t="s">
        <v>149</v>
      </c>
      <c r="AA50" s="2">
        <v>0.63654886152026369</v>
      </c>
      <c r="AB50" s="2">
        <v>3.0185878562978743E-2</v>
      </c>
      <c r="AC50" s="2">
        <v>21.087637392835553</v>
      </c>
      <c r="AD50" s="2">
        <v>1.6073241889028269E-64</v>
      </c>
      <c r="AE50" s="2">
        <v>0.57718265950629843</v>
      </c>
      <c r="AF50" s="2">
        <v>0.69591506353422894</v>
      </c>
      <c r="AG50" s="2">
        <v>0.57718265950629843</v>
      </c>
      <c r="AH50" s="2">
        <v>0.69591506353422894</v>
      </c>
    </row>
    <row r="51" spans="1:34" ht="15" thickBot="1" x14ac:dyDescent="0.4">
      <c r="A51" s="1">
        <v>40965</v>
      </c>
      <c r="B51">
        <v>4973</v>
      </c>
      <c r="C51">
        <v>4225.666666666667</v>
      </c>
      <c r="D51">
        <v>4972</v>
      </c>
      <c r="E51">
        <v>0</v>
      </c>
      <c r="F51">
        <v>0</v>
      </c>
      <c r="G51">
        <v>4395</v>
      </c>
      <c r="H51">
        <v>0.56715464157081441</v>
      </c>
      <c r="I51">
        <v>0</v>
      </c>
      <c r="J51">
        <v>0</v>
      </c>
      <c r="K51">
        <v>0</v>
      </c>
      <c r="L51">
        <v>1</v>
      </c>
      <c r="M51">
        <v>0</v>
      </c>
      <c r="N51">
        <f t="shared" si="0"/>
        <v>5087.9577372988915</v>
      </c>
      <c r="O51">
        <f>N51-B51</f>
        <v>114.95773729889152</v>
      </c>
      <c r="P51">
        <f t="shared" si="1"/>
        <v>114.95773729889152</v>
      </c>
      <c r="Q51" s="8">
        <f>P51/B51</f>
        <v>2.3116375889582045E-2</v>
      </c>
      <c r="R51">
        <v>1259</v>
      </c>
      <c r="S51">
        <f t="shared" si="2"/>
        <v>2069.2392713800473</v>
      </c>
      <c r="T51">
        <f t="shared" si="3"/>
        <v>22662</v>
      </c>
      <c r="U51">
        <f t="shared" si="4"/>
        <v>114.95773729889152</v>
      </c>
      <c r="V51">
        <f t="shared" si="5"/>
        <v>13215.281364880953</v>
      </c>
      <c r="W51" t="e">
        <f>B51-#REF!</f>
        <v>#REF!</v>
      </c>
      <c r="X51">
        <v>0.56715464157081441</v>
      </c>
      <c r="Z51" s="3" t="s">
        <v>54</v>
      </c>
      <c r="AA51" s="3">
        <v>475.64688882637563</v>
      </c>
      <c r="AB51" s="3">
        <v>67.905454893998083</v>
      </c>
      <c r="AC51" s="3">
        <v>7.0045460938133903</v>
      </c>
      <c r="AD51" s="3">
        <v>1.2545338437742056E-11</v>
      </c>
      <c r="AE51" s="3">
        <v>342.09805258241619</v>
      </c>
      <c r="AF51" s="3">
        <v>609.19572507033513</v>
      </c>
      <c r="AG51" s="3">
        <v>342.09805258241619</v>
      </c>
      <c r="AH51" s="3">
        <v>609.19572507033513</v>
      </c>
    </row>
    <row r="52" spans="1:34" x14ac:dyDescent="0.35">
      <c r="A52" s="1">
        <v>40966</v>
      </c>
      <c r="B52">
        <v>3390</v>
      </c>
      <c r="C52">
        <v>4602</v>
      </c>
      <c r="D52">
        <v>3215</v>
      </c>
      <c r="E52">
        <v>0</v>
      </c>
      <c r="F52">
        <v>0</v>
      </c>
      <c r="G52">
        <v>4973</v>
      </c>
      <c r="H52">
        <v>0.31607993493667946</v>
      </c>
      <c r="I52">
        <v>0</v>
      </c>
      <c r="J52">
        <v>0</v>
      </c>
      <c r="K52">
        <v>0</v>
      </c>
      <c r="L52">
        <v>0</v>
      </c>
      <c r="M52">
        <v>1</v>
      </c>
      <c r="N52">
        <f t="shared" si="0"/>
        <v>4640.596361165135</v>
      </c>
      <c r="O52">
        <f>N52-B52</f>
        <v>1250.596361165135</v>
      </c>
      <c r="P52">
        <f t="shared" si="1"/>
        <v>1250.596361165135</v>
      </c>
      <c r="Q52" s="8">
        <f>P52/B52</f>
        <v>0.36890748116965633</v>
      </c>
      <c r="R52">
        <v>1213</v>
      </c>
      <c r="S52">
        <f t="shared" si="2"/>
        <v>22510.73450097243</v>
      </c>
      <c r="T52">
        <f t="shared" si="3"/>
        <v>21834</v>
      </c>
      <c r="U52">
        <f t="shared" si="4"/>
        <v>1250.596361165135</v>
      </c>
      <c r="V52">
        <f t="shared" si="5"/>
        <v>1563991.2585594768</v>
      </c>
      <c r="W52" t="e">
        <f>B52-#REF!</f>
        <v>#REF!</v>
      </c>
      <c r="X52">
        <v>0.31607993493667946</v>
      </c>
    </row>
    <row r="53" spans="1:34" x14ac:dyDescent="0.35">
      <c r="A53" s="1">
        <v>40967</v>
      </c>
      <c r="B53">
        <v>3795</v>
      </c>
      <c r="C53">
        <v>4252.666666666667</v>
      </c>
      <c r="D53">
        <v>3789</v>
      </c>
      <c r="E53">
        <v>1</v>
      </c>
      <c r="F53">
        <v>0</v>
      </c>
      <c r="G53">
        <v>3390</v>
      </c>
      <c r="H53">
        <v>0.54705472289996515</v>
      </c>
      <c r="I53">
        <v>0</v>
      </c>
      <c r="J53">
        <v>0</v>
      </c>
      <c r="K53">
        <v>0</v>
      </c>
      <c r="L53">
        <v>0</v>
      </c>
      <c r="M53">
        <v>0</v>
      </c>
      <c r="N53">
        <f t="shared" si="0"/>
        <v>4151.5003775060577</v>
      </c>
      <c r="O53">
        <f>N53-B53</f>
        <v>356.5003775060577</v>
      </c>
      <c r="P53">
        <f t="shared" si="1"/>
        <v>356.5003775060577</v>
      </c>
      <c r="Q53" s="8">
        <f>P53/B53</f>
        <v>9.3939493413980946E-2</v>
      </c>
      <c r="R53">
        <v>1158</v>
      </c>
      <c r="S53">
        <f t="shared" si="2"/>
        <v>6417.0067951090386</v>
      </c>
      <c r="T53">
        <f t="shared" si="3"/>
        <v>20844</v>
      </c>
      <c r="U53">
        <f t="shared" si="4"/>
        <v>356.5003775060577</v>
      </c>
      <c r="V53">
        <f t="shared" si="5"/>
        <v>127092.51916196165</v>
      </c>
      <c r="W53" t="e">
        <f>B53-#REF!</f>
        <v>#REF!</v>
      </c>
      <c r="X53">
        <v>0.54705472289996515</v>
      </c>
      <c r="Z53" t="s">
        <v>22</v>
      </c>
    </row>
    <row r="54" spans="1:34" ht="15" thickBot="1" x14ac:dyDescent="0.4">
      <c r="A54" s="1">
        <v>40968</v>
      </c>
      <c r="B54">
        <v>3842</v>
      </c>
      <c r="C54">
        <v>4052.6666666666665</v>
      </c>
      <c r="D54">
        <v>3695</v>
      </c>
      <c r="E54">
        <v>0</v>
      </c>
      <c r="F54">
        <v>1</v>
      </c>
      <c r="G54">
        <v>3795</v>
      </c>
      <c r="H54">
        <v>0.50546067154641572</v>
      </c>
      <c r="I54">
        <v>0</v>
      </c>
      <c r="J54">
        <v>0</v>
      </c>
      <c r="K54">
        <v>0</v>
      </c>
      <c r="L54">
        <v>0</v>
      </c>
      <c r="M54">
        <v>0</v>
      </c>
      <c r="N54">
        <f t="shared" si="0"/>
        <v>3999.2477834193164</v>
      </c>
      <c r="O54">
        <f>N54-B54</f>
        <v>157.24778341931642</v>
      </c>
      <c r="P54">
        <f t="shared" si="1"/>
        <v>157.24778341931642</v>
      </c>
      <c r="Q54" s="8">
        <f>P54/B54</f>
        <v>4.0928626605756489E-2</v>
      </c>
      <c r="R54">
        <v>1024</v>
      </c>
      <c r="S54">
        <f t="shared" si="2"/>
        <v>2830.4601015476956</v>
      </c>
      <c r="T54">
        <f t="shared" si="3"/>
        <v>18432</v>
      </c>
      <c r="U54">
        <f t="shared" si="4"/>
        <v>157.24778341931642</v>
      </c>
      <c r="V54">
        <f t="shared" si="5"/>
        <v>24726.865390288243</v>
      </c>
      <c r="W54" t="e">
        <f>B54-#REF!</f>
        <v>#REF!</v>
      </c>
      <c r="X54">
        <v>0.50546067154641572</v>
      </c>
    </row>
    <row r="55" spans="1:34" x14ac:dyDescent="0.35">
      <c r="A55" s="1">
        <v>40969</v>
      </c>
      <c r="B55">
        <v>4135</v>
      </c>
      <c r="C55">
        <v>3675.6666666666665</v>
      </c>
      <c r="D55">
        <v>3844</v>
      </c>
      <c r="E55">
        <v>0</v>
      </c>
      <c r="F55">
        <v>0</v>
      </c>
      <c r="G55">
        <v>3842</v>
      </c>
      <c r="H55">
        <v>0.53404205878935751</v>
      </c>
      <c r="I55">
        <v>1</v>
      </c>
      <c r="J55">
        <v>0</v>
      </c>
      <c r="K55">
        <v>0</v>
      </c>
      <c r="L55">
        <v>0</v>
      </c>
      <c r="M55">
        <v>0</v>
      </c>
      <c r="N55">
        <f t="shared" si="0"/>
        <v>4321.2719840714781</v>
      </c>
      <c r="O55">
        <f>N55-B55</f>
        <v>186.27198407147807</v>
      </c>
      <c r="P55">
        <f t="shared" si="1"/>
        <v>186.27198407147807</v>
      </c>
      <c r="Q55" s="8">
        <f>P55/B55</f>
        <v>4.5047638227685143E-2</v>
      </c>
      <c r="R55">
        <v>995</v>
      </c>
      <c r="S55">
        <f t="shared" si="2"/>
        <v>3352.8957132866053</v>
      </c>
      <c r="T55">
        <f t="shared" si="3"/>
        <v>17910</v>
      </c>
      <c r="U55">
        <f t="shared" si="4"/>
        <v>186.27198407147807</v>
      </c>
      <c r="V55">
        <f t="shared" si="5"/>
        <v>34697.25204992498</v>
      </c>
      <c r="W55" t="e">
        <f>B55-#REF!</f>
        <v>#REF!</v>
      </c>
      <c r="X55">
        <v>0.53404205878935751</v>
      </c>
      <c r="Z55" s="5" t="s">
        <v>23</v>
      </c>
      <c r="AA55" s="5"/>
    </row>
    <row r="56" spans="1:34" x14ac:dyDescent="0.35">
      <c r="A56" s="1">
        <v>40970</v>
      </c>
      <c r="B56">
        <v>4592</v>
      </c>
      <c r="C56">
        <v>3924</v>
      </c>
      <c r="D56">
        <v>4438</v>
      </c>
      <c r="E56">
        <v>0</v>
      </c>
      <c r="F56">
        <v>0</v>
      </c>
      <c r="G56">
        <v>4135</v>
      </c>
      <c r="H56">
        <v>0.55309631695131867</v>
      </c>
      <c r="I56">
        <v>0</v>
      </c>
      <c r="J56">
        <v>1</v>
      </c>
      <c r="K56">
        <v>0</v>
      </c>
      <c r="L56">
        <v>0</v>
      </c>
      <c r="M56">
        <v>0</v>
      </c>
      <c r="N56">
        <f t="shared" si="0"/>
        <v>4713.0592934698225</v>
      </c>
      <c r="O56">
        <f>N56-B56</f>
        <v>121.05929346982248</v>
      </c>
      <c r="P56">
        <f t="shared" si="1"/>
        <v>121.05929346982248</v>
      </c>
      <c r="Q56" s="8">
        <f>P56/B56</f>
        <v>2.636308655701709E-2</v>
      </c>
      <c r="R56">
        <v>674</v>
      </c>
      <c r="S56">
        <f t="shared" si="2"/>
        <v>2179.0672824568046</v>
      </c>
      <c r="T56">
        <f t="shared" si="3"/>
        <v>12132</v>
      </c>
      <c r="U56">
        <f t="shared" si="4"/>
        <v>121.05929346982248</v>
      </c>
      <c r="V56">
        <f t="shared" si="5"/>
        <v>14655.352535412603</v>
      </c>
      <c r="W56" t="e">
        <f>B56-#REF!</f>
        <v>#REF!</v>
      </c>
      <c r="X56">
        <v>0.55309631695131867</v>
      </c>
      <c r="Z56" s="2" t="s">
        <v>24</v>
      </c>
      <c r="AA56" s="2">
        <v>0.89410316227407205</v>
      </c>
    </row>
    <row r="57" spans="1:34" x14ac:dyDescent="0.35">
      <c r="A57" s="1">
        <v>40971</v>
      </c>
      <c r="B57">
        <v>5335</v>
      </c>
      <c r="C57">
        <v>4189.666666666667</v>
      </c>
      <c r="D57">
        <v>4395</v>
      </c>
      <c r="E57">
        <v>0</v>
      </c>
      <c r="F57">
        <v>0</v>
      </c>
      <c r="G57">
        <v>4592</v>
      </c>
      <c r="H57">
        <v>0.58632508423376317</v>
      </c>
      <c r="I57">
        <v>0</v>
      </c>
      <c r="J57">
        <v>0</v>
      </c>
      <c r="K57">
        <v>1</v>
      </c>
      <c r="L57">
        <v>1</v>
      </c>
      <c r="M57">
        <v>0</v>
      </c>
      <c r="N57">
        <f t="shared" si="0"/>
        <v>4894.9433959460239</v>
      </c>
      <c r="O57">
        <f>N57-B57</f>
        <v>-440.05660405397612</v>
      </c>
      <c r="P57">
        <f t="shared" si="1"/>
        <v>440.05660405397612</v>
      </c>
      <c r="Q57" s="8">
        <f>P57/B57</f>
        <v>8.2484836748636575E-2</v>
      </c>
      <c r="R57">
        <v>1162</v>
      </c>
      <c r="S57">
        <f t="shared" si="2"/>
        <v>31684.07549188628</v>
      </c>
      <c r="T57">
        <f t="shared" si="3"/>
        <v>20916</v>
      </c>
      <c r="U57">
        <f t="shared" si="4"/>
        <v>-880.11320810795223</v>
      </c>
      <c r="V57">
        <f t="shared" si="5"/>
        <v>774599.25908607163</v>
      </c>
      <c r="W57" t="e">
        <f>B57-#REF!</f>
        <v>#REF!</v>
      </c>
      <c r="X57">
        <v>0.58632508423376317</v>
      </c>
      <c r="Z57" s="2" t="s">
        <v>25</v>
      </c>
      <c r="AA57" s="2">
        <v>0.7994204647884956</v>
      </c>
    </row>
    <row r="58" spans="1:34" x14ac:dyDescent="0.35">
      <c r="A58" s="1">
        <v>40972</v>
      </c>
      <c r="B58">
        <v>5604</v>
      </c>
      <c r="C58">
        <v>4687.333333333333</v>
      </c>
      <c r="D58">
        <v>4973</v>
      </c>
      <c r="E58">
        <v>0</v>
      </c>
      <c r="F58">
        <v>0</v>
      </c>
      <c r="G58">
        <v>5335</v>
      </c>
      <c r="H58">
        <v>0.5312536307656559</v>
      </c>
      <c r="I58">
        <v>0</v>
      </c>
      <c r="J58">
        <v>0</v>
      </c>
      <c r="K58">
        <v>0</v>
      </c>
      <c r="L58">
        <v>1</v>
      </c>
      <c r="M58">
        <v>0</v>
      </c>
      <c r="N58">
        <f t="shared" si="0"/>
        <v>5472.8095593440157</v>
      </c>
      <c r="O58">
        <f>N58-B58</f>
        <v>-131.19044065598428</v>
      </c>
      <c r="P58">
        <f t="shared" si="1"/>
        <v>131.19044065598428</v>
      </c>
      <c r="Q58" s="8">
        <f>P58/B58</f>
        <v>2.3410142872231313E-2</v>
      </c>
      <c r="R58">
        <v>622</v>
      </c>
      <c r="S58">
        <f t="shared" si="2"/>
        <v>9445.7117272308678</v>
      </c>
      <c r="T58">
        <f t="shared" si="3"/>
        <v>11196</v>
      </c>
      <c r="U58">
        <f t="shared" si="4"/>
        <v>-262.38088131196855</v>
      </c>
      <c r="V58">
        <f t="shared" si="5"/>
        <v>68843.726878045331</v>
      </c>
      <c r="W58" t="e">
        <f>B58-#REF!</f>
        <v>#REF!</v>
      </c>
      <c r="X58">
        <v>0.5312536307656559</v>
      </c>
      <c r="Z58" s="2" t="s">
        <v>26</v>
      </c>
      <c r="AA58" s="2">
        <v>0.79715402936237689</v>
      </c>
    </row>
    <row r="59" spans="1:34" x14ac:dyDescent="0.35">
      <c r="A59" s="1">
        <v>40973</v>
      </c>
      <c r="B59">
        <v>3487</v>
      </c>
      <c r="C59">
        <v>5177</v>
      </c>
      <c r="D59">
        <v>3390</v>
      </c>
      <c r="E59">
        <v>0</v>
      </c>
      <c r="F59">
        <v>0</v>
      </c>
      <c r="G59">
        <v>5604</v>
      </c>
      <c r="H59">
        <v>0.25403741140931801</v>
      </c>
      <c r="I59">
        <v>0</v>
      </c>
      <c r="J59">
        <v>0</v>
      </c>
      <c r="K59">
        <v>0</v>
      </c>
      <c r="L59">
        <v>0</v>
      </c>
      <c r="M59">
        <v>1</v>
      </c>
      <c r="N59">
        <f t="shared" si="0"/>
        <v>5049.2352144359047</v>
      </c>
      <c r="O59">
        <f>N59-B59</f>
        <v>1562.2352144359047</v>
      </c>
      <c r="P59">
        <f t="shared" si="1"/>
        <v>1562.2352144359047</v>
      </c>
      <c r="Q59" s="8">
        <f>P59/B59</f>
        <v>0.44801698148434321</v>
      </c>
      <c r="R59">
        <v>1251</v>
      </c>
      <c r="S59">
        <f t="shared" si="2"/>
        <v>28120.233859846285</v>
      </c>
      <c r="T59">
        <f t="shared" si="3"/>
        <v>22518</v>
      </c>
      <c r="U59">
        <f t="shared" si="4"/>
        <v>1562.2352144359047</v>
      </c>
      <c r="V59">
        <f t="shared" si="5"/>
        <v>2440578.8652235973</v>
      </c>
      <c r="W59" t="e">
        <f>B59-#REF!</f>
        <v>#REF!</v>
      </c>
      <c r="X59">
        <v>0.25403741140931801</v>
      </c>
      <c r="Z59" s="2" t="s">
        <v>6</v>
      </c>
      <c r="AA59" s="2">
        <v>532.82052739714925</v>
      </c>
    </row>
    <row r="60" spans="1:34" ht="15" thickBot="1" x14ac:dyDescent="0.4">
      <c r="A60" s="1">
        <v>40974</v>
      </c>
      <c r="B60">
        <v>3854</v>
      </c>
      <c r="C60">
        <v>4808.666666666667</v>
      </c>
      <c r="D60">
        <v>3795</v>
      </c>
      <c r="E60">
        <v>1</v>
      </c>
      <c r="F60">
        <v>0</v>
      </c>
      <c r="G60">
        <v>3487</v>
      </c>
      <c r="H60">
        <v>0.54263971186243753</v>
      </c>
      <c r="I60">
        <v>0</v>
      </c>
      <c r="J60">
        <v>0</v>
      </c>
      <c r="K60">
        <v>0</v>
      </c>
      <c r="L60">
        <v>0</v>
      </c>
      <c r="M60">
        <v>0</v>
      </c>
      <c r="N60">
        <f t="shared" si="0"/>
        <v>4346.4336631832557</v>
      </c>
      <c r="O60">
        <f>N60-B60</f>
        <v>492.4336631832557</v>
      </c>
      <c r="P60">
        <f t="shared" si="1"/>
        <v>492.4336631832557</v>
      </c>
      <c r="Q60" s="8">
        <f>P60/B60</f>
        <v>0.12777209734905443</v>
      </c>
      <c r="R60">
        <v>1095</v>
      </c>
      <c r="S60">
        <f t="shared" si="2"/>
        <v>8863.8059372986027</v>
      </c>
      <c r="T60">
        <f t="shared" si="3"/>
        <v>19710</v>
      </c>
      <c r="U60">
        <f t="shared" si="4"/>
        <v>492.4336631832557</v>
      </c>
      <c r="V60">
        <f t="shared" si="5"/>
        <v>242490.91263608012</v>
      </c>
      <c r="W60" t="e">
        <f>B60-#REF!</f>
        <v>#REF!</v>
      </c>
      <c r="X60">
        <v>0.54263971186243753</v>
      </c>
      <c r="Z60" s="3" t="s">
        <v>27</v>
      </c>
      <c r="AA60" s="3">
        <v>359</v>
      </c>
    </row>
    <row r="61" spans="1:34" x14ac:dyDescent="0.35">
      <c r="A61" s="1">
        <v>40975</v>
      </c>
      <c r="B61">
        <v>4368</v>
      </c>
      <c r="C61">
        <v>4315</v>
      </c>
      <c r="D61">
        <v>3842</v>
      </c>
      <c r="E61">
        <v>0</v>
      </c>
      <c r="F61">
        <v>1</v>
      </c>
      <c r="G61">
        <v>3854</v>
      </c>
      <c r="H61">
        <v>0.55971883350761009</v>
      </c>
      <c r="I61">
        <v>0</v>
      </c>
      <c r="J61">
        <v>0</v>
      </c>
      <c r="K61">
        <v>0</v>
      </c>
      <c r="L61">
        <v>0</v>
      </c>
      <c r="M61">
        <v>0</v>
      </c>
      <c r="N61">
        <f t="shared" si="0"/>
        <v>4153.0656887587256</v>
      </c>
      <c r="O61">
        <f>N61-B61</f>
        <v>-214.93431124127437</v>
      </c>
      <c r="P61">
        <f t="shared" si="1"/>
        <v>214.93431124127437</v>
      </c>
      <c r="Q61" s="8">
        <f>P61/B61</f>
        <v>4.9206573086372336E-2</v>
      </c>
      <c r="R61">
        <v>616</v>
      </c>
      <c r="S61">
        <f t="shared" si="2"/>
        <v>15475.270409371755</v>
      </c>
      <c r="T61">
        <f t="shared" si="3"/>
        <v>11088</v>
      </c>
      <c r="U61">
        <f t="shared" si="4"/>
        <v>-429.86862248254874</v>
      </c>
      <c r="V61">
        <f t="shared" si="5"/>
        <v>184787.032595044</v>
      </c>
      <c r="W61" t="e">
        <f>B61-#REF!</f>
        <v>#REF!</v>
      </c>
      <c r="X61">
        <v>0.55971883350761009</v>
      </c>
    </row>
    <row r="62" spans="1:34" ht="15" thickBot="1" x14ac:dyDescent="0.4">
      <c r="A62" s="1">
        <v>40976</v>
      </c>
      <c r="B62">
        <v>4263</v>
      </c>
      <c r="C62">
        <v>3903</v>
      </c>
      <c r="D62">
        <v>4135</v>
      </c>
      <c r="E62">
        <v>0</v>
      </c>
      <c r="F62">
        <v>0</v>
      </c>
      <c r="G62">
        <v>4368</v>
      </c>
      <c r="H62">
        <v>0.48780062739630531</v>
      </c>
      <c r="I62">
        <v>1</v>
      </c>
      <c r="J62">
        <v>0</v>
      </c>
      <c r="K62">
        <v>0</v>
      </c>
      <c r="L62">
        <v>0</v>
      </c>
      <c r="M62">
        <v>0</v>
      </c>
      <c r="N62">
        <f t="shared" si="0"/>
        <v>4644.9272464719434</v>
      </c>
      <c r="O62">
        <f>N62-B62</f>
        <v>381.92724647194336</v>
      </c>
      <c r="P62">
        <f t="shared" si="1"/>
        <v>381.92724647194336</v>
      </c>
      <c r="Q62" s="8">
        <f>P62/B62</f>
        <v>8.9591190821473932E-2</v>
      </c>
      <c r="R62">
        <v>856</v>
      </c>
      <c r="S62">
        <f t="shared" si="2"/>
        <v>6874.6904364949805</v>
      </c>
      <c r="T62">
        <f t="shared" si="3"/>
        <v>15408</v>
      </c>
      <c r="U62">
        <f t="shared" si="4"/>
        <v>381.92724647194336</v>
      </c>
      <c r="V62">
        <f t="shared" si="5"/>
        <v>145868.42159764058</v>
      </c>
      <c r="W62" t="e">
        <f>B62-#REF!</f>
        <v>#REF!</v>
      </c>
      <c r="X62">
        <v>0.48780062739630531</v>
      </c>
      <c r="Z62" t="s">
        <v>28</v>
      </c>
    </row>
    <row r="63" spans="1:34" x14ac:dyDescent="0.35">
      <c r="A63" s="1">
        <v>40977</v>
      </c>
      <c r="B63">
        <v>4953</v>
      </c>
      <c r="C63">
        <v>4161.666666666667</v>
      </c>
      <c r="D63">
        <v>4592</v>
      </c>
      <c r="E63">
        <v>0</v>
      </c>
      <c r="F63">
        <v>0</v>
      </c>
      <c r="G63">
        <v>4263</v>
      </c>
      <c r="H63">
        <v>0.58016730568142205</v>
      </c>
      <c r="I63">
        <v>0</v>
      </c>
      <c r="J63">
        <v>1</v>
      </c>
      <c r="K63">
        <v>0</v>
      </c>
      <c r="L63">
        <v>0</v>
      </c>
      <c r="M63">
        <v>0</v>
      </c>
      <c r="N63">
        <f t="shared" si="0"/>
        <v>4880.328315446186</v>
      </c>
      <c r="O63">
        <f>N63-B63</f>
        <v>-72.671684553813975</v>
      </c>
      <c r="P63">
        <f t="shared" si="1"/>
        <v>72.671684553813975</v>
      </c>
      <c r="Q63" s="8">
        <f>P63/B63</f>
        <v>1.4672256118274576E-2</v>
      </c>
      <c r="R63">
        <v>336</v>
      </c>
      <c r="S63">
        <f t="shared" si="2"/>
        <v>5232.3612878746062</v>
      </c>
      <c r="T63">
        <f t="shared" si="3"/>
        <v>6048</v>
      </c>
      <c r="U63">
        <f t="shared" si="4"/>
        <v>-145.34336910762795</v>
      </c>
      <c r="V63">
        <f t="shared" si="5"/>
        <v>21124.69494355618</v>
      </c>
      <c r="W63" t="e">
        <f>B63-#REF!</f>
        <v>#REF!</v>
      </c>
      <c r="X63">
        <v>0.58016730568142205</v>
      </c>
      <c r="Z63" s="4"/>
      <c r="AA63" s="4" t="s">
        <v>33</v>
      </c>
      <c r="AB63" s="4" t="s">
        <v>34</v>
      </c>
      <c r="AC63" s="4" t="s">
        <v>35</v>
      </c>
      <c r="AD63" s="4" t="s">
        <v>36</v>
      </c>
      <c r="AE63" s="4" t="s">
        <v>37</v>
      </c>
    </row>
    <row r="64" spans="1:34" x14ac:dyDescent="0.35">
      <c r="A64" s="1">
        <v>40978</v>
      </c>
      <c r="B64">
        <v>5715</v>
      </c>
      <c r="C64">
        <v>4528</v>
      </c>
      <c r="D64">
        <v>5335</v>
      </c>
      <c r="E64">
        <v>0</v>
      </c>
      <c r="F64">
        <v>0</v>
      </c>
      <c r="G64">
        <v>4953</v>
      </c>
      <c r="H64">
        <v>0.58853258975252698</v>
      </c>
      <c r="I64">
        <v>0</v>
      </c>
      <c r="J64">
        <v>0</v>
      </c>
      <c r="K64">
        <v>1</v>
      </c>
      <c r="L64">
        <v>1</v>
      </c>
      <c r="M64">
        <v>0</v>
      </c>
      <c r="N64">
        <f t="shared" si="0"/>
        <v>5471.682039851652</v>
      </c>
      <c r="O64">
        <f>N64-B64</f>
        <v>-243.31796014834799</v>
      </c>
      <c r="P64">
        <f t="shared" si="1"/>
        <v>243.31796014834799</v>
      </c>
      <c r="Q64" s="8">
        <f>P64/B64</f>
        <v>4.2575321110822045E-2</v>
      </c>
      <c r="R64">
        <v>704</v>
      </c>
      <c r="S64">
        <f t="shared" si="2"/>
        <v>17518.893130681055</v>
      </c>
      <c r="T64">
        <f t="shared" si="3"/>
        <v>12672</v>
      </c>
      <c r="U64">
        <f t="shared" si="4"/>
        <v>-486.63592029669599</v>
      </c>
      <c r="V64">
        <f t="shared" si="5"/>
        <v>236814.51892301225</v>
      </c>
      <c r="W64" t="e">
        <f>B64-#REF!</f>
        <v>#REF!</v>
      </c>
      <c r="X64">
        <v>0.58853258975252698</v>
      </c>
      <c r="Z64" s="2" t="s">
        <v>29</v>
      </c>
      <c r="AA64" s="2">
        <v>4</v>
      </c>
      <c r="AB64" s="2">
        <v>400547291.47843051</v>
      </c>
      <c r="AC64" s="2">
        <v>100136822.86960763</v>
      </c>
      <c r="AD64" s="2">
        <v>352.72148307243646</v>
      </c>
      <c r="AE64" s="2">
        <v>4.5555294396757169E-122</v>
      </c>
    </row>
    <row r="65" spans="1:34" x14ac:dyDescent="0.35">
      <c r="A65" s="1">
        <v>40979</v>
      </c>
      <c r="B65">
        <v>5598</v>
      </c>
      <c r="C65">
        <v>4977</v>
      </c>
      <c r="D65">
        <v>5604</v>
      </c>
      <c r="E65">
        <v>0</v>
      </c>
      <c r="F65">
        <v>0</v>
      </c>
      <c r="G65">
        <v>5715</v>
      </c>
      <c r="H65">
        <v>0.48640641338445451</v>
      </c>
      <c r="I65">
        <v>0</v>
      </c>
      <c r="J65">
        <v>0</v>
      </c>
      <c r="K65">
        <v>0</v>
      </c>
      <c r="L65">
        <v>1</v>
      </c>
      <c r="M65">
        <v>0</v>
      </c>
      <c r="N65">
        <f t="shared" si="0"/>
        <v>5914.7434376469728</v>
      </c>
      <c r="O65">
        <f>N65-B65</f>
        <v>316.74343764697278</v>
      </c>
      <c r="P65">
        <f t="shared" si="1"/>
        <v>316.74343764697278</v>
      </c>
      <c r="Q65" s="8">
        <f>P65/B65</f>
        <v>5.6581535842617506E-2</v>
      </c>
      <c r="R65">
        <v>551</v>
      </c>
      <c r="S65">
        <f t="shared" si="2"/>
        <v>5701.38187764551</v>
      </c>
      <c r="T65">
        <f t="shared" si="3"/>
        <v>9918</v>
      </c>
      <c r="U65">
        <f t="shared" si="4"/>
        <v>316.74343764697278</v>
      </c>
      <c r="V65">
        <f t="shared" si="5"/>
        <v>100326.40529242174</v>
      </c>
      <c r="W65" t="e">
        <f>B65-#REF!</f>
        <v>#REF!</v>
      </c>
      <c r="X65">
        <v>0.48640641338445451</v>
      </c>
      <c r="Z65" s="2" t="s">
        <v>30</v>
      </c>
      <c r="AA65" s="2">
        <v>354</v>
      </c>
      <c r="AB65" s="2">
        <v>100499790.90318479</v>
      </c>
      <c r="AC65" s="2">
        <v>283897.71441577625</v>
      </c>
      <c r="AD65" s="2"/>
      <c r="AE65" s="2"/>
    </row>
    <row r="66" spans="1:34" ht="15" thickBot="1" x14ac:dyDescent="0.4">
      <c r="A66" s="1">
        <v>40980</v>
      </c>
      <c r="B66">
        <v>3941</v>
      </c>
      <c r="C66">
        <v>5422</v>
      </c>
      <c r="D66">
        <v>3487</v>
      </c>
      <c r="E66">
        <v>0</v>
      </c>
      <c r="F66">
        <v>0</v>
      </c>
      <c r="G66">
        <v>5598</v>
      </c>
      <c r="H66">
        <v>0.30748228186359938</v>
      </c>
      <c r="I66">
        <v>0</v>
      </c>
      <c r="J66">
        <v>0</v>
      </c>
      <c r="K66">
        <v>0</v>
      </c>
      <c r="L66">
        <v>0</v>
      </c>
      <c r="M66">
        <v>1</v>
      </c>
      <c r="N66">
        <f t="shared" si="0"/>
        <v>5160.6064061485285</v>
      </c>
      <c r="O66">
        <f>N66-B66</f>
        <v>1219.6064061485285</v>
      </c>
      <c r="P66">
        <f t="shared" si="1"/>
        <v>1219.6064061485285</v>
      </c>
      <c r="Q66" s="8">
        <f>P66/B66</f>
        <v>0.30946622840612242</v>
      </c>
      <c r="R66">
        <v>1038</v>
      </c>
      <c r="S66">
        <f t="shared" si="2"/>
        <v>21952.915310673514</v>
      </c>
      <c r="T66">
        <f t="shared" si="3"/>
        <v>18684</v>
      </c>
      <c r="U66">
        <f t="shared" si="4"/>
        <v>1219.6064061485285</v>
      </c>
      <c r="V66">
        <f t="shared" si="5"/>
        <v>1487439.7859185296</v>
      </c>
      <c r="W66" t="e">
        <f>B66-#REF!</f>
        <v>#REF!</v>
      </c>
      <c r="X66">
        <v>0.30748228186359938</v>
      </c>
      <c r="Z66" s="3" t="s">
        <v>31</v>
      </c>
      <c r="AA66" s="3">
        <v>358</v>
      </c>
      <c r="AB66" s="3">
        <v>501047082.38161528</v>
      </c>
      <c r="AC66" s="3"/>
      <c r="AD66" s="3"/>
      <c r="AE66" s="3"/>
    </row>
    <row r="67" spans="1:34" ht="15" thickBot="1" x14ac:dyDescent="0.4">
      <c r="A67" s="1">
        <v>40981</v>
      </c>
      <c r="B67">
        <v>4048</v>
      </c>
      <c r="C67">
        <v>5084.666666666667</v>
      </c>
      <c r="D67">
        <v>3854</v>
      </c>
      <c r="E67">
        <v>1</v>
      </c>
      <c r="F67">
        <v>0</v>
      </c>
      <c r="G67">
        <v>3941</v>
      </c>
      <c r="H67">
        <v>0.51243174160566984</v>
      </c>
      <c r="I67">
        <v>0</v>
      </c>
      <c r="J67">
        <v>0</v>
      </c>
      <c r="K67">
        <v>0</v>
      </c>
      <c r="L67">
        <v>0</v>
      </c>
      <c r="M67">
        <v>0</v>
      </c>
      <c r="N67">
        <f t="shared" ref="N67:N130" si="6">$AA$2+SUMPRODUCT(C67:G67,$AB$2:$AF$2)</f>
        <v>4571.9483985113393</v>
      </c>
      <c r="O67">
        <f>N67-B67</f>
        <v>523.94839851133929</v>
      </c>
      <c r="P67">
        <f t="shared" ref="P67:P130" si="7">ABS(O67)</f>
        <v>523.94839851133929</v>
      </c>
      <c r="Q67" s="8">
        <f>P67/B67</f>
        <v>0.12943389291288027</v>
      </c>
      <c r="R67">
        <v>1060</v>
      </c>
      <c r="S67">
        <f t="shared" ref="S67:S130" si="8">IF(O67&lt;0,O67*-72,O67*18)</f>
        <v>9431.0711732041073</v>
      </c>
      <c r="T67">
        <f t="shared" ref="T67:T130" si="9">R67*18</f>
        <v>19080</v>
      </c>
      <c r="U67">
        <f t="shared" ref="U67:U130" si="10">IF(O67&lt;0,O67*2,O67)</f>
        <v>523.94839851133929</v>
      </c>
      <c r="V67">
        <f t="shared" ref="V67:V130" si="11">U67^2</f>
        <v>274521.92430259718</v>
      </c>
      <c r="W67" t="e">
        <f>B67-#REF!</f>
        <v>#REF!</v>
      </c>
      <c r="X67">
        <v>0.51243174160566984</v>
      </c>
    </row>
    <row r="68" spans="1:34" x14ac:dyDescent="0.35">
      <c r="A68" s="1">
        <v>40982</v>
      </c>
      <c r="B68">
        <v>3883</v>
      </c>
      <c r="C68">
        <v>4529</v>
      </c>
      <c r="D68">
        <v>4368</v>
      </c>
      <c r="E68">
        <v>0</v>
      </c>
      <c r="F68">
        <v>1</v>
      </c>
      <c r="G68">
        <v>4048</v>
      </c>
      <c r="H68">
        <v>0.48082955733705124</v>
      </c>
      <c r="I68">
        <v>0</v>
      </c>
      <c r="J68">
        <v>0</v>
      </c>
      <c r="K68">
        <v>0</v>
      </c>
      <c r="L68">
        <v>0</v>
      </c>
      <c r="M68">
        <v>0</v>
      </c>
      <c r="N68">
        <f t="shared" si="6"/>
        <v>4481.1204871417222</v>
      </c>
      <c r="O68">
        <f>N68-B68</f>
        <v>598.12048714172215</v>
      </c>
      <c r="P68">
        <f t="shared" si="7"/>
        <v>598.12048714172215</v>
      </c>
      <c r="Q68" s="8">
        <f>P68/B68</f>
        <v>0.15403566498627921</v>
      </c>
      <c r="R68">
        <v>1181</v>
      </c>
      <c r="S68">
        <f t="shared" si="8"/>
        <v>10766.168768550999</v>
      </c>
      <c r="T68">
        <f t="shared" si="9"/>
        <v>21258</v>
      </c>
      <c r="U68">
        <f t="shared" si="10"/>
        <v>598.12048714172215</v>
      </c>
      <c r="V68">
        <f t="shared" si="11"/>
        <v>357748.11713865103</v>
      </c>
      <c r="W68" t="e">
        <f>B68-#REF!</f>
        <v>#REF!</v>
      </c>
      <c r="X68">
        <v>0.48082955733705124</v>
      </c>
      <c r="Z68" s="4"/>
      <c r="AA68" s="4" t="s">
        <v>38</v>
      </c>
      <c r="AB68" s="4" t="s">
        <v>6</v>
      </c>
      <c r="AC68" s="4" t="s">
        <v>39</v>
      </c>
      <c r="AD68" s="4" t="s">
        <v>40</v>
      </c>
      <c r="AE68" s="4" t="s">
        <v>41</v>
      </c>
      <c r="AF68" s="4" t="s">
        <v>42</v>
      </c>
      <c r="AG68" s="4" t="s">
        <v>43</v>
      </c>
      <c r="AH68" s="4" t="s">
        <v>44</v>
      </c>
    </row>
    <row r="69" spans="1:34" x14ac:dyDescent="0.35">
      <c r="A69" s="1">
        <v>40983</v>
      </c>
      <c r="B69">
        <v>4491</v>
      </c>
      <c r="C69">
        <v>3957.3333333333335</v>
      </c>
      <c r="D69">
        <v>4263</v>
      </c>
      <c r="E69">
        <v>0</v>
      </c>
      <c r="F69">
        <v>0</v>
      </c>
      <c r="G69">
        <v>3883</v>
      </c>
      <c r="H69">
        <v>0.57064017660044153</v>
      </c>
      <c r="I69">
        <v>1</v>
      </c>
      <c r="J69">
        <v>0</v>
      </c>
      <c r="K69">
        <v>0</v>
      </c>
      <c r="L69">
        <v>0</v>
      </c>
      <c r="M69">
        <v>0</v>
      </c>
      <c r="N69">
        <f t="shared" si="6"/>
        <v>4586.3530125294137</v>
      </c>
      <c r="O69">
        <f>N69-B69</f>
        <v>95.353012529413718</v>
      </c>
      <c r="P69">
        <f t="shared" si="7"/>
        <v>95.353012529413718</v>
      </c>
      <c r="Q69" s="8">
        <f>P69/B69</f>
        <v>2.1232022384638994E-2</v>
      </c>
      <c r="R69">
        <v>844</v>
      </c>
      <c r="S69">
        <f t="shared" si="8"/>
        <v>1716.3542255294469</v>
      </c>
      <c r="T69">
        <f t="shared" si="9"/>
        <v>15192</v>
      </c>
      <c r="U69">
        <f t="shared" si="10"/>
        <v>95.353012529413718</v>
      </c>
      <c r="V69">
        <f t="shared" si="11"/>
        <v>9092.1969984345287</v>
      </c>
      <c r="W69" t="e">
        <f>B69-#REF!</f>
        <v>#REF!</v>
      </c>
      <c r="X69">
        <v>0.57064017660044153</v>
      </c>
      <c r="Z69" s="2" t="s">
        <v>32</v>
      </c>
      <c r="AA69" s="2">
        <v>-2553.7069742552189</v>
      </c>
      <c r="AB69" s="2">
        <v>214.35704146595813</v>
      </c>
      <c r="AC69" s="2">
        <v>-11.913333738844175</v>
      </c>
      <c r="AD69" s="2">
        <v>9.5580710031050751E-28</v>
      </c>
      <c r="AE69" s="2">
        <v>-2975.2803732283128</v>
      </c>
      <c r="AF69" s="2">
        <v>-2132.1335752821251</v>
      </c>
      <c r="AG69" s="2">
        <v>-2975.2803732283128</v>
      </c>
      <c r="AH69" s="2">
        <v>-2132.1335752821251</v>
      </c>
    </row>
    <row r="70" spans="1:34" x14ac:dyDescent="0.35">
      <c r="A70" s="1">
        <v>40984</v>
      </c>
      <c r="B70">
        <v>4594</v>
      </c>
      <c r="C70">
        <v>4140.666666666667</v>
      </c>
      <c r="D70">
        <v>4953</v>
      </c>
      <c r="E70">
        <v>0</v>
      </c>
      <c r="F70">
        <v>0</v>
      </c>
      <c r="G70">
        <v>4491</v>
      </c>
      <c r="H70">
        <v>0.51196700360171954</v>
      </c>
      <c r="I70">
        <v>0</v>
      </c>
      <c r="J70">
        <v>1</v>
      </c>
      <c r="K70">
        <v>0</v>
      </c>
      <c r="L70">
        <v>0</v>
      </c>
      <c r="M70">
        <v>0</v>
      </c>
      <c r="N70">
        <f t="shared" si="6"/>
        <v>5079.7969088616801</v>
      </c>
      <c r="O70">
        <f>N70-B70</f>
        <v>485.79690886168009</v>
      </c>
      <c r="P70">
        <f t="shared" si="7"/>
        <v>485.79690886168009</v>
      </c>
      <c r="Q70" s="8">
        <f>P70/B70</f>
        <v>0.10574595316971705</v>
      </c>
      <c r="R70">
        <v>1082</v>
      </c>
      <c r="S70">
        <f t="shared" si="8"/>
        <v>8744.3443595102417</v>
      </c>
      <c r="T70">
        <f t="shared" si="9"/>
        <v>19476</v>
      </c>
      <c r="U70">
        <f t="shared" si="10"/>
        <v>485.79690886168009</v>
      </c>
      <c r="V70">
        <f t="shared" si="11"/>
        <v>235998.63665956352</v>
      </c>
      <c r="W70" t="e">
        <f>B70-#REF!</f>
        <v>#REF!</v>
      </c>
      <c r="X70">
        <v>0.51196700360171954</v>
      </c>
      <c r="Z70" s="2" t="s">
        <v>106</v>
      </c>
      <c r="AA70" s="2">
        <v>0.75442963769749338</v>
      </c>
      <c r="AB70" s="2">
        <v>3.6886646651268007E-2</v>
      </c>
      <c r="AC70" s="2">
        <v>20.452649025811059</v>
      </c>
      <c r="AD70" s="2">
        <v>6.2175736073706995E-62</v>
      </c>
      <c r="AE70" s="2">
        <v>0.68188511618727232</v>
      </c>
      <c r="AF70" s="2">
        <v>0.82697415920771444</v>
      </c>
      <c r="AG70" s="2">
        <v>0.68188511618727232</v>
      </c>
      <c r="AH70" s="2">
        <v>0.82697415920771444</v>
      </c>
    </row>
    <row r="71" spans="1:34" x14ac:dyDescent="0.35">
      <c r="A71" s="1">
        <v>40985</v>
      </c>
      <c r="B71">
        <v>4131</v>
      </c>
      <c r="C71">
        <v>4322.666666666667</v>
      </c>
      <c r="D71">
        <v>5715</v>
      </c>
      <c r="E71">
        <v>0</v>
      </c>
      <c r="F71">
        <v>0</v>
      </c>
      <c r="G71">
        <v>4594</v>
      </c>
      <c r="H71">
        <v>0.44620657604275588</v>
      </c>
      <c r="I71">
        <v>0</v>
      </c>
      <c r="J71">
        <v>0</v>
      </c>
      <c r="K71">
        <v>1</v>
      </c>
      <c r="L71">
        <v>1</v>
      </c>
      <c r="M71">
        <v>0</v>
      </c>
      <c r="N71">
        <f t="shared" si="6"/>
        <v>5470.0255319764492</v>
      </c>
      <c r="O71">
        <f>N71-B71</f>
        <v>1339.0255319764492</v>
      </c>
      <c r="P71">
        <f t="shared" si="7"/>
        <v>1339.0255319764492</v>
      </c>
      <c r="Q71" s="8">
        <f>P71/B71</f>
        <v>0.3241407726885619</v>
      </c>
      <c r="R71">
        <v>796</v>
      </c>
      <c r="S71">
        <f t="shared" si="8"/>
        <v>24102.459575576086</v>
      </c>
      <c r="T71">
        <f t="shared" si="9"/>
        <v>14328</v>
      </c>
      <c r="U71">
        <f t="shared" si="10"/>
        <v>1339.0255319764492</v>
      </c>
      <c r="V71">
        <f t="shared" si="11"/>
        <v>1792989.3752848129</v>
      </c>
      <c r="W71" t="e">
        <f>B71-#REF!</f>
        <v>#REF!</v>
      </c>
      <c r="X71">
        <v>0.44620657604275588</v>
      </c>
      <c r="Z71" s="2" t="s">
        <v>21</v>
      </c>
      <c r="AA71" s="2">
        <v>0.18076186961662047</v>
      </c>
      <c r="AB71" s="2">
        <v>3.2104081410886047E-2</v>
      </c>
      <c r="AC71" s="2">
        <v>5.6304949923073222</v>
      </c>
      <c r="AD71" s="2">
        <v>3.6636543697712827E-8</v>
      </c>
      <c r="AE71" s="2">
        <v>0.11762316127871172</v>
      </c>
      <c r="AF71" s="2">
        <v>0.24390057795452921</v>
      </c>
      <c r="AG71" s="2">
        <v>0.11762316127871172</v>
      </c>
      <c r="AH71" s="2">
        <v>0.24390057795452921</v>
      </c>
    </row>
    <row r="72" spans="1:34" x14ac:dyDescent="0.35">
      <c r="A72" s="1">
        <v>40986</v>
      </c>
      <c r="B72">
        <v>5677</v>
      </c>
      <c r="C72">
        <v>4405.333333333333</v>
      </c>
      <c r="D72">
        <v>5598</v>
      </c>
      <c r="E72">
        <v>0</v>
      </c>
      <c r="F72">
        <v>0</v>
      </c>
      <c r="G72">
        <v>4131</v>
      </c>
      <c r="H72">
        <v>0.67962123852678058</v>
      </c>
      <c r="I72">
        <v>0</v>
      </c>
      <c r="J72">
        <v>0</v>
      </c>
      <c r="K72">
        <v>0</v>
      </c>
      <c r="L72">
        <v>1</v>
      </c>
      <c r="M72">
        <v>0</v>
      </c>
      <c r="N72">
        <f t="shared" si="6"/>
        <v>5326.4983491203029</v>
      </c>
      <c r="O72">
        <f>N72-B72</f>
        <v>-350.50165087969708</v>
      </c>
      <c r="P72">
        <f t="shared" si="7"/>
        <v>350.50165087969708</v>
      </c>
      <c r="Q72" s="8">
        <f>P72/B72</f>
        <v>6.1740646623163128E-2</v>
      </c>
      <c r="R72">
        <v>1262</v>
      </c>
      <c r="S72">
        <f t="shared" si="8"/>
        <v>25236.11886333819</v>
      </c>
      <c r="T72">
        <f t="shared" si="9"/>
        <v>22716</v>
      </c>
      <c r="U72">
        <f t="shared" si="10"/>
        <v>-701.00330175939416</v>
      </c>
      <c r="V72">
        <f t="shared" si="11"/>
        <v>491405.62907757226</v>
      </c>
      <c r="W72" t="e">
        <f>B72-#REF!</f>
        <v>#REF!</v>
      </c>
      <c r="X72">
        <v>0.67962123852678058</v>
      </c>
      <c r="Z72" s="2" t="s">
        <v>149</v>
      </c>
      <c r="AA72" s="2">
        <v>5478.77605110491</v>
      </c>
      <c r="AB72" s="2">
        <v>259.80985679155793</v>
      </c>
      <c r="AC72" s="2">
        <v>21.087637392835564</v>
      </c>
      <c r="AD72" s="2">
        <v>1.6073241889026434E-64</v>
      </c>
      <c r="AE72" s="2">
        <v>4967.8111503707114</v>
      </c>
      <c r="AF72" s="2">
        <v>5989.7409518391087</v>
      </c>
      <c r="AG72" s="2">
        <v>4967.8111503707114</v>
      </c>
      <c r="AH72" s="2">
        <v>5989.7409518391087</v>
      </c>
    </row>
    <row r="73" spans="1:34" ht="15" thickBot="1" x14ac:dyDescent="0.4">
      <c r="A73" s="1">
        <v>40987</v>
      </c>
      <c r="B73">
        <v>3805</v>
      </c>
      <c r="C73">
        <v>4800.666666666667</v>
      </c>
      <c r="D73">
        <v>3941</v>
      </c>
      <c r="E73">
        <v>0</v>
      </c>
      <c r="F73">
        <v>0</v>
      </c>
      <c r="G73">
        <v>5677</v>
      </c>
      <c r="H73">
        <v>0.2825026141512722</v>
      </c>
      <c r="I73">
        <v>0</v>
      </c>
      <c r="J73">
        <v>0</v>
      </c>
      <c r="K73">
        <v>0</v>
      </c>
      <c r="L73">
        <v>0</v>
      </c>
      <c r="M73">
        <v>1</v>
      </c>
      <c r="N73">
        <f t="shared" si="6"/>
        <v>5178.3172807638766</v>
      </c>
      <c r="O73">
        <f>N73-B73</f>
        <v>1373.3172807638766</v>
      </c>
      <c r="P73">
        <f t="shared" si="7"/>
        <v>1373.3172807638766</v>
      </c>
      <c r="Q73" s="8">
        <f>P73/B73</f>
        <v>0.36092438390640647</v>
      </c>
      <c r="R73">
        <v>940</v>
      </c>
      <c r="S73">
        <f t="shared" si="8"/>
        <v>24719.711053749779</v>
      </c>
      <c r="T73">
        <f t="shared" si="9"/>
        <v>16920</v>
      </c>
      <c r="U73">
        <f t="shared" si="10"/>
        <v>1373.3172807638766</v>
      </c>
      <c r="V73">
        <f t="shared" si="11"/>
        <v>1886000.3536446884</v>
      </c>
      <c r="W73" t="e">
        <f>B73-#REF!</f>
        <v>#REF!</v>
      </c>
      <c r="X73">
        <v>0.2825026141512722</v>
      </c>
      <c r="Z73" s="3" t="s">
        <v>54</v>
      </c>
      <c r="AA73" s="3">
        <v>475.64688882637643</v>
      </c>
      <c r="AB73" s="3">
        <v>67.905454893998055</v>
      </c>
      <c r="AC73" s="3">
        <v>7.0045460938134045</v>
      </c>
      <c r="AD73" s="3">
        <v>1.2545338437740647E-11</v>
      </c>
      <c r="AE73" s="3">
        <v>342.09805258241704</v>
      </c>
      <c r="AF73" s="3">
        <v>609.19572507033581</v>
      </c>
      <c r="AG73" s="3">
        <v>342.09805258241704</v>
      </c>
      <c r="AH73" s="3">
        <v>609.19572507033581</v>
      </c>
    </row>
    <row r="74" spans="1:34" x14ac:dyDescent="0.35">
      <c r="A74" s="1">
        <v>40988</v>
      </c>
      <c r="B74">
        <v>4395</v>
      </c>
      <c r="C74">
        <v>4537.666666666667</v>
      </c>
      <c r="D74">
        <v>4048</v>
      </c>
      <c r="E74">
        <v>1</v>
      </c>
      <c r="F74">
        <v>0</v>
      </c>
      <c r="G74">
        <v>3805</v>
      </c>
      <c r="H74">
        <v>0.56854885558266532</v>
      </c>
      <c r="I74">
        <v>0</v>
      </c>
      <c r="J74">
        <v>0</v>
      </c>
      <c r="K74">
        <v>0</v>
      </c>
      <c r="L74">
        <v>0</v>
      </c>
      <c r="M74">
        <v>0</v>
      </c>
      <c r="N74">
        <f t="shared" si="6"/>
        <v>4450.5250430885453</v>
      </c>
      <c r="O74">
        <f>N74-B74</f>
        <v>55.525043088545317</v>
      </c>
      <c r="P74">
        <f t="shared" si="7"/>
        <v>55.525043088545317</v>
      </c>
      <c r="Q74" s="8">
        <f>P74/B74</f>
        <v>1.2633684434253769E-2</v>
      </c>
      <c r="R74">
        <v>675</v>
      </c>
      <c r="S74">
        <f t="shared" si="8"/>
        <v>999.45077559381571</v>
      </c>
      <c r="T74">
        <f t="shared" si="9"/>
        <v>12150</v>
      </c>
      <c r="U74">
        <f t="shared" si="10"/>
        <v>55.525043088545317</v>
      </c>
      <c r="V74">
        <f t="shared" si="11"/>
        <v>3083.030409984814</v>
      </c>
      <c r="W74" t="e">
        <f>B74-#REF!</f>
        <v>#REF!</v>
      </c>
      <c r="X74">
        <v>0.56854885558266532</v>
      </c>
    </row>
    <row r="75" spans="1:34" x14ac:dyDescent="0.35">
      <c r="A75" s="1">
        <v>40989</v>
      </c>
      <c r="B75">
        <v>5026</v>
      </c>
      <c r="C75">
        <v>4625.666666666667</v>
      </c>
      <c r="D75">
        <v>3883</v>
      </c>
      <c r="E75">
        <v>0</v>
      </c>
      <c r="F75">
        <v>1</v>
      </c>
      <c r="G75">
        <v>4395</v>
      </c>
      <c r="H75">
        <v>0.57331242012315553</v>
      </c>
      <c r="I75">
        <v>0</v>
      </c>
      <c r="J75">
        <v>0</v>
      </c>
      <c r="K75">
        <v>0</v>
      </c>
      <c r="L75">
        <v>0</v>
      </c>
      <c r="M75">
        <v>0</v>
      </c>
      <c r="N75">
        <f t="shared" si="6"/>
        <v>4404.448798530254</v>
      </c>
      <c r="O75">
        <f>N75-B75</f>
        <v>-621.55120146974605</v>
      </c>
      <c r="P75">
        <f t="shared" si="7"/>
        <v>621.55120146974605</v>
      </c>
      <c r="Q75" s="8">
        <f>P75/B75</f>
        <v>0.12366717100472464</v>
      </c>
      <c r="R75">
        <v>707</v>
      </c>
      <c r="S75">
        <f t="shared" si="8"/>
        <v>44751.686505821715</v>
      </c>
      <c r="T75">
        <f t="shared" si="9"/>
        <v>12726</v>
      </c>
      <c r="U75">
        <f t="shared" si="10"/>
        <v>-1243.1024029394921</v>
      </c>
      <c r="V75">
        <f t="shared" si="11"/>
        <v>1545303.5841939393</v>
      </c>
      <c r="W75" t="e">
        <f>B75-#REF!</f>
        <v>#REF!</v>
      </c>
      <c r="X75">
        <v>0.57331242012315553</v>
      </c>
      <c r="Z75" t="s">
        <v>22</v>
      </c>
    </row>
    <row r="76" spans="1:34" ht="15" thickBot="1" x14ac:dyDescent="0.4">
      <c r="A76" s="1">
        <v>40990</v>
      </c>
      <c r="B76">
        <v>4975</v>
      </c>
      <c r="C76">
        <v>4408.666666666667</v>
      </c>
      <c r="D76">
        <v>4491</v>
      </c>
      <c r="E76">
        <v>0</v>
      </c>
      <c r="F76">
        <v>0</v>
      </c>
      <c r="G76">
        <v>5026</v>
      </c>
      <c r="H76">
        <v>0.49407459044963403</v>
      </c>
      <c r="I76">
        <v>1</v>
      </c>
      <c r="J76">
        <v>0</v>
      </c>
      <c r="K76">
        <v>0</v>
      </c>
      <c r="L76">
        <v>0</v>
      </c>
      <c r="M76">
        <v>0</v>
      </c>
      <c r="N76">
        <f t="shared" si="6"/>
        <v>5113.079464615721</v>
      </c>
      <c r="O76">
        <f>N76-B76</f>
        <v>138.07946461572101</v>
      </c>
      <c r="P76">
        <f t="shared" si="7"/>
        <v>138.07946461572101</v>
      </c>
      <c r="Q76" s="8">
        <f>P76/B76</f>
        <v>2.7754666254416284E-2</v>
      </c>
      <c r="R76">
        <v>449</v>
      </c>
      <c r="S76">
        <f t="shared" si="8"/>
        <v>2485.4303630829781</v>
      </c>
      <c r="T76">
        <f t="shared" si="9"/>
        <v>8082</v>
      </c>
      <c r="U76">
        <f t="shared" si="10"/>
        <v>138.07946461572101</v>
      </c>
      <c r="V76">
        <f t="shared" si="11"/>
        <v>19065.938548564151</v>
      </c>
      <c r="W76" t="e">
        <f>B76-#REF!</f>
        <v>#REF!</v>
      </c>
      <c r="X76">
        <v>0.49407459044963403</v>
      </c>
    </row>
    <row r="77" spans="1:34" x14ac:dyDescent="0.35">
      <c r="A77" s="1">
        <v>40991</v>
      </c>
      <c r="B77">
        <v>5295</v>
      </c>
      <c r="C77">
        <v>4798.666666666667</v>
      </c>
      <c r="D77">
        <v>4594</v>
      </c>
      <c r="E77">
        <v>0</v>
      </c>
      <c r="F77">
        <v>0</v>
      </c>
      <c r="G77">
        <v>4975</v>
      </c>
      <c r="H77">
        <v>0.53717904031602182</v>
      </c>
      <c r="I77">
        <v>0</v>
      </c>
      <c r="J77">
        <v>1</v>
      </c>
      <c r="K77">
        <v>0</v>
      </c>
      <c r="L77">
        <v>0</v>
      </c>
      <c r="M77">
        <v>0</v>
      </c>
      <c r="N77">
        <f t="shared" si="6"/>
        <v>5258.712919049859</v>
      </c>
      <c r="O77">
        <f>N77-B77</f>
        <v>-36.287080950140989</v>
      </c>
      <c r="P77">
        <f t="shared" si="7"/>
        <v>36.287080950140989</v>
      </c>
      <c r="Q77" s="8">
        <f>P77/B77</f>
        <v>6.8530842209898E-3</v>
      </c>
      <c r="R77">
        <v>942</v>
      </c>
      <c r="S77">
        <f t="shared" si="8"/>
        <v>2612.6698284101512</v>
      </c>
      <c r="T77">
        <f t="shared" si="9"/>
        <v>16956</v>
      </c>
      <c r="U77">
        <f t="shared" si="10"/>
        <v>-72.574161900281979</v>
      </c>
      <c r="V77">
        <f t="shared" si="11"/>
        <v>5267.0089755283407</v>
      </c>
      <c r="W77" t="e">
        <f>B77-#REF!</f>
        <v>#REF!</v>
      </c>
      <c r="X77">
        <v>0.53717904031602182</v>
      </c>
      <c r="Z77" s="5" t="s">
        <v>23</v>
      </c>
      <c r="AA77" s="5"/>
    </row>
    <row r="78" spans="1:34" x14ac:dyDescent="0.35">
      <c r="A78" s="1">
        <v>40992</v>
      </c>
      <c r="B78">
        <v>5167</v>
      </c>
      <c r="C78">
        <v>5098.666666666667</v>
      </c>
      <c r="D78">
        <v>4131</v>
      </c>
      <c r="E78">
        <v>0</v>
      </c>
      <c r="F78">
        <v>0</v>
      </c>
      <c r="G78">
        <v>5295</v>
      </c>
      <c r="H78">
        <v>0.48512838387359125</v>
      </c>
      <c r="I78">
        <v>0</v>
      </c>
      <c r="J78">
        <v>0</v>
      </c>
      <c r="K78">
        <v>1</v>
      </c>
      <c r="L78">
        <v>1</v>
      </c>
      <c r="M78">
        <v>0</v>
      </c>
      <c r="N78">
        <f t="shared" si="6"/>
        <v>5245.0243301319242</v>
      </c>
      <c r="O78">
        <f>N78-B78</f>
        <v>78.024330131924216</v>
      </c>
      <c r="P78">
        <f t="shared" si="7"/>
        <v>78.024330131924216</v>
      </c>
      <c r="Q78" s="8">
        <f>P78/B78</f>
        <v>1.5100509024951464E-2</v>
      </c>
      <c r="R78">
        <v>779</v>
      </c>
      <c r="S78">
        <f t="shared" si="8"/>
        <v>1404.4379423746359</v>
      </c>
      <c r="T78">
        <f t="shared" si="9"/>
        <v>14022</v>
      </c>
      <c r="U78">
        <f t="shared" si="10"/>
        <v>78.024330131924216</v>
      </c>
      <c r="V78">
        <f t="shared" si="11"/>
        <v>6087.7960925354973</v>
      </c>
      <c r="W78" t="e">
        <f>B78-#REF!</f>
        <v>#REF!</v>
      </c>
      <c r="X78">
        <v>0.48512838387359125</v>
      </c>
      <c r="Z78" s="2" t="s">
        <v>24</v>
      </c>
      <c r="AA78" s="2">
        <v>0.87841935151168649</v>
      </c>
    </row>
    <row r="79" spans="1:34" x14ac:dyDescent="0.35">
      <c r="A79" s="1">
        <v>40993</v>
      </c>
      <c r="B79">
        <v>5166</v>
      </c>
      <c r="C79">
        <v>5145.666666666667</v>
      </c>
      <c r="D79">
        <v>5677</v>
      </c>
      <c r="E79">
        <v>0</v>
      </c>
      <c r="F79">
        <v>0</v>
      </c>
      <c r="G79">
        <v>5167</v>
      </c>
      <c r="H79">
        <v>0.49988381549901245</v>
      </c>
      <c r="I79">
        <v>0</v>
      </c>
      <c r="J79">
        <v>0</v>
      </c>
      <c r="K79">
        <v>0</v>
      </c>
      <c r="L79">
        <v>1</v>
      </c>
      <c r="M79">
        <v>0</v>
      </c>
      <c r="N79">
        <f t="shared" si="6"/>
        <v>5851.8041110371751</v>
      </c>
      <c r="O79">
        <f>N79-B79</f>
        <v>685.80411103717506</v>
      </c>
      <c r="P79">
        <f t="shared" si="7"/>
        <v>685.80411103717506</v>
      </c>
      <c r="Q79" s="8">
        <f>P79/B79</f>
        <v>0.13275340902771487</v>
      </c>
      <c r="R79">
        <v>1077</v>
      </c>
      <c r="S79">
        <f t="shared" si="8"/>
        <v>12344.473998669151</v>
      </c>
      <c r="T79">
        <f t="shared" si="9"/>
        <v>19386</v>
      </c>
      <c r="U79">
        <f t="shared" si="10"/>
        <v>685.80411103717506</v>
      </c>
      <c r="V79">
        <f t="shared" si="11"/>
        <v>470327.27871548996</v>
      </c>
      <c r="W79" t="e">
        <f>B79-#REF!</f>
        <v>#REF!</v>
      </c>
      <c r="X79">
        <v>0.49988381549901245</v>
      </c>
      <c r="Z79" s="2" t="s">
        <v>25</v>
      </c>
      <c r="AA79" s="2">
        <v>0.77162055711021182</v>
      </c>
    </row>
    <row r="80" spans="1:34" x14ac:dyDescent="0.35">
      <c r="A80" s="1">
        <v>40994</v>
      </c>
      <c r="B80">
        <v>2709</v>
      </c>
      <c r="C80">
        <v>5209.333333333333</v>
      </c>
      <c r="D80">
        <v>3805</v>
      </c>
      <c r="E80">
        <v>0</v>
      </c>
      <c r="F80">
        <v>0</v>
      </c>
      <c r="G80">
        <v>5166</v>
      </c>
      <c r="H80">
        <v>0.21453468107354479</v>
      </c>
      <c r="I80">
        <v>0</v>
      </c>
      <c r="J80">
        <v>0</v>
      </c>
      <c r="K80">
        <v>0</v>
      </c>
      <c r="L80">
        <v>0</v>
      </c>
      <c r="M80">
        <v>1</v>
      </c>
      <c r="N80">
        <f t="shared" si="6"/>
        <v>5112.5591210521179</v>
      </c>
      <c r="O80">
        <f>N80-B80</f>
        <v>2403.5591210521179</v>
      </c>
      <c r="P80">
        <f t="shared" si="7"/>
        <v>2403.5591210521179</v>
      </c>
      <c r="Q80" s="8">
        <f>P80/B80</f>
        <v>0.88724958326028713</v>
      </c>
      <c r="R80">
        <v>1196</v>
      </c>
      <c r="S80">
        <f t="shared" si="8"/>
        <v>43264.064178938119</v>
      </c>
      <c r="T80">
        <f t="shared" si="9"/>
        <v>21528</v>
      </c>
      <c r="U80">
        <f t="shared" si="10"/>
        <v>2403.5591210521179</v>
      </c>
      <c r="V80">
        <f t="shared" si="11"/>
        <v>5777096.4483928299</v>
      </c>
      <c r="W80" t="e">
        <f>B80-#REF!</f>
        <v>#REF!</v>
      </c>
      <c r="X80">
        <v>0.21453468107354479</v>
      </c>
      <c r="Z80" s="2" t="s">
        <v>26</v>
      </c>
      <c r="AA80" s="2">
        <v>0.76969058998719952</v>
      </c>
    </row>
    <row r="81" spans="1:34" x14ac:dyDescent="0.35">
      <c r="A81" s="1">
        <v>40995</v>
      </c>
      <c r="B81">
        <v>4628.5</v>
      </c>
      <c r="C81">
        <v>4347.333333333333</v>
      </c>
      <c r="D81">
        <v>4395</v>
      </c>
      <c r="E81">
        <v>1</v>
      </c>
      <c r="F81">
        <v>0</v>
      </c>
      <c r="G81">
        <v>2709</v>
      </c>
      <c r="H81">
        <v>0.72301614964563732</v>
      </c>
      <c r="I81">
        <v>0</v>
      </c>
      <c r="J81">
        <v>0</v>
      </c>
      <c r="K81">
        <v>0</v>
      </c>
      <c r="L81">
        <v>0</v>
      </c>
      <c r="M81">
        <v>0</v>
      </c>
      <c r="N81">
        <f t="shared" si="6"/>
        <v>4247.4114705176898</v>
      </c>
      <c r="O81">
        <f>N81-B81</f>
        <v>-381.08852948231015</v>
      </c>
      <c r="P81">
        <f t="shared" si="7"/>
        <v>381.08852948231015</v>
      </c>
      <c r="Q81" s="8">
        <f>P81/B81</f>
        <v>8.233521215994602E-2</v>
      </c>
      <c r="R81">
        <v>1683</v>
      </c>
      <c r="S81">
        <f t="shared" si="8"/>
        <v>27438.374122726331</v>
      </c>
      <c r="T81">
        <f t="shared" si="9"/>
        <v>30294</v>
      </c>
      <c r="U81">
        <f t="shared" si="10"/>
        <v>-762.1770589646203</v>
      </c>
      <c r="V81">
        <f t="shared" si="11"/>
        <v>580913.86921195826</v>
      </c>
      <c r="W81" t="e">
        <f>B81-#REF!</f>
        <v>#REF!</v>
      </c>
      <c r="X81">
        <v>0.72301614964563732</v>
      </c>
      <c r="Z81" s="2" t="s">
        <v>6</v>
      </c>
      <c r="AA81" s="2">
        <v>567.74536430743603</v>
      </c>
    </row>
    <row r="82" spans="1:34" ht="15" thickBot="1" x14ac:dyDescent="0.4">
      <c r="A82" s="1">
        <v>40996</v>
      </c>
      <c r="B82">
        <v>2723</v>
      </c>
      <c r="C82">
        <v>4167.833333333333</v>
      </c>
      <c r="D82">
        <v>5026</v>
      </c>
      <c r="E82">
        <v>0</v>
      </c>
      <c r="F82">
        <v>1</v>
      </c>
      <c r="G82">
        <v>4628.5</v>
      </c>
      <c r="H82">
        <v>0.27861043336818869</v>
      </c>
      <c r="I82">
        <v>0</v>
      </c>
      <c r="J82">
        <v>0</v>
      </c>
      <c r="K82">
        <v>0</v>
      </c>
      <c r="L82">
        <v>0</v>
      </c>
      <c r="M82">
        <v>0</v>
      </c>
      <c r="N82">
        <f t="shared" si="6"/>
        <v>4790.7215466947418</v>
      </c>
      <c r="O82">
        <f>N82-B82</f>
        <v>2067.7215466947418</v>
      </c>
      <c r="P82">
        <f t="shared" si="7"/>
        <v>2067.7215466947418</v>
      </c>
      <c r="Q82" s="8">
        <f>P82/B82</f>
        <v>0.75935422206931391</v>
      </c>
      <c r="R82">
        <v>1188</v>
      </c>
      <c r="S82">
        <f t="shared" si="8"/>
        <v>37218.987840505353</v>
      </c>
      <c r="T82">
        <f t="shared" si="9"/>
        <v>21384</v>
      </c>
      <c r="U82">
        <f t="shared" si="10"/>
        <v>2067.7215466947418</v>
      </c>
      <c r="V82">
        <f t="shared" si="11"/>
        <v>4275472.3946656957</v>
      </c>
      <c r="W82" t="e">
        <f>B82-#REF!</f>
        <v>#REF!</v>
      </c>
      <c r="X82">
        <v>0.27861043336818869</v>
      </c>
      <c r="Z82" s="3" t="s">
        <v>27</v>
      </c>
      <c r="AA82" s="3">
        <v>359</v>
      </c>
    </row>
    <row r="83" spans="1:34" x14ac:dyDescent="0.35">
      <c r="A83" s="1">
        <v>40997</v>
      </c>
      <c r="B83">
        <v>3348</v>
      </c>
      <c r="C83">
        <v>3353.5</v>
      </c>
      <c r="D83">
        <v>4975</v>
      </c>
      <c r="E83">
        <v>0</v>
      </c>
      <c r="F83">
        <v>0</v>
      </c>
      <c r="G83">
        <v>2723</v>
      </c>
      <c r="H83">
        <v>0.57261531311723013</v>
      </c>
      <c r="I83">
        <v>1</v>
      </c>
      <c r="J83">
        <v>0</v>
      </c>
      <c r="K83">
        <v>0</v>
      </c>
      <c r="L83">
        <v>0</v>
      </c>
      <c r="M83">
        <v>0</v>
      </c>
      <c r="N83">
        <f t="shared" si="6"/>
        <v>4390.0188017177579</v>
      </c>
      <c r="O83">
        <f>N83-B83</f>
        <v>1042.0188017177579</v>
      </c>
      <c r="P83">
        <f t="shared" si="7"/>
        <v>1042.0188017177579</v>
      </c>
      <c r="Q83" s="8">
        <f>P83/B83</f>
        <v>0.31123620122991574</v>
      </c>
      <c r="R83">
        <v>303</v>
      </c>
      <c r="S83">
        <f t="shared" si="8"/>
        <v>18756.338430919641</v>
      </c>
      <c r="T83">
        <f t="shared" si="9"/>
        <v>5454</v>
      </c>
      <c r="U83">
        <f t="shared" si="10"/>
        <v>1042.0188017177579</v>
      </c>
      <c r="V83">
        <f t="shared" si="11"/>
        <v>1085803.183133312</v>
      </c>
      <c r="W83" t="e">
        <f>B83-#REF!</f>
        <v>#REF!</v>
      </c>
      <c r="X83">
        <v>0.57261531311723013</v>
      </c>
    </row>
    <row r="84" spans="1:34" ht="15" thickBot="1" x14ac:dyDescent="0.4">
      <c r="A84" s="1">
        <v>40998</v>
      </c>
      <c r="B84">
        <v>4623</v>
      </c>
      <c r="C84">
        <v>3566.5</v>
      </c>
      <c r="D84">
        <v>5295</v>
      </c>
      <c r="E84">
        <v>0</v>
      </c>
      <c r="F84">
        <v>0</v>
      </c>
      <c r="G84">
        <v>3348</v>
      </c>
      <c r="H84">
        <v>0.64813523875914958</v>
      </c>
      <c r="I84">
        <v>0</v>
      </c>
      <c r="J84">
        <v>1</v>
      </c>
      <c r="K84">
        <v>0</v>
      </c>
      <c r="L84">
        <v>0</v>
      </c>
      <c r="M84">
        <v>0</v>
      </c>
      <c r="N84">
        <f t="shared" si="6"/>
        <v>4746.9813245280575</v>
      </c>
      <c r="O84">
        <f>N84-B84</f>
        <v>123.98132452805748</v>
      </c>
      <c r="P84">
        <f t="shared" si="7"/>
        <v>123.98132452805748</v>
      </c>
      <c r="Q84" s="8">
        <f>P84/B84</f>
        <v>2.6818370003906009E-2</v>
      </c>
      <c r="R84">
        <v>1091</v>
      </c>
      <c r="S84">
        <f t="shared" si="8"/>
        <v>2231.6638415050347</v>
      </c>
      <c r="T84">
        <f t="shared" si="9"/>
        <v>19638</v>
      </c>
      <c r="U84">
        <f t="shared" si="10"/>
        <v>123.98132452805748</v>
      </c>
      <c r="V84">
        <f t="shared" si="11"/>
        <v>15371.368831731508</v>
      </c>
      <c r="W84" t="e">
        <f>B84-#REF!</f>
        <v>#REF!</v>
      </c>
      <c r="X84">
        <v>0.64813523875914958</v>
      </c>
      <c r="Z84" t="s">
        <v>28</v>
      </c>
    </row>
    <row r="85" spans="1:34" x14ac:dyDescent="0.35">
      <c r="A85" s="1">
        <v>40999</v>
      </c>
      <c r="B85">
        <v>4037</v>
      </c>
      <c r="C85">
        <v>3564.6666666666665</v>
      </c>
      <c r="D85">
        <v>5167</v>
      </c>
      <c r="E85">
        <v>0</v>
      </c>
      <c r="F85">
        <v>0</v>
      </c>
      <c r="G85">
        <v>4623</v>
      </c>
      <c r="H85">
        <v>0.43191588242128498</v>
      </c>
      <c r="I85">
        <v>0</v>
      </c>
      <c r="J85">
        <v>0</v>
      </c>
      <c r="K85">
        <v>1</v>
      </c>
      <c r="L85">
        <v>1</v>
      </c>
      <c r="M85">
        <v>0</v>
      </c>
      <c r="N85">
        <f t="shared" si="6"/>
        <v>5027.7918822122465</v>
      </c>
      <c r="O85">
        <f>N85-B85</f>
        <v>990.79188221224649</v>
      </c>
      <c r="P85">
        <f t="shared" si="7"/>
        <v>990.79188221224649</v>
      </c>
      <c r="Q85" s="8">
        <f>P85/B85</f>
        <v>0.24542776373848069</v>
      </c>
      <c r="R85">
        <v>1018</v>
      </c>
      <c r="S85">
        <f t="shared" si="8"/>
        <v>17834.253879820437</v>
      </c>
      <c r="T85">
        <f t="shared" si="9"/>
        <v>18324</v>
      </c>
      <c r="U85">
        <f t="shared" si="10"/>
        <v>990.79188221224649</v>
      </c>
      <c r="V85">
        <f t="shared" si="11"/>
        <v>981668.55385768611</v>
      </c>
      <c r="W85" t="e">
        <f>B85-#REF!</f>
        <v>#REF!</v>
      </c>
      <c r="X85">
        <v>0.43191588242128498</v>
      </c>
      <c r="Z85" s="4"/>
      <c r="AA85" s="4" t="s">
        <v>33</v>
      </c>
      <c r="AB85" s="4" t="s">
        <v>34</v>
      </c>
      <c r="AC85" s="4" t="s">
        <v>35</v>
      </c>
      <c r="AD85" s="4" t="s">
        <v>36</v>
      </c>
      <c r="AE85" s="4" t="s">
        <v>37</v>
      </c>
    </row>
    <row r="86" spans="1:34" x14ac:dyDescent="0.35">
      <c r="A86" s="1">
        <v>41000</v>
      </c>
      <c r="B86">
        <v>4088</v>
      </c>
      <c r="C86">
        <v>4002.6666666666665</v>
      </c>
      <c r="D86">
        <v>5166</v>
      </c>
      <c r="E86">
        <v>0</v>
      </c>
      <c r="F86">
        <v>0</v>
      </c>
      <c r="G86">
        <v>4037</v>
      </c>
      <c r="H86">
        <v>0.50592540955036602</v>
      </c>
      <c r="I86">
        <v>0</v>
      </c>
      <c r="J86">
        <v>0</v>
      </c>
      <c r="K86">
        <v>0</v>
      </c>
      <c r="L86">
        <v>1</v>
      </c>
      <c r="M86">
        <v>0</v>
      </c>
      <c r="N86">
        <f t="shared" si="6"/>
        <v>5005.924866452965</v>
      </c>
      <c r="O86">
        <f>N86-B86</f>
        <v>917.92486645296503</v>
      </c>
      <c r="P86">
        <f t="shared" si="7"/>
        <v>917.92486645296503</v>
      </c>
      <c r="Q86" s="8">
        <f>P86/B86</f>
        <v>0.22454130784074486</v>
      </c>
      <c r="R86">
        <v>589</v>
      </c>
      <c r="S86">
        <f t="shared" si="8"/>
        <v>16522.647596153372</v>
      </c>
      <c r="T86">
        <f t="shared" si="9"/>
        <v>10602</v>
      </c>
      <c r="U86">
        <f t="shared" si="10"/>
        <v>917.92486645296503</v>
      </c>
      <c r="V86">
        <f t="shared" si="11"/>
        <v>842586.06045269372</v>
      </c>
      <c r="W86" t="e">
        <f>B86-#REF!</f>
        <v>#REF!</v>
      </c>
      <c r="X86">
        <v>0.50592540955036602</v>
      </c>
      <c r="Z86" s="2" t="s">
        <v>29</v>
      </c>
      <c r="AA86" s="2">
        <v>3</v>
      </c>
      <c r="AB86" s="2">
        <v>386618228.84574819</v>
      </c>
      <c r="AC86" s="2">
        <v>128872742.94858272</v>
      </c>
      <c r="AD86" s="2">
        <v>399.81020811684397</v>
      </c>
      <c r="AE86" s="2">
        <v>1.9215455340821425E-113</v>
      </c>
    </row>
    <row r="87" spans="1:34" x14ac:dyDescent="0.35">
      <c r="A87" s="1">
        <v>41001</v>
      </c>
      <c r="B87">
        <v>4628.5</v>
      </c>
      <c r="C87">
        <v>4249.333333333333</v>
      </c>
      <c r="D87">
        <v>2709</v>
      </c>
      <c r="E87">
        <v>0</v>
      </c>
      <c r="F87">
        <v>0</v>
      </c>
      <c r="G87">
        <v>4088</v>
      </c>
      <c r="H87">
        <v>0.5627977227837806</v>
      </c>
      <c r="I87">
        <v>0</v>
      </c>
      <c r="J87">
        <v>0</v>
      </c>
      <c r="K87">
        <v>0</v>
      </c>
      <c r="L87">
        <v>0</v>
      </c>
      <c r="M87">
        <v>1</v>
      </c>
      <c r="N87">
        <f t="shared" si="6"/>
        <v>4098.3719201584609</v>
      </c>
      <c r="O87">
        <f>N87-B87</f>
        <v>-530.12807984153915</v>
      </c>
      <c r="P87">
        <f t="shared" si="7"/>
        <v>530.12807984153915</v>
      </c>
      <c r="Q87" s="8">
        <f>P87/B87</f>
        <v>0.11453561193508462</v>
      </c>
      <c r="R87">
        <v>1122</v>
      </c>
      <c r="S87">
        <f t="shared" si="8"/>
        <v>38169.221748590819</v>
      </c>
      <c r="T87">
        <f t="shared" si="9"/>
        <v>20196</v>
      </c>
      <c r="U87">
        <f t="shared" si="10"/>
        <v>-1060.2561596830783</v>
      </c>
      <c r="V87">
        <f t="shared" si="11"/>
        <v>1124143.1241459092</v>
      </c>
      <c r="W87" t="e">
        <f>B87-#REF!</f>
        <v>#REF!</v>
      </c>
      <c r="X87">
        <v>0.5627977227837806</v>
      </c>
      <c r="Z87" s="2" t="s">
        <v>30</v>
      </c>
      <c r="AA87" s="2">
        <v>355</v>
      </c>
      <c r="AB87" s="2">
        <v>114428853.53586707</v>
      </c>
      <c r="AC87" s="2">
        <v>322334.79869258328</v>
      </c>
      <c r="AD87" s="2"/>
      <c r="AE87" s="2"/>
    </row>
    <row r="88" spans="1:34" ht="15" thickBot="1" x14ac:dyDescent="0.4">
      <c r="A88" s="1">
        <v>41002</v>
      </c>
      <c r="B88">
        <v>3023</v>
      </c>
      <c r="C88">
        <v>4251.166666666667</v>
      </c>
      <c r="D88">
        <v>4628.5</v>
      </c>
      <c r="E88">
        <v>1</v>
      </c>
      <c r="F88">
        <v>0</v>
      </c>
      <c r="G88">
        <v>4628.5</v>
      </c>
      <c r="H88">
        <v>0.31346578366445915</v>
      </c>
      <c r="I88">
        <v>0</v>
      </c>
      <c r="J88">
        <v>0</v>
      </c>
      <c r="K88">
        <v>0</v>
      </c>
      <c r="L88">
        <v>0</v>
      </c>
      <c r="M88">
        <v>0</v>
      </c>
      <c r="N88">
        <f t="shared" si="6"/>
        <v>4814.6915027925006</v>
      </c>
      <c r="O88">
        <f>N88-B88</f>
        <v>1791.6915027925006</v>
      </c>
      <c r="P88">
        <f t="shared" si="7"/>
        <v>1791.6915027925006</v>
      </c>
      <c r="Q88" s="8">
        <f>P88/B88</f>
        <v>0.59268657055656648</v>
      </c>
      <c r="R88">
        <v>926</v>
      </c>
      <c r="S88">
        <f t="shared" si="8"/>
        <v>32250.447050265011</v>
      </c>
      <c r="T88">
        <f t="shared" si="9"/>
        <v>16668</v>
      </c>
      <c r="U88">
        <f t="shared" si="10"/>
        <v>1791.6915027925006</v>
      </c>
      <c r="V88">
        <f t="shared" si="11"/>
        <v>3210158.4411788494</v>
      </c>
      <c r="W88" t="e">
        <f>B88-#REF!</f>
        <v>#REF!</v>
      </c>
      <c r="X88">
        <v>0.31346578366445915</v>
      </c>
      <c r="Z88" s="3" t="s">
        <v>31</v>
      </c>
      <c r="AA88" s="3">
        <v>358</v>
      </c>
      <c r="AB88" s="3">
        <v>501047082.38161528</v>
      </c>
      <c r="AC88" s="3"/>
      <c r="AD88" s="3"/>
      <c r="AE88" s="3"/>
    </row>
    <row r="89" spans="1:34" ht="15" thickBot="1" x14ac:dyDescent="0.4">
      <c r="A89" s="1">
        <v>41003</v>
      </c>
      <c r="B89">
        <v>2706</v>
      </c>
      <c r="C89">
        <v>3913.1666666666665</v>
      </c>
      <c r="D89">
        <v>2723</v>
      </c>
      <c r="E89">
        <v>0</v>
      </c>
      <c r="F89">
        <v>1</v>
      </c>
      <c r="G89">
        <v>3023</v>
      </c>
      <c r="H89">
        <v>0.46316951318694088</v>
      </c>
      <c r="I89">
        <v>0</v>
      </c>
      <c r="J89">
        <v>0</v>
      </c>
      <c r="K89">
        <v>0</v>
      </c>
      <c r="L89">
        <v>0</v>
      </c>
      <c r="M89">
        <v>0</v>
      </c>
      <c r="N89">
        <f t="shared" si="6"/>
        <v>3361.9186230535242</v>
      </c>
      <c r="O89">
        <f>N89-B89</f>
        <v>655.91862305352424</v>
      </c>
      <c r="P89">
        <f t="shared" si="7"/>
        <v>655.91862305352424</v>
      </c>
      <c r="Q89" s="8">
        <f>P89/B89</f>
        <v>0.24239416964283972</v>
      </c>
      <c r="R89">
        <v>1401</v>
      </c>
      <c r="S89">
        <f t="shared" si="8"/>
        <v>11806.535214963436</v>
      </c>
      <c r="T89">
        <f t="shared" si="9"/>
        <v>25218</v>
      </c>
      <c r="U89">
        <f t="shared" si="10"/>
        <v>655.91862305352424</v>
      </c>
      <c r="V89">
        <f t="shared" si="11"/>
        <v>430229.24006843125</v>
      </c>
      <c r="W89" t="e">
        <f>B89-#REF!</f>
        <v>#REF!</v>
      </c>
      <c r="X89">
        <v>0.46316951318694088</v>
      </c>
    </row>
    <row r="90" spans="1:34" x14ac:dyDescent="0.35">
      <c r="A90" s="1">
        <v>41004</v>
      </c>
      <c r="B90">
        <v>2830</v>
      </c>
      <c r="C90">
        <v>3452.5</v>
      </c>
      <c r="D90">
        <v>3348</v>
      </c>
      <c r="E90">
        <v>0</v>
      </c>
      <c r="F90">
        <v>0</v>
      </c>
      <c r="G90">
        <v>2706</v>
      </c>
      <c r="H90">
        <v>0.51440687812245844</v>
      </c>
      <c r="I90">
        <v>1</v>
      </c>
      <c r="J90">
        <v>0</v>
      </c>
      <c r="K90">
        <v>0</v>
      </c>
      <c r="L90">
        <v>0</v>
      </c>
      <c r="M90">
        <v>0</v>
      </c>
      <c r="N90">
        <f t="shared" si="6"/>
        <v>3756.435307189216</v>
      </c>
      <c r="O90">
        <f>N90-B90</f>
        <v>926.43530718921602</v>
      </c>
      <c r="P90">
        <f t="shared" si="7"/>
        <v>926.43530718921602</v>
      </c>
      <c r="Q90" s="8">
        <f>P90/B90</f>
        <v>0.32736229936014699</v>
      </c>
      <c r="R90">
        <v>1240</v>
      </c>
      <c r="S90">
        <f t="shared" si="8"/>
        <v>16675.835529405889</v>
      </c>
      <c r="T90">
        <f t="shared" si="9"/>
        <v>22320</v>
      </c>
      <c r="U90">
        <f t="shared" si="10"/>
        <v>926.43530718921602</v>
      </c>
      <c r="V90">
        <f t="shared" si="11"/>
        <v>858282.37840677705</v>
      </c>
      <c r="W90" t="e">
        <f>B90-#REF!</f>
        <v>#REF!</v>
      </c>
      <c r="X90">
        <v>0.51440687812245844</v>
      </c>
      <c r="Z90" s="4"/>
      <c r="AA90" s="4" t="s">
        <v>38</v>
      </c>
      <c r="AB90" s="4" t="s">
        <v>6</v>
      </c>
      <c r="AC90" s="4" t="s">
        <v>39</v>
      </c>
      <c r="AD90" s="4" t="s">
        <v>40</v>
      </c>
      <c r="AE90" s="4" t="s">
        <v>41</v>
      </c>
      <c r="AF90" s="4" t="s">
        <v>42</v>
      </c>
      <c r="AG90" s="4" t="s">
        <v>43</v>
      </c>
      <c r="AH90" s="4" t="s">
        <v>44</v>
      </c>
    </row>
    <row r="91" spans="1:34" x14ac:dyDescent="0.35">
      <c r="A91" s="1">
        <v>41005</v>
      </c>
      <c r="B91">
        <v>3316</v>
      </c>
      <c r="C91">
        <v>2853</v>
      </c>
      <c r="D91">
        <v>4623</v>
      </c>
      <c r="E91">
        <v>0</v>
      </c>
      <c r="F91">
        <v>0</v>
      </c>
      <c r="G91">
        <v>2830</v>
      </c>
      <c r="H91">
        <v>0.55646566747995818</v>
      </c>
      <c r="I91">
        <v>0</v>
      </c>
      <c r="J91">
        <v>1</v>
      </c>
      <c r="K91">
        <v>0</v>
      </c>
      <c r="L91">
        <v>0</v>
      </c>
      <c r="M91">
        <v>0</v>
      </c>
      <c r="N91">
        <f t="shared" si="6"/>
        <v>4124.9593645828609</v>
      </c>
      <c r="O91">
        <f>N91-B91</f>
        <v>808.95936458286087</v>
      </c>
      <c r="P91">
        <f t="shared" si="7"/>
        <v>808.95936458286087</v>
      </c>
      <c r="Q91" s="8">
        <f>P91/B91</f>
        <v>0.24395638256419205</v>
      </c>
      <c r="R91">
        <v>1041</v>
      </c>
      <c r="S91">
        <f t="shared" si="8"/>
        <v>14561.268562491496</v>
      </c>
      <c r="T91">
        <f t="shared" si="9"/>
        <v>18738</v>
      </c>
      <c r="U91">
        <f t="shared" si="10"/>
        <v>808.95936458286087</v>
      </c>
      <c r="V91">
        <f t="shared" si="11"/>
        <v>654415.25354630605</v>
      </c>
      <c r="W91" t="e">
        <f>B91-#REF!</f>
        <v>#REF!</v>
      </c>
      <c r="X91">
        <v>0.55646566747995818</v>
      </c>
      <c r="Z91" s="2" t="s">
        <v>32</v>
      </c>
      <c r="AA91" s="2">
        <v>-2665.0735550841564</v>
      </c>
      <c r="AB91" s="2">
        <v>227.77837391853947</v>
      </c>
      <c r="AC91" s="2">
        <v>-11.700292302715571</v>
      </c>
      <c r="AD91" s="2">
        <v>5.7418596147279597E-27</v>
      </c>
      <c r="AE91" s="2">
        <v>-3113.0381974032384</v>
      </c>
      <c r="AF91" s="2">
        <v>-2217.1089127650744</v>
      </c>
      <c r="AG91" s="2">
        <v>-3113.0381974032384</v>
      </c>
      <c r="AH91" s="2">
        <v>-2217.1089127650744</v>
      </c>
    </row>
    <row r="92" spans="1:34" x14ac:dyDescent="0.35">
      <c r="A92" s="1">
        <v>41006</v>
      </c>
      <c r="B92">
        <v>3348</v>
      </c>
      <c r="C92">
        <v>2950.6666666666665</v>
      </c>
      <c r="D92">
        <v>4037</v>
      </c>
      <c r="E92">
        <v>0</v>
      </c>
      <c r="F92">
        <v>0</v>
      </c>
      <c r="G92">
        <v>3316</v>
      </c>
      <c r="H92">
        <v>0.50371790403160221</v>
      </c>
      <c r="I92">
        <v>0</v>
      </c>
      <c r="J92">
        <v>0</v>
      </c>
      <c r="K92">
        <v>1</v>
      </c>
      <c r="L92">
        <v>1</v>
      </c>
      <c r="M92">
        <v>0</v>
      </c>
      <c r="N92">
        <f t="shared" si="6"/>
        <v>4044.0104986311912</v>
      </c>
      <c r="O92">
        <f>N92-B92</f>
        <v>696.01049863119124</v>
      </c>
      <c r="P92">
        <f t="shared" si="7"/>
        <v>696.01049863119124</v>
      </c>
      <c r="Q92" s="8">
        <f>P92/B92</f>
        <v>0.20788844045137134</v>
      </c>
      <c r="R92">
        <v>1204</v>
      </c>
      <c r="S92">
        <f t="shared" si="8"/>
        <v>12528.188975361441</v>
      </c>
      <c r="T92">
        <f t="shared" si="9"/>
        <v>21672</v>
      </c>
      <c r="U92">
        <f t="shared" si="10"/>
        <v>696.01049863119124</v>
      </c>
      <c r="V92">
        <f t="shared" si="11"/>
        <v>484430.61420483945</v>
      </c>
      <c r="W92" t="e">
        <f>B92-#REF!</f>
        <v>#REF!</v>
      </c>
      <c r="X92">
        <v>0.50371790403160221</v>
      </c>
      <c r="Z92" s="2" t="s">
        <v>106</v>
      </c>
      <c r="AA92" s="2">
        <v>0.71822254139466124</v>
      </c>
      <c r="AB92" s="2">
        <v>3.8916622447365261E-2</v>
      </c>
      <c r="AC92" s="2">
        <v>18.455418179366859</v>
      </c>
      <c r="AD92" s="2">
        <v>8.4479940773895503E-54</v>
      </c>
      <c r="AE92" s="2">
        <v>0.64168643063493036</v>
      </c>
      <c r="AF92" s="2">
        <v>0.79475865215439212</v>
      </c>
      <c r="AG92" s="2">
        <v>0.64168643063493036</v>
      </c>
      <c r="AH92" s="2">
        <v>0.79475865215439212</v>
      </c>
    </row>
    <row r="93" spans="1:34" x14ac:dyDescent="0.35">
      <c r="A93" s="1">
        <v>41007</v>
      </c>
      <c r="B93">
        <v>4428</v>
      </c>
      <c r="C93">
        <v>3164.6666666666665</v>
      </c>
      <c r="D93">
        <v>4088</v>
      </c>
      <c r="E93">
        <v>0</v>
      </c>
      <c r="F93">
        <v>0</v>
      </c>
      <c r="G93">
        <v>3348</v>
      </c>
      <c r="H93">
        <v>0.6254792610665737</v>
      </c>
      <c r="I93">
        <v>0</v>
      </c>
      <c r="J93">
        <v>0</v>
      </c>
      <c r="K93">
        <v>0</v>
      </c>
      <c r="L93">
        <v>1</v>
      </c>
      <c r="M93">
        <v>0</v>
      </c>
      <c r="N93">
        <f t="shared" si="6"/>
        <v>4137.363470804431</v>
      </c>
      <c r="O93">
        <f>N93-B93</f>
        <v>-290.63652919556898</v>
      </c>
      <c r="P93">
        <f t="shared" si="7"/>
        <v>290.63652919556898</v>
      </c>
      <c r="Q93" s="8">
        <f>P93/B93</f>
        <v>6.5636072537391371E-2</v>
      </c>
      <c r="R93">
        <v>892</v>
      </c>
      <c r="S93">
        <f t="shared" si="8"/>
        <v>20925.830102080967</v>
      </c>
      <c r="T93">
        <f t="shared" si="9"/>
        <v>16056</v>
      </c>
      <c r="U93">
        <f t="shared" si="10"/>
        <v>-581.27305839113797</v>
      </c>
      <c r="V93">
        <f t="shared" si="11"/>
        <v>337878.36841138726</v>
      </c>
      <c r="W93" t="e">
        <f>B93-#REF!</f>
        <v>#REF!</v>
      </c>
      <c r="X93">
        <v>0.6254792610665737</v>
      </c>
      <c r="Z93" s="2" t="s">
        <v>21</v>
      </c>
      <c r="AA93" s="2">
        <v>0.26254214475726512</v>
      </c>
      <c r="AB93" s="2">
        <v>3.1866077681304318E-2</v>
      </c>
      <c r="AC93" s="2">
        <v>8.2389225113606432</v>
      </c>
      <c r="AD93" s="2">
        <v>3.3855567981893338E-15</v>
      </c>
      <c r="AE93" s="2">
        <v>0.19987212106255425</v>
      </c>
      <c r="AF93" s="2">
        <v>0.32521216845197598</v>
      </c>
      <c r="AG93" s="2">
        <v>0.19987212106255425</v>
      </c>
      <c r="AH93" s="2">
        <v>0.32521216845197598</v>
      </c>
    </row>
    <row r="94" spans="1:34" ht="15" thickBot="1" x14ac:dyDescent="0.4">
      <c r="A94" s="1">
        <v>41008</v>
      </c>
      <c r="B94">
        <v>4628.5</v>
      </c>
      <c r="C94">
        <v>3697.3333333333335</v>
      </c>
      <c r="D94">
        <v>4628.5</v>
      </c>
      <c r="E94">
        <v>0</v>
      </c>
      <c r="F94">
        <v>0</v>
      </c>
      <c r="G94">
        <v>4428</v>
      </c>
      <c r="H94">
        <v>0.52329499244800748</v>
      </c>
      <c r="I94">
        <v>0</v>
      </c>
      <c r="J94">
        <v>0</v>
      </c>
      <c r="K94">
        <v>0</v>
      </c>
      <c r="L94">
        <v>0</v>
      </c>
      <c r="M94">
        <v>1</v>
      </c>
      <c r="N94">
        <f t="shared" si="6"/>
        <v>4798.6342855518824</v>
      </c>
      <c r="O94">
        <f>N94-B94</f>
        <v>170.13428555188239</v>
      </c>
      <c r="P94">
        <f t="shared" si="7"/>
        <v>170.13428555188239</v>
      </c>
      <c r="Q94" s="8">
        <f>P94/B94</f>
        <v>3.6757974625015101E-2</v>
      </c>
      <c r="R94">
        <v>1213</v>
      </c>
      <c r="S94">
        <f t="shared" si="8"/>
        <v>3062.4171399338829</v>
      </c>
      <c r="T94">
        <f t="shared" si="9"/>
        <v>21834</v>
      </c>
      <c r="U94">
        <f t="shared" si="10"/>
        <v>170.13428555188239</v>
      </c>
      <c r="V94">
        <f t="shared" si="11"/>
        <v>28945.675120249456</v>
      </c>
      <c r="W94" t="e">
        <f>B94-#REF!</f>
        <v>#REF!</v>
      </c>
      <c r="X94">
        <v>0.52329499244800748</v>
      </c>
      <c r="Z94" s="3" t="s">
        <v>149</v>
      </c>
      <c r="AA94" s="3">
        <v>5535.021407557535</v>
      </c>
      <c r="AB94" s="3">
        <v>276.70738518528083</v>
      </c>
      <c r="AC94" s="3">
        <v>20.003157501023448</v>
      </c>
      <c r="AD94" s="3">
        <v>3.8055010231974649E-60</v>
      </c>
      <c r="AE94" s="3">
        <v>4990.8296008502703</v>
      </c>
      <c r="AF94" s="3">
        <v>6079.2132142647997</v>
      </c>
      <c r="AG94" s="3">
        <v>4990.8296008502703</v>
      </c>
      <c r="AH94" s="3">
        <v>6079.2132142647997</v>
      </c>
    </row>
    <row r="95" spans="1:34" x14ac:dyDescent="0.35">
      <c r="A95" s="1">
        <v>41009</v>
      </c>
      <c r="B95">
        <v>2712</v>
      </c>
      <c r="C95">
        <v>4134.833333333333</v>
      </c>
      <c r="D95">
        <v>3023</v>
      </c>
      <c r="E95">
        <v>1</v>
      </c>
      <c r="F95">
        <v>0</v>
      </c>
      <c r="G95">
        <v>4628.5</v>
      </c>
      <c r="H95">
        <v>0.27733240385732544</v>
      </c>
      <c r="I95">
        <v>0</v>
      </c>
      <c r="J95">
        <v>0</v>
      </c>
      <c r="K95">
        <v>0</v>
      </c>
      <c r="L95">
        <v>0</v>
      </c>
      <c r="M95">
        <v>0</v>
      </c>
      <c r="N95">
        <f t="shared" si="6"/>
        <v>4129.5206062545749</v>
      </c>
      <c r="O95">
        <f>N95-B95</f>
        <v>1417.5206062545749</v>
      </c>
      <c r="P95">
        <f t="shared" si="7"/>
        <v>1417.5206062545749</v>
      </c>
      <c r="Q95" s="8">
        <f>P95/B95</f>
        <v>0.52268458932690809</v>
      </c>
      <c r="R95">
        <v>1313</v>
      </c>
      <c r="S95">
        <f t="shared" si="8"/>
        <v>25515.370912582348</v>
      </c>
      <c r="T95">
        <f t="shared" si="9"/>
        <v>23634</v>
      </c>
      <c r="U95">
        <f t="shared" si="10"/>
        <v>1417.5206062545749</v>
      </c>
      <c r="V95">
        <f t="shared" si="11"/>
        <v>2009364.6691563376</v>
      </c>
      <c r="W95" t="e">
        <f>B95-#REF!</f>
        <v>#REF!</v>
      </c>
      <c r="X95">
        <v>0.27733240385732544</v>
      </c>
    </row>
    <row r="96" spans="1:34" x14ac:dyDescent="0.35">
      <c r="A96" s="1">
        <v>41010</v>
      </c>
      <c r="B96">
        <v>3136</v>
      </c>
      <c r="C96">
        <v>3922.8333333333335</v>
      </c>
      <c r="D96">
        <v>2706</v>
      </c>
      <c r="E96">
        <v>0</v>
      </c>
      <c r="F96">
        <v>1</v>
      </c>
      <c r="G96">
        <v>2712</v>
      </c>
      <c r="H96">
        <v>0.54926222841872896</v>
      </c>
      <c r="I96">
        <v>0</v>
      </c>
      <c r="J96">
        <v>0</v>
      </c>
      <c r="K96">
        <v>0</v>
      </c>
      <c r="L96">
        <v>0</v>
      </c>
      <c r="M96">
        <v>0</v>
      </c>
      <c r="N96">
        <f t="shared" si="6"/>
        <v>3276.6656143424834</v>
      </c>
      <c r="O96">
        <f>N96-B96</f>
        <v>140.66561434248342</v>
      </c>
      <c r="P96">
        <f t="shared" si="7"/>
        <v>140.66561434248342</v>
      </c>
      <c r="Q96" s="8">
        <f>P96/B96</f>
        <v>4.4855106614312315E-2</v>
      </c>
      <c r="R96">
        <v>818</v>
      </c>
      <c r="S96">
        <f t="shared" si="8"/>
        <v>2531.9810581647016</v>
      </c>
      <c r="T96">
        <f t="shared" si="9"/>
        <v>14724</v>
      </c>
      <c r="U96">
        <f t="shared" si="10"/>
        <v>140.66561434248342</v>
      </c>
      <c r="V96">
        <f t="shared" si="11"/>
        <v>19786.815058348278</v>
      </c>
      <c r="W96" t="e">
        <f>B96-#REF!</f>
        <v>#REF!</v>
      </c>
      <c r="X96">
        <v>0.54926222841872896</v>
      </c>
      <c r="Z96" t="s">
        <v>22</v>
      </c>
    </row>
    <row r="97" spans="1:34" ht="15" thickBot="1" x14ac:dyDescent="0.4">
      <c r="A97" s="1">
        <v>41011</v>
      </c>
      <c r="B97">
        <v>3088</v>
      </c>
      <c r="C97">
        <v>3492.1666666666665</v>
      </c>
      <c r="D97">
        <v>2830</v>
      </c>
      <c r="E97">
        <v>0</v>
      </c>
      <c r="F97">
        <v>0</v>
      </c>
      <c r="G97">
        <v>3136</v>
      </c>
      <c r="H97">
        <v>0.49442314395259673</v>
      </c>
      <c r="I97">
        <v>1</v>
      </c>
      <c r="J97">
        <v>0</v>
      </c>
      <c r="K97">
        <v>0</v>
      </c>
      <c r="L97">
        <v>0</v>
      </c>
      <c r="M97">
        <v>0</v>
      </c>
      <c r="N97">
        <f t="shared" si="6"/>
        <v>3670.9535653322419</v>
      </c>
      <c r="O97">
        <f>N97-B97</f>
        <v>582.95356533224185</v>
      </c>
      <c r="P97">
        <f t="shared" si="7"/>
        <v>582.95356533224185</v>
      </c>
      <c r="Q97" s="8">
        <f>P97/B97</f>
        <v>0.18878029965422341</v>
      </c>
      <c r="R97">
        <v>888</v>
      </c>
      <c r="S97">
        <f t="shared" si="8"/>
        <v>10493.164175980353</v>
      </c>
      <c r="T97">
        <f t="shared" si="9"/>
        <v>15984</v>
      </c>
      <c r="U97">
        <f t="shared" si="10"/>
        <v>582.95356533224185</v>
      </c>
      <c r="V97">
        <f t="shared" si="11"/>
        <v>339834.85933357239</v>
      </c>
      <c r="W97" t="e">
        <f>B97-#REF!</f>
        <v>#REF!</v>
      </c>
      <c r="X97">
        <v>0.49442314395259673</v>
      </c>
    </row>
    <row r="98" spans="1:34" x14ac:dyDescent="0.35">
      <c r="A98" s="1">
        <v>41012</v>
      </c>
      <c r="B98">
        <v>3198</v>
      </c>
      <c r="C98">
        <v>2978.6666666666665</v>
      </c>
      <c r="D98">
        <v>3316</v>
      </c>
      <c r="E98">
        <v>0</v>
      </c>
      <c r="F98">
        <v>0</v>
      </c>
      <c r="G98">
        <v>3088</v>
      </c>
      <c r="H98">
        <v>0.51278029510863254</v>
      </c>
      <c r="I98">
        <v>0</v>
      </c>
      <c r="J98">
        <v>1</v>
      </c>
      <c r="K98">
        <v>0</v>
      </c>
      <c r="L98">
        <v>0</v>
      </c>
      <c r="M98">
        <v>0</v>
      </c>
      <c r="N98">
        <f t="shared" si="6"/>
        <v>3700.8532468248541</v>
      </c>
      <c r="O98">
        <f>N98-B98</f>
        <v>502.85324682485407</v>
      </c>
      <c r="P98">
        <f t="shared" si="7"/>
        <v>502.85324682485407</v>
      </c>
      <c r="Q98" s="8">
        <f>P98/B98</f>
        <v>0.157239914579379</v>
      </c>
      <c r="R98">
        <v>1039</v>
      </c>
      <c r="S98">
        <f t="shared" si="8"/>
        <v>9051.3584428473732</v>
      </c>
      <c r="T98">
        <f t="shared" si="9"/>
        <v>18702</v>
      </c>
      <c r="U98">
        <f t="shared" si="10"/>
        <v>502.85324682485407</v>
      </c>
      <c r="V98">
        <f t="shared" si="11"/>
        <v>252861.38784229761</v>
      </c>
      <c r="W98" t="e">
        <f>B98-#REF!</f>
        <v>#REF!</v>
      </c>
      <c r="X98">
        <v>0.51278029510863254</v>
      </c>
      <c r="Z98" s="5" t="s">
        <v>23</v>
      </c>
      <c r="AA98" s="5"/>
    </row>
    <row r="99" spans="1:34" x14ac:dyDescent="0.35">
      <c r="A99" s="1">
        <v>41013</v>
      </c>
      <c r="B99">
        <v>3595</v>
      </c>
      <c r="C99">
        <v>3140.6666666666665</v>
      </c>
      <c r="D99">
        <v>3348</v>
      </c>
      <c r="E99">
        <v>0</v>
      </c>
      <c r="F99">
        <v>0</v>
      </c>
      <c r="G99">
        <v>3198</v>
      </c>
      <c r="H99">
        <v>0.54612524689206465</v>
      </c>
      <c r="I99">
        <v>0</v>
      </c>
      <c r="J99">
        <v>0</v>
      </c>
      <c r="K99">
        <v>1</v>
      </c>
      <c r="L99">
        <v>1</v>
      </c>
      <c r="M99">
        <v>0</v>
      </c>
      <c r="N99">
        <f t="shared" si="6"/>
        <v>3791.2624187861829</v>
      </c>
      <c r="O99">
        <f>N99-B99</f>
        <v>196.26241878618293</v>
      </c>
      <c r="P99">
        <f t="shared" si="7"/>
        <v>196.26241878618293</v>
      </c>
      <c r="Q99" s="8">
        <f>P99/B99</f>
        <v>5.4593162388367991E-2</v>
      </c>
      <c r="R99">
        <v>922</v>
      </c>
      <c r="S99">
        <f t="shared" si="8"/>
        <v>3532.7235381512928</v>
      </c>
      <c r="T99">
        <f t="shared" si="9"/>
        <v>16596</v>
      </c>
      <c r="U99">
        <f t="shared" si="10"/>
        <v>196.26241878618293</v>
      </c>
      <c r="V99">
        <f t="shared" si="11"/>
        <v>38518.937027803055</v>
      </c>
      <c r="W99" t="e">
        <f>B99-#REF!</f>
        <v>#REF!</v>
      </c>
      <c r="X99">
        <v>0.54612524689206465</v>
      </c>
      <c r="Z99" s="2" t="s">
        <v>24</v>
      </c>
      <c r="AA99" s="2">
        <v>0.79021488482925528</v>
      </c>
    </row>
    <row r="100" spans="1:34" x14ac:dyDescent="0.35">
      <c r="A100" s="1">
        <v>41014</v>
      </c>
      <c r="B100">
        <v>3953</v>
      </c>
      <c r="C100">
        <v>3293.6666666666665</v>
      </c>
      <c r="D100">
        <v>4428</v>
      </c>
      <c r="E100">
        <v>0</v>
      </c>
      <c r="F100">
        <v>0</v>
      </c>
      <c r="G100">
        <v>3595</v>
      </c>
      <c r="H100">
        <v>0.54159405135354943</v>
      </c>
      <c r="I100">
        <v>0</v>
      </c>
      <c r="J100">
        <v>0</v>
      </c>
      <c r="K100">
        <v>0</v>
      </c>
      <c r="L100">
        <v>1</v>
      </c>
      <c r="M100">
        <v>0</v>
      </c>
      <c r="N100">
        <f t="shared" si="6"/>
        <v>4378.3883248253596</v>
      </c>
      <c r="O100">
        <f>N100-B100</f>
        <v>425.38832482535963</v>
      </c>
      <c r="P100">
        <f t="shared" si="7"/>
        <v>425.38832482535963</v>
      </c>
      <c r="Q100" s="8">
        <f>P100/B100</f>
        <v>0.10761151652551471</v>
      </c>
      <c r="R100">
        <v>743</v>
      </c>
      <c r="S100">
        <f t="shared" si="8"/>
        <v>7656.9898468564734</v>
      </c>
      <c r="T100">
        <f t="shared" si="9"/>
        <v>13374</v>
      </c>
      <c r="U100">
        <f t="shared" si="10"/>
        <v>425.38832482535963</v>
      </c>
      <c r="V100">
        <f t="shared" si="11"/>
        <v>180955.22689772569</v>
      </c>
      <c r="W100" t="e">
        <f>B100-#REF!</f>
        <v>#REF!</v>
      </c>
      <c r="X100">
        <v>0.54159405135354943</v>
      </c>
      <c r="Z100" s="2" t="s">
        <v>25</v>
      </c>
      <c r="AA100" s="2">
        <v>0.62443956420571323</v>
      </c>
    </row>
    <row r="101" spans="1:34" x14ac:dyDescent="0.35">
      <c r="A101" s="1">
        <v>41015</v>
      </c>
      <c r="B101">
        <v>4628.5</v>
      </c>
      <c r="C101">
        <v>3582</v>
      </c>
      <c r="D101">
        <v>4628.5</v>
      </c>
      <c r="E101">
        <v>0</v>
      </c>
      <c r="F101">
        <v>0</v>
      </c>
      <c r="G101">
        <v>3953</v>
      </c>
      <c r="H101">
        <v>0.57848263041710235</v>
      </c>
      <c r="I101">
        <v>0</v>
      </c>
      <c r="J101">
        <v>0</v>
      </c>
      <c r="K101">
        <v>0</v>
      </c>
      <c r="L101">
        <v>0</v>
      </c>
      <c r="M101">
        <v>1</v>
      </c>
      <c r="N101">
        <f t="shared" si="6"/>
        <v>4639.8277642462726</v>
      </c>
      <c r="O101">
        <f>N101-B101</f>
        <v>11.327764246272636</v>
      </c>
      <c r="P101">
        <f t="shared" si="7"/>
        <v>11.327764246272636</v>
      </c>
      <c r="Q101" s="8">
        <f>P101/B101</f>
        <v>2.4473942413897887E-3</v>
      </c>
      <c r="R101">
        <v>1235</v>
      </c>
      <c r="S101">
        <f t="shared" si="8"/>
        <v>203.89975643290745</v>
      </c>
      <c r="T101">
        <f t="shared" si="9"/>
        <v>22230</v>
      </c>
      <c r="U101">
        <f t="shared" si="10"/>
        <v>11.327764246272636</v>
      </c>
      <c r="V101">
        <f t="shared" si="11"/>
        <v>128.31824281913268</v>
      </c>
      <c r="W101" t="e">
        <f>B101-#REF!</f>
        <v>#REF!</v>
      </c>
      <c r="X101">
        <v>0.57848263041710235</v>
      </c>
      <c r="Z101" s="2" t="s">
        <v>26</v>
      </c>
      <c r="AA101" s="2">
        <v>0.61694975494485849</v>
      </c>
    </row>
    <row r="102" spans="1:34" x14ac:dyDescent="0.35">
      <c r="A102" s="1">
        <v>41016</v>
      </c>
      <c r="B102">
        <v>2900</v>
      </c>
      <c r="C102">
        <v>4058.8333333333335</v>
      </c>
      <c r="D102">
        <v>2712</v>
      </c>
      <c r="E102">
        <v>1</v>
      </c>
      <c r="F102">
        <v>0</v>
      </c>
      <c r="G102">
        <v>4628.5</v>
      </c>
      <c r="H102">
        <v>0.29917509004298826</v>
      </c>
      <c r="I102">
        <v>0</v>
      </c>
      <c r="J102">
        <v>0</v>
      </c>
      <c r="K102">
        <v>0</v>
      </c>
      <c r="L102">
        <v>0</v>
      </c>
      <c r="M102">
        <v>0</v>
      </c>
      <c r="N102">
        <f t="shared" si="6"/>
        <v>3980.7231474432747</v>
      </c>
      <c r="O102">
        <f>N102-B102</f>
        <v>1080.7231474432747</v>
      </c>
      <c r="P102">
        <f t="shared" si="7"/>
        <v>1080.7231474432747</v>
      </c>
      <c r="Q102" s="8">
        <f>P102/B102</f>
        <v>0.37266315429078439</v>
      </c>
      <c r="R102">
        <v>845</v>
      </c>
      <c r="S102">
        <f t="shared" si="8"/>
        <v>19453.016653978942</v>
      </c>
      <c r="T102">
        <f t="shared" si="9"/>
        <v>15210</v>
      </c>
      <c r="U102">
        <f t="shared" si="10"/>
        <v>1080.7231474432747</v>
      </c>
      <c r="V102">
        <f t="shared" si="11"/>
        <v>1167962.5214196981</v>
      </c>
      <c r="W102" t="e">
        <f>B102-#REF!</f>
        <v>#REF!</v>
      </c>
      <c r="X102">
        <v>0.29917509004298826</v>
      </c>
      <c r="Z102" s="2" t="s">
        <v>6</v>
      </c>
      <c r="AA102" s="2">
        <v>732.1930929695352</v>
      </c>
    </row>
    <row r="103" spans="1:34" ht="15" thickBot="1" x14ac:dyDescent="0.4">
      <c r="A103" s="1">
        <v>41017</v>
      </c>
      <c r="B103">
        <v>2827</v>
      </c>
      <c r="C103">
        <v>3827.1666666666665</v>
      </c>
      <c r="D103">
        <v>3136</v>
      </c>
      <c r="E103">
        <v>0</v>
      </c>
      <c r="F103">
        <v>1</v>
      </c>
      <c r="G103">
        <v>2900</v>
      </c>
      <c r="H103">
        <v>0.49151853142790752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f t="shared" si="6"/>
        <v>3471.1770218375336</v>
      </c>
      <c r="O103">
        <f>N103-B103</f>
        <v>644.17702183753363</v>
      </c>
      <c r="P103">
        <f t="shared" si="7"/>
        <v>644.17702183753363</v>
      </c>
      <c r="Q103" s="8">
        <f>P103/B103</f>
        <v>0.22786594334543106</v>
      </c>
      <c r="R103">
        <v>876</v>
      </c>
      <c r="S103">
        <f t="shared" si="8"/>
        <v>11595.186393075604</v>
      </c>
      <c r="T103">
        <f t="shared" si="9"/>
        <v>15768</v>
      </c>
      <c r="U103">
        <f t="shared" si="10"/>
        <v>644.17702183753363</v>
      </c>
      <c r="V103">
        <f t="shared" si="11"/>
        <v>414964.03546347428</v>
      </c>
      <c r="W103" t="e">
        <f>B103-#REF!</f>
        <v>#REF!</v>
      </c>
      <c r="X103">
        <v>0.49151853142790752</v>
      </c>
      <c r="Z103" s="3" t="s">
        <v>27</v>
      </c>
      <c r="AA103" s="3">
        <v>359</v>
      </c>
    </row>
    <row r="104" spans="1:34" x14ac:dyDescent="0.35">
      <c r="A104" s="1">
        <v>41018</v>
      </c>
      <c r="B104">
        <v>3146</v>
      </c>
      <c r="C104">
        <v>3451.8333333333335</v>
      </c>
      <c r="D104">
        <v>3088</v>
      </c>
      <c r="E104">
        <v>0</v>
      </c>
      <c r="F104">
        <v>0</v>
      </c>
      <c r="G104">
        <v>2827</v>
      </c>
      <c r="H104">
        <v>0.53706285581503432</v>
      </c>
      <c r="I104">
        <v>1</v>
      </c>
      <c r="J104">
        <v>0</v>
      </c>
      <c r="K104">
        <v>0</v>
      </c>
      <c r="L104">
        <v>0</v>
      </c>
      <c r="M104">
        <v>0</v>
      </c>
      <c r="N104">
        <f t="shared" si="6"/>
        <v>3682.5611186225842</v>
      </c>
      <c r="O104">
        <f>N104-B104</f>
        <v>536.56111862258422</v>
      </c>
      <c r="P104">
        <f t="shared" si="7"/>
        <v>536.56111862258422</v>
      </c>
      <c r="Q104" s="8">
        <f>P104/B104</f>
        <v>0.17055343885015392</v>
      </c>
      <c r="R104">
        <v>605</v>
      </c>
      <c r="S104">
        <f t="shared" si="8"/>
        <v>9658.1001352065159</v>
      </c>
      <c r="T104">
        <f t="shared" si="9"/>
        <v>10890</v>
      </c>
      <c r="U104">
        <f t="shared" si="10"/>
        <v>536.56111862258422</v>
      </c>
      <c r="V104">
        <f t="shared" si="11"/>
        <v>287897.83401751891</v>
      </c>
      <c r="W104" t="e">
        <f>B104-#REF!</f>
        <v>#REF!</v>
      </c>
      <c r="X104">
        <v>0.53706285581503432</v>
      </c>
    </row>
    <row r="105" spans="1:34" ht="15" thickBot="1" x14ac:dyDescent="0.4">
      <c r="A105" s="1">
        <v>41019</v>
      </c>
      <c r="B105">
        <v>3377</v>
      </c>
      <c r="C105">
        <v>2957.6666666666665</v>
      </c>
      <c r="D105">
        <v>3198</v>
      </c>
      <c r="E105">
        <v>0</v>
      </c>
      <c r="F105">
        <v>0</v>
      </c>
      <c r="G105">
        <v>3146</v>
      </c>
      <c r="H105">
        <v>0.52683861972812829</v>
      </c>
      <c r="I105">
        <v>0</v>
      </c>
      <c r="J105">
        <v>1</v>
      </c>
      <c r="K105">
        <v>0</v>
      </c>
      <c r="L105">
        <v>0</v>
      </c>
      <c r="M105">
        <v>0</v>
      </c>
      <c r="N105">
        <f t="shared" si="6"/>
        <v>3661.9094283746836</v>
      </c>
      <c r="O105">
        <f>N105-B105</f>
        <v>284.90942837468356</v>
      </c>
      <c r="P105">
        <f t="shared" si="7"/>
        <v>284.90942837468356</v>
      </c>
      <c r="Q105" s="8">
        <f>P105/B105</f>
        <v>8.436761278492258E-2</v>
      </c>
      <c r="R105">
        <v>838</v>
      </c>
      <c r="S105">
        <f t="shared" si="8"/>
        <v>5128.369710744304</v>
      </c>
      <c r="T105">
        <f t="shared" si="9"/>
        <v>15084</v>
      </c>
      <c r="U105">
        <f t="shared" si="10"/>
        <v>284.90942837468356</v>
      </c>
      <c r="V105">
        <f t="shared" si="11"/>
        <v>81173.382376788941</v>
      </c>
      <c r="W105" t="e">
        <f>B105-#REF!</f>
        <v>#REF!</v>
      </c>
      <c r="X105">
        <v>0.52683861972812829</v>
      </c>
      <c r="Z105" t="s">
        <v>28</v>
      </c>
    </row>
    <row r="106" spans="1:34" x14ac:dyDescent="0.35">
      <c r="A106" s="1">
        <v>41020</v>
      </c>
      <c r="B106">
        <v>3394</v>
      </c>
      <c r="C106">
        <v>3116.6666666666665</v>
      </c>
      <c r="D106">
        <v>3595</v>
      </c>
      <c r="E106">
        <v>0</v>
      </c>
      <c r="F106">
        <v>0</v>
      </c>
      <c r="G106">
        <v>3377</v>
      </c>
      <c r="H106">
        <v>0.50197513651678871</v>
      </c>
      <c r="I106">
        <v>0</v>
      </c>
      <c r="J106">
        <v>0</v>
      </c>
      <c r="K106">
        <v>1</v>
      </c>
      <c r="L106">
        <v>1</v>
      </c>
      <c r="M106">
        <v>0</v>
      </c>
      <c r="N106">
        <f t="shared" si="6"/>
        <v>3930.85597557868</v>
      </c>
      <c r="O106">
        <f>N106-B106</f>
        <v>536.85597557868005</v>
      </c>
      <c r="P106">
        <f t="shared" si="7"/>
        <v>536.85597557868005</v>
      </c>
      <c r="Q106" s="8">
        <f>P106/B106</f>
        <v>0.15817795391239836</v>
      </c>
      <c r="R106">
        <v>970</v>
      </c>
      <c r="S106">
        <f t="shared" si="8"/>
        <v>9663.4075604162408</v>
      </c>
      <c r="T106">
        <f t="shared" si="9"/>
        <v>17460</v>
      </c>
      <c r="U106">
        <f t="shared" si="10"/>
        <v>536.85597557868005</v>
      </c>
      <c r="V106">
        <f t="shared" si="11"/>
        <v>288214.33851453633</v>
      </c>
      <c r="W106" t="e">
        <f>B106-#REF!</f>
        <v>#REF!</v>
      </c>
      <c r="X106">
        <v>0.50197513651678871</v>
      </c>
      <c r="Z106" s="4"/>
      <c r="AA106" s="4" t="s">
        <v>33</v>
      </c>
      <c r="AB106" s="4" t="s">
        <v>34</v>
      </c>
      <c r="AC106" s="4" t="s">
        <v>35</v>
      </c>
      <c r="AD106" s="4" t="s">
        <v>36</v>
      </c>
      <c r="AE106" s="4" t="s">
        <v>37</v>
      </c>
    </row>
    <row r="107" spans="1:34" x14ac:dyDescent="0.35">
      <c r="A107" s="1">
        <v>41021</v>
      </c>
      <c r="B107">
        <v>3905</v>
      </c>
      <c r="C107">
        <v>3305.6666666666665</v>
      </c>
      <c r="D107">
        <v>3953</v>
      </c>
      <c r="E107">
        <v>0</v>
      </c>
      <c r="F107">
        <v>0</v>
      </c>
      <c r="G107">
        <v>3394</v>
      </c>
      <c r="H107">
        <v>0.55937028000464739</v>
      </c>
      <c r="I107">
        <v>0</v>
      </c>
      <c r="J107">
        <v>0</v>
      </c>
      <c r="K107">
        <v>0</v>
      </c>
      <c r="L107">
        <v>1</v>
      </c>
      <c r="M107">
        <v>0</v>
      </c>
      <c r="N107">
        <f t="shared" si="6"/>
        <v>4137.1021636217047</v>
      </c>
      <c r="O107">
        <f>N107-B107</f>
        <v>232.10216362170468</v>
      </c>
      <c r="P107">
        <f t="shared" si="7"/>
        <v>232.10216362170468</v>
      </c>
      <c r="Q107" s="8">
        <f>P107/B107</f>
        <v>5.9437173782766882E-2</v>
      </c>
      <c r="R107">
        <v>980</v>
      </c>
      <c r="S107">
        <f t="shared" si="8"/>
        <v>4177.8389451906842</v>
      </c>
      <c r="T107">
        <f t="shared" si="9"/>
        <v>17640</v>
      </c>
      <c r="U107">
        <f t="shared" si="10"/>
        <v>232.10216362170468</v>
      </c>
      <c r="V107">
        <f t="shared" si="11"/>
        <v>53871.414357876572</v>
      </c>
      <c r="W107" t="e">
        <f>B107-#REF!</f>
        <v>#REF!</v>
      </c>
      <c r="X107">
        <v>0.55937028000464739</v>
      </c>
      <c r="Z107" s="2" t="s">
        <v>29</v>
      </c>
      <c r="AA107" s="2">
        <v>7</v>
      </c>
      <c r="AB107" s="2">
        <v>312873621.76891994</v>
      </c>
      <c r="AC107" s="2">
        <v>44696231.68127428</v>
      </c>
      <c r="AD107" s="2">
        <v>83.371891387051619</v>
      </c>
      <c r="AE107" s="2">
        <v>8.8842654297113604E-71</v>
      </c>
    </row>
    <row r="108" spans="1:34" x14ac:dyDescent="0.35">
      <c r="A108" s="1">
        <v>41022</v>
      </c>
      <c r="B108">
        <v>4628.5</v>
      </c>
      <c r="C108">
        <v>3558.6666666666665</v>
      </c>
      <c r="D108">
        <v>4628.5</v>
      </c>
      <c r="E108">
        <v>0</v>
      </c>
      <c r="F108">
        <v>0</v>
      </c>
      <c r="G108">
        <v>3905</v>
      </c>
      <c r="H108">
        <v>0.58405948646450567</v>
      </c>
      <c r="I108">
        <v>0</v>
      </c>
      <c r="J108">
        <v>0</v>
      </c>
      <c r="K108">
        <v>0</v>
      </c>
      <c r="L108">
        <v>0</v>
      </c>
      <c r="M108">
        <v>1</v>
      </c>
      <c r="N108">
        <f t="shared" si="6"/>
        <v>4620.2689301934524</v>
      </c>
      <c r="O108">
        <f>N108-B108</f>
        <v>-8.2310698065475663</v>
      </c>
      <c r="P108">
        <f t="shared" si="7"/>
        <v>8.2310698065475663</v>
      </c>
      <c r="Q108" s="8">
        <f>P108/B108</f>
        <v>1.7783449943929062E-3</v>
      </c>
      <c r="R108">
        <v>1058</v>
      </c>
      <c r="S108">
        <f t="shared" si="8"/>
        <v>592.63702607142477</v>
      </c>
      <c r="T108">
        <f t="shared" si="9"/>
        <v>19044</v>
      </c>
      <c r="U108">
        <f t="shared" si="10"/>
        <v>-16.462139613095133</v>
      </c>
      <c r="V108">
        <f t="shared" si="11"/>
        <v>271.00204064103593</v>
      </c>
      <c r="W108" t="e">
        <f>B108-#REF!</f>
        <v>#REF!</v>
      </c>
      <c r="X108">
        <v>0.58405948646450567</v>
      </c>
      <c r="Z108" s="2" t="s">
        <v>30</v>
      </c>
      <c r="AA108" s="2">
        <v>351</v>
      </c>
      <c r="AB108" s="2">
        <v>188173460.61269537</v>
      </c>
      <c r="AC108" s="2">
        <v>536106.72539229447</v>
      </c>
      <c r="AD108" s="2"/>
      <c r="AE108" s="2"/>
    </row>
    <row r="109" spans="1:34" ht="15" thickBot="1" x14ac:dyDescent="0.4">
      <c r="A109" s="1">
        <v>41023</v>
      </c>
      <c r="B109">
        <v>2751</v>
      </c>
      <c r="C109">
        <v>3975.8333333333335</v>
      </c>
      <c r="D109">
        <v>2900</v>
      </c>
      <c r="E109">
        <v>1</v>
      </c>
      <c r="F109">
        <v>0</v>
      </c>
      <c r="G109">
        <v>4628.5</v>
      </c>
      <c r="H109">
        <v>0.2818635993958406</v>
      </c>
      <c r="I109">
        <v>0</v>
      </c>
      <c r="J109">
        <v>0</v>
      </c>
      <c r="K109">
        <v>0</v>
      </c>
      <c r="L109">
        <v>0</v>
      </c>
      <c r="M109">
        <v>0</v>
      </c>
      <c r="N109">
        <f t="shared" si="6"/>
        <v>4031.9066893278678</v>
      </c>
      <c r="O109">
        <f>N109-B109</f>
        <v>1280.9066893278678</v>
      </c>
      <c r="P109">
        <f t="shared" si="7"/>
        <v>1280.9066893278678</v>
      </c>
      <c r="Q109" s="8">
        <f>P109/B109</f>
        <v>0.46561493614244559</v>
      </c>
      <c r="R109">
        <v>819</v>
      </c>
      <c r="S109">
        <f t="shared" si="8"/>
        <v>23056.320407901621</v>
      </c>
      <c r="T109">
        <f t="shared" si="9"/>
        <v>14742</v>
      </c>
      <c r="U109">
        <f t="shared" si="10"/>
        <v>1280.9066893278678</v>
      </c>
      <c r="V109">
        <f t="shared" si="11"/>
        <v>1640721.9467648787</v>
      </c>
      <c r="W109" t="e">
        <f>B109-#REF!</f>
        <v>#REF!</v>
      </c>
      <c r="X109">
        <v>0.2818635993958406</v>
      </c>
      <c r="Z109" s="3" t="s">
        <v>31</v>
      </c>
      <c r="AA109" s="3">
        <v>358</v>
      </c>
      <c r="AB109" s="3">
        <v>501047082.38161528</v>
      </c>
      <c r="AC109" s="3"/>
      <c r="AD109" s="3"/>
      <c r="AE109" s="3"/>
    </row>
    <row r="110" spans="1:34" ht="15" thickBot="1" x14ac:dyDescent="0.4">
      <c r="A110" s="1">
        <v>41024</v>
      </c>
      <c r="B110">
        <v>3050</v>
      </c>
      <c r="C110">
        <v>3761.5</v>
      </c>
      <c r="D110">
        <v>2827</v>
      </c>
      <c r="E110">
        <v>0</v>
      </c>
      <c r="F110">
        <v>1</v>
      </c>
      <c r="G110">
        <v>2751</v>
      </c>
      <c r="H110">
        <v>0.53473916579528291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f t="shared" si="6"/>
        <v>3287.3575239007023</v>
      </c>
      <c r="O110">
        <f>N110-B110</f>
        <v>237.35752390070229</v>
      </c>
      <c r="P110">
        <f t="shared" si="7"/>
        <v>237.35752390070229</v>
      </c>
      <c r="Q110" s="8">
        <f>P110/B110</f>
        <v>7.7822138983836817E-2</v>
      </c>
      <c r="R110">
        <v>798</v>
      </c>
      <c r="S110">
        <f t="shared" si="8"/>
        <v>4272.4354302126412</v>
      </c>
      <c r="T110">
        <f t="shared" si="9"/>
        <v>14364</v>
      </c>
      <c r="U110">
        <f t="shared" si="10"/>
        <v>237.35752390070229</v>
      </c>
      <c r="V110">
        <f t="shared" si="11"/>
        <v>56338.594152272461</v>
      </c>
      <c r="W110" t="e">
        <f>B110-#REF!</f>
        <v>#REF!</v>
      </c>
      <c r="X110">
        <v>0.53473916579528291</v>
      </c>
    </row>
    <row r="111" spans="1:34" x14ac:dyDescent="0.35">
      <c r="A111" s="1">
        <v>41025</v>
      </c>
      <c r="B111">
        <v>3207</v>
      </c>
      <c r="C111">
        <v>3476.5</v>
      </c>
      <c r="D111">
        <v>3146</v>
      </c>
      <c r="E111">
        <v>0</v>
      </c>
      <c r="F111">
        <v>0</v>
      </c>
      <c r="G111">
        <v>3050</v>
      </c>
      <c r="H111">
        <v>0.51824096665504826</v>
      </c>
      <c r="I111">
        <v>1</v>
      </c>
      <c r="J111">
        <v>0</v>
      </c>
      <c r="K111">
        <v>0</v>
      </c>
      <c r="L111">
        <v>0</v>
      </c>
      <c r="M111">
        <v>0</v>
      </c>
      <c r="N111">
        <f t="shared" si="6"/>
        <v>3771.7429271549759</v>
      </c>
      <c r="O111">
        <f>N111-B111</f>
        <v>564.74292715497586</v>
      </c>
      <c r="P111">
        <f t="shared" si="7"/>
        <v>564.74292715497586</v>
      </c>
      <c r="Q111" s="8">
        <f>P111/B111</f>
        <v>0.1760969526520037</v>
      </c>
      <c r="R111">
        <v>772</v>
      </c>
      <c r="S111">
        <f t="shared" si="8"/>
        <v>10165.372688789565</v>
      </c>
      <c r="T111">
        <f t="shared" si="9"/>
        <v>13896</v>
      </c>
      <c r="U111">
        <f t="shared" si="10"/>
        <v>564.74292715497586</v>
      </c>
      <c r="V111">
        <f t="shared" si="11"/>
        <v>318934.57377157034</v>
      </c>
      <c r="W111" t="e">
        <f>B111-#REF!</f>
        <v>#REF!</v>
      </c>
      <c r="X111">
        <v>0.51824096665504826</v>
      </c>
      <c r="Z111" s="4"/>
      <c r="AA111" s="4" t="s">
        <v>38</v>
      </c>
      <c r="AB111" s="4" t="s">
        <v>6</v>
      </c>
      <c r="AC111" s="4" t="s">
        <v>39</v>
      </c>
      <c r="AD111" s="4" t="s">
        <v>40</v>
      </c>
      <c r="AE111" s="4" t="s">
        <v>41</v>
      </c>
      <c r="AF111" s="4" t="s">
        <v>42</v>
      </c>
      <c r="AG111" s="4" t="s">
        <v>43</v>
      </c>
      <c r="AH111" s="4" t="s">
        <v>44</v>
      </c>
    </row>
    <row r="112" spans="1:34" x14ac:dyDescent="0.35">
      <c r="A112" s="1">
        <v>41026</v>
      </c>
      <c r="B112">
        <v>3271</v>
      </c>
      <c r="C112">
        <v>3002.6666666666665</v>
      </c>
      <c r="D112">
        <v>3377</v>
      </c>
      <c r="E112">
        <v>0</v>
      </c>
      <c r="F112">
        <v>0</v>
      </c>
      <c r="G112">
        <v>3207</v>
      </c>
      <c r="H112">
        <v>0.50743580806320432</v>
      </c>
      <c r="I112">
        <v>0</v>
      </c>
      <c r="J112">
        <v>1</v>
      </c>
      <c r="K112">
        <v>0</v>
      </c>
      <c r="L112">
        <v>0</v>
      </c>
      <c r="M112">
        <v>0</v>
      </c>
      <c r="N112">
        <f t="shared" si="6"/>
        <v>3763.8709656178207</v>
      </c>
      <c r="O112">
        <f>N112-B112</f>
        <v>492.87096561782073</v>
      </c>
      <c r="P112">
        <f t="shared" si="7"/>
        <v>492.87096561782073</v>
      </c>
      <c r="Q112" s="8">
        <f>P112/B112</f>
        <v>0.15067898673733437</v>
      </c>
      <c r="R112">
        <v>1055</v>
      </c>
      <c r="S112">
        <f t="shared" si="8"/>
        <v>8871.6773811207731</v>
      </c>
      <c r="T112">
        <f t="shared" si="9"/>
        <v>18990</v>
      </c>
      <c r="U112">
        <f t="shared" si="10"/>
        <v>492.87096561782073</v>
      </c>
      <c r="V112">
        <f t="shared" si="11"/>
        <v>242921.78874904301</v>
      </c>
      <c r="W112" t="e">
        <f>B112-#REF!</f>
        <v>#REF!</v>
      </c>
      <c r="X112">
        <v>0.50743580806320432</v>
      </c>
      <c r="Z112" s="2" t="s">
        <v>32</v>
      </c>
      <c r="AA112" s="2">
        <v>905.35945801168521</v>
      </c>
      <c r="AB112" s="2">
        <v>212.26988287205461</v>
      </c>
      <c r="AC112" s="2">
        <v>4.265133827568885</v>
      </c>
      <c r="AD112" s="2">
        <v>2.5720268299780407E-5</v>
      </c>
      <c r="AE112" s="2">
        <v>487.87860815019349</v>
      </c>
      <c r="AF112" s="2">
        <v>1322.8403078731769</v>
      </c>
      <c r="AG112" s="2">
        <v>487.87860815019349</v>
      </c>
      <c r="AH112" s="2">
        <v>1322.8403078731769</v>
      </c>
    </row>
    <row r="113" spans="1:34" x14ac:dyDescent="0.35">
      <c r="A113" s="1">
        <v>41027</v>
      </c>
      <c r="B113">
        <v>3536</v>
      </c>
      <c r="C113">
        <v>3176</v>
      </c>
      <c r="D113">
        <v>3394</v>
      </c>
      <c r="E113">
        <v>0</v>
      </c>
      <c r="F113">
        <v>0</v>
      </c>
      <c r="G113">
        <v>3271</v>
      </c>
      <c r="H113">
        <v>0.5307888927617056</v>
      </c>
      <c r="I113">
        <v>0</v>
      </c>
      <c r="J113">
        <v>0</v>
      </c>
      <c r="K113">
        <v>1</v>
      </c>
      <c r="L113">
        <v>1</v>
      </c>
      <c r="M113">
        <v>0</v>
      </c>
      <c r="N113">
        <f t="shared" si="6"/>
        <v>3839.5913354108611</v>
      </c>
      <c r="O113">
        <f>N113-B113</f>
        <v>303.59133541086112</v>
      </c>
      <c r="P113">
        <f t="shared" si="7"/>
        <v>303.59133541086112</v>
      </c>
      <c r="Q113" s="8">
        <f>P113/B113</f>
        <v>8.5857278113931318E-2</v>
      </c>
      <c r="R113">
        <v>945</v>
      </c>
      <c r="S113">
        <f t="shared" si="8"/>
        <v>5464.6440373955002</v>
      </c>
      <c r="T113">
        <f t="shared" si="9"/>
        <v>17010</v>
      </c>
      <c r="U113">
        <f t="shared" si="10"/>
        <v>303.59133541086112</v>
      </c>
      <c r="V113">
        <f t="shared" si="11"/>
        <v>92167.698936549976</v>
      </c>
      <c r="W113" t="e">
        <f>B113-#REF!</f>
        <v>#REF!</v>
      </c>
      <c r="X113">
        <v>0.5307888927617056</v>
      </c>
      <c r="Z113" s="2" t="s">
        <v>106</v>
      </c>
      <c r="AA113" s="2">
        <v>0.44697337919551328</v>
      </c>
      <c r="AB113" s="2">
        <v>9.0336087184221592E-2</v>
      </c>
      <c r="AC113" s="2">
        <v>4.9478939494468515</v>
      </c>
      <c r="AD113" s="2">
        <v>1.1662499332085047E-6</v>
      </c>
      <c r="AE113" s="2">
        <v>0.26930528073256527</v>
      </c>
      <c r="AF113" s="2">
        <v>0.62464147765846123</v>
      </c>
      <c r="AG113" s="2">
        <v>0.26930528073256527</v>
      </c>
      <c r="AH113" s="2">
        <v>0.62464147765846123</v>
      </c>
    </row>
    <row r="114" spans="1:34" x14ac:dyDescent="0.35">
      <c r="A114" s="1">
        <v>41028</v>
      </c>
      <c r="B114">
        <v>3774</v>
      </c>
      <c r="C114">
        <v>3338</v>
      </c>
      <c r="D114">
        <v>3905</v>
      </c>
      <c r="E114">
        <v>0</v>
      </c>
      <c r="F114">
        <v>0</v>
      </c>
      <c r="G114">
        <v>3536</v>
      </c>
      <c r="H114">
        <v>0.52765191123504129</v>
      </c>
      <c r="I114">
        <v>0</v>
      </c>
      <c r="J114">
        <v>0</v>
      </c>
      <c r="K114">
        <v>0</v>
      </c>
      <c r="L114">
        <v>1</v>
      </c>
      <c r="M114">
        <v>0</v>
      </c>
      <c r="N114">
        <f t="shared" si="6"/>
        <v>4164.4929277322208</v>
      </c>
      <c r="O114">
        <f>N114-B114</f>
        <v>390.49292773222078</v>
      </c>
      <c r="P114">
        <f t="shared" si="7"/>
        <v>390.49292773222078</v>
      </c>
      <c r="Q114" s="8">
        <f>P114/B114</f>
        <v>0.10346924423217296</v>
      </c>
      <c r="R114">
        <v>1056</v>
      </c>
      <c r="S114">
        <f t="shared" si="8"/>
        <v>7028.872699179974</v>
      </c>
      <c r="T114">
        <f t="shared" si="9"/>
        <v>19008</v>
      </c>
      <c r="U114">
        <f t="shared" si="10"/>
        <v>390.49292773222078</v>
      </c>
      <c r="V114">
        <f t="shared" si="11"/>
        <v>152484.72660888141</v>
      </c>
      <c r="W114" t="e">
        <f>B114-#REF!</f>
        <v>#REF!</v>
      </c>
      <c r="X114">
        <v>0.52765191123504129</v>
      </c>
      <c r="Z114" s="2" t="s">
        <v>21</v>
      </c>
      <c r="AA114" s="2">
        <v>0.23962542801157441</v>
      </c>
      <c r="AB114" s="2">
        <v>4.6646795535648794E-2</v>
      </c>
      <c r="AC114" s="2">
        <v>5.1370179936250047</v>
      </c>
      <c r="AD114" s="2">
        <v>4.6398062064830915E-7</v>
      </c>
      <c r="AE114" s="2">
        <v>0.14788304995940432</v>
      </c>
      <c r="AF114" s="2">
        <v>0.3313678060637445</v>
      </c>
      <c r="AG114" s="2">
        <v>0.14788304995940432</v>
      </c>
      <c r="AH114" s="2">
        <v>0.3313678060637445</v>
      </c>
    </row>
    <row r="115" spans="1:34" x14ac:dyDescent="0.35">
      <c r="A115" s="1">
        <v>41029</v>
      </c>
      <c r="B115">
        <v>2954</v>
      </c>
      <c r="C115">
        <v>3527</v>
      </c>
      <c r="D115">
        <v>4628.5</v>
      </c>
      <c r="E115">
        <v>0</v>
      </c>
      <c r="F115">
        <v>0</v>
      </c>
      <c r="G115">
        <v>3774</v>
      </c>
      <c r="H115">
        <v>0.40472870919019405</v>
      </c>
      <c r="I115">
        <v>0</v>
      </c>
      <c r="J115">
        <v>0</v>
      </c>
      <c r="K115">
        <v>0</v>
      </c>
      <c r="L115">
        <v>0</v>
      </c>
      <c r="M115">
        <v>1</v>
      </c>
      <c r="N115">
        <f t="shared" si="6"/>
        <v>4576.5141688922722</v>
      </c>
      <c r="O115">
        <f>N115-B115</f>
        <v>1622.5141688922722</v>
      </c>
      <c r="P115">
        <f t="shared" si="7"/>
        <v>1622.5141688922722</v>
      </c>
      <c r="Q115" s="8">
        <f>P115/B115</f>
        <v>0.54926004363313208</v>
      </c>
      <c r="R115">
        <v>698</v>
      </c>
      <c r="S115">
        <f t="shared" si="8"/>
        <v>29205.2550400609</v>
      </c>
      <c r="T115">
        <f t="shared" si="9"/>
        <v>12564</v>
      </c>
      <c r="U115">
        <f t="shared" si="10"/>
        <v>1622.5141688922722</v>
      </c>
      <c r="V115">
        <f t="shared" si="11"/>
        <v>2632552.2282561809</v>
      </c>
      <c r="W115" t="e">
        <f>B115-#REF!</f>
        <v>#REF!</v>
      </c>
      <c r="X115">
        <v>0.40472870919019405</v>
      </c>
      <c r="Z115" s="2" t="s">
        <v>53</v>
      </c>
      <c r="AA115" s="2">
        <v>0.18651084033006396</v>
      </c>
      <c r="AB115" s="2">
        <v>7.3114820173403025E-2</v>
      </c>
      <c r="AC115" s="2">
        <v>2.5509307126479261</v>
      </c>
      <c r="AD115" s="2">
        <v>1.1167295258082615E-2</v>
      </c>
      <c r="AE115" s="2">
        <v>4.2712592314537612E-2</v>
      </c>
      <c r="AF115" s="2">
        <v>0.33030908834559031</v>
      </c>
      <c r="AG115" s="2">
        <v>4.2712592314537612E-2</v>
      </c>
      <c r="AH115" s="2">
        <v>0.33030908834559031</v>
      </c>
    </row>
    <row r="116" spans="1:34" x14ac:dyDescent="0.35">
      <c r="A116" s="1">
        <v>41030</v>
      </c>
      <c r="B116">
        <v>4732</v>
      </c>
      <c r="C116">
        <v>3421.3333333333335</v>
      </c>
      <c r="D116">
        <v>2751</v>
      </c>
      <c r="E116">
        <v>1</v>
      </c>
      <c r="F116">
        <v>0</v>
      </c>
      <c r="G116">
        <v>2954</v>
      </c>
      <c r="H116">
        <v>0.70657604275589636</v>
      </c>
      <c r="I116">
        <v>0</v>
      </c>
      <c r="J116">
        <v>0</v>
      </c>
      <c r="K116">
        <v>0</v>
      </c>
      <c r="L116">
        <v>0</v>
      </c>
      <c r="M116">
        <v>0</v>
      </c>
      <c r="N116">
        <f t="shared" si="6"/>
        <v>3367.2596531819936</v>
      </c>
      <c r="O116">
        <f>N116-B116</f>
        <v>-1364.7403468180064</v>
      </c>
      <c r="P116">
        <f t="shared" si="7"/>
        <v>1364.7403468180064</v>
      </c>
      <c r="Q116" s="8">
        <f>P116/B116</f>
        <v>0.28840666669864884</v>
      </c>
      <c r="R116">
        <v>701</v>
      </c>
      <c r="S116">
        <f t="shared" si="8"/>
        <v>98261.304970896454</v>
      </c>
      <c r="T116">
        <f t="shared" si="9"/>
        <v>12618</v>
      </c>
      <c r="U116">
        <f t="shared" si="10"/>
        <v>-2729.4806936360128</v>
      </c>
      <c r="V116">
        <f t="shared" si="11"/>
        <v>7450064.8569317292</v>
      </c>
      <c r="W116" t="e">
        <f>B116-#REF!</f>
        <v>#REF!</v>
      </c>
      <c r="X116">
        <v>0.70657604275589636</v>
      </c>
      <c r="Z116" s="2" t="s">
        <v>54</v>
      </c>
      <c r="AA116" s="2">
        <v>125.10693838111749</v>
      </c>
      <c r="AB116" s="2">
        <v>106.17495465540198</v>
      </c>
      <c r="AC116" s="2">
        <v>1.178309317740333</v>
      </c>
      <c r="AD116" s="2">
        <v>0.23947152762136686</v>
      </c>
      <c r="AE116" s="2">
        <v>-83.712182371212748</v>
      </c>
      <c r="AF116" s="2">
        <v>333.92605913344772</v>
      </c>
      <c r="AG116" s="2">
        <v>-83.712182371212748</v>
      </c>
      <c r="AH116" s="2">
        <v>333.92605913344772</v>
      </c>
    </row>
    <row r="117" spans="1:34" x14ac:dyDescent="0.35">
      <c r="A117" s="1">
        <v>41031</v>
      </c>
      <c r="B117">
        <v>4151</v>
      </c>
      <c r="C117">
        <v>3820</v>
      </c>
      <c r="D117">
        <v>3050</v>
      </c>
      <c r="E117">
        <v>0</v>
      </c>
      <c r="F117">
        <v>1</v>
      </c>
      <c r="G117">
        <v>4732</v>
      </c>
      <c r="H117">
        <v>0.43249680492622283</v>
      </c>
      <c r="I117">
        <v>0</v>
      </c>
      <c r="J117">
        <v>0</v>
      </c>
      <c r="K117">
        <v>0</v>
      </c>
      <c r="L117">
        <v>0</v>
      </c>
      <c r="M117">
        <v>0</v>
      </c>
      <c r="N117">
        <f t="shared" si="6"/>
        <v>3912.9557308660715</v>
      </c>
      <c r="O117">
        <f>N117-B117</f>
        <v>-238.04426913392854</v>
      </c>
      <c r="P117">
        <f t="shared" si="7"/>
        <v>238.04426913392854</v>
      </c>
      <c r="Q117" s="8">
        <f>P117/B117</f>
        <v>5.7346246478903525E-2</v>
      </c>
      <c r="R117">
        <v>1152</v>
      </c>
      <c r="S117">
        <f t="shared" si="8"/>
        <v>17139.187377642855</v>
      </c>
      <c r="T117">
        <f t="shared" si="9"/>
        <v>20736</v>
      </c>
      <c r="U117">
        <f t="shared" si="10"/>
        <v>-476.08853826785707</v>
      </c>
      <c r="V117">
        <f t="shared" si="11"/>
        <v>226660.29627002482</v>
      </c>
      <c r="W117" t="e">
        <f>B117-#REF!</f>
        <v>#REF!</v>
      </c>
      <c r="X117">
        <v>0.43249680492622283</v>
      </c>
      <c r="Z117" s="2" t="s">
        <v>15</v>
      </c>
      <c r="AA117" s="2">
        <v>-1125.012548360351</v>
      </c>
      <c r="AB117" s="2">
        <v>145.01731350328131</v>
      </c>
      <c r="AC117" s="2">
        <v>-7.7577809241025228</v>
      </c>
      <c r="AD117" s="2">
        <v>9.4963012876608839E-14</v>
      </c>
      <c r="AE117" s="2">
        <v>-1410.2247059534839</v>
      </c>
      <c r="AF117" s="2">
        <v>-839.80039076721835</v>
      </c>
      <c r="AG117" s="2">
        <v>-1410.2247059534839</v>
      </c>
      <c r="AH117" s="2">
        <v>-839.80039076721835</v>
      </c>
    </row>
    <row r="118" spans="1:34" x14ac:dyDescent="0.35">
      <c r="A118" s="1">
        <v>41032</v>
      </c>
      <c r="B118">
        <v>4833</v>
      </c>
      <c r="C118">
        <v>3945.6666666666665</v>
      </c>
      <c r="D118">
        <v>3207</v>
      </c>
      <c r="E118">
        <v>0</v>
      </c>
      <c r="F118">
        <v>0</v>
      </c>
      <c r="G118">
        <v>4151</v>
      </c>
      <c r="H118">
        <v>0.57923782967352155</v>
      </c>
      <c r="I118">
        <v>1</v>
      </c>
      <c r="J118">
        <v>0</v>
      </c>
      <c r="K118">
        <v>0</v>
      </c>
      <c r="L118">
        <v>0</v>
      </c>
      <c r="M118">
        <v>0</v>
      </c>
      <c r="N118">
        <f t="shared" si="6"/>
        <v>4225.2229543129179</v>
      </c>
      <c r="O118">
        <f>N118-B118</f>
        <v>-607.77704568708214</v>
      </c>
      <c r="P118">
        <f t="shared" si="7"/>
        <v>607.77704568708214</v>
      </c>
      <c r="Q118" s="8">
        <f>P118/B118</f>
        <v>0.12575564777303583</v>
      </c>
      <c r="R118">
        <v>369</v>
      </c>
      <c r="S118">
        <f t="shared" si="8"/>
        <v>43759.947289469914</v>
      </c>
      <c r="T118">
        <f t="shared" si="9"/>
        <v>6642</v>
      </c>
      <c r="U118">
        <f t="shared" si="10"/>
        <v>-1215.5540913741643</v>
      </c>
      <c r="V118">
        <f t="shared" si="11"/>
        <v>1477571.7490564701</v>
      </c>
      <c r="W118" t="e">
        <f>B118-#REF!</f>
        <v>#REF!</v>
      </c>
      <c r="X118">
        <v>0.57923782967352155</v>
      </c>
      <c r="Z118" s="2" t="s">
        <v>16</v>
      </c>
      <c r="AA118" s="2">
        <v>-554.08691007832476</v>
      </c>
      <c r="AB118" s="2">
        <v>154.16217648990505</v>
      </c>
      <c r="AC118" s="2">
        <v>-3.5941819368034666</v>
      </c>
      <c r="AD118" s="2">
        <v>3.7194783119084572E-4</v>
      </c>
      <c r="AE118" s="2">
        <v>-857.28468635587421</v>
      </c>
      <c r="AF118" s="2">
        <v>-250.88913380077531</v>
      </c>
      <c r="AG118" s="2">
        <v>-857.28468635587421</v>
      </c>
      <c r="AH118" s="2">
        <v>-250.88913380077531</v>
      </c>
    </row>
    <row r="119" spans="1:34" ht="15" thickBot="1" x14ac:dyDescent="0.4">
      <c r="A119" s="1">
        <v>41033</v>
      </c>
      <c r="B119">
        <v>4881</v>
      </c>
      <c r="C119">
        <v>4572</v>
      </c>
      <c r="D119">
        <v>3271</v>
      </c>
      <c r="E119">
        <v>0</v>
      </c>
      <c r="F119">
        <v>0</v>
      </c>
      <c r="G119">
        <v>4833</v>
      </c>
      <c r="H119">
        <v>0.50557685604740332</v>
      </c>
      <c r="I119">
        <v>0</v>
      </c>
      <c r="J119">
        <v>1</v>
      </c>
      <c r="K119">
        <v>0</v>
      </c>
      <c r="L119">
        <v>0</v>
      </c>
      <c r="M119">
        <v>0</v>
      </c>
      <c r="N119">
        <f t="shared" si="6"/>
        <v>4617.669595751322</v>
      </c>
      <c r="O119">
        <f>N119-B119</f>
        <v>-263.33040424867795</v>
      </c>
      <c r="P119">
        <f t="shared" si="7"/>
        <v>263.33040424867795</v>
      </c>
      <c r="Q119" s="8">
        <f>P119/B119</f>
        <v>5.3950093064674853E-2</v>
      </c>
      <c r="R119">
        <v>1188</v>
      </c>
      <c r="S119">
        <f t="shared" si="8"/>
        <v>18959.789105904812</v>
      </c>
      <c r="T119">
        <f t="shared" si="9"/>
        <v>21384</v>
      </c>
      <c r="U119">
        <f t="shared" si="10"/>
        <v>-526.6608084973559</v>
      </c>
      <c r="V119">
        <f t="shared" si="11"/>
        <v>277371.60720708861</v>
      </c>
      <c r="W119" t="e">
        <f>B119-#REF!</f>
        <v>#REF!</v>
      </c>
      <c r="X119">
        <v>0.50557685604740332</v>
      </c>
      <c r="Z119" s="3" t="s">
        <v>17</v>
      </c>
      <c r="AA119" s="3">
        <v>-541.51299910658622</v>
      </c>
      <c r="AB119" s="3">
        <v>134.12688424704163</v>
      </c>
      <c r="AC119" s="3">
        <v>-4.0373188577854418</v>
      </c>
      <c r="AD119" s="3">
        <v>6.6419806518389145E-5</v>
      </c>
      <c r="AE119" s="3">
        <v>-805.3064533031951</v>
      </c>
      <c r="AF119" s="3">
        <v>-277.71954490997734</v>
      </c>
      <c r="AG119" s="3">
        <v>-805.3064533031951</v>
      </c>
      <c r="AH119" s="3">
        <v>-277.71954490997734</v>
      </c>
    </row>
    <row r="120" spans="1:34" x14ac:dyDescent="0.35">
      <c r="A120" s="1">
        <v>41034</v>
      </c>
      <c r="B120">
        <v>4563</v>
      </c>
      <c r="C120">
        <v>4621.666666666667</v>
      </c>
      <c r="D120">
        <v>3536</v>
      </c>
      <c r="E120">
        <v>0</v>
      </c>
      <c r="F120">
        <v>0</v>
      </c>
      <c r="G120">
        <v>4881</v>
      </c>
      <c r="H120">
        <v>0.46305332868595328</v>
      </c>
      <c r="I120">
        <v>0</v>
      </c>
      <c r="J120">
        <v>0</v>
      </c>
      <c r="K120">
        <v>1</v>
      </c>
      <c r="L120">
        <v>1</v>
      </c>
      <c r="M120">
        <v>0</v>
      </c>
      <c r="N120">
        <f t="shared" si="6"/>
        <v>4752.4651349406186</v>
      </c>
      <c r="O120">
        <f>N120-B120</f>
        <v>189.46513494061855</v>
      </c>
      <c r="P120">
        <f t="shared" si="7"/>
        <v>189.46513494061855</v>
      </c>
      <c r="Q120" s="8">
        <f>P120/B120</f>
        <v>4.1522054556348574E-2</v>
      </c>
      <c r="R120">
        <v>1440</v>
      </c>
      <c r="S120">
        <f t="shared" si="8"/>
        <v>3410.372428931134</v>
      </c>
      <c r="T120">
        <f t="shared" si="9"/>
        <v>25920</v>
      </c>
      <c r="U120">
        <f t="shared" si="10"/>
        <v>189.46513494061855</v>
      </c>
      <c r="V120">
        <f t="shared" si="11"/>
        <v>35897.037358066795</v>
      </c>
      <c r="W120" t="e">
        <f>B120-#REF!</f>
        <v>#REF!</v>
      </c>
      <c r="X120">
        <v>0.46305332868595328</v>
      </c>
    </row>
    <row r="121" spans="1:34" x14ac:dyDescent="0.35">
      <c r="A121" s="1">
        <v>41035</v>
      </c>
      <c r="B121">
        <v>5394</v>
      </c>
      <c r="C121">
        <v>4759</v>
      </c>
      <c r="D121">
        <v>3774</v>
      </c>
      <c r="E121">
        <v>0</v>
      </c>
      <c r="F121">
        <v>0</v>
      </c>
      <c r="G121">
        <v>4563</v>
      </c>
      <c r="H121">
        <v>0.59654932032066921</v>
      </c>
      <c r="I121">
        <v>0</v>
      </c>
      <c r="J121">
        <v>0</v>
      </c>
      <c r="K121">
        <v>0</v>
      </c>
      <c r="L121">
        <v>1</v>
      </c>
      <c r="M121">
        <v>0</v>
      </c>
      <c r="N121">
        <f t="shared" si="6"/>
        <v>4807.0342334175011</v>
      </c>
      <c r="O121">
        <f>N121-B121</f>
        <v>-586.96576658249887</v>
      </c>
      <c r="P121">
        <f t="shared" si="7"/>
        <v>586.96576658249887</v>
      </c>
      <c r="Q121" s="8">
        <f>P121/B121</f>
        <v>0.10881827337458266</v>
      </c>
      <c r="R121">
        <v>1295</v>
      </c>
      <c r="S121">
        <f t="shared" si="8"/>
        <v>42261.535193939919</v>
      </c>
      <c r="T121">
        <f t="shared" si="9"/>
        <v>23310</v>
      </c>
      <c r="U121">
        <f t="shared" si="10"/>
        <v>-1173.9315331649977</v>
      </c>
      <c r="V121">
        <f t="shared" si="11"/>
        <v>1378115.2445591222</v>
      </c>
      <c r="W121" t="e">
        <f>B121-#REF!</f>
        <v>#REF!</v>
      </c>
      <c r="X121">
        <v>0.59654932032066921</v>
      </c>
      <c r="Z121" t="s">
        <v>22</v>
      </c>
    </row>
    <row r="122" spans="1:34" ht="15" thickBot="1" x14ac:dyDescent="0.4">
      <c r="A122" s="1">
        <v>41036</v>
      </c>
      <c r="B122">
        <v>4018</v>
      </c>
      <c r="C122">
        <v>4946</v>
      </c>
      <c r="D122">
        <v>2954</v>
      </c>
      <c r="E122">
        <v>0</v>
      </c>
      <c r="F122">
        <v>0</v>
      </c>
      <c r="G122">
        <v>5394</v>
      </c>
      <c r="H122">
        <v>0.34013012664110609</v>
      </c>
      <c r="I122">
        <v>0</v>
      </c>
      <c r="J122">
        <v>0</v>
      </c>
      <c r="K122">
        <v>0</v>
      </c>
      <c r="L122">
        <v>0</v>
      </c>
      <c r="M122">
        <v>1</v>
      </c>
      <c r="N122">
        <f t="shared" si="6"/>
        <v>4748.3365434994903</v>
      </c>
      <c r="O122">
        <f>N122-B122</f>
        <v>730.33654349949029</v>
      </c>
      <c r="P122">
        <f t="shared" si="7"/>
        <v>730.33654349949029</v>
      </c>
      <c r="Q122" s="8">
        <f>P122/B122</f>
        <v>0.18176618802874323</v>
      </c>
      <c r="R122">
        <v>913</v>
      </c>
      <c r="S122">
        <f t="shared" si="8"/>
        <v>13146.057782990825</v>
      </c>
      <c r="T122">
        <f t="shared" si="9"/>
        <v>16434</v>
      </c>
      <c r="U122">
        <f t="shared" si="10"/>
        <v>730.33654349949029</v>
      </c>
      <c r="V122">
        <f t="shared" si="11"/>
        <v>533391.46677078283</v>
      </c>
      <c r="W122" t="e">
        <f>B122-#REF!</f>
        <v>#REF!</v>
      </c>
      <c r="X122">
        <v>0.34013012664110609</v>
      </c>
    </row>
    <row r="123" spans="1:34" x14ac:dyDescent="0.35">
      <c r="A123" s="1">
        <v>41037</v>
      </c>
      <c r="B123">
        <v>4112</v>
      </c>
      <c r="C123">
        <v>4658.333333333333</v>
      </c>
      <c r="D123">
        <v>4732</v>
      </c>
      <c r="E123">
        <v>1</v>
      </c>
      <c r="F123">
        <v>0</v>
      </c>
      <c r="G123">
        <v>4018</v>
      </c>
      <c r="H123">
        <v>0.51092134309283144</v>
      </c>
      <c r="I123">
        <v>0</v>
      </c>
      <c r="J123">
        <v>0</v>
      </c>
      <c r="K123">
        <v>0</v>
      </c>
      <c r="L123">
        <v>0</v>
      </c>
      <c r="M123">
        <v>0</v>
      </c>
      <c r="N123">
        <f t="shared" si="6"/>
        <v>4819.4726981291851</v>
      </c>
      <c r="O123">
        <f>N123-B123</f>
        <v>707.47269812918512</v>
      </c>
      <c r="P123">
        <f t="shared" si="7"/>
        <v>707.47269812918512</v>
      </c>
      <c r="Q123" s="8">
        <f>P123/B123</f>
        <v>0.17205075343608586</v>
      </c>
      <c r="R123">
        <v>955</v>
      </c>
      <c r="S123">
        <f t="shared" si="8"/>
        <v>12734.508566325332</v>
      </c>
      <c r="T123">
        <f t="shared" si="9"/>
        <v>17190</v>
      </c>
      <c r="U123">
        <f t="shared" si="10"/>
        <v>707.47269812918512</v>
      </c>
      <c r="V123">
        <f t="shared" si="11"/>
        <v>500517.61859818909</v>
      </c>
      <c r="W123" t="e">
        <f>B123-#REF!</f>
        <v>#REF!</v>
      </c>
      <c r="X123">
        <v>0.51092134309283144</v>
      </c>
      <c r="Z123" s="5" t="s">
        <v>23</v>
      </c>
      <c r="AA123" s="5"/>
    </row>
    <row r="124" spans="1:34" x14ac:dyDescent="0.35">
      <c r="A124" s="1">
        <v>41038</v>
      </c>
      <c r="B124">
        <v>4315</v>
      </c>
      <c r="C124">
        <v>4508</v>
      </c>
      <c r="D124">
        <v>4151</v>
      </c>
      <c r="E124">
        <v>0</v>
      </c>
      <c r="F124">
        <v>1</v>
      </c>
      <c r="G124">
        <v>4112</v>
      </c>
      <c r="H124">
        <v>0.52358545370047638</v>
      </c>
      <c r="I124">
        <v>0</v>
      </c>
      <c r="J124">
        <v>0</v>
      </c>
      <c r="K124">
        <v>0</v>
      </c>
      <c r="L124">
        <v>0</v>
      </c>
      <c r="M124">
        <v>0</v>
      </c>
      <c r="N124">
        <f t="shared" si="6"/>
        <v>4403.6515581844524</v>
      </c>
      <c r="O124">
        <f>N124-B124</f>
        <v>88.651558184452369</v>
      </c>
      <c r="P124">
        <f t="shared" si="7"/>
        <v>88.651558184452369</v>
      </c>
      <c r="Q124" s="8">
        <f>P124/B124</f>
        <v>2.0544972928030678E-2</v>
      </c>
      <c r="R124">
        <v>902</v>
      </c>
      <c r="S124">
        <f t="shared" si="8"/>
        <v>1595.7280473201427</v>
      </c>
      <c r="T124">
        <f t="shared" si="9"/>
        <v>16236</v>
      </c>
      <c r="U124">
        <f t="shared" si="10"/>
        <v>88.651558184452369</v>
      </c>
      <c r="V124">
        <f t="shared" si="11"/>
        <v>7859.0987685313439</v>
      </c>
      <c r="W124" t="e">
        <f>B124-#REF!</f>
        <v>#REF!</v>
      </c>
      <c r="X124">
        <v>0.52358545370047638</v>
      </c>
      <c r="Z124" s="2" t="s">
        <v>24</v>
      </c>
      <c r="AA124" s="2">
        <v>0.92092164817011057</v>
      </c>
    </row>
    <row r="125" spans="1:34" x14ac:dyDescent="0.35">
      <c r="A125" s="1">
        <v>41039</v>
      </c>
      <c r="B125">
        <v>4869</v>
      </c>
      <c r="C125">
        <v>4148.333333333333</v>
      </c>
      <c r="D125">
        <v>4833</v>
      </c>
      <c r="E125">
        <v>0</v>
      </c>
      <c r="F125">
        <v>0</v>
      </c>
      <c r="G125">
        <v>4315</v>
      </c>
      <c r="H125">
        <v>0.5643662135471128</v>
      </c>
      <c r="I125">
        <v>1</v>
      </c>
      <c r="J125">
        <v>0</v>
      </c>
      <c r="K125">
        <v>0</v>
      </c>
      <c r="L125">
        <v>0</v>
      </c>
      <c r="M125">
        <v>0</v>
      </c>
      <c r="N125">
        <f t="shared" si="6"/>
        <v>4987.5095192522958</v>
      </c>
      <c r="O125">
        <f>N125-B125</f>
        <v>118.50951925229583</v>
      </c>
      <c r="P125">
        <f t="shared" si="7"/>
        <v>118.50951925229583</v>
      </c>
      <c r="Q125" s="8">
        <f>P125/B125</f>
        <v>2.4339601407331244E-2</v>
      </c>
      <c r="R125">
        <v>777</v>
      </c>
      <c r="S125">
        <f t="shared" si="8"/>
        <v>2133.171346541325</v>
      </c>
      <c r="T125">
        <f t="shared" si="9"/>
        <v>13986</v>
      </c>
      <c r="U125">
        <f t="shared" si="10"/>
        <v>118.50951925229583</v>
      </c>
      <c r="V125">
        <f t="shared" si="11"/>
        <v>14044.506153410277</v>
      </c>
      <c r="W125" t="e">
        <f>B125-#REF!</f>
        <v>#REF!</v>
      </c>
      <c r="X125">
        <v>0.5643662135471128</v>
      </c>
      <c r="Z125" s="2" t="s">
        <v>25</v>
      </c>
      <c r="AA125" s="2">
        <v>0.84809668206835287</v>
      </c>
    </row>
    <row r="126" spans="1:34" x14ac:dyDescent="0.35">
      <c r="A126" s="1">
        <v>41040</v>
      </c>
      <c r="B126">
        <v>4844</v>
      </c>
      <c r="C126">
        <v>4432</v>
      </c>
      <c r="D126">
        <v>4881</v>
      </c>
      <c r="E126">
        <v>0</v>
      </c>
      <c r="F126">
        <v>0</v>
      </c>
      <c r="G126">
        <v>4869</v>
      </c>
      <c r="H126">
        <v>0.49709538747531079</v>
      </c>
      <c r="I126">
        <v>0</v>
      </c>
      <c r="J126">
        <v>1</v>
      </c>
      <c r="K126">
        <v>0</v>
      </c>
      <c r="L126">
        <v>0</v>
      </c>
      <c r="M126">
        <v>0</v>
      </c>
      <c r="N126">
        <f t="shared" si="6"/>
        <v>5237.0076245829332</v>
      </c>
      <c r="O126">
        <f>N126-B126</f>
        <v>393.0076245829332</v>
      </c>
      <c r="P126">
        <f t="shared" si="7"/>
        <v>393.0076245829332</v>
      </c>
      <c r="Q126" s="8">
        <f>P126/B126</f>
        <v>8.1132870475419741E-2</v>
      </c>
      <c r="R126">
        <v>1476</v>
      </c>
      <c r="S126">
        <f t="shared" si="8"/>
        <v>7074.1372424927977</v>
      </c>
      <c r="T126">
        <f t="shared" si="9"/>
        <v>26568</v>
      </c>
      <c r="U126">
        <f t="shared" si="10"/>
        <v>393.0076245829332</v>
      </c>
      <c r="V126">
        <f t="shared" si="11"/>
        <v>154454.99298031977</v>
      </c>
      <c r="W126" t="e">
        <f>B126-#REF!</f>
        <v>#REF!</v>
      </c>
      <c r="X126">
        <v>0.49709538747531079</v>
      </c>
      <c r="Z126" s="2" t="s">
        <v>26</v>
      </c>
      <c r="AA126" s="2">
        <v>0.84550742096724529</v>
      </c>
    </row>
    <row r="127" spans="1:34" x14ac:dyDescent="0.35">
      <c r="A127" s="1">
        <v>41041</v>
      </c>
      <c r="B127">
        <v>5278</v>
      </c>
      <c r="C127">
        <v>4676</v>
      </c>
      <c r="D127">
        <v>4563</v>
      </c>
      <c r="E127">
        <v>0</v>
      </c>
      <c r="F127">
        <v>0</v>
      </c>
      <c r="G127">
        <v>4844</v>
      </c>
      <c r="H127">
        <v>0.55042407342860467</v>
      </c>
      <c r="I127">
        <v>0</v>
      </c>
      <c r="J127">
        <v>0</v>
      </c>
      <c r="K127">
        <v>1</v>
      </c>
      <c r="L127">
        <v>1</v>
      </c>
      <c r="M127">
        <v>0</v>
      </c>
      <c r="N127">
        <f t="shared" si="6"/>
        <v>5175.0457916563264</v>
      </c>
      <c r="O127">
        <f>N127-B127</f>
        <v>-102.9542083436736</v>
      </c>
      <c r="P127">
        <f t="shared" si="7"/>
        <v>102.9542083436736</v>
      </c>
      <c r="Q127" s="8">
        <f>P127/B127</f>
        <v>1.9506291842302691E-2</v>
      </c>
      <c r="R127">
        <v>891</v>
      </c>
      <c r="S127">
        <f t="shared" si="8"/>
        <v>7412.7030007444991</v>
      </c>
      <c r="T127">
        <f t="shared" si="9"/>
        <v>16038</v>
      </c>
      <c r="U127">
        <f t="shared" si="10"/>
        <v>-205.9084166873472</v>
      </c>
      <c r="V127">
        <f t="shared" si="11"/>
        <v>42398.276062690202</v>
      </c>
      <c r="W127" t="e">
        <f>B127-#REF!</f>
        <v>#REF!</v>
      </c>
      <c r="X127">
        <v>0.55042407342860467</v>
      </c>
      <c r="Z127" s="2" t="s">
        <v>6</v>
      </c>
      <c r="AA127" s="2">
        <v>464.99851616863299</v>
      </c>
    </row>
    <row r="128" spans="1:34" ht="15" thickBot="1" x14ac:dyDescent="0.4">
      <c r="A128" s="1">
        <v>41042</v>
      </c>
      <c r="B128">
        <v>7177</v>
      </c>
      <c r="C128">
        <v>4997</v>
      </c>
      <c r="D128">
        <v>5394</v>
      </c>
      <c r="E128">
        <v>0</v>
      </c>
      <c r="F128">
        <v>0</v>
      </c>
      <c r="G128">
        <v>5278</v>
      </c>
      <c r="H128">
        <v>0.7206343673753921</v>
      </c>
      <c r="I128">
        <v>0</v>
      </c>
      <c r="J128">
        <v>0</v>
      </c>
      <c r="K128">
        <v>0</v>
      </c>
      <c r="L128">
        <v>1</v>
      </c>
      <c r="M128">
        <v>0</v>
      </c>
      <c r="N128">
        <f t="shared" si="6"/>
        <v>5721.5077718733455</v>
      </c>
      <c r="O128">
        <f>N128-B128</f>
        <v>-1455.4922281266545</v>
      </c>
      <c r="P128">
        <f t="shared" si="7"/>
        <v>1455.4922281266545</v>
      </c>
      <c r="Q128" s="8">
        <f>P128/B128</f>
        <v>0.2027995301834547</v>
      </c>
      <c r="R128">
        <v>545</v>
      </c>
      <c r="S128">
        <f t="shared" si="8"/>
        <v>104795.44042511913</v>
      </c>
      <c r="T128">
        <f t="shared" si="9"/>
        <v>9810</v>
      </c>
      <c r="U128">
        <f t="shared" si="10"/>
        <v>-2910.984456253309</v>
      </c>
      <c r="V128">
        <f t="shared" si="11"/>
        <v>8473830.5045483727</v>
      </c>
      <c r="W128" t="e">
        <f>B128-#REF!</f>
        <v>#REF!</v>
      </c>
      <c r="X128">
        <v>0.7206343673753921</v>
      </c>
      <c r="Z128" s="3" t="s">
        <v>27</v>
      </c>
      <c r="AA128" s="3">
        <v>359</v>
      </c>
    </row>
    <row r="129" spans="1:34" x14ac:dyDescent="0.35">
      <c r="A129" s="1">
        <v>41043</v>
      </c>
      <c r="B129">
        <v>3609</v>
      </c>
      <c r="C129">
        <v>5766.333333333333</v>
      </c>
      <c r="D129">
        <v>4018</v>
      </c>
      <c r="E129">
        <v>0</v>
      </c>
      <c r="F129">
        <v>0</v>
      </c>
      <c r="G129">
        <v>7177</v>
      </c>
      <c r="H129">
        <v>8.5453700476356448E-2</v>
      </c>
      <c r="I129">
        <v>0</v>
      </c>
      <c r="J129">
        <v>0</v>
      </c>
      <c r="K129">
        <v>0</v>
      </c>
      <c r="L129">
        <v>0</v>
      </c>
      <c r="M129">
        <v>1</v>
      </c>
      <c r="N129">
        <f t="shared" si="6"/>
        <v>5891.8150018959823</v>
      </c>
      <c r="O129">
        <f>N129-B129</f>
        <v>2282.8150018959823</v>
      </c>
      <c r="P129">
        <f t="shared" si="7"/>
        <v>2282.8150018959823</v>
      </c>
      <c r="Q129" s="8">
        <f>P129/B129</f>
        <v>0.63253394344582492</v>
      </c>
      <c r="R129">
        <v>1371</v>
      </c>
      <c r="S129">
        <f t="shared" si="8"/>
        <v>41090.670034127681</v>
      </c>
      <c r="T129">
        <f t="shared" si="9"/>
        <v>24678</v>
      </c>
      <c r="U129">
        <f t="shared" si="10"/>
        <v>2282.8150018959823</v>
      </c>
      <c r="V129">
        <f t="shared" si="11"/>
        <v>5211244.3328813538</v>
      </c>
      <c r="W129" t="e">
        <f>B129-#REF!</f>
        <v>#REF!</v>
      </c>
      <c r="X129">
        <v>8.5453700476356448E-2</v>
      </c>
    </row>
    <row r="130" spans="1:34" ht="15" thickBot="1" x14ac:dyDescent="0.4">
      <c r="A130" s="1">
        <v>41044</v>
      </c>
      <c r="B130">
        <v>4596</v>
      </c>
      <c r="C130">
        <v>5354.666666666667</v>
      </c>
      <c r="D130">
        <v>4112</v>
      </c>
      <c r="E130">
        <v>1</v>
      </c>
      <c r="F130">
        <v>0</v>
      </c>
      <c r="G130">
        <v>3609</v>
      </c>
      <c r="H130">
        <v>0.61467410247472987</v>
      </c>
      <c r="I130">
        <v>0</v>
      </c>
      <c r="J130">
        <v>0</v>
      </c>
      <c r="K130">
        <v>0</v>
      </c>
      <c r="L130">
        <v>0</v>
      </c>
      <c r="M130">
        <v>0</v>
      </c>
      <c r="N130">
        <f t="shared" si="6"/>
        <v>4670.8429525824358</v>
      </c>
      <c r="O130">
        <f>N130-B130</f>
        <v>74.842952582435828</v>
      </c>
      <c r="P130">
        <f t="shared" si="7"/>
        <v>74.842952582435828</v>
      </c>
      <c r="Q130" s="8">
        <f>P130/B130</f>
        <v>1.6284367402618762E-2</v>
      </c>
      <c r="R130">
        <v>729</v>
      </c>
      <c r="S130">
        <f t="shared" si="8"/>
        <v>1347.1731464838449</v>
      </c>
      <c r="T130">
        <f t="shared" si="9"/>
        <v>13122</v>
      </c>
      <c r="U130">
        <f t="shared" si="10"/>
        <v>74.842952582435828</v>
      </c>
      <c r="V130">
        <f t="shared" si="11"/>
        <v>5601.4675512567374</v>
      </c>
      <c r="W130" t="e">
        <f>B130-#REF!</f>
        <v>#REF!</v>
      </c>
      <c r="X130">
        <v>0.61467410247472987</v>
      </c>
      <c r="Z130" t="s">
        <v>28</v>
      </c>
    </row>
    <row r="131" spans="1:34" x14ac:dyDescent="0.35">
      <c r="A131" s="1">
        <v>41045</v>
      </c>
      <c r="B131">
        <v>4910</v>
      </c>
      <c r="C131">
        <v>5127.333333333333</v>
      </c>
      <c r="D131">
        <v>4315</v>
      </c>
      <c r="E131">
        <v>0</v>
      </c>
      <c r="F131">
        <v>1</v>
      </c>
      <c r="G131">
        <v>4596</v>
      </c>
      <c r="H131">
        <v>0.53648193331009641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f t="shared" ref="N131:N194" si="12">$AA$2+SUMPRODUCT(C131:G131,$AB$2:$AF$2)</f>
        <v>4782.7479413672991</v>
      </c>
      <c r="O131">
        <f>N131-B131</f>
        <v>-127.25205863270094</v>
      </c>
      <c r="P131">
        <f t="shared" ref="P131:P194" si="13">ABS(O131)</f>
        <v>127.25205863270094</v>
      </c>
      <c r="Q131" s="8">
        <f>P131/B131</f>
        <v>2.5916916218472696E-2</v>
      </c>
      <c r="R131">
        <v>683</v>
      </c>
      <c r="S131">
        <f t="shared" ref="S131:S194" si="14">IF(O131&lt;0,O131*-72,O131*18)</f>
        <v>9162.1482215544675</v>
      </c>
      <c r="T131">
        <f t="shared" ref="T131:T194" si="15">R131*18</f>
        <v>12294</v>
      </c>
      <c r="U131">
        <f t="shared" ref="U131:U194" si="16">IF(O131&lt;0,O131*2,O131)</f>
        <v>-254.50411726540187</v>
      </c>
      <c r="V131">
        <f t="shared" ref="V131:V194" si="17">U131^2</f>
        <v>64772.345705041429</v>
      </c>
      <c r="W131" t="e">
        <f>B131-#REF!</f>
        <v>#REF!</v>
      </c>
      <c r="X131">
        <v>0.53648193331009641</v>
      </c>
      <c r="Z131" s="4"/>
      <c r="AA131" s="4" t="s">
        <v>33</v>
      </c>
      <c r="AB131" s="4" t="s">
        <v>34</v>
      </c>
      <c r="AC131" s="4" t="s">
        <v>35</v>
      </c>
      <c r="AD131" s="4" t="s">
        <v>36</v>
      </c>
      <c r="AE131" s="4" t="s">
        <v>37</v>
      </c>
    </row>
    <row r="132" spans="1:34" x14ac:dyDescent="0.35">
      <c r="A132" s="1">
        <v>41046</v>
      </c>
      <c r="B132">
        <v>5297</v>
      </c>
      <c r="C132">
        <v>4371.666666666667</v>
      </c>
      <c r="D132">
        <v>4869</v>
      </c>
      <c r="E132">
        <v>0</v>
      </c>
      <c r="F132">
        <v>0</v>
      </c>
      <c r="G132">
        <v>4910</v>
      </c>
      <c r="H132">
        <v>0.54496340188218895</v>
      </c>
      <c r="I132">
        <v>1</v>
      </c>
      <c r="J132">
        <v>0</v>
      </c>
      <c r="K132">
        <v>0</v>
      </c>
      <c r="L132">
        <v>0</v>
      </c>
      <c r="M132">
        <v>0</v>
      </c>
      <c r="N132">
        <f t="shared" si="12"/>
        <v>5224.7240705658523</v>
      </c>
      <c r="O132">
        <f>N132-B132</f>
        <v>-72.275929434147656</v>
      </c>
      <c r="P132">
        <f t="shared" si="13"/>
        <v>72.275929434147656</v>
      </c>
      <c r="Q132" s="8">
        <f>P132/B132</f>
        <v>1.3644691227892705E-2</v>
      </c>
      <c r="R132">
        <v>768</v>
      </c>
      <c r="S132">
        <f t="shared" si="14"/>
        <v>5203.8669192586312</v>
      </c>
      <c r="T132">
        <f t="shared" si="15"/>
        <v>13824</v>
      </c>
      <c r="U132">
        <f t="shared" si="16"/>
        <v>-144.55185886829531</v>
      </c>
      <c r="V132">
        <f t="shared" si="17"/>
        <v>20895.239902279565</v>
      </c>
      <c r="W132" t="e">
        <f>B132-#REF!</f>
        <v>#REF!</v>
      </c>
      <c r="X132">
        <v>0.54496340188218895</v>
      </c>
      <c r="Z132" s="2" t="s">
        <v>29</v>
      </c>
      <c r="AA132" s="2">
        <v>6</v>
      </c>
      <c r="AB132" s="2">
        <v>424936368.12787658</v>
      </c>
      <c r="AC132" s="2">
        <v>70822728.021312758</v>
      </c>
      <c r="AD132" s="2">
        <v>327.54390111741066</v>
      </c>
      <c r="AE132" s="2">
        <v>1.0255827383120645E-140</v>
      </c>
    </row>
    <row r="133" spans="1:34" x14ac:dyDescent="0.35">
      <c r="A133" s="1">
        <v>41047</v>
      </c>
      <c r="B133">
        <v>5306</v>
      </c>
      <c r="C133">
        <v>4934.333333333333</v>
      </c>
      <c r="D133">
        <v>4844</v>
      </c>
      <c r="E133">
        <v>0</v>
      </c>
      <c r="F133">
        <v>0</v>
      </c>
      <c r="G133">
        <v>5297</v>
      </c>
      <c r="H133">
        <v>0.5010456605088881</v>
      </c>
      <c r="I133">
        <v>0</v>
      </c>
      <c r="J133">
        <v>1</v>
      </c>
      <c r="K133">
        <v>0</v>
      </c>
      <c r="L133">
        <v>0</v>
      </c>
      <c r="M133">
        <v>0</v>
      </c>
      <c r="N133">
        <f t="shared" si="12"/>
        <v>5484.8936974757198</v>
      </c>
      <c r="O133">
        <f>N133-B133</f>
        <v>178.89369747571982</v>
      </c>
      <c r="P133">
        <f t="shared" si="13"/>
        <v>178.89369747571982</v>
      </c>
      <c r="Q133" s="8">
        <f>P133/B133</f>
        <v>3.371535949410475E-2</v>
      </c>
      <c r="R133">
        <v>890</v>
      </c>
      <c r="S133">
        <f t="shared" si="14"/>
        <v>3220.0865545629567</v>
      </c>
      <c r="T133">
        <f t="shared" si="15"/>
        <v>16020</v>
      </c>
      <c r="U133">
        <f t="shared" si="16"/>
        <v>178.89369747571982</v>
      </c>
      <c r="V133">
        <f t="shared" si="17"/>
        <v>32002.954996534365</v>
      </c>
      <c r="W133" t="e">
        <f>B133-#REF!</f>
        <v>#REF!</v>
      </c>
      <c r="X133">
        <v>0.5010456605088881</v>
      </c>
      <c r="Z133" s="2" t="s">
        <v>30</v>
      </c>
      <c r="AA133" s="2">
        <v>352</v>
      </c>
      <c r="AB133" s="2">
        <v>76110714.253738716</v>
      </c>
      <c r="AC133" s="2">
        <v>216223.62003903044</v>
      </c>
      <c r="AD133" s="2"/>
      <c r="AE133" s="2"/>
    </row>
    <row r="134" spans="1:34" ht="15" thickBot="1" x14ac:dyDescent="0.4">
      <c r="A134" s="1">
        <v>41048</v>
      </c>
      <c r="B134">
        <v>5362</v>
      </c>
      <c r="C134">
        <v>5171</v>
      </c>
      <c r="D134">
        <v>5278</v>
      </c>
      <c r="E134">
        <v>0</v>
      </c>
      <c r="F134">
        <v>0</v>
      </c>
      <c r="G134">
        <v>5306</v>
      </c>
      <c r="H134">
        <v>0.50650633205530382</v>
      </c>
      <c r="I134">
        <v>0</v>
      </c>
      <c r="J134">
        <v>0</v>
      </c>
      <c r="K134">
        <v>1</v>
      </c>
      <c r="L134">
        <v>1</v>
      </c>
      <c r="M134">
        <v>0</v>
      </c>
      <c r="N134">
        <f t="shared" si="12"/>
        <v>5734.1581296338782</v>
      </c>
      <c r="O134">
        <f>N134-B134</f>
        <v>372.15812963387816</v>
      </c>
      <c r="P134">
        <f t="shared" si="13"/>
        <v>372.15812963387816</v>
      </c>
      <c r="Q134" s="8">
        <f>P134/B134</f>
        <v>6.9406588891062687E-2</v>
      </c>
      <c r="R134">
        <v>931</v>
      </c>
      <c r="S134">
        <f t="shared" si="14"/>
        <v>6698.8463334098069</v>
      </c>
      <c r="T134">
        <f t="shared" si="15"/>
        <v>16758</v>
      </c>
      <c r="U134">
        <f t="shared" si="16"/>
        <v>372.15812963387816</v>
      </c>
      <c r="V134">
        <f t="shared" si="17"/>
        <v>138501.67345258646</v>
      </c>
      <c r="W134" t="e">
        <f>B134-#REF!</f>
        <v>#REF!</v>
      </c>
      <c r="X134">
        <v>0.50650633205530382</v>
      </c>
      <c r="Z134" s="3" t="s">
        <v>31</v>
      </c>
      <c r="AA134" s="3">
        <v>358</v>
      </c>
      <c r="AB134" s="3">
        <v>501047082.38161528</v>
      </c>
      <c r="AC134" s="3"/>
      <c r="AD134" s="3"/>
      <c r="AE134" s="3"/>
    </row>
    <row r="135" spans="1:34" ht="15" thickBot="1" x14ac:dyDescent="0.4">
      <c r="A135" s="1">
        <v>41049</v>
      </c>
      <c r="B135">
        <v>5483</v>
      </c>
      <c r="C135">
        <v>5321.666666666667</v>
      </c>
      <c r="D135">
        <v>7177</v>
      </c>
      <c r="E135">
        <v>0</v>
      </c>
      <c r="F135">
        <v>0</v>
      </c>
      <c r="G135">
        <v>5362</v>
      </c>
      <c r="H135">
        <v>0.51405832461949574</v>
      </c>
      <c r="I135">
        <v>0</v>
      </c>
      <c r="J135">
        <v>0</v>
      </c>
      <c r="K135">
        <v>0</v>
      </c>
      <c r="L135">
        <v>1</v>
      </c>
      <c r="M135">
        <v>0</v>
      </c>
      <c r="N135">
        <f t="shared" si="12"/>
        <v>6563.1474166200815</v>
      </c>
      <c r="O135">
        <f>N135-B135</f>
        <v>1080.1474166200815</v>
      </c>
      <c r="P135">
        <f t="shared" si="13"/>
        <v>1080.1474166200815</v>
      </c>
      <c r="Q135" s="8">
        <f>P135/B135</f>
        <v>0.19699934645633438</v>
      </c>
      <c r="R135">
        <v>741</v>
      </c>
      <c r="S135">
        <f t="shared" si="14"/>
        <v>19442.653499161468</v>
      </c>
      <c r="T135">
        <f t="shared" si="15"/>
        <v>13338</v>
      </c>
      <c r="U135">
        <f t="shared" si="16"/>
        <v>1080.1474166200815</v>
      </c>
      <c r="V135">
        <f t="shared" si="17"/>
        <v>1166718.4416310359</v>
      </c>
      <c r="W135" t="e">
        <f>B135-#REF!</f>
        <v>#REF!</v>
      </c>
      <c r="X135">
        <v>0.51405832461949574</v>
      </c>
    </row>
    <row r="136" spans="1:34" x14ac:dyDescent="0.35">
      <c r="A136" s="1">
        <v>41050</v>
      </c>
      <c r="B136">
        <v>3884</v>
      </c>
      <c r="C136">
        <v>5383.666666666667</v>
      </c>
      <c r="D136">
        <v>3609</v>
      </c>
      <c r="E136">
        <v>0</v>
      </c>
      <c r="F136">
        <v>0</v>
      </c>
      <c r="G136">
        <v>5483</v>
      </c>
      <c r="H136">
        <v>0.31422098292087836</v>
      </c>
      <c r="I136">
        <v>0</v>
      </c>
      <c r="J136">
        <v>0</v>
      </c>
      <c r="K136">
        <v>0</v>
      </c>
      <c r="L136">
        <v>0</v>
      </c>
      <c r="M136">
        <v>1</v>
      </c>
      <c r="N136">
        <f t="shared" si="12"/>
        <v>5168.4363903998201</v>
      </c>
      <c r="O136">
        <f>N136-B136</f>
        <v>1284.4363903998201</v>
      </c>
      <c r="P136">
        <f t="shared" si="13"/>
        <v>1284.4363903998201</v>
      </c>
      <c r="Q136" s="8">
        <f>P136/B136</f>
        <v>0.33069937960860457</v>
      </c>
      <c r="R136">
        <v>1133</v>
      </c>
      <c r="S136">
        <f t="shared" si="14"/>
        <v>23119.855027196762</v>
      </c>
      <c r="T136">
        <f t="shared" si="15"/>
        <v>20394</v>
      </c>
      <c r="U136">
        <f t="shared" si="16"/>
        <v>1284.4363903998201</v>
      </c>
      <c r="V136">
        <f t="shared" si="17"/>
        <v>1649776.8409833191</v>
      </c>
      <c r="W136" t="e">
        <f>B136-#REF!</f>
        <v>#REF!</v>
      </c>
      <c r="X136">
        <v>0.31422098292087836</v>
      </c>
      <c r="Z136" s="4"/>
      <c r="AA136" s="4" t="s">
        <v>38</v>
      </c>
      <c r="AB136" s="4" t="s">
        <v>6</v>
      </c>
      <c r="AC136" s="4" t="s">
        <v>39</v>
      </c>
      <c r="AD136" s="4" t="s">
        <v>40</v>
      </c>
      <c r="AE136" s="4" t="s">
        <v>41</v>
      </c>
      <c r="AF136" s="4" t="s">
        <v>42</v>
      </c>
      <c r="AG136" s="4" t="s">
        <v>43</v>
      </c>
      <c r="AH136" s="4" t="s">
        <v>44</v>
      </c>
    </row>
    <row r="137" spans="1:34" x14ac:dyDescent="0.35">
      <c r="A137" s="1">
        <v>41051</v>
      </c>
      <c r="B137">
        <v>4569</v>
      </c>
      <c r="C137">
        <v>4909.666666666667</v>
      </c>
      <c r="D137">
        <v>4596</v>
      </c>
      <c r="E137">
        <v>1</v>
      </c>
      <c r="F137">
        <v>0</v>
      </c>
      <c r="G137">
        <v>3884</v>
      </c>
      <c r="H137">
        <v>0.57958638317648425</v>
      </c>
      <c r="I137">
        <v>0</v>
      </c>
      <c r="J137">
        <v>0</v>
      </c>
      <c r="K137">
        <v>0</v>
      </c>
      <c r="L137">
        <v>0</v>
      </c>
      <c r="M137">
        <v>0</v>
      </c>
      <c r="N137">
        <f t="shared" si="12"/>
        <v>4804.9367844091903</v>
      </c>
      <c r="O137">
        <f>N137-B137</f>
        <v>235.9367844091903</v>
      </c>
      <c r="P137">
        <f t="shared" si="13"/>
        <v>235.9367844091903</v>
      </c>
      <c r="Q137" s="8">
        <f>P137/B137</f>
        <v>5.1638604598203172E-2</v>
      </c>
      <c r="R137">
        <v>876</v>
      </c>
      <c r="S137">
        <f t="shared" si="14"/>
        <v>4246.8621193654253</v>
      </c>
      <c r="T137">
        <f t="shared" si="15"/>
        <v>15768</v>
      </c>
      <c r="U137">
        <f t="shared" si="16"/>
        <v>235.9367844091903</v>
      </c>
      <c r="V137">
        <f t="shared" si="17"/>
        <v>55666.166237348742</v>
      </c>
      <c r="W137" t="e">
        <f>B137-#REF!</f>
        <v>#REF!</v>
      </c>
      <c r="X137">
        <v>0.57958638317648425</v>
      </c>
      <c r="Z137" s="2" t="s">
        <v>32</v>
      </c>
      <c r="AA137" s="2">
        <v>-2519.1250275609777</v>
      </c>
      <c r="AB137" s="2">
        <v>200.58785709625585</v>
      </c>
      <c r="AC137" s="2">
        <v>-12.558711499431036</v>
      </c>
      <c r="AD137" s="2">
        <v>3.8135909600414136E-30</v>
      </c>
      <c r="AE137" s="2">
        <v>-2913.6264275057647</v>
      </c>
      <c r="AF137" s="2">
        <v>-2124.6236276161908</v>
      </c>
      <c r="AG137" s="2">
        <v>-2913.6264275057647</v>
      </c>
      <c r="AH137" s="2">
        <v>-2124.6236276161908</v>
      </c>
    </row>
    <row r="138" spans="1:34" x14ac:dyDescent="0.35">
      <c r="A138" s="1">
        <v>41052</v>
      </c>
      <c r="B138">
        <v>4568</v>
      </c>
      <c r="C138">
        <v>4645.333333333333</v>
      </c>
      <c r="D138">
        <v>4910</v>
      </c>
      <c r="E138">
        <v>0</v>
      </c>
      <c r="F138">
        <v>1</v>
      </c>
      <c r="G138">
        <v>4569</v>
      </c>
      <c r="H138">
        <v>0.49988381549901245</v>
      </c>
      <c r="I138">
        <v>0</v>
      </c>
      <c r="J138">
        <v>0</v>
      </c>
      <c r="K138">
        <v>0</v>
      </c>
      <c r="L138">
        <v>0</v>
      </c>
      <c r="M138">
        <v>0</v>
      </c>
      <c r="N138">
        <f t="shared" si="12"/>
        <v>4871.7485895430436</v>
      </c>
      <c r="O138">
        <f>N138-B138</f>
        <v>303.74858954304364</v>
      </c>
      <c r="P138">
        <f t="shared" si="13"/>
        <v>303.74858954304364</v>
      </c>
      <c r="Q138" s="8">
        <f>P138/B138</f>
        <v>6.6494875118879956E-2</v>
      </c>
      <c r="R138">
        <v>914</v>
      </c>
      <c r="S138">
        <f t="shared" si="14"/>
        <v>5467.4746117747854</v>
      </c>
      <c r="T138">
        <f t="shared" si="15"/>
        <v>16452</v>
      </c>
      <c r="U138">
        <f t="shared" si="16"/>
        <v>303.74858954304364</v>
      </c>
      <c r="V138">
        <f t="shared" si="17"/>
        <v>92263.205649388401</v>
      </c>
      <c r="W138" t="e">
        <f>B138-#REF!</f>
        <v>#REF!</v>
      </c>
      <c r="X138">
        <v>0.49988381549901245</v>
      </c>
      <c r="Z138" s="2" t="s">
        <v>106</v>
      </c>
      <c r="AA138" s="2">
        <v>0.88988016075149501</v>
      </c>
      <c r="AB138" s="2">
        <v>3.5201806911931165E-2</v>
      </c>
      <c r="AC138" s="2">
        <v>25.279388725068042</v>
      </c>
      <c r="AD138" s="2">
        <v>3.9980683705405401E-81</v>
      </c>
      <c r="AE138" s="2">
        <v>0.82064784375895194</v>
      </c>
      <c r="AF138" s="2">
        <v>0.95911247774403807</v>
      </c>
      <c r="AG138" s="2">
        <v>0.82064784375895194</v>
      </c>
      <c r="AH138" s="2">
        <v>0.95911247774403807</v>
      </c>
    </row>
    <row r="139" spans="1:34" x14ac:dyDescent="0.35">
      <c r="A139" s="1">
        <v>41053</v>
      </c>
      <c r="B139">
        <v>5522</v>
      </c>
      <c r="C139">
        <v>4340.333333333333</v>
      </c>
      <c r="D139">
        <v>5297</v>
      </c>
      <c r="E139">
        <v>0</v>
      </c>
      <c r="F139">
        <v>0</v>
      </c>
      <c r="G139">
        <v>4568</v>
      </c>
      <c r="H139">
        <v>0.61084001394214016</v>
      </c>
      <c r="I139">
        <v>1</v>
      </c>
      <c r="J139">
        <v>0</v>
      </c>
      <c r="K139">
        <v>0</v>
      </c>
      <c r="L139">
        <v>0</v>
      </c>
      <c r="M139">
        <v>0</v>
      </c>
      <c r="N139">
        <f t="shared" si="12"/>
        <v>5299.2601243160789</v>
      </c>
      <c r="O139">
        <f>N139-B139</f>
        <v>-222.73987568392113</v>
      </c>
      <c r="P139">
        <f t="shared" si="13"/>
        <v>222.73987568392113</v>
      </c>
      <c r="Q139" s="8">
        <f>P139/B139</f>
        <v>4.0336811967388829E-2</v>
      </c>
      <c r="R139">
        <v>227</v>
      </c>
      <c r="S139">
        <f t="shared" si="14"/>
        <v>16037.271049242321</v>
      </c>
      <c r="T139">
        <f t="shared" si="15"/>
        <v>4086</v>
      </c>
      <c r="U139">
        <f t="shared" si="16"/>
        <v>-445.47975136784225</v>
      </c>
      <c r="V139">
        <f t="shared" si="17"/>
        <v>198452.20887875455</v>
      </c>
      <c r="W139" t="e">
        <f>B139-#REF!</f>
        <v>#REF!</v>
      </c>
      <c r="X139">
        <v>0.61084001394214016</v>
      </c>
      <c r="Z139" s="2" t="s">
        <v>21</v>
      </c>
      <c r="AA139" s="2">
        <v>8.8816392755346057E-2</v>
      </c>
      <c r="AB139" s="2">
        <v>3.0192233233921083E-2</v>
      </c>
      <c r="AC139" s="2">
        <v>2.9416966962073055</v>
      </c>
      <c r="AD139" s="2">
        <v>3.4803483310986553E-3</v>
      </c>
      <c r="AE139" s="2">
        <v>2.9436535715815823E-2</v>
      </c>
      <c r="AF139" s="2">
        <v>0.14819624979487628</v>
      </c>
      <c r="AG139" s="2">
        <v>2.9436535715815823E-2</v>
      </c>
      <c r="AH139" s="2">
        <v>0.14819624979487628</v>
      </c>
    </row>
    <row r="140" spans="1:34" x14ac:dyDescent="0.35">
      <c r="A140" s="1">
        <v>41054</v>
      </c>
      <c r="B140">
        <v>5481</v>
      </c>
      <c r="C140">
        <v>4886.333333333333</v>
      </c>
      <c r="D140">
        <v>5306</v>
      </c>
      <c r="E140">
        <v>0</v>
      </c>
      <c r="F140">
        <v>0</v>
      </c>
      <c r="G140">
        <v>5522</v>
      </c>
      <c r="H140">
        <v>0.49523643545950968</v>
      </c>
      <c r="I140">
        <v>0</v>
      </c>
      <c r="J140">
        <v>1</v>
      </c>
      <c r="K140">
        <v>0</v>
      </c>
      <c r="L140">
        <v>0</v>
      </c>
      <c r="M140">
        <v>0</v>
      </c>
      <c r="N140">
        <f t="shared" si="12"/>
        <v>5716.3641648875373</v>
      </c>
      <c r="O140">
        <f>N140-B140</f>
        <v>235.3641648875373</v>
      </c>
      <c r="P140">
        <f t="shared" si="13"/>
        <v>235.3641648875373</v>
      </c>
      <c r="Q140" s="8">
        <f>P140/B140</f>
        <v>4.2941829025275914E-2</v>
      </c>
      <c r="R140">
        <v>959</v>
      </c>
      <c r="S140">
        <f t="shared" si="14"/>
        <v>4236.5549679756714</v>
      </c>
      <c r="T140">
        <f t="shared" si="15"/>
        <v>17262</v>
      </c>
      <c r="U140">
        <f t="shared" si="16"/>
        <v>235.3641648875373</v>
      </c>
      <c r="V140">
        <f t="shared" si="17"/>
        <v>55396.290113207848</v>
      </c>
      <c r="W140" t="e">
        <f>B140-#REF!</f>
        <v>#REF!</v>
      </c>
      <c r="X140">
        <v>0.49523643545950968</v>
      </c>
      <c r="Z140" s="2" t="s">
        <v>149</v>
      </c>
      <c r="AA140" s="2">
        <v>5831.054015796356</v>
      </c>
      <c r="AB140" s="2">
        <v>250.79115572260201</v>
      </c>
      <c r="AC140" s="2">
        <v>23.250636566490549</v>
      </c>
      <c r="AD140" s="2">
        <v>4.1023303553145089E-73</v>
      </c>
      <c r="AE140" s="2">
        <v>5337.8164716170959</v>
      </c>
      <c r="AF140" s="2">
        <v>6324.2915599756161</v>
      </c>
      <c r="AG140" s="2">
        <v>5337.8164716170959</v>
      </c>
      <c r="AH140" s="2">
        <v>6324.2915599756161</v>
      </c>
    </row>
    <row r="141" spans="1:34" x14ac:dyDescent="0.35">
      <c r="A141" s="1">
        <v>41055</v>
      </c>
      <c r="B141">
        <v>5617</v>
      </c>
      <c r="C141">
        <v>5190.333333333333</v>
      </c>
      <c r="D141">
        <v>5362</v>
      </c>
      <c r="E141">
        <v>0</v>
      </c>
      <c r="F141">
        <v>0</v>
      </c>
      <c r="G141">
        <v>5481</v>
      </c>
      <c r="H141">
        <v>0.51580109213430925</v>
      </c>
      <c r="I141">
        <v>0</v>
      </c>
      <c r="J141">
        <v>0</v>
      </c>
      <c r="K141">
        <v>1</v>
      </c>
      <c r="L141">
        <v>1</v>
      </c>
      <c r="M141">
        <v>0</v>
      </c>
      <c r="N141">
        <f t="shared" si="12"/>
        <v>5819.7220713717788</v>
      </c>
      <c r="O141">
        <f>N141-B141</f>
        <v>202.72207137177884</v>
      </c>
      <c r="P141">
        <f t="shared" si="13"/>
        <v>202.72207137177884</v>
      </c>
      <c r="Q141" s="8">
        <f>P141/B141</f>
        <v>3.6090808504856478E-2</v>
      </c>
      <c r="R141">
        <v>1070</v>
      </c>
      <c r="S141">
        <f t="shared" si="14"/>
        <v>3648.9972846920191</v>
      </c>
      <c r="T141">
        <f t="shared" si="15"/>
        <v>19260</v>
      </c>
      <c r="U141">
        <f t="shared" si="16"/>
        <v>202.72207137177884</v>
      </c>
      <c r="V141">
        <f t="shared" si="17"/>
        <v>41096.23822126459</v>
      </c>
      <c r="W141" t="e">
        <f>B141-#REF!</f>
        <v>#REF!</v>
      </c>
      <c r="X141">
        <v>0.51580109213430925</v>
      </c>
      <c r="Z141" s="2" t="s">
        <v>15</v>
      </c>
      <c r="AA141" s="2">
        <v>-416.31940573111683</v>
      </c>
      <c r="AB141" s="2">
        <v>92.771692340481792</v>
      </c>
      <c r="AC141" s="2">
        <v>-4.4875693784175148</v>
      </c>
      <c r="AD141" s="2">
        <v>9.771313135369097E-6</v>
      </c>
      <c r="AE141" s="2">
        <v>-598.77592644664867</v>
      </c>
      <c r="AF141" s="2">
        <v>-233.86288501558499</v>
      </c>
      <c r="AG141" s="2">
        <v>-598.77592644664867</v>
      </c>
      <c r="AH141" s="2">
        <v>-233.86288501558499</v>
      </c>
    </row>
    <row r="142" spans="1:34" x14ac:dyDescent="0.35">
      <c r="A142" s="1">
        <v>41056</v>
      </c>
      <c r="B142">
        <v>4964</v>
      </c>
      <c r="C142">
        <v>5540</v>
      </c>
      <c r="D142">
        <v>5483</v>
      </c>
      <c r="E142">
        <v>0</v>
      </c>
      <c r="F142">
        <v>0</v>
      </c>
      <c r="G142">
        <v>5617</v>
      </c>
      <c r="H142">
        <v>0.42413152085511791</v>
      </c>
      <c r="I142">
        <v>0</v>
      </c>
      <c r="J142">
        <v>0</v>
      </c>
      <c r="K142">
        <v>0</v>
      </c>
      <c r="L142">
        <v>1</v>
      </c>
      <c r="M142">
        <v>0</v>
      </c>
      <c r="N142">
        <f t="shared" si="12"/>
        <v>6009.3887203750282</v>
      </c>
      <c r="O142">
        <f>N142-B142</f>
        <v>1045.3887203750282</v>
      </c>
      <c r="P142">
        <f t="shared" si="13"/>
        <v>1045.3887203750282</v>
      </c>
      <c r="Q142" s="8">
        <f>P142/B142</f>
        <v>0.21059402102639571</v>
      </c>
      <c r="R142">
        <v>1623</v>
      </c>
      <c r="S142">
        <f t="shared" si="14"/>
        <v>18816.996966750507</v>
      </c>
      <c r="T142">
        <f t="shared" si="15"/>
        <v>29214</v>
      </c>
      <c r="U142">
        <f t="shared" si="16"/>
        <v>1045.3887203750282</v>
      </c>
      <c r="V142">
        <f t="shared" si="17"/>
        <v>1092837.576687339</v>
      </c>
      <c r="W142" t="e">
        <f>B142-#REF!</f>
        <v>#REF!</v>
      </c>
      <c r="X142">
        <v>0.42413152085511791</v>
      </c>
      <c r="Z142" s="2" t="s">
        <v>16</v>
      </c>
      <c r="AA142" s="2">
        <v>-1025.0383678521632</v>
      </c>
      <c r="AB142" s="2">
        <v>80.17355604103561</v>
      </c>
      <c r="AC142" s="2">
        <v>-12.785242646933522</v>
      </c>
      <c r="AD142" s="2">
        <v>5.2478406286303326E-31</v>
      </c>
      <c r="AE142" s="2">
        <v>-1182.7178034600865</v>
      </c>
      <c r="AF142" s="2">
        <v>-867.3589322442399</v>
      </c>
      <c r="AG142" s="2">
        <v>-1182.7178034600865</v>
      </c>
      <c r="AH142" s="2">
        <v>-867.3589322442399</v>
      </c>
    </row>
    <row r="143" spans="1:34" ht="15" thickBot="1" x14ac:dyDescent="0.4">
      <c r="A143" s="1">
        <v>41057</v>
      </c>
      <c r="B143">
        <v>3782</v>
      </c>
      <c r="C143">
        <v>5354</v>
      </c>
      <c r="D143">
        <v>3884</v>
      </c>
      <c r="E143">
        <v>0</v>
      </c>
      <c r="F143">
        <v>0</v>
      </c>
      <c r="G143">
        <v>4964</v>
      </c>
      <c r="H143">
        <v>0.36266991983269431</v>
      </c>
      <c r="I143">
        <v>0</v>
      </c>
      <c r="J143">
        <v>0</v>
      </c>
      <c r="K143">
        <v>0</v>
      </c>
      <c r="L143">
        <v>0</v>
      </c>
      <c r="M143">
        <v>1</v>
      </c>
      <c r="N143">
        <f t="shared" si="12"/>
        <v>5135.2555312767945</v>
      </c>
      <c r="O143">
        <f>N143-B143</f>
        <v>1353.2555312767945</v>
      </c>
      <c r="P143">
        <f t="shared" si="13"/>
        <v>1353.2555312767945</v>
      </c>
      <c r="Q143" s="8">
        <f>P143/B143</f>
        <v>0.35781478880930578</v>
      </c>
      <c r="R143">
        <v>1334</v>
      </c>
      <c r="S143">
        <f t="shared" si="14"/>
        <v>24358.599562982301</v>
      </c>
      <c r="T143">
        <f t="shared" si="15"/>
        <v>24012</v>
      </c>
      <c r="U143">
        <f t="shared" si="16"/>
        <v>1353.2555312767945</v>
      </c>
      <c r="V143">
        <f t="shared" si="17"/>
        <v>1831300.5329312393</v>
      </c>
      <c r="W143" t="e">
        <f>B143-#REF!</f>
        <v>#REF!</v>
      </c>
      <c r="X143">
        <v>0.36266991983269431</v>
      </c>
      <c r="Z143" s="3" t="s">
        <v>17</v>
      </c>
      <c r="AA143" s="3">
        <v>-563.64070066618513</v>
      </c>
      <c r="AB143" s="3">
        <v>77.501895399589912</v>
      </c>
      <c r="AC143" s="3">
        <v>-7.2726053699735393</v>
      </c>
      <c r="AD143" s="3">
        <v>2.3044303098052938E-12</v>
      </c>
      <c r="AE143" s="3">
        <v>-716.06571121326363</v>
      </c>
      <c r="AF143" s="3">
        <v>-411.21569011910663</v>
      </c>
      <c r="AG143" s="3">
        <v>-716.06571121326363</v>
      </c>
      <c r="AH143" s="3">
        <v>-411.21569011910663</v>
      </c>
    </row>
    <row r="144" spans="1:34" x14ac:dyDescent="0.35">
      <c r="A144" s="1">
        <v>41058</v>
      </c>
      <c r="B144">
        <v>4148</v>
      </c>
      <c r="C144">
        <v>4787.666666666667</v>
      </c>
      <c r="D144">
        <v>4569</v>
      </c>
      <c r="E144">
        <v>1</v>
      </c>
      <c r="F144">
        <v>0</v>
      </c>
      <c r="G144">
        <v>3782</v>
      </c>
      <c r="H144">
        <v>0.54252352736144993</v>
      </c>
      <c r="I144">
        <v>0</v>
      </c>
      <c r="J144">
        <v>0</v>
      </c>
      <c r="K144">
        <v>0</v>
      </c>
      <c r="L144">
        <v>0</v>
      </c>
      <c r="M144">
        <v>0</v>
      </c>
      <c r="N144">
        <f t="shared" si="12"/>
        <v>4730.6686553861609</v>
      </c>
      <c r="O144">
        <f>N144-B144</f>
        <v>582.66865538616094</v>
      </c>
      <c r="P144">
        <f t="shared" si="13"/>
        <v>582.66865538616094</v>
      </c>
      <c r="Q144" s="8">
        <f>P144/B144</f>
        <v>0.14046978191566079</v>
      </c>
      <c r="R144">
        <v>1221</v>
      </c>
      <c r="S144">
        <f t="shared" si="14"/>
        <v>10488.035796950897</v>
      </c>
      <c r="T144">
        <f t="shared" si="15"/>
        <v>21978</v>
      </c>
      <c r="U144">
        <f t="shared" si="16"/>
        <v>582.66865538616094</v>
      </c>
      <c r="V144">
        <f t="shared" si="17"/>
        <v>339502.76196951675</v>
      </c>
      <c r="W144" t="e">
        <f>B144-#REF!</f>
        <v>#REF!</v>
      </c>
      <c r="X144">
        <v>0.54252352736144993</v>
      </c>
    </row>
    <row r="145" spans="1:34" x14ac:dyDescent="0.35">
      <c r="A145" s="1">
        <v>41059</v>
      </c>
      <c r="B145">
        <v>4465</v>
      </c>
      <c r="C145">
        <v>4298</v>
      </c>
      <c r="D145">
        <v>4568</v>
      </c>
      <c r="E145">
        <v>0</v>
      </c>
      <c r="F145">
        <v>1</v>
      </c>
      <c r="G145">
        <v>4148</v>
      </c>
      <c r="H145">
        <v>0.53683048681305912</v>
      </c>
      <c r="I145">
        <v>0</v>
      </c>
      <c r="J145">
        <v>0</v>
      </c>
      <c r="K145">
        <v>0</v>
      </c>
      <c r="L145">
        <v>0</v>
      </c>
      <c r="M145">
        <v>0</v>
      </c>
      <c r="N145">
        <f t="shared" si="12"/>
        <v>4518.8028136000012</v>
      </c>
      <c r="O145">
        <f>N145-B145</f>
        <v>53.802813600001173</v>
      </c>
      <c r="P145">
        <f t="shared" si="13"/>
        <v>53.802813600001173</v>
      </c>
      <c r="Q145" s="8">
        <f>P145/B145</f>
        <v>1.2049902262038337E-2</v>
      </c>
      <c r="R145">
        <v>731</v>
      </c>
      <c r="S145">
        <f t="shared" si="14"/>
        <v>968.45064480002111</v>
      </c>
      <c r="T145">
        <f t="shared" si="15"/>
        <v>13158</v>
      </c>
      <c r="U145">
        <f t="shared" si="16"/>
        <v>53.802813600001173</v>
      </c>
      <c r="V145">
        <f t="shared" si="17"/>
        <v>2894.7427512764712</v>
      </c>
      <c r="W145" t="e">
        <f>B145-#REF!</f>
        <v>#REF!</v>
      </c>
      <c r="X145">
        <v>0.53683048681305912</v>
      </c>
      <c r="Z145" t="s">
        <v>22</v>
      </c>
    </row>
    <row r="146" spans="1:34" ht="15" thickBot="1" x14ac:dyDescent="0.4">
      <c r="A146" s="1">
        <v>41060</v>
      </c>
      <c r="B146">
        <v>4885</v>
      </c>
      <c r="C146">
        <v>4131.666666666667</v>
      </c>
      <c r="D146">
        <v>5522</v>
      </c>
      <c r="E146">
        <v>0</v>
      </c>
      <c r="F146">
        <v>0</v>
      </c>
      <c r="G146">
        <v>4465</v>
      </c>
      <c r="H146">
        <v>0.54879749041477865</v>
      </c>
      <c r="I146">
        <v>1</v>
      </c>
      <c r="J146">
        <v>0</v>
      </c>
      <c r="K146">
        <v>0</v>
      </c>
      <c r="L146">
        <v>0</v>
      </c>
      <c r="M146">
        <v>0</v>
      </c>
      <c r="N146">
        <f t="shared" si="12"/>
        <v>5300.7306453868205</v>
      </c>
      <c r="O146">
        <f>N146-B146</f>
        <v>415.73064538682047</v>
      </c>
      <c r="P146">
        <f t="shared" si="13"/>
        <v>415.73064538682047</v>
      </c>
      <c r="Q146" s="8">
        <f>P146/B146</f>
        <v>8.5103509802829158E-2</v>
      </c>
      <c r="R146">
        <v>546</v>
      </c>
      <c r="S146">
        <f t="shared" si="14"/>
        <v>7483.1516169627685</v>
      </c>
      <c r="T146">
        <f t="shared" si="15"/>
        <v>9828</v>
      </c>
      <c r="U146">
        <f t="shared" si="16"/>
        <v>415.73064538682047</v>
      </c>
      <c r="V146">
        <f t="shared" si="17"/>
        <v>172831.96951374228</v>
      </c>
      <c r="W146" t="e">
        <f>B146-#REF!</f>
        <v>#REF!</v>
      </c>
      <c r="X146">
        <v>0.54879749041477865</v>
      </c>
    </row>
    <row r="147" spans="1:34" x14ac:dyDescent="0.35">
      <c r="A147" s="1">
        <v>41061</v>
      </c>
      <c r="B147">
        <v>6633</v>
      </c>
      <c r="C147">
        <v>4499.333333333333</v>
      </c>
      <c r="D147">
        <v>5481</v>
      </c>
      <c r="E147">
        <v>0</v>
      </c>
      <c r="F147">
        <v>0</v>
      </c>
      <c r="G147">
        <v>4885</v>
      </c>
      <c r="H147">
        <v>0.70309050772626935</v>
      </c>
      <c r="I147">
        <v>0</v>
      </c>
      <c r="J147">
        <v>1</v>
      </c>
      <c r="K147">
        <v>0</v>
      </c>
      <c r="L147">
        <v>0</v>
      </c>
      <c r="M147">
        <v>0</v>
      </c>
      <c r="N147">
        <f t="shared" si="12"/>
        <v>5504.4203620686185</v>
      </c>
      <c r="O147">
        <f>N147-B147</f>
        <v>-1128.5796379313815</v>
      </c>
      <c r="P147">
        <f t="shared" si="13"/>
        <v>1128.5796379313815</v>
      </c>
      <c r="Q147" s="8">
        <f>P147/B147</f>
        <v>0.17014618391849562</v>
      </c>
      <c r="R147">
        <v>2869</v>
      </c>
      <c r="S147">
        <f t="shared" si="14"/>
        <v>81257.733931059469</v>
      </c>
      <c r="T147">
        <f t="shared" si="15"/>
        <v>51642</v>
      </c>
      <c r="U147">
        <f t="shared" si="16"/>
        <v>-2257.159275862763</v>
      </c>
      <c r="V147">
        <f t="shared" si="17"/>
        <v>5094767.9966133125</v>
      </c>
      <c r="W147" t="e">
        <f>B147-#REF!</f>
        <v>#REF!</v>
      </c>
      <c r="X147">
        <v>0.70309050772626935</v>
      </c>
      <c r="Z147" s="5" t="s">
        <v>23</v>
      </c>
      <c r="AA147" s="5"/>
    </row>
    <row r="148" spans="1:34" x14ac:dyDescent="0.35">
      <c r="A148" s="1">
        <v>41062</v>
      </c>
      <c r="B148">
        <v>5081</v>
      </c>
      <c r="C148">
        <v>5327.666666666667</v>
      </c>
      <c r="D148">
        <v>5617</v>
      </c>
      <c r="E148">
        <v>0</v>
      </c>
      <c r="F148">
        <v>0</v>
      </c>
      <c r="G148">
        <v>6633</v>
      </c>
      <c r="H148">
        <v>0.31968165446729407</v>
      </c>
      <c r="I148">
        <v>0</v>
      </c>
      <c r="J148">
        <v>0</v>
      </c>
      <c r="K148">
        <v>1</v>
      </c>
      <c r="L148">
        <v>1</v>
      </c>
      <c r="M148">
        <v>0</v>
      </c>
      <c r="N148">
        <f t="shared" si="12"/>
        <v>6265.3350123589407</v>
      </c>
      <c r="O148">
        <f>N148-B148</f>
        <v>1184.3350123589407</v>
      </c>
      <c r="P148">
        <f t="shared" si="13"/>
        <v>1184.3350123589407</v>
      </c>
      <c r="Q148" s="8">
        <f>P148/B148</f>
        <v>0.23309092941526091</v>
      </c>
      <c r="R148">
        <v>1212</v>
      </c>
      <c r="S148">
        <f t="shared" si="14"/>
        <v>21318.030222460933</v>
      </c>
      <c r="T148">
        <f t="shared" si="15"/>
        <v>21816</v>
      </c>
      <c r="U148">
        <f t="shared" si="16"/>
        <v>1184.3350123589407</v>
      </c>
      <c r="V148">
        <f t="shared" si="17"/>
        <v>1402649.4214992523</v>
      </c>
      <c r="W148" t="e">
        <f>B148-#REF!</f>
        <v>#REF!</v>
      </c>
      <c r="X148">
        <v>0.31968165446729407</v>
      </c>
      <c r="Z148" s="2" t="s">
        <v>24</v>
      </c>
      <c r="AA148" s="2">
        <v>0.92349527732695991</v>
      </c>
    </row>
    <row r="149" spans="1:34" x14ac:dyDescent="0.35">
      <c r="A149" s="1">
        <v>41063</v>
      </c>
      <c r="B149">
        <v>4951</v>
      </c>
      <c r="C149">
        <v>5533</v>
      </c>
      <c r="D149">
        <v>4964</v>
      </c>
      <c r="E149">
        <v>0</v>
      </c>
      <c r="F149">
        <v>0</v>
      </c>
      <c r="G149">
        <v>5081</v>
      </c>
      <c r="H149">
        <v>0.4848960148716161</v>
      </c>
      <c r="I149">
        <v>0</v>
      </c>
      <c r="J149">
        <v>0</v>
      </c>
      <c r="K149">
        <v>0</v>
      </c>
      <c r="L149">
        <v>1</v>
      </c>
      <c r="M149">
        <v>0</v>
      </c>
      <c r="N149">
        <f t="shared" si="12"/>
        <v>5657.0248222057653</v>
      </c>
      <c r="O149">
        <f>N149-B149</f>
        <v>706.0248222057653</v>
      </c>
      <c r="P149">
        <f t="shared" si="13"/>
        <v>706.0248222057653</v>
      </c>
      <c r="Q149" s="8">
        <f>P149/B149</f>
        <v>0.14260246863376394</v>
      </c>
      <c r="R149">
        <v>1540</v>
      </c>
      <c r="S149">
        <f t="shared" si="14"/>
        <v>12708.446799703775</v>
      </c>
      <c r="T149">
        <f t="shared" si="15"/>
        <v>27720</v>
      </c>
      <c r="U149">
        <f t="shared" si="16"/>
        <v>706.0248222057653</v>
      </c>
      <c r="V149">
        <f t="shared" si="17"/>
        <v>498471.04957068252</v>
      </c>
      <c r="W149" t="e">
        <f>B149-#REF!</f>
        <v>#REF!</v>
      </c>
      <c r="X149">
        <v>0.4848960148716161</v>
      </c>
      <c r="Z149" s="2" t="s">
        <v>25</v>
      </c>
      <c r="AA149" s="2">
        <v>0.85284352724519863</v>
      </c>
    </row>
    <row r="150" spans="1:34" x14ac:dyDescent="0.35">
      <c r="A150" s="1">
        <v>41064</v>
      </c>
      <c r="B150">
        <v>4124</v>
      </c>
      <c r="C150">
        <v>5555</v>
      </c>
      <c r="D150">
        <v>3782</v>
      </c>
      <c r="E150">
        <v>0</v>
      </c>
      <c r="F150">
        <v>0</v>
      </c>
      <c r="G150">
        <v>4951</v>
      </c>
      <c r="H150">
        <v>0.40391541768328104</v>
      </c>
      <c r="I150">
        <v>0</v>
      </c>
      <c r="J150">
        <v>0</v>
      </c>
      <c r="K150">
        <v>0</v>
      </c>
      <c r="L150">
        <v>0</v>
      </c>
      <c r="M150">
        <v>1</v>
      </c>
      <c r="N150">
        <f t="shared" si="12"/>
        <v>5150.9781744787761</v>
      </c>
      <c r="O150">
        <f>N150-B150</f>
        <v>1026.9781744787761</v>
      </c>
      <c r="P150">
        <f t="shared" si="13"/>
        <v>1026.9781744787761</v>
      </c>
      <c r="Q150" s="8">
        <f>P150/B150</f>
        <v>0.24902477557681282</v>
      </c>
      <c r="R150">
        <v>1023</v>
      </c>
      <c r="S150">
        <f t="shared" si="14"/>
        <v>18485.607140617969</v>
      </c>
      <c r="T150">
        <f t="shared" si="15"/>
        <v>18414</v>
      </c>
      <c r="U150">
        <f t="shared" si="16"/>
        <v>1026.9781744787761</v>
      </c>
      <c r="V150">
        <f t="shared" si="17"/>
        <v>1054684.1708557594</v>
      </c>
      <c r="W150" t="e">
        <f>B150-#REF!</f>
        <v>#REF!</v>
      </c>
      <c r="X150">
        <v>0.40391541768328104</v>
      </c>
      <c r="Z150" s="2" t="s">
        <v>26</v>
      </c>
      <c r="AA150" s="2">
        <v>0.84990878277430515</v>
      </c>
    </row>
    <row r="151" spans="1:34" x14ac:dyDescent="0.35">
      <c r="A151" s="1">
        <v>41065</v>
      </c>
      <c r="B151">
        <v>4156</v>
      </c>
      <c r="C151">
        <v>4718.666666666667</v>
      </c>
      <c r="D151">
        <v>4148</v>
      </c>
      <c r="E151">
        <v>1</v>
      </c>
      <c r="F151">
        <v>0</v>
      </c>
      <c r="G151">
        <v>4124</v>
      </c>
      <c r="H151">
        <v>0.50371790403160221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f t="shared" si="12"/>
        <v>4628.803564485579</v>
      </c>
      <c r="O151">
        <f>N151-B151</f>
        <v>472.80356448557905</v>
      </c>
      <c r="P151">
        <f t="shared" si="13"/>
        <v>472.80356448557905</v>
      </c>
      <c r="Q151" s="8">
        <f>P151/B151</f>
        <v>0.1137640915509093</v>
      </c>
      <c r="R151">
        <v>1406</v>
      </c>
      <c r="S151">
        <f t="shared" si="14"/>
        <v>8510.4641607404228</v>
      </c>
      <c r="T151">
        <f t="shared" si="15"/>
        <v>25308</v>
      </c>
      <c r="U151">
        <f t="shared" si="16"/>
        <v>472.80356448557905</v>
      </c>
      <c r="V151">
        <f t="shared" si="17"/>
        <v>223543.2105902691</v>
      </c>
      <c r="W151" t="e">
        <f>B151-#REF!</f>
        <v>#REF!</v>
      </c>
      <c r="X151">
        <v>0.50371790403160221</v>
      </c>
      <c r="Z151" s="2" t="s">
        <v>6</v>
      </c>
      <c r="AA151" s="2">
        <v>458.3269504679497</v>
      </c>
    </row>
    <row r="152" spans="1:34" ht="15" thickBot="1" x14ac:dyDescent="0.4">
      <c r="A152" s="1">
        <v>41066</v>
      </c>
      <c r="B152">
        <v>4261</v>
      </c>
      <c r="C152">
        <v>4410.333333333333</v>
      </c>
      <c r="D152">
        <v>4465</v>
      </c>
      <c r="E152">
        <v>0</v>
      </c>
      <c r="F152">
        <v>1</v>
      </c>
      <c r="G152">
        <v>4156</v>
      </c>
      <c r="H152">
        <v>0.51219937260369464</v>
      </c>
      <c r="I152">
        <v>0</v>
      </c>
      <c r="J152">
        <v>0</v>
      </c>
      <c r="K152">
        <v>0</v>
      </c>
      <c r="L152">
        <v>0</v>
      </c>
      <c r="M152">
        <v>0</v>
      </c>
      <c r="N152">
        <f t="shared" si="12"/>
        <v>4512.9519913377699</v>
      </c>
      <c r="O152">
        <f>N152-B152</f>
        <v>251.95199133776987</v>
      </c>
      <c r="P152">
        <f t="shared" si="13"/>
        <v>251.95199133776987</v>
      </c>
      <c r="Q152" s="8">
        <f>P152/B152</f>
        <v>5.912977970846512E-2</v>
      </c>
      <c r="R152">
        <v>1465</v>
      </c>
      <c r="S152">
        <f t="shared" si="14"/>
        <v>4535.1358440798576</v>
      </c>
      <c r="T152">
        <f t="shared" si="15"/>
        <v>26370</v>
      </c>
      <c r="U152">
        <f t="shared" si="16"/>
        <v>251.95199133776987</v>
      </c>
      <c r="V152">
        <f t="shared" si="17"/>
        <v>63479.805939067664</v>
      </c>
      <c r="W152" t="e">
        <f>B152-#REF!</f>
        <v>#REF!</v>
      </c>
      <c r="X152">
        <v>0.51219937260369464</v>
      </c>
      <c r="Z152" s="3" t="s">
        <v>27</v>
      </c>
      <c r="AA152" s="3">
        <v>359</v>
      </c>
    </row>
    <row r="153" spans="1:34" x14ac:dyDescent="0.35">
      <c r="A153" s="1">
        <v>41067</v>
      </c>
      <c r="B153">
        <v>3967</v>
      </c>
      <c r="C153">
        <v>4180.333333333333</v>
      </c>
      <c r="D153">
        <v>4885</v>
      </c>
      <c r="E153">
        <v>0</v>
      </c>
      <c r="F153">
        <v>0</v>
      </c>
      <c r="G153">
        <v>4261</v>
      </c>
      <c r="H153">
        <v>0.46584175670965494</v>
      </c>
      <c r="I153">
        <v>1</v>
      </c>
      <c r="J153">
        <v>0</v>
      </c>
      <c r="K153">
        <v>0</v>
      </c>
      <c r="L153">
        <v>0</v>
      </c>
      <c r="M153">
        <v>0</v>
      </c>
      <c r="N153">
        <f t="shared" si="12"/>
        <v>5004.0769367084213</v>
      </c>
      <c r="O153">
        <f>N153-B153</f>
        <v>1037.0769367084213</v>
      </c>
      <c r="P153">
        <f t="shared" si="13"/>
        <v>1037.0769367084213</v>
      </c>
      <c r="Q153" s="8">
        <f>P153/B153</f>
        <v>0.26142599866610067</v>
      </c>
      <c r="R153">
        <v>1760</v>
      </c>
      <c r="S153">
        <f t="shared" si="14"/>
        <v>18667.384860751583</v>
      </c>
      <c r="T153">
        <f t="shared" si="15"/>
        <v>31680</v>
      </c>
      <c r="U153">
        <f t="shared" si="16"/>
        <v>1037.0769367084213</v>
      </c>
      <c r="V153">
        <f t="shared" si="17"/>
        <v>1075528.5726525227</v>
      </c>
      <c r="W153" t="e">
        <f>B153-#REF!</f>
        <v>#REF!</v>
      </c>
      <c r="X153">
        <v>0.46584175670965494</v>
      </c>
    </row>
    <row r="154" spans="1:34" ht="15" thickBot="1" x14ac:dyDescent="0.4">
      <c r="A154" s="1">
        <v>41068</v>
      </c>
      <c r="B154">
        <v>4510</v>
      </c>
      <c r="C154">
        <v>4128</v>
      </c>
      <c r="D154">
        <v>6633</v>
      </c>
      <c r="E154">
        <v>0</v>
      </c>
      <c r="F154">
        <v>0</v>
      </c>
      <c r="G154">
        <v>3967</v>
      </c>
      <c r="H154">
        <v>0.56308818403624961</v>
      </c>
      <c r="I154">
        <v>0</v>
      </c>
      <c r="J154">
        <v>1</v>
      </c>
      <c r="K154">
        <v>0</v>
      </c>
      <c r="L154">
        <v>0</v>
      </c>
      <c r="M154">
        <v>0</v>
      </c>
      <c r="N154">
        <f t="shared" si="12"/>
        <v>5619.4183496233927</v>
      </c>
      <c r="O154">
        <f>N154-B154</f>
        <v>1109.4183496233927</v>
      </c>
      <c r="P154">
        <f t="shared" si="13"/>
        <v>1109.4183496233927</v>
      </c>
      <c r="Q154" s="8">
        <f>P154/B154</f>
        <v>0.24599076488323562</v>
      </c>
      <c r="R154">
        <v>1099</v>
      </c>
      <c r="S154">
        <f t="shared" si="14"/>
        <v>19969.530293221069</v>
      </c>
      <c r="T154">
        <f t="shared" si="15"/>
        <v>19782</v>
      </c>
      <c r="U154">
        <f t="shared" si="16"/>
        <v>1109.4183496233927</v>
      </c>
      <c r="V154">
        <f t="shared" si="17"/>
        <v>1230809.0744810924</v>
      </c>
      <c r="W154" t="e">
        <f>B154-#REF!</f>
        <v>#REF!</v>
      </c>
      <c r="X154">
        <v>0.56308818403624961</v>
      </c>
      <c r="Z154" t="s">
        <v>28</v>
      </c>
    </row>
    <row r="155" spans="1:34" x14ac:dyDescent="0.35">
      <c r="A155" s="1">
        <v>41069</v>
      </c>
      <c r="B155">
        <v>4355</v>
      </c>
      <c r="C155">
        <v>4246</v>
      </c>
      <c r="D155">
        <v>5081</v>
      </c>
      <c r="E155">
        <v>0</v>
      </c>
      <c r="F155">
        <v>0</v>
      </c>
      <c r="G155">
        <v>4510</v>
      </c>
      <c r="H155">
        <v>0.48199140234692694</v>
      </c>
      <c r="I155">
        <v>0</v>
      </c>
      <c r="J155">
        <v>0</v>
      </c>
      <c r="K155">
        <v>1</v>
      </c>
      <c r="L155">
        <v>1</v>
      </c>
      <c r="M155">
        <v>0</v>
      </c>
      <c r="N155">
        <f t="shared" si="12"/>
        <v>5168.2668719216308</v>
      </c>
      <c r="O155">
        <f>N155-B155</f>
        <v>813.26687192163081</v>
      </c>
      <c r="P155">
        <f t="shared" si="13"/>
        <v>813.26687192163081</v>
      </c>
      <c r="Q155" s="8">
        <f>P155/B155</f>
        <v>0.1867432541725903</v>
      </c>
      <c r="R155">
        <v>1772</v>
      </c>
      <c r="S155">
        <f t="shared" si="14"/>
        <v>14638.803694589355</v>
      </c>
      <c r="T155">
        <f t="shared" si="15"/>
        <v>31896</v>
      </c>
      <c r="U155">
        <f t="shared" si="16"/>
        <v>813.26687192163081</v>
      </c>
      <c r="V155">
        <f t="shared" si="17"/>
        <v>661403.00496519427</v>
      </c>
      <c r="W155" t="e">
        <f>B155-#REF!</f>
        <v>#REF!</v>
      </c>
      <c r="X155">
        <v>0.48199140234692694</v>
      </c>
      <c r="Z155" s="4"/>
      <c r="AA155" s="4" t="s">
        <v>33</v>
      </c>
      <c r="AB155" s="4" t="s">
        <v>34</v>
      </c>
      <c r="AC155" s="4" t="s">
        <v>35</v>
      </c>
      <c r="AD155" s="4" t="s">
        <v>36</v>
      </c>
      <c r="AE155" s="4" t="s">
        <v>37</v>
      </c>
    </row>
    <row r="156" spans="1:34" x14ac:dyDescent="0.35">
      <c r="A156" s="1">
        <v>41070</v>
      </c>
      <c r="B156">
        <v>4852</v>
      </c>
      <c r="C156">
        <v>4277.333333333333</v>
      </c>
      <c r="D156">
        <v>4951</v>
      </c>
      <c r="E156">
        <v>0</v>
      </c>
      <c r="F156">
        <v>0</v>
      </c>
      <c r="G156">
        <v>4355</v>
      </c>
      <c r="H156">
        <v>0.55774369699082138</v>
      </c>
      <c r="I156">
        <v>0</v>
      </c>
      <c r="J156">
        <v>0</v>
      </c>
      <c r="K156">
        <v>0</v>
      </c>
      <c r="L156">
        <v>1</v>
      </c>
      <c r="M156">
        <v>0</v>
      </c>
      <c r="N156">
        <f t="shared" si="12"/>
        <v>5084.532735159356</v>
      </c>
      <c r="O156">
        <f>N156-B156</f>
        <v>232.53273515935598</v>
      </c>
      <c r="P156">
        <f t="shared" si="13"/>
        <v>232.53273515935598</v>
      </c>
      <c r="Q156" s="8">
        <f>P156/B156</f>
        <v>4.7925130906709808E-2</v>
      </c>
      <c r="R156">
        <v>1224</v>
      </c>
      <c r="S156">
        <f t="shared" si="14"/>
        <v>4185.5892328684076</v>
      </c>
      <c r="T156">
        <f t="shared" si="15"/>
        <v>22032</v>
      </c>
      <c r="U156">
        <f t="shared" si="16"/>
        <v>232.53273515935598</v>
      </c>
      <c r="V156">
        <f t="shared" si="17"/>
        <v>54071.472920691187</v>
      </c>
      <c r="W156" t="e">
        <f>B156-#REF!</f>
        <v>#REF!</v>
      </c>
      <c r="X156">
        <v>0.55774369699082138</v>
      </c>
      <c r="Z156" s="2" t="s">
        <v>29</v>
      </c>
      <c r="AA156" s="2">
        <v>7</v>
      </c>
      <c r="AB156" s="2">
        <v>427314761.05425239</v>
      </c>
      <c r="AC156" s="2">
        <v>61044965.864893198</v>
      </c>
      <c r="AD156" s="2">
        <v>290.60231161643617</v>
      </c>
      <c r="AE156" s="2">
        <v>7.4713015121454789E-142</v>
      </c>
    </row>
    <row r="157" spans="1:34" x14ac:dyDescent="0.35">
      <c r="A157" s="1">
        <v>41071</v>
      </c>
      <c r="B157">
        <v>3423</v>
      </c>
      <c r="C157">
        <v>4572.333333333333</v>
      </c>
      <c r="D157">
        <v>4124</v>
      </c>
      <c r="E157">
        <v>0</v>
      </c>
      <c r="F157">
        <v>0</v>
      </c>
      <c r="G157">
        <v>4852</v>
      </c>
      <c r="H157">
        <v>0.33397234808876497</v>
      </c>
      <c r="I157">
        <v>0</v>
      </c>
      <c r="J157">
        <v>0</v>
      </c>
      <c r="K157">
        <v>0</v>
      </c>
      <c r="L157">
        <v>0</v>
      </c>
      <c r="M157">
        <v>1</v>
      </c>
      <c r="N157">
        <f t="shared" si="12"/>
        <v>4968.1838211767354</v>
      </c>
      <c r="O157">
        <f>N157-B157</f>
        <v>1545.1838211767354</v>
      </c>
      <c r="P157">
        <f t="shared" si="13"/>
        <v>1545.1838211767354</v>
      </c>
      <c r="Q157" s="8">
        <f>P157/B157</f>
        <v>0.45141215926869277</v>
      </c>
      <c r="R157">
        <v>1556</v>
      </c>
      <c r="S157">
        <f t="shared" si="14"/>
        <v>27813.308781181237</v>
      </c>
      <c r="T157">
        <f t="shared" si="15"/>
        <v>28008</v>
      </c>
      <c r="U157">
        <f t="shared" si="16"/>
        <v>1545.1838211767354</v>
      </c>
      <c r="V157">
        <f t="shared" si="17"/>
        <v>2387593.0412263372</v>
      </c>
      <c r="W157" t="e">
        <f>B157-#REF!</f>
        <v>#REF!</v>
      </c>
      <c r="X157">
        <v>0.33397234808876497</v>
      </c>
      <c r="Z157" s="2" t="s">
        <v>30</v>
      </c>
      <c r="AA157" s="2">
        <v>351</v>
      </c>
      <c r="AB157" s="2">
        <v>73732321.327362895</v>
      </c>
      <c r="AC157" s="2">
        <v>210063.59352525041</v>
      </c>
      <c r="AD157" s="2"/>
      <c r="AE157" s="2"/>
    </row>
    <row r="158" spans="1:34" ht="15" thickBot="1" x14ac:dyDescent="0.4">
      <c r="A158" s="1">
        <v>41072</v>
      </c>
      <c r="B158">
        <v>3820</v>
      </c>
      <c r="C158">
        <v>4210</v>
      </c>
      <c r="D158">
        <v>4156</v>
      </c>
      <c r="E158">
        <v>1</v>
      </c>
      <c r="F158">
        <v>0</v>
      </c>
      <c r="G158">
        <v>3423</v>
      </c>
      <c r="H158">
        <v>0.54612524689206465</v>
      </c>
      <c r="I158">
        <v>0</v>
      </c>
      <c r="J158">
        <v>0</v>
      </c>
      <c r="K158">
        <v>0</v>
      </c>
      <c r="L158">
        <v>0</v>
      </c>
      <c r="M158">
        <v>0</v>
      </c>
      <c r="N158">
        <f t="shared" si="12"/>
        <v>4295.9251669096466</v>
      </c>
      <c r="O158">
        <f>N158-B158</f>
        <v>475.92516690964658</v>
      </c>
      <c r="P158">
        <f t="shared" si="13"/>
        <v>475.92516690964658</v>
      </c>
      <c r="Q158" s="8">
        <f>P158/B158</f>
        <v>0.12458774002870329</v>
      </c>
      <c r="R158">
        <v>1367</v>
      </c>
      <c r="S158">
        <f t="shared" si="14"/>
        <v>8566.6530043736384</v>
      </c>
      <c r="T158">
        <f t="shared" si="15"/>
        <v>24606</v>
      </c>
      <c r="U158">
        <f t="shared" si="16"/>
        <v>475.92516690964658</v>
      </c>
      <c r="V158">
        <f t="shared" si="17"/>
        <v>226504.76449797495</v>
      </c>
      <c r="W158" t="e">
        <f>B158-#REF!</f>
        <v>#REF!</v>
      </c>
      <c r="X158">
        <v>0.54612524689206465</v>
      </c>
      <c r="Z158" s="3" t="s">
        <v>31</v>
      </c>
      <c r="AA158" s="3">
        <v>358</v>
      </c>
      <c r="AB158" s="3">
        <v>501047082.38161528</v>
      </c>
      <c r="AC158" s="3"/>
      <c r="AD158" s="3"/>
      <c r="AE158" s="3"/>
    </row>
    <row r="159" spans="1:34" ht="15" thickBot="1" x14ac:dyDescent="0.4">
      <c r="A159" s="1">
        <v>41073</v>
      </c>
      <c r="B159">
        <v>3285</v>
      </c>
      <c r="C159">
        <v>4031.6666666666665</v>
      </c>
      <c r="D159">
        <v>4261</v>
      </c>
      <c r="E159">
        <v>0</v>
      </c>
      <c r="F159">
        <v>1</v>
      </c>
      <c r="G159">
        <v>3820</v>
      </c>
      <c r="H159">
        <v>0.437841291971651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f t="shared" si="12"/>
        <v>4228.6869055031857</v>
      </c>
      <c r="O159">
        <f>N159-B159</f>
        <v>943.6869055031857</v>
      </c>
      <c r="P159">
        <f t="shared" si="13"/>
        <v>943.6869055031857</v>
      </c>
      <c r="Q159" s="8">
        <f>P159/B159</f>
        <v>0.28727150852456185</v>
      </c>
      <c r="R159">
        <v>1013</v>
      </c>
      <c r="S159">
        <f t="shared" si="14"/>
        <v>16986.364299057343</v>
      </c>
      <c r="T159">
        <f t="shared" si="15"/>
        <v>18234</v>
      </c>
      <c r="U159">
        <f t="shared" si="16"/>
        <v>943.6869055031857</v>
      </c>
      <c r="V159">
        <f t="shared" si="17"/>
        <v>890544.97561817849</v>
      </c>
      <c r="W159" t="e">
        <f>B159-#REF!</f>
        <v>#REF!</v>
      </c>
      <c r="X159">
        <v>0.437841291971651</v>
      </c>
    </row>
    <row r="160" spans="1:34" x14ac:dyDescent="0.35">
      <c r="A160" s="1">
        <v>41074</v>
      </c>
      <c r="B160">
        <v>3967</v>
      </c>
      <c r="C160">
        <v>3509.3333333333335</v>
      </c>
      <c r="D160">
        <v>3967</v>
      </c>
      <c r="E160">
        <v>0</v>
      </c>
      <c r="F160">
        <v>0</v>
      </c>
      <c r="G160">
        <v>3285</v>
      </c>
      <c r="H160">
        <v>0.57923782967352155</v>
      </c>
      <c r="I160">
        <v>1</v>
      </c>
      <c r="J160">
        <v>0</v>
      </c>
      <c r="K160">
        <v>0</v>
      </c>
      <c r="L160">
        <v>0</v>
      </c>
      <c r="M160">
        <v>0</v>
      </c>
      <c r="N160">
        <f t="shared" si="12"/>
        <v>4175.5163416819887</v>
      </c>
      <c r="O160">
        <f>N160-B160</f>
        <v>208.51634168198871</v>
      </c>
      <c r="P160">
        <f t="shared" si="13"/>
        <v>208.51634168198871</v>
      </c>
      <c r="Q160" s="8">
        <f>P160/B160</f>
        <v>5.2562727925885733E-2</v>
      </c>
      <c r="R160">
        <v>1306</v>
      </c>
      <c r="S160">
        <f t="shared" si="14"/>
        <v>3753.2941502757967</v>
      </c>
      <c r="T160">
        <f t="shared" si="15"/>
        <v>23508</v>
      </c>
      <c r="U160">
        <f t="shared" si="16"/>
        <v>208.51634168198871</v>
      </c>
      <c r="V160">
        <f t="shared" si="17"/>
        <v>43479.064748439858</v>
      </c>
      <c r="W160" t="e">
        <f>B160-#REF!</f>
        <v>#REF!</v>
      </c>
      <c r="X160">
        <v>0.57923782967352155</v>
      </c>
      <c r="Z160" s="4"/>
      <c r="AA160" s="4" t="s">
        <v>38</v>
      </c>
      <c r="AB160" s="4" t="s">
        <v>6</v>
      </c>
      <c r="AC160" s="4" t="s">
        <v>39</v>
      </c>
      <c r="AD160" s="4" t="s">
        <v>40</v>
      </c>
      <c r="AE160" s="4" t="s">
        <v>41</v>
      </c>
      <c r="AF160" s="4" t="s">
        <v>42</v>
      </c>
      <c r="AG160" s="4" t="s">
        <v>43</v>
      </c>
      <c r="AH160" s="4" t="s">
        <v>44</v>
      </c>
    </row>
    <row r="161" spans="1:34" x14ac:dyDescent="0.35">
      <c r="A161" s="1">
        <v>41075</v>
      </c>
      <c r="B161">
        <v>3700</v>
      </c>
      <c r="C161">
        <v>3690.6666666666665</v>
      </c>
      <c r="D161">
        <v>4510</v>
      </c>
      <c r="E161">
        <v>0</v>
      </c>
      <c r="F161">
        <v>0</v>
      </c>
      <c r="G161">
        <v>3967</v>
      </c>
      <c r="H161">
        <v>0.46897873823631925</v>
      </c>
      <c r="I161">
        <v>0</v>
      </c>
      <c r="J161">
        <v>1</v>
      </c>
      <c r="K161">
        <v>0</v>
      </c>
      <c r="L161">
        <v>0</v>
      </c>
      <c r="M161">
        <v>0</v>
      </c>
      <c r="N161">
        <f t="shared" si="12"/>
        <v>4628.1653996110654</v>
      </c>
      <c r="O161">
        <f>N161-B161</f>
        <v>928.16539961106537</v>
      </c>
      <c r="P161">
        <f t="shared" si="13"/>
        <v>928.16539961106537</v>
      </c>
      <c r="Q161" s="8">
        <f>P161/B161</f>
        <v>0.25085551340839607</v>
      </c>
      <c r="R161">
        <v>1626</v>
      </c>
      <c r="S161">
        <f t="shared" si="14"/>
        <v>16706.977192999177</v>
      </c>
      <c r="T161">
        <f t="shared" si="15"/>
        <v>29268</v>
      </c>
      <c r="U161">
        <f t="shared" si="16"/>
        <v>928.16539961106537</v>
      </c>
      <c r="V161">
        <f t="shared" si="17"/>
        <v>861491.00903516868</v>
      </c>
      <c r="W161" t="e">
        <f>B161-#REF!</f>
        <v>#REF!</v>
      </c>
      <c r="X161">
        <v>0.46897873823631925</v>
      </c>
      <c r="Z161" s="2" t="s">
        <v>32</v>
      </c>
      <c r="AA161" s="2">
        <v>-2406.3975613596558</v>
      </c>
      <c r="AB161" s="2">
        <v>200.52820111947173</v>
      </c>
      <c r="AC161" s="2">
        <v>-12.000294960637282</v>
      </c>
      <c r="AD161" s="2">
        <v>4.9117757821973702E-28</v>
      </c>
      <c r="AE161" s="2">
        <v>-2800.785510756195</v>
      </c>
      <c r="AF161" s="2">
        <v>-2012.0096119631166</v>
      </c>
      <c r="AG161" s="2">
        <v>-2800.785510756195</v>
      </c>
      <c r="AH161" s="2">
        <v>-2012.0096119631166</v>
      </c>
    </row>
    <row r="162" spans="1:34" x14ac:dyDescent="0.35">
      <c r="A162" s="1">
        <v>41076</v>
      </c>
      <c r="B162">
        <v>4320</v>
      </c>
      <c r="C162">
        <v>3650.6666666666665</v>
      </c>
      <c r="D162">
        <v>4355</v>
      </c>
      <c r="E162">
        <v>0</v>
      </c>
      <c r="F162">
        <v>0</v>
      </c>
      <c r="G162">
        <v>3700</v>
      </c>
      <c r="H162">
        <v>0.57203439061229233</v>
      </c>
      <c r="I162">
        <v>0</v>
      </c>
      <c r="J162">
        <v>0</v>
      </c>
      <c r="K162">
        <v>1</v>
      </c>
      <c r="L162">
        <v>1</v>
      </c>
      <c r="M162">
        <v>0</v>
      </c>
      <c r="N162">
        <f t="shared" si="12"/>
        <v>4483.5920380249563</v>
      </c>
      <c r="O162">
        <f>N162-B162</f>
        <v>163.59203802495631</v>
      </c>
      <c r="P162">
        <f t="shared" si="13"/>
        <v>163.59203802495631</v>
      </c>
      <c r="Q162" s="8">
        <f>P162/B162</f>
        <v>3.786852732059174E-2</v>
      </c>
      <c r="R162">
        <v>1457</v>
      </c>
      <c r="S162">
        <f t="shared" si="14"/>
        <v>2944.6566844492136</v>
      </c>
      <c r="T162">
        <f t="shared" si="15"/>
        <v>26226</v>
      </c>
      <c r="U162">
        <f t="shared" si="16"/>
        <v>163.59203802495631</v>
      </c>
      <c r="V162">
        <f t="shared" si="17"/>
        <v>26762.354905158751</v>
      </c>
      <c r="W162" t="e">
        <f>B162-#REF!</f>
        <v>#REF!</v>
      </c>
      <c r="X162">
        <v>0.57203439061229233</v>
      </c>
      <c r="Z162" s="2" t="s">
        <v>106</v>
      </c>
      <c r="AA162" s="2">
        <v>0.88548232736854215</v>
      </c>
      <c r="AB162" s="2">
        <v>3.4721356779514705E-2</v>
      </c>
      <c r="AC162" s="2">
        <v>25.502526672315092</v>
      </c>
      <c r="AD162" s="2">
        <v>6.5827541634285436E-82</v>
      </c>
      <c r="AE162" s="2">
        <v>0.81719425305235194</v>
      </c>
      <c r="AF162" s="2">
        <v>0.95377040168473237</v>
      </c>
      <c r="AG162" s="2">
        <v>0.81719425305235194</v>
      </c>
      <c r="AH162" s="2">
        <v>0.95377040168473237</v>
      </c>
    </row>
    <row r="163" spans="1:34" x14ac:dyDescent="0.35">
      <c r="A163" s="1">
        <v>41077</v>
      </c>
      <c r="B163">
        <v>6134</v>
      </c>
      <c r="C163">
        <v>3995.6666666666665</v>
      </c>
      <c r="D163">
        <v>4852</v>
      </c>
      <c r="E163">
        <v>0</v>
      </c>
      <c r="F163">
        <v>0</v>
      </c>
      <c r="G163">
        <v>4320</v>
      </c>
      <c r="H163">
        <v>0.71075868479144877</v>
      </c>
      <c r="I163">
        <v>0</v>
      </c>
      <c r="J163">
        <v>0</v>
      </c>
      <c r="K163">
        <v>0</v>
      </c>
      <c r="L163">
        <v>1</v>
      </c>
      <c r="M163">
        <v>0</v>
      </c>
      <c r="N163">
        <f t="shared" si="12"/>
        <v>4950.6135848692566</v>
      </c>
      <c r="O163">
        <f>N163-B163</f>
        <v>-1183.3864151307434</v>
      </c>
      <c r="P163">
        <f t="shared" si="13"/>
        <v>1183.3864151307434</v>
      </c>
      <c r="Q163" s="8">
        <f>P163/B163</f>
        <v>0.19292246741616292</v>
      </c>
      <c r="R163">
        <v>748</v>
      </c>
      <c r="S163">
        <f t="shared" si="14"/>
        <v>85203.821889413521</v>
      </c>
      <c r="T163">
        <f t="shared" si="15"/>
        <v>13464</v>
      </c>
      <c r="U163">
        <f t="shared" si="16"/>
        <v>-2366.7728302614869</v>
      </c>
      <c r="V163">
        <f t="shared" si="17"/>
        <v>5601613.6300639687</v>
      </c>
      <c r="W163" t="e">
        <f>B163-#REF!</f>
        <v>#REF!</v>
      </c>
      <c r="X163">
        <v>0.71075868479144877</v>
      </c>
      <c r="Z163" s="2" t="s">
        <v>21</v>
      </c>
      <c r="AA163" s="2">
        <v>7.8092077302001545E-2</v>
      </c>
      <c r="AB163" s="2">
        <v>2.9929233623588469E-2</v>
      </c>
      <c r="AC163" s="2">
        <v>2.6092240878648476</v>
      </c>
      <c r="AD163" s="2">
        <v>9.4630227338613742E-3</v>
      </c>
      <c r="AE163" s="2">
        <v>1.9228889930243673E-2</v>
      </c>
      <c r="AF163" s="2">
        <v>0.1369552646737594</v>
      </c>
      <c r="AG163" s="2">
        <v>1.9228889930243673E-2</v>
      </c>
      <c r="AH163" s="2">
        <v>0.1369552646737594</v>
      </c>
    </row>
    <row r="164" spans="1:34" x14ac:dyDescent="0.35">
      <c r="A164" s="1">
        <v>41078</v>
      </c>
      <c r="B164">
        <v>3468</v>
      </c>
      <c r="C164">
        <v>4718</v>
      </c>
      <c r="D164">
        <v>3423</v>
      </c>
      <c r="E164">
        <v>0</v>
      </c>
      <c r="F164">
        <v>0</v>
      </c>
      <c r="G164">
        <v>6134</v>
      </c>
      <c r="H164">
        <v>0.19025212036714303</v>
      </c>
      <c r="I164">
        <v>0</v>
      </c>
      <c r="J164">
        <v>0</v>
      </c>
      <c r="K164">
        <v>0</v>
      </c>
      <c r="L164">
        <v>0</v>
      </c>
      <c r="M164">
        <v>1</v>
      </c>
      <c r="N164">
        <f t="shared" si="12"/>
        <v>5063.1136082860658</v>
      </c>
      <c r="O164">
        <f>N164-B164</f>
        <v>1595.1136082860658</v>
      </c>
      <c r="P164">
        <f t="shared" si="13"/>
        <v>1595.1136082860658</v>
      </c>
      <c r="Q164" s="8">
        <f>P164/B164</f>
        <v>0.45995202084373293</v>
      </c>
      <c r="R164">
        <v>1249</v>
      </c>
      <c r="S164">
        <f t="shared" si="14"/>
        <v>28712.044949149182</v>
      </c>
      <c r="T164">
        <f t="shared" si="15"/>
        <v>22482</v>
      </c>
      <c r="U164">
        <f t="shared" si="16"/>
        <v>1595.1136082860658</v>
      </c>
      <c r="V164">
        <f t="shared" si="17"/>
        <v>2544387.4233393925</v>
      </c>
      <c r="W164" t="e">
        <f>B164-#REF!</f>
        <v>#REF!</v>
      </c>
      <c r="X164">
        <v>0.19025212036714303</v>
      </c>
      <c r="Z164" s="2" t="s">
        <v>149</v>
      </c>
      <c r="AA164" s="2">
        <v>5881.2091620811016</v>
      </c>
      <c r="AB164" s="2">
        <v>247.64192117421905</v>
      </c>
      <c r="AC164" s="2">
        <v>23.748843225713795</v>
      </c>
      <c r="AD164" s="2">
        <v>5.0658505427573929E-75</v>
      </c>
      <c r="AE164" s="2">
        <v>5394.1605129071577</v>
      </c>
      <c r="AF164" s="2">
        <v>6368.2578112550455</v>
      </c>
      <c r="AG164" s="2">
        <v>5394.1605129071577</v>
      </c>
      <c r="AH164" s="2">
        <v>6368.2578112550455</v>
      </c>
    </row>
    <row r="165" spans="1:34" x14ac:dyDescent="0.35">
      <c r="A165" s="1">
        <v>41079</v>
      </c>
      <c r="B165">
        <v>3583</v>
      </c>
      <c r="C165">
        <v>4640.666666666667</v>
      </c>
      <c r="D165">
        <v>3820</v>
      </c>
      <c r="E165">
        <v>1</v>
      </c>
      <c r="F165">
        <v>0</v>
      </c>
      <c r="G165">
        <v>3468</v>
      </c>
      <c r="H165">
        <v>0.51336121761357034</v>
      </c>
      <c r="I165">
        <v>0</v>
      </c>
      <c r="J165">
        <v>0</v>
      </c>
      <c r="K165">
        <v>0</v>
      </c>
      <c r="L165">
        <v>0</v>
      </c>
      <c r="M165">
        <v>0</v>
      </c>
      <c r="N165">
        <f t="shared" si="12"/>
        <v>4301.0858617162658</v>
      </c>
      <c r="O165">
        <f>N165-B165</f>
        <v>718.08586171626575</v>
      </c>
      <c r="P165">
        <f t="shared" si="13"/>
        <v>718.08586171626575</v>
      </c>
      <c r="Q165" s="8">
        <f>P165/B165</f>
        <v>0.20041469766013556</v>
      </c>
      <c r="R165">
        <v>1678</v>
      </c>
      <c r="S165">
        <f t="shared" si="14"/>
        <v>12925.545510892784</v>
      </c>
      <c r="T165">
        <f t="shared" si="15"/>
        <v>30204</v>
      </c>
      <c r="U165">
        <f t="shared" si="16"/>
        <v>718.08586171626575</v>
      </c>
      <c r="V165">
        <f t="shared" si="17"/>
        <v>515647.30479679193</v>
      </c>
      <c r="W165" t="e">
        <f>B165-#REF!</f>
        <v>#REF!</v>
      </c>
      <c r="X165">
        <v>0.51336121761357034</v>
      </c>
      <c r="Z165" s="2" t="s">
        <v>15</v>
      </c>
      <c r="AA165" s="2">
        <v>-477.76984031844017</v>
      </c>
      <c r="AB165" s="2">
        <v>93.246495428911018</v>
      </c>
      <c r="AC165" s="2">
        <v>-5.1237297243270756</v>
      </c>
      <c r="AD165" s="2">
        <v>4.9546853264416437E-7</v>
      </c>
      <c r="AE165" s="2">
        <v>-661.16197127717658</v>
      </c>
      <c r="AF165" s="2">
        <v>-294.37770935970377</v>
      </c>
      <c r="AG165" s="2">
        <v>-661.16197127717658</v>
      </c>
      <c r="AH165" s="2">
        <v>-294.37770935970377</v>
      </c>
    </row>
    <row r="166" spans="1:34" x14ac:dyDescent="0.35">
      <c r="A166" s="1">
        <v>41080</v>
      </c>
      <c r="B166">
        <v>3633</v>
      </c>
      <c r="C166">
        <v>4395</v>
      </c>
      <c r="D166">
        <v>3285</v>
      </c>
      <c r="E166">
        <v>0</v>
      </c>
      <c r="F166">
        <v>1</v>
      </c>
      <c r="G166">
        <v>3583</v>
      </c>
      <c r="H166">
        <v>0.50580922504937842</v>
      </c>
      <c r="I166">
        <v>0</v>
      </c>
      <c r="J166">
        <v>0</v>
      </c>
      <c r="K166">
        <v>0</v>
      </c>
      <c r="L166">
        <v>0</v>
      </c>
      <c r="M166">
        <v>0</v>
      </c>
      <c r="N166">
        <f t="shared" si="12"/>
        <v>3880.7211115951827</v>
      </c>
      <c r="O166">
        <f>N166-B166</f>
        <v>247.72111159518272</v>
      </c>
      <c r="P166">
        <f t="shared" si="13"/>
        <v>247.72111159518272</v>
      </c>
      <c r="Q166" s="8">
        <f>P166/B166</f>
        <v>6.8186378088407024E-2</v>
      </c>
      <c r="R166">
        <v>1398</v>
      </c>
      <c r="S166">
        <f t="shared" si="14"/>
        <v>4458.980008713289</v>
      </c>
      <c r="T166">
        <f t="shared" si="15"/>
        <v>25164</v>
      </c>
      <c r="U166">
        <f t="shared" si="16"/>
        <v>247.72111159518272</v>
      </c>
      <c r="V166">
        <f t="shared" si="17"/>
        <v>61365.749129952972</v>
      </c>
      <c r="W166" t="e">
        <f>B166-#REF!</f>
        <v>#REF!</v>
      </c>
      <c r="X166">
        <v>0.50580922504937842</v>
      </c>
      <c r="Z166" s="2" t="s">
        <v>16</v>
      </c>
      <c r="AA166" s="2">
        <v>-1094.4673924668698</v>
      </c>
      <c r="AB166" s="2">
        <v>81.672647424235706</v>
      </c>
      <c r="AC166" s="2">
        <v>-13.400660159598246</v>
      </c>
      <c r="AD166" s="2">
        <v>2.3431749466470266E-33</v>
      </c>
      <c r="AE166" s="2">
        <v>-1255.0967092393282</v>
      </c>
      <c r="AF166" s="2">
        <v>-933.83807569441137</v>
      </c>
      <c r="AG166" s="2">
        <v>-1255.0967092393282</v>
      </c>
      <c r="AH166" s="2">
        <v>-933.83807569441137</v>
      </c>
    </row>
    <row r="167" spans="1:34" x14ac:dyDescent="0.35">
      <c r="A167" s="1">
        <v>41081</v>
      </c>
      <c r="B167">
        <v>3800</v>
      </c>
      <c r="C167">
        <v>3561.3333333333335</v>
      </c>
      <c r="D167">
        <v>3967</v>
      </c>
      <c r="E167">
        <v>0</v>
      </c>
      <c r="F167">
        <v>0</v>
      </c>
      <c r="G167">
        <v>3633</v>
      </c>
      <c r="H167">
        <v>0.51940281166492386</v>
      </c>
      <c r="I167">
        <v>1</v>
      </c>
      <c r="J167">
        <v>0</v>
      </c>
      <c r="K167">
        <v>0</v>
      </c>
      <c r="L167">
        <v>0</v>
      </c>
      <c r="M167">
        <v>0</v>
      </c>
      <c r="N167">
        <f t="shared" si="12"/>
        <v>4282.0932639359407</v>
      </c>
      <c r="O167">
        <f>N167-B167</f>
        <v>482.09326393594074</v>
      </c>
      <c r="P167">
        <f t="shared" si="13"/>
        <v>482.09326393594074</v>
      </c>
      <c r="Q167" s="8">
        <f>P167/B167</f>
        <v>0.12686664840419493</v>
      </c>
      <c r="R167">
        <v>1141</v>
      </c>
      <c r="S167">
        <f t="shared" si="14"/>
        <v>8677.6787508469333</v>
      </c>
      <c r="T167">
        <f t="shared" si="15"/>
        <v>20538</v>
      </c>
      <c r="U167">
        <f t="shared" si="16"/>
        <v>482.09326393594074</v>
      </c>
      <c r="V167">
        <f t="shared" si="17"/>
        <v>232413.91513240861</v>
      </c>
      <c r="W167" t="e">
        <f>B167-#REF!</f>
        <v>#REF!</v>
      </c>
      <c r="X167">
        <v>0.51940281166492386</v>
      </c>
      <c r="Z167" s="2" t="s">
        <v>17</v>
      </c>
      <c r="AA167" s="2">
        <v>-633.27108835759714</v>
      </c>
      <c r="AB167" s="2">
        <v>79.14316380048794</v>
      </c>
      <c r="AC167" s="2">
        <v>-8.0015892459645741</v>
      </c>
      <c r="AD167" s="2">
        <v>1.8097701689614924E-14</v>
      </c>
      <c r="AE167" s="2">
        <v>-788.92555444155983</v>
      </c>
      <c r="AF167" s="2">
        <v>-477.61662227363445</v>
      </c>
      <c r="AG167" s="2">
        <v>-788.92555444155983</v>
      </c>
      <c r="AH167" s="2">
        <v>-477.61662227363445</v>
      </c>
    </row>
    <row r="168" spans="1:34" ht="15" thickBot="1" x14ac:dyDescent="0.4">
      <c r="A168" s="1">
        <v>41082</v>
      </c>
      <c r="B168">
        <v>3843</v>
      </c>
      <c r="C168">
        <v>3672</v>
      </c>
      <c r="D168">
        <v>3700</v>
      </c>
      <c r="E168">
        <v>0</v>
      </c>
      <c r="F168">
        <v>0</v>
      </c>
      <c r="G168">
        <v>3800</v>
      </c>
      <c r="H168">
        <v>0.50499593354246541</v>
      </c>
      <c r="I168">
        <v>0</v>
      </c>
      <c r="J168">
        <v>1</v>
      </c>
      <c r="K168">
        <v>0</v>
      </c>
      <c r="L168">
        <v>0</v>
      </c>
      <c r="M168">
        <v>0</v>
      </c>
      <c r="N168">
        <f t="shared" si="12"/>
        <v>4250.8764258142955</v>
      </c>
      <c r="O168">
        <f>N168-B168</f>
        <v>407.87642581429554</v>
      </c>
      <c r="P168">
        <f t="shared" si="13"/>
        <v>407.87642581429554</v>
      </c>
      <c r="Q168" s="8">
        <f>P168/B168</f>
        <v>0.10613490133080811</v>
      </c>
      <c r="R168">
        <v>1124</v>
      </c>
      <c r="S168">
        <f t="shared" si="14"/>
        <v>7341.7756646573198</v>
      </c>
      <c r="T168">
        <f t="shared" si="15"/>
        <v>20232</v>
      </c>
      <c r="U168">
        <f t="shared" si="16"/>
        <v>407.87642581429554</v>
      </c>
      <c r="V168">
        <f t="shared" si="17"/>
        <v>166363.17873504452</v>
      </c>
      <c r="W168" t="e">
        <f>B168-#REF!</f>
        <v>#REF!</v>
      </c>
      <c r="X168">
        <v>0.50499593354246541</v>
      </c>
      <c r="Z168" s="3" t="s">
        <v>18</v>
      </c>
      <c r="AA168" s="3">
        <v>-253.81999374023684</v>
      </c>
      <c r="AB168" s="3">
        <v>75.432659909531637</v>
      </c>
      <c r="AC168" s="3">
        <v>-3.3648554093763869</v>
      </c>
      <c r="AD168" s="3">
        <v>8.5050090213483571E-4</v>
      </c>
      <c r="AE168" s="3">
        <v>-402.1768427677822</v>
      </c>
      <c r="AF168" s="3">
        <v>-105.46314471269147</v>
      </c>
      <c r="AG168" s="3">
        <v>-402.1768427677822</v>
      </c>
      <c r="AH168" s="3">
        <v>-105.46314471269147</v>
      </c>
    </row>
    <row r="169" spans="1:34" x14ac:dyDescent="0.35">
      <c r="A169" s="1">
        <v>41083</v>
      </c>
      <c r="B169">
        <v>4580</v>
      </c>
      <c r="C169">
        <v>3758.6666666666665</v>
      </c>
      <c r="D169">
        <v>4320</v>
      </c>
      <c r="E169">
        <v>0</v>
      </c>
      <c r="F169">
        <v>0</v>
      </c>
      <c r="G169">
        <v>3843</v>
      </c>
      <c r="H169">
        <v>0.58562797722783777</v>
      </c>
      <c r="I169">
        <v>0</v>
      </c>
      <c r="J169">
        <v>0</v>
      </c>
      <c r="K169">
        <v>1</v>
      </c>
      <c r="L169">
        <v>1</v>
      </c>
      <c r="M169">
        <v>0</v>
      </c>
      <c r="N169">
        <f t="shared" si="12"/>
        <v>4539.2570792025117</v>
      </c>
      <c r="O169">
        <f>N169-B169</f>
        <v>-40.742920797488296</v>
      </c>
      <c r="P169">
        <f t="shared" si="13"/>
        <v>40.742920797488296</v>
      </c>
      <c r="Q169" s="8">
        <f>P169/B169</f>
        <v>8.8958342352594526E-3</v>
      </c>
      <c r="R169">
        <v>922</v>
      </c>
      <c r="S169">
        <f t="shared" si="14"/>
        <v>2933.4902974191573</v>
      </c>
      <c r="T169">
        <f t="shared" si="15"/>
        <v>16596</v>
      </c>
      <c r="U169">
        <f t="shared" si="16"/>
        <v>-81.485841594976591</v>
      </c>
      <c r="V169">
        <f t="shared" si="17"/>
        <v>6639.9423804416174</v>
      </c>
      <c r="W169" t="e">
        <f>B169-#REF!</f>
        <v>#REF!</v>
      </c>
      <c r="X169">
        <v>0.58562797722783777</v>
      </c>
    </row>
    <row r="170" spans="1:34" x14ac:dyDescent="0.35">
      <c r="A170" s="1">
        <v>41084</v>
      </c>
      <c r="B170">
        <v>4592</v>
      </c>
      <c r="C170">
        <v>4074.3333333333335</v>
      </c>
      <c r="D170">
        <v>6134</v>
      </c>
      <c r="E170">
        <v>0</v>
      </c>
      <c r="F170">
        <v>0</v>
      </c>
      <c r="G170">
        <v>4580</v>
      </c>
      <c r="H170">
        <v>0.5013942140118508</v>
      </c>
      <c r="I170">
        <v>0</v>
      </c>
      <c r="J170">
        <v>0</v>
      </c>
      <c r="K170">
        <v>0</v>
      </c>
      <c r="L170">
        <v>1</v>
      </c>
      <c r="M170">
        <v>0</v>
      </c>
      <c r="N170">
        <f t="shared" si="12"/>
        <v>5561.3956959139405</v>
      </c>
      <c r="O170">
        <f>N170-B170</f>
        <v>969.39569591394047</v>
      </c>
      <c r="P170">
        <f t="shared" si="13"/>
        <v>969.39569591394047</v>
      </c>
      <c r="Q170" s="8">
        <f>P170/B170</f>
        <v>0.21110533447603233</v>
      </c>
      <c r="R170">
        <v>790</v>
      </c>
      <c r="S170">
        <f t="shared" si="14"/>
        <v>17449.122526450927</v>
      </c>
      <c r="T170">
        <f t="shared" si="15"/>
        <v>14220</v>
      </c>
      <c r="U170">
        <f t="shared" si="16"/>
        <v>969.39569591394047</v>
      </c>
      <c r="V170">
        <f t="shared" si="17"/>
        <v>939728.01525647298</v>
      </c>
      <c r="W170" t="e">
        <f>B170-#REF!</f>
        <v>#REF!</v>
      </c>
      <c r="X170">
        <v>0.5013942140118508</v>
      </c>
      <c r="Z170" t="s">
        <v>22</v>
      </c>
    </row>
    <row r="171" spans="1:34" ht="15" thickBot="1" x14ac:dyDescent="0.4">
      <c r="A171" s="1">
        <v>41085</v>
      </c>
      <c r="B171">
        <v>3615</v>
      </c>
      <c r="C171">
        <v>4338.333333333333</v>
      </c>
      <c r="D171">
        <v>3468</v>
      </c>
      <c r="E171">
        <v>0</v>
      </c>
      <c r="F171">
        <v>0</v>
      </c>
      <c r="G171">
        <v>4592</v>
      </c>
      <c r="H171">
        <v>0.38648774253514578</v>
      </c>
      <c r="I171">
        <v>0</v>
      </c>
      <c r="J171">
        <v>0</v>
      </c>
      <c r="K171">
        <v>0</v>
      </c>
      <c r="L171">
        <v>0</v>
      </c>
      <c r="M171">
        <v>1</v>
      </c>
      <c r="N171">
        <f t="shared" si="12"/>
        <v>4564.2208075816834</v>
      </c>
      <c r="O171">
        <f>N171-B171</f>
        <v>949.2208075816834</v>
      </c>
      <c r="P171">
        <f t="shared" si="13"/>
        <v>949.2208075816834</v>
      </c>
      <c r="Q171" s="8">
        <f>P171/B171</f>
        <v>0.26257837000876444</v>
      </c>
      <c r="R171">
        <v>1081</v>
      </c>
      <c r="S171">
        <f t="shared" si="14"/>
        <v>17085.974536470301</v>
      </c>
      <c r="T171">
        <f t="shared" si="15"/>
        <v>19458</v>
      </c>
      <c r="U171">
        <f t="shared" si="16"/>
        <v>949.2208075816834</v>
      </c>
      <c r="V171">
        <f t="shared" si="17"/>
        <v>901020.14154602319</v>
      </c>
      <c r="W171" t="e">
        <f>B171-#REF!</f>
        <v>#REF!</v>
      </c>
      <c r="X171">
        <v>0.38648774253514578</v>
      </c>
    </row>
    <row r="172" spans="1:34" x14ac:dyDescent="0.35">
      <c r="A172" s="1">
        <v>41086</v>
      </c>
      <c r="B172">
        <v>3596</v>
      </c>
      <c r="C172">
        <v>4262.333333333333</v>
      </c>
      <c r="D172">
        <v>3583</v>
      </c>
      <c r="E172">
        <v>1</v>
      </c>
      <c r="F172">
        <v>0</v>
      </c>
      <c r="G172">
        <v>3615</v>
      </c>
      <c r="H172">
        <v>0.49779249448123619</v>
      </c>
      <c r="I172">
        <v>0</v>
      </c>
      <c r="J172">
        <v>0</v>
      </c>
      <c r="K172">
        <v>0</v>
      </c>
      <c r="L172">
        <v>0</v>
      </c>
      <c r="M172">
        <v>0</v>
      </c>
      <c r="N172">
        <f t="shared" si="12"/>
        <v>4129.7803456299907</v>
      </c>
      <c r="O172">
        <f>N172-B172</f>
        <v>533.78034562999073</v>
      </c>
      <c r="P172">
        <f t="shared" si="13"/>
        <v>533.78034562999073</v>
      </c>
      <c r="Q172" s="8">
        <f>P172/B172</f>
        <v>0.1484372485066715</v>
      </c>
      <c r="R172">
        <v>1278</v>
      </c>
      <c r="S172">
        <f t="shared" si="14"/>
        <v>9608.0462213398332</v>
      </c>
      <c r="T172">
        <f t="shared" si="15"/>
        <v>23004</v>
      </c>
      <c r="U172">
        <f t="shared" si="16"/>
        <v>533.78034562999073</v>
      </c>
      <c r="V172">
        <f t="shared" si="17"/>
        <v>284921.45738087239</v>
      </c>
      <c r="W172" t="e">
        <f>B172-#REF!</f>
        <v>#REF!</v>
      </c>
      <c r="X172">
        <v>0.49779249448123619</v>
      </c>
      <c r="Z172" s="5" t="s">
        <v>23</v>
      </c>
      <c r="AA172" s="5"/>
    </row>
    <row r="173" spans="1:34" x14ac:dyDescent="0.35">
      <c r="A173" s="1">
        <v>41087</v>
      </c>
      <c r="B173">
        <v>3909</v>
      </c>
      <c r="C173">
        <v>3934.3333333333335</v>
      </c>
      <c r="D173">
        <v>3633</v>
      </c>
      <c r="E173">
        <v>0</v>
      </c>
      <c r="F173">
        <v>1</v>
      </c>
      <c r="G173">
        <v>3596</v>
      </c>
      <c r="H173">
        <v>0.53636574880910881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f t="shared" si="12"/>
        <v>3886.5583805338492</v>
      </c>
      <c r="O173">
        <f>N173-B173</f>
        <v>-22.441619466150769</v>
      </c>
      <c r="P173">
        <f t="shared" si="13"/>
        <v>22.441619466150769</v>
      </c>
      <c r="Q173" s="8">
        <f>P173/B173</f>
        <v>5.7410129102457835E-3</v>
      </c>
      <c r="R173">
        <v>879</v>
      </c>
      <c r="S173">
        <f t="shared" si="14"/>
        <v>1615.7966015628554</v>
      </c>
      <c r="T173">
        <f t="shared" si="15"/>
        <v>15822</v>
      </c>
      <c r="U173">
        <f t="shared" si="16"/>
        <v>-44.883238932301538</v>
      </c>
      <c r="V173">
        <f t="shared" si="17"/>
        <v>2014.5051370540684</v>
      </c>
      <c r="W173" t="e">
        <f>B173-#REF!</f>
        <v>#REF!</v>
      </c>
      <c r="X173">
        <v>0.53636574880910881</v>
      </c>
      <c r="Z173" s="2" t="s">
        <v>24</v>
      </c>
      <c r="AA173" s="2">
        <v>0.92395406262413515</v>
      </c>
    </row>
    <row r="174" spans="1:34" x14ac:dyDescent="0.35">
      <c r="A174" s="1">
        <v>41088</v>
      </c>
      <c r="B174">
        <v>4080</v>
      </c>
      <c r="C174">
        <v>3706.6666666666665</v>
      </c>
      <c r="D174">
        <v>3800</v>
      </c>
      <c r="E174">
        <v>0</v>
      </c>
      <c r="F174">
        <v>0</v>
      </c>
      <c r="G174">
        <v>3909</v>
      </c>
      <c r="H174">
        <v>0.51986754966887416</v>
      </c>
      <c r="I174">
        <v>1</v>
      </c>
      <c r="J174">
        <v>0</v>
      </c>
      <c r="K174">
        <v>0</v>
      </c>
      <c r="L174">
        <v>0</v>
      </c>
      <c r="M174">
        <v>0</v>
      </c>
      <c r="N174">
        <f t="shared" si="12"/>
        <v>4330.2818649599794</v>
      </c>
      <c r="O174">
        <f>N174-B174</f>
        <v>250.28186495997943</v>
      </c>
      <c r="P174">
        <f t="shared" si="13"/>
        <v>250.28186495997943</v>
      </c>
      <c r="Q174" s="8">
        <f>P174/B174</f>
        <v>6.1343594352936133E-2</v>
      </c>
      <c r="R174">
        <v>755</v>
      </c>
      <c r="S174">
        <f t="shared" si="14"/>
        <v>4505.0735692796297</v>
      </c>
      <c r="T174">
        <f t="shared" si="15"/>
        <v>13590</v>
      </c>
      <c r="U174">
        <f t="shared" si="16"/>
        <v>250.28186495997943</v>
      </c>
      <c r="V174">
        <f t="shared" si="17"/>
        <v>62641.011927845379</v>
      </c>
      <c r="W174" t="e">
        <f>B174-#REF!</f>
        <v>#REF!</v>
      </c>
      <c r="X174">
        <v>0.51986754966887416</v>
      </c>
      <c r="Z174" s="2" t="s">
        <v>25</v>
      </c>
      <c r="AA174" s="2">
        <v>0.85369110983964425</v>
      </c>
    </row>
    <row r="175" spans="1:34" x14ac:dyDescent="0.35">
      <c r="A175" s="1">
        <v>41089</v>
      </c>
      <c r="B175">
        <v>4686</v>
      </c>
      <c r="C175">
        <v>3861.6666666666665</v>
      </c>
      <c r="D175">
        <v>3843</v>
      </c>
      <c r="E175">
        <v>0</v>
      </c>
      <c r="F175">
        <v>0</v>
      </c>
      <c r="G175">
        <v>4080</v>
      </c>
      <c r="H175">
        <v>0.57040780759846632</v>
      </c>
      <c r="I175">
        <v>0</v>
      </c>
      <c r="J175">
        <v>1</v>
      </c>
      <c r="K175">
        <v>0</v>
      </c>
      <c r="L175">
        <v>0</v>
      </c>
      <c r="M175">
        <v>0</v>
      </c>
      <c r="N175">
        <f t="shared" si="12"/>
        <v>4438.9826670192651</v>
      </c>
      <c r="O175">
        <f>N175-B175</f>
        <v>-247.01733298073486</v>
      </c>
      <c r="P175">
        <f t="shared" si="13"/>
        <v>247.01733298073486</v>
      </c>
      <c r="Q175" s="8">
        <f>P175/B175</f>
        <v>5.2713899483724895E-2</v>
      </c>
      <c r="R175">
        <v>923</v>
      </c>
      <c r="S175">
        <f t="shared" si="14"/>
        <v>17785.24797461291</v>
      </c>
      <c r="T175">
        <f t="shared" si="15"/>
        <v>16614</v>
      </c>
      <c r="U175">
        <f t="shared" si="16"/>
        <v>-494.03466596146973</v>
      </c>
      <c r="V175">
        <f t="shared" si="17"/>
        <v>244070.25117166099</v>
      </c>
      <c r="W175" t="e">
        <f>B175-#REF!</f>
        <v>#REF!</v>
      </c>
      <c r="X175">
        <v>0.57040780759846632</v>
      </c>
      <c r="Z175" s="2" t="s">
        <v>26</v>
      </c>
      <c r="AA175" s="2">
        <v>0.85034690663597901</v>
      </c>
    </row>
    <row r="176" spans="1:34" x14ac:dyDescent="0.35">
      <c r="A176" s="1">
        <v>41090</v>
      </c>
      <c r="B176">
        <v>4815</v>
      </c>
      <c r="C176">
        <v>4225</v>
      </c>
      <c r="D176">
        <v>4580</v>
      </c>
      <c r="E176">
        <v>0</v>
      </c>
      <c r="F176">
        <v>0</v>
      </c>
      <c r="G176">
        <v>4686</v>
      </c>
      <c r="H176">
        <v>0.51498780062739635</v>
      </c>
      <c r="I176">
        <v>0</v>
      </c>
      <c r="J176">
        <v>0</v>
      </c>
      <c r="K176">
        <v>1</v>
      </c>
      <c r="L176">
        <v>1</v>
      </c>
      <c r="M176">
        <v>0</v>
      </c>
      <c r="N176">
        <f t="shared" si="12"/>
        <v>5005.0526429836391</v>
      </c>
      <c r="O176">
        <f>N176-B176</f>
        <v>190.05264298363909</v>
      </c>
      <c r="P176">
        <f t="shared" si="13"/>
        <v>190.05264298363909</v>
      </c>
      <c r="Q176" s="8">
        <f>P176/B176</f>
        <v>3.9470953890683093E-2</v>
      </c>
      <c r="R176">
        <v>828</v>
      </c>
      <c r="S176">
        <f t="shared" si="14"/>
        <v>3420.9475737055036</v>
      </c>
      <c r="T176">
        <f t="shared" si="15"/>
        <v>14904</v>
      </c>
      <c r="U176">
        <f t="shared" si="16"/>
        <v>190.05264298363909</v>
      </c>
      <c r="V176">
        <f t="shared" si="17"/>
        <v>36120.007105066579</v>
      </c>
      <c r="W176" t="e">
        <f>B176-#REF!</f>
        <v>#REF!</v>
      </c>
      <c r="X176">
        <v>0.51498780062739635</v>
      </c>
      <c r="Z176" s="2" t="s">
        <v>6</v>
      </c>
      <c r="AA176" s="2">
        <v>457.65752180092812</v>
      </c>
    </row>
    <row r="177" spans="1:34" ht="15" thickBot="1" x14ac:dyDescent="0.4">
      <c r="A177" s="1">
        <v>41091</v>
      </c>
      <c r="B177">
        <v>4948</v>
      </c>
      <c r="C177">
        <v>4527</v>
      </c>
      <c r="D177">
        <v>4592</v>
      </c>
      <c r="E177">
        <v>0</v>
      </c>
      <c r="F177">
        <v>0</v>
      </c>
      <c r="G177">
        <v>4815</v>
      </c>
      <c r="H177">
        <v>0.51545253863134655</v>
      </c>
      <c r="I177">
        <v>0</v>
      </c>
      <c r="J177">
        <v>0</v>
      </c>
      <c r="K177">
        <v>0</v>
      </c>
      <c r="L177">
        <v>1</v>
      </c>
      <c r="M177">
        <v>0</v>
      </c>
      <c r="N177">
        <f t="shared" si="12"/>
        <v>5134.4166873296708</v>
      </c>
      <c r="O177">
        <f>N177-B177</f>
        <v>186.41668732967082</v>
      </c>
      <c r="P177">
        <f t="shared" si="13"/>
        <v>186.41668732967082</v>
      </c>
      <c r="Q177" s="8">
        <f>P177/B177</f>
        <v>3.7675159120790384E-2</v>
      </c>
      <c r="R177">
        <v>687</v>
      </c>
      <c r="S177">
        <f t="shared" si="14"/>
        <v>3355.5003719340748</v>
      </c>
      <c r="T177">
        <f t="shared" si="15"/>
        <v>12366</v>
      </c>
      <c r="U177">
        <f t="shared" si="16"/>
        <v>186.41668732967082</v>
      </c>
      <c r="V177">
        <f t="shared" si="17"/>
        <v>34751.181314968257</v>
      </c>
      <c r="W177" t="e">
        <f>B177-#REF!</f>
        <v>#REF!</v>
      </c>
      <c r="X177">
        <v>0.51545253863134655</v>
      </c>
      <c r="Z177" s="3" t="s">
        <v>27</v>
      </c>
      <c r="AA177" s="3">
        <v>359</v>
      </c>
    </row>
    <row r="178" spans="1:34" x14ac:dyDescent="0.35">
      <c r="A178" s="1">
        <v>41092</v>
      </c>
      <c r="B178">
        <v>3637</v>
      </c>
      <c r="C178">
        <v>4816.333333333333</v>
      </c>
      <c r="D178">
        <v>3615</v>
      </c>
      <c r="E178">
        <v>0</v>
      </c>
      <c r="F178">
        <v>0</v>
      </c>
      <c r="G178">
        <v>4948</v>
      </c>
      <c r="H178">
        <v>0.34768211920529801</v>
      </c>
      <c r="I178">
        <v>0</v>
      </c>
      <c r="J178">
        <v>0</v>
      </c>
      <c r="K178">
        <v>0</v>
      </c>
      <c r="L178">
        <v>0</v>
      </c>
      <c r="M178">
        <v>1</v>
      </c>
      <c r="N178">
        <f t="shared" si="12"/>
        <v>4860.4919050027838</v>
      </c>
      <c r="O178">
        <f>N178-B178</f>
        <v>1223.4919050027838</v>
      </c>
      <c r="P178">
        <f t="shared" si="13"/>
        <v>1223.4919050027838</v>
      </c>
      <c r="Q178" s="8">
        <f>P178/B178</f>
        <v>0.33640140363013027</v>
      </c>
      <c r="R178">
        <v>1215</v>
      </c>
      <c r="S178">
        <f t="shared" si="14"/>
        <v>22022.854290050109</v>
      </c>
      <c r="T178">
        <f t="shared" si="15"/>
        <v>21870</v>
      </c>
      <c r="U178">
        <f t="shared" si="16"/>
        <v>1223.4919050027838</v>
      </c>
      <c r="V178">
        <f t="shared" si="17"/>
        <v>1496932.4416073409</v>
      </c>
      <c r="W178" t="e">
        <f>B178-#REF!</f>
        <v>#REF!</v>
      </c>
      <c r="X178">
        <v>0.34768211920529801</v>
      </c>
    </row>
    <row r="179" spans="1:34" ht="15" thickBot="1" x14ac:dyDescent="0.4">
      <c r="A179" s="1">
        <v>41093</v>
      </c>
      <c r="B179">
        <v>4048</v>
      </c>
      <c r="C179">
        <v>4466.666666666667</v>
      </c>
      <c r="D179">
        <v>3596</v>
      </c>
      <c r="E179">
        <v>1</v>
      </c>
      <c r="F179">
        <v>0</v>
      </c>
      <c r="G179">
        <v>3637</v>
      </c>
      <c r="H179">
        <v>0.54775182990589055</v>
      </c>
      <c r="I179">
        <v>0</v>
      </c>
      <c r="J179">
        <v>0</v>
      </c>
      <c r="K179">
        <v>0</v>
      </c>
      <c r="L179">
        <v>0</v>
      </c>
      <c r="M179">
        <v>0</v>
      </c>
      <c r="N179">
        <f t="shared" si="12"/>
        <v>4202.2245598996251</v>
      </c>
      <c r="O179">
        <f>N179-B179</f>
        <v>154.22455989962509</v>
      </c>
      <c r="P179">
        <f t="shared" si="13"/>
        <v>154.22455989962509</v>
      </c>
      <c r="Q179" s="8">
        <f>P179/B179</f>
        <v>3.8098952544373788E-2</v>
      </c>
      <c r="R179">
        <v>918</v>
      </c>
      <c r="S179">
        <f t="shared" si="14"/>
        <v>2776.0420781932517</v>
      </c>
      <c r="T179">
        <f t="shared" si="15"/>
        <v>16524</v>
      </c>
      <c r="U179">
        <f t="shared" si="16"/>
        <v>154.22455989962509</v>
      </c>
      <c r="V179">
        <f t="shared" si="17"/>
        <v>23785.214876233047</v>
      </c>
      <c r="W179" t="e">
        <f>B179-#REF!</f>
        <v>#REF!</v>
      </c>
      <c r="X179">
        <v>0.54775182990589055</v>
      </c>
      <c r="Z179" t="s">
        <v>28</v>
      </c>
    </row>
    <row r="180" spans="1:34" x14ac:dyDescent="0.35">
      <c r="A180" s="1">
        <v>41094</v>
      </c>
      <c r="B180">
        <v>3795</v>
      </c>
      <c r="C180">
        <v>4211</v>
      </c>
      <c r="D180">
        <v>3909</v>
      </c>
      <c r="E180">
        <v>0</v>
      </c>
      <c r="F180">
        <v>1</v>
      </c>
      <c r="G180">
        <v>4048</v>
      </c>
      <c r="H180">
        <v>0.4706053212501452</v>
      </c>
      <c r="I180">
        <v>0</v>
      </c>
      <c r="J180">
        <v>0</v>
      </c>
      <c r="K180">
        <v>0</v>
      </c>
      <c r="L180">
        <v>0</v>
      </c>
      <c r="M180">
        <v>0</v>
      </c>
      <c r="N180">
        <f t="shared" si="12"/>
        <v>4199.631725871217</v>
      </c>
      <c r="O180">
        <f>N180-B180</f>
        <v>404.63172587121699</v>
      </c>
      <c r="P180">
        <f t="shared" si="13"/>
        <v>404.63172587121699</v>
      </c>
      <c r="Q180" s="8">
        <f>P180/B180</f>
        <v>0.10662232565776468</v>
      </c>
      <c r="R180">
        <v>1364</v>
      </c>
      <c r="S180">
        <f t="shared" si="14"/>
        <v>7283.3710656819057</v>
      </c>
      <c r="T180">
        <f t="shared" si="15"/>
        <v>24552</v>
      </c>
      <c r="U180">
        <f t="shared" si="16"/>
        <v>404.63172587121699</v>
      </c>
      <c r="V180">
        <f t="shared" si="17"/>
        <v>163726.83358151969</v>
      </c>
      <c r="W180" t="e">
        <f>B180-#REF!</f>
        <v>#REF!</v>
      </c>
      <c r="X180">
        <v>0.4706053212501452</v>
      </c>
      <c r="Z180" s="4"/>
      <c r="AA180" s="4" t="s">
        <v>33</v>
      </c>
      <c r="AB180" s="4" t="s">
        <v>34</v>
      </c>
      <c r="AC180" s="4" t="s">
        <v>35</v>
      </c>
      <c r="AD180" s="4" t="s">
        <v>36</v>
      </c>
      <c r="AE180" s="4" t="s">
        <v>37</v>
      </c>
    </row>
    <row r="181" spans="1:34" x14ac:dyDescent="0.35">
      <c r="A181" s="1">
        <v>41095</v>
      </c>
      <c r="B181">
        <v>3891</v>
      </c>
      <c r="C181">
        <v>3826.6666666666665</v>
      </c>
      <c r="D181">
        <v>4080</v>
      </c>
      <c r="E181">
        <v>0</v>
      </c>
      <c r="F181">
        <v>0</v>
      </c>
      <c r="G181">
        <v>3795</v>
      </c>
      <c r="H181">
        <v>0.51115371209480653</v>
      </c>
      <c r="I181">
        <v>1</v>
      </c>
      <c r="J181">
        <v>0</v>
      </c>
      <c r="K181">
        <v>0</v>
      </c>
      <c r="L181">
        <v>0</v>
      </c>
      <c r="M181">
        <v>0</v>
      </c>
      <c r="N181">
        <f t="shared" si="12"/>
        <v>4449.9610050945457</v>
      </c>
      <c r="O181">
        <f>N181-B181</f>
        <v>558.96100509454573</v>
      </c>
      <c r="P181">
        <f t="shared" si="13"/>
        <v>558.96100509454573</v>
      </c>
      <c r="Q181" s="8">
        <f>P181/B181</f>
        <v>0.14365484582229393</v>
      </c>
      <c r="R181">
        <v>1221</v>
      </c>
      <c r="S181">
        <f t="shared" si="14"/>
        <v>10061.298091701823</v>
      </c>
      <c r="T181">
        <f t="shared" si="15"/>
        <v>21978</v>
      </c>
      <c r="U181">
        <f t="shared" si="16"/>
        <v>558.96100509454573</v>
      </c>
      <c r="V181">
        <f t="shared" si="17"/>
        <v>312437.40521630476</v>
      </c>
      <c r="W181" t="e">
        <f>B181-#REF!</f>
        <v>#REF!</v>
      </c>
      <c r="X181">
        <v>0.51115371209480653</v>
      </c>
      <c r="Z181" s="2" t="s">
        <v>29</v>
      </c>
      <c r="AA181" s="2">
        <v>8</v>
      </c>
      <c r="AB181" s="2">
        <v>427739439.84027684</v>
      </c>
      <c r="AC181" s="2">
        <v>53467429.980034605</v>
      </c>
      <c r="AD181" s="2">
        <v>255.27489146113848</v>
      </c>
      <c r="AE181" s="2">
        <v>4.8228256991010576E-141</v>
      </c>
    </row>
    <row r="182" spans="1:34" x14ac:dyDescent="0.35">
      <c r="A182" s="1">
        <v>41096</v>
      </c>
      <c r="B182">
        <v>3962</v>
      </c>
      <c r="C182">
        <v>3911.3333333333335</v>
      </c>
      <c r="D182">
        <v>4686</v>
      </c>
      <c r="E182">
        <v>0</v>
      </c>
      <c r="F182">
        <v>0</v>
      </c>
      <c r="G182">
        <v>3891</v>
      </c>
      <c r="H182">
        <v>0.50824909957011732</v>
      </c>
      <c r="I182">
        <v>0</v>
      </c>
      <c r="J182">
        <v>1</v>
      </c>
      <c r="K182">
        <v>0</v>
      </c>
      <c r="L182">
        <v>0</v>
      </c>
      <c r="M182">
        <v>0</v>
      </c>
      <c r="N182">
        <f t="shared" si="12"/>
        <v>4745.9212889973824</v>
      </c>
      <c r="O182">
        <f>N182-B182</f>
        <v>783.92128899738236</v>
      </c>
      <c r="P182">
        <f t="shared" si="13"/>
        <v>783.92128899738236</v>
      </c>
      <c r="Q182" s="8">
        <f>P182/B182</f>
        <v>0.19785999217500816</v>
      </c>
      <c r="R182">
        <v>1257</v>
      </c>
      <c r="S182">
        <f t="shared" si="14"/>
        <v>14110.583201952883</v>
      </c>
      <c r="T182">
        <f t="shared" si="15"/>
        <v>22626</v>
      </c>
      <c r="U182">
        <f t="shared" si="16"/>
        <v>783.92128899738236</v>
      </c>
      <c r="V182">
        <f t="shared" si="17"/>
        <v>614532.58734331746</v>
      </c>
      <c r="W182" t="e">
        <f>B182-#REF!</f>
        <v>#REF!</v>
      </c>
      <c r="X182">
        <v>0.50824909957011732</v>
      </c>
      <c r="Z182" s="2" t="s">
        <v>30</v>
      </c>
      <c r="AA182" s="2">
        <v>350</v>
      </c>
      <c r="AB182" s="2">
        <v>73307642.541338459</v>
      </c>
      <c r="AC182" s="2">
        <v>209450.40726096701</v>
      </c>
      <c r="AD182" s="2"/>
      <c r="AE182" s="2"/>
    </row>
    <row r="183" spans="1:34" ht="15" thickBot="1" x14ac:dyDescent="0.4">
      <c r="A183" s="1">
        <v>41097</v>
      </c>
      <c r="B183">
        <v>4371</v>
      </c>
      <c r="C183">
        <v>3882.6666666666665</v>
      </c>
      <c r="D183">
        <v>4815</v>
      </c>
      <c r="E183">
        <v>0</v>
      </c>
      <c r="F183">
        <v>0</v>
      </c>
      <c r="G183">
        <v>3962</v>
      </c>
      <c r="H183">
        <v>0.54751946090391546</v>
      </c>
      <c r="I183">
        <v>0</v>
      </c>
      <c r="J183">
        <v>0</v>
      </c>
      <c r="K183">
        <v>1</v>
      </c>
      <c r="L183">
        <v>1</v>
      </c>
      <c r="M183">
        <v>0</v>
      </c>
      <c r="N183">
        <f t="shared" si="12"/>
        <v>4808.1001908750495</v>
      </c>
      <c r="O183">
        <f>N183-B183</f>
        <v>437.10019087504952</v>
      </c>
      <c r="P183">
        <f t="shared" si="13"/>
        <v>437.10019087504952</v>
      </c>
      <c r="Q183" s="8">
        <f>P183/B183</f>
        <v>0.10000004366850825</v>
      </c>
      <c r="R183">
        <v>1250</v>
      </c>
      <c r="S183">
        <f t="shared" si="14"/>
        <v>7867.8034357508914</v>
      </c>
      <c r="T183">
        <f t="shared" si="15"/>
        <v>22500</v>
      </c>
      <c r="U183">
        <f t="shared" si="16"/>
        <v>437.10019087504952</v>
      </c>
      <c r="V183">
        <f t="shared" si="17"/>
        <v>191056.57686300471</v>
      </c>
      <c r="W183" t="e">
        <f>B183-#REF!</f>
        <v>#REF!</v>
      </c>
      <c r="X183">
        <v>0.54751946090391546</v>
      </c>
      <c r="Z183" s="3" t="s">
        <v>31</v>
      </c>
      <c r="AA183" s="3">
        <v>358</v>
      </c>
      <c r="AB183" s="3">
        <v>501047082.38161528</v>
      </c>
      <c r="AC183" s="3"/>
      <c r="AD183" s="3"/>
      <c r="AE183" s="3"/>
    </row>
    <row r="184" spans="1:34" ht="15" thickBot="1" x14ac:dyDescent="0.4">
      <c r="A184" s="1">
        <v>41098</v>
      </c>
      <c r="B184">
        <v>5165</v>
      </c>
      <c r="C184">
        <v>4074.6666666666665</v>
      </c>
      <c r="D184">
        <v>4948</v>
      </c>
      <c r="E184">
        <v>0</v>
      </c>
      <c r="F184">
        <v>0</v>
      </c>
      <c r="G184">
        <v>4371</v>
      </c>
      <c r="H184">
        <v>0.59225049378412919</v>
      </c>
      <c r="I184">
        <v>0</v>
      </c>
      <c r="J184">
        <v>0</v>
      </c>
      <c r="K184">
        <v>0</v>
      </c>
      <c r="L184">
        <v>1</v>
      </c>
      <c r="M184">
        <v>0</v>
      </c>
      <c r="N184">
        <f t="shared" si="12"/>
        <v>5026.5700363530232</v>
      </c>
      <c r="O184">
        <f>N184-B184</f>
        <v>-138.42996364697683</v>
      </c>
      <c r="P184">
        <f t="shared" si="13"/>
        <v>138.42996364697683</v>
      </c>
      <c r="Q184" s="8">
        <f>P184/B184</f>
        <v>2.6801541848398225E-2</v>
      </c>
      <c r="R184">
        <v>790</v>
      </c>
      <c r="S184">
        <f t="shared" si="14"/>
        <v>9966.9573825823318</v>
      </c>
      <c r="T184">
        <f t="shared" si="15"/>
        <v>14220</v>
      </c>
      <c r="U184">
        <f t="shared" si="16"/>
        <v>-276.85992729395366</v>
      </c>
      <c r="V184">
        <f t="shared" si="17"/>
        <v>76651.419341213303</v>
      </c>
      <c r="W184" t="e">
        <f>B184-#REF!</f>
        <v>#REF!</v>
      </c>
      <c r="X184">
        <v>0.59225049378412919</v>
      </c>
    </row>
    <row r="185" spans="1:34" x14ac:dyDescent="0.35">
      <c r="A185" s="1">
        <v>41099</v>
      </c>
      <c r="B185">
        <v>3698</v>
      </c>
      <c r="C185">
        <v>4499.333333333333</v>
      </c>
      <c r="D185">
        <v>3637</v>
      </c>
      <c r="E185">
        <v>0</v>
      </c>
      <c r="F185">
        <v>0</v>
      </c>
      <c r="G185">
        <v>5165</v>
      </c>
      <c r="H185">
        <v>0.32955733705123735</v>
      </c>
      <c r="I185">
        <v>0</v>
      </c>
      <c r="J185">
        <v>0</v>
      </c>
      <c r="K185">
        <v>0</v>
      </c>
      <c r="L185">
        <v>0</v>
      </c>
      <c r="M185">
        <v>1</v>
      </c>
      <c r="N185">
        <f t="shared" si="12"/>
        <v>4830.8087943187766</v>
      </c>
      <c r="O185">
        <f>N185-B185</f>
        <v>1132.8087943187766</v>
      </c>
      <c r="P185">
        <f t="shared" si="13"/>
        <v>1132.8087943187766</v>
      </c>
      <c r="Q185" s="8">
        <f>P185/B185</f>
        <v>0.30633012285526678</v>
      </c>
      <c r="R185">
        <v>1162</v>
      </c>
      <c r="S185">
        <f t="shared" si="14"/>
        <v>20390.558297737978</v>
      </c>
      <c r="T185">
        <f t="shared" si="15"/>
        <v>20916</v>
      </c>
      <c r="U185">
        <f t="shared" si="16"/>
        <v>1132.8087943187766</v>
      </c>
      <c r="V185">
        <f t="shared" si="17"/>
        <v>1283255.7644859601</v>
      </c>
      <c r="W185" t="e">
        <f>B185-#REF!</f>
        <v>#REF!</v>
      </c>
      <c r="X185">
        <v>0.32955733705123735</v>
      </c>
      <c r="Z185" s="4"/>
      <c r="AA185" s="4" t="s">
        <v>38</v>
      </c>
      <c r="AB185" s="4" t="s">
        <v>6</v>
      </c>
      <c r="AC185" s="4" t="s">
        <v>39</v>
      </c>
      <c r="AD185" s="4" t="s">
        <v>40</v>
      </c>
      <c r="AE185" s="4" t="s">
        <v>41</v>
      </c>
      <c r="AF185" s="4" t="s">
        <v>42</v>
      </c>
      <c r="AG185" s="4" t="s">
        <v>43</v>
      </c>
      <c r="AH185" s="4" t="s">
        <v>44</v>
      </c>
    </row>
    <row r="186" spans="1:34" x14ac:dyDescent="0.35">
      <c r="A186" s="1">
        <v>41100</v>
      </c>
      <c r="B186">
        <v>4292</v>
      </c>
      <c r="C186">
        <v>4411.333333333333</v>
      </c>
      <c r="D186">
        <v>4048</v>
      </c>
      <c r="E186">
        <v>1</v>
      </c>
      <c r="F186">
        <v>0</v>
      </c>
      <c r="G186">
        <v>3698</v>
      </c>
      <c r="H186">
        <v>0.56901359358661552</v>
      </c>
      <c r="I186">
        <v>0</v>
      </c>
      <c r="J186">
        <v>0</v>
      </c>
      <c r="K186">
        <v>0</v>
      </c>
      <c r="L186">
        <v>0</v>
      </c>
      <c r="M186">
        <v>0</v>
      </c>
      <c r="N186">
        <f t="shared" si="12"/>
        <v>4384.5819740437964</v>
      </c>
      <c r="O186">
        <f>N186-B186</f>
        <v>92.581974043796436</v>
      </c>
      <c r="P186">
        <f t="shared" si="13"/>
        <v>92.581974043796436</v>
      </c>
      <c r="Q186" s="8">
        <f>P186/B186</f>
        <v>2.1570823402562077E-2</v>
      </c>
      <c r="R186">
        <v>637</v>
      </c>
      <c r="S186">
        <f t="shared" si="14"/>
        <v>1666.4755327883358</v>
      </c>
      <c r="T186">
        <f t="shared" si="15"/>
        <v>11466</v>
      </c>
      <c r="U186">
        <f t="shared" si="16"/>
        <v>92.581974043796436</v>
      </c>
      <c r="V186">
        <f t="shared" si="17"/>
        <v>8571.4219178461972</v>
      </c>
      <c r="W186" t="e">
        <f>B186-#REF!</f>
        <v>#REF!</v>
      </c>
      <c r="X186">
        <v>0.56901359358661552</v>
      </c>
      <c r="Z186" s="2" t="s">
        <v>32</v>
      </c>
      <c r="AA186" s="2">
        <v>-2337.8438183452031</v>
      </c>
      <c r="AB186" s="2">
        <v>205.94178151316277</v>
      </c>
      <c r="AC186" s="2">
        <v>-11.351964624020599</v>
      </c>
      <c r="AD186" s="2">
        <v>1.2179398120680354E-25</v>
      </c>
      <c r="AE186" s="2">
        <v>-2742.8829068526834</v>
      </c>
      <c r="AF186" s="2">
        <v>-1932.804729837723</v>
      </c>
      <c r="AG186" s="2">
        <v>-2742.8829068526834</v>
      </c>
      <c r="AH186" s="2">
        <v>-1932.804729837723</v>
      </c>
    </row>
    <row r="187" spans="1:34" x14ac:dyDescent="0.35">
      <c r="A187" s="1">
        <v>41101</v>
      </c>
      <c r="B187">
        <v>4362</v>
      </c>
      <c r="C187">
        <v>4385</v>
      </c>
      <c r="D187">
        <v>3795</v>
      </c>
      <c r="E187">
        <v>0</v>
      </c>
      <c r="F187">
        <v>1</v>
      </c>
      <c r="G187">
        <v>4292</v>
      </c>
      <c r="H187">
        <v>0.50813291506912983</v>
      </c>
      <c r="I187">
        <v>0</v>
      </c>
      <c r="J187">
        <v>0</v>
      </c>
      <c r="K187">
        <v>0</v>
      </c>
      <c r="L187">
        <v>0</v>
      </c>
      <c r="M187">
        <v>0</v>
      </c>
      <c r="N187">
        <f t="shared" si="12"/>
        <v>4269.5399230726607</v>
      </c>
      <c r="O187">
        <f>N187-B187</f>
        <v>-92.460076927339287</v>
      </c>
      <c r="P187">
        <f t="shared" si="13"/>
        <v>92.460076927339287</v>
      </c>
      <c r="Q187" s="8">
        <f>P187/B187</f>
        <v>2.1196716397831106E-2</v>
      </c>
      <c r="R187">
        <v>630</v>
      </c>
      <c r="S187">
        <f t="shared" si="14"/>
        <v>6657.1255387684287</v>
      </c>
      <c r="T187">
        <f t="shared" si="15"/>
        <v>11340</v>
      </c>
      <c r="U187">
        <f t="shared" si="16"/>
        <v>-184.92015385467857</v>
      </c>
      <c r="V187">
        <f t="shared" si="17"/>
        <v>34195.463301637996</v>
      </c>
      <c r="W187" t="e">
        <f>B187-#REF!</f>
        <v>#REF!</v>
      </c>
      <c r="X187">
        <v>0.50813291506912983</v>
      </c>
      <c r="Z187" s="2" t="s">
        <v>106</v>
      </c>
      <c r="AA187" s="2">
        <v>0.88327868081592675</v>
      </c>
      <c r="AB187" s="2">
        <v>3.4705165085316576E-2</v>
      </c>
      <c r="AC187" s="2">
        <v>25.450928662766497</v>
      </c>
      <c r="AD187" s="2">
        <v>1.276028268980982E-81</v>
      </c>
      <c r="AE187" s="2">
        <v>0.81502177670752074</v>
      </c>
      <c r="AF187" s="2">
        <v>0.95153558492433277</v>
      </c>
      <c r="AG187" s="2">
        <v>0.81502177670752074</v>
      </c>
      <c r="AH187" s="2">
        <v>0.95153558492433277</v>
      </c>
    </row>
    <row r="188" spans="1:34" x14ac:dyDescent="0.35">
      <c r="A188" s="1">
        <v>41102</v>
      </c>
      <c r="B188">
        <v>4619</v>
      </c>
      <c r="C188">
        <v>4117.333333333333</v>
      </c>
      <c r="D188">
        <v>3891</v>
      </c>
      <c r="E188">
        <v>0</v>
      </c>
      <c r="F188">
        <v>0</v>
      </c>
      <c r="G188">
        <v>4362</v>
      </c>
      <c r="H188">
        <v>0.52985941675380499</v>
      </c>
      <c r="I188">
        <v>1</v>
      </c>
      <c r="J188">
        <v>0</v>
      </c>
      <c r="K188">
        <v>0</v>
      </c>
      <c r="L188">
        <v>0</v>
      </c>
      <c r="M188">
        <v>0</v>
      </c>
      <c r="N188">
        <f t="shared" si="12"/>
        <v>4608.9804262326597</v>
      </c>
      <c r="O188">
        <f>N188-B188</f>
        <v>-10.019573767340262</v>
      </c>
      <c r="P188">
        <f t="shared" si="13"/>
        <v>10.019573767340262</v>
      </c>
      <c r="Q188" s="8">
        <f>P188/B188</f>
        <v>2.1692084363152766E-3</v>
      </c>
      <c r="R188">
        <v>616</v>
      </c>
      <c r="S188">
        <f t="shared" si="14"/>
        <v>721.40931124849885</v>
      </c>
      <c r="T188">
        <f t="shared" si="15"/>
        <v>11088</v>
      </c>
      <c r="U188">
        <f t="shared" si="16"/>
        <v>-20.039147534680524</v>
      </c>
      <c r="V188">
        <f t="shared" si="17"/>
        <v>401.56743391669249</v>
      </c>
      <c r="W188" t="e">
        <f>B188-#REF!</f>
        <v>#REF!</v>
      </c>
      <c r="X188">
        <v>0.52985941675380499</v>
      </c>
      <c r="Z188" s="2" t="s">
        <v>21</v>
      </c>
      <c r="AA188" s="2">
        <v>7.4696239875844006E-2</v>
      </c>
      <c r="AB188" s="2">
        <v>2.9980521474001945E-2</v>
      </c>
      <c r="AC188" s="2">
        <v>2.4914923491446928</v>
      </c>
      <c r="AD188" s="2">
        <v>1.3183204548723158E-2</v>
      </c>
      <c r="AE188" s="2">
        <v>1.5731599473174943E-2</v>
      </c>
      <c r="AF188" s="2">
        <v>0.13366088027851308</v>
      </c>
      <c r="AG188" s="2">
        <v>1.5731599473174943E-2</v>
      </c>
      <c r="AH188" s="2">
        <v>0.13366088027851308</v>
      </c>
    </row>
    <row r="189" spans="1:34" x14ac:dyDescent="0.35">
      <c r="A189" s="1">
        <v>41103</v>
      </c>
      <c r="B189">
        <v>4451</v>
      </c>
      <c r="C189">
        <v>4424.333333333333</v>
      </c>
      <c r="D189">
        <v>3962</v>
      </c>
      <c r="E189">
        <v>0</v>
      </c>
      <c r="F189">
        <v>0</v>
      </c>
      <c r="G189">
        <v>4619</v>
      </c>
      <c r="H189">
        <v>0.48048100383408854</v>
      </c>
      <c r="I189">
        <v>0</v>
      </c>
      <c r="J189">
        <v>1</v>
      </c>
      <c r="K189">
        <v>0</v>
      </c>
      <c r="L189">
        <v>0</v>
      </c>
      <c r="M189">
        <v>0</v>
      </c>
      <c r="N189">
        <f t="shared" si="12"/>
        <v>4797.1921212240668</v>
      </c>
      <c r="O189">
        <f>N189-B189</f>
        <v>346.1921212240668</v>
      </c>
      <c r="P189">
        <f t="shared" si="13"/>
        <v>346.1921212240668</v>
      </c>
      <c r="Q189" s="8">
        <f>P189/B189</f>
        <v>7.7778503982041516E-2</v>
      </c>
      <c r="R189">
        <v>924</v>
      </c>
      <c r="S189">
        <f t="shared" si="14"/>
        <v>6231.4581820332023</v>
      </c>
      <c r="T189">
        <f t="shared" si="15"/>
        <v>16632</v>
      </c>
      <c r="U189">
        <f t="shared" si="16"/>
        <v>346.1921212240668</v>
      </c>
      <c r="V189">
        <f t="shared" si="17"/>
        <v>119848.98479761896</v>
      </c>
      <c r="W189" t="e">
        <f>B189-#REF!</f>
        <v>#REF!</v>
      </c>
      <c r="X189">
        <v>0.48048100383408854</v>
      </c>
      <c r="Z189" s="2" t="s">
        <v>149</v>
      </c>
      <c r="AA189" s="2">
        <v>5876.5762028082045</v>
      </c>
      <c r="AB189" s="2">
        <v>247.30162159256435</v>
      </c>
      <c r="AC189" s="2">
        <v>23.762788795982956</v>
      </c>
      <c r="AD189" s="2">
        <v>5.2989517079844487E-75</v>
      </c>
      <c r="AE189" s="2">
        <v>5390.1920283085201</v>
      </c>
      <c r="AF189" s="2">
        <v>6362.9603773078888</v>
      </c>
      <c r="AG189" s="2">
        <v>5390.1920283085201</v>
      </c>
      <c r="AH189" s="2">
        <v>6362.9603773078888</v>
      </c>
    </row>
    <row r="190" spans="1:34" x14ac:dyDescent="0.35">
      <c r="A190" s="1">
        <v>41104</v>
      </c>
      <c r="B190">
        <v>5277</v>
      </c>
      <c r="C190">
        <v>4477.333333333333</v>
      </c>
      <c r="D190">
        <v>4371</v>
      </c>
      <c r="E190">
        <v>0</v>
      </c>
      <c r="F190">
        <v>0</v>
      </c>
      <c r="G190">
        <v>4451</v>
      </c>
      <c r="H190">
        <v>0.59596839781573141</v>
      </c>
      <c r="I190">
        <v>0</v>
      </c>
      <c r="J190">
        <v>0</v>
      </c>
      <c r="K190">
        <v>1</v>
      </c>
      <c r="L190">
        <v>1</v>
      </c>
      <c r="M190">
        <v>0</v>
      </c>
      <c r="N190">
        <f t="shared" si="12"/>
        <v>4934.8591524702906</v>
      </c>
      <c r="O190">
        <f>N190-B190</f>
        <v>-342.14084752970939</v>
      </c>
      <c r="P190">
        <f t="shared" si="13"/>
        <v>342.14084752970939</v>
      </c>
      <c r="Q190" s="8">
        <f>P190/B190</f>
        <v>6.4836241714934503E-2</v>
      </c>
      <c r="R190">
        <v>667</v>
      </c>
      <c r="S190">
        <f t="shared" si="14"/>
        <v>24634.141022139076</v>
      </c>
      <c r="T190">
        <f t="shared" si="15"/>
        <v>12006</v>
      </c>
      <c r="U190">
        <f t="shared" si="16"/>
        <v>-684.28169505941878</v>
      </c>
      <c r="V190">
        <f t="shared" si="17"/>
        <v>468241.43819339137</v>
      </c>
      <c r="W190" t="e">
        <f>B190-#REF!</f>
        <v>#REF!</v>
      </c>
      <c r="X190">
        <v>0.59596839781573141</v>
      </c>
      <c r="Z190" s="2" t="s">
        <v>15</v>
      </c>
      <c r="AA190" s="2">
        <v>-518.66733327564179</v>
      </c>
      <c r="AB190" s="2">
        <v>97.439479544740138</v>
      </c>
      <c r="AC190" s="2">
        <v>-5.3229690439540107</v>
      </c>
      <c r="AD190" s="2">
        <v>1.828103238944244E-7</v>
      </c>
      <c r="AE190" s="2">
        <v>-710.30789154148488</v>
      </c>
      <c r="AF190" s="2">
        <v>-327.02677500979871</v>
      </c>
      <c r="AG190" s="2">
        <v>-710.30789154148488</v>
      </c>
      <c r="AH190" s="2">
        <v>-327.02677500979871</v>
      </c>
    </row>
    <row r="191" spans="1:34" x14ac:dyDescent="0.35">
      <c r="A191" s="1">
        <v>41105</v>
      </c>
      <c r="B191">
        <v>5596</v>
      </c>
      <c r="C191">
        <v>4782.333333333333</v>
      </c>
      <c r="D191">
        <v>5165</v>
      </c>
      <c r="E191">
        <v>0</v>
      </c>
      <c r="F191">
        <v>0</v>
      </c>
      <c r="G191">
        <v>5277</v>
      </c>
      <c r="H191">
        <v>0.53706285581503432</v>
      </c>
      <c r="I191">
        <v>0</v>
      </c>
      <c r="J191">
        <v>0</v>
      </c>
      <c r="K191">
        <v>0</v>
      </c>
      <c r="L191">
        <v>1</v>
      </c>
      <c r="M191">
        <v>0</v>
      </c>
      <c r="N191">
        <f t="shared" si="12"/>
        <v>5563.9690942508514</v>
      </c>
      <c r="O191">
        <f>N191-B191</f>
        <v>-32.030905749148587</v>
      </c>
      <c r="P191">
        <f t="shared" si="13"/>
        <v>32.030905749148587</v>
      </c>
      <c r="Q191" s="8">
        <f>P191/B191</f>
        <v>5.7238930931287684E-3</v>
      </c>
      <c r="R191">
        <v>719</v>
      </c>
      <c r="S191">
        <f t="shared" si="14"/>
        <v>2306.2252139386983</v>
      </c>
      <c r="T191">
        <f t="shared" si="15"/>
        <v>12942</v>
      </c>
      <c r="U191">
        <f t="shared" si="16"/>
        <v>-64.061811498297175</v>
      </c>
      <c r="V191">
        <f t="shared" si="17"/>
        <v>4103.9156924433601</v>
      </c>
      <c r="W191" t="e">
        <f>B191-#REF!</f>
        <v>#REF!</v>
      </c>
      <c r="X191">
        <v>0.53706285581503432</v>
      </c>
      <c r="Z191" s="2" t="s">
        <v>16</v>
      </c>
      <c r="AA191" s="2">
        <v>-1134.287920395675</v>
      </c>
      <c r="AB191" s="2">
        <v>86.214849690455026</v>
      </c>
      <c r="AC191" s="2">
        <v>-13.156526102733014</v>
      </c>
      <c r="AD191" s="2">
        <v>2.1267277666252171E-32</v>
      </c>
      <c r="AE191" s="2">
        <v>-1303.8522694940116</v>
      </c>
      <c r="AF191" s="2">
        <v>-964.72357129733837</v>
      </c>
      <c r="AG191" s="2">
        <v>-1303.8522694940116</v>
      </c>
      <c r="AH191" s="2">
        <v>-964.72357129733837</v>
      </c>
    </row>
    <row r="192" spans="1:34" x14ac:dyDescent="0.35">
      <c r="A192" s="1">
        <v>41106</v>
      </c>
      <c r="B192">
        <v>4242</v>
      </c>
      <c r="C192">
        <v>5108</v>
      </c>
      <c r="D192">
        <v>3698</v>
      </c>
      <c r="E192">
        <v>0</v>
      </c>
      <c r="F192">
        <v>0</v>
      </c>
      <c r="G192">
        <v>5596</v>
      </c>
      <c r="H192">
        <v>0.3426861856628326</v>
      </c>
      <c r="I192">
        <v>0</v>
      </c>
      <c r="J192">
        <v>0</v>
      </c>
      <c r="K192">
        <v>0</v>
      </c>
      <c r="L192">
        <v>0</v>
      </c>
      <c r="M192">
        <v>1</v>
      </c>
      <c r="N192">
        <f t="shared" si="12"/>
        <v>5151.1347165121288</v>
      </c>
      <c r="O192">
        <f>N192-B192</f>
        <v>909.13471651212876</v>
      </c>
      <c r="P192">
        <f t="shared" si="13"/>
        <v>909.13471651212876</v>
      </c>
      <c r="Q192" s="8">
        <f>P192/B192</f>
        <v>0.21431747206792287</v>
      </c>
      <c r="R192">
        <v>624</v>
      </c>
      <c r="S192">
        <f t="shared" si="14"/>
        <v>16364.424897218318</v>
      </c>
      <c r="T192">
        <f t="shared" si="15"/>
        <v>11232</v>
      </c>
      <c r="U192">
        <f t="shared" si="16"/>
        <v>909.13471651212876</v>
      </c>
      <c r="V192">
        <f t="shared" si="17"/>
        <v>826525.93276758876</v>
      </c>
      <c r="W192" t="e">
        <f>B192-#REF!</f>
        <v>#REF!</v>
      </c>
      <c r="X192">
        <v>0.3426861856628326</v>
      </c>
      <c r="Z192" s="2" t="s">
        <v>17</v>
      </c>
      <c r="AA192" s="2">
        <v>-674.34577347129073</v>
      </c>
      <c r="AB192" s="2">
        <v>84.127547456970149</v>
      </c>
      <c r="AC192" s="2">
        <v>-8.0157545757078843</v>
      </c>
      <c r="AD192" s="2">
        <v>1.6532750228713893E-14</v>
      </c>
      <c r="AE192" s="2">
        <v>-839.80488958641024</v>
      </c>
      <c r="AF192" s="2">
        <v>-508.88665735617121</v>
      </c>
      <c r="AG192" s="2">
        <v>-839.80488958641024</v>
      </c>
      <c r="AH192" s="2">
        <v>-508.88665735617121</v>
      </c>
    </row>
    <row r="193" spans="1:34" x14ac:dyDescent="0.35">
      <c r="A193" s="1">
        <v>41107</v>
      </c>
      <c r="B193">
        <v>4394</v>
      </c>
      <c r="C193">
        <v>5038.333333333333</v>
      </c>
      <c r="D193">
        <v>4292</v>
      </c>
      <c r="E193">
        <v>1</v>
      </c>
      <c r="F193">
        <v>0</v>
      </c>
      <c r="G193">
        <v>4242</v>
      </c>
      <c r="H193">
        <v>0.51766004415011035</v>
      </c>
      <c r="I193">
        <v>0</v>
      </c>
      <c r="J193">
        <v>0</v>
      </c>
      <c r="K193">
        <v>0</v>
      </c>
      <c r="L193">
        <v>0</v>
      </c>
      <c r="M193">
        <v>0</v>
      </c>
      <c r="N193">
        <f t="shared" si="12"/>
        <v>4814.0616766177191</v>
      </c>
      <c r="O193">
        <f>N193-B193</f>
        <v>420.06167661771906</v>
      </c>
      <c r="P193">
        <f t="shared" si="13"/>
        <v>420.06167661771906</v>
      </c>
      <c r="Q193" s="8">
        <f>P193/B193</f>
        <v>9.5598925038170024E-2</v>
      </c>
      <c r="R193">
        <v>756</v>
      </c>
      <c r="S193">
        <f t="shared" si="14"/>
        <v>7561.1101791189431</v>
      </c>
      <c r="T193">
        <f t="shared" si="15"/>
        <v>13608</v>
      </c>
      <c r="U193">
        <f t="shared" si="16"/>
        <v>420.06167661771906</v>
      </c>
      <c r="V193">
        <f t="shared" si="17"/>
        <v>176451.8121628892</v>
      </c>
      <c r="W193" t="e">
        <f>B193-#REF!</f>
        <v>#REF!</v>
      </c>
      <c r="X193">
        <v>0.51766004415011035</v>
      </c>
      <c r="Z193" s="2" t="s">
        <v>18</v>
      </c>
      <c r="AA193" s="2">
        <v>-294.05053088392714</v>
      </c>
      <c r="AB193" s="2">
        <v>80.446966121808529</v>
      </c>
      <c r="AC193" s="2">
        <v>-3.6552096997504098</v>
      </c>
      <c r="AD193" s="2">
        <v>2.9636941534813598E-4</v>
      </c>
      <c r="AE193" s="2">
        <v>-452.27080843885761</v>
      </c>
      <c r="AF193" s="2">
        <v>-135.83025332899666</v>
      </c>
      <c r="AG193" s="2">
        <v>-452.27080843885761</v>
      </c>
      <c r="AH193" s="2">
        <v>-135.83025332899666</v>
      </c>
    </row>
    <row r="194" spans="1:34" ht="15" thickBot="1" x14ac:dyDescent="0.4">
      <c r="A194" s="1">
        <v>41108</v>
      </c>
      <c r="B194">
        <v>4551</v>
      </c>
      <c r="C194">
        <v>4744</v>
      </c>
      <c r="D194">
        <v>4362</v>
      </c>
      <c r="E194">
        <v>0</v>
      </c>
      <c r="F194">
        <v>1</v>
      </c>
      <c r="G194">
        <v>4394</v>
      </c>
      <c r="H194">
        <v>0.51824096665504826</v>
      </c>
      <c r="I194">
        <v>0</v>
      </c>
      <c r="J194">
        <v>0</v>
      </c>
      <c r="K194">
        <v>0</v>
      </c>
      <c r="L194">
        <v>0</v>
      </c>
      <c r="M194">
        <v>0</v>
      </c>
      <c r="N194">
        <f t="shared" si="12"/>
        <v>4633.7486749224208</v>
      </c>
      <c r="O194">
        <f>N194-B194</f>
        <v>82.748674922420832</v>
      </c>
      <c r="P194">
        <f t="shared" si="13"/>
        <v>82.748674922420832</v>
      </c>
      <c r="Q194" s="8">
        <f>P194/B194</f>
        <v>1.8182525801454807E-2</v>
      </c>
      <c r="R194">
        <v>700</v>
      </c>
      <c r="S194">
        <f t="shared" si="14"/>
        <v>1489.476148603575</v>
      </c>
      <c r="T194">
        <f t="shared" si="15"/>
        <v>12600</v>
      </c>
      <c r="U194">
        <f t="shared" si="16"/>
        <v>82.748674922420832</v>
      </c>
      <c r="V194">
        <f t="shared" si="17"/>
        <v>6847.3432014164782</v>
      </c>
      <c r="W194" t="e">
        <f>B194-#REF!</f>
        <v>#REF!</v>
      </c>
      <c r="X194">
        <v>0.51824096665504826</v>
      </c>
      <c r="Z194" s="3" t="s">
        <v>19</v>
      </c>
      <c r="AA194" s="3">
        <v>-112.86273910454261</v>
      </c>
      <c r="AB194" s="3">
        <v>79.261248159783705</v>
      </c>
      <c r="AC194" s="3">
        <v>-1.4239334066127909</v>
      </c>
      <c r="AD194" s="3">
        <v>0.15535664054813328</v>
      </c>
      <c r="AE194" s="3">
        <v>-268.75098806849587</v>
      </c>
      <c r="AF194" s="3">
        <v>43.025509859410619</v>
      </c>
      <c r="AG194" s="3">
        <v>-268.75098806849587</v>
      </c>
      <c r="AH194" s="3">
        <v>43.025509859410619</v>
      </c>
    </row>
    <row r="195" spans="1:34" x14ac:dyDescent="0.35">
      <c r="A195" s="1">
        <v>41109</v>
      </c>
      <c r="B195">
        <v>4973</v>
      </c>
      <c r="C195">
        <v>4395.666666666667</v>
      </c>
      <c r="D195">
        <v>4619</v>
      </c>
      <c r="E195">
        <v>0</v>
      </c>
      <c r="F195">
        <v>0</v>
      </c>
      <c r="G195">
        <v>4551</v>
      </c>
      <c r="H195">
        <v>0.54902985941675375</v>
      </c>
      <c r="I195">
        <v>1</v>
      </c>
      <c r="J195">
        <v>0</v>
      </c>
      <c r="K195">
        <v>0</v>
      </c>
      <c r="L195">
        <v>0</v>
      </c>
      <c r="M195">
        <v>0</v>
      </c>
      <c r="N195">
        <f t="shared" ref="N195:N258" si="18">$AA$2+SUMPRODUCT(C195:G195,$AB$2:$AF$2)</f>
        <v>5036.8756730660725</v>
      </c>
      <c r="O195">
        <f>N195-B195</f>
        <v>63.875673066072522</v>
      </c>
      <c r="P195">
        <f t="shared" ref="P195:P258" si="19">ABS(O195)</f>
        <v>63.875673066072522</v>
      </c>
      <c r="Q195" s="8">
        <f>P195/B195</f>
        <v>1.2844494885596728E-2</v>
      </c>
      <c r="R195">
        <v>467</v>
      </c>
      <c r="S195">
        <f t="shared" ref="S195:S258" si="20">IF(O195&lt;0,O195*-72,O195*18)</f>
        <v>1149.7621151893054</v>
      </c>
      <c r="T195">
        <f t="shared" ref="T195:T258" si="21">R195*18</f>
        <v>8406</v>
      </c>
      <c r="U195">
        <f t="shared" ref="U195:U258" si="22">IF(O195&lt;0,O195*2,O195)</f>
        <v>63.875673066072522</v>
      </c>
      <c r="V195">
        <f t="shared" ref="V195:V258" si="23">U195^2</f>
        <v>4080.1016096437825</v>
      </c>
      <c r="W195" t="e">
        <f>B195-#REF!</f>
        <v>#REF!</v>
      </c>
      <c r="X195">
        <v>0.54902985941675375</v>
      </c>
    </row>
    <row r="196" spans="1:34" x14ac:dyDescent="0.35">
      <c r="A196" s="1">
        <v>41110</v>
      </c>
      <c r="B196">
        <v>4931</v>
      </c>
      <c r="C196">
        <v>4639.333333333333</v>
      </c>
      <c r="D196">
        <v>4451</v>
      </c>
      <c r="E196">
        <v>0</v>
      </c>
      <c r="F196">
        <v>0</v>
      </c>
      <c r="G196">
        <v>4973</v>
      </c>
      <c r="H196">
        <v>0.49512025095852213</v>
      </c>
      <c r="I196">
        <v>0</v>
      </c>
      <c r="J196">
        <v>1</v>
      </c>
      <c r="K196">
        <v>0</v>
      </c>
      <c r="L196">
        <v>0</v>
      </c>
      <c r="M196">
        <v>0</v>
      </c>
      <c r="N196">
        <f t="shared" si="18"/>
        <v>5152.376506687865</v>
      </c>
      <c r="O196">
        <f>N196-B196</f>
        <v>221.376506687865</v>
      </c>
      <c r="P196">
        <f t="shared" si="19"/>
        <v>221.376506687865</v>
      </c>
      <c r="Q196" s="8">
        <f>P196/B196</f>
        <v>4.4894850271317177E-2</v>
      </c>
      <c r="R196">
        <v>1209</v>
      </c>
      <c r="S196">
        <f t="shared" si="20"/>
        <v>3984.7771203815701</v>
      </c>
      <c r="T196">
        <f t="shared" si="21"/>
        <v>21762</v>
      </c>
      <c r="U196">
        <f t="shared" si="22"/>
        <v>221.376506687865</v>
      </c>
      <c r="V196">
        <f t="shared" si="23"/>
        <v>49007.557713322341</v>
      </c>
      <c r="W196" t="e">
        <f>B196-#REF!</f>
        <v>#REF!</v>
      </c>
      <c r="X196">
        <v>0.49512025095852213</v>
      </c>
      <c r="Z196" t="s">
        <v>22</v>
      </c>
    </row>
    <row r="197" spans="1:34" ht="15" thickBot="1" x14ac:dyDescent="0.4">
      <c r="A197" s="1">
        <v>41111</v>
      </c>
      <c r="B197">
        <v>4628.5</v>
      </c>
      <c r="C197">
        <v>4818.333333333333</v>
      </c>
      <c r="D197">
        <v>5277</v>
      </c>
      <c r="E197">
        <v>0</v>
      </c>
      <c r="F197">
        <v>0</v>
      </c>
      <c r="G197">
        <v>4931</v>
      </c>
      <c r="H197">
        <v>0.46485418845126059</v>
      </c>
      <c r="I197">
        <v>0</v>
      </c>
      <c r="J197">
        <v>0</v>
      </c>
      <c r="K197">
        <v>1</v>
      </c>
      <c r="L197">
        <v>1</v>
      </c>
      <c r="M197">
        <v>0</v>
      </c>
      <c r="N197">
        <f t="shared" si="18"/>
        <v>5529.7287441644366</v>
      </c>
      <c r="O197">
        <f>N197-B197</f>
        <v>901.22874416443665</v>
      </c>
      <c r="P197">
        <f t="shared" si="19"/>
        <v>901.22874416443665</v>
      </c>
      <c r="Q197" s="8">
        <f>P197/B197</f>
        <v>0.19471291869167909</v>
      </c>
      <c r="R197">
        <v>2035</v>
      </c>
      <c r="S197">
        <f t="shared" si="20"/>
        <v>16222.11739495986</v>
      </c>
      <c r="T197">
        <f t="shared" si="21"/>
        <v>36630</v>
      </c>
      <c r="U197">
        <f t="shared" si="22"/>
        <v>901.22874416443665</v>
      </c>
      <c r="V197">
        <f t="shared" si="23"/>
        <v>812213.24930820765</v>
      </c>
      <c r="W197" t="e">
        <f>B197-#REF!</f>
        <v>#REF!</v>
      </c>
      <c r="X197">
        <v>0.46485418845126059</v>
      </c>
    </row>
    <row r="198" spans="1:34" x14ac:dyDescent="0.35">
      <c r="A198" s="1">
        <v>41112</v>
      </c>
      <c r="B198">
        <v>2695</v>
      </c>
      <c r="C198">
        <v>4844.166666666667</v>
      </c>
      <c r="D198">
        <v>5596</v>
      </c>
      <c r="E198">
        <v>0</v>
      </c>
      <c r="F198">
        <v>0</v>
      </c>
      <c r="G198">
        <v>4628.5</v>
      </c>
      <c r="H198">
        <v>0.27535726734053678</v>
      </c>
      <c r="I198">
        <v>0</v>
      </c>
      <c r="J198">
        <v>0</v>
      </c>
      <c r="K198">
        <v>0</v>
      </c>
      <c r="L198">
        <v>1</v>
      </c>
      <c r="M198">
        <v>0</v>
      </c>
      <c r="N198">
        <f t="shared" si="18"/>
        <v>5587.6309363297942</v>
      </c>
      <c r="O198">
        <f>N198-B198</f>
        <v>2892.6309363297942</v>
      </c>
      <c r="P198">
        <f t="shared" si="19"/>
        <v>2892.6309363297942</v>
      </c>
      <c r="Q198" s="8">
        <f>P198/B198</f>
        <v>1.0733324439071592</v>
      </c>
      <c r="R198">
        <v>1331</v>
      </c>
      <c r="S198">
        <f t="shared" si="20"/>
        <v>52067.356853936297</v>
      </c>
      <c r="T198">
        <f t="shared" si="21"/>
        <v>23958</v>
      </c>
      <c r="U198">
        <f t="shared" si="22"/>
        <v>2892.6309363297942</v>
      </c>
      <c r="V198">
        <f t="shared" si="23"/>
        <v>8367313.7338121813</v>
      </c>
      <c r="W198" t="e">
        <f>B198-#REF!</f>
        <v>#REF!</v>
      </c>
      <c r="X198">
        <v>0.27535726734053678</v>
      </c>
      <c r="Z198" s="5" t="s">
        <v>23</v>
      </c>
      <c r="AA198" s="5"/>
    </row>
    <row r="199" spans="1:34" x14ac:dyDescent="0.35">
      <c r="A199" s="1">
        <v>41113</v>
      </c>
      <c r="B199">
        <v>4628.5</v>
      </c>
      <c r="C199">
        <v>4084.8333333333335</v>
      </c>
      <c r="D199">
        <v>4242</v>
      </c>
      <c r="E199">
        <v>0</v>
      </c>
      <c r="F199">
        <v>0</v>
      </c>
      <c r="G199">
        <v>2695</v>
      </c>
      <c r="H199">
        <v>0.72464273265946322</v>
      </c>
      <c r="I199">
        <v>0</v>
      </c>
      <c r="J199">
        <v>0</v>
      </c>
      <c r="K199">
        <v>0</v>
      </c>
      <c r="L199">
        <v>0</v>
      </c>
      <c r="M199">
        <v>1</v>
      </c>
      <c r="N199">
        <f t="shared" si="18"/>
        <v>4305.716292838446</v>
      </c>
      <c r="O199">
        <f>N199-B199</f>
        <v>-322.78370716155405</v>
      </c>
      <c r="P199">
        <f t="shared" si="19"/>
        <v>322.78370716155405</v>
      </c>
      <c r="Q199" s="8">
        <f>P199/B199</f>
        <v>6.9738296891337162E-2</v>
      </c>
      <c r="R199">
        <v>985</v>
      </c>
      <c r="S199">
        <f t="shared" si="20"/>
        <v>23240.426915631891</v>
      </c>
      <c r="T199">
        <f t="shared" si="21"/>
        <v>17730</v>
      </c>
      <c r="U199">
        <f t="shared" si="22"/>
        <v>-645.5674143231081</v>
      </c>
      <c r="V199">
        <f t="shared" si="23"/>
        <v>416757.28643582354</v>
      </c>
      <c r="W199" t="e">
        <f>B199-#REF!</f>
        <v>#REF!</v>
      </c>
      <c r="X199">
        <v>0.72464273265946322</v>
      </c>
      <c r="Z199" s="2" t="s">
        <v>24</v>
      </c>
      <c r="AA199" s="2">
        <v>0.92395406262635482</v>
      </c>
    </row>
    <row r="200" spans="1:34" x14ac:dyDescent="0.35">
      <c r="A200" s="1">
        <v>41114</v>
      </c>
      <c r="B200">
        <v>2758</v>
      </c>
      <c r="C200">
        <v>3984</v>
      </c>
      <c r="D200">
        <v>4394</v>
      </c>
      <c r="E200">
        <v>1</v>
      </c>
      <c r="F200">
        <v>0</v>
      </c>
      <c r="G200">
        <v>4628.5</v>
      </c>
      <c r="H200">
        <v>0.28267689090275355</v>
      </c>
      <c r="I200">
        <v>0</v>
      </c>
      <c r="J200">
        <v>0</v>
      </c>
      <c r="K200">
        <v>0</v>
      </c>
      <c r="L200">
        <v>0</v>
      </c>
      <c r="M200">
        <v>0</v>
      </c>
      <c r="N200">
        <f t="shared" si="18"/>
        <v>4639.4033253193593</v>
      </c>
      <c r="O200">
        <f>N200-B200</f>
        <v>1881.4033253193593</v>
      </c>
      <c r="P200">
        <f t="shared" si="19"/>
        <v>1881.4033253193593</v>
      </c>
      <c r="Q200" s="8">
        <f>P200/B200</f>
        <v>0.68216219192145011</v>
      </c>
      <c r="R200">
        <v>745</v>
      </c>
      <c r="S200">
        <f t="shared" si="20"/>
        <v>33865.259855748467</v>
      </c>
      <c r="T200">
        <f t="shared" si="21"/>
        <v>13410</v>
      </c>
      <c r="U200">
        <f t="shared" si="22"/>
        <v>1881.4033253193593</v>
      </c>
      <c r="V200">
        <f t="shared" si="23"/>
        <v>3539678.472522743</v>
      </c>
      <c r="W200" t="e">
        <f>B200-#REF!</f>
        <v>#REF!</v>
      </c>
      <c r="X200">
        <v>0.28267689090275355</v>
      </c>
      <c r="Z200" s="2" t="s">
        <v>25</v>
      </c>
      <c r="AA200" s="2">
        <v>0.85369110984374597</v>
      </c>
    </row>
    <row r="201" spans="1:34" x14ac:dyDescent="0.35">
      <c r="A201" s="1">
        <v>41115</v>
      </c>
      <c r="B201">
        <v>3261</v>
      </c>
      <c r="C201">
        <v>3360.5</v>
      </c>
      <c r="D201">
        <v>4551</v>
      </c>
      <c r="E201">
        <v>0</v>
      </c>
      <c r="F201">
        <v>1</v>
      </c>
      <c r="G201">
        <v>2758</v>
      </c>
      <c r="H201">
        <v>0.55844080399674678</v>
      </c>
      <c r="I201">
        <v>0</v>
      </c>
      <c r="J201">
        <v>0</v>
      </c>
      <c r="K201">
        <v>0</v>
      </c>
      <c r="L201">
        <v>0</v>
      </c>
      <c r="M201">
        <v>0</v>
      </c>
      <c r="N201">
        <f t="shared" si="18"/>
        <v>3866.8184892695167</v>
      </c>
      <c r="O201">
        <f>N201-B201</f>
        <v>605.8184892695167</v>
      </c>
      <c r="P201">
        <f t="shared" si="19"/>
        <v>605.8184892695167</v>
      </c>
      <c r="Q201" s="8">
        <f>P201/B201</f>
        <v>0.18577690563309313</v>
      </c>
      <c r="R201">
        <v>478</v>
      </c>
      <c r="S201">
        <f t="shared" si="20"/>
        <v>10904.732806851302</v>
      </c>
      <c r="T201">
        <f t="shared" si="21"/>
        <v>8604</v>
      </c>
      <c r="U201">
        <f t="shared" si="22"/>
        <v>605.8184892695167</v>
      </c>
      <c r="V201">
        <f t="shared" si="23"/>
        <v>367016.04194079951</v>
      </c>
      <c r="W201" t="e">
        <f>B201-#REF!</f>
        <v>#REF!</v>
      </c>
      <c r="X201">
        <v>0.55844080399674678</v>
      </c>
      <c r="Z201" s="2" t="s">
        <v>26</v>
      </c>
      <c r="AA201" s="2">
        <v>0.84991810121507461</v>
      </c>
    </row>
    <row r="202" spans="1:34" x14ac:dyDescent="0.35">
      <c r="A202" s="1">
        <v>41116</v>
      </c>
      <c r="B202">
        <v>3045</v>
      </c>
      <c r="C202">
        <v>3549.1666666666665</v>
      </c>
      <c r="D202">
        <v>4973</v>
      </c>
      <c r="E202">
        <v>0</v>
      </c>
      <c r="F202">
        <v>0</v>
      </c>
      <c r="G202">
        <v>3261</v>
      </c>
      <c r="H202">
        <v>0.47490414778668527</v>
      </c>
      <c r="I202">
        <v>1</v>
      </c>
      <c r="J202">
        <v>0</v>
      </c>
      <c r="K202">
        <v>0</v>
      </c>
      <c r="L202">
        <v>0</v>
      </c>
      <c r="M202">
        <v>0</v>
      </c>
      <c r="N202">
        <f t="shared" si="18"/>
        <v>4588.6304906955975</v>
      </c>
      <c r="O202">
        <f>N202-B202</f>
        <v>1543.6304906955975</v>
      </c>
      <c r="P202">
        <f t="shared" si="19"/>
        <v>1543.6304906955975</v>
      </c>
      <c r="Q202" s="8">
        <f>P202/B202</f>
        <v>0.5069394058113621</v>
      </c>
      <c r="R202">
        <v>988</v>
      </c>
      <c r="S202">
        <f t="shared" si="20"/>
        <v>27785.348832520755</v>
      </c>
      <c r="T202">
        <f t="shared" si="21"/>
        <v>17784</v>
      </c>
      <c r="U202">
        <f t="shared" si="22"/>
        <v>1543.6304906955975</v>
      </c>
      <c r="V202">
        <f t="shared" si="23"/>
        <v>2382795.0918051312</v>
      </c>
      <c r="W202" t="e">
        <f>B202-#REF!</f>
        <v>#REF!</v>
      </c>
      <c r="X202">
        <v>0.47490414778668527</v>
      </c>
      <c r="Z202" s="2" t="s">
        <v>6</v>
      </c>
      <c r="AA202" s="2">
        <v>458.31272259069016</v>
      </c>
    </row>
    <row r="203" spans="1:34" ht="15" thickBot="1" x14ac:dyDescent="0.4">
      <c r="A203" s="1">
        <v>41117</v>
      </c>
      <c r="B203">
        <v>3783</v>
      </c>
      <c r="C203">
        <v>3021.3333333333335</v>
      </c>
      <c r="D203">
        <v>4931</v>
      </c>
      <c r="E203">
        <v>0</v>
      </c>
      <c r="F203">
        <v>0</v>
      </c>
      <c r="G203">
        <v>3045</v>
      </c>
      <c r="H203">
        <v>0.58574416172882537</v>
      </c>
      <c r="I203">
        <v>0</v>
      </c>
      <c r="J203">
        <v>1</v>
      </c>
      <c r="K203">
        <v>0</v>
      </c>
      <c r="L203">
        <v>0</v>
      </c>
      <c r="M203">
        <v>0</v>
      </c>
      <c r="N203">
        <f t="shared" si="18"/>
        <v>4356.4872336976714</v>
      </c>
      <c r="O203">
        <f>N203-B203</f>
        <v>573.4872336976714</v>
      </c>
      <c r="P203">
        <f t="shared" si="19"/>
        <v>573.4872336976714</v>
      </c>
      <c r="Q203" s="8">
        <f>P203/B203</f>
        <v>0.15159588519631811</v>
      </c>
      <c r="R203">
        <v>656</v>
      </c>
      <c r="S203">
        <f t="shared" si="20"/>
        <v>10322.770206558085</v>
      </c>
      <c r="T203">
        <f t="shared" si="21"/>
        <v>11808</v>
      </c>
      <c r="U203">
        <f t="shared" si="22"/>
        <v>573.4872336976714</v>
      </c>
      <c r="V203">
        <f t="shared" si="23"/>
        <v>328887.60721420759</v>
      </c>
      <c r="W203" t="e">
        <f>B203-#REF!</f>
        <v>#REF!</v>
      </c>
      <c r="X203">
        <v>0.58574416172882537</v>
      </c>
      <c r="Z203" s="3" t="s">
        <v>27</v>
      </c>
      <c r="AA203" s="3">
        <v>359</v>
      </c>
    </row>
    <row r="204" spans="1:34" x14ac:dyDescent="0.35">
      <c r="A204" s="1">
        <v>41118</v>
      </c>
      <c r="B204">
        <v>3997</v>
      </c>
      <c r="C204">
        <v>3363</v>
      </c>
      <c r="D204">
        <v>4628.5</v>
      </c>
      <c r="E204">
        <v>0</v>
      </c>
      <c r="F204">
        <v>0</v>
      </c>
      <c r="G204">
        <v>3783</v>
      </c>
      <c r="H204">
        <v>0.52486348321133958</v>
      </c>
      <c r="I204">
        <v>0</v>
      </c>
      <c r="J204">
        <v>0</v>
      </c>
      <c r="K204">
        <v>1</v>
      </c>
      <c r="L204">
        <v>1</v>
      </c>
      <c r="M204">
        <v>0</v>
      </c>
      <c r="N204">
        <f t="shared" si="18"/>
        <v>4529.5617105454039</v>
      </c>
      <c r="O204">
        <f>N204-B204</f>
        <v>532.56171054540391</v>
      </c>
      <c r="P204">
        <f t="shared" si="19"/>
        <v>532.56171054540391</v>
      </c>
      <c r="Q204" s="8">
        <f>P204/B204</f>
        <v>0.13324035790477956</v>
      </c>
      <c r="R204">
        <v>1210</v>
      </c>
      <c r="S204">
        <f t="shared" si="20"/>
        <v>9586.1107898172704</v>
      </c>
      <c r="T204">
        <f t="shared" si="21"/>
        <v>21780</v>
      </c>
      <c r="U204">
        <f t="shared" si="22"/>
        <v>532.56171054540391</v>
      </c>
      <c r="V204">
        <f t="shared" si="23"/>
        <v>283621.97553904657</v>
      </c>
      <c r="W204" t="e">
        <f>B204-#REF!</f>
        <v>#REF!</v>
      </c>
      <c r="X204">
        <v>0.52486348321133958</v>
      </c>
    </row>
    <row r="205" spans="1:34" ht="15" thickBot="1" x14ac:dyDescent="0.4">
      <c r="A205" s="1">
        <v>41119</v>
      </c>
      <c r="B205">
        <v>4547</v>
      </c>
      <c r="C205">
        <v>3608.3333333333335</v>
      </c>
      <c r="D205">
        <v>2695</v>
      </c>
      <c r="E205">
        <v>0</v>
      </c>
      <c r="F205">
        <v>0</v>
      </c>
      <c r="G205">
        <v>3997</v>
      </c>
      <c r="H205">
        <v>0.5639014755431625</v>
      </c>
      <c r="I205">
        <v>0</v>
      </c>
      <c r="J205">
        <v>0</v>
      </c>
      <c r="K205">
        <v>0</v>
      </c>
      <c r="L205">
        <v>1</v>
      </c>
      <c r="M205">
        <v>0</v>
      </c>
      <c r="N205">
        <f t="shared" si="18"/>
        <v>3876.2126466890654</v>
      </c>
      <c r="O205">
        <f>N205-B205</f>
        <v>-670.78735331093458</v>
      </c>
      <c r="P205">
        <f t="shared" si="19"/>
        <v>670.78735331093458</v>
      </c>
      <c r="Q205" s="8">
        <f>P205/B205</f>
        <v>0.14752305988804368</v>
      </c>
      <c r="R205">
        <v>663</v>
      </c>
      <c r="S205">
        <f t="shared" si="20"/>
        <v>48296.689438387286</v>
      </c>
      <c r="T205">
        <f t="shared" si="21"/>
        <v>11934</v>
      </c>
      <c r="U205">
        <f t="shared" si="22"/>
        <v>-1341.5747066218692</v>
      </c>
      <c r="V205">
        <f t="shared" si="23"/>
        <v>1799822.6934475543</v>
      </c>
      <c r="W205" t="e">
        <f>B205-#REF!</f>
        <v>#REF!</v>
      </c>
      <c r="X205">
        <v>0.5639014755431625</v>
      </c>
      <c r="Z205" t="s">
        <v>28</v>
      </c>
    </row>
    <row r="206" spans="1:34" x14ac:dyDescent="0.35">
      <c r="A206" s="1">
        <v>41120</v>
      </c>
      <c r="B206">
        <v>3646</v>
      </c>
      <c r="C206">
        <v>4109</v>
      </c>
      <c r="D206">
        <v>4628.5</v>
      </c>
      <c r="E206">
        <v>0</v>
      </c>
      <c r="F206">
        <v>0</v>
      </c>
      <c r="G206">
        <v>4547</v>
      </c>
      <c r="H206">
        <v>0.39531776461020102</v>
      </c>
      <c r="I206">
        <v>0</v>
      </c>
      <c r="J206">
        <v>0</v>
      </c>
      <c r="K206">
        <v>0</v>
      </c>
      <c r="L206">
        <v>0</v>
      </c>
      <c r="M206">
        <v>1</v>
      </c>
      <c r="N206">
        <f t="shared" si="18"/>
        <v>4953.4950794723009</v>
      </c>
      <c r="O206">
        <f>N206-B206</f>
        <v>1307.4950794723009</v>
      </c>
      <c r="P206">
        <f t="shared" si="19"/>
        <v>1307.4950794723009</v>
      </c>
      <c r="Q206" s="8">
        <f>P206/B206</f>
        <v>0.35861082816025808</v>
      </c>
      <c r="R206">
        <v>944</v>
      </c>
      <c r="S206">
        <f t="shared" si="20"/>
        <v>23534.911430501415</v>
      </c>
      <c r="T206">
        <f t="shared" si="21"/>
        <v>16992</v>
      </c>
      <c r="U206">
        <f t="shared" si="22"/>
        <v>1307.4950794723009</v>
      </c>
      <c r="V206">
        <f t="shared" si="23"/>
        <v>1709543.3828442784</v>
      </c>
      <c r="W206" t="e">
        <f>B206-#REF!</f>
        <v>#REF!</v>
      </c>
      <c r="X206">
        <v>0.39531776461020102</v>
      </c>
      <c r="Z206" s="4"/>
      <c r="AA206" s="4" t="s">
        <v>33</v>
      </c>
      <c r="AB206" s="4" t="s">
        <v>34</v>
      </c>
      <c r="AC206" s="4" t="s">
        <v>35</v>
      </c>
      <c r="AD206" s="4" t="s">
        <v>36</v>
      </c>
      <c r="AE206" s="4" t="s">
        <v>37</v>
      </c>
    </row>
    <row r="207" spans="1:34" x14ac:dyDescent="0.35">
      <c r="A207" s="1">
        <v>41121</v>
      </c>
      <c r="B207">
        <v>4104</v>
      </c>
      <c r="C207">
        <v>4063.3333333333335</v>
      </c>
      <c r="D207">
        <v>2758</v>
      </c>
      <c r="E207">
        <v>1</v>
      </c>
      <c r="F207">
        <v>0</v>
      </c>
      <c r="G207">
        <v>3646</v>
      </c>
      <c r="H207">
        <v>0.55321250145230627</v>
      </c>
      <c r="I207">
        <v>0</v>
      </c>
      <c r="J207">
        <v>0</v>
      </c>
      <c r="K207">
        <v>0</v>
      </c>
      <c r="L207">
        <v>0</v>
      </c>
      <c r="M207">
        <v>0</v>
      </c>
      <c r="N207">
        <f t="shared" si="18"/>
        <v>3743.9456903945975</v>
      </c>
      <c r="O207">
        <f>N207-B207</f>
        <v>-360.05430960540252</v>
      </c>
      <c r="P207">
        <f t="shared" si="19"/>
        <v>360.05430960540252</v>
      </c>
      <c r="Q207" s="8">
        <f>P207/B207</f>
        <v>8.773253158026377E-2</v>
      </c>
      <c r="R207">
        <v>1034</v>
      </c>
      <c r="S207">
        <f t="shared" si="20"/>
        <v>25923.910291588982</v>
      </c>
      <c r="T207">
        <f t="shared" si="21"/>
        <v>18612</v>
      </c>
      <c r="U207">
        <f t="shared" si="22"/>
        <v>-720.10861921080505</v>
      </c>
      <c r="V207">
        <f t="shared" si="23"/>
        <v>518556.42346169223</v>
      </c>
      <c r="W207" t="e">
        <f>B207-#REF!</f>
        <v>#REF!</v>
      </c>
      <c r="X207">
        <v>0.55321250145230627</v>
      </c>
      <c r="Z207" s="2" t="s">
        <v>29</v>
      </c>
      <c r="AA207" s="2">
        <v>9</v>
      </c>
      <c r="AB207" s="2">
        <v>427739439.84233195</v>
      </c>
      <c r="AC207" s="2">
        <v>47526604.426925771</v>
      </c>
      <c r="AD207" s="2">
        <v>226.26269745489006</v>
      </c>
      <c r="AE207" s="2">
        <v>7.95919141295839E-140</v>
      </c>
    </row>
    <row r="208" spans="1:34" x14ac:dyDescent="0.35">
      <c r="A208" s="1">
        <v>41122</v>
      </c>
      <c r="B208">
        <v>3818</v>
      </c>
      <c r="C208">
        <v>4099</v>
      </c>
      <c r="D208">
        <v>3261</v>
      </c>
      <c r="E208">
        <v>0</v>
      </c>
      <c r="F208">
        <v>1</v>
      </c>
      <c r="G208">
        <v>4104</v>
      </c>
      <c r="H208">
        <v>0.4667712327175555</v>
      </c>
      <c r="I208">
        <v>0</v>
      </c>
      <c r="J208">
        <v>0</v>
      </c>
      <c r="K208">
        <v>0</v>
      </c>
      <c r="L208">
        <v>0</v>
      </c>
      <c r="M208">
        <v>0</v>
      </c>
      <c r="N208">
        <f t="shared" si="18"/>
        <v>3918.1674167282795</v>
      </c>
      <c r="O208">
        <f>N208-B208</f>
        <v>100.16741672827948</v>
      </c>
      <c r="P208">
        <f t="shared" si="19"/>
        <v>100.16741672827948</v>
      </c>
      <c r="Q208" s="8">
        <f>P208/B208</f>
        <v>2.6235572741822807E-2</v>
      </c>
      <c r="R208">
        <v>1417</v>
      </c>
      <c r="S208">
        <f t="shared" si="20"/>
        <v>1803.0135011090306</v>
      </c>
      <c r="T208">
        <f t="shared" si="21"/>
        <v>25506</v>
      </c>
      <c r="U208">
        <f t="shared" si="22"/>
        <v>100.16741672827948</v>
      </c>
      <c r="V208">
        <f t="shared" si="23"/>
        <v>10033.511374016804</v>
      </c>
      <c r="W208" t="e">
        <f>B208-#REF!</f>
        <v>#REF!</v>
      </c>
      <c r="X208">
        <v>0.4667712327175555</v>
      </c>
      <c r="Z208" s="2" t="s">
        <v>30</v>
      </c>
      <c r="AA208" s="2">
        <v>349</v>
      </c>
      <c r="AB208" s="2">
        <v>73307642.539283335</v>
      </c>
      <c r="AC208" s="2">
        <v>210050.55168849093</v>
      </c>
      <c r="AD208" s="2"/>
      <c r="AE208" s="2"/>
    </row>
    <row r="209" spans="1:34" ht="15" thickBot="1" x14ac:dyDescent="0.4">
      <c r="A209" s="1">
        <v>41123</v>
      </c>
      <c r="B209">
        <v>3859</v>
      </c>
      <c r="C209">
        <v>3856</v>
      </c>
      <c r="D209">
        <v>3045</v>
      </c>
      <c r="E209">
        <v>0</v>
      </c>
      <c r="F209">
        <v>0</v>
      </c>
      <c r="G209">
        <v>3818</v>
      </c>
      <c r="H209">
        <v>0.50476356454049032</v>
      </c>
      <c r="I209">
        <v>1</v>
      </c>
      <c r="J209">
        <v>0</v>
      </c>
      <c r="K209">
        <v>0</v>
      </c>
      <c r="L209">
        <v>0</v>
      </c>
      <c r="M209">
        <v>0</v>
      </c>
      <c r="N209">
        <f t="shared" si="18"/>
        <v>4045.6351307430023</v>
      </c>
      <c r="O209">
        <f>N209-B209</f>
        <v>186.63513074300226</v>
      </c>
      <c r="P209">
        <f t="shared" si="19"/>
        <v>186.63513074300226</v>
      </c>
      <c r="Q209" s="8">
        <f>P209/B209</f>
        <v>4.8363599570614736E-2</v>
      </c>
      <c r="R209">
        <v>1345</v>
      </c>
      <c r="S209">
        <f t="shared" si="20"/>
        <v>3359.4323533740408</v>
      </c>
      <c r="T209">
        <f t="shared" si="21"/>
        <v>24210</v>
      </c>
      <c r="U209">
        <f t="shared" si="22"/>
        <v>186.63513074300226</v>
      </c>
      <c r="V209">
        <f t="shared" si="23"/>
        <v>34832.672027457549</v>
      </c>
      <c r="W209" t="e">
        <f>B209-#REF!</f>
        <v>#REF!</v>
      </c>
      <c r="X209">
        <v>0.50476356454049032</v>
      </c>
      <c r="Z209" s="3" t="s">
        <v>31</v>
      </c>
      <c r="AA209" s="3">
        <v>358</v>
      </c>
      <c r="AB209" s="3">
        <v>501047082.38161528</v>
      </c>
      <c r="AC209" s="3"/>
      <c r="AD209" s="3"/>
      <c r="AE209" s="3"/>
    </row>
    <row r="210" spans="1:34" ht="15" thickBot="1" x14ac:dyDescent="0.4">
      <c r="A210" s="1">
        <v>41124</v>
      </c>
      <c r="B210">
        <v>4182</v>
      </c>
      <c r="C210">
        <v>3927</v>
      </c>
      <c r="D210">
        <v>3783</v>
      </c>
      <c r="E210">
        <v>0</v>
      </c>
      <c r="F210">
        <v>0</v>
      </c>
      <c r="G210">
        <v>3859</v>
      </c>
      <c r="H210">
        <v>0.53752759381898452</v>
      </c>
      <c r="I210">
        <v>0</v>
      </c>
      <c r="J210">
        <v>1</v>
      </c>
      <c r="K210">
        <v>0</v>
      </c>
      <c r="L210">
        <v>0</v>
      </c>
      <c r="M210">
        <v>0</v>
      </c>
      <c r="N210">
        <f t="shared" si="18"/>
        <v>4376.5708841667965</v>
      </c>
      <c r="O210">
        <f>N210-B210</f>
        <v>194.57088416679653</v>
      </c>
      <c r="P210">
        <f t="shared" si="19"/>
        <v>194.57088416679653</v>
      </c>
      <c r="Q210" s="8">
        <f>P210/B210</f>
        <v>4.6525797266091948E-2</v>
      </c>
      <c r="R210">
        <v>1129</v>
      </c>
      <c r="S210">
        <f t="shared" si="20"/>
        <v>3502.2759150023376</v>
      </c>
      <c r="T210">
        <f t="shared" si="21"/>
        <v>20322</v>
      </c>
      <c r="U210">
        <f t="shared" si="22"/>
        <v>194.57088416679653</v>
      </c>
      <c r="V210">
        <f t="shared" si="23"/>
        <v>37857.828965448956</v>
      </c>
      <c r="W210" t="e">
        <f>B210-#REF!</f>
        <v>#REF!</v>
      </c>
      <c r="X210">
        <v>0.53752759381898452</v>
      </c>
    </row>
    <row r="211" spans="1:34" x14ac:dyDescent="0.35">
      <c r="A211" s="1">
        <v>41125</v>
      </c>
      <c r="B211">
        <v>5052</v>
      </c>
      <c r="C211">
        <v>3953</v>
      </c>
      <c r="D211">
        <v>3997</v>
      </c>
      <c r="E211">
        <v>0</v>
      </c>
      <c r="F211">
        <v>0</v>
      </c>
      <c r="G211">
        <v>4182</v>
      </c>
      <c r="H211">
        <v>0.60108051585918443</v>
      </c>
      <c r="I211">
        <v>0</v>
      </c>
      <c r="J211">
        <v>0</v>
      </c>
      <c r="K211">
        <v>1</v>
      </c>
      <c r="L211">
        <v>1</v>
      </c>
      <c r="M211">
        <v>0</v>
      </c>
      <c r="N211">
        <f t="shared" si="18"/>
        <v>4555.4638358800521</v>
      </c>
      <c r="O211">
        <f>N211-B211</f>
        <v>-496.5361641199479</v>
      </c>
      <c r="P211">
        <f t="shared" si="19"/>
        <v>496.5361641199479</v>
      </c>
      <c r="Q211" s="8">
        <f>P211/B211</f>
        <v>9.8285068115587473E-2</v>
      </c>
      <c r="R211">
        <v>346</v>
      </c>
      <c r="S211">
        <f t="shared" si="20"/>
        <v>35750.603816636249</v>
      </c>
      <c r="T211">
        <f t="shared" si="21"/>
        <v>6228</v>
      </c>
      <c r="U211">
        <f t="shared" si="22"/>
        <v>-993.0723282398958</v>
      </c>
      <c r="V211">
        <f t="shared" si="23"/>
        <v>986192.64911580738</v>
      </c>
      <c r="W211" t="e">
        <f>B211-#REF!</f>
        <v>#REF!</v>
      </c>
      <c r="X211">
        <v>0.60108051585918443</v>
      </c>
      <c r="Z211" s="4"/>
      <c r="AA211" s="4" t="s">
        <v>38</v>
      </c>
      <c r="AB211" s="4" t="s">
        <v>6</v>
      </c>
      <c r="AC211" s="4" t="s">
        <v>39</v>
      </c>
      <c r="AD211" s="4" t="s">
        <v>40</v>
      </c>
      <c r="AE211" s="4" t="s">
        <v>41</v>
      </c>
      <c r="AF211" s="4" t="s">
        <v>42</v>
      </c>
      <c r="AG211" s="4" t="s">
        <v>43</v>
      </c>
      <c r="AH211" s="4" t="s">
        <v>44</v>
      </c>
    </row>
    <row r="212" spans="1:34" x14ac:dyDescent="0.35">
      <c r="A212" s="1">
        <v>41126</v>
      </c>
      <c r="B212">
        <v>4950</v>
      </c>
      <c r="C212">
        <v>4364.333333333333</v>
      </c>
      <c r="D212">
        <v>4547</v>
      </c>
      <c r="E212">
        <v>0</v>
      </c>
      <c r="F212">
        <v>0</v>
      </c>
      <c r="G212">
        <v>5052</v>
      </c>
      <c r="H212">
        <v>0.48814918089926806</v>
      </c>
      <c r="I212">
        <v>0</v>
      </c>
      <c r="J212">
        <v>0</v>
      </c>
      <c r="K212">
        <v>0</v>
      </c>
      <c r="L212">
        <v>1</v>
      </c>
      <c r="M212">
        <v>0</v>
      </c>
      <c r="N212">
        <f t="shared" si="18"/>
        <v>5129.2248094866927</v>
      </c>
      <c r="O212">
        <f>N212-B212</f>
        <v>179.22480948669272</v>
      </c>
      <c r="P212">
        <f t="shared" si="19"/>
        <v>179.22480948669272</v>
      </c>
      <c r="Q212" s="8">
        <f>P212/B212</f>
        <v>3.6207032219533884E-2</v>
      </c>
      <c r="R212">
        <v>782</v>
      </c>
      <c r="S212">
        <f t="shared" si="20"/>
        <v>3226.046570760469</v>
      </c>
      <c r="T212">
        <f t="shared" si="21"/>
        <v>14076</v>
      </c>
      <c r="U212">
        <f t="shared" si="22"/>
        <v>179.22480948669272</v>
      </c>
      <c r="V212">
        <f t="shared" si="23"/>
        <v>32121.532335541302</v>
      </c>
      <c r="W212" t="e">
        <f>B212-#REF!</f>
        <v>#REF!</v>
      </c>
      <c r="X212">
        <v>0.48814918089926806</v>
      </c>
      <c r="Z212" s="2" t="s">
        <v>32</v>
      </c>
      <c r="AA212" s="2">
        <v>-2337.8398062837823</v>
      </c>
      <c r="AB212" s="2">
        <v>210.18738534143208</v>
      </c>
      <c r="AC212" s="2">
        <v>-11.122645645389966</v>
      </c>
      <c r="AD212" s="2">
        <v>8.3870531401064364E-25</v>
      </c>
      <c r="AE212" s="2">
        <v>-2751.2331097601568</v>
      </c>
      <c r="AF212" s="2">
        <v>-1924.4465028074078</v>
      </c>
      <c r="AG212" s="2">
        <v>-2751.2331097601568</v>
      </c>
      <c r="AH212" s="2">
        <v>-1924.4465028074078</v>
      </c>
    </row>
    <row r="213" spans="1:34" x14ac:dyDescent="0.35">
      <c r="A213" s="1">
        <v>41127</v>
      </c>
      <c r="B213">
        <v>3960</v>
      </c>
      <c r="C213">
        <v>4728</v>
      </c>
      <c r="D213">
        <v>3646</v>
      </c>
      <c r="E213">
        <v>0</v>
      </c>
      <c r="F213">
        <v>0</v>
      </c>
      <c r="G213">
        <v>4950</v>
      </c>
      <c r="H213">
        <v>0.38497734402230743</v>
      </c>
      <c r="I213">
        <v>0</v>
      </c>
      <c r="J213">
        <v>0</v>
      </c>
      <c r="K213">
        <v>0</v>
      </c>
      <c r="L213">
        <v>0</v>
      </c>
      <c r="M213">
        <v>1</v>
      </c>
      <c r="N213">
        <f t="shared" si="18"/>
        <v>4847.0127174246809</v>
      </c>
      <c r="O213">
        <f>N213-B213</f>
        <v>887.01271742468089</v>
      </c>
      <c r="P213">
        <f t="shared" si="19"/>
        <v>887.01271742468089</v>
      </c>
      <c r="Q213" s="8">
        <f>P213/B213</f>
        <v>0.22399311046077799</v>
      </c>
      <c r="R213">
        <v>974</v>
      </c>
      <c r="S213">
        <f t="shared" si="20"/>
        <v>15966.228913644256</v>
      </c>
      <c r="T213">
        <f t="shared" si="21"/>
        <v>17532</v>
      </c>
      <c r="U213">
        <f t="shared" si="22"/>
        <v>887.01271742468089</v>
      </c>
      <c r="V213">
        <f t="shared" si="23"/>
        <v>786791.56087311683</v>
      </c>
      <c r="W213" t="e">
        <f>B213-#REF!</f>
        <v>#REF!</v>
      </c>
      <c r="X213">
        <v>0.38497734402230743</v>
      </c>
      <c r="Z213" s="2" t="s">
        <v>106</v>
      </c>
      <c r="AA213" s="2">
        <v>0.88327835461116155</v>
      </c>
      <c r="AB213" s="2">
        <v>3.4910964856421985E-2</v>
      </c>
      <c r="AC213" s="2">
        <v>25.300886361743729</v>
      </c>
      <c r="AD213" s="2">
        <v>5.9564548404418357E-81</v>
      </c>
      <c r="AE213" s="2">
        <v>0.81461600807642365</v>
      </c>
      <c r="AF213" s="2">
        <v>0.95194070114589946</v>
      </c>
      <c r="AG213" s="2">
        <v>0.81461600807642365</v>
      </c>
      <c r="AH213" s="2">
        <v>0.95194070114589946</v>
      </c>
    </row>
    <row r="214" spans="1:34" x14ac:dyDescent="0.35">
      <c r="A214" s="1">
        <v>41128</v>
      </c>
      <c r="B214">
        <v>3968</v>
      </c>
      <c r="C214">
        <v>4654</v>
      </c>
      <c r="D214">
        <v>4104</v>
      </c>
      <c r="E214">
        <v>1</v>
      </c>
      <c r="F214">
        <v>0</v>
      </c>
      <c r="G214">
        <v>3960</v>
      </c>
      <c r="H214">
        <v>0.5009294760079005</v>
      </c>
      <c r="I214">
        <v>0</v>
      </c>
      <c r="J214">
        <v>0</v>
      </c>
      <c r="K214">
        <v>0</v>
      </c>
      <c r="L214">
        <v>0</v>
      </c>
      <c r="M214">
        <v>0</v>
      </c>
      <c r="N214">
        <f t="shared" si="18"/>
        <v>4548.6846451246738</v>
      </c>
      <c r="O214">
        <f>N214-B214</f>
        <v>580.68464512467381</v>
      </c>
      <c r="P214">
        <f t="shared" si="19"/>
        <v>580.68464512467381</v>
      </c>
      <c r="Q214" s="8">
        <f>P214/B214</f>
        <v>0.14634189645279078</v>
      </c>
      <c r="R214">
        <v>1453</v>
      </c>
      <c r="S214">
        <f t="shared" si="20"/>
        <v>10452.323612244129</v>
      </c>
      <c r="T214">
        <f t="shared" si="21"/>
        <v>26154</v>
      </c>
      <c r="U214">
        <f t="shared" si="22"/>
        <v>580.68464512467381</v>
      </c>
      <c r="V214">
        <f t="shared" si="23"/>
        <v>337194.65708356834</v>
      </c>
      <c r="W214" t="e">
        <f>B214-#REF!</f>
        <v>#REF!</v>
      </c>
      <c r="X214">
        <v>0.5009294760079005</v>
      </c>
      <c r="Z214" s="2" t="s">
        <v>21</v>
      </c>
      <c r="AA214" s="2">
        <v>7.4696384718724154E-2</v>
      </c>
      <c r="AB214" s="2">
        <v>3.005913126649588E-2</v>
      </c>
      <c r="AC214" s="2">
        <v>2.4849814872055624</v>
      </c>
      <c r="AD214" s="2">
        <v>1.3423765482007476E-2</v>
      </c>
      <c r="AE214" s="2">
        <v>1.5576549559723991E-2</v>
      </c>
      <c r="AF214" s="2">
        <v>0.13381621987772432</v>
      </c>
      <c r="AG214" s="2">
        <v>1.5576549559723991E-2</v>
      </c>
      <c r="AH214" s="2">
        <v>0.13381621987772432</v>
      </c>
    </row>
    <row r="215" spans="1:34" x14ac:dyDescent="0.35">
      <c r="A215" s="1">
        <v>41129</v>
      </c>
      <c r="B215">
        <v>4133</v>
      </c>
      <c r="C215">
        <v>4292.666666666667</v>
      </c>
      <c r="D215">
        <v>3818</v>
      </c>
      <c r="E215">
        <v>0</v>
      </c>
      <c r="F215">
        <v>1</v>
      </c>
      <c r="G215">
        <v>3968</v>
      </c>
      <c r="H215">
        <v>0.51917044266294876</v>
      </c>
      <c r="I215">
        <v>0</v>
      </c>
      <c r="J215">
        <v>0</v>
      </c>
      <c r="K215">
        <v>0</v>
      </c>
      <c r="L215">
        <v>0</v>
      </c>
      <c r="M215">
        <v>0</v>
      </c>
      <c r="N215">
        <f t="shared" si="18"/>
        <v>4166.4238587593954</v>
      </c>
      <c r="O215">
        <f>N215-B215</f>
        <v>33.423858759395443</v>
      </c>
      <c r="P215">
        <f t="shared" si="19"/>
        <v>33.423858759395443</v>
      </c>
      <c r="Q215" s="8">
        <f>P215/B215</f>
        <v>8.08706962482348E-3</v>
      </c>
      <c r="R215">
        <v>1286</v>
      </c>
      <c r="S215">
        <f t="shared" si="20"/>
        <v>601.62945766911798</v>
      </c>
      <c r="T215">
        <f t="shared" si="21"/>
        <v>23148</v>
      </c>
      <c r="U215">
        <f t="shared" si="22"/>
        <v>33.423858759395443</v>
      </c>
      <c r="V215">
        <f t="shared" si="23"/>
        <v>1117.1543343680155</v>
      </c>
      <c r="W215" t="e">
        <f>B215-#REF!</f>
        <v>#REF!</v>
      </c>
      <c r="X215">
        <v>0.51917044266294876</v>
      </c>
      <c r="Z215" s="2" t="s">
        <v>149</v>
      </c>
      <c r="AA215" s="2">
        <v>5876.5786107368313</v>
      </c>
      <c r="AB215" s="2">
        <v>248.84923316019302</v>
      </c>
      <c r="AC215" s="2">
        <v>23.615015952063917</v>
      </c>
      <c r="AD215" s="2">
        <v>2.4166314483522818E-74</v>
      </c>
      <c r="AE215" s="2">
        <v>5387.1457820418709</v>
      </c>
      <c r="AF215" s="2">
        <v>6366.0114394317916</v>
      </c>
      <c r="AG215" s="2">
        <v>5387.1457820418709</v>
      </c>
      <c r="AH215" s="2">
        <v>6366.0114394317916</v>
      </c>
    </row>
    <row r="216" spans="1:34" x14ac:dyDescent="0.35">
      <c r="A216" s="1">
        <v>41130</v>
      </c>
      <c r="B216">
        <v>4408</v>
      </c>
      <c r="C216">
        <v>4020.3333333333335</v>
      </c>
      <c r="D216">
        <v>3859</v>
      </c>
      <c r="E216">
        <v>0</v>
      </c>
      <c r="F216">
        <v>0</v>
      </c>
      <c r="G216">
        <v>4133</v>
      </c>
      <c r="H216">
        <v>0.53195073777158131</v>
      </c>
      <c r="I216">
        <v>1</v>
      </c>
      <c r="J216">
        <v>0</v>
      </c>
      <c r="K216">
        <v>0</v>
      </c>
      <c r="L216">
        <v>0</v>
      </c>
      <c r="M216">
        <v>0</v>
      </c>
      <c r="N216">
        <f t="shared" si="18"/>
        <v>4507.0140541473647</v>
      </c>
      <c r="O216">
        <f>N216-B216</f>
        <v>99.014054147364732</v>
      </c>
      <c r="P216">
        <f t="shared" si="19"/>
        <v>99.014054147364732</v>
      </c>
      <c r="Q216" s="8">
        <f>P216/B216</f>
        <v>2.2462353481707064E-2</v>
      </c>
      <c r="R216">
        <v>1232</v>
      </c>
      <c r="S216">
        <f t="shared" si="20"/>
        <v>1782.2529746525652</v>
      </c>
      <c r="T216">
        <f t="shared" si="21"/>
        <v>22176</v>
      </c>
      <c r="U216">
        <f t="shared" si="22"/>
        <v>99.014054147364732</v>
      </c>
      <c r="V216">
        <f t="shared" si="23"/>
        <v>9803.7829186972758</v>
      </c>
      <c r="W216" t="e">
        <f>B216-#REF!</f>
        <v>#REF!</v>
      </c>
      <c r="X216">
        <v>0.53195073777158131</v>
      </c>
      <c r="Z216" s="2" t="s">
        <v>15</v>
      </c>
      <c r="AA216" s="2">
        <v>-518.67103403196245</v>
      </c>
      <c r="AB216" s="2">
        <v>104.50573245383745</v>
      </c>
      <c r="AC216" s="2">
        <v>-4.9630869221558847</v>
      </c>
      <c r="AD216" s="2">
        <v>1.0867782782317714E-6</v>
      </c>
      <c r="AE216" s="2">
        <v>-724.21129469571258</v>
      </c>
      <c r="AF216" s="2">
        <v>-313.13077336821232</v>
      </c>
      <c r="AG216" s="2">
        <v>-724.21129469571258</v>
      </c>
      <c r="AH216" s="2">
        <v>-313.13077336821232</v>
      </c>
    </row>
    <row r="217" spans="1:34" x14ac:dyDescent="0.35">
      <c r="A217" s="1">
        <v>41131</v>
      </c>
      <c r="B217">
        <v>5050</v>
      </c>
      <c r="C217">
        <v>4169.666666666667</v>
      </c>
      <c r="D217">
        <v>4182</v>
      </c>
      <c r="E217">
        <v>0</v>
      </c>
      <c r="F217">
        <v>0</v>
      </c>
      <c r="G217">
        <v>4408</v>
      </c>
      <c r="H217">
        <v>0.57459044963401884</v>
      </c>
      <c r="I217">
        <v>0</v>
      </c>
      <c r="J217">
        <v>1</v>
      </c>
      <c r="K217">
        <v>0</v>
      </c>
      <c r="L217">
        <v>0</v>
      </c>
      <c r="M217">
        <v>0</v>
      </c>
      <c r="N217">
        <f t="shared" si="18"/>
        <v>4754.5845011919091</v>
      </c>
      <c r="O217">
        <f>N217-B217</f>
        <v>-295.41549880809089</v>
      </c>
      <c r="P217">
        <f t="shared" si="19"/>
        <v>295.41549880809089</v>
      </c>
      <c r="Q217" s="8">
        <f>P217/B217</f>
        <v>5.8498118575859584E-2</v>
      </c>
      <c r="R217">
        <v>1233</v>
      </c>
      <c r="S217">
        <f t="shared" si="20"/>
        <v>21269.915914182544</v>
      </c>
      <c r="T217">
        <f t="shared" si="21"/>
        <v>22194</v>
      </c>
      <c r="U217">
        <f t="shared" si="22"/>
        <v>-590.83099761618178</v>
      </c>
      <c r="V217">
        <f t="shared" si="23"/>
        <v>349081.26774413261</v>
      </c>
      <c r="W217" t="e">
        <f>B217-#REF!</f>
        <v>#REF!</v>
      </c>
      <c r="X217">
        <v>0.57459044963401884</v>
      </c>
      <c r="Z217" s="2" t="s">
        <v>16</v>
      </c>
      <c r="AA217" s="2">
        <v>-1134.2922012569331</v>
      </c>
      <c r="AB217" s="2">
        <v>96.578091060145198</v>
      </c>
      <c r="AC217" s="2">
        <v>-11.744819024746914</v>
      </c>
      <c r="AD217" s="2">
        <v>4.5654328276177141E-27</v>
      </c>
      <c r="AE217" s="2">
        <v>-1324.2404992575059</v>
      </c>
      <c r="AF217" s="2">
        <v>-944.34390325636048</v>
      </c>
      <c r="AG217" s="2">
        <v>-1324.2404992575059</v>
      </c>
      <c r="AH217" s="2">
        <v>-944.34390325636048</v>
      </c>
    </row>
    <row r="218" spans="1:34" x14ac:dyDescent="0.35">
      <c r="A218" s="1">
        <v>41132</v>
      </c>
      <c r="B218">
        <v>5490</v>
      </c>
      <c r="C218">
        <v>4530.333333333333</v>
      </c>
      <c r="D218">
        <v>5052</v>
      </c>
      <c r="E218">
        <v>0</v>
      </c>
      <c r="F218">
        <v>0</v>
      </c>
      <c r="G218">
        <v>5050</v>
      </c>
      <c r="H218">
        <v>0.55112118043453007</v>
      </c>
      <c r="I218">
        <v>0</v>
      </c>
      <c r="J218">
        <v>0</v>
      </c>
      <c r="K218">
        <v>1</v>
      </c>
      <c r="L218">
        <v>1</v>
      </c>
      <c r="M218">
        <v>0</v>
      </c>
      <c r="N218">
        <f t="shared" si="18"/>
        <v>5383.1232153686669</v>
      </c>
      <c r="O218">
        <f>N218-B218</f>
        <v>-106.87678463133307</v>
      </c>
      <c r="P218">
        <f t="shared" si="19"/>
        <v>106.87678463133307</v>
      </c>
      <c r="Q218" s="8">
        <f>P218/B218</f>
        <v>1.9467538184213672E-2</v>
      </c>
      <c r="R218">
        <v>1154</v>
      </c>
      <c r="S218">
        <f t="shared" si="20"/>
        <v>7695.1284934559808</v>
      </c>
      <c r="T218">
        <f t="shared" si="21"/>
        <v>20772</v>
      </c>
      <c r="U218">
        <f t="shared" si="22"/>
        <v>-213.75356926266613</v>
      </c>
      <c r="V218">
        <f t="shared" si="23"/>
        <v>45690.588372529404</v>
      </c>
      <c r="W218" t="e">
        <f>B218-#REF!</f>
        <v>#REF!</v>
      </c>
      <c r="X218">
        <v>0.55112118043453007</v>
      </c>
      <c r="Z218" s="2" t="s">
        <v>17</v>
      </c>
      <c r="AA218" s="2">
        <v>-674.35004620333393</v>
      </c>
      <c r="AB218" s="2">
        <v>94.676533170403715</v>
      </c>
      <c r="AC218" s="2">
        <v>-7.1226736301127955</v>
      </c>
      <c r="AD218" s="2">
        <v>6.0896968302255984E-12</v>
      </c>
      <c r="AE218" s="2">
        <v>-860.55838951293003</v>
      </c>
      <c r="AF218" s="2">
        <v>-488.14170289373783</v>
      </c>
      <c r="AG218" s="2">
        <v>-860.55838951293003</v>
      </c>
      <c r="AH218" s="2">
        <v>-488.14170289373783</v>
      </c>
    </row>
    <row r="219" spans="1:34" x14ac:dyDescent="0.35">
      <c r="A219" s="1">
        <v>41133</v>
      </c>
      <c r="B219">
        <v>5736</v>
      </c>
      <c r="C219">
        <v>4982.666666666667</v>
      </c>
      <c r="D219">
        <v>4950</v>
      </c>
      <c r="E219">
        <v>0</v>
      </c>
      <c r="F219">
        <v>0</v>
      </c>
      <c r="G219">
        <v>5490</v>
      </c>
      <c r="H219">
        <v>0.52858138724294179</v>
      </c>
      <c r="I219">
        <v>0</v>
      </c>
      <c r="J219">
        <v>0</v>
      </c>
      <c r="K219">
        <v>0</v>
      </c>
      <c r="L219">
        <v>1</v>
      </c>
      <c r="M219">
        <v>0</v>
      </c>
      <c r="N219">
        <f t="shared" si="18"/>
        <v>5592.7896787698273</v>
      </c>
      <c r="O219">
        <f>N219-B219</f>
        <v>-143.21032123017267</v>
      </c>
      <c r="P219">
        <f t="shared" si="19"/>
        <v>143.21032123017267</v>
      </c>
      <c r="Q219" s="8">
        <f>P219/B219</f>
        <v>2.4966931874158414E-2</v>
      </c>
      <c r="R219">
        <v>1053</v>
      </c>
      <c r="S219">
        <f t="shared" si="20"/>
        <v>10311.143128572432</v>
      </c>
      <c r="T219">
        <f t="shared" si="21"/>
        <v>18954</v>
      </c>
      <c r="U219">
        <f t="shared" si="22"/>
        <v>-286.42064246034533</v>
      </c>
      <c r="V219">
        <f t="shared" si="23"/>
        <v>82036.784427396982</v>
      </c>
      <c r="W219" t="e">
        <f>B219-#REF!</f>
        <v>#REF!</v>
      </c>
      <c r="X219">
        <v>0.52858138724294179</v>
      </c>
      <c r="Z219" s="2" t="s">
        <v>18</v>
      </c>
      <c r="AA219" s="2">
        <v>-294.05514587380679</v>
      </c>
      <c r="AB219" s="2">
        <v>93.097176723410357</v>
      </c>
      <c r="AC219" s="2">
        <v>-3.1585828509863205</v>
      </c>
      <c r="AD219" s="2">
        <v>1.7237498937572599E-3</v>
      </c>
      <c r="AE219" s="2">
        <v>-477.15723531412942</v>
      </c>
      <c r="AF219" s="2">
        <v>-110.95305643348416</v>
      </c>
      <c r="AG219" s="2">
        <v>-477.15723531412942</v>
      </c>
      <c r="AH219" s="2">
        <v>-110.95305643348416</v>
      </c>
    </row>
    <row r="220" spans="1:34" x14ac:dyDescent="0.35">
      <c r="A220" s="1">
        <v>41134</v>
      </c>
      <c r="B220">
        <v>5580</v>
      </c>
      <c r="C220">
        <v>5425.333333333333</v>
      </c>
      <c r="D220">
        <v>3960</v>
      </c>
      <c r="E220">
        <v>0</v>
      </c>
      <c r="F220">
        <v>0</v>
      </c>
      <c r="G220">
        <v>5736</v>
      </c>
      <c r="H220">
        <v>0.48187521784593934</v>
      </c>
      <c r="I220">
        <v>0</v>
      </c>
      <c r="J220">
        <v>0</v>
      </c>
      <c r="K220">
        <v>0</v>
      </c>
      <c r="L220">
        <v>0</v>
      </c>
      <c r="M220">
        <v>1</v>
      </c>
      <c r="N220">
        <f t="shared" si="18"/>
        <v>5389.2284072230286</v>
      </c>
      <c r="O220">
        <f>N220-B220</f>
        <v>-190.77159277697137</v>
      </c>
      <c r="P220">
        <f t="shared" si="19"/>
        <v>190.77159277697137</v>
      </c>
      <c r="Q220" s="8">
        <f>P220/B220</f>
        <v>3.4188457486912432E-2</v>
      </c>
      <c r="R220">
        <v>374</v>
      </c>
      <c r="S220">
        <f t="shared" si="20"/>
        <v>13735.554679941939</v>
      </c>
      <c r="T220">
        <f t="shared" si="21"/>
        <v>6732</v>
      </c>
      <c r="U220">
        <f t="shared" si="22"/>
        <v>-381.54318555394275</v>
      </c>
      <c r="V220">
        <f t="shared" si="23"/>
        <v>145575.20244265039</v>
      </c>
      <c r="W220" t="e">
        <f>B220-#REF!</f>
        <v>#REF!</v>
      </c>
      <c r="X220">
        <v>0.48187521784593934</v>
      </c>
      <c r="Z220" s="2" t="s">
        <v>19</v>
      </c>
      <c r="AA220" s="2">
        <v>-112.86726829399694</v>
      </c>
      <c r="AB220" s="2">
        <v>91.635056090652171</v>
      </c>
      <c r="AC220" s="2">
        <v>-1.2317040345600956</v>
      </c>
      <c r="AD220" s="2">
        <v>0.21888892700930812</v>
      </c>
      <c r="AE220" s="2">
        <v>-293.09368145396138</v>
      </c>
      <c r="AF220" s="2">
        <v>67.359144865967465</v>
      </c>
      <c r="AG220" s="2">
        <v>-293.09368145396138</v>
      </c>
      <c r="AH220" s="2">
        <v>67.359144865967465</v>
      </c>
    </row>
    <row r="221" spans="1:34" ht="15" thickBot="1" x14ac:dyDescent="0.4">
      <c r="A221" s="1">
        <v>41135</v>
      </c>
      <c r="B221">
        <v>5663</v>
      </c>
      <c r="C221">
        <v>5602</v>
      </c>
      <c r="D221">
        <v>3968</v>
      </c>
      <c r="E221">
        <v>1</v>
      </c>
      <c r="F221">
        <v>0</v>
      </c>
      <c r="G221">
        <v>5580</v>
      </c>
      <c r="H221">
        <v>0.50964331358196813</v>
      </c>
      <c r="I221">
        <v>0</v>
      </c>
      <c r="J221">
        <v>0</v>
      </c>
      <c r="K221">
        <v>0</v>
      </c>
      <c r="L221">
        <v>0</v>
      </c>
      <c r="M221">
        <v>0</v>
      </c>
      <c r="N221">
        <f t="shared" si="18"/>
        <v>5201.9701188069876</v>
      </c>
      <c r="O221">
        <f>N221-B221</f>
        <v>-461.02988119301244</v>
      </c>
      <c r="P221">
        <f t="shared" si="19"/>
        <v>461.02988119301244</v>
      </c>
      <c r="Q221" s="8">
        <f>P221/B221</f>
        <v>8.1410891964155477E-2</v>
      </c>
      <c r="R221">
        <v>806</v>
      </c>
      <c r="S221">
        <f t="shared" si="20"/>
        <v>33194.151445896896</v>
      </c>
      <c r="T221">
        <f t="shared" si="21"/>
        <v>14508</v>
      </c>
      <c r="U221">
        <f t="shared" si="22"/>
        <v>-922.05976238602489</v>
      </c>
      <c r="V221">
        <f t="shared" si="23"/>
        <v>850194.20541137271</v>
      </c>
      <c r="W221" t="e">
        <f>B221-#REF!</f>
        <v>#REF!</v>
      </c>
      <c r="X221">
        <v>0.50964331358196813</v>
      </c>
      <c r="Z221" s="3" t="s">
        <v>20</v>
      </c>
      <c r="AA221" s="3">
        <v>-9.0535515223262152E-3</v>
      </c>
      <c r="AB221" s="3">
        <v>91.529295272917366</v>
      </c>
      <c r="AC221" s="3">
        <v>-9.8914249206560575E-5</v>
      </c>
      <c r="AD221" s="3">
        <v>0.99992113436201546</v>
      </c>
      <c r="AE221" s="3">
        <v>-180.02745796847518</v>
      </c>
      <c r="AF221" s="3">
        <v>180.00935086543052</v>
      </c>
      <c r="AG221" s="3">
        <v>-180.02745796847518</v>
      </c>
      <c r="AH221" s="3">
        <v>180.00935086543052</v>
      </c>
    </row>
    <row r="222" spans="1:34" x14ac:dyDescent="0.35">
      <c r="A222" s="1">
        <v>41136</v>
      </c>
      <c r="B222">
        <v>3655</v>
      </c>
      <c r="C222">
        <v>5659.666666666667</v>
      </c>
      <c r="D222">
        <v>4133</v>
      </c>
      <c r="E222">
        <v>0</v>
      </c>
      <c r="F222">
        <v>1</v>
      </c>
      <c r="G222">
        <v>5663</v>
      </c>
      <c r="H222">
        <v>0.26670152201696296</v>
      </c>
      <c r="I222">
        <v>0</v>
      </c>
      <c r="J222">
        <v>0</v>
      </c>
      <c r="K222">
        <v>0</v>
      </c>
      <c r="L222">
        <v>0</v>
      </c>
      <c r="M222">
        <v>0</v>
      </c>
      <c r="N222">
        <f t="shared" si="18"/>
        <v>5147.9225321175545</v>
      </c>
      <c r="O222">
        <f>N222-B222</f>
        <v>1492.9225321175545</v>
      </c>
      <c r="P222">
        <f t="shared" si="19"/>
        <v>1492.9225321175545</v>
      </c>
      <c r="Q222" s="8">
        <f>P222/B222</f>
        <v>0.40846033710466606</v>
      </c>
      <c r="R222">
        <v>2392</v>
      </c>
      <c r="S222">
        <f t="shared" si="20"/>
        <v>26872.605578115981</v>
      </c>
      <c r="T222">
        <f t="shared" si="21"/>
        <v>43056</v>
      </c>
      <c r="U222">
        <f t="shared" si="22"/>
        <v>1492.9225321175545</v>
      </c>
      <c r="V222">
        <f t="shared" si="23"/>
        <v>2228817.6869042907</v>
      </c>
      <c r="W222" t="e">
        <f>B222-#REF!</f>
        <v>#REF!</v>
      </c>
      <c r="X222">
        <v>0.26670152201696296</v>
      </c>
    </row>
    <row r="223" spans="1:34" x14ac:dyDescent="0.35">
      <c r="A223" s="1">
        <v>41137</v>
      </c>
      <c r="B223">
        <v>6616</v>
      </c>
      <c r="C223">
        <v>4966</v>
      </c>
      <c r="D223">
        <v>4408</v>
      </c>
      <c r="E223">
        <v>0</v>
      </c>
      <c r="F223">
        <v>0</v>
      </c>
      <c r="G223">
        <v>3655</v>
      </c>
      <c r="H223">
        <v>0.8440223074241896</v>
      </c>
      <c r="I223">
        <v>1</v>
      </c>
      <c r="J223">
        <v>0</v>
      </c>
      <c r="K223">
        <v>0</v>
      </c>
      <c r="L223">
        <v>0</v>
      </c>
      <c r="M223">
        <v>0</v>
      </c>
      <c r="N223">
        <f t="shared" si="18"/>
        <v>4888.7337991778841</v>
      </c>
      <c r="O223">
        <f>N223-B223</f>
        <v>-1727.2662008221159</v>
      </c>
      <c r="P223">
        <f t="shared" si="19"/>
        <v>1727.2662008221159</v>
      </c>
      <c r="Q223" s="8">
        <f>P223/B223</f>
        <v>0.26107409323187969</v>
      </c>
      <c r="R223">
        <v>1441</v>
      </c>
      <c r="S223">
        <f t="shared" si="20"/>
        <v>124363.16645919235</v>
      </c>
      <c r="T223">
        <f t="shared" si="21"/>
        <v>25938</v>
      </c>
      <c r="U223">
        <f t="shared" si="22"/>
        <v>-3454.5324016442319</v>
      </c>
      <c r="V223">
        <f t="shared" si="23"/>
        <v>11933794.114009865</v>
      </c>
      <c r="W223" t="e">
        <f>B223-#REF!</f>
        <v>#REF!</v>
      </c>
      <c r="X223">
        <v>0.8440223074241896</v>
      </c>
      <c r="Z223" t="s">
        <v>22</v>
      </c>
    </row>
    <row r="224" spans="1:34" ht="15" thickBot="1" x14ac:dyDescent="0.4">
      <c r="A224" s="1">
        <v>41138</v>
      </c>
      <c r="B224">
        <v>6646</v>
      </c>
      <c r="C224">
        <v>5311.333333333333</v>
      </c>
      <c r="D224">
        <v>5050</v>
      </c>
      <c r="E224">
        <v>0</v>
      </c>
      <c r="F224">
        <v>0</v>
      </c>
      <c r="G224">
        <v>6616</v>
      </c>
      <c r="H224">
        <v>0.50348553502962701</v>
      </c>
      <c r="I224">
        <v>0</v>
      </c>
      <c r="J224">
        <v>1</v>
      </c>
      <c r="K224">
        <v>0</v>
      </c>
      <c r="L224">
        <v>0</v>
      </c>
      <c r="M224">
        <v>0</v>
      </c>
      <c r="N224">
        <f t="shared" si="18"/>
        <v>6026.3577935558515</v>
      </c>
      <c r="O224">
        <f>N224-B224</f>
        <v>-619.64220644414854</v>
      </c>
      <c r="P224">
        <f t="shared" si="19"/>
        <v>619.64220644414854</v>
      </c>
      <c r="Q224" s="8">
        <f>P224/B224</f>
        <v>9.3235360584434032E-2</v>
      </c>
      <c r="R224">
        <v>564</v>
      </c>
      <c r="S224">
        <f t="shared" si="20"/>
        <v>44614.238863978695</v>
      </c>
      <c r="T224">
        <f t="shared" si="21"/>
        <v>10152</v>
      </c>
      <c r="U224">
        <f t="shared" si="22"/>
        <v>-1239.2844128882971</v>
      </c>
      <c r="V224">
        <f t="shared" si="23"/>
        <v>1535825.8560278912</v>
      </c>
      <c r="W224" t="e">
        <f>B224-#REF!</f>
        <v>#REF!</v>
      </c>
      <c r="X224">
        <v>0.50348553502962701</v>
      </c>
    </row>
    <row r="225" spans="1:34" x14ac:dyDescent="0.35">
      <c r="A225" s="1">
        <v>41139</v>
      </c>
      <c r="B225">
        <v>7997</v>
      </c>
      <c r="C225">
        <v>5639</v>
      </c>
      <c r="D225">
        <v>5490</v>
      </c>
      <c r="E225">
        <v>0</v>
      </c>
      <c r="F225">
        <v>0</v>
      </c>
      <c r="G225">
        <v>6646</v>
      </c>
      <c r="H225">
        <v>0.6569652608342047</v>
      </c>
      <c r="I225">
        <v>0</v>
      </c>
      <c r="J225">
        <v>0</v>
      </c>
      <c r="K225">
        <v>1</v>
      </c>
      <c r="L225">
        <v>1</v>
      </c>
      <c r="M225">
        <v>0</v>
      </c>
      <c r="N225">
        <f t="shared" si="18"/>
        <v>6310.8980579169374</v>
      </c>
      <c r="O225">
        <f>N225-B225</f>
        <v>-1686.1019420830626</v>
      </c>
      <c r="P225">
        <f t="shared" si="19"/>
        <v>1686.1019420830626</v>
      </c>
      <c r="Q225" s="8">
        <f>P225/B225</f>
        <v>0.21084180843854727</v>
      </c>
      <c r="R225">
        <v>302</v>
      </c>
      <c r="S225">
        <f t="shared" si="20"/>
        <v>121399.33982998051</v>
      </c>
      <c r="T225">
        <f t="shared" si="21"/>
        <v>5436</v>
      </c>
      <c r="U225">
        <f t="shared" si="22"/>
        <v>-3372.2038841661251</v>
      </c>
      <c r="V225">
        <f t="shared" si="23"/>
        <v>11371759.0363851</v>
      </c>
      <c r="W225" t="e">
        <f>B225-#REF!</f>
        <v>#REF!</v>
      </c>
      <c r="X225">
        <v>0.6569652608342047</v>
      </c>
      <c r="Z225" s="5" t="s">
        <v>23</v>
      </c>
      <c r="AA225" s="5"/>
    </row>
    <row r="226" spans="1:34" x14ac:dyDescent="0.35">
      <c r="A226" s="1">
        <v>41140</v>
      </c>
      <c r="B226">
        <v>4628.5</v>
      </c>
      <c r="C226">
        <v>7086.333333333333</v>
      </c>
      <c r="D226">
        <v>5736</v>
      </c>
      <c r="E226">
        <v>0</v>
      </c>
      <c r="F226">
        <v>0</v>
      </c>
      <c r="G226">
        <v>7997</v>
      </c>
      <c r="H226">
        <v>0.10863250842337632</v>
      </c>
      <c r="I226">
        <v>0</v>
      </c>
      <c r="J226">
        <v>0</v>
      </c>
      <c r="K226">
        <v>0</v>
      </c>
      <c r="L226">
        <v>1</v>
      </c>
      <c r="M226">
        <v>0</v>
      </c>
      <c r="N226">
        <f t="shared" si="18"/>
        <v>7198.7057438083375</v>
      </c>
      <c r="O226">
        <f>N226-B226</f>
        <v>2570.2057438083375</v>
      </c>
      <c r="P226">
        <f t="shared" si="19"/>
        <v>2570.2057438083375</v>
      </c>
      <c r="Q226" s="8">
        <f>P226/B226</f>
        <v>0.55529993384645948</v>
      </c>
      <c r="R226">
        <v>3550</v>
      </c>
      <c r="S226">
        <f t="shared" si="20"/>
        <v>46263.703388550071</v>
      </c>
      <c r="T226">
        <f t="shared" si="21"/>
        <v>63900</v>
      </c>
      <c r="U226">
        <f t="shared" si="22"/>
        <v>2570.2057438083375</v>
      </c>
      <c r="V226">
        <f t="shared" si="23"/>
        <v>6605957.5655053696</v>
      </c>
      <c r="W226" t="e">
        <f>B226-#REF!</f>
        <v>#REF!</v>
      </c>
      <c r="X226">
        <v>0.10863250842337632</v>
      </c>
      <c r="Z226" s="2" t="s">
        <v>24</v>
      </c>
      <c r="AA226" s="2">
        <v>0.789627705793299</v>
      </c>
    </row>
    <row r="227" spans="1:34" x14ac:dyDescent="0.35">
      <c r="A227" s="1">
        <v>41141</v>
      </c>
      <c r="B227">
        <v>4628.5</v>
      </c>
      <c r="C227">
        <v>6423.833333333333</v>
      </c>
      <c r="D227">
        <v>5580</v>
      </c>
      <c r="E227">
        <v>0</v>
      </c>
      <c r="F227">
        <v>0</v>
      </c>
      <c r="G227">
        <v>4628.5</v>
      </c>
      <c r="H227">
        <v>0.5</v>
      </c>
      <c r="I227">
        <v>0</v>
      </c>
      <c r="J227">
        <v>0</v>
      </c>
      <c r="K227">
        <v>0</v>
      </c>
      <c r="L227">
        <v>0</v>
      </c>
      <c r="M227">
        <v>1</v>
      </c>
      <c r="N227">
        <f t="shared" si="18"/>
        <v>6056.057347846895</v>
      </c>
      <c r="O227">
        <f>N227-B227</f>
        <v>1427.557347846895</v>
      </c>
      <c r="P227">
        <f t="shared" si="19"/>
        <v>1427.557347846895</v>
      </c>
      <c r="Q227" s="8">
        <f>P227/B227</f>
        <v>0.30842764347993845</v>
      </c>
      <c r="R227">
        <v>564</v>
      </c>
      <c r="S227">
        <f t="shared" si="20"/>
        <v>25696.032261244109</v>
      </c>
      <c r="T227">
        <f t="shared" si="21"/>
        <v>10152</v>
      </c>
      <c r="U227">
        <f t="shared" si="22"/>
        <v>1427.557347846895</v>
      </c>
      <c r="V227">
        <f t="shared" si="23"/>
        <v>2037919.9813916609</v>
      </c>
      <c r="W227" t="e">
        <f>B227-#REF!</f>
        <v>#REF!</v>
      </c>
      <c r="X227">
        <v>0.5</v>
      </c>
      <c r="Z227" s="2" t="s">
        <v>25</v>
      </c>
      <c r="AA227" s="2">
        <v>0.62351191375638881</v>
      </c>
    </row>
    <row r="228" spans="1:34" x14ac:dyDescent="0.35">
      <c r="A228" s="1">
        <v>41142</v>
      </c>
      <c r="B228">
        <v>4628.5</v>
      </c>
      <c r="C228">
        <v>5751.333333333333</v>
      </c>
      <c r="D228">
        <v>5663</v>
      </c>
      <c r="E228">
        <v>1</v>
      </c>
      <c r="F228">
        <v>0</v>
      </c>
      <c r="G228">
        <v>4628.5</v>
      </c>
      <c r="H228">
        <v>0.5</v>
      </c>
      <c r="I228">
        <v>0</v>
      </c>
      <c r="J228">
        <v>0</v>
      </c>
      <c r="K228">
        <v>0</v>
      </c>
      <c r="L228">
        <v>0</v>
      </c>
      <c r="M228">
        <v>0</v>
      </c>
      <c r="N228">
        <f t="shared" si="18"/>
        <v>5684.6496942866479</v>
      </c>
      <c r="O228">
        <f>N228-B228</f>
        <v>1056.1496942866479</v>
      </c>
      <c r="P228">
        <f t="shared" si="19"/>
        <v>1056.1496942866479</v>
      </c>
      <c r="Q228" s="8">
        <f>P228/B228</f>
        <v>0.22818401086456691</v>
      </c>
      <c r="R228">
        <v>1221</v>
      </c>
      <c r="S228">
        <f t="shared" si="20"/>
        <v>19010.69449715966</v>
      </c>
      <c r="T228">
        <f t="shared" si="21"/>
        <v>21978</v>
      </c>
      <c r="U228">
        <f t="shared" si="22"/>
        <v>1056.1496942866479</v>
      </c>
      <c r="V228">
        <f t="shared" si="23"/>
        <v>1115452.1767417798</v>
      </c>
      <c r="W228" t="e">
        <f>B228-#REF!</f>
        <v>#REF!</v>
      </c>
      <c r="X228">
        <v>0.5</v>
      </c>
      <c r="Z228" s="2" t="s">
        <v>26</v>
      </c>
      <c r="AA228" s="2">
        <v>0.61600360434412305</v>
      </c>
    </row>
    <row r="229" spans="1:34" x14ac:dyDescent="0.35">
      <c r="A229" s="1">
        <v>41143</v>
      </c>
      <c r="B229">
        <v>4628.5</v>
      </c>
      <c r="C229">
        <v>4628.5</v>
      </c>
      <c r="D229">
        <v>3655</v>
      </c>
      <c r="E229">
        <v>0</v>
      </c>
      <c r="F229">
        <v>1</v>
      </c>
      <c r="G229">
        <v>4628.5</v>
      </c>
      <c r="H229">
        <v>0.5</v>
      </c>
      <c r="I229">
        <v>0</v>
      </c>
      <c r="J229">
        <v>0</v>
      </c>
      <c r="K229">
        <v>0</v>
      </c>
      <c r="L229">
        <v>0</v>
      </c>
      <c r="M229">
        <v>0</v>
      </c>
      <c r="N229">
        <f t="shared" si="18"/>
        <v>4373.9861635976522</v>
      </c>
      <c r="O229">
        <f>N229-B229</f>
        <v>-254.51383640234781</v>
      </c>
      <c r="P229">
        <f t="shared" si="19"/>
        <v>254.51383640234781</v>
      </c>
      <c r="Q229" s="8">
        <f>P229/B229</f>
        <v>5.4988405833930602E-2</v>
      </c>
      <c r="R229">
        <v>242</v>
      </c>
      <c r="S229">
        <f t="shared" si="20"/>
        <v>18324.996220969042</v>
      </c>
      <c r="T229">
        <f t="shared" si="21"/>
        <v>4356</v>
      </c>
      <c r="U229">
        <f t="shared" si="22"/>
        <v>-509.02767280469561</v>
      </c>
      <c r="V229">
        <f t="shared" si="23"/>
        <v>259109.17168096424</v>
      </c>
      <c r="W229" t="e">
        <f>B229-#REF!</f>
        <v>#REF!</v>
      </c>
      <c r="X229">
        <v>0.5</v>
      </c>
      <c r="Z229" s="2" t="s">
        <v>6</v>
      </c>
      <c r="AA229" s="2">
        <v>733.09680949421431</v>
      </c>
    </row>
    <row r="230" spans="1:34" ht="15" thickBot="1" x14ac:dyDescent="0.4">
      <c r="A230" s="1">
        <v>41144</v>
      </c>
      <c r="B230">
        <v>8932</v>
      </c>
      <c r="C230">
        <v>4628.5</v>
      </c>
      <c r="D230">
        <v>6616</v>
      </c>
      <c r="E230">
        <v>0</v>
      </c>
      <c r="F230">
        <v>0</v>
      </c>
      <c r="G230">
        <v>4628.5</v>
      </c>
      <c r="H230">
        <v>1</v>
      </c>
      <c r="I230">
        <v>1</v>
      </c>
      <c r="J230">
        <v>0</v>
      </c>
      <c r="K230">
        <v>0</v>
      </c>
      <c r="L230">
        <v>0</v>
      </c>
      <c r="M230">
        <v>0</v>
      </c>
      <c r="N230">
        <f t="shared" si="18"/>
        <v>5935.8740735499459</v>
      </c>
      <c r="O230">
        <f>N230-B230</f>
        <v>-2996.1259264500541</v>
      </c>
      <c r="P230">
        <f t="shared" si="19"/>
        <v>2996.1259264500541</v>
      </c>
      <c r="Q230" s="8">
        <f>P230/B230</f>
        <v>0.33543729584080317</v>
      </c>
      <c r="R230">
        <v>256</v>
      </c>
      <c r="S230">
        <f t="shared" si="20"/>
        <v>215721.0667044039</v>
      </c>
      <c r="T230">
        <f t="shared" si="21"/>
        <v>4608</v>
      </c>
      <c r="U230">
        <f t="shared" si="22"/>
        <v>-5992.2518529001081</v>
      </c>
      <c r="V230">
        <f t="shared" si="23"/>
        <v>35907082.26858478</v>
      </c>
      <c r="W230" t="e">
        <f>B230-#REF!</f>
        <v>#REF!</v>
      </c>
      <c r="X230">
        <v>1</v>
      </c>
      <c r="Z230" s="3" t="s">
        <v>27</v>
      </c>
      <c r="AA230" s="3">
        <v>359</v>
      </c>
    </row>
    <row r="231" spans="1:34" x14ac:dyDescent="0.35">
      <c r="A231" s="1">
        <v>41145</v>
      </c>
      <c r="B231">
        <v>4628.5</v>
      </c>
      <c r="C231">
        <v>6063</v>
      </c>
      <c r="D231">
        <v>6646</v>
      </c>
      <c r="E231">
        <v>0</v>
      </c>
      <c r="F231">
        <v>0</v>
      </c>
      <c r="G231">
        <v>8932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f t="shared" si="18"/>
        <v>7503.9327103976866</v>
      </c>
      <c r="O231">
        <f>N231-B231</f>
        <v>2875.4327103976866</v>
      </c>
      <c r="P231">
        <f t="shared" si="19"/>
        <v>2875.4327103976866</v>
      </c>
      <c r="Q231" s="8">
        <f>P231/B231</f>
        <v>0.62124504923791435</v>
      </c>
      <c r="R231">
        <v>1510</v>
      </c>
      <c r="S231">
        <f t="shared" si="20"/>
        <v>51757.788787158359</v>
      </c>
      <c r="T231">
        <f t="shared" si="21"/>
        <v>27180</v>
      </c>
      <c r="U231">
        <f t="shared" si="22"/>
        <v>2875.4327103976866</v>
      </c>
      <c r="V231">
        <f t="shared" si="23"/>
        <v>8268113.2720249863</v>
      </c>
      <c r="W231" t="e">
        <f>B231-#REF!</f>
        <v>#REF!</v>
      </c>
      <c r="X231">
        <v>0</v>
      </c>
    </row>
    <row r="232" spans="1:34" ht="15" thickBot="1" x14ac:dyDescent="0.4">
      <c r="A232" s="1">
        <v>41146</v>
      </c>
      <c r="B232">
        <v>8831</v>
      </c>
      <c r="C232">
        <v>6063</v>
      </c>
      <c r="D232">
        <v>7997</v>
      </c>
      <c r="E232">
        <v>0</v>
      </c>
      <c r="F232">
        <v>0</v>
      </c>
      <c r="G232">
        <v>4628.5</v>
      </c>
      <c r="H232">
        <v>0.98826536540025556</v>
      </c>
      <c r="I232">
        <v>0</v>
      </c>
      <c r="J232">
        <v>0</v>
      </c>
      <c r="K232">
        <v>1</v>
      </c>
      <c r="L232">
        <v>1</v>
      </c>
      <c r="M232">
        <v>0</v>
      </c>
      <c r="N232">
        <f t="shared" si="18"/>
        <v>6926.4163161660563</v>
      </c>
      <c r="O232">
        <f>N232-B232</f>
        <v>-1904.5836838339437</v>
      </c>
      <c r="P232">
        <f t="shared" si="19"/>
        <v>1904.5836838339437</v>
      </c>
      <c r="Q232" s="8">
        <f>P232/B232</f>
        <v>0.21567021671769265</v>
      </c>
      <c r="R232">
        <v>1237</v>
      </c>
      <c r="S232">
        <f t="shared" si="20"/>
        <v>137130.02523604396</v>
      </c>
      <c r="T232">
        <f t="shared" si="21"/>
        <v>22266</v>
      </c>
      <c r="U232">
        <f t="shared" si="22"/>
        <v>-3809.1673676678874</v>
      </c>
      <c r="V232">
        <f t="shared" si="23"/>
        <v>14509756.034905903</v>
      </c>
      <c r="W232" t="e">
        <f>B232-#REF!</f>
        <v>#REF!</v>
      </c>
      <c r="X232">
        <v>0.98826536540025556</v>
      </c>
      <c r="Z232" t="s">
        <v>28</v>
      </c>
    </row>
    <row r="233" spans="1:34" x14ac:dyDescent="0.35">
      <c r="A233" s="1">
        <v>41147</v>
      </c>
      <c r="B233">
        <v>8547</v>
      </c>
      <c r="C233">
        <v>7463.833333333333</v>
      </c>
      <c r="D233">
        <v>4628.5</v>
      </c>
      <c r="E233">
        <v>0</v>
      </c>
      <c r="F233">
        <v>0</v>
      </c>
      <c r="G233">
        <v>8831</v>
      </c>
      <c r="H233">
        <v>0.46700360171953059</v>
      </c>
      <c r="I233">
        <v>0</v>
      </c>
      <c r="J233">
        <v>0</v>
      </c>
      <c r="K233">
        <v>0</v>
      </c>
      <c r="L233">
        <v>1</v>
      </c>
      <c r="M233">
        <v>0</v>
      </c>
      <c r="N233">
        <f t="shared" si="18"/>
        <v>7081.6313805892805</v>
      </c>
      <c r="O233">
        <f>N233-B233</f>
        <v>-1465.3686194107195</v>
      </c>
      <c r="P233">
        <f t="shared" si="19"/>
        <v>1465.3686194107195</v>
      </c>
      <c r="Q233" s="8">
        <f>P233/B233</f>
        <v>0.17144829991935409</v>
      </c>
      <c r="R233">
        <v>942</v>
      </c>
      <c r="S233">
        <f t="shared" si="20"/>
        <v>105506.5405975718</v>
      </c>
      <c r="T233">
        <f t="shared" si="21"/>
        <v>16956</v>
      </c>
      <c r="U233">
        <f t="shared" si="22"/>
        <v>-2930.737238821439</v>
      </c>
      <c r="V233">
        <f t="shared" si="23"/>
        <v>8589220.7630147114</v>
      </c>
      <c r="W233" t="e">
        <f>B233-#REF!</f>
        <v>#REF!</v>
      </c>
      <c r="X233">
        <v>0.46700360171953059</v>
      </c>
      <c r="Z233" s="4"/>
      <c r="AA233" s="4" t="s">
        <v>33</v>
      </c>
      <c r="AB233" s="4" t="s">
        <v>34</v>
      </c>
      <c r="AC233" s="4" t="s">
        <v>35</v>
      </c>
      <c r="AD233" s="4" t="s">
        <v>36</v>
      </c>
      <c r="AE233" s="4" t="s">
        <v>37</v>
      </c>
    </row>
    <row r="234" spans="1:34" x14ac:dyDescent="0.35">
      <c r="A234" s="1">
        <v>41148</v>
      </c>
      <c r="B234">
        <v>6839</v>
      </c>
      <c r="C234">
        <v>7335.5</v>
      </c>
      <c r="D234">
        <v>4628.5</v>
      </c>
      <c r="E234">
        <v>0</v>
      </c>
      <c r="F234">
        <v>0</v>
      </c>
      <c r="G234">
        <v>8547</v>
      </c>
      <c r="H234">
        <v>0.30155687231323342</v>
      </c>
      <c r="I234">
        <v>0</v>
      </c>
      <c r="J234">
        <v>0</v>
      </c>
      <c r="K234">
        <v>0</v>
      </c>
      <c r="L234">
        <v>0</v>
      </c>
      <c r="M234">
        <v>1</v>
      </c>
      <c r="N234">
        <f t="shared" si="18"/>
        <v>6968.8311379579281</v>
      </c>
      <c r="O234">
        <f>N234-B234</f>
        <v>129.83113795792815</v>
      </c>
      <c r="P234">
        <f t="shared" si="19"/>
        <v>129.83113795792815</v>
      </c>
      <c r="Q234" s="8">
        <f>P234/B234</f>
        <v>1.8983935949397301E-2</v>
      </c>
      <c r="R234">
        <v>489</v>
      </c>
      <c r="S234">
        <f t="shared" si="20"/>
        <v>2336.9604832427067</v>
      </c>
      <c r="T234">
        <f t="shared" si="21"/>
        <v>8802</v>
      </c>
      <c r="U234">
        <f t="shared" si="22"/>
        <v>129.83113795792815</v>
      </c>
      <c r="V234">
        <f t="shared" si="23"/>
        <v>16856.124383450573</v>
      </c>
      <c r="W234" t="e">
        <f>B234-#REF!</f>
        <v>#REF!</v>
      </c>
      <c r="X234">
        <v>0.30155687231323342</v>
      </c>
      <c r="Z234" s="2" t="s">
        <v>29</v>
      </c>
      <c r="AA234" s="2">
        <v>7</v>
      </c>
      <c r="AB234" s="2">
        <v>312408825.21781594</v>
      </c>
      <c r="AC234" s="2">
        <v>44629832.173973702</v>
      </c>
      <c r="AD234" s="2">
        <v>83.042916790004028</v>
      </c>
      <c r="AE234" s="2">
        <v>1.3647508215729248E-70</v>
      </c>
    </row>
    <row r="235" spans="1:34" x14ac:dyDescent="0.35">
      <c r="A235" s="1">
        <v>41149</v>
      </c>
      <c r="B235">
        <v>6209</v>
      </c>
      <c r="C235">
        <v>8072.333333333333</v>
      </c>
      <c r="D235">
        <v>4628.5</v>
      </c>
      <c r="E235">
        <v>1</v>
      </c>
      <c r="F235">
        <v>0</v>
      </c>
      <c r="G235">
        <v>6839</v>
      </c>
      <c r="H235">
        <v>0.42680376437783202</v>
      </c>
      <c r="I235">
        <v>0</v>
      </c>
      <c r="J235">
        <v>0</v>
      </c>
      <c r="K235">
        <v>0</v>
      </c>
      <c r="L235">
        <v>0</v>
      </c>
      <c r="M235">
        <v>0</v>
      </c>
      <c r="N235">
        <f t="shared" si="18"/>
        <v>6541.1513238398475</v>
      </c>
      <c r="O235">
        <f>N235-B235</f>
        <v>332.15132383984746</v>
      </c>
      <c r="P235">
        <f t="shared" si="19"/>
        <v>332.15132383984746</v>
      </c>
      <c r="Q235" s="8">
        <f>P235/B235</f>
        <v>5.3495139932331688E-2</v>
      </c>
      <c r="R235">
        <v>1543</v>
      </c>
      <c r="S235">
        <f t="shared" si="20"/>
        <v>5978.7238291172544</v>
      </c>
      <c r="T235">
        <f t="shared" si="21"/>
        <v>27774</v>
      </c>
      <c r="U235">
        <f t="shared" si="22"/>
        <v>332.15132383984746</v>
      </c>
      <c r="V235">
        <f t="shared" si="23"/>
        <v>110324.50192856322</v>
      </c>
      <c r="W235" t="e">
        <f>B235-#REF!</f>
        <v>#REF!</v>
      </c>
      <c r="X235">
        <v>0.42680376437783202</v>
      </c>
      <c r="Z235" s="2" t="s">
        <v>30</v>
      </c>
      <c r="AA235" s="2">
        <v>351</v>
      </c>
      <c r="AB235" s="2">
        <v>188638257.16379935</v>
      </c>
      <c r="AC235" s="2">
        <v>537430.93209059641</v>
      </c>
      <c r="AD235" s="2"/>
      <c r="AE235" s="2"/>
    </row>
    <row r="236" spans="1:34" ht="15" thickBot="1" x14ac:dyDescent="0.4">
      <c r="A236" s="1">
        <v>41150</v>
      </c>
      <c r="B236">
        <v>6414</v>
      </c>
      <c r="C236">
        <v>7198.333333333333</v>
      </c>
      <c r="D236">
        <v>4628.5</v>
      </c>
      <c r="E236">
        <v>0</v>
      </c>
      <c r="F236">
        <v>1</v>
      </c>
      <c r="G236">
        <v>6209</v>
      </c>
      <c r="H236">
        <v>0.52381782270245147</v>
      </c>
      <c r="I236">
        <v>0</v>
      </c>
      <c r="J236">
        <v>0</v>
      </c>
      <c r="K236">
        <v>0</v>
      </c>
      <c r="L236">
        <v>0</v>
      </c>
      <c r="M236">
        <v>0</v>
      </c>
      <c r="N236">
        <f t="shared" si="18"/>
        <v>5953.8582411921489</v>
      </c>
      <c r="O236">
        <f>N236-B236</f>
        <v>-460.14175880785115</v>
      </c>
      <c r="P236">
        <f t="shared" si="19"/>
        <v>460.14175880785115</v>
      </c>
      <c r="Q236" s="8">
        <f>P236/B236</f>
        <v>7.1740218086662172E-2</v>
      </c>
      <c r="R236">
        <v>1461</v>
      </c>
      <c r="S236">
        <f t="shared" si="20"/>
        <v>33130.206634165283</v>
      </c>
      <c r="T236">
        <f t="shared" si="21"/>
        <v>26298</v>
      </c>
      <c r="U236">
        <f t="shared" si="22"/>
        <v>-920.28351761570229</v>
      </c>
      <c r="V236">
        <f t="shared" si="23"/>
        <v>846921.7527951306</v>
      </c>
      <c r="W236" t="e">
        <f>B236-#REF!</f>
        <v>#REF!</v>
      </c>
      <c r="X236">
        <v>0.52381782270245147</v>
      </c>
      <c r="Z236" s="3" t="s">
        <v>31</v>
      </c>
      <c r="AA236" s="3">
        <v>358</v>
      </c>
      <c r="AB236" s="3">
        <v>501047082.38161528</v>
      </c>
      <c r="AC236" s="3"/>
      <c r="AD236" s="3"/>
      <c r="AE236" s="3"/>
    </row>
    <row r="237" spans="1:34" ht="15" thickBot="1" x14ac:dyDescent="0.4">
      <c r="A237" s="1">
        <v>41151</v>
      </c>
      <c r="B237">
        <v>7412</v>
      </c>
      <c r="C237">
        <v>6487.333333333333</v>
      </c>
      <c r="D237">
        <v>8932</v>
      </c>
      <c r="E237">
        <v>0</v>
      </c>
      <c r="F237">
        <v>0</v>
      </c>
      <c r="G237">
        <v>6414</v>
      </c>
      <c r="H237">
        <v>0.61595213198559318</v>
      </c>
      <c r="I237">
        <v>1</v>
      </c>
      <c r="J237">
        <v>0</v>
      </c>
      <c r="K237">
        <v>0</v>
      </c>
      <c r="L237">
        <v>0</v>
      </c>
      <c r="M237">
        <v>0</v>
      </c>
      <c r="N237">
        <f t="shared" si="18"/>
        <v>7899.2533565892818</v>
      </c>
      <c r="O237">
        <f>N237-B237</f>
        <v>487.25335658928179</v>
      </c>
      <c r="P237">
        <f t="shared" si="19"/>
        <v>487.25335658928179</v>
      </c>
      <c r="Q237" s="8">
        <f>P237/B237</f>
        <v>6.5738445303464899E-2</v>
      </c>
      <c r="R237">
        <v>188</v>
      </c>
      <c r="S237">
        <f t="shared" si="20"/>
        <v>8770.5604186070723</v>
      </c>
      <c r="T237">
        <f t="shared" si="21"/>
        <v>3384</v>
      </c>
      <c r="U237">
        <f t="shared" si="22"/>
        <v>487.25335658928179</v>
      </c>
      <c r="V237">
        <f t="shared" si="23"/>
        <v>237415.83350752181</v>
      </c>
      <c r="W237" t="e">
        <f>B237-#REF!</f>
        <v>#REF!</v>
      </c>
      <c r="X237">
        <v>0.61595213198559318</v>
      </c>
    </row>
    <row r="238" spans="1:34" x14ac:dyDescent="0.35">
      <c r="A238" s="1">
        <v>41152</v>
      </c>
      <c r="B238">
        <v>8691</v>
      </c>
      <c r="C238">
        <v>6678.333333333333</v>
      </c>
      <c r="D238">
        <v>4628.5</v>
      </c>
      <c r="E238">
        <v>0</v>
      </c>
      <c r="F238">
        <v>0</v>
      </c>
      <c r="G238">
        <v>7412</v>
      </c>
      <c r="H238">
        <v>0.64859997676309977</v>
      </c>
      <c r="I238">
        <v>0</v>
      </c>
      <c r="J238">
        <v>1</v>
      </c>
      <c r="K238">
        <v>0</v>
      </c>
      <c r="L238">
        <v>0</v>
      </c>
      <c r="M238">
        <v>0</v>
      </c>
      <c r="N238">
        <f t="shared" si="18"/>
        <v>6474.6498913022406</v>
      </c>
      <c r="O238">
        <f>N238-B238</f>
        <v>-2216.3501086977594</v>
      </c>
      <c r="P238">
        <f t="shared" si="19"/>
        <v>2216.3501086977594</v>
      </c>
      <c r="Q238" s="8">
        <f>P238/B238</f>
        <v>0.25501669643283392</v>
      </c>
      <c r="R238">
        <v>387</v>
      </c>
      <c r="S238">
        <f t="shared" si="20"/>
        <v>159577.20782623868</v>
      </c>
      <c r="T238">
        <f t="shared" si="21"/>
        <v>6966</v>
      </c>
      <c r="U238">
        <f t="shared" si="22"/>
        <v>-4432.7002173955188</v>
      </c>
      <c r="V238">
        <f t="shared" si="23"/>
        <v>19648831.21729828</v>
      </c>
      <c r="W238" t="e">
        <f>B238-#REF!</f>
        <v>#REF!</v>
      </c>
      <c r="X238">
        <v>0.64859997676309977</v>
      </c>
      <c r="Z238" s="4"/>
      <c r="AA238" s="4" t="s">
        <v>38</v>
      </c>
      <c r="AB238" s="4" t="s">
        <v>6</v>
      </c>
      <c r="AC238" s="4" t="s">
        <v>39</v>
      </c>
      <c r="AD238" s="4" t="s">
        <v>40</v>
      </c>
      <c r="AE238" s="4" t="s">
        <v>41</v>
      </c>
      <c r="AF238" s="4" t="s">
        <v>42</v>
      </c>
      <c r="AG238" s="4" t="s">
        <v>43</v>
      </c>
      <c r="AH238" s="4" t="s">
        <v>44</v>
      </c>
    </row>
    <row r="239" spans="1:34" x14ac:dyDescent="0.35">
      <c r="A239" s="1">
        <v>41153</v>
      </c>
      <c r="B239">
        <v>8447</v>
      </c>
      <c r="C239">
        <v>7505.666666666667</v>
      </c>
      <c r="D239">
        <v>8831</v>
      </c>
      <c r="E239">
        <v>0</v>
      </c>
      <c r="F239">
        <v>0</v>
      </c>
      <c r="G239">
        <v>8691</v>
      </c>
      <c r="H239">
        <v>0.47165098175903336</v>
      </c>
      <c r="I239">
        <v>0</v>
      </c>
      <c r="J239">
        <v>0</v>
      </c>
      <c r="K239">
        <v>1</v>
      </c>
      <c r="L239">
        <v>1</v>
      </c>
      <c r="M239">
        <v>0</v>
      </c>
      <c r="N239">
        <f t="shared" si="18"/>
        <v>8759.5535850223168</v>
      </c>
      <c r="O239">
        <f>N239-B239</f>
        <v>312.55358502231684</v>
      </c>
      <c r="P239">
        <f t="shared" si="19"/>
        <v>312.55358502231684</v>
      </c>
      <c r="Q239" s="8">
        <f>P239/B239</f>
        <v>3.7001726651156253E-2</v>
      </c>
      <c r="R239">
        <v>1113</v>
      </c>
      <c r="S239">
        <f t="shared" si="20"/>
        <v>5625.9645304017031</v>
      </c>
      <c r="T239">
        <f t="shared" si="21"/>
        <v>20034</v>
      </c>
      <c r="U239">
        <f t="shared" si="22"/>
        <v>312.55358502231684</v>
      </c>
      <c r="V239">
        <f t="shared" si="23"/>
        <v>97689.743510302636</v>
      </c>
      <c r="W239" t="e">
        <f>B239-#REF!</f>
        <v>#REF!</v>
      </c>
      <c r="X239">
        <v>0.47165098175903336</v>
      </c>
      <c r="Z239" s="2" t="s">
        <v>32</v>
      </c>
      <c r="AA239" s="2">
        <v>961.46636485498891</v>
      </c>
      <c r="AB239" s="2">
        <v>223.91287160990439</v>
      </c>
      <c r="AC239" s="2">
        <v>4.2939307505735194</v>
      </c>
      <c r="AD239" s="2">
        <v>2.2744985613997564E-5</v>
      </c>
      <c r="AE239" s="2">
        <v>521.08671857716763</v>
      </c>
      <c r="AF239" s="2">
        <v>1401.8460111328102</v>
      </c>
      <c r="AG239" s="2">
        <v>521.08671857716763</v>
      </c>
      <c r="AH239" s="2">
        <v>1401.8460111328102</v>
      </c>
    </row>
    <row r="240" spans="1:34" x14ac:dyDescent="0.35">
      <c r="A240" s="1">
        <v>41154</v>
      </c>
      <c r="B240">
        <v>7848</v>
      </c>
      <c r="C240">
        <v>8183.333333333333</v>
      </c>
      <c r="D240">
        <v>8547</v>
      </c>
      <c r="E240">
        <v>0</v>
      </c>
      <c r="F240">
        <v>0</v>
      </c>
      <c r="G240">
        <v>8447</v>
      </c>
      <c r="H240">
        <v>0.43040548390844663</v>
      </c>
      <c r="I240">
        <v>0</v>
      </c>
      <c r="J240">
        <v>0</v>
      </c>
      <c r="K240">
        <v>0</v>
      </c>
      <c r="L240">
        <v>1</v>
      </c>
      <c r="M240">
        <v>0</v>
      </c>
      <c r="N240">
        <f t="shared" si="18"/>
        <v>8784.5054326935679</v>
      </c>
      <c r="O240">
        <f>N240-B240</f>
        <v>936.50543269356785</v>
      </c>
      <c r="P240">
        <f t="shared" si="19"/>
        <v>936.50543269356785</v>
      </c>
      <c r="Q240" s="8">
        <f>P240/B240</f>
        <v>0.11933045778460345</v>
      </c>
      <c r="R240">
        <v>1581</v>
      </c>
      <c r="S240">
        <f t="shared" si="20"/>
        <v>16857.097788484221</v>
      </c>
      <c r="T240">
        <f t="shared" si="21"/>
        <v>28458</v>
      </c>
      <c r="U240">
        <f t="shared" si="22"/>
        <v>936.50543269356785</v>
      </c>
      <c r="V240">
        <f t="shared" si="23"/>
        <v>877042.4254645668</v>
      </c>
      <c r="W240" t="e">
        <f>B240-#REF!</f>
        <v>#REF!</v>
      </c>
      <c r="X240">
        <v>0.43040548390844663</v>
      </c>
      <c r="Z240" s="2" t="s">
        <v>106</v>
      </c>
      <c r="AA240" s="2">
        <v>0.44571265482231948</v>
      </c>
      <c r="AB240" s="2">
        <v>9.0738571856435538E-2</v>
      </c>
      <c r="AC240" s="2">
        <v>4.9120527875126321</v>
      </c>
      <c r="AD240" s="2">
        <v>1.3845085386911252E-6</v>
      </c>
      <c r="AE240" s="2">
        <v>0.26725297141694521</v>
      </c>
      <c r="AF240" s="2">
        <v>0.6241723382276938</v>
      </c>
      <c r="AG240" s="2">
        <v>0.26725297141694521</v>
      </c>
      <c r="AH240" s="2">
        <v>0.6241723382276938</v>
      </c>
    </row>
    <row r="241" spans="1:34" x14ac:dyDescent="0.35">
      <c r="A241" s="1">
        <v>41155</v>
      </c>
      <c r="B241">
        <v>5397</v>
      </c>
      <c r="C241">
        <v>8328.6666666666661</v>
      </c>
      <c r="D241">
        <v>6839</v>
      </c>
      <c r="E241">
        <v>0</v>
      </c>
      <c r="F241">
        <v>0</v>
      </c>
      <c r="G241">
        <v>7848</v>
      </c>
      <c r="H241">
        <v>0.21523178807947019</v>
      </c>
      <c r="I241">
        <v>0</v>
      </c>
      <c r="J241">
        <v>0</v>
      </c>
      <c r="K241">
        <v>0</v>
      </c>
      <c r="L241">
        <v>0</v>
      </c>
      <c r="M241">
        <v>1</v>
      </c>
      <c r="N241">
        <f t="shared" si="18"/>
        <v>7979.952326641378</v>
      </c>
      <c r="O241">
        <f>N241-B241</f>
        <v>2582.952326641378</v>
      </c>
      <c r="P241">
        <f t="shared" si="19"/>
        <v>2582.952326641378</v>
      </c>
      <c r="Q241" s="8">
        <f>P241/B241</f>
        <v>0.4785903884827456</v>
      </c>
      <c r="R241">
        <v>2340</v>
      </c>
      <c r="S241">
        <f t="shared" si="20"/>
        <v>46493.141879544804</v>
      </c>
      <c r="T241">
        <f t="shared" si="21"/>
        <v>42120</v>
      </c>
      <c r="U241">
        <f t="shared" si="22"/>
        <v>2582.952326641378</v>
      </c>
      <c r="V241">
        <f t="shared" si="23"/>
        <v>6671642.7217021082</v>
      </c>
      <c r="W241" t="e">
        <f>B241-#REF!</f>
        <v>#REF!</v>
      </c>
      <c r="X241">
        <v>0.21523178807947019</v>
      </c>
      <c r="Z241" s="2" t="s">
        <v>21</v>
      </c>
      <c r="AA241" s="2">
        <v>0.24320109735029471</v>
      </c>
      <c r="AB241" s="2">
        <v>4.6558235898208969E-2</v>
      </c>
      <c r="AC241" s="2">
        <v>5.2235891815576787</v>
      </c>
      <c r="AD241" s="2">
        <v>3.0149805792972977E-7</v>
      </c>
      <c r="AE241" s="2">
        <v>0.15163289357193854</v>
      </c>
      <c r="AF241" s="2">
        <v>0.33476930112865089</v>
      </c>
      <c r="AG241" s="2">
        <v>0.15163289357193854</v>
      </c>
      <c r="AH241" s="2">
        <v>0.33476930112865089</v>
      </c>
    </row>
    <row r="242" spans="1:34" x14ac:dyDescent="0.35">
      <c r="A242" s="1">
        <v>41156</v>
      </c>
      <c r="B242">
        <v>5752</v>
      </c>
      <c r="C242">
        <v>7230.666666666667</v>
      </c>
      <c r="D242">
        <v>6209</v>
      </c>
      <c r="E242">
        <v>1</v>
      </c>
      <c r="F242">
        <v>0</v>
      </c>
      <c r="G242">
        <v>5397</v>
      </c>
      <c r="H242">
        <v>0.54124549785058673</v>
      </c>
      <c r="I242">
        <v>0</v>
      </c>
      <c r="J242">
        <v>0</v>
      </c>
      <c r="K242">
        <v>0</v>
      </c>
      <c r="L242">
        <v>0</v>
      </c>
      <c r="M242">
        <v>0</v>
      </c>
      <c r="N242">
        <f t="shared" si="18"/>
        <v>6551.3456884656707</v>
      </c>
      <c r="O242">
        <f>N242-B242</f>
        <v>799.34568846567072</v>
      </c>
      <c r="P242">
        <f t="shared" si="19"/>
        <v>799.34568846567072</v>
      </c>
      <c r="Q242" s="8">
        <f>P242/B242</f>
        <v>0.13896830467066598</v>
      </c>
      <c r="R242">
        <v>1289</v>
      </c>
      <c r="S242">
        <f t="shared" si="20"/>
        <v>14388.222392382073</v>
      </c>
      <c r="T242">
        <f t="shared" si="21"/>
        <v>23202</v>
      </c>
      <c r="U242">
        <f t="shared" si="22"/>
        <v>799.34568846567072</v>
      </c>
      <c r="V242">
        <f t="shared" si="23"/>
        <v>638953.52966865711</v>
      </c>
      <c r="W242" t="e">
        <f>B242-#REF!</f>
        <v>#REF!</v>
      </c>
      <c r="X242">
        <v>0.54124549785058673</v>
      </c>
      <c r="Z242" s="2" t="s">
        <v>15</v>
      </c>
      <c r="AA242" s="2">
        <v>-1207.4190594651218</v>
      </c>
      <c r="AB242" s="2">
        <v>140.55456195010456</v>
      </c>
      <c r="AC242" s="2">
        <v>-8.5903939560050944</v>
      </c>
      <c r="AD242" s="2">
        <v>2.8795488717430584E-16</v>
      </c>
      <c r="AE242" s="2">
        <v>-1483.8541202514318</v>
      </c>
      <c r="AF242" s="2">
        <v>-930.98399867881176</v>
      </c>
      <c r="AG242" s="2">
        <v>-1483.8541202514318</v>
      </c>
      <c r="AH242" s="2">
        <v>-930.98399867881176</v>
      </c>
    </row>
    <row r="243" spans="1:34" x14ac:dyDescent="0.35">
      <c r="A243" s="1">
        <v>41157</v>
      </c>
      <c r="B243">
        <v>5373</v>
      </c>
      <c r="C243">
        <v>6332.333333333333</v>
      </c>
      <c r="D243">
        <v>6414</v>
      </c>
      <c r="E243">
        <v>0</v>
      </c>
      <c r="F243">
        <v>1</v>
      </c>
      <c r="G243">
        <v>5752</v>
      </c>
      <c r="H243">
        <v>0.45596607412571161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f t="shared" si="18"/>
        <v>6297.1709635876859</v>
      </c>
      <c r="O243">
        <f>N243-B243</f>
        <v>924.17096358768595</v>
      </c>
      <c r="P243">
        <f t="shared" si="19"/>
        <v>924.17096358768595</v>
      </c>
      <c r="Q243" s="8">
        <f>P243/B243</f>
        <v>0.17200278495955443</v>
      </c>
      <c r="R243">
        <v>2262</v>
      </c>
      <c r="S243">
        <f t="shared" si="20"/>
        <v>16635.077344578349</v>
      </c>
      <c r="T243">
        <f t="shared" si="21"/>
        <v>40716</v>
      </c>
      <c r="U243">
        <f t="shared" si="22"/>
        <v>924.17096358768595</v>
      </c>
      <c r="V243">
        <f t="shared" si="23"/>
        <v>854091.96993859194</v>
      </c>
      <c r="W243" t="e">
        <f>B243-#REF!</f>
        <v>#REF!</v>
      </c>
      <c r="X243">
        <v>0.45596607412571161</v>
      </c>
      <c r="Z243" s="2" t="s">
        <v>16</v>
      </c>
      <c r="AA243" s="2">
        <v>-633.31772718771754</v>
      </c>
      <c r="AB243" s="2">
        <v>157.01642924642414</v>
      </c>
      <c r="AC243" s="2">
        <v>-4.0334487940352943</v>
      </c>
      <c r="AD243" s="2">
        <v>6.7474155401692231E-5</v>
      </c>
      <c r="AE243" s="2">
        <v>-942.12909240397357</v>
      </c>
      <c r="AF243" s="2">
        <v>-324.50636197146156</v>
      </c>
      <c r="AG243" s="2">
        <v>-942.12909240397357</v>
      </c>
      <c r="AH243" s="2">
        <v>-324.50636197146156</v>
      </c>
    </row>
    <row r="244" spans="1:34" x14ac:dyDescent="0.35">
      <c r="A244" s="1">
        <v>41158</v>
      </c>
      <c r="B244">
        <v>5436</v>
      </c>
      <c r="C244">
        <v>5507.333333333333</v>
      </c>
      <c r="D244">
        <v>7412</v>
      </c>
      <c r="E244">
        <v>0</v>
      </c>
      <c r="F244">
        <v>0</v>
      </c>
      <c r="G244">
        <v>5373</v>
      </c>
      <c r="H244">
        <v>0.50731962356221683</v>
      </c>
      <c r="I244">
        <v>1</v>
      </c>
      <c r="J244">
        <v>0</v>
      </c>
      <c r="K244">
        <v>0</v>
      </c>
      <c r="L244">
        <v>0</v>
      </c>
      <c r="M244">
        <v>0</v>
      </c>
      <c r="N244">
        <f t="shared" si="18"/>
        <v>6717.0108368005403</v>
      </c>
      <c r="O244">
        <f>N244-B244</f>
        <v>1281.0108368005403</v>
      </c>
      <c r="P244">
        <f t="shared" si="19"/>
        <v>1281.0108368005403</v>
      </c>
      <c r="Q244" s="8">
        <f>P244/B244</f>
        <v>0.23565320765278519</v>
      </c>
      <c r="R244">
        <v>2233</v>
      </c>
      <c r="S244">
        <f t="shared" si="20"/>
        <v>23058.195062409726</v>
      </c>
      <c r="T244">
        <f t="shared" si="21"/>
        <v>40194</v>
      </c>
      <c r="U244">
        <f t="shared" si="22"/>
        <v>1281.0108368005403</v>
      </c>
      <c r="V244">
        <f t="shared" si="23"/>
        <v>1640988.7640004207</v>
      </c>
      <c r="W244" t="e">
        <f>B244-#REF!</f>
        <v>#REF!</v>
      </c>
      <c r="X244">
        <v>0.50731962356221683</v>
      </c>
      <c r="Z244" s="2" t="s">
        <v>17</v>
      </c>
      <c r="AA244" s="2">
        <v>-621.75236391436658</v>
      </c>
      <c r="AB244" s="2">
        <v>133.59180501298181</v>
      </c>
      <c r="AC244" s="2">
        <v>-4.6541205417049918</v>
      </c>
      <c r="AD244" s="2">
        <v>4.6193096817534407E-6</v>
      </c>
      <c r="AE244" s="2">
        <v>-884.49345340263301</v>
      </c>
      <c r="AF244" s="2">
        <v>-359.01127442610016</v>
      </c>
      <c r="AG244" s="2">
        <v>-884.49345340263301</v>
      </c>
      <c r="AH244" s="2">
        <v>-359.01127442610016</v>
      </c>
    </row>
    <row r="245" spans="1:34" x14ac:dyDescent="0.35">
      <c r="A245" s="1">
        <v>41159</v>
      </c>
      <c r="B245">
        <v>7263</v>
      </c>
      <c r="C245">
        <v>5520.333333333333</v>
      </c>
      <c r="D245">
        <v>8691</v>
      </c>
      <c r="E245">
        <v>0</v>
      </c>
      <c r="F245">
        <v>0</v>
      </c>
      <c r="G245">
        <v>5436</v>
      </c>
      <c r="H245">
        <v>0.71226908330428718</v>
      </c>
      <c r="I245">
        <v>0</v>
      </c>
      <c r="J245">
        <v>1</v>
      </c>
      <c r="K245">
        <v>0</v>
      </c>
      <c r="L245">
        <v>0</v>
      </c>
      <c r="M245">
        <v>0</v>
      </c>
      <c r="N245">
        <f t="shared" si="18"/>
        <v>7255.3536263374526</v>
      </c>
      <c r="O245">
        <f>N245-B245</f>
        <v>-7.6463736625473757</v>
      </c>
      <c r="P245">
        <f t="shared" si="19"/>
        <v>7.6463736625473757</v>
      </c>
      <c r="Q245" s="8">
        <f>P245/B245</f>
        <v>1.0527844778393744E-3</v>
      </c>
      <c r="R245">
        <v>603</v>
      </c>
      <c r="S245">
        <f t="shared" si="20"/>
        <v>550.53890370341105</v>
      </c>
      <c r="T245">
        <f t="shared" si="21"/>
        <v>10854</v>
      </c>
      <c r="U245">
        <f t="shared" si="22"/>
        <v>-15.292747325094751</v>
      </c>
      <c r="V245">
        <f t="shared" si="23"/>
        <v>233.86812074919268</v>
      </c>
      <c r="W245" t="e">
        <f>B245-#REF!</f>
        <v>#REF!</v>
      </c>
      <c r="X245">
        <v>0.71226908330428718</v>
      </c>
      <c r="Z245" s="2" t="s">
        <v>18</v>
      </c>
      <c r="AA245" s="2">
        <v>-88.344417779684761</v>
      </c>
      <c r="AB245" s="2">
        <v>122.49482781708433</v>
      </c>
      <c r="AC245" s="2">
        <v>-0.72120937148142494</v>
      </c>
      <c r="AD245" s="2">
        <v>0.47126080585526797</v>
      </c>
      <c r="AE245" s="2">
        <v>-329.26057662798246</v>
      </c>
      <c r="AF245" s="2">
        <v>152.57174106861297</v>
      </c>
      <c r="AG245" s="2">
        <v>-329.26057662798246</v>
      </c>
      <c r="AH245" s="2">
        <v>152.57174106861297</v>
      </c>
    </row>
    <row r="246" spans="1:34" ht="15" thickBot="1" x14ac:dyDescent="0.4">
      <c r="A246" s="1">
        <v>41160</v>
      </c>
      <c r="B246">
        <v>7986</v>
      </c>
      <c r="C246">
        <v>6024</v>
      </c>
      <c r="D246">
        <v>8447</v>
      </c>
      <c r="E246">
        <v>0</v>
      </c>
      <c r="F246">
        <v>0</v>
      </c>
      <c r="G246">
        <v>7263</v>
      </c>
      <c r="H246">
        <v>0.58400139421401187</v>
      </c>
      <c r="I246">
        <v>0</v>
      </c>
      <c r="J246">
        <v>0</v>
      </c>
      <c r="K246">
        <v>1</v>
      </c>
      <c r="L246">
        <v>1</v>
      </c>
      <c r="M246">
        <v>0</v>
      </c>
      <c r="N246">
        <f t="shared" si="18"/>
        <v>7785.4140473980278</v>
      </c>
      <c r="O246">
        <f>N246-B246</f>
        <v>-200.58595260197217</v>
      </c>
      <c r="P246">
        <f t="shared" si="19"/>
        <v>200.58595260197217</v>
      </c>
      <c r="Q246" s="8">
        <f>P246/B246</f>
        <v>2.5117199173800672E-2</v>
      </c>
      <c r="R246">
        <v>980</v>
      </c>
      <c r="S246">
        <f t="shared" si="20"/>
        <v>14442.188587341996</v>
      </c>
      <c r="T246">
        <f t="shared" si="21"/>
        <v>17640</v>
      </c>
      <c r="U246">
        <f t="shared" si="22"/>
        <v>-401.17190520394433</v>
      </c>
      <c r="V246">
        <f t="shared" si="23"/>
        <v>160938.89752496249</v>
      </c>
      <c r="W246" t="e">
        <f>B246-#REF!</f>
        <v>#REF!</v>
      </c>
      <c r="X246">
        <v>0.58400139421401187</v>
      </c>
      <c r="Z246" s="3" t="s">
        <v>53</v>
      </c>
      <c r="AA246" s="3">
        <v>0.18976202792815819</v>
      </c>
      <c r="AB246" s="3">
        <v>7.361125630804688E-2</v>
      </c>
      <c r="AC246" s="3">
        <v>2.5778941624640388</v>
      </c>
      <c r="AD246" s="3">
        <v>1.0347598483638741E-2</v>
      </c>
      <c r="AE246" s="3">
        <v>4.4987416348527043E-2</v>
      </c>
      <c r="AF246" s="3">
        <v>0.33453663950778934</v>
      </c>
      <c r="AG246" s="3">
        <v>4.4987416348527043E-2</v>
      </c>
      <c r="AH246" s="3">
        <v>0.33453663950778934</v>
      </c>
    </row>
    <row r="247" spans="1:34" x14ac:dyDescent="0.35">
      <c r="A247" s="1">
        <v>41161</v>
      </c>
      <c r="B247">
        <v>7444</v>
      </c>
      <c r="C247">
        <v>6895</v>
      </c>
      <c r="D247">
        <v>7848</v>
      </c>
      <c r="E247">
        <v>0</v>
      </c>
      <c r="F247">
        <v>0</v>
      </c>
      <c r="G247">
        <v>7986</v>
      </c>
      <c r="H247">
        <v>0.437028000464738</v>
      </c>
      <c r="I247">
        <v>0</v>
      </c>
      <c r="J247">
        <v>0</v>
      </c>
      <c r="K247">
        <v>0</v>
      </c>
      <c r="L247">
        <v>1</v>
      </c>
      <c r="M247">
        <v>0</v>
      </c>
      <c r="N247">
        <f t="shared" si="18"/>
        <v>7993.6288395784286</v>
      </c>
      <c r="O247">
        <f>N247-B247</f>
        <v>549.6288395784286</v>
      </c>
      <c r="P247">
        <f t="shared" si="19"/>
        <v>549.6288395784286</v>
      </c>
      <c r="Q247" s="8">
        <f>P247/B247</f>
        <v>7.3835147713383745E-2</v>
      </c>
      <c r="R247">
        <v>1321</v>
      </c>
      <c r="S247">
        <f t="shared" si="20"/>
        <v>9893.3191124117147</v>
      </c>
      <c r="T247">
        <f t="shared" si="21"/>
        <v>23778</v>
      </c>
      <c r="U247">
        <f t="shared" si="22"/>
        <v>549.6288395784286</v>
      </c>
      <c r="V247">
        <f t="shared" si="23"/>
        <v>302091.86129633</v>
      </c>
      <c r="W247" t="e">
        <f>B247-#REF!</f>
        <v>#REF!</v>
      </c>
      <c r="X247">
        <v>0.437028000464738</v>
      </c>
    </row>
    <row r="248" spans="1:34" x14ac:dyDescent="0.35">
      <c r="A248" s="1">
        <v>41162</v>
      </c>
      <c r="B248">
        <v>5029</v>
      </c>
      <c r="C248">
        <v>7564.333333333333</v>
      </c>
      <c r="D248">
        <v>5397</v>
      </c>
      <c r="E248">
        <v>0</v>
      </c>
      <c r="F248">
        <v>0</v>
      </c>
      <c r="G248">
        <v>7444</v>
      </c>
      <c r="H248">
        <v>0.21941443011502265</v>
      </c>
      <c r="I248">
        <v>0</v>
      </c>
      <c r="J248">
        <v>0</v>
      </c>
      <c r="K248">
        <v>0</v>
      </c>
      <c r="L248">
        <v>0</v>
      </c>
      <c r="M248">
        <v>1</v>
      </c>
      <c r="N248">
        <f t="shared" si="18"/>
        <v>7060.6046483603041</v>
      </c>
      <c r="O248">
        <f>N248-B248</f>
        <v>2031.6046483603041</v>
      </c>
      <c r="P248">
        <f t="shared" si="19"/>
        <v>2031.6046483603041</v>
      </c>
      <c r="Q248" s="8">
        <f>P248/B248</f>
        <v>0.40397785809510917</v>
      </c>
      <c r="R248">
        <v>1989</v>
      </c>
      <c r="S248">
        <f t="shared" si="20"/>
        <v>36568.883670485477</v>
      </c>
      <c r="T248">
        <f t="shared" si="21"/>
        <v>35802</v>
      </c>
      <c r="U248">
        <f t="shared" si="22"/>
        <v>2031.6046483603041</v>
      </c>
      <c r="V248">
        <f t="shared" si="23"/>
        <v>4127417.4472391945</v>
      </c>
      <c r="W248" t="e">
        <f>B248-#REF!</f>
        <v>#REF!</v>
      </c>
      <c r="X248">
        <v>0.21941443011502265</v>
      </c>
      <c r="Z248" t="s">
        <v>22</v>
      </c>
    </row>
    <row r="249" spans="1:34" ht="15" thickBot="1" x14ac:dyDescent="0.4">
      <c r="A249" s="1">
        <v>41163</v>
      </c>
      <c r="B249">
        <v>5327</v>
      </c>
      <c r="C249">
        <v>6819.666666666667</v>
      </c>
      <c r="D249">
        <v>5752</v>
      </c>
      <c r="E249">
        <v>1</v>
      </c>
      <c r="F249">
        <v>0</v>
      </c>
      <c r="G249">
        <v>5029</v>
      </c>
      <c r="H249">
        <v>0.53462298129429531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f t="shared" si="18"/>
        <v>6146.5371980475911</v>
      </c>
      <c r="O249">
        <f>N249-B249</f>
        <v>819.53719804759112</v>
      </c>
      <c r="P249">
        <f t="shared" si="19"/>
        <v>819.53719804759112</v>
      </c>
      <c r="Q249" s="8">
        <f>P249/B249</f>
        <v>0.15384591665995703</v>
      </c>
      <c r="R249">
        <v>1892</v>
      </c>
      <c r="S249">
        <f t="shared" si="20"/>
        <v>14751.66956485664</v>
      </c>
      <c r="T249">
        <f t="shared" si="21"/>
        <v>34056</v>
      </c>
      <c r="U249">
        <f t="shared" si="22"/>
        <v>819.53719804759112</v>
      </c>
      <c r="V249">
        <f t="shared" si="23"/>
        <v>671641.21898369654</v>
      </c>
      <c r="W249" t="e">
        <f>B249-#REF!</f>
        <v>#REF!</v>
      </c>
      <c r="X249">
        <v>0.53462298129429531</v>
      </c>
    </row>
    <row r="250" spans="1:34" x14ac:dyDescent="0.35">
      <c r="A250" s="1">
        <v>41164</v>
      </c>
      <c r="B250">
        <v>5012</v>
      </c>
      <c r="C250">
        <v>5933.333333333333</v>
      </c>
      <c r="D250">
        <v>5373</v>
      </c>
      <c r="E250">
        <v>0</v>
      </c>
      <c r="F250">
        <v>1</v>
      </c>
      <c r="G250">
        <v>5327</v>
      </c>
      <c r="H250">
        <v>0.46340188218891598</v>
      </c>
      <c r="I250">
        <v>0</v>
      </c>
      <c r="J250">
        <v>0</v>
      </c>
      <c r="K250">
        <v>0</v>
      </c>
      <c r="L250">
        <v>0</v>
      </c>
      <c r="M250">
        <v>0</v>
      </c>
      <c r="N250">
        <f t="shared" si="18"/>
        <v>5644.5653145117594</v>
      </c>
      <c r="O250">
        <f>N250-B250</f>
        <v>632.56531451175942</v>
      </c>
      <c r="P250">
        <f t="shared" si="19"/>
        <v>632.56531451175942</v>
      </c>
      <c r="Q250" s="8">
        <f>P250/B250</f>
        <v>0.12621015852189932</v>
      </c>
      <c r="R250">
        <v>2102</v>
      </c>
      <c r="S250">
        <f t="shared" si="20"/>
        <v>11386.17566121167</v>
      </c>
      <c r="T250">
        <f t="shared" si="21"/>
        <v>37836</v>
      </c>
      <c r="U250">
        <f t="shared" si="22"/>
        <v>632.56531451175942</v>
      </c>
      <c r="V250">
        <f t="shared" si="23"/>
        <v>400138.8771233611</v>
      </c>
      <c r="W250" t="e">
        <f>B250-#REF!</f>
        <v>#REF!</v>
      </c>
      <c r="X250">
        <v>0.46340188218891598</v>
      </c>
      <c r="Z250" s="5" t="s">
        <v>23</v>
      </c>
      <c r="AA250" s="5"/>
    </row>
    <row r="251" spans="1:34" x14ac:dyDescent="0.35">
      <c r="A251" s="1">
        <v>41165</v>
      </c>
      <c r="B251">
        <v>6084</v>
      </c>
      <c r="C251">
        <v>5122.666666666667</v>
      </c>
      <c r="D251">
        <v>5436</v>
      </c>
      <c r="E251">
        <v>0</v>
      </c>
      <c r="F251">
        <v>0</v>
      </c>
      <c r="G251">
        <v>5012</v>
      </c>
      <c r="H251">
        <v>0.6245497850586732</v>
      </c>
      <c r="I251">
        <v>1</v>
      </c>
      <c r="J251">
        <v>0</v>
      </c>
      <c r="K251">
        <v>0</v>
      </c>
      <c r="L251">
        <v>0</v>
      </c>
      <c r="M251">
        <v>0</v>
      </c>
      <c r="N251">
        <f t="shared" si="18"/>
        <v>5706.7824911601092</v>
      </c>
      <c r="O251">
        <f>N251-B251</f>
        <v>-377.2175088398908</v>
      </c>
      <c r="P251">
        <f t="shared" si="19"/>
        <v>377.2175088398908</v>
      </c>
      <c r="Q251" s="8">
        <f>P251/B251</f>
        <v>6.200156292568882E-2</v>
      </c>
      <c r="R251">
        <v>1186</v>
      </c>
      <c r="S251">
        <f t="shared" si="20"/>
        <v>27159.660636472137</v>
      </c>
      <c r="T251">
        <f t="shared" si="21"/>
        <v>21348</v>
      </c>
      <c r="U251">
        <f t="shared" si="22"/>
        <v>-754.43501767978159</v>
      </c>
      <c r="V251">
        <f t="shared" si="23"/>
        <v>569172.19590149238</v>
      </c>
      <c r="W251" t="e">
        <f>B251-#REF!</f>
        <v>#REF!</v>
      </c>
      <c r="X251">
        <v>0.6245497850586732</v>
      </c>
      <c r="Z251" s="2" t="s">
        <v>24</v>
      </c>
      <c r="AA251" s="2">
        <v>0.78927435045753125</v>
      </c>
    </row>
    <row r="252" spans="1:34" x14ac:dyDescent="0.35">
      <c r="A252" s="1">
        <v>41166</v>
      </c>
      <c r="B252">
        <v>6172</v>
      </c>
      <c r="C252">
        <v>5474.333333333333</v>
      </c>
      <c r="D252">
        <v>7263</v>
      </c>
      <c r="E252">
        <v>0</v>
      </c>
      <c r="F252">
        <v>0</v>
      </c>
      <c r="G252">
        <v>6084</v>
      </c>
      <c r="H252">
        <v>0.51022423608690604</v>
      </c>
      <c r="I252">
        <v>0</v>
      </c>
      <c r="J252">
        <v>1</v>
      </c>
      <c r="K252">
        <v>0</v>
      </c>
      <c r="L252">
        <v>0</v>
      </c>
      <c r="M252">
        <v>0</v>
      </c>
      <c r="N252">
        <f t="shared" si="18"/>
        <v>6832.555265031544</v>
      </c>
      <c r="O252">
        <f>N252-B252</f>
        <v>660.55526503154397</v>
      </c>
      <c r="P252">
        <f t="shared" si="19"/>
        <v>660.55526503154397</v>
      </c>
      <c r="Q252" s="8">
        <f>P252/B252</f>
        <v>0.10702450826823461</v>
      </c>
      <c r="R252">
        <v>1219</v>
      </c>
      <c r="S252">
        <f t="shared" si="20"/>
        <v>11889.994770567791</v>
      </c>
      <c r="T252">
        <f t="shared" si="21"/>
        <v>21942</v>
      </c>
      <c r="U252">
        <f t="shared" si="22"/>
        <v>660.55526503154397</v>
      </c>
      <c r="V252">
        <f t="shared" si="23"/>
        <v>436333.25816089328</v>
      </c>
      <c r="W252" t="e">
        <f>B252-#REF!</f>
        <v>#REF!</v>
      </c>
      <c r="X252">
        <v>0.51022423608690604</v>
      </c>
      <c r="Z252" s="2" t="s">
        <v>25</v>
      </c>
      <c r="AA252" s="2">
        <v>0.62295400029015779</v>
      </c>
    </row>
    <row r="253" spans="1:34" x14ac:dyDescent="0.35">
      <c r="A253" s="1">
        <v>41167</v>
      </c>
      <c r="B253">
        <v>7222</v>
      </c>
      <c r="C253">
        <v>5756</v>
      </c>
      <c r="D253">
        <v>7986</v>
      </c>
      <c r="E253">
        <v>0</v>
      </c>
      <c r="F253">
        <v>0</v>
      </c>
      <c r="G253">
        <v>6172</v>
      </c>
      <c r="H253">
        <v>0.62199372603694669</v>
      </c>
      <c r="I253">
        <v>0</v>
      </c>
      <c r="J253">
        <v>0</v>
      </c>
      <c r="K253">
        <v>1</v>
      </c>
      <c r="L253">
        <v>1</v>
      </c>
      <c r="M253">
        <v>0</v>
      </c>
      <c r="N253">
        <f t="shared" si="18"/>
        <v>7233.0331210277682</v>
      </c>
      <c r="O253">
        <f>N253-B253</f>
        <v>11.033121027768175</v>
      </c>
      <c r="P253">
        <f t="shared" si="19"/>
        <v>11.033121027768175</v>
      </c>
      <c r="Q253" s="8">
        <f>P253/B253</f>
        <v>1.5277099179961471E-3</v>
      </c>
      <c r="R253">
        <v>1451</v>
      </c>
      <c r="S253">
        <f t="shared" si="20"/>
        <v>198.59617849982715</v>
      </c>
      <c r="T253">
        <f t="shared" si="21"/>
        <v>26118</v>
      </c>
      <c r="U253">
        <f t="shared" si="22"/>
        <v>11.033121027768175</v>
      </c>
      <c r="V253">
        <f t="shared" si="23"/>
        <v>121.72975961338027</v>
      </c>
      <c r="W253" t="e">
        <f>B253-#REF!</f>
        <v>#REF!</v>
      </c>
      <c r="X253">
        <v>0.62199372603694669</v>
      </c>
      <c r="Z253" s="2" t="s">
        <v>26</v>
      </c>
      <c r="AA253" s="2">
        <v>0.61652707984055821</v>
      </c>
    </row>
    <row r="254" spans="1:34" x14ac:dyDescent="0.35">
      <c r="A254" s="1">
        <v>41168</v>
      </c>
      <c r="B254">
        <v>6819</v>
      </c>
      <c r="C254">
        <v>6492.666666666667</v>
      </c>
      <c r="D254">
        <v>7444</v>
      </c>
      <c r="E254">
        <v>0</v>
      </c>
      <c r="F254">
        <v>0</v>
      </c>
      <c r="G254">
        <v>7222</v>
      </c>
      <c r="H254">
        <v>0.45317764610201</v>
      </c>
      <c r="I254">
        <v>0</v>
      </c>
      <c r="J254">
        <v>0</v>
      </c>
      <c r="K254">
        <v>0</v>
      </c>
      <c r="L254">
        <v>1</v>
      </c>
      <c r="M254">
        <v>0</v>
      </c>
      <c r="N254">
        <f t="shared" si="18"/>
        <v>7509.4020799331265</v>
      </c>
      <c r="O254">
        <f>N254-B254</f>
        <v>690.40207993312652</v>
      </c>
      <c r="P254">
        <f t="shared" si="19"/>
        <v>690.40207993312652</v>
      </c>
      <c r="Q254" s="8">
        <f>P254/B254</f>
        <v>0.10124682210487264</v>
      </c>
      <c r="R254">
        <v>1712</v>
      </c>
      <c r="S254">
        <f t="shared" si="20"/>
        <v>12427.237438796277</v>
      </c>
      <c r="T254">
        <f t="shared" si="21"/>
        <v>30816</v>
      </c>
      <c r="U254">
        <f t="shared" si="22"/>
        <v>690.40207993312652</v>
      </c>
      <c r="V254">
        <f t="shared" si="23"/>
        <v>476655.03197598719</v>
      </c>
      <c r="W254" t="e">
        <f>B254-#REF!</f>
        <v>#REF!</v>
      </c>
      <c r="X254">
        <v>0.45317764610201</v>
      </c>
      <c r="Z254" s="2" t="s">
        <v>6</v>
      </c>
      <c r="AA254" s="2">
        <v>732.59694921225389</v>
      </c>
    </row>
    <row r="255" spans="1:34" ht="15" thickBot="1" x14ac:dyDescent="0.4">
      <c r="A255" s="1">
        <v>41169</v>
      </c>
      <c r="B255">
        <v>5059</v>
      </c>
      <c r="C255">
        <v>6737.666666666667</v>
      </c>
      <c r="D255">
        <v>5029</v>
      </c>
      <c r="E255">
        <v>0</v>
      </c>
      <c r="F255">
        <v>0</v>
      </c>
      <c r="G255">
        <v>6819</v>
      </c>
      <c r="H255">
        <v>0.29551527826187984</v>
      </c>
      <c r="I255">
        <v>0</v>
      </c>
      <c r="J255">
        <v>0</v>
      </c>
      <c r="K255">
        <v>0</v>
      </c>
      <c r="L255">
        <v>0</v>
      </c>
      <c r="M255">
        <v>1</v>
      </c>
      <c r="N255">
        <f t="shared" si="18"/>
        <v>6499.7121928401521</v>
      </c>
      <c r="O255">
        <f>N255-B255</f>
        <v>1440.7121928401521</v>
      </c>
      <c r="P255">
        <f t="shared" si="19"/>
        <v>1440.7121928401521</v>
      </c>
      <c r="Q255" s="8">
        <f>P255/B255</f>
        <v>0.28478201084011701</v>
      </c>
      <c r="R255">
        <v>1575</v>
      </c>
      <c r="S255">
        <f t="shared" si="20"/>
        <v>25932.819471122737</v>
      </c>
      <c r="T255">
        <f t="shared" si="21"/>
        <v>28350</v>
      </c>
      <c r="U255">
        <f t="shared" si="22"/>
        <v>1440.7121928401521</v>
      </c>
      <c r="V255">
        <f t="shared" si="23"/>
        <v>2075651.6225982795</v>
      </c>
      <c r="W255" t="e">
        <f>B255-#REF!</f>
        <v>#REF!</v>
      </c>
      <c r="X255">
        <v>0.29551527826187984</v>
      </c>
      <c r="Z255" s="3" t="s">
        <v>27</v>
      </c>
      <c r="AA255" s="3">
        <v>359</v>
      </c>
    </row>
    <row r="256" spans="1:34" x14ac:dyDescent="0.35">
      <c r="A256" s="1">
        <v>41170</v>
      </c>
      <c r="B256">
        <v>4676</v>
      </c>
      <c r="C256">
        <v>6366.666666666667</v>
      </c>
      <c r="D256">
        <v>5327</v>
      </c>
      <c r="E256">
        <v>1</v>
      </c>
      <c r="F256">
        <v>0</v>
      </c>
      <c r="G256">
        <v>5059</v>
      </c>
      <c r="H256">
        <v>0.45550133612176136</v>
      </c>
      <c r="I256">
        <v>0</v>
      </c>
      <c r="J256">
        <v>0</v>
      </c>
      <c r="K256">
        <v>0</v>
      </c>
      <c r="L256">
        <v>0</v>
      </c>
      <c r="M256">
        <v>0</v>
      </c>
      <c r="N256">
        <f t="shared" si="18"/>
        <v>5846.0717868462616</v>
      </c>
      <c r="O256">
        <f>N256-B256</f>
        <v>1170.0717868462616</v>
      </c>
      <c r="P256">
        <f t="shared" si="19"/>
        <v>1170.0717868462616</v>
      </c>
      <c r="Q256" s="8">
        <f>P256/B256</f>
        <v>0.25022921018953415</v>
      </c>
      <c r="R256">
        <v>2240</v>
      </c>
      <c r="S256">
        <f t="shared" si="20"/>
        <v>21061.292163232709</v>
      </c>
      <c r="T256">
        <f t="shared" si="21"/>
        <v>40320</v>
      </c>
      <c r="U256">
        <f t="shared" si="22"/>
        <v>1170.0717868462616</v>
      </c>
      <c r="V256">
        <f t="shared" si="23"/>
        <v>1369067.9863736033</v>
      </c>
      <c r="W256" t="e">
        <f>B256-#REF!</f>
        <v>#REF!</v>
      </c>
      <c r="X256">
        <v>0.45550133612176136</v>
      </c>
    </row>
    <row r="257" spans="1:34" ht="15" thickBot="1" x14ac:dyDescent="0.4">
      <c r="A257" s="1">
        <v>41171</v>
      </c>
      <c r="B257">
        <v>3000</v>
      </c>
      <c r="C257">
        <v>5518</v>
      </c>
      <c r="D257">
        <v>5012</v>
      </c>
      <c r="E257">
        <v>0</v>
      </c>
      <c r="F257">
        <v>1</v>
      </c>
      <c r="G257">
        <v>4676</v>
      </c>
      <c r="H257">
        <v>0.30527477634483557</v>
      </c>
      <c r="I257">
        <v>0</v>
      </c>
      <c r="J257">
        <v>0</v>
      </c>
      <c r="K257">
        <v>0</v>
      </c>
      <c r="L257">
        <v>0</v>
      </c>
      <c r="M257">
        <v>0</v>
      </c>
      <c r="N257">
        <f t="shared" si="18"/>
        <v>5203.3750555467941</v>
      </c>
      <c r="O257">
        <f>N257-B257</f>
        <v>2203.3750555467941</v>
      </c>
      <c r="P257">
        <f t="shared" si="19"/>
        <v>2203.3750555467941</v>
      </c>
      <c r="Q257" s="8">
        <f>P257/B257</f>
        <v>0.73445835184893138</v>
      </c>
      <c r="R257">
        <v>272</v>
      </c>
      <c r="S257">
        <f t="shared" si="20"/>
        <v>39660.75099984229</v>
      </c>
      <c r="T257">
        <f t="shared" si="21"/>
        <v>4896</v>
      </c>
      <c r="U257">
        <f t="shared" si="22"/>
        <v>2203.3750555467941</v>
      </c>
      <c r="V257">
        <f t="shared" si="23"/>
        <v>4854861.6354058376</v>
      </c>
      <c r="W257" t="e">
        <f>B257-#REF!</f>
        <v>#REF!</v>
      </c>
      <c r="X257">
        <v>0.30527477634483557</v>
      </c>
      <c r="Z257" t="s">
        <v>28</v>
      </c>
    </row>
    <row r="258" spans="1:34" x14ac:dyDescent="0.35">
      <c r="A258" s="1">
        <v>41172</v>
      </c>
      <c r="B258">
        <v>5739</v>
      </c>
      <c r="C258">
        <v>4245</v>
      </c>
      <c r="D258">
        <v>6084</v>
      </c>
      <c r="E258">
        <v>0</v>
      </c>
      <c r="F258">
        <v>0</v>
      </c>
      <c r="G258">
        <v>3000</v>
      </c>
      <c r="H258">
        <v>0.81822934820494941</v>
      </c>
      <c r="I258">
        <v>1</v>
      </c>
      <c r="J258">
        <v>0</v>
      </c>
      <c r="K258">
        <v>0</v>
      </c>
      <c r="L258">
        <v>0</v>
      </c>
      <c r="M258">
        <v>0</v>
      </c>
      <c r="N258">
        <f t="shared" si="18"/>
        <v>5179.5495793098944</v>
      </c>
      <c r="O258">
        <f>N258-B258</f>
        <v>-559.4504206901056</v>
      </c>
      <c r="P258">
        <f t="shared" si="19"/>
        <v>559.4504206901056</v>
      </c>
      <c r="Q258" s="8">
        <f>P258/B258</f>
        <v>9.7482213049330121E-2</v>
      </c>
      <c r="R258">
        <v>1134</v>
      </c>
      <c r="S258">
        <f t="shared" si="20"/>
        <v>40280.430289687603</v>
      </c>
      <c r="T258">
        <f t="shared" si="21"/>
        <v>20412</v>
      </c>
      <c r="U258">
        <f t="shared" si="22"/>
        <v>-1118.9008413802112</v>
      </c>
      <c r="V258">
        <f t="shared" si="23"/>
        <v>1251939.0928413447</v>
      </c>
      <c r="W258" t="e">
        <f>B258-#REF!</f>
        <v>#REF!</v>
      </c>
      <c r="X258">
        <v>0.81822934820494941</v>
      </c>
      <c r="Z258" s="4"/>
      <c r="AA258" s="4" t="s">
        <v>33</v>
      </c>
      <c r="AB258" s="4" t="s">
        <v>34</v>
      </c>
      <c r="AC258" s="4" t="s">
        <v>35</v>
      </c>
      <c r="AD258" s="4" t="s">
        <v>36</v>
      </c>
      <c r="AE258" s="4" t="s">
        <v>37</v>
      </c>
    </row>
    <row r="259" spans="1:34" x14ac:dyDescent="0.35">
      <c r="A259" s="1">
        <v>41173</v>
      </c>
      <c r="B259">
        <v>4628.5</v>
      </c>
      <c r="C259">
        <v>4471.666666666667</v>
      </c>
      <c r="D259">
        <v>6172</v>
      </c>
      <c r="E259">
        <v>0</v>
      </c>
      <c r="F259">
        <v>0</v>
      </c>
      <c r="G259">
        <v>5739</v>
      </c>
      <c r="H259">
        <v>0.37097711165330544</v>
      </c>
      <c r="I259">
        <v>0</v>
      </c>
      <c r="J259">
        <v>1</v>
      </c>
      <c r="K259">
        <v>0</v>
      </c>
      <c r="L259">
        <v>0</v>
      </c>
      <c r="M259">
        <v>0</v>
      </c>
      <c r="N259">
        <f t="shared" ref="N259:N322" si="24">$AA$2+SUMPRODUCT(C259:G259,$AB$2:$AF$2)</f>
        <v>5999.1227119499845</v>
      </c>
      <c r="O259">
        <f>N259-B259</f>
        <v>1370.6227119499845</v>
      </c>
      <c r="P259">
        <f t="shared" ref="P259:P322" si="25">ABS(O259)</f>
        <v>1370.6227119499845</v>
      </c>
      <c r="Q259" s="8">
        <f>P259/B259</f>
        <v>0.29612676071081007</v>
      </c>
      <c r="R259">
        <v>4162</v>
      </c>
      <c r="S259">
        <f t="shared" ref="S259:S322" si="26">IF(O259&lt;0,O259*-72,O259*18)</f>
        <v>24671.208815099722</v>
      </c>
      <c r="T259">
        <f t="shared" ref="T259:T322" si="27">R259*18</f>
        <v>74916</v>
      </c>
      <c r="U259">
        <f t="shared" ref="U259:U322" si="28">IF(O259&lt;0,O259*2,O259)</f>
        <v>1370.6227119499845</v>
      </c>
      <c r="V259">
        <f t="shared" ref="V259:V322" si="29">U259^2</f>
        <v>1878606.6185131301</v>
      </c>
      <c r="W259" t="e">
        <f>B259-#REF!</f>
        <v>#REF!</v>
      </c>
      <c r="X259">
        <v>0.37097711165330544</v>
      </c>
      <c r="Z259" s="2" t="s">
        <v>29</v>
      </c>
      <c r="AA259" s="2">
        <v>6</v>
      </c>
      <c r="AB259" s="2">
        <v>312129284.30333948</v>
      </c>
      <c r="AC259" s="2">
        <v>52021547.383889914</v>
      </c>
      <c r="AD259" s="2">
        <v>96.928848765969974</v>
      </c>
      <c r="AE259" s="2">
        <v>1.7165193530984078E-71</v>
      </c>
    </row>
    <row r="260" spans="1:34" x14ac:dyDescent="0.35">
      <c r="A260" s="1">
        <v>41174</v>
      </c>
      <c r="B260">
        <v>6288</v>
      </c>
      <c r="C260">
        <v>4455.833333333333</v>
      </c>
      <c r="D260">
        <v>7222</v>
      </c>
      <c r="E260">
        <v>0</v>
      </c>
      <c r="F260">
        <v>0</v>
      </c>
      <c r="G260">
        <v>4628.5</v>
      </c>
      <c r="H260">
        <v>0.69280817938886952</v>
      </c>
      <c r="I260">
        <v>0</v>
      </c>
      <c r="J260">
        <v>0</v>
      </c>
      <c r="K260">
        <v>1</v>
      </c>
      <c r="L260">
        <v>1</v>
      </c>
      <c r="M260">
        <v>0</v>
      </c>
      <c r="N260">
        <f t="shared" si="24"/>
        <v>6129.3825136273117</v>
      </c>
      <c r="O260">
        <f>N260-B260</f>
        <v>-158.61748637268829</v>
      </c>
      <c r="P260">
        <f t="shared" si="25"/>
        <v>158.61748637268829</v>
      </c>
      <c r="Q260" s="8">
        <f>P260/B260</f>
        <v>2.522542722211964E-2</v>
      </c>
      <c r="R260">
        <v>836</v>
      </c>
      <c r="S260">
        <f t="shared" si="26"/>
        <v>11420.459018833557</v>
      </c>
      <c r="T260">
        <f t="shared" si="27"/>
        <v>15048</v>
      </c>
      <c r="U260">
        <f t="shared" si="28"/>
        <v>-317.23497274537658</v>
      </c>
      <c r="V260">
        <f t="shared" si="29"/>
        <v>100638.02793275983</v>
      </c>
      <c r="W260" t="e">
        <f>B260-#REF!</f>
        <v>#REF!</v>
      </c>
      <c r="X260">
        <v>0.69280817938886952</v>
      </c>
      <c r="Z260" s="2" t="s">
        <v>30</v>
      </c>
      <c r="AA260" s="2">
        <v>352</v>
      </c>
      <c r="AB260" s="2">
        <v>188917798.0782758</v>
      </c>
      <c r="AC260" s="2">
        <v>536698.28999510175</v>
      </c>
      <c r="AD260" s="2"/>
      <c r="AE260" s="2"/>
    </row>
    <row r="261" spans="1:34" ht="15" thickBot="1" x14ac:dyDescent="0.4">
      <c r="A261" s="1">
        <v>41175</v>
      </c>
      <c r="B261">
        <v>6844</v>
      </c>
      <c r="C261">
        <v>5551.833333333333</v>
      </c>
      <c r="D261">
        <v>6819</v>
      </c>
      <c r="E261">
        <v>0</v>
      </c>
      <c r="F261">
        <v>0</v>
      </c>
      <c r="G261">
        <v>6288</v>
      </c>
      <c r="H261">
        <v>0.5645985825490879</v>
      </c>
      <c r="I261">
        <v>0</v>
      </c>
      <c r="J261">
        <v>0</v>
      </c>
      <c r="K261">
        <v>0</v>
      </c>
      <c r="L261">
        <v>1</v>
      </c>
      <c r="M261">
        <v>0</v>
      </c>
      <c r="N261">
        <f t="shared" si="24"/>
        <v>6729.3549993657589</v>
      </c>
      <c r="O261">
        <f>N261-B261</f>
        <v>-114.64500063424111</v>
      </c>
      <c r="P261">
        <f t="shared" si="25"/>
        <v>114.64500063424111</v>
      </c>
      <c r="Q261" s="8">
        <f>P261/B261</f>
        <v>1.6751168999743004E-2</v>
      </c>
      <c r="R261">
        <v>1051</v>
      </c>
      <c r="S261">
        <f t="shared" si="26"/>
        <v>8254.4400456653602</v>
      </c>
      <c r="T261">
        <f t="shared" si="27"/>
        <v>18918</v>
      </c>
      <c r="U261">
        <f t="shared" si="28"/>
        <v>-229.29000126848223</v>
      </c>
      <c r="V261">
        <f t="shared" si="29"/>
        <v>52573.90468170058</v>
      </c>
      <c r="W261" t="e">
        <f>B261-#REF!</f>
        <v>#REF!</v>
      </c>
      <c r="X261">
        <v>0.5645985825490879</v>
      </c>
      <c r="Z261" s="3" t="s">
        <v>31</v>
      </c>
      <c r="AA261" s="3">
        <v>358</v>
      </c>
      <c r="AB261" s="3">
        <v>501047082.38161528</v>
      </c>
      <c r="AC261" s="3"/>
      <c r="AD261" s="3"/>
      <c r="AE261" s="3"/>
    </row>
    <row r="262" spans="1:34" ht="15" thickBot="1" x14ac:dyDescent="0.4">
      <c r="A262" s="1">
        <v>41176</v>
      </c>
      <c r="B262">
        <v>4615</v>
      </c>
      <c r="C262">
        <v>5920.166666666667</v>
      </c>
      <c r="D262">
        <v>5059</v>
      </c>
      <c r="E262">
        <v>0</v>
      </c>
      <c r="F262">
        <v>0</v>
      </c>
      <c r="G262">
        <v>6844</v>
      </c>
      <c r="H262">
        <v>0.24102474729871035</v>
      </c>
      <c r="I262">
        <v>0</v>
      </c>
      <c r="J262">
        <v>0</v>
      </c>
      <c r="K262">
        <v>0</v>
      </c>
      <c r="L262">
        <v>0</v>
      </c>
      <c r="M262">
        <v>1</v>
      </c>
      <c r="N262">
        <f t="shared" si="24"/>
        <v>6272.6242644368958</v>
      </c>
      <c r="O262">
        <f>N262-B262</f>
        <v>1657.6242644368958</v>
      </c>
      <c r="P262">
        <f t="shared" si="25"/>
        <v>1657.6242644368958</v>
      </c>
      <c r="Q262" s="8">
        <f>P262/B262</f>
        <v>0.35918185578264267</v>
      </c>
      <c r="R262">
        <v>1840</v>
      </c>
      <c r="S262">
        <f t="shared" si="26"/>
        <v>29837.236759864125</v>
      </c>
      <c r="T262">
        <f t="shared" si="27"/>
        <v>33120</v>
      </c>
      <c r="U262">
        <f t="shared" si="28"/>
        <v>1657.6242644368958</v>
      </c>
      <c r="V262">
        <f t="shared" si="29"/>
        <v>2747718.2020499599</v>
      </c>
      <c r="W262" t="e">
        <f>B262-#REF!</f>
        <v>#REF!</v>
      </c>
      <c r="X262">
        <v>0.24102474729871035</v>
      </c>
    </row>
    <row r="263" spans="1:34" x14ac:dyDescent="0.35">
      <c r="A263" s="1">
        <v>41177</v>
      </c>
      <c r="B263">
        <v>5412</v>
      </c>
      <c r="C263">
        <v>5915.666666666667</v>
      </c>
      <c r="D263">
        <v>4676</v>
      </c>
      <c r="E263">
        <v>1</v>
      </c>
      <c r="F263">
        <v>0</v>
      </c>
      <c r="G263">
        <v>4615</v>
      </c>
      <c r="H263">
        <v>0.5925990472870919</v>
      </c>
      <c r="I263">
        <v>0</v>
      </c>
      <c r="J263">
        <v>0</v>
      </c>
      <c r="K263">
        <v>0</v>
      </c>
      <c r="L263">
        <v>0</v>
      </c>
      <c r="M263">
        <v>0</v>
      </c>
      <c r="N263">
        <f t="shared" si="24"/>
        <v>5330.8102390313361</v>
      </c>
      <c r="O263">
        <f>N263-B263</f>
        <v>-81.189760968663904</v>
      </c>
      <c r="P263">
        <f t="shared" si="25"/>
        <v>81.189760968663904</v>
      </c>
      <c r="Q263" s="8">
        <f>P263/B263</f>
        <v>1.5001803578836641E-2</v>
      </c>
      <c r="R263">
        <v>2027</v>
      </c>
      <c r="S263">
        <f t="shared" si="26"/>
        <v>5845.6627897438011</v>
      </c>
      <c r="T263">
        <f t="shared" si="27"/>
        <v>36486</v>
      </c>
      <c r="U263">
        <f t="shared" si="28"/>
        <v>-162.37952193732781</v>
      </c>
      <c r="V263">
        <f t="shared" si="29"/>
        <v>26367.109144595124</v>
      </c>
      <c r="W263" t="e">
        <f>B263-#REF!</f>
        <v>#REF!</v>
      </c>
      <c r="X263">
        <v>0.5925990472870919</v>
      </c>
      <c r="Z263" s="4"/>
      <c r="AA263" s="4" t="s">
        <v>38</v>
      </c>
      <c r="AB263" s="4" t="s">
        <v>6</v>
      </c>
      <c r="AC263" s="4" t="s">
        <v>39</v>
      </c>
      <c r="AD263" s="4" t="s">
        <v>40</v>
      </c>
      <c r="AE263" s="4" t="s">
        <v>41</v>
      </c>
      <c r="AF263" s="4" t="s">
        <v>42</v>
      </c>
      <c r="AG263" s="4" t="s">
        <v>43</v>
      </c>
      <c r="AH263" s="4" t="s">
        <v>44</v>
      </c>
    </row>
    <row r="264" spans="1:34" x14ac:dyDescent="0.35">
      <c r="A264" s="1">
        <v>41178</v>
      </c>
      <c r="B264">
        <v>5273</v>
      </c>
      <c r="C264">
        <v>5623.666666666667</v>
      </c>
      <c r="D264">
        <v>3000</v>
      </c>
      <c r="E264">
        <v>0</v>
      </c>
      <c r="F264">
        <v>1</v>
      </c>
      <c r="G264">
        <v>5412</v>
      </c>
      <c r="H264">
        <v>0.483850354362728</v>
      </c>
      <c r="I264">
        <v>0</v>
      </c>
      <c r="J264">
        <v>0</v>
      </c>
      <c r="K264">
        <v>0</v>
      </c>
      <c r="L264">
        <v>0</v>
      </c>
      <c r="M264">
        <v>0</v>
      </c>
      <c r="N264">
        <f t="shared" si="24"/>
        <v>4612.6617419095583</v>
      </c>
      <c r="O264">
        <f>N264-B264</f>
        <v>-660.33825809044174</v>
      </c>
      <c r="P264">
        <f t="shared" si="25"/>
        <v>660.33825809044174</v>
      </c>
      <c r="Q264" s="8">
        <f>P264/B264</f>
        <v>0.12523008877118183</v>
      </c>
      <c r="R264">
        <v>1856</v>
      </c>
      <c r="S264">
        <f t="shared" si="26"/>
        <v>47544.354582511805</v>
      </c>
      <c r="T264">
        <f t="shared" si="27"/>
        <v>33408</v>
      </c>
      <c r="U264">
        <f t="shared" si="28"/>
        <v>-1320.6765161808835</v>
      </c>
      <c r="V264">
        <f t="shared" si="29"/>
        <v>1744186.4603916754</v>
      </c>
      <c r="W264" t="e">
        <f>B264-#REF!</f>
        <v>#REF!</v>
      </c>
      <c r="X264">
        <v>0.483850354362728</v>
      </c>
      <c r="Z264" s="2" t="s">
        <v>32</v>
      </c>
      <c r="AA264" s="2">
        <v>910.53786874304001</v>
      </c>
      <c r="AB264" s="2">
        <v>212.34144054828616</v>
      </c>
      <c r="AC264" s="2">
        <v>4.2880836938467741</v>
      </c>
      <c r="AD264" s="2">
        <v>2.330462794850284E-5</v>
      </c>
      <c r="AE264" s="2">
        <v>492.9203879281693</v>
      </c>
      <c r="AF264" s="2">
        <v>1328.1553495579108</v>
      </c>
      <c r="AG264" s="2">
        <v>492.9203879281693</v>
      </c>
      <c r="AH264" s="2">
        <v>1328.1553495579108</v>
      </c>
    </row>
    <row r="265" spans="1:34" x14ac:dyDescent="0.35">
      <c r="A265" s="1">
        <v>41179</v>
      </c>
      <c r="B265">
        <v>4996</v>
      </c>
      <c r="C265">
        <v>5100</v>
      </c>
      <c r="D265">
        <v>5739</v>
      </c>
      <c r="E265">
        <v>0</v>
      </c>
      <c r="F265">
        <v>0</v>
      </c>
      <c r="G265">
        <v>5273</v>
      </c>
      <c r="H265">
        <v>0.4678168932264436</v>
      </c>
      <c r="I265">
        <v>1</v>
      </c>
      <c r="J265">
        <v>0</v>
      </c>
      <c r="K265">
        <v>0</v>
      </c>
      <c r="L265">
        <v>0</v>
      </c>
      <c r="M265">
        <v>0</v>
      </c>
      <c r="N265">
        <f t="shared" si="24"/>
        <v>5890.8851133374646</v>
      </c>
      <c r="O265">
        <f>N265-B265</f>
        <v>894.88511333746465</v>
      </c>
      <c r="P265">
        <f t="shared" si="25"/>
        <v>894.88511333746465</v>
      </c>
      <c r="Q265" s="8">
        <f>P265/B265</f>
        <v>0.17912031892263103</v>
      </c>
      <c r="R265">
        <v>1961</v>
      </c>
      <c r="S265">
        <f t="shared" si="26"/>
        <v>16107.932040074364</v>
      </c>
      <c r="T265">
        <f t="shared" si="27"/>
        <v>35298</v>
      </c>
      <c r="U265">
        <f t="shared" si="28"/>
        <v>894.88511333746465</v>
      </c>
      <c r="V265">
        <f t="shared" si="29"/>
        <v>800819.366073007</v>
      </c>
      <c r="W265" t="e">
        <f>B265-#REF!</f>
        <v>#REF!</v>
      </c>
      <c r="X265">
        <v>0.4678168932264436</v>
      </c>
      <c r="Z265" s="2" t="s">
        <v>106</v>
      </c>
      <c r="AA265" s="2">
        <v>0.43821295924305664</v>
      </c>
      <c r="AB265" s="2">
        <v>9.0079282451308584E-2</v>
      </c>
      <c r="AC265" s="2">
        <v>4.8647474460060014</v>
      </c>
      <c r="AD265" s="2">
        <v>1.7317107256976781E-6</v>
      </c>
      <c r="AE265" s="2">
        <v>0.26105167167812537</v>
      </c>
      <c r="AF265" s="2">
        <v>0.61537424680798791</v>
      </c>
      <c r="AG265" s="2">
        <v>0.26105167167812537</v>
      </c>
      <c r="AH265" s="2">
        <v>0.61537424680798791</v>
      </c>
    </row>
    <row r="266" spans="1:34" x14ac:dyDescent="0.35">
      <c r="A266" s="1">
        <v>41180</v>
      </c>
      <c r="B266">
        <v>5590</v>
      </c>
      <c r="C266">
        <v>5227</v>
      </c>
      <c r="D266">
        <v>4628.5</v>
      </c>
      <c r="E266">
        <v>0</v>
      </c>
      <c r="F266">
        <v>0</v>
      </c>
      <c r="G266">
        <v>4996</v>
      </c>
      <c r="H266">
        <v>0.56901359358661552</v>
      </c>
      <c r="I266">
        <v>0</v>
      </c>
      <c r="J266">
        <v>1</v>
      </c>
      <c r="K266">
        <v>0</v>
      </c>
      <c r="L266">
        <v>0</v>
      </c>
      <c r="M266">
        <v>0</v>
      </c>
      <c r="N266">
        <f t="shared" si="24"/>
        <v>5406.9455573241366</v>
      </c>
      <c r="O266">
        <f>N266-B266</f>
        <v>-183.05444267586336</v>
      </c>
      <c r="P266">
        <f t="shared" si="25"/>
        <v>183.05444267586336</v>
      </c>
      <c r="Q266" s="8">
        <f>P266/B266</f>
        <v>3.2746769709456773E-2</v>
      </c>
      <c r="R266">
        <v>835</v>
      </c>
      <c r="S266">
        <f t="shared" si="26"/>
        <v>13179.919872662162</v>
      </c>
      <c r="T266">
        <f t="shared" si="27"/>
        <v>15030</v>
      </c>
      <c r="U266">
        <f t="shared" si="28"/>
        <v>-366.10888535172671</v>
      </c>
      <c r="V266">
        <f t="shared" si="29"/>
        <v>134035.71593348376</v>
      </c>
      <c r="W266" t="e">
        <f>B266-#REF!</f>
        <v>#REF!</v>
      </c>
      <c r="X266">
        <v>0.56901359358661552</v>
      </c>
      <c r="Z266" s="2" t="s">
        <v>21</v>
      </c>
      <c r="AA266" s="2">
        <v>0.2463322765447768</v>
      </c>
      <c r="AB266" s="2">
        <v>4.6323760476875489E-2</v>
      </c>
      <c r="AC266" s="2">
        <v>5.3176226197729397</v>
      </c>
      <c r="AD266" s="2">
        <v>1.8726029047523516E-7</v>
      </c>
      <c r="AE266" s="2">
        <v>0.15522612174865236</v>
      </c>
      <c r="AF266" s="2">
        <v>0.33743843134090123</v>
      </c>
      <c r="AG266" s="2">
        <v>0.15522612174865236</v>
      </c>
      <c r="AH266" s="2">
        <v>0.33743843134090123</v>
      </c>
    </row>
    <row r="267" spans="1:34" x14ac:dyDescent="0.35">
      <c r="A267" s="1">
        <v>41181</v>
      </c>
      <c r="B267">
        <v>6648</v>
      </c>
      <c r="C267">
        <v>5286.333333333333</v>
      </c>
      <c r="D267">
        <v>6288</v>
      </c>
      <c r="E267">
        <v>0</v>
      </c>
      <c r="F267">
        <v>0</v>
      </c>
      <c r="G267">
        <v>5590</v>
      </c>
      <c r="H267">
        <v>0.62292320204484719</v>
      </c>
      <c r="I267">
        <v>0</v>
      </c>
      <c r="J267">
        <v>0</v>
      </c>
      <c r="K267">
        <v>1</v>
      </c>
      <c r="L267">
        <v>1</v>
      </c>
      <c r="M267">
        <v>0</v>
      </c>
      <c r="N267">
        <f t="shared" si="24"/>
        <v>6252.0807811257882</v>
      </c>
      <c r="O267">
        <f>N267-B267</f>
        <v>-395.91921887421177</v>
      </c>
      <c r="P267">
        <f t="shared" si="25"/>
        <v>395.91921887421177</v>
      </c>
      <c r="Q267" s="8">
        <f>P267/B267</f>
        <v>5.9554635811403696E-2</v>
      </c>
      <c r="R267">
        <v>1478</v>
      </c>
      <c r="S267">
        <f t="shared" si="26"/>
        <v>28506.183758943247</v>
      </c>
      <c r="T267">
        <f t="shared" si="27"/>
        <v>26604</v>
      </c>
      <c r="U267">
        <f t="shared" si="28"/>
        <v>-791.83843774842353</v>
      </c>
      <c r="V267">
        <f t="shared" si="29"/>
        <v>627008.111495864</v>
      </c>
      <c r="W267" t="e">
        <f>B267-#REF!</f>
        <v>#REF!</v>
      </c>
      <c r="X267">
        <v>0.62292320204484719</v>
      </c>
      <c r="Z267" s="2" t="s">
        <v>15</v>
      </c>
      <c r="AA267" s="2">
        <v>-1183.2533994208954</v>
      </c>
      <c r="AB267" s="2">
        <v>136.40914885090575</v>
      </c>
      <c r="AC267" s="2">
        <v>-8.6742964778277685</v>
      </c>
      <c r="AD267" s="2">
        <v>1.557912913099022E-16</v>
      </c>
      <c r="AE267" s="2">
        <v>-1451.5328504603253</v>
      </c>
      <c r="AF267" s="2">
        <v>-914.97394838146545</v>
      </c>
      <c r="AG267" s="2">
        <v>-1451.5328504603253</v>
      </c>
      <c r="AH267" s="2">
        <v>-914.97394838146545</v>
      </c>
    </row>
    <row r="268" spans="1:34" x14ac:dyDescent="0.35">
      <c r="A268" s="1">
        <v>41182</v>
      </c>
      <c r="B268">
        <v>6569</v>
      </c>
      <c r="C268">
        <v>5744.666666666667</v>
      </c>
      <c r="D268">
        <v>6844</v>
      </c>
      <c r="E268">
        <v>0</v>
      </c>
      <c r="F268">
        <v>0</v>
      </c>
      <c r="G268">
        <v>6648</v>
      </c>
      <c r="H268">
        <v>0.49082142442198212</v>
      </c>
      <c r="I268">
        <v>0</v>
      </c>
      <c r="J268">
        <v>0</v>
      </c>
      <c r="K268">
        <v>0</v>
      </c>
      <c r="L268">
        <v>1</v>
      </c>
      <c r="M268">
        <v>0</v>
      </c>
      <c r="N268">
        <f t="shared" si="24"/>
        <v>6891.5321349886653</v>
      </c>
      <c r="O268">
        <f>N268-B268</f>
        <v>322.53213498866535</v>
      </c>
      <c r="P268">
        <f t="shared" si="25"/>
        <v>322.53213498866535</v>
      </c>
      <c r="Q268" s="8">
        <f>P268/B268</f>
        <v>4.9099122391332829E-2</v>
      </c>
      <c r="R268">
        <v>1075</v>
      </c>
      <c r="S268">
        <f t="shared" si="26"/>
        <v>5805.5784297959763</v>
      </c>
      <c r="T268">
        <f t="shared" si="27"/>
        <v>19350</v>
      </c>
      <c r="U268">
        <f t="shared" si="28"/>
        <v>322.53213498866535</v>
      </c>
      <c r="V268">
        <f t="shared" si="29"/>
        <v>104026.97810034665</v>
      </c>
      <c r="W268" t="e">
        <f>B268-#REF!</f>
        <v>#REF!</v>
      </c>
      <c r="X268">
        <v>0.49082142442198212</v>
      </c>
      <c r="Z268" s="2" t="s">
        <v>16</v>
      </c>
      <c r="AA268" s="2">
        <v>-598.88960246863871</v>
      </c>
      <c r="AB268" s="2">
        <v>149.48199826975477</v>
      </c>
      <c r="AC268" s="2">
        <v>-4.0064329444398004</v>
      </c>
      <c r="AD268" s="2">
        <v>7.52481446588122E-5</v>
      </c>
      <c r="AE268" s="2">
        <v>-892.87976935927065</v>
      </c>
      <c r="AF268" s="2">
        <v>-304.89943557800677</v>
      </c>
      <c r="AG268" s="2">
        <v>-892.87976935927065</v>
      </c>
      <c r="AH268" s="2">
        <v>-304.89943557800677</v>
      </c>
    </row>
    <row r="269" spans="1:34" x14ac:dyDescent="0.35">
      <c r="A269" s="1">
        <v>41183</v>
      </c>
      <c r="B269">
        <v>4396</v>
      </c>
      <c r="C269">
        <v>6269</v>
      </c>
      <c r="D269">
        <v>4615</v>
      </c>
      <c r="E269">
        <v>0</v>
      </c>
      <c r="F269">
        <v>0</v>
      </c>
      <c r="G269">
        <v>6569</v>
      </c>
      <c r="H269">
        <v>0.24753107935401417</v>
      </c>
      <c r="I269">
        <v>0</v>
      </c>
      <c r="J269">
        <v>0</v>
      </c>
      <c r="K269">
        <v>0</v>
      </c>
      <c r="L269">
        <v>0</v>
      </c>
      <c r="M269">
        <v>1</v>
      </c>
      <c r="N269">
        <f t="shared" si="24"/>
        <v>6125.8184182881632</v>
      </c>
      <c r="O269">
        <f>N269-B269</f>
        <v>1729.8184182881632</v>
      </c>
      <c r="P269">
        <f t="shared" si="25"/>
        <v>1729.8184182881632</v>
      </c>
      <c r="Q269" s="8">
        <f>P269/B269</f>
        <v>0.39349827531577869</v>
      </c>
      <c r="R269">
        <v>1808</v>
      </c>
      <c r="S269">
        <f t="shared" si="26"/>
        <v>31136.731529186938</v>
      </c>
      <c r="T269">
        <f t="shared" si="27"/>
        <v>32544</v>
      </c>
      <c r="U269">
        <f t="shared" si="28"/>
        <v>1729.8184182881632</v>
      </c>
      <c r="V269">
        <f t="shared" si="29"/>
        <v>2992271.7602489628</v>
      </c>
      <c r="W269" t="e">
        <f>B269-#REF!</f>
        <v>#REF!</v>
      </c>
      <c r="X269">
        <v>0.24753107935401417</v>
      </c>
      <c r="Z269" s="2" t="s">
        <v>17</v>
      </c>
      <c r="AA269" s="2">
        <v>-592.26276117699945</v>
      </c>
      <c r="AB269" s="2">
        <v>127.09367313063699</v>
      </c>
      <c r="AC269" s="2">
        <v>-4.6600491321721789</v>
      </c>
      <c r="AD269" s="2">
        <v>4.4914589296785307E-6</v>
      </c>
      <c r="AE269" s="2">
        <v>-842.22122177365213</v>
      </c>
      <c r="AF269" s="2">
        <v>-342.30430058034682</v>
      </c>
      <c r="AG269" s="2">
        <v>-842.22122177365213</v>
      </c>
      <c r="AH269" s="2">
        <v>-342.30430058034682</v>
      </c>
    </row>
    <row r="270" spans="1:34" ht="15" thickBot="1" x14ac:dyDescent="0.4">
      <c r="A270" s="1">
        <v>41184</v>
      </c>
      <c r="B270">
        <v>5205</v>
      </c>
      <c r="C270">
        <v>5871</v>
      </c>
      <c r="D270">
        <v>5412</v>
      </c>
      <c r="E270">
        <v>1</v>
      </c>
      <c r="F270">
        <v>0</v>
      </c>
      <c r="G270">
        <v>4396</v>
      </c>
      <c r="H270">
        <v>0.5939932612989427</v>
      </c>
      <c r="I270">
        <v>0</v>
      </c>
      <c r="J270">
        <v>0</v>
      </c>
      <c r="K270">
        <v>0</v>
      </c>
      <c r="L270">
        <v>0</v>
      </c>
      <c r="M270">
        <v>0</v>
      </c>
      <c r="N270">
        <f t="shared" si="24"/>
        <v>5558.2158420004653</v>
      </c>
      <c r="O270">
        <f>N270-B270</f>
        <v>353.21584200046527</v>
      </c>
      <c r="P270">
        <f t="shared" si="25"/>
        <v>353.21584200046527</v>
      </c>
      <c r="Q270" s="8">
        <f>P270/B270</f>
        <v>6.7860872622567778E-2</v>
      </c>
      <c r="R270">
        <v>1511</v>
      </c>
      <c r="S270">
        <f t="shared" si="26"/>
        <v>6357.8851560083749</v>
      </c>
      <c r="T270">
        <f t="shared" si="27"/>
        <v>27198</v>
      </c>
      <c r="U270">
        <f t="shared" si="28"/>
        <v>353.21584200046527</v>
      </c>
      <c r="V270">
        <f t="shared" si="29"/>
        <v>124761.43104009765</v>
      </c>
      <c r="W270" t="e">
        <f>B270-#REF!</f>
        <v>#REF!</v>
      </c>
      <c r="X270">
        <v>0.5939932612989427</v>
      </c>
      <c r="Z270" s="3" t="s">
        <v>53</v>
      </c>
      <c r="AA270" s="3">
        <v>0.19945401146501296</v>
      </c>
      <c r="AB270" s="3">
        <v>7.2324841627412997E-2</v>
      </c>
      <c r="AC270" s="3">
        <v>2.7577524814021119</v>
      </c>
      <c r="AD270" s="3">
        <v>6.1236751513668924E-3</v>
      </c>
      <c r="AE270" s="3">
        <v>5.7210848365126493E-2</v>
      </c>
      <c r="AF270" s="3">
        <v>0.34169717456489945</v>
      </c>
      <c r="AG270" s="3">
        <v>5.7210848365126493E-2</v>
      </c>
      <c r="AH270" s="3">
        <v>0.34169717456489945</v>
      </c>
    </row>
    <row r="271" spans="1:34" x14ac:dyDescent="0.35">
      <c r="A271" s="1">
        <v>41185</v>
      </c>
      <c r="B271">
        <v>5350</v>
      </c>
      <c r="C271">
        <v>5390</v>
      </c>
      <c r="D271">
        <v>5273</v>
      </c>
      <c r="E271">
        <v>0</v>
      </c>
      <c r="F271">
        <v>1</v>
      </c>
      <c r="G271">
        <v>5205</v>
      </c>
      <c r="H271">
        <v>0.51684675264319735</v>
      </c>
      <c r="I271">
        <v>0</v>
      </c>
      <c r="J271">
        <v>0</v>
      </c>
      <c r="K271">
        <v>0</v>
      </c>
      <c r="L271">
        <v>0</v>
      </c>
      <c r="M271">
        <v>0</v>
      </c>
      <c r="N271">
        <f t="shared" si="24"/>
        <v>5408.8385744760735</v>
      </c>
      <c r="O271">
        <f>N271-B271</f>
        <v>58.838574476073518</v>
      </c>
      <c r="P271">
        <f t="shared" si="25"/>
        <v>58.838574476073518</v>
      </c>
      <c r="Q271" s="8">
        <f>P271/B271</f>
        <v>1.0997864388051126E-2</v>
      </c>
      <c r="R271">
        <v>1355</v>
      </c>
      <c r="S271">
        <f t="shared" si="26"/>
        <v>1059.0943405693233</v>
      </c>
      <c r="T271">
        <f t="shared" si="27"/>
        <v>24390</v>
      </c>
      <c r="U271">
        <f t="shared" si="28"/>
        <v>58.838574476073518</v>
      </c>
      <c r="V271">
        <f t="shared" si="29"/>
        <v>3461.9778463764501</v>
      </c>
      <c r="W271" t="e">
        <f>B271-#REF!</f>
        <v>#REF!</v>
      </c>
      <c r="X271">
        <v>0.51684675264319735</v>
      </c>
    </row>
    <row r="272" spans="1:34" x14ac:dyDescent="0.35">
      <c r="A272" s="1">
        <v>41186</v>
      </c>
      <c r="B272">
        <v>4939</v>
      </c>
      <c r="C272">
        <v>4983.666666666667</v>
      </c>
      <c r="D272">
        <v>4996</v>
      </c>
      <c r="E272">
        <v>0</v>
      </c>
      <c r="F272">
        <v>0</v>
      </c>
      <c r="G272">
        <v>5350</v>
      </c>
      <c r="H272">
        <v>0.45224817009410945</v>
      </c>
      <c r="I272">
        <v>1</v>
      </c>
      <c r="J272">
        <v>0</v>
      </c>
      <c r="K272">
        <v>0</v>
      </c>
      <c r="L272">
        <v>0</v>
      </c>
      <c r="M272">
        <v>0</v>
      </c>
      <c r="N272">
        <f t="shared" si="24"/>
        <v>5575.1328487690271</v>
      </c>
      <c r="O272">
        <f>N272-B272</f>
        <v>636.13284876902708</v>
      </c>
      <c r="P272">
        <f t="shared" si="25"/>
        <v>636.13284876902708</v>
      </c>
      <c r="Q272" s="8">
        <f>P272/B272</f>
        <v>0.12879790418486073</v>
      </c>
      <c r="R272">
        <v>1835</v>
      </c>
      <c r="S272">
        <f t="shared" si="26"/>
        <v>11450.391277842487</v>
      </c>
      <c r="T272">
        <f t="shared" si="27"/>
        <v>33030</v>
      </c>
      <c r="U272">
        <f t="shared" si="28"/>
        <v>636.13284876902708</v>
      </c>
      <c r="V272">
        <f t="shared" si="29"/>
        <v>404665.0012829979</v>
      </c>
      <c r="W272" t="e">
        <f>B272-#REF!</f>
        <v>#REF!</v>
      </c>
      <c r="X272">
        <v>0.45224817009410945</v>
      </c>
      <c r="Z272" t="s">
        <v>22</v>
      </c>
    </row>
    <row r="273" spans="1:34" ht="15" thickBot="1" x14ac:dyDescent="0.4">
      <c r="A273" s="1">
        <v>41187</v>
      </c>
      <c r="B273">
        <v>6693</v>
      </c>
      <c r="C273">
        <v>5164.666666666667</v>
      </c>
      <c r="D273">
        <v>5590</v>
      </c>
      <c r="E273">
        <v>0</v>
      </c>
      <c r="F273">
        <v>0</v>
      </c>
      <c r="G273">
        <v>4939</v>
      </c>
      <c r="H273">
        <v>0.70378761473219476</v>
      </c>
      <c r="I273">
        <v>0</v>
      </c>
      <c r="J273">
        <v>1</v>
      </c>
      <c r="K273">
        <v>0</v>
      </c>
      <c r="L273">
        <v>0</v>
      </c>
      <c r="M273">
        <v>0</v>
      </c>
      <c r="N273">
        <f t="shared" si="24"/>
        <v>5762.6990048920861</v>
      </c>
      <c r="O273">
        <f>N273-B273</f>
        <v>-930.30099510791388</v>
      </c>
      <c r="P273">
        <f t="shared" si="25"/>
        <v>930.30099510791388</v>
      </c>
      <c r="Q273" s="8">
        <f>P273/B273</f>
        <v>0.13899611461346389</v>
      </c>
      <c r="R273">
        <v>671</v>
      </c>
      <c r="S273">
        <f t="shared" si="26"/>
        <v>66981.671647769806</v>
      </c>
      <c r="T273">
        <f t="shared" si="27"/>
        <v>12078</v>
      </c>
      <c r="U273">
        <f t="shared" si="28"/>
        <v>-1860.6019902158278</v>
      </c>
      <c r="V273">
        <f t="shared" si="29"/>
        <v>3461839.7659950992</v>
      </c>
      <c r="W273" t="e">
        <f>B273-#REF!</f>
        <v>#REF!</v>
      </c>
      <c r="X273">
        <v>0.70378761473219476</v>
      </c>
    </row>
    <row r="274" spans="1:34" x14ac:dyDescent="0.35">
      <c r="A274" s="1">
        <v>41188</v>
      </c>
      <c r="B274">
        <v>7112</v>
      </c>
      <c r="C274">
        <v>5660.666666666667</v>
      </c>
      <c r="D274">
        <v>6648</v>
      </c>
      <c r="E274">
        <v>0</v>
      </c>
      <c r="F274">
        <v>0</v>
      </c>
      <c r="G274">
        <v>6693</v>
      </c>
      <c r="H274">
        <v>0.54868130591379105</v>
      </c>
      <c r="I274">
        <v>0</v>
      </c>
      <c r="J274">
        <v>0</v>
      </c>
      <c r="K274">
        <v>1</v>
      </c>
      <c r="L274">
        <v>1</v>
      </c>
      <c r="M274">
        <v>0</v>
      </c>
      <c r="N274">
        <f t="shared" si="24"/>
        <v>6798.6623566013968</v>
      </c>
      <c r="O274">
        <f>N274-B274</f>
        <v>-313.33764339860318</v>
      </c>
      <c r="P274">
        <f t="shared" si="25"/>
        <v>313.33764339860318</v>
      </c>
      <c r="Q274" s="8">
        <f>P274/B274</f>
        <v>4.4057598903065688E-2</v>
      </c>
      <c r="R274">
        <v>885</v>
      </c>
      <c r="S274">
        <f t="shared" si="26"/>
        <v>22560.310324699429</v>
      </c>
      <c r="T274">
        <f t="shared" si="27"/>
        <v>15930</v>
      </c>
      <c r="U274">
        <f t="shared" si="28"/>
        <v>-626.67528679720635</v>
      </c>
      <c r="V274">
        <f t="shared" si="29"/>
        <v>392721.91508236085</v>
      </c>
      <c r="W274" t="e">
        <f>B274-#REF!</f>
        <v>#REF!</v>
      </c>
      <c r="X274">
        <v>0.54868130591379105</v>
      </c>
      <c r="Z274" s="5" t="s">
        <v>23</v>
      </c>
      <c r="AA274" s="5"/>
    </row>
    <row r="275" spans="1:34" x14ac:dyDescent="0.35">
      <c r="A275" s="1">
        <v>41189</v>
      </c>
      <c r="B275">
        <v>6933</v>
      </c>
      <c r="C275">
        <v>6248</v>
      </c>
      <c r="D275">
        <v>6569</v>
      </c>
      <c r="E275">
        <v>0</v>
      </c>
      <c r="F275">
        <v>0</v>
      </c>
      <c r="G275">
        <v>7112</v>
      </c>
      <c r="H275">
        <v>0.47920297432322528</v>
      </c>
      <c r="I275">
        <v>0</v>
      </c>
      <c r="J275">
        <v>0</v>
      </c>
      <c r="K275">
        <v>0</v>
      </c>
      <c r="L275">
        <v>1</v>
      </c>
      <c r="M275">
        <v>0</v>
      </c>
      <c r="N275">
        <f t="shared" si="24"/>
        <v>7052.7413749906327</v>
      </c>
      <c r="O275">
        <f>N275-B275</f>
        <v>119.74137499063272</v>
      </c>
      <c r="P275">
        <f t="shared" si="25"/>
        <v>119.74137499063272</v>
      </c>
      <c r="Q275" s="8">
        <f>P275/B275</f>
        <v>1.7271220970811008E-2</v>
      </c>
      <c r="R275">
        <v>735</v>
      </c>
      <c r="S275">
        <f t="shared" si="26"/>
        <v>2155.344749831389</v>
      </c>
      <c r="T275">
        <f t="shared" si="27"/>
        <v>13230</v>
      </c>
      <c r="U275">
        <f t="shared" si="28"/>
        <v>119.74137499063272</v>
      </c>
      <c r="V275">
        <f t="shared" si="29"/>
        <v>14337.996884647324</v>
      </c>
      <c r="W275" t="e">
        <f>B275-#REF!</f>
        <v>#REF!</v>
      </c>
      <c r="X275">
        <v>0.47920297432322528</v>
      </c>
      <c r="Z275" s="2" t="s">
        <v>24</v>
      </c>
      <c r="AA275" s="2">
        <v>0.73644874578344477</v>
      </c>
    </row>
    <row r="276" spans="1:34" x14ac:dyDescent="0.35">
      <c r="A276" s="1">
        <v>41190</v>
      </c>
      <c r="B276">
        <v>4621</v>
      </c>
      <c r="C276">
        <v>6912.666666666667</v>
      </c>
      <c r="D276">
        <v>4396</v>
      </c>
      <c r="E276">
        <v>0</v>
      </c>
      <c r="F276">
        <v>0</v>
      </c>
      <c r="G276">
        <v>6933</v>
      </c>
      <c r="H276">
        <v>0.23138143371674219</v>
      </c>
      <c r="I276">
        <v>0</v>
      </c>
      <c r="J276">
        <v>0</v>
      </c>
      <c r="K276">
        <v>0</v>
      </c>
      <c r="L276">
        <v>0</v>
      </c>
      <c r="M276">
        <v>1</v>
      </c>
      <c r="N276">
        <f t="shared" si="24"/>
        <v>6325.7626905719853</v>
      </c>
      <c r="O276">
        <f>N276-B276</f>
        <v>1704.7626905719853</v>
      </c>
      <c r="P276">
        <f t="shared" si="25"/>
        <v>1704.7626905719853</v>
      </c>
      <c r="Q276" s="8">
        <f>P276/B276</f>
        <v>0.36891640133563847</v>
      </c>
      <c r="R276">
        <v>1495</v>
      </c>
      <c r="S276">
        <f t="shared" si="26"/>
        <v>30685.728430295734</v>
      </c>
      <c r="T276">
        <f t="shared" si="27"/>
        <v>26910</v>
      </c>
      <c r="U276">
        <f t="shared" si="28"/>
        <v>1704.7626905719853</v>
      </c>
      <c r="V276">
        <f t="shared" si="29"/>
        <v>2906215.8311662348</v>
      </c>
      <c r="W276" t="e">
        <f>B276-#REF!</f>
        <v>#REF!</v>
      </c>
      <c r="X276">
        <v>0.23138143371674219</v>
      </c>
      <c r="Z276" s="2" t="s">
        <v>25</v>
      </c>
      <c r="AA276" s="2">
        <v>0.54235675516600879</v>
      </c>
    </row>
    <row r="277" spans="1:34" x14ac:dyDescent="0.35">
      <c r="A277" s="1">
        <v>41191</v>
      </c>
      <c r="B277">
        <v>5251</v>
      </c>
      <c r="C277">
        <v>6222</v>
      </c>
      <c r="D277">
        <v>5205</v>
      </c>
      <c r="E277">
        <v>1</v>
      </c>
      <c r="F277">
        <v>0</v>
      </c>
      <c r="G277">
        <v>4621</v>
      </c>
      <c r="H277">
        <v>0.57319623562216804</v>
      </c>
      <c r="I277">
        <v>0</v>
      </c>
      <c r="J277">
        <v>0</v>
      </c>
      <c r="K277">
        <v>0</v>
      </c>
      <c r="L277">
        <v>0</v>
      </c>
      <c r="M277">
        <v>0</v>
      </c>
      <c r="N277">
        <f t="shared" si="24"/>
        <v>5638.7082278791695</v>
      </c>
      <c r="O277">
        <f>N277-B277</f>
        <v>387.7082278791695</v>
      </c>
      <c r="P277">
        <f t="shared" si="25"/>
        <v>387.7082278791695</v>
      </c>
      <c r="Q277" s="8">
        <f>P277/B277</f>
        <v>7.3835122429855168E-2</v>
      </c>
      <c r="R277">
        <v>1300</v>
      </c>
      <c r="S277">
        <f t="shared" si="26"/>
        <v>6978.748101825051</v>
      </c>
      <c r="T277">
        <f t="shared" si="27"/>
        <v>23400</v>
      </c>
      <c r="U277">
        <f t="shared" si="28"/>
        <v>387.7082278791695</v>
      </c>
      <c r="V277">
        <f t="shared" si="29"/>
        <v>150317.66996520603</v>
      </c>
      <c r="W277" t="e">
        <f>B277-#REF!</f>
        <v>#REF!</v>
      </c>
      <c r="X277">
        <v>0.57319623562216804</v>
      </c>
      <c r="Z277" s="2" t="s">
        <v>26</v>
      </c>
      <c r="AA277" s="2">
        <v>0.53587455623068314</v>
      </c>
    </row>
    <row r="278" spans="1:34" x14ac:dyDescent="0.35">
      <c r="A278" s="1">
        <v>41192</v>
      </c>
      <c r="B278">
        <v>5459</v>
      </c>
      <c r="C278">
        <v>5601.666666666667</v>
      </c>
      <c r="D278">
        <v>5350</v>
      </c>
      <c r="E278">
        <v>0</v>
      </c>
      <c r="F278">
        <v>1</v>
      </c>
      <c r="G278">
        <v>5251</v>
      </c>
      <c r="H278">
        <v>0.52416637620541418</v>
      </c>
      <c r="I278">
        <v>0</v>
      </c>
      <c r="J278">
        <v>0</v>
      </c>
      <c r="K278">
        <v>0</v>
      </c>
      <c r="L278">
        <v>0</v>
      </c>
      <c r="M278">
        <v>0</v>
      </c>
      <c r="N278">
        <f t="shared" si="24"/>
        <v>5515.6782221416288</v>
      </c>
      <c r="O278">
        <f>N278-B278</f>
        <v>56.678222141628794</v>
      </c>
      <c r="P278">
        <f t="shared" si="25"/>
        <v>56.678222141628794</v>
      </c>
      <c r="Q278" s="8">
        <f>P278/B278</f>
        <v>1.0382528327830884E-2</v>
      </c>
      <c r="R278">
        <v>877</v>
      </c>
      <c r="S278">
        <f t="shared" si="26"/>
        <v>1020.2079985493183</v>
      </c>
      <c r="T278">
        <f t="shared" si="27"/>
        <v>15786</v>
      </c>
      <c r="U278">
        <f t="shared" si="28"/>
        <v>56.678222141628794</v>
      </c>
      <c r="V278">
        <f t="shared" si="29"/>
        <v>3212.4208651358203</v>
      </c>
      <c r="W278" t="e">
        <f>B278-#REF!</f>
        <v>#REF!</v>
      </c>
      <c r="X278">
        <v>0.52416637620541418</v>
      </c>
      <c r="Z278" s="2" t="s">
        <v>6</v>
      </c>
      <c r="AA278" s="2">
        <v>805.96362994394883</v>
      </c>
    </row>
    <row r="279" spans="1:34" ht="15" thickBot="1" x14ac:dyDescent="0.4">
      <c r="A279" s="1">
        <v>41193</v>
      </c>
      <c r="B279">
        <v>5194</v>
      </c>
      <c r="C279">
        <v>5110.333333333333</v>
      </c>
      <c r="D279">
        <v>4939</v>
      </c>
      <c r="E279">
        <v>0</v>
      </c>
      <c r="F279">
        <v>0</v>
      </c>
      <c r="G279">
        <v>5459</v>
      </c>
      <c r="H279">
        <v>0.4692111072382944</v>
      </c>
      <c r="I279">
        <v>1</v>
      </c>
      <c r="J279">
        <v>0</v>
      </c>
      <c r="K279">
        <v>0</v>
      </c>
      <c r="L279">
        <v>0</v>
      </c>
      <c r="M279">
        <v>0</v>
      </c>
      <c r="N279">
        <f t="shared" si="24"/>
        <v>5618.6148854973453</v>
      </c>
      <c r="O279">
        <f>N279-B279</f>
        <v>424.61488549734531</v>
      </c>
      <c r="P279">
        <f t="shared" si="25"/>
        <v>424.61488549734531</v>
      </c>
      <c r="Q279" s="8">
        <f>P279/B279</f>
        <v>8.1751036868953658E-2</v>
      </c>
      <c r="R279">
        <v>1324</v>
      </c>
      <c r="S279">
        <f t="shared" si="26"/>
        <v>7643.0679389522156</v>
      </c>
      <c r="T279">
        <f t="shared" si="27"/>
        <v>23832</v>
      </c>
      <c r="U279">
        <f t="shared" si="28"/>
        <v>424.61488549734531</v>
      </c>
      <c r="V279">
        <f t="shared" si="29"/>
        <v>180297.80098592368</v>
      </c>
      <c r="W279" t="e">
        <f>B279-#REF!</f>
        <v>#REF!</v>
      </c>
      <c r="X279">
        <v>0.4692111072382944</v>
      </c>
      <c r="Z279" s="3" t="s">
        <v>27</v>
      </c>
      <c r="AA279" s="3">
        <v>359</v>
      </c>
    </row>
    <row r="280" spans="1:34" x14ac:dyDescent="0.35">
      <c r="A280" s="1">
        <v>41194</v>
      </c>
      <c r="B280">
        <v>6255</v>
      </c>
      <c r="C280">
        <v>5301.333333333333</v>
      </c>
      <c r="D280">
        <v>6693</v>
      </c>
      <c r="E280">
        <v>0</v>
      </c>
      <c r="F280">
        <v>0</v>
      </c>
      <c r="G280">
        <v>5194</v>
      </c>
      <c r="H280">
        <v>0.62327175554780989</v>
      </c>
      <c r="I280">
        <v>0</v>
      </c>
      <c r="J280">
        <v>1</v>
      </c>
      <c r="K280">
        <v>0</v>
      </c>
      <c r="L280">
        <v>0</v>
      </c>
      <c r="M280">
        <v>0</v>
      </c>
      <c r="N280">
        <f t="shared" si="24"/>
        <v>6317.1198153844352</v>
      </c>
      <c r="O280">
        <f>N280-B280</f>
        <v>62.119815384435242</v>
      </c>
      <c r="P280">
        <f t="shared" si="25"/>
        <v>62.119815384435242</v>
      </c>
      <c r="Q280" s="8">
        <f>P280/B280</f>
        <v>9.9312254811247391E-3</v>
      </c>
      <c r="R280">
        <v>1152</v>
      </c>
      <c r="S280">
        <f t="shared" si="26"/>
        <v>1118.1566769198344</v>
      </c>
      <c r="T280">
        <f t="shared" si="27"/>
        <v>20736</v>
      </c>
      <c r="U280">
        <f t="shared" si="28"/>
        <v>62.119815384435242</v>
      </c>
      <c r="V280">
        <f t="shared" si="29"/>
        <v>3858.8714633963173</v>
      </c>
      <c r="W280" t="e">
        <f>B280-#REF!</f>
        <v>#REF!</v>
      </c>
      <c r="X280">
        <v>0.62327175554780989</v>
      </c>
    </row>
    <row r="281" spans="1:34" ht="15" thickBot="1" x14ac:dyDescent="0.4">
      <c r="A281" s="1">
        <v>41195</v>
      </c>
      <c r="B281">
        <v>6800</v>
      </c>
      <c r="C281">
        <v>5636</v>
      </c>
      <c r="D281">
        <v>7112</v>
      </c>
      <c r="E281">
        <v>0</v>
      </c>
      <c r="F281">
        <v>0</v>
      </c>
      <c r="G281">
        <v>6255</v>
      </c>
      <c r="H281">
        <v>0.5633205530382247</v>
      </c>
      <c r="I281">
        <v>0</v>
      </c>
      <c r="J281">
        <v>0</v>
      </c>
      <c r="K281">
        <v>1</v>
      </c>
      <c r="L281">
        <v>1</v>
      </c>
      <c r="M281">
        <v>0</v>
      </c>
      <c r="N281">
        <f t="shared" si="24"/>
        <v>6864.6940224587788</v>
      </c>
      <c r="O281">
        <f>N281-B281</f>
        <v>64.694022458778818</v>
      </c>
      <c r="P281">
        <f t="shared" si="25"/>
        <v>64.694022458778818</v>
      </c>
      <c r="Q281" s="8">
        <f>P281/B281</f>
        <v>9.5138268321733558E-3</v>
      </c>
      <c r="R281">
        <v>1105</v>
      </c>
      <c r="S281">
        <f t="shared" si="26"/>
        <v>1164.4924042580187</v>
      </c>
      <c r="T281">
        <f t="shared" si="27"/>
        <v>19890</v>
      </c>
      <c r="U281">
        <f t="shared" si="28"/>
        <v>64.694022458778818</v>
      </c>
      <c r="V281">
        <f t="shared" si="29"/>
        <v>4185.3165418969784</v>
      </c>
      <c r="W281" t="e">
        <f>B281-#REF!</f>
        <v>#REF!</v>
      </c>
      <c r="X281">
        <v>0.5633205530382247</v>
      </c>
      <c r="Z281" t="s">
        <v>28</v>
      </c>
    </row>
    <row r="282" spans="1:34" x14ac:dyDescent="0.35">
      <c r="A282" s="1">
        <v>41196</v>
      </c>
      <c r="B282">
        <v>6959</v>
      </c>
      <c r="C282">
        <v>6083</v>
      </c>
      <c r="D282">
        <v>6933</v>
      </c>
      <c r="E282">
        <v>0</v>
      </c>
      <c r="F282">
        <v>0</v>
      </c>
      <c r="G282">
        <v>6800</v>
      </c>
      <c r="H282">
        <v>0.51847333565702336</v>
      </c>
      <c r="I282">
        <v>0</v>
      </c>
      <c r="J282">
        <v>0</v>
      </c>
      <c r="K282">
        <v>0</v>
      </c>
      <c r="L282">
        <v>1</v>
      </c>
      <c r="M282">
        <v>0</v>
      </c>
      <c r="N282">
        <f t="shared" si="24"/>
        <v>7069.0135017939901</v>
      </c>
      <c r="O282">
        <f>N282-B282</f>
        <v>110.01350179399014</v>
      </c>
      <c r="P282">
        <f t="shared" si="25"/>
        <v>110.01350179399014</v>
      </c>
      <c r="Q282" s="8">
        <f>P282/B282</f>
        <v>1.5808808994681726E-2</v>
      </c>
      <c r="R282">
        <v>715</v>
      </c>
      <c r="S282">
        <f t="shared" si="26"/>
        <v>1980.2430322918226</v>
      </c>
      <c r="T282">
        <f t="shared" si="27"/>
        <v>12870</v>
      </c>
      <c r="U282">
        <f t="shared" si="28"/>
        <v>110.01350179399014</v>
      </c>
      <c r="V282">
        <f t="shared" si="29"/>
        <v>12102.970576976273</v>
      </c>
      <c r="W282" t="e">
        <f>B282-#REF!</f>
        <v>#REF!</v>
      </c>
      <c r="X282">
        <v>0.51847333565702336</v>
      </c>
      <c r="Z282" s="4"/>
      <c r="AA282" s="4" t="s">
        <v>33</v>
      </c>
      <c r="AB282" s="4" t="s">
        <v>34</v>
      </c>
      <c r="AC282" s="4" t="s">
        <v>35</v>
      </c>
      <c r="AD282" s="4" t="s">
        <v>36</v>
      </c>
      <c r="AE282" s="4" t="s">
        <v>37</v>
      </c>
    </row>
    <row r="283" spans="1:34" x14ac:dyDescent="0.35">
      <c r="A283" s="1">
        <v>41197</v>
      </c>
      <c r="B283">
        <v>4404</v>
      </c>
      <c r="C283">
        <v>6671.333333333333</v>
      </c>
      <c r="D283">
        <v>4621</v>
      </c>
      <c r="E283">
        <v>0</v>
      </c>
      <c r="F283">
        <v>0</v>
      </c>
      <c r="G283">
        <v>6959</v>
      </c>
      <c r="H283">
        <v>0.2031485999767631</v>
      </c>
      <c r="I283">
        <v>0</v>
      </c>
      <c r="J283">
        <v>0</v>
      </c>
      <c r="K283">
        <v>0</v>
      </c>
      <c r="L283">
        <v>0</v>
      </c>
      <c r="M283">
        <v>1</v>
      </c>
      <c r="N283">
        <f t="shared" si="24"/>
        <v>6351.1243328624705</v>
      </c>
      <c r="O283">
        <f>N283-B283</f>
        <v>1947.1243328624705</v>
      </c>
      <c r="P283">
        <f t="shared" si="25"/>
        <v>1947.1243328624705</v>
      </c>
      <c r="Q283" s="8">
        <f>P283/B283</f>
        <v>0.44212632444651917</v>
      </c>
      <c r="R283">
        <v>1726</v>
      </c>
      <c r="S283">
        <f t="shared" si="26"/>
        <v>35048.237991524467</v>
      </c>
      <c r="T283">
        <f t="shared" si="27"/>
        <v>31068</v>
      </c>
      <c r="U283">
        <f t="shared" si="28"/>
        <v>1947.1243328624705</v>
      </c>
      <c r="V283">
        <f t="shared" si="29"/>
        <v>3791293.1676251208</v>
      </c>
      <c r="W283" t="e">
        <f>B283-#REF!</f>
        <v>#REF!</v>
      </c>
      <c r="X283">
        <v>0.2031485999767631</v>
      </c>
      <c r="Z283" s="2" t="s">
        <v>29</v>
      </c>
      <c r="AA283" s="2">
        <v>5</v>
      </c>
      <c r="AB283" s="2">
        <v>271746269.78588873</v>
      </c>
      <c r="AC283" s="2">
        <v>54349253.957177743</v>
      </c>
      <c r="AD283" s="2">
        <v>83.668637846080173</v>
      </c>
      <c r="AE283" s="2">
        <v>8.6820693329696819E-58</v>
      </c>
    </row>
    <row r="284" spans="1:34" x14ac:dyDescent="0.35">
      <c r="A284" s="1">
        <v>41198</v>
      </c>
      <c r="B284">
        <v>4921</v>
      </c>
      <c r="C284">
        <v>6054.333333333333</v>
      </c>
      <c r="D284">
        <v>5251</v>
      </c>
      <c r="E284">
        <v>1</v>
      </c>
      <c r="F284">
        <v>0</v>
      </c>
      <c r="G284">
        <v>4404</v>
      </c>
      <c r="H284">
        <v>0.56006738701057279</v>
      </c>
      <c r="I284">
        <v>0</v>
      </c>
      <c r="J284">
        <v>0</v>
      </c>
      <c r="K284">
        <v>0</v>
      </c>
      <c r="L284">
        <v>0</v>
      </c>
      <c r="M284">
        <v>0</v>
      </c>
      <c r="N284">
        <f t="shared" si="24"/>
        <v>5550.2213493189101</v>
      </c>
      <c r="O284">
        <f>N284-B284</f>
        <v>629.22134931891014</v>
      </c>
      <c r="P284">
        <f t="shared" si="25"/>
        <v>629.22134931891014</v>
      </c>
      <c r="Q284" s="8">
        <f>P284/B284</f>
        <v>0.12786452942875637</v>
      </c>
      <c r="R284">
        <v>1601</v>
      </c>
      <c r="S284">
        <f t="shared" si="26"/>
        <v>11325.984287740383</v>
      </c>
      <c r="T284">
        <f t="shared" si="27"/>
        <v>28818</v>
      </c>
      <c r="U284">
        <f t="shared" si="28"/>
        <v>629.22134931891014</v>
      </c>
      <c r="V284">
        <f t="shared" si="29"/>
        <v>395919.50643870997</v>
      </c>
      <c r="W284" t="e">
        <f>B284-#REF!</f>
        <v>#REF!</v>
      </c>
      <c r="X284">
        <v>0.56006738701057279</v>
      </c>
      <c r="Z284" s="2" t="s">
        <v>30</v>
      </c>
      <c r="AA284" s="2">
        <v>353</v>
      </c>
      <c r="AB284" s="2">
        <v>229300812.59572655</v>
      </c>
      <c r="AC284" s="2">
        <v>649577.3727924265</v>
      </c>
      <c r="AD284" s="2"/>
      <c r="AE284" s="2"/>
    </row>
    <row r="285" spans="1:34" ht="15" thickBot="1" x14ac:dyDescent="0.4">
      <c r="A285" s="1">
        <v>41199</v>
      </c>
      <c r="B285">
        <v>5289</v>
      </c>
      <c r="C285">
        <v>5428</v>
      </c>
      <c r="D285">
        <v>5459</v>
      </c>
      <c r="E285">
        <v>0</v>
      </c>
      <c r="F285">
        <v>1</v>
      </c>
      <c r="G285">
        <v>4921</v>
      </c>
      <c r="H285">
        <v>0.54275589636342514</v>
      </c>
      <c r="I285">
        <v>0</v>
      </c>
      <c r="J285">
        <v>0</v>
      </c>
      <c r="K285">
        <v>0</v>
      </c>
      <c r="L285">
        <v>0</v>
      </c>
      <c r="M285">
        <v>0</v>
      </c>
      <c r="N285">
        <f t="shared" si="24"/>
        <v>5421.3707148784442</v>
      </c>
      <c r="O285">
        <f>N285-B285</f>
        <v>132.37071487844423</v>
      </c>
      <c r="P285">
        <f t="shared" si="25"/>
        <v>132.37071487844423</v>
      </c>
      <c r="Q285" s="8">
        <f>P285/B285</f>
        <v>2.5027550553685808E-2</v>
      </c>
      <c r="R285">
        <v>1185</v>
      </c>
      <c r="S285">
        <f t="shared" si="26"/>
        <v>2382.6728678119962</v>
      </c>
      <c r="T285">
        <f t="shared" si="27"/>
        <v>21330</v>
      </c>
      <c r="U285">
        <f t="shared" si="28"/>
        <v>132.37071487844423</v>
      </c>
      <c r="V285">
        <f t="shared" si="29"/>
        <v>17522.006157430376</v>
      </c>
      <c r="W285" t="e">
        <f>B285-#REF!</f>
        <v>#REF!</v>
      </c>
      <c r="X285">
        <v>0.54275589636342514</v>
      </c>
      <c r="Z285" s="3" t="s">
        <v>31</v>
      </c>
      <c r="AA285" s="3">
        <v>358</v>
      </c>
      <c r="AB285" s="3">
        <v>501047082.38161528</v>
      </c>
      <c r="AC285" s="3"/>
      <c r="AD285" s="3"/>
      <c r="AE285" s="3"/>
    </row>
    <row r="286" spans="1:34" ht="15" thickBot="1" x14ac:dyDescent="0.4">
      <c r="A286" s="1">
        <v>41200</v>
      </c>
      <c r="B286">
        <v>5067</v>
      </c>
      <c r="C286">
        <v>4871.333333333333</v>
      </c>
      <c r="D286">
        <v>5194</v>
      </c>
      <c r="E286">
        <v>0</v>
      </c>
      <c r="F286">
        <v>0</v>
      </c>
      <c r="G286">
        <v>5289</v>
      </c>
      <c r="H286">
        <v>0.47420704078075987</v>
      </c>
      <c r="I286">
        <v>1</v>
      </c>
      <c r="J286">
        <v>0</v>
      </c>
      <c r="K286">
        <v>0</v>
      </c>
      <c r="L286">
        <v>0</v>
      </c>
      <c r="M286">
        <v>0</v>
      </c>
      <c r="N286">
        <f t="shared" si="24"/>
        <v>5605.606217967802</v>
      </c>
      <c r="O286">
        <f>N286-B286</f>
        <v>538.60621796780197</v>
      </c>
      <c r="P286">
        <f t="shared" si="25"/>
        <v>538.60621796780197</v>
      </c>
      <c r="Q286" s="8">
        <f>P286/B286</f>
        <v>0.10629686559459285</v>
      </c>
      <c r="R286">
        <v>1309</v>
      </c>
      <c r="S286">
        <f t="shared" si="26"/>
        <v>9694.9119234204354</v>
      </c>
      <c r="T286">
        <f t="shared" si="27"/>
        <v>23562</v>
      </c>
      <c r="U286">
        <f t="shared" si="28"/>
        <v>538.60621796780197</v>
      </c>
      <c r="V286">
        <f t="shared" si="29"/>
        <v>290096.65803357941</v>
      </c>
      <c r="W286" t="e">
        <f>B286-#REF!</f>
        <v>#REF!</v>
      </c>
      <c r="X286">
        <v>0.47420704078075987</v>
      </c>
    </row>
    <row r="287" spans="1:34" x14ac:dyDescent="0.35">
      <c r="A287" s="1">
        <v>41201</v>
      </c>
      <c r="B287">
        <v>6009</v>
      </c>
      <c r="C287">
        <v>5092.333333333333</v>
      </c>
      <c r="D287">
        <v>6255</v>
      </c>
      <c r="E287">
        <v>0</v>
      </c>
      <c r="F287">
        <v>0</v>
      </c>
      <c r="G287">
        <v>5067</v>
      </c>
      <c r="H287">
        <v>0.60944579993028924</v>
      </c>
      <c r="I287">
        <v>0</v>
      </c>
      <c r="J287">
        <v>1</v>
      </c>
      <c r="K287">
        <v>0</v>
      </c>
      <c r="L287">
        <v>0</v>
      </c>
      <c r="M287">
        <v>0</v>
      </c>
      <c r="N287">
        <f t="shared" si="24"/>
        <v>6043.7158143741181</v>
      </c>
      <c r="O287">
        <f>N287-B287</f>
        <v>34.715814374118054</v>
      </c>
      <c r="P287">
        <f t="shared" si="25"/>
        <v>34.715814374118054</v>
      </c>
      <c r="Q287" s="8">
        <f>P287/B287</f>
        <v>5.7773031076914722E-3</v>
      </c>
      <c r="R287">
        <v>1299</v>
      </c>
      <c r="S287">
        <f t="shared" si="26"/>
        <v>624.88465873412497</v>
      </c>
      <c r="T287">
        <f t="shared" si="27"/>
        <v>23382</v>
      </c>
      <c r="U287">
        <f t="shared" si="28"/>
        <v>34.715814374118054</v>
      </c>
      <c r="V287">
        <f t="shared" si="29"/>
        <v>1205.1877676582217</v>
      </c>
      <c r="W287" t="e">
        <f>B287-#REF!</f>
        <v>#REF!</v>
      </c>
      <c r="X287">
        <v>0.60944579993028924</v>
      </c>
      <c r="Z287" s="4"/>
      <c r="AA287" s="4" t="s">
        <v>38</v>
      </c>
      <c r="AB287" s="4" t="s">
        <v>6</v>
      </c>
      <c r="AC287" s="4" t="s">
        <v>39</v>
      </c>
      <c r="AD287" s="4" t="s">
        <v>40</v>
      </c>
      <c r="AE287" s="4" t="s">
        <v>41</v>
      </c>
      <c r="AF287" s="4" t="s">
        <v>42</v>
      </c>
      <c r="AG287" s="4" t="s">
        <v>43</v>
      </c>
      <c r="AH287" s="4" t="s">
        <v>44</v>
      </c>
    </row>
    <row r="288" spans="1:34" x14ac:dyDescent="0.35">
      <c r="A288" s="1">
        <v>41202</v>
      </c>
      <c r="B288">
        <v>6801</v>
      </c>
      <c r="C288">
        <v>5455</v>
      </c>
      <c r="D288">
        <v>6800</v>
      </c>
      <c r="E288">
        <v>0</v>
      </c>
      <c r="F288">
        <v>0</v>
      </c>
      <c r="G288">
        <v>6009</v>
      </c>
      <c r="H288">
        <v>0.5920181247821541</v>
      </c>
      <c r="I288">
        <v>0</v>
      </c>
      <c r="J288">
        <v>0</v>
      </c>
      <c r="K288">
        <v>1</v>
      </c>
      <c r="L288">
        <v>1</v>
      </c>
      <c r="M288">
        <v>0</v>
      </c>
      <c r="N288">
        <f t="shared" si="24"/>
        <v>6619.6368465186297</v>
      </c>
      <c r="O288">
        <f>N288-B288</f>
        <v>-181.36315348137032</v>
      </c>
      <c r="P288">
        <f t="shared" si="25"/>
        <v>181.36315348137032</v>
      </c>
      <c r="Q288" s="8">
        <f>P288/B288</f>
        <v>2.666713034573891E-2</v>
      </c>
      <c r="R288">
        <v>1091</v>
      </c>
      <c r="S288">
        <f t="shared" si="26"/>
        <v>13058.147050658663</v>
      </c>
      <c r="T288">
        <f t="shared" si="27"/>
        <v>19638</v>
      </c>
      <c r="U288">
        <f t="shared" si="28"/>
        <v>-362.72630696274064</v>
      </c>
      <c r="V288">
        <f t="shared" si="29"/>
        <v>131570.37376282836</v>
      </c>
      <c r="W288" t="e">
        <f>B288-#REF!</f>
        <v>#REF!</v>
      </c>
      <c r="X288">
        <v>0.5920181247821541</v>
      </c>
      <c r="Z288" s="2" t="s">
        <v>32</v>
      </c>
      <c r="AA288" s="2">
        <v>708.22534003196301</v>
      </c>
      <c r="AB288" s="2">
        <v>232.19315064447628</v>
      </c>
      <c r="AC288" s="2">
        <v>3.0501560363266953</v>
      </c>
      <c r="AD288" s="2">
        <v>2.4601503023762164E-3</v>
      </c>
      <c r="AE288" s="2">
        <v>251.56944329012157</v>
      </c>
      <c r="AF288" s="2">
        <v>1164.8812367738044</v>
      </c>
      <c r="AG288" s="2">
        <v>251.56944329012157</v>
      </c>
      <c r="AH288" s="2">
        <v>1164.8812367738044</v>
      </c>
    </row>
    <row r="289" spans="1:34" x14ac:dyDescent="0.35">
      <c r="A289" s="1">
        <v>41203</v>
      </c>
      <c r="B289">
        <v>4628.5</v>
      </c>
      <c r="C289">
        <v>5959</v>
      </c>
      <c r="D289">
        <v>6959</v>
      </c>
      <c r="E289">
        <v>0</v>
      </c>
      <c r="F289">
        <v>0</v>
      </c>
      <c r="G289">
        <v>6801</v>
      </c>
      <c r="H289">
        <v>0.24758917160450797</v>
      </c>
      <c r="I289">
        <v>0</v>
      </c>
      <c r="J289">
        <v>0</v>
      </c>
      <c r="K289">
        <v>0</v>
      </c>
      <c r="L289">
        <v>1</v>
      </c>
      <c r="M289">
        <v>0</v>
      </c>
      <c r="N289">
        <f t="shared" si="24"/>
        <v>7042.5253605904873</v>
      </c>
      <c r="O289">
        <f>N289-B289</f>
        <v>2414.0253605904873</v>
      </c>
      <c r="P289">
        <f t="shared" si="25"/>
        <v>2414.0253605904873</v>
      </c>
      <c r="Q289" s="8">
        <f>P289/B289</f>
        <v>0.52155673773155176</v>
      </c>
      <c r="R289">
        <v>339</v>
      </c>
      <c r="S289">
        <f t="shared" si="26"/>
        <v>43452.456490628771</v>
      </c>
      <c r="T289">
        <f t="shared" si="27"/>
        <v>6102</v>
      </c>
      <c r="U289">
        <f t="shared" si="28"/>
        <v>2414.0253605904873</v>
      </c>
      <c r="V289">
        <f t="shared" si="29"/>
        <v>5827518.4415740324</v>
      </c>
      <c r="W289" t="e">
        <f>B289-#REF!</f>
        <v>#REF!</v>
      </c>
      <c r="X289">
        <v>0.24758917160450797</v>
      </c>
      <c r="Z289" s="2" t="s">
        <v>106</v>
      </c>
      <c r="AA289" s="2">
        <v>0.20038812976613912</v>
      </c>
      <c r="AB289" s="2">
        <v>9.4398523169126114E-2</v>
      </c>
      <c r="AC289" s="2">
        <v>2.1227888216759503</v>
      </c>
      <c r="AD289" s="2">
        <v>3.446711381956389E-2</v>
      </c>
      <c r="AE289" s="2">
        <v>1.4733892639621687E-2</v>
      </c>
      <c r="AF289" s="2">
        <v>0.38604236689265659</v>
      </c>
      <c r="AG289" s="2">
        <v>1.4733892639621687E-2</v>
      </c>
      <c r="AH289" s="2">
        <v>0.38604236689265659</v>
      </c>
    </row>
    <row r="290" spans="1:34" x14ac:dyDescent="0.35">
      <c r="A290" s="1">
        <v>41204</v>
      </c>
      <c r="B290">
        <v>3390</v>
      </c>
      <c r="C290">
        <v>5812.833333333333</v>
      </c>
      <c r="D290">
        <v>4404</v>
      </c>
      <c r="E290">
        <v>0</v>
      </c>
      <c r="F290">
        <v>0</v>
      </c>
      <c r="G290">
        <v>4628.5</v>
      </c>
      <c r="H290">
        <v>0.35610549552689669</v>
      </c>
      <c r="I290">
        <v>0</v>
      </c>
      <c r="J290">
        <v>0</v>
      </c>
      <c r="K290">
        <v>0</v>
      </c>
      <c r="L290">
        <v>0</v>
      </c>
      <c r="M290">
        <v>1</v>
      </c>
      <c r="N290">
        <f t="shared" si="24"/>
        <v>5396.1106810451975</v>
      </c>
      <c r="O290">
        <f>N290-B290</f>
        <v>2006.1106810451975</v>
      </c>
      <c r="P290">
        <f t="shared" si="25"/>
        <v>2006.1106810451975</v>
      </c>
      <c r="Q290" s="8">
        <f>P290/B290</f>
        <v>0.59177306225522053</v>
      </c>
      <c r="R290">
        <v>1549</v>
      </c>
      <c r="S290">
        <f t="shared" si="26"/>
        <v>36109.992258813552</v>
      </c>
      <c r="T290">
        <f t="shared" si="27"/>
        <v>27882</v>
      </c>
      <c r="U290">
        <f t="shared" si="28"/>
        <v>2006.1106810451975</v>
      </c>
      <c r="V290">
        <f t="shared" si="29"/>
        <v>4024480.0646036258</v>
      </c>
      <c r="W290" t="e">
        <f>B290-#REF!</f>
        <v>#REF!</v>
      </c>
      <c r="X290">
        <v>0.35610549552689669</v>
      </c>
      <c r="Z290" s="2" t="s">
        <v>21</v>
      </c>
      <c r="AA290" s="2">
        <v>0.45230236237297206</v>
      </c>
      <c r="AB290" s="2">
        <v>4.3758599980606515E-2</v>
      </c>
      <c r="AC290" s="2">
        <v>10.336307893155382</v>
      </c>
      <c r="AD290" s="2">
        <v>4.7097525337446186E-22</v>
      </c>
      <c r="AE290" s="2">
        <v>0.36624201710073839</v>
      </c>
      <c r="AF290" s="2">
        <v>0.53836270764520577</v>
      </c>
      <c r="AG290" s="2">
        <v>0.36624201710073839</v>
      </c>
      <c r="AH290" s="2">
        <v>0.53836270764520577</v>
      </c>
    </row>
    <row r="291" spans="1:34" x14ac:dyDescent="0.35">
      <c r="A291" s="1">
        <v>41205</v>
      </c>
      <c r="B291">
        <v>5303</v>
      </c>
      <c r="C291">
        <v>4939.833333333333</v>
      </c>
      <c r="D291">
        <v>4921</v>
      </c>
      <c r="E291">
        <v>1</v>
      </c>
      <c r="F291">
        <v>0</v>
      </c>
      <c r="G291">
        <v>3390</v>
      </c>
      <c r="H291">
        <v>0.72226095038921811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f t="shared" si="24"/>
        <v>4816.5263969089146</v>
      </c>
      <c r="O291">
        <f>N291-B291</f>
        <v>-486.47360309108535</v>
      </c>
      <c r="P291">
        <f t="shared" si="25"/>
        <v>486.47360309108535</v>
      </c>
      <c r="Q291" s="8">
        <f>P291/B291</f>
        <v>9.1735546500298956E-2</v>
      </c>
      <c r="R291">
        <v>1031</v>
      </c>
      <c r="S291">
        <f t="shared" si="26"/>
        <v>35026.099422558145</v>
      </c>
      <c r="T291">
        <f t="shared" si="27"/>
        <v>18558</v>
      </c>
      <c r="U291">
        <f t="shared" si="28"/>
        <v>-972.9472061821707</v>
      </c>
      <c r="V291">
        <f t="shared" si="29"/>
        <v>946626.26601769135</v>
      </c>
      <c r="W291" t="e">
        <f>B291-#REF!</f>
        <v>#REF!</v>
      </c>
      <c r="X291">
        <v>0.72226095038921811</v>
      </c>
      <c r="Z291" s="2" t="s">
        <v>16</v>
      </c>
      <c r="AA291" s="2">
        <v>-170.343684920855</v>
      </c>
      <c r="AB291" s="2">
        <v>155.21068913053983</v>
      </c>
      <c r="AC291" s="2">
        <v>-1.0974997010520813</v>
      </c>
      <c r="AD291" s="2">
        <v>0.27317108032741344</v>
      </c>
      <c r="AE291" s="2">
        <v>-475.59763505718297</v>
      </c>
      <c r="AF291" s="2">
        <v>134.910265215473</v>
      </c>
      <c r="AG291" s="2">
        <v>-475.59763505718297</v>
      </c>
      <c r="AH291" s="2">
        <v>134.910265215473</v>
      </c>
    </row>
    <row r="292" spans="1:34" x14ac:dyDescent="0.35">
      <c r="A292" s="1">
        <v>41206</v>
      </c>
      <c r="B292">
        <v>5852</v>
      </c>
      <c r="C292">
        <v>4440.5</v>
      </c>
      <c r="D292">
        <v>5289</v>
      </c>
      <c r="E292">
        <v>0</v>
      </c>
      <c r="F292">
        <v>1</v>
      </c>
      <c r="G292">
        <v>5303</v>
      </c>
      <c r="H292">
        <v>0.56378529104217501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f t="shared" si="24"/>
        <v>5155.4741336201596</v>
      </c>
      <c r="O292">
        <f>N292-B292</f>
        <v>-696.52586637984041</v>
      </c>
      <c r="P292">
        <f t="shared" si="25"/>
        <v>696.52586637984041</v>
      </c>
      <c r="Q292" s="8">
        <f>P292/B292</f>
        <v>0.11902355884822974</v>
      </c>
      <c r="R292">
        <v>507</v>
      </c>
      <c r="S292">
        <f t="shared" si="26"/>
        <v>50149.862379348509</v>
      </c>
      <c r="T292">
        <f t="shared" si="27"/>
        <v>9126</v>
      </c>
      <c r="U292">
        <f t="shared" si="28"/>
        <v>-1393.0517327596808</v>
      </c>
      <c r="V292">
        <f t="shared" si="29"/>
        <v>1940593.1301447491</v>
      </c>
      <c r="W292" t="e">
        <f>B292-#REF!</f>
        <v>#REF!</v>
      </c>
      <c r="X292">
        <v>0.56378529104217501</v>
      </c>
      <c r="Z292" s="2" t="s">
        <v>17</v>
      </c>
      <c r="AA292" s="2">
        <v>-231.46630766444164</v>
      </c>
      <c r="AB292" s="2">
        <v>132.12182440750971</v>
      </c>
      <c r="AC292" s="2">
        <v>-1.751915769422915</v>
      </c>
      <c r="AD292" s="2">
        <v>8.0656626594608691E-2</v>
      </c>
      <c r="AE292" s="2">
        <v>-491.31122572733705</v>
      </c>
      <c r="AF292" s="2">
        <v>28.378610398453731</v>
      </c>
      <c r="AG292" s="2">
        <v>-491.31122572733705</v>
      </c>
      <c r="AH292" s="2">
        <v>28.378610398453731</v>
      </c>
    </row>
    <row r="293" spans="1:34" ht="15" thickBot="1" x14ac:dyDescent="0.4">
      <c r="A293" s="1">
        <v>41207</v>
      </c>
      <c r="B293">
        <v>6591</v>
      </c>
      <c r="C293">
        <v>4848.333333333333</v>
      </c>
      <c r="D293">
        <v>5067</v>
      </c>
      <c r="E293">
        <v>0</v>
      </c>
      <c r="F293">
        <v>0</v>
      </c>
      <c r="G293">
        <v>5852</v>
      </c>
      <c r="H293">
        <v>0.58586034622981298</v>
      </c>
      <c r="I293">
        <v>1</v>
      </c>
      <c r="J293">
        <v>0</v>
      </c>
      <c r="K293">
        <v>0</v>
      </c>
      <c r="L293">
        <v>0</v>
      </c>
      <c r="M293">
        <v>0</v>
      </c>
      <c r="N293">
        <f t="shared" si="24"/>
        <v>5694.3893451348104</v>
      </c>
      <c r="O293">
        <f>N293-B293</f>
        <v>-896.61065486518964</v>
      </c>
      <c r="P293">
        <f t="shared" si="25"/>
        <v>896.61065486518964</v>
      </c>
      <c r="Q293" s="8">
        <f>P293/B293</f>
        <v>0.13603560231606579</v>
      </c>
      <c r="R293">
        <v>370</v>
      </c>
      <c r="S293">
        <f t="shared" si="26"/>
        <v>64555.967150293654</v>
      </c>
      <c r="T293">
        <f t="shared" si="27"/>
        <v>6660</v>
      </c>
      <c r="U293">
        <f t="shared" si="28"/>
        <v>-1793.2213097303793</v>
      </c>
      <c r="V293">
        <f t="shared" si="29"/>
        <v>3215642.6656711367</v>
      </c>
      <c r="W293" t="e">
        <f>B293-#REF!</f>
        <v>#REF!</v>
      </c>
      <c r="X293">
        <v>0.58586034622981298</v>
      </c>
      <c r="Z293" s="3" t="s">
        <v>53</v>
      </c>
      <c r="AA293" s="3">
        <v>0.21501126612889004</v>
      </c>
      <c r="AB293" s="3">
        <v>7.9543419929846482E-2</v>
      </c>
      <c r="AC293" s="3">
        <v>2.703067913329849</v>
      </c>
      <c r="AD293" s="3">
        <v>7.202476674571876E-3</v>
      </c>
      <c r="AE293" s="3">
        <v>5.8572664657847773E-2</v>
      </c>
      <c r="AF293" s="3">
        <v>0.37144986759993232</v>
      </c>
      <c r="AG293" s="3">
        <v>5.8572664657847773E-2</v>
      </c>
      <c r="AH293" s="3">
        <v>0.37144986759993232</v>
      </c>
    </row>
    <row r="294" spans="1:34" x14ac:dyDescent="0.35">
      <c r="A294" s="1">
        <v>41208</v>
      </c>
      <c r="B294">
        <v>4628.5</v>
      </c>
      <c r="C294">
        <v>5915.333333333333</v>
      </c>
      <c r="D294">
        <v>6009</v>
      </c>
      <c r="E294">
        <v>0</v>
      </c>
      <c r="F294">
        <v>0</v>
      </c>
      <c r="G294">
        <v>6591</v>
      </c>
      <c r="H294">
        <v>0.27198791681189727</v>
      </c>
      <c r="I294">
        <v>0</v>
      </c>
      <c r="J294">
        <v>1</v>
      </c>
      <c r="K294">
        <v>0</v>
      </c>
      <c r="L294">
        <v>0</v>
      </c>
      <c r="M294">
        <v>0</v>
      </c>
      <c r="N294">
        <f t="shared" si="24"/>
        <v>6589.7858318743947</v>
      </c>
      <c r="O294">
        <f>N294-B294</f>
        <v>1961.2858318743947</v>
      </c>
      <c r="P294">
        <f t="shared" si="25"/>
        <v>1961.2858318743947</v>
      </c>
      <c r="Q294" s="8">
        <f>P294/B294</f>
        <v>0.42374113252120443</v>
      </c>
      <c r="R294">
        <v>3343</v>
      </c>
      <c r="S294">
        <f t="shared" si="26"/>
        <v>35303.144973739109</v>
      </c>
      <c r="T294">
        <f t="shared" si="27"/>
        <v>60174</v>
      </c>
      <c r="U294">
        <f t="shared" si="28"/>
        <v>1961.2858318743947</v>
      </c>
      <c r="V294">
        <f t="shared" si="29"/>
        <v>3846642.1143112364</v>
      </c>
      <c r="W294" t="e">
        <f>B294-#REF!</f>
        <v>#REF!</v>
      </c>
      <c r="X294">
        <v>0.27198791681189727</v>
      </c>
    </row>
    <row r="295" spans="1:34" x14ac:dyDescent="0.35">
      <c r="A295" s="1">
        <v>41209</v>
      </c>
      <c r="B295">
        <v>4628.5</v>
      </c>
      <c r="C295">
        <v>5690.5</v>
      </c>
      <c r="D295">
        <v>6801</v>
      </c>
      <c r="E295">
        <v>0</v>
      </c>
      <c r="F295">
        <v>0</v>
      </c>
      <c r="G295">
        <v>4628.5</v>
      </c>
      <c r="H295">
        <v>0.5</v>
      </c>
      <c r="I295">
        <v>0</v>
      </c>
      <c r="J295">
        <v>0</v>
      </c>
      <c r="K295">
        <v>1</v>
      </c>
      <c r="L295">
        <v>1</v>
      </c>
      <c r="M295">
        <v>0</v>
      </c>
      <c r="N295">
        <f t="shared" si="24"/>
        <v>6330.071934816413</v>
      </c>
      <c r="O295">
        <f>N295-B295</f>
        <v>1701.571934816413</v>
      </c>
      <c r="P295">
        <f t="shared" si="25"/>
        <v>1701.571934816413</v>
      </c>
      <c r="Q295" s="8">
        <f>P295/B295</f>
        <v>0.36762923945477216</v>
      </c>
      <c r="R295">
        <v>1717</v>
      </c>
      <c r="S295">
        <f t="shared" si="26"/>
        <v>30628.294826695434</v>
      </c>
      <c r="T295">
        <f t="shared" si="27"/>
        <v>30906</v>
      </c>
      <c r="U295">
        <f t="shared" si="28"/>
        <v>1701.571934816413</v>
      </c>
      <c r="V295">
        <f t="shared" si="29"/>
        <v>2895347.0493548713</v>
      </c>
      <c r="W295" t="e">
        <f>B295-#REF!</f>
        <v>#REF!</v>
      </c>
      <c r="X295">
        <v>0.5</v>
      </c>
    </row>
    <row r="296" spans="1:34" x14ac:dyDescent="0.35">
      <c r="A296" s="1">
        <v>41210</v>
      </c>
      <c r="B296">
        <v>4628.5</v>
      </c>
      <c r="C296">
        <v>5282.666666666667</v>
      </c>
      <c r="D296">
        <v>4628.5</v>
      </c>
      <c r="E296">
        <v>0</v>
      </c>
      <c r="F296">
        <v>0</v>
      </c>
      <c r="G296">
        <v>4628.5</v>
      </c>
      <c r="H296">
        <v>0.5</v>
      </c>
      <c r="I296">
        <v>0</v>
      </c>
      <c r="J296">
        <v>0</v>
      </c>
      <c r="K296">
        <v>0</v>
      </c>
      <c r="L296">
        <v>1</v>
      </c>
      <c r="M296">
        <v>0</v>
      </c>
      <c r="N296">
        <f t="shared" si="24"/>
        <v>5327.641220096255</v>
      </c>
      <c r="O296">
        <f>N296-B296</f>
        <v>699.14122009625498</v>
      </c>
      <c r="P296">
        <f t="shared" si="25"/>
        <v>699.14122009625498</v>
      </c>
      <c r="Q296" s="8">
        <f>P296/B296</f>
        <v>0.1510513600726488</v>
      </c>
      <c r="R296">
        <v>1525</v>
      </c>
      <c r="S296">
        <f t="shared" si="26"/>
        <v>12584.54196173259</v>
      </c>
      <c r="T296">
        <f t="shared" si="27"/>
        <v>27450</v>
      </c>
      <c r="U296">
        <f t="shared" si="28"/>
        <v>699.14122009625498</v>
      </c>
      <c r="V296">
        <f t="shared" si="29"/>
        <v>488798.44563768007</v>
      </c>
      <c r="W296" t="e">
        <f>B296-#REF!</f>
        <v>#REF!</v>
      </c>
      <c r="X296">
        <v>0.5</v>
      </c>
    </row>
    <row r="297" spans="1:34" x14ac:dyDescent="0.35">
      <c r="A297" s="1">
        <v>41211</v>
      </c>
      <c r="B297">
        <v>4628.5</v>
      </c>
      <c r="C297">
        <v>4628.5</v>
      </c>
      <c r="D297">
        <v>3390</v>
      </c>
      <c r="E297">
        <v>0</v>
      </c>
      <c r="F297">
        <v>0</v>
      </c>
      <c r="G297">
        <v>4628.5</v>
      </c>
      <c r="H297">
        <v>0.5</v>
      </c>
      <c r="I297">
        <v>0</v>
      </c>
      <c r="J297">
        <v>0</v>
      </c>
      <c r="K297">
        <v>0</v>
      </c>
      <c r="L297">
        <v>0</v>
      </c>
      <c r="M297">
        <v>1</v>
      </c>
      <c r="N297">
        <f t="shared" si="24"/>
        <v>4629.4057550169136</v>
      </c>
      <c r="O297">
        <f>N297-B297</f>
        <v>0.90575501691364479</v>
      </c>
      <c r="P297">
        <f t="shared" si="25"/>
        <v>0.90575501691364479</v>
      </c>
      <c r="Q297" s="8">
        <f>P297/B297</f>
        <v>1.9569083221640808E-4</v>
      </c>
      <c r="R297">
        <v>1934</v>
      </c>
      <c r="S297">
        <f t="shared" si="26"/>
        <v>16.303590304445606</v>
      </c>
      <c r="T297">
        <f t="shared" si="27"/>
        <v>34812</v>
      </c>
      <c r="U297">
        <f t="shared" si="28"/>
        <v>0.90575501691364479</v>
      </c>
      <c r="V297">
        <f t="shared" si="29"/>
        <v>0.82039215066423699</v>
      </c>
      <c r="W297" t="e">
        <f>B297-#REF!</f>
        <v>#REF!</v>
      </c>
      <c r="X297">
        <v>0.5</v>
      </c>
    </row>
    <row r="298" spans="1:34" x14ac:dyDescent="0.35">
      <c r="A298" s="1">
        <v>41212</v>
      </c>
      <c r="B298">
        <v>5800</v>
      </c>
      <c r="C298">
        <v>4628.5</v>
      </c>
      <c r="D298">
        <v>5303</v>
      </c>
      <c r="E298">
        <v>1</v>
      </c>
      <c r="F298">
        <v>0</v>
      </c>
      <c r="G298">
        <v>4628.5</v>
      </c>
      <c r="H298">
        <v>0.63611014290693624</v>
      </c>
      <c r="I298">
        <v>0</v>
      </c>
      <c r="J298">
        <v>0</v>
      </c>
      <c r="K298">
        <v>0</v>
      </c>
      <c r="L298">
        <v>0</v>
      </c>
      <c r="M298">
        <v>0</v>
      </c>
      <c r="N298">
        <f t="shared" si="24"/>
        <v>5201.2914336768681</v>
      </c>
      <c r="O298">
        <f>N298-B298</f>
        <v>-598.70856632313189</v>
      </c>
      <c r="P298">
        <f t="shared" si="25"/>
        <v>598.70856632313189</v>
      </c>
      <c r="Q298" s="8">
        <f>P298/B298</f>
        <v>0.10322561488329861</v>
      </c>
      <c r="R298">
        <v>796</v>
      </c>
      <c r="S298">
        <f t="shared" si="26"/>
        <v>43107.016775265496</v>
      </c>
      <c r="T298">
        <f t="shared" si="27"/>
        <v>14328</v>
      </c>
      <c r="U298">
        <f t="shared" si="28"/>
        <v>-1197.4171326462638</v>
      </c>
      <c r="V298">
        <f t="shared" si="29"/>
        <v>1433807.7895548001</v>
      </c>
      <c r="W298" t="e">
        <f>B298-#REF!</f>
        <v>#REF!</v>
      </c>
      <c r="X298">
        <v>0.63611014290693624</v>
      </c>
    </row>
    <row r="299" spans="1:34" x14ac:dyDescent="0.35">
      <c r="A299" s="1">
        <v>41213</v>
      </c>
      <c r="B299">
        <v>6353</v>
      </c>
      <c r="C299">
        <v>5019</v>
      </c>
      <c r="D299">
        <v>5852</v>
      </c>
      <c r="E299">
        <v>0</v>
      </c>
      <c r="F299">
        <v>1</v>
      </c>
      <c r="G299">
        <v>5800</v>
      </c>
      <c r="H299">
        <v>0.5642500290461252</v>
      </c>
      <c r="I299">
        <v>0</v>
      </c>
      <c r="J299">
        <v>0</v>
      </c>
      <c r="K299">
        <v>0</v>
      </c>
      <c r="L299">
        <v>0</v>
      </c>
      <c r="M299">
        <v>0</v>
      </c>
      <c r="N299">
        <f t="shared" si="24"/>
        <v>5687.279206690755</v>
      </c>
      <c r="O299">
        <f>N299-B299</f>
        <v>-665.72079330924498</v>
      </c>
      <c r="P299">
        <f t="shared" si="25"/>
        <v>665.72079330924498</v>
      </c>
      <c r="Q299" s="8">
        <f>P299/B299</f>
        <v>0.10478841386891941</v>
      </c>
      <c r="R299">
        <v>1172</v>
      </c>
      <c r="S299">
        <f t="shared" si="26"/>
        <v>47931.897118265639</v>
      </c>
      <c r="T299">
        <f t="shared" si="27"/>
        <v>21096</v>
      </c>
      <c r="U299">
        <f t="shared" si="28"/>
        <v>-1331.44158661849</v>
      </c>
      <c r="V299">
        <f t="shared" si="29"/>
        <v>1772736.6985771619</v>
      </c>
      <c r="W299" t="e">
        <f>B299-#REF!</f>
        <v>#REF!</v>
      </c>
      <c r="X299">
        <v>0.5642500290461252</v>
      </c>
    </row>
    <row r="300" spans="1:34" x14ac:dyDescent="0.35">
      <c r="A300" s="1">
        <v>41214</v>
      </c>
      <c r="B300">
        <v>6383</v>
      </c>
      <c r="C300">
        <v>5593.833333333333</v>
      </c>
      <c r="D300">
        <v>6591</v>
      </c>
      <c r="E300">
        <v>0</v>
      </c>
      <c r="F300">
        <v>0</v>
      </c>
      <c r="G300">
        <v>6353</v>
      </c>
      <c r="H300">
        <v>0.50348553502962701</v>
      </c>
      <c r="I300">
        <v>1</v>
      </c>
      <c r="J300">
        <v>0</v>
      </c>
      <c r="K300">
        <v>0</v>
      </c>
      <c r="L300">
        <v>0</v>
      </c>
      <c r="M300">
        <v>0</v>
      </c>
      <c r="N300">
        <f t="shared" si="24"/>
        <v>6666.6327388306518</v>
      </c>
      <c r="O300">
        <f>N300-B300</f>
        <v>283.63273883065176</v>
      </c>
      <c r="P300">
        <f t="shared" si="25"/>
        <v>283.63273883065176</v>
      </c>
      <c r="Q300" s="8">
        <f>P300/B300</f>
        <v>4.4435647631310006E-2</v>
      </c>
      <c r="R300">
        <v>938</v>
      </c>
      <c r="S300">
        <f t="shared" si="26"/>
        <v>5105.3892989517317</v>
      </c>
      <c r="T300">
        <f t="shared" si="27"/>
        <v>16884</v>
      </c>
      <c r="U300">
        <f t="shared" si="28"/>
        <v>283.63273883065176</v>
      </c>
      <c r="V300">
        <f t="shared" si="29"/>
        <v>80447.530536576713</v>
      </c>
      <c r="W300" t="e">
        <f>B300-#REF!</f>
        <v>#REF!</v>
      </c>
      <c r="X300">
        <v>0.50348553502962701</v>
      </c>
    </row>
    <row r="301" spans="1:34" x14ac:dyDescent="0.35">
      <c r="A301" s="1">
        <v>41215</v>
      </c>
      <c r="B301">
        <v>6562</v>
      </c>
      <c r="C301">
        <v>6178.666666666667</v>
      </c>
      <c r="D301">
        <v>4628.5</v>
      </c>
      <c r="E301">
        <v>0</v>
      </c>
      <c r="F301">
        <v>0</v>
      </c>
      <c r="G301">
        <v>6383</v>
      </c>
      <c r="H301">
        <v>0.52079702567677477</v>
      </c>
      <c r="I301">
        <v>0</v>
      </c>
      <c r="J301">
        <v>1</v>
      </c>
      <c r="K301">
        <v>0</v>
      </c>
      <c r="L301">
        <v>0</v>
      </c>
      <c r="M301">
        <v>0</v>
      </c>
      <c r="N301">
        <f t="shared" si="24"/>
        <v>6055.5202312878737</v>
      </c>
      <c r="O301">
        <f>N301-B301</f>
        <v>-506.47976871212632</v>
      </c>
      <c r="P301">
        <f t="shared" si="25"/>
        <v>506.47976871212632</v>
      </c>
      <c r="Q301" s="8">
        <f>P301/B301</f>
        <v>7.7183750184719041E-2</v>
      </c>
      <c r="R301">
        <v>1139</v>
      </c>
      <c r="S301">
        <f t="shared" si="26"/>
        <v>36466.543347273095</v>
      </c>
      <c r="T301">
        <f t="shared" si="27"/>
        <v>20502</v>
      </c>
      <c r="U301">
        <f t="shared" si="28"/>
        <v>-1012.9595374242526</v>
      </c>
      <c r="V301">
        <f t="shared" si="29"/>
        <v>1026087.0244587559</v>
      </c>
      <c r="W301" t="e">
        <f>B301-#REF!</f>
        <v>#REF!</v>
      </c>
      <c r="X301">
        <v>0.52079702567677477</v>
      </c>
    </row>
    <row r="302" spans="1:34" x14ac:dyDescent="0.35">
      <c r="A302" s="1">
        <v>41216</v>
      </c>
      <c r="B302">
        <v>7628</v>
      </c>
      <c r="C302">
        <v>6432.666666666667</v>
      </c>
      <c r="D302">
        <v>4628.5</v>
      </c>
      <c r="E302">
        <v>0</v>
      </c>
      <c r="F302">
        <v>0</v>
      </c>
      <c r="G302">
        <v>6562</v>
      </c>
      <c r="H302">
        <v>0.6238526780527478</v>
      </c>
      <c r="I302">
        <v>0</v>
      </c>
      <c r="J302">
        <v>0</v>
      </c>
      <c r="K302">
        <v>1</v>
      </c>
      <c r="L302">
        <v>1</v>
      </c>
      <c r="M302">
        <v>0</v>
      </c>
      <c r="N302">
        <f t="shared" si="24"/>
        <v>6178.6605717443099</v>
      </c>
      <c r="O302">
        <f>N302-B302</f>
        <v>-1449.3394282556901</v>
      </c>
      <c r="P302">
        <f t="shared" si="25"/>
        <v>1449.3394282556901</v>
      </c>
      <c r="Q302" s="8">
        <f>P302/B302</f>
        <v>0.19000254696587443</v>
      </c>
      <c r="R302">
        <v>800</v>
      </c>
      <c r="S302">
        <f t="shared" si="26"/>
        <v>104352.4388344097</v>
      </c>
      <c r="T302">
        <f t="shared" si="27"/>
        <v>14400</v>
      </c>
      <c r="U302">
        <f t="shared" si="28"/>
        <v>-2898.6788565113802</v>
      </c>
      <c r="V302">
        <f t="shared" si="29"/>
        <v>8402339.1131861228</v>
      </c>
      <c r="W302" t="e">
        <f>B302-#REF!</f>
        <v>#REF!</v>
      </c>
      <c r="X302">
        <v>0.6238526780527478</v>
      </c>
    </row>
    <row r="303" spans="1:34" x14ac:dyDescent="0.35">
      <c r="A303" s="1">
        <v>41217</v>
      </c>
      <c r="B303">
        <v>7951</v>
      </c>
      <c r="C303">
        <v>6857.666666666667</v>
      </c>
      <c r="D303">
        <v>4628.5</v>
      </c>
      <c r="E303">
        <v>0</v>
      </c>
      <c r="F303">
        <v>0</v>
      </c>
      <c r="G303">
        <v>7628</v>
      </c>
      <c r="H303">
        <v>0.53752759381898452</v>
      </c>
      <c r="I303">
        <v>0</v>
      </c>
      <c r="J303">
        <v>0</v>
      </c>
      <c r="K303">
        <v>0</v>
      </c>
      <c r="L303">
        <v>1</v>
      </c>
      <c r="M303">
        <v>0</v>
      </c>
      <c r="N303">
        <f t="shared" si="24"/>
        <v>6585.0119881879073</v>
      </c>
      <c r="O303">
        <f>N303-B303</f>
        <v>-1365.9880118120927</v>
      </c>
      <c r="P303">
        <f t="shared" si="25"/>
        <v>1365.9880118120927</v>
      </c>
      <c r="Q303" s="8">
        <f>P303/B303</f>
        <v>0.17180078126173975</v>
      </c>
      <c r="R303">
        <v>385</v>
      </c>
      <c r="S303">
        <f t="shared" si="26"/>
        <v>98351.136850470677</v>
      </c>
      <c r="T303">
        <f t="shared" si="27"/>
        <v>6930</v>
      </c>
      <c r="U303">
        <f t="shared" si="28"/>
        <v>-2731.9760236241855</v>
      </c>
      <c r="V303">
        <f t="shared" si="29"/>
        <v>7463692.9936574157</v>
      </c>
      <c r="W303" t="e">
        <f>B303-#REF!</f>
        <v>#REF!</v>
      </c>
      <c r="X303">
        <v>0.53752759381898452</v>
      </c>
    </row>
    <row r="304" spans="1:34" x14ac:dyDescent="0.35">
      <c r="A304" s="1">
        <v>41218</v>
      </c>
      <c r="B304">
        <v>4925</v>
      </c>
      <c r="C304">
        <v>7380.333333333333</v>
      </c>
      <c r="D304">
        <v>4628.5</v>
      </c>
      <c r="E304">
        <v>0</v>
      </c>
      <c r="F304">
        <v>0</v>
      </c>
      <c r="G304">
        <v>7951</v>
      </c>
      <c r="H304">
        <v>0.14842570001161845</v>
      </c>
      <c r="I304">
        <v>0</v>
      </c>
      <c r="J304">
        <v>0</v>
      </c>
      <c r="K304">
        <v>0</v>
      </c>
      <c r="L304">
        <v>0</v>
      </c>
      <c r="M304">
        <v>1</v>
      </c>
      <c r="N304">
        <f t="shared" si="24"/>
        <v>6826.5553636018813</v>
      </c>
      <c r="O304">
        <f>N304-B304</f>
        <v>1901.5553636018813</v>
      </c>
      <c r="P304">
        <f t="shared" si="25"/>
        <v>1901.5553636018813</v>
      </c>
      <c r="Q304" s="8">
        <f>P304/B304</f>
        <v>0.38610261189885914</v>
      </c>
      <c r="R304">
        <v>1585</v>
      </c>
      <c r="S304">
        <f t="shared" si="26"/>
        <v>34227.996544833863</v>
      </c>
      <c r="T304">
        <f t="shared" si="27"/>
        <v>28530</v>
      </c>
      <c r="U304">
        <f t="shared" si="28"/>
        <v>1901.5553636018813</v>
      </c>
      <c r="V304">
        <f t="shared" si="29"/>
        <v>3615912.8008430828</v>
      </c>
      <c r="W304" t="e">
        <f>B304-#REF!</f>
        <v>#REF!</v>
      </c>
      <c r="X304">
        <v>0.14842570001161845</v>
      </c>
    </row>
    <row r="305" spans="1:24" x14ac:dyDescent="0.35">
      <c r="A305" s="1">
        <v>41219</v>
      </c>
      <c r="B305">
        <v>5084</v>
      </c>
      <c r="C305">
        <v>6834.666666666667</v>
      </c>
      <c r="D305">
        <v>5800</v>
      </c>
      <c r="E305">
        <v>1</v>
      </c>
      <c r="F305">
        <v>0</v>
      </c>
      <c r="G305">
        <v>4925</v>
      </c>
      <c r="H305">
        <v>0.51847333565702336</v>
      </c>
      <c r="I305">
        <v>0</v>
      </c>
      <c r="J305">
        <v>0</v>
      </c>
      <c r="K305">
        <v>0</v>
      </c>
      <c r="L305">
        <v>0</v>
      </c>
      <c r="M305">
        <v>0</v>
      </c>
      <c r="N305">
        <f t="shared" si="24"/>
        <v>6143.3072261609723</v>
      </c>
      <c r="O305">
        <f>N305-B305</f>
        <v>1059.3072261609723</v>
      </c>
      <c r="P305">
        <f t="shared" si="25"/>
        <v>1059.3072261609723</v>
      </c>
      <c r="Q305" s="8">
        <f>P305/B305</f>
        <v>0.20836098075550202</v>
      </c>
      <c r="R305">
        <v>1921</v>
      </c>
      <c r="S305">
        <f t="shared" si="26"/>
        <v>19067.530070897501</v>
      </c>
      <c r="T305">
        <f t="shared" si="27"/>
        <v>34578</v>
      </c>
      <c r="U305">
        <f t="shared" si="28"/>
        <v>1059.3072261609723</v>
      </c>
      <c r="V305">
        <f t="shared" si="29"/>
        <v>1122131.7993968532</v>
      </c>
      <c r="W305" t="e">
        <f>B305-#REF!</f>
        <v>#REF!</v>
      </c>
      <c r="X305">
        <v>0.51847333565702336</v>
      </c>
    </row>
    <row r="306" spans="1:24" x14ac:dyDescent="0.35">
      <c r="A306" s="1">
        <v>41220</v>
      </c>
      <c r="B306">
        <v>5097</v>
      </c>
      <c r="C306">
        <v>5986.666666666667</v>
      </c>
      <c r="D306">
        <v>6353</v>
      </c>
      <c r="E306">
        <v>0</v>
      </c>
      <c r="F306">
        <v>1</v>
      </c>
      <c r="G306">
        <v>5084</v>
      </c>
      <c r="H306">
        <v>0.50151039851283841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f t="shared" si="24"/>
        <v>5993.9766829517566</v>
      </c>
      <c r="O306">
        <f>N306-B306</f>
        <v>896.97668295175663</v>
      </c>
      <c r="P306">
        <f t="shared" si="25"/>
        <v>896.97668295175663</v>
      </c>
      <c r="Q306" s="8">
        <f>P306/B306</f>
        <v>0.17598129938233403</v>
      </c>
      <c r="R306">
        <v>2653</v>
      </c>
      <c r="S306">
        <f t="shared" si="26"/>
        <v>16145.580293131619</v>
      </c>
      <c r="T306">
        <f t="shared" si="27"/>
        <v>47754</v>
      </c>
      <c r="U306">
        <f t="shared" si="28"/>
        <v>896.97668295175663</v>
      </c>
      <c r="V306">
        <f t="shared" si="29"/>
        <v>804567.16975913616</v>
      </c>
      <c r="W306" t="e">
        <f>B306-#REF!</f>
        <v>#REF!</v>
      </c>
      <c r="X306">
        <v>0.50151039851283841</v>
      </c>
    </row>
    <row r="307" spans="1:24" x14ac:dyDescent="0.35">
      <c r="A307" s="1">
        <v>41221</v>
      </c>
      <c r="B307">
        <v>5462</v>
      </c>
      <c r="C307">
        <v>5035.333333333333</v>
      </c>
      <c r="D307">
        <v>6383</v>
      </c>
      <c r="E307">
        <v>0</v>
      </c>
      <c r="F307">
        <v>0</v>
      </c>
      <c r="G307">
        <v>5097</v>
      </c>
      <c r="H307">
        <v>0.54240734286046244</v>
      </c>
      <c r="I307">
        <v>1</v>
      </c>
      <c r="J307">
        <v>0</v>
      </c>
      <c r="K307">
        <v>0</v>
      </c>
      <c r="L307">
        <v>0</v>
      </c>
      <c r="M307">
        <v>0</v>
      </c>
      <c r="N307">
        <f t="shared" si="24"/>
        <v>6086.2570461380565</v>
      </c>
      <c r="O307">
        <f>N307-B307</f>
        <v>624.25704613805647</v>
      </c>
      <c r="P307">
        <f t="shared" si="25"/>
        <v>624.25704613805647</v>
      </c>
      <c r="Q307" s="8">
        <f>P307/B307</f>
        <v>0.11429092752436039</v>
      </c>
      <c r="R307">
        <v>1188</v>
      </c>
      <c r="S307">
        <f t="shared" si="26"/>
        <v>11236.626830485016</v>
      </c>
      <c r="T307">
        <f t="shared" si="27"/>
        <v>21384</v>
      </c>
      <c r="U307">
        <f t="shared" si="28"/>
        <v>624.25704613805647</v>
      </c>
      <c r="V307">
        <f t="shared" si="29"/>
        <v>389696.85965301155</v>
      </c>
      <c r="W307" t="e">
        <f>B307-#REF!</f>
        <v>#REF!</v>
      </c>
      <c r="X307">
        <v>0.54240734286046244</v>
      </c>
    </row>
    <row r="308" spans="1:24" x14ac:dyDescent="0.35">
      <c r="A308" s="1">
        <v>41222</v>
      </c>
      <c r="B308">
        <v>6114</v>
      </c>
      <c r="C308">
        <v>5214.333333333333</v>
      </c>
      <c r="D308">
        <v>6562</v>
      </c>
      <c r="E308">
        <v>0</v>
      </c>
      <c r="F308">
        <v>0</v>
      </c>
      <c r="G308">
        <v>5462</v>
      </c>
      <c r="H308">
        <v>0.57575229464389455</v>
      </c>
      <c r="I308">
        <v>0</v>
      </c>
      <c r="J308">
        <v>1</v>
      </c>
      <c r="K308">
        <v>0</v>
      </c>
      <c r="L308">
        <v>0</v>
      </c>
      <c r="M308">
        <v>0</v>
      </c>
      <c r="N308">
        <f t="shared" si="24"/>
        <v>6307.9490905104112</v>
      </c>
      <c r="O308">
        <f>N308-B308</f>
        <v>193.94909051041122</v>
      </c>
      <c r="P308">
        <f t="shared" si="25"/>
        <v>193.94909051041122</v>
      </c>
      <c r="Q308" s="8">
        <f>P308/B308</f>
        <v>3.172212798665542E-2</v>
      </c>
      <c r="R308">
        <v>578</v>
      </c>
      <c r="S308">
        <f t="shared" si="26"/>
        <v>3491.083629187402</v>
      </c>
      <c r="T308">
        <f t="shared" si="27"/>
        <v>10404</v>
      </c>
      <c r="U308">
        <f t="shared" si="28"/>
        <v>193.94909051041122</v>
      </c>
      <c r="V308">
        <f t="shared" si="29"/>
        <v>37616.249709815682</v>
      </c>
      <c r="W308" t="e">
        <f>B308-#REF!</f>
        <v>#REF!</v>
      </c>
      <c r="X308">
        <v>0.57575229464389455</v>
      </c>
    </row>
    <row r="309" spans="1:24" x14ac:dyDescent="0.35">
      <c r="A309" s="1">
        <v>41223</v>
      </c>
      <c r="B309">
        <v>6373</v>
      </c>
      <c r="C309">
        <v>5557.666666666667</v>
      </c>
      <c r="D309">
        <v>7628</v>
      </c>
      <c r="E309">
        <v>0</v>
      </c>
      <c r="F309">
        <v>0</v>
      </c>
      <c r="G309">
        <v>6114</v>
      </c>
      <c r="H309">
        <v>0.5300917857557802</v>
      </c>
      <c r="I309">
        <v>0</v>
      </c>
      <c r="J309">
        <v>0</v>
      </c>
      <c r="K309">
        <v>1</v>
      </c>
      <c r="L309">
        <v>1</v>
      </c>
      <c r="M309">
        <v>0</v>
      </c>
      <c r="N309">
        <f t="shared" si="24"/>
        <v>7013.2663450420951</v>
      </c>
      <c r="O309">
        <f>N309-B309</f>
        <v>640.26634504209505</v>
      </c>
      <c r="P309">
        <f t="shared" si="25"/>
        <v>640.26634504209505</v>
      </c>
      <c r="Q309" s="8">
        <f>P309/B309</f>
        <v>0.10046545505132513</v>
      </c>
      <c r="R309">
        <v>1160</v>
      </c>
      <c r="S309">
        <f t="shared" si="26"/>
        <v>11524.794210757711</v>
      </c>
      <c r="T309">
        <f t="shared" si="27"/>
        <v>20880</v>
      </c>
      <c r="U309">
        <f t="shared" si="28"/>
        <v>640.26634504209505</v>
      </c>
      <c r="V309">
        <f t="shared" si="29"/>
        <v>409940.9925935631</v>
      </c>
      <c r="W309" t="e">
        <f>B309-#REF!</f>
        <v>#REF!</v>
      </c>
      <c r="X309">
        <v>0.5300917857557802</v>
      </c>
    </row>
    <row r="310" spans="1:24" x14ac:dyDescent="0.35">
      <c r="A310" s="1">
        <v>41224</v>
      </c>
      <c r="B310">
        <v>6479</v>
      </c>
      <c r="C310">
        <v>5983</v>
      </c>
      <c r="D310">
        <v>7951</v>
      </c>
      <c r="E310">
        <v>0</v>
      </c>
      <c r="F310">
        <v>0</v>
      </c>
      <c r="G310">
        <v>6373</v>
      </c>
      <c r="H310">
        <v>0.51231555710468224</v>
      </c>
      <c r="I310">
        <v>0</v>
      </c>
      <c r="J310">
        <v>0</v>
      </c>
      <c r="K310">
        <v>0</v>
      </c>
      <c r="L310">
        <v>1</v>
      </c>
      <c r="M310">
        <v>0</v>
      </c>
      <c r="N310">
        <f t="shared" si="24"/>
        <v>7339.63125499121</v>
      </c>
      <c r="O310">
        <f>N310-B310</f>
        <v>860.63125499120997</v>
      </c>
      <c r="P310">
        <f t="shared" si="25"/>
        <v>860.63125499120997</v>
      </c>
      <c r="Q310" s="8">
        <f>P310/B310</f>
        <v>0.13283396434499306</v>
      </c>
      <c r="R310">
        <v>1046</v>
      </c>
      <c r="S310">
        <f t="shared" si="26"/>
        <v>15491.362589841779</v>
      </c>
      <c r="T310">
        <f t="shared" si="27"/>
        <v>18828</v>
      </c>
      <c r="U310">
        <f t="shared" si="28"/>
        <v>860.63125499120997</v>
      </c>
      <c r="V310">
        <f t="shared" si="29"/>
        <v>740686.15706774511</v>
      </c>
      <c r="W310" t="e">
        <f>B310-#REF!</f>
        <v>#REF!</v>
      </c>
      <c r="X310">
        <v>0.51231555710468224</v>
      </c>
    </row>
    <row r="311" spans="1:24" x14ac:dyDescent="0.35">
      <c r="A311" s="1">
        <v>41225</v>
      </c>
      <c r="B311">
        <v>4343</v>
      </c>
      <c r="C311">
        <v>6322</v>
      </c>
      <c r="D311">
        <v>4925</v>
      </c>
      <c r="E311">
        <v>0</v>
      </c>
      <c r="F311">
        <v>0</v>
      </c>
      <c r="G311">
        <v>6479</v>
      </c>
      <c r="H311">
        <v>0.25182990589055421</v>
      </c>
      <c r="I311">
        <v>0</v>
      </c>
      <c r="J311">
        <v>0</v>
      </c>
      <c r="K311">
        <v>0</v>
      </c>
      <c r="L311">
        <v>0</v>
      </c>
      <c r="M311">
        <v>1</v>
      </c>
      <c r="N311">
        <f t="shared" si="24"/>
        <v>6243.7762982543309</v>
      </c>
      <c r="O311">
        <f>N311-B311</f>
        <v>1900.7762982543309</v>
      </c>
      <c r="P311">
        <f t="shared" si="25"/>
        <v>1900.7762982543309</v>
      </c>
      <c r="Q311" s="8">
        <f>P311/B311</f>
        <v>0.43766435603369352</v>
      </c>
      <c r="R311">
        <v>1677</v>
      </c>
      <c r="S311">
        <f t="shared" si="26"/>
        <v>34213.973368577957</v>
      </c>
      <c r="T311">
        <f t="shared" si="27"/>
        <v>30186</v>
      </c>
      <c r="U311">
        <f t="shared" si="28"/>
        <v>1900.7762982543309</v>
      </c>
      <c r="V311">
        <f t="shared" si="29"/>
        <v>3612950.5360054369</v>
      </c>
      <c r="W311" t="e">
        <f>B311-#REF!</f>
        <v>#REF!</v>
      </c>
      <c r="X311">
        <v>0.25182990589055421</v>
      </c>
    </row>
    <row r="312" spans="1:24" x14ac:dyDescent="0.35">
      <c r="A312" s="1">
        <v>41226</v>
      </c>
      <c r="B312">
        <v>5596</v>
      </c>
      <c r="C312">
        <v>5731.666666666667</v>
      </c>
      <c r="D312">
        <v>5084</v>
      </c>
      <c r="E312">
        <v>1</v>
      </c>
      <c r="F312">
        <v>0</v>
      </c>
      <c r="G312">
        <v>4343</v>
      </c>
      <c r="H312">
        <v>0.64557917973742307</v>
      </c>
      <c r="I312">
        <v>0</v>
      </c>
      <c r="J312">
        <v>0</v>
      </c>
      <c r="K312">
        <v>0</v>
      </c>
      <c r="L312">
        <v>0</v>
      </c>
      <c r="M312">
        <v>0</v>
      </c>
      <c r="N312">
        <f t="shared" si="24"/>
        <v>5369.6427339404636</v>
      </c>
      <c r="O312">
        <f>N312-B312</f>
        <v>-226.35726605953641</v>
      </c>
      <c r="P312">
        <f t="shared" si="25"/>
        <v>226.35726605953641</v>
      </c>
      <c r="Q312" s="8">
        <f>P312/B312</f>
        <v>4.044983310570701E-2</v>
      </c>
      <c r="R312">
        <v>1166</v>
      </c>
      <c r="S312">
        <f t="shared" si="26"/>
        <v>16297.723156286622</v>
      </c>
      <c r="T312">
        <f t="shared" si="27"/>
        <v>20988</v>
      </c>
      <c r="U312">
        <f t="shared" si="28"/>
        <v>-452.71453211907283</v>
      </c>
      <c r="V312">
        <f t="shared" si="29"/>
        <v>204950.44759179102</v>
      </c>
      <c r="W312" t="e">
        <f>B312-#REF!</f>
        <v>#REF!</v>
      </c>
      <c r="X312">
        <v>0.64557917973742307</v>
      </c>
    </row>
    <row r="313" spans="1:24" x14ac:dyDescent="0.35">
      <c r="A313" s="1">
        <v>41227</v>
      </c>
      <c r="B313">
        <v>4999</v>
      </c>
      <c r="C313">
        <v>5472.666666666667</v>
      </c>
      <c r="D313">
        <v>5097</v>
      </c>
      <c r="E313">
        <v>0</v>
      </c>
      <c r="F313">
        <v>1</v>
      </c>
      <c r="G313">
        <v>5596</v>
      </c>
      <c r="H313">
        <v>0.43063785291042173</v>
      </c>
      <c r="I313">
        <v>0</v>
      </c>
      <c r="J313">
        <v>0</v>
      </c>
      <c r="K313">
        <v>0</v>
      </c>
      <c r="L313">
        <v>0</v>
      </c>
      <c r="M313">
        <v>0</v>
      </c>
      <c r="N313">
        <f t="shared" si="24"/>
        <v>5464.5957027603563</v>
      </c>
      <c r="O313">
        <f>N313-B313</f>
        <v>465.59570276035629</v>
      </c>
      <c r="P313">
        <f t="shared" si="25"/>
        <v>465.59570276035629</v>
      </c>
      <c r="Q313" s="8">
        <f>P313/B313</f>
        <v>9.3137768105692395E-2</v>
      </c>
      <c r="R313">
        <v>1322</v>
      </c>
      <c r="S313">
        <f t="shared" si="26"/>
        <v>8380.7226496864132</v>
      </c>
      <c r="T313">
        <f t="shared" si="27"/>
        <v>23796</v>
      </c>
      <c r="U313">
        <f t="shared" si="28"/>
        <v>465.59570276035629</v>
      </c>
      <c r="V313">
        <f t="shared" si="29"/>
        <v>216779.35842891005</v>
      </c>
      <c r="W313" t="e">
        <f>B313-#REF!</f>
        <v>#REF!</v>
      </c>
      <c r="X313">
        <v>0.43063785291042173</v>
      </c>
    </row>
    <row r="314" spans="1:24" x14ac:dyDescent="0.35">
      <c r="A314" s="1">
        <v>41228</v>
      </c>
      <c r="B314">
        <v>5279</v>
      </c>
      <c r="C314">
        <v>4979.333333333333</v>
      </c>
      <c r="D314">
        <v>5462</v>
      </c>
      <c r="E314">
        <v>0</v>
      </c>
      <c r="F314">
        <v>0</v>
      </c>
      <c r="G314">
        <v>4999</v>
      </c>
      <c r="H314">
        <v>0.5325316602765191</v>
      </c>
      <c r="I314">
        <v>1</v>
      </c>
      <c r="J314">
        <v>0</v>
      </c>
      <c r="K314">
        <v>0</v>
      </c>
      <c r="L314">
        <v>0</v>
      </c>
      <c r="M314">
        <v>0</v>
      </c>
      <c r="N314">
        <f t="shared" si="24"/>
        <v>5670.8233776234729</v>
      </c>
      <c r="O314">
        <f>N314-B314</f>
        <v>391.82337762347288</v>
      </c>
      <c r="P314">
        <f t="shared" si="25"/>
        <v>391.82337762347288</v>
      </c>
      <c r="Q314" s="8">
        <f>P314/B314</f>
        <v>7.4223030426874947E-2</v>
      </c>
      <c r="R314">
        <v>1503</v>
      </c>
      <c r="S314">
        <f t="shared" si="26"/>
        <v>7052.8207972225118</v>
      </c>
      <c r="T314">
        <f t="shared" si="27"/>
        <v>27054</v>
      </c>
      <c r="U314">
        <f t="shared" si="28"/>
        <v>391.82337762347288</v>
      </c>
      <c r="V314">
        <f t="shared" si="29"/>
        <v>153525.55925226663</v>
      </c>
      <c r="W314" t="e">
        <f>B314-#REF!</f>
        <v>#REF!</v>
      </c>
      <c r="X314">
        <v>0.5325316602765191</v>
      </c>
    </row>
    <row r="315" spans="1:24" x14ac:dyDescent="0.35">
      <c r="A315" s="1">
        <v>41229</v>
      </c>
      <c r="B315">
        <v>5432</v>
      </c>
      <c r="C315">
        <v>5291.333333333333</v>
      </c>
      <c r="D315">
        <v>6114</v>
      </c>
      <c r="E315">
        <v>0</v>
      </c>
      <c r="F315">
        <v>0</v>
      </c>
      <c r="G315">
        <v>5279</v>
      </c>
      <c r="H315">
        <v>0.51777622865109796</v>
      </c>
      <c r="I315">
        <v>0</v>
      </c>
      <c r="J315">
        <v>1</v>
      </c>
      <c r="K315">
        <v>0</v>
      </c>
      <c r="L315">
        <v>0</v>
      </c>
      <c r="M315">
        <v>0</v>
      </c>
      <c r="N315">
        <f t="shared" si="24"/>
        <v>6101.8428020246756</v>
      </c>
      <c r="O315">
        <f>N315-B315</f>
        <v>669.84280202467562</v>
      </c>
      <c r="P315">
        <f t="shared" si="25"/>
        <v>669.84280202467562</v>
      </c>
      <c r="Q315" s="8">
        <f>P315/B315</f>
        <v>0.12331421244931437</v>
      </c>
      <c r="R315">
        <v>1383</v>
      </c>
      <c r="S315">
        <f t="shared" si="26"/>
        <v>12057.170436444161</v>
      </c>
      <c r="T315">
        <f t="shared" si="27"/>
        <v>24894</v>
      </c>
      <c r="U315">
        <f t="shared" si="28"/>
        <v>669.84280202467562</v>
      </c>
      <c r="V315">
        <f t="shared" si="29"/>
        <v>448689.37942426879</v>
      </c>
      <c r="W315" t="e">
        <f>B315-#REF!</f>
        <v>#REF!</v>
      </c>
      <c r="X315">
        <v>0.51777622865109796</v>
      </c>
    </row>
    <row r="316" spans="1:24" x14ac:dyDescent="0.35">
      <c r="A316" s="1">
        <v>41230</v>
      </c>
      <c r="B316">
        <v>6584</v>
      </c>
      <c r="C316">
        <v>5236.666666666667</v>
      </c>
      <c r="D316">
        <v>6373</v>
      </c>
      <c r="E316">
        <v>0</v>
      </c>
      <c r="F316">
        <v>0</v>
      </c>
      <c r="G316">
        <v>5432</v>
      </c>
      <c r="H316">
        <v>0.63384454513767863</v>
      </c>
      <c r="I316">
        <v>0</v>
      </c>
      <c r="J316">
        <v>0</v>
      </c>
      <c r="K316">
        <v>1</v>
      </c>
      <c r="L316">
        <v>1</v>
      </c>
      <c r="M316">
        <v>0</v>
      </c>
      <c r="N316">
        <f t="shared" si="24"/>
        <v>6230.2819455242006</v>
      </c>
      <c r="O316">
        <f>N316-B316</f>
        <v>-353.71805447579936</v>
      </c>
      <c r="P316">
        <f t="shared" si="25"/>
        <v>353.71805447579936</v>
      </c>
      <c r="Q316" s="8">
        <f>P316/B316</f>
        <v>5.3723884337150571E-2</v>
      </c>
      <c r="R316">
        <v>1212</v>
      </c>
      <c r="S316">
        <f t="shared" si="26"/>
        <v>25467.699922257554</v>
      </c>
      <c r="T316">
        <f t="shared" si="27"/>
        <v>21816</v>
      </c>
      <c r="U316">
        <f t="shared" si="28"/>
        <v>-707.43610895159873</v>
      </c>
      <c r="V316">
        <f t="shared" si="29"/>
        <v>500465.84824857826</v>
      </c>
      <c r="W316" t="e">
        <f>B316-#REF!</f>
        <v>#REF!</v>
      </c>
      <c r="X316">
        <v>0.63384454513767863</v>
      </c>
    </row>
    <row r="317" spans="1:24" x14ac:dyDescent="0.35">
      <c r="A317" s="1">
        <v>41231</v>
      </c>
      <c r="B317">
        <v>6661</v>
      </c>
      <c r="C317">
        <v>5765</v>
      </c>
      <c r="D317">
        <v>6479</v>
      </c>
      <c r="E317">
        <v>0</v>
      </c>
      <c r="F317">
        <v>0</v>
      </c>
      <c r="G317">
        <v>6584</v>
      </c>
      <c r="H317">
        <v>0.50894620657604273</v>
      </c>
      <c r="I317">
        <v>0</v>
      </c>
      <c r="J317">
        <v>0</v>
      </c>
      <c r="K317">
        <v>0</v>
      </c>
      <c r="L317">
        <v>1</v>
      </c>
      <c r="M317">
        <v>0</v>
      </c>
      <c r="N317">
        <f t="shared" si="24"/>
        <v>6733.1017672418211</v>
      </c>
      <c r="O317">
        <f>N317-B317</f>
        <v>72.101767241821108</v>
      </c>
      <c r="P317">
        <f t="shared" si="25"/>
        <v>72.101767241821108</v>
      </c>
      <c r="Q317" s="8">
        <f>P317/B317</f>
        <v>1.0824465882273098E-2</v>
      </c>
      <c r="R317">
        <v>1206</v>
      </c>
      <c r="S317">
        <f t="shared" si="26"/>
        <v>1297.8318103527799</v>
      </c>
      <c r="T317">
        <f t="shared" si="27"/>
        <v>21708</v>
      </c>
      <c r="U317">
        <f t="shared" si="28"/>
        <v>72.101767241821108</v>
      </c>
      <c r="V317">
        <f t="shared" si="29"/>
        <v>5198.6648393937476</v>
      </c>
      <c r="W317" t="e">
        <f>B317-#REF!</f>
        <v>#REF!</v>
      </c>
      <c r="X317">
        <v>0.50894620657604273</v>
      </c>
    </row>
    <row r="318" spans="1:24" x14ac:dyDescent="0.35">
      <c r="A318" s="1">
        <v>41232</v>
      </c>
      <c r="B318">
        <v>4297</v>
      </c>
      <c r="C318">
        <v>6225.666666666667</v>
      </c>
      <c r="D318">
        <v>4343</v>
      </c>
      <c r="E318">
        <v>0</v>
      </c>
      <c r="F318">
        <v>0</v>
      </c>
      <c r="G318">
        <v>6661</v>
      </c>
      <c r="H318">
        <v>0.22533983966538865</v>
      </c>
      <c r="I318">
        <v>0</v>
      </c>
      <c r="J318">
        <v>0</v>
      </c>
      <c r="K318">
        <v>0</v>
      </c>
      <c r="L318">
        <v>0</v>
      </c>
      <c r="M318">
        <v>1</v>
      </c>
      <c r="N318">
        <f t="shared" si="24"/>
        <v>6026.6786340892631</v>
      </c>
      <c r="O318">
        <f>N318-B318</f>
        <v>1729.6786340892631</v>
      </c>
      <c r="P318">
        <f t="shared" si="25"/>
        <v>1729.6786340892631</v>
      </c>
      <c r="Q318" s="8">
        <f>P318/B318</f>
        <v>0.40253168119368471</v>
      </c>
      <c r="R318">
        <v>1480</v>
      </c>
      <c r="S318">
        <f t="shared" si="26"/>
        <v>31134.215413606737</v>
      </c>
      <c r="T318">
        <f t="shared" si="27"/>
        <v>26640</v>
      </c>
      <c r="U318">
        <f t="shared" si="28"/>
        <v>1729.6786340892631</v>
      </c>
      <c r="V318">
        <f t="shared" si="29"/>
        <v>2991788.1772248992</v>
      </c>
      <c r="W318" t="e">
        <f>B318-#REF!</f>
        <v>#REF!</v>
      </c>
      <c r="X318">
        <v>0.22533983966538865</v>
      </c>
    </row>
    <row r="319" spans="1:24" x14ac:dyDescent="0.35">
      <c r="A319" s="1">
        <v>41233</v>
      </c>
      <c r="B319">
        <v>5112</v>
      </c>
      <c r="C319">
        <v>5847.333333333333</v>
      </c>
      <c r="D319">
        <v>5596</v>
      </c>
      <c r="E319">
        <v>1</v>
      </c>
      <c r="F319">
        <v>0</v>
      </c>
      <c r="G319">
        <v>4297</v>
      </c>
      <c r="H319">
        <v>0.5946903683048681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f t="shared" si="24"/>
        <v>5599.7453064253477</v>
      </c>
      <c r="O319">
        <f>N319-B319</f>
        <v>487.74530642534774</v>
      </c>
      <c r="P319">
        <f t="shared" si="25"/>
        <v>487.74530642534774</v>
      </c>
      <c r="Q319" s="8">
        <f>P319/B319</f>
        <v>9.5411836155193219E-2</v>
      </c>
      <c r="R319">
        <v>1683</v>
      </c>
      <c r="S319">
        <f t="shared" si="26"/>
        <v>8779.4155156562592</v>
      </c>
      <c r="T319">
        <f t="shared" si="27"/>
        <v>30294</v>
      </c>
      <c r="U319">
        <f t="shared" si="28"/>
        <v>487.74530642534774</v>
      </c>
      <c r="V319">
        <f t="shared" si="29"/>
        <v>237895.48393995635</v>
      </c>
      <c r="W319" t="e">
        <f>B319-#REF!</f>
        <v>#REF!</v>
      </c>
      <c r="X319">
        <v>0.5946903683048681</v>
      </c>
    </row>
    <row r="320" spans="1:24" x14ac:dyDescent="0.35">
      <c r="A320" s="1">
        <v>41234</v>
      </c>
      <c r="B320">
        <v>4905</v>
      </c>
      <c r="C320">
        <v>5356.666666666667</v>
      </c>
      <c r="D320">
        <v>4999</v>
      </c>
      <c r="E320">
        <v>0</v>
      </c>
      <c r="F320">
        <v>1</v>
      </c>
      <c r="G320">
        <v>5112</v>
      </c>
      <c r="H320">
        <v>0.47594980829557337</v>
      </c>
      <c r="I320">
        <v>0</v>
      </c>
      <c r="J320">
        <v>0</v>
      </c>
      <c r="K320">
        <v>0</v>
      </c>
      <c r="L320">
        <v>0</v>
      </c>
      <c r="M320">
        <v>0</v>
      </c>
      <c r="N320">
        <f t="shared" si="24"/>
        <v>5263.5486357151985</v>
      </c>
      <c r="O320">
        <f>N320-B320</f>
        <v>358.54863571519854</v>
      </c>
      <c r="P320">
        <f t="shared" si="25"/>
        <v>358.54863571519854</v>
      </c>
      <c r="Q320" s="8">
        <f>P320/B320</f>
        <v>7.3098600553557297E-2</v>
      </c>
      <c r="R320">
        <v>1760</v>
      </c>
      <c r="S320">
        <f t="shared" si="26"/>
        <v>6453.8754428735738</v>
      </c>
      <c r="T320">
        <f t="shared" si="27"/>
        <v>31680</v>
      </c>
      <c r="U320">
        <f t="shared" si="28"/>
        <v>358.54863571519854</v>
      </c>
      <c r="V320">
        <f t="shared" si="29"/>
        <v>128557.12417323014</v>
      </c>
      <c r="W320" t="e">
        <f>B320-#REF!</f>
        <v>#REF!</v>
      </c>
      <c r="X320">
        <v>0.47594980829557337</v>
      </c>
    </row>
    <row r="321" spans="1:24" x14ac:dyDescent="0.35">
      <c r="A321" s="1">
        <v>41235</v>
      </c>
      <c r="B321">
        <v>5279</v>
      </c>
      <c r="C321">
        <v>4771.333333333333</v>
      </c>
      <c r="D321">
        <v>5279</v>
      </c>
      <c r="E321">
        <v>0</v>
      </c>
      <c r="F321">
        <v>0</v>
      </c>
      <c r="G321">
        <v>4905</v>
      </c>
      <c r="H321">
        <v>0.54345300336935054</v>
      </c>
      <c r="I321">
        <v>1</v>
      </c>
      <c r="J321">
        <v>0</v>
      </c>
      <c r="K321">
        <v>0</v>
      </c>
      <c r="L321">
        <v>0</v>
      </c>
      <c r="M321">
        <v>0</v>
      </c>
      <c r="N321">
        <f t="shared" si="24"/>
        <v>5509.6141192081859</v>
      </c>
      <c r="O321">
        <f>N321-B321</f>
        <v>230.61411920818591</v>
      </c>
      <c r="P321">
        <f t="shared" si="25"/>
        <v>230.61411920818591</v>
      </c>
      <c r="Q321" s="8">
        <f>P321/B321</f>
        <v>4.3685190226972134E-2</v>
      </c>
      <c r="R321">
        <v>921</v>
      </c>
      <c r="S321">
        <f t="shared" si="26"/>
        <v>4151.0541457473464</v>
      </c>
      <c r="T321">
        <f t="shared" si="27"/>
        <v>16578</v>
      </c>
      <c r="U321">
        <f t="shared" si="28"/>
        <v>230.61411920818591</v>
      </c>
      <c r="V321">
        <f t="shared" si="29"/>
        <v>53182.871978167379</v>
      </c>
      <c r="W321" t="e">
        <f>B321-#REF!</f>
        <v>#REF!</v>
      </c>
      <c r="X321">
        <v>0.54345300336935054</v>
      </c>
    </row>
    <row r="322" spans="1:24" x14ac:dyDescent="0.35">
      <c r="A322" s="1">
        <v>41236</v>
      </c>
      <c r="B322">
        <v>4632</v>
      </c>
      <c r="C322">
        <v>5098.666666666667</v>
      </c>
      <c r="D322">
        <v>5432</v>
      </c>
      <c r="E322">
        <v>0</v>
      </c>
      <c r="F322">
        <v>0</v>
      </c>
      <c r="G322">
        <v>5279</v>
      </c>
      <c r="H322">
        <v>0.42482862786104336</v>
      </c>
      <c r="I322">
        <v>0</v>
      </c>
      <c r="J322">
        <v>1</v>
      </c>
      <c r="K322">
        <v>0</v>
      </c>
      <c r="L322">
        <v>0</v>
      </c>
      <c r="M322">
        <v>0</v>
      </c>
      <c r="N322">
        <f t="shared" si="24"/>
        <v>5767.7231305993209</v>
      </c>
      <c r="O322">
        <f>N322-B322</f>
        <v>1135.7231305993209</v>
      </c>
      <c r="P322">
        <f t="shared" si="25"/>
        <v>1135.7231305993209</v>
      </c>
      <c r="Q322" s="8">
        <f>P322/B322</f>
        <v>0.24519065859225408</v>
      </c>
      <c r="R322">
        <v>716</v>
      </c>
      <c r="S322">
        <f t="shared" si="26"/>
        <v>20443.016350787777</v>
      </c>
      <c r="T322">
        <f t="shared" si="27"/>
        <v>12888</v>
      </c>
      <c r="U322">
        <f t="shared" si="28"/>
        <v>1135.7231305993209</v>
      </c>
      <c r="V322">
        <f t="shared" si="29"/>
        <v>1289867.0293783222</v>
      </c>
      <c r="W322" t="e">
        <f>B322-#REF!</f>
        <v>#REF!</v>
      </c>
      <c r="X322">
        <v>0.42482862786104336</v>
      </c>
    </row>
    <row r="323" spans="1:24" x14ac:dyDescent="0.35">
      <c r="A323" s="1">
        <v>41237</v>
      </c>
      <c r="B323">
        <v>4628.5</v>
      </c>
      <c r="C323">
        <v>4938.666666666667</v>
      </c>
      <c r="D323">
        <v>6584</v>
      </c>
      <c r="E323">
        <v>0</v>
      </c>
      <c r="F323">
        <v>0</v>
      </c>
      <c r="G323">
        <v>4632</v>
      </c>
      <c r="H323">
        <v>0.4995933542465435</v>
      </c>
      <c r="I323">
        <v>0</v>
      </c>
      <c r="J323">
        <v>0</v>
      </c>
      <c r="K323">
        <v>1</v>
      </c>
      <c r="L323">
        <v>1</v>
      </c>
      <c r="M323">
        <v>0</v>
      </c>
      <c r="N323">
        <f t="shared" ref="N323:N360" si="30">$AA$2+SUMPRODUCT(C323:G323,$AB$2:$AF$2)</f>
        <v>6017.0768983490843</v>
      </c>
      <c r="O323">
        <f>N323-B323</f>
        <v>1388.5768983490843</v>
      </c>
      <c r="P323">
        <f t="shared" ref="P323:P360" si="31">ABS(O323)</f>
        <v>1388.5768983490843</v>
      </c>
      <c r="Q323" s="8">
        <f>P323/B323</f>
        <v>0.30000581146139882</v>
      </c>
      <c r="R323">
        <v>1149</v>
      </c>
      <c r="S323">
        <f t="shared" ref="S323:S360" si="32">IF(O323&lt;0,O323*-72,O323*18)</f>
        <v>24994.38417028352</v>
      </c>
      <c r="T323">
        <f t="shared" ref="T323:T360" si="33">R323*18</f>
        <v>20682</v>
      </c>
      <c r="U323">
        <f t="shared" ref="U323:U360" si="34">IF(O323&lt;0,O323*2,O323)</f>
        <v>1388.5768983490843</v>
      </c>
      <c r="V323">
        <f t="shared" ref="V323:V360" si="35">U323^2</f>
        <v>1928145.8026287633</v>
      </c>
      <c r="W323" t="e">
        <f>B323-#REF!</f>
        <v>#REF!</v>
      </c>
      <c r="X323">
        <v>0.4995933542465435</v>
      </c>
    </row>
    <row r="324" spans="1:24" x14ac:dyDescent="0.35">
      <c r="A324" s="1">
        <v>41238</v>
      </c>
      <c r="B324">
        <v>4628.5</v>
      </c>
      <c r="C324">
        <v>4846.5</v>
      </c>
      <c r="D324">
        <v>6661</v>
      </c>
      <c r="E324">
        <v>0</v>
      </c>
      <c r="F324">
        <v>0</v>
      </c>
      <c r="G324">
        <v>4628.5</v>
      </c>
      <c r="H324">
        <v>0.5</v>
      </c>
      <c r="I324">
        <v>0</v>
      </c>
      <c r="J324">
        <v>0</v>
      </c>
      <c r="K324">
        <v>0</v>
      </c>
      <c r="L324">
        <v>1</v>
      </c>
      <c r="M324">
        <v>0</v>
      </c>
      <c r="N324">
        <f t="shared" si="30"/>
        <v>6019.6370595387289</v>
      </c>
      <c r="O324">
        <f>N324-B324</f>
        <v>1391.1370595387289</v>
      </c>
      <c r="P324">
        <f t="shared" si="31"/>
        <v>1391.1370595387289</v>
      </c>
      <c r="Q324" s="8">
        <f>P324/B324</f>
        <v>0.30055894124202848</v>
      </c>
      <c r="R324">
        <v>0</v>
      </c>
      <c r="S324">
        <f t="shared" si="32"/>
        <v>25040.46707169712</v>
      </c>
      <c r="T324">
        <f t="shared" si="33"/>
        <v>0</v>
      </c>
      <c r="U324">
        <f t="shared" si="34"/>
        <v>1391.1370595387289</v>
      </c>
      <c r="V324">
        <f t="shared" si="35"/>
        <v>1935262.3184220609</v>
      </c>
      <c r="W324" t="e">
        <f>B324-#REF!</f>
        <v>#REF!</v>
      </c>
      <c r="X324">
        <v>0.5</v>
      </c>
    </row>
    <row r="325" spans="1:24" x14ac:dyDescent="0.35">
      <c r="A325" s="1">
        <v>41239</v>
      </c>
      <c r="B325">
        <v>4480</v>
      </c>
      <c r="C325">
        <v>4629.666666666667</v>
      </c>
      <c r="D325">
        <v>4297</v>
      </c>
      <c r="E325">
        <v>0</v>
      </c>
      <c r="F325">
        <v>0</v>
      </c>
      <c r="G325">
        <v>4628.5</v>
      </c>
      <c r="H325">
        <v>0.48274660160334609</v>
      </c>
      <c r="I325">
        <v>0</v>
      </c>
      <c r="J325">
        <v>0</v>
      </c>
      <c r="K325">
        <v>0</v>
      </c>
      <c r="L325">
        <v>0</v>
      </c>
      <c r="M325">
        <v>1</v>
      </c>
      <c r="N325">
        <f t="shared" si="30"/>
        <v>4997.0741561411023</v>
      </c>
      <c r="O325">
        <f>N325-B325</f>
        <v>517.07415614110232</v>
      </c>
      <c r="P325">
        <f t="shared" si="31"/>
        <v>517.07415614110232</v>
      </c>
      <c r="Q325" s="8">
        <f>P325/B325</f>
        <v>0.1154183384243532</v>
      </c>
      <c r="R325">
        <v>1541</v>
      </c>
      <c r="S325">
        <f t="shared" si="32"/>
        <v>9307.3348105398418</v>
      </c>
      <c r="T325">
        <f t="shared" si="33"/>
        <v>27738</v>
      </c>
      <c r="U325">
        <f t="shared" si="34"/>
        <v>517.07415614110232</v>
      </c>
      <c r="V325">
        <f t="shared" si="35"/>
        <v>267365.68294903304</v>
      </c>
      <c r="W325" t="e">
        <f>B325-#REF!</f>
        <v>#REF!</v>
      </c>
      <c r="X325">
        <v>0.48274660160334609</v>
      </c>
    </row>
    <row r="326" spans="1:24" x14ac:dyDescent="0.35">
      <c r="A326" s="1">
        <v>41240</v>
      </c>
      <c r="B326">
        <v>4565</v>
      </c>
      <c r="C326">
        <v>4579</v>
      </c>
      <c r="D326">
        <v>5112</v>
      </c>
      <c r="E326">
        <v>1</v>
      </c>
      <c r="F326">
        <v>0</v>
      </c>
      <c r="G326">
        <v>4480</v>
      </c>
      <c r="H326">
        <v>0.50987568258394333</v>
      </c>
      <c r="I326">
        <v>0</v>
      </c>
      <c r="J326">
        <v>0</v>
      </c>
      <c r="K326">
        <v>0</v>
      </c>
      <c r="L326">
        <v>0</v>
      </c>
      <c r="M326">
        <v>0</v>
      </c>
      <c r="N326">
        <f t="shared" si="30"/>
        <v>5070.2506426635437</v>
      </c>
      <c r="O326">
        <f>N326-B326</f>
        <v>505.25064266354366</v>
      </c>
      <c r="P326">
        <f t="shared" si="31"/>
        <v>505.25064266354366</v>
      </c>
      <c r="Q326" s="8">
        <f>P326/B326</f>
        <v>0.11067922073681132</v>
      </c>
      <c r="R326">
        <v>1815</v>
      </c>
      <c r="S326">
        <f t="shared" si="32"/>
        <v>9094.5115679437858</v>
      </c>
      <c r="T326">
        <f t="shared" si="33"/>
        <v>32670</v>
      </c>
      <c r="U326">
        <f t="shared" si="34"/>
        <v>505.25064266354366</v>
      </c>
      <c r="V326">
        <f t="shared" si="35"/>
        <v>255278.21191192389</v>
      </c>
      <c r="W326" t="e">
        <f>B326-#REF!</f>
        <v>#REF!</v>
      </c>
      <c r="X326">
        <v>0.50987568258394333</v>
      </c>
    </row>
    <row r="327" spans="1:24" x14ac:dyDescent="0.35">
      <c r="A327" s="1">
        <v>41241</v>
      </c>
      <c r="B327">
        <v>4465</v>
      </c>
      <c r="C327">
        <v>4557.833333333333</v>
      </c>
      <c r="D327">
        <v>4905</v>
      </c>
      <c r="E327">
        <v>0</v>
      </c>
      <c r="F327">
        <v>1</v>
      </c>
      <c r="G327">
        <v>4565</v>
      </c>
      <c r="H327">
        <v>0.48838154990124316</v>
      </c>
      <c r="I327">
        <v>0</v>
      </c>
      <c r="J327">
        <v>0</v>
      </c>
      <c r="K327">
        <v>0</v>
      </c>
      <c r="L327">
        <v>0</v>
      </c>
      <c r="M327">
        <v>0</v>
      </c>
      <c r="N327">
        <f t="shared" si="30"/>
        <v>4842.3726244449444</v>
      </c>
      <c r="O327">
        <f>N327-B327</f>
        <v>377.37262444494445</v>
      </c>
      <c r="P327">
        <f t="shared" si="31"/>
        <v>377.37262444494445</v>
      </c>
      <c r="Q327" s="8">
        <f>P327/B327</f>
        <v>8.4517945004466841E-2</v>
      </c>
      <c r="R327">
        <v>1875</v>
      </c>
      <c r="S327">
        <f t="shared" si="32"/>
        <v>6792.7072400090001</v>
      </c>
      <c r="T327">
        <f t="shared" si="33"/>
        <v>33750</v>
      </c>
      <c r="U327">
        <f t="shared" si="34"/>
        <v>377.37262444494445</v>
      </c>
      <c r="V327">
        <f t="shared" si="35"/>
        <v>142410.09768046509</v>
      </c>
      <c r="W327" t="e">
        <f>B327-#REF!</f>
        <v>#REF!</v>
      </c>
      <c r="X327">
        <v>0.48838154990124316</v>
      </c>
    </row>
    <row r="328" spans="1:24" x14ac:dyDescent="0.35">
      <c r="A328" s="1">
        <v>41242</v>
      </c>
      <c r="B328">
        <v>4849</v>
      </c>
      <c r="C328">
        <v>4503.333333333333</v>
      </c>
      <c r="D328">
        <v>5279</v>
      </c>
      <c r="E328">
        <v>0</v>
      </c>
      <c r="F328">
        <v>0</v>
      </c>
      <c r="G328">
        <v>4465</v>
      </c>
      <c r="H328">
        <v>0.54461484837922625</v>
      </c>
      <c r="I328">
        <v>1</v>
      </c>
      <c r="J328">
        <v>0</v>
      </c>
      <c r="K328">
        <v>0</v>
      </c>
      <c r="L328">
        <v>0</v>
      </c>
      <c r="M328">
        <v>0</v>
      </c>
      <c r="N328">
        <f t="shared" si="30"/>
        <v>5314.0570098128483</v>
      </c>
      <c r="O328">
        <f>N328-B328</f>
        <v>465.05700981284826</v>
      </c>
      <c r="P328">
        <f t="shared" si="31"/>
        <v>465.05700981284826</v>
      </c>
      <c r="Q328" s="8">
        <f>P328/B328</f>
        <v>9.5907818068230205E-2</v>
      </c>
      <c r="R328">
        <v>1360</v>
      </c>
      <c r="S328">
        <f t="shared" si="32"/>
        <v>8371.0261766312688</v>
      </c>
      <c r="T328">
        <f t="shared" si="33"/>
        <v>24480</v>
      </c>
      <c r="U328">
        <f t="shared" si="34"/>
        <v>465.05700981284826</v>
      </c>
      <c r="V328">
        <f t="shared" si="35"/>
        <v>216278.02237606765</v>
      </c>
      <c r="W328" t="e">
        <f>B328-#REF!</f>
        <v>#REF!</v>
      </c>
      <c r="X328">
        <v>0.54461484837922625</v>
      </c>
    </row>
    <row r="329" spans="1:24" x14ac:dyDescent="0.35">
      <c r="A329" s="1">
        <v>41243</v>
      </c>
      <c r="B329">
        <v>6084</v>
      </c>
      <c r="C329">
        <v>4626.333333333333</v>
      </c>
      <c r="D329">
        <v>4632</v>
      </c>
      <c r="E329">
        <v>0</v>
      </c>
      <c r="F329">
        <v>0</v>
      </c>
      <c r="G329">
        <v>4849</v>
      </c>
      <c r="H329">
        <v>0.64348785871964675</v>
      </c>
      <c r="I329">
        <v>0</v>
      </c>
      <c r="J329">
        <v>1</v>
      </c>
      <c r="K329">
        <v>0</v>
      </c>
      <c r="L329">
        <v>0</v>
      </c>
      <c r="M329">
        <v>0</v>
      </c>
      <c r="N329">
        <f t="shared" si="30"/>
        <v>5189.3645030043463</v>
      </c>
      <c r="O329">
        <f>N329-B329</f>
        <v>-894.63549699565374</v>
      </c>
      <c r="P329">
        <f t="shared" si="31"/>
        <v>894.63549699565374</v>
      </c>
      <c r="Q329" s="8">
        <f>P329/B329</f>
        <v>0.14704725460152099</v>
      </c>
      <c r="R329">
        <v>757</v>
      </c>
      <c r="S329">
        <f t="shared" si="32"/>
        <v>64413.755783687069</v>
      </c>
      <c r="T329">
        <f t="shared" si="33"/>
        <v>13626</v>
      </c>
      <c r="U329">
        <f t="shared" si="34"/>
        <v>-1789.2709939913075</v>
      </c>
      <c r="V329">
        <f t="shared" si="35"/>
        <v>3201490.6899386416</v>
      </c>
      <c r="W329" t="e">
        <f>B329-#REF!</f>
        <v>#REF!</v>
      </c>
      <c r="X329">
        <v>0.64348785871964675</v>
      </c>
    </row>
    <row r="330" spans="1:24" x14ac:dyDescent="0.35">
      <c r="A330" s="1">
        <v>41244</v>
      </c>
      <c r="B330">
        <v>6609</v>
      </c>
      <c r="C330">
        <v>5132.666666666667</v>
      </c>
      <c r="D330">
        <v>4628.5</v>
      </c>
      <c r="E330">
        <v>0</v>
      </c>
      <c r="F330">
        <v>0</v>
      </c>
      <c r="G330">
        <v>6084</v>
      </c>
      <c r="H330">
        <v>0.56099686301847329</v>
      </c>
      <c r="I330">
        <v>0</v>
      </c>
      <c r="J330">
        <v>0</v>
      </c>
      <c r="K330">
        <v>1</v>
      </c>
      <c r="L330">
        <v>1</v>
      </c>
      <c r="M330">
        <v>0</v>
      </c>
      <c r="N330">
        <f t="shared" si="30"/>
        <v>5662.9155260168764</v>
      </c>
      <c r="O330">
        <f>N330-B330</f>
        <v>-946.08447398312364</v>
      </c>
      <c r="P330">
        <f t="shared" si="31"/>
        <v>946.08447398312364</v>
      </c>
      <c r="Q330" s="8">
        <f>P330/B330</f>
        <v>0.14315092661266812</v>
      </c>
      <c r="R330">
        <v>800</v>
      </c>
      <c r="S330">
        <f t="shared" si="32"/>
        <v>68118.082126784895</v>
      </c>
      <c r="T330">
        <f t="shared" si="33"/>
        <v>14400</v>
      </c>
      <c r="U330">
        <f t="shared" si="34"/>
        <v>-1892.1689479662473</v>
      </c>
      <c r="V330">
        <f t="shared" si="35"/>
        <v>3580303.3276476949</v>
      </c>
      <c r="W330" t="e">
        <f>B330-#REF!</f>
        <v>#REF!</v>
      </c>
      <c r="X330">
        <v>0.56099686301847329</v>
      </c>
    </row>
    <row r="331" spans="1:24" x14ac:dyDescent="0.35">
      <c r="A331" s="1">
        <v>41245</v>
      </c>
      <c r="B331">
        <v>6482</v>
      </c>
      <c r="C331">
        <v>5847.333333333333</v>
      </c>
      <c r="D331">
        <v>4628.5</v>
      </c>
      <c r="E331">
        <v>0</v>
      </c>
      <c r="F331">
        <v>0</v>
      </c>
      <c r="G331">
        <v>6609</v>
      </c>
      <c r="H331">
        <v>0.48524456837457886</v>
      </c>
      <c r="I331">
        <v>0</v>
      </c>
      <c r="J331">
        <v>0</v>
      </c>
      <c r="K331">
        <v>0</v>
      </c>
      <c r="L331">
        <v>1</v>
      </c>
      <c r="M331">
        <v>0</v>
      </c>
      <c r="N331">
        <f t="shared" si="30"/>
        <v>6014.9704071053839</v>
      </c>
      <c r="O331">
        <f>N331-B331</f>
        <v>-467.02959289461614</v>
      </c>
      <c r="P331">
        <f t="shared" si="31"/>
        <v>467.02959289461614</v>
      </c>
      <c r="Q331" s="8">
        <f>P331/B331</f>
        <v>7.205023031388709E-2</v>
      </c>
      <c r="R331">
        <v>1117</v>
      </c>
      <c r="S331">
        <f t="shared" si="32"/>
        <v>33626.130688412362</v>
      </c>
      <c r="T331">
        <f t="shared" si="33"/>
        <v>20106</v>
      </c>
      <c r="U331">
        <f t="shared" si="34"/>
        <v>-934.05918578923229</v>
      </c>
      <c r="V331">
        <f t="shared" si="35"/>
        <v>872466.56255724351</v>
      </c>
      <c r="W331" t="e">
        <f>B331-#REF!</f>
        <v>#REF!</v>
      </c>
      <c r="X331">
        <v>0.48524456837457886</v>
      </c>
    </row>
    <row r="332" spans="1:24" x14ac:dyDescent="0.35">
      <c r="A332" s="1">
        <v>41246</v>
      </c>
      <c r="B332">
        <v>4308</v>
      </c>
      <c r="C332">
        <v>6391.666666666667</v>
      </c>
      <c r="D332">
        <v>4480</v>
      </c>
      <c r="E332">
        <v>0</v>
      </c>
      <c r="F332">
        <v>0</v>
      </c>
      <c r="G332">
        <v>6482</v>
      </c>
      <c r="H332">
        <v>0.24741489485302662</v>
      </c>
      <c r="I332">
        <v>0</v>
      </c>
      <c r="J332">
        <v>0</v>
      </c>
      <c r="K332">
        <v>0</v>
      </c>
      <c r="L332">
        <v>0</v>
      </c>
      <c r="M332">
        <v>1</v>
      </c>
      <c r="N332">
        <f t="shared" si="30"/>
        <v>6085.2881764043395</v>
      </c>
      <c r="O332">
        <f>N332-B332</f>
        <v>1777.2881764043395</v>
      </c>
      <c r="P332">
        <f t="shared" si="31"/>
        <v>1777.2881764043395</v>
      </c>
      <c r="Q332" s="8">
        <f>P332/B332</f>
        <v>0.41255528700193583</v>
      </c>
      <c r="R332">
        <v>1852</v>
      </c>
      <c r="S332">
        <f t="shared" si="32"/>
        <v>31991.187175278112</v>
      </c>
      <c r="T332">
        <f t="shared" si="33"/>
        <v>33336</v>
      </c>
      <c r="U332">
        <f t="shared" si="34"/>
        <v>1777.2881764043395</v>
      </c>
      <c r="V332">
        <f t="shared" si="35"/>
        <v>3158753.2619866626</v>
      </c>
      <c r="W332" t="e">
        <f>B332-#REF!</f>
        <v>#REF!</v>
      </c>
      <c r="X332">
        <v>0.24741489485302662</v>
      </c>
    </row>
    <row r="333" spans="1:24" x14ac:dyDescent="0.35">
      <c r="A333" s="1">
        <v>41247</v>
      </c>
      <c r="B333">
        <v>4580</v>
      </c>
      <c r="C333">
        <v>5799.666666666667</v>
      </c>
      <c r="D333">
        <v>4565</v>
      </c>
      <c r="E333">
        <v>1</v>
      </c>
      <c r="F333">
        <v>0</v>
      </c>
      <c r="G333">
        <v>4308</v>
      </c>
      <c r="H333">
        <v>0.5316021842686186</v>
      </c>
      <c r="I333">
        <v>0</v>
      </c>
      <c r="J333">
        <v>0</v>
      </c>
      <c r="K333">
        <v>0</v>
      </c>
      <c r="L333">
        <v>0</v>
      </c>
      <c r="M333">
        <v>0</v>
      </c>
      <c r="N333">
        <f t="shared" si="30"/>
        <v>5170.7543203140549</v>
      </c>
      <c r="O333">
        <f>N333-B333</f>
        <v>590.75432031405489</v>
      </c>
      <c r="P333">
        <f t="shared" si="31"/>
        <v>590.75432031405489</v>
      </c>
      <c r="Q333" s="8">
        <f>P333/B333</f>
        <v>0.12898565945721724</v>
      </c>
      <c r="R333">
        <v>1941</v>
      </c>
      <c r="S333">
        <f t="shared" si="32"/>
        <v>10633.577765652988</v>
      </c>
      <c r="T333">
        <f t="shared" si="33"/>
        <v>34938</v>
      </c>
      <c r="U333">
        <f t="shared" si="34"/>
        <v>590.75432031405489</v>
      </c>
      <c r="V333">
        <f t="shared" si="35"/>
        <v>348990.66696972097</v>
      </c>
      <c r="W333" t="e">
        <f>B333-#REF!</f>
        <v>#REF!</v>
      </c>
      <c r="X333">
        <v>0.5316021842686186</v>
      </c>
    </row>
    <row r="334" spans="1:24" x14ac:dyDescent="0.35">
      <c r="A334" s="1">
        <v>41248</v>
      </c>
      <c r="B334">
        <v>4827</v>
      </c>
      <c r="C334">
        <v>5123.333333333333</v>
      </c>
      <c r="D334">
        <v>4465</v>
      </c>
      <c r="E334">
        <v>0</v>
      </c>
      <c r="F334">
        <v>1</v>
      </c>
      <c r="G334">
        <v>4580</v>
      </c>
      <c r="H334">
        <v>0.5286975717439294</v>
      </c>
      <c r="I334">
        <v>0</v>
      </c>
      <c r="J334">
        <v>0</v>
      </c>
      <c r="K334">
        <v>0</v>
      </c>
      <c r="L334">
        <v>0</v>
      </c>
      <c r="M334">
        <v>0</v>
      </c>
      <c r="N334">
        <f t="shared" si="30"/>
        <v>4838.1112014382397</v>
      </c>
      <c r="O334">
        <f>N334-B334</f>
        <v>11.111201438239732</v>
      </c>
      <c r="P334">
        <f t="shared" si="31"/>
        <v>11.111201438239732</v>
      </c>
      <c r="Q334" s="8">
        <f>P334/B334</f>
        <v>2.3018855268779224E-3</v>
      </c>
      <c r="R334">
        <v>1585</v>
      </c>
      <c r="S334">
        <f t="shared" si="32"/>
        <v>200.00162588831517</v>
      </c>
      <c r="T334">
        <f t="shared" si="33"/>
        <v>28530</v>
      </c>
      <c r="U334">
        <f t="shared" si="34"/>
        <v>11.111201438239732</v>
      </c>
      <c r="V334">
        <f t="shared" si="35"/>
        <v>123.45879740114069</v>
      </c>
      <c r="W334" t="e">
        <f>B334-#REF!</f>
        <v>#REF!</v>
      </c>
      <c r="X334">
        <v>0.5286975717439294</v>
      </c>
    </row>
    <row r="335" spans="1:24" x14ac:dyDescent="0.35">
      <c r="A335" s="1">
        <v>41249</v>
      </c>
      <c r="B335">
        <v>5214</v>
      </c>
      <c r="C335">
        <v>4571.666666666667</v>
      </c>
      <c r="D335">
        <v>4849</v>
      </c>
      <c r="E335">
        <v>0</v>
      </c>
      <c r="F335">
        <v>0</v>
      </c>
      <c r="G335">
        <v>4827</v>
      </c>
      <c r="H335">
        <v>0.54496340188218895</v>
      </c>
      <c r="I335">
        <v>1</v>
      </c>
      <c r="J335">
        <v>0</v>
      </c>
      <c r="K335">
        <v>0</v>
      </c>
      <c r="L335">
        <v>0</v>
      </c>
      <c r="M335">
        <v>0</v>
      </c>
      <c r="N335">
        <f t="shared" si="30"/>
        <v>5255.0612153159946</v>
      </c>
      <c r="O335">
        <f>N335-B335</f>
        <v>41.061215315994559</v>
      </c>
      <c r="P335">
        <f t="shared" si="31"/>
        <v>41.061215315994559</v>
      </c>
      <c r="Q335" s="8">
        <f>P335/B335</f>
        <v>7.8751851392394635E-3</v>
      </c>
      <c r="R335">
        <v>1523</v>
      </c>
      <c r="S335">
        <f t="shared" si="32"/>
        <v>739.10187568790207</v>
      </c>
      <c r="T335">
        <f t="shared" si="33"/>
        <v>27414</v>
      </c>
      <c r="U335">
        <f t="shared" si="34"/>
        <v>41.061215315994559</v>
      </c>
      <c r="V335">
        <f t="shared" si="35"/>
        <v>1686.0234032264661</v>
      </c>
      <c r="W335" t="e">
        <f>B335-#REF!</f>
        <v>#REF!</v>
      </c>
      <c r="X335">
        <v>0.54496340188218895</v>
      </c>
    </row>
    <row r="336" spans="1:24" x14ac:dyDescent="0.35">
      <c r="A336" s="1">
        <v>41250</v>
      </c>
      <c r="B336">
        <v>5733</v>
      </c>
      <c r="C336">
        <v>4873.666666666667</v>
      </c>
      <c r="D336">
        <v>6084</v>
      </c>
      <c r="E336">
        <v>0</v>
      </c>
      <c r="F336">
        <v>0</v>
      </c>
      <c r="G336">
        <v>5214</v>
      </c>
      <c r="H336">
        <v>0.56029975601254789</v>
      </c>
      <c r="I336">
        <v>0</v>
      </c>
      <c r="J336">
        <v>1</v>
      </c>
      <c r="K336">
        <v>0</v>
      </c>
      <c r="L336">
        <v>0</v>
      </c>
      <c r="M336">
        <v>0</v>
      </c>
      <c r="N336">
        <f t="shared" si="30"/>
        <v>5947.1407296673888</v>
      </c>
      <c r="O336">
        <f>N336-B336</f>
        <v>214.14072966738877</v>
      </c>
      <c r="P336">
        <f t="shared" si="31"/>
        <v>214.14072966738877</v>
      </c>
      <c r="Q336" s="8">
        <f>P336/B336</f>
        <v>3.7352298912853438E-2</v>
      </c>
      <c r="R336">
        <v>1531</v>
      </c>
      <c r="S336">
        <f t="shared" si="32"/>
        <v>3854.5331340129978</v>
      </c>
      <c r="T336">
        <f t="shared" si="33"/>
        <v>27558</v>
      </c>
      <c r="U336">
        <f t="shared" si="34"/>
        <v>214.14072966738877</v>
      </c>
      <c r="V336">
        <f t="shared" si="35"/>
        <v>45856.252102481674</v>
      </c>
      <c r="W336" t="e">
        <f>B336-#REF!</f>
        <v>#REF!</v>
      </c>
      <c r="X336">
        <v>0.56029975601254789</v>
      </c>
    </row>
    <row r="337" spans="1:24" x14ac:dyDescent="0.35">
      <c r="A337" s="1">
        <v>41251</v>
      </c>
      <c r="B337">
        <v>6245</v>
      </c>
      <c r="C337">
        <v>5258</v>
      </c>
      <c r="D337">
        <v>6609</v>
      </c>
      <c r="E337">
        <v>0</v>
      </c>
      <c r="F337">
        <v>0</v>
      </c>
      <c r="G337">
        <v>5733</v>
      </c>
      <c r="H337">
        <v>0.55948646450563499</v>
      </c>
      <c r="I337">
        <v>0</v>
      </c>
      <c r="J337">
        <v>0</v>
      </c>
      <c r="K337">
        <v>1</v>
      </c>
      <c r="L337">
        <v>1</v>
      </c>
      <c r="M337">
        <v>0</v>
      </c>
      <c r="N337">
        <f t="shared" si="30"/>
        <v>6410.9321834732018</v>
      </c>
      <c r="O337">
        <f>N337-B337</f>
        <v>165.9321834732018</v>
      </c>
      <c r="P337">
        <f t="shared" si="31"/>
        <v>165.9321834732018</v>
      </c>
      <c r="Q337" s="8">
        <f>P337/B337</f>
        <v>2.6570405680256495E-2</v>
      </c>
      <c r="R337">
        <v>1202</v>
      </c>
      <c r="S337">
        <f t="shared" si="32"/>
        <v>2986.7793025176325</v>
      </c>
      <c r="T337">
        <f t="shared" si="33"/>
        <v>21636</v>
      </c>
      <c r="U337">
        <f t="shared" si="34"/>
        <v>165.9321834732018</v>
      </c>
      <c r="V337">
        <f t="shared" si="35"/>
        <v>27533.489512184307</v>
      </c>
      <c r="W337" t="e">
        <f>B337-#REF!</f>
        <v>#REF!</v>
      </c>
      <c r="X337">
        <v>0.55948646450563499</v>
      </c>
    </row>
    <row r="338" spans="1:24" x14ac:dyDescent="0.35">
      <c r="A338" s="1">
        <v>41252</v>
      </c>
      <c r="B338">
        <v>6423</v>
      </c>
      <c r="C338">
        <v>5730.666666666667</v>
      </c>
      <c r="D338">
        <v>6482</v>
      </c>
      <c r="E338">
        <v>0</v>
      </c>
      <c r="F338">
        <v>0</v>
      </c>
      <c r="G338">
        <v>6245</v>
      </c>
      <c r="H338">
        <v>0.52068084117578717</v>
      </c>
      <c r="I338">
        <v>0</v>
      </c>
      <c r="J338">
        <v>0</v>
      </c>
      <c r="K338">
        <v>0</v>
      </c>
      <c r="L338">
        <v>1</v>
      </c>
      <c r="M338">
        <v>0</v>
      </c>
      <c r="N338">
        <f t="shared" si="30"/>
        <v>6635.4030346086965</v>
      </c>
      <c r="O338">
        <f>N338-B338</f>
        <v>212.40303460869654</v>
      </c>
      <c r="P338">
        <f t="shared" si="31"/>
        <v>212.40303460869654</v>
      </c>
      <c r="Q338" s="8">
        <f>P338/B338</f>
        <v>3.3069131964611011E-2</v>
      </c>
      <c r="R338">
        <v>989</v>
      </c>
      <c r="S338">
        <f t="shared" si="32"/>
        <v>3823.2546229565378</v>
      </c>
      <c r="T338">
        <f t="shared" si="33"/>
        <v>17802</v>
      </c>
      <c r="U338">
        <f t="shared" si="34"/>
        <v>212.40303460869654</v>
      </c>
      <c r="V338">
        <f t="shared" si="35"/>
        <v>45115.049110983142</v>
      </c>
      <c r="W338" t="e">
        <f>B338-#REF!</f>
        <v>#REF!</v>
      </c>
      <c r="X338">
        <v>0.52068084117578717</v>
      </c>
    </row>
    <row r="339" spans="1:24" x14ac:dyDescent="0.35">
      <c r="A339" s="1">
        <v>41253</v>
      </c>
      <c r="B339">
        <v>4249</v>
      </c>
      <c r="C339">
        <v>6133.666666666667</v>
      </c>
      <c r="D339">
        <v>4308</v>
      </c>
      <c r="E339">
        <v>0</v>
      </c>
      <c r="F339">
        <v>0</v>
      </c>
      <c r="G339">
        <v>6423</v>
      </c>
      <c r="H339">
        <v>0.24741489485302662</v>
      </c>
      <c r="I339">
        <v>0</v>
      </c>
      <c r="J339">
        <v>0</v>
      </c>
      <c r="K339">
        <v>0</v>
      </c>
      <c r="L339">
        <v>0</v>
      </c>
      <c r="M339">
        <v>1</v>
      </c>
      <c r="N339">
        <f t="shared" si="30"/>
        <v>5922.6485090112237</v>
      </c>
      <c r="O339">
        <f>N339-B339</f>
        <v>1673.6485090112237</v>
      </c>
      <c r="P339">
        <f t="shared" si="31"/>
        <v>1673.6485090112237</v>
      </c>
      <c r="Q339" s="8">
        <f>P339/B339</f>
        <v>0.39389232972728261</v>
      </c>
      <c r="R339">
        <v>1642</v>
      </c>
      <c r="S339">
        <f t="shared" si="32"/>
        <v>30125.673162202027</v>
      </c>
      <c r="T339">
        <f t="shared" si="33"/>
        <v>29556</v>
      </c>
      <c r="U339">
        <f t="shared" si="34"/>
        <v>1673.6485090112237</v>
      </c>
      <c r="V339">
        <f t="shared" si="35"/>
        <v>2801099.3317154921</v>
      </c>
      <c r="W339" t="e">
        <f>B339-#REF!</f>
        <v>#REF!</v>
      </c>
      <c r="X339">
        <v>0.24741489485302662</v>
      </c>
    </row>
    <row r="340" spans="1:24" x14ac:dyDescent="0.35">
      <c r="A340" s="1">
        <v>41254</v>
      </c>
      <c r="B340">
        <v>5191</v>
      </c>
      <c r="C340">
        <v>5639</v>
      </c>
      <c r="D340">
        <v>4580</v>
      </c>
      <c r="E340">
        <v>1</v>
      </c>
      <c r="F340">
        <v>0</v>
      </c>
      <c r="G340">
        <v>4249</v>
      </c>
      <c r="H340">
        <v>0.60944579993028924</v>
      </c>
      <c r="I340">
        <v>0</v>
      </c>
      <c r="J340">
        <v>0</v>
      </c>
      <c r="K340">
        <v>0</v>
      </c>
      <c r="L340">
        <v>0</v>
      </c>
      <c r="M340">
        <v>0</v>
      </c>
      <c r="N340">
        <f t="shared" si="30"/>
        <v>5113.1080700402417</v>
      </c>
      <c r="O340">
        <f>N340-B340</f>
        <v>-77.891929959758272</v>
      </c>
      <c r="P340">
        <f t="shared" si="31"/>
        <v>77.891929959758272</v>
      </c>
      <c r="Q340" s="8">
        <f>P340/B340</f>
        <v>1.5005187817329662E-2</v>
      </c>
      <c r="R340">
        <v>1239</v>
      </c>
      <c r="S340">
        <f t="shared" si="32"/>
        <v>5608.2189571025956</v>
      </c>
      <c r="T340">
        <f t="shared" si="33"/>
        <v>22302</v>
      </c>
      <c r="U340">
        <f t="shared" si="34"/>
        <v>-155.78385991951654</v>
      </c>
      <c r="V340">
        <f t="shared" si="35"/>
        <v>24268.611011423553</v>
      </c>
      <c r="W340" t="e">
        <f>B340-#REF!</f>
        <v>#REF!</v>
      </c>
      <c r="X340">
        <v>0.60944579993028924</v>
      </c>
    </row>
    <row r="341" spans="1:24" x14ac:dyDescent="0.35">
      <c r="A341" s="1">
        <v>41255</v>
      </c>
      <c r="B341">
        <v>5345</v>
      </c>
      <c r="C341">
        <v>5287.666666666667</v>
      </c>
      <c r="D341">
        <v>4827</v>
      </c>
      <c r="E341">
        <v>0</v>
      </c>
      <c r="F341">
        <v>1</v>
      </c>
      <c r="G341">
        <v>5191</v>
      </c>
      <c r="H341">
        <v>0.51789241315208556</v>
      </c>
      <c r="I341">
        <v>0</v>
      </c>
      <c r="J341">
        <v>0</v>
      </c>
      <c r="K341">
        <v>0</v>
      </c>
      <c r="L341">
        <v>0</v>
      </c>
      <c r="M341">
        <v>0</v>
      </c>
      <c r="N341">
        <f t="shared" si="30"/>
        <v>5193.7932661757231</v>
      </c>
      <c r="O341">
        <f>N341-B341</f>
        <v>-151.20673382427685</v>
      </c>
      <c r="P341">
        <f t="shared" si="31"/>
        <v>151.20673382427685</v>
      </c>
      <c r="Q341" s="8">
        <f>P341/B341</f>
        <v>2.8289379574233275E-2</v>
      </c>
      <c r="R341">
        <v>1072</v>
      </c>
      <c r="S341">
        <f t="shared" si="32"/>
        <v>10886.884835347933</v>
      </c>
      <c r="T341">
        <f t="shared" si="33"/>
        <v>19296</v>
      </c>
      <c r="U341">
        <f t="shared" si="34"/>
        <v>-302.41346764855371</v>
      </c>
      <c r="V341">
        <f t="shared" si="35"/>
        <v>91453.905415222835</v>
      </c>
      <c r="W341" t="e">
        <f>B341-#REF!</f>
        <v>#REF!</v>
      </c>
      <c r="X341">
        <v>0.51789241315208556</v>
      </c>
    </row>
    <row r="342" spans="1:24" x14ac:dyDescent="0.35">
      <c r="A342" s="1">
        <v>41256</v>
      </c>
      <c r="B342">
        <v>5545</v>
      </c>
      <c r="C342">
        <v>4928.333333333333</v>
      </c>
      <c r="D342">
        <v>5214</v>
      </c>
      <c r="E342">
        <v>0</v>
      </c>
      <c r="F342">
        <v>0</v>
      </c>
      <c r="G342">
        <v>5345</v>
      </c>
      <c r="H342">
        <v>0.52323690019751368</v>
      </c>
      <c r="I342">
        <v>1</v>
      </c>
      <c r="J342">
        <v>0</v>
      </c>
      <c r="K342">
        <v>0</v>
      </c>
      <c r="L342">
        <v>0</v>
      </c>
      <c r="M342">
        <v>0</v>
      </c>
      <c r="N342">
        <f t="shared" si="30"/>
        <v>5645.476774393579</v>
      </c>
      <c r="O342">
        <f>N342-B342</f>
        <v>100.47677439357903</v>
      </c>
      <c r="P342">
        <f t="shared" si="31"/>
        <v>100.47677439357903</v>
      </c>
      <c r="Q342" s="8">
        <f>P342/B342</f>
        <v>1.812024786178161E-2</v>
      </c>
      <c r="R342">
        <v>1200</v>
      </c>
      <c r="S342">
        <f t="shared" si="32"/>
        <v>1808.5819390844226</v>
      </c>
      <c r="T342">
        <f t="shared" si="33"/>
        <v>21600</v>
      </c>
      <c r="U342">
        <f t="shared" si="34"/>
        <v>100.47677439357903</v>
      </c>
      <c r="V342">
        <f t="shared" si="35"/>
        <v>10095.582192538179</v>
      </c>
      <c r="W342" t="e">
        <f>B342-#REF!</f>
        <v>#REF!</v>
      </c>
      <c r="X342">
        <v>0.52323690019751368</v>
      </c>
    </row>
    <row r="343" spans="1:24" x14ac:dyDescent="0.35">
      <c r="A343" s="1">
        <v>41257</v>
      </c>
      <c r="B343">
        <v>5341</v>
      </c>
      <c r="C343">
        <v>5360.333333333333</v>
      </c>
      <c r="D343">
        <v>5733</v>
      </c>
      <c r="E343">
        <v>0</v>
      </c>
      <c r="F343">
        <v>0</v>
      </c>
      <c r="G343">
        <v>5545</v>
      </c>
      <c r="H343">
        <v>0.47629836179853607</v>
      </c>
      <c r="I343">
        <v>0</v>
      </c>
      <c r="J343">
        <v>1</v>
      </c>
      <c r="K343">
        <v>0</v>
      </c>
      <c r="L343">
        <v>0</v>
      </c>
      <c r="M343">
        <v>0</v>
      </c>
      <c r="N343">
        <f t="shared" si="30"/>
        <v>6037.8035496132043</v>
      </c>
      <c r="O343">
        <f>N343-B343</f>
        <v>696.80354961320427</v>
      </c>
      <c r="P343">
        <f t="shared" si="31"/>
        <v>696.80354961320427</v>
      </c>
      <c r="Q343" s="8">
        <f>P343/B343</f>
        <v>0.13046312481056063</v>
      </c>
      <c r="R343">
        <v>1611</v>
      </c>
      <c r="S343">
        <f t="shared" si="32"/>
        <v>12542.463893037677</v>
      </c>
      <c r="T343">
        <f t="shared" si="33"/>
        <v>28998</v>
      </c>
      <c r="U343">
        <f t="shared" si="34"/>
        <v>696.80354961320427</v>
      </c>
      <c r="V343">
        <f t="shared" si="35"/>
        <v>485535.1867535612</v>
      </c>
      <c r="W343" t="e">
        <f>B343-#REF!</f>
        <v>#REF!</v>
      </c>
      <c r="X343">
        <v>0.47629836179853607</v>
      </c>
    </row>
    <row r="344" spans="1:24" x14ac:dyDescent="0.35">
      <c r="A344" s="1">
        <v>41258</v>
      </c>
      <c r="B344">
        <v>4501</v>
      </c>
      <c r="C344">
        <v>5410.333333333333</v>
      </c>
      <c r="D344">
        <v>6245</v>
      </c>
      <c r="E344">
        <v>0</v>
      </c>
      <c r="F344">
        <v>0</v>
      </c>
      <c r="G344">
        <v>5341</v>
      </c>
      <c r="H344">
        <v>0.40240501917044269</v>
      </c>
      <c r="I344">
        <v>0</v>
      </c>
      <c r="J344">
        <v>0</v>
      </c>
      <c r="K344">
        <v>1</v>
      </c>
      <c r="L344">
        <v>1</v>
      </c>
      <c r="M344">
        <v>0</v>
      </c>
      <c r="N344">
        <f t="shared" si="30"/>
        <v>6206.8737211446414</v>
      </c>
      <c r="O344">
        <f>N344-B344</f>
        <v>1705.8737211446414</v>
      </c>
      <c r="P344">
        <f t="shared" si="31"/>
        <v>1705.8737211446414</v>
      </c>
      <c r="Q344" s="8">
        <f>P344/B344</f>
        <v>0.37899882718165773</v>
      </c>
      <c r="R344">
        <v>1776</v>
      </c>
      <c r="S344">
        <f t="shared" si="32"/>
        <v>30705.726980603547</v>
      </c>
      <c r="T344">
        <f t="shared" si="33"/>
        <v>31968</v>
      </c>
      <c r="U344">
        <f t="shared" si="34"/>
        <v>1705.8737211446414</v>
      </c>
      <c r="V344">
        <f t="shared" si="35"/>
        <v>2910005.1524918657</v>
      </c>
      <c r="W344" t="e">
        <f>B344-#REF!</f>
        <v>#REF!</v>
      </c>
      <c r="X344">
        <v>0.40240501917044269</v>
      </c>
    </row>
    <row r="345" spans="1:24" x14ac:dyDescent="0.35">
      <c r="A345" s="1">
        <v>41259</v>
      </c>
      <c r="B345">
        <v>6753</v>
      </c>
      <c r="C345">
        <v>5129</v>
      </c>
      <c r="D345">
        <v>6423</v>
      </c>
      <c r="E345">
        <v>0</v>
      </c>
      <c r="F345">
        <v>0</v>
      </c>
      <c r="G345">
        <v>4501</v>
      </c>
      <c r="H345">
        <v>0.76164749622400374</v>
      </c>
      <c r="I345">
        <v>0</v>
      </c>
      <c r="J345">
        <v>0</v>
      </c>
      <c r="K345">
        <v>0</v>
      </c>
      <c r="L345">
        <v>1</v>
      </c>
      <c r="M345">
        <v>0</v>
      </c>
      <c r="N345">
        <f t="shared" si="30"/>
        <v>5974.8616094190929</v>
      </c>
      <c r="O345">
        <f>N345-B345</f>
        <v>-778.13839058090707</v>
      </c>
      <c r="P345">
        <f t="shared" si="31"/>
        <v>778.13839058090707</v>
      </c>
      <c r="Q345" s="8">
        <f>P345/B345</f>
        <v>0.11522854887915106</v>
      </c>
      <c r="R345">
        <v>800</v>
      </c>
      <c r="S345">
        <f t="shared" si="32"/>
        <v>56025.964121825309</v>
      </c>
      <c r="T345">
        <f t="shared" si="33"/>
        <v>14400</v>
      </c>
      <c r="U345">
        <f t="shared" si="34"/>
        <v>-1556.2767811618141</v>
      </c>
      <c r="V345">
        <f t="shared" si="35"/>
        <v>2421997.419583377</v>
      </c>
      <c r="W345" t="e">
        <f>B345-#REF!</f>
        <v>#REF!</v>
      </c>
      <c r="X345">
        <v>0.76164749622400374</v>
      </c>
    </row>
    <row r="346" spans="1:24" x14ac:dyDescent="0.35">
      <c r="A346" s="1">
        <v>41260</v>
      </c>
      <c r="B346">
        <v>5214</v>
      </c>
      <c r="C346">
        <v>5531.666666666667</v>
      </c>
      <c r="D346">
        <v>4249</v>
      </c>
      <c r="E346">
        <v>0</v>
      </c>
      <c r="F346">
        <v>0</v>
      </c>
      <c r="G346">
        <v>6753</v>
      </c>
      <c r="H346">
        <v>0.32119205298013243</v>
      </c>
      <c r="I346">
        <v>0</v>
      </c>
      <c r="J346">
        <v>0</v>
      </c>
      <c r="K346">
        <v>0</v>
      </c>
      <c r="L346">
        <v>0</v>
      </c>
      <c r="M346">
        <v>1</v>
      </c>
      <c r="N346">
        <f t="shared" si="30"/>
        <v>5804.0110303638921</v>
      </c>
      <c r="O346">
        <f>N346-B346</f>
        <v>590.01103036389213</v>
      </c>
      <c r="P346">
        <f t="shared" si="31"/>
        <v>590.01103036389213</v>
      </c>
      <c r="Q346" s="8">
        <f>P346/B346</f>
        <v>0.11315900083695668</v>
      </c>
      <c r="R346">
        <v>511</v>
      </c>
      <c r="S346">
        <f t="shared" si="32"/>
        <v>10620.198546550058</v>
      </c>
      <c r="T346">
        <f t="shared" si="33"/>
        <v>9198</v>
      </c>
      <c r="U346">
        <f t="shared" si="34"/>
        <v>590.01103036389213</v>
      </c>
      <c r="V346">
        <f t="shared" si="35"/>
        <v>348113.01595106162</v>
      </c>
      <c r="W346" t="e">
        <f>B346-#REF!</f>
        <v>#REF!</v>
      </c>
      <c r="X346">
        <v>0.32119205298013243</v>
      </c>
    </row>
    <row r="347" spans="1:24" x14ac:dyDescent="0.35">
      <c r="A347" s="1">
        <v>41261</v>
      </c>
      <c r="B347">
        <v>6300</v>
      </c>
      <c r="C347">
        <v>5489.333333333333</v>
      </c>
      <c r="D347">
        <v>5191</v>
      </c>
      <c r="E347">
        <v>1</v>
      </c>
      <c r="F347">
        <v>0</v>
      </c>
      <c r="G347">
        <v>5214</v>
      </c>
      <c r="H347">
        <v>0.6261763680724991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f t="shared" si="30"/>
        <v>5567.7421836442791</v>
      </c>
      <c r="O347">
        <f>N347-B347</f>
        <v>-732.25781635572093</v>
      </c>
      <c r="P347">
        <f t="shared" si="31"/>
        <v>732.25781635572093</v>
      </c>
      <c r="Q347" s="8">
        <f>P347/B347</f>
        <v>0.11623139942154301</v>
      </c>
      <c r="R347">
        <v>684</v>
      </c>
      <c r="S347">
        <f t="shared" si="32"/>
        <v>52722.562777611907</v>
      </c>
      <c r="T347">
        <f t="shared" si="33"/>
        <v>12312</v>
      </c>
      <c r="U347">
        <f t="shared" si="34"/>
        <v>-1464.5156327114419</v>
      </c>
      <c r="V347">
        <f t="shared" si="35"/>
        <v>2144806.038456195</v>
      </c>
      <c r="W347" t="e">
        <f>B347-#REF!</f>
        <v>#REF!</v>
      </c>
      <c r="X347">
        <v>0.6261763680724991</v>
      </c>
    </row>
    <row r="348" spans="1:24" x14ac:dyDescent="0.35">
      <c r="A348" s="1">
        <v>41262</v>
      </c>
      <c r="B348">
        <v>6478</v>
      </c>
      <c r="C348">
        <v>6089</v>
      </c>
      <c r="D348">
        <v>5345</v>
      </c>
      <c r="E348">
        <v>0</v>
      </c>
      <c r="F348">
        <v>1</v>
      </c>
      <c r="G348">
        <v>6300</v>
      </c>
      <c r="H348">
        <v>0.52068084117578717</v>
      </c>
      <c r="I348">
        <v>0</v>
      </c>
      <c r="J348">
        <v>0</v>
      </c>
      <c r="K348">
        <v>0</v>
      </c>
      <c r="L348">
        <v>0</v>
      </c>
      <c r="M348">
        <v>0</v>
      </c>
      <c r="N348">
        <f t="shared" si="30"/>
        <v>5934.3017778732747</v>
      </c>
      <c r="O348">
        <f>N348-B348</f>
        <v>-543.69822212672534</v>
      </c>
      <c r="P348">
        <f t="shared" si="31"/>
        <v>543.69822212672534</v>
      </c>
      <c r="Q348" s="8">
        <f>P348/B348</f>
        <v>8.3929950930337352E-2</v>
      </c>
      <c r="R348">
        <v>686</v>
      </c>
      <c r="S348">
        <f t="shared" si="32"/>
        <v>39146.271993124225</v>
      </c>
      <c r="T348">
        <f t="shared" si="33"/>
        <v>12348</v>
      </c>
      <c r="U348">
        <f t="shared" si="34"/>
        <v>-1087.3964442534507</v>
      </c>
      <c r="V348">
        <f t="shared" si="35"/>
        <v>1182431.0269750478</v>
      </c>
      <c r="W348" t="e">
        <f>B348-#REF!</f>
        <v>#REF!</v>
      </c>
      <c r="X348">
        <v>0.52068084117578717</v>
      </c>
    </row>
    <row r="349" spans="1:24" x14ac:dyDescent="0.35">
      <c r="A349" s="1">
        <v>41263</v>
      </c>
      <c r="B349">
        <v>6525</v>
      </c>
      <c r="C349">
        <v>5997.333333333333</v>
      </c>
      <c r="D349">
        <v>5545</v>
      </c>
      <c r="E349">
        <v>0</v>
      </c>
      <c r="F349">
        <v>0</v>
      </c>
      <c r="G349">
        <v>6478</v>
      </c>
      <c r="H349">
        <v>0.50546067154641572</v>
      </c>
      <c r="I349">
        <v>1</v>
      </c>
      <c r="J349">
        <v>0</v>
      </c>
      <c r="K349">
        <v>0</v>
      </c>
      <c r="L349">
        <v>0</v>
      </c>
      <c r="M349">
        <v>0</v>
      </c>
      <c r="N349">
        <f t="shared" si="30"/>
        <v>6396.9963275536493</v>
      </c>
      <c r="O349">
        <f>N349-B349</f>
        <v>-128.00367244635072</v>
      </c>
      <c r="P349">
        <f t="shared" si="31"/>
        <v>128.00367244635072</v>
      </c>
      <c r="Q349" s="8">
        <f>P349/B349</f>
        <v>1.9617421064574824E-2</v>
      </c>
      <c r="R349">
        <v>1589</v>
      </c>
      <c r="S349">
        <f t="shared" si="32"/>
        <v>9216.2644161372518</v>
      </c>
      <c r="T349">
        <f t="shared" si="33"/>
        <v>28602</v>
      </c>
      <c r="U349">
        <f t="shared" si="34"/>
        <v>-256.00734489270144</v>
      </c>
      <c r="V349">
        <f t="shared" si="35"/>
        <v>65539.760639010579</v>
      </c>
      <c r="W349" t="e">
        <f>B349-#REF!</f>
        <v>#REF!</v>
      </c>
      <c r="X349">
        <v>0.50546067154641572</v>
      </c>
    </row>
    <row r="350" spans="1:24" x14ac:dyDescent="0.35">
      <c r="A350" s="1">
        <v>41264</v>
      </c>
      <c r="B350">
        <v>6350</v>
      </c>
      <c r="C350">
        <v>6434.333333333333</v>
      </c>
      <c r="D350">
        <v>5341</v>
      </c>
      <c r="E350">
        <v>0</v>
      </c>
      <c r="F350">
        <v>0</v>
      </c>
      <c r="G350">
        <v>6525</v>
      </c>
      <c r="H350">
        <v>0.47966771232717553</v>
      </c>
      <c r="I350">
        <v>0</v>
      </c>
      <c r="J350">
        <v>1</v>
      </c>
      <c r="K350">
        <v>0</v>
      </c>
      <c r="L350">
        <v>0</v>
      </c>
      <c r="M350">
        <v>0</v>
      </c>
      <c r="N350">
        <f t="shared" si="30"/>
        <v>6458.0411978038846</v>
      </c>
      <c r="O350">
        <f>N350-B350</f>
        <v>108.04119780388464</v>
      </c>
      <c r="P350">
        <f t="shared" si="31"/>
        <v>108.04119780388464</v>
      </c>
      <c r="Q350" s="8">
        <f>P350/B350</f>
        <v>1.701436185887947E-2</v>
      </c>
      <c r="R350">
        <v>1587</v>
      </c>
      <c r="S350">
        <f t="shared" si="32"/>
        <v>1944.7415604699236</v>
      </c>
      <c r="T350">
        <f t="shared" si="33"/>
        <v>28566</v>
      </c>
      <c r="U350">
        <f t="shared" si="34"/>
        <v>108.04119780388464</v>
      </c>
      <c r="V350">
        <f t="shared" si="35"/>
        <v>11672.900422898128</v>
      </c>
      <c r="W350" t="e">
        <f>B350-#REF!</f>
        <v>#REF!</v>
      </c>
      <c r="X350">
        <v>0.47966771232717553</v>
      </c>
    </row>
    <row r="351" spans="1:24" x14ac:dyDescent="0.35">
      <c r="A351" s="1">
        <v>41265</v>
      </c>
      <c r="B351">
        <v>6531</v>
      </c>
      <c r="C351">
        <v>6451</v>
      </c>
      <c r="D351">
        <v>4501</v>
      </c>
      <c r="E351">
        <v>0</v>
      </c>
      <c r="F351">
        <v>0</v>
      </c>
      <c r="G351">
        <v>6350</v>
      </c>
      <c r="H351">
        <v>0.52102939467874987</v>
      </c>
      <c r="I351">
        <v>0</v>
      </c>
      <c r="J351">
        <v>0</v>
      </c>
      <c r="K351">
        <v>1</v>
      </c>
      <c r="L351">
        <v>1</v>
      </c>
      <c r="M351">
        <v>0</v>
      </c>
      <c r="N351">
        <f t="shared" si="30"/>
        <v>6077.1346396295448</v>
      </c>
      <c r="O351">
        <f>N351-B351</f>
        <v>-453.86536037045516</v>
      </c>
      <c r="P351">
        <f t="shared" si="31"/>
        <v>453.86536037045516</v>
      </c>
      <c r="Q351" s="8">
        <f>P351/B351</f>
        <v>6.9494007100054378E-2</v>
      </c>
      <c r="R351">
        <v>1151</v>
      </c>
      <c r="S351">
        <f t="shared" si="32"/>
        <v>32678.305946672772</v>
      </c>
      <c r="T351">
        <f t="shared" si="33"/>
        <v>20718</v>
      </c>
      <c r="U351">
        <f t="shared" si="34"/>
        <v>-907.73072074091033</v>
      </c>
      <c r="V351">
        <f t="shared" si="35"/>
        <v>823975.06137681252</v>
      </c>
      <c r="W351" t="e">
        <f>B351-#REF!</f>
        <v>#REF!</v>
      </c>
      <c r="X351">
        <v>0.52102939467874987</v>
      </c>
    </row>
    <row r="352" spans="1:24" x14ac:dyDescent="0.35">
      <c r="A352" s="1">
        <v>41266</v>
      </c>
      <c r="B352">
        <v>5977</v>
      </c>
      <c r="C352">
        <v>6468.666666666667</v>
      </c>
      <c r="D352">
        <v>6753</v>
      </c>
      <c r="E352">
        <v>0</v>
      </c>
      <c r="F352">
        <v>0</v>
      </c>
      <c r="G352">
        <v>6531</v>
      </c>
      <c r="H352">
        <v>0.4356337864528872</v>
      </c>
      <c r="I352">
        <v>0</v>
      </c>
      <c r="J352">
        <v>0</v>
      </c>
      <c r="K352">
        <v>0</v>
      </c>
      <c r="L352">
        <v>1</v>
      </c>
      <c r="M352">
        <v>0</v>
      </c>
      <c r="N352">
        <f t="shared" si="30"/>
        <v>7041.764064059751</v>
      </c>
      <c r="O352">
        <f>N352-B352</f>
        <v>1064.764064059751</v>
      </c>
      <c r="P352">
        <f t="shared" si="31"/>
        <v>1064.764064059751</v>
      </c>
      <c r="Q352" s="8">
        <f>P352/B352</f>
        <v>0.17814356099376796</v>
      </c>
      <c r="R352">
        <v>1746</v>
      </c>
      <c r="S352">
        <f t="shared" si="32"/>
        <v>19165.753153075519</v>
      </c>
      <c r="T352">
        <f t="shared" si="33"/>
        <v>31428</v>
      </c>
      <c r="U352">
        <f t="shared" si="34"/>
        <v>1064.764064059751</v>
      </c>
      <c r="V352">
        <f t="shared" si="35"/>
        <v>1133722.5121130375</v>
      </c>
      <c r="W352" t="e">
        <f>B352-#REF!</f>
        <v>#REF!</v>
      </c>
      <c r="X352">
        <v>0.4356337864528872</v>
      </c>
    </row>
    <row r="353" spans="1:24" x14ac:dyDescent="0.35">
      <c r="A353" s="1">
        <v>41267</v>
      </c>
      <c r="B353">
        <v>5544</v>
      </c>
      <c r="C353">
        <v>6286</v>
      </c>
      <c r="D353">
        <v>5214</v>
      </c>
      <c r="E353">
        <v>0</v>
      </c>
      <c r="F353">
        <v>0</v>
      </c>
      <c r="G353">
        <v>5977</v>
      </c>
      <c r="H353">
        <v>0.44969211107238294</v>
      </c>
      <c r="I353">
        <v>0</v>
      </c>
      <c r="J353">
        <v>0</v>
      </c>
      <c r="K353">
        <v>0</v>
      </c>
      <c r="L353">
        <v>0</v>
      </c>
      <c r="M353">
        <v>1</v>
      </c>
      <c r="N353">
        <f t="shared" si="30"/>
        <v>6218.803794725789</v>
      </c>
      <c r="O353">
        <f>N353-B353</f>
        <v>674.80379472578898</v>
      </c>
      <c r="P353">
        <f t="shared" si="31"/>
        <v>674.80379472578898</v>
      </c>
      <c r="Q353" s="8">
        <f>P353/B353</f>
        <v>0.12171785619152038</v>
      </c>
      <c r="R353">
        <v>1088</v>
      </c>
      <c r="S353">
        <f t="shared" si="32"/>
        <v>12146.468305064202</v>
      </c>
      <c r="T353">
        <f t="shared" si="33"/>
        <v>19584</v>
      </c>
      <c r="U353">
        <f t="shared" si="34"/>
        <v>674.80379472578898</v>
      </c>
      <c r="V353">
        <f t="shared" si="35"/>
        <v>455360.16137632477</v>
      </c>
      <c r="W353" t="e">
        <f>B353-#REF!</f>
        <v>#REF!</v>
      </c>
      <c r="X353">
        <v>0.44969211107238294</v>
      </c>
    </row>
    <row r="354" spans="1:24" x14ac:dyDescent="0.35">
      <c r="A354" s="1">
        <v>41268</v>
      </c>
      <c r="B354">
        <v>5099</v>
      </c>
      <c r="C354">
        <v>6017.333333333333</v>
      </c>
      <c r="D354">
        <v>6300</v>
      </c>
      <c r="E354">
        <v>1</v>
      </c>
      <c r="F354">
        <v>0</v>
      </c>
      <c r="G354">
        <v>5544</v>
      </c>
      <c r="H354">
        <v>0.44829789706053214</v>
      </c>
      <c r="I354">
        <v>0</v>
      </c>
      <c r="J354">
        <v>0</v>
      </c>
      <c r="K354">
        <v>0</v>
      </c>
      <c r="L354">
        <v>0</v>
      </c>
      <c r="M354">
        <v>0</v>
      </c>
      <c r="N354">
        <f t="shared" si="30"/>
        <v>6261.8420810819389</v>
      </c>
      <c r="O354">
        <f>N354-B354</f>
        <v>1162.8420810819389</v>
      </c>
      <c r="P354">
        <f t="shared" si="31"/>
        <v>1162.8420810819389</v>
      </c>
      <c r="Q354" s="8">
        <f>P354/B354</f>
        <v>0.22805296746066658</v>
      </c>
      <c r="R354">
        <v>2482</v>
      </c>
      <c r="S354">
        <f t="shared" si="32"/>
        <v>20931.1574594749</v>
      </c>
      <c r="T354">
        <f t="shared" si="33"/>
        <v>44676</v>
      </c>
      <c r="U354">
        <f t="shared" si="34"/>
        <v>1162.8420810819389</v>
      </c>
      <c r="V354">
        <f t="shared" si="35"/>
        <v>1352201.7055349746</v>
      </c>
      <c r="W354" t="e">
        <f>B354-#REF!</f>
        <v>#REF!</v>
      </c>
      <c r="X354">
        <v>0.44829789706053214</v>
      </c>
    </row>
    <row r="355" spans="1:24" x14ac:dyDescent="0.35">
      <c r="A355" s="1">
        <v>41269</v>
      </c>
      <c r="B355">
        <v>3944</v>
      </c>
      <c r="C355">
        <v>5540</v>
      </c>
      <c r="D355">
        <v>6478</v>
      </c>
      <c r="E355">
        <v>0</v>
      </c>
      <c r="F355">
        <v>1</v>
      </c>
      <c r="G355">
        <v>5099</v>
      </c>
      <c r="H355">
        <v>0.36580690135935867</v>
      </c>
      <c r="I355">
        <v>0</v>
      </c>
      <c r="J355">
        <v>0</v>
      </c>
      <c r="K355">
        <v>0</v>
      </c>
      <c r="L355">
        <v>0</v>
      </c>
      <c r="M355">
        <v>0</v>
      </c>
      <c r="N355">
        <f t="shared" si="30"/>
        <v>5914.2347979493661</v>
      </c>
      <c r="O355">
        <f>N355-B355</f>
        <v>1970.2347979493661</v>
      </c>
      <c r="P355">
        <f t="shared" si="31"/>
        <v>1970.2347979493661</v>
      </c>
      <c r="Q355" s="8">
        <f>P355/B355</f>
        <v>0.49955243355714152</v>
      </c>
      <c r="R355">
        <v>995</v>
      </c>
      <c r="S355">
        <f t="shared" si="32"/>
        <v>35464.226363088586</v>
      </c>
      <c r="T355">
        <f t="shared" si="33"/>
        <v>17910</v>
      </c>
      <c r="U355">
        <f t="shared" si="34"/>
        <v>1970.2347979493661</v>
      </c>
      <c r="V355">
        <f t="shared" si="35"/>
        <v>3881825.1590505796</v>
      </c>
      <c r="W355" t="e">
        <f>B355-#REF!</f>
        <v>#REF!</v>
      </c>
      <c r="X355">
        <v>0.36580690135935867</v>
      </c>
    </row>
    <row r="356" spans="1:24" x14ac:dyDescent="0.35">
      <c r="A356" s="1">
        <v>41270</v>
      </c>
      <c r="B356">
        <v>5461</v>
      </c>
      <c r="C356">
        <v>4862.333333333333</v>
      </c>
      <c r="D356">
        <v>6525</v>
      </c>
      <c r="E356">
        <v>0</v>
      </c>
      <c r="F356">
        <v>0</v>
      </c>
      <c r="G356">
        <v>3944</v>
      </c>
      <c r="H356">
        <v>0.67625188799814107</v>
      </c>
      <c r="I356">
        <v>1</v>
      </c>
      <c r="J356">
        <v>0</v>
      </c>
      <c r="K356">
        <v>0</v>
      </c>
      <c r="L356">
        <v>0</v>
      </c>
      <c r="M356">
        <v>0</v>
      </c>
      <c r="N356">
        <f t="shared" si="30"/>
        <v>5790.4374652422575</v>
      </c>
      <c r="O356">
        <f>N356-B356</f>
        <v>329.43746524225753</v>
      </c>
      <c r="P356">
        <f t="shared" si="31"/>
        <v>329.43746524225753</v>
      </c>
      <c r="Q356" s="8">
        <f>P356/B356</f>
        <v>6.0325483472304986E-2</v>
      </c>
      <c r="R356">
        <v>1115</v>
      </c>
      <c r="S356">
        <f t="shared" si="32"/>
        <v>5929.8743743606356</v>
      </c>
      <c r="T356">
        <f t="shared" si="33"/>
        <v>20070</v>
      </c>
      <c r="U356">
        <f t="shared" si="34"/>
        <v>329.43746524225753</v>
      </c>
      <c r="V356">
        <f t="shared" si="35"/>
        <v>108529.04350524364</v>
      </c>
      <c r="W356" t="e">
        <f>B356-#REF!</f>
        <v>#REF!</v>
      </c>
      <c r="X356">
        <v>0.67625188799814107</v>
      </c>
    </row>
    <row r="357" spans="1:24" x14ac:dyDescent="0.35">
      <c r="A357" s="1">
        <v>41271</v>
      </c>
      <c r="B357">
        <v>5391</v>
      </c>
      <c r="C357">
        <v>4834.666666666667</v>
      </c>
      <c r="D357">
        <v>6350</v>
      </c>
      <c r="E357">
        <v>0</v>
      </c>
      <c r="F357">
        <v>0</v>
      </c>
      <c r="G357">
        <v>5461</v>
      </c>
      <c r="H357">
        <v>0.49186708493087022</v>
      </c>
      <c r="I357">
        <v>0</v>
      </c>
      <c r="J357">
        <v>1</v>
      </c>
      <c r="K357">
        <v>0</v>
      </c>
      <c r="L357">
        <v>0</v>
      </c>
      <c r="M357">
        <v>0</v>
      </c>
      <c r="N357">
        <f t="shared" si="30"/>
        <v>6107.6899976857785</v>
      </c>
      <c r="O357">
        <f>N357-B357</f>
        <v>716.68999768577851</v>
      </c>
      <c r="P357">
        <f t="shared" si="31"/>
        <v>716.68999768577851</v>
      </c>
      <c r="Q357" s="8">
        <f>P357/B357</f>
        <v>0.13294193984154676</v>
      </c>
      <c r="R357">
        <v>1619</v>
      </c>
      <c r="S357">
        <f t="shared" si="32"/>
        <v>12900.419958344013</v>
      </c>
      <c r="T357">
        <f t="shared" si="33"/>
        <v>29142</v>
      </c>
      <c r="U357">
        <f t="shared" si="34"/>
        <v>716.68999768577851</v>
      </c>
      <c r="V357">
        <f t="shared" si="35"/>
        <v>513644.5527828412</v>
      </c>
      <c r="W357" t="e">
        <f>B357-#REF!</f>
        <v>#REF!</v>
      </c>
      <c r="X357">
        <v>0.49186708493087022</v>
      </c>
    </row>
    <row r="358" spans="1:24" x14ac:dyDescent="0.35">
      <c r="A358" s="1">
        <v>41272</v>
      </c>
      <c r="B358">
        <v>6368</v>
      </c>
      <c r="C358">
        <v>4932</v>
      </c>
      <c r="D358">
        <v>6531</v>
      </c>
      <c r="E358">
        <v>0</v>
      </c>
      <c r="F358">
        <v>0</v>
      </c>
      <c r="G358">
        <v>5391</v>
      </c>
      <c r="H358">
        <v>0.61351225746485416</v>
      </c>
      <c r="I358">
        <v>0</v>
      </c>
      <c r="J358">
        <v>0</v>
      </c>
      <c r="K358">
        <v>1</v>
      </c>
      <c r="L358">
        <v>1</v>
      </c>
      <c r="M358">
        <v>0</v>
      </c>
      <c r="N358">
        <f t="shared" si="30"/>
        <v>6191.9602358327693</v>
      </c>
      <c r="O358">
        <f>N358-B358</f>
        <v>-176.03976416723071</v>
      </c>
      <c r="P358">
        <f t="shared" si="31"/>
        <v>176.03976416723071</v>
      </c>
      <c r="Q358" s="8">
        <f>P358/B358</f>
        <v>2.7644435327768644E-2</v>
      </c>
      <c r="R358">
        <v>843</v>
      </c>
      <c r="S358">
        <f t="shared" si="32"/>
        <v>12674.863020040611</v>
      </c>
      <c r="T358">
        <f t="shared" si="33"/>
        <v>15174</v>
      </c>
      <c r="U358">
        <f t="shared" si="34"/>
        <v>-352.07952833446143</v>
      </c>
      <c r="V358">
        <f t="shared" si="35"/>
        <v>123959.99427221683</v>
      </c>
      <c r="W358" t="e">
        <f>B358-#REF!</f>
        <v>#REF!</v>
      </c>
      <c r="X358">
        <v>0.61351225746485416</v>
      </c>
    </row>
    <row r="359" spans="1:24" x14ac:dyDescent="0.35">
      <c r="A359" s="1">
        <v>41273</v>
      </c>
      <c r="B359">
        <v>6498</v>
      </c>
      <c r="C359">
        <v>5740</v>
      </c>
      <c r="D359">
        <v>5977</v>
      </c>
      <c r="E359">
        <v>0</v>
      </c>
      <c r="F359">
        <v>0</v>
      </c>
      <c r="G359">
        <v>6368</v>
      </c>
      <c r="H359">
        <v>0.51510398512838385</v>
      </c>
      <c r="I359">
        <v>0</v>
      </c>
      <c r="J359">
        <v>0</v>
      </c>
      <c r="K359">
        <v>0</v>
      </c>
      <c r="L359">
        <v>1</v>
      </c>
      <c r="M359">
        <v>0</v>
      </c>
      <c r="N359">
        <f t="shared" si="30"/>
        <v>6465.8375651031256</v>
      </c>
      <c r="O359">
        <f>N359-B359</f>
        <v>-32.162434896874402</v>
      </c>
      <c r="P359">
        <f t="shared" si="31"/>
        <v>32.162434896874402</v>
      </c>
      <c r="Q359" s="8">
        <f>P359/B359</f>
        <v>4.9495898579369653E-3</v>
      </c>
      <c r="R359">
        <v>915</v>
      </c>
      <c r="S359">
        <f t="shared" si="32"/>
        <v>2315.6953125749569</v>
      </c>
      <c r="T359">
        <f t="shared" si="33"/>
        <v>16470</v>
      </c>
      <c r="U359">
        <f t="shared" si="34"/>
        <v>-64.324869793748803</v>
      </c>
      <c r="V359">
        <f t="shared" si="35"/>
        <v>4137.6888739827373</v>
      </c>
      <c r="W359" t="e">
        <f>B359-#REF!</f>
        <v>#REF!</v>
      </c>
      <c r="X359">
        <v>0.51510398512838385</v>
      </c>
    </row>
    <row r="360" spans="1:24" x14ac:dyDescent="0.35">
      <c r="A360" s="1">
        <v>41274</v>
      </c>
      <c r="B360">
        <v>5484</v>
      </c>
      <c r="C360">
        <v>6085.666666666667</v>
      </c>
      <c r="D360">
        <v>5544</v>
      </c>
      <c r="E360">
        <v>0</v>
      </c>
      <c r="F360">
        <v>0</v>
      </c>
      <c r="G360">
        <v>6498</v>
      </c>
      <c r="H360">
        <v>0.38218891599860577</v>
      </c>
      <c r="I360">
        <v>0</v>
      </c>
      <c r="J360">
        <v>0</v>
      </c>
      <c r="K360">
        <v>0</v>
      </c>
      <c r="L360">
        <v>0</v>
      </c>
      <c r="M360">
        <v>1</v>
      </c>
      <c r="N360">
        <f t="shared" si="30"/>
        <v>6428.3742624034558</v>
      </c>
      <c r="O360">
        <f>N360-B360</f>
        <v>944.37426240345576</v>
      </c>
      <c r="P360">
        <f t="shared" si="31"/>
        <v>944.37426240345576</v>
      </c>
      <c r="Q360" s="8">
        <f>P360/B360</f>
        <v>0.17220537242951417</v>
      </c>
      <c r="R360">
        <v>457</v>
      </c>
      <c r="S360">
        <f t="shared" si="32"/>
        <v>16998.736723262205</v>
      </c>
      <c r="T360">
        <f t="shared" si="33"/>
        <v>8226</v>
      </c>
      <c r="U360">
        <f t="shared" si="34"/>
        <v>944.37426240345576</v>
      </c>
      <c r="V360">
        <f t="shared" si="35"/>
        <v>891842.74749007111</v>
      </c>
      <c r="W360" t="e">
        <f>B360-#REF!</f>
        <v>#REF!</v>
      </c>
      <c r="X360">
        <v>0.38218891599860577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09BE2-7F59-4F49-BCEA-AAA9AC3EFB04}">
  <dimension ref="A1:AA32"/>
  <sheetViews>
    <sheetView topLeftCell="I1" workbookViewId="0">
      <selection activeCell="U19" sqref="U19"/>
    </sheetView>
  </sheetViews>
  <sheetFormatPr defaultRowHeight="14.5" x14ac:dyDescent="0.35"/>
  <cols>
    <col min="1" max="1" width="10.453125" bestFit="1" customWidth="1"/>
    <col min="6" max="7" width="8.7265625" customWidth="1"/>
  </cols>
  <sheetData>
    <row r="1" spans="1:27" ht="15" thickBot="1" x14ac:dyDescent="0.4">
      <c r="A1" s="1" t="s">
        <v>143</v>
      </c>
      <c r="B1" t="s">
        <v>3</v>
      </c>
      <c r="C1" t="s">
        <v>4</v>
      </c>
      <c r="D1" t="s">
        <v>55</v>
      </c>
      <c r="E1" t="s">
        <v>21</v>
      </c>
      <c r="F1" t="s">
        <v>16</v>
      </c>
      <c r="G1" t="s">
        <v>17</v>
      </c>
      <c r="H1" t="s">
        <v>138</v>
      </c>
      <c r="I1" t="s">
        <v>15</v>
      </c>
      <c r="J1" t="s">
        <v>112</v>
      </c>
      <c r="K1" t="s">
        <v>113</v>
      </c>
      <c r="L1" t="s">
        <v>114</v>
      </c>
      <c r="M1" s="8" t="s">
        <v>116</v>
      </c>
      <c r="N1" s="8" t="s">
        <v>117</v>
      </c>
      <c r="O1" t="s">
        <v>121</v>
      </c>
      <c r="P1" t="s">
        <v>122</v>
      </c>
      <c r="Q1" t="s">
        <v>138</v>
      </c>
      <c r="R1" t="s">
        <v>149</v>
      </c>
      <c r="S1" t="s">
        <v>54</v>
      </c>
      <c r="V1" s="2" t="s">
        <v>32</v>
      </c>
      <c r="W1" s="2" t="s">
        <v>106</v>
      </c>
      <c r="X1" s="2" t="s">
        <v>21</v>
      </c>
      <c r="Y1" s="2" t="s">
        <v>16</v>
      </c>
      <c r="Z1" s="2" t="s">
        <v>17</v>
      </c>
      <c r="AA1" s="3" t="s">
        <v>53</v>
      </c>
    </row>
    <row r="2" spans="1:27" ht="15" thickBot="1" x14ac:dyDescent="0.4">
      <c r="A2" s="1">
        <v>41275</v>
      </c>
      <c r="B2">
        <v>5264</v>
      </c>
      <c r="C2">
        <v>1616</v>
      </c>
      <c r="D2">
        <v>6116.666666666667</v>
      </c>
      <c r="E2">
        <v>5099</v>
      </c>
      <c r="F2">
        <v>0</v>
      </c>
      <c r="G2">
        <v>1</v>
      </c>
      <c r="H2">
        <v>5484</v>
      </c>
      <c r="I2">
        <v>0</v>
      </c>
      <c r="J2">
        <f>$V$2+SUMPRODUCT(D2:H2,$W$2:$AA$2)</f>
        <v>5629.7465646916526</v>
      </c>
      <c r="K2">
        <f>J2-B2</f>
        <v>365.74656469165257</v>
      </c>
      <c r="L2">
        <f>ABS(K2)</f>
        <v>365.74656469165257</v>
      </c>
      <c r="M2" s="8">
        <f>L2/B2</f>
        <v>6.9480730374554059E-2</v>
      </c>
      <c r="N2" s="8">
        <f>C2/B2</f>
        <v>0.30699088145896658</v>
      </c>
      <c r="O2">
        <f>IF(K2&lt;0,K2*-72,K2*18)</f>
        <v>6583.4381644497462</v>
      </c>
      <c r="P2">
        <f>C2*18</f>
        <v>29088</v>
      </c>
      <c r="Q2">
        <v>5484</v>
      </c>
      <c r="R2">
        <v>0.35164638511095203</v>
      </c>
      <c r="S2">
        <v>0</v>
      </c>
      <c r="T2">
        <f>B2-Q2</f>
        <v>-220</v>
      </c>
      <c r="V2" s="2">
        <v>655.44392170222818</v>
      </c>
      <c r="W2" s="2">
        <v>0.30063691006249033</v>
      </c>
      <c r="X2" s="2">
        <v>0.4049808798924463</v>
      </c>
      <c r="Y2" s="2">
        <v>-202.84274457429564</v>
      </c>
      <c r="Z2" s="2">
        <v>-362.73952459076014</v>
      </c>
      <c r="AA2" s="3">
        <v>0.26133276704225045</v>
      </c>
    </row>
    <row r="3" spans="1:27" x14ac:dyDescent="0.35">
      <c r="A3" s="1">
        <v>41276</v>
      </c>
      <c r="B3">
        <v>4895</v>
      </c>
      <c r="C3">
        <v>2038</v>
      </c>
      <c r="D3">
        <v>5748.666666666667</v>
      </c>
      <c r="E3">
        <v>3944</v>
      </c>
      <c r="F3">
        <v>0</v>
      </c>
      <c r="G3">
        <v>0</v>
      </c>
      <c r="H3">
        <v>5264</v>
      </c>
      <c r="I3">
        <v>0</v>
      </c>
      <c r="J3">
        <f>$V$2+SUMPRODUCT(D3:H3,$W$2:$AA$2)</f>
        <v>5356.6055813543453</v>
      </c>
      <c r="K3">
        <f>J3-B3</f>
        <v>461.6055813543453</v>
      </c>
      <c r="L3">
        <f t="shared" ref="L3:L32" si="0">ABS(K3)</f>
        <v>461.6055813543453</v>
      </c>
      <c r="M3" s="8">
        <f>L3/B3</f>
        <v>9.4301446650530196E-2</v>
      </c>
      <c r="N3" s="8">
        <f>C3/B3</f>
        <v>0.4163432073544433</v>
      </c>
      <c r="O3">
        <f t="shared" ref="O3:O32" si="1">IF(K3&lt;0,K3*-72,K3*18)</f>
        <v>8308.9004643782155</v>
      </c>
      <c r="P3">
        <f t="shared" ref="P3:P32" si="2">C3*18</f>
        <v>36684</v>
      </c>
      <c r="Q3">
        <v>5264</v>
      </c>
      <c r="R3">
        <v>0.32498210450966358</v>
      </c>
      <c r="S3">
        <v>0</v>
      </c>
      <c r="T3">
        <f>B3-Q3</f>
        <v>-369</v>
      </c>
    </row>
    <row r="4" spans="1:27" x14ac:dyDescent="0.35">
      <c r="A4" s="1">
        <v>41277</v>
      </c>
      <c r="B4">
        <v>4230</v>
      </c>
      <c r="C4">
        <v>2421</v>
      </c>
      <c r="D4">
        <v>5214.333333333333</v>
      </c>
      <c r="E4">
        <v>5461</v>
      </c>
      <c r="F4">
        <v>0</v>
      </c>
      <c r="G4">
        <v>0</v>
      </c>
      <c r="H4">
        <v>4895</v>
      </c>
      <c r="I4">
        <v>0</v>
      </c>
      <c r="J4">
        <f>$V$2+SUMPRODUCT(D4:H4,$W$2:$AA$2)</f>
        <v>5713.8894628358721</v>
      </c>
      <c r="K4">
        <f>J4-B4</f>
        <v>1483.8894628358721</v>
      </c>
      <c r="L4">
        <f t="shared" si="0"/>
        <v>1483.8894628358721</v>
      </c>
      <c r="M4" s="8">
        <f>L4/B4</f>
        <v>0.35080129145056077</v>
      </c>
      <c r="N4" s="8">
        <f>C4/B4</f>
        <v>0.57234042553191489</v>
      </c>
      <c r="O4">
        <f t="shared" si="1"/>
        <v>26710.010331045698</v>
      </c>
      <c r="P4">
        <f t="shared" si="2"/>
        <v>43578</v>
      </c>
      <c r="Q4">
        <v>4895</v>
      </c>
      <c r="R4">
        <v>0.2720114531138153</v>
      </c>
      <c r="S4">
        <v>0</v>
      </c>
      <c r="T4">
        <f>B4-Q4</f>
        <v>-665</v>
      </c>
    </row>
    <row r="5" spans="1:27" x14ac:dyDescent="0.35">
      <c r="A5" s="1">
        <v>41278</v>
      </c>
      <c r="B5">
        <v>5071</v>
      </c>
      <c r="C5">
        <v>1702</v>
      </c>
      <c r="D5">
        <v>4796.333333333333</v>
      </c>
      <c r="E5">
        <v>5391</v>
      </c>
      <c r="F5">
        <v>0</v>
      </c>
      <c r="G5">
        <v>0</v>
      </c>
      <c r="H5">
        <v>4230</v>
      </c>
      <c r="I5">
        <v>0</v>
      </c>
      <c r="J5">
        <f>$V$2+SUMPRODUCT(D5:H5,$W$2:$AA$2)</f>
        <v>5386.0882827541827</v>
      </c>
      <c r="K5">
        <f>J5-B5</f>
        <v>315.08828275418273</v>
      </c>
      <c r="L5">
        <f t="shared" si="0"/>
        <v>315.08828275418273</v>
      </c>
      <c r="M5" s="8">
        <f>L5/B5</f>
        <v>6.2135334796723077E-2</v>
      </c>
      <c r="N5" s="8">
        <f>C5/B5</f>
        <v>0.33563399723920329</v>
      </c>
      <c r="O5">
        <f t="shared" si="1"/>
        <v>5671.5890895752891</v>
      </c>
      <c r="P5">
        <f t="shared" si="2"/>
        <v>30636</v>
      </c>
      <c r="Q5">
        <v>4230</v>
      </c>
      <c r="R5">
        <v>0.54151753758052967</v>
      </c>
      <c r="S5">
        <v>1</v>
      </c>
      <c r="T5">
        <f>B5-Q5</f>
        <v>841</v>
      </c>
      <c r="V5" t="s">
        <v>150</v>
      </c>
      <c r="W5">
        <f>MIN(T2:T32)</f>
        <v>-2185</v>
      </c>
    </row>
    <row r="6" spans="1:27" x14ac:dyDescent="0.35">
      <c r="A6" s="1">
        <v>41279</v>
      </c>
      <c r="B6">
        <v>6145</v>
      </c>
      <c r="C6">
        <v>1125</v>
      </c>
      <c r="D6">
        <v>4732</v>
      </c>
      <c r="E6">
        <v>6368</v>
      </c>
      <c r="F6">
        <v>0</v>
      </c>
      <c r="G6">
        <v>0</v>
      </c>
      <c r="H6">
        <v>5071</v>
      </c>
      <c r="I6">
        <v>0</v>
      </c>
      <c r="J6">
        <f>$V$2+SUMPRODUCT(D6:H6,$W$2:$AA$2)</f>
        <v>5982.1944849442825</v>
      </c>
      <c r="K6">
        <f>J6-B6</f>
        <v>-162.80551505571748</v>
      </c>
      <c r="L6">
        <f t="shared" si="0"/>
        <v>162.80551505571748</v>
      </c>
      <c r="M6" s="8">
        <f>L6/B6</f>
        <v>2.6493981294665171E-2</v>
      </c>
      <c r="N6" s="8">
        <f>C6/B6</f>
        <v>0.18307567127746135</v>
      </c>
      <c r="O6">
        <f t="shared" si="1"/>
        <v>11721.997084011658</v>
      </c>
      <c r="P6">
        <f t="shared" si="2"/>
        <v>20250</v>
      </c>
      <c r="Q6">
        <v>5071</v>
      </c>
      <c r="R6">
        <v>0.58321403006442374</v>
      </c>
      <c r="S6">
        <v>1</v>
      </c>
      <c r="T6">
        <f>B6-Q6</f>
        <v>1074</v>
      </c>
      <c r="V6" t="s">
        <v>151</v>
      </c>
      <c r="W6">
        <f>MAX(T2:T32)</f>
        <v>3403</v>
      </c>
    </row>
    <row r="7" spans="1:27" x14ac:dyDescent="0.35">
      <c r="A7" s="1">
        <v>41280</v>
      </c>
      <c r="B7">
        <v>5558</v>
      </c>
      <c r="C7">
        <v>1753</v>
      </c>
      <c r="D7">
        <v>5148.666666666667</v>
      </c>
      <c r="E7">
        <v>6498</v>
      </c>
      <c r="F7">
        <v>0</v>
      </c>
      <c r="G7">
        <v>0</v>
      </c>
      <c r="H7">
        <v>6145</v>
      </c>
      <c r="I7">
        <v>1</v>
      </c>
      <c r="J7">
        <f>$V$2+SUMPRODUCT(D7:H7,$W$2:$AA$2)</f>
        <v>6440.7787703263821</v>
      </c>
      <c r="K7">
        <f>J7-B7</f>
        <v>882.77877032638207</v>
      </c>
      <c r="L7">
        <f t="shared" si="0"/>
        <v>882.77877032638207</v>
      </c>
      <c r="M7" s="8">
        <f>L7/B7</f>
        <v>0.15883029332968371</v>
      </c>
      <c r="N7" s="8">
        <f>C7/B7</f>
        <v>0.31540122346167687</v>
      </c>
      <c r="O7">
        <f t="shared" si="1"/>
        <v>15890.017865874877</v>
      </c>
      <c r="P7">
        <f t="shared" si="2"/>
        <v>31554</v>
      </c>
      <c r="Q7">
        <v>6145</v>
      </c>
      <c r="R7">
        <v>0.28596993557623479</v>
      </c>
      <c r="S7">
        <v>0</v>
      </c>
      <c r="T7">
        <f>B7-Q7</f>
        <v>-587</v>
      </c>
    </row>
    <row r="8" spans="1:27" x14ac:dyDescent="0.35">
      <c r="A8" s="1">
        <v>41281</v>
      </c>
      <c r="B8">
        <v>4506</v>
      </c>
      <c r="C8">
        <v>1492</v>
      </c>
      <c r="D8">
        <v>5591.333333333333</v>
      </c>
      <c r="E8">
        <v>5484</v>
      </c>
      <c r="F8">
        <v>1</v>
      </c>
      <c r="G8">
        <v>0</v>
      </c>
      <c r="H8">
        <v>5558</v>
      </c>
      <c r="I8">
        <v>0</v>
      </c>
      <c r="J8">
        <f>$V$2+SUMPRODUCT(D8:H8,$W$2:$AA$2)</f>
        <v>5806.9650181416737</v>
      </c>
      <c r="K8">
        <f>J8-B8</f>
        <v>1300.9650181416737</v>
      </c>
      <c r="L8">
        <f t="shared" si="0"/>
        <v>1300.9650181416737</v>
      </c>
      <c r="M8" s="8">
        <f>L8/B8</f>
        <v>0.2887183795254491</v>
      </c>
      <c r="N8" s="8">
        <f>C8/B8</f>
        <v>0.33111407012871724</v>
      </c>
      <c r="O8">
        <f t="shared" si="1"/>
        <v>23417.370326550124</v>
      </c>
      <c r="P8">
        <f t="shared" si="2"/>
        <v>26856</v>
      </c>
      <c r="Q8">
        <v>5558</v>
      </c>
      <c r="R8">
        <v>0.20275590551181102</v>
      </c>
      <c r="S8">
        <v>0</v>
      </c>
      <c r="T8">
        <f>B8-Q8</f>
        <v>-1052</v>
      </c>
      <c r="V8" s="21" t="s">
        <v>140</v>
      </c>
      <c r="W8" s="20">
        <f>SUM(O2:O32)</f>
        <v>632224.78916161368</v>
      </c>
    </row>
    <row r="9" spans="1:27" x14ac:dyDescent="0.35">
      <c r="A9" s="1">
        <v>41282</v>
      </c>
      <c r="B9">
        <v>4488</v>
      </c>
      <c r="C9">
        <v>1971</v>
      </c>
      <c r="D9">
        <v>5403</v>
      </c>
      <c r="E9">
        <v>5264</v>
      </c>
      <c r="F9">
        <v>0</v>
      </c>
      <c r="G9">
        <v>1</v>
      </c>
      <c r="H9">
        <v>4506</v>
      </c>
      <c r="I9">
        <v>0</v>
      </c>
      <c r="J9">
        <f>$V$2+SUMPRODUCT(D9:H9,$W$2:$AA$2)</f>
        <v>5226.4304222253213</v>
      </c>
      <c r="K9">
        <f>J9-B9</f>
        <v>738.43042222532131</v>
      </c>
      <c r="L9">
        <f t="shared" si="0"/>
        <v>738.43042222532131</v>
      </c>
      <c r="M9" s="8">
        <f>L9/B9</f>
        <v>0.16453440780421597</v>
      </c>
      <c r="N9" s="8">
        <f>C9/B9</f>
        <v>0.43917112299465239</v>
      </c>
      <c r="O9">
        <f t="shared" si="1"/>
        <v>13291.747600055784</v>
      </c>
      <c r="P9">
        <f t="shared" si="2"/>
        <v>35478</v>
      </c>
      <c r="Q9">
        <v>4506</v>
      </c>
      <c r="R9">
        <v>0.38779527559055116</v>
      </c>
      <c r="S9">
        <v>0</v>
      </c>
      <c r="T9">
        <f>B9-Q9</f>
        <v>-18</v>
      </c>
      <c r="V9" s="21" t="s">
        <v>146</v>
      </c>
      <c r="W9" s="20">
        <f>COUNTIF(K2:K32,"&lt;0")</f>
        <v>7</v>
      </c>
    </row>
    <row r="10" spans="1:27" x14ac:dyDescent="0.35">
      <c r="A10" s="1">
        <v>41283</v>
      </c>
      <c r="B10">
        <v>4772</v>
      </c>
      <c r="C10">
        <v>1658</v>
      </c>
      <c r="D10">
        <v>4850.666666666667</v>
      </c>
      <c r="E10">
        <v>4895</v>
      </c>
      <c r="F10">
        <v>0</v>
      </c>
      <c r="G10">
        <v>0</v>
      </c>
      <c r="H10">
        <v>4488</v>
      </c>
      <c r="I10">
        <v>0</v>
      </c>
      <c r="J10">
        <f>$V$2+SUMPRODUCT(D10:H10,$W$2:$AA$2)</f>
        <v>5268.9762256711592</v>
      </c>
      <c r="K10">
        <f>J10-B10</f>
        <v>496.97622567115923</v>
      </c>
      <c r="L10">
        <f t="shared" si="0"/>
        <v>496.97622567115923</v>
      </c>
      <c r="M10" s="8">
        <f>L10/B10</f>
        <v>0.10414422164106438</v>
      </c>
      <c r="N10" s="8">
        <f>C10/B10</f>
        <v>0.34744341994970662</v>
      </c>
      <c r="O10">
        <f t="shared" si="1"/>
        <v>8945.5720620808661</v>
      </c>
      <c r="P10">
        <f t="shared" si="2"/>
        <v>29844</v>
      </c>
      <c r="Q10">
        <v>4488</v>
      </c>
      <c r="R10">
        <v>0.44183965640658557</v>
      </c>
      <c r="S10">
        <v>0</v>
      </c>
      <c r="T10">
        <f>B10-Q10</f>
        <v>284</v>
      </c>
      <c r="V10" s="21" t="s">
        <v>147</v>
      </c>
      <c r="W10" s="20">
        <f>COUNTIF(K3:K33,"&gt;0")</f>
        <v>23</v>
      </c>
    </row>
    <row r="11" spans="1:27" x14ac:dyDescent="0.35">
      <c r="A11" s="1">
        <v>41284</v>
      </c>
      <c r="B11">
        <v>4979</v>
      </c>
      <c r="C11">
        <v>1491</v>
      </c>
      <c r="D11">
        <v>4588.666666666667</v>
      </c>
      <c r="E11">
        <v>4230</v>
      </c>
      <c r="F11">
        <v>0</v>
      </c>
      <c r="G11">
        <v>0</v>
      </c>
      <c r="H11">
        <v>4772</v>
      </c>
      <c r="I11">
        <v>0</v>
      </c>
      <c r="J11">
        <f>$V$2+SUMPRODUCT(D11:H11,$W$2:$AA$2)</f>
        <v>4995.115575946309</v>
      </c>
      <c r="K11">
        <f>J11-B11</f>
        <v>16.115575946309036</v>
      </c>
      <c r="L11">
        <f t="shared" si="0"/>
        <v>16.115575946309036</v>
      </c>
      <c r="M11" s="8">
        <f>L11/B11</f>
        <v>3.2367093686099693E-3</v>
      </c>
      <c r="N11" s="8">
        <f>C11/B11</f>
        <v>0.29945772243422375</v>
      </c>
      <c r="O11">
        <f t="shared" si="1"/>
        <v>290.08036703356265</v>
      </c>
      <c r="P11">
        <f t="shared" si="2"/>
        <v>26838</v>
      </c>
      <c r="Q11">
        <v>4772</v>
      </c>
      <c r="R11">
        <v>0.42806012884753042</v>
      </c>
      <c r="S11">
        <v>0</v>
      </c>
      <c r="T11">
        <f>B11-Q11</f>
        <v>207</v>
      </c>
    </row>
    <row r="12" spans="1:27" x14ac:dyDescent="0.35">
      <c r="A12" s="1">
        <v>41285</v>
      </c>
      <c r="B12">
        <v>5192</v>
      </c>
      <c r="C12">
        <v>1062</v>
      </c>
      <c r="D12">
        <v>4746.333333333333</v>
      </c>
      <c r="E12">
        <v>5071</v>
      </c>
      <c r="F12">
        <v>0</v>
      </c>
      <c r="G12">
        <v>0</v>
      </c>
      <c r="H12">
        <v>4979</v>
      </c>
      <c r="I12">
        <v>0</v>
      </c>
      <c r="J12">
        <f>$V$2+SUMPRODUCT(D12:H12,$W$2:$AA$2)</f>
        <v>5437.2007982001214</v>
      </c>
      <c r="K12">
        <f>J12-B12</f>
        <v>245.20079820012143</v>
      </c>
      <c r="L12">
        <f t="shared" si="0"/>
        <v>245.20079820012143</v>
      </c>
      <c r="M12" s="8">
        <f>L12/B12</f>
        <v>4.7226656047789181E-2</v>
      </c>
      <c r="N12" s="8">
        <f>C12/B12</f>
        <v>0.20454545454545456</v>
      </c>
      <c r="O12">
        <f t="shared" si="1"/>
        <v>4413.6143676021857</v>
      </c>
      <c r="P12">
        <f t="shared" si="2"/>
        <v>19116</v>
      </c>
      <c r="Q12">
        <v>4979</v>
      </c>
      <c r="R12">
        <v>0.42913385826771655</v>
      </c>
      <c r="S12">
        <v>1</v>
      </c>
      <c r="T12">
        <f>B12-Q12</f>
        <v>213</v>
      </c>
    </row>
    <row r="13" spans="1:27" x14ac:dyDescent="0.35">
      <c r="A13" s="1">
        <v>41286</v>
      </c>
      <c r="B13">
        <v>6065</v>
      </c>
      <c r="C13">
        <v>868</v>
      </c>
      <c r="D13">
        <v>4981</v>
      </c>
      <c r="E13">
        <v>6145</v>
      </c>
      <c r="F13">
        <v>0</v>
      </c>
      <c r="G13">
        <v>0</v>
      </c>
      <c r="H13">
        <v>5192</v>
      </c>
      <c r="I13">
        <v>0</v>
      </c>
      <c r="J13">
        <f>$V$2+SUMPRODUCT(D13:H13,$W$2:$AA$2)</f>
        <v>5998.3636041459395</v>
      </c>
      <c r="K13">
        <f>J13-B13</f>
        <v>-66.636395854060538</v>
      </c>
      <c r="L13">
        <f t="shared" si="0"/>
        <v>66.636395854060538</v>
      </c>
      <c r="M13" s="8">
        <f>L13/B13</f>
        <v>1.0987039712128695E-2</v>
      </c>
      <c r="N13" s="8">
        <f>C13/B13</f>
        <v>0.14311624072547402</v>
      </c>
      <c r="O13">
        <f t="shared" si="1"/>
        <v>4797.8205014923587</v>
      </c>
      <c r="P13">
        <f t="shared" si="2"/>
        <v>15624</v>
      </c>
      <c r="Q13">
        <v>5192</v>
      </c>
      <c r="R13">
        <v>0.547244094488189</v>
      </c>
      <c r="S13">
        <v>1</v>
      </c>
      <c r="T13">
        <f>B13-Q13</f>
        <v>873</v>
      </c>
    </row>
    <row r="14" spans="1:27" x14ac:dyDescent="0.35">
      <c r="A14" s="1">
        <v>41287</v>
      </c>
      <c r="B14">
        <v>4711</v>
      </c>
      <c r="C14">
        <v>1426</v>
      </c>
      <c r="D14">
        <v>5412</v>
      </c>
      <c r="E14">
        <v>5558</v>
      </c>
      <c r="F14">
        <v>0</v>
      </c>
      <c r="G14">
        <v>0</v>
      </c>
      <c r="H14">
        <v>6065</v>
      </c>
      <c r="I14">
        <v>1</v>
      </c>
      <c r="J14">
        <f>$V$2+SUMPRODUCT(D14:H14,$W$2:$AA$2)</f>
        <v>6118.3578415138909</v>
      </c>
      <c r="K14">
        <f>J14-B14</f>
        <v>1407.3578415138909</v>
      </c>
      <c r="L14">
        <f t="shared" si="0"/>
        <v>1407.3578415138909</v>
      </c>
      <c r="M14" s="8">
        <f>L14/B14</f>
        <v>0.29873866302566143</v>
      </c>
      <c r="N14" s="8">
        <f>C14/B14</f>
        <v>0.30269581829760134</v>
      </c>
      <c r="O14">
        <f t="shared" si="1"/>
        <v>25332.441147250036</v>
      </c>
      <c r="P14">
        <f t="shared" si="2"/>
        <v>25668</v>
      </c>
      <c r="Q14">
        <v>6065</v>
      </c>
      <c r="R14">
        <v>0.14871152469577667</v>
      </c>
      <c r="S14">
        <v>0</v>
      </c>
      <c r="T14">
        <f>B14-Q14</f>
        <v>-1354</v>
      </c>
    </row>
    <row r="15" spans="1:27" x14ac:dyDescent="0.35">
      <c r="A15" s="1">
        <v>41288</v>
      </c>
      <c r="B15">
        <v>4096</v>
      </c>
      <c r="C15">
        <v>1558</v>
      </c>
      <c r="D15">
        <v>5322.666666666667</v>
      </c>
      <c r="E15">
        <v>4506</v>
      </c>
      <c r="F15">
        <v>1</v>
      </c>
      <c r="G15">
        <v>0</v>
      </c>
      <c r="H15">
        <v>4711</v>
      </c>
      <c r="I15">
        <v>0</v>
      </c>
      <c r="J15">
        <f>$V$2+SUMPRODUCT(D15:H15,$W$2:$AA$2)</f>
        <v>5108.7737474186197</v>
      </c>
      <c r="K15">
        <f>J15-B15</f>
        <v>1012.7737474186197</v>
      </c>
      <c r="L15">
        <f t="shared" si="0"/>
        <v>1012.7737474186197</v>
      </c>
      <c r="M15" s="8">
        <f>L15/B15</f>
        <v>0.24725921567837394</v>
      </c>
      <c r="N15" s="8">
        <f>C15/B15</f>
        <v>0.38037109375</v>
      </c>
      <c r="O15">
        <f t="shared" si="1"/>
        <v>18229.927453535154</v>
      </c>
      <c r="P15">
        <f t="shared" si="2"/>
        <v>28044</v>
      </c>
      <c r="Q15">
        <v>4711</v>
      </c>
      <c r="R15">
        <v>0.28095919828203292</v>
      </c>
      <c r="S15">
        <v>0</v>
      </c>
      <c r="T15">
        <f>B15-Q15</f>
        <v>-615</v>
      </c>
    </row>
    <row r="16" spans="1:27" x14ac:dyDescent="0.35">
      <c r="A16" s="1">
        <v>41289</v>
      </c>
      <c r="B16">
        <v>4032</v>
      </c>
      <c r="C16">
        <v>2114</v>
      </c>
      <c r="D16">
        <v>4957.333333333333</v>
      </c>
      <c r="E16">
        <v>4488</v>
      </c>
      <c r="F16">
        <v>0</v>
      </c>
      <c r="G16">
        <v>1</v>
      </c>
      <c r="H16">
        <v>4096</v>
      </c>
      <c r="I16">
        <v>0</v>
      </c>
      <c r="J16">
        <f>$V$2+SUMPRODUCT(D16:H16,$W$2:$AA$2)</f>
        <v>4671.0349753569435</v>
      </c>
      <c r="K16">
        <f>J16-B16</f>
        <v>639.03497535694351</v>
      </c>
      <c r="L16">
        <f t="shared" si="0"/>
        <v>639.03497535694351</v>
      </c>
      <c r="M16" s="8">
        <f>L16/B16</f>
        <v>0.15849081730082923</v>
      </c>
      <c r="N16" s="8">
        <f>C16/B16</f>
        <v>0.52430555555555558</v>
      </c>
      <c r="O16">
        <f t="shared" si="1"/>
        <v>11502.629556424983</v>
      </c>
      <c r="P16">
        <f t="shared" si="2"/>
        <v>38052</v>
      </c>
      <c r="Q16">
        <v>4096</v>
      </c>
      <c r="R16">
        <v>0.379563350035791</v>
      </c>
      <c r="S16">
        <v>0</v>
      </c>
      <c r="T16">
        <f>B16-Q16</f>
        <v>-64</v>
      </c>
    </row>
    <row r="17" spans="1:20" x14ac:dyDescent="0.35">
      <c r="A17" s="1">
        <v>41290</v>
      </c>
      <c r="B17">
        <v>4776</v>
      </c>
      <c r="C17">
        <v>1578</v>
      </c>
      <c r="D17">
        <v>4279.666666666667</v>
      </c>
      <c r="E17">
        <v>4772</v>
      </c>
      <c r="F17">
        <v>0</v>
      </c>
      <c r="G17">
        <v>0</v>
      </c>
      <c r="H17">
        <v>4032</v>
      </c>
      <c r="I17">
        <v>0</v>
      </c>
      <c r="J17">
        <f>$V$2+SUMPRODUCT(D17:H17,$W$2:$AA$2)</f>
        <v>4928.3321600274403</v>
      </c>
      <c r="K17">
        <f>J17-B17</f>
        <v>152.3321600274403</v>
      </c>
      <c r="L17">
        <f t="shared" si="0"/>
        <v>152.3321600274403</v>
      </c>
      <c r="M17" s="8">
        <f>L17/B17</f>
        <v>3.1895343389330047E-2</v>
      </c>
      <c r="N17" s="8">
        <f>C17/B17</f>
        <v>0.33040201005025127</v>
      </c>
      <c r="O17">
        <f t="shared" si="1"/>
        <v>2741.9788804939253</v>
      </c>
      <c r="P17">
        <f t="shared" si="2"/>
        <v>28404</v>
      </c>
      <c r="Q17">
        <v>4032</v>
      </c>
      <c r="R17">
        <v>0.52415891195418751</v>
      </c>
      <c r="S17">
        <v>0</v>
      </c>
      <c r="T17">
        <f>B17-Q17</f>
        <v>744</v>
      </c>
    </row>
    <row r="18" spans="1:20" x14ac:dyDescent="0.35">
      <c r="A18" s="1">
        <v>41291</v>
      </c>
      <c r="B18">
        <v>2591</v>
      </c>
      <c r="C18">
        <v>3806</v>
      </c>
      <c r="D18">
        <v>4301.333333333333</v>
      </c>
      <c r="E18">
        <v>4979</v>
      </c>
      <c r="F18">
        <v>0</v>
      </c>
      <c r="G18">
        <v>0</v>
      </c>
      <c r="H18">
        <v>4776</v>
      </c>
      <c r="I18">
        <v>0</v>
      </c>
      <c r="J18">
        <f>$V$2+SUMPRODUCT(D18:H18,$W$2:$AA$2)</f>
        <v>5213.1085805626317</v>
      </c>
      <c r="K18">
        <f>J18-B18</f>
        <v>2622.1085805626317</v>
      </c>
      <c r="L18">
        <f t="shared" si="0"/>
        <v>2622.1085805626317</v>
      </c>
      <c r="M18" s="8">
        <f>L18/B18</f>
        <v>1.0120063992908652</v>
      </c>
      <c r="N18" s="8">
        <f>C18/B18</f>
        <v>1.4689309147047471</v>
      </c>
      <c r="O18">
        <f t="shared" si="1"/>
        <v>47197.95445012737</v>
      </c>
      <c r="P18">
        <f t="shared" si="2"/>
        <v>68508</v>
      </c>
      <c r="Q18">
        <v>4776</v>
      </c>
      <c r="R18">
        <v>0</v>
      </c>
      <c r="S18">
        <v>0</v>
      </c>
      <c r="T18">
        <f>B18-Q18</f>
        <v>-2185</v>
      </c>
    </row>
    <row r="19" spans="1:20" x14ac:dyDescent="0.35">
      <c r="A19" s="1">
        <v>41292</v>
      </c>
      <c r="B19">
        <v>3065</v>
      </c>
      <c r="C19">
        <v>471</v>
      </c>
      <c r="D19">
        <v>3799.6666666666665</v>
      </c>
      <c r="E19">
        <v>5192</v>
      </c>
      <c r="F19">
        <v>0</v>
      </c>
      <c r="G19">
        <v>0</v>
      </c>
      <c r="H19">
        <v>2591</v>
      </c>
      <c r="I19">
        <v>0</v>
      </c>
      <c r="J19">
        <f>$V$2+SUMPRODUCT(D19:H19,$W$2:$AA$2)</f>
        <v>4577.5378954443895</v>
      </c>
      <c r="K19">
        <f>J19-B19</f>
        <v>1512.5378954443895</v>
      </c>
      <c r="L19">
        <f t="shared" si="0"/>
        <v>1512.5378954443895</v>
      </c>
      <c r="M19" s="8">
        <f>L19/B19</f>
        <v>0.49348707844841422</v>
      </c>
      <c r="N19" s="8">
        <f>C19/B19</f>
        <v>0.1536704730831974</v>
      </c>
      <c r="O19">
        <f t="shared" si="1"/>
        <v>27225.682117999011</v>
      </c>
      <c r="P19">
        <f t="shared" si="2"/>
        <v>8478</v>
      </c>
      <c r="Q19">
        <v>2591</v>
      </c>
      <c r="R19">
        <v>0.47584108804581243</v>
      </c>
      <c r="S19">
        <v>1</v>
      </c>
      <c r="T19">
        <f>B19-Q19</f>
        <v>474</v>
      </c>
    </row>
    <row r="20" spans="1:20" x14ac:dyDescent="0.35">
      <c r="A20" s="1">
        <v>41293</v>
      </c>
      <c r="B20">
        <v>6468</v>
      </c>
      <c r="C20">
        <v>485</v>
      </c>
      <c r="D20">
        <v>3477.3333333333335</v>
      </c>
      <c r="E20">
        <v>6065</v>
      </c>
      <c r="F20">
        <v>0</v>
      </c>
      <c r="G20">
        <v>0</v>
      </c>
      <c r="H20">
        <v>3065</v>
      </c>
      <c r="I20">
        <v>0</v>
      </c>
      <c r="J20">
        <f>$V$2+SUMPRODUCT(D20:H20,$W$2:$AA$2)</f>
        <v>4958.0526378250461</v>
      </c>
      <c r="K20">
        <f>J20-B20</f>
        <v>-1509.9473621749539</v>
      </c>
      <c r="L20">
        <f t="shared" si="0"/>
        <v>1509.9473621749539</v>
      </c>
      <c r="M20" s="8">
        <f>L20/B20</f>
        <v>0.23344888097943012</v>
      </c>
      <c r="N20" s="8">
        <f>C20/B20</f>
        <v>7.4984539270253558E-2</v>
      </c>
      <c r="O20">
        <f t="shared" si="1"/>
        <v>108716.21007659668</v>
      </c>
      <c r="P20">
        <f t="shared" si="2"/>
        <v>8730</v>
      </c>
      <c r="Q20">
        <v>3065</v>
      </c>
      <c r="R20">
        <v>1</v>
      </c>
      <c r="S20">
        <v>1</v>
      </c>
      <c r="T20">
        <f>B20-Q20</f>
        <v>3403</v>
      </c>
    </row>
    <row r="21" spans="1:20" x14ac:dyDescent="0.35">
      <c r="A21" s="1">
        <v>41294</v>
      </c>
      <c r="B21">
        <v>6335</v>
      </c>
      <c r="C21">
        <v>889</v>
      </c>
      <c r="D21">
        <v>4041.3333333333335</v>
      </c>
      <c r="E21">
        <v>4711</v>
      </c>
      <c r="F21">
        <v>0</v>
      </c>
      <c r="G21">
        <v>0</v>
      </c>
      <c r="H21">
        <v>6468</v>
      </c>
      <c r="I21">
        <v>1</v>
      </c>
      <c r="J21">
        <f>$V$2+SUMPRODUCT(D21:H21,$W$2:$AA$2)</f>
        <v>5468.5831499706965</v>
      </c>
      <c r="K21">
        <f>J21-B21</f>
        <v>-866.41685002930353</v>
      </c>
      <c r="L21">
        <f t="shared" si="0"/>
        <v>866.41685002930353</v>
      </c>
      <c r="M21" s="8">
        <f>L21/B21</f>
        <v>0.13676666930217893</v>
      </c>
      <c r="N21" s="8">
        <f>C21/B21</f>
        <v>0.14033149171270717</v>
      </c>
      <c r="O21">
        <f t="shared" si="1"/>
        <v>62382.013202109854</v>
      </c>
      <c r="P21">
        <f t="shared" si="2"/>
        <v>16002</v>
      </c>
      <c r="Q21">
        <v>6468</v>
      </c>
      <c r="R21">
        <v>0.36721546170365066</v>
      </c>
      <c r="S21">
        <v>0</v>
      </c>
      <c r="T21">
        <f>B21-Q21</f>
        <v>-133</v>
      </c>
    </row>
    <row r="22" spans="1:20" x14ac:dyDescent="0.35">
      <c r="A22" s="1">
        <v>41295</v>
      </c>
      <c r="B22">
        <v>4824</v>
      </c>
      <c r="C22">
        <v>905</v>
      </c>
      <c r="D22">
        <v>5289.333333333333</v>
      </c>
      <c r="E22">
        <v>4096</v>
      </c>
      <c r="F22">
        <v>1</v>
      </c>
      <c r="G22">
        <v>0</v>
      </c>
      <c r="H22">
        <v>6335</v>
      </c>
      <c r="I22">
        <v>0</v>
      </c>
      <c r="J22">
        <f>$V$2+SUMPRODUCT(D22:H22,$W$2:$AA$2)</f>
        <v>5357.1147700039146</v>
      </c>
      <c r="K22">
        <f>J22-B22</f>
        <v>533.1147700039146</v>
      </c>
      <c r="L22">
        <f t="shared" si="0"/>
        <v>533.1147700039146</v>
      </c>
      <c r="M22" s="8">
        <f>L22/B22</f>
        <v>0.11051301202402873</v>
      </c>
      <c r="N22" s="8">
        <f>C22/B22</f>
        <v>0.18760364842454394</v>
      </c>
      <c r="O22">
        <f t="shared" si="1"/>
        <v>9596.0658600704628</v>
      </c>
      <c r="P22">
        <f t="shared" si="2"/>
        <v>16290</v>
      </c>
      <c r="Q22">
        <v>6335</v>
      </c>
      <c r="R22">
        <v>0.12061560486757338</v>
      </c>
      <c r="S22">
        <v>0</v>
      </c>
      <c r="T22">
        <f>B22-Q22</f>
        <v>-1511</v>
      </c>
    </row>
    <row r="23" spans="1:20" x14ac:dyDescent="0.35">
      <c r="A23" s="1">
        <v>41296</v>
      </c>
      <c r="B23">
        <v>5042</v>
      </c>
      <c r="C23">
        <v>1249</v>
      </c>
      <c r="D23">
        <v>5875.666666666667</v>
      </c>
      <c r="E23">
        <v>4032</v>
      </c>
      <c r="F23">
        <v>0</v>
      </c>
      <c r="G23">
        <v>1</v>
      </c>
      <c r="H23">
        <v>4824</v>
      </c>
      <c r="I23">
        <v>0</v>
      </c>
      <c r="J23">
        <f>$V$2+SUMPRODUCT(D23:H23,$W$2:$AA$2)</f>
        <v>4952.6988442734673</v>
      </c>
      <c r="K23">
        <f>J23-B23</f>
        <v>-89.30115572653267</v>
      </c>
      <c r="L23">
        <f t="shared" si="0"/>
        <v>89.30115572653267</v>
      </c>
      <c r="M23" s="8">
        <f>L23/B23</f>
        <v>1.7711454923945394E-2</v>
      </c>
      <c r="N23" s="8">
        <f>C23/B23</f>
        <v>0.24771915906386355</v>
      </c>
      <c r="O23">
        <f t="shared" si="1"/>
        <v>6429.6832123103522</v>
      </c>
      <c r="P23">
        <f t="shared" si="2"/>
        <v>22482</v>
      </c>
      <c r="Q23">
        <v>4824</v>
      </c>
      <c r="R23">
        <v>0.43002863278453829</v>
      </c>
      <c r="S23">
        <v>0</v>
      </c>
      <c r="T23">
        <f>B23-Q23</f>
        <v>218</v>
      </c>
    </row>
    <row r="24" spans="1:20" x14ac:dyDescent="0.35">
      <c r="A24" s="1">
        <v>41297</v>
      </c>
      <c r="B24">
        <v>5238</v>
      </c>
      <c r="C24">
        <v>1191</v>
      </c>
      <c r="D24">
        <v>5400.333333333333</v>
      </c>
      <c r="E24">
        <v>4776</v>
      </c>
      <c r="F24">
        <v>0</v>
      </c>
      <c r="G24">
        <v>0</v>
      </c>
      <c r="H24">
        <v>5042</v>
      </c>
      <c r="I24">
        <v>0</v>
      </c>
      <c r="J24">
        <f>$V$2+SUMPRODUCT(D24:H24,$W$2:$AA$2)</f>
        <v>5530.8119421363799</v>
      </c>
      <c r="K24">
        <f>J24-B24</f>
        <v>292.81194213637991</v>
      </c>
      <c r="L24">
        <f t="shared" si="0"/>
        <v>292.81194213637991</v>
      </c>
      <c r="M24" s="8">
        <f>L24/B24</f>
        <v>5.5901478071092005E-2</v>
      </c>
      <c r="N24" s="8">
        <f>C24/B24</f>
        <v>0.22737686139747995</v>
      </c>
      <c r="O24">
        <f t="shared" si="1"/>
        <v>5270.6149584548384</v>
      </c>
      <c r="P24">
        <f t="shared" si="2"/>
        <v>21438</v>
      </c>
      <c r="Q24">
        <v>5042</v>
      </c>
      <c r="R24">
        <v>0.42609162491052255</v>
      </c>
      <c r="S24">
        <v>0</v>
      </c>
      <c r="T24">
        <f>B24-Q24</f>
        <v>196</v>
      </c>
    </row>
    <row r="25" spans="1:20" x14ac:dyDescent="0.35">
      <c r="A25" s="1">
        <v>41298</v>
      </c>
      <c r="B25">
        <v>5660</v>
      </c>
      <c r="C25">
        <v>825</v>
      </c>
      <c r="D25">
        <v>5034.666666666667</v>
      </c>
      <c r="E25">
        <v>2591</v>
      </c>
      <c r="F25">
        <v>0</v>
      </c>
      <c r="G25">
        <v>0</v>
      </c>
      <c r="H25">
        <v>5238</v>
      </c>
      <c r="I25">
        <v>0</v>
      </c>
      <c r="J25">
        <f>$V$2+SUMPRODUCT(D25:H25,$W$2:$AA$2)</f>
        <v>4587.217045132149</v>
      </c>
      <c r="K25">
        <f>J25-B25</f>
        <v>-1072.782954867851</v>
      </c>
      <c r="L25">
        <f t="shared" si="0"/>
        <v>1072.782954867851</v>
      </c>
      <c r="M25" s="8">
        <f>L25/B25</f>
        <v>0.18953762453495601</v>
      </c>
      <c r="N25" s="8">
        <f>C25/B25</f>
        <v>0.14575971731448764</v>
      </c>
      <c r="O25">
        <f t="shared" si="1"/>
        <v>77240.372750485272</v>
      </c>
      <c r="P25">
        <f t="shared" si="2"/>
        <v>14850</v>
      </c>
      <c r="Q25">
        <v>5238</v>
      </c>
      <c r="R25">
        <v>0.46653543307086615</v>
      </c>
      <c r="S25">
        <v>0</v>
      </c>
      <c r="T25">
        <f>B25-Q25</f>
        <v>422</v>
      </c>
    </row>
    <row r="26" spans="1:20" x14ac:dyDescent="0.35">
      <c r="A26" s="1">
        <v>41299</v>
      </c>
      <c r="B26">
        <v>4786</v>
      </c>
      <c r="C26">
        <v>1202</v>
      </c>
      <c r="D26">
        <v>5313.333333333333</v>
      </c>
      <c r="E26">
        <v>3065</v>
      </c>
      <c r="F26">
        <v>0</v>
      </c>
      <c r="G26">
        <v>0</v>
      </c>
      <c r="H26">
        <v>5660</v>
      </c>
      <c r="I26">
        <v>0</v>
      </c>
      <c r="J26">
        <f>$V$2+SUMPRODUCT(D26:H26,$W$2:$AA$2)</f>
        <v>4973.2378954970791</v>
      </c>
      <c r="K26">
        <f>J26-B26</f>
        <v>187.23789549707908</v>
      </c>
      <c r="L26">
        <f t="shared" si="0"/>
        <v>187.23789549707908</v>
      </c>
      <c r="M26" s="8">
        <f>L26/B26</f>
        <v>3.9122000730689319E-2</v>
      </c>
      <c r="N26" s="8">
        <f>C26/B26</f>
        <v>0.25114918512327622</v>
      </c>
      <c r="O26">
        <f t="shared" si="1"/>
        <v>3370.2821189474234</v>
      </c>
      <c r="P26">
        <f t="shared" si="2"/>
        <v>21636</v>
      </c>
      <c r="Q26">
        <v>5660</v>
      </c>
      <c r="R26">
        <v>0.23460987831066571</v>
      </c>
      <c r="S26">
        <v>1</v>
      </c>
      <c r="T26">
        <f>B26-Q26</f>
        <v>-874</v>
      </c>
    </row>
    <row r="27" spans="1:20" x14ac:dyDescent="0.35">
      <c r="A27" s="1">
        <v>41300</v>
      </c>
      <c r="B27">
        <v>6425</v>
      </c>
      <c r="C27">
        <v>939</v>
      </c>
      <c r="D27">
        <v>5228</v>
      </c>
      <c r="E27">
        <v>6468</v>
      </c>
      <c r="F27">
        <v>0</v>
      </c>
      <c r="G27">
        <v>0</v>
      </c>
      <c r="H27">
        <v>4786</v>
      </c>
      <c r="I27">
        <v>0</v>
      </c>
      <c r="J27">
        <f>$V$2+SUMPRODUCT(D27:H27,$W$2:$AA$2)</f>
        <v>6097.3286417174804</v>
      </c>
      <c r="K27">
        <f>J27-B27</f>
        <v>-327.67135828251958</v>
      </c>
      <c r="L27">
        <f t="shared" si="0"/>
        <v>327.67135828251958</v>
      </c>
      <c r="M27" s="8">
        <f>L27/B27</f>
        <v>5.0999433195722893E-2</v>
      </c>
      <c r="N27" s="8">
        <f>C27/B27</f>
        <v>0.14614785992217899</v>
      </c>
      <c r="O27">
        <f t="shared" si="1"/>
        <v>23592.33779634141</v>
      </c>
      <c r="P27">
        <f t="shared" si="2"/>
        <v>16902</v>
      </c>
      <c r="Q27">
        <v>4786</v>
      </c>
      <c r="R27">
        <v>0.6843235504652827</v>
      </c>
      <c r="S27">
        <v>1</v>
      </c>
      <c r="T27">
        <f>B27-Q27</f>
        <v>1639</v>
      </c>
    </row>
    <row r="28" spans="1:20" x14ac:dyDescent="0.35">
      <c r="A28" s="1">
        <v>41301</v>
      </c>
      <c r="B28">
        <v>6093</v>
      </c>
      <c r="C28">
        <v>1083</v>
      </c>
      <c r="D28">
        <v>5623.666666666667</v>
      </c>
      <c r="E28">
        <v>6335</v>
      </c>
      <c r="F28">
        <v>0</v>
      </c>
      <c r="G28">
        <v>0</v>
      </c>
      <c r="H28">
        <v>6425</v>
      </c>
      <c r="I28">
        <v>1</v>
      </c>
      <c r="J28">
        <f>$V$2+SUMPRODUCT(D28:H28,$W$2:$AA$2)</f>
        <v>6590.7425939554259</v>
      </c>
      <c r="K28">
        <f>J28-B28</f>
        <v>497.74259395542595</v>
      </c>
      <c r="L28">
        <f t="shared" si="0"/>
        <v>497.74259395542595</v>
      </c>
      <c r="M28" s="8">
        <f>L28/B28</f>
        <v>8.1690890194555388E-2</v>
      </c>
      <c r="N28" s="8">
        <f>C28/B28</f>
        <v>0.1777449532250123</v>
      </c>
      <c r="O28">
        <f t="shared" si="1"/>
        <v>8959.366691197667</v>
      </c>
      <c r="P28">
        <f t="shared" si="2"/>
        <v>19494</v>
      </c>
      <c r="Q28">
        <v>6425</v>
      </c>
      <c r="R28">
        <v>0.3316034359341446</v>
      </c>
      <c r="S28">
        <v>0</v>
      </c>
      <c r="T28">
        <f>B28-Q28</f>
        <v>-332</v>
      </c>
    </row>
    <row r="29" spans="1:20" x14ac:dyDescent="0.35">
      <c r="A29" s="1">
        <v>41302</v>
      </c>
      <c r="B29">
        <v>4438</v>
      </c>
      <c r="C29">
        <v>1461</v>
      </c>
      <c r="D29">
        <v>5768</v>
      </c>
      <c r="E29">
        <v>4824</v>
      </c>
      <c r="F29">
        <v>1</v>
      </c>
      <c r="G29">
        <v>0</v>
      </c>
      <c r="H29">
        <v>6093</v>
      </c>
      <c r="I29">
        <v>0</v>
      </c>
      <c r="J29">
        <f>$V$2+SUMPRODUCT(D29:H29,$W$2:$AA$2)</f>
        <v>5732.6031885579696</v>
      </c>
      <c r="K29">
        <f>J29-B29</f>
        <v>1294.6031885579696</v>
      </c>
      <c r="L29">
        <f t="shared" si="0"/>
        <v>1294.6031885579696</v>
      </c>
      <c r="M29" s="8">
        <f>L29/B29</f>
        <v>0.29170869503334151</v>
      </c>
      <c r="N29" s="8">
        <f>C29/B29</f>
        <v>0.32920234339792698</v>
      </c>
      <c r="O29">
        <f t="shared" si="1"/>
        <v>23302.857394043451</v>
      </c>
      <c r="P29">
        <f t="shared" si="2"/>
        <v>26298</v>
      </c>
      <c r="Q29">
        <v>6093</v>
      </c>
      <c r="R29">
        <v>9.4846098783106653E-2</v>
      </c>
      <c r="S29">
        <v>0</v>
      </c>
      <c r="T29">
        <f>B29-Q29</f>
        <v>-1655</v>
      </c>
    </row>
    <row r="30" spans="1:20" x14ac:dyDescent="0.35">
      <c r="A30" s="1">
        <v>41303</v>
      </c>
      <c r="B30">
        <v>4741</v>
      </c>
      <c r="C30">
        <v>1356</v>
      </c>
      <c r="D30">
        <v>5652</v>
      </c>
      <c r="E30">
        <v>5042</v>
      </c>
      <c r="F30">
        <v>0</v>
      </c>
      <c r="G30">
        <v>1</v>
      </c>
      <c r="H30">
        <v>4438</v>
      </c>
      <c r="I30">
        <v>0</v>
      </c>
      <c r="J30">
        <f>$V$2+SUMPRODUCT(D30:H30,$W$2:$AA$2)</f>
        <v>5193.6126293358848</v>
      </c>
      <c r="K30">
        <f>J30-B30</f>
        <v>452.61262933588478</v>
      </c>
      <c r="L30">
        <f t="shared" si="0"/>
        <v>452.61262933588478</v>
      </c>
      <c r="M30" s="8">
        <f>L30/B30</f>
        <v>9.5467755607653401E-2</v>
      </c>
      <c r="N30" s="8">
        <f>C30/B30</f>
        <v>0.286015608521409</v>
      </c>
      <c r="O30">
        <f t="shared" si="1"/>
        <v>8147.027328045926</v>
      </c>
      <c r="P30">
        <f t="shared" si="2"/>
        <v>24408</v>
      </c>
      <c r="Q30">
        <v>4438</v>
      </c>
      <c r="R30">
        <v>0.44523979957050824</v>
      </c>
      <c r="S30">
        <v>0</v>
      </c>
      <c r="T30">
        <f>B30-Q30</f>
        <v>303</v>
      </c>
    </row>
    <row r="31" spans="1:20" x14ac:dyDescent="0.35">
      <c r="A31" s="1">
        <v>41304</v>
      </c>
      <c r="B31">
        <v>5080</v>
      </c>
      <c r="C31">
        <v>1083</v>
      </c>
      <c r="D31">
        <v>5090.666666666667</v>
      </c>
      <c r="E31">
        <v>5238</v>
      </c>
      <c r="F31">
        <v>0</v>
      </c>
      <c r="G31">
        <v>0</v>
      </c>
      <c r="H31">
        <v>4741</v>
      </c>
      <c r="I31">
        <v>0</v>
      </c>
      <c r="J31">
        <f>$V$2+SUMPRODUCT(D31:H31,$W$2:$AA$2)</f>
        <v>5546.1547159509555</v>
      </c>
      <c r="K31">
        <f>J31-B31</f>
        <v>466.15471595095551</v>
      </c>
      <c r="L31">
        <f t="shared" si="0"/>
        <v>466.15471595095551</v>
      </c>
      <c r="M31" s="8">
        <f>L31/B31</f>
        <v>9.1762739360424311E-2</v>
      </c>
      <c r="N31" s="8">
        <f>C31/B31</f>
        <v>0.21318897637795275</v>
      </c>
      <c r="O31">
        <f t="shared" si="1"/>
        <v>8390.7848871171991</v>
      </c>
      <c r="P31">
        <f t="shared" si="2"/>
        <v>19494</v>
      </c>
      <c r="Q31">
        <v>4741</v>
      </c>
      <c r="R31">
        <v>0.45168217609162492</v>
      </c>
      <c r="S31">
        <v>0</v>
      </c>
      <c r="T31">
        <f>B31-Q31</f>
        <v>339</v>
      </c>
    </row>
    <row r="32" spans="1:20" x14ac:dyDescent="0.35">
      <c r="A32" s="1">
        <v>41305</v>
      </c>
      <c r="B32">
        <v>4340</v>
      </c>
      <c r="C32">
        <v>1862</v>
      </c>
      <c r="D32">
        <v>4753</v>
      </c>
      <c r="E32">
        <v>5660</v>
      </c>
      <c r="F32">
        <v>0</v>
      </c>
      <c r="G32">
        <v>0</v>
      </c>
      <c r="H32">
        <v>5080</v>
      </c>
      <c r="I32">
        <v>0</v>
      </c>
      <c r="J32">
        <f>$V$2+SUMPRODUCT(D32:H32,$W$2:$AA$2)</f>
        <v>5704.133391995123</v>
      </c>
      <c r="K32">
        <f>J32-B32</f>
        <v>1364.133391995123</v>
      </c>
      <c r="L32">
        <f t="shared" si="0"/>
        <v>1364.133391995123</v>
      </c>
      <c r="M32" s="8">
        <f>L32/B32</f>
        <v>0.31431644976846151</v>
      </c>
      <c r="N32" s="8">
        <f>C32/B32</f>
        <v>0.42903225806451611</v>
      </c>
      <c r="O32">
        <f t="shared" si="1"/>
        <v>24554.401055912214</v>
      </c>
      <c r="P32">
        <f t="shared" si="2"/>
        <v>33516</v>
      </c>
      <c r="Q32">
        <v>5080</v>
      </c>
      <c r="R32">
        <v>0.25858983536148888</v>
      </c>
      <c r="S32">
        <v>0</v>
      </c>
      <c r="T32">
        <f>B32-Q32</f>
        <v>-740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F455C-871D-43AA-850E-D13DD5100663}">
  <dimension ref="A1:AG360"/>
  <sheetViews>
    <sheetView topLeftCell="R64" workbookViewId="0">
      <selection activeCell="P361" sqref="P361"/>
    </sheetView>
  </sheetViews>
  <sheetFormatPr defaultRowHeight="14.5" x14ac:dyDescent="0.35"/>
  <cols>
    <col min="1" max="1" width="10.453125" bestFit="1" customWidth="1"/>
    <col min="25" max="25" width="11.81640625" bestFit="1" customWidth="1"/>
  </cols>
  <sheetData>
    <row r="1" spans="1:30" ht="15" thickBot="1" x14ac:dyDescent="0.4">
      <c r="A1" s="1" t="s">
        <v>2</v>
      </c>
      <c r="B1" t="s">
        <v>133</v>
      </c>
      <c r="C1" t="s">
        <v>106</v>
      </c>
      <c r="D1" t="s">
        <v>21</v>
      </c>
      <c r="E1" t="s">
        <v>16</v>
      </c>
      <c r="F1" t="s">
        <v>17</v>
      </c>
      <c r="G1" t="s">
        <v>53</v>
      </c>
      <c r="H1" t="s">
        <v>20</v>
      </c>
      <c r="I1" t="s">
        <v>149</v>
      </c>
      <c r="J1" t="s">
        <v>54</v>
      </c>
      <c r="K1" t="s">
        <v>15</v>
      </c>
      <c r="L1" t="s">
        <v>18</v>
      </c>
      <c r="M1" t="s">
        <v>19</v>
      </c>
      <c r="N1" t="s">
        <v>99</v>
      </c>
      <c r="O1" t="s">
        <v>46</v>
      </c>
      <c r="P1" t="s">
        <v>100</v>
      </c>
      <c r="Q1" s="8" t="s">
        <v>101</v>
      </c>
      <c r="R1" t="s">
        <v>4</v>
      </c>
      <c r="S1" t="s">
        <v>102</v>
      </c>
      <c r="T1" t="s">
        <v>108</v>
      </c>
      <c r="U1" t="s">
        <v>127</v>
      </c>
      <c r="V1" t="s">
        <v>128</v>
      </c>
      <c r="X1" s="2" t="s">
        <v>32</v>
      </c>
      <c r="Y1" s="2" t="s">
        <v>106</v>
      </c>
      <c r="Z1" s="2" t="s">
        <v>21</v>
      </c>
      <c r="AA1" s="2" t="s">
        <v>16</v>
      </c>
      <c r="AB1" s="2" t="s">
        <v>17</v>
      </c>
      <c r="AC1" s="2" t="s">
        <v>53</v>
      </c>
      <c r="AD1" s="3" t="s">
        <v>20</v>
      </c>
    </row>
    <row r="2" spans="1:30" ht="15" thickBot="1" x14ac:dyDescent="0.4">
      <c r="A2" s="1">
        <v>40916</v>
      </c>
      <c r="B2">
        <v>5214</v>
      </c>
      <c r="C2">
        <v>4638</v>
      </c>
      <c r="D2">
        <v>5549</v>
      </c>
      <c r="E2">
        <v>0</v>
      </c>
      <c r="F2">
        <v>0</v>
      </c>
      <c r="G2">
        <v>5281</v>
      </c>
      <c r="H2">
        <v>0</v>
      </c>
      <c r="I2">
        <v>0.49221563843383292</v>
      </c>
      <c r="J2">
        <v>1</v>
      </c>
      <c r="K2">
        <v>0</v>
      </c>
      <c r="L2">
        <v>0</v>
      </c>
      <c r="M2">
        <v>0</v>
      </c>
      <c r="N2">
        <f>$X$2+SUMPRODUCT(C2:H2,$Y$2:$AD$2)</f>
        <v>5567.9179108855951</v>
      </c>
      <c r="O2">
        <f>N2-B2</f>
        <v>353.91791088559512</v>
      </c>
      <c r="P2">
        <f>ABS(O2)</f>
        <v>353.91791088559512</v>
      </c>
      <c r="Q2" s="8">
        <f>P2/B2</f>
        <v>6.7878387204755489E-2</v>
      </c>
      <c r="R2">
        <v>1141</v>
      </c>
      <c r="S2">
        <f>IF(O2&lt;0,O2*-72,O2*18)</f>
        <v>6370.5223959407122</v>
      </c>
      <c r="T2">
        <f>R2*18</f>
        <v>20538</v>
      </c>
      <c r="U2">
        <f>IF(O2&lt;0,O2*2,O2)</f>
        <v>353.91791088559512</v>
      </c>
      <c r="V2">
        <f>U2^2</f>
        <v>125257.88764562405</v>
      </c>
      <c r="X2" s="2">
        <v>667.56519652852285</v>
      </c>
      <c r="Y2" s="2">
        <v>0.33092731012014504</v>
      </c>
      <c r="Z2" s="2">
        <v>0.37366917212256201</v>
      </c>
      <c r="AA2" s="2">
        <v>-160.60081437623396</v>
      </c>
      <c r="AB2" s="2">
        <v>-308.90869355316795</v>
      </c>
      <c r="AC2" s="2">
        <v>0.24465472711830019</v>
      </c>
      <c r="AD2" s="3">
        <v>365.80728664208249</v>
      </c>
    </row>
    <row r="3" spans="1:30" x14ac:dyDescent="0.35">
      <c r="A3" s="1">
        <v>40917</v>
      </c>
      <c r="B3">
        <v>4097</v>
      </c>
      <c r="C3">
        <v>4905</v>
      </c>
      <c r="D3">
        <v>4285</v>
      </c>
      <c r="E3">
        <v>0</v>
      </c>
      <c r="F3">
        <v>0</v>
      </c>
      <c r="G3">
        <v>5214</v>
      </c>
      <c r="H3">
        <v>0</v>
      </c>
      <c r="I3">
        <v>0.37022191239688623</v>
      </c>
      <c r="J3">
        <v>0</v>
      </c>
      <c r="K3">
        <v>1</v>
      </c>
      <c r="L3">
        <v>0</v>
      </c>
      <c r="M3">
        <v>0</v>
      </c>
      <c r="N3">
        <f t="shared" ref="N3:N66" si="0">$X$2+SUMPRODUCT(C3:H3,$Y$2:$AD$2)</f>
        <v>5167.5658024078293</v>
      </c>
      <c r="O3">
        <f>N3-B3</f>
        <v>1070.5658024078293</v>
      </c>
      <c r="P3">
        <f t="shared" ref="P3:P66" si="1">ABS(O3)</f>
        <v>1070.5658024078293</v>
      </c>
      <c r="Q3" s="8">
        <f>P3/B3</f>
        <v>0.26130480898409308</v>
      </c>
      <c r="R3">
        <v>1054</v>
      </c>
      <c r="S3">
        <f t="shared" ref="S3:S66" si="2">IF(O3&lt;0,O3*-72,O3*18)</f>
        <v>19270.184443340928</v>
      </c>
      <c r="T3">
        <f t="shared" ref="T3:T66" si="3">R3*18</f>
        <v>18972</v>
      </c>
      <c r="U3">
        <f t="shared" ref="U3:U66" si="4">IF(O3&lt;0,O3*2,O3)</f>
        <v>1070.5658024078293</v>
      </c>
      <c r="V3">
        <f t="shared" ref="V3:V66" si="5">U3^2</f>
        <v>1146111.1372851194</v>
      </c>
    </row>
    <row r="4" spans="1:30" x14ac:dyDescent="0.35">
      <c r="A4" s="1">
        <v>40918</v>
      </c>
      <c r="B4">
        <v>3757</v>
      </c>
      <c r="C4">
        <v>4864</v>
      </c>
      <c r="D4">
        <v>3950</v>
      </c>
      <c r="E4">
        <v>1</v>
      </c>
      <c r="F4">
        <v>0</v>
      </c>
      <c r="G4">
        <v>4097</v>
      </c>
      <c r="H4">
        <v>0</v>
      </c>
      <c r="I4">
        <v>0.46049726966422677</v>
      </c>
      <c r="J4">
        <v>0</v>
      </c>
      <c r="K4">
        <v>0</v>
      </c>
      <c r="L4">
        <v>0</v>
      </c>
      <c r="M4">
        <v>0</v>
      </c>
      <c r="N4">
        <f t="shared" si="0"/>
        <v>4594.9384654644709</v>
      </c>
      <c r="O4">
        <f>N4-B4</f>
        <v>837.93846546447094</v>
      </c>
      <c r="P4">
        <f t="shared" si="1"/>
        <v>837.93846546447094</v>
      </c>
      <c r="Q4" s="8">
        <f>P4/B4</f>
        <v>0.22303392745926828</v>
      </c>
      <c r="R4">
        <v>1583</v>
      </c>
      <c r="S4">
        <f t="shared" si="2"/>
        <v>15082.892378360477</v>
      </c>
      <c r="T4">
        <f t="shared" si="3"/>
        <v>28494</v>
      </c>
      <c r="U4">
        <f t="shared" si="4"/>
        <v>837.93846546447094</v>
      </c>
      <c r="V4">
        <f t="shared" si="5"/>
        <v>702140.87190495234</v>
      </c>
      <c r="X4" t="s">
        <v>103</v>
      </c>
      <c r="Y4">
        <f>SUM(V2:V360)</f>
        <v>448028630.93921608</v>
      </c>
    </row>
    <row r="5" spans="1:30" x14ac:dyDescent="0.35">
      <c r="A5" s="1">
        <v>40919</v>
      </c>
      <c r="B5">
        <v>4307</v>
      </c>
      <c r="C5">
        <v>4356</v>
      </c>
      <c r="D5">
        <v>3996</v>
      </c>
      <c r="E5">
        <v>0</v>
      </c>
      <c r="F5">
        <v>1</v>
      </c>
      <c r="G5">
        <v>3757</v>
      </c>
      <c r="H5">
        <v>0</v>
      </c>
      <c r="I5">
        <v>0.5639014755431625</v>
      </c>
      <c r="J5">
        <v>0</v>
      </c>
      <c r="K5">
        <v>0</v>
      </c>
      <c r="L5">
        <v>0</v>
      </c>
      <c r="M5">
        <v>0</v>
      </c>
      <c r="N5">
        <f t="shared" si="0"/>
        <v>4212.5256874439183</v>
      </c>
      <c r="O5">
        <f>N5-B5</f>
        <v>-94.474312556081713</v>
      </c>
      <c r="P5">
        <f t="shared" si="1"/>
        <v>94.474312556081713</v>
      </c>
      <c r="Q5" s="8">
        <f>P5/B5</f>
        <v>2.1935062121217021E-2</v>
      </c>
      <c r="R5">
        <v>1321</v>
      </c>
      <c r="S5">
        <f t="shared" si="2"/>
        <v>6802.1505040378834</v>
      </c>
      <c r="T5">
        <f t="shared" si="3"/>
        <v>23778</v>
      </c>
      <c r="U5">
        <f t="shared" si="4"/>
        <v>-188.94862511216343</v>
      </c>
      <c r="V5">
        <f t="shared" si="5"/>
        <v>35701.582931776873</v>
      </c>
      <c r="X5" t="s">
        <v>140</v>
      </c>
      <c r="Y5">
        <f>SUM(S2:S360)</f>
        <v>6852070.0234257616</v>
      </c>
    </row>
    <row r="6" spans="1:30" x14ac:dyDescent="0.35">
      <c r="A6" s="1">
        <v>40920</v>
      </c>
      <c r="B6">
        <v>4380</v>
      </c>
      <c r="C6">
        <v>4053.6666666666665</v>
      </c>
      <c r="D6">
        <v>4413</v>
      </c>
      <c r="E6">
        <v>0</v>
      </c>
      <c r="F6">
        <v>0</v>
      </c>
      <c r="G6">
        <v>4307</v>
      </c>
      <c r="H6">
        <v>0</v>
      </c>
      <c r="I6">
        <v>0.50848146857209253</v>
      </c>
      <c r="J6">
        <v>0</v>
      </c>
      <c r="K6">
        <v>0</v>
      </c>
      <c r="L6">
        <v>1</v>
      </c>
      <c r="M6">
        <v>0</v>
      </c>
      <c r="N6">
        <f t="shared" si="0"/>
        <v>4711.7641689276024</v>
      </c>
      <c r="O6">
        <f>N6-B6</f>
        <v>331.76416892760244</v>
      </c>
      <c r="P6">
        <f t="shared" si="1"/>
        <v>331.76416892760244</v>
      </c>
      <c r="Q6" s="8">
        <f>P6/B6</f>
        <v>7.5745244047397811E-2</v>
      </c>
      <c r="R6">
        <v>1155</v>
      </c>
      <c r="S6">
        <f t="shared" si="2"/>
        <v>5971.7550406968439</v>
      </c>
      <c r="T6">
        <f t="shared" si="3"/>
        <v>20790</v>
      </c>
      <c r="U6">
        <f t="shared" si="4"/>
        <v>331.76416892760244</v>
      </c>
      <c r="V6">
        <f t="shared" si="5"/>
        <v>110067.46378422272</v>
      </c>
    </row>
    <row r="7" spans="1:30" x14ac:dyDescent="0.35">
      <c r="A7" s="1">
        <v>40921</v>
      </c>
      <c r="B7">
        <v>4075</v>
      </c>
      <c r="C7">
        <v>4148</v>
      </c>
      <c r="D7">
        <v>4220</v>
      </c>
      <c r="E7">
        <v>0</v>
      </c>
      <c r="F7">
        <v>0</v>
      </c>
      <c r="G7">
        <v>4380</v>
      </c>
      <c r="H7">
        <v>0</v>
      </c>
      <c r="I7">
        <v>0.46456372719879169</v>
      </c>
      <c r="J7">
        <v>0</v>
      </c>
      <c r="K7">
        <v>0</v>
      </c>
      <c r="L7">
        <v>0</v>
      </c>
      <c r="M7">
        <v>1</v>
      </c>
      <c r="N7">
        <f t="shared" si="0"/>
        <v>4688.7232900422514</v>
      </c>
      <c r="O7">
        <f>N7-B7</f>
        <v>613.72329004225139</v>
      </c>
      <c r="P7">
        <f t="shared" si="1"/>
        <v>613.72329004225139</v>
      </c>
      <c r="Q7" s="8">
        <f>P7/B7</f>
        <v>0.15060694234165678</v>
      </c>
      <c r="R7">
        <v>1876</v>
      </c>
      <c r="S7">
        <f t="shared" si="2"/>
        <v>11047.019220760525</v>
      </c>
      <c r="T7">
        <f t="shared" si="3"/>
        <v>33768</v>
      </c>
      <c r="U7">
        <f t="shared" si="4"/>
        <v>613.72329004225139</v>
      </c>
      <c r="V7">
        <f t="shared" si="5"/>
        <v>376656.27674028545</v>
      </c>
    </row>
    <row r="8" spans="1:30" x14ac:dyDescent="0.35">
      <c r="A8" s="1">
        <v>40922</v>
      </c>
      <c r="B8">
        <v>4984</v>
      </c>
      <c r="C8">
        <v>4254</v>
      </c>
      <c r="D8">
        <v>5281</v>
      </c>
      <c r="E8">
        <v>0</v>
      </c>
      <c r="F8">
        <v>0</v>
      </c>
      <c r="G8">
        <v>4075</v>
      </c>
      <c r="H8">
        <v>1</v>
      </c>
      <c r="I8">
        <v>0.60561171139769954</v>
      </c>
      <c r="J8">
        <v>1</v>
      </c>
      <c r="K8">
        <v>0</v>
      </c>
      <c r="L8">
        <v>0</v>
      </c>
      <c r="M8">
        <v>0</v>
      </c>
      <c r="N8">
        <f t="shared" si="0"/>
        <v>5411.4521714080256</v>
      </c>
      <c r="O8">
        <f>N8-B8</f>
        <v>427.45217140802561</v>
      </c>
      <c r="P8">
        <f t="shared" si="1"/>
        <v>427.45217140802561</v>
      </c>
      <c r="Q8" s="8">
        <f>P8/B8</f>
        <v>8.5764881903696952E-2</v>
      </c>
      <c r="R8">
        <v>1360</v>
      </c>
      <c r="S8">
        <f t="shared" si="2"/>
        <v>7694.1390853444609</v>
      </c>
      <c r="T8">
        <f t="shared" si="3"/>
        <v>24480</v>
      </c>
      <c r="U8">
        <f t="shared" si="4"/>
        <v>427.45217140802561</v>
      </c>
      <c r="V8">
        <f t="shared" si="5"/>
        <v>182715.3588414361</v>
      </c>
    </row>
    <row r="9" spans="1:30" x14ac:dyDescent="0.35">
      <c r="A9" s="1">
        <v>40923</v>
      </c>
      <c r="B9">
        <v>4625</v>
      </c>
      <c r="C9">
        <v>4479.666666666667</v>
      </c>
      <c r="D9">
        <v>5214</v>
      </c>
      <c r="E9">
        <v>0</v>
      </c>
      <c r="F9">
        <v>0</v>
      </c>
      <c r="G9">
        <v>4984</v>
      </c>
      <c r="H9">
        <v>0</v>
      </c>
      <c r="I9">
        <v>0.45828976414546302</v>
      </c>
      <c r="J9">
        <v>1</v>
      </c>
      <c r="K9">
        <v>0</v>
      </c>
      <c r="L9">
        <v>0</v>
      </c>
      <c r="M9">
        <v>0</v>
      </c>
      <c r="N9">
        <f t="shared" si="0"/>
        <v>5317.6794601680467</v>
      </c>
      <c r="O9">
        <f>N9-B9</f>
        <v>692.67946016804672</v>
      </c>
      <c r="P9">
        <f t="shared" si="1"/>
        <v>692.67946016804672</v>
      </c>
      <c r="Q9" s="8">
        <f>P9/B9</f>
        <v>0.14976853192822631</v>
      </c>
      <c r="R9">
        <v>1708</v>
      </c>
      <c r="S9">
        <f t="shared" si="2"/>
        <v>12468.230283024841</v>
      </c>
      <c r="T9">
        <f t="shared" si="3"/>
        <v>30744</v>
      </c>
      <c r="U9">
        <f t="shared" si="4"/>
        <v>692.67946016804672</v>
      </c>
      <c r="V9">
        <f t="shared" si="5"/>
        <v>479804.83453869662</v>
      </c>
      <c r="Y9" t="s">
        <v>22</v>
      </c>
    </row>
    <row r="10" spans="1:30" ht="15" thickBot="1" x14ac:dyDescent="0.4">
      <c r="A10" s="1">
        <v>40924</v>
      </c>
      <c r="B10">
        <v>3706</v>
      </c>
      <c r="C10">
        <v>4561.333333333333</v>
      </c>
      <c r="D10">
        <v>4097</v>
      </c>
      <c r="E10">
        <v>0</v>
      </c>
      <c r="F10">
        <v>0</v>
      </c>
      <c r="G10">
        <v>4625</v>
      </c>
      <c r="H10">
        <v>0</v>
      </c>
      <c r="I10">
        <v>0.39322644359242476</v>
      </c>
      <c r="J10">
        <v>0</v>
      </c>
      <c r="K10">
        <v>1</v>
      </c>
      <c r="L10">
        <v>0</v>
      </c>
      <c r="M10">
        <v>0</v>
      </c>
      <c r="N10">
        <f t="shared" si="0"/>
        <v>4839.4856781981525</v>
      </c>
      <c r="O10">
        <f>N10-B10</f>
        <v>1133.4856781981525</v>
      </c>
      <c r="P10">
        <f t="shared" si="1"/>
        <v>1133.4856781981525</v>
      </c>
      <c r="Q10" s="8">
        <f>P10/B10</f>
        <v>0.30585150518028942</v>
      </c>
      <c r="R10">
        <v>1589</v>
      </c>
      <c r="S10">
        <f t="shared" si="2"/>
        <v>20402.742207566745</v>
      </c>
      <c r="T10">
        <f t="shared" si="3"/>
        <v>28602</v>
      </c>
      <c r="U10">
        <f t="shared" si="4"/>
        <v>1133.4856781981525</v>
      </c>
      <c r="V10">
        <f t="shared" si="5"/>
        <v>1284789.7826803257</v>
      </c>
    </row>
    <row r="11" spans="1:30" x14ac:dyDescent="0.35">
      <c r="A11" s="1">
        <v>40925</v>
      </c>
      <c r="B11">
        <v>3782</v>
      </c>
      <c r="C11">
        <v>4438.333333333333</v>
      </c>
      <c r="D11">
        <v>3757</v>
      </c>
      <c r="E11">
        <v>1</v>
      </c>
      <c r="F11">
        <v>0</v>
      </c>
      <c r="G11">
        <v>3706</v>
      </c>
      <c r="H11">
        <v>0</v>
      </c>
      <c r="I11">
        <v>0.50883002207505523</v>
      </c>
      <c r="J11">
        <v>0</v>
      </c>
      <c r="K11">
        <v>0</v>
      </c>
      <c r="L11">
        <v>0</v>
      </c>
      <c r="M11">
        <v>0</v>
      </c>
      <c r="N11">
        <f t="shared" si="0"/>
        <v>4286.2955919337519</v>
      </c>
      <c r="O11">
        <f>N11-B11</f>
        <v>504.29559193375189</v>
      </c>
      <c r="P11">
        <f t="shared" si="1"/>
        <v>504.29559193375189</v>
      </c>
      <c r="Q11" s="8">
        <f>P11/B11</f>
        <v>0.13334098147375778</v>
      </c>
      <c r="R11">
        <v>1485</v>
      </c>
      <c r="S11">
        <f t="shared" si="2"/>
        <v>9077.3206548075341</v>
      </c>
      <c r="T11">
        <f t="shared" si="3"/>
        <v>26730</v>
      </c>
      <c r="U11">
        <f t="shared" si="4"/>
        <v>504.29559193375189</v>
      </c>
      <c r="V11">
        <f t="shared" si="5"/>
        <v>254314.04404381322</v>
      </c>
      <c r="Y11" s="5" t="s">
        <v>23</v>
      </c>
      <c r="Z11" s="5"/>
    </row>
    <row r="12" spans="1:30" x14ac:dyDescent="0.35">
      <c r="A12" s="1">
        <v>40926</v>
      </c>
      <c r="B12">
        <v>4263</v>
      </c>
      <c r="C12">
        <v>4037.6666666666665</v>
      </c>
      <c r="D12">
        <v>4307</v>
      </c>
      <c r="E12">
        <v>0</v>
      </c>
      <c r="F12">
        <v>1</v>
      </c>
      <c r="G12">
        <v>3782</v>
      </c>
      <c r="H12">
        <v>0</v>
      </c>
      <c r="I12">
        <v>0.55588474497502038</v>
      </c>
      <c r="J12">
        <v>0</v>
      </c>
      <c r="K12">
        <v>0</v>
      </c>
      <c r="L12">
        <v>0</v>
      </c>
      <c r="M12">
        <v>0</v>
      </c>
      <c r="N12">
        <f t="shared" si="0"/>
        <v>4229.507974430413</v>
      </c>
      <c r="O12">
        <f>N12-B12</f>
        <v>-33.492025569586986</v>
      </c>
      <c r="P12">
        <f t="shared" si="1"/>
        <v>33.492025569586986</v>
      </c>
      <c r="Q12" s="8">
        <f>P12/B12</f>
        <v>7.856445125401592E-3</v>
      </c>
      <c r="R12">
        <v>1395</v>
      </c>
      <c r="S12">
        <f t="shared" si="2"/>
        <v>2411.425841010263</v>
      </c>
      <c r="T12">
        <f t="shared" si="3"/>
        <v>25110</v>
      </c>
      <c r="U12">
        <f t="shared" si="4"/>
        <v>-66.984051139173971</v>
      </c>
      <c r="V12">
        <f t="shared" si="5"/>
        <v>4486.8631070154734</v>
      </c>
      <c r="Y12" s="2" t="s">
        <v>24</v>
      </c>
      <c r="Z12" s="2">
        <v>0.73780646822819029</v>
      </c>
    </row>
    <row r="13" spans="1:30" x14ac:dyDescent="0.35">
      <c r="A13" s="1">
        <v>40927</v>
      </c>
      <c r="B13">
        <v>3901</v>
      </c>
      <c r="C13">
        <v>3917</v>
      </c>
      <c r="D13">
        <v>4380</v>
      </c>
      <c r="E13">
        <v>0</v>
      </c>
      <c r="F13">
        <v>0</v>
      </c>
      <c r="G13">
        <v>4263</v>
      </c>
      <c r="H13">
        <v>0</v>
      </c>
      <c r="I13">
        <v>0.45794121064250032</v>
      </c>
      <c r="J13">
        <v>0</v>
      </c>
      <c r="K13">
        <v>0</v>
      </c>
      <c r="L13">
        <v>1</v>
      </c>
      <c r="M13">
        <v>0</v>
      </c>
      <c r="N13">
        <f t="shared" si="0"/>
        <v>4643.4415458712665</v>
      </c>
      <c r="O13">
        <f>N13-B13</f>
        <v>742.4415458712665</v>
      </c>
      <c r="P13">
        <f t="shared" si="1"/>
        <v>742.4415458712665</v>
      </c>
      <c r="Q13" s="8">
        <f>P13/B13</f>
        <v>0.1903208269344441</v>
      </c>
      <c r="R13">
        <v>1336</v>
      </c>
      <c r="S13">
        <f t="shared" si="2"/>
        <v>13363.947825682797</v>
      </c>
      <c r="T13">
        <f t="shared" si="3"/>
        <v>24048</v>
      </c>
      <c r="U13">
        <f t="shared" si="4"/>
        <v>742.4415458712665</v>
      </c>
      <c r="V13">
        <f t="shared" si="5"/>
        <v>551219.44903571589</v>
      </c>
      <c r="Y13" s="2" t="s">
        <v>25</v>
      </c>
      <c r="Z13" s="2">
        <v>0.54435838455935559</v>
      </c>
    </row>
    <row r="14" spans="1:30" x14ac:dyDescent="0.35">
      <c r="A14" s="1">
        <v>40928</v>
      </c>
      <c r="B14">
        <v>4376</v>
      </c>
      <c r="C14">
        <v>3982</v>
      </c>
      <c r="D14">
        <v>4075</v>
      </c>
      <c r="E14">
        <v>0</v>
      </c>
      <c r="F14">
        <v>0</v>
      </c>
      <c r="G14">
        <v>3901</v>
      </c>
      <c r="H14">
        <v>0</v>
      </c>
      <c r="I14">
        <v>0.55518763796909487</v>
      </c>
      <c r="J14">
        <v>0</v>
      </c>
      <c r="K14">
        <v>0</v>
      </c>
      <c r="L14">
        <v>0</v>
      </c>
      <c r="M14">
        <v>1</v>
      </c>
      <c r="N14">
        <f t="shared" si="0"/>
        <v>4462.4177123148693</v>
      </c>
      <c r="O14">
        <f>N14-B14</f>
        <v>86.417712314869277</v>
      </c>
      <c r="P14">
        <f t="shared" si="1"/>
        <v>86.417712314869277</v>
      </c>
      <c r="Q14" s="8">
        <f>P14/B14</f>
        <v>1.9748106104860438E-2</v>
      </c>
      <c r="R14">
        <v>1306</v>
      </c>
      <c r="S14">
        <f t="shared" si="2"/>
        <v>1555.518821667647</v>
      </c>
      <c r="T14">
        <f t="shared" si="3"/>
        <v>23508</v>
      </c>
      <c r="U14">
        <f t="shared" si="4"/>
        <v>86.417712314869277</v>
      </c>
      <c r="V14">
        <f t="shared" si="5"/>
        <v>7468.0210017355093</v>
      </c>
      <c r="Y14" s="2" t="s">
        <v>26</v>
      </c>
      <c r="Z14" s="2">
        <v>0.53659176611434456</v>
      </c>
    </row>
    <row r="15" spans="1:30" x14ac:dyDescent="0.35">
      <c r="A15" s="1">
        <v>40929</v>
      </c>
      <c r="B15">
        <v>5661</v>
      </c>
      <c r="C15">
        <v>4180</v>
      </c>
      <c r="D15">
        <v>4984</v>
      </c>
      <c r="E15">
        <v>0</v>
      </c>
      <c r="F15">
        <v>0</v>
      </c>
      <c r="G15">
        <v>4376</v>
      </c>
      <c r="H15">
        <v>1</v>
      </c>
      <c r="I15">
        <v>0.64929708376902517</v>
      </c>
      <c r="J15">
        <v>1</v>
      </c>
      <c r="K15">
        <v>0</v>
      </c>
      <c r="L15">
        <v>0</v>
      </c>
      <c r="M15">
        <v>0</v>
      </c>
      <c r="N15">
        <f t="shared" si="0"/>
        <v>5349.624879201343</v>
      </c>
      <c r="O15">
        <f>N15-B15</f>
        <v>-311.37512079865701</v>
      </c>
      <c r="P15">
        <f t="shared" si="1"/>
        <v>311.37512079865701</v>
      </c>
      <c r="Q15" s="8">
        <f>P15/B15</f>
        <v>5.5003554283458225E-2</v>
      </c>
      <c r="R15">
        <v>633</v>
      </c>
      <c r="S15">
        <f t="shared" si="2"/>
        <v>22419.008697503305</v>
      </c>
      <c r="T15">
        <f t="shared" si="3"/>
        <v>11394</v>
      </c>
      <c r="U15">
        <f t="shared" si="4"/>
        <v>-622.75024159731402</v>
      </c>
      <c r="V15">
        <f t="shared" si="5"/>
        <v>387817.86340951297</v>
      </c>
      <c r="Y15" s="2" t="s">
        <v>6</v>
      </c>
      <c r="Z15" s="2">
        <v>805.3406641337142</v>
      </c>
    </row>
    <row r="16" spans="1:30" ht="15" thickBot="1" x14ac:dyDescent="0.4">
      <c r="A16" s="1">
        <v>40930</v>
      </c>
      <c r="B16">
        <v>5299</v>
      </c>
      <c r="C16">
        <v>4646</v>
      </c>
      <c r="D16">
        <v>4625</v>
      </c>
      <c r="E16">
        <v>0</v>
      </c>
      <c r="F16">
        <v>0</v>
      </c>
      <c r="G16">
        <v>5661</v>
      </c>
      <c r="H16">
        <v>0</v>
      </c>
      <c r="I16">
        <v>0.45794121064250032</v>
      </c>
      <c r="J16">
        <v>1</v>
      </c>
      <c r="K16">
        <v>0</v>
      </c>
      <c r="L16">
        <v>0</v>
      </c>
      <c r="M16">
        <v>0</v>
      </c>
      <c r="N16">
        <f t="shared" si="0"/>
        <v>5318.2638106302638</v>
      </c>
      <c r="O16">
        <f>N16-B16</f>
        <v>19.263810630263833</v>
      </c>
      <c r="P16">
        <f t="shared" si="1"/>
        <v>19.263810630263833</v>
      </c>
      <c r="Q16" s="8">
        <f>P16/B16</f>
        <v>3.6353671693270112E-3</v>
      </c>
      <c r="R16">
        <v>1060</v>
      </c>
      <c r="S16">
        <f t="shared" si="2"/>
        <v>346.748591344749</v>
      </c>
      <c r="T16">
        <f t="shared" si="3"/>
        <v>19080</v>
      </c>
      <c r="U16">
        <f t="shared" si="4"/>
        <v>19.263810630263833</v>
      </c>
      <c r="V16">
        <f t="shared" si="5"/>
        <v>371.09439999866589</v>
      </c>
      <c r="Y16" s="3" t="s">
        <v>27</v>
      </c>
      <c r="Z16" s="3">
        <v>359</v>
      </c>
    </row>
    <row r="17" spans="1:33" x14ac:dyDescent="0.35">
      <c r="A17" s="1">
        <v>40931</v>
      </c>
      <c r="B17">
        <v>3587</v>
      </c>
      <c r="C17">
        <v>5112</v>
      </c>
      <c r="D17">
        <v>3706</v>
      </c>
      <c r="E17">
        <v>0</v>
      </c>
      <c r="F17">
        <v>0</v>
      </c>
      <c r="G17">
        <v>5299</v>
      </c>
      <c r="H17">
        <v>0</v>
      </c>
      <c r="I17">
        <v>0.30109213430928317</v>
      </c>
      <c r="J17">
        <v>0</v>
      </c>
      <c r="K17">
        <v>1</v>
      </c>
      <c r="L17">
        <v>0</v>
      </c>
      <c r="M17">
        <v>0</v>
      </c>
      <c r="N17">
        <f t="shared" si="0"/>
        <v>5040.5089567487921</v>
      </c>
      <c r="O17">
        <f>N17-B17</f>
        <v>1453.5089567487921</v>
      </c>
      <c r="P17">
        <f t="shared" si="1"/>
        <v>1453.5089567487921</v>
      </c>
      <c r="Q17" s="8">
        <f>P17/B17</f>
        <v>0.40521576714490998</v>
      </c>
      <c r="R17">
        <v>1593</v>
      </c>
      <c r="S17">
        <f t="shared" si="2"/>
        <v>26163.161221478258</v>
      </c>
      <c r="T17">
        <f t="shared" si="3"/>
        <v>28674</v>
      </c>
      <c r="U17">
        <f t="shared" si="4"/>
        <v>1453.5089567487921</v>
      </c>
      <c r="V17">
        <f t="shared" si="5"/>
        <v>2112688.2873489619</v>
      </c>
    </row>
    <row r="18" spans="1:33" ht="15" thickBot="1" x14ac:dyDescent="0.4">
      <c r="A18" s="1">
        <v>40932</v>
      </c>
      <c r="B18">
        <v>3742</v>
      </c>
      <c r="C18">
        <v>4849</v>
      </c>
      <c r="D18">
        <v>3782</v>
      </c>
      <c r="E18">
        <v>1</v>
      </c>
      <c r="F18">
        <v>0</v>
      </c>
      <c r="G18">
        <v>3587</v>
      </c>
      <c r="H18">
        <v>0</v>
      </c>
      <c r="I18">
        <v>0.51800859765307306</v>
      </c>
      <c r="J18">
        <v>0</v>
      </c>
      <c r="K18">
        <v>0</v>
      </c>
      <c r="L18">
        <v>0</v>
      </c>
      <c r="M18">
        <v>0</v>
      </c>
      <c r="N18">
        <f t="shared" si="0"/>
        <v>4402.4242240657441</v>
      </c>
      <c r="O18">
        <f>N18-B18</f>
        <v>660.42422406574406</v>
      </c>
      <c r="P18">
        <f t="shared" si="1"/>
        <v>660.42422406574406</v>
      </c>
      <c r="Q18" s="8">
        <f>P18/B18</f>
        <v>0.1764896376445067</v>
      </c>
      <c r="R18">
        <v>1361</v>
      </c>
      <c r="S18">
        <f t="shared" si="2"/>
        <v>11887.636033183393</v>
      </c>
      <c r="T18">
        <f t="shared" si="3"/>
        <v>24498</v>
      </c>
      <c r="U18">
        <f t="shared" si="4"/>
        <v>660.42422406574406</v>
      </c>
      <c r="V18">
        <f t="shared" si="5"/>
        <v>436160.15573284012</v>
      </c>
      <c r="Y18" t="s">
        <v>28</v>
      </c>
    </row>
    <row r="19" spans="1:33" x14ac:dyDescent="0.35">
      <c r="A19" s="1">
        <v>40933</v>
      </c>
      <c r="B19">
        <v>3516</v>
      </c>
      <c r="C19">
        <v>4209.333333333333</v>
      </c>
      <c r="D19">
        <v>4263</v>
      </c>
      <c r="E19">
        <v>0</v>
      </c>
      <c r="F19">
        <v>1</v>
      </c>
      <c r="G19">
        <v>3742</v>
      </c>
      <c r="H19">
        <v>0</v>
      </c>
      <c r="I19">
        <v>0.47374230277680957</v>
      </c>
      <c r="J19">
        <v>0</v>
      </c>
      <c r="K19">
        <v>0</v>
      </c>
      <c r="L19">
        <v>0</v>
      </c>
      <c r="M19">
        <v>0</v>
      </c>
      <c r="N19">
        <f t="shared" si="0"/>
        <v>4260.0895300095799</v>
      </c>
      <c r="O19">
        <f>N19-B19</f>
        <v>744.0895300095799</v>
      </c>
      <c r="P19">
        <f t="shared" si="1"/>
        <v>744.0895300095799</v>
      </c>
      <c r="Q19" s="8">
        <f>P19/B19</f>
        <v>0.2116295591608589</v>
      </c>
      <c r="R19">
        <v>1881</v>
      </c>
      <c r="S19">
        <f t="shared" si="2"/>
        <v>13393.611540172438</v>
      </c>
      <c r="T19">
        <f t="shared" si="3"/>
        <v>33858</v>
      </c>
      <c r="U19">
        <f t="shared" si="4"/>
        <v>744.0895300095799</v>
      </c>
      <c r="V19">
        <f t="shared" si="5"/>
        <v>553669.22866987751</v>
      </c>
      <c r="Y19" s="4"/>
      <c r="Z19" s="4" t="s">
        <v>33</v>
      </c>
      <c r="AA19" s="4" t="s">
        <v>34</v>
      </c>
      <c r="AB19" s="4" t="s">
        <v>35</v>
      </c>
      <c r="AC19" s="4" t="s">
        <v>36</v>
      </c>
      <c r="AD19" s="4" t="s">
        <v>37</v>
      </c>
    </row>
    <row r="20" spans="1:33" x14ac:dyDescent="0.35">
      <c r="A20" s="1">
        <v>40934</v>
      </c>
      <c r="B20">
        <v>3657</v>
      </c>
      <c r="C20">
        <v>3615</v>
      </c>
      <c r="D20">
        <v>3901</v>
      </c>
      <c r="E20">
        <v>0</v>
      </c>
      <c r="F20">
        <v>0</v>
      </c>
      <c r="G20">
        <v>3516</v>
      </c>
      <c r="H20">
        <v>0</v>
      </c>
      <c r="I20">
        <v>0.51638201463924716</v>
      </c>
      <c r="J20">
        <v>0</v>
      </c>
      <c r="K20">
        <v>0</v>
      </c>
      <c r="L20">
        <v>1</v>
      </c>
      <c r="M20">
        <v>0</v>
      </c>
      <c r="N20">
        <f t="shared" si="0"/>
        <v>4181.7568836109049</v>
      </c>
      <c r="O20">
        <f>N20-B20</f>
        <v>524.75688361090488</v>
      </c>
      <c r="P20">
        <f t="shared" si="1"/>
        <v>524.75688361090488</v>
      </c>
      <c r="Q20" s="8">
        <f>P20/B20</f>
        <v>0.14349381558952826</v>
      </c>
      <c r="R20">
        <v>1534</v>
      </c>
      <c r="S20">
        <f t="shared" si="2"/>
        <v>9445.6239049962878</v>
      </c>
      <c r="T20">
        <f t="shared" si="3"/>
        <v>27612</v>
      </c>
      <c r="U20">
        <f t="shared" si="4"/>
        <v>524.75688361090488</v>
      </c>
      <c r="V20">
        <f t="shared" si="5"/>
        <v>275369.7868970288</v>
      </c>
      <c r="Y20" s="2" t="s">
        <v>29</v>
      </c>
      <c r="Z20" s="2">
        <v>6</v>
      </c>
      <c r="AA20" s="2">
        <v>272749180.35343444</v>
      </c>
      <c r="AB20" s="2">
        <v>45458196.725572407</v>
      </c>
      <c r="AC20" s="2">
        <v>70.089497561069606</v>
      </c>
      <c r="AD20" s="2">
        <v>3.8990235123338469E-57</v>
      </c>
    </row>
    <row r="21" spans="1:33" x14ac:dyDescent="0.35">
      <c r="A21" s="1">
        <v>40935</v>
      </c>
      <c r="B21">
        <v>4107</v>
      </c>
      <c r="C21">
        <v>3638.3333333333335</v>
      </c>
      <c r="D21">
        <v>4376</v>
      </c>
      <c r="E21">
        <v>0</v>
      </c>
      <c r="F21">
        <v>0</v>
      </c>
      <c r="G21">
        <v>3657</v>
      </c>
      <c r="H21">
        <v>0</v>
      </c>
      <c r="I21">
        <v>0.55228302544440566</v>
      </c>
      <c r="J21">
        <v>0</v>
      </c>
      <c r="K21">
        <v>0</v>
      </c>
      <c r="L21">
        <v>0</v>
      </c>
      <c r="M21">
        <v>1</v>
      </c>
      <c r="N21">
        <f t="shared" si="0"/>
        <v>4401.467694128939</v>
      </c>
      <c r="O21">
        <f>N21-B21</f>
        <v>294.467694128939</v>
      </c>
      <c r="P21">
        <f t="shared" si="1"/>
        <v>294.467694128939</v>
      </c>
      <c r="Q21" s="8">
        <f>P21/B21</f>
        <v>7.1698975926208663E-2</v>
      </c>
      <c r="R21">
        <v>1444</v>
      </c>
      <c r="S21">
        <f t="shared" si="2"/>
        <v>5300.418494320902</v>
      </c>
      <c r="T21">
        <f t="shared" si="3"/>
        <v>25992</v>
      </c>
      <c r="U21">
        <f t="shared" si="4"/>
        <v>294.467694128939</v>
      </c>
      <c r="V21">
        <f t="shared" si="5"/>
        <v>86711.222885614377</v>
      </c>
      <c r="Y21" s="2" t="s">
        <v>30</v>
      </c>
      <c r="Z21" s="2">
        <v>352</v>
      </c>
      <c r="AA21" s="2">
        <v>228297902.02818084</v>
      </c>
      <c r="AB21" s="2">
        <v>648573.58530733187</v>
      </c>
      <c r="AC21" s="2"/>
      <c r="AD21" s="2"/>
    </row>
    <row r="22" spans="1:33" ht="15" thickBot="1" x14ac:dyDescent="0.4">
      <c r="A22" s="1">
        <v>40936</v>
      </c>
      <c r="B22">
        <v>5166</v>
      </c>
      <c r="C22">
        <v>3760</v>
      </c>
      <c r="D22">
        <v>5661</v>
      </c>
      <c r="E22">
        <v>0</v>
      </c>
      <c r="F22">
        <v>0</v>
      </c>
      <c r="G22">
        <v>4107</v>
      </c>
      <c r="H22">
        <v>1</v>
      </c>
      <c r="I22">
        <v>0.62303938654583479</v>
      </c>
      <c r="J22">
        <v>1</v>
      </c>
      <c r="K22">
        <v>0</v>
      </c>
      <c r="L22">
        <v>0</v>
      </c>
      <c r="M22">
        <v>0</v>
      </c>
      <c r="N22">
        <f t="shared" si="0"/>
        <v>5397.7973168830322</v>
      </c>
      <c r="O22">
        <f>N22-B22</f>
        <v>231.79731688303218</v>
      </c>
      <c r="P22">
        <f t="shared" si="1"/>
        <v>231.79731688303218</v>
      </c>
      <c r="Q22" s="8">
        <f>P22/B22</f>
        <v>4.4869786465937318E-2</v>
      </c>
      <c r="R22">
        <v>1173</v>
      </c>
      <c r="S22">
        <f t="shared" si="2"/>
        <v>4172.3517038945793</v>
      </c>
      <c r="T22">
        <f t="shared" si="3"/>
        <v>21114</v>
      </c>
      <c r="U22">
        <f t="shared" si="4"/>
        <v>231.79731688303218</v>
      </c>
      <c r="V22">
        <f t="shared" si="5"/>
        <v>53729.996114172834</v>
      </c>
      <c r="Y22" s="3" t="s">
        <v>31</v>
      </c>
      <c r="Z22" s="3">
        <v>358</v>
      </c>
      <c r="AA22" s="3">
        <v>501047082.38161528</v>
      </c>
      <c r="AB22" s="3"/>
      <c r="AC22" s="3"/>
      <c r="AD22" s="3"/>
    </row>
    <row r="23" spans="1:33" ht="15" thickBot="1" x14ac:dyDescent="0.4">
      <c r="A23" s="1">
        <v>40937</v>
      </c>
      <c r="B23">
        <v>5031</v>
      </c>
      <c r="C23">
        <v>4310</v>
      </c>
      <c r="D23">
        <v>5299</v>
      </c>
      <c r="E23">
        <v>0</v>
      </c>
      <c r="F23">
        <v>0</v>
      </c>
      <c r="G23">
        <v>5166</v>
      </c>
      <c r="H23">
        <v>0</v>
      </c>
      <c r="I23">
        <v>0.4843150923666783</v>
      </c>
      <c r="J23">
        <v>1</v>
      </c>
      <c r="K23">
        <v>0</v>
      </c>
      <c r="L23">
        <v>0</v>
      </c>
      <c r="M23">
        <v>0</v>
      </c>
      <c r="N23">
        <f t="shared" si="0"/>
        <v>5337.8211665169438</v>
      </c>
      <c r="O23">
        <f>N23-B23</f>
        <v>306.82116651694378</v>
      </c>
      <c r="P23">
        <f t="shared" si="1"/>
        <v>306.82116651694378</v>
      </c>
      <c r="Q23" s="8">
        <f>P23/B23</f>
        <v>6.0986119363336075E-2</v>
      </c>
      <c r="R23">
        <v>1311</v>
      </c>
      <c r="S23">
        <f t="shared" si="2"/>
        <v>5522.780997304988</v>
      </c>
      <c r="T23">
        <f t="shared" si="3"/>
        <v>23598</v>
      </c>
      <c r="U23">
        <f t="shared" si="4"/>
        <v>306.82116651694378</v>
      </c>
      <c r="V23">
        <f t="shared" si="5"/>
        <v>94139.228222818143</v>
      </c>
    </row>
    <row r="24" spans="1:33" x14ac:dyDescent="0.35">
      <c r="A24" s="1">
        <v>40938</v>
      </c>
      <c r="B24">
        <v>3241</v>
      </c>
      <c r="C24">
        <v>4768</v>
      </c>
      <c r="D24">
        <v>3587</v>
      </c>
      <c r="E24">
        <v>0</v>
      </c>
      <c r="F24">
        <v>0</v>
      </c>
      <c r="G24">
        <v>5031</v>
      </c>
      <c r="H24">
        <v>0</v>
      </c>
      <c r="I24">
        <v>0.29202974323225284</v>
      </c>
      <c r="J24">
        <v>0</v>
      </c>
      <c r="K24">
        <v>1</v>
      </c>
      <c r="L24">
        <v>0</v>
      </c>
      <c r="M24">
        <v>0</v>
      </c>
      <c r="N24">
        <f t="shared" si="0"/>
        <v>4816.6358637171725</v>
      </c>
      <c r="O24">
        <f>N24-B24</f>
        <v>1575.6358637171725</v>
      </c>
      <c r="P24">
        <f t="shared" si="1"/>
        <v>1575.6358637171725</v>
      </c>
      <c r="Q24" s="8">
        <f>P24/B24</f>
        <v>0.48615731679024143</v>
      </c>
      <c r="R24">
        <v>1942</v>
      </c>
      <c r="S24">
        <f t="shared" si="2"/>
        <v>28361.445546909104</v>
      </c>
      <c r="T24">
        <f t="shared" si="3"/>
        <v>34956</v>
      </c>
      <c r="U24">
        <f t="shared" si="4"/>
        <v>1575.6358637171725</v>
      </c>
      <c r="V24">
        <f t="shared" si="5"/>
        <v>2482628.37503176</v>
      </c>
      <c r="Y24" s="4"/>
      <c r="Z24" s="4" t="s">
        <v>38</v>
      </c>
      <c r="AA24" s="4" t="s">
        <v>6</v>
      </c>
      <c r="AB24" s="4" t="s">
        <v>39</v>
      </c>
      <c r="AC24" s="4" t="s">
        <v>40</v>
      </c>
      <c r="AD24" s="4" t="s">
        <v>41</v>
      </c>
      <c r="AE24" s="4" t="s">
        <v>42</v>
      </c>
      <c r="AF24" s="4" t="s">
        <v>43</v>
      </c>
      <c r="AG24" s="4" t="s">
        <v>44</v>
      </c>
    </row>
    <row r="25" spans="1:33" x14ac:dyDescent="0.35">
      <c r="A25" s="1">
        <v>40939</v>
      </c>
      <c r="B25">
        <v>3794</v>
      </c>
      <c r="C25">
        <v>4479.333333333333</v>
      </c>
      <c r="D25">
        <v>3742</v>
      </c>
      <c r="E25">
        <v>1</v>
      </c>
      <c r="F25">
        <v>0</v>
      </c>
      <c r="G25">
        <v>3241</v>
      </c>
      <c r="H25">
        <v>0</v>
      </c>
      <c r="I25">
        <v>0.5642500290461252</v>
      </c>
      <c r="J25">
        <v>0</v>
      </c>
      <c r="K25">
        <v>0</v>
      </c>
      <c r="L25">
        <v>0</v>
      </c>
      <c r="M25">
        <v>0</v>
      </c>
      <c r="N25">
        <f t="shared" si="0"/>
        <v>4180.4941259568295</v>
      </c>
      <c r="O25">
        <f>N25-B25</f>
        <v>386.49412595682952</v>
      </c>
      <c r="P25">
        <f t="shared" si="1"/>
        <v>386.49412595682952</v>
      </c>
      <c r="Q25" s="8">
        <f>P25/B25</f>
        <v>0.10186982761118332</v>
      </c>
      <c r="R25">
        <v>1287</v>
      </c>
      <c r="S25">
        <f t="shared" si="2"/>
        <v>6956.8942672229314</v>
      </c>
      <c r="T25">
        <f t="shared" si="3"/>
        <v>23166</v>
      </c>
      <c r="U25">
        <f t="shared" si="4"/>
        <v>386.49412595682952</v>
      </c>
      <c r="V25">
        <f t="shared" si="5"/>
        <v>149377.7093991336</v>
      </c>
      <c r="Y25" s="2" t="s">
        <v>32</v>
      </c>
      <c r="Z25" s="2">
        <v>622.14222089457121</v>
      </c>
      <c r="AA25" s="2">
        <v>242.12089104402821</v>
      </c>
      <c r="AB25" s="2">
        <v>2.5695520044217846</v>
      </c>
      <c r="AC25" s="2">
        <v>1.0594083861327375E-2</v>
      </c>
      <c r="AD25" s="2">
        <v>145.95671367858483</v>
      </c>
      <c r="AE25" s="2">
        <v>1098.3277281105575</v>
      </c>
      <c r="AF25" s="2">
        <v>145.95671367858483</v>
      </c>
      <c r="AG25" s="2">
        <v>1098.3277281105575</v>
      </c>
    </row>
    <row r="26" spans="1:33" x14ac:dyDescent="0.35">
      <c r="A26" s="1">
        <v>40940</v>
      </c>
      <c r="B26">
        <v>3987</v>
      </c>
      <c r="C26">
        <v>4022</v>
      </c>
      <c r="D26">
        <v>3516</v>
      </c>
      <c r="E26">
        <v>0</v>
      </c>
      <c r="F26">
        <v>1</v>
      </c>
      <c r="G26">
        <v>3794</v>
      </c>
      <c r="H26">
        <v>0</v>
      </c>
      <c r="I26">
        <v>0.52242360869060067</v>
      </c>
      <c r="J26">
        <v>0</v>
      </c>
      <c r="K26">
        <v>0</v>
      </c>
      <c r="L26">
        <v>0</v>
      </c>
      <c r="M26">
        <v>0</v>
      </c>
      <c r="N26">
        <f t="shared" si="0"/>
        <v>3931.6869881483372</v>
      </c>
      <c r="O26">
        <f>N26-B26</f>
        <v>-55.31301185166285</v>
      </c>
      <c r="P26">
        <f t="shared" si="1"/>
        <v>55.31301185166285</v>
      </c>
      <c r="Q26" s="8">
        <f>P26/B26</f>
        <v>1.3873341322212905E-2</v>
      </c>
      <c r="R26">
        <v>949</v>
      </c>
      <c r="S26">
        <f t="shared" si="2"/>
        <v>3982.5368533197252</v>
      </c>
      <c r="T26">
        <f t="shared" si="3"/>
        <v>17082</v>
      </c>
      <c r="U26">
        <f t="shared" si="4"/>
        <v>-110.6260237033257</v>
      </c>
      <c r="V26">
        <f t="shared" si="5"/>
        <v>12238.11712040878</v>
      </c>
      <c r="Y26" s="2" t="s">
        <v>106</v>
      </c>
      <c r="Z26" s="2">
        <v>0.19552705876783646</v>
      </c>
      <c r="AA26" s="2">
        <v>9.4406526614010416E-2</v>
      </c>
      <c r="AB26" s="2">
        <v>2.0711180230924757</v>
      </c>
      <c r="AC26" s="2">
        <v>3.9076056411195513E-2</v>
      </c>
      <c r="AD26" s="2">
        <v>9.8552666050640836E-3</v>
      </c>
      <c r="AE26" s="2">
        <v>0.38119885093060885</v>
      </c>
      <c r="AF26" s="2">
        <v>9.8552666050640836E-3</v>
      </c>
      <c r="AG26" s="2">
        <v>0.38119885093060885</v>
      </c>
    </row>
    <row r="27" spans="1:33" x14ac:dyDescent="0.35">
      <c r="A27" s="1">
        <v>40941</v>
      </c>
      <c r="B27">
        <v>3841</v>
      </c>
      <c r="C27">
        <v>3674</v>
      </c>
      <c r="D27">
        <v>3657</v>
      </c>
      <c r="E27">
        <v>0</v>
      </c>
      <c r="F27">
        <v>0</v>
      </c>
      <c r="G27">
        <v>3987</v>
      </c>
      <c r="H27">
        <v>0</v>
      </c>
      <c r="I27">
        <v>0.48303706285581505</v>
      </c>
      <c r="J27">
        <v>0</v>
      </c>
      <c r="K27">
        <v>0</v>
      </c>
      <c r="L27">
        <v>1</v>
      </c>
      <c r="M27">
        <v>0</v>
      </c>
      <c r="N27">
        <f t="shared" si="0"/>
        <v>4225.3386933828078</v>
      </c>
      <c r="O27">
        <f>N27-B27</f>
        <v>384.33869338280783</v>
      </c>
      <c r="P27">
        <f t="shared" si="1"/>
        <v>384.33869338280783</v>
      </c>
      <c r="Q27" s="8">
        <f>P27/B27</f>
        <v>0.10006214355188957</v>
      </c>
      <c r="R27">
        <v>1223</v>
      </c>
      <c r="S27">
        <f t="shared" si="2"/>
        <v>6918.096480890541</v>
      </c>
      <c r="T27">
        <f t="shared" si="3"/>
        <v>22014</v>
      </c>
      <c r="U27">
        <f t="shared" si="4"/>
        <v>384.33869338280783</v>
      </c>
      <c r="V27">
        <f t="shared" si="5"/>
        <v>147716.23123120397</v>
      </c>
      <c r="Y27" s="2" t="s">
        <v>21</v>
      </c>
      <c r="Z27" s="2">
        <v>0.45032422020085155</v>
      </c>
      <c r="AA27" s="2">
        <v>4.375370447021705E-2</v>
      </c>
      <c r="AB27" s="2">
        <v>10.292253550950988</v>
      </c>
      <c r="AC27" s="2">
        <v>6.8084946620138468E-22</v>
      </c>
      <c r="AD27" s="2">
        <v>0.36427266196525931</v>
      </c>
      <c r="AE27" s="2">
        <v>0.5363757784364438</v>
      </c>
      <c r="AF27" s="2">
        <v>0.36427266196525931</v>
      </c>
      <c r="AG27" s="2">
        <v>0.5363757784364438</v>
      </c>
    </row>
    <row r="28" spans="1:33" x14ac:dyDescent="0.35">
      <c r="A28" s="1">
        <v>40942</v>
      </c>
      <c r="B28">
        <v>4489</v>
      </c>
      <c r="C28">
        <v>3874</v>
      </c>
      <c r="D28">
        <v>4107</v>
      </c>
      <c r="E28">
        <v>0</v>
      </c>
      <c r="F28">
        <v>0</v>
      </c>
      <c r="G28">
        <v>3841</v>
      </c>
      <c r="H28">
        <v>0</v>
      </c>
      <c r="I28">
        <v>0.57528755663994424</v>
      </c>
      <c r="J28">
        <v>0</v>
      </c>
      <c r="K28">
        <v>0</v>
      </c>
      <c r="L28">
        <v>0</v>
      </c>
      <c r="M28">
        <v>1</v>
      </c>
      <c r="N28">
        <f t="shared" si="0"/>
        <v>4423.9556927027179</v>
      </c>
      <c r="O28">
        <f>N28-B28</f>
        <v>-65.044307297282103</v>
      </c>
      <c r="P28">
        <f t="shared" si="1"/>
        <v>65.044307297282103</v>
      </c>
      <c r="Q28" s="8">
        <f>P28/B28</f>
        <v>1.4489709801132124E-2</v>
      </c>
      <c r="R28">
        <v>988</v>
      </c>
      <c r="S28">
        <f t="shared" si="2"/>
        <v>4683.1901254043114</v>
      </c>
      <c r="T28">
        <f t="shared" si="3"/>
        <v>17784</v>
      </c>
      <c r="U28">
        <f t="shared" si="4"/>
        <v>-130.08861459456421</v>
      </c>
      <c r="V28">
        <f t="shared" si="5"/>
        <v>16923.047647133062</v>
      </c>
      <c r="Y28" s="2" t="s">
        <v>16</v>
      </c>
      <c r="Z28" s="2">
        <v>-123.11249008164287</v>
      </c>
      <c r="AA28" s="2">
        <v>159.67392149324169</v>
      </c>
      <c r="AB28" s="2">
        <v>-0.77102440354891455</v>
      </c>
      <c r="AC28" s="2">
        <v>0.44120969547975941</v>
      </c>
      <c r="AD28" s="2">
        <v>-437.1473797087362</v>
      </c>
      <c r="AE28" s="2">
        <v>190.92239954545045</v>
      </c>
      <c r="AF28" s="2">
        <v>-437.1473797087362</v>
      </c>
      <c r="AG28" s="2">
        <v>190.92239954545045</v>
      </c>
    </row>
    <row r="29" spans="1:33" x14ac:dyDescent="0.35">
      <c r="A29" s="1">
        <v>40943</v>
      </c>
      <c r="B29">
        <v>5628</v>
      </c>
      <c r="C29">
        <v>4105.666666666667</v>
      </c>
      <c r="D29">
        <v>5166</v>
      </c>
      <c r="E29">
        <v>0</v>
      </c>
      <c r="F29">
        <v>0</v>
      </c>
      <c r="G29">
        <v>4489</v>
      </c>
      <c r="H29">
        <v>1</v>
      </c>
      <c r="I29">
        <v>0.63233414662484022</v>
      </c>
      <c r="J29">
        <v>1</v>
      </c>
      <c r="K29">
        <v>0</v>
      </c>
      <c r="L29">
        <v>0</v>
      </c>
      <c r="M29">
        <v>0</v>
      </c>
      <c r="N29">
        <f t="shared" si="0"/>
        <v>5420.6797226397521</v>
      </c>
      <c r="O29">
        <f>N29-B29</f>
        <v>-207.32027736024793</v>
      </c>
      <c r="P29">
        <f t="shared" si="1"/>
        <v>207.32027736024793</v>
      </c>
      <c r="Q29" s="8">
        <f>P29/B29</f>
        <v>3.68372916418351E-2</v>
      </c>
      <c r="R29">
        <v>946</v>
      </c>
      <c r="S29">
        <f t="shared" si="2"/>
        <v>14927.059969937851</v>
      </c>
      <c r="T29">
        <f t="shared" si="3"/>
        <v>17028</v>
      </c>
      <c r="U29">
        <f t="shared" si="4"/>
        <v>-414.64055472049586</v>
      </c>
      <c r="V29">
        <f t="shared" si="5"/>
        <v>171926.78961892051</v>
      </c>
      <c r="Y29" s="2" t="s">
        <v>17</v>
      </c>
      <c r="Z29" s="2">
        <v>-190.77434796080618</v>
      </c>
      <c r="AA29" s="2">
        <v>136.01476433808486</v>
      </c>
      <c r="AB29" s="2">
        <v>-1.4026002904111812</v>
      </c>
      <c r="AC29" s="2">
        <v>0.16161740512031852</v>
      </c>
      <c r="AD29" s="2">
        <v>-458.27815263421655</v>
      </c>
      <c r="AE29" s="2">
        <v>76.729456712604161</v>
      </c>
      <c r="AF29" s="2">
        <v>-458.27815263421655</v>
      </c>
      <c r="AG29" s="2">
        <v>76.729456712604161</v>
      </c>
    </row>
    <row r="30" spans="1:33" x14ac:dyDescent="0.35">
      <c r="A30" s="1">
        <v>40944</v>
      </c>
      <c r="B30">
        <v>4295</v>
      </c>
      <c r="C30">
        <v>4652.666666666667</v>
      </c>
      <c r="D30">
        <v>5031</v>
      </c>
      <c r="E30">
        <v>0</v>
      </c>
      <c r="F30">
        <v>0</v>
      </c>
      <c r="G30">
        <v>5628</v>
      </c>
      <c r="H30">
        <v>0</v>
      </c>
      <c r="I30">
        <v>0.3451260601835715</v>
      </c>
      <c r="J30">
        <v>1</v>
      </c>
      <c r="K30">
        <v>0</v>
      </c>
      <c r="L30">
        <v>0</v>
      </c>
      <c r="M30">
        <v>0</v>
      </c>
      <c r="N30">
        <f t="shared" si="0"/>
        <v>5464.1060705845866</v>
      </c>
      <c r="O30">
        <f>N30-B30</f>
        <v>1169.1060705845866</v>
      </c>
      <c r="P30">
        <f t="shared" si="1"/>
        <v>1169.1060705845866</v>
      </c>
      <c r="Q30" s="8">
        <f>P30/B30</f>
        <v>0.27220164623622506</v>
      </c>
      <c r="R30">
        <v>1698</v>
      </c>
      <c r="S30">
        <f t="shared" si="2"/>
        <v>21043.909270522559</v>
      </c>
      <c r="T30">
        <f t="shared" si="3"/>
        <v>30564</v>
      </c>
      <c r="U30">
        <f t="shared" si="4"/>
        <v>1169.1060705845866</v>
      </c>
      <c r="V30">
        <f t="shared" si="5"/>
        <v>1366809.0042777325</v>
      </c>
      <c r="Y30" s="2" t="s">
        <v>53</v>
      </c>
      <c r="Z30" s="2">
        <v>0.23225534627980074</v>
      </c>
      <c r="AA30" s="2">
        <v>8.0682571743937892E-2</v>
      </c>
      <c r="AB30" s="2">
        <v>2.8786309268488495</v>
      </c>
      <c r="AC30" s="2">
        <v>4.2380932082143772E-3</v>
      </c>
      <c r="AD30" s="2">
        <v>7.357481613756342E-2</v>
      </c>
      <c r="AE30" s="2">
        <v>0.39093587642203809</v>
      </c>
      <c r="AF30" s="2">
        <v>7.357481613756342E-2</v>
      </c>
      <c r="AG30" s="2">
        <v>0.39093587642203809</v>
      </c>
    </row>
    <row r="31" spans="1:33" ht="15" thickBot="1" x14ac:dyDescent="0.4">
      <c r="A31" s="1">
        <v>40945</v>
      </c>
      <c r="B31">
        <v>3259</v>
      </c>
      <c r="C31">
        <v>4804</v>
      </c>
      <c r="D31">
        <v>3241</v>
      </c>
      <c r="E31">
        <v>0</v>
      </c>
      <c r="F31">
        <v>0</v>
      </c>
      <c r="G31">
        <v>4295</v>
      </c>
      <c r="H31">
        <v>0</v>
      </c>
      <c r="I31">
        <v>0.37963285697687926</v>
      </c>
      <c r="J31">
        <v>0</v>
      </c>
      <c r="K31">
        <v>1</v>
      </c>
      <c r="L31">
        <v>0</v>
      </c>
      <c r="M31">
        <v>0</v>
      </c>
      <c r="N31">
        <f t="shared" si="0"/>
        <v>4519.1938341680216</v>
      </c>
      <c r="O31">
        <f>N31-B31</f>
        <v>1260.1938341680216</v>
      </c>
      <c r="P31">
        <f t="shared" si="1"/>
        <v>1260.1938341680216</v>
      </c>
      <c r="Q31" s="8">
        <f>P31/B31</f>
        <v>0.3866811396649345</v>
      </c>
      <c r="R31">
        <v>1738</v>
      </c>
      <c r="S31">
        <f t="shared" si="2"/>
        <v>22683.489015024388</v>
      </c>
      <c r="T31">
        <f t="shared" si="3"/>
        <v>31284</v>
      </c>
      <c r="U31">
        <f t="shared" si="4"/>
        <v>1260.1938341680216</v>
      </c>
      <c r="V31">
        <f t="shared" si="5"/>
        <v>1588088.499675099</v>
      </c>
      <c r="Y31" s="3" t="s">
        <v>18</v>
      </c>
      <c r="Z31" s="3">
        <v>162.51082783268703</v>
      </c>
      <c r="AA31" s="3">
        <v>130.68653021519287</v>
      </c>
      <c r="AB31" s="3">
        <v>1.2435162794902519</v>
      </c>
      <c r="AC31" s="3">
        <v>0.21450519010267682</v>
      </c>
      <c r="AD31" s="3">
        <v>-94.513799032338909</v>
      </c>
      <c r="AE31" s="3">
        <v>419.53545469771296</v>
      </c>
      <c r="AF31" s="3">
        <v>-94.513799032338909</v>
      </c>
      <c r="AG31" s="3">
        <v>419.53545469771296</v>
      </c>
    </row>
    <row r="32" spans="1:33" x14ac:dyDescent="0.35">
      <c r="A32" s="1">
        <v>40946</v>
      </c>
      <c r="B32">
        <v>3582</v>
      </c>
      <c r="C32">
        <v>4394</v>
      </c>
      <c r="D32">
        <v>3794</v>
      </c>
      <c r="E32">
        <v>1</v>
      </c>
      <c r="F32">
        <v>0</v>
      </c>
      <c r="G32">
        <v>3259</v>
      </c>
      <c r="H32">
        <v>0</v>
      </c>
      <c r="I32">
        <v>0.53752759381898452</v>
      </c>
      <c r="J32">
        <v>0</v>
      </c>
      <c r="K32">
        <v>0</v>
      </c>
      <c r="L32">
        <v>0</v>
      </c>
      <c r="M32">
        <v>0</v>
      </c>
      <c r="N32">
        <f t="shared" si="0"/>
        <v>4176.0895775317476</v>
      </c>
      <c r="O32">
        <f>N32-B32</f>
        <v>594.08957753174764</v>
      </c>
      <c r="P32">
        <f t="shared" si="1"/>
        <v>594.08957753174764</v>
      </c>
      <c r="Q32" s="8">
        <f>P32/B32</f>
        <v>0.16585415341478157</v>
      </c>
      <c r="R32">
        <v>1186</v>
      </c>
      <c r="S32">
        <f t="shared" si="2"/>
        <v>10693.612395571457</v>
      </c>
      <c r="T32">
        <f t="shared" si="3"/>
        <v>21348</v>
      </c>
      <c r="U32">
        <f t="shared" si="4"/>
        <v>594.08957753174764</v>
      </c>
      <c r="V32">
        <f t="shared" si="5"/>
        <v>352942.4261318504</v>
      </c>
    </row>
    <row r="33" spans="1:33" x14ac:dyDescent="0.35">
      <c r="A33" s="1">
        <v>40947</v>
      </c>
      <c r="B33">
        <v>3878</v>
      </c>
      <c r="C33">
        <v>3712</v>
      </c>
      <c r="D33">
        <v>3987</v>
      </c>
      <c r="E33">
        <v>0</v>
      </c>
      <c r="F33">
        <v>1</v>
      </c>
      <c r="G33">
        <v>3582</v>
      </c>
      <c r="H33">
        <v>0</v>
      </c>
      <c r="I33">
        <v>0.53439061229232021</v>
      </c>
      <c r="J33">
        <v>0</v>
      </c>
      <c r="K33">
        <v>0</v>
      </c>
      <c r="L33">
        <v>0</v>
      </c>
      <c r="M33">
        <v>0</v>
      </c>
      <c r="N33">
        <f t="shared" si="0"/>
        <v>3953.2308999317393</v>
      </c>
      <c r="O33">
        <f>N33-B33</f>
        <v>75.230899931739259</v>
      </c>
      <c r="P33">
        <f t="shared" si="1"/>
        <v>75.230899931739259</v>
      </c>
      <c r="Q33" s="8">
        <f>P33/B33</f>
        <v>1.9399406893176704E-2</v>
      </c>
      <c r="R33">
        <v>1060</v>
      </c>
      <c r="S33">
        <f t="shared" si="2"/>
        <v>1354.1561987713067</v>
      </c>
      <c r="T33">
        <f t="shared" si="3"/>
        <v>19080</v>
      </c>
      <c r="U33">
        <f t="shared" si="4"/>
        <v>75.230899931739259</v>
      </c>
      <c r="V33">
        <f t="shared" si="5"/>
        <v>5659.6883045393661</v>
      </c>
      <c r="Y33" t="s">
        <v>22</v>
      </c>
    </row>
    <row r="34" spans="1:33" ht="15" thickBot="1" x14ac:dyDescent="0.4">
      <c r="A34" s="1">
        <v>40948</v>
      </c>
      <c r="B34">
        <v>4423</v>
      </c>
      <c r="C34">
        <v>3573</v>
      </c>
      <c r="D34">
        <v>3841</v>
      </c>
      <c r="E34">
        <v>0</v>
      </c>
      <c r="F34">
        <v>0</v>
      </c>
      <c r="G34">
        <v>3878</v>
      </c>
      <c r="H34">
        <v>0</v>
      </c>
      <c r="I34">
        <v>0.5633205530382247</v>
      </c>
      <c r="J34">
        <v>0</v>
      </c>
      <c r="K34">
        <v>0</v>
      </c>
      <c r="L34">
        <v>1</v>
      </c>
      <c r="M34">
        <v>0</v>
      </c>
      <c r="N34">
        <f t="shared" si="0"/>
        <v>4234.0027974753302</v>
      </c>
      <c r="O34">
        <f>N34-B34</f>
        <v>-188.99720252466977</v>
      </c>
      <c r="P34">
        <f t="shared" si="1"/>
        <v>188.99720252466977</v>
      </c>
      <c r="Q34" s="8">
        <f>P34/B34</f>
        <v>4.2730545449846204E-2</v>
      </c>
      <c r="R34">
        <v>570</v>
      </c>
      <c r="S34">
        <f t="shared" si="2"/>
        <v>13607.798581776224</v>
      </c>
      <c r="T34">
        <f t="shared" si="3"/>
        <v>10260</v>
      </c>
      <c r="U34">
        <f t="shared" si="4"/>
        <v>-377.99440504933955</v>
      </c>
      <c r="V34">
        <f t="shared" si="5"/>
        <v>142879.77024860418</v>
      </c>
    </row>
    <row r="35" spans="1:33" x14ac:dyDescent="0.35">
      <c r="A35" s="1">
        <v>40949</v>
      </c>
      <c r="B35">
        <v>4431</v>
      </c>
      <c r="C35">
        <v>3961</v>
      </c>
      <c r="D35">
        <v>4489</v>
      </c>
      <c r="E35">
        <v>0</v>
      </c>
      <c r="F35">
        <v>0</v>
      </c>
      <c r="G35">
        <v>4423</v>
      </c>
      <c r="H35">
        <v>0</v>
      </c>
      <c r="I35">
        <v>0.5009294760079005</v>
      </c>
      <c r="J35">
        <v>0</v>
      </c>
      <c r="K35">
        <v>0</v>
      </c>
      <c r="L35">
        <v>0</v>
      </c>
      <c r="M35">
        <v>1</v>
      </c>
      <c r="N35">
        <f t="shared" si="0"/>
        <v>4737.8770436168397</v>
      </c>
      <c r="O35">
        <f>N35-B35</f>
        <v>306.87704361683973</v>
      </c>
      <c r="P35">
        <f t="shared" si="1"/>
        <v>306.87704361683973</v>
      </c>
      <c r="Q35" s="8">
        <f>P35/B35</f>
        <v>6.9256836744942388E-2</v>
      </c>
      <c r="R35">
        <v>929</v>
      </c>
      <c r="S35">
        <f t="shared" si="2"/>
        <v>5523.7867851031151</v>
      </c>
      <c r="T35">
        <f t="shared" si="3"/>
        <v>16722</v>
      </c>
      <c r="U35">
        <f t="shared" si="4"/>
        <v>306.87704361683973</v>
      </c>
      <c r="V35">
        <f t="shared" si="5"/>
        <v>94173.51989901175</v>
      </c>
      <c r="Y35" s="5" t="s">
        <v>23</v>
      </c>
      <c r="Z35" s="5"/>
    </row>
    <row r="36" spans="1:33" x14ac:dyDescent="0.35">
      <c r="A36" s="1">
        <v>40950</v>
      </c>
      <c r="B36">
        <v>5229</v>
      </c>
      <c r="C36">
        <v>4244</v>
      </c>
      <c r="D36">
        <v>5628</v>
      </c>
      <c r="E36">
        <v>0</v>
      </c>
      <c r="F36">
        <v>0</v>
      </c>
      <c r="G36">
        <v>4431</v>
      </c>
      <c r="H36">
        <v>1</v>
      </c>
      <c r="I36">
        <v>0.5927152317880795</v>
      </c>
      <c r="J36">
        <v>1</v>
      </c>
      <c r="K36">
        <v>0</v>
      </c>
      <c r="L36">
        <v>0</v>
      </c>
      <c r="M36">
        <v>0</v>
      </c>
      <c r="N36">
        <f t="shared" si="0"/>
        <v>5624.9031838874689</v>
      </c>
      <c r="O36">
        <f>N36-B36</f>
        <v>395.90318388746891</v>
      </c>
      <c r="P36">
        <f t="shared" si="1"/>
        <v>395.90318388746891</v>
      </c>
      <c r="Q36" s="8">
        <f>P36/B36</f>
        <v>7.5712982193052003E-2</v>
      </c>
      <c r="R36">
        <v>1130</v>
      </c>
      <c r="S36">
        <f t="shared" si="2"/>
        <v>7126.2573099744404</v>
      </c>
      <c r="T36">
        <f t="shared" si="3"/>
        <v>20340</v>
      </c>
      <c r="U36">
        <f t="shared" si="4"/>
        <v>395.90318388746891</v>
      </c>
      <c r="V36">
        <f t="shared" si="5"/>
        <v>156739.33101223502</v>
      </c>
      <c r="Y36" s="2" t="s">
        <v>24</v>
      </c>
      <c r="Z36" s="2">
        <v>0.73771537623170402</v>
      </c>
    </row>
    <row r="37" spans="1:33" x14ac:dyDescent="0.35">
      <c r="A37" s="1">
        <v>40951</v>
      </c>
      <c r="B37">
        <v>5357</v>
      </c>
      <c r="C37">
        <v>4694.333333333333</v>
      </c>
      <c r="D37">
        <v>4295</v>
      </c>
      <c r="E37">
        <v>0</v>
      </c>
      <c r="F37">
        <v>0</v>
      </c>
      <c r="G37">
        <v>5229</v>
      </c>
      <c r="H37">
        <v>0</v>
      </c>
      <c r="I37">
        <v>0.51487161612640875</v>
      </c>
      <c r="J37">
        <v>1</v>
      </c>
      <c r="K37">
        <v>0</v>
      </c>
      <c r="L37">
        <v>0</v>
      </c>
      <c r="M37">
        <v>0</v>
      </c>
      <c r="N37">
        <f t="shared" si="0"/>
        <v>5105.2569617038516</v>
      </c>
      <c r="O37">
        <f>N37-B37</f>
        <v>-251.74303829614837</v>
      </c>
      <c r="P37">
        <f t="shared" si="1"/>
        <v>251.74303829614837</v>
      </c>
      <c r="Q37" s="8">
        <f>P37/B37</f>
        <v>4.6993286969600222E-2</v>
      </c>
      <c r="R37">
        <v>831</v>
      </c>
      <c r="S37">
        <f t="shared" si="2"/>
        <v>18125.498757322683</v>
      </c>
      <c r="T37">
        <f t="shared" si="3"/>
        <v>14958</v>
      </c>
      <c r="U37">
        <f t="shared" si="4"/>
        <v>-503.48607659229674</v>
      </c>
      <c r="V37">
        <f t="shared" si="5"/>
        <v>253498.22932230411</v>
      </c>
      <c r="Y37" s="2" t="s">
        <v>25</v>
      </c>
      <c r="Z37" s="2">
        <v>0.54422397632868469</v>
      </c>
    </row>
    <row r="38" spans="1:33" x14ac:dyDescent="0.35">
      <c r="A38" s="1">
        <v>40952</v>
      </c>
      <c r="B38">
        <v>4260</v>
      </c>
      <c r="C38">
        <v>5005.666666666667</v>
      </c>
      <c r="D38">
        <v>3259</v>
      </c>
      <c r="E38">
        <v>0</v>
      </c>
      <c r="F38">
        <v>0</v>
      </c>
      <c r="G38">
        <v>5357</v>
      </c>
      <c r="H38">
        <v>0</v>
      </c>
      <c r="I38">
        <v>0.37254560241663764</v>
      </c>
      <c r="J38">
        <v>0</v>
      </c>
      <c r="K38">
        <v>1</v>
      </c>
      <c r="L38">
        <v>0</v>
      </c>
      <c r="M38">
        <v>0</v>
      </c>
      <c r="N38">
        <f t="shared" si="0"/>
        <v>4852.4802070067599</v>
      </c>
      <c r="O38">
        <f>N38-B38</f>
        <v>592.48020700675988</v>
      </c>
      <c r="P38">
        <f t="shared" si="1"/>
        <v>592.48020700675988</v>
      </c>
      <c r="Q38" s="8">
        <f>P38/B38</f>
        <v>0.13907986079970888</v>
      </c>
      <c r="R38">
        <v>1527</v>
      </c>
      <c r="S38">
        <f t="shared" si="2"/>
        <v>10664.643726121678</v>
      </c>
      <c r="T38">
        <f t="shared" si="3"/>
        <v>27486</v>
      </c>
      <c r="U38">
        <f t="shared" si="4"/>
        <v>592.48020700675988</v>
      </c>
      <c r="V38">
        <f t="shared" si="5"/>
        <v>351032.79569477303</v>
      </c>
      <c r="Y38" s="2" t="s">
        <v>26</v>
      </c>
      <c r="Z38" s="2">
        <v>0.53645506683428723</v>
      </c>
    </row>
    <row r="39" spans="1:33" x14ac:dyDescent="0.35">
      <c r="A39" s="1">
        <v>40953</v>
      </c>
      <c r="B39">
        <v>6659</v>
      </c>
      <c r="C39">
        <v>4948.666666666667</v>
      </c>
      <c r="D39">
        <v>3582</v>
      </c>
      <c r="E39">
        <v>1</v>
      </c>
      <c r="F39">
        <v>0</v>
      </c>
      <c r="G39">
        <v>4260</v>
      </c>
      <c r="H39">
        <v>0</v>
      </c>
      <c r="I39">
        <v>0.7787266178691763</v>
      </c>
      <c r="J39">
        <v>0</v>
      </c>
      <c r="K39">
        <v>0</v>
      </c>
      <c r="L39">
        <v>0</v>
      </c>
      <c r="M39">
        <v>0</v>
      </c>
      <c r="N39">
        <f t="shared" si="0"/>
        <v>4525.3254429004892</v>
      </c>
      <c r="O39">
        <f>N39-B39</f>
        <v>-2133.6745570995108</v>
      </c>
      <c r="P39">
        <f t="shared" si="1"/>
        <v>2133.6745570995108</v>
      </c>
      <c r="Q39" s="8">
        <f>P39/B39</f>
        <v>0.32041966618103479</v>
      </c>
      <c r="R39">
        <v>61</v>
      </c>
      <c r="S39">
        <f t="shared" si="2"/>
        <v>153624.56811116479</v>
      </c>
      <c r="T39">
        <f t="shared" si="3"/>
        <v>1098</v>
      </c>
      <c r="U39">
        <f t="shared" si="4"/>
        <v>-4267.3491141990216</v>
      </c>
      <c r="V39">
        <f t="shared" si="5"/>
        <v>18210268.462455176</v>
      </c>
      <c r="Y39" s="2" t="s">
        <v>6</v>
      </c>
      <c r="Z39" s="2">
        <v>805.45943778014635</v>
      </c>
    </row>
    <row r="40" spans="1:33" ht="15" thickBot="1" x14ac:dyDescent="0.4">
      <c r="A40" s="1">
        <v>40954</v>
      </c>
      <c r="B40">
        <v>3800</v>
      </c>
      <c r="C40">
        <v>5425.333333333333</v>
      </c>
      <c r="D40">
        <v>3878</v>
      </c>
      <c r="E40">
        <v>0</v>
      </c>
      <c r="F40">
        <v>1</v>
      </c>
      <c r="G40">
        <v>6659</v>
      </c>
      <c r="H40">
        <v>0</v>
      </c>
      <c r="I40">
        <v>0.16782851167654234</v>
      </c>
      <c r="J40">
        <v>0</v>
      </c>
      <c r="K40">
        <v>0</v>
      </c>
      <c r="L40">
        <v>0</v>
      </c>
      <c r="M40">
        <v>0</v>
      </c>
      <c r="N40">
        <f t="shared" si="0"/>
        <v>5232.2923468525714</v>
      </c>
      <c r="O40">
        <f>N40-B40</f>
        <v>1432.2923468525714</v>
      </c>
      <c r="P40">
        <f t="shared" si="1"/>
        <v>1432.2923468525714</v>
      </c>
      <c r="Q40" s="8">
        <f>P40/B40</f>
        <v>0.37691903864541354</v>
      </c>
      <c r="R40">
        <v>1530</v>
      </c>
      <c r="S40">
        <f t="shared" si="2"/>
        <v>25781.262243346286</v>
      </c>
      <c r="T40">
        <f t="shared" si="3"/>
        <v>27540</v>
      </c>
      <c r="U40">
        <f t="shared" si="4"/>
        <v>1432.2923468525714</v>
      </c>
      <c r="V40">
        <f t="shared" si="5"/>
        <v>2051461.3668524467</v>
      </c>
      <c r="Y40" s="3" t="s">
        <v>27</v>
      </c>
      <c r="Z40" s="3">
        <v>359</v>
      </c>
    </row>
    <row r="41" spans="1:33" x14ac:dyDescent="0.35">
      <c r="A41" s="1">
        <v>40955</v>
      </c>
      <c r="B41">
        <v>3960</v>
      </c>
      <c r="C41">
        <v>4906.333333333333</v>
      </c>
      <c r="D41">
        <v>4423</v>
      </c>
      <c r="E41">
        <v>0</v>
      </c>
      <c r="F41">
        <v>0</v>
      </c>
      <c r="G41">
        <v>3800</v>
      </c>
      <c r="H41">
        <v>0</v>
      </c>
      <c r="I41">
        <v>0.51858952015801096</v>
      </c>
      <c r="J41">
        <v>0</v>
      </c>
      <c r="K41">
        <v>0</v>
      </c>
      <c r="L41">
        <v>1</v>
      </c>
      <c r="M41">
        <v>0</v>
      </c>
      <c r="N41">
        <f t="shared" si="0"/>
        <v>4873.6316004289602</v>
      </c>
      <c r="O41">
        <f>N41-B41</f>
        <v>913.63160042896016</v>
      </c>
      <c r="P41">
        <f t="shared" si="1"/>
        <v>913.63160042896016</v>
      </c>
      <c r="Q41" s="8">
        <f>P41/B41</f>
        <v>0.23071505061337377</v>
      </c>
      <c r="R41">
        <v>1001</v>
      </c>
      <c r="S41">
        <f t="shared" si="2"/>
        <v>16445.368807721283</v>
      </c>
      <c r="T41">
        <f t="shared" si="3"/>
        <v>18018</v>
      </c>
      <c r="U41">
        <f t="shared" si="4"/>
        <v>913.63160042896016</v>
      </c>
      <c r="V41">
        <f t="shared" si="5"/>
        <v>834722.7013023831</v>
      </c>
    </row>
    <row r="42" spans="1:33" ht="15" thickBot="1" x14ac:dyDescent="0.4">
      <c r="A42" s="1">
        <v>40956</v>
      </c>
      <c r="B42">
        <v>4609</v>
      </c>
      <c r="C42">
        <v>4806.333333333333</v>
      </c>
      <c r="D42">
        <v>4431</v>
      </c>
      <c r="E42">
        <v>0</v>
      </c>
      <c r="F42">
        <v>0</v>
      </c>
      <c r="G42">
        <v>3960</v>
      </c>
      <c r="H42">
        <v>0</v>
      </c>
      <c r="I42">
        <v>0.57540374114093185</v>
      </c>
      <c r="J42">
        <v>0</v>
      </c>
      <c r="K42">
        <v>0</v>
      </c>
      <c r="L42">
        <v>0</v>
      </c>
      <c r="M42">
        <v>1</v>
      </c>
      <c r="N42">
        <f t="shared" si="0"/>
        <v>4882.6729791328544</v>
      </c>
      <c r="O42">
        <f>N42-B42</f>
        <v>273.67297913285438</v>
      </c>
      <c r="P42">
        <f t="shared" si="1"/>
        <v>273.67297913285438</v>
      </c>
      <c r="Q42" s="8">
        <f>P42/B42</f>
        <v>5.9377951645227682E-2</v>
      </c>
      <c r="R42">
        <v>992</v>
      </c>
      <c r="S42">
        <f t="shared" si="2"/>
        <v>4926.1136243913788</v>
      </c>
      <c r="T42">
        <f t="shared" si="3"/>
        <v>17856</v>
      </c>
      <c r="U42">
        <f t="shared" si="4"/>
        <v>273.67297913285438</v>
      </c>
      <c r="V42">
        <f t="shared" si="5"/>
        <v>74896.899507451744</v>
      </c>
      <c r="Y42" t="s">
        <v>28</v>
      </c>
    </row>
    <row r="43" spans="1:33" x14ac:dyDescent="0.35">
      <c r="A43" s="1">
        <v>40957</v>
      </c>
      <c r="B43">
        <v>4848</v>
      </c>
      <c r="C43">
        <v>4123</v>
      </c>
      <c r="D43">
        <v>5229</v>
      </c>
      <c r="E43">
        <v>0</v>
      </c>
      <c r="F43">
        <v>0</v>
      </c>
      <c r="G43">
        <v>4609</v>
      </c>
      <c r="H43">
        <v>1</v>
      </c>
      <c r="I43">
        <v>0.52776809573602879</v>
      </c>
      <c r="J43">
        <v>1</v>
      </c>
      <c r="K43">
        <v>0</v>
      </c>
      <c r="L43">
        <v>0</v>
      </c>
      <c r="M43">
        <v>0</v>
      </c>
      <c r="N43">
        <f t="shared" si="0"/>
        <v>5479.3155211130852</v>
      </c>
      <c r="O43">
        <f>N43-B43</f>
        <v>631.3155211130852</v>
      </c>
      <c r="P43">
        <f t="shared" si="1"/>
        <v>631.3155211130852</v>
      </c>
      <c r="Q43" s="8">
        <f>P43/B43</f>
        <v>0.13022184841441525</v>
      </c>
      <c r="R43">
        <v>1877</v>
      </c>
      <c r="S43">
        <f t="shared" si="2"/>
        <v>11363.679380035534</v>
      </c>
      <c r="T43">
        <f t="shared" si="3"/>
        <v>33786</v>
      </c>
      <c r="U43">
        <f t="shared" si="4"/>
        <v>631.3155211130852</v>
      </c>
      <c r="V43">
        <f t="shared" si="5"/>
        <v>398559.28719828633</v>
      </c>
      <c r="Y43" s="4"/>
      <c r="Z43" s="4" t="s">
        <v>33</v>
      </c>
      <c r="AA43" s="4" t="s">
        <v>34</v>
      </c>
      <c r="AB43" s="4" t="s">
        <v>35</v>
      </c>
      <c r="AC43" s="4" t="s">
        <v>36</v>
      </c>
      <c r="AD43" s="4" t="s">
        <v>37</v>
      </c>
    </row>
    <row r="44" spans="1:33" x14ac:dyDescent="0.35">
      <c r="A44" s="1">
        <v>40958</v>
      </c>
      <c r="B44">
        <v>4972</v>
      </c>
      <c r="C44">
        <v>4472.333333333333</v>
      </c>
      <c r="D44">
        <v>5357</v>
      </c>
      <c r="E44">
        <v>0</v>
      </c>
      <c r="F44">
        <v>0</v>
      </c>
      <c r="G44">
        <v>4848</v>
      </c>
      <c r="H44">
        <v>0</v>
      </c>
      <c r="I44">
        <v>0.51440687812245844</v>
      </c>
      <c r="J44">
        <v>1</v>
      </c>
      <c r="K44">
        <v>0</v>
      </c>
      <c r="L44">
        <v>0</v>
      </c>
      <c r="M44">
        <v>0</v>
      </c>
      <c r="N44">
        <f t="shared" si="0"/>
        <v>5335.4143086192689</v>
      </c>
      <c r="O44">
        <f>N44-B44</f>
        <v>363.41430861926892</v>
      </c>
      <c r="P44">
        <f t="shared" si="1"/>
        <v>363.41430861926892</v>
      </c>
      <c r="Q44" s="8">
        <f>P44/B44</f>
        <v>7.3092177920206947E-2</v>
      </c>
      <c r="R44">
        <v>1273</v>
      </c>
      <c r="S44">
        <f t="shared" si="2"/>
        <v>6541.4575551468406</v>
      </c>
      <c r="T44">
        <f t="shared" si="3"/>
        <v>22914</v>
      </c>
      <c r="U44">
        <f t="shared" si="4"/>
        <v>363.41430861926892</v>
      </c>
      <c r="V44">
        <f t="shared" si="5"/>
        <v>132069.95970922124</v>
      </c>
      <c r="Y44" s="2" t="s">
        <v>29</v>
      </c>
      <c r="Z44" s="2">
        <v>6</v>
      </c>
      <c r="AA44" s="2">
        <v>272681835.50160873</v>
      </c>
      <c r="AB44" s="2">
        <v>45446972.583601452</v>
      </c>
      <c r="AC44" s="2">
        <v>70.051527401774223</v>
      </c>
      <c r="AD44" s="2">
        <v>4.1047604741887246E-57</v>
      </c>
    </row>
    <row r="45" spans="1:33" x14ac:dyDescent="0.35">
      <c r="A45" s="1">
        <v>40959</v>
      </c>
      <c r="B45">
        <v>3215</v>
      </c>
      <c r="C45">
        <v>4809.666666666667</v>
      </c>
      <c r="D45">
        <v>4260</v>
      </c>
      <c r="E45">
        <v>0</v>
      </c>
      <c r="F45">
        <v>0</v>
      </c>
      <c r="G45">
        <v>4972</v>
      </c>
      <c r="H45">
        <v>0</v>
      </c>
      <c r="I45">
        <v>0.29586383176484254</v>
      </c>
      <c r="J45">
        <v>0</v>
      </c>
      <c r="K45">
        <v>1</v>
      </c>
      <c r="L45">
        <v>0</v>
      </c>
      <c r="M45">
        <v>0</v>
      </c>
      <c r="N45">
        <f t="shared" si="0"/>
        <v>5067.4692255773498</v>
      </c>
      <c r="O45">
        <f>N45-B45</f>
        <v>1852.4692255773498</v>
      </c>
      <c r="P45">
        <f t="shared" si="1"/>
        <v>1852.4692255773498</v>
      </c>
      <c r="Q45" s="8">
        <f>P45/B45</f>
        <v>0.57619571557615856</v>
      </c>
      <c r="R45">
        <v>1478</v>
      </c>
      <c r="S45">
        <f t="shared" si="2"/>
        <v>33344.446060392293</v>
      </c>
      <c r="T45">
        <f t="shared" si="3"/>
        <v>26604</v>
      </c>
      <c r="U45">
        <f t="shared" si="4"/>
        <v>1852.4692255773498</v>
      </c>
      <c r="V45">
        <f t="shared" si="5"/>
        <v>3431642.231711146</v>
      </c>
      <c r="Y45" s="2" t="s">
        <v>30</v>
      </c>
      <c r="Z45" s="2">
        <v>352</v>
      </c>
      <c r="AA45" s="2">
        <v>228365246.88000652</v>
      </c>
      <c r="AB45" s="2">
        <v>648764.90590910939</v>
      </c>
      <c r="AC45" s="2"/>
      <c r="AD45" s="2"/>
    </row>
    <row r="46" spans="1:33" ht="15" thickBot="1" x14ac:dyDescent="0.4">
      <c r="A46" s="1">
        <v>40960</v>
      </c>
      <c r="B46">
        <v>3789</v>
      </c>
      <c r="C46">
        <v>4345</v>
      </c>
      <c r="D46">
        <v>6659</v>
      </c>
      <c r="E46">
        <v>1</v>
      </c>
      <c r="F46">
        <v>0</v>
      </c>
      <c r="G46">
        <v>3215</v>
      </c>
      <c r="H46">
        <v>0</v>
      </c>
      <c r="I46">
        <v>0.56668990356686422</v>
      </c>
      <c r="J46">
        <v>0</v>
      </c>
      <c r="K46">
        <v>0</v>
      </c>
      <c r="L46">
        <v>0</v>
      </c>
      <c r="M46">
        <v>0</v>
      </c>
      <c r="N46">
        <f t="shared" si="0"/>
        <v>5219.6715094737956</v>
      </c>
      <c r="O46">
        <f>N46-B46</f>
        <v>1430.6715094737956</v>
      </c>
      <c r="P46">
        <f t="shared" si="1"/>
        <v>1430.6715094737956</v>
      </c>
      <c r="Q46" s="8">
        <f>P46/B46</f>
        <v>0.37758551318917805</v>
      </c>
      <c r="R46">
        <v>796</v>
      </c>
      <c r="S46">
        <f t="shared" si="2"/>
        <v>25752.087170528321</v>
      </c>
      <c r="T46">
        <f t="shared" si="3"/>
        <v>14328</v>
      </c>
      <c r="U46">
        <f t="shared" si="4"/>
        <v>1430.6715094737956</v>
      </c>
      <c r="V46">
        <f t="shared" si="5"/>
        <v>2046820.9680200289</v>
      </c>
      <c r="Y46" s="3" t="s">
        <v>31</v>
      </c>
      <c r="Z46" s="3">
        <v>358</v>
      </c>
      <c r="AA46" s="3">
        <v>501047082.38161528</v>
      </c>
      <c r="AB46" s="3"/>
      <c r="AC46" s="3"/>
      <c r="AD46" s="3"/>
    </row>
    <row r="47" spans="1:33" ht="15" thickBot="1" x14ac:dyDescent="0.4">
      <c r="A47" s="1">
        <v>40961</v>
      </c>
      <c r="B47">
        <v>3695</v>
      </c>
      <c r="C47">
        <v>3992</v>
      </c>
      <c r="D47">
        <v>3800</v>
      </c>
      <c r="E47">
        <v>0</v>
      </c>
      <c r="F47">
        <v>1</v>
      </c>
      <c r="G47">
        <v>3789</v>
      </c>
      <c r="H47">
        <v>0</v>
      </c>
      <c r="I47">
        <v>0.48907865690716856</v>
      </c>
      <c r="J47">
        <v>0</v>
      </c>
      <c r="K47">
        <v>0</v>
      </c>
      <c r="L47">
        <v>0</v>
      </c>
      <c r="M47">
        <v>0</v>
      </c>
      <c r="N47">
        <f t="shared" si="0"/>
        <v>4026.6579400919495</v>
      </c>
      <c r="O47">
        <f>N47-B47</f>
        <v>331.65794009194951</v>
      </c>
      <c r="P47">
        <f t="shared" si="1"/>
        <v>331.65794009194951</v>
      </c>
      <c r="Q47" s="8">
        <f>P47/B47</f>
        <v>8.975857647955332E-2</v>
      </c>
      <c r="R47">
        <v>1311</v>
      </c>
      <c r="S47">
        <f t="shared" si="2"/>
        <v>5969.8429216550912</v>
      </c>
      <c r="T47">
        <f t="shared" si="3"/>
        <v>23598</v>
      </c>
      <c r="U47">
        <f t="shared" si="4"/>
        <v>331.65794009194951</v>
      </c>
      <c r="V47">
        <f t="shared" si="5"/>
        <v>109996.98922603518</v>
      </c>
    </row>
    <row r="48" spans="1:33" x14ac:dyDescent="0.35">
      <c r="A48" s="1">
        <v>40962</v>
      </c>
      <c r="B48">
        <v>3844</v>
      </c>
      <c r="C48">
        <v>3566.3333333333335</v>
      </c>
      <c r="D48">
        <v>3960</v>
      </c>
      <c r="E48">
        <v>0</v>
      </c>
      <c r="F48">
        <v>0</v>
      </c>
      <c r="G48">
        <v>3695</v>
      </c>
      <c r="H48">
        <v>0</v>
      </c>
      <c r="I48">
        <v>0.51731149064714765</v>
      </c>
      <c r="J48">
        <v>0</v>
      </c>
      <c r="K48">
        <v>0</v>
      </c>
      <c r="L48">
        <v>1</v>
      </c>
      <c r="M48">
        <v>0</v>
      </c>
      <c r="N48">
        <f t="shared" si="0"/>
        <v>4231.4914318277988</v>
      </c>
      <c r="O48">
        <f>N48-B48</f>
        <v>387.49143182779881</v>
      </c>
      <c r="P48">
        <f t="shared" si="1"/>
        <v>387.49143182779881</v>
      </c>
      <c r="Q48" s="8">
        <f>P48/B48</f>
        <v>0.10080422263990604</v>
      </c>
      <c r="R48">
        <v>1322</v>
      </c>
      <c r="S48">
        <f t="shared" si="2"/>
        <v>6974.8457729003785</v>
      </c>
      <c r="T48">
        <f t="shared" si="3"/>
        <v>23796</v>
      </c>
      <c r="U48">
        <f t="shared" si="4"/>
        <v>387.49143182779881</v>
      </c>
      <c r="V48">
        <f t="shared" si="5"/>
        <v>150149.60973995764</v>
      </c>
      <c r="Y48" s="4"/>
      <c r="Z48" s="4" t="s">
        <v>38</v>
      </c>
      <c r="AA48" s="4" t="s">
        <v>6</v>
      </c>
      <c r="AB48" s="4" t="s">
        <v>39</v>
      </c>
      <c r="AC48" s="4" t="s">
        <v>40</v>
      </c>
      <c r="AD48" s="4" t="s">
        <v>41</v>
      </c>
      <c r="AE48" s="4" t="s">
        <v>42</v>
      </c>
      <c r="AF48" s="4" t="s">
        <v>43</v>
      </c>
      <c r="AG48" s="4" t="s">
        <v>44</v>
      </c>
    </row>
    <row r="49" spans="1:33" x14ac:dyDescent="0.35">
      <c r="A49" s="1">
        <v>40963</v>
      </c>
      <c r="B49">
        <v>4438</v>
      </c>
      <c r="C49">
        <v>3776</v>
      </c>
      <c r="D49">
        <v>4609</v>
      </c>
      <c r="E49">
        <v>0</v>
      </c>
      <c r="F49">
        <v>0</v>
      </c>
      <c r="G49">
        <v>3844</v>
      </c>
      <c r="H49">
        <v>0</v>
      </c>
      <c r="I49">
        <v>0.56901359358661552</v>
      </c>
      <c r="J49">
        <v>0</v>
      </c>
      <c r="K49">
        <v>0</v>
      </c>
      <c r="L49">
        <v>0</v>
      </c>
      <c r="M49">
        <v>1</v>
      </c>
      <c r="N49">
        <f t="shared" si="0"/>
        <v>4579.8407048978252</v>
      </c>
      <c r="O49">
        <f>N49-B49</f>
        <v>141.84070489782516</v>
      </c>
      <c r="P49">
        <f t="shared" si="1"/>
        <v>141.84070489782516</v>
      </c>
      <c r="Q49" s="8">
        <f>P49/B49</f>
        <v>3.1960501328937622E-2</v>
      </c>
      <c r="R49">
        <v>1086</v>
      </c>
      <c r="S49">
        <f t="shared" si="2"/>
        <v>2553.1326881608529</v>
      </c>
      <c r="T49">
        <f t="shared" si="3"/>
        <v>19548</v>
      </c>
      <c r="U49">
        <f t="shared" si="4"/>
        <v>141.84070489782516</v>
      </c>
      <c r="V49">
        <f t="shared" si="5"/>
        <v>20118.785565911923</v>
      </c>
      <c r="Y49" s="2" t="s">
        <v>32</v>
      </c>
      <c r="Z49" s="2">
        <v>656.6282552952664</v>
      </c>
      <c r="AA49" s="2">
        <v>235.99228951365296</v>
      </c>
      <c r="AB49" s="2">
        <v>2.7824140214431803</v>
      </c>
      <c r="AC49" s="2">
        <v>5.6864625828449032E-3</v>
      </c>
      <c r="AD49" s="2">
        <v>192.49602946149554</v>
      </c>
      <c r="AE49" s="2">
        <v>1120.7604811290373</v>
      </c>
      <c r="AF49" s="2">
        <v>192.49602946149554</v>
      </c>
      <c r="AG49" s="2">
        <v>1120.7604811290373</v>
      </c>
    </row>
    <row r="50" spans="1:33" x14ac:dyDescent="0.35">
      <c r="A50" s="1">
        <v>40964</v>
      </c>
      <c r="B50">
        <v>4395</v>
      </c>
      <c r="C50">
        <v>3992.3333333333335</v>
      </c>
      <c r="D50">
        <v>4848</v>
      </c>
      <c r="E50">
        <v>0</v>
      </c>
      <c r="F50">
        <v>0</v>
      </c>
      <c r="G50">
        <v>4438</v>
      </c>
      <c r="H50">
        <v>1</v>
      </c>
      <c r="I50">
        <v>0.49500406645753459</v>
      </c>
      <c r="J50">
        <v>1</v>
      </c>
      <c r="K50">
        <v>0</v>
      </c>
      <c r="L50">
        <v>0</v>
      </c>
      <c r="M50">
        <v>0</v>
      </c>
      <c r="N50">
        <f t="shared" si="0"/>
        <v>5251.8704396747944</v>
      </c>
      <c r="O50">
        <f>N50-B50</f>
        <v>856.8704396747944</v>
      </c>
      <c r="P50">
        <f t="shared" si="1"/>
        <v>856.8704396747944</v>
      </c>
      <c r="Q50" s="8">
        <f>P50/B50</f>
        <v>0.19496483269051068</v>
      </c>
      <c r="R50">
        <v>1755</v>
      </c>
      <c r="S50">
        <f t="shared" si="2"/>
        <v>15423.667914146299</v>
      </c>
      <c r="T50">
        <f t="shared" si="3"/>
        <v>31590</v>
      </c>
      <c r="U50">
        <f t="shared" si="4"/>
        <v>856.8704396747944</v>
      </c>
      <c r="V50">
        <f t="shared" si="5"/>
        <v>734226.95038847544</v>
      </c>
      <c r="Y50" s="2" t="s">
        <v>106</v>
      </c>
      <c r="Z50" s="2">
        <v>0.21067850547816264</v>
      </c>
      <c r="AA50" s="2">
        <v>9.4727851595731383E-2</v>
      </c>
      <c r="AB50" s="2">
        <v>2.224039729912509</v>
      </c>
      <c r="AC50" s="2">
        <v>2.6779712215815404E-2</v>
      </c>
      <c r="AD50" s="2">
        <v>2.4374755045526858E-2</v>
      </c>
      <c r="AE50" s="2">
        <v>0.39698225591079839</v>
      </c>
      <c r="AF50" s="2">
        <v>2.4374755045526858E-2</v>
      </c>
      <c r="AG50" s="2">
        <v>0.39698225591079839</v>
      </c>
    </row>
    <row r="51" spans="1:33" x14ac:dyDescent="0.35">
      <c r="A51" s="1">
        <v>40965</v>
      </c>
      <c r="B51">
        <v>4973</v>
      </c>
      <c r="C51">
        <v>4225.666666666667</v>
      </c>
      <c r="D51">
        <v>4972</v>
      </c>
      <c r="E51">
        <v>0</v>
      </c>
      <c r="F51">
        <v>0</v>
      </c>
      <c r="G51">
        <v>4395</v>
      </c>
      <c r="H51">
        <v>0</v>
      </c>
      <c r="I51">
        <v>0.56715464157081441</v>
      </c>
      <c r="J51">
        <v>1</v>
      </c>
      <c r="K51">
        <v>0</v>
      </c>
      <c r="L51">
        <v>0</v>
      </c>
      <c r="M51">
        <v>0</v>
      </c>
      <c r="N51">
        <f t="shared" si="0"/>
        <v>4999.0943494711901</v>
      </c>
      <c r="O51">
        <f>N51-B51</f>
        <v>26.094349471190071</v>
      </c>
      <c r="P51">
        <f t="shared" si="1"/>
        <v>26.094349471190071</v>
      </c>
      <c r="Q51" s="8">
        <f>P51/B51</f>
        <v>5.2472048001588724E-3</v>
      </c>
      <c r="R51">
        <v>1259</v>
      </c>
      <c r="S51">
        <f t="shared" si="2"/>
        <v>469.69829048142128</v>
      </c>
      <c r="T51">
        <f t="shared" si="3"/>
        <v>22662</v>
      </c>
      <c r="U51">
        <f t="shared" si="4"/>
        <v>26.094349471190071</v>
      </c>
      <c r="V51">
        <f t="shared" si="5"/>
        <v>680.91507432459753</v>
      </c>
      <c r="Y51" s="2" t="s">
        <v>21</v>
      </c>
      <c r="Z51" s="2">
        <v>0.44813587400725485</v>
      </c>
      <c r="AA51" s="2">
        <v>4.3868645610316233E-2</v>
      </c>
      <c r="AB51" s="2">
        <v>10.215402544861572</v>
      </c>
      <c r="AC51" s="2">
        <v>1.2560799741022746E-21</v>
      </c>
      <c r="AD51" s="2">
        <v>0.36185825801653831</v>
      </c>
      <c r="AE51" s="2">
        <v>0.53441348999797145</v>
      </c>
      <c r="AF51" s="2">
        <v>0.36185825801653831</v>
      </c>
      <c r="AG51" s="2">
        <v>0.53441348999797145</v>
      </c>
    </row>
    <row r="52" spans="1:33" x14ac:dyDescent="0.35">
      <c r="A52" s="1">
        <v>40966</v>
      </c>
      <c r="B52">
        <v>3390</v>
      </c>
      <c r="C52">
        <v>4602</v>
      </c>
      <c r="D52">
        <v>3215</v>
      </c>
      <c r="E52">
        <v>0</v>
      </c>
      <c r="F52">
        <v>0</v>
      </c>
      <c r="G52">
        <v>4973</v>
      </c>
      <c r="H52">
        <v>0</v>
      </c>
      <c r="I52">
        <v>0.31607993493667946</v>
      </c>
      <c r="J52">
        <v>0</v>
      </c>
      <c r="K52">
        <v>1</v>
      </c>
      <c r="L52">
        <v>0</v>
      </c>
      <c r="M52">
        <v>0</v>
      </c>
      <c r="N52">
        <f t="shared" si="0"/>
        <v>4608.5070240347741</v>
      </c>
      <c r="O52">
        <f>N52-B52</f>
        <v>1218.5070240347741</v>
      </c>
      <c r="P52">
        <f t="shared" si="1"/>
        <v>1218.5070240347741</v>
      </c>
      <c r="Q52" s="8">
        <f>P52/B52</f>
        <v>0.35944160001025782</v>
      </c>
      <c r="R52">
        <v>1213</v>
      </c>
      <c r="S52">
        <f t="shared" si="2"/>
        <v>21933.126432625933</v>
      </c>
      <c r="T52">
        <f t="shared" si="3"/>
        <v>21834</v>
      </c>
      <c r="U52">
        <f t="shared" si="4"/>
        <v>1218.5070240347741</v>
      </c>
      <c r="V52">
        <f t="shared" si="5"/>
        <v>1484759.3676220814</v>
      </c>
      <c r="Y52" s="2" t="s">
        <v>16</v>
      </c>
      <c r="Z52" s="2">
        <v>-146.23906912805407</v>
      </c>
      <c r="AA52" s="2">
        <v>156.40697474206564</v>
      </c>
      <c r="AB52" s="2">
        <v>-0.93499071489120167</v>
      </c>
      <c r="AC52" s="2">
        <v>0.35043405263375738</v>
      </c>
      <c r="AD52" s="2">
        <v>-453.84876888801818</v>
      </c>
      <c r="AE52" s="2">
        <v>161.37063063191002</v>
      </c>
      <c r="AF52" s="2">
        <v>-453.84876888801818</v>
      </c>
      <c r="AG52" s="2">
        <v>161.37063063191002</v>
      </c>
    </row>
    <row r="53" spans="1:33" x14ac:dyDescent="0.35">
      <c r="A53" s="1">
        <v>40967</v>
      </c>
      <c r="B53">
        <v>3795</v>
      </c>
      <c r="C53">
        <v>4252.666666666667</v>
      </c>
      <c r="D53">
        <v>3789</v>
      </c>
      <c r="E53">
        <v>1</v>
      </c>
      <c r="F53">
        <v>0</v>
      </c>
      <c r="G53">
        <v>3390</v>
      </c>
      <c r="H53">
        <v>0</v>
      </c>
      <c r="I53">
        <v>0.54705472289996515</v>
      </c>
      <c r="J53">
        <v>0</v>
      </c>
      <c r="K53">
        <v>0</v>
      </c>
      <c r="L53">
        <v>0</v>
      </c>
      <c r="M53">
        <v>0</v>
      </c>
      <c r="N53">
        <f t="shared" si="0"/>
        <v>4159.4999410933178</v>
      </c>
      <c r="O53">
        <f>N53-B53</f>
        <v>364.49994109331783</v>
      </c>
      <c r="P53">
        <f t="shared" si="1"/>
        <v>364.49994109331783</v>
      </c>
      <c r="Q53" s="8">
        <f>P53/B53</f>
        <v>9.604741530785714E-2</v>
      </c>
      <c r="R53">
        <v>1158</v>
      </c>
      <c r="S53">
        <f t="shared" si="2"/>
        <v>6560.9989396797209</v>
      </c>
      <c r="T53">
        <f t="shared" si="3"/>
        <v>20844</v>
      </c>
      <c r="U53">
        <f t="shared" si="4"/>
        <v>364.49994109331783</v>
      </c>
      <c r="V53">
        <f t="shared" si="5"/>
        <v>132860.20705703218</v>
      </c>
      <c r="Y53" s="2" t="s">
        <v>17</v>
      </c>
      <c r="Z53" s="2">
        <v>-203.79898883052019</v>
      </c>
      <c r="AA53" s="2">
        <v>134.0341854272155</v>
      </c>
      <c r="AB53" s="2">
        <v>-1.5205000737754997</v>
      </c>
      <c r="AC53" s="2">
        <v>0.12928306765563111</v>
      </c>
      <c r="AD53" s="2">
        <v>-467.40753700959476</v>
      </c>
      <c r="AE53" s="2">
        <v>59.809559348554416</v>
      </c>
      <c r="AF53" s="2">
        <v>-467.40753700959476</v>
      </c>
      <c r="AG53" s="2">
        <v>59.809559348554416</v>
      </c>
    </row>
    <row r="54" spans="1:33" x14ac:dyDescent="0.35">
      <c r="A54" s="1">
        <v>40968</v>
      </c>
      <c r="B54">
        <v>3842</v>
      </c>
      <c r="C54">
        <v>4052.6666666666665</v>
      </c>
      <c r="D54">
        <v>3695</v>
      </c>
      <c r="E54">
        <v>0</v>
      </c>
      <c r="F54">
        <v>1</v>
      </c>
      <c r="G54">
        <v>3795</v>
      </c>
      <c r="H54">
        <v>0</v>
      </c>
      <c r="I54">
        <v>0.50546067154641572</v>
      </c>
      <c r="J54">
        <v>0</v>
      </c>
      <c r="K54">
        <v>0</v>
      </c>
      <c r="L54">
        <v>0</v>
      </c>
      <c r="M54">
        <v>0</v>
      </c>
      <c r="N54">
        <f t="shared" si="0"/>
        <v>4008.9668621957453</v>
      </c>
      <c r="O54">
        <f>N54-B54</f>
        <v>166.96686219574531</v>
      </c>
      <c r="P54">
        <f t="shared" si="1"/>
        <v>166.96686219574531</v>
      </c>
      <c r="Q54" s="8">
        <f>P54/B54</f>
        <v>4.3458319155581807E-2</v>
      </c>
      <c r="R54">
        <v>1024</v>
      </c>
      <c r="S54">
        <f t="shared" si="2"/>
        <v>3005.4035195234155</v>
      </c>
      <c r="T54">
        <f t="shared" si="3"/>
        <v>18432</v>
      </c>
      <c r="U54">
        <f t="shared" si="4"/>
        <v>166.96686219574531</v>
      </c>
      <c r="V54">
        <f t="shared" si="5"/>
        <v>27877.933071493004</v>
      </c>
      <c r="Y54" s="2" t="s">
        <v>53</v>
      </c>
      <c r="Z54" s="2">
        <v>0.21353136280472348</v>
      </c>
      <c r="AA54" s="2">
        <v>7.9503211340988034E-2</v>
      </c>
      <c r="AB54" s="2">
        <v>2.6858206002382823</v>
      </c>
      <c r="AC54" s="2">
        <v>7.5779673810486099E-3</v>
      </c>
      <c r="AD54" s="2">
        <v>5.7170311701438686E-2</v>
      </c>
      <c r="AE54" s="2">
        <v>0.36989241390800831</v>
      </c>
      <c r="AF54" s="2">
        <v>5.7170311701438686E-2</v>
      </c>
      <c r="AG54" s="2">
        <v>0.36989241390800831</v>
      </c>
    </row>
    <row r="55" spans="1:33" ht="15" thickBot="1" x14ac:dyDescent="0.4">
      <c r="A55" s="1">
        <v>40969</v>
      </c>
      <c r="B55">
        <v>4135</v>
      </c>
      <c r="C55">
        <v>3675.6666666666665</v>
      </c>
      <c r="D55">
        <v>3844</v>
      </c>
      <c r="E55">
        <v>0</v>
      </c>
      <c r="F55">
        <v>0</v>
      </c>
      <c r="G55">
        <v>3842</v>
      </c>
      <c r="H55">
        <v>0</v>
      </c>
      <c r="I55">
        <v>0.53404205878935751</v>
      </c>
      <c r="J55">
        <v>0</v>
      </c>
      <c r="K55">
        <v>0</v>
      </c>
      <c r="L55">
        <v>1</v>
      </c>
      <c r="M55">
        <v>0</v>
      </c>
      <c r="N55">
        <f t="shared" si="0"/>
        <v>4260.2914386544398</v>
      </c>
      <c r="O55">
        <f>N55-B55</f>
        <v>125.29143865443984</v>
      </c>
      <c r="P55">
        <f t="shared" si="1"/>
        <v>125.29143865443984</v>
      </c>
      <c r="Q55" s="8">
        <f>P55/B55</f>
        <v>3.0300227002282912E-2</v>
      </c>
      <c r="R55">
        <v>995</v>
      </c>
      <c r="S55">
        <f t="shared" si="2"/>
        <v>2255.2458957799172</v>
      </c>
      <c r="T55">
        <f t="shared" si="3"/>
        <v>17910</v>
      </c>
      <c r="U55">
        <f t="shared" si="4"/>
        <v>125.29143865443984</v>
      </c>
      <c r="V55">
        <f t="shared" si="5"/>
        <v>15697.944600099263</v>
      </c>
      <c r="Y55" s="3" t="s">
        <v>19</v>
      </c>
      <c r="Z55" s="3">
        <v>152.87242297266738</v>
      </c>
      <c r="AA55" s="3">
        <v>127.30213121856777</v>
      </c>
      <c r="AB55" s="3">
        <v>1.2008630296235767</v>
      </c>
      <c r="AC55" s="3">
        <v>0.23061178649849767</v>
      </c>
      <c r="AD55" s="3">
        <v>-97.496017613347419</v>
      </c>
      <c r="AE55" s="3">
        <v>403.24086355868218</v>
      </c>
      <c r="AF55" s="3">
        <v>-97.496017613347419</v>
      </c>
      <c r="AG55" s="3">
        <v>403.24086355868218</v>
      </c>
    </row>
    <row r="56" spans="1:33" x14ac:dyDescent="0.35">
      <c r="A56" s="1">
        <v>40970</v>
      </c>
      <c r="B56">
        <v>4592</v>
      </c>
      <c r="C56">
        <v>3924</v>
      </c>
      <c r="D56">
        <v>4438</v>
      </c>
      <c r="E56">
        <v>0</v>
      </c>
      <c r="F56">
        <v>0</v>
      </c>
      <c r="G56">
        <v>4135</v>
      </c>
      <c r="H56">
        <v>0</v>
      </c>
      <c r="I56">
        <v>0.55309631695131867</v>
      </c>
      <c r="J56">
        <v>0</v>
      </c>
      <c r="K56">
        <v>0</v>
      </c>
      <c r="L56">
        <v>0</v>
      </c>
      <c r="M56">
        <v>1</v>
      </c>
      <c r="N56">
        <f t="shared" si="0"/>
        <v>4636.1150439540734</v>
      </c>
      <c r="O56">
        <f>N56-B56</f>
        <v>44.115043954073371</v>
      </c>
      <c r="P56">
        <f t="shared" si="1"/>
        <v>44.115043954073371</v>
      </c>
      <c r="Q56" s="8">
        <f>P56/B56</f>
        <v>9.6069346589881029E-3</v>
      </c>
      <c r="R56">
        <v>674</v>
      </c>
      <c r="S56">
        <f t="shared" si="2"/>
        <v>794.07079117332069</v>
      </c>
      <c r="T56">
        <f t="shared" si="3"/>
        <v>12132</v>
      </c>
      <c r="U56">
        <f t="shared" si="4"/>
        <v>44.115043954073371</v>
      </c>
      <c r="V56">
        <f t="shared" si="5"/>
        <v>1946.1371030698256</v>
      </c>
    </row>
    <row r="57" spans="1:33" x14ac:dyDescent="0.35">
      <c r="A57" s="1">
        <v>40971</v>
      </c>
      <c r="B57">
        <v>5335</v>
      </c>
      <c r="C57">
        <v>4189.666666666667</v>
      </c>
      <c r="D57">
        <v>4395</v>
      </c>
      <c r="E57">
        <v>0</v>
      </c>
      <c r="F57">
        <v>0</v>
      </c>
      <c r="G57">
        <v>4592</v>
      </c>
      <c r="H57">
        <v>1</v>
      </c>
      <c r="I57">
        <v>0.58632508423376317</v>
      </c>
      <c r="J57">
        <v>1</v>
      </c>
      <c r="K57">
        <v>0</v>
      </c>
      <c r="L57">
        <v>0</v>
      </c>
      <c r="M57">
        <v>0</v>
      </c>
      <c r="N57">
        <f t="shared" si="0"/>
        <v>5185.5781218765351</v>
      </c>
      <c r="O57">
        <f>N57-B57</f>
        <v>-149.42187812346492</v>
      </c>
      <c r="P57">
        <f t="shared" si="1"/>
        <v>149.42187812346492</v>
      </c>
      <c r="Q57" s="8">
        <f>P57/B57</f>
        <v>2.8007849695119949E-2</v>
      </c>
      <c r="R57">
        <v>1162</v>
      </c>
      <c r="S57">
        <f t="shared" si="2"/>
        <v>10758.375224889474</v>
      </c>
      <c r="T57">
        <f t="shared" si="3"/>
        <v>20916</v>
      </c>
      <c r="U57">
        <f t="shared" si="4"/>
        <v>-298.84375624692984</v>
      </c>
      <c r="V57">
        <f t="shared" si="5"/>
        <v>89307.590647774414</v>
      </c>
      <c r="Y57" t="s">
        <v>22</v>
      </c>
    </row>
    <row r="58" spans="1:33" ht="15" thickBot="1" x14ac:dyDescent="0.4">
      <c r="A58" s="1">
        <v>40972</v>
      </c>
      <c r="B58">
        <v>5604</v>
      </c>
      <c r="C58">
        <v>4687.333333333333</v>
      </c>
      <c r="D58">
        <v>4973</v>
      </c>
      <c r="E58">
        <v>0</v>
      </c>
      <c r="F58">
        <v>0</v>
      </c>
      <c r="G58">
        <v>5335</v>
      </c>
      <c r="H58">
        <v>0</v>
      </c>
      <c r="I58">
        <v>0.5312536307656559</v>
      </c>
      <c r="J58">
        <v>1</v>
      </c>
      <c r="K58">
        <v>0</v>
      </c>
      <c r="L58">
        <v>0</v>
      </c>
      <c r="M58">
        <v>0</v>
      </c>
      <c r="N58">
        <f t="shared" si="0"/>
        <v>5382.2215703066486</v>
      </c>
      <c r="O58">
        <f>N58-B58</f>
        <v>-221.77842969335143</v>
      </c>
      <c r="P58">
        <f t="shared" si="1"/>
        <v>221.77842969335143</v>
      </c>
      <c r="Q58" s="8">
        <f>P58/B58</f>
        <v>3.9575023142996331E-2</v>
      </c>
      <c r="R58">
        <v>622</v>
      </c>
      <c r="S58">
        <f t="shared" si="2"/>
        <v>15968.046937921303</v>
      </c>
      <c r="T58">
        <f t="shared" si="3"/>
        <v>11196</v>
      </c>
      <c r="U58">
        <f t="shared" si="4"/>
        <v>-443.55685938670285</v>
      </c>
      <c r="V58">
        <f t="shared" si="5"/>
        <v>196742.6875089953</v>
      </c>
    </row>
    <row r="59" spans="1:33" x14ac:dyDescent="0.35">
      <c r="A59" s="1">
        <v>40973</v>
      </c>
      <c r="B59">
        <v>3487</v>
      </c>
      <c r="C59">
        <v>5177</v>
      </c>
      <c r="D59">
        <v>3390</v>
      </c>
      <c r="E59">
        <v>0</v>
      </c>
      <c r="F59">
        <v>0</v>
      </c>
      <c r="G59">
        <v>5604</v>
      </c>
      <c r="H59">
        <v>0</v>
      </c>
      <c r="I59">
        <v>0.25403741140931801</v>
      </c>
      <c r="J59">
        <v>0</v>
      </c>
      <c r="K59">
        <v>1</v>
      </c>
      <c r="L59">
        <v>0</v>
      </c>
      <c r="M59">
        <v>0</v>
      </c>
      <c r="N59">
        <f t="shared" si="0"/>
        <v>5018.5594652869531</v>
      </c>
      <c r="O59">
        <f>N59-B59</f>
        <v>1531.5594652869531</v>
      </c>
      <c r="P59">
        <f t="shared" si="1"/>
        <v>1531.5594652869531</v>
      </c>
      <c r="Q59" s="8">
        <f>P59/B59</f>
        <v>0.43921980650615233</v>
      </c>
      <c r="R59">
        <v>1251</v>
      </c>
      <c r="S59">
        <f t="shared" si="2"/>
        <v>27568.070375165156</v>
      </c>
      <c r="T59">
        <f t="shared" si="3"/>
        <v>22518</v>
      </c>
      <c r="U59">
        <f t="shared" si="4"/>
        <v>1531.5594652869531</v>
      </c>
      <c r="V59">
        <f t="shared" si="5"/>
        <v>2345674.3957100576</v>
      </c>
      <c r="Y59" s="5" t="s">
        <v>23</v>
      </c>
      <c r="Z59" s="5"/>
    </row>
    <row r="60" spans="1:33" x14ac:dyDescent="0.35">
      <c r="A60" s="1">
        <v>40974</v>
      </c>
      <c r="B60">
        <v>3854</v>
      </c>
      <c r="C60">
        <v>4808.666666666667</v>
      </c>
      <c r="D60">
        <v>3795</v>
      </c>
      <c r="E60">
        <v>1</v>
      </c>
      <c r="F60">
        <v>0</v>
      </c>
      <c r="G60">
        <v>3487</v>
      </c>
      <c r="H60">
        <v>0</v>
      </c>
      <c r="I60">
        <v>0.54263971186243753</v>
      </c>
      <c r="J60">
        <v>0</v>
      </c>
      <c r="K60">
        <v>0</v>
      </c>
      <c r="L60">
        <v>0</v>
      </c>
      <c r="M60">
        <v>0</v>
      </c>
      <c r="N60">
        <f t="shared" si="0"/>
        <v>4369.4690490833291</v>
      </c>
      <c r="O60">
        <f>N60-B60</f>
        <v>515.46904908332908</v>
      </c>
      <c r="P60">
        <f t="shared" si="1"/>
        <v>515.46904908332908</v>
      </c>
      <c r="Q60" s="8">
        <f>P60/B60</f>
        <v>0.13374910458830541</v>
      </c>
      <c r="R60">
        <v>1095</v>
      </c>
      <c r="S60">
        <f t="shared" si="2"/>
        <v>9278.4428834999235</v>
      </c>
      <c r="T60">
        <f t="shared" si="3"/>
        <v>19710</v>
      </c>
      <c r="U60">
        <f t="shared" si="4"/>
        <v>515.46904908332908</v>
      </c>
      <c r="V60">
        <f t="shared" si="5"/>
        <v>265708.34056287154</v>
      </c>
      <c r="Y60" s="2" t="s">
        <v>24</v>
      </c>
      <c r="Z60" s="2">
        <v>0.74415843379454172</v>
      </c>
    </row>
    <row r="61" spans="1:33" x14ac:dyDescent="0.35">
      <c r="A61" s="1">
        <v>40975</v>
      </c>
      <c r="B61">
        <v>4368</v>
      </c>
      <c r="C61">
        <v>4315</v>
      </c>
      <c r="D61">
        <v>3842</v>
      </c>
      <c r="E61">
        <v>0</v>
      </c>
      <c r="F61">
        <v>1</v>
      </c>
      <c r="G61">
        <v>3854</v>
      </c>
      <c r="H61">
        <v>0</v>
      </c>
      <c r="I61">
        <v>0.55971883350761009</v>
      </c>
      <c r="J61">
        <v>0</v>
      </c>
      <c r="K61">
        <v>0</v>
      </c>
      <c r="L61">
        <v>0</v>
      </c>
      <c r="M61">
        <v>0</v>
      </c>
      <c r="N61">
        <f t="shared" si="0"/>
        <v>4165.1441237525942</v>
      </c>
      <c r="O61">
        <f>N61-B61</f>
        <v>-202.85587624740583</v>
      </c>
      <c r="P61">
        <f t="shared" si="1"/>
        <v>202.85587624740583</v>
      </c>
      <c r="Q61" s="8">
        <f>P61/B61</f>
        <v>4.644136360975408E-2</v>
      </c>
      <c r="R61">
        <v>616</v>
      </c>
      <c r="S61">
        <f t="shared" si="2"/>
        <v>14605.62308981322</v>
      </c>
      <c r="T61">
        <f t="shared" si="3"/>
        <v>11088</v>
      </c>
      <c r="U61">
        <f t="shared" si="4"/>
        <v>-405.71175249481166</v>
      </c>
      <c r="V61">
        <f t="shared" si="5"/>
        <v>164602.02611241132</v>
      </c>
      <c r="Y61" s="2" t="s">
        <v>25</v>
      </c>
      <c r="Z61" s="2">
        <v>0.55377177458754534</v>
      </c>
    </row>
    <row r="62" spans="1:33" x14ac:dyDescent="0.35">
      <c r="A62" s="1">
        <v>40976</v>
      </c>
      <c r="B62">
        <v>4263</v>
      </c>
      <c r="C62">
        <v>3903</v>
      </c>
      <c r="D62">
        <v>4135</v>
      </c>
      <c r="E62">
        <v>0</v>
      </c>
      <c r="F62">
        <v>0</v>
      </c>
      <c r="G62">
        <v>4368</v>
      </c>
      <c r="H62">
        <v>0</v>
      </c>
      <c r="I62">
        <v>0.48780062739630531</v>
      </c>
      <c r="J62">
        <v>0</v>
      </c>
      <c r="K62">
        <v>0</v>
      </c>
      <c r="L62">
        <v>1</v>
      </c>
      <c r="M62">
        <v>0</v>
      </c>
      <c r="N62">
        <f t="shared" si="0"/>
        <v>4572.9483627069776</v>
      </c>
      <c r="O62">
        <f>N62-B62</f>
        <v>309.9483627069776</v>
      </c>
      <c r="P62">
        <f t="shared" si="1"/>
        <v>309.9483627069776</v>
      </c>
      <c r="Q62" s="8">
        <f>P62/B62</f>
        <v>7.2706629769405964E-2</v>
      </c>
      <c r="R62">
        <v>856</v>
      </c>
      <c r="S62">
        <f t="shared" si="2"/>
        <v>5579.0705287255969</v>
      </c>
      <c r="T62">
        <f t="shared" si="3"/>
        <v>15408</v>
      </c>
      <c r="U62">
        <f t="shared" si="4"/>
        <v>309.9483627069776</v>
      </c>
      <c r="V62">
        <f t="shared" si="5"/>
        <v>96067.987544736141</v>
      </c>
      <c r="Y62" s="2" t="s">
        <v>26</v>
      </c>
      <c r="Z62" s="2">
        <v>0.54616561165437849</v>
      </c>
    </row>
    <row r="63" spans="1:33" x14ac:dyDescent="0.35">
      <c r="A63" s="1">
        <v>40977</v>
      </c>
      <c r="B63">
        <v>4953</v>
      </c>
      <c r="C63">
        <v>4161.666666666667</v>
      </c>
      <c r="D63">
        <v>4592</v>
      </c>
      <c r="E63">
        <v>0</v>
      </c>
      <c r="F63">
        <v>0</v>
      </c>
      <c r="G63">
        <v>4263</v>
      </c>
      <c r="H63">
        <v>0</v>
      </c>
      <c r="I63">
        <v>0.58016730568142205</v>
      </c>
      <c r="J63">
        <v>0</v>
      </c>
      <c r="K63">
        <v>0</v>
      </c>
      <c r="L63">
        <v>0</v>
      </c>
      <c r="M63">
        <v>1</v>
      </c>
      <c r="N63">
        <f t="shared" si="0"/>
        <v>4803.6262922373116</v>
      </c>
      <c r="O63">
        <f>N63-B63</f>
        <v>-149.37370776268835</v>
      </c>
      <c r="P63">
        <f t="shared" si="1"/>
        <v>149.37370776268835</v>
      </c>
      <c r="Q63" s="8">
        <f>P63/B63</f>
        <v>3.0158228904237503E-2</v>
      </c>
      <c r="R63">
        <v>336</v>
      </c>
      <c r="S63">
        <f t="shared" si="2"/>
        <v>10754.906958913562</v>
      </c>
      <c r="T63">
        <f t="shared" si="3"/>
        <v>6048</v>
      </c>
      <c r="U63">
        <f t="shared" si="4"/>
        <v>-298.74741552537671</v>
      </c>
      <c r="V63">
        <f t="shared" si="5"/>
        <v>89250.018283092097</v>
      </c>
      <c r="Y63" s="2" t="s">
        <v>6</v>
      </c>
      <c r="Z63" s="2">
        <v>796.97822489936266</v>
      </c>
    </row>
    <row r="64" spans="1:33" ht="15" thickBot="1" x14ac:dyDescent="0.4">
      <c r="A64" s="1">
        <v>40978</v>
      </c>
      <c r="B64">
        <v>5715</v>
      </c>
      <c r="C64">
        <v>4528</v>
      </c>
      <c r="D64">
        <v>5335</v>
      </c>
      <c r="E64">
        <v>0</v>
      </c>
      <c r="F64">
        <v>0</v>
      </c>
      <c r="G64">
        <v>4953</v>
      </c>
      <c r="H64">
        <v>1</v>
      </c>
      <c r="I64">
        <v>0.58853258975252698</v>
      </c>
      <c r="J64">
        <v>1</v>
      </c>
      <c r="K64">
        <v>0</v>
      </c>
      <c r="L64">
        <v>0</v>
      </c>
      <c r="M64">
        <v>0</v>
      </c>
      <c r="N64">
        <f t="shared" si="0"/>
        <v>5737.1112400854308</v>
      </c>
      <c r="O64">
        <f>N64-B64</f>
        <v>22.111240085430836</v>
      </c>
      <c r="P64">
        <f t="shared" si="1"/>
        <v>22.111240085430836</v>
      </c>
      <c r="Q64" s="8">
        <f>P64/B64</f>
        <v>3.868983392026393E-3</v>
      </c>
      <c r="R64">
        <v>704</v>
      </c>
      <c r="S64">
        <f t="shared" si="2"/>
        <v>398.00232153775505</v>
      </c>
      <c r="T64">
        <f t="shared" si="3"/>
        <v>12672</v>
      </c>
      <c r="U64">
        <f t="shared" si="4"/>
        <v>22.111240085430836</v>
      </c>
      <c r="V64">
        <f t="shared" si="5"/>
        <v>488.90693811556343</v>
      </c>
      <c r="Y64" s="3" t="s">
        <v>27</v>
      </c>
      <c r="Z64" s="3">
        <v>359</v>
      </c>
    </row>
    <row r="65" spans="1:33" x14ac:dyDescent="0.35">
      <c r="A65" s="1">
        <v>40979</v>
      </c>
      <c r="B65">
        <v>5598</v>
      </c>
      <c r="C65">
        <v>4977</v>
      </c>
      <c r="D65">
        <v>5604</v>
      </c>
      <c r="E65">
        <v>0</v>
      </c>
      <c r="F65">
        <v>0</v>
      </c>
      <c r="G65">
        <v>5715</v>
      </c>
      <c r="H65">
        <v>0</v>
      </c>
      <c r="I65">
        <v>0.48640641338445451</v>
      </c>
      <c r="J65">
        <v>1</v>
      </c>
      <c r="K65">
        <v>0</v>
      </c>
      <c r="L65">
        <v>0</v>
      </c>
      <c r="M65">
        <v>0</v>
      </c>
      <c r="N65">
        <f t="shared" si="0"/>
        <v>5806.8342250524074</v>
      </c>
      <c r="O65">
        <f>N65-B65</f>
        <v>208.83422505240742</v>
      </c>
      <c r="P65">
        <f t="shared" si="1"/>
        <v>208.83422505240742</v>
      </c>
      <c r="Q65" s="8">
        <f>P65/B65</f>
        <v>3.7305149169776244E-2</v>
      </c>
      <c r="R65">
        <v>551</v>
      </c>
      <c r="S65">
        <f t="shared" si="2"/>
        <v>3759.0160509433335</v>
      </c>
      <c r="T65">
        <f t="shared" si="3"/>
        <v>9918</v>
      </c>
      <c r="U65">
        <f t="shared" si="4"/>
        <v>208.83422505240742</v>
      </c>
      <c r="V65">
        <f t="shared" si="5"/>
        <v>43611.733553239552</v>
      </c>
    </row>
    <row r="66" spans="1:33" ht="15" thickBot="1" x14ac:dyDescent="0.4">
      <c r="A66" s="1">
        <v>40980</v>
      </c>
      <c r="B66">
        <v>3941</v>
      </c>
      <c r="C66">
        <v>5422</v>
      </c>
      <c r="D66">
        <v>3487</v>
      </c>
      <c r="E66">
        <v>0</v>
      </c>
      <c r="F66">
        <v>0</v>
      </c>
      <c r="G66">
        <v>5598</v>
      </c>
      <c r="H66">
        <v>0</v>
      </c>
      <c r="I66">
        <v>0.30748228186359938</v>
      </c>
      <c r="J66">
        <v>0</v>
      </c>
      <c r="K66">
        <v>1</v>
      </c>
      <c r="L66">
        <v>0</v>
      </c>
      <c r="M66">
        <v>0</v>
      </c>
      <c r="N66">
        <f t="shared" si="0"/>
        <v>5134.4146375995679</v>
      </c>
      <c r="O66">
        <f>N66-B66</f>
        <v>1193.4146375995679</v>
      </c>
      <c r="P66">
        <f t="shared" si="1"/>
        <v>1193.4146375995679</v>
      </c>
      <c r="Q66" s="8">
        <f>P66/B66</f>
        <v>0.30282025820846686</v>
      </c>
      <c r="R66">
        <v>1038</v>
      </c>
      <c r="S66">
        <f t="shared" si="2"/>
        <v>21481.463476792222</v>
      </c>
      <c r="T66">
        <f t="shared" si="3"/>
        <v>18684</v>
      </c>
      <c r="U66">
        <f t="shared" si="4"/>
        <v>1193.4146375995679</v>
      </c>
      <c r="V66">
        <f t="shared" si="5"/>
        <v>1424238.4972369079</v>
      </c>
      <c r="Y66" t="s">
        <v>28</v>
      </c>
    </row>
    <row r="67" spans="1:33" x14ac:dyDescent="0.35">
      <c r="A67" s="1">
        <v>40981</v>
      </c>
      <c r="B67">
        <v>4048</v>
      </c>
      <c r="C67">
        <v>5084.666666666667</v>
      </c>
      <c r="D67">
        <v>3854</v>
      </c>
      <c r="E67">
        <v>1</v>
      </c>
      <c r="F67">
        <v>0</v>
      </c>
      <c r="G67">
        <v>3941</v>
      </c>
      <c r="H67">
        <v>0</v>
      </c>
      <c r="I67">
        <v>0.51243174160566984</v>
      </c>
      <c r="J67">
        <v>0</v>
      </c>
      <c r="K67">
        <v>0</v>
      </c>
      <c r="L67">
        <v>0</v>
      </c>
      <c r="M67">
        <v>0</v>
      </c>
      <c r="N67">
        <f t="shared" ref="N67:N130" si="6">$X$2+SUMPRODUCT(C67:H67,$Y$2:$AD$2)</f>
        <v>4593.9247139434283</v>
      </c>
      <c r="O67">
        <f>N67-B67</f>
        <v>545.92471394342829</v>
      </c>
      <c r="P67">
        <f t="shared" ref="P67:P130" si="7">ABS(O67)</f>
        <v>545.92471394342829</v>
      </c>
      <c r="Q67" s="8">
        <f>P67/B67</f>
        <v>0.13486282459076787</v>
      </c>
      <c r="R67">
        <v>1060</v>
      </c>
      <c r="S67">
        <f t="shared" ref="S67:S130" si="8">IF(O67&lt;0,O67*-72,O67*18)</f>
        <v>9826.6448509817092</v>
      </c>
      <c r="T67">
        <f t="shared" ref="T67:T130" si="9">R67*18</f>
        <v>19080</v>
      </c>
      <c r="U67">
        <f t="shared" ref="U67:U130" si="10">IF(O67&lt;0,O67*2,O67)</f>
        <v>545.92471394342829</v>
      </c>
      <c r="V67">
        <f t="shared" ref="V67:V130" si="11">U67^2</f>
        <v>298033.793294214</v>
      </c>
      <c r="Y67" s="4"/>
      <c r="Z67" s="4" t="s">
        <v>33</v>
      </c>
      <c r="AA67" s="4" t="s">
        <v>34</v>
      </c>
      <c r="AB67" s="4" t="s">
        <v>35</v>
      </c>
      <c r="AC67" s="4" t="s">
        <v>36</v>
      </c>
      <c r="AD67" s="4" t="s">
        <v>37</v>
      </c>
    </row>
    <row r="68" spans="1:33" x14ac:dyDescent="0.35">
      <c r="A68" s="1">
        <v>40982</v>
      </c>
      <c r="B68">
        <v>3883</v>
      </c>
      <c r="C68">
        <v>4529</v>
      </c>
      <c r="D68">
        <v>4368</v>
      </c>
      <c r="E68">
        <v>0</v>
      </c>
      <c r="F68">
        <v>1</v>
      </c>
      <c r="G68">
        <v>4048</v>
      </c>
      <c r="H68">
        <v>0</v>
      </c>
      <c r="I68">
        <v>0.48082955733705124</v>
      </c>
      <c r="J68">
        <v>0</v>
      </c>
      <c r="K68">
        <v>0</v>
      </c>
      <c r="L68">
        <v>0</v>
      </c>
      <c r="M68">
        <v>0</v>
      </c>
      <c r="N68">
        <f t="shared" si="6"/>
        <v>4479.9755697157216</v>
      </c>
      <c r="O68">
        <f>N68-B68</f>
        <v>596.97556971572158</v>
      </c>
      <c r="P68">
        <f t="shared" si="7"/>
        <v>596.97556971572158</v>
      </c>
      <c r="Q68" s="8">
        <f>P68/B68</f>
        <v>0.15374081115522059</v>
      </c>
      <c r="R68">
        <v>1181</v>
      </c>
      <c r="S68">
        <f t="shared" si="8"/>
        <v>10745.560254882988</v>
      </c>
      <c r="T68">
        <f t="shared" si="9"/>
        <v>21258</v>
      </c>
      <c r="U68">
        <f t="shared" si="10"/>
        <v>596.97556971572158</v>
      </c>
      <c r="V68">
        <f t="shared" si="11"/>
        <v>356379.83083741035</v>
      </c>
      <c r="Y68" s="2" t="s">
        <v>29</v>
      </c>
      <c r="Z68" s="2">
        <v>6</v>
      </c>
      <c r="AA68" s="2">
        <v>277465731.9623791</v>
      </c>
      <c r="AB68" s="2">
        <v>46244288.660396516</v>
      </c>
      <c r="AC68" s="2">
        <v>72.805668173739903</v>
      </c>
      <c r="AD68" s="2">
        <v>1.0233344826799499E-58</v>
      </c>
    </row>
    <row r="69" spans="1:33" x14ac:dyDescent="0.35">
      <c r="A69" s="1">
        <v>40983</v>
      </c>
      <c r="B69">
        <v>4491</v>
      </c>
      <c r="C69">
        <v>3957.3333333333335</v>
      </c>
      <c r="D69">
        <v>4263</v>
      </c>
      <c r="E69">
        <v>0</v>
      </c>
      <c r="F69">
        <v>0</v>
      </c>
      <c r="G69">
        <v>3883</v>
      </c>
      <c r="H69">
        <v>0</v>
      </c>
      <c r="I69">
        <v>0.57064017660044153</v>
      </c>
      <c r="J69">
        <v>0</v>
      </c>
      <c r="K69">
        <v>0</v>
      </c>
      <c r="L69">
        <v>1</v>
      </c>
      <c r="M69">
        <v>0</v>
      </c>
      <c r="N69">
        <f t="shared" si="6"/>
        <v>4520.1008579361514</v>
      </c>
      <c r="O69">
        <f>N69-B69</f>
        <v>29.100857936151442</v>
      </c>
      <c r="P69">
        <f t="shared" si="7"/>
        <v>29.100857936151442</v>
      </c>
      <c r="Q69" s="8">
        <f>P69/B69</f>
        <v>6.4798169530508667E-3</v>
      </c>
      <c r="R69">
        <v>844</v>
      </c>
      <c r="S69">
        <f t="shared" si="8"/>
        <v>523.81544285072596</v>
      </c>
      <c r="T69">
        <f t="shared" si="9"/>
        <v>15192</v>
      </c>
      <c r="U69">
        <f t="shared" si="10"/>
        <v>29.100857936151442</v>
      </c>
      <c r="V69">
        <f t="shared" si="11"/>
        <v>846.85993262006832</v>
      </c>
      <c r="Y69" s="2" t="s">
        <v>30</v>
      </c>
      <c r="Z69" s="2">
        <v>352</v>
      </c>
      <c r="AA69" s="2">
        <v>223581350.41923618</v>
      </c>
      <c r="AB69" s="2">
        <v>635174.29096373916</v>
      </c>
      <c r="AC69" s="2"/>
      <c r="AD69" s="2"/>
    </row>
    <row r="70" spans="1:33" ht="15" thickBot="1" x14ac:dyDescent="0.4">
      <c r="A70" s="1">
        <v>40984</v>
      </c>
      <c r="B70">
        <v>4594</v>
      </c>
      <c r="C70">
        <v>4140.666666666667</v>
      </c>
      <c r="D70">
        <v>4953</v>
      </c>
      <c r="E70">
        <v>0</v>
      </c>
      <c r="F70">
        <v>0</v>
      </c>
      <c r="G70">
        <v>4491</v>
      </c>
      <c r="H70">
        <v>0</v>
      </c>
      <c r="I70">
        <v>0.51196700360171954</v>
      </c>
      <c r="J70">
        <v>0</v>
      </c>
      <c r="K70">
        <v>0</v>
      </c>
      <c r="L70">
        <v>0</v>
      </c>
      <c r="M70">
        <v>1</v>
      </c>
      <c r="N70">
        <f t="shared" si="6"/>
        <v>4987.3526676440069</v>
      </c>
      <c r="O70">
        <f>N70-B70</f>
        <v>393.35266764400694</v>
      </c>
      <c r="P70">
        <f t="shared" si="7"/>
        <v>393.35266764400694</v>
      </c>
      <c r="Q70" s="8">
        <f>P70/B70</f>
        <v>8.562313183369763E-2</v>
      </c>
      <c r="R70">
        <v>1082</v>
      </c>
      <c r="S70">
        <f t="shared" si="8"/>
        <v>7080.348017592125</v>
      </c>
      <c r="T70">
        <f t="shared" si="9"/>
        <v>19476</v>
      </c>
      <c r="U70">
        <f t="shared" si="10"/>
        <v>393.35266764400694</v>
      </c>
      <c r="V70">
        <f t="shared" si="11"/>
        <v>154726.32114265658</v>
      </c>
      <c r="Y70" s="3" t="s">
        <v>31</v>
      </c>
      <c r="Z70" s="3">
        <v>358</v>
      </c>
      <c r="AA70" s="3">
        <v>501047082.38161528</v>
      </c>
      <c r="AB70" s="3"/>
      <c r="AC70" s="3"/>
      <c r="AD70" s="3"/>
    </row>
    <row r="71" spans="1:33" ht="15" thickBot="1" x14ac:dyDescent="0.4">
      <c r="A71" s="1">
        <v>40985</v>
      </c>
      <c r="B71">
        <v>4131</v>
      </c>
      <c r="C71">
        <v>4322.666666666667</v>
      </c>
      <c r="D71">
        <v>5715</v>
      </c>
      <c r="E71">
        <v>0</v>
      </c>
      <c r="F71">
        <v>0</v>
      </c>
      <c r="G71">
        <v>4594</v>
      </c>
      <c r="H71">
        <v>1</v>
      </c>
      <c r="I71">
        <v>0.44620657604275588</v>
      </c>
      <c r="J71">
        <v>1</v>
      </c>
      <c r="K71">
        <v>0</v>
      </c>
      <c r="L71">
        <v>0</v>
      </c>
      <c r="M71">
        <v>0</v>
      </c>
      <c r="N71">
        <f t="shared" si="6"/>
        <v>5723.3240707785317</v>
      </c>
      <c r="O71">
        <f>N71-B71</f>
        <v>1592.3240707785317</v>
      </c>
      <c r="P71">
        <f t="shared" si="7"/>
        <v>1592.3240707785317</v>
      </c>
      <c r="Q71" s="8">
        <f>P71/B71</f>
        <v>0.38545729140124224</v>
      </c>
      <c r="R71">
        <v>796</v>
      </c>
      <c r="S71">
        <f t="shared" si="8"/>
        <v>28661.83327401357</v>
      </c>
      <c r="T71">
        <f t="shared" si="9"/>
        <v>14328</v>
      </c>
      <c r="U71">
        <f t="shared" si="10"/>
        <v>1592.3240707785317</v>
      </c>
      <c r="V71">
        <f t="shared" si="11"/>
        <v>2535495.9463807144</v>
      </c>
    </row>
    <row r="72" spans="1:33" x14ac:dyDescent="0.35">
      <c r="A72" s="1">
        <v>40986</v>
      </c>
      <c r="B72">
        <v>5677</v>
      </c>
      <c r="C72">
        <v>4405.333333333333</v>
      </c>
      <c r="D72">
        <v>5598</v>
      </c>
      <c r="E72">
        <v>0</v>
      </c>
      <c r="F72">
        <v>0</v>
      </c>
      <c r="G72">
        <v>4131</v>
      </c>
      <c r="H72">
        <v>0</v>
      </c>
      <c r="I72">
        <v>0.67962123852678058</v>
      </c>
      <c r="J72">
        <v>1</v>
      </c>
      <c r="K72">
        <v>0</v>
      </c>
      <c r="L72">
        <v>0</v>
      </c>
      <c r="M72">
        <v>0</v>
      </c>
      <c r="N72">
        <f t="shared" si="6"/>
        <v>5227.8790099789348</v>
      </c>
      <c r="O72">
        <f>N72-B72</f>
        <v>-449.12099002106515</v>
      </c>
      <c r="P72">
        <f t="shared" si="7"/>
        <v>449.12099002106515</v>
      </c>
      <c r="Q72" s="8">
        <f>P72/B72</f>
        <v>7.9112381543256144E-2</v>
      </c>
      <c r="R72">
        <v>1262</v>
      </c>
      <c r="S72">
        <f t="shared" si="8"/>
        <v>32336.711281516691</v>
      </c>
      <c r="T72">
        <f t="shared" si="9"/>
        <v>22716</v>
      </c>
      <c r="U72">
        <f t="shared" si="10"/>
        <v>-898.24198004213031</v>
      </c>
      <c r="V72">
        <f t="shared" si="11"/>
        <v>806838.65471000678</v>
      </c>
      <c r="Y72" s="4"/>
      <c r="Z72" s="4" t="s">
        <v>38</v>
      </c>
      <c r="AA72" s="4" t="s">
        <v>6</v>
      </c>
      <c r="AB72" s="4" t="s">
        <v>39</v>
      </c>
      <c r="AC72" s="4" t="s">
        <v>40</v>
      </c>
      <c r="AD72" s="4" t="s">
        <v>41</v>
      </c>
      <c r="AE72" s="4" t="s">
        <v>42</v>
      </c>
      <c r="AF72" s="4" t="s">
        <v>43</v>
      </c>
      <c r="AG72" s="4" t="s">
        <v>44</v>
      </c>
    </row>
    <row r="73" spans="1:33" x14ac:dyDescent="0.35">
      <c r="A73" s="1">
        <v>40987</v>
      </c>
      <c r="B73">
        <v>3805</v>
      </c>
      <c r="C73">
        <v>4800.666666666667</v>
      </c>
      <c r="D73">
        <v>3941</v>
      </c>
      <c r="E73">
        <v>0</v>
      </c>
      <c r="F73">
        <v>0</v>
      </c>
      <c r="G73">
        <v>5677</v>
      </c>
      <c r="H73">
        <v>0</v>
      </c>
      <c r="I73">
        <v>0.2825026141512722</v>
      </c>
      <c r="J73">
        <v>0</v>
      </c>
      <c r="K73">
        <v>1</v>
      </c>
      <c r="L73">
        <v>0</v>
      </c>
      <c r="M73">
        <v>0</v>
      </c>
      <c r="N73">
        <f t="shared" si="6"/>
        <v>5117.7719964975731</v>
      </c>
      <c r="O73">
        <f>N73-B73</f>
        <v>1312.7719964975731</v>
      </c>
      <c r="P73">
        <f t="shared" si="7"/>
        <v>1312.7719964975731</v>
      </c>
      <c r="Q73" s="8">
        <f>P73/B73</f>
        <v>0.34501235124771962</v>
      </c>
      <c r="R73">
        <v>940</v>
      </c>
      <c r="S73">
        <f t="shared" si="8"/>
        <v>23629.895936956316</v>
      </c>
      <c r="T73">
        <f t="shared" si="9"/>
        <v>16920</v>
      </c>
      <c r="U73">
        <f t="shared" si="10"/>
        <v>1312.7719964975731</v>
      </c>
      <c r="V73">
        <f t="shared" si="11"/>
        <v>1723370.3147882242</v>
      </c>
      <c r="Y73" s="2" t="s">
        <v>32</v>
      </c>
      <c r="Z73" s="2">
        <v>673.79669887065779</v>
      </c>
      <c r="AA73" s="2">
        <v>229.89099213268074</v>
      </c>
      <c r="AB73" s="2">
        <v>2.9309399755940788</v>
      </c>
      <c r="AC73" s="2">
        <v>3.6001320798534748E-3</v>
      </c>
      <c r="AD73" s="2">
        <v>221.66405463228716</v>
      </c>
      <c r="AE73" s="2">
        <v>1125.9293431090284</v>
      </c>
      <c r="AF73" s="2">
        <v>221.66405463228716</v>
      </c>
      <c r="AG73" s="2">
        <v>1125.9293431090284</v>
      </c>
    </row>
    <row r="74" spans="1:33" x14ac:dyDescent="0.35">
      <c r="A74" s="1">
        <v>40988</v>
      </c>
      <c r="B74">
        <v>4395</v>
      </c>
      <c r="C74">
        <v>4537.666666666667</v>
      </c>
      <c r="D74">
        <v>4048</v>
      </c>
      <c r="E74">
        <v>1</v>
      </c>
      <c r="F74">
        <v>0</v>
      </c>
      <c r="G74">
        <v>3805</v>
      </c>
      <c r="H74">
        <v>0</v>
      </c>
      <c r="I74">
        <v>0.56854885558266532</v>
      </c>
      <c r="J74">
        <v>0</v>
      </c>
      <c r="K74">
        <v>0</v>
      </c>
      <c r="L74">
        <v>0</v>
      </c>
      <c r="M74">
        <v>0</v>
      </c>
      <c r="N74">
        <f t="shared" si="6"/>
        <v>4452.1262518113981</v>
      </c>
      <c r="O74">
        <f>N74-B74</f>
        <v>57.126251811398106</v>
      </c>
      <c r="P74">
        <f t="shared" si="7"/>
        <v>57.126251811398106</v>
      </c>
      <c r="Q74" s="8">
        <f>P74/B74</f>
        <v>1.2998009513401161E-2</v>
      </c>
      <c r="R74">
        <v>675</v>
      </c>
      <c r="S74">
        <f t="shared" si="8"/>
        <v>1028.2725326051659</v>
      </c>
      <c r="T74">
        <f t="shared" si="9"/>
        <v>12150</v>
      </c>
      <c r="U74">
        <f t="shared" si="10"/>
        <v>57.126251811398106</v>
      </c>
      <c r="V74">
        <f t="shared" si="11"/>
        <v>3263.4086460192652</v>
      </c>
      <c r="Y74" s="2" t="s">
        <v>106</v>
      </c>
      <c r="Z74" s="2">
        <v>0.23647736938437636</v>
      </c>
      <c r="AA74" s="2">
        <v>9.4117678065733137E-2</v>
      </c>
      <c r="AB74" s="2">
        <v>2.5125712219463932</v>
      </c>
      <c r="AC74" s="2">
        <v>1.2431939131284877E-2</v>
      </c>
      <c r="AD74" s="2">
        <v>5.1373663237960998E-2</v>
      </c>
      <c r="AE74" s="2">
        <v>0.42158107553079172</v>
      </c>
      <c r="AF74" s="2">
        <v>5.1373663237960998E-2</v>
      </c>
      <c r="AG74" s="2">
        <v>0.42158107553079172</v>
      </c>
    </row>
    <row r="75" spans="1:33" x14ac:dyDescent="0.35">
      <c r="A75" s="1">
        <v>40989</v>
      </c>
      <c r="B75">
        <v>5026</v>
      </c>
      <c r="C75">
        <v>4625.666666666667</v>
      </c>
      <c r="D75">
        <v>3883</v>
      </c>
      <c r="E75">
        <v>0</v>
      </c>
      <c r="F75">
        <v>1</v>
      </c>
      <c r="G75">
        <v>4395</v>
      </c>
      <c r="H75">
        <v>0</v>
      </c>
      <c r="I75">
        <v>0.57331242012315553</v>
      </c>
      <c r="J75">
        <v>0</v>
      </c>
      <c r="K75">
        <v>0</v>
      </c>
      <c r="L75">
        <v>0</v>
      </c>
      <c r="M75">
        <v>0</v>
      </c>
      <c r="N75">
        <f t="shared" si="6"/>
        <v>4415.630851524611</v>
      </c>
      <c r="O75">
        <f>N75-B75</f>
        <v>-610.36914847538901</v>
      </c>
      <c r="P75">
        <f t="shared" si="7"/>
        <v>610.36914847538901</v>
      </c>
      <c r="Q75" s="8">
        <f>P75/B75</f>
        <v>0.12144232958125528</v>
      </c>
      <c r="R75">
        <v>707</v>
      </c>
      <c r="S75">
        <f t="shared" si="8"/>
        <v>43946.578690228009</v>
      </c>
      <c r="T75">
        <f t="shared" si="9"/>
        <v>12726</v>
      </c>
      <c r="U75">
        <f t="shared" si="10"/>
        <v>-1220.738296950778</v>
      </c>
      <c r="V75">
        <f t="shared" si="11"/>
        <v>1490201.989642286</v>
      </c>
      <c r="Y75" s="2" t="s">
        <v>21</v>
      </c>
      <c r="Z75" s="2">
        <v>0.42094871633080427</v>
      </c>
      <c r="AA75" s="2">
        <v>4.4514385448537502E-2</v>
      </c>
      <c r="AB75" s="2">
        <v>9.4564647380666997</v>
      </c>
      <c r="AC75" s="2">
        <v>4.6461661948903976E-19</v>
      </c>
      <c r="AD75" s="2">
        <v>0.33340110686258539</v>
      </c>
      <c r="AE75" s="2">
        <v>0.50849632579902315</v>
      </c>
      <c r="AF75" s="2">
        <v>0.33340110686258539</v>
      </c>
      <c r="AG75" s="2">
        <v>0.50849632579902315</v>
      </c>
    </row>
    <row r="76" spans="1:33" x14ac:dyDescent="0.35">
      <c r="A76" s="1">
        <v>40990</v>
      </c>
      <c r="B76">
        <v>4975</v>
      </c>
      <c r="C76">
        <v>4408.666666666667</v>
      </c>
      <c r="D76">
        <v>4491</v>
      </c>
      <c r="E76">
        <v>0</v>
      </c>
      <c r="F76">
        <v>0</v>
      </c>
      <c r="G76">
        <v>5026</v>
      </c>
      <c r="H76">
        <v>0</v>
      </c>
      <c r="I76">
        <v>0.49407459044963403</v>
      </c>
      <c r="J76">
        <v>0</v>
      </c>
      <c r="K76">
        <v>0</v>
      </c>
      <c r="L76">
        <v>1</v>
      </c>
      <c r="M76">
        <v>0</v>
      </c>
      <c r="N76">
        <f t="shared" si="6"/>
        <v>5034.2963082438728</v>
      </c>
      <c r="O76">
        <f>N76-B76</f>
        <v>59.296308243872772</v>
      </c>
      <c r="P76">
        <f t="shared" si="7"/>
        <v>59.296308243872772</v>
      </c>
      <c r="Q76" s="8">
        <f>P76/B76</f>
        <v>1.1918855928416638E-2</v>
      </c>
      <c r="R76">
        <v>449</v>
      </c>
      <c r="S76">
        <f t="shared" si="8"/>
        <v>1067.3335483897099</v>
      </c>
      <c r="T76">
        <f t="shared" si="9"/>
        <v>8082</v>
      </c>
      <c r="U76">
        <f t="shared" si="10"/>
        <v>59.296308243872772</v>
      </c>
      <c r="V76">
        <f t="shared" si="11"/>
        <v>3516.052171352374</v>
      </c>
      <c r="Y76" s="2" t="s">
        <v>16</v>
      </c>
      <c r="Z76" s="2">
        <v>-130.60464501742757</v>
      </c>
      <c r="AA76" s="2">
        <v>154.05057396472287</v>
      </c>
      <c r="AB76" s="2">
        <v>-0.84780368976317899</v>
      </c>
      <c r="AC76" s="2">
        <v>0.39712340961799164</v>
      </c>
      <c r="AD76" s="2">
        <v>-433.57994956050362</v>
      </c>
      <c r="AE76" s="2">
        <v>172.37065952564848</v>
      </c>
      <c r="AF76" s="2">
        <v>-433.57994956050362</v>
      </c>
      <c r="AG76" s="2">
        <v>172.37065952564848</v>
      </c>
    </row>
    <row r="77" spans="1:33" x14ac:dyDescent="0.35">
      <c r="A77" s="1">
        <v>40991</v>
      </c>
      <c r="B77">
        <v>5295</v>
      </c>
      <c r="C77">
        <v>4798.666666666667</v>
      </c>
      <c r="D77">
        <v>4594</v>
      </c>
      <c r="E77">
        <v>0</v>
      </c>
      <c r="F77">
        <v>0</v>
      </c>
      <c r="G77">
        <v>4975</v>
      </c>
      <c r="H77">
        <v>0</v>
      </c>
      <c r="I77">
        <v>0.53717904031602182</v>
      </c>
      <c r="J77">
        <v>0</v>
      </c>
      <c r="K77">
        <v>0</v>
      </c>
      <c r="L77">
        <v>0</v>
      </c>
      <c r="M77">
        <v>1</v>
      </c>
      <c r="N77">
        <f t="shared" si="6"/>
        <v>5189.3684928363182</v>
      </c>
      <c r="O77">
        <f>N77-B77</f>
        <v>-105.63150716368182</v>
      </c>
      <c r="P77">
        <f t="shared" si="7"/>
        <v>105.63150716368182</v>
      </c>
      <c r="Q77" s="8">
        <f>P77/B77</f>
        <v>1.9949293137616963E-2</v>
      </c>
      <c r="R77">
        <v>942</v>
      </c>
      <c r="S77">
        <f t="shared" si="8"/>
        <v>7605.4685157850909</v>
      </c>
      <c r="T77">
        <f t="shared" si="9"/>
        <v>16956</v>
      </c>
      <c r="U77">
        <f t="shared" si="10"/>
        <v>-211.26301432736363</v>
      </c>
      <c r="V77">
        <f t="shared" si="11"/>
        <v>44632.061222683849</v>
      </c>
      <c r="Y77" s="2" t="s">
        <v>17</v>
      </c>
      <c r="Z77" s="2">
        <v>-178.90389611477212</v>
      </c>
      <c r="AA77" s="2">
        <v>131.81784352880857</v>
      </c>
      <c r="AB77" s="2">
        <v>-1.3572054535672402</v>
      </c>
      <c r="AC77" s="2">
        <v>0.17558551884424112</v>
      </c>
      <c r="AD77" s="2">
        <v>-438.15350654788807</v>
      </c>
      <c r="AE77" s="2">
        <v>80.345714318343823</v>
      </c>
      <c r="AF77" s="2">
        <v>-438.15350654788807</v>
      </c>
      <c r="AG77" s="2">
        <v>80.345714318343823</v>
      </c>
    </row>
    <row r="78" spans="1:33" x14ac:dyDescent="0.35">
      <c r="A78" s="1">
        <v>40992</v>
      </c>
      <c r="B78">
        <v>5167</v>
      </c>
      <c r="C78">
        <v>5098.666666666667</v>
      </c>
      <c r="D78">
        <v>4131</v>
      </c>
      <c r="E78">
        <v>0</v>
      </c>
      <c r="F78">
        <v>0</v>
      </c>
      <c r="G78">
        <v>5295</v>
      </c>
      <c r="H78">
        <v>1</v>
      </c>
      <c r="I78">
        <v>0.48512838387359125</v>
      </c>
      <c r="J78">
        <v>1</v>
      </c>
      <c r="K78">
        <v>0</v>
      </c>
      <c r="L78">
        <v>0</v>
      </c>
      <c r="M78">
        <v>0</v>
      </c>
      <c r="N78">
        <f t="shared" si="6"/>
        <v>5559.7346584995557</v>
      </c>
      <c r="O78">
        <f>N78-B78</f>
        <v>392.73465849955574</v>
      </c>
      <c r="P78">
        <f t="shared" si="7"/>
        <v>392.73465849955574</v>
      </c>
      <c r="Q78" s="8">
        <f>P78/B78</f>
        <v>7.6008255951142967E-2</v>
      </c>
      <c r="R78">
        <v>779</v>
      </c>
      <c r="S78">
        <f t="shared" si="8"/>
        <v>7069.2238529920032</v>
      </c>
      <c r="T78">
        <f t="shared" si="9"/>
        <v>14022</v>
      </c>
      <c r="U78">
        <f t="shared" si="10"/>
        <v>392.73465849955574</v>
      </c>
      <c r="V78">
        <f t="shared" si="11"/>
        <v>154240.51198676266</v>
      </c>
      <c r="Y78" s="2" t="s">
        <v>53</v>
      </c>
      <c r="Z78" s="2">
        <v>0.2033007800717023</v>
      </c>
      <c r="AA78" s="2">
        <v>7.875336927599294E-2</v>
      </c>
      <c r="AB78" s="2">
        <v>2.5814867597503057</v>
      </c>
      <c r="AC78" s="2">
        <v>1.0241383222053263E-2</v>
      </c>
      <c r="AD78" s="2">
        <v>4.8414463025903853E-2</v>
      </c>
      <c r="AE78" s="2">
        <v>0.35818709711750074</v>
      </c>
      <c r="AF78" s="2">
        <v>4.8414463025903853E-2</v>
      </c>
      <c r="AG78" s="2">
        <v>0.35818709711750074</v>
      </c>
    </row>
    <row r="79" spans="1:33" ht="15" thickBot="1" x14ac:dyDescent="0.4">
      <c r="A79" s="1">
        <v>40993</v>
      </c>
      <c r="B79">
        <v>5166</v>
      </c>
      <c r="C79">
        <v>5145.666666666667</v>
      </c>
      <c r="D79">
        <v>5677</v>
      </c>
      <c r="E79">
        <v>0</v>
      </c>
      <c r="F79">
        <v>0</v>
      </c>
      <c r="G79">
        <v>5167</v>
      </c>
      <c r="H79">
        <v>0</v>
      </c>
      <c r="I79">
        <v>0.49988381549901245</v>
      </c>
      <c r="J79">
        <v>1</v>
      </c>
      <c r="K79">
        <v>0</v>
      </c>
      <c r="L79">
        <v>0</v>
      </c>
      <c r="M79">
        <v>0</v>
      </c>
      <c r="N79">
        <f t="shared" si="6"/>
        <v>5755.8576904634574</v>
      </c>
      <c r="O79">
        <f>N79-B79</f>
        <v>589.8576904634574</v>
      </c>
      <c r="P79">
        <f t="shared" si="7"/>
        <v>589.8576904634574</v>
      </c>
      <c r="Q79" s="8">
        <f>P79/B79</f>
        <v>0.11418073760423102</v>
      </c>
      <c r="R79">
        <v>1077</v>
      </c>
      <c r="S79">
        <f t="shared" si="8"/>
        <v>10617.438428342233</v>
      </c>
      <c r="T79">
        <f t="shared" si="9"/>
        <v>19386</v>
      </c>
      <c r="U79">
        <f t="shared" si="10"/>
        <v>589.8576904634574</v>
      </c>
      <c r="V79">
        <f t="shared" si="11"/>
        <v>347932.0949988839</v>
      </c>
      <c r="Y79" s="3" t="s">
        <v>20</v>
      </c>
      <c r="Z79" s="3">
        <v>385.7035850373282</v>
      </c>
      <c r="AA79" s="3">
        <v>128.53533540356426</v>
      </c>
      <c r="AB79" s="3">
        <v>3.0007591595441756</v>
      </c>
      <c r="AC79" s="3">
        <v>2.885144927159963E-3</v>
      </c>
      <c r="AD79" s="3">
        <v>132.9097694338943</v>
      </c>
      <c r="AE79" s="3">
        <v>638.49740064076207</v>
      </c>
      <c r="AF79" s="3">
        <v>132.9097694338943</v>
      </c>
      <c r="AG79" s="3">
        <v>638.49740064076207</v>
      </c>
    </row>
    <row r="80" spans="1:33" x14ac:dyDescent="0.35">
      <c r="A80" s="1">
        <v>40994</v>
      </c>
      <c r="B80">
        <v>2709</v>
      </c>
      <c r="C80">
        <v>5209.333333333333</v>
      </c>
      <c r="D80">
        <v>3805</v>
      </c>
      <c r="E80">
        <v>0</v>
      </c>
      <c r="F80">
        <v>0</v>
      </c>
      <c r="G80">
        <v>5166</v>
      </c>
      <c r="H80">
        <v>0</v>
      </c>
      <c r="I80">
        <v>0.21453468107354479</v>
      </c>
      <c r="J80">
        <v>0</v>
      </c>
      <c r="K80">
        <v>1</v>
      </c>
      <c r="L80">
        <v>0</v>
      </c>
      <c r="M80">
        <v>0</v>
      </c>
      <c r="N80">
        <f t="shared" si="6"/>
        <v>5077.1733842672184</v>
      </c>
      <c r="O80">
        <f>N80-B80</f>
        <v>2368.1733842672184</v>
      </c>
      <c r="P80">
        <f t="shared" si="7"/>
        <v>2368.1733842672184</v>
      </c>
      <c r="Q80" s="8">
        <f>P80/B80</f>
        <v>0.87418729577970411</v>
      </c>
      <c r="R80">
        <v>1196</v>
      </c>
      <c r="S80">
        <f t="shared" si="8"/>
        <v>42627.12091680993</v>
      </c>
      <c r="T80">
        <f t="shared" si="9"/>
        <v>21528</v>
      </c>
      <c r="U80">
        <f t="shared" si="10"/>
        <v>2368.1733842672184</v>
      </c>
      <c r="V80">
        <f t="shared" si="11"/>
        <v>5608245.1779516507</v>
      </c>
    </row>
    <row r="81" spans="1:22" x14ac:dyDescent="0.35">
      <c r="A81" s="1">
        <v>40995</v>
      </c>
      <c r="B81">
        <v>4628.5</v>
      </c>
      <c r="C81">
        <v>4347.333333333333</v>
      </c>
      <c r="D81">
        <v>4395</v>
      </c>
      <c r="E81">
        <v>1</v>
      </c>
      <c r="F81">
        <v>0</v>
      </c>
      <c r="G81">
        <v>2709</v>
      </c>
      <c r="H81">
        <v>0</v>
      </c>
      <c r="I81">
        <v>0.72301614964563732</v>
      </c>
      <c r="J81">
        <v>0</v>
      </c>
      <c r="K81">
        <v>0</v>
      </c>
      <c r="L81">
        <v>0</v>
      </c>
      <c r="M81">
        <v>0</v>
      </c>
      <c r="N81">
        <f t="shared" si="6"/>
        <v>4250.6613755900689</v>
      </c>
      <c r="O81">
        <f>N81-B81</f>
        <v>-377.83862440993107</v>
      </c>
      <c r="P81">
        <f t="shared" si="7"/>
        <v>377.83862440993107</v>
      </c>
      <c r="Q81" s="8">
        <f>P81/B81</f>
        <v>8.1633061339511953E-2</v>
      </c>
      <c r="R81">
        <v>1683</v>
      </c>
      <c r="S81">
        <f t="shared" si="8"/>
        <v>27204.380957515037</v>
      </c>
      <c r="T81">
        <f t="shared" si="9"/>
        <v>30294</v>
      </c>
      <c r="U81">
        <f t="shared" si="10"/>
        <v>-755.67724881986214</v>
      </c>
      <c r="V81">
        <f t="shared" si="11"/>
        <v>571048.10438395583</v>
      </c>
    </row>
    <row r="82" spans="1:22" x14ac:dyDescent="0.35">
      <c r="A82" s="1">
        <v>40996</v>
      </c>
      <c r="B82">
        <v>2723</v>
      </c>
      <c r="C82">
        <v>4167.833333333333</v>
      </c>
      <c r="D82">
        <v>5026</v>
      </c>
      <c r="E82">
        <v>0</v>
      </c>
      <c r="F82">
        <v>1</v>
      </c>
      <c r="G82">
        <v>4628.5</v>
      </c>
      <c r="H82">
        <v>0</v>
      </c>
      <c r="I82">
        <v>0.27861043336818869</v>
      </c>
      <c r="J82">
        <v>0</v>
      </c>
      <c r="K82">
        <v>0</v>
      </c>
      <c r="L82">
        <v>0</v>
      </c>
      <c r="M82">
        <v>0</v>
      </c>
      <c r="N82">
        <f t="shared" si="6"/>
        <v>4748.3520405594809</v>
      </c>
      <c r="O82">
        <f>N82-B82</f>
        <v>2025.3520405594809</v>
      </c>
      <c r="P82">
        <f t="shared" si="7"/>
        <v>2025.3520405594809</v>
      </c>
      <c r="Q82" s="8">
        <f>P82/B82</f>
        <v>0.74379435936815308</v>
      </c>
      <c r="R82">
        <v>1188</v>
      </c>
      <c r="S82">
        <f t="shared" si="8"/>
        <v>36456.33673007066</v>
      </c>
      <c r="T82">
        <f t="shared" si="9"/>
        <v>21384</v>
      </c>
      <c r="U82">
        <f t="shared" si="10"/>
        <v>2025.3520405594809</v>
      </c>
      <c r="V82">
        <f t="shared" si="11"/>
        <v>4102050.888198453</v>
      </c>
    </row>
    <row r="83" spans="1:22" x14ac:dyDescent="0.35">
      <c r="A83" s="1">
        <v>40997</v>
      </c>
      <c r="B83">
        <v>3348</v>
      </c>
      <c r="C83">
        <v>3353.5</v>
      </c>
      <c r="D83">
        <v>4975</v>
      </c>
      <c r="E83">
        <v>0</v>
      </c>
      <c r="F83">
        <v>0</v>
      </c>
      <c r="G83">
        <v>2723</v>
      </c>
      <c r="H83">
        <v>0</v>
      </c>
      <c r="I83">
        <v>0.57261531311723013</v>
      </c>
      <c r="J83">
        <v>0</v>
      </c>
      <c r="K83">
        <v>0</v>
      </c>
      <c r="L83">
        <v>1</v>
      </c>
      <c r="M83">
        <v>0</v>
      </c>
      <c r="N83">
        <f t="shared" si="6"/>
        <v>4302.5288842693062</v>
      </c>
      <c r="O83">
        <f>N83-B83</f>
        <v>954.52888426930622</v>
      </c>
      <c r="P83">
        <f t="shared" si="7"/>
        <v>954.52888426930622</v>
      </c>
      <c r="Q83" s="8">
        <f>P83/B83</f>
        <v>0.28510420677099946</v>
      </c>
      <c r="R83">
        <v>303</v>
      </c>
      <c r="S83">
        <f t="shared" si="8"/>
        <v>17181.519916847512</v>
      </c>
      <c r="T83">
        <f t="shared" si="9"/>
        <v>5454</v>
      </c>
      <c r="U83">
        <f t="shared" si="10"/>
        <v>954.52888426930622</v>
      </c>
      <c r="V83">
        <f t="shared" si="11"/>
        <v>911125.39090440655</v>
      </c>
    </row>
    <row r="84" spans="1:22" x14ac:dyDescent="0.35">
      <c r="A84" s="1">
        <v>40998</v>
      </c>
      <c r="B84">
        <v>4623</v>
      </c>
      <c r="C84">
        <v>3566.5</v>
      </c>
      <c r="D84">
        <v>5295</v>
      </c>
      <c r="E84">
        <v>0</v>
      </c>
      <c r="F84">
        <v>0</v>
      </c>
      <c r="G84">
        <v>3348</v>
      </c>
      <c r="H84">
        <v>0</v>
      </c>
      <c r="I84">
        <v>0.64813523875914958</v>
      </c>
      <c r="J84">
        <v>0</v>
      </c>
      <c r="K84">
        <v>0</v>
      </c>
      <c r="L84">
        <v>0</v>
      </c>
      <c r="M84">
        <v>1</v>
      </c>
      <c r="N84">
        <f t="shared" si="6"/>
        <v>4645.4997408530553</v>
      </c>
      <c r="O84">
        <f>N84-B84</f>
        <v>22.4997408530553</v>
      </c>
      <c r="P84">
        <f t="shared" si="7"/>
        <v>22.4997408530553</v>
      </c>
      <c r="Q84" s="8">
        <f>P84/B84</f>
        <v>4.8669134443121995E-3</v>
      </c>
      <c r="R84">
        <v>1091</v>
      </c>
      <c r="S84">
        <f t="shared" si="8"/>
        <v>404.9953353549954</v>
      </c>
      <c r="T84">
        <f t="shared" si="9"/>
        <v>19638</v>
      </c>
      <c r="U84">
        <f t="shared" si="10"/>
        <v>22.4997408530553</v>
      </c>
      <c r="V84">
        <f t="shared" si="11"/>
        <v>506.23833845464566</v>
      </c>
    </row>
    <row r="85" spans="1:22" x14ac:dyDescent="0.35">
      <c r="A85" s="1">
        <v>40999</v>
      </c>
      <c r="B85">
        <v>4037</v>
      </c>
      <c r="C85">
        <v>3564.6666666666665</v>
      </c>
      <c r="D85">
        <v>5167</v>
      </c>
      <c r="E85">
        <v>0</v>
      </c>
      <c r="F85">
        <v>0</v>
      </c>
      <c r="G85">
        <v>4623</v>
      </c>
      <c r="H85">
        <v>1</v>
      </c>
      <c r="I85">
        <v>0.43191588242128498</v>
      </c>
      <c r="J85">
        <v>1</v>
      </c>
      <c r="K85">
        <v>0</v>
      </c>
      <c r="L85">
        <v>0</v>
      </c>
      <c r="M85">
        <v>0</v>
      </c>
      <c r="N85">
        <f t="shared" si="6"/>
        <v>5274.8054504707288</v>
      </c>
      <c r="O85">
        <f>N85-B85</f>
        <v>1237.8054504707288</v>
      </c>
      <c r="P85">
        <f t="shared" si="7"/>
        <v>1237.8054504707288</v>
      </c>
      <c r="Q85" s="8">
        <f>P85/B85</f>
        <v>0.30661517227414636</v>
      </c>
      <c r="R85">
        <v>1018</v>
      </c>
      <c r="S85">
        <f t="shared" si="8"/>
        <v>22280.498108473119</v>
      </c>
      <c r="T85">
        <f t="shared" si="9"/>
        <v>18324</v>
      </c>
      <c r="U85">
        <f t="shared" si="10"/>
        <v>1237.8054504707288</v>
      </c>
      <c r="V85">
        <f t="shared" si="11"/>
        <v>1532162.3332150439</v>
      </c>
    </row>
    <row r="86" spans="1:22" x14ac:dyDescent="0.35">
      <c r="A86" s="1">
        <v>41000</v>
      </c>
      <c r="B86">
        <v>4088</v>
      </c>
      <c r="C86">
        <v>4002.6666666666665</v>
      </c>
      <c r="D86">
        <v>5166</v>
      </c>
      <c r="E86">
        <v>0</v>
      </c>
      <c r="F86">
        <v>0</v>
      </c>
      <c r="G86">
        <v>4037</v>
      </c>
      <c r="H86">
        <v>0</v>
      </c>
      <c r="I86">
        <v>0.50592540955036602</v>
      </c>
      <c r="J86">
        <v>1</v>
      </c>
      <c r="K86">
        <v>0</v>
      </c>
      <c r="L86">
        <v>0</v>
      </c>
      <c r="M86">
        <v>0</v>
      </c>
      <c r="N86">
        <f t="shared" si="6"/>
        <v>4910.2029863978241</v>
      </c>
      <c r="O86">
        <f>N86-B86</f>
        <v>822.20298639782413</v>
      </c>
      <c r="P86">
        <f t="shared" si="7"/>
        <v>822.20298639782413</v>
      </c>
      <c r="Q86" s="8">
        <f>P86/B86</f>
        <v>0.20112597514623878</v>
      </c>
      <c r="R86">
        <v>589</v>
      </c>
      <c r="S86">
        <f t="shared" si="8"/>
        <v>14799.653755160834</v>
      </c>
      <c r="T86">
        <f t="shared" si="9"/>
        <v>10602</v>
      </c>
      <c r="U86">
        <f t="shared" si="10"/>
        <v>822.20298639782413</v>
      </c>
      <c r="V86">
        <f t="shared" si="11"/>
        <v>676017.75084150059</v>
      </c>
    </row>
    <row r="87" spans="1:22" x14ac:dyDescent="0.35">
      <c r="A87" s="1">
        <v>41001</v>
      </c>
      <c r="B87">
        <v>4628.5</v>
      </c>
      <c r="C87">
        <v>4249.333333333333</v>
      </c>
      <c r="D87">
        <v>2709</v>
      </c>
      <c r="E87">
        <v>0</v>
      </c>
      <c r="F87">
        <v>0</v>
      </c>
      <c r="G87">
        <v>4088</v>
      </c>
      <c r="H87">
        <v>0</v>
      </c>
      <c r="I87">
        <v>0.5627977227837806</v>
      </c>
      <c r="J87">
        <v>0</v>
      </c>
      <c r="K87">
        <v>1</v>
      </c>
      <c r="L87">
        <v>0</v>
      </c>
      <c r="M87">
        <v>0</v>
      </c>
      <c r="N87">
        <f t="shared" si="6"/>
        <v>4086.2039580720239</v>
      </c>
      <c r="O87">
        <f>N87-B87</f>
        <v>-542.29604192797615</v>
      </c>
      <c r="P87">
        <f t="shared" si="7"/>
        <v>542.29604192797615</v>
      </c>
      <c r="Q87" s="8">
        <f>P87/B87</f>
        <v>0.11716453320254427</v>
      </c>
      <c r="R87">
        <v>1122</v>
      </c>
      <c r="S87">
        <f t="shared" si="8"/>
        <v>39045.315018814283</v>
      </c>
      <c r="T87">
        <f t="shared" si="9"/>
        <v>20196</v>
      </c>
      <c r="U87">
        <f t="shared" si="10"/>
        <v>-1084.5920838559523</v>
      </c>
      <c r="V87">
        <f t="shared" si="11"/>
        <v>1176339.9883629971</v>
      </c>
    </row>
    <row r="88" spans="1:22" x14ac:dyDescent="0.35">
      <c r="A88" s="1">
        <v>41002</v>
      </c>
      <c r="B88">
        <v>3023</v>
      </c>
      <c r="C88">
        <v>4251.166666666667</v>
      </c>
      <c r="D88">
        <v>4628.5</v>
      </c>
      <c r="E88">
        <v>1</v>
      </c>
      <c r="F88">
        <v>0</v>
      </c>
      <c r="G88">
        <v>4628.5</v>
      </c>
      <c r="H88">
        <v>0</v>
      </c>
      <c r="I88">
        <v>0.31346578366445915</v>
      </c>
      <c r="J88">
        <v>0</v>
      </c>
      <c r="K88">
        <v>0</v>
      </c>
      <c r="L88">
        <v>0</v>
      </c>
      <c r="M88">
        <v>0</v>
      </c>
      <c r="N88">
        <f t="shared" si="6"/>
        <v>4775.7036996610423</v>
      </c>
      <c r="O88">
        <f>N88-B88</f>
        <v>1752.7036996610423</v>
      </c>
      <c r="P88">
        <f t="shared" si="7"/>
        <v>1752.7036996610423</v>
      </c>
      <c r="Q88" s="8">
        <f>P88/B88</f>
        <v>0.57978951361595843</v>
      </c>
      <c r="R88">
        <v>926</v>
      </c>
      <c r="S88">
        <f t="shared" si="8"/>
        <v>31548.666593898761</v>
      </c>
      <c r="T88">
        <f t="shared" si="9"/>
        <v>16668</v>
      </c>
      <c r="U88">
        <f t="shared" si="10"/>
        <v>1752.7036996610423</v>
      </c>
      <c r="V88">
        <f t="shared" si="11"/>
        <v>3071970.258805505</v>
      </c>
    </row>
    <row r="89" spans="1:22" x14ac:dyDescent="0.35">
      <c r="A89" s="1">
        <v>41003</v>
      </c>
      <c r="B89">
        <v>2706</v>
      </c>
      <c r="C89">
        <v>3913.1666666666665</v>
      </c>
      <c r="D89">
        <v>2723</v>
      </c>
      <c r="E89">
        <v>0</v>
      </c>
      <c r="F89">
        <v>1</v>
      </c>
      <c r="G89">
        <v>3023</v>
      </c>
      <c r="H89">
        <v>0</v>
      </c>
      <c r="I89">
        <v>0.46316951318694088</v>
      </c>
      <c r="J89">
        <v>0</v>
      </c>
      <c r="K89">
        <v>0</v>
      </c>
      <c r="L89">
        <v>0</v>
      </c>
      <c r="M89">
        <v>0</v>
      </c>
      <c r="N89">
        <f t="shared" si="6"/>
        <v>3410.7226177955267</v>
      </c>
      <c r="O89">
        <f>N89-B89</f>
        <v>704.72261779552673</v>
      </c>
      <c r="P89">
        <f t="shared" si="7"/>
        <v>704.72261779552673</v>
      </c>
      <c r="Q89" s="8">
        <f>P89/B89</f>
        <v>0.26042964441815475</v>
      </c>
      <c r="R89">
        <v>1401</v>
      </c>
      <c r="S89">
        <f t="shared" si="8"/>
        <v>12685.007120319482</v>
      </c>
      <c r="T89">
        <f t="shared" si="9"/>
        <v>25218</v>
      </c>
      <c r="U89">
        <f t="shared" si="10"/>
        <v>704.72261779552673</v>
      </c>
      <c r="V89">
        <f t="shared" si="11"/>
        <v>496633.96803258004</v>
      </c>
    </row>
    <row r="90" spans="1:22" x14ac:dyDescent="0.35">
      <c r="A90" s="1">
        <v>41004</v>
      </c>
      <c r="B90">
        <v>2830</v>
      </c>
      <c r="C90">
        <v>3452.5</v>
      </c>
      <c r="D90">
        <v>3348</v>
      </c>
      <c r="E90">
        <v>0</v>
      </c>
      <c r="F90">
        <v>0</v>
      </c>
      <c r="G90">
        <v>2706</v>
      </c>
      <c r="H90">
        <v>0</v>
      </c>
      <c r="I90">
        <v>0.51440687812245844</v>
      </c>
      <c r="J90">
        <v>0</v>
      </c>
      <c r="K90">
        <v>0</v>
      </c>
      <c r="L90">
        <v>1</v>
      </c>
      <c r="M90">
        <v>0</v>
      </c>
      <c r="N90">
        <f t="shared" si="6"/>
        <v>3723.1718145667814</v>
      </c>
      <c r="O90">
        <f>N90-B90</f>
        <v>893.17181456678145</v>
      </c>
      <c r="P90">
        <f t="shared" si="7"/>
        <v>893.17181456678145</v>
      </c>
      <c r="Q90" s="8">
        <f>P90/B90</f>
        <v>0.31560841504126552</v>
      </c>
      <c r="R90">
        <v>1240</v>
      </c>
      <c r="S90">
        <f t="shared" si="8"/>
        <v>16077.092662202067</v>
      </c>
      <c r="T90">
        <f t="shared" si="9"/>
        <v>22320</v>
      </c>
      <c r="U90">
        <f t="shared" si="10"/>
        <v>893.17181456678145</v>
      </c>
      <c r="V90">
        <f t="shared" si="11"/>
        <v>797755.89033651701</v>
      </c>
    </row>
    <row r="91" spans="1:22" x14ac:dyDescent="0.35">
      <c r="A91" s="1">
        <v>41005</v>
      </c>
      <c r="B91">
        <v>3316</v>
      </c>
      <c r="C91">
        <v>2853</v>
      </c>
      <c r="D91">
        <v>4623</v>
      </c>
      <c r="E91">
        <v>0</v>
      </c>
      <c r="F91">
        <v>0</v>
      </c>
      <c r="G91">
        <v>2830</v>
      </c>
      <c r="H91">
        <v>0</v>
      </c>
      <c r="I91">
        <v>0.55646566747995818</v>
      </c>
      <c r="J91">
        <v>0</v>
      </c>
      <c r="K91">
        <v>0</v>
      </c>
      <c r="L91">
        <v>0</v>
      </c>
      <c r="M91">
        <v>1</v>
      </c>
      <c r="N91">
        <f t="shared" si="6"/>
        <v>4031.5462727686904</v>
      </c>
      <c r="O91">
        <f>N91-B91</f>
        <v>715.54627276869041</v>
      </c>
      <c r="P91">
        <f t="shared" si="7"/>
        <v>715.54627276869041</v>
      </c>
      <c r="Q91" s="8">
        <f>P91/B91</f>
        <v>0.2157859688687245</v>
      </c>
      <c r="R91">
        <v>1041</v>
      </c>
      <c r="S91">
        <f t="shared" si="8"/>
        <v>12879.832909836427</v>
      </c>
      <c r="T91">
        <f t="shared" si="9"/>
        <v>18738</v>
      </c>
      <c r="U91">
        <f t="shared" si="10"/>
        <v>715.54627276869041</v>
      </c>
      <c r="V91">
        <f t="shared" si="11"/>
        <v>512006.46847316512</v>
      </c>
    </row>
    <row r="92" spans="1:22" x14ac:dyDescent="0.35">
      <c r="A92" s="1">
        <v>41006</v>
      </c>
      <c r="B92">
        <v>3348</v>
      </c>
      <c r="C92">
        <v>2950.6666666666665</v>
      </c>
      <c r="D92">
        <v>4037</v>
      </c>
      <c r="E92">
        <v>0</v>
      </c>
      <c r="F92">
        <v>0</v>
      </c>
      <c r="G92">
        <v>3316</v>
      </c>
      <c r="H92">
        <v>1</v>
      </c>
      <c r="I92">
        <v>0.50371790403160221</v>
      </c>
      <c r="J92">
        <v>1</v>
      </c>
      <c r="K92">
        <v>0</v>
      </c>
      <c r="L92">
        <v>0</v>
      </c>
      <c r="M92">
        <v>0</v>
      </c>
      <c r="N92">
        <f t="shared" si="6"/>
        <v>4329.6061892148464</v>
      </c>
      <c r="O92">
        <f>N92-B92</f>
        <v>981.60618921484638</v>
      </c>
      <c r="P92">
        <f t="shared" si="7"/>
        <v>981.60618921484638</v>
      </c>
      <c r="Q92" s="8">
        <f>P92/B92</f>
        <v>0.2931918127881859</v>
      </c>
      <c r="R92">
        <v>1204</v>
      </c>
      <c r="S92">
        <f t="shared" si="8"/>
        <v>17668.911405867235</v>
      </c>
      <c r="T92">
        <f t="shared" si="9"/>
        <v>21672</v>
      </c>
      <c r="U92">
        <f t="shared" si="10"/>
        <v>981.60618921484638</v>
      </c>
      <c r="V92">
        <f t="shared" si="11"/>
        <v>963550.71070489276</v>
      </c>
    </row>
    <row r="93" spans="1:22" x14ac:dyDescent="0.35">
      <c r="A93" s="1">
        <v>41007</v>
      </c>
      <c r="B93">
        <v>4428</v>
      </c>
      <c r="C93">
        <v>3164.6666666666665</v>
      </c>
      <c r="D93">
        <v>4088</v>
      </c>
      <c r="E93">
        <v>0</v>
      </c>
      <c r="F93">
        <v>0</v>
      </c>
      <c r="G93">
        <v>3348</v>
      </c>
      <c r="H93">
        <v>0</v>
      </c>
      <c r="I93">
        <v>0.6254792610665737</v>
      </c>
      <c r="J93">
        <v>1</v>
      </c>
      <c r="K93">
        <v>0</v>
      </c>
      <c r="L93">
        <v>0</v>
      </c>
      <c r="M93">
        <v>0</v>
      </c>
      <c r="N93">
        <f t="shared" si="6"/>
        <v>4061.5034259845111</v>
      </c>
      <c r="O93">
        <f>N93-B93</f>
        <v>-366.49657401548893</v>
      </c>
      <c r="P93">
        <f t="shared" si="7"/>
        <v>366.49657401548893</v>
      </c>
      <c r="Q93" s="8">
        <f>P93/B93</f>
        <v>8.2767970644871028E-2</v>
      </c>
      <c r="R93">
        <v>892</v>
      </c>
      <c r="S93">
        <f t="shared" si="8"/>
        <v>26387.753329115203</v>
      </c>
      <c r="T93">
        <f t="shared" si="9"/>
        <v>16056</v>
      </c>
      <c r="U93">
        <f t="shared" si="10"/>
        <v>-732.99314803097786</v>
      </c>
      <c r="V93">
        <f t="shared" si="11"/>
        <v>537278.95506036305</v>
      </c>
    </row>
    <row r="94" spans="1:22" x14ac:dyDescent="0.35">
      <c r="A94" s="1">
        <v>41008</v>
      </c>
      <c r="B94">
        <v>4628.5</v>
      </c>
      <c r="C94">
        <v>3697.3333333333335</v>
      </c>
      <c r="D94">
        <v>4628.5</v>
      </c>
      <c r="E94">
        <v>0</v>
      </c>
      <c r="F94">
        <v>0</v>
      </c>
      <c r="G94">
        <v>4428</v>
      </c>
      <c r="H94">
        <v>0</v>
      </c>
      <c r="I94">
        <v>0.52329499244800748</v>
      </c>
      <c r="J94">
        <v>0</v>
      </c>
      <c r="K94">
        <v>1</v>
      </c>
      <c r="L94">
        <v>0</v>
      </c>
      <c r="M94">
        <v>0</v>
      </c>
      <c r="N94">
        <f t="shared" si="6"/>
        <v>4703.9726659951848</v>
      </c>
      <c r="O94">
        <f>N94-B94</f>
        <v>75.472665995184798</v>
      </c>
      <c r="P94">
        <f t="shared" si="7"/>
        <v>75.472665995184798</v>
      </c>
      <c r="Q94" s="8">
        <f>P94/B94</f>
        <v>1.630607453714698E-2</v>
      </c>
      <c r="R94">
        <v>1213</v>
      </c>
      <c r="S94">
        <f t="shared" si="8"/>
        <v>1358.5079879133264</v>
      </c>
      <c r="T94">
        <f t="shared" si="9"/>
        <v>21834</v>
      </c>
      <c r="U94">
        <f t="shared" si="10"/>
        <v>75.472665995184798</v>
      </c>
      <c r="V94">
        <f t="shared" si="11"/>
        <v>5696.1233124207238</v>
      </c>
    </row>
    <row r="95" spans="1:22" x14ac:dyDescent="0.35">
      <c r="A95" s="1">
        <v>41009</v>
      </c>
      <c r="B95">
        <v>2712</v>
      </c>
      <c r="C95">
        <v>4134.833333333333</v>
      </c>
      <c r="D95">
        <v>3023</v>
      </c>
      <c r="E95">
        <v>1</v>
      </c>
      <c r="F95">
        <v>0</v>
      </c>
      <c r="G95">
        <v>4628.5</v>
      </c>
      <c r="H95">
        <v>0</v>
      </c>
      <c r="I95">
        <v>0.27733240385732544</v>
      </c>
      <c r="J95">
        <v>0</v>
      </c>
      <c r="K95">
        <v>0</v>
      </c>
      <c r="L95">
        <v>0</v>
      </c>
      <c r="M95">
        <v>0</v>
      </c>
      <c r="N95">
        <f t="shared" si="6"/>
        <v>4137.2799667409599</v>
      </c>
      <c r="O95">
        <f>N95-B95</f>
        <v>1425.2799667409599</v>
      </c>
      <c r="P95">
        <f t="shared" si="7"/>
        <v>1425.2799667409599</v>
      </c>
      <c r="Q95" s="8">
        <f>P95/B95</f>
        <v>0.52554571045020648</v>
      </c>
      <c r="R95">
        <v>1313</v>
      </c>
      <c r="S95">
        <f t="shared" si="8"/>
        <v>25655.039401337279</v>
      </c>
      <c r="T95">
        <f t="shared" si="9"/>
        <v>23634</v>
      </c>
      <c r="U95">
        <f t="shared" si="10"/>
        <v>1425.2799667409599</v>
      </c>
      <c r="V95">
        <f t="shared" si="11"/>
        <v>2031422.9835931119</v>
      </c>
    </row>
    <row r="96" spans="1:22" x14ac:dyDescent="0.35">
      <c r="A96" s="1">
        <v>41010</v>
      </c>
      <c r="B96">
        <v>3136</v>
      </c>
      <c r="C96">
        <v>3922.8333333333335</v>
      </c>
      <c r="D96">
        <v>2706</v>
      </c>
      <c r="E96">
        <v>0</v>
      </c>
      <c r="F96">
        <v>1</v>
      </c>
      <c r="G96">
        <v>2712</v>
      </c>
      <c r="H96">
        <v>0</v>
      </c>
      <c r="I96">
        <v>0.54926222841872896</v>
      </c>
      <c r="J96">
        <v>0</v>
      </c>
      <c r="K96">
        <v>0</v>
      </c>
      <c r="L96">
        <v>0</v>
      </c>
      <c r="M96">
        <v>0</v>
      </c>
      <c r="N96">
        <f t="shared" si="6"/>
        <v>3331.4815857334802</v>
      </c>
      <c r="O96">
        <f>N96-B96</f>
        <v>195.48158573348019</v>
      </c>
      <c r="P96">
        <f t="shared" si="7"/>
        <v>195.48158573348019</v>
      </c>
      <c r="Q96" s="8">
        <f>P96/B96</f>
        <v>6.2334689328278119E-2</v>
      </c>
      <c r="R96">
        <v>818</v>
      </c>
      <c r="S96">
        <f t="shared" si="8"/>
        <v>3518.6685432026434</v>
      </c>
      <c r="T96">
        <f t="shared" si="9"/>
        <v>14724</v>
      </c>
      <c r="U96">
        <f t="shared" si="10"/>
        <v>195.48158573348019</v>
      </c>
      <c r="V96">
        <f t="shared" si="11"/>
        <v>38213.050360875968</v>
      </c>
    </row>
    <row r="97" spans="1:22" x14ac:dyDescent="0.35">
      <c r="A97" s="1">
        <v>41011</v>
      </c>
      <c r="B97">
        <v>3088</v>
      </c>
      <c r="C97">
        <v>3492.1666666666665</v>
      </c>
      <c r="D97">
        <v>2830</v>
      </c>
      <c r="E97">
        <v>0</v>
      </c>
      <c r="F97">
        <v>0</v>
      </c>
      <c r="G97">
        <v>3136</v>
      </c>
      <c r="H97">
        <v>0</v>
      </c>
      <c r="I97">
        <v>0.49442314395259673</v>
      </c>
      <c r="J97">
        <v>0</v>
      </c>
      <c r="K97">
        <v>0</v>
      </c>
      <c r="L97">
        <v>1</v>
      </c>
      <c r="M97">
        <v>0</v>
      </c>
      <c r="N97">
        <f t="shared" si="6"/>
        <v>3647.9394993695955</v>
      </c>
      <c r="O97">
        <f>N97-B97</f>
        <v>559.93949936959552</v>
      </c>
      <c r="P97">
        <f t="shared" si="7"/>
        <v>559.93949936959552</v>
      </c>
      <c r="Q97" s="8">
        <f>P97/B97</f>
        <v>0.18132755808600892</v>
      </c>
      <c r="R97">
        <v>888</v>
      </c>
      <c r="S97">
        <f t="shared" si="8"/>
        <v>10078.910988652719</v>
      </c>
      <c r="T97">
        <f t="shared" si="9"/>
        <v>15984</v>
      </c>
      <c r="U97">
        <f t="shared" si="10"/>
        <v>559.93949936959552</v>
      </c>
      <c r="V97">
        <f t="shared" si="11"/>
        <v>313532.24295427324</v>
      </c>
    </row>
    <row r="98" spans="1:22" x14ac:dyDescent="0.35">
      <c r="A98" s="1">
        <v>41012</v>
      </c>
      <c r="B98">
        <v>3198</v>
      </c>
      <c r="C98">
        <v>2978.6666666666665</v>
      </c>
      <c r="D98">
        <v>3316</v>
      </c>
      <c r="E98">
        <v>0</v>
      </c>
      <c r="F98">
        <v>0</v>
      </c>
      <c r="G98">
        <v>3088</v>
      </c>
      <c r="H98">
        <v>0</v>
      </c>
      <c r="I98">
        <v>0.51278029510863254</v>
      </c>
      <c r="J98">
        <v>0</v>
      </c>
      <c r="K98">
        <v>0</v>
      </c>
      <c r="L98">
        <v>0</v>
      </c>
      <c r="M98">
        <v>1</v>
      </c>
      <c r="N98">
        <f t="shared" si="6"/>
        <v>3647.8681163727883</v>
      </c>
      <c r="O98">
        <f>N98-B98</f>
        <v>449.86811637278834</v>
      </c>
      <c r="P98">
        <f t="shared" si="7"/>
        <v>449.86811637278834</v>
      </c>
      <c r="Q98" s="8">
        <f>P98/B98</f>
        <v>0.14067170618286065</v>
      </c>
      <c r="R98">
        <v>1039</v>
      </c>
      <c r="S98">
        <f t="shared" si="8"/>
        <v>8097.62609471019</v>
      </c>
      <c r="T98">
        <f t="shared" si="9"/>
        <v>18702</v>
      </c>
      <c r="U98">
        <f t="shared" si="10"/>
        <v>449.86811637278834</v>
      </c>
      <c r="V98">
        <f t="shared" si="11"/>
        <v>202381.32212880062</v>
      </c>
    </row>
    <row r="99" spans="1:22" x14ac:dyDescent="0.35">
      <c r="A99" s="1">
        <v>41013</v>
      </c>
      <c r="B99">
        <v>3595</v>
      </c>
      <c r="C99">
        <v>3140.6666666666665</v>
      </c>
      <c r="D99">
        <v>3348</v>
      </c>
      <c r="E99">
        <v>0</v>
      </c>
      <c r="F99">
        <v>0</v>
      </c>
      <c r="G99">
        <v>3198</v>
      </c>
      <c r="H99">
        <v>1</v>
      </c>
      <c r="I99">
        <v>0.54612524689206465</v>
      </c>
      <c r="J99">
        <v>1</v>
      </c>
      <c r="K99">
        <v>0</v>
      </c>
      <c r="L99">
        <v>0</v>
      </c>
      <c r="M99">
        <v>0</v>
      </c>
      <c r="N99">
        <f t="shared" si="6"/>
        <v>4106.1550607452682</v>
      </c>
      <c r="O99">
        <f>N99-B99</f>
        <v>511.1550607452682</v>
      </c>
      <c r="P99">
        <f t="shared" si="7"/>
        <v>511.1550607452682</v>
      </c>
      <c r="Q99" s="8">
        <f>P99/B99</f>
        <v>0.14218499603484511</v>
      </c>
      <c r="R99">
        <v>922</v>
      </c>
      <c r="S99">
        <f t="shared" si="8"/>
        <v>9200.7910934148276</v>
      </c>
      <c r="T99">
        <f t="shared" si="9"/>
        <v>16596</v>
      </c>
      <c r="U99">
        <f t="shared" si="10"/>
        <v>511.1550607452682</v>
      </c>
      <c r="V99">
        <f t="shared" si="11"/>
        <v>261279.49612549882</v>
      </c>
    </row>
    <row r="100" spans="1:22" x14ac:dyDescent="0.35">
      <c r="A100" s="1">
        <v>41014</v>
      </c>
      <c r="B100">
        <v>3953</v>
      </c>
      <c r="C100">
        <v>3293.6666666666665</v>
      </c>
      <c r="D100">
        <v>4428</v>
      </c>
      <c r="E100">
        <v>0</v>
      </c>
      <c r="F100">
        <v>0</v>
      </c>
      <c r="G100">
        <v>3595</v>
      </c>
      <c r="H100">
        <v>0</v>
      </c>
      <c r="I100">
        <v>0.54159405135354943</v>
      </c>
      <c r="J100">
        <v>1</v>
      </c>
      <c r="K100">
        <v>0</v>
      </c>
      <c r="L100">
        <v>0</v>
      </c>
      <c r="M100">
        <v>0</v>
      </c>
      <c r="N100">
        <f t="shared" si="6"/>
        <v>4291.6702851099008</v>
      </c>
      <c r="O100">
        <f>N100-B100</f>
        <v>338.67028510990076</v>
      </c>
      <c r="P100">
        <f t="shared" si="7"/>
        <v>338.67028510990076</v>
      </c>
      <c r="Q100" s="8">
        <f>P100/B100</f>
        <v>8.5674243640248102E-2</v>
      </c>
      <c r="R100">
        <v>743</v>
      </c>
      <c r="S100">
        <f t="shared" si="8"/>
        <v>6096.0651319782137</v>
      </c>
      <c r="T100">
        <f t="shared" si="9"/>
        <v>13374</v>
      </c>
      <c r="U100">
        <f t="shared" si="10"/>
        <v>338.67028510990076</v>
      </c>
      <c r="V100">
        <f t="shared" si="11"/>
        <v>114697.56201642146</v>
      </c>
    </row>
    <row r="101" spans="1:22" x14ac:dyDescent="0.35">
      <c r="A101" s="1">
        <v>41015</v>
      </c>
      <c r="B101">
        <v>4628.5</v>
      </c>
      <c r="C101">
        <v>3582</v>
      </c>
      <c r="D101">
        <v>4628.5</v>
      </c>
      <c r="E101">
        <v>0</v>
      </c>
      <c r="F101">
        <v>0</v>
      </c>
      <c r="G101">
        <v>3953</v>
      </c>
      <c r="H101">
        <v>0</v>
      </c>
      <c r="I101">
        <v>0.57848263041710235</v>
      </c>
      <c r="J101">
        <v>0</v>
      </c>
      <c r="K101">
        <v>1</v>
      </c>
      <c r="L101">
        <v>0</v>
      </c>
      <c r="M101">
        <v>0</v>
      </c>
      <c r="N101">
        <f t="shared" si="6"/>
        <v>4549.5947208468015</v>
      </c>
      <c r="O101">
        <f>N101-B101</f>
        <v>-78.905279153198535</v>
      </c>
      <c r="P101">
        <f t="shared" si="7"/>
        <v>78.905279153198535</v>
      </c>
      <c r="Q101" s="8">
        <f>P101/B101</f>
        <v>1.7047699935875238E-2</v>
      </c>
      <c r="R101">
        <v>1235</v>
      </c>
      <c r="S101">
        <f t="shared" si="8"/>
        <v>5681.1800990302945</v>
      </c>
      <c r="T101">
        <f t="shared" si="9"/>
        <v>22230</v>
      </c>
      <c r="U101">
        <f t="shared" si="10"/>
        <v>-157.81055830639707</v>
      </c>
      <c r="V101">
        <f t="shared" si="11"/>
        <v>24904.172312976749</v>
      </c>
    </row>
    <row r="102" spans="1:22" x14ac:dyDescent="0.35">
      <c r="A102" s="1">
        <v>41016</v>
      </c>
      <c r="B102">
        <v>2900</v>
      </c>
      <c r="C102">
        <v>4058.8333333333335</v>
      </c>
      <c r="D102">
        <v>2712</v>
      </c>
      <c r="E102">
        <v>1</v>
      </c>
      <c r="F102">
        <v>0</v>
      </c>
      <c r="G102">
        <v>4628.5</v>
      </c>
      <c r="H102">
        <v>0</v>
      </c>
      <c r="I102">
        <v>0.29917509004298826</v>
      </c>
      <c r="J102">
        <v>0</v>
      </c>
      <c r="K102">
        <v>0</v>
      </c>
      <c r="L102">
        <v>0</v>
      </c>
      <c r="M102">
        <v>0</v>
      </c>
      <c r="N102">
        <f t="shared" si="6"/>
        <v>3995.918378641712</v>
      </c>
      <c r="O102">
        <f>N102-B102</f>
        <v>1095.918378641712</v>
      </c>
      <c r="P102">
        <f t="shared" si="7"/>
        <v>1095.918378641712</v>
      </c>
      <c r="Q102" s="8">
        <f>P102/B102</f>
        <v>0.37790288918679726</v>
      </c>
      <c r="R102">
        <v>845</v>
      </c>
      <c r="S102">
        <f t="shared" si="8"/>
        <v>19726.530815550817</v>
      </c>
      <c r="T102">
        <f t="shared" si="9"/>
        <v>15210</v>
      </c>
      <c r="U102">
        <f t="shared" si="10"/>
        <v>1095.918378641712</v>
      </c>
      <c r="V102">
        <f t="shared" si="11"/>
        <v>1201037.0926446789</v>
      </c>
    </row>
    <row r="103" spans="1:22" x14ac:dyDescent="0.35">
      <c r="A103" s="1">
        <v>41017</v>
      </c>
      <c r="B103">
        <v>2827</v>
      </c>
      <c r="C103">
        <v>3827.1666666666665</v>
      </c>
      <c r="D103">
        <v>3136</v>
      </c>
      <c r="E103">
        <v>0</v>
      </c>
      <c r="F103">
        <v>1</v>
      </c>
      <c r="G103">
        <v>2900</v>
      </c>
      <c r="H103">
        <v>0</v>
      </c>
      <c r="I103">
        <v>0.49151853142790752</v>
      </c>
      <c r="J103">
        <v>0</v>
      </c>
      <c r="K103">
        <v>0</v>
      </c>
      <c r="L103">
        <v>0</v>
      </c>
      <c r="M103">
        <v>0</v>
      </c>
      <c r="N103">
        <f t="shared" si="6"/>
        <v>3506.4957057762613</v>
      </c>
      <c r="O103">
        <f>N103-B103</f>
        <v>679.49570577626127</v>
      </c>
      <c r="P103">
        <f t="shared" si="7"/>
        <v>679.49570577626127</v>
      </c>
      <c r="Q103" s="8">
        <f>P103/B103</f>
        <v>0.24035928750486779</v>
      </c>
      <c r="R103">
        <v>876</v>
      </c>
      <c r="S103">
        <f t="shared" si="8"/>
        <v>12230.922703972703</v>
      </c>
      <c r="T103">
        <f t="shared" si="9"/>
        <v>15768</v>
      </c>
      <c r="U103">
        <f t="shared" si="10"/>
        <v>679.49570577626127</v>
      </c>
      <c r="V103">
        <f t="shared" si="11"/>
        <v>461714.41416837944</v>
      </c>
    </row>
    <row r="104" spans="1:22" x14ac:dyDescent="0.35">
      <c r="A104" s="1">
        <v>41018</v>
      </c>
      <c r="B104">
        <v>3146</v>
      </c>
      <c r="C104">
        <v>3451.8333333333335</v>
      </c>
      <c r="D104">
        <v>3088</v>
      </c>
      <c r="E104">
        <v>0</v>
      </c>
      <c r="F104">
        <v>0</v>
      </c>
      <c r="G104">
        <v>2827</v>
      </c>
      <c r="H104">
        <v>0</v>
      </c>
      <c r="I104">
        <v>0.53706285581503432</v>
      </c>
      <c r="J104">
        <v>0</v>
      </c>
      <c r="K104">
        <v>0</v>
      </c>
      <c r="L104">
        <v>1</v>
      </c>
      <c r="M104">
        <v>0</v>
      </c>
      <c r="N104">
        <f t="shared" si="6"/>
        <v>3655.4004335894829</v>
      </c>
      <c r="O104">
        <f>N104-B104</f>
        <v>509.40043358948287</v>
      </c>
      <c r="P104">
        <f t="shared" si="7"/>
        <v>509.40043358948287</v>
      </c>
      <c r="Q104" s="8">
        <f>P104/B104</f>
        <v>0.1619200361060022</v>
      </c>
      <c r="R104">
        <v>605</v>
      </c>
      <c r="S104">
        <f t="shared" si="8"/>
        <v>9169.2078046106908</v>
      </c>
      <c r="T104">
        <f t="shared" si="9"/>
        <v>10890</v>
      </c>
      <c r="U104">
        <f t="shared" si="10"/>
        <v>509.40043358948287</v>
      </c>
      <c r="V104">
        <f t="shared" si="11"/>
        <v>259488.80174115315</v>
      </c>
    </row>
    <row r="105" spans="1:22" x14ac:dyDescent="0.35">
      <c r="A105" s="1">
        <v>41019</v>
      </c>
      <c r="B105">
        <v>3377</v>
      </c>
      <c r="C105">
        <v>2957.6666666666665</v>
      </c>
      <c r="D105">
        <v>3198</v>
      </c>
      <c r="E105">
        <v>0</v>
      </c>
      <c r="F105">
        <v>0</v>
      </c>
      <c r="G105">
        <v>3146</v>
      </c>
      <c r="H105">
        <v>0</v>
      </c>
      <c r="I105">
        <v>0.52683861972812829</v>
      </c>
      <c r="J105">
        <v>0</v>
      </c>
      <c r="K105">
        <v>0</v>
      </c>
      <c r="L105">
        <v>0</v>
      </c>
      <c r="M105">
        <v>1</v>
      </c>
      <c r="N105">
        <f t="shared" si="6"/>
        <v>3611.0156547226643</v>
      </c>
      <c r="O105">
        <f>N105-B105</f>
        <v>234.01565472266429</v>
      </c>
      <c r="P105">
        <f t="shared" si="7"/>
        <v>234.01565472266429</v>
      </c>
      <c r="Q105" s="8">
        <f>P105/B105</f>
        <v>6.9296906935938499E-2</v>
      </c>
      <c r="R105">
        <v>838</v>
      </c>
      <c r="S105">
        <f t="shared" si="8"/>
        <v>4212.2817850079573</v>
      </c>
      <c r="T105">
        <f t="shared" si="9"/>
        <v>15084</v>
      </c>
      <c r="U105">
        <f t="shared" si="10"/>
        <v>234.01565472266429</v>
      </c>
      <c r="V105">
        <f t="shared" si="11"/>
        <v>54763.326655277233</v>
      </c>
    </row>
    <row r="106" spans="1:22" x14ac:dyDescent="0.35">
      <c r="A106" s="1">
        <v>41020</v>
      </c>
      <c r="B106">
        <v>3394</v>
      </c>
      <c r="C106">
        <v>3116.6666666666665</v>
      </c>
      <c r="D106">
        <v>3595</v>
      </c>
      <c r="E106">
        <v>0</v>
      </c>
      <c r="F106">
        <v>0</v>
      </c>
      <c r="G106">
        <v>3377</v>
      </c>
      <c r="H106">
        <v>1</v>
      </c>
      <c r="I106">
        <v>0.50197513651678871</v>
      </c>
      <c r="J106">
        <v>1</v>
      </c>
      <c r="K106">
        <v>0</v>
      </c>
      <c r="L106">
        <v>0</v>
      </c>
      <c r="M106">
        <v>0</v>
      </c>
      <c r="N106">
        <f t="shared" si="6"/>
        <v>4234.3022869708338</v>
      </c>
      <c r="O106">
        <f>N106-B106</f>
        <v>840.30228697083385</v>
      </c>
      <c r="P106">
        <f t="shared" si="7"/>
        <v>840.30228697083385</v>
      </c>
      <c r="Q106" s="8">
        <f>P106/B106</f>
        <v>0.24758464554237886</v>
      </c>
      <c r="R106">
        <v>970</v>
      </c>
      <c r="S106">
        <f t="shared" si="8"/>
        <v>15125.441165475009</v>
      </c>
      <c r="T106">
        <f t="shared" si="9"/>
        <v>17460</v>
      </c>
      <c r="U106">
        <f t="shared" si="10"/>
        <v>840.30228697083385</v>
      </c>
      <c r="V106">
        <f t="shared" si="11"/>
        <v>706107.93348841358</v>
      </c>
    </row>
    <row r="107" spans="1:22" x14ac:dyDescent="0.35">
      <c r="A107" s="1">
        <v>41021</v>
      </c>
      <c r="B107">
        <v>3905</v>
      </c>
      <c r="C107">
        <v>3305.6666666666665</v>
      </c>
      <c r="D107">
        <v>3953</v>
      </c>
      <c r="E107">
        <v>0</v>
      </c>
      <c r="F107">
        <v>0</v>
      </c>
      <c r="G107">
        <v>3394</v>
      </c>
      <c r="H107">
        <v>0</v>
      </c>
      <c r="I107">
        <v>0.55937028000464739</v>
      </c>
      <c r="J107">
        <v>1</v>
      </c>
      <c r="K107">
        <v>0</v>
      </c>
      <c r="L107">
        <v>0</v>
      </c>
      <c r="M107">
        <v>0</v>
      </c>
      <c r="N107">
        <f t="shared" si="6"/>
        <v>4068.9729559223474</v>
      </c>
      <c r="O107">
        <f>N107-B107</f>
        <v>163.97295592234741</v>
      </c>
      <c r="P107">
        <f t="shared" si="7"/>
        <v>163.97295592234741</v>
      </c>
      <c r="Q107" s="8">
        <f>P107/B107</f>
        <v>4.1990513680498699E-2</v>
      </c>
      <c r="R107">
        <v>980</v>
      </c>
      <c r="S107">
        <f t="shared" si="8"/>
        <v>2951.5132066022534</v>
      </c>
      <c r="T107">
        <f t="shared" si="9"/>
        <v>17640</v>
      </c>
      <c r="U107">
        <f t="shared" si="10"/>
        <v>163.97295592234741</v>
      </c>
      <c r="V107">
        <f t="shared" si="11"/>
        <v>26887.130273912087</v>
      </c>
    </row>
    <row r="108" spans="1:22" x14ac:dyDescent="0.35">
      <c r="A108" s="1">
        <v>41022</v>
      </c>
      <c r="B108">
        <v>4628.5</v>
      </c>
      <c r="C108">
        <v>3558.6666666666665</v>
      </c>
      <c r="D108">
        <v>4628.5</v>
      </c>
      <c r="E108">
        <v>0</v>
      </c>
      <c r="F108">
        <v>0</v>
      </c>
      <c r="G108">
        <v>3905</v>
      </c>
      <c r="H108">
        <v>0</v>
      </c>
      <c r="I108">
        <v>0.58405948646450567</v>
      </c>
      <c r="J108">
        <v>0</v>
      </c>
      <c r="K108">
        <v>1</v>
      </c>
      <c r="L108">
        <v>0</v>
      </c>
      <c r="M108">
        <v>0</v>
      </c>
      <c r="N108">
        <f t="shared" si="6"/>
        <v>4530.1296567089857</v>
      </c>
      <c r="O108">
        <f>N108-B108</f>
        <v>-98.370343291014251</v>
      </c>
      <c r="P108">
        <f t="shared" si="7"/>
        <v>98.370343291014251</v>
      </c>
      <c r="Q108" s="8">
        <f>P108/B108</f>
        <v>2.1253179926761206E-2</v>
      </c>
      <c r="R108">
        <v>1058</v>
      </c>
      <c r="S108">
        <f t="shared" si="8"/>
        <v>7082.6647169530261</v>
      </c>
      <c r="T108">
        <f t="shared" si="9"/>
        <v>19044</v>
      </c>
      <c r="U108">
        <f t="shared" si="10"/>
        <v>-196.7406865820285</v>
      </c>
      <c r="V108">
        <f t="shared" si="11"/>
        <v>38706.897756767969</v>
      </c>
    </row>
    <row r="109" spans="1:22" x14ac:dyDescent="0.35">
      <c r="A109" s="1">
        <v>41023</v>
      </c>
      <c r="B109">
        <v>2751</v>
      </c>
      <c r="C109">
        <v>3975.8333333333335</v>
      </c>
      <c r="D109">
        <v>2900</v>
      </c>
      <c r="E109">
        <v>1</v>
      </c>
      <c r="F109">
        <v>0</v>
      </c>
      <c r="G109">
        <v>4628.5</v>
      </c>
      <c r="H109">
        <v>0</v>
      </c>
      <c r="I109">
        <v>0.2818635993958406</v>
      </c>
      <c r="J109">
        <v>0</v>
      </c>
      <c r="K109">
        <v>0</v>
      </c>
      <c r="L109">
        <v>0</v>
      </c>
      <c r="M109">
        <v>0</v>
      </c>
      <c r="N109">
        <f t="shared" si="6"/>
        <v>4038.7012162607812</v>
      </c>
      <c r="O109">
        <f>N109-B109</f>
        <v>1287.7012162607812</v>
      </c>
      <c r="P109">
        <f t="shared" si="7"/>
        <v>1287.7012162607812</v>
      </c>
      <c r="Q109" s="8">
        <f>P109/B109</f>
        <v>0.46808477508570745</v>
      </c>
      <c r="R109">
        <v>819</v>
      </c>
      <c r="S109">
        <f t="shared" si="8"/>
        <v>23178.62189269406</v>
      </c>
      <c r="T109">
        <f t="shared" si="9"/>
        <v>14742</v>
      </c>
      <c r="U109">
        <f t="shared" si="10"/>
        <v>1287.7012162607812</v>
      </c>
      <c r="V109">
        <f t="shared" si="11"/>
        <v>1658174.4223594952</v>
      </c>
    </row>
    <row r="110" spans="1:22" x14ac:dyDescent="0.35">
      <c r="A110" s="1">
        <v>41024</v>
      </c>
      <c r="B110">
        <v>3050</v>
      </c>
      <c r="C110">
        <v>3761.5</v>
      </c>
      <c r="D110">
        <v>2827</v>
      </c>
      <c r="E110">
        <v>0</v>
      </c>
      <c r="F110">
        <v>1</v>
      </c>
      <c r="G110">
        <v>2751</v>
      </c>
      <c r="H110">
        <v>0</v>
      </c>
      <c r="I110">
        <v>0.53473916579528291</v>
      </c>
      <c r="J110">
        <v>0</v>
      </c>
      <c r="K110">
        <v>0</v>
      </c>
      <c r="L110">
        <v>0</v>
      </c>
      <c r="M110">
        <v>0</v>
      </c>
      <c r="N110">
        <f t="shared" si="6"/>
        <v>3332.8474838852071</v>
      </c>
      <c r="O110">
        <f>N110-B110</f>
        <v>282.84748388520711</v>
      </c>
      <c r="P110">
        <f t="shared" si="7"/>
        <v>282.84748388520711</v>
      </c>
      <c r="Q110" s="8">
        <f>P110/B110</f>
        <v>9.2736879962362989E-2</v>
      </c>
      <c r="R110">
        <v>798</v>
      </c>
      <c r="S110">
        <f t="shared" si="8"/>
        <v>5091.254709933728</v>
      </c>
      <c r="T110">
        <f t="shared" si="9"/>
        <v>14364</v>
      </c>
      <c r="U110">
        <f t="shared" si="10"/>
        <v>282.84748388520711</v>
      </c>
      <c r="V110">
        <f t="shared" si="11"/>
        <v>80002.69914019249</v>
      </c>
    </row>
    <row r="111" spans="1:22" x14ac:dyDescent="0.35">
      <c r="A111" s="1">
        <v>41025</v>
      </c>
      <c r="B111">
        <v>3207</v>
      </c>
      <c r="C111">
        <v>3476.5</v>
      </c>
      <c r="D111">
        <v>3146</v>
      </c>
      <c r="E111">
        <v>0</v>
      </c>
      <c r="F111">
        <v>0</v>
      </c>
      <c r="G111">
        <v>3050</v>
      </c>
      <c r="H111">
        <v>0</v>
      </c>
      <c r="I111">
        <v>0.51824096665504826</v>
      </c>
      <c r="J111">
        <v>0</v>
      </c>
      <c r="K111">
        <v>0</v>
      </c>
      <c r="L111">
        <v>1</v>
      </c>
      <c r="M111">
        <v>0</v>
      </c>
      <c r="N111">
        <f t="shared" si="6"/>
        <v>3739.7941233696033</v>
      </c>
      <c r="O111">
        <f>N111-B111</f>
        <v>532.79412336960331</v>
      </c>
      <c r="P111">
        <f t="shared" si="7"/>
        <v>532.79412336960331</v>
      </c>
      <c r="Q111" s="8">
        <f>P111/B111</f>
        <v>0.16613474380093649</v>
      </c>
      <c r="R111">
        <v>772</v>
      </c>
      <c r="S111">
        <f t="shared" si="8"/>
        <v>9590.2942206528605</v>
      </c>
      <c r="T111">
        <f t="shared" si="9"/>
        <v>13896</v>
      </c>
      <c r="U111">
        <f t="shared" si="10"/>
        <v>532.79412336960331</v>
      </c>
      <c r="V111">
        <f t="shared" si="11"/>
        <v>283869.57789718406</v>
      </c>
    </row>
    <row r="112" spans="1:22" x14ac:dyDescent="0.35">
      <c r="A112" s="1">
        <v>41026</v>
      </c>
      <c r="B112">
        <v>3271</v>
      </c>
      <c r="C112">
        <v>3002.6666666666665</v>
      </c>
      <c r="D112">
        <v>3377</v>
      </c>
      <c r="E112">
        <v>0</v>
      </c>
      <c r="F112">
        <v>0</v>
      </c>
      <c r="G112">
        <v>3207</v>
      </c>
      <c r="H112">
        <v>0</v>
      </c>
      <c r="I112">
        <v>0.50743580806320432</v>
      </c>
      <c r="J112">
        <v>0</v>
      </c>
      <c r="K112">
        <v>0</v>
      </c>
      <c r="L112">
        <v>0</v>
      </c>
      <c r="M112">
        <v>1</v>
      </c>
      <c r="N112">
        <f t="shared" si="6"/>
        <v>3707.7181038422254</v>
      </c>
      <c r="O112">
        <f>N112-B112</f>
        <v>436.71810384222545</v>
      </c>
      <c r="P112">
        <f t="shared" si="7"/>
        <v>436.71810384222545</v>
      </c>
      <c r="Q112" s="8">
        <f>P112/B112</f>
        <v>0.13351210756411661</v>
      </c>
      <c r="R112">
        <v>1055</v>
      </c>
      <c r="S112">
        <f t="shared" si="8"/>
        <v>7860.925869160058</v>
      </c>
      <c r="T112">
        <f t="shared" si="9"/>
        <v>18990</v>
      </c>
      <c r="U112">
        <f t="shared" si="10"/>
        <v>436.71810384222545</v>
      </c>
      <c r="V112">
        <f t="shared" si="11"/>
        <v>190722.70222354881</v>
      </c>
    </row>
    <row r="113" spans="1:22" x14ac:dyDescent="0.35">
      <c r="A113" s="1">
        <v>41027</v>
      </c>
      <c r="B113">
        <v>3536</v>
      </c>
      <c r="C113">
        <v>3176</v>
      </c>
      <c r="D113">
        <v>3394</v>
      </c>
      <c r="E113">
        <v>0</v>
      </c>
      <c r="F113">
        <v>0</v>
      </c>
      <c r="G113">
        <v>3271</v>
      </c>
      <c r="H113">
        <v>1</v>
      </c>
      <c r="I113">
        <v>0.5307888927617056</v>
      </c>
      <c r="J113">
        <v>1</v>
      </c>
      <c r="K113">
        <v>0</v>
      </c>
      <c r="L113">
        <v>0</v>
      </c>
      <c r="M113">
        <v>0</v>
      </c>
      <c r="N113">
        <f t="shared" si="6"/>
        <v>4152.8964027001221</v>
      </c>
      <c r="O113">
        <f>N113-B113</f>
        <v>616.89640270012205</v>
      </c>
      <c r="P113">
        <f t="shared" si="7"/>
        <v>616.89640270012205</v>
      </c>
      <c r="Q113" s="8">
        <f>P113/B113</f>
        <v>0.17446165234731958</v>
      </c>
      <c r="R113">
        <v>945</v>
      </c>
      <c r="S113">
        <f t="shared" si="8"/>
        <v>11104.135248602197</v>
      </c>
      <c r="T113">
        <f t="shared" si="9"/>
        <v>17010</v>
      </c>
      <c r="U113">
        <f t="shared" si="10"/>
        <v>616.89640270012205</v>
      </c>
      <c r="V113">
        <f t="shared" si="11"/>
        <v>380561.17166435113</v>
      </c>
    </row>
    <row r="114" spans="1:22" x14ac:dyDescent="0.35">
      <c r="A114" s="1">
        <v>41028</v>
      </c>
      <c r="B114">
        <v>3774</v>
      </c>
      <c r="C114">
        <v>3338</v>
      </c>
      <c r="D114">
        <v>3905</v>
      </c>
      <c r="E114">
        <v>0</v>
      </c>
      <c r="F114">
        <v>0</v>
      </c>
      <c r="G114">
        <v>3536</v>
      </c>
      <c r="H114">
        <v>0</v>
      </c>
      <c r="I114">
        <v>0.52765191123504129</v>
      </c>
      <c r="J114">
        <v>1</v>
      </c>
      <c r="K114">
        <v>0</v>
      </c>
      <c r="L114">
        <v>0</v>
      </c>
      <c r="M114">
        <v>0</v>
      </c>
      <c r="N114">
        <f t="shared" si="6"/>
        <v>4096.4777899384808</v>
      </c>
      <c r="O114">
        <f>N114-B114</f>
        <v>322.47778993848078</v>
      </c>
      <c r="P114">
        <f t="shared" si="7"/>
        <v>322.47778993848078</v>
      </c>
      <c r="Q114" s="8">
        <f>P114/B114</f>
        <v>8.5447215140032007E-2</v>
      </c>
      <c r="R114">
        <v>1056</v>
      </c>
      <c r="S114">
        <f t="shared" si="8"/>
        <v>5804.6002188926541</v>
      </c>
      <c r="T114">
        <f t="shared" si="9"/>
        <v>19008</v>
      </c>
      <c r="U114">
        <f t="shared" si="10"/>
        <v>322.47778993848078</v>
      </c>
      <c r="V114">
        <f t="shared" si="11"/>
        <v>103991.92500360694</v>
      </c>
    </row>
    <row r="115" spans="1:22" x14ac:dyDescent="0.35">
      <c r="A115" s="1">
        <v>41029</v>
      </c>
      <c r="B115">
        <v>2954</v>
      </c>
      <c r="C115">
        <v>3527</v>
      </c>
      <c r="D115">
        <v>4628.5</v>
      </c>
      <c r="E115">
        <v>0</v>
      </c>
      <c r="F115">
        <v>0</v>
      </c>
      <c r="G115">
        <v>3774</v>
      </c>
      <c r="H115">
        <v>0</v>
      </c>
      <c r="I115">
        <v>0.40472870919019405</v>
      </c>
      <c r="J115">
        <v>0</v>
      </c>
      <c r="K115">
        <v>1</v>
      </c>
      <c r="L115">
        <v>0</v>
      </c>
      <c r="M115">
        <v>0</v>
      </c>
      <c r="N115">
        <f t="shared" si="6"/>
        <v>4487.6005226360176</v>
      </c>
      <c r="O115">
        <f>N115-B115</f>
        <v>1533.6005226360176</v>
      </c>
      <c r="P115">
        <f t="shared" si="7"/>
        <v>1533.6005226360176</v>
      </c>
      <c r="Q115" s="8">
        <f>P115/B115</f>
        <v>0.51916063731754147</v>
      </c>
      <c r="R115">
        <v>698</v>
      </c>
      <c r="S115">
        <f t="shared" si="8"/>
        <v>27604.809407448316</v>
      </c>
      <c r="T115">
        <f t="shared" si="9"/>
        <v>12564</v>
      </c>
      <c r="U115">
        <f t="shared" si="10"/>
        <v>1533.6005226360176</v>
      </c>
      <c r="V115">
        <f t="shared" si="11"/>
        <v>2351930.5630294662</v>
      </c>
    </row>
    <row r="116" spans="1:22" x14ac:dyDescent="0.35">
      <c r="A116" s="1">
        <v>41030</v>
      </c>
      <c r="B116">
        <v>4732</v>
      </c>
      <c r="C116">
        <v>3421.3333333333335</v>
      </c>
      <c r="D116">
        <v>2751</v>
      </c>
      <c r="E116">
        <v>1</v>
      </c>
      <c r="F116">
        <v>0</v>
      </c>
      <c r="G116">
        <v>2954</v>
      </c>
      <c r="H116">
        <v>0</v>
      </c>
      <c r="I116">
        <v>0.70657604275589636</v>
      </c>
      <c r="J116">
        <v>0</v>
      </c>
      <c r="K116">
        <v>0</v>
      </c>
      <c r="L116">
        <v>0</v>
      </c>
      <c r="M116">
        <v>0</v>
      </c>
      <c r="N116">
        <f t="shared" si="6"/>
        <v>3389.8509755933051</v>
      </c>
      <c r="O116">
        <f>N116-B116</f>
        <v>-1342.1490244066949</v>
      </c>
      <c r="P116">
        <f t="shared" si="7"/>
        <v>1342.1490244066949</v>
      </c>
      <c r="Q116" s="8">
        <f>P116/B116</f>
        <v>0.28363250727106826</v>
      </c>
      <c r="R116">
        <v>701</v>
      </c>
      <c r="S116">
        <f t="shared" si="8"/>
        <v>96634.729757282039</v>
      </c>
      <c r="T116">
        <f t="shared" si="9"/>
        <v>12618</v>
      </c>
      <c r="U116">
        <f t="shared" si="10"/>
        <v>-2684.2980488133899</v>
      </c>
      <c r="V116">
        <f t="shared" si="11"/>
        <v>7205456.0148633718</v>
      </c>
    </row>
    <row r="117" spans="1:22" x14ac:dyDescent="0.35">
      <c r="A117" s="1">
        <v>41031</v>
      </c>
      <c r="B117">
        <v>4151</v>
      </c>
      <c r="C117">
        <v>3820</v>
      </c>
      <c r="D117">
        <v>3050</v>
      </c>
      <c r="E117">
        <v>0</v>
      </c>
      <c r="F117">
        <v>1</v>
      </c>
      <c r="G117">
        <v>4732</v>
      </c>
      <c r="H117">
        <v>0</v>
      </c>
      <c r="I117">
        <v>0.43249680492622283</v>
      </c>
      <c r="J117">
        <v>0</v>
      </c>
      <c r="K117">
        <v>0</v>
      </c>
      <c r="L117">
        <v>0</v>
      </c>
      <c r="M117">
        <v>0</v>
      </c>
      <c r="N117">
        <f t="shared" si="6"/>
        <v>3920.1959713319197</v>
      </c>
      <c r="O117">
        <f>N117-B117</f>
        <v>-230.80402866808026</v>
      </c>
      <c r="P117">
        <f t="shared" si="7"/>
        <v>230.80402866808026</v>
      </c>
      <c r="Q117" s="8">
        <f>P117/B117</f>
        <v>5.5602030515075951E-2</v>
      </c>
      <c r="R117">
        <v>1152</v>
      </c>
      <c r="S117">
        <f t="shared" si="8"/>
        <v>16617.890064101779</v>
      </c>
      <c r="T117">
        <f t="shared" si="9"/>
        <v>20736</v>
      </c>
      <c r="U117">
        <f t="shared" si="10"/>
        <v>-461.60805733616053</v>
      </c>
      <c r="V117">
        <f t="shared" si="11"/>
        <v>213081.99859766406</v>
      </c>
    </row>
    <row r="118" spans="1:22" x14ac:dyDescent="0.35">
      <c r="A118" s="1">
        <v>41032</v>
      </c>
      <c r="B118">
        <v>4833</v>
      </c>
      <c r="C118">
        <v>3945.6666666666665</v>
      </c>
      <c r="D118">
        <v>3207</v>
      </c>
      <c r="E118">
        <v>0</v>
      </c>
      <c r="F118">
        <v>0</v>
      </c>
      <c r="G118">
        <v>4151</v>
      </c>
      <c r="H118">
        <v>0</v>
      </c>
      <c r="I118">
        <v>0.57923782967352155</v>
      </c>
      <c r="J118">
        <v>0</v>
      </c>
      <c r="K118">
        <v>0</v>
      </c>
      <c r="L118">
        <v>1</v>
      </c>
      <c r="M118">
        <v>0</v>
      </c>
      <c r="N118">
        <f t="shared" si="6"/>
        <v>4187.2128604243626</v>
      </c>
      <c r="O118">
        <f>N118-B118</f>
        <v>-645.78713957563741</v>
      </c>
      <c r="P118">
        <f t="shared" si="7"/>
        <v>645.78713957563741</v>
      </c>
      <c r="Q118" s="8">
        <f>P118/B118</f>
        <v>0.13362034752237481</v>
      </c>
      <c r="R118">
        <v>369</v>
      </c>
      <c r="S118">
        <f t="shared" si="8"/>
        <v>46496.674049445894</v>
      </c>
      <c r="T118">
        <f t="shared" si="9"/>
        <v>6642</v>
      </c>
      <c r="U118">
        <f t="shared" si="10"/>
        <v>-1291.5742791512748</v>
      </c>
      <c r="V118">
        <f t="shared" si="11"/>
        <v>1668164.1185651352</v>
      </c>
    </row>
    <row r="119" spans="1:22" x14ac:dyDescent="0.35">
      <c r="A119" s="1">
        <v>41033</v>
      </c>
      <c r="B119">
        <v>4881</v>
      </c>
      <c r="C119">
        <v>4572</v>
      </c>
      <c r="D119">
        <v>3271</v>
      </c>
      <c r="E119">
        <v>0</v>
      </c>
      <c r="F119">
        <v>0</v>
      </c>
      <c r="G119">
        <v>4833</v>
      </c>
      <c r="H119">
        <v>0</v>
      </c>
      <c r="I119">
        <v>0.50557685604740332</v>
      </c>
      <c r="J119">
        <v>0</v>
      </c>
      <c r="K119">
        <v>0</v>
      </c>
      <c r="L119">
        <v>0</v>
      </c>
      <c r="M119">
        <v>1</v>
      </c>
      <c r="N119">
        <f t="shared" si="6"/>
        <v>4585.2530165734715</v>
      </c>
      <c r="O119">
        <f>N119-B119</f>
        <v>-295.74698342652846</v>
      </c>
      <c r="P119">
        <f t="shared" si="7"/>
        <v>295.74698342652846</v>
      </c>
      <c r="Q119" s="8">
        <f>P119/B119</f>
        <v>6.0591473760813044E-2</v>
      </c>
      <c r="R119">
        <v>1188</v>
      </c>
      <c r="S119">
        <f t="shared" si="8"/>
        <v>21293.782806710049</v>
      </c>
      <c r="T119">
        <f t="shared" si="9"/>
        <v>21384</v>
      </c>
      <c r="U119">
        <f t="shared" si="10"/>
        <v>-591.49396685305692</v>
      </c>
      <c r="V119">
        <f t="shared" si="11"/>
        <v>349865.1128235652</v>
      </c>
    </row>
    <row r="120" spans="1:22" x14ac:dyDescent="0.35">
      <c r="A120" s="1">
        <v>41034</v>
      </c>
      <c r="B120">
        <v>4563</v>
      </c>
      <c r="C120">
        <v>4621.666666666667</v>
      </c>
      <c r="D120">
        <v>3536</v>
      </c>
      <c r="E120">
        <v>0</v>
      </c>
      <c r="F120">
        <v>0</v>
      </c>
      <c r="G120">
        <v>4881</v>
      </c>
      <c r="H120">
        <v>1</v>
      </c>
      <c r="I120">
        <v>0.46305332868595328</v>
      </c>
      <c r="J120">
        <v>1</v>
      </c>
      <c r="K120">
        <v>0</v>
      </c>
      <c r="L120">
        <v>0</v>
      </c>
      <c r="M120">
        <v>0</v>
      </c>
      <c r="N120">
        <f t="shared" si="6"/>
        <v>5078.2621171323444</v>
      </c>
      <c r="O120">
        <f>N120-B120</f>
        <v>515.26211713234443</v>
      </c>
      <c r="P120">
        <f t="shared" si="7"/>
        <v>515.26211713234443</v>
      </c>
      <c r="Q120" s="8">
        <f>P120/B120</f>
        <v>0.11292178766871454</v>
      </c>
      <c r="R120">
        <v>1440</v>
      </c>
      <c r="S120">
        <f t="shared" si="8"/>
        <v>9274.7181083821997</v>
      </c>
      <c r="T120">
        <f t="shared" si="9"/>
        <v>25920</v>
      </c>
      <c r="U120">
        <f t="shared" si="10"/>
        <v>515.26211713234443</v>
      </c>
      <c r="V120">
        <f t="shared" si="11"/>
        <v>265495.04935170582</v>
      </c>
    </row>
    <row r="121" spans="1:22" x14ac:dyDescent="0.35">
      <c r="A121" s="1">
        <v>41035</v>
      </c>
      <c r="B121">
        <v>5394</v>
      </c>
      <c r="C121">
        <v>4759</v>
      </c>
      <c r="D121">
        <v>3774</v>
      </c>
      <c r="E121">
        <v>0</v>
      </c>
      <c r="F121">
        <v>0</v>
      </c>
      <c r="G121">
        <v>4563</v>
      </c>
      <c r="H121">
        <v>0</v>
      </c>
      <c r="I121">
        <v>0.59654932032066921</v>
      </c>
      <c r="J121">
        <v>1</v>
      </c>
      <c r="K121">
        <v>0</v>
      </c>
      <c r="L121">
        <v>0</v>
      </c>
      <c r="M121">
        <v>0</v>
      </c>
      <c r="N121">
        <f t="shared" si="6"/>
        <v>4769.0352408216459</v>
      </c>
      <c r="O121">
        <f>N121-B121</f>
        <v>-624.96475917835414</v>
      </c>
      <c r="P121">
        <f t="shared" si="7"/>
        <v>624.96475917835414</v>
      </c>
      <c r="Q121" s="8">
        <f>P121/B121</f>
        <v>0.11586295127518616</v>
      </c>
      <c r="R121">
        <v>1295</v>
      </c>
      <c r="S121">
        <f t="shared" si="8"/>
        <v>44997.462660841498</v>
      </c>
      <c r="T121">
        <f t="shared" si="9"/>
        <v>23310</v>
      </c>
      <c r="U121">
        <f t="shared" si="10"/>
        <v>-1249.9295183567083</v>
      </c>
      <c r="V121">
        <f t="shared" si="11"/>
        <v>1562323.8008594327</v>
      </c>
    </row>
    <row r="122" spans="1:22" x14ac:dyDescent="0.35">
      <c r="A122" s="1">
        <v>41036</v>
      </c>
      <c r="B122">
        <v>4018</v>
      </c>
      <c r="C122">
        <v>4946</v>
      </c>
      <c r="D122">
        <v>2954</v>
      </c>
      <c r="E122">
        <v>0</v>
      </c>
      <c r="F122">
        <v>0</v>
      </c>
      <c r="G122">
        <v>5394</v>
      </c>
      <c r="H122">
        <v>0</v>
      </c>
      <c r="I122">
        <v>0.34013012664110609</v>
      </c>
      <c r="J122">
        <v>0</v>
      </c>
      <c r="K122">
        <v>1</v>
      </c>
      <c r="L122">
        <v>0</v>
      </c>
      <c r="M122">
        <v>0</v>
      </c>
      <c r="N122">
        <f t="shared" si="6"/>
        <v>4727.8180049089187</v>
      </c>
      <c r="O122">
        <f>N122-B122</f>
        <v>709.81800490891874</v>
      </c>
      <c r="P122">
        <f t="shared" si="7"/>
        <v>709.81800490891874</v>
      </c>
      <c r="Q122" s="8">
        <f>P122/B122</f>
        <v>0.17665953332725703</v>
      </c>
      <c r="R122">
        <v>913</v>
      </c>
      <c r="S122">
        <f t="shared" si="8"/>
        <v>12776.724088360537</v>
      </c>
      <c r="T122">
        <f t="shared" si="9"/>
        <v>16434</v>
      </c>
      <c r="U122">
        <f t="shared" si="10"/>
        <v>709.81800490891874</v>
      </c>
      <c r="V122">
        <f t="shared" si="11"/>
        <v>503841.60009287781</v>
      </c>
    </row>
    <row r="123" spans="1:22" x14ac:dyDescent="0.35">
      <c r="A123" s="1">
        <v>41037</v>
      </c>
      <c r="B123">
        <v>4112</v>
      </c>
      <c r="C123">
        <v>4658.333333333333</v>
      </c>
      <c r="D123">
        <v>4732</v>
      </c>
      <c r="E123">
        <v>1</v>
      </c>
      <c r="F123">
        <v>0</v>
      </c>
      <c r="G123">
        <v>4018</v>
      </c>
      <c r="H123">
        <v>0</v>
      </c>
      <c r="I123">
        <v>0.51092134309283144</v>
      </c>
      <c r="J123">
        <v>0</v>
      </c>
      <c r="K123">
        <v>0</v>
      </c>
      <c r="L123">
        <v>0</v>
      </c>
      <c r="M123">
        <v>0</v>
      </c>
      <c r="N123">
        <f t="shared" si="6"/>
        <v>4799.7593178405914</v>
      </c>
      <c r="O123">
        <f>N123-B123</f>
        <v>687.75931784059139</v>
      </c>
      <c r="P123">
        <f t="shared" si="7"/>
        <v>687.75931784059139</v>
      </c>
      <c r="Q123" s="8">
        <f>P123/B123</f>
        <v>0.1672566434437236</v>
      </c>
      <c r="R123">
        <v>955</v>
      </c>
      <c r="S123">
        <f t="shared" si="8"/>
        <v>12379.667721130645</v>
      </c>
      <c r="T123">
        <f t="shared" si="9"/>
        <v>17190</v>
      </c>
      <c r="U123">
        <f t="shared" si="10"/>
        <v>687.75931784059139</v>
      </c>
      <c r="V123">
        <f t="shared" si="11"/>
        <v>473012.87927655561</v>
      </c>
    </row>
    <row r="124" spans="1:22" x14ac:dyDescent="0.35">
      <c r="A124" s="1">
        <v>41038</v>
      </c>
      <c r="B124">
        <v>4315</v>
      </c>
      <c r="C124">
        <v>4508</v>
      </c>
      <c r="D124">
        <v>4151</v>
      </c>
      <c r="E124">
        <v>0</v>
      </c>
      <c r="F124">
        <v>1</v>
      </c>
      <c r="G124">
        <v>4112</v>
      </c>
      <c r="H124">
        <v>0</v>
      </c>
      <c r="I124">
        <v>0.52358545370047638</v>
      </c>
      <c r="J124">
        <v>0</v>
      </c>
      <c r="K124">
        <v>0</v>
      </c>
      <c r="L124">
        <v>0</v>
      </c>
      <c r="M124">
        <v>0</v>
      </c>
      <c r="N124">
        <f t="shared" si="6"/>
        <v>4407.5977883881733</v>
      </c>
      <c r="O124">
        <f>N124-B124</f>
        <v>92.597788388173285</v>
      </c>
      <c r="P124">
        <f t="shared" si="7"/>
        <v>92.597788388173285</v>
      </c>
      <c r="Q124" s="8">
        <f>P124/B124</f>
        <v>2.1459510634570866E-2</v>
      </c>
      <c r="R124">
        <v>902</v>
      </c>
      <c r="S124">
        <f t="shared" si="8"/>
        <v>1666.7601909871191</v>
      </c>
      <c r="T124">
        <f t="shared" si="9"/>
        <v>16236</v>
      </c>
      <c r="U124">
        <f t="shared" si="10"/>
        <v>92.597788388173285</v>
      </c>
      <c r="V124">
        <f t="shared" si="11"/>
        <v>8574.3504143809187</v>
      </c>
    </row>
    <row r="125" spans="1:22" x14ac:dyDescent="0.35">
      <c r="A125" s="1">
        <v>41039</v>
      </c>
      <c r="B125">
        <v>4869</v>
      </c>
      <c r="C125">
        <v>4148.333333333333</v>
      </c>
      <c r="D125">
        <v>4833</v>
      </c>
      <c r="E125">
        <v>0</v>
      </c>
      <c r="F125">
        <v>0</v>
      </c>
      <c r="G125">
        <v>4315</v>
      </c>
      <c r="H125">
        <v>0</v>
      </c>
      <c r="I125">
        <v>0.5643662135471128</v>
      </c>
      <c r="J125">
        <v>0</v>
      </c>
      <c r="K125">
        <v>0</v>
      </c>
      <c r="L125">
        <v>1</v>
      </c>
      <c r="M125">
        <v>0</v>
      </c>
      <c r="N125">
        <f t="shared" si="6"/>
        <v>4901.9902443940664</v>
      </c>
      <c r="O125">
        <f>N125-B125</f>
        <v>32.990244394066394</v>
      </c>
      <c r="P125">
        <f t="shared" si="7"/>
        <v>32.990244394066394</v>
      </c>
      <c r="Q125" s="8">
        <f>P125/B125</f>
        <v>6.7755687808721283E-3</v>
      </c>
      <c r="R125">
        <v>777</v>
      </c>
      <c r="S125">
        <f t="shared" si="8"/>
        <v>593.8243990931951</v>
      </c>
      <c r="T125">
        <f t="shared" si="9"/>
        <v>13986</v>
      </c>
      <c r="U125">
        <f t="shared" si="10"/>
        <v>32.990244394066394</v>
      </c>
      <c r="V125">
        <f t="shared" si="11"/>
        <v>1088.3562251802291</v>
      </c>
    </row>
    <row r="126" spans="1:22" x14ac:dyDescent="0.35">
      <c r="A126" s="1">
        <v>41040</v>
      </c>
      <c r="B126">
        <v>4844</v>
      </c>
      <c r="C126">
        <v>4432</v>
      </c>
      <c r="D126">
        <v>4881</v>
      </c>
      <c r="E126">
        <v>0</v>
      </c>
      <c r="F126">
        <v>0</v>
      </c>
      <c r="G126">
        <v>4869</v>
      </c>
      <c r="H126">
        <v>0</v>
      </c>
      <c r="I126">
        <v>0.49709538747531079</v>
      </c>
      <c r="J126">
        <v>0</v>
      </c>
      <c r="K126">
        <v>0</v>
      </c>
      <c r="L126">
        <v>0</v>
      </c>
      <c r="M126">
        <v>1</v>
      </c>
      <c r="N126">
        <f t="shared" si="6"/>
        <v>5149.3381304502345</v>
      </c>
      <c r="O126">
        <f>N126-B126</f>
        <v>305.33813045023453</v>
      </c>
      <c r="P126">
        <f t="shared" si="7"/>
        <v>305.33813045023453</v>
      </c>
      <c r="Q126" s="8">
        <f>P126/B126</f>
        <v>6.3034296129280451E-2</v>
      </c>
      <c r="R126">
        <v>1476</v>
      </c>
      <c r="S126">
        <f t="shared" si="8"/>
        <v>5496.0863481042215</v>
      </c>
      <c r="T126">
        <f t="shared" si="9"/>
        <v>26568</v>
      </c>
      <c r="U126">
        <f t="shared" si="10"/>
        <v>305.33813045023453</v>
      </c>
      <c r="V126">
        <f t="shared" si="11"/>
        <v>93231.373906844441</v>
      </c>
    </row>
    <row r="127" spans="1:22" x14ac:dyDescent="0.35">
      <c r="A127" s="1">
        <v>41041</v>
      </c>
      <c r="B127">
        <v>5278</v>
      </c>
      <c r="C127">
        <v>4676</v>
      </c>
      <c r="D127">
        <v>4563</v>
      </c>
      <c r="E127">
        <v>0</v>
      </c>
      <c r="F127">
        <v>0</v>
      </c>
      <c r="G127">
        <v>4844</v>
      </c>
      <c r="H127">
        <v>1</v>
      </c>
      <c r="I127">
        <v>0.55042407342860467</v>
      </c>
      <c r="J127">
        <v>1</v>
      </c>
      <c r="K127">
        <v>0</v>
      </c>
      <c r="L127">
        <v>0</v>
      </c>
      <c r="M127">
        <v>0</v>
      </c>
      <c r="N127">
        <f t="shared" si="6"/>
        <v>5470.9485158487005</v>
      </c>
      <c r="O127">
        <f>N127-B127</f>
        <v>192.94851584870048</v>
      </c>
      <c r="P127">
        <f t="shared" si="7"/>
        <v>192.94851584870048</v>
      </c>
      <c r="Q127" s="8">
        <f>P127/B127</f>
        <v>3.6557126913357427E-2</v>
      </c>
      <c r="R127">
        <v>891</v>
      </c>
      <c r="S127">
        <f t="shared" si="8"/>
        <v>3473.0732852766087</v>
      </c>
      <c r="T127">
        <f t="shared" si="9"/>
        <v>16038</v>
      </c>
      <c r="U127">
        <f t="shared" si="10"/>
        <v>192.94851584870048</v>
      </c>
      <c r="V127">
        <f t="shared" si="11"/>
        <v>37229.129768216219</v>
      </c>
    </row>
    <row r="128" spans="1:22" x14ac:dyDescent="0.35">
      <c r="A128" s="1">
        <v>41042</v>
      </c>
      <c r="B128">
        <v>7177</v>
      </c>
      <c r="C128">
        <v>4997</v>
      </c>
      <c r="D128">
        <v>5394</v>
      </c>
      <c r="E128">
        <v>0</v>
      </c>
      <c r="F128">
        <v>0</v>
      </c>
      <c r="G128">
        <v>5278</v>
      </c>
      <c r="H128">
        <v>0</v>
      </c>
      <c r="I128">
        <v>0.7206343673753921</v>
      </c>
      <c r="J128">
        <v>1</v>
      </c>
      <c r="K128">
        <v>0</v>
      </c>
      <c r="L128">
        <v>0</v>
      </c>
      <c r="M128">
        <v>0</v>
      </c>
      <c r="N128">
        <f t="shared" si="6"/>
        <v>5628.0681293583766</v>
      </c>
      <c r="O128">
        <f>N128-B128</f>
        <v>-1548.9318706416234</v>
      </c>
      <c r="P128">
        <f t="shared" si="7"/>
        <v>1548.9318706416234</v>
      </c>
      <c r="Q128" s="8">
        <f>P128/B128</f>
        <v>0.21581884779735591</v>
      </c>
      <c r="R128">
        <v>545</v>
      </c>
      <c r="S128">
        <f t="shared" si="8"/>
        <v>111523.09468619688</v>
      </c>
      <c r="T128">
        <f t="shared" si="9"/>
        <v>9810</v>
      </c>
      <c r="U128">
        <f t="shared" si="10"/>
        <v>-3097.8637412832468</v>
      </c>
      <c r="V128">
        <f t="shared" si="11"/>
        <v>9596759.7595574353</v>
      </c>
    </row>
    <row r="129" spans="1:22" x14ac:dyDescent="0.35">
      <c r="A129" s="1">
        <v>41043</v>
      </c>
      <c r="B129">
        <v>3609</v>
      </c>
      <c r="C129">
        <v>5766.333333333333</v>
      </c>
      <c r="D129">
        <v>4018</v>
      </c>
      <c r="E129">
        <v>0</v>
      </c>
      <c r="F129">
        <v>0</v>
      </c>
      <c r="G129">
        <v>7177</v>
      </c>
      <c r="H129">
        <v>0</v>
      </c>
      <c r="I129">
        <v>8.5453700476356448E-2</v>
      </c>
      <c r="J129">
        <v>0</v>
      </c>
      <c r="K129">
        <v>1</v>
      </c>
      <c r="L129">
        <v>0</v>
      </c>
      <c r="M129">
        <v>0</v>
      </c>
      <c r="N129">
        <f t="shared" si="6"/>
        <v>5833.0920859011476</v>
      </c>
      <c r="O129">
        <f>N129-B129</f>
        <v>2224.0920859011476</v>
      </c>
      <c r="P129">
        <f t="shared" si="7"/>
        <v>2224.0920859011476</v>
      </c>
      <c r="Q129" s="8">
        <f>P129/B129</f>
        <v>0.61626270044365405</v>
      </c>
      <c r="R129">
        <v>1371</v>
      </c>
      <c r="S129">
        <f t="shared" si="8"/>
        <v>40033.657546220653</v>
      </c>
      <c r="T129">
        <f t="shared" si="9"/>
        <v>24678</v>
      </c>
      <c r="U129">
        <f t="shared" si="10"/>
        <v>2224.0920859011476</v>
      </c>
      <c r="V129">
        <f t="shared" si="11"/>
        <v>4946585.6065681176</v>
      </c>
    </row>
    <row r="130" spans="1:22" x14ac:dyDescent="0.35">
      <c r="A130" s="1">
        <v>41044</v>
      </c>
      <c r="B130">
        <v>4596</v>
      </c>
      <c r="C130">
        <v>5354.666666666667</v>
      </c>
      <c r="D130">
        <v>4112</v>
      </c>
      <c r="E130">
        <v>1</v>
      </c>
      <c r="F130">
        <v>0</v>
      </c>
      <c r="G130">
        <v>3609</v>
      </c>
      <c r="H130">
        <v>0</v>
      </c>
      <c r="I130">
        <v>0.61467410247472987</v>
      </c>
      <c r="J130">
        <v>0</v>
      </c>
      <c r="K130">
        <v>0</v>
      </c>
      <c r="L130">
        <v>0</v>
      </c>
      <c r="M130">
        <v>0</v>
      </c>
      <c r="N130">
        <f t="shared" si="6"/>
        <v>4698.4563646802126</v>
      </c>
      <c r="O130">
        <f>N130-B130</f>
        <v>102.45636468021257</v>
      </c>
      <c r="P130">
        <f t="shared" si="7"/>
        <v>102.45636468021257</v>
      </c>
      <c r="Q130" s="8">
        <f>P130/B130</f>
        <v>2.2292507545738159E-2</v>
      </c>
      <c r="R130">
        <v>729</v>
      </c>
      <c r="S130">
        <f t="shared" si="8"/>
        <v>1844.2145642438263</v>
      </c>
      <c r="T130">
        <f t="shared" si="9"/>
        <v>13122</v>
      </c>
      <c r="U130">
        <f t="shared" si="10"/>
        <v>102.45636468021257</v>
      </c>
      <c r="V130">
        <f t="shared" si="11"/>
        <v>10497.306663484711</v>
      </c>
    </row>
    <row r="131" spans="1:22" x14ac:dyDescent="0.35">
      <c r="A131" s="1">
        <v>41045</v>
      </c>
      <c r="B131">
        <v>4910</v>
      </c>
      <c r="C131">
        <v>5127.333333333333</v>
      </c>
      <c r="D131">
        <v>4315</v>
      </c>
      <c r="E131">
        <v>0</v>
      </c>
      <c r="F131">
        <v>1</v>
      </c>
      <c r="G131">
        <v>4596</v>
      </c>
      <c r="H131">
        <v>0</v>
      </c>
      <c r="I131">
        <v>0.53648193331009641</v>
      </c>
      <c r="J131">
        <v>0</v>
      </c>
      <c r="K131">
        <v>0</v>
      </c>
      <c r="L131">
        <v>0</v>
      </c>
      <c r="M131">
        <v>0</v>
      </c>
      <c r="N131">
        <f t="shared" ref="N131:N194" si="12">$X$2+SUMPRODUCT(C131:H131,$Y$2:$AD$2)</f>
        <v>4792.2467346092744</v>
      </c>
      <c r="O131">
        <f>N131-B131</f>
        <v>-117.75326539072557</v>
      </c>
      <c r="P131">
        <f t="shared" ref="P131:P194" si="13">ABS(O131)</f>
        <v>117.75326539072557</v>
      </c>
      <c r="Q131" s="8">
        <f>P131/B131</f>
        <v>2.3982335110127408E-2</v>
      </c>
      <c r="R131">
        <v>683</v>
      </c>
      <c r="S131">
        <f t="shared" ref="S131:S194" si="14">IF(O131&lt;0,O131*-72,O131*18)</f>
        <v>8478.2351081322413</v>
      </c>
      <c r="T131">
        <f t="shared" ref="T131:T194" si="15">R131*18</f>
        <v>12294</v>
      </c>
      <c r="U131">
        <f t="shared" ref="U131:U194" si="16">IF(O131&lt;0,O131*2,O131)</f>
        <v>-235.50653078145115</v>
      </c>
      <c r="V131">
        <f t="shared" ref="V131:V194" si="17">U131^2</f>
        <v>55463.326040714594</v>
      </c>
    </row>
    <row r="132" spans="1:22" x14ac:dyDescent="0.35">
      <c r="A132" s="1">
        <v>41046</v>
      </c>
      <c r="B132">
        <v>5297</v>
      </c>
      <c r="C132">
        <v>4371.666666666667</v>
      </c>
      <c r="D132">
        <v>4869</v>
      </c>
      <c r="E132">
        <v>0</v>
      </c>
      <c r="F132">
        <v>0</v>
      </c>
      <c r="G132">
        <v>4910</v>
      </c>
      <c r="H132">
        <v>0</v>
      </c>
      <c r="I132">
        <v>0.54496340188218895</v>
      </c>
      <c r="J132">
        <v>0</v>
      </c>
      <c r="K132">
        <v>0</v>
      </c>
      <c r="L132">
        <v>1</v>
      </c>
      <c r="M132">
        <v>0</v>
      </c>
      <c r="N132">
        <f t="shared" si="12"/>
        <v>5134.9189964860325</v>
      </c>
      <c r="O132">
        <f>N132-B132</f>
        <v>-162.08100351396752</v>
      </c>
      <c r="P132">
        <f t="shared" si="13"/>
        <v>162.08100351396752</v>
      </c>
      <c r="Q132" s="8">
        <f>P132/B132</f>
        <v>3.0598641403429775E-2</v>
      </c>
      <c r="R132">
        <v>768</v>
      </c>
      <c r="S132">
        <f t="shared" si="14"/>
        <v>11669.832253005661</v>
      </c>
      <c r="T132">
        <f t="shared" si="15"/>
        <v>13824</v>
      </c>
      <c r="U132">
        <f t="shared" si="16"/>
        <v>-324.16200702793503</v>
      </c>
      <c r="V132">
        <f t="shared" si="17"/>
        <v>105081.00680037901</v>
      </c>
    </row>
    <row r="133" spans="1:22" x14ac:dyDescent="0.35">
      <c r="A133" s="1">
        <v>41047</v>
      </c>
      <c r="B133">
        <v>5306</v>
      </c>
      <c r="C133">
        <v>4934.333333333333</v>
      </c>
      <c r="D133">
        <v>4844</v>
      </c>
      <c r="E133">
        <v>0</v>
      </c>
      <c r="F133">
        <v>0</v>
      </c>
      <c r="G133">
        <v>5297</v>
      </c>
      <c r="H133">
        <v>0</v>
      </c>
      <c r="I133">
        <v>0.5010456605088881</v>
      </c>
      <c r="J133">
        <v>0</v>
      </c>
      <c r="K133">
        <v>0</v>
      </c>
      <c r="L133">
        <v>0</v>
      </c>
      <c r="M133">
        <v>1</v>
      </c>
      <c r="N133">
        <f t="shared" si="12"/>
        <v>5406.4604130720181</v>
      </c>
      <c r="O133">
        <f>N133-B133</f>
        <v>100.46041307201813</v>
      </c>
      <c r="P133">
        <f t="shared" si="13"/>
        <v>100.46041307201813</v>
      </c>
      <c r="Q133" s="8">
        <f>P133/B133</f>
        <v>1.8933360925747857E-2</v>
      </c>
      <c r="R133">
        <v>890</v>
      </c>
      <c r="S133">
        <f t="shared" si="14"/>
        <v>1808.2874352963263</v>
      </c>
      <c r="T133">
        <f t="shared" si="15"/>
        <v>16020</v>
      </c>
      <c r="U133">
        <f t="shared" si="16"/>
        <v>100.46041307201813</v>
      </c>
      <c r="V133">
        <f t="shared" si="17"/>
        <v>10092.294594600511</v>
      </c>
    </row>
    <row r="134" spans="1:22" x14ac:dyDescent="0.35">
      <c r="A134" s="1">
        <v>41048</v>
      </c>
      <c r="B134">
        <v>5362</v>
      </c>
      <c r="C134">
        <v>5171</v>
      </c>
      <c r="D134">
        <v>5278</v>
      </c>
      <c r="E134">
        <v>0</v>
      </c>
      <c r="F134">
        <v>0</v>
      </c>
      <c r="G134">
        <v>5306</v>
      </c>
      <c r="H134">
        <v>1</v>
      </c>
      <c r="I134">
        <v>0.50650633205530382</v>
      </c>
      <c r="J134">
        <v>1</v>
      </c>
      <c r="K134">
        <v>0</v>
      </c>
      <c r="L134">
        <v>0</v>
      </c>
      <c r="M134">
        <v>0</v>
      </c>
      <c r="N134">
        <f t="shared" si="12"/>
        <v>6014.9614763544578</v>
      </c>
      <c r="O134">
        <f>N134-B134</f>
        <v>652.96147635445777</v>
      </c>
      <c r="P134">
        <f t="shared" si="13"/>
        <v>652.96147635445777</v>
      </c>
      <c r="Q134" s="8">
        <f>P134/B134</f>
        <v>0.12177573225558705</v>
      </c>
      <c r="R134">
        <v>931</v>
      </c>
      <c r="S134">
        <f t="shared" si="14"/>
        <v>11753.30657438024</v>
      </c>
      <c r="T134">
        <f t="shared" si="15"/>
        <v>16758</v>
      </c>
      <c r="U134">
        <f t="shared" si="16"/>
        <v>652.96147635445777</v>
      </c>
      <c r="V134">
        <f t="shared" si="17"/>
        <v>426358.68960299314</v>
      </c>
    </row>
    <row r="135" spans="1:22" x14ac:dyDescent="0.35">
      <c r="A135" s="1">
        <v>41049</v>
      </c>
      <c r="B135">
        <v>5483</v>
      </c>
      <c r="C135">
        <v>5321.666666666667</v>
      </c>
      <c r="D135">
        <v>7177</v>
      </c>
      <c r="E135">
        <v>0</v>
      </c>
      <c r="F135">
        <v>0</v>
      </c>
      <c r="G135">
        <v>5362</v>
      </c>
      <c r="H135">
        <v>0</v>
      </c>
      <c r="I135">
        <v>0.51405832461949574</v>
      </c>
      <c r="J135">
        <v>1</v>
      </c>
      <c r="K135">
        <v>0</v>
      </c>
      <c r="L135">
        <v>0</v>
      </c>
      <c r="M135">
        <v>0</v>
      </c>
      <c r="N135">
        <f t="shared" si="12"/>
        <v>6422.3123270165142</v>
      </c>
      <c r="O135">
        <f>N135-B135</f>
        <v>939.31232701651425</v>
      </c>
      <c r="P135">
        <f t="shared" si="13"/>
        <v>939.31232701651425</v>
      </c>
      <c r="Q135" s="8">
        <f>P135/B135</f>
        <v>0.17131357414125739</v>
      </c>
      <c r="R135">
        <v>741</v>
      </c>
      <c r="S135">
        <f t="shared" si="14"/>
        <v>16907.621886297256</v>
      </c>
      <c r="T135">
        <f t="shared" si="15"/>
        <v>13338</v>
      </c>
      <c r="U135">
        <f t="shared" si="16"/>
        <v>939.31232701651425</v>
      </c>
      <c r="V135">
        <f t="shared" si="17"/>
        <v>882307.64768517902</v>
      </c>
    </row>
    <row r="136" spans="1:22" x14ac:dyDescent="0.35">
      <c r="A136" s="1">
        <v>41050</v>
      </c>
      <c r="B136">
        <v>3884</v>
      </c>
      <c r="C136">
        <v>5383.666666666667</v>
      </c>
      <c r="D136">
        <v>3609</v>
      </c>
      <c r="E136">
        <v>0</v>
      </c>
      <c r="F136">
        <v>0</v>
      </c>
      <c r="G136">
        <v>5483</v>
      </c>
      <c r="H136">
        <v>0</v>
      </c>
      <c r="I136">
        <v>0.31422098292087836</v>
      </c>
      <c r="J136">
        <v>0</v>
      </c>
      <c r="K136">
        <v>1</v>
      </c>
      <c r="L136">
        <v>0</v>
      </c>
      <c r="M136">
        <v>0</v>
      </c>
      <c r="N136">
        <f t="shared" si="12"/>
        <v>5139.181436091978</v>
      </c>
      <c r="O136">
        <f>N136-B136</f>
        <v>1255.181436091978</v>
      </c>
      <c r="P136">
        <f t="shared" si="13"/>
        <v>1255.181436091978</v>
      </c>
      <c r="Q136" s="8">
        <f>P136/B136</f>
        <v>0.32316720805663696</v>
      </c>
      <c r="R136">
        <v>1133</v>
      </c>
      <c r="S136">
        <f t="shared" si="14"/>
        <v>22593.265849655603</v>
      </c>
      <c r="T136">
        <f t="shared" si="15"/>
        <v>20394</v>
      </c>
      <c r="U136">
        <f t="shared" si="16"/>
        <v>1255.181436091978</v>
      </c>
      <c r="V136">
        <f t="shared" si="17"/>
        <v>1575480.4375099202</v>
      </c>
    </row>
    <row r="137" spans="1:22" x14ac:dyDescent="0.35">
      <c r="A137" s="1">
        <v>41051</v>
      </c>
      <c r="B137">
        <v>4569</v>
      </c>
      <c r="C137">
        <v>4909.666666666667</v>
      </c>
      <c r="D137">
        <v>4596</v>
      </c>
      <c r="E137">
        <v>1</v>
      </c>
      <c r="F137">
        <v>0</v>
      </c>
      <c r="G137">
        <v>3884</v>
      </c>
      <c r="H137">
        <v>0</v>
      </c>
      <c r="I137">
        <v>0.57958638317648425</v>
      </c>
      <c r="J137">
        <v>0</v>
      </c>
      <c r="K137">
        <v>0</v>
      </c>
      <c r="L137">
        <v>0</v>
      </c>
      <c r="M137">
        <v>0</v>
      </c>
      <c r="N137">
        <f t="shared" si="12"/>
        <v>4799.3296409416016</v>
      </c>
      <c r="O137">
        <f>N137-B137</f>
        <v>230.32964094160161</v>
      </c>
      <c r="P137">
        <f t="shared" si="13"/>
        <v>230.32964094160161</v>
      </c>
      <c r="Q137" s="8">
        <f>P137/B137</f>
        <v>5.0411390006916523E-2</v>
      </c>
      <c r="R137">
        <v>876</v>
      </c>
      <c r="S137">
        <f t="shared" si="14"/>
        <v>4145.933536948829</v>
      </c>
      <c r="T137">
        <f t="shared" si="15"/>
        <v>15768</v>
      </c>
      <c r="U137">
        <f t="shared" si="16"/>
        <v>230.32964094160161</v>
      </c>
      <c r="V137">
        <f t="shared" si="17"/>
        <v>53051.743496287119</v>
      </c>
    </row>
    <row r="138" spans="1:22" x14ac:dyDescent="0.35">
      <c r="A138" s="1">
        <v>41052</v>
      </c>
      <c r="B138">
        <v>4568</v>
      </c>
      <c r="C138">
        <v>4645.333333333333</v>
      </c>
      <c r="D138">
        <v>4910</v>
      </c>
      <c r="E138">
        <v>0</v>
      </c>
      <c r="F138">
        <v>1</v>
      </c>
      <c r="G138">
        <v>4569</v>
      </c>
      <c r="H138">
        <v>0</v>
      </c>
      <c r="I138">
        <v>0.49988381549901245</v>
      </c>
      <c r="J138">
        <v>0</v>
      </c>
      <c r="K138">
        <v>0</v>
      </c>
      <c r="L138">
        <v>0</v>
      </c>
      <c r="M138">
        <v>0</v>
      </c>
      <c r="N138">
        <f t="shared" si="12"/>
        <v>4848.4672509120956</v>
      </c>
      <c r="O138">
        <f>N138-B138</f>
        <v>280.46725091209555</v>
      </c>
      <c r="P138">
        <f t="shared" si="13"/>
        <v>280.46725091209555</v>
      </c>
      <c r="Q138" s="8">
        <f>P138/B138</f>
        <v>6.1398259831894821E-2</v>
      </c>
      <c r="R138">
        <v>914</v>
      </c>
      <c r="S138">
        <f t="shared" si="14"/>
        <v>5048.4105164177199</v>
      </c>
      <c r="T138">
        <f t="shared" si="15"/>
        <v>16452</v>
      </c>
      <c r="U138">
        <f t="shared" si="16"/>
        <v>280.46725091209555</v>
      </c>
      <c r="V138">
        <f t="shared" si="17"/>
        <v>78661.878834188363</v>
      </c>
    </row>
    <row r="139" spans="1:22" x14ac:dyDescent="0.35">
      <c r="A139" s="1">
        <v>41053</v>
      </c>
      <c r="B139">
        <v>5522</v>
      </c>
      <c r="C139">
        <v>4340.333333333333</v>
      </c>
      <c r="D139">
        <v>5297</v>
      </c>
      <c r="E139">
        <v>0</v>
      </c>
      <c r="F139">
        <v>0</v>
      </c>
      <c r="G139">
        <v>4568</v>
      </c>
      <c r="H139">
        <v>0</v>
      </c>
      <c r="I139">
        <v>0.61084001394214016</v>
      </c>
      <c r="J139">
        <v>0</v>
      </c>
      <c r="K139">
        <v>0</v>
      </c>
      <c r="L139">
        <v>1</v>
      </c>
      <c r="M139">
        <v>0</v>
      </c>
      <c r="N139">
        <f t="shared" si="12"/>
        <v>5200.8084297629321</v>
      </c>
      <c r="O139">
        <f>N139-B139</f>
        <v>-321.19157023706794</v>
      </c>
      <c r="P139">
        <f t="shared" si="13"/>
        <v>321.19157023706794</v>
      </c>
      <c r="Q139" s="8">
        <f>P139/B139</f>
        <v>5.8165804099432804E-2</v>
      </c>
      <c r="R139">
        <v>227</v>
      </c>
      <c r="S139">
        <f t="shared" si="14"/>
        <v>23125.793057068891</v>
      </c>
      <c r="T139">
        <f t="shared" si="15"/>
        <v>4086</v>
      </c>
      <c r="U139">
        <f t="shared" si="16"/>
        <v>-642.38314047413587</v>
      </c>
      <c r="V139">
        <f t="shared" si="17"/>
        <v>412656.09916541335</v>
      </c>
    </row>
    <row r="140" spans="1:22" x14ac:dyDescent="0.35">
      <c r="A140" s="1">
        <v>41054</v>
      </c>
      <c r="B140">
        <v>5481</v>
      </c>
      <c r="C140">
        <v>4886.333333333333</v>
      </c>
      <c r="D140">
        <v>5306</v>
      </c>
      <c r="E140">
        <v>0</v>
      </c>
      <c r="F140">
        <v>0</v>
      </c>
      <c r="G140">
        <v>5522</v>
      </c>
      <c r="H140">
        <v>0</v>
      </c>
      <c r="I140">
        <v>0.49523643545950968</v>
      </c>
      <c r="J140">
        <v>0</v>
      </c>
      <c r="K140">
        <v>0</v>
      </c>
      <c r="L140">
        <v>0</v>
      </c>
      <c r="M140">
        <v>1</v>
      </c>
      <c r="N140">
        <f t="shared" si="12"/>
        <v>5618.2583733084921</v>
      </c>
      <c r="O140">
        <f>N140-B140</f>
        <v>137.25837330849208</v>
      </c>
      <c r="P140">
        <f t="shared" si="13"/>
        <v>137.25837330849208</v>
      </c>
      <c r="Q140" s="8">
        <f>P140/B140</f>
        <v>2.5042578600345207E-2</v>
      </c>
      <c r="R140">
        <v>959</v>
      </c>
      <c r="S140">
        <f t="shared" si="14"/>
        <v>2470.6507195528575</v>
      </c>
      <c r="T140">
        <f t="shared" si="15"/>
        <v>17262</v>
      </c>
      <c r="U140">
        <f t="shared" si="16"/>
        <v>137.25837330849208</v>
      </c>
      <c r="V140">
        <f t="shared" si="17"/>
        <v>18839.861043293371</v>
      </c>
    </row>
    <row r="141" spans="1:22" x14ac:dyDescent="0.35">
      <c r="A141" s="1">
        <v>41055</v>
      </c>
      <c r="B141">
        <v>5617</v>
      </c>
      <c r="C141">
        <v>5190.333333333333</v>
      </c>
      <c r="D141">
        <v>5362</v>
      </c>
      <c r="E141">
        <v>0</v>
      </c>
      <c r="F141">
        <v>0</v>
      </c>
      <c r="G141">
        <v>5481</v>
      </c>
      <c r="H141">
        <v>1</v>
      </c>
      <c r="I141">
        <v>0.51580109213430925</v>
      </c>
      <c r="J141">
        <v>1</v>
      </c>
      <c r="K141">
        <v>0</v>
      </c>
      <c r="L141">
        <v>0</v>
      </c>
      <c r="M141">
        <v>0</v>
      </c>
      <c r="N141">
        <f t="shared" si="12"/>
        <v>6095.5621920541125</v>
      </c>
      <c r="O141">
        <f>N141-B141</f>
        <v>478.56219205411253</v>
      </c>
      <c r="P141">
        <f t="shared" si="13"/>
        <v>478.56219205411253</v>
      </c>
      <c r="Q141" s="8">
        <f>P141/B141</f>
        <v>8.5198894793326069E-2</v>
      </c>
      <c r="R141">
        <v>1070</v>
      </c>
      <c r="S141">
        <f t="shared" si="14"/>
        <v>8614.1194569740255</v>
      </c>
      <c r="T141">
        <f t="shared" si="15"/>
        <v>19260</v>
      </c>
      <c r="U141">
        <f t="shared" si="16"/>
        <v>478.56219205411253</v>
      </c>
      <c r="V141">
        <f t="shared" si="17"/>
        <v>229021.77166363728</v>
      </c>
    </row>
    <row r="142" spans="1:22" x14ac:dyDescent="0.35">
      <c r="A142" s="1">
        <v>41056</v>
      </c>
      <c r="B142">
        <v>4964</v>
      </c>
      <c r="C142">
        <v>5540</v>
      </c>
      <c r="D142">
        <v>5483</v>
      </c>
      <c r="E142">
        <v>0</v>
      </c>
      <c r="F142">
        <v>0</v>
      </c>
      <c r="G142">
        <v>5617</v>
      </c>
      <c r="H142">
        <v>0</v>
      </c>
      <c r="I142">
        <v>0.42413152085511791</v>
      </c>
      <c r="J142">
        <v>1</v>
      </c>
      <c r="K142">
        <v>0</v>
      </c>
      <c r="L142">
        <v>0</v>
      </c>
      <c r="M142">
        <v>0</v>
      </c>
      <c r="N142">
        <f t="shared" si="12"/>
        <v>5923.9561675656259</v>
      </c>
      <c r="O142">
        <f>N142-B142</f>
        <v>959.95616756562595</v>
      </c>
      <c r="P142">
        <f t="shared" si="13"/>
        <v>959.95616756562595</v>
      </c>
      <c r="Q142" s="8">
        <f>P142/B142</f>
        <v>0.19338359540000521</v>
      </c>
      <c r="R142">
        <v>1623</v>
      </c>
      <c r="S142">
        <f t="shared" si="14"/>
        <v>17279.211016181267</v>
      </c>
      <c r="T142">
        <f t="shared" si="15"/>
        <v>29214</v>
      </c>
      <c r="U142">
        <f t="shared" si="16"/>
        <v>959.95616756562595</v>
      </c>
      <c r="V142">
        <f t="shared" si="17"/>
        <v>921515.84364728408</v>
      </c>
    </row>
    <row r="143" spans="1:22" x14ac:dyDescent="0.35">
      <c r="A143" s="1">
        <v>41057</v>
      </c>
      <c r="B143">
        <v>3782</v>
      </c>
      <c r="C143">
        <v>5354</v>
      </c>
      <c r="D143">
        <v>3884</v>
      </c>
      <c r="E143">
        <v>0</v>
      </c>
      <c r="F143">
        <v>0</v>
      </c>
      <c r="G143">
        <v>4964</v>
      </c>
      <c r="H143">
        <v>0</v>
      </c>
      <c r="I143">
        <v>0.36266991983269431</v>
      </c>
      <c r="J143">
        <v>0</v>
      </c>
      <c r="K143">
        <v>1</v>
      </c>
      <c r="L143">
        <v>0</v>
      </c>
      <c r="M143">
        <v>0</v>
      </c>
      <c r="N143">
        <f t="shared" si="12"/>
        <v>5105.1471448510529</v>
      </c>
      <c r="O143">
        <f>N143-B143</f>
        <v>1323.1471448510529</v>
      </c>
      <c r="P143">
        <f t="shared" si="13"/>
        <v>1323.1471448510529</v>
      </c>
      <c r="Q143" s="8">
        <f>P143/B143</f>
        <v>0.34985381936833759</v>
      </c>
      <c r="R143">
        <v>1334</v>
      </c>
      <c r="S143">
        <f t="shared" si="14"/>
        <v>23816.648607318952</v>
      </c>
      <c r="T143">
        <f t="shared" si="15"/>
        <v>24012</v>
      </c>
      <c r="U143">
        <f t="shared" si="16"/>
        <v>1323.1471448510529</v>
      </c>
      <c r="V143">
        <f t="shared" si="17"/>
        <v>1750718.3669274931</v>
      </c>
    </row>
    <row r="144" spans="1:22" x14ac:dyDescent="0.35">
      <c r="A144" s="1">
        <v>41058</v>
      </c>
      <c r="B144">
        <v>4148</v>
      </c>
      <c r="C144">
        <v>4787.666666666667</v>
      </c>
      <c r="D144">
        <v>4569</v>
      </c>
      <c r="E144">
        <v>1</v>
      </c>
      <c r="F144">
        <v>0</v>
      </c>
      <c r="G144">
        <v>3782</v>
      </c>
      <c r="H144">
        <v>0</v>
      </c>
      <c r="I144">
        <v>0.54252352736144993</v>
      </c>
      <c r="J144">
        <v>0</v>
      </c>
      <c r="K144">
        <v>0</v>
      </c>
      <c r="L144">
        <v>0</v>
      </c>
      <c r="M144">
        <v>0</v>
      </c>
      <c r="N144">
        <f t="shared" si="12"/>
        <v>4723.9126592935672</v>
      </c>
      <c r="O144">
        <f>N144-B144</f>
        <v>575.91265929356723</v>
      </c>
      <c r="P144">
        <f t="shared" si="13"/>
        <v>575.91265929356723</v>
      </c>
      <c r="Q144" s="8">
        <f>P144/B144</f>
        <v>0.13884104611706058</v>
      </c>
      <c r="R144">
        <v>1221</v>
      </c>
      <c r="S144">
        <f t="shared" si="14"/>
        <v>10366.42786728421</v>
      </c>
      <c r="T144">
        <f t="shared" si="15"/>
        <v>21978</v>
      </c>
      <c r="U144">
        <f t="shared" si="16"/>
        <v>575.91265929356723</v>
      </c>
      <c r="V144">
        <f t="shared" si="17"/>
        <v>331675.39113458846</v>
      </c>
    </row>
    <row r="145" spans="1:22" x14ac:dyDescent="0.35">
      <c r="A145" s="1">
        <v>41059</v>
      </c>
      <c r="B145">
        <v>4465</v>
      </c>
      <c r="C145">
        <v>4298</v>
      </c>
      <c r="D145">
        <v>4568</v>
      </c>
      <c r="E145">
        <v>0</v>
      </c>
      <c r="F145">
        <v>1</v>
      </c>
      <c r="G145">
        <v>4148</v>
      </c>
      <c r="H145">
        <v>0</v>
      </c>
      <c r="I145">
        <v>0.53683048681305912</v>
      </c>
      <c r="J145">
        <v>0</v>
      </c>
      <c r="K145">
        <v>0</v>
      </c>
      <c r="L145">
        <v>0</v>
      </c>
      <c r="M145">
        <v>0</v>
      </c>
      <c r="N145">
        <f t="shared" si="12"/>
        <v>4502.7306682143117</v>
      </c>
      <c r="O145">
        <f>N145-B145</f>
        <v>37.730668214311663</v>
      </c>
      <c r="P145">
        <f t="shared" si="13"/>
        <v>37.730668214311663</v>
      </c>
      <c r="Q145" s="8">
        <f>P145/B145</f>
        <v>8.4503176291851421E-3</v>
      </c>
      <c r="R145">
        <v>731</v>
      </c>
      <c r="S145">
        <f t="shared" si="14"/>
        <v>679.15202785760994</v>
      </c>
      <c r="T145">
        <f t="shared" si="15"/>
        <v>13158</v>
      </c>
      <c r="U145">
        <f t="shared" si="16"/>
        <v>37.730668214311663</v>
      </c>
      <c r="V145">
        <f t="shared" si="17"/>
        <v>1423.6033238984685</v>
      </c>
    </row>
    <row r="146" spans="1:22" x14ac:dyDescent="0.35">
      <c r="A146" s="1">
        <v>41060</v>
      </c>
      <c r="B146">
        <v>4885</v>
      </c>
      <c r="C146">
        <v>4131.666666666667</v>
      </c>
      <c r="D146">
        <v>5522</v>
      </c>
      <c r="E146">
        <v>0</v>
      </c>
      <c r="F146">
        <v>0</v>
      </c>
      <c r="G146">
        <v>4465</v>
      </c>
      <c r="H146">
        <v>0</v>
      </c>
      <c r="I146">
        <v>0.54879749041477865</v>
      </c>
      <c r="J146">
        <v>0</v>
      </c>
      <c r="K146">
        <v>0</v>
      </c>
      <c r="L146">
        <v>1</v>
      </c>
      <c r="M146">
        <v>0</v>
      </c>
      <c r="N146">
        <f t="shared" si="12"/>
        <v>5190.6310578855864</v>
      </c>
      <c r="O146">
        <f>N146-B146</f>
        <v>305.63105788558642</v>
      </c>
      <c r="P146">
        <f t="shared" si="13"/>
        <v>305.63105788558642</v>
      </c>
      <c r="Q146" s="8">
        <f>P146/B146</f>
        <v>6.2565211440242866E-2</v>
      </c>
      <c r="R146">
        <v>546</v>
      </c>
      <c r="S146">
        <f t="shared" si="14"/>
        <v>5501.3590419405555</v>
      </c>
      <c r="T146">
        <f t="shared" si="15"/>
        <v>9828</v>
      </c>
      <c r="U146">
        <f t="shared" si="16"/>
        <v>305.63105788558642</v>
      </c>
      <c r="V146">
        <f t="shared" si="17"/>
        <v>93410.34354426268</v>
      </c>
    </row>
    <row r="147" spans="1:22" x14ac:dyDescent="0.35">
      <c r="A147" s="1">
        <v>41061</v>
      </c>
      <c r="B147">
        <v>6633</v>
      </c>
      <c r="C147">
        <v>4499.333333333333</v>
      </c>
      <c r="D147">
        <v>5481</v>
      </c>
      <c r="E147">
        <v>0</v>
      </c>
      <c r="F147">
        <v>0</v>
      </c>
      <c r="G147">
        <v>4885</v>
      </c>
      <c r="H147">
        <v>0</v>
      </c>
      <c r="I147">
        <v>0.70309050772626935</v>
      </c>
      <c r="J147">
        <v>0</v>
      </c>
      <c r="K147">
        <v>0</v>
      </c>
      <c r="L147">
        <v>0</v>
      </c>
      <c r="M147">
        <v>1</v>
      </c>
      <c r="N147">
        <f t="shared" si="12"/>
        <v>5399.7365482390869</v>
      </c>
      <c r="O147">
        <f>N147-B147</f>
        <v>-1233.2634517609131</v>
      </c>
      <c r="P147">
        <f t="shared" si="13"/>
        <v>1233.2634517609131</v>
      </c>
      <c r="Q147" s="8">
        <f>P147/B147</f>
        <v>0.18592845646930697</v>
      </c>
      <c r="R147">
        <v>2869</v>
      </c>
      <c r="S147">
        <f t="shared" si="14"/>
        <v>88794.968526785742</v>
      </c>
      <c r="T147">
        <f t="shared" si="15"/>
        <v>51642</v>
      </c>
      <c r="U147">
        <f t="shared" si="16"/>
        <v>-2466.5269035218262</v>
      </c>
      <c r="V147">
        <f t="shared" si="17"/>
        <v>6083754.965796968</v>
      </c>
    </row>
    <row r="148" spans="1:22" x14ac:dyDescent="0.35">
      <c r="A148" s="1">
        <v>41062</v>
      </c>
      <c r="B148">
        <v>5081</v>
      </c>
      <c r="C148">
        <v>5327.666666666667</v>
      </c>
      <c r="D148">
        <v>5617</v>
      </c>
      <c r="E148">
        <v>0</v>
      </c>
      <c r="F148">
        <v>0</v>
      </c>
      <c r="G148">
        <v>6633</v>
      </c>
      <c r="H148">
        <v>1</v>
      </c>
      <c r="I148">
        <v>0.31968165446729407</v>
      </c>
      <c r="J148">
        <v>1</v>
      </c>
      <c r="K148">
        <v>0</v>
      </c>
      <c r="L148">
        <v>0</v>
      </c>
      <c r="M148">
        <v>0</v>
      </c>
      <c r="N148">
        <f t="shared" si="12"/>
        <v>6518.1374271754812</v>
      </c>
      <c r="O148">
        <f>N148-B148</f>
        <v>1437.1374271754812</v>
      </c>
      <c r="P148">
        <f t="shared" si="13"/>
        <v>1437.1374271754812</v>
      </c>
      <c r="Q148" s="8">
        <f>P148/B148</f>
        <v>0.28284539011522952</v>
      </c>
      <c r="R148">
        <v>1212</v>
      </c>
      <c r="S148">
        <f t="shared" si="14"/>
        <v>25868.473689158662</v>
      </c>
      <c r="T148">
        <f t="shared" si="15"/>
        <v>21816</v>
      </c>
      <c r="U148">
        <f t="shared" si="16"/>
        <v>1437.1374271754812</v>
      </c>
      <c r="V148">
        <f t="shared" si="17"/>
        <v>2065363.9845885616</v>
      </c>
    </row>
    <row r="149" spans="1:22" x14ac:dyDescent="0.35">
      <c r="A149" s="1">
        <v>41063</v>
      </c>
      <c r="B149">
        <v>4951</v>
      </c>
      <c r="C149">
        <v>5533</v>
      </c>
      <c r="D149">
        <v>4964</v>
      </c>
      <c r="E149">
        <v>0</v>
      </c>
      <c r="F149">
        <v>0</v>
      </c>
      <c r="G149">
        <v>5081</v>
      </c>
      <c r="H149">
        <v>0</v>
      </c>
      <c r="I149">
        <v>0.4848960148716161</v>
      </c>
      <c r="J149">
        <v>1</v>
      </c>
      <c r="K149">
        <v>0</v>
      </c>
      <c r="L149">
        <v>0</v>
      </c>
      <c r="M149">
        <v>0</v>
      </c>
      <c r="N149">
        <f t="shared" si="12"/>
        <v>5596.5704423277675</v>
      </c>
      <c r="O149">
        <f>N149-B149</f>
        <v>645.57044232776752</v>
      </c>
      <c r="P149">
        <f t="shared" si="13"/>
        <v>645.57044232776752</v>
      </c>
      <c r="Q149" s="8">
        <f>P149/B149</f>
        <v>0.13039192937341296</v>
      </c>
      <c r="R149">
        <v>1540</v>
      </c>
      <c r="S149">
        <f t="shared" si="14"/>
        <v>11620.267961899815</v>
      </c>
      <c r="T149">
        <f t="shared" si="15"/>
        <v>27720</v>
      </c>
      <c r="U149">
        <f t="shared" si="16"/>
        <v>645.57044232776752</v>
      </c>
      <c r="V149">
        <f t="shared" si="17"/>
        <v>416761.19600726943</v>
      </c>
    </row>
    <row r="150" spans="1:22" x14ac:dyDescent="0.35">
      <c r="A150" s="1">
        <v>41064</v>
      </c>
      <c r="B150">
        <v>4124</v>
      </c>
      <c r="C150">
        <v>5555</v>
      </c>
      <c r="D150">
        <v>3782</v>
      </c>
      <c r="E150">
        <v>0</v>
      </c>
      <c r="F150">
        <v>0</v>
      </c>
      <c r="G150">
        <v>4951</v>
      </c>
      <c r="H150">
        <v>0</v>
      </c>
      <c r="I150">
        <v>0.40391541768328104</v>
      </c>
      <c r="J150">
        <v>0</v>
      </c>
      <c r="K150">
        <v>1</v>
      </c>
      <c r="L150">
        <v>0</v>
      </c>
      <c r="M150">
        <v>0</v>
      </c>
      <c r="N150">
        <f t="shared" si="12"/>
        <v>5130.3687671761618</v>
      </c>
      <c r="O150">
        <f>N150-B150</f>
        <v>1006.3687671761618</v>
      </c>
      <c r="P150">
        <f t="shared" si="13"/>
        <v>1006.3687671761618</v>
      </c>
      <c r="Q150" s="8">
        <f>P150/B150</f>
        <v>0.24402734412613039</v>
      </c>
      <c r="R150">
        <v>1023</v>
      </c>
      <c r="S150">
        <f t="shared" si="14"/>
        <v>18114.637809170912</v>
      </c>
      <c r="T150">
        <f t="shared" si="15"/>
        <v>18414</v>
      </c>
      <c r="U150">
        <f t="shared" si="16"/>
        <v>1006.3687671761618</v>
      </c>
      <c r="V150">
        <f t="shared" si="17"/>
        <v>1012778.0955476677</v>
      </c>
    </row>
    <row r="151" spans="1:22" x14ac:dyDescent="0.35">
      <c r="A151" s="1">
        <v>41065</v>
      </c>
      <c r="B151">
        <v>4156</v>
      </c>
      <c r="C151">
        <v>4718.666666666667</v>
      </c>
      <c r="D151">
        <v>4148</v>
      </c>
      <c r="E151">
        <v>1</v>
      </c>
      <c r="F151">
        <v>0</v>
      </c>
      <c r="G151">
        <v>4124</v>
      </c>
      <c r="H151">
        <v>0</v>
      </c>
      <c r="I151">
        <v>0.50371790403160221</v>
      </c>
      <c r="J151">
        <v>0</v>
      </c>
      <c r="K151">
        <v>0</v>
      </c>
      <c r="L151">
        <v>0</v>
      </c>
      <c r="M151">
        <v>0</v>
      </c>
      <c r="N151">
        <f t="shared" si="12"/>
        <v>4627.4358701061374</v>
      </c>
      <c r="O151">
        <f>N151-B151</f>
        <v>471.43587010613737</v>
      </c>
      <c r="P151">
        <f t="shared" si="13"/>
        <v>471.43587010613737</v>
      </c>
      <c r="Q151" s="8">
        <f>P151/B151</f>
        <v>0.11343500243169811</v>
      </c>
      <c r="R151">
        <v>1406</v>
      </c>
      <c r="S151">
        <f t="shared" si="14"/>
        <v>8485.8456619104727</v>
      </c>
      <c r="T151">
        <f t="shared" si="15"/>
        <v>25308</v>
      </c>
      <c r="U151">
        <f t="shared" si="16"/>
        <v>471.43587010613737</v>
      </c>
      <c r="V151">
        <f t="shared" si="17"/>
        <v>222251.77962273083</v>
      </c>
    </row>
    <row r="152" spans="1:22" x14ac:dyDescent="0.35">
      <c r="A152" s="1">
        <v>41066</v>
      </c>
      <c r="B152">
        <v>4261</v>
      </c>
      <c r="C152">
        <v>4410.333333333333</v>
      </c>
      <c r="D152">
        <v>4465</v>
      </c>
      <c r="E152">
        <v>0</v>
      </c>
      <c r="F152">
        <v>1</v>
      </c>
      <c r="G152">
        <v>4156</v>
      </c>
      <c r="H152">
        <v>0</v>
      </c>
      <c r="I152">
        <v>0.51219937260369464</v>
      </c>
      <c r="J152">
        <v>0</v>
      </c>
      <c r="K152">
        <v>0</v>
      </c>
      <c r="L152">
        <v>0</v>
      </c>
      <c r="M152">
        <v>0</v>
      </c>
      <c r="N152">
        <f t="shared" si="12"/>
        <v>4503.374149139463</v>
      </c>
      <c r="O152">
        <f>N152-B152</f>
        <v>242.37414913946304</v>
      </c>
      <c r="P152">
        <f t="shared" si="13"/>
        <v>242.37414913946304</v>
      </c>
      <c r="Q152" s="8">
        <f>P152/B152</f>
        <v>5.6881987594335374E-2</v>
      </c>
      <c r="R152">
        <v>1465</v>
      </c>
      <c r="S152">
        <f t="shared" si="14"/>
        <v>4362.7346845103348</v>
      </c>
      <c r="T152">
        <f t="shared" si="15"/>
        <v>26370</v>
      </c>
      <c r="U152">
        <f t="shared" si="16"/>
        <v>242.37414913946304</v>
      </c>
      <c r="V152">
        <f t="shared" si="17"/>
        <v>58745.22817107867</v>
      </c>
    </row>
    <row r="153" spans="1:22" x14ac:dyDescent="0.35">
      <c r="A153" s="1">
        <v>41067</v>
      </c>
      <c r="B153">
        <v>3967</v>
      </c>
      <c r="C153">
        <v>4180.333333333333</v>
      </c>
      <c r="D153">
        <v>4885</v>
      </c>
      <c r="E153">
        <v>0</v>
      </c>
      <c r="F153">
        <v>0</v>
      </c>
      <c r="G153">
        <v>4261</v>
      </c>
      <c r="H153">
        <v>0</v>
      </c>
      <c r="I153">
        <v>0.46584175670965494</v>
      </c>
      <c r="J153">
        <v>0</v>
      </c>
      <c r="K153">
        <v>0</v>
      </c>
      <c r="L153">
        <v>1</v>
      </c>
      <c r="M153">
        <v>0</v>
      </c>
      <c r="N153">
        <f t="shared" si="12"/>
        <v>4918.7993600038953</v>
      </c>
      <c r="O153">
        <f>N153-B153</f>
        <v>951.79936000389534</v>
      </c>
      <c r="P153">
        <f t="shared" si="13"/>
        <v>951.79936000389534</v>
      </c>
      <c r="Q153" s="8">
        <f>P153/B153</f>
        <v>0.23992925636599327</v>
      </c>
      <c r="R153">
        <v>1760</v>
      </c>
      <c r="S153">
        <f t="shared" si="14"/>
        <v>17132.388480070116</v>
      </c>
      <c r="T153">
        <f t="shared" si="15"/>
        <v>31680</v>
      </c>
      <c r="U153">
        <f t="shared" si="16"/>
        <v>951.79936000389534</v>
      </c>
      <c r="V153">
        <f t="shared" si="17"/>
        <v>905922.02170382475</v>
      </c>
    </row>
    <row r="154" spans="1:22" x14ac:dyDescent="0.35">
      <c r="A154" s="1">
        <v>41068</v>
      </c>
      <c r="B154">
        <v>4510</v>
      </c>
      <c r="C154">
        <v>4128</v>
      </c>
      <c r="D154">
        <v>6633</v>
      </c>
      <c r="E154">
        <v>0</v>
      </c>
      <c r="F154">
        <v>0</v>
      </c>
      <c r="G154">
        <v>3967</v>
      </c>
      <c r="H154">
        <v>0</v>
      </c>
      <c r="I154">
        <v>0.56308818403624961</v>
      </c>
      <c r="J154">
        <v>0</v>
      </c>
      <c r="K154">
        <v>0</v>
      </c>
      <c r="L154">
        <v>0</v>
      </c>
      <c r="M154">
        <v>1</v>
      </c>
      <c r="N154">
        <f t="shared" si="12"/>
        <v>5482.7260538717328</v>
      </c>
      <c r="O154">
        <f>N154-B154</f>
        <v>972.7260538717328</v>
      </c>
      <c r="P154">
        <f t="shared" si="13"/>
        <v>972.7260538717328</v>
      </c>
      <c r="Q154" s="8">
        <f>P154/B154</f>
        <v>0.21568205185626005</v>
      </c>
      <c r="R154">
        <v>1099</v>
      </c>
      <c r="S154">
        <f t="shared" si="14"/>
        <v>17509.06896969119</v>
      </c>
      <c r="T154">
        <f t="shared" si="15"/>
        <v>19782</v>
      </c>
      <c r="U154">
        <f t="shared" si="16"/>
        <v>972.7260538717328</v>
      </c>
      <c r="V154">
        <f t="shared" si="17"/>
        <v>946195.97588087327</v>
      </c>
    </row>
    <row r="155" spans="1:22" x14ac:dyDescent="0.35">
      <c r="A155" s="1">
        <v>41069</v>
      </c>
      <c r="B155">
        <v>4355</v>
      </c>
      <c r="C155">
        <v>4246</v>
      </c>
      <c r="D155">
        <v>5081</v>
      </c>
      <c r="E155">
        <v>0</v>
      </c>
      <c r="F155">
        <v>0</v>
      </c>
      <c r="G155">
        <v>4510</v>
      </c>
      <c r="H155">
        <v>1</v>
      </c>
      <c r="I155">
        <v>0.48199140234692694</v>
      </c>
      <c r="J155">
        <v>1</v>
      </c>
      <c r="K155">
        <v>0</v>
      </c>
      <c r="L155">
        <v>0</v>
      </c>
      <c r="M155">
        <v>0</v>
      </c>
      <c r="N155">
        <f t="shared" si="12"/>
        <v>5440.4957247990133</v>
      </c>
      <c r="O155">
        <f>N155-B155</f>
        <v>1085.4957247990133</v>
      </c>
      <c r="P155">
        <f t="shared" si="13"/>
        <v>1085.4957247990133</v>
      </c>
      <c r="Q155" s="8">
        <f>P155/B155</f>
        <v>0.24925274966682279</v>
      </c>
      <c r="R155">
        <v>1772</v>
      </c>
      <c r="S155">
        <f t="shared" si="14"/>
        <v>19538.923046382239</v>
      </c>
      <c r="T155">
        <f t="shared" si="15"/>
        <v>31896</v>
      </c>
      <c r="U155">
        <f t="shared" si="16"/>
        <v>1085.4957247990133</v>
      </c>
      <c r="V155">
        <f t="shared" si="17"/>
        <v>1178300.9685569352</v>
      </c>
    </row>
    <row r="156" spans="1:22" x14ac:dyDescent="0.35">
      <c r="A156" s="1">
        <v>41070</v>
      </c>
      <c r="B156">
        <v>4852</v>
      </c>
      <c r="C156">
        <v>4277.333333333333</v>
      </c>
      <c r="D156">
        <v>4951</v>
      </c>
      <c r="E156">
        <v>0</v>
      </c>
      <c r="F156">
        <v>0</v>
      </c>
      <c r="G156">
        <v>4355</v>
      </c>
      <c r="H156">
        <v>0</v>
      </c>
      <c r="I156">
        <v>0.55774369699082138</v>
      </c>
      <c r="J156">
        <v>1</v>
      </c>
      <c r="K156">
        <v>0</v>
      </c>
      <c r="L156">
        <v>0</v>
      </c>
      <c r="M156">
        <v>0</v>
      </c>
      <c r="N156">
        <f t="shared" si="12"/>
        <v>4998.5590187947582</v>
      </c>
      <c r="O156">
        <f>N156-B156</f>
        <v>146.55901879475823</v>
      </c>
      <c r="P156">
        <f t="shared" si="13"/>
        <v>146.55901879475823</v>
      </c>
      <c r="Q156" s="8">
        <f>P156/B156</f>
        <v>3.0205898350115053E-2</v>
      </c>
      <c r="R156">
        <v>1224</v>
      </c>
      <c r="S156">
        <f t="shared" si="14"/>
        <v>2638.0623383056482</v>
      </c>
      <c r="T156">
        <f t="shared" si="15"/>
        <v>22032</v>
      </c>
      <c r="U156">
        <f t="shared" si="16"/>
        <v>146.55901879475823</v>
      </c>
      <c r="V156">
        <f t="shared" si="17"/>
        <v>21479.545990082297</v>
      </c>
    </row>
    <row r="157" spans="1:22" x14ac:dyDescent="0.35">
      <c r="A157" s="1">
        <v>41071</v>
      </c>
      <c r="B157">
        <v>3423</v>
      </c>
      <c r="C157">
        <v>4572.333333333333</v>
      </c>
      <c r="D157">
        <v>4124</v>
      </c>
      <c r="E157">
        <v>0</v>
      </c>
      <c r="F157">
        <v>0</v>
      </c>
      <c r="G157">
        <v>4852</v>
      </c>
      <c r="H157">
        <v>0</v>
      </c>
      <c r="I157">
        <v>0.33397234808876497</v>
      </c>
      <c r="J157">
        <v>0</v>
      </c>
      <c r="K157">
        <v>1</v>
      </c>
      <c r="L157">
        <v>0</v>
      </c>
      <c r="M157">
        <v>0</v>
      </c>
      <c r="N157">
        <f t="shared" si="12"/>
        <v>4908.751569312637</v>
      </c>
      <c r="O157">
        <f>N157-B157</f>
        <v>1485.751569312637</v>
      </c>
      <c r="P157">
        <f t="shared" si="13"/>
        <v>1485.751569312637</v>
      </c>
      <c r="Q157" s="8">
        <f>P157/B157</f>
        <v>0.43404953821578646</v>
      </c>
      <c r="R157">
        <v>1556</v>
      </c>
      <c r="S157">
        <f t="shared" si="14"/>
        <v>26743.528247627466</v>
      </c>
      <c r="T157">
        <f t="shared" si="15"/>
        <v>28008</v>
      </c>
      <c r="U157">
        <f t="shared" si="16"/>
        <v>1485.751569312637</v>
      </c>
      <c r="V157">
        <f t="shared" si="17"/>
        <v>2207457.7257149634</v>
      </c>
    </row>
    <row r="158" spans="1:22" x14ac:dyDescent="0.35">
      <c r="A158" s="1">
        <v>41072</v>
      </c>
      <c r="B158">
        <v>3820</v>
      </c>
      <c r="C158">
        <v>4210</v>
      </c>
      <c r="D158">
        <v>4156</v>
      </c>
      <c r="E158">
        <v>1</v>
      </c>
      <c r="F158">
        <v>0</v>
      </c>
      <c r="G158">
        <v>3423</v>
      </c>
      <c r="H158">
        <v>0</v>
      </c>
      <c r="I158">
        <v>0.54612524689206465</v>
      </c>
      <c r="J158">
        <v>0</v>
      </c>
      <c r="K158">
        <v>0</v>
      </c>
      <c r="L158">
        <v>0</v>
      </c>
      <c r="M158">
        <v>0</v>
      </c>
      <c r="N158">
        <f t="shared" si="12"/>
        <v>4290.5905680254091</v>
      </c>
      <c r="O158">
        <f>N158-B158</f>
        <v>470.59056802540908</v>
      </c>
      <c r="P158">
        <f t="shared" si="13"/>
        <v>470.59056802540908</v>
      </c>
      <c r="Q158" s="8">
        <f>P158/B158</f>
        <v>0.12319124817419086</v>
      </c>
      <c r="R158">
        <v>1367</v>
      </c>
      <c r="S158">
        <f t="shared" si="14"/>
        <v>8470.6302244573635</v>
      </c>
      <c r="T158">
        <f t="shared" si="15"/>
        <v>24606</v>
      </c>
      <c r="U158">
        <f t="shared" si="16"/>
        <v>470.59056802540908</v>
      </c>
      <c r="V158">
        <f t="shared" si="17"/>
        <v>221455.48271447717</v>
      </c>
    </row>
    <row r="159" spans="1:22" x14ac:dyDescent="0.35">
      <c r="A159" s="1">
        <v>41073</v>
      </c>
      <c r="B159">
        <v>3285</v>
      </c>
      <c r="C159">
        <v>4031.6666666666665</v>
      </c>
      <c r="D159">
        <v>4261</v>
      </c>
      <c r="E159">
        <v>0</v>
      </c>
      <c r="F159">
        <v>1</v>
      </c>
      <c r="G159">
        <v>3820</v>
      </c>
      <c r="H159">
        <v>0</v>
      </c>
      <c r="I159">
        <v>0.437841291971651</v>
      </c>
      <c r="J159">
        <v>0</v>
      </c>
      <c r="K159">
        <v>0</v>
      </c>
      <c r="L159">
        <v>0</v>
      </c>
      <c r="M159">
        <v>0</v>
      </c>
      <c r="N159">
        <f t="shared" si="12"/>
        <v>4219.6305082825493</v>
      </c>
      <c r="O159">
        <f>N159-B159</f>
        <v>934.63050828254927</v>
      </c>
      <c r="P159">
        <f t="shared" si="13"/>
        <v>934.63050828254927</v>
      </c>
      <c r="Q159" s="8">
        <f>P159/B159</f>
        <v>0.28451461439347009</v>
      </c>
      <c r="R159">
        <v>1013</v>
      </c>
      <c r="S159">
        <f t="shared" si="14"/>
        <v>16823.349149085887</v>
      </c>
      <c r="T159">
        <f t="shared" si="15"/>
        <v>18234</v>
      </c>
      <c r="U159">
        <f t="shared" si="16"/>
        <v>934.63050828254927</v>
      </c>
      <c r="V159">
        <f t="shared" si="17"/>
        <v>873534.1870124964</v>
      </c>
    </row>
    <row r="160" spans="1:22" x14ac:dyDescent="0.35">
      <c r="A160" s="1">
        <v>41074</v>
      </c>
      <c r="B160">
        <v>3967</v>
      </c>
      <c r="C160">
        <v>3509.3333333333335</v>
      </c>
      <c r="D160">
        <v>3967</v>
      </c>
      <c r="E160">
        <v>0</v>
      </c>
      <c r="F160">
        <v>0</v>
      </c>
      <c r="G160">
        <v>3285</v>
      </c>
      <c r="H160">
        <v>0</v>
      </c>
      <c r="I160">
        <v>0.57923782967352155</v>
      </c>
      <c r="J160">
        <v>0</v>
      </c>
      <c r="K160">
        <v>0</v>
      </c>
      <c r="L160">
        <v>1</v>
      </c>
      <c r="M160">
        <v>0</v>
      </c>
      <c r="N160">
        <f t="shared" si="12"/>
        <v>4114.9358212373045</v>
      </c>
      <c r="O160">
        <f>N160-B160</f>
        <v>147.93582123730448</v>
      </c>
      <c r="P160">
        <f t="shared" si="13"/>
        <v>147.93582123730448</v>
      </c>
      <c r="Q160" s="8">
        <f>P160/B160</f>
        <v>3.7291611100908617E-2</v>
      </c>
      <c r="R160">
        <v>1306</v>
      </c>
      <c r="S160">
        <f t="shared" si="14"/>
        <v>2662.8447822714807</v>
      </c>
      <c r="T160">
        <f t="shared" si="15"/>
        <v>23508</v>
      </c>
      <c r="U160">
        <f t="shared" si="16"/>
        <v>147.93582123730448</v>
      </c>
      <c r="V160">
        <f t="shared" si="17"/>
        <v>21885.007205155707</v>
      </c>
    </row>
    <row r="161" spans="1:22" x14ac:dyDescent="0.35">
      <c r="A161" s="1">
        <v>41075</v>
      </c>
      <c r="B161">
        <v>3700</v>
      </c>
      <c r="C161">
        <v>3690.6666666666665</v>
      </c>
      <c r="D161">
        <v>4510</v>
      </c>
      <c r="E161">
        <v>0</v>
      </c>
      <c r="F161">
        <v>0</v>
      </c>
      <c r="G161">
        <v>3967</v>
      </c>
      <c r="H161">
        <v>0</v>
      </c>
      <c r="I161">
        <v>0.46897873823631925</v>
      </c>
      <c r="J161">
        <v>0</v>
      </c>
      <c r="K161">
        <v>0</v>
      </c>
      <c r="L161">
        <v>0</v>
      </c>
      <c r="M161">
        <v>1</v>
      </c>
      <c r="N161">
        <f t="shared" si="12"/>
        <v>4544.7008578296563</v>
      </c>
      <c r="O161">
        <f>N161-B161</f>
        <v>844.70085782965634</v>
      </c>
      <c r="P161">
        <f t="shared" si="13"/>
        <v>844.70085782965634</v>
      </c>
      <c r="Q161" s="8">
        <f>P161/B161</f>
        <v>0.22829752914315035</v>
      </c>
      <c r="R161">
        <v>1626</v>
      </c>
      <c r="S161">
        <f t="shared" si="14"/>
        <v>15204.615440933814</v>
      </c>
      <c r="T161">
        <f t="shared" si="15"/>
        <v>29268</v>
      </c>
      <c r="U161">
        <f t="shared" si="16"/>
        <v>844.70085782965634</v>
      </c>
      <c r="V161">
        <f t="shared" si="17"/>
        <v>713519.5392181573</v>
      </c>
    </row>
    <row r="162" spans="1:22" x14ac:dyDescent="0.35">
      <c r="A162" s="1">
        <v>41076</v>
      </c>
      <c r="B162">
        <v>4320</v>
      </c>
      <c r="C162">
        <v>3650.6666666666665</v>
      </c>
      <c r="D162">
        <v>4355</v>
      </c>
      <c r="E162">
        <v>0</v>
      </c>
      <c r="F162">
        <v>0</v>
      </c>
      <c r="G162">
        <v>3700</v>
      </c>
      <c r="H162">
        <v>1</v>
      </c>
      <c r="I162">
        <v>0.57203439061229233</v>
      </c>
      <c r="J162">
        <v>1</v>
      </c>
      <c r="K162">
        <v>0</v>
      </c>
      <c r="L162">
        <v>0</v>
      </c>
      <c r="M162">
        <v>0</v>
      </c>
      <c r="N162">
        <f t="shared" si="12"/>
        <v>4774.0295182473492</v>
      </c>
      <c r="O162">
        <f>N162-B162</f>
        <v>454.02951824734919</v>
      </c>
      <c r="P162">
        <f t="shared" si="13"/>
        <v>454.02951824734919</v>
      </c>
      <c r="Q162" s="8">
        <f>P162/B162</f>
        <v>0.10509942552021972</v>
      </c>
      <c r="R162">
        <v>1457</v>
      </c>
      <c r="S162">
        <f t="shared" si="14"/>
        <v>8172.5313284522854</v>
      </c>
      <c r="T162">
        <f t="shared" si="15"/>
        <v>26226</v>
      </c>
      <c r="U162">
        <f t="shared" si="16"/>
        <v>454.02951824734919</v>
      </c>
      <c r="V162">
        <f t="shared" si="17"/>
        <v>206142.80343991998</v>
      </c>
    </row>
    <row r="163" spans="1:22" x14ac:dyDescent="0.35">
      <c r="A163" s="1">
        <v>41077</v>
      </c>
      <c r="B163">
        <v>6134</v>
      </c>
      <c r="C163">
        <v>3995.6666666666665</v>
      </c>
      <c r="D163">
        <v>4852</v>
      </c>
      <c r="E163">
        <v>0</v>
      </c>
      <c r="F163">
        <v>0</v>
      </c>
      <c r="G163">
        <v>4320</v>
      </c>
      <c r="H163">
        <v>0</v>
      </c>
      <c r="I163">
        <v>0.71075868479144877</v>
      </c>
      <c r="J163">
        <v>1</v>
      </c>
      <c r="K163">
        <v>0</v>
      </c>
      <c r="L163">
        <v>0</v>
      </c>
      <c r="M163">
        <v>0</v>
      </c>
      <c r="N163">
        <f t="shared" si="12"/>
        <v>4859.7916629549763</v>
      </c>
      <c r="O163">
        <f>N163-B163</f>
        <v>-1274.2083370450237</v>
      </c>
      <c r="P163">
        <f t="shared" si="13"/>
        <v>1274.2083370450237</v>
      </c>
      <c r="Q163" s="8">
        <f>P163/B163</f>
        <v>0.20772878008559237</v>
      </c>
      <c r="R163">
        <v>748</v>
      </c>
      <c r="S163">
        <f t="shared" si="14"/>
        <v>91743.000267241703</v>
      </c>
      <c r="T163">
        <f t="shared" si="15"/>
        <v>13464</v>
      </c>
      <c r="U163">
        <f t="shared" si="16"/>
        <v>-2548.4166740900473</v>
      </c>
      <c r="V163">
        <f t="shared" si="17"/>
        <v>6494427.544780178</v>
      </c>
    </row>
    <row r="164" spans="1:22" x14ac:dyDescent="0.35">
      <c r="A164" s="1">
        <v>41078</v>
      </c>
      <c r="B164">
        <v>3468</v>
      </c>
      <c r="C164">
        <v>4718</v>
      </c>
      <c r="D164">
        <v>3423</v>
      </c>
      <c r="E164">
        <v>0</v>
      </c>
      <c r="F164">
        <v>0</v>
      </c>
      <c r="G164">
        <v>6134</v>
      </c>
      <c r="H164">
        <v>0</v>
      </c>
      <c r="I164">
        <v>0.19025212036714303</v>
      </c>
      <c r="J164">
        <v>0</v>
      </c>
      <c r="K164">
        <v>1</v>
      </c>
      <c r="L164">
        <v>0</v>
      </c>
      <c r="M164">
        <v>0</v>
      </c>
      <c r="N164">
        <f t="shared" si="12"/>
        <v>5008.6619179945501</v>
      </c>
      <c r="O164">
        <f>N164-B164</f>
        <v>1540.6619179945501</v>
      </c>
      <c r="P164">
        <f t="shared" si="13"/>
        <v>1540.6619179945501</v>
      </c>
      <c r="Q164" s="8">
        <f>P164/B164</f>
        <v>0.44425084140557963</v>
      </c>
      <c r="R164">
        <v>1249</v>
      </c>
      <c r="S164">
        <f t="shared" si="14"/>
        <v>27731.914523901902</v>
      </c>
      <c r="T164">
        <f t="shared" si="15"/>
        <v>22482</v>
      </c>
      <c r="U164">
        <f t="shared" si="16"/>
        <v>1540.6619179945501</v>
      </c>
      <c r="V164">
        <f t="shared" si="17"/>
        <v>2373639.1455586459</v>
      </c>
    </row>
    <row r="165" spans="1:22" x14ac:dyDescent="0.35">
      <c r="A165" s="1">
        <v>41079</v>
      </c>
      <c r="B165">
        <v>3583</v>
      </c>
      <c r="C165">
        <v>4640.666666666667</v>
      </c>
      <c r="D165">
        <v>3820</v>
      </c>
      <c r="E165">
        <v>1</v>
      </c>
      <c r="F165">
        <v>0</v>
      </c>
      <c r="G165">
        <v>3468</v>
      </c>
      <c r="H165">
        <v>0</v>
      </c>
      <c r="I165">
        <v>0.51336121761357034</v>
      </c>
      <c r="J165">
        <v>0</v>
      </c>
      <c r="K165">
        <v>0</v>
      </c>
      <c r="L165">
        <v>0</v>
      </c>
      <c r="M165">
        <v>0</v>
      </c>
      <c r="N165">
        <f t="shared" si="12"/>
        <v>4318.5665504709614</v>
      </c>
      <c r="O165">
        <f>N165-B165</f>
        <v>735.56655047096137</v>
      </c>
      <c r="P165">
        <f t="shared" si="13"/>
        <v>735.56655047096137</v>
      </c>
      <c r="Q165" s="8">
        <f>P165/B165</f>
        <v>0.20529348324615165</v>
      </c>
      <c r="R165">
        <v>1678</v>
      </c>
      <c r="S165">
        <f t="shared" si="14"/>
        <v>13240.197908477305</v>
      </c>
      <c r="T165">
        <f t="shared" si="15"/>
        <v>30204</v>
      </c>
      <c r="U165">
        <f t="shared" si="16"/>
        <v>735.56655047096137</v>
      </c>
      <c r="V165">
        <f t="shared" si="17"/>
        <v>541058.15017174941</v>
      </c>
    </row>
    <row r="166" spans="1:22" x14ac:dyDescent="0.35">
      <c r="A166" s="1">
        <v>41080</v>
      </c>
      <c r="B166">
        <v>3633</v>
      </c>
      <c r="C166">
        <v>4395</v>
      </c>
      <c r="D166">
        <v>3285</v>
      </c>
      <c r="E166">
        <v>0</v>
      </c>
      <c r="F166">
        <v>1</v>
      </c>
      <c r="G166">
        <v>3583</v>
      </c>
      <c r="H166">
        <v>0</v>
      </c>
      <c r="I166">
        <v>0.50580922504937842</v>
      </c>
      <c r="J166">
        <v>0</v>
      </c>
      <c r="K166">
        <v>0</v>
      </c>
      <c r="L166">
        <v>0</v>
      </c>
      <c r="M166">
        <v>0</v>
      </c>
      <c r="N166">
        <f t="shared" si="12"/>
        <v>3917.1831486408778</v>
      </c>
      <c r="O166">
        <f>N166-B166</f>
        <v>284.18314864087779</v>
      </c>
      <c r="P166">
        <f t="shared" si="13"/>
        <v>284.18314864087779</v>
      </c>
      <c r="Q166" s="8">
        <f>P166/B166</f>
        <v>7.8222721893993333E-2</v>
      </c>
      <c r="R166">
        <v>1398</v>
      </c>
      <c r="S166">
        <f t="shared" si="14"/>
        <v>5115.2966755358002</v>
      </c>
      <c r="T166">
        <f t="shared" si="15"/>
        <v>25164</v>
      </c>
      <c r="U166">
        <f t="shared" si="16"/>
        <v>284.18314864087779</v>
      </c>
      <c r="V166">
        <f t="shared" si="17"/>
        <v>80760.06197144324</v>
      </c>
    </row>
    <row r="167" spans="1:22" x14ac:dyDescent="0.35">
      <c r="A167" s="1">
        <v>41081</v>
      </c>
      <c r="B167">
        <v>3800</v>
      </c>
      <c r="C167">
        <v>3561.3333333333335</v>
      </c>
      <c r="D167">
        <v>3967</v>
      </c>
      <c r="E167">
        <v>0</v>
      </c>
      <c r="F167">
        <v>0</v>
      </c>
      <c r="G167">
        <v>3633</v>
      </c>
      <c r="H167">
        <v>0</v>
      </c>
      <c r="I167">
        <v>0.51940281166492386</v>
      </c>
      <c r="J167">
        <v>0</v>
      </c>
      <c r="K167">
        <v>0</v>
      </c>
      <c r="L167">
        <v>1</v>
      </c>
      <c r="M167">
        <v>0</v>
      </c>
      <c r="N167">
        <f t="shared" si="12"/>
        <v>4217.2838864007208</v>
      </c>
      <c r="O167">
        <f>N167-B167</f>
        <v>417.2838864007208</v>
      </c>
      <c r="P167">
        <f t="shared" si="13"/>
        <v>417.2838864007208</v>
      </c>
      <c r="Q167" s="8">
        <f>P167/B167</f>
        <v>0.10981154905282127</v>
      </c>
      <c r="R167">
        <v>1141</v>
      </c>
      <c r="S167">
        <f t="shared" si="14"/>
        <v>7511.1099552129745</v>
      </c>
      <c r="T167">
        <f t="shared" si="15"/>
        <v>20538</v>
      </c>
      <c r="U167">
        <f t="shared" si="16"/>
        <v>417.2838864007208</v>
      </c>
      <c r="V167">
        <f t="shared" si="17"/>
        <v>174125.84184968966</v>
      </c>
    </row>
    <row r="168" spans="1:22" x14ac:dyDescent="0.35">
      <c r="A168" s="1">
        <v>41082</v>
      </c>
      <c r="B168">
        <v>3843</v>
      </c>
      <c r="C168">
        <v>3672</v>
      </c>
      <c r="D168">
        <v>3700</v>
      </c>
      <c r="E168">
        <v>0</v>
      </c>
      <c r="F168">
        <v>0</v>
      </c>
      <c r="G168">
        <v>3800</v>
      </c>
      <c r="H168">
        <v>0</v>
      </c>
      <c r="I168">
        <v>0.50499593354246541</v>
      </c>
      <c r="J168">
        <v>0</v>
      </c>
      <c r="K168">
        <v>0</v>
      </c>
      <c r="L168">
        <v>0</v>
      </c>
      <c r="M168">
        <v>1</v>
      </c>
      <c r="N168">
        <f t="shared" si="12"/>
        <v>4194.9941791927158</v>
      </c>
      <c r="O168">
        <f>N168-B168</f>
        <v>351.99417919271582</v>
      </c>
      <c r="P168">
        <f t="shared" si="13"/>
        <v>351.99417919271582</v>
      </c>
      <c r="Q168" s="8">
        <f>P168/B168</f>
        <v>9.159359333664216E-2</v>
      </c>
      <c r="R168">
        <v>1124</v>
      </c>
      <c r="S168">
        <f t="shared" si="14"/>
        <v>6335.8952254688847</v>
      </c>
      <c r="T168">
        <f t="shared" si="15"/>
        <v>20232</v>
      </c>
      <c r="U168">
        <f t="shared" si="16"/>
        <v>351.99417919271582</v>
      </c>
      <c r="V168">
        <f t="shared" si="17"/>
        <v>123899.90218555373</v>
      </c>
    </row>
    <row r="169" spans="1:22" x14ac:dyDescent="0.35">
      <c r="A169" s="1">
        <v>41083</v>
      </c>
      <c r="B169">
        <v>4580</v>
      </c>
      <c r="C169">
        <v>3758.6666666666665</v>
      </c>
      <c r="D169">
        <v>4320</v>
      </c>
      <c r="E169">
        <v>0</v>
      </c>
      <c r="F169">
        <v>0</v>
      </c>
      <c r="G169">
        <v>3843</v>
      </c>
      <c r="H169">
        <v>1</v>
      </c>
      <c r="I169">
        <v>0.58562797722783777</v>
      </c>
      <c r="J169">
        <v>1</v>
      </c>
      <c r="K169">
        <v>0</v>
      </c>
      <c r="L169">
        <v>0</v>
      </c>
      <c r="M169">
        <v>0</v>
      </c>
      <c r="N169">
        <f t="shared" si="12"/>
        <v>4831.6768726939517</v>
      </c>
      <c r="O169">
        <f>N169-B169</f>
        <v>251.67687269395174</v>
      </c>
      <c r="P169">
        <f t="shared" si="13"/>
        <v>251.67687269395174</v>
      </c>
      <c r="Q169" s="8">
        <f>P169/B169</f>
        <v>5.4951282247587718E-2</v>
      </c>
      <c r="R169">
        <v>922</v>
      </c>
      <c r="S169">
        <f t="shared" si="14"/>
        <v>4530.1837084911313</v>
      </c>
      <c r="T169">
        <f t="shared" si="15"/>
        <v>16596</v>
      </c>
      <c r="U169">
        <f t="shared" si="16"/>
        <v>251.67687269395174</v>
      </c>
      <c r="V169">
        <f t="shared" si="17"/>
        <v>63341.248249007593</v>
      </c>
    </row>
    <row r="170" spans="1:22" x14ac:dyDescent="0.35">
      <c r="A170" s="1">
        <v>41084</v>
      </c>
      <c r="B170">
        <v>4592</v>
      </c>
      <c r="C170">
        <v>4074.3333333333335</v>
      </c>
      <c r="D170">
        <v>6134</v>
      </c>
      <c r="E170">
        <v>0</v>
      </c>
      <c r="F170">
        <v>0</v>
      </c>
      <c r="G170">
        <v>4580</v>
      </c>
      <c r="H170">
        <v>0</v>
      </c>
      <c r="I170">
        <v>0.5013942140118508</v>
      </c>
      <c r="J170">
        <v>1</v>
      </c>
      <c r="K170">
        <v>0</v>
      </c>
      <c r="L170">
        <v>0</v>
      </c>
      <c r="M170">
        <v>0</v>
      </c>
      <c r="N170">
        <f t="shared" si="12"/>
        <v>5428.4787190629777</v>
      </c>
      <c r="O170">
        <f>N170-B170</f>
        <v>836.47871906297769</v>
      </c>
      <c r="P170">
        <f t="shared" si="13"/>
        <v>836.47871906297769</v>
      </c>
      <c r="Q170" s="8">
        <f>P170/B170</f>
        <v>0.1821599997959446</v>
      </c>
      <c r="R170">
        <v>790</v>
      </c>
      <c r="S170">
        <f t="shared" si="14"/>
        <v>15056.616943133598</v>
      </c>
      <c r="T170">
        <f t="shared" si="15"/>
        <v>14220</v>
      </c>
      <c r="U170">
        <f t="shared" si="16"/>
        <v>836.47871906297769</v>
      </c>
      <c r="V170">
        <f t="shared" si="17"/>
        <v>699696.64744523994</v>
      </c>
    </row>
    <row r="171" spans="1:22" x14ac:dyDescent="0.35">
      <c r="A171" s="1">
        <v>41085</v>
      </c>
      <c r="B171">
        <v>3615</v>
      </c>
      <c r="C171">
        <v>4338.333333333333</v>
      </c>
      <c r="D171">
        <v>3468</v>
      </c>
      <c r="E171">
        <v>0</v>
      </c>
      <c r="F171">
        <v>0</v>
      </c>
      <c r="G171">
        <v>4592</v>
      </c>
      <c r="H171">
        <v>0</v>
      </c>
      <c r="I171">
        <v>0.38648774253514578</v>
      </c>
      <c r="J171">
        <v>0</v>
      </c>
      <c r="K171">
        <v>1</v>
      </c>
      <c r="L171">
        <v>0</v>
      </c>
      <c r="M171">
        <v>0</v>
      </c>
      <c r="N171">
        <f t="shared" si="12"/>
        <v>4522.5773727813648</v>
      </c>
      <c r="O171">
        <f>N171-B171</f>
        <v>907.57737278136483</v>
      </c>
      <c r="P171">
        <f t="shared" si="13"/>
        <v>907.57737278136483</v>
      </c>
      <c r="Q171" s="8">
        <f>P171/B171</f>
        <v>0.25105874765736236</v>
      </c>
      <c r="R171">
        <v>1081</v>
      </c>
      <c r="S171">
        <f t="shared" si="14"/>
        <v>16336.392710064567</v>
      </c>
      <c r="T171">
        <f t="shared" si="15"/>
        <v>19458</v>
      </c>
      <c r="U171">
        <f t="shared" si="16"/>
        <v>907.57737278136483</v>
      </c>
      <c r="V171">
        <f t="shared" si="17"/>
        <v>823696.68758472451</v>
      </c>
    </row>
    <row r="172" spans="1:22" x14ac:dyDescent="0.35">
      <c r="A172" s="1">
        <v>41086</v>
      </c>
      <c r="B172">
        <v>3596</v>
      </c>
      <c r="C172">
        <v>4262.333333333333</v>
      </c>
      <c r="D172">
        <v>3583</v>
      </c>
      <c r="E172">
        <v>1</v>
      </c>
      <c r="F172">
        <v>0</v>
      </c>
      <c r="G172">
        <v>3615</v>
      </c>
      <c r="H172">
        <v>0</v>
      </c>
      <c r="I172">
        <v>0.49779249448123619</v>
      </c>
      <c r="J172">
        <v>0</v>
      </c>
      <c r="K172">
        <v>0</v>
      </c>
      <c r="L172">
        <v>0</v>
      </c>
      <c r="M172">
        <v>0</v>
      </c>
      <c r="N172">
        <f t="shared" si="12"/>
        <v>4140.7703692355153</v>
      </c>
      <c r="O172">
        <f>N172-B172</f>
        <v>544.77036923551532</v>
      </c>
      <c r="P172">
        <f t="shared" si="13"/>
        <v>544.77036923551532</v>
      </c>
      <c r="Q172" s="8">
        <f>P172/B172</f>
        <v>0.15149342859719558</v>
      </c>
      <c r="R172">
        <v>1278</v>
      </c>
      <c r="S172">
        <f t="shared" si="14"/>
        <v>9805.8666462392757</v>
      </c>
      <c r="T172">
        <f t="shared" si="15"/>
        <v>23004</v>
      </c>
      <c r="U172">
        <f t="shared" si="16"/>
        <v>544.77036923551532</v>
      </c>
      <c r="V172">
        <f t="shared" si="17"/>
        <v>296774.7551969997</v>
      </c>
    </row>
    <row r="173" spans="1:22" x14ac:dyDescent="0.35">
      <c r="A173" s="1">
        <v>41087</v>
      </c>
      <c r="B173">
        <v>3909</v>
      </c>
      <c r="C173">
        <v>3934.3333333333335</v>
      </c>
      <c r="D173">
        <v>3633</v>
      </c>
      <c r="E173">
        <v>0</v>
      </c>
      <c r="F173">
        <v>1</v>
      </c>
      <c r="G173">
        <v>3596</v>
      </c>
      <c r="H173">
        <v>0</v>
      </c>
      <c r="I173">
        <v>0.53636574880910881</v>
      </c>
      <c r="J173">
        <v>0</v>
      </c>
      <c r="K173">
        <v>0</v>
      </c>
      <c r="L173">
        <v>0</v>
      </c>
      <c r="M173">
        <v>0</v>
      </c>
      <c r="N173">
        <f t="shared" si="12"/>
        <v>3897.9533511300542</v>
      </c>
      <c r="O173">
        <f>N173-B173</f>
        <v>-11.046648869945784</v>
      </c>
      <c r="P173">
        <f t="shared" si="13"/>
        <v>11.046648869945784</v>
      </c>
      <c r="Q173" s="8">
        <f>P173/B173</f>
        <v>2.8259526400475272E-3</v>
      </c>
      <c r="R173">
        <v>879</v>
      </c>
      <c r="S173">
        <f t="shared" si="14"/>
        <v>795.35871863609646</v>
      </c>
      <c r="T173">
        <f t="shared" si="15"/>
        <v>15822</v>
      </c>
      <c r="U173">
        <f t="shared" si="16"/>
        <v>-22.093297739891568</v>
      </c>
      <c r="V173">
        <f t="shared" si="17"/>
        <v>488.11380502349789</v>
      </c>
    </row>
    <row r="174" spans="1:22" x14ac:dyDescent="0.35">
      <c r="A174" s="1">
        <v>41088</v>
      </c>
      <c r="B174">
        <v>4080</v>
      </c>
      <c r="C174">
        <v>3706.6666666666665</v>
      </c>
      <c r="D174">
        <v>3800</v>
      </c>
      <c r="E174">
        <v>0</v>
      </c>
      <c r="F174">
        <v>0</v>
      </c>
      <c r="G174">
        <v>3909</v>
      </c>
      <c r="H174">
        <v>0</v>
      </c>
      <c r="I174">
        <v>0.51986754966887416</v>
      </c>
      <c r="J174">
        <v>0</v>
      </c>
      <c r="K174">
        <v>0</v>
      </c>
      <c r="L174">
        <v>1</v>
      </c>
      <c r="M174">
        <v>0</v>
      </c>
      <c r="N174">
        <f t="shared" si="12"/>
        <v>4270.5006084116976</v>
      </c>
      <c r="O174">
        <f>N174-B174</f>
        <v>190.50060841169761</v>
      </c>
      <c r="P174">
        <f t="shared" si="13"/>
        <v>190.50060841169761</v>
      </c>
      <c r="Q174" s="8">
        <f>P174/B174</f>
        <v>4.6691325591102353E-2</v>
      </c>
      <c r="R174">
        <v>755</v>
      </c>
      <c r="S174">
        <f t="shared" si="14"/>
        <v>3429.010951410557</v>
      </c>
      <c r="T174">
        <f t="shared" si="15"/>
        <v>13590</v>
      </c>
      <c r="U174">
        <f t="shared" si="16"/>
        <v>190.50060841169761</v>
      </c>
      <c r="V174">
        <f t="shared" si="17"/>
        <v>36290.481805226955</v>
      </c>
    </row>
    <row r="175" spans="1:22" x14ac:dyDescent="0.35">
      <c r="A175" s="1">
        <v>41089</v>
      </c>
      <c r="B175">
        <v>4686</v>
      </c>
      <c r="C175">
        <v>3861.6666666666665</v>
      </c>
      <c r="D175">
        <v>3843</v>
      </c>
      <c r="E175">
        <v>0</v>
      </c>
      <c r="F175">
        <v>0</v>
      </c>
      <c r="G175">
        <v>4080</v>
      </c>
      <c r="H175">
        <v>0</v>
      </c>
      <c r="I175">
        <v>0.57040780759846632</v>
      </c>
      <c r="J175">
        <v>0</v>
      </c>
      <c r="K175">
        <v>0</v>
      </c>
      <c r="L175">
        <v>0</v>
      </c>
      <c r="M175">
        <v>1</v>
      </c>
      <c r="N175">
        <f t="shared" si="12"/>
        <v>4379.6980742188207</v>
      </c>
      <c r="O175">
        <f>N175-B175</f>
        <v>-306.30192578117931</v>
      </c>
      <c r="P175">
        <f t="shared" si="13"/>
        <v>306.30192578117931</v>
      </c>
      <c r="Q175" s="8">
        <f>P175/B175</f>
        <v>6.5365327738194479E-2</v>
      </c>
      <c r="R175">
        <v>923</v>
      </c>
      <c r="S175">
        <f t="shared" si="14"/>
        <v>22053.73865624491</v>
      </c>
      <c r="T175">
        <f t="shared" si="15"/>
        <v>16614</v>
      </c>
      <c r="U175">
        <f t="shared" si="16"/>
        <v>-612.60385156235861</v>
      </c>
      <c r="V175">
        <f t="shared" si="17"/>
        <v>375283.47894903633</v>
      </c>
    </row>
    <row r="176" spans="1:22" x14ac:dyDescent="0.35">
      <c r="A176" s="1">
        <v>41090</v>
      </c>
      <c r="B176">
        <v>4815</v>
      </c>
      <c r="C176">
        <v>4225</v>
      </c>
      <c r="D176">
        <v>4580</v>
      </c>
      <c r="E176">
        <v>0</v>
      </c>
      <c r="F176">
        <v>0</v>
      </c>
      <c r="G176">
        <v>4686</v>
      </c>
      <c r="H176">
        <v>1</v>
      </c>
      <c r="I176">
        <v>0.51498780062739635</v>
      </c>
      <c r="J176">
        <v>1</v>
      </c>
      <c r="K176">
        <v>0</v>
      </c>
      <c r="L176">
        <v>0</v>
      </c>
      <c r="M176">
        <v>0</v>
      </c>
      <c r="N176">
        <f t="shared" si="12"/>
        <v>5289.3972280259077</v>
      </c>
      <c r="O176">
        <f>N176-B176</f>
        <v>474.39722802590768</v>
      </c>
      <c r="P176">
        <f t="shared" si="13"/>
        <v>474.39722802590768</v>
      </c>
      <c r="Q176" s="8">
        <f>P176/B176</f>
        <v>9.8524865633625683E-2</v>
      </c>
      <c r="R176">
        <v>828</v>
      </c>
      <c r="S176">
        <f t="shared" si="14"/>
        <v>8539.1501044663382</v>
      </c>
      <c r="T176">
        <f t="shared" si="15"/>
        <v>14904</v>
      </c>
      <c r="U176">
        <f t="shared" si="16"/>
        <v>474.39722802590768</v>
      </c>
      <c r="V176">
        <f t="shared" si="17"/>
        <v>225052.72995866503</v>
      </c>
    </row>
    <row r="177" spans="1:22" x14ac:dyDescent="0.35">
      <c r="A177" s="1">
        <v>41091</v>
      </c>
      <c r="B177">
        <v>4948</v>
      </c>
      <c r="C177">
        <v>4527</v>
      </c>
      <c r="D177">
        <v>4592</v>
      </c>
      <c r="E177">
        <v>0</v>
      </c>
      <c r="F177">
        <v>0</v>
      </c>
      <c r="G177">
        <v>4815</v>
      </c>
      <c r="H177">
        <v>0</v>
      </c>
      <c r="I177">
        <v>0.51545253863134655</v>
      </c>
      <c r="J177">
        <v>1</v>
      </c>
      <c r="K177">
        <v>0</v>
      </c>
      <c r="L177">
        <v>0</v>
      </c>
      <c r="M177">
        <v>0</v>
      </c>
      <c r="N177">
        <f t="shared" si="12"/>
        <v>5059.5744789038399</v>
      </c>
      <c r="O177">
        <f>N177-B177</f>
        <v>111.57447890383992</v>
      </c>
      <c r="P177">
        <f t="shared" si="13"/>
        <v>111.57447890383992</v>
      </c>
      <c r="Q177" s="8">
        <f>P177/B177</f>
        <v>2.2549409641034746E-2</v>
      </c>
      <c r="R177">
        <v>687</v>
      </c>
      <c r="S177">
        <f t="shared" si="14"/>
        <v>2008.3406202691185</v>
      </c>
      <c r="T177">
        <f t="shared" si="15"/>
        <v>12366</v>
      </c>
      <c r="U177">
        <f t="shared" si="16"/>
        <v>111.57447890383992</v>
      </c>
      <c r="V177">
        <f t="shared" si="17"/>
        <v>12448.864342663419</v>
      </c>
    </row>
    <row r="178" spans="1:22" x14ac:dyDescent="0.35">
      <c r="A178" s="1">
        <v>41092</v>
      </c>
      <c r="B178">
        <v>3637</v>
      </c>
      <c r="C178">
        <v>4816.333333333333</v>
      </c>
      <c r="D178">
        <v>3615</v>
      </c>
      <c r="E178">
        <v>0</v>
      </c>
      <c r="F178">
        <v>0</v>
      </c>
      <c r="G178">
        <v>4948</v>
      </c>
      <c r="H178">
        <v>0</v>
      </c>
      <c r="I178">
        <v>0.34768211920529801</v>
      </c>
      <c r="J178">
        <v>0</v>
      </c>
      <c r="K178">
        <v>1</v>
      </c>
      <c r="L178">
        <v>0</v>
      </c>
      <c r="M178">
        <v>0</v>
      </c>
      <c r="N178">
        <f t="shared" si="12"/>
        <v>4822.7870781749261</v>
      </c>
      <c r="O178">
        <f>N178-B178</f>
        <v>1185.7870781749261</v>
      </c>
      <c r="P178">
        <f t="shared" si="13"/>
        <v>1185.7870781749261</v>
      </c>
      <c r="Q178" s="8">
        <f>P178/B178</f>
        <v>0.32603439047977073</v>
      </c>
      <c r="R178">
        <v>1215</v>
      </c>
      <c r="S178">
        <f t="shared" si="14"/>
        <v>21344.16740714867</v>
      </c>
      <c r="T178">
        <f t="shared" si="15"/>
        <v>21870</v>
      </c>
      <c r="U178">
        <f t="shared" si="16"/>
        <v>1185.7870781749261</v>
      </c>
      <c r="V178">
        <f t="shared" si="17"/>
        <v>1406090.9947666284</v>
      </c>
    </row>
    <row r="179" spans="1:22" x14ac:dyDescent="0.35">
      <c r="A179" s="1">
        <v>41093</v>
      </c>
      <c r="B179">
        <v>4048</v>
      </c>
      <c r="C179">
        <v>4466.666666666667</v>
      </c>
      <c r="D179">
        <v>3596</v>
      </c>
      <c r="E179">
        <v>1</v>
      </c>
      <c r="F179">
        <v>0</v>
      </c>
      <c r="G179">
        <v>3637</v>
      </c>
      <c r="H179">
        <v>0</v>
      </c>
      <c r="I179">
        <v>0.54775182990589055</v>
      </c>
      <c r="J179">
        <v>0</v>
      </c>
      <c r="K179">
        <v>0</v>
      </c>
      <c r="L179">
        <v>0</v>
      </c>
      <c r="M179">
        <v>0</v>
      </c>
      <c r="N179">
        <f t="shared" si="12"/>
        <v>4218.6299528375948</v>
      </c>
      <c r="O179">
        <f>N179-B179</f>
        <v>170.62995283759483</v>
      </c>
      <c r="P179">
        <f t="shared" si="13"/>
        <v>170.62995283759483</v>
      </c>
      <c r="Q179" s="8">
        <f>P179/B179</f>
        <v>4.215166819110544E-2</v>
      </c>
      <c r="R179">
        <v>918</v>
      </c>
      <c r="S179">
        <f t="shared" si="14"/>
        <v>3071.3391510767069</v>
      </c>
      <c r="T179">
        <f t="shared" si="15"/>
        <v>16524</v>
      </c>
      <c r="U179">
        <f t="shared" si="16"/>
        <v>170.62995283759483</v>
      </c>
      <c r="V179">
        <f t="shared" si="17"/>
        <v>29114.580805359834</v>
      </c>
    </row>
    <row r="180" spans="1:22" x14ac:dyDescent="0.35">
      <c r="A180" s="1">
        <v>41094</v>
      </c>
      <c r="B180">
        <v>3795</v>
      </c>
      <c r="C180">
        <v>4211</v>
      </c>
      <c r="D180">
        <v>3909</v>
      </c>
      <c r="E180">
        <v>0</v>
      </c>
      <c r="F180">
        <v>1</v>
      </c>
      <c r="G180">
        <v>4048</v>
      </c>
      <c r="H180">
        <v>0</v>
      </c>
      <c r="I180">
        <v>0.4706053212501452</v>
      </c>
      <c r="J180">
        <v>0</v>
      </c>
      <c r="K180">
        <v>0</v>
      </c>
      <c r="L180">
        <v>0</v>
      </c>
      <c r="M180">
        <v>0</v>
      </c>
      <c r="N180">
        <f t="shared" si="12"/>
        <v>4203.2265350932594</v>
      </c>
      <c r="O180">
        <f>N180-B180</f>
        <v>408.22653509325937</v>
      </c>
      <c r="P180">
        <f t="shared" si="13"/>
        <v>408.22653509325937</v>
      </c>
      <c r="Q180" s="8">
        <f>P180/B180</f>
        <v>0.10756957446462698</v>
      </c>
      <c r="R180">
        <v>1364</v>
      </c>
      <c r="S180">
        <f t="shared" si="14"/>
        <v>7348.0776316786687</v>
      </c>
      <c r="T180">
        <f t="shared" si="15"/>
        <v>24552</v>
      </c>
      <c r="U180">
        <f t="shared" si="16"/>
        <v>408.22653509325937</v>
      </c>
      <c r="V180">
        <f t="shared" si="17"/>
        <v>166648.90395424812</v>
      </c>
    </row>
    <row r="181" spans="1:22" x14ac:dyDescent="0.35">
      <c r="A181" s="1">
        <v>41095</v>
      </c>
      <c r="B181">
        <v>3891</v>
      </c>
      <c r="C181">
        <v>3826.6666666666665</v>
      </c>
      <c r="D181">
        <v>4080</v>
      </c>
      <c r="E181">
        <v>0</v>
      </c>
      <c r="F181">
        <v>0</v>
      </c>
      <c r="G181">
        <v>3795</v>
      </c>
      <c r="H181">
        <v>0</v>
      </c>
      <c r="I181">
        <v>0.51115371209480653</v>
      </c>
      <c r="J181">
        <v>0</v>
      </c>
      <c r="K181">
        <v>0</v>
      </c>
      <c r="L181">
        <v>1</v>
      </c>
      <c r="M181">
        <v>0</v>
      </c>
      <c r="N181">
        <f t="shared" si="12"/>
        <v>4386.9486149289469</v>
      </c>
      <c r="O181">
        <f>N181-B181</f>
        <v>495.94861492894688</v>
      </c>
      <c r="P181">
        <f t="shared" si="13"/>
        <v>495.94861492894688</v>
      </c>
      <c r="Q181" s="8">
        <f>P181/B181</f>
        <v>0.12746045102260264</v>
      </c>
      <c r="R181">
        <v>1221</v>
      </c>
      <c r="S181">
        <f t="shared" si="14"/>
        <v>8927.0750687210439</v>
      </c>
      <c r="T181">
        <f t="shared" si="15"/>
        <v>21978</v>
      </c>
      <c r="U181">
        <f t="shared" si="16"/>
        <v>495.94861492894688</v>
      </c>
      <c r="V181">
        <f t="shared" si="17"/>
        <v>245965.02864994082</v>
      </c>
    </row>
    <row r="182" spans="1:22" x14ac:dyDescent="0.35">
      <c r="A182" s="1">
        <v>41096</v>
      </c>
      <c r="B182">
        <v>3962</v>
      </c>
      <c r="C182">
        <v>3911.3333333333335</v>
      </c>
      <c r="D182">
        <v>4686</v>
      </c>
      <c r="E182">
        <v>0</v>
      </c>
      <c r="F182">
        <v>0</v>
      </c>
      <c r="G182">
        <v>3891</v>
      </c>
      <c r="H182">
        <v>0</v>
      </c>
      <c r="I182">
        <v>0.50824909957011732</v>
      </c>
      <c r="J182">
        <v>0</v>
      </c>
      <c r="K182">
        <v>0</v>
      </c>
      <c r="L182">
        <v>0</v>
      </c>
      <c r="M182">
        <v>1</v>
      </c>
      <c r="N182">
        <f t="shared" si="12"/>
        <v>4664.8974992954154</v>
      </c>
      <c r="O182">
        <f>N182-B182</f>
        <v>702.8974992954154</v>
      </c>
      <c r="P182">
        <f t="shared" si="13"/>
        <v>702.8974992954154</v>
      </c>
      <c r="Q182" s="8">
        <f>P182/B182</f>
        <v>0.17740976761620783</v>
      </c>
      <c r="R182">
        <v>1257</v>
      </c>
      <c r="S182">
        <f t="shared" si="14"/>
        <v>12652.154987317477</v>
      </c>
      <c r="T182">
        <f t="shared" si="15"/>
        <v>22626</v>
      </c>
      <c r="U182">
        <f t="shared" si="16"/>
        <v>702.8974992954154</v>
      </c>
      <c r="V182">
        <f t="shared" si="17"/>
        <v>494064.89451574848</v>
      </c>
    </row>
    <row r="183" spans="1:22" x14ac:dyDescent="0.35">
      <c r="A183" s="1">
        <v>41097</v>
      </c>
      <c r="B183">
        <v>4371</v>
      </c>
      <c r="C183">
        <v>3882.6666666666665</v>
      </c>
      <c r="D183">
        <v>4815</v>
      </c>
      <c r="E183">
        <v>0</v>
      </c>
      <c r="F183">
        <v>0</v>
      </c>
      <c r="G183">
        <v>3962</v>
      </c>
      <c r="H183">
        <v>1</v>
      </c>
      <c r="I183">
        <v>0.54751946090391546</v>
      </c>
      <c r="J183">
        <v>1</v>
      </c>
      <c r="K183">
        <v>0</v>
      </c>
      <c r="L183">
        <v>0</v>
      </c>
      <c r="M183">
        <v>0</v>
      </c>
      <c r="N183">
        <f t="shared" si="12"/>
        <v>5086.792011876596</v>
      </c>
      <c r="O183">
        <f>N183-B183</f>
        <v>715.79201187659601</v>
      </c>
      <c r="P183">
        <f t="shared" si="13"/>
        <v>715.79201187659601</v>
      </c>
      <c r="Q183" s="8">
        <f>P183/B183</f>
        <v>0.1637593255265605</v>
      </c>
      <c r="R183">
        <v>1250</v>
      </c>
      <c r="S183">
        <f t="shared" si="14"/>
        <v>12884.256213778728</v>
      </c>
      <c r="T183">
        <f t="shared" si="15"/>
        <v>22500</v>
      </c>
      <c r="U183">
        <f t="shared" si="16"/>
        <v>715.79201187659601</v>
      </c>
      <c r="V183">
        <f t="shared" si="17"/>
        <v>512358.20426634495</v>
      </c>
    </row>
    <row r="184" spans="1:22" x14ac:dyDescent="0.35">
      <c r="A184" s="1">
        <v>41098</v>
      </c>
      <c r="B184">
        <v>5165</v>
      </c>
      <c r="C184">
        <v>4074.6666666666665</v>
      </c>
      <c r="D184">
        <v>4948</v>
      </c>
      <c r="E184">
        <v>0</v>
      </c>
      <c r="F184">
        <v>0</v>
      </c>
      <c r="G184">
        <v>4371</v>
      </c>
      <c r="H184">
        <v>0</v>
      </c>
      <c r="I184">
        <v>0.59225049378412919</v>
      </c>
      <c r="J184">
        <v>1</v>
      </c>
      <c r="K184">
        <v>0</v>
      </c>
      <c r="L184">
        <v>0</v>
      </c>
      <c r="M184">
        <v>0</v>
      </c>
      <c r="N184">
        <f t="shared" si="12"/>
        <v>4934.2845520612664</v>
      </c>
      <c r="O184">
        <f>N184-B184</f>
        <v>-230.71544793873363</v>
      </c>
      <c r="P184">
        <f t="shared" si="13"/>
        <v>230.71544793873363</v>
      </c>
      <c r="Q184" s="8">
        <f>P184/B184</f>
        <v>4.4669012185621228E-2</v>
      </c>
      <c r="R184">
        <v>790</v>
      </c>
      <c r="S184">
        <f t="shared" si="14"/>
        <v>16611.512251588822</v>
      </c>
      <c r="T184">
        <f t="shared" si="15"/>
        <v>14220</v>
      </c>
      <c r="U184">
        <f t="shared" si="16"/>
        <v>-461.43089587746726</v>
      </c>
      <c r="V184">
        <f t="shared" si="17"/>
        <v>212918.47167028204</v>
      </c>
    </row>
    <row r="185" spans="1:22" x14ac:dyDescent="0.35">
      <c r="A185" s="1">
        <v>41099</v>
      </c>
      <c r="B185">
        <v>3698</v>
      </c>
      <c r="C185">
        <v>4499.333333333333</v>
      </c>
      <c r="D185">
        <v>3637</v>
      </c>
      <c r="E185">
        <v>0</v>
      </c>
      <c r="F185">
        <v>0</v>
      </c>
      <c r="G185">
        <v>5165</v>
      </c>
      <c r="H185">
        <v>0</v>
      </c>
      <c r="I185">
        <v>0.32955733705123735</v>
      </c>
      <c r="J185">
        <v>0</v>
      </c>
      <c r="K185">
        <v>1</v>
      </c>
      <c r="L185">
        <v>0</v>
      </c>
      <c r="M185">
        <v>0</v>
      </c>
      <c r="N185">
        <f t="shared" si="12"/>
        <v>4779.1939184382081</v>
      </c>
      <c r="O185">
        <f>N185-B185</f>
        <v>1081.1939184382081</v>
      </c>
      <c r="P185">
        <f t="shared" si="13"/>
        <v>1081.1939184382081</v>
      </c>
      <c r="Q185" s="8">
        <f>P185/B185</f>
        <v>0.29237261180048896</v>
      </c>
      <c r="R185">
        <v>1162</v>
      </c>
      <c r="S185">
        <f t="shared" si="14"/>
        <v>19461.490531887746</v>
      </c>
      <c r="T185">
        <f t="shared" si="15"/>
        <v>20916</v>
      </c>
      <c r="U185">
        <f t="shared" si="16"/>
        <v>1081.1939184382081</v>
      </c>
      <c r="V185">
        <f t="shared" si="17"/>
        <v>1168980.2892677668</v>
      </c>
    </row>
    <row r="186" spans="1:22" x14ac:dyDescent="0.35">
      <c r="A186" s="1">
        <v>41100</v>
      </c>
      <c r="B186">
        <v>4292</v>
      </c>
      <c r="C186">
        <v>4411.333333333333</v>
      </c>
      <c r="D186">
        <v>4048</v>
      </c>
      <c r="E186">
        <v>1</v>
      </c>
      <c r="F186">
        <v>0</v>
      </c>
      <c r="G186">
        <v>3698</v>
      </c>
      <c r="H186">
        <v>0</v>
      </c>
      <c r="I186">
        <v>0.56901359358661552</v>
      </c>
      <c r="J186">
        <v>0</v>
      </c>
      <c r="K186">
        <v>0</v>
      </c>
      <c r="L186">
        <v>0</v>
      </c>
      <c r="M186">
        <v>0</v>
      </c>
      <c r="N186">
        <f t="shared" si="12"/>
        <v>4384.1410458312275</v>
      </c>
      <c r="O186">
        <f>N186-B186</f>
        <v>92.14104583122753</v>
      </c>
      <c r="P186">
        <f t="shared" si="13"/>
        <v>92.14104583122753</v>
      </c>
      <c r="Q186" s="8">
        <f>P186/B186</f>
        <v>2.1468090827406229E-2</v>
      </c>
      <c r="R186">
        <v>637</v>
      </c>
      <c r="S186">
        <f t="shared" si="14"/>
        <v>1658.5388249620955</v>
      </c>
      <c r="T186">
        <f t="shared" si="15"/>
        <v>11466</v>
      </c>
      <c r="U186">
        <f t="shared" si="16"/>
        <v>92.14104583122753</v>
      </c>
      <c r="V186">
        <f t="shared" si="17"/>
        <v>8489.9723268723719</v>
      </c>
    </row>
    <row r="187" spans="1:22" x14ac:dyDescent="0.35">
      <c r="A187" s="1">
        <v>41101</v>
      </c>
      <c r="B187">
        <v>4362</v>
      </c>
      <c r="C187">
        <v>4385</v>
      </c>
      <c r="D187">
        <v>3795</v>
      </c>
      <c r="E187">
        <v>0</v>
      </c>
      <c r="F187">
        <v>1</v>
      </c>
      <c r="G187">
        <v>4292</v>
      </c>
      <c r="H187">
        <v>0</v>
      </c>
      <c r="I187">
        <v>0.50813291506912983</v>
      </c>
      <c r="J187">
        <v>0</v>
      </c>
      <c r="K187">
        <v>0</v>
      </c>
      <c r="L187">
        <v>0</v>
      </c>
      <c r="M187">
        <v>0</v>
      </c>
      <c r="N187">
        <f t="shared" si="12"/>
        <v>4277.9053548490583</v>
      </c>
      <c r="O187">
        <f>N187-B187</f>
        <v>-84.094645150941687</v>
      </c>
      <c r="P187">
        <f t="shared" si="13"/>
        <v>84.094645150941687</v>
      </c>
      <c r="Q187" s="8">
        <f>P187/B187</f>
        <v>1.927891910842313E-2</v>
      </c>
      <c r="R187">
        <v>630</v>
      </c>
      <c r="S187">
        <f t="shared" si="14"/>
        <v>6054.8144508678015</v>
      </c>
      <c r="T187">
        <f t="shared" si="15"/>
        <v>11340</v>
      </c>
      <c r="U187">
        <f t="shared" si="16"/>
        <v>-168.18929030188337</v>
      </c>
      <c r="V187">
        <f t="shared" si="17"/>
        <v>28287.6373722512</v>
      </c>
    </row>
    <row r="188" spans="1:22" x14ac:dyDescent="0.35">
      <c r="A188" s="1">
        <v>41102</v>
      </c>
      <c r="B188">
        <v>4619</v>
      </c>
      <c r="C188">
        <v>4117.333333333333</v>
      </c>
      <c r="D188">
        <v>3891</v>
      </c>
      <c r="E188">
        <v>0</v>
      </c>
      <c r="F188">
        <v>0</v>
      </c>
      <c r="G188">
        <v>4362</v>
      </c>
      <c r="H188">
        <v>0</v>
      </c>
      <c r="I188">
        <v>0.52985941675380499</v>
      </c>
      <c r="J188">
        <v>0</v>
      </c>
      <c r="K188">
        <v>0</v>
      </c>
      <c r="L188">
        <v>1</v>
      </c>
      <c r="M188">
        <v>0</v>
      </c>
      <c r="N188">
        <f t="shared" si="12"/>
        <v>4551.233909815448</v>
      </c>
      <c r="O188">
        <f>N188-B188</f>
        <v>-67.766090184552013</v>
      </c>
      <c r="P188">
        <f t="shared" si="13"/>
        <v>67.766090184552013</v>
      </c>
      <c r="Q188" s="8">
        <f>P188/B188</f>
        <v>1.4671160464289243E-2</v>
      </c>
      <c r="R188">
        <v>616</v>
      </c>
      <c r="S188">
        <f t="shared" si="14"/>
        <v>4879.1584932877449</v>
      </c>
      <c r="T188">
        <f t="shared" si="15"/>
        <v>11088</v>
      </c>
      <c r="U188">
        <f t="shared" si="16"/>
        <v>-135.53218036910403</v>
      </c>
      <c r="V188">
        <f t="shared" si="17"/>
        <v>18368.971915603346</v>
      </c>
    </row>
    <row r="189" spans="1:22" x14ac:dyDescent="0.35">
      <c r="A189" s="1">
        <v>41103</v>
      </c>
      <c r="B189">
        <v>4451</v>
      </c>
      <c r="C189">
        <v>4424.333333333333</v>
      </c>
      <c r="D189">
        <v>3962</v>
      </c>
      <c r="E189">
        <v>0</v>
      </c>
      <c r="F189">
        <v>0</v>
      </c>
      <c r="G189">
        <v>4619</v>
      </c>
      <c r="H189">
        <v>0</v>
      </c>
      <c r="I189">
        <v>0.48048100383408854</v>
      </c>
      <c r="J189">
        <v>0</v>
      </c>
      <c r="K189">
        <v>0</v>
      </c>
      <c r="L189">
        <v>0</v>
      </c>
      <c r="M189">
        <v>1</v>
      </c>
      <c r="N189">
        <f t="shared" si="12"/>
        <v>4742.2353701124375</v>
      </c>
      <c r="O189">
        <f>N189-B189</f>
        <v>291.23537011243752</v>
      </c>
      <c r="P189">
        <f t="shared" si="13"/>
        <v>291.23537011243752</v>
      </c>
      <c r="Q189" s="8">
        <f>P189/B189</f>
        <v>6.5431446891134018E-2</v>
      </c>
      <c r="R189">
        <v>924</v>
      </c>
      <c r="S189">
        <f t="shared" si="14"/>
        <v>5242.2366620238754</v>
      </c>
      <c r="T189">
        <f t="shared" si="15"/>
        <v>16632</v>
      </c>
      <c r="U189">
        <f t="shared" si="16"/>
        <v>291.23537011243752</v>
      </c>
      <c r="V189">
        <f t="shared" si="17"/>
        <v>84818.040804528471</v>
      </c>
    </row>
    <row r="190" spans="1:22" x14ac:dyDescent="0.35">
      <c r="A190" s="1">
        <v>41104</v>
      </c>
      <c r="B190">
        <v>5277</v>
      </c>
      <c r="C190">
        <v>4477.333333333333</v>
      </c>
      <c r="D190">
        <v>4371</v>
      </c>
      <c r="E190">
        <v>0</v>
      </c>
      <c r="F190">
        <v>0</v>
      </c>
      <c r="G190">
        <v>4451</v>
      </c>
      <c r="H190">
        <v>1</v>
      </c>
      <c r="I190">
        <v>0.59596839781573141</v>
      </c>
      <c r="J190">
        <v>1</v>
      </c>
      <c r="K190">
        <v>0</v>
      </c>
      <c r="L190">
        <v>0</v>
      </c>
      <c r="M190">
        <v>0</v>
      </c>
      <c r="N190">
        <f t="shared" si="12"/>
        <v>5237.3105014331413</v>
      </c>
      <c r="O190">
        <f>N190-B190</f>
        <v>-39.689498566858674</v>
      </c>
      <c r="P190">
        <f t="shared" si="13"/>
        <v>39.689498566858674</v>
      </c>
      <c r="Q190" s="8">
        <f>P190/B190</f>
        <v>7.5212239088229436E-3</v>
      </c>
      <c r="R190">
        <v>667</v>
      </c>
      <c r="S190">
        <f t="shared" si="14"/>
        <v>2857.6438968138245</v>
      </c>
      <c r="T190">
        <f t="shared" si="15"/>
        <v>12006</v>
      </c>
      <c r="U190">
        <f t="shared" si="16"/>
        <v>-79.378997133717348</v>
      </c>
      <c r="V190">
        <f t="shared" si="17"/>
        <v>6301.025185954707</v>
      </c>
    </row>
    <row r="191" spans="1:22" x14ac:dyDescent="0.35">
      <c r="A191" s="1">
        <v>41105</v>
      </c>
      <c r="B191">
        <v>5596</v>
      </c>
      <c r="C191">
        <v>4782.333333333333</v>
      </c>
      <c r="D191">
        <v>5165</v>
      </c>
      <c r="E191">
        <v>0</v>
      </c>
      <c r="F191">
        <v>0</v>
      </c>
      <c r="G191">
        <v>5277</v>
      </c>
      <c r="H191">
        <v>0</v>
      </c>
      <c r="I191">
        <v>0.53706285581503432</v>
      </c>
      <c r="J191">
        <v>1</v>
      </c>
      <c r="K191">
        <v>0</v>
      </c>
      <c r="L191">
        <v>0</v>
      </c>
      <c r="M191">
        <v>0</v>
      </c>
      <c r="N191">
        <f t="shared" si="12"/>
        <v>5471.2141716427323</v>
      </c>
      <c r="O191">
        <f>N191-B191</f>
        <v>-124.78582835726775</v>
      </c>
      <c r="P191">
        <f t="shared" si="13"/>
        <v>124.78582835726775</v>
      </c>
      <c r="Q191" s="8">
        <f>P191/B191</f>
        <v>2.229911157206357E-2</v>
      </c>
      <c r="R191">
        <v>719</v>
      </c>
      <c r="S191">
        <f t="shared" si="14"/>
        <v>8984.5796417232777</v>
      </c>
      <c r="T191">
        <f t="shared" si="15"/>
        <v>12942</v>
      </c>
      <c r="U191">
        <f t="shared" si="16"/>
        <v>-249.57165671453549</v>
      </c>
      <c r="V191">
        <f t="shared" si="17"/>
        <v>62286.01183523795</v>
      </c>
    </row>
    <row r="192" spans="1:22" x14ac:dyDescent="0.35">
      <c r="A192" s="1">
        <v>41106</v>
      </c>
      <c r="B192">
        <v>4242</v>
      </c>
      <c r="C192">
        <v>5108</v>
      </c>
      <c r="D192">
        <v>3698</v>
      </c>
      <c r="E192">
        <v>0</v>
      </c>
      <c r="F192">
        <v>0</v>
      </c>
      <c r="G192">
        <v>5596</v>
      </c>
      <c r="H192">
        <v>0</v>
      </c>
      <c r="I192">
        <v>0.3426861856628326</v>
      </c>
      <c r="J192">
        <v>0</v>
      </c>
      <c r="K192">
        <v>1</v>
      </c>
      <c r="L192">
        <v>0</v>
      </c>
      <c r="M192">
        <v>0</v>
      </c>
      <c r="N192">
        <f t="shared" si="12"/>
        <v>5108.8583480854668</v>
      </c>
      <c r="O192">
        <f>N192-B192</f>
        <v>866.85834808546679</v>
      </c>
      <c r="P192">
        <f t="shared" si="13"/>
        <v>866.85834808546679</v>
      </c>
      <c r="Q192" s="8">
        <f>P192/B192</f>
        <v>0.20435133146757822</v>
      </c>
      <c r="R192">
        <v>624</v>
      </c>
      <c r="S192">
        <f t="shared" si="14"/>
        <v>15603.450265538402</v>
      </c>
      <c r="T192">
        <f t="shared" si="15"/>
        <v>11232</v>
      </c>
      <c r="U192">
        <f t="shared" si="16"/>
        <v>866.85834808546679</v>
      </c>
      <c r="V192">
        <f t="shared" si="17"/>
        <v>751443.3956454643</v>
      </c>
    </row>
    <row r="193" spans="1:22" x14ac:dyDescent="0.35">
      <c r="A193" s="1">
        <v>41107</v>
      </c>
      <c r="B193">
        <v>4394</v>
      </c>
      <c r="C193">
        <v>5038.333333333333</v>
      </c>
      <c r="D193">
        <v>4292</v>
      </c>
      <c r="E193">
        <v>1</v>
      </c>
      <c r="F193">
        <v>0</v>
      </c>
      <c r="G193">
        <v>4242</v>
      </c>
      <c r="H193">
        <v>0</v>
      </c>
      <c r="I193">
        <v>0.51766004415011035</v>
      </c>
      <c r="J193">
        <v>0</v>
      </c>
      <c r="K193">
        <v>0</v>
      </c>
      <c r="L193">
        <v>0</v>
      </c>
      <c r="M193">
        <v>0</v>
      </c>
      <c r="N193">
        <f t="shared" si="12"/>
        <v>4815.899918826819</v>
      </c>
      <c r="O193">
        <f>N193-B193</f>
        <v>421.89991882681898</v>
      </c>
      <c r="P193">
        <f t="shared" si="13"/>
        <v>421.89991882681898</v>
      </c>
      <c r="Q193" s="8">
        <f>P193/B193</f>
        <v>9.6017277839512735E-2</v>
      </c>
      <c r="R193">
        <v>756</v>
      </c>
      <c r="S193">
        <f t="shared" si="14"/>
        <v>7594.1985388827416</v>
      </c>
      <c r="T193">
        <f t="shared" si="15"/>
        <v>13608</v>
      </c>
      <c r="U193">
        <f t="shared" si="16"/>
        <v>421.89991882681898</v>
      </c>
      <c r="V193">
        <f t="shared" si="17"/>
        <v>177999.54150607644</v>
      </c>
    </row>
    <row r="194" spans="1:22" x14ac:dyDescent="0.35">
      <c r="A194" s="1">
        <v>41108</v>
      </c>
      <c r="B194">
        <v>4551</v>
      </c>
      <c r="C194">
        <v>4744</v>
      </c>
      <c r="D194">
        <v>4362</v>
      </c>
      <c r="E194">
        <v>0</v>
      </c>
      <c r="F194">
        <v>1</v>
      </c>
      <c r="G194">
        <v>4394</v>
      </c>
      <c r="H194">
        <v>0</v>
      </c>
      <c r="I194">
        <v>0.51824096665504826</v>
      </c>
      <c r="J194">
        <v>0</v>
      </c>
      <c r="K194">
        <v>0</v>
      </c>
      <c r="L194">
        <v>0</v>
      </c>
      <c r="M194">
        <v>0</v>
      </c>
      <c r="N194">
        <f t="shared" si="12"/>
        <v>4633.5334619417499</v>
      </c>
      <c r="O194">
        <f>N194-B194</f>
        <v>82.53346194174992</v>
      </c>
      <c r="P194">
        <f t="shared" si="13"/>
        <v>82.53346194174992</v>
      </c>
      <c r="Q194" s="8">
        <f>P194/B194</f>
        <v>1.813523663848603E-2</v>
      </c>
      <c r="R194">
        <v>700</v>
      </c>
      <c r="S194">
        <f t="shared" si="14"/>
        <v>1485.6023149514986</v>
      </c>
      <c r="T194">
        <f t="shared" si="15"/>
        <v>12600</v>
      </c>
      <c r="U194">
        <f t="shared" si="16"/>
        <v>82.53346194174992</v>
      </c>
      <c r="V194">
        <f t="shared" si="17"/>
        <v>6811.7723400902823</v>
      </c>
    </row>
    <row r="195" spans="1:22" x14ac:dyDescent="0.35">
      <c r="A195" s="1">
        <v>41109</v>
      </c>
      <c r="B195">
        <v>4973</v>
      </c>
      <c r="C195">
        <v>4395.666666666667</v>
      </c>
      <c r="D195">
        <v>4619</v>
      </c>
      <c r="E195">
        <v>0</v>
      </c>
      <c r="F195">
        <v>0</v>
      </c>
      <c r="G195">
        <v>4551</v>
      </c>
      <c r="H195">
        <v>0</v>
      </c>
      <c r="I195">
        <v>0.54902985941675375</v>
      </c>
      <c r="J195">
        <v>0</v>
      </c>
      <c r="K195">
        <v>0</v>
      </c>
      <c r="L195">
        <v>1</v>
      </c>
      <c r="M195">
        <v>0</v>
      </c>
      <c r="N195">
        <f t="shared" ref="N195:N258" si="18">$X$2+SUMPRODUCT(C195:H195,$Y$2:$AD$2)</f>
        <v>4961.612911862805</v>
      </c>
      <c r="O195">
        <f>N195-B195</f>
        <v>-11.387088137194951</v>
      </c>
      <c r="P195">
        <f t="shared" ref="P195:P258" si="19">ABS(O195)</f>
        <v>11.387088137194951</v>
      </c>
      <c r="Q195" s="8">
        <f>P195/B195</f>
        <v>2.2897824526834812E-3</v>
      </c>
      <c r="R195">
        <v>467</v>
      </c>
      <c r="S195">
        <f t="shared" ref="S195:S258" si="20">IF(O195&lt;0,O195*-72,O195*18)</f>
        <v>819.87034587803646</v>
      </c>
      <c r="T195">
        <f t="shared" ref="T195:T258" si="21">R195*18</f>
        <v>8406</v>
      </c>
      <c r="U195">
        <f t="shared" ref="U195:U258" si="22">IF(O195&lt;0,O195*2,O195)</f>
        <v>-22.774176274389902</v>
      </c>
      <c r="V195">
        <f t="shared" ref="V195:V258" si="23">U195^2</f>
        <v>518.66310497698385</v>
      </c>
    </row>
    <row r="196" spans="1:22" x14ac:dyDescent="0.35">
      <c r="A196" s="1">
        <v>41110</v>
      </c>
      <c r="B196">
        <v>4931</v>
      </c>
      <c r="C196">
        <v>4639.333333333333</v>
      </c>
      <c r="D196">
        <v>4451</v>
      </c>
      <c r="E196">
        <v>0</v>
      </c>
      <c r="F196">
        <v>0</v>
      </c>
      <c r="G196">
        <v>4973</v>
      </c>
      <c r="H196">
        <v>0</v>
      </c>
      <c r="I196">
        <v>0.49512025095852213</v>
      </c>
      <c r="J196">
        <v>0</v>
      </c>
      <c r="K196">
        <v>0</v>
      </c>
      <c r="L196">
        <v>0</v>
      </c>
      <c r="M196">
        <v>1</v>
      </c>
      <c r="N196">
        <f t="shared" si="18"/>
        <v>5082.7167403560798</v>
      </c>
      <c r="O196">
        <f>N196-B196</f>
        <v>151.71674035607975</v>
      </c>
      <c r="P196">
        <f t="shared" si="19"/>
        <v>151.71674035607975</v>
      </c>
      <c r="Q196" s="8">
        <f>P196/B196</f>
        <v>3.0767945722182062E-2</v>
      </c>
      <c r="R196">
        <v>1209</v>
      </c>
      <c r="S196">
        <f t="shared" si="20"/>
        <v>2730.9013264094356</v>
      </c>
      <c r="T196">
        <f t="shared" si="21"/>
        <v>21762</v>
      </c>
      <c r="U196">
        <f t="shared" si="22"/>
        <v>151.71674035607975</v>
      </c>
      <c r="V196">
        <f t="shared" si="23"/>
        <v>23017.96930427412</v>
      </c>
    </row>
    <row r="197" spans="1:22" x14ac:dyDescent="0.35">
      <c r="A197" s="1">
        <v>41111</v>
      </c>
      <c r="B197">
        <v>4628.5</v>
      </c>
      <c r="C197">
        <v>4818.333333333333</v>
      </c>
      <c r="D197">
        <v>5277</v>
      </c>
      <c r="E197">
        <v>0</v>
      </c>
      <c r="F197">
        <v>0</v>
      </c>
      <c r="G197">
        <v>4931</v>
      </c>
      <c r="H197">
        <v>1</v>
      </c>
      <c r="I197">
        <v>0.46485418845126059</v>
      </c>
      <c r="J197">
        <v>1</v>
      </c>
      <c r="K197">
        <v>0</v>
      </c>
      <c r="L197">
        <v>0</v>
      </c>
      <c r="M197">
        <v>0</v>
      </c>
      <c r="N197">
        <f t="shared" si="18"/>
        <v>5806.1352531439352</v>
      </c>
      <c r="O197">
        <f>N197-B197</f>
        <v>1177.6352531439352</v>
      </c>
      <c r="P197">
        <f t="shared" si="19"/>
        <v>1177.6352531439352</v>
      </c>
      <c r="Q197" s="8">
        <f>P197/B197</f>
        <v>0.25443129591529334</v>
      </c>
      <c r="R197">
        <v>2035</v>
      </c>
      <c r="S197">
        <f t="shared" si="20"/>
        <v>21197.434556590833</v>
      </c>
      <c r="T197">
        <f t="shared" si="21"/>
        <v>36630</v>
      </c>
      <c r="U197">
        <f t="shared" si="22"/>
        <v>1177.6352531439352</v>
      </c>
      <c r="V197">
        <f t="shared" si="23"/>
        <v>1386824.7894473802</v>
      </c>
    </row>
    <row r="198" spans="1:22" x14ac:dyDescent="0.35">
      <c r="A198" s="1">
        <v>41112</v>
      </c>
      <c r="B198">
        <v>2695</v>
      </c>
      <c r="C198">
        <v>4844.166666666667</v>
      </c>
      <c r="D198">
        <v>5596</v>
      </c>
      <c r="E198">
        <v>0</v>
      </c>
      <c r="F198">
        <v>0</v>
      </c>
      <c r="G198">
        <v>4628.5</v>
      </c>
      <c r="H198">
        <v>0</v>
      </c>
      <c r="I198">
        <v>0.27535726734053678</v>
      </c>
      <c r="J198">
        <v>1</v>
      </c>
      <c r="K198">
        <v>0</v>
      </c>
      <c r="L198">
        <v>0</v>
      </c>
      <c r="M198">
        <v>0</v>
      </c>
      <c r="N198">
        <f t="shared" si="18"/>
        <v>5494.0693329671012</v>
      </c>
      <c r="O198">
        <f>N198-B198</f>
        <v>2799.0693329671012</v>
      </c>
      <c r="P198">
        <f t="shared" si="19"/>
        <v>2799.0693329671012</v>
      </c>
      <c r="Q198" s="8">
        <f>P198/B198</f>
        <v>1.0386157079655292</v>
      </c>
      <c r="R198">
        <v>1331</v>
      </c>
      <c r="S198">
        <f t="shared" si="20"/>
        <v>50383.247993407822</v>
      </c>
      <c r="T198">
        <f t="shared" si="21"/>
        <v>23958</v>
      </c>
      <c r="U198">
        <f t="shared" si="22"/>
        <v>2799.0693329671012</v>
      </c>
      <c r="V198">
        <f t="shared" si="23"/>
        <v>7834789.1307568932</v>
      </c>
    </row>
    <row r="199" spans="1:22" x14ac:dyDescent="0.35">
      <c r="A199" s="1">
        <v>41113</v>
      </c>
      <c r="B199">
        <v>4628.5</v>
      </c>
      <c r="C199">
        <v>4084.8333333333335</v>
      </c>
      <c r="D199">
        <v>4242</v>
      </c>
      <c r="E199">
        <v>0</v>
      </c>
      <c r="F199">
        <v>0</v>
      </c>
      <c r="G199">
        <v>2695</v>
      </c>
      <c r="H199">
        <v>0</v>
      </c>
      <c r="I199">
        <v>0.72464273265946322</v>
      </c>
      <c r="J199">
        <v>0</v>
      </c>
      <c r="K199">
        <v>1</v>
      </c>
      <c r="L199">
        <v>0</v>
      </c>
      <c r="M199">
        <v>0</v>
      </c>
      <c r="N199">
        <f t="shared" si="18"/>
        <v>4263.7972215453556</v>
      </c>
      <c r="O199">
        <f>N199-B199</f>
        <v>-364.70277845464443</v>
      </c>
      <c r="P199">
        <f t="shared" si="19"/>
        <v>364.70277845464443</v>
      </c>
      <c r="Q199" s="8">
        <f>P199/B199</f>
        <v>7.8795026132579549E-2</v>
      </c>
      <c r="R199">
        <v>985</v>
      </c>
      <c r="S199">
        <f t="shared" si="20"/>
        <v>26258.600048734399</v>
      </c>
      <c r="T199">
        <f t="shared" si="21"/>
        <v>17730</v>
      </c>
      <c r="U199">
        <f t="shared" si="22"/>
        <v>-729.40555690928886</v>
      </c>
      <c r="V199">
        <f t="shared" si="23"/>
        <v>532032.46645014978</v>
      </c>
    </row>
    <row r="200" spans="1:22" x14ac:dyDescent="0.35">
      <c r="A200" s="1">
        <v>41114</v>
      </c>
      <c r="B200">
        <v>2758</v>
      </c>
      <c r="C200">
        <v>3984</v>
      </c>
      <c r="D200">
        <v>4394</v>
      </c>
      <c r="E200">
        <v>1</v>
      </c>
      <c r="F200">
        <v>0</v>
      </c>
      <c r="G200">
        <v>4628.5</v>
      </c>
      <c r="H200">
        <v>0</v>
      </c>
      <c r="I200">
        <v>0.28267689090275355</v>
      </c>
      <c r="J200">
        <v>0</v>
      </c>
      <c r="K200">
        <v>0</v>
      </c>
      <c r="L200">
        <v>0</v>
      </c>
      <c r="M200">
        <v>0</v>
      </c>
      <c r="N200">
        <f t="shared" si="18"/>
        <v>4599.6655324445364</v>
      </c>
      <c r="O200">
        <f>N200-B200</f>
        <v>1841.6655324445364</v>
      </c>
      <c r="P200">
        <f t="shared" si="19"/>
        <v>1841.6655324445364</v>
      </c>
      <c r="Q200" s="8">
        <f>P200/B200</f>
        <v>0.66775400016118069</v>
      </c>
      <c r="R200">
        <v>745</v>
      </c>
      <c r="S200">
        <f t="shared" si="20"/>
        <v>33149.97958400166</v>
      </c>
      <c r="T200">
        <f t="shared" si="21"/>
        <v>13410</v>
      </c>
      <c r="U200">
        <f t="shared" si="22"/>
        <v>1841.6655324445364</v>
      </c>
      <c r="V200">
        <f t="shared" si="23"/>
        <v>3391731.9333942179</v>
      </c>
    </row>
    <row r="201" spans="1:22" x14ac:dyDescent="0.35">
      <c r="A201" s="1">
        <v>41115</v>
      </c>
      <c r="B201">
        <v>3261</v>
      </c>
      <c r="C201">
        <v>3360.5</v>
      </c>
      <c r="D201">
        <v>4551</v>
      </c>
      <c r="E201">
        <v>0</v>
      </c>
      <c r="F201">
        <v>1</v>
      </c>
      <c r="G201">
        <v>2758</v>
      </c>
      <c r="H201">
        <v>0</v>
      </c>
      <c r="I201">
        <v>0.55844080399674678</v>
      </c>
      <c r="J201">
        <v>0</v>
      </c>
      <c r="K201">
        <v>0</v>
      </c>
      <c r="L201">
        <v>0</v>
      </c>
      <c r="M201">
        <v>0</v>
      </c>
      <c r="N201">
        <f t="shared" si="18"/>
        <v>3846.0638683561538</v>
      </c>
      <c r="O201">
        <f>N201-B201</f>
        <v>585.06386835615376</v>
      </c>
      <c r="P201">
        <f t="shared" si="19"/>
        <v>585.06386835615376</v>
      </c>
      <c r="Q201" s="8">
        <f>P201/B201</f>
        <v>0.17941240979949519</v>
      </c>
      <c r="R201">
        <v>478</v>
      </c>
      <c r="S201">
        <f t="shared" si="20"/>
        <v>10531.149630410768</v>
      </c>
      <c r="T201">
        <f t="shared" si="21"/>
        <v>8604</v>
      </c>
      <c r="U201">
        <f t="shared" si="22"/>
        <v>585.06386835615376</v>
      </c>
      <c r="V201">
        <f t="shared" si="23"/>
        <v>342299.73005586682</v>
      </c>
    </row>
    <row r="202" spans="1:22" x14ac:dyDescent="0.35">
      <c r="A202" s="1">
        <v>41116</v>
      </c>
      <c r="B202">
        <v>3045</v>
      </c>
      <c r="C202">
        <v>3549.1666666666665</v>
      </c>
      <c r="D202">
        <v>4973</v>
      </c>
      <c r="E202">
        <v>0</v>
      </c>
      <c r="F202">
        <v>0</v>
      </c>
      <c r="G202">
        <v>3261</v>
      </c>
      <c r="H202">
        <v>0</v>
      </c>
      <c r="I202">
        <v>0.47490414778668527</v>
      </c>
      <c r="J202">
        <v>0</v>
      </c>
      <c r="K202">
        <v>0</v>
      </c>
      <c r="L202">
        <v>1</v>
      </c>
      <c r="M202">
        <v>0</v>
      </c>
      <c r="N202">
        <f t="shared" si="18"/>
        <v>4498.1572327948816</v>
      </c>
      <c r="O202">
        <f>N202-B202</f>
        <v>1453.1572327948816</v>
      </c>
      <c r="P202">
        <f t="shared" si="19"/>
        <v>1453.1572327948816</v>
      </c>
      <c r="Q202" s="8">
        <f>P202/B202</f>
        <v>0.47722733425119263</v>
      </c>
      <c r="R202">
        <v>988</v>
      </c>
      <c r="S202">
        <f t="shared" si="20"/>
        <v>26156.830190307868</v>
      </c>
      <c r="T202">
        <f t="shared" si="21"/>
        <v>17784</v>
      </c>
      <c r="U202">
        <f t="shared" si="22"/>
        <v>1453.1572327948816</v>
      </c>
      <c r="V202">
        <f t="shared" si="23"/>
        <v>2111665.9432240776</v>
      </c>
    </row>
    <row r="203" spans="1:22" x14ac:dyDescent="0.35">
      <c r="A203" s="1">
        <v>41117</v>
      </c>
      <c r="B203">
        <v>3783</v>
      </c>
      <c r="C203">
        <v>3021.3333333333335</v>
      </c>
      <c r="D203">
        <v>4931</v>
      </c>
      <c r="E203">
        <v>0</v>
      </c>
      <c r="F203">
        <v>0</v>
      </c>
      <c r="G203">
        <v>3045</v>
      </c>
      <c r="H203">
        <v>0</v>
      </c>
      <c r="I203">
        <v>0.58574416172882537</v>
      </c>
      <c r="J203">
        <v>0</v>
      </c>
      <c r="K203">
        <v>0</v>
      </c>
      <c r="L203">
        <v>0</v>
      </c>
      <c r="M203">
        <v>1</v>
      </c>
      <c r="N203">
        <f t="shared" si="18"/>
        <v>4254.9432413164322</v>
      </c>
      <c r="O203">
        <f>N203-B203</f>
        <v>471.94324131643225</v>
      </c>
      <c r="P203">
        <f t="shared" si="19"/>
        <v>471.94324131643225</v>
      </c>
      <c r="Q203" s="8">
        <f>P203/B203</f>
        <v>0.12475369847116898</v>
      </c>
      <c r="R203">
        <v>656</v>
      </c>
      <c r="S203">
        <f t="shared" si="20"/>
        <v>8494.9783436957805</v>
      </c>
      <c r="T203">
        <f t="shared" si="21"/>
        <v>11808</v>
      </c>
      <c r="U203">
        <f t="shared" si="22"/>
        <v>471.94324131643225</v>
      </c>
      <c r="V203">
        <f t="shared" si="23"/>
        <v>222730.42302426021</v>
      </c>
    </row>
    <row r="204" spans="1:22" x14ac:dyDescent="0.35">
      <c r="A204" s="1">
        <v>41118</v>
      </c>
      <c r="B204">
        <v>3997</v>
      </c>
      <c r="C204">
        <v>3363</v>
      </c>
      <c r="D204">
        <v>4628.5</v>
      </c>
      <c r="E204">
        <v>0</v>
      </c>
      <c r="F204">
        <v>0</v>
      </c>
      <c r="G204">
        <v>3783</v>
      </c>
      <c r="H204">
        <v>1</v>
      </c>
      <c r="I204">
        <v>0.52486348321133958</v>
      </c>
      <c r="J204">
        <v>1</v>
      </c>
      <c r="K204">
        <v>0</v>
      </c>
      <c r="L204">
        <v>0</v>
      </c>
      <c r="M204">
        <v>0</v>
      </c>
      <c r="N204">
        <f t="shared" si="18"/>
        <v>4801.337622962461</v>
      </c>
      <c r="O204">
        <f>N204-B204</f>
        <v>804.33762296246096</v>
      </c>
      <c r="P204">
        <f t="shared" si="19"/>
        <v>804.33762296246096</v>
      </c>
      <c r="Q204" s="8">
        <f>P204/B204</f>
        <v>0.20123533223979509</v>
      </c>
      <c r="R204">
        <v>1210</v>
      </c>
      <c r="S204">
        <f t="shared" si="20"/>
        <v>14478.077213324297</v>
      </c>
      <c r="T204">
        <f t="shared" si="21"/>
        <v>21780</v>
      </c>
      <c r="U204">
        <f t="shared" si="22"/>
        <v>804.33762296246096</v>
      </c>
      <c r="V204">
        <f t="shared" si="23"/>
        <v>646959.01171290199</v>
      </c>
    </row>
    <row r="205" spans="1:22" x14ac:dyDescent="0.35">
      <c r="A205" s="1">
        <v>41119</v>
      </c>
      <c r="B205">
        <v>4547</v>
      </c>
      <c r="C205">
        <v>3608.3333333333335</v>
      </c>
      <c r="D205">
        <v>2695</v>
      </c>
      <c r="E205">
        <v>0</v>
      </c>
      <c r="F205">
        <v>0</v>
      </c>
      <c r="G205">
        <v>3997</v>
      </c>
      <c r="H205">
        <v>0</v>
      </c>
      <c r="I205">
        <v>0.5639014755431625</v>
      </c>
      <c r="J205">
        <v>1</v>
      </c>
      <c r="K205">
        <v>0</v>
      </c>
      <c r="L205">
        <v>0</v>
      </c>
      <c r="M205">
        <v>0</v>
      </c>
      <c r="N205">
        <f t="shared" si="18"/>
        <v>3846.5846037075298</v>
      </c>
      <c r="O205">
        <f>N205-B205</f>
        <v>-700.41539629247018</v>
      </c>
      <c r="P205">
        <f t="shared" si="19"/>
        <v>700.41539629247018</v>
      </c>
      <c r="Q205" s="8">
        <f>P205/B205</f>
        <v>0.15403901391961078</v>
      </c>
      <c r="R205">
        <v>663</v>
      </c>
      <c r="S205">
        <f t="shared" si="20"/>
        <v>50429.908533057853</v>
      </c>
      <c r="T205">
        <f t="shared" si="21"/>
        <v>11934</v>
      </c>
      <c r="U205">
        <f t="shared" si="22"/>
        <v>-1400.8307925849404</v>
      </c>
      <c r="V205">
        <f t="shared" si="23"/>
        <v>1962326.9094541522</v>
      </c>
    </row>
    <row r="206" spans="1:22" x14ac:dyDescent="0.35">
      <c r="A206" s="1">
        <v>41120</v>
      </c>
      <c r="B206">
        <v>3646</v>
      </c>
      <c r="C206">
        <v>4109</v>
      </c>
      <c r="D206">
        <v>4628.5</v>
      </c>
      <c r="E206">
        <v>0</v>
      </c>
      <c r="F206">
        <v>0</v>
      </c>
      <c r="G206">
        <v>4547</v>
      </c>
      <c r="H206">
        <v>0</v>
      </c>
      <c r="I206">
        <v>0.39531776461020102</v>
      </c>
      <c r="J206">
        <v>0</v>
      </c>
      <c r="K206">
        <v>1</v>
      </c>
      <c r="L206">
        <v>0</v>
      </c>
      <c r="M206">
        <v>0</v>
      </c>
      <c r="N206">
        <f t="shared" si="18"/>
        <v>4869.3183211883879</v>
      </c>
      <c r="O206">
        <f>N206-B206</f>
        <v>1223.3183211883879</v>
      </c>
      <c r="P206">
        <f t="shared" si="19"/>
        <v>1223.3183211883879</v>
      </c>
      <c r="Q206" s="8">
        <f>P206/B206</f>
        <v>0.33552340131332636</v>
      </c>
      <c r="R206">
        <v>944</v>
      </c>
      <c r="S206">
        <f t="shared" si="20"/>
        <v>22019.729781390983</v>
      </c>
      <c r="T206">
        <f t="shared" si="21"/>
        <v>16992</v>
      </c>
      <c r="U206">
        <f t="shared" si="22"/>
        <v>1223.3183211883879</v>
      </c>
      <c r="V206">
        <f t="shared" si="23"/>
        <v>1496507.7149551758</v>
      </c>
    </row>
    <row r="207" spans="1:22" x14ac:dyDescent="0.35">
      <c r="A207" s="1">
        <v>41121</v>
      </c>
      <c r="B207">
        <v>4104</v>
      </c>
      <c r="C207">
        <v>4063.3333333333335</v>
      </c>
      <c r="D207">
        <v>2758</v>
      </c>
      <c r="E207">
        <v>1</v>
      </c>
      <c r="F207">
        <v>0</v>
      </c>
      <c r="G207">
        <v>3646</v>
      </c>
      <c r="H207">
        <v>0</v>
      </c>
      <c r="I207">
        <v>0.55321250145230627</v>
      </c>
      <c r="J207">
        <v>0</v>
      </c>
      <c r="K207">
        <v>0</v>
      </c>
      <c r="L207">
        <v>0</v>
      </c>
      <c r="M207">
        <v>0</v>
      </c>
      <c r="N207">
        <f t="shared" si="18"/>
        <v>3774.2230640611601</v>
      </c>
      <c r="O207">
        <f>N207-B207</f>
        <v>-329.77693593883987</v>
      </c>
      <c r="P207">
        <f t="shared" si="19"/>
        <v>329.77693593883987</v>
      </c>
      <c r="Q207" s="8">
        <f>P207/B207</f>
        <v>8.0355003883732914E-2</v>
      </c>
      <c r="R207">
        <v>1034</v>
      </c>
      <c r="S207">
        <f t="shared" si="20"/>
        <v>23743.939387596471</v>
      </c>
      <c r="T207">
        <f t="shared" si="21"/>
        <v>18612</v>
      </c>
      <c r="U207">
        <f t="shared" si="22"/>
        <v>-659.55387187767974</v>
      </c>
      <c r="V207">
        <f t="shared" si="23"/>
        <v>435011.30990883877</v>
      </c>
    </row>
    <row r="208" spans="1:22" x14ac:dyDescent="0.35">
      <c r="A208" s="1">
        <v>41122</v>
      </c>
      <c r="B208">
        <v>3818</v>
      </c>
      <c r="C208">
        <v>4099</v>
      </c>
      <c r="D208">
        <v>3261</v>
      </c>
      <c r="E208">
        <v>0</v>
      </c>
      <c r="F208">
        <v>1</v>
      </c>
      <c r="G208">
        <v>4104</v>
      </c>
      <c r="H208">
        <v>0</v>
      </c>
      <c r="I208">
        <v>0.4667712327175555</v>
      </c>
      <c r="J208">
        <v>0</v>
      </c>
      <c r="K208">
        <v>0</v>
      </c>
      <c r="L208">
        <v>0</v>
      </c>
      <c r="M208">
        <v>0</v>
      </c>
      <c r="N208">
        <f t="shared" si="18"/>
        <v>3937.7257175430077</v>
      </c>
      <c r="O208">
        <f>N208-B208</f>
        <v>119.7257175430077</v>
      </c>
      <c r="P208">
        <f t="shared" si="19"/>
        <v>119.7257175430077</v>
      </c>
      <c r="Q208" s="8">
        <f>P208/B208</f>
        <v>3.1358228795968494E-2</v>
      </c>
      <c r="R208">
        <v>1417</v>
      </c>
      <c r="S208">
        <f t="shared" si="20"/>
        <v>2155.0629157741387</v>
      </c>
      <c r="T208">
        <f t="shared" si="21"/>
        <v>25506</v>
      </c>
      <c r="U208">
        <f t="shared" si="22"/>
        <v>119.7257175430077</v>
      </c>
      <c r="V208">
        <f t="shared" si="23"/>
        <v>14334.247441188063</v>
      </c>
    </row>
    <row r="209" spans="1:22" x14ac:dyDescent="0.35">
      <c r="A209" s="1">
        <v>41123</v>
      </c>
      <c r="B209">
        <v>3859</v>
      </c>
      <c r="C209">
        <v>3856</v>
      </c>
      <c r="D209">
        <v>3045</v>
      </c>
      <c r="E209">
        <v>0</v>
      </c>
      <c r="F209">
        <v>0</v>
      </c>
      <c r="G209">
        <v>3818</v>
      </c>
      <c r="H209">
        <v>0</v>
      </c>
      <c r="I209">
        <v>0.50476356454049032</v>
      </c>
      <c r="J209">
        <v>0</v>
      </c>
      <c r="K209">
        <v>0</v>
      </c>
      <c r="L209">
        <v>1</v>
      </c>
      <c r="M209">
        <v>0</v>
      </c>
      <c r="N209">
        <f t="shared" si="18"/>
        <v>4015.5352816026739</v>
      </c>
      <c r="O209">
        <f>N209-B209</f>
        <v>156.53528160267388</v>
      </c>
      <c r="P209">
        <f t="shared" si="19"/>
        <v>156.53528160267388</v>
      </c>
      <c r="Q209" s="8">
        <f>P209/B209</f>
        <v>4.0563690490457084E-2</v>
      </c>
      <c r="R209">
        <v>1345</v>
      </c>
      <c r="S209">
        <f t="shared" si="20"/>
        <v>2817.6350688481298</v>
      </c>
      <c r="T209">
        <f t="shared" si="21"/>
        <v>24210</v>
      </c>
      <c r="U209">
        <f t="shared" si="22"/>
        <v>156.53528160267388</v>
      </c>
      <c r="V209">
        <f t="shared" si="23"/>
        <v>24503.29438642841</v>
      </c>
    </row>
    <row r="210" spans="1:22" x14ac:dyDescent="0.35">
      <c r="A210" s="1">
        <v>41124</v>
      </c>
      <c r="B210">
        <v>4182</v>
      </c>
      <c r="C210">
        <v>3927</v>
      </c>
      <c r="D210">
        <v>3783</v>
      </c>
      <c r="E210">
        <v>0</v>
      </c>
      <c r="F210">
        <v>0</v>
      </c>
      <c r="G210">
        <v>3859</v>
      </c>
      <c r="H210">
        <v>0</v>
      </c>
      <c r="I210">
        <v>0.53752759381898452</v>
      </c>
      <c r="J210">
        <v>0</v>
      </c>
      <c r="K210">
        <v>0</v>
      </c>
      <c r="L210">
        <v>0</v>
      </c>
      <c r="M210">
        <v>1</v>
      </c>
      <c r="N210">
        <f t="shared" si="18"/>
        <v>4324.8298134595052</v>
      </c>
      <c r="O210">
        <f>N210-B210</f>
        <v>142.8298134595052</v>
      </c>
      <c r="P210">
        <f t="shared" si="19"/>
        <v>142.8298134595052</v>
      </c>
      <c r="Q210" s="8">
        <f>P210/B210</f>
        <v>3.4153470458992155E-2</v>
      </c>
      <c r="R210">
        <v>1129</v>
      </c>
      <c r="S210">
        <f t="shared" si="20"/>
        <v>2570.9366422710937</v>
      </c>
      <c r="T210">
        <f t="shared" si="21"/>
        <v>20322</v>
      </c>
      <c r="U210">
        <f t="shared" si="22"/>
        <v>142.8298134595052</v>
      </c>
      <c r="V210">
        <f t="shared" si="23"/>
        <v>20400.355612877054</v>
      </c>
    </row>
    <row r="211" spans="1:22" x14ac:dyDescent="0.35">
      <c r="A211" s="1">
        <v>41125</v>
      </c>
      <c r="B211">
        <v>5052</v>
      </c>
      <c r="C211">
        <v>3953</v>
      </c>
      <c r="D211">
        <v>3997</v>
      </c>
      <c r="E211">
        <v>0</v>
      </c>
      <c r="F211">
        <v>0</v>
      </c>
      <c r="G211">
        <v>4182</v>
      </c>
      <c r="H211">
        <v>1</v>
      </c>
      <c r="I211">
        <v>0.60108051585918443</v>
      </c>
      <c r="J211">
        <v>1</v>
      </c>
      <c r="K211">
        <v>0</v>
      </c>
      <c r="L211">
        <v>0</v>
      </c>
      <c r="M211">
        <v>0</v>
      </c>
      <c r="N211">
        <f t="shared" si="18"/>
        <v>4858.2298898581503</v>
      </c>
      <c r="O211">
        <f>N211-B211</f>
        <v>-193.77011014184973</v>
      </c>
      <c r="P211">
        <f t="shared" si="19"/>
        <v>193.77011014184973</v>
      </c>
      <c r="Q211" s="8">
        <f>P211/B211</f>
        <v>3.8355128689994009E-2</v>
      </c>
      <c r="R211">
        <v>346</v>
      </c>
      <c r="S211">
        <f t="shared" si="20"/>
        <v>13951.44793021318</v>
      </c>
      <c r="T211">
        <f t="shared" si="21"/>
        <v>6228</v>
      </c>
      <c r="U211">
        <f t="shared" si="22"/>
        <v>-387.54022028369945</v>
      </c>
      <c r="V211">
        <f t="shared" si="23"/>
        <v>150187.4223375383</v>
      </c>
    </row>
    <row r="212" spans="1:22" x14ac:dyDescent="0.35">
      <c r="A212" s="1">
        <v>41126</v>
      </c>
      <c r="B212">
        <v>4950</v>
      </c>
      <c r="C212">
        <v>4364.333333333333</v>
      </c>
      <c r="D212">
        <v>4547</v>
      </c>
      <c r="E212">
        <v>0</v>
      </c>
      <c r="F212">
        <v>0</v>
      </c>
      <c r="G212">
        <v>5052</v>
      </c>
      <c r="H212">
        <v>0</v>
      </c>
      <c r="I212">
        <v>0.48814918089926806</v>
      </c>
      <c r="J212">
        <v>1</v>
      </c>
      <c r="K212">
        <v>0</v>
      </c>
      <c r="L212">
        <v>0</v>
      </c>
      <c r="M212">
        <v>0</v>
      </c>
      <c r="N212">
        <f t="shared" si="18"/>
        <v>5046.9116940391505</v>
      </c>
      <c r="O212">
        <f>N212-B212</f>
        <v>96.911694039150461</v>
      </c>
      <c r="P212">
        <f t="shared" si="19"/>
        <v>96.911694039150461</v>
      </c>
      <c r="Q212" s="8">
        <f>P212/B212</f>
        <v>1.9578120007909185E-2</v>
      </c>
      <c r="R212">
        <v>782</v>
      </c>
      <c r="S212">
        <f t="shared" si="20"/>
        <v>1744.4104927047083</v>
      </c>
      <c r="T212">
        <f t="shared" si="21"/>
        <v>14076</v>
      </c>
      <c r="U212">
        <f t="shared" si="22"/>
        <v>96.911694039150461</v>
      </c>
      <c r="V212">
        <f t="shared" si="23"/>
        <v>9391.8764415379119</v>
      </c>
    </row>
    <row r="213" spans="1:22" x14ac:dyDescent="0.35">
      <c r="A213" s="1">
        <v>41127</v>
      </c>
      <c r="B213">
        <v>3960</v>
      </c>
      <c r="C213">
        <v>4728</v>
      </c>
      <c r="D213">
        <v>3646</v>
      </c>
      <c r="E213">
        <v>0</v>
      </c>
      <c r="F213">
        <v>0</v>
      </c>
      <c r="G213">
        <v>4950</v>
      </c>
      <c r="H213">
        <v>0</v>
      </c>
      <c r="I213">
        <v>0.38497734402230743</v>
      </c>
      <c r="J213">
        <v>0</v>
      </c>
      <c r="K213">
        <v>1</v>
      </c>
      <c r="L213">
        <v>0</v>
      </c>
      <c r="M213">
        <v>0</v>
      </c>
      <c r="N213">
        <f t="shared" si="18"/>
        <v>4805.6282195710155</v>
      </c>
      <c r="O213">
        <f>N213-B213</f>
        <v>845.62821957101551</v>
      </c>
      <c r="P213">
        <f t="shared" si="19"/>
        <v>845.62821957101551</v>
      </c>
      <c r="Q213" s="8">
        <f>P213/B213</f>
        <v>0.21354247968965037</v>
      </c>
      <c r="R213">
        <v>974</v>
      </c>
      <c r="S213">
        <f t="shared" si="20"/>
        <v>15221.307952278279</v>
      </c>
      <c r="T213">
        <f t="shared" si="21"/>
        <v>17532</v>
      </c>
      <c r="U213">
        <f t="shared" si="22"/>
        <v>845.62821957101551</v>
      </c>
      <c r="V213">
        <f t="shared" si="23"/>
        <v>715087.0857348456</v>
      </c>
    </row>
    <row r="214" spans="1:22" x14ac:dyDescent="0.35">
      <c r="A214" s="1">
        <v>41128</v>
      </c>
      <c r="B214">
        <v>3968</v>
      </c>
      <c r="C214">
        <v>4654</v>
      </c>
      <c r="D214">
        <v>4104</v>
      </c>
      <c r="E214">
        <v>1</v>
      </c>
      <c r="F214">
        <v>0</v>
      </c>
      <c r="G214">
        <v>3960</v>
      </c>
      <c r="H214">
        <v>0</v>
      </c>
      <c r="I214">
        <v>0.5009294760079005</v>
      </c>
      <c r="J214">
        <v>0</v>
      </c>
      <c r="K214">
        <v>0</v>
      </c>
      <c r="L214">
        <v>0</v>
      </c>
      <c r="M214">
        <v>0</v>
      </c>
      <c r="N214">
        <f t="shared" si="18"/>
        <v>4549.4710852309072</v>
      </c>
      <c r="O214">
        <f>N214-B214</f>
        <v>581.47108523090719</v>
      </c>
      <c r="P214">
        <f t="shared" si="19"/>
        <v>581.47108523090719</v>
      </c>
      <c r="Q214" s="8">
        <f>P214/B214</f>
        <v>0.14654009204407945</v>
      </c>
      <c r="R214">
        <v>1453</v>
      </c>
      <c r="S214">
        <f t="shared" si="20"/>
        <v>10466.479534156329</v>
      </c>
      <c r="T214">
        <f t="shared" si="21"/>
        <v>26154</v>
      </c>
      <c r="U214">
        <f t="shared" si="22"/>
        <v>581.47108523090719</v>
      </c>
      <c r="V214">
        <f t="shared" si="23"/>
        <v>338108.62295960891</v>
      </c>
    </row>
    <row r="215" spans="1:22" x14ac:dyDescent="0.35">
      <c r="A215" s="1">
        <v>41129</v>
      </c>
      <c r="B215">
        <v>4133</v>
      </c>
      <c r="C215">
        <v>4292.666666666667</v>
      </c>
      <c r="D215">
        <v>3818</v>
      </c>
      <c r="E215">
        <v>0</v>
      </c>
      <c r="F215">
        <v>1</v>
      </c>
      <c r="G215">
        <v>3968</v>
      </c>
      <c r="H215">
        <v>0</v>
      </c>
      <c r="I215">
        <v>0.51917044266294876</v>
      </c>
      <c r="J215">
        <v>0</v>
      </c>
      <c r="K215">
        <v>0</v>
      </c>
      <c r="L215">
        <v>0</v>
      </c>
      <c r="M215">
        <v>0</v>
      </c>
      <c r="N215">
        <f t="shared" si="18"/>
        <v>4176.6759925871211</v>
      </c>
      <c r="O215">
        <f>N215-B215</f>
        <v>43.675992587121073</v>
      </c>
      <c r="P215">
        <f t="shared" si="19"/>
        <v>43.675992587121073</v>
      </c>
      <c r="Q215" s="8">
        <f>P215/B215</f>
        <v>1.0567624627902509E-2</v>
      </c>
      <c r="R215">
        <v>1286</v>
      </c>
      <c r="S215">
        <f t="shared" si="20"/>
        <v>786.16786656817931</v>
      </c>
      <c r="T215">
        <f t="shared" si="21"/>
        <v>23148</v>
      </c>
      <c r="U215">
        <f t="shared" si="22"/>
        <v>43.675992587121073</v>
      </c>
      <c r="V215">
        <f t="shared" si="23"/>
        <v>1907.5923284702549</v>
      </c>
    </row>
    <row r="216" spans="1:22" x14ac:dyDescent="0.35">
      <c r="A216" s="1">
        <v>41130</v>
      </c>
      <c r="B216">
        <v>4408</v>
      </c>
      <c r="C216">
        <v>4020.3333333333335</v>
      </c>
      <c r="D216">
        <v>3859</v>
      </c>
      <c r="E216">
        <v>0</v>
      </c>
      <c r="F216">
        <v>0</v>
      </c>
      <c r="G216">
        <v>4133</v>
      </c>
      <c r="H216">
        <v>0</v>
      </c>
      <c r="I216">
        <v>0.53195073777158131</v>
      </c>
      <c r="J216">
        <v>0</v>
      </c>
      <c r="K216">
        <v>0</v>
      </c>
      <c r="L216">
        <v>1</v>
      </c>
      <c r="M216">
        <v>0</v>
      </c>
      <c r="N216">
        <f t="shared" si="18"/>
        <v>4451.1506147157816</v>
      </c>
      <c r="O216">
        <f>N216-B216</f>
        <v>43.150614715781558</v>
      </c>
      <c r="P216">
        <f t="shared" si="19"/>
        <v>43.150614715781558</v>
      </c>
      <c r="Q216" s="8">
        <f>P216/B216</f>
        <v>9.7891594182807525E-3</v>
      </c>
      <c r="R216">
        <v>1232</v>
      </c>
      <c r="S216">
        <f t="shared" si="20"/>
        <v>776.71106488406804</v>
      </c>
      <c r="T216">
        <f t="shared" si="21"/>
        <v>22176</v>
      </c>
      <c r="U216">
        <f t="shared" si="22"/>
        <v>43.150614715781558</v>
      </c>
      <c r="V216">
        <f t="shared" si="23"/>
        <v>1861.9755503498238</v>
      </c>
    </row>
    <row r="217" spans="1:22" x14ac:dyDescent="0.35">
      <c r="A217" s="1">
        <v>41131</v>
      </c>
      <c r="B217">
        <v>5050</v>
      </c>
      <c r="C217">
        <v>4169.666666666667</v>
      </c>
      <c r="D217">
        <v>4182</v>
      </c>
      <c r="E217">
        <v>0</v>
      </c>
      <c r="F217">
        <v>0</v>
      </c>
      <c r="G217">
        <v>4408</v>
      </c>
      <c r="H217">
        <v>0</v>
      </c>
      <c r="I217">
        <v>0.57459044963401884</v>
      </c>
      <c r="J217">
        <v>0</v>
      </c>
      <c r="K217">
        <v>0</v>
      </c>
      <c r="L217">
        <v>0</v>
      </c>
      <c r="M217">
        <v>1</v>
      </c>
      <c r="N217">
        <f t="shared" si="18"/>
        <v>4688.5442855801757</v>
      </c>
      <c r="O217">
        <f>N217-B217</f>
        <v>-361.45571441982429</v>
      </c>
      <c r="P217">
        <f t="shared" si="19"/>
        <v>361.45571441982429</v>
      </c>
      <c r="Q217" s="8">
        <f>P217/B217</f>
        <v>7.1575388994024616E-2</v>
      </c>
      <c r="R217">
        <v>1233</v>
      </c>
      <c r="S217">
        <f t="shared" si="20"/>
        <v>26024.811438227349</v>
      </c>
      <c r="T217">
        <f t="shared" si="21"/>
        <v>22194</v>
      </c>
      <c r="U217">
        <f t="shared" si="22"/>
        <v>-722.91142883964858</v>
      </c>
      <c r="V217">
        <f t="shared" si="23"/>
        <v>522600.93394698232</v>
      </c>
    </row>
    <row r="218" spans="1:22" x14ac:dyDescent="0.35">
      <c r="A218" s="1">
        <v>41132</v>
      </c>
      <c r="B218">
        <v>5490</v>
      </c>
      <c r="C218">
        <v>4530.333333333333</v>
      </c>
      <c r="D218">
        <v>5052</v>
      </c>
      <c r="E218">
        <v>0</v>
      </c>
      <c r="F218">
        <v>0</v>
      </c>
      <c r="G218">
        <v>5050</v>
      </c>
      <c r="H218">
        <v>1</v>
      </c>
      <c r="I218">
        <v>0.55112118043453007</v>
      </c>
      <c r="J218">
        <v>1</v>
      </c>
      <c r="K218">
        <v>0</v>
      </c>
      <c r="L218">
        <v>0</v>
      </c>
      <c r="M218">
        <v>0</v>
      </c>
      <c r="N218">
        <f t="shared" si="18"/>
        <v>5655.8665366288351</v>
      </c>
      <c r="O218">
        <f>N218-B218</f>
        <v>165.86653662883509</v>
      </c>
      <c r="P218">
        <f t="shared" si="19"/>
        <v>165.86653662883509</v>
      </c>
      <c r="Q218" s="8">
        <f>P218/B218</f>
        <v>3.0212483903248651E-2</v>
      </c>
      <c r="R218">
        <v>1154</v>
      </c>
      <c r="S218">
        <f t="shared" si="20"/>
        <v>2985.5976593190317</v>
      </c>
      <c r="T218">
        <f t="shared" si="21"/>
        <v>20772</v>
      </c>
      <c r="U218">
        <f t="shared" si="22"/>
        <v>165.86653662883509</v>
      </c>
      <c r="V218">
        <f t="shared" si="23"/>
        <v>27511.707973244695</v>
      </c>
    </row>
    <row r="219" spans="1:22" x14ac:dyDescent="0.35">
      <c r="A219" s="1">
        <v>41133</v>
      </c>
      <c r="B219">
        <v>5736</v>
      </c>
      <c r="C219">
        <v>4982.666666666667</v>
      </c>
      <c r="D219">
        <v>4950</v>
      </c>
      <c r="E219">
        <v>0</v>
      </c>
      <c r="F219">
        <v>0</v>
      </c>
      <c r="G219">
        <v>5490</v>
      </c>
      <c r="H219">
        <v>0</v>
      </c>
      <c r="I219">
        <v>0.52858138724294179</v>
      </c>
      <c r="J219">
        <v>1</v>
      </c>
      <c r="K219">
        <v>0</v>
      </c>
      <c r="L219">
        <v>0</v>
      </c>
      <c r="M219">
        <v>0</v>
      </c>
      <c r="N219">
        <f t="shared" si="18"/>
        <v>5509.2825276399817</v>
      </c>
      <c r="O219">
        <f>N219-B219</f>
        <v>-226.71747236001829</v>
      </c>
      <c r="P219">
        <f t="shared" si="19"/>
        <v>226.71747236001829</v>
      </c>
      <c r="Q219" s="8">
        <f>P219/B219</f>
        <v>3.952536129010082E-2</v>
      </c>
      <c r="R219">
        <v>1053</v>
      </c>
      <c r="S219">
        <f t="shared" si="20"/>
        <v>16323.658009921317</v>
      </c>
      <c r="T219">
        <f t="shared" si="21"/>
        <v>18954</v>
      </c>
      <c r="U219">
        <f t="shared" si="22"/>
        <v>-453.43494472003658</v>
      </c>
      <c r="V219">
        <f t="shared" si="23"/>
        <v>205603.24909326262</v>
      </c>
    </row>
    <row r="220" spans="1:22" x14ac:dyDescent="0.35">
      <c r="A220" s="1">
        <v>41134</v>
      </c>
      <c r="B220">
        <v>5580</v>
      </c>
      <c r="C220">
        <v>5425.333333333333</v>
      </c>
      <c r="D220">
        <v>3960</v>
      </c>
      <c r="E220">
        <v>0</v>
      </c>
      <c r="F220">
        <v>0</v>
      </c>
      <c r="G220">
        <v>5736</v>
      </c>
      <c r="H220">
        <v>0</v>
      </c>
      <c r="I220">
        <v>0.48187521784593934</v>
      </c>
      <c r="J220">
        <v>0</v>
      </c>
      <c r="K220">
        <v>1</v>
      </c>
      <c r="L220">
        <v>0</v>
      </c>
      <c r="M220">
        <v>0</v>
      </c>
      <c r="N220">
        <f t="shared" si="18"/>
        <v>5346.0255993895989</v>
      </c>
      <c r="O220">
        <f>N220-B220</f>
        <v>-233.97440061040106</v>
      </c>
      <c r="P220">
        <f t="shared" si="19"/>
        <v>233.97440061040106</v>
      </c>
      <c r="Q220" s="8">
        <f>P220/B220</f>
        <v>4.1930896166738542E-2</v>
      </c>
      <c r="R220">
        <v>374</v>
      </c>
      <c r="S220">
        <f t="shared" si="20"/>
        <v>16846.156843948876</v>
      </c>
      <c r="T220">
        <f t="shared" si="21"/>
        <v>6732</v>
      </c>
      <c r="U220">
        <f t="shared" si="22"/>
        <v>-467.94880122080212</v>
      </c>
      <c r="V220">
        <f t="shared" si="23"/>
        <v>218976.08056398577</v>
      </c>
    </row>
    <row r="221" spans="1:22" x14ac:dyDescent="0.35">
      <c r="A221" s="1">
        <v>41135</v>
      </c>
      <c r="B221">
        <v>5663</v>
      </c>
      <c r="C221">
        <v>5602</v>
      </c>
      <c r="D221">
        <v>3968</v>
      </c>
      <c r="E221">
        <v>1</v>
      </c>
      <c r="F221">
        <v>0</v>
      </c>
      <c r="G221">
        <v>5580</v>
      </c>
      <c r="H221">
        <v>0</v>
      </c>
      <c r="I221">
        <v>0.50964331358196813</v>
      </c>
      <c r="J221">
        <v>0</v>
      </c>
      <c r="K221">
        <v>0</v>
      </c>
      <c r="L221">
        <v>0</v>
      </c>
      <c r="M221">
        <v>0</v>
      </c>
      <c r="N221">
        <f t="shared" si="18"/>
        <v>5208.7118257477832</v>
      </c>
      <c r="O221">
        <f>N221-B221</f>
        <v>-454.28817425221678</v>
      </c>
      <c r="P221">
        <f t="shared" si="19"/>
        <v>454.28817425221678</v>
      </c>
      <c r="Q221" s="8">
        <f>P221/B221</f>
        <v>8.0220408661878295E-2</v>
      </c>
      <c r="R221">
        <v>806</v>
      </c>
      <c r="S221">
        <f t="shared" si="20"/>
        <v>32708.748546159608</v>
      </c>
      <c r="T221">
        <f t="shared" si="21"/>
        <v>14508</v>
      </c>
      <c r="U221">
        <f t="shared" si="22"/>
        <v>-908.57634850443355</v>
      </c>
      <c r="V221">
        <f t="shared" si="23"/>
        <v>825510.98106164986</v>
      </c>
    </row>
    <row r="222" spans="1:22" x14ac:dyDescent="0.35">
      <c r="A222" s="1">
        <v>41136</v>
      </c>
      <c r="B222">
        <v>3655</v>
      </c>
      <c r="C222">
        <v>5659.666666666667</v>
      </c>
      <c r="D222">
        <v>4133</v>
      </c>
      <c r="E222">
        <v>0</v>
      </c>
      <c r="F222">
        <v>1</v>
      </c>
      <c r="G222">
        <v>5663</v>
      </c>
      <c r="H222">
        <v>0</v>
      </c>
      <c r="I222">
        <v>0.26670152201696296</v>
      </c>
      <c r="J222">
        <v>0</v>
      </c>
      <c r="K222">
        <v>0</v>
      </c>
      <c r="L222">
        <v>0</v>
      </c>
      <c r="M222">
        <v>0</v>
      </c>
      <c r="N222">
        <f t="shared" si="18"/>
        <v>5161.4491772054862</v>
      </c>
      <c r="O222">
        <f>N222-B222</f>
        <v>1506.4491772054862</v>
      </c>
      <c r="P222">
        <f t="shared" si="19"/>
        <v>1506.4491772054862</v>
      </c>
      <c r="Q222" s="8">
        <f>P222/B222</f>
        <v>0.41216119759384029</v>
      </c>
      <c r="R222">
        <v>2392</v>
      </c>
      <c r="S222">
        <f t="shared" si="20"/>
        <v>27116.085189698751</v>
      </c>
      <c r="T222">
        <f t="shared" si="21"/>
        <v>43056</v>
      </c>
      <c r="U222">
        <f t="shared" si="22"/>
        <v>1506.4491772054862</v>
      </c>
      <c r="V222">
        <f t="shared" si="23"/>
        <v>2269389.1235030862</v>
      </c>
    </row>
    <row r="223" spans="1:22" x14ac:dyDescent="0.35">
      <c r="A223" s="1">
        <v>41137</v>
      </c>
      <c r="B223">
        <v>6616</v>
      </c>
      <c r="C223">
        <v>4966</v>
      </c>
      <c r="D223">
        <v>4408</v>
      </c>
      <c r="E223">
        <v>0</v>
      </c>
      <c r="F223">
        <v>0</v>
      </c>
      <c r="G223">
        <v>3655</v>
      </c>
      <c r="H223">
        <v>0</v>
      </c>
      <c r="I223">
        <v>0.8440223074241896</v>
      </c>
      <c r="J223">
        <v>0</v>
      </c>
      <c r="K223">
        <v>0</v>
      </c>
      <c r="L223">
        <v>1</v>
      </c>
      <c r="M223">
        <v>0</v>
      </c>
      <c r="N223">
        <f t="shared" si="18"/>
        <v>4852.2969569188044</v>
      </c>
      <c r="O223">
        <f>N223-B223</f>
        <v>-1763.7030430811956</v>
      </c>
      <c r="P223">
        <f t="shared" si="19"/>
        <v>1763.7030430811956</v>
      </c>
      <c r="Q223" s="8">
        <f>P223/B223</f>
        <v>0.26658147567732704</v>
      </c>
      <c r="R223">
        <v>1441</v>
      </c>
      <c r="S223">
        <f t="shared" si="20"/>
        <v>126986.61910184608</v>
      </c>
      <c r="T223">
        <f t="shared" si="21"/>
        <v>25938</v>
      </c>
      <c r="U223">
        <f t="shared" si="22"/>
        <v>-3527.4060861623911</v>
      </c>
      <c r="V223">
        <f t="shared" si="23"/>
        <v>12442593.696695479</v>
      </c>
    </row>
    <row r="224" spans="1:22" x14ac:dyDescent="0.35">
      <c r="A224" s="1">
        <v>41138</v>
      </c>
      <c r="B224">
        <v>6646</v>
      </c>
      <c r="C224">
        <v>5311.333333333333</v>
      </c>
      <c r="D224">
        <v>5050</v>
      </c>
      <c r="E224">
        <v>0</v>
      </c>
      <c r="F224">
        <v>0</v>
      </c>
      <c r="G224">
        <v>6616</v>
      </c>
      <c r="H224">
        <v>0</v>
      </c>
      <c r="I224">
        <v>0.50348553502962701</v>
      </c>
      <c r="J224">
        <v>0</v>
      </c>
      <c r="K224">
        <v>0</v>
      </c>
      <c r="L224">
        <v>0</v>
      </c>
      <c r="M224">
        <v>1</v>
      </c>
      <c r="N224">
        <f t="shared" si="18"/>
        <v>5930.8954435135984</v>
      </c>
      <c r="O224">
        <f>N224-B224</f>
        <v>-715.10455648640163</v>
      </c>
      <c r="P224">
        <f t="shared" si="19"/>
        <v>715.10455648640163</v>
      </c>
      <c r="Q224" s="8">
        <f>P224/B224</f>
        <v>0.10759924112043359</v>
      </c>
      <c r="R224">
        <v>564</v>
      </c>
      <c r="S224">
        <f t="shared" si="20"/>
        <v>51487.528067020918</v>
      </c>
      <c r="T224">
        <f t="shared" si="21"/>
        <v>10152</v>
      </c>
      <c r="U224">
        <f t="shared" si="22"/>
        <v>-1430.2091129728033</v>
      </c>
      <c r="V224">
        <f t="shared" si="23"/>
        <v>2045498.1068304528</v>
      </c>
    </row>
    <row r="225" spans="1:22" x14ac:dyDescent="0.35">
      <c r="A225" s="1">
        <v>41139</v>
      </c>
      <c r="B225">
        <v>7997</v>
      </c>
      <c r="C225">
        <v>5639</v>
      </c>
      <c r="D225">
        <v>5490</v>
      </c>
      <c r="E225">
        <v>0</v>
      </c>
      <c r="F225">
        <v>0</v>
      </c>
      <c r="G225">
        <v>6646</v>
      </c>
      <c r="H225">
        <v>1</v>
      </c>
      <c r="I225">
        <v>0.6569652608342047</v>
      </c>
      <c r="J225">
        <v>1</v>
      </c>
      <c r="K225">
        <v>0</v>
      </c>
      <c r="L225">
        <v>0</v>
      </c>
      <c r="M225">
        <v>0</v>
      </c>
      <c r="N225">
        <f t="shared" si="18"/>
        <v>6576.8906563191922</v>
      </c>
      <c r="O225">
        <f>N225-B225</f>
        <v>-1420.1093436808078</v>
      </c>
      <c r="P225">
        <f t="shared" si="19"/>
        <v>1420.1093436808078</v>
      </c>
      <c r="Q225" s="8">
        <f>P225/B225</f>
        <v>0.17758026055781015</v>
      </c>
      <c r="R225">
        <v>302</v>
      </c>
      <c r="S225">
        <f t="shared" si="20"/>
        <v>102247.87274501816</v>
      </c>
      <c r="T225">
        <f t="shared" si="21"/>
        <v>5436</v>
      </c>
      <c r="U225">
        <f t="shared" si="22"/>
        <v>-2840.2186873616156</v>
      </c>
      <c r="V225">
        <f t="shared" si="23"/>
        <v>8066842.1920381384</v>
      </c>
    </row>
    <row r="226" spans="1:22" x14ac:dyDescent="0.35">
      <c r="A226" s="1">
        <v>41140</v>
      </c>
      <c r="B226">
        <v>4628.5</v>
      </c>
      <c r="C226">
        <v>7086.333333333333</v>
      </c>
      <c r="D226">
        <v>5736</v>
      </c>
      <c r="E226">
        <v>0</v>
      </c>
      <c r="F226">
        <v>0</v>
      </c>
      <c r="G226">
        <v>7997</v>
      </c>
      <c r="H226">
        <v>0</v>
      </c>
      <c r="I226">
        <v>0.10863250842337632</v>
      </c>
      <c r="J226">
        <v>1</v>
      </c>
      <c r="K226">
        <v>0</v>
      </c>
      <c r="L226">
        <v>0</v>
      </c>
      <c r="M226">
        <v>0</v>
      </c>
      <c r="N226">
        <f t="shared" si="18"/>
        <v>7112.4966492033072</v>
      </c>
      <c r="O226">
        <f>N226-B226</f>
        <v>2483.9966492033072</v>
      </c>
      <c r="P226">
        <f t="shared" si="19"/>
        <v>2483.9966492033072</v>
      </c>
      <c r="Q226" s="8">
        <f>P226/B226</f>
        <v>0.53667422473875059</v>
      </c>
      <c r="R226">
        <v>3550</v>
      </c>
      <c r="S226">
        <f t="shared" si="20"/>
        <v>44711.939685659527</v>
      </c>
      <c r="T226">
        <f t="shared" si="21"/>
        <v>63900</v>
      </c>
      <c r="U226">
        <f t="shared" si="22"/>
        <v>2483.9966492033072</v>
      </c>
      <c r="V226">
        <f t="shared" si="23"/>
        <v>6170239.3532532584</v>
      </c>
    </row>
    <row r="227" spans="1:22" x14ac:dyDescent="0.35">
      <c r="A227" s="1">
        <v>41141</v>
      </c>
      <c r="B227">
        <v>4628.5</v>
      </c>
      <c r="C227">
        <v>6423.833333333333</v>
      </c>
      <c r="D227">
        <v>5580</v>
      </c>
      <c r="E227">
        <v>0</v>
      </c>
      <c r="F227">
        <v>0</v>
      </c>
      <c r="G227">
        <v>4628.5</v>
      </c>
      <c r="H227">
        <v>0</v>
      </c>
      <c r="I227">
        <v>0.5</v>
      </c>
      <c r="J227">
        <v>0</v>
      </c>
      <c r="K227">
        <v>1</v>
      </c>
      <c r="L227">
        <v>0</v>
      </c>
      <c r="M227">
        <v>0</v>
      </c>
      <c r="N227">
        <f t="shared" si="18"/>
        <v>6010.8454670995961</v>
      </c>
      <c r="O227">
        <f>N227-B227</f>
        <v>1382.3454670995961</v>
      </c>
      <c r="P227">
        <f t="shared" si="19"/>
        <v>1382.3454670995961</v>
      </c>
      <c r="Q227" s="8">
        <f>P227/B227</f>
        <v>0.2986594938100024</v>
      </c>
      <c r="R227">
        <v>564</v>
      </c>
      <c r="S227">
        <f t="shared" si="20"/>
        <v>24882.21840779273</v>
      </c>
      <c r="T227">
        <f t="shared" si="21"/>
        <v>10152</v>
      </c>
      <c r="U227">
        <f t="shared" si="22"/>
        <v>1382.3454670995961</v>
      </c>
      <c r="V227">
        <f t="shared" si="23"/>
        <v>1910878.9904108006</v>
      </c>
    </row>
    <row r="228" spans="1:22" x14ac:dyDescent="0.35">
      <c r="A228" s="1">
        <v>41142</v>
      </c>
      <c r="B228">
        <v>4628.5</v>
      </c>
      <c r="C228">
        <v>5751.333333333333</v>
      </c>
      <c r="D228">
        <v>5663</v>
      </c>
      <c r="E228">
        <v>1</v>
      </c>
      <c r="F228">
        <v>0</v>
      </c>
      <c r="G228">
        <v>4628.5</v>
      </c>
      <c r="H228">
        <v>0</v>
      </c>
      <c r="I228">
        <v>0.5</v>
      </c>
      <c r="J228">
        <v>0</v>
      </c>
      <c r="K228">
        <v>0</v>
      </c>
      <c r="L228">
        <v>0</v>
      </c>
      <c r="M228">
        <v>0</v>
      </c>
      <c r="N228">
        <f t="shared" si="18"/>
        <v>5658.7105779537378</v>
      </c>
      <c r="O228">
        <f>N228-B228</f>
        <v>1030.2105779537378</v>
      </c>
      <c r="P228">
        <f t="shared" si="19"/>
        <v>1030.2105779537378</v>
      </c>
      <c r="Q228" s="8">
        <f>P228/B228</f>
        <v>0.22257979430781846</v>
      </c>
      <c r="R228">
        <v>1221</v>
      </c>
      <c r="S228">
        <f t="shared" si="20"/>
        <v>18543.790403167281</v>
      </c>
      <c r="T228">
        <f t="shared" si="21"/>
        <v>21978</v>
      </c>
      <c r="U228">
        <f t="shared" si="22"/>
        <v>1030.2105779537378</v>
      </c>
      <c r="V228">
        <f t="shared" si="23"/>
        <v>1061333.8349277745</v>
      </c>
    </row>
    <row r="229" spans="1:22" x14ac:dyDescent="0.35">
      <c r="A229" s="1">
        <v>41143</v>
      </c>
      <c r="B229">
        <v>4628.5</v>
      </c>
      <c r="C229">
        <v>4628.5</v>
      </c>
      <c r="D229">
        <v>3655</v>
      </c>
      <c r="E229">
        <v>0</v>
      </c>
      <c r="F229">
        <v>1</v>
      </c>
      <c r="G229">
        <v>4628.5</v>
      </c>
      <c r="H229">
        <v>0</v>
      </c>
      <c r="I229">
        <v>0.5</v>
      </c>
      <c r="J229">
        <v>0</v>
      </c>
      <c r="K229">
        <v>0</v>
      </c>
      <c r="L229">
        <v>0</v>
      </c>
      <c r="M229">
        <v>0</v>
      </c>
      <c r="N229">
        <f t="shared" si="18"/>
        <v>4388.4987864414634</v>
      </c>
      <c r="O229">
        <f>N229-B229</f>
        <v>-240.00121355853662</v>
      </c>
      <c r="P229">
        <f t="shared" si="19"/>
        <v>240.00121355853662</v>
      </c>
      <c r="Q229" s="8">
        <f>P229/B229</f>
        <v>5.1852914239718398E-2</v>
      </c>
      <c r="R229">
        <v>242</v>
      </c>
      <c r="S229">
        <f t="shared" si="20"/>
        <v>17280.087376214637</v>
      </c>
      <c r="T229">
        <f t="shared" si="21"/>
        <v>4356</v>
      </c>
      <c r="U229">
        <f t="shared" si="22"/>
        <v>-480.00242711707324</v>
      </c>
      <c r="V229">
        <f t="shared" si="23"/>
        <v>230402.33003828122</v>
      </c>
    </row>
    <row r="230" spans="1:22" x14ac:dyDescent="0.35">
      <c r="A230" s="1">
        <v>41144</v>
      </c>
      <c r="B230">
        <v>8932</v>
      </c>
      <c r="C230">
        <v>4628.5</v>
      </c>
      <c r="D230">
        <v>6616</v>
      </c>
      <c r="E230">
        <v>0</v>
      </c>
      <c r="F230">
        <v>0</v>
      </c>
      <c r="G230">
        <v>4628.5</v>
      </c>
      <c r="H230">
        <v>0</v>
      </c>
      <c r="I230">
        <v>1</v>
      </c>
      <c r="J230">
        <v>0</v>
      </c>
      <c r="K230">
        <v>0</v>
      </c>
      <c r="L230">
        <v>1</v>
      </c>
      <c r="M230">
        <v>0</v>
      </c>
      <c r="N230">
        <f t="shared" si="18"/>
        <v>5803.8418986495362</v>
      </c>
      <c r="O230">
        <f>N230-B230</f>
        <v>-3128.1581013504638</v>
      </c>
      <c r="P230">
        <f t="shared" si="19"/>
        <v>3128.1581013504638</v>
      </c>
      <c r="Q230" s="8">
        <f>P230/B230</f>
        <v>0.35021922316955484</v>
      </c>
      <c r="R230">
        <v>256</v>
      </c>
      <c r="S230">
        <f t="shared" si="20"/>
        <v>225227.38329723338</v>
      </c>
      <c r="T230">
        <f t="shared" si="21"/>
        <v>4608</v>
      </c>
      <c r="U230">
        <f t="shared" si="22"/>
        <v>-6256.3162027009275</v>
      </c>
      <c r="V230">
        <f t="shared" si="23"/>
        <v>39141492.428178154</v>
      </c>
    </row>
    <row r="231" spans="1:22" x14ac:dyDescent="0.35">
      <c r="A231" s="1">
        <v>41145</v>
      </c>
      <c r="B231">
        <v>4628.5</v>
      </c>
      <c r="C231">
        <v>6063</v>
      </c>
      <c r="D231">
        <v>6646</v>
      </c>
      <c r="E231">
        <v>0</v>
      </c>
      <c r="F231">
        <v>0</v>
      </c>
      <c r="G231">
        <v>8932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f t="shared" si="18"/>
        <v>7342.6388183341678</v>
      </c>
      <c r="O231">
        <f>N231-B231</f>
        <v>2714.1388183341678</v>
      </c>
      <c r="P231">
        <f t="shared" si="19"/>
        <v>2714.1388183341678</v>
      </c>
      <c r="Q231" s="8">
        <f>P231/B231</f>
        <v>0.58639706564419747</v>
      </c>
      <c r="R231">
        <v>1510</v>
      </c>
      <c r="S231">
        <f t="shared" si="20"/>
        <v>48854.498730015024</v>
      </c>
      <c r="T231">
        <f t="shared" si="21"/>
        <v>27180</v>
      </c>
      <c r="U231">
        <f t="shared" si="22"/>
        <v>2714.1388183341678</v>
      </c>
      <c r="V231">
        <f t="shared" si="23"/>
        <v>7366549.525188393</v>
      </c>
    </row>
    <row r="232" spans="1:22" x14ac:dyDescent="0.35">
      <c r="A232" s="1">
        <v>41146</v>
      </c>
      <c r="B232">
        <v>8831</v>
      </c>
      <c r="C232">
        <v>6063</v>
      </c>
      <c r="D232">
        <v>7997</v>
      </c>
      <c r="E232">
        <v>0</v>
      </c>
      <c r="F232">
        <v>0</v>
      </c>
      <c r="G232">
        <v>4628.5</v>
      </c>
      <c r="H232">
        <v>1</v>
      </c>
      <c r="I232">
        <v>0.98826536540025556</v>
      </c>
      <c r="J232">
        <v>1</v>
      </c>
      <c r="K232">
        <v>0</v>
      </c>
      <c r="L232">
        <v>0</v>
      </c>
      <c r="M232">
        <v>0</v>
      </c>
      <c r="N232">
        <f t="shared" si="18"/>
        <v>7160.4015383602255</v>
      </c>
      <c r="O232">
        <f>N232-B232</f>
        <v>-1670.5984616397745</v>
      </c>
      <c r="P232">
        <f t="shared" si="19"/>
        <v>1670.5984616397745</v>
      </c>
      <c r="Q232" s="8">
        <f>P232/B232</f>
        <v>0.18917432472424126</v>
      </c>
      <c r="R232">
        <v>1237</v>
      </c>
      <c r="S232">
        <f t="shared" si="20"/>
        <v>120283.08923806377</v>
      </c>
      <c r="T232">
        <f t="shared" si="21"/>
        <v>22266</v>
      </c>
      <c r="U232">
        <f t="shared" si="22"/>
        <v>-3341.1969232795491</v>
      </c>
      <c r="V232">
        <f t="shared" si="23"/>
        <v>11163596.880132725</v>
      </c>
    </row>
    <row r="233" spans="1:22" x14ac:dyDescent="0.35">
      <c r="A233" s="1">
        <v>41147</v>
      </c>
      <c r="B233">
        <v>8547</v>
      </c>
      <c r="C233">
        <v>7463.833333333333</v>
      </c>
      <c r="D233">
        <v>4628.5</v>
      </c>
      <c r="E233">
        <v>0</v>
      </c>
      <c r="F233">
        <v>0</v>
      </c>
      <c r="G233">
        <v>8831</v>
      </c>
      <c r="H233">
        <v>0</v>
      </c>
      <c r="I233">
        <v>0.46700360171953059</v>
      </c>
      <c r="J233">
        <v>1</v>
      </c>
      <c r="K233">
        <v>0</v>
      </c>
      <c r="L233">
        <v>0</v>
      </c>
      <c r="M233">
        <v>0</v>
      </c>
      <c r="N233">
        <f t="shared" si="18"/>
        <v>7027.6251430645862</v>
      </c>
      <c r="O233">
        <f>N233-B233</f>
        <v>-1519.3748569354138</v>
      </c>
      <c r="P233">
        <f t="shared" si="19"/>
        <v>1519.3748569354138</v>
      </c>
      <c r="Q233" s="8">
        <f>P233/B233</f>
        <v>0.17776703602847946</v>
      </c>
      <c r="R233">
        <v>942</v>
      </c>
      <c r="S233">
        <f t="shared" si="20"/>
        <v>109394.9896993498</v>
      </c>
      <c r="T233">
        <f t="shared" si="21"/>
        <v>16956</v>
      </c>
      <c r="U233">
        <f t="shared" si="22"/>
        <v>-3038.7497138708277</v>
      </c>
      <c r="V233">
        <f t="shared" si="23"/>
        <v>9233999.823550038</v>
      </c>
    </row>
    <row r="234" spans="1:22" x14ac:dyDescent="0.35">
      <c r="A234" s="1">
        <v>41148</v>
      </c>
      <c r="B234">
        <v>6839</v>
      </c>
      <c r="C234">
        <v>7335.5</v>
      </c>
      <c r="D234">
        <v>4628.5</v>
      </c>
      <c r="E234">
        <v>0</v>
      </c>
      <c r="F234">
        <v>0</v>
      </c>
      <c r="G234">
        <v>8547</v>
      </c>
      <c r="H234">
        <v>0</v>
      </c>
      <c r="I234">
        <v>0.30155687231323342</v>
      </c>
      <c r="J234">
        <v>0</v>
      </c>
      <c r="K234">
        <v>1</v>
      </c>
      <c r="L234">
        <v>0</v>
      </c>
      <c r="M234">
        <v>0</v>
      </c>
      <c r="N234">
        <f t="shared" si="18"/>
        <v>6915.6741957642371</v>
      </c>
      <c r="O234">
        <f>N234-B234</f>
        <v>76.674195764237083</v>
      </c>
      <c r="P234">
        <f t="shared" si="19"/>
        <v>76.674195764237083</v>
      </c>
      <c r="Q234" s="8">
        <f>P234/B234</f>
        <v>1.1211316824716638E-2</v>
      </c>
      <c r="R234">
        <v>489</v>
      </c>
      <c r="S234">
        <f t="shared" si="20"/>
        <v>1380.1355237562675</v>
      </c>
      <c r="T234">
        <f t="shared" si="21"/>
        <v>8802</v>
      </c>
      <c r="U234">
        <f t="shared" si="22"/>
        <v>76.674195764237083</v>
      </c>
      <c r="V234">
        <f t="shared" si="23"/>
        <v>5878.932296092552</v>
      </c>
    </row>
    <row r="235" spans="1:22" x14ac:dyDescent="0.35">
      <c r="A235" s="1">
        <v>41149</v>
      </c>
      <c r="B235">
        <v>6209</v>
      </c>
      <c r="C235">
        <v>8072.333333333333</v>
      </c>
      <c r="D235">
        <v>4628.5</v>
      </c>
      <c r="E235">
        <v>1</v>
      </c>
      <c r="F235">
        <v>0</v>
      </c>
      <c r="G235">
        <v>6839</v>
      </c>
      <c r="H235">
        <v>0</v>
      </c>
      <c r="I235">
        <v>0.42680376437783202</v>
      </c>
      <c r="J235">
        <v>0</v>
      </c>
      <c r="K235">
        <v>0</v>
      </c>
      <c r="L235">
        <v>0</v>
      </c>
      <c r="M235">
        <v>0</v>
      </c>
      <c r="N235">
        <f t="shared" si="18"/>
        <v>6581.0413804768068</v>
      </c>
      <c r="O235">
        <f>N235-B235</f>
        <v>372.04138047680681</v>
      </c>
      <c r="P235">
        <f t="shared" si="19"/>
        <v>372.04138047680681</v>
      </c>
      <c r="Q235" s="8">
        <f>P235/B235</f>
        <v>5.9919694069384251E-2</v>
      </c>
      <c r="R235">
        <v>1543</v>
      </c>
      <c r="S235">
        <f t="shared" si="20"/>
        <v>6696.7448485825225</v>
      </c>
      <c r="T235">
        <f t="shared" si="21"/>
        <v>27774</v>
      </c>
      <c r="U235">
        <f t="shared" si="22"/>
        <v>372.04138047680681</v>
      </c>
      <c r="V235">
        <f t="shared" si="23"/>
        <v>138414.78878708812</v>
      </c>
    </row>
    <row r="236" spans="1:22" x14ac:dyDescent="0.35">
      <c r="A236" s="1">
        <v>41150</v>
      </c>
      <c r="B236">
        <v>6414</v>
      </c>
      <c r="C236">
        <v>7198.333333333333</v>
      </c>
      <c r="D236">
        <v>4628.5</v>
      </c>
      <c r="E236">
        <v>0</v>
      </c>
      <c r="F236">
        <v>1</v>
      </c>
      <c r="G236">
        <v>6209</v>
      </c>
      <c r="H236">
        <v>0</v>
      </c>
      <c r="I236">
        <v>0.52381782270245147</v>
      </c>
      <c r="J236">
        <v>0</v>
      </c>
      <c r="K236">
        <v>0</v>
      </c>
      <c r="L236">
        <v>0</v>
      </c>
      <c r="M236">
        <v>0</v>
      </c>
      <c r="N236">
        <f t="shared" si="18"/>
        <v>5989.3705541703366</v>
      </c>
      <c r="O236">
        <f>N236-B236</f>
        <v>-424.62944582966338</v>
      </c>
      <c r="P236">
        <f t="shared" si="19"/>
        <v>424.62944582966338</v>
      </c>
      <c r="Q236" s="8">
        <f>P236/B236</f>
        <v>6.6203530687505979E-2</v>
      </c>
      <c r="R236">
        <v>1461</v>
      </c>
      <c r="S236">
        <f t="shared" si="20"/>
        <v>30573.320099735764</v>
      </c>
      <c r="T236">
        <f t="shared" si="21"/>
        <v>26298</v>
      </c>
      <c r="U236">
        <f t="shared" si="22"/>
        <v>-849.25889165932676</v>
      </c>
      <c r="V236">
        <f t="shared" si="23"/>
        <v>721240.6650624281</v>
      </c>
    </row>
    <row r="237" spans="1:22" x14ac:dyDescent="0.35">
      <c r="A237" s="1">
        <v>41151</v>
      </c>
      <c r="B237">
        <v>7412</v>
      </c>
      <c r="C237">
        <v>6487.333333333333</v>
      </c>
      <c r="D237">
        <v>8932</v>
      </c>
      <c r="E237">
        <v>0</v>
      </c>
      <c r="F237">
        <v>0</v>
      </c>
      <c r="G237">
        <v>6414</v>
      </c>
      <c r="H237">
        <v>0</v>
      </c>
      <c r="I237">
        <v>0.61595213198559318</v>
      </c>
      <c r="J237">
        <v>0</v>
      </c>
      <c r="K237">
        <v>0</v>
      </c>
      <c r="L237">
        <v>1</v>
      </c>
      <c r="M237">
        <v>0</v>
      </c>
      <c r="N237">
        <f t="shared" si="18"/>
        <v>7721.2294315167783</v>
      </c>
      <c r="O237">
        <f>N237-B237</f>
        <v>309.22943151677828</v>
      </c>
      <c r="P237">
        <f t="shared" si="19"/>
        <v>309.22943151677828</v>
      </c>
      <c r="Q237" s="8">
        <f>P237/B237</f>
        <v>4.1720106788556165E-2</v>
      </c>
      <c r="R237">
        <v>188</v>
      </c>
      <c r="S237">
        <f t="shared" si="20"/>
        <v>5566.129767302009</v>
      </c>
      <c r="T237">
        <f t="shared" si="21"/>
        <v>3384</v>
      </c>
      <c r="U237">
        <f t="shared" si="22"/>
        <v>309.22943151677828</v>
      </c>
      <c r="V237">
        <f t="shared" si="23"/>
        <v>95622.841316189864</v>
      </c>
    </row>
    <row r="238" spans="1:22" x14ac:dyDescent="0.35">
      <c r="A238" s="1">
        <v>41152</v>
      </c>
      <c r="B238">
        <v>8691</v>
      </c>
      <c r="C238">
        <v>6678.333333333333</v>
      </c>
      <c r="D238">
        <v>4628.5</v>
      </c>
      <c r="E238">
        <v>0</v>
      </c>
      <c r="F238">
        <v>0</v>
      </c>
      <c r="G238">
        <v>7412</v>
      </c>
      <c r="H238">
        <v>0</v>
      </c>
      <c r="I238">
        <v>0.64859997676309977</v>
      </c>
      <c r="J238">
        <v>0</v>
      </c>
      <c r="K238">
        <v>0</v>
      </c>
      <c r="L238">
        <v>0</v>
      </c>
      <c r="M238">
        <v>1</v>
      </c>
      <c r="N238">
        <f t="shared" si="18"/>
        <v>6420.5166831843435</v>
      </c>
      <c r="O238">
        <f>N238-B238</f>
        <v>-2270.4833168156565</v>
      </c>
      <c r="P238">
        <f t="shared" si="19"/>
        <v>2270.4833168156565</v>
      </c>
      <c r="Q238" s="8">
        <f>P238/B238</f>
        <v>0.26124534769481722</v>
      </c>
      <c r="R238">
        <v>387</v>
      </c>
      <c r="S238">
        <f t="shared" si="20"/>
        <v>163474.79881072725</v>
      </c>
      <c r="T238">
        <f t="shared" si="21"/>
        <v>6966</v>
      </c>
      <c r="U238">
        <f t="shared" si="22"/>
        <v>-4540.966633631313</v>
      </c>
      <c r="V238">
        <f t="shared" si="23"/>
        <v>20620377.9677529</v>
      </c>
    </row>
    <row r="239" spans="1:22" x14ac:dyDescent="0.35">
      <c r="A239" s="1">
        <v>41153</v>
      </c>
      <c r="B239">
        <v>8447</v>
      </c>
      <c r="C239">
        <v>7505.666666666667</v>
      </c>
      <c r="D239">
        <v>8831</v>
      </c>
      <c r="E239">
        <v>0</v>
      </c>
      <c r="F239">
        <v>0</v>
      </c>
      <c r="G239">
        <v>8691</v>
      </c>
      <c r="H239">
        <v>1</v>
      </c>
      <c r="I239">
        <v>0.47165098175903336</v>
      </c>
      <c r="J239">
        <v>1</v>
      </c>
      <c r="K239">
        <v>0</v>
      </c>
      <c r="L239">
        <v>0</v>
      </c>
      <c r="M239">
        <v>0</v>
      </c>
      <c r="N239">
        <f t="shared" si="18"/>
        <v>8943.3692562285323</v>
      </c>
      <c r="O239">
        <f>N239-B239</f>
        <v>496.36925622853232</v>
      </c>
      <c r="P239">
        <f t="shared" si="19"/>
        <v>496.36925622853232</v>
      </c>
      <c r="Q239" s="8">
        <f>P239/B239</f>
        <v>5.8762786341722779E-2</v>
      </c>
      <c r="R239">
        <v>1113</v>
      </c>
      <c r="S239">
        <f t="shared" si="20"/>
        <v>8934.6466121135818</v>
      </c>
      <c r="T239">
        <f t="shared" si="21"/>
        <v>20034</v>
      </c>
      <c r="U239">
        <f t="shared" si="22"/>
        <v>496.36925622853232</v>
      </c>
      <c r="V239">
        <f t="shared" si="23"/>
        <v>246382.43852886636</v>
      </c>
    </row>
    <row r="240" spans="1:22" x14ac:dyDescent="0.35">
      <c r="A240" s="1">
        <v>41154</v>
      </c>
      <c r="B240">
        <v>7848</v>
      </c>
      <c r="C240">
        <v>8183.333333333333</v>
      </c>
      <c r="D240">
        <v>8547</v>
      </c>
      <c r="E240">
        <v>0</v>
      </c>
      <c r="F240">
        <v>0</v>
      </c>
      <c r="G240">
        <v>8447</v>
      </c>
      <c r="H240">
        <v>0</v>
      </c>
      <c r="I240">
        <v>0.43040548390844663</v>
      </c>
      <c r="J240">
        <v>1</v>
      </c>
      <c r="K240">
        <v>0</v>
      </c>
      <c r="L240">
        <v>0</v>
      </c>
      <c r="M240">
        <v>0</v>
      </c>
      <c r="N240">
        <f t="shared" si="18"/>
        <v>8636.0025784448626</v>
      </c>
      <c r="O240">
        <f>N240-B240</f>
        <v>788.00257844486259</v>
      </c>
      <c r="P240">
        <f t="shared" si="19"/>
        <v>788.00257844486259</v>
      </c>
      <c r="Q240" s="8">
        <f>P240/B240</f>
        <v>0.10040807574475823</v>
      </c>
      <c r="R240">
        <v>1581</v>
      </c>
      <c r="S240">
        <f t="shared" si="20"/>
        <v>14184.046412007527</v>
      </c>
      <c r="T240">
        <f t="shared" si="21"/>
        <v>28458</v>
      </c>
      <c r="U240">
        <f t="shared" si="22"/>
        <v>788.00257844486259</v>
      </c>
      <c r="V240">
        <f t="shared" si="23"/>
        <v>620948.06363575184</v>
      </c>
    </row>
    <row r="241" spans="1:22" x14ac:dyDescent="0.35">
      <c r="A241" s="1">
        <v>41155</v>
      </c>
      <c r="B241">
        <v>5397</v>
      </c>
      <c r="C241">
        <v>8328.6666666666661</v>
      </c>
      <c r="D241">
        <v>6839</v>
      </c>
      <c r="E241">
        <v>0</v>
      </c>
      <c r="F241">
        <v>0</v>
      </c>
      <c r="G241">
        <v>7848</v>
      </c>
      <c r="H241">
        <v>0</v>
      </c>
      <c r="I241">
        <v>0.21523178807947019</v>
      </c>
      <c r="J241">
        <v>0</v>
      </c>
      <c r="K241">
        <v>1</v>
      </c>
      <c r="L241">
        <v>0</v>
      </c>
      <c r="M241">
        <v>0</v>
      </c>
      <c r="N241">
        <f t="shared" si="18"/>
        <v>7899.3222199864595</v>
      </c>
      <c r="O241">
        <f>N241-B241</f>
        <v>2502.3222199864595</v>
      </c>
      <c r="P241">
        <f t="shared" si="19"/>
        <v>2502.3222199864595</v>
      </c>
      <c r="Q241" s="8">
        <f>P241/B241</f>
        <v>0.46365058736084108</v>
      </c>
      <c r="R241">
        <v>2340</v>
      </c>
      <c r="S241">
        <f t="shared" si="20"/>
        <v>45041.799959756274</v>
      </c>
      <c r="T241">
        <f t="shared" si="21"/>
        <v>42120</v>
      </c>
      <c r="U241">
        <f t="shared" si="22"/>
        <v>2502.3222199864595</v>
      </c>
      <c r="V241">
        <f t="shared" si="23"/>
        <v>6261616.492637963</v>
      </c>
    </row>
    <row r="242" spans="1:22" x14ac:dyDescent="0.35">
      <c r="A242" s="1">
        <v>41156</v>
      </c>
      <c r="B242">
        <v>5752</v>
      </c>
      <c r="C242">
        <v>7230.666666666667</v>
      </c>
      <c r="D242">
        <v>6209</v>
      </c>
      <c r="E242">
        <v>1</v>
      </c>
      <c r="F242">
        <v>0</v>
      </c>
      <c r="G242">
        <v>5397</v>
      </c>
      <c r="H242">
        <v>0</v>
      </c>
      <c r="I242">
        <v>0.54124549785058673</v>
      </c>
      <c r="J242">
        <v>0</v>
      </c>
      <c r="K242">
        <v>0</v>
      </c>
      <c r="L242">
        <v>0</v>
      </c>
      <c r="M242">
        <v>0</v>
      </c>
      <c r="N242">
        <f t="shared" si="18"/>
        <v>6540.3029044941395</v>
      </c>
      <c r="O242">
        <f>N242-B242</f>
        <v>788.30290449413951</v>
      </c>
      <c r="P242">
        <f t="shared" si="19"/>
        <v>788.30290449413951</v>
      </c>
      <c r="Q242" s="8">
        <f>P242/B242</f>
        <v>0.13704848826393246</v>
      </c>
      <c r="R242">
        <v>1289</v>
      </c>
      <c r="S242">
        <f t="shared" si="20"/>
        <v>14189.452280894511</v>
      </c>
      <c r="T242">
        <f t="shared" si="21"/>
        <v>23202</v>
      </c>
      <c r="U242">
        <f t="shared" si="22"/>
        <v>788.30290449413951</v>
      </c>
      <c r="V242">
        <f t="shared" si="23"/>
        <v>621421.46923389647</v>
      </c>
    </row>
    <row r="243" spans="1:22" x14ac:dyDescent="0.35">
      <c r="A243" s="1">
        <v>41157</v>
      </c>
      <c r="B243">
        <v>5373</v>
      </c>
      <c r="C243">
        <v>6332.333333333333</v>
      </c>
      <c r="D243">
        <v>6414</v>
      </c>
      <c r="E243">
        <v>0</v>
      </c>
      <c r="F243">
        <v>1</v>
      </c>
      <c r="G243">
        <v>5752</v>
      </c>
      <c r="H243">
        <v>0</v>
      </c>
      <c r="I243">
        <v>0.45596607412571161</v>
      </c>
      <c r="J243">
        <v>0</v>
      </c>
      <c r="K243">
        <v>0</v>
      </c>
      <c r="L243">
        <v>0</v>
      </c>
      <c r="M243">
        <v>0</v>
      </c>
      <c r="N243">
        <f t="shared" si="18"/>
        <v>6258.1666001380618</v>
      </c>
      <c r="O243">
        <f>N243-B243</f>
        <v>885.16660013806177</v>
      </c>
      <c r="P243">
        <f t="shared" si="19"/>
        <v>885.16660013806177</v>
      </c>
      <c r="Q243" s="8">
        <f>P243/B243</f>
        <v>0.16474345805659069</v>
      </c>
      <c r="R243">
        <v>2262</v>
      </c>
      <c r="S243">
        <f t="shared" si="20"/>
        <v>15932.998802485112</v>
      </c>
      <c r="T243">
        <f t="shared" si="21"/>
        <v>40716</v>
      </c>
      <c r="U243">
        <f t="shared" si="22"/>
        <v>885.16660013806177</v>
      </c>
      <c r="V243">
        <f t="shared" si="23"/>
        <v>783519.90999997535</v>
      </c>
    </row>
    <row r="244" spans="1:22" x14ac:dyDescent="0.35">
      <c r="A244" s="1">
        <v>41158</v>
      </c>
      <c r="B244">
        <v>5436</v>
      </c>
      <c r="C244">
        <v>5507.333333333333</v>
      </c>
      <c r="D244">
        <v>7412</v>
      </c>
      <c r="E244">
        <v>0</v>
      </c>
      <c r="F244">
        <v>0</v>
      </c>
      <c r="G244">
        <v>5373</v>
      </c>
      <c r="H244">
        <v>0</v>
      </c>
      <c r="I244">
        <v>0.50731962356221683</v>
      </c>
      <c r="J244">
        <v>0</v>
      </c>
      <c r="K244">
        <v>0</v>
      </c>
      <c r="L244">
        <v>1</v>
      </c>
      <c r="M244">
        <v>0</v>
      </c>
      <c r="N244">
        <f t="shared" si="18"/>
        <v>6574.2579550425926</v>
      </c>
      <c r="O244">
        <f>N244-B244</f>
        <v>1138.2579550425926</v>
      </c>
      <c r="P244">
        <f t="shared" si="19"/>
        <v>1138.2579550425926</v>
      </c>
      <c r="Q244" s="8">
        <f>P244/B244</f>
        <v>0.20939255979444307</v>
      </c>
      <c r="R244">
        <v>2233</v>
      </c>
      <c r="S244">
        <f t="shared" si="20"/>
        <v>20488.643190766667</v>
      </c>
      <c r="T244">
        <f t="shared" si="21"/>
        <v>40194</v>
      </c>
      <c r="U244">
        <f t="shared" si="22"/>
        <v>1138.2579550425926</v>
      </c>
      <c r="V244">
        <f t="shared" si="23"/>
        <v>1295631.1722177446</v>
      </c>
    </row>
    <row r="245" spans="1:22" x14ac:dyDescent="0.35">
      <c r="A245" s="1">
        <v>41159</v>
      </c>
      <c r="B245">
        <v>7263</v>
      </c>
      <c r="C245">
        <v>5520.333333333333</v>
      </c>
      <c r="D245">
        <v>8691</v>
      </c>
      <c r="E245">
        <v>0</v>
      </c>
      <c r="F245">
        <v>0</v>
      </c>
      <c r="G245">
        <v>5436</v>
      </c>
      <c r="H245">
        <v>0</v>
      </c>
      <c r="I245">
        <v>0.71226908330428718</v>
      </c>
      <c r="J245">
        <v>0</v>
      </c>
      <c r="K245">
        <v>0</v>
      </c>
      <c r="L245">
        <v>0</v>
      </c>
      <c r="M245">
        <v>1</v>
      </c>
      <c r="N245">
        <f t="shared" si="18"/>
        <v>7071.8961290273637</v>
      </c>
      <c r="O245">
        <f>N245-B245</f>
        <v>-191.10387097263629</v>
      </c>
      <c r="P245">
        <f t="shared" si="19"/>
        <v>191.10387097263629</v>
      </c>
      <c r="Q245" s="8">
        <f>P245/B245</f>
        <v>2.6311974524664227E-2</v>
      </c>
      <c r="R245">
        <v>603</v>
      </c>
      <c r="S245">
        <f t="shared" si="20"/>
        <v>13759.478710029813</v>
      </c>
      <c r="T245">
        <f t="shared" si="21"/>
        <v>10854</v>
      </c>
      <c r="U245">
        <f t="shared" si="22"/>
        <v>-382.20774194527257</v>
      </c>
      <c r="V245">
        <f t="shared" si="23"/>
        <v>146082.75800290407</v>
      </c>
    </row>
    <row r="246" spans="1:22" x14ac:dyDescent="0.35">
      <c r="A246" s="1">
        <v>41160</v>
      </c>
      <c r="B246">
        <v>7986</v>
      </c>
      <c r="C246">
        <v>6024</v>
      </c>
      <c r="D246">
        <v>8447</v>
      </c>
      <c r="E246">
        <v>0</v>
      </c>
      <c r="F246">
        <v>0</v>
      </c>
      <c r="G246">
        <v>7263</v>
      </c>
      <c r="H246">
        <v>1</v>
      </c>
      <c r="I246">
        <v>0.58400139421401187</v>
      </c>
      <c r="J246">
        <v>1</v>
      </c>
      <c r="K246">
        <v>0</v>
      </c>
      <c r="L246">
        <v>0</v>
      </c>
      <c r="M246">
        <v>0</v>
      </c>
      <c r="N246">
        <f t="shared" si="18"/>
        <v>7960.1893793138534</v>
      </c>
      <c r="O246">
        <f>N246-B246</f>
        <v>-25.810620686146649</v>
      </c>
      <c r="P246">
        <f t="shared" si="19"/>
        <v>25.810620686146649</v>
      </c>
      <c r="Q246" s="8">
        <f>P246/B246</f>
        <v>3.2319835569930692E-3</v>
      </c>
      <c r="R246">
        <v>980</v>
      </c>
      <c r="S246">
        <f t="shared" si="20"/>
        <v>1858.3646894025587</v>
      </c>
      <c r="T246">
        <f t="shared" si="21"/>
        <v>17640</v>
      </c>
      <c r="U246">
        <f t="shared" si="22"/>
        <v>-51.621241372293298</v>
      </c>
      <c r="V246">
        <f t="shared" si="23"/>
        <v>2664.7525608165652</v>
      </c>
    </row>
    <row r="247" spans="1:22" x14ac:dyDescent="0.35">
      <c r="A247" s="1">
        <v>41161</v>
      </c>
      <c r="B247">
        <v>7444</v>
      </c>
      <c r="C247">
        <v>6895</v>
      </c>
      <c r="D247">
        <v>7848</v>
      </c>
      <c r="E247">
        <v>0</v>
      </c>
      <c r="F247">
        <v>0</v>
      </c>
      <c r="G247">
        <v>7986</v>
      </c>
      <c r="H247">
        <v>0</v>
      </c>
      <c r="I247">
        <v>0.437028000464738</v>
      </c>
      <c r="J247">
        <v>1</v>
      </c>
      <c r="K247">
        <v>0</v>
      </c>
      <c r="L247">
        <v>0</v>
      </c>
      <c r="M247">
        <v>0</v>
      </c>
      <c r="N247">
        <f t="shared" si="18"/>
        <v>7835.6773133915358</v>
      </c>
      <c r="O247">
        <f>N247-B247</f>
        <v>391.67731339153579</v>
      </c>
      <c r="P247">
        <f t="shared" si="19"/>
        <v>391.67731339153579</v>
      </c>
      <c r="Q247" s="8">
        <f>P247/B247</f>
        <v>5.2616511739862412E-2</v>
      </c>
      <c r="R247">
        <v>1321</v>
      </c>
      <c r="S247">
        <f t="shared" si="20"/>
        <v>7050.1916410476442</v>
      </c>
      <c r="T247">
        <f t="shared" si="21"/>
        <v>23778</v>
      </c>
      <c r="U247">
        <f t="shared" si="22"/>
        <v>391.67731339153579</v>
      </c>
      <c r="V247">
        <f t="shared" si="23"/>
        <v>153411.11782561135</v>
      </c>
    </row>
    <row r="248" spans="1:22" x14ac:dyDescent="0.35">
      <c r="A248" s="1">
        <v>41162</v>
      </c>
      <c r="B248">
        <v>5029</v>
      </c>
      <c r="C248">
        <v>7564.333333333333</v>
      </c>
      <c r="D248">
        <v>5397</v>
      </c>
      <c r="E248">
        <v>0</v>
      </c>
      <c r="F248">
        <v>0</v>
      </c>
      <c r="G248">
        <v>7444</v>
      </c>
      <c r="H248">
        <v>0</v>
      </c>
      <c r="I248">
        <v>0.21941443011502265</v>
      </c>
      <c r="J248">
        <v>0</v>
      </c>
      <c r="K248">
        <v>1</v>
      </c>
      <c r="L248">
        <v>0</v>
      </c>
      <c r="M248">
        <v>0</v>
      </c>
      <c r="N248">
        <f t="shared" si="18"/>
        <v>7008.7119899947666</v>
      </c>
      <c r="O248">
        <f>N248-B248</f>
        <v>1979.7119899947666</v>
      </c>
      <c r="P248">
        <f t="shared" si="19"/>
        <v>1979.7119899947666</v>
      </c>
      <c r="Q248" s="8">
        <f>P248/B248</f>
        <v>0.39365917478519913</v>
      </c>
      <c r="R248">
        <v>1989</v>
      </c>
      <c r="S248">
        <f t="shared" si="20"/>
        <v>35634.815819905794</v>
      </c>
      <c r="T248">
        <f t="shared" si="21"/>
        <v>35802</v>
      </c>
      <c r="U248">
        <f t="shared" si="22"/>
        <v>1979.7119899947666</v>
      </c>
      <c r="V248">
        <f t="shared" si="23"/>
        <v>3919259.5633290387</v>
      </c>
    </row>
    <row r="249" spans="1:22" x14ac:dyDescent="0.35">
      <c r="A249" s="1">
        <v>41163</v>
      </c>
      <c r="B249">
        <v>5327</v>
      </c>
      <c r="C249">
        <v>6819.666666666667</v>
      </c>
      <c r="D249">
        <v>5752</v>
      </c>
      <c r="E249">
        <v>1</v>
      </c>
      <c r="F249">
        <v>0</v>
      </c>
      <c r="G249">
        <v>5029</v>
      </c>
      <c r="H249">
        <v>0</v>
      </c>
      <c r="I249">
        <v>0.53462298129429531</v>
      </c>
      <c r="J249">
        <v>0</v>
      </c>
      <c r="K249">
        <v>0</v>
      </c>
      <c r="L249">
        <v>0</v>
      </c>
      <c r="M249">
        <v>0</v>
      </c>
      <c r="N249">
        <f t="shared" si="18"/>
        <v>6143.4920287952136</v>
      </c>
      <c r="O249">
        <f>N249-B249</f>
        <v>816.49202879521363</v>
      </c>
      <c r="P249">
        <f t="shared" si="19"/>
        <v>816.49202879521363</v>
      </c>
      <c r="Q249" s="8">
        <f>P249/B249</f>
        <v>0.15327426859305682</v>
      </c>
      <c r="R249">
        <v>1892</v>
      </c>
      <c r="S249">
        <f t="shared" si="20"/>
        <v>14696.856518313845</v>
      </c>
      <c r="T249">
        <f t="shared" si="21"/>
        <v>34056</v>
      </c>
      <c r="U249">
        <f t="shared" si="22"/>
        <v>816.49202879521363</v>
      </c>
      <c r="V249">
        <f t="shared" si="23"/>
        <v>666659.23308612395</v>
      </c>
    </row>
    <row r="250" spans="1:22" x14ac:dyDescent="0.35">
      <c r="A250" s="1">
        <v>41164</v>
      </c>
      <c r="B250">
        <v>5012</v>
      </c>
      <c r="C250">
        <v>5933.333333333333</v>
      </c>
      <c r="D250">
        <v>5373</v>
      </c>
      <c r="E250">
        <v>0</v>
      </c>
      <c r="F250">
        <v>1</v>
      </c>
      <c r="G250">
        <v>5327</v>
      </c>
      <c r="H250">
        <v>0</v>
      </c>
      <c r="I250">
        <v>0.46340188218891598</v>
      </c>
      <c r="J250">
        <v>0</v>
      </c>
      <c r="K250">
        <v>0</v>
      </c>
      <c r="L250">
        <v>0</v>
      </c>
      <c r="M250">
        <v>0</v>
      </c>
      <c r="N250">
        <f t="shared" si="18"/>
        <v>5633.1587361952606</v>
      </c>
      <c r="O250">
        <f>N250-B250</f>
        <v>621.15873619526064</v>
      </c>
      <c r="P250">
        <f t="shared" si="19"/>
        <v>621.15873619526064</v>
      </c>
      <c r="Q250" s="8">
        <f>P250/B250</f>
        <v>0.12393430490727467</v>
      </c>
      <c r="R250">
        <v>2102</v>
      </c>
      <c r="S250">
        <f t="shared" si="20"/>
        <v>11180.857251514692</v>
      </c>
      <c r="T250">
        <f t="shared" si="21"/>
        <v>37836</v>
      </c>
      <c r="U250">
        <f t="shared" si="22"/>
        <v>621.15873619526064</v>
      </c>
      <c r="V250">
        <f t="shared" si="23"/>
        <v>385838.17555169342</v>
      </c>
    </row>
    <row r="251" spans="1:22" x14ac:dyDescent="0.35">
      <c r="A251" s="1">
        <v>41165</v>
      </c>
      <c r="B251">
        <v>6084</v>
      </c>
      <c r="C251">
        <v>5122.666666666667</v>
      </c>
      <c r="D251">
        <v>5436</v>
      </c>
      <c r="E251">
        <v>0</v>
      </c>
      <c r="F251">
        <v>0</v>
      </c>
      <c r="G251">
        <v>5012</v>
      </c>
      <c r="H251">
        <v>0</v>
      </c>
      <c r="I251">
        <v>0.6245497850586732</v>
      </c>
      <c r="J251">
        <v>0</v>
      </c>
      <c r="K251">
        <v>0</v>
      </c>
      <c r="L251">
        <v>1</v>
      </c>
      <c r="M251">
        <v>0</v>
      </c>
      <c r="N251">
        <f t="shared" si="18"/>
        <v>5620.2706091458203</v>
      </c>
      <c r="O251">
        <f>N251-B251</f>
        <v>-463.72939085417966</v>
      </c>
      <c r="P251">
        <f t="shared" si="19"/>
        <v>463.72939085417966</v>
      </c>
      <c r="Q251" s="8">
        <f>P251/B251</f>
        <v>7.6221135906341164E-2</v>
      </c>
      <c r="R251">
        <v>1186</v>
      </c>
      <c r="S251">
        <f t="shared" si="20"/>
        <v>33388.516141500935</v>
      </c>
      <c r="T251">
        <f t="shared" si="21"/>
        <v>21348</v>
      </c>
      <c r="U251">
        <f t="shared" si="22"/>
        <v>-927.45878170835931</v>
      </c>
      <c r="V251">
        <f t="shared" si="23"/>
        <v>860179.79176795413</v>
      </c>
    </row>
    <row r="252" spans="1:22" x14ac:dyDescent="0.35">
      <c r="A252" s="1">
        <v>41166</v>
      </c>
      <c r="B252">
        <v>6172</v>
      </c>
      <c r="C252">
        <v>5474.333333333333</v>
      </c>
      <c r="D252">
        <v>7263</v>
      </c>
      <c r="E252">
        <v>0</v>
      </c>
      <c r="F252">
        <v>0</v>
      </c>
      <c r="G252">
        <v>6084</v>
      </c>
      <c r="H252">
        <v>0</v>
      </c>
      <c r="I252">
        <v>0.51022423608690604</v>
      </c>
      <c r="J252">
        <v>0</v>
      </c>
      <c r="K252">
        <v>0</v>
      </c>
      <c r="L252">
        <v>0</v>
      </c>
      <c r="M252">
        <v>1</v>
      </c>
      <c r="N252">
        <f t="shared" si="18"/>
        <v>6681.6101581434759</v>
      </c>
      <c r="O252">
        <f>N252-B252</f>
        <v>509.61015814347593</v>
      </c>
      <c r="P252">
        <f t="shared" si="19"/>
        <v>509.61015814347593</v>
      </c>
      <c r="Q252" s="8">
        <f>P252/B252</f>
        <v>8.2568074877426428E-2</v>
      </c>
      <c r="R252">
        <v>1219</v>
      </c>
      <c r="S252">
        <f t="shared" si="20"/>
        <v>9172.9828465825667</v>
      </c>
      <c r="T252">
        <f t="shared" si="21"/>
        <v>21942</v>
      </c>
      <c r="U252">
        <f t="shared" si="22"/>
        <v>509.61015814347593</v>
      </c>
      <c r="V252">
        <f t="shared" si="23"/>
        <v>259702.51328301855</v>
      </c>
    </row>
    <row r="253" spans="1:22" x14ac:dyDescent="0.35">
      <c r="A253" s="1">
        <v>41167</v>
      </c>
      <c r="B253">
        <v>7222</v>
      </c>
      <c r="C253">
        <v>5756</v>
      </c>
      <c r="D253">
        <v>7986</v>
      </c>
      <c r="E253">
        <v>0</v>
      </c>
      <c r="F253">
        <v>0</v>
      </c>
      <c r="G253">
        <v>6172</v>
      </c>
      <c r="H253">
        <v>1</v>
      </c>
      <c r="I253">
        <v>0.62199372603694669</v>
      </c>
      <c r="J253">
        <v>1</v>
      </c>
      <c r="K253">
        <v>0</v>
      </c>
      <c r="L253">
        <v>0</v>
      </c>
      <c r="M253">
        <v>0</v>
      </c>
      <c r="N253">
        <f t="shared" si="18"/>
        <v>7432.3210645670897</v>
      </c>
      <c r="O253">
        <f>N253-B253</f>
        <v>210.32106456708971</v>
      </c>
      <c r="P253">
        <f t="shared" si="19"/>
        <v>210.32106456708971</v>
      </c>
      <c r="Q253" s="8">
        <f>P253/B253</f>
        <v>2.9122274240804446E-2</v>
      </c>
      <c r="R253">
        <v>1451</v>
      </c>
      <c r="S253">
        <f t="shared" si="20"/>
        <v>3785.7791622076147</v>
      </c>
      <c r="T253">
        <f t="shared" si="21"/>
        <v>26118</v>
      </c>
      <c r="U253">
        <f t="shared" si="22"/>
        <v>210.32106456708971</v>
      </c>
      <c r="V253">
        <f t="shared" si="23"/>
        <v>44234.950200633917</v>
      </c>
    </row>
    <row r="254" spans="1:22" x14ac:dyDescent="0.35">
      <c r="A254" s="1">
        <v>41168</v>
      </c>
      <c r="B254">
        <v>6819</v>
      </c>
      <c r="C254">
        <v>6492.666666666667</v>
      </c>
      <c r="D254">
        <v>7444</v>
      </c>
      <c r="E254">
        <v>0</v>
      </c>
      <c r="F254">
        <v>0</v>
      </c>
      <c r="G254">
        <v>7222</v>
      </c>
      <c r="H254">
        <v>0</v>
      </c>
      <c r="I254">
        <v>0.45317764610201</v>
      </c>
      <c r="J254">
        <v>1</v>
      </c>
      <c r="K254">
        <v>0</v>
      </c>
      <c r="L254">
        <v>0</v>
      </c>
      <c r="M254">
        <v>0</v>
      </c>
      <c r="N254">
        <f t="shared" si="18"/>
        <v>7364.6556685639662</v>
      </c>
      <c r="O254">
        <f>N254-B254</f>
        <v>545.65566856396617</v>
      </c>
      <c r="P254">
        <f t="shared" si="19"/>
        <v>545.65566856396617</v>
      </c>
      <c r="Q254" s="8">
        <f>P254/B254</f>
        <v>8.0019895668568139E-2</v>
      </c>
      <c r="R254">
        <v>1712</v>
      </c>
      <c r="S254">
        <f t="shared" si="20"/>
        <v>9821.8020341513911</v>
      </c>
      <c r="T254">
        <f t="shared" si="21"/>
        <v>30816</v>
      </c>
      <c r="U254">
        <f t="shared" si="22"/>
        <v>545.65566856396617</v>
      </c>
      <c r="V254">
        <f t="shared" si="23"/>
        <v>297740.1086359889</v>
      </c>
    </row>
    <row r="255" spans="1:22" x14ac:dyDescent="0.35">
      <c r="A255" s="1">
        <v>41169</v>
      </c>
      <c r="B255">
        <v>5059</v>
      </c>
      <c r="C255">
        <v>6737.666666666667</v>
      </c>
      <c r="D255">
        <v>5029</v>
      </c>
      <c r="E255">
        <v>0</v>
      </c>
      <c r="F255">
        <v>0</v>
      </c>
      <c r="G255">
        <v>6819</v>
      </c>
      <c r="H255">
        <v>0</v>
      </c>
      <c r="I255">
        <v>0.29551527826187984</v>
      </c>
      <c r="J255">
        <v>0</v>
      </c>
      <c r="K255">
        <v>1</v>
      </c>
      <c r="L255">
        <v>0</v>
      </c>
      <c r="M255">
        <v>0</v>
      </c>
      <c r="N255">
        <f t="shared" si="18"/>
        <v>6444.7259538387407</v>
      </c>
      <c r="O255">
        <f>N255-B255</f>
        <v>1385.7259538387407</v>
      </c>
      <c r="P255">
        <f t="shared" si="19"/>
        <v>1385.7259538387407</v>
      </c>
      <c r="Q255" s="8">
        <f>P255/B255</f>
        <v>0.27391301716519878</v>
      </c>
      <c r="R255">
        <v>1575</v>
      </c>
      <c r="S255">
        <f t="shared" si="20"/>
        <v>24943.067169097332</v>
      </c>
      <c r="T255">
        <f t="shared" si="21"/>
        <v>28350</v>
      </c>
      <c r="U255">
        <f t="shared" si="22"/>
        <v>1385.7259538387407</v>
      </c>
      <c r="V255">
        <f t="shared" si="23"/>
        <v>1920236.4191422877</v>
      </c>
    </row>
    <row r="256" spans="1:22" x14ac:dyDescent="0.35">
      <c r="A256" s="1">
        <v>41170</v>
      </c>
      <c r="B256">
        <v>4676</v>
      </c>
      <c r="C256">
        <v>6366.666666666667</v>
      </c>
      <c r="D256">
        <v>5327</v>
      </c>
      <c r="E256">
        <v>1</v>
      </c>
      <c r="F256">
        <v>0</v>
      </c>
      <c r="G256">
        <v>5059</v>
      </c>
      <c r="H256">
        <v>0</v>
      </c>
      <c r="I256">
        <v>0.45550133612176136</v>
      </c>
      <c r="J256">
        <v>0</v>
      </c>
      <c r="K256">
        <v>0</v>
      </c>
      <c r="L256">
        <v>0</v>
      </c>
      <c r="M256">
        <v>0</v>
      </c>
      <c r="N256">
        <f t="shared" si="18"/>
        <v>5842.1122009722476</v>
      </c>
      <c r="O256">
        <f>N256-B256</f>
        <v>1166.1122009722476</v>
      </c>
      <c r="P256">
        <f t="shared" si="19"/>
        <v>1166.1122009722476</v>
      </c>
      <c r="Q256" s="8">
        <f>P256/B256</f>
        <v>0.24938242108046355</v>
      </c>
      <c r="R256">
        <v>2240</v>
      </c>
      <c r="S256">
        <f t="shared" si="20"/>
        <v>20990.019617500457</v>
      </c>
      <c r="T256">
        <f t="shared" si="21"/>
        <v>40320</v>
      </c>
      <c r="U256">
        <f t="shared" si="22"/>
        <v>1166.1122009722476</v>
      </c>
      <c r="V256">
        <f t="shared" si="23"/>
        <v>1359817.6652563396</v>
      </c>
    </row>
    <row r="257" spans="1:22" x14ac:dyDescent="0.35">
      <c r="A257" s="1">
        <v>41171</v>
      </c>
      <c r="B257">
        <v>3000</v>
      </c>
      <c r="C257">
        <v>5518</v>
      </c>
      <c r="D257">
        <v>5012</v>
      </c>
      <c r="E257">
        <v>0</v>
      </c>
      <c r="F257">
        <v>1</v>
      </c>
      <c r="G257">
        <v>4676</v>
      </c>
      <c r="H257">
        <v>0</v>
      </c>
      <c r="I257">
        <v>0.30527477634483557</v>
      </c>
      <c r="J257">
        <v>0</v>
      </c>
      <c r="K257">
        <v>0</v>
      </c>
      <c r="L257">
        <v>0</v>
      </c>
      <c r="M257">
        <v>0</v>
      </c>
      <c r="N257">
        <f t="shared" si="18"/>
        <v>5201.5487949017679</v>
      </c>
      <c r="O257">
        <f>N257-B257</f>
        <v>2201.5487949017679</v>
      </c>
      <c r="P257">
        <f t="shared" si="19"/>
        <v>2201.5487949017679</v>
      </c>
      <c r="Q257" s="8">
        <f>P257/B257</f>
        <v>0.73384959830058927</v>
      </c>
      <c r="R257">
        <v>272</v>
      </c>
      <c r="S257">
        <f t="shared" si="20"/>
        <v>39627.878308231826</v>
      </c>
      <c r="T257">
        <f t="shared" si="21"/>
        <v>4896</v>
      </c>
      <c r="U257">
        <f t="shared" si="22"/>
        <v>2201.5487949017679</v>
      </c>
      <c r="V257">
        <f t="shared" si="23"/>
        <v>4846817.0963334264</v>
      </c>
    </row>
    <row r="258" spans="1:22" x14ac:dyDescent="0.35">
      <c r="A258" s="1">
        <v>41172</v>
      </c>
      <c r="B258">
        <v>5739</v>
      </c>
      <c r="C258">
        <v>4245</v>
      </c>
      <c r="D258">
        <v>6084</v>
      </c>
      <c r="E258">
        <v>0</v>
      </c>
      <c r="F258">
        <v>0</v>
      </c>
      <c r="G258">
        <v>3000</v>
      </c>
      <c r="H258">
        <v>0</v>
      </c>
      <c r="I258">
        <v>0.81822934820494941</v>
      </c>
      <c r="J258">
        <v>0</v>
      </c>
      <c r="K258">
        <v>0</v>
      </c>
      <c r="L258">
        <v>1</v>
      </c>
      <c r="M258">
        <v>0</v>
      </c>
      <c r="N258">
        <f t="shared" si="18"/>
        <v>5079.7190525371061</v>
      </c>
      <c r="O258">
        <f>N258-B258</f>
        <v>-659.28094746289389</v>
      </c>
      <c r="P258">
        <f t="shared" si="19"/>
        <v>659.28094746289389</v>
      </c>
      <c r="Q258" s="8">
        <f>P258/B258</f>
        <v>0.1148773213909904</v>
      </c>
      <c r="R258">
        <v>1134</v>
      </c>
      <c r="S258">
        <f t="shared" si="20"/>
        <v>47468.22821732836</v>
      </c>
      <c r="T258">
        <f t="shared" si="21"/>
        <v>20412</v>
      </c>
      <c r="U258">
        <f t="shared" si="22"/>
        <v>-1318.5618949257878</v>
      </c>
      <c r="V258">
        <f t="shared" si="23"/>
        <v>1738605.4707502841</v>
      </c>
    </row>
    <row r="259" spans="1:22" x14ac:dyDescent="0.35">
      <c r="A259" s="1">
        <v>41173</v>
      </c>
      <c r="B259">
        <v>4628.5</v>
      </c>
      <c r="C259">
        <v>4471.666666666667</v>
      </c>
      <c r="D259">
        <v>6172</v>
      </c>
      <c r="E259">
        <v>0</v>
      </c>
      <c r="F259">
        <v>0</v>
      </c>
      <c r="G259">
        <v>5739</v>
      </c>
      <c r="H259">
        <v>0</v>
      </c>
      <c r="I259">
        <v>0.37097711165330544</v>
      </c>
      <c r="J259">
        <v>0</v>
      </c>
      <c r="K259">
        <v>0</v>
      </c>
      <c r="L259">
        <v>0</v>
      </c>
      <c r="M259">
        <v>1</v>
      </c>
      <c r="N259">
        <f t="shared" ref="N259:N322" si="24">$X$2+SUMPRODUCT(C259:H259,$Y$2:$AD$2)</f>
        <v>5857.7214275548158</v>
      </c>
      <c r="O259">
        <f>N259-B259</f>
        <v>1229.2214275548158</v>
      </c>
      <c r="P259">
        <f t="shared" ref="P259:P322" si="25">ABS(O259)</f>
        <v>1229.2214275548158</v>
      </c>
      <c r="Q259" s="8">
        <f>P259/B259</f>
        <v>0.26557662904932827</v>
      </c>
      <c r="R259">
        <v>4162</v>
      </c>
      <c r="S259">
        <f t="shared" ref="S259:S322" si="26">IF(O259&lt;0,O259*-72,O259*18)</f>
        <v>22125.985695986685</v>
      </c>
      <c r="T259">
        <f t="shared" ref="T259:T322" si="27">R259*18</f>
        <v>74916</v>
      </c>
      <c r="U259">
        <f t="shared" ref="U259:U322" si="28">IF(O259&lt;0,O259*2,O259)</f>
        <v>1229.2214275548158</v>
      </c>
      <c r="V259">
        <f t="shared" ref="V259:V322" si="29">U259^2</f>
        <v>1510985.3179598993</v>
      </c>
    </row>
    <row r="260" spans="1:22" x14ac:dyDescent="0.35">
      <c r="A260" s="1">
        <v>41174</v>
      </c>
      <c r="B260">
        <v>6288</v>
      </c>
      <c r="C260">
        <v>4455.833333333333</v>
      </c>
      <c r="D260">
        <v>7222</v>
      </c>
      <c r="E260">
        <v>0</v>
      </c>
      <c r="F260">
        <v>0</v>
      </c>
      <c r="G260">
        <v>4628.5</v>
      </c>
      <c r="H260">
        <v>1</v>
      </c>
      <c r="I260">
        <v>0.69280817938886952</v>
      </c>
      <c r="J260">
        <v>1</v>
      </c>
      <c r="K260">
        <v>0</v>
      </c>
      <c r="L260">
        <v>0</v>
      </c>
      <c r="M260">
        <v>0</v>
      </c>
      <c r="N260">
        <f t="shared" si="24"/>
        <v>6338.9525880504789</v>
      </c>
      <c r="O260">
        <f>N260-B260</f>
        <v>50.95258805047888</v>
      </c>
      <c r="P260">
        <f t="shared" si="25"/>
        <v>50.95258805047888</v>
      </c>
      <c r="Q260" s="8">
        <f>P260/B260</f>
        <v>8.1031469545926969E-3</v>
      </c>
      <c r="R260">
        <v>836</v>
      </c>
      <c r="S260">
        <f t="shared" si="26"/>
        <v>917.14658490861984</v>
      </c>
      <c r="T260">
        <f t="shared" si="27"/>
        <v>15048</v>
      </c>
      <c r="U260">
        <f t="shared" si="28"/>
        <v>50.95258805047888</v>
      </c>
      <c r="V260">
        <f t="shared" si="29"/>
        <v>2596.166229041803</v>
      </c>
    </row>
    <row r="261" spans="1:22" x14ac:dyDescent="0.35">
      <c r="A261" s="1">
        <v>41175</v>
      </c>
      <c r="B261">
        <v>6844</v>
      </c>
      <c r="C261">
        <v>5551.833333333333</v>
      </c>
      <c r="D261">
        <v>6819</v>
      </c>
      <c r="E261">
        <v>0</v>
      </c>
      <c r="F261">
        <v>0</v>
      </c>
      <c r="G261">
        <v>6288</v>
      </c>
      <c r="H261">
        <v>0</v>
      </c>
      <c r="I261">
        <v>0.5645985825490879</v>
      </c>
      <c r="J261">
        <v>1</v>
      </c>
      <c r="K261">
        <v>0</v>
      </c>
      <c r="L261">
        <v>0</v>
      </c>
      <c r="M261">
        <v>0</v>
      </c>
      <c r="N261">
        <f t="shared" si="24"/>
        <v>6591.2574765875033</v>
      </c>
      <c r="O261">
        <f>N261-B261</f>
        <v>-252.74252341249667</v>
      </c>
      <c r="P261">
        <f t="shared" si="25"/>
        <v>252.74252341249667</v>
      </c>
      <c r="Q261" s="8">
        <f>P261/B261</f>
        <v>3.6929065372953929E-2</v>
      </c>
      <c r="R261">
        <v>1051</v>
      </c>
      <c r="S261">
        <f t="shared" si="26"/>
        <v>18197.46168569976</v>
      </c>
      <c r="T261">
        <f t="shared" si="27"/>
        <v>18918</v>
      </c>
      <c r="U261">
        <f t="shared" si="28"/>
        <v>-505.48504682499333</v>
      </c>
      <c r="V261">
        <f t="shared" si="29"/>
        <v>255515.13256366571</v>
      </c>
    </row>
    <row r="262" spans="1:22" x14ac:dyDescent="0.35">
      <c r="A262" s="1">
        <v>41176</v>
      </c>
      <c r="B262">
        <v>4615</v>
      </c>
      <c r="C262">
        <v>5920.166666666667</v>
      </c>
      <c r="D262">
        <v>5059</v>
      </c>
      <c r="E262">
        <v>0</v>
      </c>
      <c r="F262">
        <v>0</v>
      </c>
      <c r="G262">
        <v>6844</v>
      </c>
      <c r="H262">
        <v>0</v>
      </c>
      <c r="I262">
        <v>0.24102474729871035</v>
      </c>
      <c r="J262">
        <v>0</v>
      </c>
      <c r="K262">
        <v>1</v>
      </c>
      <c r="L262">
        <v>0</v>
      </c>
      <c r="M262">
        <v>0</v>
      </c>
      <c r="N262">
        <f t="shared" si="24"/>
        <v>6191.5193211571568</v>
      </c>
      <c r="O262">
        <f>N262-B262</f>
        <v>1576.5193211571568</v>
      </c>
      <c r="P262">
        <f t="shared" si="25"/>
        <v>1576.5193211571568</v>
      </c>
      <c r="Q262" s="8">
        <f>P262/B262</f>
        <v>0.34160765355518025</v>
      </c>
      <c r="R262">
        <v>1840</v>
      </c>
      <c r="S262">
        <f t="shared" si="26"/>
        <v>28377.347780828823</v>
      </c>
      <c r="T262">
        <f t="shared" si="27"/>
        <v>33120</v>
      </c>
      <c r="U262">
        <f t="shared" si="28"/>
        <v>1576.5193211571568</v>
      </c>
      <c r="V262">
        <f t="shared" si="29"/>
        <v>2485413.1699818224</v>
      </c>
    </row>
    <row r="263" spans="1:22" x14ac:dyDescent="0.35">
      <c r="A263" s="1">
        <v>41177</v>
      </c>
      <c r="B263">
        <v>5412</v>
      </c>
      <c r="C263">
        <v>5915.666666666667</v>
      </c>
      <c r="D263">
        <v>4676</v>
      </c>
      <c r="E263">
        <v>1</v>
      </c>
      <c r="F263">
        <v>0</v>
      </c>
      <c r="G263">
        <v>4615</v>
      </c>
      <c r="H263">
        <v>0</v>
      </c>
      <c r="I263">
        <v>0.5925990472870919</v>
      </c>
      <c r="J263">
        <v>0</v>
      </c>
      <c r="K263">
        <v>0</v>
      </c>
      <c r="L263">
        <v>0</v>
      </c>
      <c r="M263">
        <v>0</v>
      </c>
      <c r="N263">
        <f t="shared" si="24"/>
        <v>5340.978654215749</v>
      </c>
      <c r="O263">
        <f>N263-B263</f>
        <v>-71.021345784251025</v>
      </c>
      <c r="P263">
        <f t="shared" si="25"/>
        <v>71.021345784251025</v>
      </c>
      <c r="Q263" s="8">
        <f>P263/B263</f>
        <v>1.312293898452532E-2</v>
      </c>
      <c r="R263">
        <v>2027</v>
      </c>
      <c r="S263">
        <f t="shared" si="26"/>
        <v>5113.5368964660738</v>
      </c>
      <c r="T263">
        <f t="shared" si="27"/>
        <v>36486</v>
      </c>
      <c r="U263">
        <f t="shared" si="28"/>
        <v>-142.04269156850205</v>
      </c>
      <c r="V263">
        <f t="shared" si="29"/>
        <v>20176.126228024605</v>
      </c>
    </row>
    <row r="264" spans="1:22" x14ac:dyDescent="0.35">
      <c r="A264" s="1">
        <v>41178</v>
      </c>
      <c r="B264">
        <v>5273</v>
      </c>
      <c r="C264">
        <v>5623.666666666667</v>
      </c>
      <c r="D264">
        <v>3000</v>
      </c>
      <c r="E264">
        <v>0</v>
      </c>
      <c r="F264">
        <v>1</v>
      </c>
      <c r="G264">
        <v>5412</v>
      </c>
      <c r="H264">
        <v>0</v>
      </c>
      <c r="I264">
        <v>0.483850354362728</v>
      </c>
      <c r="J264">
        <v>0</v>
      </c>
      <c r="K264">
        <v>0</v>
      </c>
      <c r="L264">
        <v>0</v>
      </c>
      <c r="M264">
        <v>0</v>
      </c>
      <c r="N264">
        <f t="shared" si="24"/>
        <v>4664.7602855196037</v>
      </c>
      <c r="O264">
        <f>N264-B264</f>
        <v>-608.23971448039629</v>
      </c>
      <c r="P264">
        <f t="shared" si="25"/>
        <v>608.23971448039629</v>
      </c>
      <c r="Q264" s="8">
        <f>P264/B264</f>
        <v>0.11534984154758132</v>
      </c>
      <c r="R264">
        <v>1856</v>
      </c>
      <c r="S264">
        <f t="shared" si="26"/>
        <v>43793.259442588533</v>
      </c>
      <c r="T264">
        <f t="shared" si="27"/>
        <v>33408</v>
      </c>
      <c r="U264">
        <f t="shared" si="28"/>
        <v>-1216.4794289607926</v>
      </c>
      <c r="V264">
        <f t="shared" si="29"/>
        <v>1479822.2010847761</v>
      </c>
    </row>
    <row r="265" spans="1:22" x14ac:dyDescent="0.35">
      <c r="A265" s="1">
        <v>41179</v>
      </c>
      <c r="B265">
        <v>4996</v>
      </c>
      <c r="C265">
        <v>5100</v>
      </c>
      <c r="D265">
        <v>5739</v>
      </c>
      <c r="E265">
        <v>0</v>
      </c>
      <c r="F265">
        <v>0</v>
      </c>
      <c r="G265">
        <v>5273</v>
      </c>
      <c r="H265">
        <v>0</v>
      </c>
      <c r="I265">
        <v>0.4678168932264436</v>
      </c>
      <c r="J265">
        <v>0</v>
      </c>
      <c r="K265">
        <v>0</v>
      </c>
      <c r="L265">
        <v>1</v>
      </c>
      <c r="M265">
        <v>0</v>
      </c>
      <c r="N265">
        <f t="shared" si="24"/>
        <v>5789.8462330474431</v>
      </c>
      <c r="O265">
        <f>N265-B265</f>
        <v>793.84623304744309</v>
      </c>
      <c r="P265">
        <f t="shared" si="25"/>
        <v>793.84623304744309</v>
      </c>
      <c r="Q265" s="8">
        <f>P265/B265</f>
        <v>0.15889636370044899</v>
      </c>
      <c r="R265">
        <v>1961</v>
      </c>
      <c r="S265">
        <f t="shared" si="26"/>
        <v>14289.232194853976</v>
      </c>
      <c r="T265">
        <f t="shared" si="27"/>
        <v>35298</v>
      </c>
      <c r="U265">
        <f t="shared" si="28"/>
        <v>793.84623304744309</v>
      </c>
      <c r="V265">
        <f t="shared" si="29"/>
        <v>630191.8417236153</v>
      </c>
    </row>
    <row r="266" spans="1:22" x14ac:dyDescent="0.35">
      <c r="A266" s="1">
        <v>41180</v>
      </c>
      <c r="B266">
        <v>5590</v>
      </c>
      <c r="C266">
        <v>5227</v>
      </c>
      <c r="D266">
        <v>4628.5</v>
      </c>
      <c r="E266">
        <v>0</v>
      </c>
      <c r="F266">
        <v>0</v>
      </c>
      <c r="G266">
        <v>4996</v>
      </c>
      <c r="H266">
        <v>0</v>
      </c>
      <c r="I266">
        <v>0.56901359358661552</v>
      </c>
      <c r="J266">
        <v>0</v>
      </c>
      <c r="K266">
        <v>0</v>
      </c>
      <c r="L266">
        <v>0</v>
      </c>
      <c r="M266">
        <v>1</v>
      </c>
      <c r="N266">
        <f t="shared" si="24"/>
        <v>5349.1450263788265</v>
      </c>
      <c r="O266">
        <f>N266-B266</f>
        <v>-240.85497362117349</v>
      </c>
      <c r="P266">
        <f t="shared" si="25"/>
        <v>240.85497362117349</v>
      </c>
      <c r="Q266" s="8">
        <f>P266/B266</f>
        <v>4.3086757356202772E-2</v>
      </c>
      <c r="R266">
        <v>835</v>
      </c>
      <c r="S266">
        <f t="shared" si="26"/>
        <v>17341.558100724491</v>
      </c>
      <c r="T266">
        <f t="shared" si="27"/>
        <v>15030</v>
      </c>
      <c r="U266">
        <f t="shared" si="28"/>
        <v>-481.70994724234697</v>
      </c>
      <c r="V266">
        <f t="shared" si="29"/>
        <v>232044.47327222471</v>
      </c>
    </row>
    <row r="267" spans="1:22" x14ac:dyDescent="0.35">
      <c r="A267" s="1">
        <v>41181</v>
      </c>
      <c r="B267">
        <v>6648</v>
      </c>
      <c r="C267">
        <v>5286.333333333333</v>
      </c>
      <c r="D267">
        <v>6288</v>
      </c>
      <c r="E267">
        <v>0</v>
      </c>
      <c r="F267">
        <v>0</v>
      </c>
      <c r="G267">
        <v>5590</v>
      </c>
      <c r="H267">
        <v>1</v>
      </c>
      <c r="I267">
        <v>0.62292320204484719</v>
      </c>
      <c r="J267">
        <v>1</v>
      </c>
      <c r="K267">
        <v>0</v>
      </c>
      <c r="L267">
        <v>0</v>
      </c>
      <c r="M267">
        <v>0</v>
      </c>
      <c r="N267">
        <f t="shared" si="24"/>
        <v>6500.0162324670328</v>
      </c>
      <c r="O267">
        <f>N267-B267</f>
        <v>-147.98376753296725</v>
      </c>
      <c r="P267">
        <f t="shared" si="25"/>
        <v>147.98376753296725</v>
      </c>
      <c r="Q267" s="8">
        <f>P267/B267</f>
        <v>2.2259892829868719E-2</v>
      </c>
      <c r="R267">
        <v>1478</v>
      </c>
      <c r="S267">
        <f t="shared" si="26"/>
        <v>10654.831262373642</v>
      </c>
      <c r="T267">
        <f t="shared" si="27"/>
        <v>26604</v>
      </c>
      <c r="U267">
        <f t="shared" si="28"/>
        <v>-295.9675350659345</v>
      </c>
      <c r="V267">
        <f t="shared" si="29"/>
        <v>87596.78181300516</v>
      </c>
    </row>
    <row r="268" spans="1:22" x14ac:dyDescent="0.35">
      <c r="A268" s="1">
        <v>41182</v>
      </c>
      <c r="B268">
        <v>6569</v>
      </c>
      <c r="C268">
        <v>5744.666666666667</v>
      </c>
      <c r="D268">
        <v>6844</v>
      </c>
      <c r="E268">
        <v>0</v>
      </c>
      <c r="F268">
        <v>0</v>
      </c>
      <c r="G268">
        <v>6648</v>
      </c>
      <c r="H268">
        <v>0</v>
      </c>
      <c r="I268">
        <v>0.49082142442198212</v>
      </c>
      <c r="J268">
        <v>1</v>
      </c>
      <c r="K268">
        <v>0</v>
      </c>
      <c r="L268">
        <v>0</v>
      </c>
      <c r="M268">
        <v>0</v>
      </c>
      <c r="N268">
        <f t="shared" si="24"/>
        <v>6752.488723954657</v>
      </c>
      <c r="O268">
        <f>N268-B268</f>
        <v>183.48872395465696</v>
      </c>
      <c r="P268">
        <f t="shared" si="25"/>
        <v>183.48872395465696</v>
      </c>
      <c r="Q268" s="8">
        <f>P268/B268</f>
        <v>2.7932520011365043E-2</v>
      </c>
      <c r="R268">
        <v>1075</v>
      </c>
      <c r="S268">
        <f t="shared" si="26"/>
        <v>3302.7970311838253</v>
      </c>
      <c r="T268">
        <f t="shared" si="27"/>
        <v>19350</v>
      </c>
      <c r="U268">
        <f t="shared" si="28"/>
        <v>183.48872395465696</v>
      </c>
      <c r="V268">
        <f t="shared" si="29"/>
        <v>33668.111818508303</v>
      </c>
    </row>
    <row r="269" spans="1:22" x14ac:dyDescent="0.35">
      <c r="A269" s="1">
        <v>41183</v>
      </c>
      <c r="B269">
        <v>4396</v>
      </c>
      <c r="C269">
        <v>6269</v>
      </c>
      <c r="D269">
        <v>4615</v>
      </c>
      <c r="E269">
        <v>0</v>
      </c>
      <c r="F269">
        <v>0</v>
      </c>
      <c r="G269">
        <v>6569</v>
      </c>
      <c r="H269">
        <v>0</v>
      </c>
      <c r="I269">
        <v>0.24753107935401417</v>
      </c>
      <c r="J269">
        <v>0</v>
      </c>
      <c r="K269">
        <v>1</v>
      </c>
      <c r="L269">
        <v>0</v>
      </c>
      <c r="M269">
        <v>0</v>
      </c>
      <c r="N269">
        <f t="shared" si="24"/>
        <v>6073.7686354574489</v>
      </c>
      <c r="O269">
        <f>N269-B269</f>
        <v>1677.7686354574489</v>
      </c>
      <c r="P269">
        <f t="shared" si="25"/>
        <v>1677.7686354574489</v>
      </c>
      <c r="Q269" s="8">
        <f>P269/B269</f>
        <v>0.38165801534518856</v>
      </c>
      <c r="R269">
        <v>1808</v>
      </c>
      <c r="S269">
        <f t="shared" si="26"/>
        <v>30199.83543823408</v>
      </c>
      <c r="T269">
        <f t="shared" si="27"/>
        <v>32544</v>
      </c>
      <c r="U269">
        <f t="shared" si="28"/>
        <v>1677.7686354574489</v>
      </c>
      <c r="V269">
        <f t="shared" si="29"/>
        <v>2814907.5941247502</v>
      </c>
    </row>
    <row r="270" spans="1:22" x14ac:dyDescent="0.35">
      <c r="A270" s="1">
        <v>41184</v>
      </c>
      <c r="B270">
        <v>5205</v>
      </c>
      <c r="C270">
        <v>5871</v>
      </c>
      <c r="D270">
        <v>5412</v>
      </c>
      <c r="E270">
        <v>1</v>
      </c>
      <c r="F270">
        <v>0</v>
      </c>
      <c r="G270">
        <v>4396</v>
      </c>
      <c r="H270">
        <v>0</v>
      </c>
      <c r="I270">
        <v>0.5939932612989427</v>
      </c>
      <c r="J270">
        <v>0</v>
      </c>
      <c r="K270">
        <v>0</v>
      </c>
      <c r="L270">
        <v>0</v>
      </c>
      <c r="M270">
        <v>0</v>
      </c>
      <c r="N270">
        <f t="shared" si="24"/>
        <v>5547.6383598070133</v>
      </c>
      <c r="O270">
        <f>N270-B270</f>
        <v>342.63835980701333</v>
      </c>
      <c r="P270">
        <f t="shared" si="25"/>
        <v>342.63835980701333</v>
      </c>
      <c r="Q270" s="8">
        <f>P270/B270</f>
        <v>6.5828695448033298E-2</v>
      </c>
      <c r="R270">
        <v>1511</v>
      </c>
      <c r="S270">
        <f t="shared" si="26"/>
        <v>6167.4904765262399</v>
      </c>
      <c r="T270">
        <f t="shared" si="27"/>
        <v>27198</v>
      </c>
      <c r="U270">
        <f t="shared" si="28"/>
        <v>342.63835980701333</v>
      </c>
      <c r="V270">
        <f t="shared" si="29"/>
        <v>117401.04561124033</v>
      </c>
    </row>
    <row r="271" spans="1:22" x14ac:dyDescent="0.35">
      <c r="A271" s="1">
        <v>41185</v>
      </c>
      <c r="B271">
        <v>5350</v>
      </c>
      <c r="C271">
        <v>5390</v>
      </c>
      <c r="D271">
        <v>5273</v>
      </c>
      <c r="E271">
        <v>0</v>
      </c>
      <c r="F271">
        <v>1</v>
      </c>
      <c r="G271">
        <v>5205</v>
      </c>
      <c r="H271">
        <v>0</v>
      </c>
      <c r="I271">
        <v>0.51684675264319735</v>
      </c>
      <c r="J271">
        <v>0</v>
      </c>
      <c r="K271">
        <v>0</v>
      </c>
      <c r="L271">
        <v>0</v>
      </c>
      <c r="M271">
        <v>0</v>
      </c>
      <c r="N271">
        <f t="shared" si="24"/>
        <v>5386.1401037759588</v>
      </c>
      <c r="O271">
        <f>N271-B271</f>
        <v>36.140103775958778</v>
      </c>
      <c r="P271">
        <f t="shared" si="25"/>
        <v>36.140103775958778</v>
      </c>
      <c r="Q271" s="8">
        <f>P271/B271</f>
        <v>6.7551595842913603E-3</v>
      </c>
      <c r="R271">
        <v>1355</v>
      </c>
      <c r="S271">
        <f t="shared" si="26"/>
        <v>650.521867967258</v>
      </c>
      <c r="T271">
        <f t="shared" si="27"/>
        <v>24390</v>
      </c>
      <c r="U271">
        <f t="shared" si="28"/>
        <v>36.140103775958778</v>
      </c>
      <c r="V271">
        <f t="shared" si="29"/>
        <v>1306.1071009370698</v>
      </c>
    </row>
    <row r="272" spans="1:22" x14ac:dyDescent="0.35">
      <c r="A272" s="1">
        <v>41186</v>
      </c>
      <c r="B272">
        <v>4939</v>
      </c>
      <c r="C272">
        <v>4983.666666666667</v>
      </c>
      <c r="D272">
        <v>4996</v>
      </c>
      <c r="E272">
        <v>0</v>
      </c>
      <c r="F272">
        <v>0</v>
      </c>
      <c r="G272">
        <v>5350</v>
      </c>
      <c r="H272">
        <v>0</v>
      </c>
      <c r="I272">
        <v>0.45224817009410945</v>
      </c>
      <c r="J272">
        <v>0</v>
      </c>
      <c r="K272">
        <v>0</v>
      </c>
      <c r="L272">
        <v>1</v>
      </c>
      <c r="M272">
        <v>0</v>
      </c>
      <c r="N272">
        <f t="shared" si="24"/>
        <v>5492.5505750711782</v>
      </c>
      <c r="O272">
        <f>N272-B272</f>
        <v>553.55057507117817</v>
      </c>
      <c r="P272">
        <f t="shared" si="25"/>
        <v>553.55057507117817</v>
      </c>
      <c r="Q272" s="8">
        <f>P272/B272</f>
        <v>0.11207746002655966</v>
      </c>
      <c r="R272">
        <v>1835</v>
      </c>
      <c r="S272">
        <f t="shared" si="26"/>
        <v>9963.9103512812071</v>
      </c>
      <c r="T272">
        <f t="shared" si="27"/>
        <v>33030</v>
      </c>
      <c r="U272">
        <f t="shared" si="28"/>
        <v>553.55057507117817</v>
      </c>
      <c r="V272">
        <f t="shared" si="29"/>
        <v>306418.23916163208</v>
      </c>
    </row>
    <row r="273" spans="1:22" x14ac:dyDescent="0.35">
      <c r="A273" s="1">
        <v>41187</v>
      </c>
      <c r="B273">
        <v>6693</v>
      </c>
      <c r="C273">
        <v>5164.666666666667</v>
      </c>
      <c r="D273">
        <v>5590</v>
      </c>
      <c r="E273">
        <v>0</v>
      </c>
      <c r="F273">
        <v>0</v>
      </c>
      <c r="G273">
        <v>4939</v>
      </c>
      <c r="H273">
        <v>0</v>
      </c>
      <c r="I273">
        <v>0.70378761473219476</v>
      </c>
      <c r="J273">
        <v>0</v>
      </c>
      <c r="K273">
        <v>0</v>
      </c>
      <c r="L273">
        <v>0</v>
      </c>
      <c r="M273">
        <v>1</v>
      </c>
      <c r="N273">
        <f t="shared" si="24"/>
        <v>5673.8548135981055</v>
      </c>
      <c r="O273">
        <f>N273-B273</f>
        <v>-1019.1451864018945</v>
      </c>
      <c r="P273">
        <f t="shared" si="25"/>
        <v>1019.1451864018945</v>
      </c>
      <c r="Q273" s="8">
        <f>P273/B273</f>
        <v>0.15227031023485649</v>
      </c>
      <c r="R273">
        <v>671</v>
      </c>
      <c r="S273">
        <f t="shared" si="26"/>
        <v>73378.453420936406</v>
      </c>
      <c r="T273">
        <f t="shared" si="27"/>
        <v>12078</v>
      </c>
      <c r="U273">
        <f t="shared" si="28"/>
        <v>-2038.2903728037891</v>
      </c>
      <c r="V273">
        <f t="shared" si="29"/>
        <v>4154627.6438646093</v>
      </c>
    </row>
    <row r="274" spans="1:22" x14ac:dyDescent="0.35">
      <c r="A274" s="1">
        <v>41188</v>
      </c>
      <c r="B274">
        <v>7112</v>
      </c>
      <c r="C274">
        <v>5660.666666666667</v>
      </c>
      <c r="D274">
        <v>6648</v>
      </c>
      <c r="E274">
        <v>0</v>
      </c>
      <c r="F274">
        <v>0</v>
      </c>
      <c r="G274">
        <v>6693</v>
      </c>
      <c r="H274">
        <v>1</v>
      </c>
      <c r="I274">
        <v>0.54868130591379105</v>
      </c>
      <c r="J274">
        <v>1</v>
      </c>
      <c r="K274">
        <v>0</v>
      </c>
      <c r="L274">
        <v>0</v>
      </c>
      <c r="M274">
        <v>0</v>
      </c>
      <c r="N274">
        <f t="shared" si="24"/>
        <v>7028.2684215309491</v>
      </c>
      <c r="O274">
        <f>N274-B274</f>
        <v>-83.731578469050874</v>
      </c>
      <c r="P274">
        <f t="shared" si="25"/>
        <v>83.731578469050874</v>
      </c>
      <c r="Q274" s="8">
        <f>P274/B274</f>
        <v>1.1773281562015027E-2</v>
      </c>
      <c r="R274">
        <v>885</v>
      </c>
      <c r="S274">
        <f t="shared" si="26"/>
        <v>6028.6736497716629</v>
      </c>
      <c r="T274">
        <f t="shared" si="27"/>
        <v>15930</v>
      </c>
      <c r="U274">
        <f t="shared" si="28"/>
        <v>-167.46315693810175</v>
      </c>
      <c r="V274">
        <f t="shared" si="29"/>
        <v>28043.908931675294</v>
      </c>
    </row>
    <row r="275" spans="1:22" x14ac:dyDescent="0.35">
      <c r="A275" s="1">
        <v>41189</v>
      </c>
      <c r="B275">
        <v>6933</v>
      </c>
      <c r="C275">
        <v>6248</v>
      </c>
      <c r="D275">
        <v>6569</v>
      </c>
      <c r="E275">
        <v>0</v>
      </c>
      <c r="F275">
        <v>0</v>
      </c>
      <c r="G275">
        <v>7112</v>
      </c>
      <c r="H275">
        <v>0</v>
      </c>
      <c r="I275">
        <v>0.47920297432322528</v>
      </c>
      <c r="J275">
        <v>1</v>
      </c>
      <c r="K275">
        <v>0</v>
      </c>
      <c r="L275">
        <v>0</v>
      </c>
      <c r="M275">
        <v>0</v>
      </c>
      <c r="N275">
        <f t="shared" si="24"/>
        <v>6929.8162410976493</v>
      </c>
      <c r="O275">
        <f>N275-B275</f>
        <v>-3.1837589023507462</v>
      </c>
      <c r="P275">
        <f t="shared" si="25"/>
        <v>3.1837589023507462</v>
      </c>
      <c r="Q275" s="8">
        <f>P275/B275</f>
        <v>4.5921807332334431E-4</v>
      </c>
      <c r="R275">
        <v>735</v>
      </c>
      <c r="S275">
        <f t="shared" si="26"/>
        <v>229.23064096925373</v>
      </c>
      <c r="T275">
        <f t="shared" si="27"/>
        <v>13230</v>
      </c>
      <c r="U275">
        <f t="shared" si="28"/>
        <v>-6.3675178047014924</v>
      </c>
      <c r="V275">
        <f t="shared" si="29"/>
        <v>40.545282993190511</v>
      </c>
    </row>
    <row r="276" spans="1:22" x14ac:dyDescent="0.35">
      <c r="A276" s="1">
        <v>41190</v>
      </c>
      <c r="B276">
        <v>4621</v>
      </c>
      <c r="C276">
        <v>6912.666666666667</v>
      </c>
      <c r="D276">
        <v>4396</v>
      </c>
      <c r="E276">
        <v>0</v>
      </c>
      <c r="F276">
        <v>0</v>
      </c>
      <c r="G276">
        <v>6933</v>
      </c>
      <c r="H276">
        <v>0</v>
      </c>
      <c r="I276">
        <v>0.23138143371674219</v>
      </c>
      <c r="J276">
        <v>0</v>
      </c>
      <c r="K276">
        <v>1</v>
      </c>
      <c r="L276">
        <v>0</v>
      </c>
      <c r="M276">
        <v>0</v>
      </c>
      <c r="N276">
        <f t="shared" si="24"/>
        <v>6293.9962860476699</v>
      </c>
      <c r="O276">
        <f>N276-B276</f>
        <v>1672.9962860476699</v>
      </c>
      <c r="P276">
        <f t="shared" si="25"/>
        <v>1672.9962860476699</v>
      </c>
      <c r="Q276" s="8">
        <f>P276/B276</f>
        <v>0.36204204415660463</v>
      </c>
      <c r="R276">
        <v>1495</v>
      </c>
      <c r="S276">
        <f t="shared" si="26"/>
        <v>30113.933148858057</v>
      </c>
      <c r="T276">
        <f t="shared" si="27"/>
        <v>26910</v>
      </c>
      <c r="U276">
        <f t="shared" si="28"/>
        <v>1672.9962860476699</v>
      </c>
      <c r="V276">
        <f t="shared" si="29"/>
        <v>2798916.5731292968</v>
      </c>
    </row>
    <row r="277" spans="1:22" x14ac:dyDescent="0.35">
      <c r="A277" s="1">
        <v>41191</v>
      </c>
      <c r="B277">
        <v>5251</v>
      </c>
      <c r="C277">
        <v>6222</v>
      </c>
      <c r="D277">
        <v>5205</v>
      </c>
      <c r="E277">
        <v>1</v>
      </c>
      <c r="F277">
        <v>0</v>
      </c>
      <c r="G277">
        <v>4621</v>
      </c>
      <c r="H277">
        <v>0</v>
      </c>
      <c r="I277">
        <v>0.57319623562216804</v>
      </c>
      <c r="J277">
        <v>0</v>
      </c>
      <c r="K277">
        <v>0</v>
      </c>
      <c r="L277">
        <v>0</v>
      </c>
      <c r="M277">
        <v>0</v>
      </c>
      <c r="N277">
        <f t="shared" si="24"/>
        <v>5641.4916406314314</v>
      </c>
      <c r="O277">
        <f>N277-B277</f>
        <v>390.49164063143144</v>
      </c>
      <c r="P277">
        <f t="shared" si="25"/>
        <v>390.49164063143144</v>
      </c>
      <c r="Q277" s="8">
        <f>P277/B277</f>
        <v>7.4365195321163868E-2</v>
      </c>
      <c r="R277">
        <v>1300</v>
      </c>
      <c r="S277">
        <f t="shared" si="26"/>
        <v>7028.8495313657659</v>
      </c>
      <c r="T277">
        <f t="shared" si="27"/>
        <v>23400</v>
      </c>
      <c r="U277">
        <f t="shared" si="28"/>
        <v>390.49164063143144</v>
      </c>
      <c r="V277">
        <f t="shared" si="29"/>
        <v>152483.72140302698</v>
      </c>
    </row>
    <row r="278" spans="1:22" x14ac:dyDescent="0.35">
      <c r="A278" s="1">
        <v>41192</v>
      </c>
      <c r="B278">
        <v>5459</v>
      </c>
      <c r="C278">
        <v>5601.666666666667</v>
      </c>
      <c r="D278">
        <v>5350</v>
      </c>
      <c r="E278">
        <v>0</v>
      </c>
      <c r="F278">
        <v>1</v>
      </c>
      <c r="G278">
        <v>5251</v>
      </c>
      <c r="H278">
        <v>0</v>
      </c>
      <c r="I278">
        <v>0.52416637620541418</v>
      </c>
      <c r="J278">
        <v>0</v>
      </c>
      <c r="K278">
        <v>0</v>
      </c>
      <c r="L278">
        <v>0</v>
      </c>
      <c r="M278">
        <v>0</v>
      </c>
      <c r="N278">
        <f t="shared" si="24"/>
        <v>5496.2130281189366</v>
      </c>
      <c r="O278">
        <f>N278-B278</f>
        <v>37.213028118936563</v>
      </c>
      <c r="P278">
        <f t="shared" si="25"/>
        <v>37.213028118936563</v>
      </c>
      <c r="Q278" s="8">
        <f>P278/B278</f>
        <v>6.8168214176472916E-3</v>
      </c>
      <c r="R278">
        <v>877</v>
      </c>
      <c r="S278">
        <f t="shared" si="26"/>
        <v>669.83450614085814</v>
      </c>
      <c r="T278">
        <f t="shared" si="27"/>
        <v>15786</v>
      </c>
      <c r="U278">
        <f t="shared" si="28"/>
        <v>37.213028118936563</v>
      </c>
      <c r="V278">
        <f t="shared" si="29"/>
        <v>1384.8094617807633</v>
      </c>
    </row>
    <row r="279" spans="1:22" x14ac:dyDescent="0.35">
      <c r="A279" s="1">
        <v>41193</v>
      </c>
      <c r="B279">
        <v>5194</v>
      </c>
      <c r="C279">
        <v>5110.333333333333</v>
      </c>
      <c r="D279">
        <v>4939</v>
      </c>
      <c r="E279">
        <v>0</v>
      </c>
      <c r="F279">
        <v>0</v>
      </c>
      <c r="G279">
        <v>5459</v>
      </c>
      <c r="H279">
        <v>0</v>
      </c>
      <c r="I279">
        <v>0.4692111072382944</v>
      </c>
      <c r="J279">
        <v>0</v>
      </c>
      <c r="K279">
        <v>0</v>
      </c>
      <c r="L279">
        <v>1</v>
      </c>
      <c r="M279">
        <v>0</v>
      </c>
      <c r="N279">
        <f t="shared" si="24"/>
        <v>5539.8362567979711</v>
      </c>
      <c r="O279">
        <f>N279-B279</f>
        <v>345.83625679797115</v>
      </c>
      <c r="P279">
        <f t="shared" si="25"/>
        <v>345.83625679797115</v>
      </c>
      <c r="Q279" s="8">
        <f>P279/B279</f>
        <v>6.6583799922597442E-2</v>
      </c>
      <c r="R279">
        <v>1324</v>
      </c>
      <c r="S279">
        <f t="shared" si="26"/>
        <v>6225.0526223634806</v>
      </c>
      <c r="T279">
        <f t="shared" si="27"/>
        <v>23832</v>
      </c>
      <c r="U279">
        <f t="shared" si="28"/>
        <v>345.83625679797115</v>
      </c>
      <c r="V279">
        <f t="shared" si="29"/>
        <v>119602.71651603225</v>
      </c>
    </row>
    <row r="280" spans="1:22" x14ac:dyDescent="0.35">
      <c r="A280" s="1">
        <v>41194</v>
      </c>
      <c r="B280">
        <v>6255</v>
      </c>
      <c r="C280">
        <v>5301.333333333333</v>
      </c>
      <c r="D280">
        <v>6693</v>
      </c>
      <c r="E280">
        <v>0</v>
      </c>
      <c r="F280">
        <v>0</v>
      </c>
      <c r="G280">
        <v>5194</v>
      </c>
      <c r="H280">
        <v>0</v>
      </c>
      <c r="I280">
        <v>0.62327175554780989</v>
      </c>
      <c r="J280">
        <v>0</v>
      </c>
      <c r="K280">
        <v>0</v>
      </c>
      <c r="L280">
        <v>0</v>
      </c>
      <c r="M280">
        <v>1</v>
      </c>
      <c r="N280">
        <f t="shared" si="24"/>
        <v>6193.6255982475432</v>
      </c>
      <c r="O280">
        <f>N280-B280</f>
        <v>-61.374401752456833</v>
      </c>
      <c r="P280">
        <f t="shared" si="25"/>
        <v>61.374401752456833</v>
      </c>
      <c r="Q280" s="8">
        <f>P280/B280</f>
        <v>9.8120546366837463E-3</v>
      </c>
      <c r="R280">
        <v>1152</v>
      </c>
      <c r="S280">
        <f t="shared" si="26"/>
        <v>4418.956926176892</v>
      </c>
      <c r="T280">
        <f t="shared" si="27"/>
        <v>20736</v>
      </c>
      <c r="U280">
        <f t="shared" si="28"/>
        <v>-122.74880350491367</v>
      </c>
      <c r="V280">
        <f t="shared" si="29"/>
        <v>15067.268761887906</v>
      </c>
    </row>
    <row r="281" spans="1:22" x14ac:dyDescent="0.35">
      <c r="A281" s="1">
        <v>41195</v>
      </c>
      <c r="B281">
        <v>6800</v>
      </c>
      <c r="C281">
        <v>5636</v>
      </c>
      <c r="D281">
        <v>7112</v>
      </c>
      <c r="E281">
        <v>0</v>
      </c>
      <c r="F281">
        <v>0</v>
      </c>
      <c r="G281">
        <v>6255</v>
      </c>
      <c r="H281">
        <v>1</v>
      </c>
      <c r="I281">
        <v>0.5633205530382247</v>
      </c>
      <c r="J281">
        <v>1</v>
      </c>
      <c r="K281">
        <v>0</v>
      </c>
      <c r="L281">
        <v>0</v>
      </c>
      <c r="M281">
        <v>0</v>
      </c>
      <c r="N281">
        <f t="shared" si="24"/>
        <v>7086.3292732683713</v>
      </c>
      <c r="O281">
        <f>N281-B281</f>
        <v>286.32927326837125</v>
      </c>
      <c r="P281">
        <f t="shared" si="25"/>
        <v>286.32927326837125</v>
      </c>
      <c r="Q281" s="8">
        <f>P281/B281</f>
        <v>4.2107246068878126E-2</v>
      </c>
      <c r="R281">
        <v>1105</v>
      </c>
      <c r="S281">
        <f t="shared" si="26"/>
        <v>5153.9269188306826</v>
      </c>
      <c r="T281">
        <f t="shared" si="27"/>
        <v>19890</v>
      </c>
      <c r="U281">
        <f t="shared" si="28"/>
        <v>286.32927326837125</v>
      </c>
      <c r="V281">
        <f t="shared" si="29"/>
        <v>81984.452730393619</v>
      </c>
    </row>
    <row r="282" spans="1:22" x14ac:dyDescent="0.35">
      <c r="A282" s="1">
        <v>41196</v>
      </c>
      <c r="B282">
        <v>6959</v>
      </c>
      <c r="C282">
        <v>6083</v>
      </c>
      <c r="D282">
        <v>6933</v>
      </c>
      <c r="E282">
        <v>0</v>
      </c>
      <c r="F282">
        <v>0</v>
      </c>
      <c r="G282">
        <v>6800</v>
      </c>
      <c r="H282">
        <v>0</v>
      </c>
      <c r="I282">
        <v>0.51847333565702336</v>
      </c>
      <c r="J282">
        <v>1</v>
      </c>
      <c r="K282">
        <v>0</v>
      </c>
      <c r="L282">
        <v>0</v>
      </c>
      <c r="M282">
        <v>0</v>
      </c>
      <c r="N282">
        <f t="shared" si="24"/>
        <v>6934.8965387195276</v>
      </c>
      <c r="O282">
        <f>N282-B282</f>
        <v>-24.103461280472402</v>
      </c>
      <c r="P282">
        <f t="shared" si="25"/>
        <v>24.103461280472402</v>
      </c>
      <c r="Q282" s="8">
        <f>P282/B282</f>
        <v>3.4636386378031903E-3</v>
      </c>
      <c r="R282">
        <v>715</v>
      </c>
      <c r="S282">
        <f t="shared" si="26"/>
        <v>1735.4492121940129</v>
      </c>
      <c r="T282">
        <f t="shared" si="27"/>
        <v>12870</v>
      </c>
      <c r="U282">
        <f t="shared" si="28"/>
        <v>-48.206922560944804</v>
      </c>
      <c r="V282">
        <f t="shared" si="29"/>
        <v>2323.9073827969291</v>
      </c>
    </row>
    <row r="283" spans="1:22" x14ac:dyDescent="0.35">
      <c r="A283" s="1">
        <v>41197</v>
      </c>
      <c r="B283">
        <v>4404</v>
      </c>
      <c r="C283">
        <v>6671.333333333333</v>
      </c>
      <c r="D283">
        <v>4621</v>
      </c>
      <c r="E283">
        <v>0</v>
      </c>
      <c r="F283">
        <v>0</v>
      </c>
      <c r="G283">
        <v>6959</v>
      </c>
      <c r="H283">
        <v>0</v>
      </c>
      <c r="I283">
        <v>0.2031485999767631</v>
      </c>
      <c r="J283">
        <v>0</v>
      </c>
      <c r="K283">
        <v>1</v>
      </c>
      <c r="L283">
        <v>0</v>
      </c>
      <c r="M283">
        <v>0</v>
      </c>
      <c r="N283">
        <f t="shared" si="24"/>
        <v>6304.5690818379935</v>
      </c>
      <c r="O283">
        <f>N283-B283</f>
        <v>1900.5690818379935</v>
      </c>
      <c r="P283">
        <f t="shared" si="25"/>
        <v>1900.5690818379935</v>
      </c>
      <c r="Q283" s="8">
        <f>P283/B283</f>
        <v>0.43155519569436729</v>
      </c>
      <c r="R283">
        <v>1726</v>
      </c>
      <c r="S283">
        <f t="shared" si="26"/>
        <v>34210.243473083887</v>
      </c>
      <c r="T283">
        <f t="shared" si="27"/>
        <v>31068</v>
      </c>
      <c r="U283">
        <f t="shared" si="28"/>
        <v>1900.5690818379935</v>
      </c>
      <c r="V283">
        <f t="shared" si="29"/>
        <v>3612162.8348385138</v>
      </c>
    </row>
    <row r="284" spans="1:22" x14ac:dyDescent="0.35">
      <c r="A284" s="1">
        <v>41198</v>
      </c>
      <c r="B284">
        <v>4921</v>
      </c>
      <c r="C284">
        <v>6054.333333333333</v>
      </c>
      <c r="D284">
        <v>5251</v>
      </c>
      <c r="E284">
        <v>1</v>
      </c>
      <c r="F284">
        <v>0</v>
      </c>
      <c r="G284">
        <v>4404</v>
      </c>
      <c r="H284">
        <v>0</v>
      </c>
      <c r="I284">
        <v>0.56006738701057279</v>
      </c>
      <c r="J284">
        <v>0</v>
      </c>
      <c r="K284">
        <v>0</v>
      </c>
      <c r="L284">
        <v>0</v>
      </c>
      <c r="M284">
        <v>0</v>
      </c>
      <c r="N284">
        <f t="shared" si="24"/>
        <v>5550.1048677675881</v>
      </c>
      <c r="O284">
        <f>N284-B284</f>
        <v>629.10486776758808</v>
      </c>
      <c r="P284">
        <f t="shared" si="25"/>
        <v>629.10486776758808</v>
      </c>
      <c r="Q284" s="8">
        <f>P284/B284</f>
        <v>0.12784085912773585</v>
      </c>
      <c r="R284">
        <v>1601</v>
      </c>
      <c r="S284">
        <f t="shared" si="26"/>
        <v>11323.887619816585</v>
      </c>
      <c r="T284">
        <f t="shared" si="27"/>
        <v>28818</v>
      </c>
      <c r="U284">
        <f t="shared" si="28"/>
        <v>629.10486776758808</v>
      </c>
      <c r="V284">
        <f t="shared" si="29"/>
        <v>395772.93464887445</v>
      </c>
    </row>
    <row r="285" spans="1:22" x14ac:dyDescent="0.35">
      <c r="A285" s="1">
        <v>41199</v>
      </c>
      <c r="B285">
        <v>5289</v>
      </c>
      <c r="C285">
        <v>5428</v>
      </c>
      <c r="D285">
        <v>5459</v>
      </c>
      <c r="E285">
        <v>0</v>
      </c>
      <c r="F285">
        <v>1</v>
      </c>
      <c r="G285">
        <v>4921</v>
      </c>
      <c r="H285">
        <v>0</v>
      </c>
      <c r="I285">
        <v>0.54275589636342514</v>
      </c>
      <c r="J285">
        <v>0</v>
      </c>
      <c r="K285">
        <v>0</v>
      </c>
      <c r="L285">
        <v>0</v>
      </c>
      <c r="M285">
        <v>0</v>
      </c>
      <c r="N285">
        <f t="shared" si="24"/>
        <v>5398.7358650737242</v>
      </c>
      <c r="O285">
        <f>N285-B285</f>
        <v>109.7358650737242</v>
      </c>
      <c r="P285">
        <f t="shared" si="25"/>
        <v>109.7358650737242</v>
      </c>
      <c r="Q285" s="8">
        <f>P285/B285</f>
        <v>2.0747941968940101E-2</v>
      </c>
      <c r="R285">
        <v>1185</v>
      </c>
      <c r="S285">
        <f t="shared" si="26"/>
        <v>1975.2455713270356</v>
      </c>
      <c r="T285">
        <f t="shared" si="27"/>
        <v>21330</v>
      </c>
      <c r="U285">
        <f t="shared" si="28"/>
        <v>109.7358650737242</v>
      </c>
      <c r="V285">
        <f t="shared" si="29"/>
        <v>12041.960083478603</v>
      </c>
    </row>
    <row r="286" spans="1:22" x14ac:dyDescent="0.35">
      <c r="A286" s="1">
        <v>41200</v>
      </c>
      <c r="B286">
        <v>5067</v>
      </c>
      <c r="C286">
        <v>4871.333333333333</v>
      </c>
      <c r="D286">
        <v>5194</v>
      </c>
      <c r="E286">
        <v>0</v>
      </c>
      <c r="F286">
        <v>0</v>
      </c>
      <c r="G286">
        <v>5289</v>
      </c>
      <c r="H286">
        <v>0</v>
      </c>
      <c r="I286">
        <v>0.47420704078075987</v>
      </c>
      <c r="J286">
        <v>0</v>
      </c>
      <c r="K286">
        <v>0</v>
      </c>
      <c r="L286">
        <v>1</v>
      </c>
      <c r="M286">
        <v>0</v>
      </c>
      <c r="N286">
        <f t="shared" si="24"/>
        <v>5514.4389649604</v>
      </c>
      <c r="O286">
        <f>N286-B286</f>
        <v>447.43896496039997</v>
      </c>
      <c r="P286">
        <f t="shared" si="25"/>
        <v>447.43896496039997</v>
      </c>
      <c r="Q286" s="8">
        <f>P286/B286</f>
        <v>8.8304512524254974E-2</v>
      </c>
      <c r="R286">
        <v>1309</v>
      </c>
      <c r="S286">
        <f t="shared" si="26"/>
        <v>8053.9013692871995</v>
      </c>
      <c r="T286">
        <f t="shared" si="27"/>
        <v>23562</v>
      </c>
      <c r="U286">
        <f t="shared" si="28"/>
        <v>447.43896496039997</v>
      </c>
      <c r="V286">
        <f t="shared" si="29"/>
        <v>200201.62736483404</v>
      </c>
    </row>
    <row r="287" spans="1:22" x14ac:dyDescent="0.35">
      <c r="A287" s="1">
        <v>41201</v>
      </c>
      <c r="B287">
        <v>6009</v>
      </c>
      <c r="C287">
        <v>5092.333333333333</v>
      </c>
      <c r="D287">
        <v>6255</v>
      </c>
      <c r="E287">
        <v>0</v>
      </c>
      <c r="F287">
        <v>0</v>
      </c>
      <c r="G287">
        <v>5067</v>
      </c>
      <c r="H287">
        <v>0</v>
      </c>
      <c r="I287">
        <v>0.60944579993028924</v>
      </c>
      <c r="J287">
        <v>0</v>
      </c>
      <c r="K287">
        <v>0</v>
      </c>
      <c r="L287">
        <v>0</v>
      </c>
      <c r="M287">
        <v>1</v>
      </c>
      <c r="N287">
        <f t="shared" si="24"/>
        <v>5929.7235426987263</v>
      </c>
      <c r="O287">
        <f>N287-B287</f>
        <v>-79.276457301273695</v>
      </c>
      <c r="P287">
        <f t="shared" si="25"/>
        <v>79.276457301273695</v>
      </c>
      <c r="Q287" s="8">
        <f>P287/B287</f>
        <v>1.3192953453365568E-2</v>
      </c>
      <c r="R287">
        <v>1299</v>
      </c>
      <c r="S287">
        <f t="shared" si="26"/>
        <v>5707.904925691706</v>
      </c>
      <c r="T287">
        <f t="shared" si="27"/>
        <v>23382</v>
      </c>
      <c r="U287">
        <f t="shared" si="28"/>
        <v>-158.55291460254739</v>
      </c>
      <c r="V287">
        <f t="shared" si="29"/>
        <v>25139.026728962686</v>
      </c>
    </row>
    <row r="288" spans="1:22" x14ac:dyDescent="0.35">
      <c r="A288" s="1">
        <v>41202</v>
      </c>
      <c r="B288">
        <v>6801</v>
      </c>
      <c r="C288">
        <v>5455</v>
      </c>
      <c r="D288">
        <v>6800</v>
      </c>
      <c r="E288">
        <v>0</v>
      </c>
      <c r="F288">
        <v>0</v>
      </c>
      <c r="G288">
        <v>6009</v>
      </c>
      <c r="H288">
        <v>1</v>
      </c>
      <c r="I288">
        <v>0.5920181247821541</v>
      </c>
      <c r="J288">
        <v>1</v>
      </c>
      <c r="K288">
        <v>0</v>
      </c>
      <c r="L288">
        <v>0</v>
      </c>
      <c r="M288">
        <v>0</v>
      </c>
      <c r="N288">
        <f t="shared" si="24"/>
        <v>6849.6615855632845</v>
      </c>
      <c r="O288">
        <f>N288-B288</f>
        <v>48.661585563284461</v>
      </c>
      <c r="P288">
        <f t="shared" si="25"/>
        <v>48.661585563284461</v>
      </c>
      <c r="Q288" s="8">
        <f>P288/B288</f>
        <v>7.1550633088199476E-3</v>
      </c>
      <c r="R288">
        <v>1091</v>
      </c>
      <c r="S288">
        <f t="shared" si="26"/>
        <v>875.9085401391203</v>
      </c>
      <c r="T288">
        <f t="shared" si="27"/>
        <v>19638</v>
      </c>
      <c r="U288">
        <f t="shared" si="28"/>
        <v>48.661585563284461</v>
      </c>
      <c r="V288">
        <f t="shared" si="29"/>
        <v>2367.9499095328547</v>
      </c>
    </row>
    <row r="289" spans="1:22" x14ac:dyDescent="0.35">
      <c r="A289" s="1">
        <v>41203</v>
      </c>
      <c r="B289">
        <v>4628.5</v>
      </c>
      <c r="C289">
        <v>5959</v>
      </c>
      <c r="D289">
        <v>6959</v>
      </c>
      <c r="E289">
        <v>0</v>
      </c>
      <c r="F289">
        <v>0</v>
      </c>
      <c r="G289">
        <v>6801</v>
      </c>
      <c r="H289">
        <v>0</v>
      </c>
      <c r="I289">
        <v>0.24758917160450797</v>
      </c>
      <c r="J289">
        <v>1</v>
      </c>
      <c r="K289">
        <v>0</v>
      </c>
      <c r="L289">
        <v>0</v>
      </c>
      <c r="M289">
        <v>0</v>
      </c>
      <c r="N289">
        <f t="shared" si="24"/>
        <v>6903.8216054669356</v>
      </c>
      <c r="O289">
        <f>N289-B289</f>
        <v>2275.3216054669356</v>
      </c>
      <c r="P289">
        <f t="shared" si="25"/>
        <v>2275.3216054669356</v>
      </c>
      <c r="Q289" s="8">
        <f>P289/B289</f>
        <v>0.49158941459802002</v>
      </c>
      <c r="R289">
        <v>339</v>
      </c>
      <c r="S289">
        <f t="shared" si="26"/>
        <v>40955.78889840484</v>
      </c>
      <c r="T289">
        <f t="shared" si="27"/>
        <v>6102</v>
      </c>
      <c r="U289">
        <f t="shared" si="28"/>
        <v>2275.3216054669356</v>
      </c>
      <c r="V289">
        <f t="shared" si="29"/>
        <v>5177088.4083046336</v>
      </c>
    </row>
    <row r="290" spans="1:22" x14ac:dyDescent="0.35">
      <c r="A290" s="1">
        <v>41204</v>
      </c>
      <c r="B290">
        <v>3390</v>
      </c>
      <c r="C290">
        <v>5812.833333333333</v>
      </c>
      <c r="D290">
        <v>4404</v>
      </c>
      <c r="E290">
        <v>0</v>
      </c>
      <c r="F290">
        <v>0</v>
      </c>
      <c r="G290">
        <v>4628.5</v>
      </c>
      <c r="H290">
        <v>0</v>
      </c>
      <c r="I290">
        <v>0.35610549552689669</v>
      </c>
      <c r="J290">
        <v>0</v>
      </c>
      <c r="K290">
        <v>1</v>
      </c>
      <c r="L290">
        <v>0</v>
      </c>
      <c r="M290">
        <v>0</v>
      </c>
      <c r="N290">
        <f t="shared" si="24"/>
        <v>5369.2139342000537</v>
      </c>
      <c r="O290">
        <f>N290-B290</f>
        <v>1979.2139342000537</v>
      </c>
      <c r="P290">
        <f t="shared" si="25"/>
        <v>1979.2139342000537</v>
      </c>
      <c r="Q290" s="8">
        <f>P290/B290</f>
        <v>0.58383891864308368</v>
      </c>
      <c r="R290">
        <v>1549</v>
      </c>
      <c r="S290">
        <f t="shared" si="26"/>
        <v>35625.850815600963</v>
      </c>
      <c r="T290">
        <f t="shared" si="27"/>
        <v>27882</v>
      </c>
      <c r="U290">
        <f t="shared" si="28"/>
        <v>1979.2139342000537</v>
      </c>
      <c r="V290">
        <f t="shared" si="29"/>
        <v>3917287.7973316545</v>
      </c>
    </row>
    <row r="291" spans="1:22" x14ac:dyDescent="0.35">
      <c r="A291" s="1">
        <v>41205</v>
      </c>
      <c r="B291">
        <v>5303</v>
      </c>
      <c r="C291">
        <v>4939.833333333333</v>
      </c>
      <c r="D291">
        <v>4921</v>
      </c>
      <c r="E291">
        <v>1</v>
      </c>
      <c r="F291">
        <v>0</v>
      </c>
      <c r="G291">
        <v>3390</v>
      </c>
      <c r="H291">
        <v>0</v>
      </c>
      <c r="I291">
        <v>0.72226095038921811</v>
      </c>
      <c r="J291">
        <v>0</v>
      </c>
      <c r="K291">
        <v>0</v>
      </c>
      <c r="L291">
        <v>0</v>
      </c>
      <c r="M291">
        <v>0</v>
      </c>
      <c r="N291">
        <f t="shared" si="24"/>
        <v>4809.8956605402836</v>
      </c>
      <c r="O291">
        <f>N291-B291</f>
        <v>-493.10433945971636</v>
      </c>
      <c r="P291">
        <f t="shared" si="25"/>
        <v>493.10433945971636</v>
      </c>
      <c r="Q291" s="8">
        <f>P291/B291</f>
        <v>9.2985921074809796E-2</v>
      </c>
      <c r="R291">
        <v>1031</v>
      </c>
      <c r="S291">
        <f t="shared" si="26"/>
        <v>35503.512441099578</v>
      </c>
      <c r="T291">
        <f t="shared" si="27"/>
        <v>18558</v>
      </c>
      <c r="U291">
        <f t="shared" si="28"/>
        <v>-986.20867891943271</v>
      </c>
      <c r="V291">
        <f t="shared" si="29"/>
        <v>972607.55837601272</v>
      </c>
    </row>
    <row r="292" spans="1:22" x14ac:dyDescent="0.35">
      <c r="A292" s="1">
        <v>41206</v>
      </c>
      <c r="B292">
        <v>5852</v>
      </c>
      <c r="C292">
        <v>4440.5</v>
      </c>
      <c r="D292">
        <v>5289</v>
      </c>
      <c r="E292">
        <v>0</v>
      </c>
      <c r="F292">
        <v>1</v>
      </c>
      <c r="G292">
        <v>5303</v>
      </c>
      <c r="H292">
        <v>0</v>
      </c>
      <c r="I292">
        <v>0.56378529104217501</v>
      </c>
      <c r="J292">
        <v>0</v>
      </c>
      <c r="K292">
        <v>0</v>
      </c>
      <c r="L292">
        <v>0</v>
      </c>
      <c r="M292">
        <v>0</v>
      </c>
      <c r="N292">
        <f t="shared" si="24"/>
        <v>5101.8794928284351</v>
      </c>
      <c r="O292">
        <f>N292-B292</f>
        <v>-750.1205071715649</v>
      </c>
      <c r="P292">
        <f t="shared" si="25"/>
        <v>750.1205071715649</v>
      </c>
      <c r="Q292" s="8">
        <f>P292/B292</f>
        <v>0.12818190484818265</v>
      </c>
      <c r="R292">
        <v>507</v>
      </c>
      <c r="S292">
        <f t="shared" si="26"/>
        <v>54008.676516352672</v>
      </c>
      <c r="T292">
        <f t="shared" si="27"/>
        <v>9126</v>
      </c>
      <c r="U292">
        <f t="shared" si="28"/>
        <v>-1500.2410143431298</v>
      </c>
      <c r="V292">
        <f t="shared" si="29"/>
        <v>2250723.1011173031</v>
      </c>
    </row>
    <row r="293" spans="1:22" x14ac:dyDescent="0.35">
      <c r="A293" s="1">
        <v>41207</v>
      </c>
      <c r="B293">
        <v>6591</v>
      </c>
      <c r="C293">
        <v>4848.333333333333</v>
      </c>
      <c r="D293">
        <v>5067</v>
      </c>
      <c r="E293">
        <v>0</v>
      </c>
      <c r="F293">
        <v>0</v>
      </c>
      <c r="G293">
        <v>5852</v>
      </c>
      <c r="H293">
        <v>0</v>
      </c>
      <c r="I293">
        <v>0.58586034622981298</v>
      </c>
      <c r="J293">
        <v>0</v>
      </c>
      <c r="K293">
        <v>0</v>
      </c>
      <c r="L293">
        <v>1</v>
      </c>
      <c r="M293">
        <v>0</v>
      </c>
      <c r="N293">
        <f t="shared" si="24"/>
        <v>5597.1122633356736</v>
      </c>
      <c r="O293">
        <f>N293-B293</f>
        <v>-993.88773666432644</v>
      </c>
      <c r="P293">
        <f t="shared" si="25"/>
        <v>993.88773666432644</v>
      </c>
      <c r="Q293" s="8">
        <f>P293/B293</f>
        <v>0.1507946801189996</v>
      </c>
      <c r="R293">
        <v>370</v>
      </c>
      <c r="S293">
        <f t="shared" si="26"/>
        <v>71559.917039831504</v>
      </c>
      <c r="T293">
        <f t="shared" si="27"/>
        <v>6660</v>
      </c>
      <c r="U293">
        <f t="shared" si="28"/>
        <v>-1987.7754733286529</v>
      </c>
      <c r="V293">
        <f t="shared" si="29"/>
        <v>3951251.3323669499</v>
      </c>
    </row>
    <row r="294" spans="1:22" x14ac:dyDescent="0.35">
      <c r="A294" s="1">
        <v>41208</v>
      </c>
      <c r="B294">
        <v>4628.5</v>
      </c>
      <c r="C294">
        <v>5915.333333333333</v>
      </c>
      <c r="D294">
        <v>6009</v>
      </c>
      <c r="E294">
        <v>0</v>
      </c>
      <c r="F294">
        <v>0</v>
      </c>
      <c r="G294">
        <v>6591</v>
      </c>
      <c r="H294">
        <v>0</v>
      </c>
      <c r="I294">
        <v>0.27198791681189727</v>
      </c>
      <c r="J294">
        <v>0</v>
      </c>
      <c r="K294">
        <v>0</v>
      </c>
      <c r="L294">
        <v>0</v>
      </c>
      <c r="M294">
        <v>1</v>
      </c>
      <c r="N294">
        <f t="shared" si="24"/>
        <v>6483.0079067137449</v>
      </c>
      <c r="O294">
        <f>N294-B294</f>
        <v>1854.5079067137449</v>
      </c>
      <c r="P294">
        <f t="shared" si="25"/>
        <v>1854.5079067137449</v>
      </c>
      <c r="Q294" s="8">
        <f>P294/B294</f>
        <v>0.40067147168926109</v>
      </c>
      <c r="R294">
        <v>3343</v>
      </c>
      <c r="S294">
        <f t="shared" si="26"/>
        <v>33381.142320847408</v>
      </c>
      <c r="T294">
        <f t="shared" si="27"/>
        <v>60174</v>
      </c>
      <c r="U294">
        <f t="shared" si="28"/>
        <v>1854.5079067137449</v>
      </c>
      <c r="V294">
        <f t="shared" si="29"/>
        <v>3439199.5760637959</v>
      </c>
    </row>
    <row r="295" spans="1:22" x14ac:dyDescent="0.35">
      <c r="A295" s="1">
        <v>41209</v>
      </c>
      <c r="B295">
        <v>4628.5</v>
      </c>
      <c r="C295">
        <v>5690.5</v>
      </c>
      <c r="D295">
        <v>6801</v>
      </c>
      <c r="E295">
        <v>0</v>
      </c>
      <c r="F295">
        <v>0</v>
      </c>
      <c r="G295">
        <v>4628.5</v>
      </c>
      <c r="H295">
        <v>1</v>
      </c>
      <c r="I295">
        <v>0.5</v>
      </c>
      <c r="J295">
        <v>1</v>
      </c>
      <c r="K295">
        <v>0</v>
      </c>
      <c r="L295">
        <v>0</v>
      </c>
      <c r="M295">
        <v>0</v>
      </c>
      <c r="N295">
        <f t="shared" si="24"/>
        <v>6590.2227854818866</v>
      </c>
      <c r="O295">
        <f>N295-B295</f>
        <v>1961.7227854818866</v>
      </c>
      <c r="P295">
        <f t="shared" si="25"/>
        <v>1961.7227854818866</v>
      </c>
      <c r="Q295" s="8">
        <f>P295/B295</f>
        <v>0.42383553753524611</v>
      </c>
      <c r="R295">
        <v>1717</v>
      </c>
      <c r="S295">
        <f t="shared" si="26"/>
        <v>35311.010138673955</v>
      </c>
      <c r="T295">
        <f t="shared" si="27"/>
        <v>30906</v>
      </c>
      <c r="U295">
        <f t="shared" si="28"/>
        <v>1961.7227854818866</v>
      </c>
      <c r="V295">
        <f t="shared" si="29"/>
        <v>3848356.2870788123</v>
      </c>
    </row>
    <row r="296" spans="1:22" x14ac:dyDescent="0.35">
      <c r="A296" s="1">
        <v>41210</v>
      </c>
      <c r="B296">
        <v>4628.5</v>
      </c>
      <c r="C296">
        <v>5282.666666666667</v>
      </c>
      <c r="D296">
        <v>4628.5</v>
      </c>
      <c r="E296">
        <v>0</v>
      </c>
      <c r="F296">
        <v>0</v>
      </c>
      <c r="G296">
        <v>4628.5</v>
      </c>
      <c r="H296">
        <v>0</v>
      </c>
      <c r="I296">
        <v>0.5</v>
      </c>
      <c r="J296">
        <v>1</v>
      </c>
      <c r="K296">
        <v>0</v>
      </c>
      <c r="L296">
        <v>0</v>
      </c>
      <c r="M296">
        <v>0</v>
      </c>
      <c r="N296">
        <f t="shared" si="24"/>
        <v>5277.656034426207</v>
      </c>
      <c r="O296">
        <f>N296-B296</f>
        <v>649.15603442620704</v>
      </c>
      <c r="P296">
        <f t="shared" si="25"/>
        <v>649.15603442620704</v>
      </c>
      <c r="Q296" s="8">
        <f>P296/B296</f>
        <v>0.14025192490573773</v>
      </c>
      <c r="R296">
        <v>1525</v>
      </c>
      <c r="S296">
        <f t="shared" si="26"/>
        <v>11684.808619671727</v>
      </c>
      <c r="T296">
        <f t="shared" si="27"/>
        <v>27450</v>
      </c>
      <c r="U296">
        <f t="shared" si="28"/>
        <v>649.15603442620704</v>
      </c>
      <c r="V296">
        <f t="shared" si="29"/>
        <v>421403.55703195889</v>
      </c>
    </row>
    <row r="297" spans="1:22" x14ac:dyDescent="0.35">
      <c r="A297" s="1">
        <v>41211</v>
      </c>
      <c r="B297">
        <v>4628.5</v>
      </c>
      <c r="C297">
        <v>4628.5</v>
      </c>
      <c r="D297">
        <v>3390</v>
      </c>
      <c r="E297">
        <v>0</v>
      </c>
      <c r="F297">
        <v>0</v>
      </c>
      <c r="G297">
        <v>4628.5</v>
      </c>
      <c r="H297">
        <v>0</v>
      </c>
      <c r="I297">
        <v>0.5</v>
      </c>
      <c r="J297">
        <v>0</v>
      </c>
      <c r="K297">
        <v>1</v>
      </c>
      <c r="L297">
        <v>0</v>
      </c>
      <c r="M297">
        <v>0</v>
      </c>
      <c r="N297">
        <f t="shared" si="24"/>
        <v>4598.3851493821512</v>
      </c>
      <c r="O297">
        <f>N297-B297</f>
        <v>-30.114850617848788</v>
      </c>
      <c r="P297">
        <f t="shared" si="25"/>
        <v>30.114850617848788</v>
      </c>
      <c r="Q297" s="8">
        <f>P297/B297</f>
        <v>6.5063952939070514E-3</v>
      </c>
      <c r="R297">
        <v>1934</v>
      </c>
      <c r="S297">
        <f t="shared" si="26"/>
        <v>2168.2692444851127</v>
      </c>
      <c r="T297">
        <f t="shared" si="27"/>
        <v>34812</v>
      </c>
      <c r="U297">
        <f t="shared" si="28"/>
        <v>-60.229701235697576</v>
      </c>
      <c r="V297">
        <f t="shared" si="29"/>
        <v>3627.61691094139</v>
      </c>
    </row>
    <row r="298" spans="1:22" x14ac:dyDescent="0.35">
      <c r="A298" s="1">
        <v>41212</v>
      </c>
      <c r="B298">
        <v>5800</v>
      </c>
      <c r="C298">
        <v>4628.5</v>
      </c>
      <c r="D298">
        <v>5303</v>
      </c>
      <c r="E298">
        <v>1</v>
      </c>
      <c r="F298">
        <v>0</v>
      </c>
      <c r="G298">
        <v>4628.5</v>
      </c>
      <c r="H298">
        <v>0</v>
      </c>
      <c r="I298">
        <v>0.63611014290693624</v>
      </c>
      <c r="J298">
        <v>0</v>
      </c>
      <c r="K298">
        <v>0</v>
      </c>
      <c r="L298">
        <v>0</v>
      </c>
      <c r="M298">
        <v>0</v>
      </c>
      <c r="N298">
        <f t="shared" si="24"/>
        <v>5152.6134612763799</v>
      </c>
      <c r="O298">
        <f>N298-B298</f>
        <v>-647.38653872362011</v>
      </c>
      <c r="P298">
        <f t="shared" si="25"/>
        <v>647.38653872362011</v>
      </c>
      <c r="Q298" s="8">
        <f>P298/B298</f>
        <v>0.11161836874545174</v>
      </c>
      <c r="R298">
        <v>796</v>
      </c>
      <c r="S298">
        <f t="shared" si="26"/>
        <v>46611.830788100648</v>
      </c>
      <c r="T298">
        <f t="shared" si="27"/>
        <v>14328</v>
      </c>
      <c r="U298">
        <f t="shared" si="28"/>
        <v>-1294.7730774472402</v>
      </c>
      <c r="V298">
        <f t="shared" si="29"/>
        <v>1676437.3220821971</v>
      </c>
    </row>
    <row r="299" spans="1:22" x14ac:dyDescent="0.35">
      <c r="A299" s="1">
        <v>41213</v>
      </c>
      <c r="B299">
        <v>6353</v>
      </c>
      <c r="C299">
        <v>5019</v>
      </c>
      <c r="D299">
        <v>5852</v>
      </c>
      <c r="E299">
        <v>0</v>
      </c>
      <c r="F299">
        <v>1</v>
      </c>
      <c r="G299">
        <v>5800</v>
      </c>
      <c r="H299">
        <v>0</v>
      </c>
      <c r="I299">
        <v>0.5642500290461252</v>
      </c>
      <c r="J299">
        <v>0</v>
      </c>
      <c r="K299">
        <v>0</v>
      </c>
      <c r="L299">
        <v>0</v>
      </c>
      <c r="M299">
        <v>0</v>
      </c>
      <c r="N299">
        <f t="shared" si="24"/>
        <v>5625.2900850157366</v>
      </c>
      <c r="O299">
        <f>N299-B299</f>
        <v>-727.70991498426338</v>
      </c>
      <c r="P299">
        <f t="shared" si="25"/>
        <v>727.70991498426338</v>
      </c>
      <c r="Q299" s="8">
        <f>P299/B299</f>
        <v>0.11454587045242616</v>
      </c>
      <c r="R299">
        <v>1172</v>
      </c>
      <c r="S299">
        <f t="shared" si="26"/>
        <v>52395.113878866963</v>
      </c>
      <c r="T299">
        <f t="shared" si="27"/>
        <v>21096</v>
      </c>
      <c r="U299">
        <f t="shared" si="28"/>
        <v>-1455.4198299685268</v>
      </c>
      <c r="V299">
        <f t="shared" si="29"/>
        <v>2118246.8814656152</v>
      </c>
    </row>
    <row r="300" spans="1:22" x14ac:dyDescent="0.35">
      <c r="A300" s="1">
        <v>41214</v>
      </c>
      <c r="B300">
        <v>6383</v>
      </c>
      <c r="C300">
        <v>5593.833333333333</v>
      </c>
      <c r="D300">
        <v>6591</v>
      </c>
      <c r="E300">
        <v>0</v>
      </c>
      <c r="F300">
        <v>0</v>
      </c>
      <c r="G300">
        <v>6353</v>
      </c>
      <c r="H300">
        <v>0</v>
      </c>
      <c r="I300">
        <v>0.50348553502962701</v>
      </c>
      <c r="J300">
        <v>0</v>
      </c>
      <c r="K300">
        <v>0</v>
      </c>
      <c r="L300">
        <v>1</v>
      </c>
      <c r="M300">
        <v>0</v>
      </c>
      <c r="N300">
        <f t="shared" si="24"/>
        <v>6535.8624096312942</v>
      </c>
      <c r="O300">
        <f>N300-B300</f>
        <v>152.86240963129421</v>
      </c>
      <c r="P300">
        <f t="shared" si="25"/>
        <v>152.86240963129421</v>
      </c>
      <c r="Q300" s="8">
        <f>P300/B300</f>
        <v>2.3948364347688267E-2</v>
      </c>
      <c r="R300">
        <v>938</v>
      </c>
      <c r="S300">
        <f t="shared" si="26"/>
        <v>2751.5233733632958</v>
      </c>
      <c r="T300">
        <f t="shared" si="27"/>
        <v>16884</v>
      </c>
      <c r="U300">
        <f t="shared" si="28"/>
        <v>152.86240963129421</v>
      </c>
      <c r="V300">
        <f t="shared" si="29"/>
        <v>23366.916278285589</v>
      </c>
    </row>
    <row r="301" spans="1:22" x14ac:dyDescent="0.35">
      <c r="A301" s="1">
        <v>41215</v>
      </c>
      <c r="B301">
        <v>6562</v>
      </c>
      <c r="C301">
        <v>6178.666666666667</v>
      </c>
      <c r="D301">
        <v>4628.5</v>
      </c>
      <c r="E301">
        <v>0</v>
      </c>
      <c r="F301">
        <v>0</v>
      </c>
      <c r="G301">
        <v>6383</v>
      </c>
      <c r="H301">
        <v>0</v>
      </c>
      <c r="I301">
        <v>0.52079702567677477</v>
      </c>
      <c r="J301">
        <v>0</v>
      </c>
      <c r="K301">
        <v>0</v>
      </c>
      <c r="L301">
        <v>0</v>
      </c>
      <c r="M301">
        <v>1</v>
      </c>
      <c r="N301">
        <f t="shared" si="24"/>
        <v>6003.4136230229142</v>
      </c>
      <c r="O301">
        <f>N301-B301</f>
        <v>-558.58637697708582</v>
      </c>
      <c r="P301">
        <f t="shared" si="25"/>
        <v>558.58637697708582</v>
      </c>
      <c r="Q301" s="8">
        <f>P301/B301</f>
        <v>8.5124409780110613E-2</v>
      </c>
      <c r="R301">
        <v>1139</v>
      </c>
      <c r="S301">
        <f t="shared" si="26"/>
        <v>40218.219142350179</v>
      </c>
      <c r="T301">
        <f t="shared" si="27"/>
        <v>20502</v>
      </c>
      <c r="U301">
        <f t="shared" si="28"/>
        <v>-1117.1727539541716</v>
      </c>
      <c r="V301">
        <f t="shared" si="29"/>
        <v>1248074.9621775481</v>
      </c>
    </row>
    <row r="302" spans="1:22" x14ac:dyDescent="0.35">
      <c r="A302" s="1">
        <v>41216</v>
      </c>
      <c r="B302">
        <v>7628</v>
      </c>
      <c r="C302">
        <v>6432.666666666667</v>
      </c>
      <c r="D302">
        <v>4628.5</v>
      </c>
      <c r="E302">
        <v>0</v>
      </c>
      <c r="F302">
        <v>0</v>
      </c>
      <c r="G302">
        <v>6562</v>
      </c>
      <c r="H302">
        <v>1</v>
      </c>
      <c r="I302">
        <v>0.6238526780527478</v>
      </c>
      <c r="J302">
        <v>1</v>
      </c>
      <c r="K302">
        <v>0</v>
      </c>
      <c r="L302">
        <v>0</v>
      </c>
      <c r="M302">
        <v>0</v>
      </c>
      <c r="N302">
        <f t="shared" si="24"/>
        <v>6497.0696425896895</v>
      </c>
      <c r="O302">
        <f>N302-B302</f>
        <v>-1130.9303574103105</v>
      </c>
      <c r="P302">
        <f t="shared" si="25"/>
        <v>1130.9303574103105</v>
      </c>
      <c r="Q302" s="8">
        <f>P302/B302</f>
        <v>0.14826040343606589</v>
      </c>
      <c r="R302">
        <v>800</v>
      </c>
      <c r="S302">
        <f t="shared" si="26"/>
        <v>81426.985733542359</v>
      </c>
      <c r="T302">
        <f t="shared" si="27"/>
        <v>14400</v>
      </c>
      <c r="U302">
        <f t="shared" si="28"/>
        <v>-2261.8607148206211</v>
      </c>
      <c r="V302">
        <f t="shared" si="29"/>
        <v>5116013.8932488505</v>
      </c>
    </row>
    <row r="303" spans="1:22" x14ac:dyDescent="0.35">
      <c r="A303" s="1">
        <v>41217</v>
      </c>
      <c r="B303">
        <v>7951</v>
      </c>
      <c r="C303">
        <v>6857.666666666667</v>
      </c>
      <c r="D303">
        <v>4628.5</v>
      </c>
      <c r="E303">
        <v>0</v>
      </c>
      <c r="F303">
        <v>0</v>
      </c>
      <c r="G303">
        <v>7628</v>
      </c>
      <c r="H303">
        <v>0</v>
      </c>
      <c r="I303">
        <v>0.53752759381898452</v>
      </c>
      <c r="J303">
        <v>1</v>
      </c>
      <c r="K303">
        <v>0</v>
      </c>
      <c r="L303">
        <v>0</v>
      </c>
      <c r="M303">
        <v>0</v>
      </c>
      <c r="N303">
        <f t="shared" si="24"/>
        <v>6532.7084018567766</v>
      </c>
      <c r="O303">
        <f>N303-B303</f>
        <v>-1418.2915981432234</v>
      </c>
      <c r="P303">
        <f t="shared" si="25"/>
        <v>1418.2915981432234</v>
      </c>
      <c r="Q303" s="8">
        <f>P303/B303</f>
        <v>0.17837902127320129</v>
      </c>
      <c r="R303">
        <v>385</v>
      </c>
      <c r="S303">
        <f t="shared" si="26"/>
        <v>102116.99506631208</v>
      </c>
      <c r="T303">
        <f t="shared" si="27"/>
        <v>6930</v>
      </c>
      <c r="U303">
        <f t="shared" si="28"/>
        <v>-2836.5831962864468</v>
      </c>
      <c r="V303">
        <f t="shared" si="29"/>
        <v>8046204.2294546347</v>
      </c>
    </row>
    <row r="304" spans="1:22" x14ac:dyDescent="0.35">
      <c r="A304" s="1">
        <v>41218</v>
      </c>
      <c r="B304">
        <v>4925</v>
      </c>
      <c r="C304">
        <v>7380.333333333333</v>
      </c>
      <c r="D304">
        <v>4628.5</v>
      </c>
      <c r="E304">
        <v>0</v>
      </c>
      <c r="F304">
        <v>0</v>
      </c>
      <c r="G304">
        <v>7951</v>
      </c>
      <c r="H304">
        <v>0</v>
      </c>
      <c r="I304">
        <v>0.14842570001161845</v>
      </c>
      <c r="J304">
        <v>0</v>
      </c>
      <c r="K304">
        <v>1</v>
      </c>
      <c r="L304">
        <v>0</v>
      </c>
      <c r="M304">
        <v>0</v>
      </c>
      <c r="N304">
        <f t="shared" si="24"/>
        <v>6784.6965528054498</v>
      </c>
      <c r="O304">
        <f>N304-B304</f>
        <v>1859.6965528054498</v>
      </c>
      <c r="P304">
        <f t="shared" si="25"/>
        <v>1859.6965528054498</v>
      </c>
      <c r="Q304" s="8">
        <f>P304/B304</f>
        <v>0.37760336097572583</v>
      </c>
      <c r="R304">
        <v>1585</v>
      </c>
      <c r="S304">
        <f t="shared" si="26"/>
        <v>33474.537950498096</v>
      </c>
      <c r="T304">
        <f t="shared" si="27"/>
        <v>28530</v>
      </c>
      <c r="U304">
        <f t="shared" si="28"/>
        <v>1859.6965528054498</v>
      </c>
      <c r="V304">
        <f t="shared" si="29"/>
        <v>3458471.268516473</v>
      </c>
    </row>
    <row r="305" spans="1:22" x14ac:dyDescent="0.35">
      <c r="A305" s="1">
        <v>41219</v>
      </c>
      <c r="B305">
        <v>5084</v>
      </c>
      <c r="C305">
        <v>6834.666666666667</v>
      </c>
      <c r="D305">
        <v>5800</v>
      </c>
      <c r="E305">
        <v>1</v>
      </c>
      <c r="F305">
        <v>0</v>
      </c>
      <c r="G305">
        <v>4925</v>
      </c>
      <c r="H305">
        <v>0</v>
      </c>
      <c r="I305">
        <v>0.51847333565702336</v>
      </c>
      <c r="J305">
        <v>0</v>
      </c>
      <c r="K305">
        <v>0</v>
      </c>
      <c r="L305">
        <v>0</v>
      </c>
      <c r="M305">
        <v>0</v>
      </c>
      <c r="N305">
        <f t="shared" si="24"/>
        <v>6140.9479670885958</v>
      </c>
      <c r="O305">
        <f>N305-B305</f>
        <v>1056.9479670885958</v>
      </c>
      <c r="P305">
        <f t="shared" si="25"/>
        <v>1056.9479670885958</v>
      </c>
      <c r="Q305" s="8">
        <f>P305/B305</f>
        <v>0.20789692507643504</v>
      </c>
      <c r="R305">
        <v>1921</v>
      </c>
      <c r="S305">
        <f t="shared" si="26"/>
        <v>19025.063407594724</v>
      </c>
      <c r="T305">
        <f t="shared" si="27"/>
        <v>34578</v>
      </c>
      <c r="U305">
        <f t="shared" si="28"/>
        <v>1056.9479670885958</v>
      </c>
      <c r="V305">
        <f t="shared" si="29"/>
        <v>1117139.0051327152</v>
      </c>
    </row>
    <row r="306" spans="1:22" x14ac:dyDescent="0.35">
      <c r="A306" s="1">
        <v>41220</v>
      </c>
      <c r="B306">
        <v>5097</v>
      </c>
      <c r="C306">
        <v>5986.666666666667</v>
      </c>
      <c r="D306">
        <v>6353</v>
      </c>
      <c r="E306">
        <v>0</v>
      </c>
      <c r="F306">
        <v>1</v>
      </c>
      <c r="G306">
        <v>5084</v>
      </c>
      <c r="H306">
        <v>0</v>
      </c>
      <c r="I306">
        <v>0.50151039851283841</v>
      </c>
      <c r="J306">
        <v>0</v>
      </c>
      <c r="K306">
        <v>0</v>
      </c>
      <c r="L306">
        <v>0</v>
      </c>
      <c r="M306">
        <v>0</v>
      </c>
      <c r="N306">
        <f t="shared" si="24"/>
        <v>5957.5528827253656</v>
      </c>
      <c r="O306">
        <f>N306-B306</f>
        <v>860.55288272536563</v>
      </c>
      <c r="P306">
        <f t="shared" si="25"/>
        <v>860.55288272536563</v>
      </c>
      <c r="Q306" s="8">
        <f>P306/B306</f>
        <v>0.16883517416624791</v>
      </c>
      <c r="R306">
        <v>2653</v>
      </c>
      <c r="S306">
        <f t="shared" si="26"/>
        <v>15489.951889056581</v>
      </c>
      <c r="T306">
        <f t="shared" si="27"/>
        <v>47754</v>
      </c>
      <c r="U306">
        <f t="shared" si="28"/>
        <v>860.55288272536563</v>
      </c>
      <c r="V306">
        <f t="shared" si="29"/>
        <v>740551.26396693685</v>
      </c>
    </row>
    <row r="307" spans="1:22" x14ac:dyDescent="0.35">
      <c r="A307" s="1">
        <v>41221</v>
      </c>
      <c r="B307">
        <v>5462</v>
      </c>
      <c r="C307">
        <v>5035.333333333333</v>
      </c>
      <c r="D307">
        <v>6383</v>
      </c>
      <c r="E307">
        <v>0</v>
      </c>
      <c r="F307">
        <v>0</v>
      </c>
      <c r="G307">
        <v>5097</v>
      </c>
      <c r="H307">
        <v>0</v>
      </c>
      <c r="I307">
        <v>0.54240734286046244</v>
      </c>
      <c r="J307">
        <v>0</v>
      </c>
      <c r="K307">
        <v>0</v>
      </c>
      <c r="L307">
        <v>1</v>
      </c>
      <c r="M307">
        <v>0</v>
      </c>
      <c r="N307">
        <f t="shared" si="24"/>
        <v>5966.0299818671156</v>
      </c>
      <c r="O307">
        <f>N307-B307</f>
        <v>504.02998186711557</v>
      </c>
      <c r="P307">
        <f t="shared" si="25"/>
        <v>504.02998186711557</v>
      </c>
      <c r="Q307" s="8">
        <f>P307/B307</f>
        <v>9.2279381520892628E-2</v>
      </c>
      <c r="R307">
        <v>1188</v>
      </c>
      <c r="S307">
        <f t="shared" si="26"/>
        <v>9072.5396736080802</v>
      </c>
      <c r="T307">
        <f t="shared" si="27"/>
        <v>21384</v>
      </c>
      <c r="U307">
        <f t="shared" si="28"/>
        <v>504.02998186711557</v>
      </c>
      <c r="V307">
        <f t="shared" si="29"/>
        <v>254046.22262096484</v>
      </c>
    </row>
    <row r="308" spans="1:22" x14ac:dyDescent="0.35">
      <c r="A308" s="1">
        <v>41222</v>
      </c>
      <c r="B308">
        <v>6114</v>
      </c>
      <c r="C308">
        <v>5214.333333333333</v>
      </c>
      <c r="D308">
        <v>6562</v>
      </c>
      <c r="E308">
        <v>0</v>
      </c>
      <c r="F308">
        <v>0</v>
      </c>
      <c r="G308">
        <v>5462</v>
      </c>
      <c r="H308">
        <v>0</v>
      </c>
      <c r="I308">
        <v>0.57575229464389455</v>
      </c>
      <c r="J308">
        <v>0</v>
      </c>
      <c r="K308">
        <v>0</v>
      </c>
      <c r="L308">
        <v>0</v>
      </c>
      <c r="M308">
        <v>1</v>
      </c>
      <c r="N308">
        <f t="shared" si="24"/>
        <v>6181.4517275867402</v>
      </c>
      <c r="O308">
        <f>N308-B308</f>
        <v>67.451727586740162</v>
      </c>
      <c r="P308">
        <f t="shared" si="25"/>
        <v>67.451727586740162</v>
      </c>
      <c r="Q308" s="8">
        <f>P308/B308</f>
        <v>1.1032340135220831E-2</v>
      </c>
      <c r="R308">
        <v>578</v>
      </c>
      <c r="S308">
        <f t="shared" si="26"/>
        <v>1214.1310965613229</v>
      </c>
      <c r="T308">
        <f t="shared" si="27"/>
        <v>10404</v>
      </c>
      <c r="U308">
        <f t="shared" si="28"/>
        <v>67.451727586740162</v>
      </c>
      <c r="V308">
        <f t="shared" si="29"/>
        <v>4549.7355544358043</v>
      </c>
    </row>
    <row r="309" spans="1:22" x14ac:dyDescent="0.35">
      <c r="A309" s="1">
        <v>41223</v>
      </c>
      <c r="B309">
        <v>6373</v>
      </c>
      <c r="C309">
        <v>5557.666666666667</v>
      </c>
      <c r="D309">
        <v>7628</v>
      </c>
      <c r="E309">
        <v>0</v>
      </c>
      <c r="F309">
        <v>0</v>
      </c>
      <c r="G309">
        <v>6114</v>
      </c>
      <c r="H309">
        <v>1</v>
      </c>
      <c r="I309">
        <v>0.5300917857557802</v>
      </c>
      <c r="J309">
        <v>1</v>
      </c>
      <c r="K309">
        <v>0</v>
      </c>
      <c r="L309">
        <v>0</v>
      </c>
      <c r="M309">
        <v>0</v>
      </c>
      <c r="N309">
        <f t="shared" si="24"/>
        <v>7218.7236102671886</v>
      </c>
      <c r="O309">
        <f>N309-B309</f>
        <v>845.72361026718863</v>
      </c>
      <c r="P309">
        <f t="shared" si="25"/>
        <v>845.72361026718863</v>
      </c>
      <c r="Q309" s="8">
        <f>P309/B309</f>
        <v>0.13270415977831299</v>
      </c>
      <c r="R309">
        <v>1160</v>
      </c>
      <c r="S309">
        <f t="shared" si="26"/>
        <v>15223.024984809395</v>
      </c>
      <c r="T309">
        <f t="shared" si="27"/>
        <v>20880</v>
      </c>
      <c r="U309">
        <f t="shared" si="28"/>
        <v>845.72361026718863</v>
      </c>
      <c r="V309">
        <f t="shared" si="29"/>
        <v>715248.42496336752</v>
      </c>
    </row>
    <row r="310" spans="1:22" x14ac:dyDescent="0.35">
      <c r="A310" s="1">
        <v>41224</v>
      </c>
      <c r="B310">
        <v>6479</v>
      </c>
      <c r="C310">
        <v>5983</v>
      </c>
      <c r="D310">
        <v>7951</v>
      </c>
      <c r="E310">
        <v>0</v>
      </c>
      <c r="F310">
        <v>0</v>
      </c>
      <c r="G310">
        <v>6373</v>
      </c>
      <c r="H310">
        <v>0</v>
      </c>
      <c r="I310">
        <v>0.51231555710468224</v>
      </c>
      <c r="J310">
        <v>1</v>
      </c>
      <c r="K310">
        <v>0</v>
      </c>
      <c r="L310">
        <v>0</v>
      </c>
      <c r="M310">
        <v>0</v>
      </c>
      <c r="N310">
        <f t="shared" si="24"/>
        <v>7177.7314564487679</v>
      </c>
      <c r="O310">
        <f>N310-B310</f>
        <v>698.73145644876786</v>
      </c>
      <c r="P310">
        <f t="shared" si="25"/>
        <v>698.73145644876786</v>
      </c>
      <c r="Q310" s="8">
        <f>P310/B310</f>
        <v>0.10784557129939309</v>
      </c>
      <c r="R310">
        <v>1046</v>
      </c>
      <c r="S310">
        <f t="shared" si="26"/>
        <v>12577.166216077821</v>
      </c>
      <c r="T310">
        <f t="shared" si="27"/>
        <v>18828</v>
      </c>
      <c r="U310">
        <f t="shared" si="28"/>
        <v>698.73145644876786</v>
      </c>
      <c r="V310">
        <f t="shared" si="29"/>
        <v>488225.64823101636</v>
      </c>
    </row>
    <row r="311" spans="1:22" x14ac:dyDescent="0.35">
      <c r="A311" s="1">
        <v>41225</v>
      </c>
      <c r="B311">
        <v>4343</v>
      </c>
      <c r="C311">
        <v>6322</v>
      </c>
      <c r="D311">
        <v>4925</v>
      </c>
      <c r="E311">
        <v>0</v>
      </c>
      <c r="F311">
        <v>0</v>
      </c>
      <c r="G311">
        <v>6479</v>
      </c>
      <c r="H311">
        <v>0</v>
      </c>
      <c r="I311">
        <v>0.25182990589055421</v>
      </c>
      <c r="J311">
        <v>0</v>
      </c>
      <c r="K311">
        <v>1</v>
      </c>
      <c r="L311">
        <v>0</v>
      </c>
      <c r="M311">
        <v>0</v>
      </c>
      <c r="N311">
        <f t="shared" si="24"/>
        <v>6185.1263008111637</v>
      </c>
      <c r="O311">
        <f>N311-B311</f>
        <v>1842.1263008111637</v>
      </c>
      <c r="P311">
        <f t="shared" si="25"/>
        <v>1842.1263008111637</v>
      </c>
      <c r="Q311" s="8">
        <f>P311/B311</f>
        <v>0.42415986663853644</v>
      </c>
      <c r="R311">
        <v>1677</v>
      </c>
      <c r="S311">
        <f t="shared" si="26"/>
        <v>33158.273414600946</v>
      </c>
      <c r="T311">
        <f t="shared" si="27"/>
        <v>30186</v>
      </c>
      <c r="U311">
        <f t="shared" si="28"/>
        <v>1842.1263008111637</v>
      </c>
      <c r="V311">
        <f t="shared" si="29"/>
        <v>3393429.308140222</v>
      </c>
    </row>
    <row r="312" spans="1:22" x14ac:dyDescent="0.35">
      <c r="A312" s="1">
        <v>41226</v>
      </c>
      <c r="B312">
        <v>5596</v>
      </c>
      <c r="C312">
        <v>5731.666666666667</v>
      </c>
      <c r="D312">
        <v>5084</v>
      </c>
      <c r="E312">
        <v>1</v>
      </c>
      <c r="F312">
        <v>0</v>
      </c>
      <c r="G312">
        <v>4343</v>
      </c>
      <c r="H312">
        <v>0</v>
      </c>
      <c r="I312">
        <v>0.64557917973742307</v>
      </c>
      <c r="J312">
        <v>0</v>
      </c>
      <c r="K312">
        <v>0</v>
      </c>
      <c r="L312">
        <v>0</v>
      </c>
      <c r="M312">
        <v>0</v>
      </c>
      <c r="N312">
        <f t="shared" si="24"/>
        <v>5365.9989656034704</v>
      </c>
      <c r="O312">
        <f>N312-B312</f>
        <v>-230.00103439652958</v>
      </c>
      <c r="P312">
        <f t="shared" si="25"/>
        <v>230.00103439652958</v>
      </c>
      <c r="Q312" s="8">
        <f>P312/B312</f>
        <v>4.110097112161E-2</v>
      </c>
      <c r="R312">
        <v>1166</v>
      </c>
      <c r="S312">
        <f t="shared" si="26"/>
        <v>16560.074476550129</v>
      </c>
      <c r="T312">
        <f t="shared" si="27"/>
        <v>20988</v>
      </c>
      <c r="U312">
        <f t="shared" si="28"/>
        <v>-460.00206879305915</v>
      </c>
      <c r="V312">
        <f t="shared" si="29"/>
        <v>211601.90329389431</v>
      </c>
    </row>
    <row r="313" spans="1:22" x14ac:dyDescent="0.35">
      <c r="A313" s="1">
        <v>41227</v>
      </c>
      <c r="B313">
        <v>4999</v>
      </c>
      <c r="C313">
        <v>5472.666666666667</v>
      </c>
      <c r="D313">
        <v>5097</v>
      </c>
      <c r="E313">
        <v>0</v>
      </c>
      <c r="F313">
        <v>1</v>
      </c>
      <c r="G313">
        <v>5596</v>
      </c>
      <c r="H313">
        <v>0</v>
      </c>
      <c r="I313">
        <v>0.43063785291042173</v>
      </c>
      <c r="J313">
        <v>0</v>
      </c>
      <c r="K313">
        <v>0</v>
      </c>
      <c r="L313">
        <v>0</v>
      </c>
      <c r="M313">
        <v>0</v>
      </c>
      <c r="N313">
        <f t="shared" si="24"/>
        <v>5443.390985422242</v>
      </c>
      <c r="O313">
        <f>N313-B313</f>
        <v>444.39098542224201</v>
      </c>
      <c r="P313">
        <f t="shared" si="25"/>
        <v>444.39098542224201</v>
      </c>
      <c r="Q313" s="8">
        <f>P313/B313</f>
        <v>8.8895976279704345E-2</v>
      </c>
      <c r="R313">
        <v>1322</v>
      </c>
      <c r="S313">
        <f t="shared" si="26"/>
        <v>7999.0377376003562</v>
      </c>
      <c r="T313">
        <f t="shared" si="27"/>
        <v>23796</v>
      </c>
      <c r="U313">
        <f t="shared" si="28"/>
        <v>444.39098542224201</v>
      </c>
      <c r="V313">
        <f t="shared" si="29"/>
        <v>197483.34792455132</v>
      </c>
    </row>
    <row r="314" spans="1:22" x14ac:dyDescent="0.35">
      <c r="A314" s="1">
        <v>41228</v>
      </c>
      <c r="B314">
        <v>5279</v>
      </c>
      <c r="C314">
        <v>4979.333333333333</v>
      </c>
      <c r="D314">
        <v>5462</v>
      </c>
      <c r="E314">
        <v>0</v>
      </c>
      <c r="F314">
        <v>0</v>
      </c>
      <c r="G314">
        <v>4999</v>
      </c>
      <c r="H314">
        <v>0</v>
      </c>
      <c r="I314">
        <v>0.5325316602765191</v>
      </c>
      <c r="J314">
        <v>0</v>
      </c>
      <c r="K314">
        <v>0</v>
      </c>
      <c r="L314">
        <v>1</v>
      </c>
      <c r="M314">
        <v>0</v>
      </c>
      <c r="N314">
        <f t="shared" si="24"/>
        <v>5579.3725817179147</v>
      </c>
      <c r="O314">
        <f>N314-B314</f>
        <v>300.37258171791473</v>
      </c>
      <c r="P314">
        <f t="shared" si="25"/>
        <v>300.37258171791473</v>
      </c>
      <c r="Q314" s="8">
        <f>P314/B314</f>
        <v>5.6899522962287313E-2</v>
      </c>
      <c r="R314">
        <v>1503</v>
      </c>
      <c r="S314">
        <f t="shared" si="26"/>
        <v>5406.7064709224651</v>
      </c>
      <c r="T314">
        <f t="shared" si="27"/>
        <v>27054</v>
      </c>
      <c r="U314">
        <f t="shared" si="28"/>
        <v>300.37258171791473</v>
      </c>
      <c r="V314">
        <f t="shared" si="29"/>
        <v>90223.687847885361</v>
      </c>
    </row>
    <row r="315" spans="1:22" x14ac:dyDescent="0.35">
      <c r="A315" s="1">
        <v>41229</v>
      </c>
      <c r="B315">
        <v>5432</v>
      </c>
      <c r="C315">
        <v>5291.333333333333</v>
      </c>
      <c r="D315">
        <v>6114</v>
      </c>
      <c r="E315">
        <v>0</v>
      </c>
      <c r="F315">
        <v>0</v>
      </c>
      <c r="G315">
        <v>5279</v>
      </c>
      <c r="H315">
        <v>0</v>
      </c>
      <c r="I315">
        <v>0.51777622865109796</v>
      </c>
      <c r="J315">
        <v>0</v>
      </c>
      <c r="K315">
        <v>0</v>
      </c>
      <c r="L315">
        <v>0</v>
      </c>
      <c r="M315">
        <v>1</v>
      </c>
      <c r="N315">
        <f t="shared" si="24"/>
        <v>5994.7575262924347</v>
      </c>
      <c r="O315">
        <f>N315-B315</f>
        <v>562.7575262924347</v>
      </c>
      <c r="P315">
        <f t="shared" si="25"/>
        <v>562.7575262924347</v>
      </c>
      <c r="Q315" s="8">
        <f>P315/B315</f>
        <v>0.10360042825707561</v>
      </c>
      <c r="R315">
        <v>1383</v>
      </c>
      <c r="S315">
        <f t="shared" si="26"/>
        <v>10129.635473263825</v>
      </c>
      <c r="T315">
        <f t="shared" si="27"/>
        <v>24894</v>
      </c>
      <c r="U315">
        <f t="shared" si="28"/>
        <v>562.7575262924347</v>
      </c>
      <c r="V315">
        <f t="shared" si="29"/>
        <v>316696.03339878033</v>
      </c>
    </row>
    <row r="316" spans="1:22" x14ac:dyDescent="0.35">
      <c r="A316" s="1">
        <v>41230</v>
      </c>
      <c r="B316">
        <v>6584</v>
      </c>
      <c r="C316">
        <v>5236.666666666667</v>
      </c>
      <c r="D316">
        <v>6373</v>
      </c>
      <c r="E316">
        <v>0</v>
      </c>
      <c r="F316">
        <v>0</v>
      </c>
      <c r="G316">
        <v>5432</v>
      </c>
      <c r="H316">
        <v>1</v>
      </c>
      <c r="I316">
        <v>0.63384454513767863</v>
      </c>
      <c r="J316">
        <v>1</v>
      </c>
      <c r="K316">
        <v>0</v>
      </c>
      <c r="L316">
        <v>0</v>
      </c>
      <c r="M316">
        <v>0</v>
      </c>
      <c r="N316">
        <f t="shared" si="24"/>
        <v>6476.6866088101251</v>
      </c>
      <c r="O316">
        <f>N316-B316</f>
        <v>-107.31339118987489</v>
      </c>
      <c r="P316">
        <f t="shared" si="25"/>
        <v>107.31339118987489</v>
      </c>
      <c r="Q316" s="8">
        <f>P316/B316</f>
        <v>1.6299117738437865E-2</v>
      </c>
      <c r="R316">
        <v>1212</v>
      </c>
      <c r="S316">
        <f t="shared" si="26"/>
        <v>7726.5641656709922</v>
      </c>
      <c r="T316">
        <f t="shared" si="27"/>
        <v>21816</v>
      </c>
      <c r="U316">
        <f t="shared" si="28"/>
        <v>-214.62678237974978</v>
      </c>
      <c r="V316">
        <f t="shared" si="29"/>
        <v>46064.655714684472</v>
      </c>
    </row>
    <row r="317" spans="1:22" x14ac:dyDescent="0.35">
      <c r="A317" s="1">
        <v>41231</v>
      </c>
      <c r="B317">
        <v>6661</v>
      </c>
      <c r="C317">
        <v>5765</v>
      </c>
      <c r="D317">
        <v>6479</v>
      </c>
      <c r="E317">
        <v>0</v>
      </c>
      <c r="F317">
        <v>0</v>
      </c>
      <c r="G317">
        <v>6584</v>
      </c>
      <c r="H317">
        <v>0</v>
      </c>
      <c r="I317">
        <v>0.50894620657604273</v>
      </c>
      <c r="J317">
        <v>1</v>
      </c>
      <c r="K317">
        <v>0</v>
      </c>
      <c r="L317">
        <v>0</v>
      </c>
      <c r="M317">
        <v>0</v>
      </c>
      <c r="N317">
        <f t="shared" si="24"/>
        <v>6607.1704289001264</v>
      </c>
      <c r="O317">
        <f>N317-B317</f>
        <v>-53.829571099873647</v>
      </c>
      <c r="P317">
        <f t="shared" si="25"/>
        <v>53.829571099873647</v>
      </c>
      <c r="Q317" s="8">
        <f>P317/B317</f>
        <v>8.0813047740389797E-3</v>
      </c>
      <c r="R317">
        <v>1206</v>
      </c>
      <c r="S317">
        <f t="shared" si="26"/>
        <v>3875.7291191909026</v>
      </c>
      <c r="T317">
        <f t="shared" si="27"/>
        <v>21708</v>
      </c>
      <c r="U317">
        <f t="shared" si="28"/>
        <v>-107.65914219974729</v>
      </c>
      <c r="V317">
        <f t="shared" si="29"/>
        <v>11590.490899185408</v>
      </c>
    </row>
    <row r="318" spans="1:22" x14ac:dyDescent="0.35">
      <c r="A318" s="1">
        <v>41232</v>
      </c>
      <c r="B318">
        <v>4297</v>
      </c>
      <c r="C318">
        <v>6225.666666666667</v>
      </c>
      <c r="D318">
        <v>4343</v>
      </c>
      <c r="E318">
        <v>0</v>
      </c>
      <c r="F318">
        <v>0</v>
      </c>
      <c r="G318">
        <v>6661</v>
      </c>
      <c r="H318">
        <v>0</v>
      </c>
      <c r="I318">
        <v>0.22533983966538865</v>
      </c>
      <c r="J318">
        <v>0</v>
      </c>
      <c r="K318">
        <v>1</v>
      </c>
      <c r="L318">
        <v>0</v>
      </c>
      <c r="M318">
        <v>0</v>
      </c>
      <c r="N318">
        <f t="shared" si="24"/>
        <v>5980.2986720964564</v>
      </c>
      <c r="O318">
        <f>N318-B318</f>
        <v>1683.2986720964564</v>
      </c>
      <c r="P318">
        <f t="shared" si="25"/>
        <v>1683.2986720964564</v>
      </c>
      <c r="Q318" s="8">
        <f>P318/B318</f>
        <v>0.39173811312461165</v>
      </c>
      <c r="R318">
        <v>1480</v>
      </c>
      <c r="S318">
        <f t="shared" si="26"/>
        <v>30299.376097736214</v>
      </c>
      <c r="T318">
        <f t="shared" si="27"/>
        <v>26640</v>
      </c>
      <c r="U318">
        <f t="shared" si="28"/>
        <v>1683.2986720964564</v>
      </c>
      <c r="V318">
        <f t="shared" si="29"/>
        <v>2833494.4194816933</v>
      </c>
    </row>
    <row r="319" spans="1:22" x14ac:dyDescent="0.35">
      <c r="A319" s="1">
        <v>41233</v>
      </c>
      <c r="B319">
        <v>5112</v>
      </c>
      <c r="C319">
        <v>5847.333333333333</v>
      </c>
      <c r="D319">
        <v>5596</v>
      </c>
      <c r="E319">
        <v>1</v>
      </c>
      <c r="F319">
        <v>0</v>
      </c>
      <c r="G319">
        <v>4297</v>
      </c>
      <c r="H319">
        <v>0</v>
      </c>
      <c r="I319">
        <v>0.5946903683048681</v>
      </c>
      <c r="J319">
        <v>0</v>
      </c>
      <c r="K319">
        <v>0</v>
      </c>
      <c r="L319">
        <v>0</v>
      </c>
      <c r="M319">
        <v>0</v>
      </c>
      <c r="N319">
        <f t="shared" si="24"/>
        <v>5584.3407231533438</v>
      </c>
      <c r="O319">
        <f>N319-B319</f>
        <v>472.34072315334379</v>
      </c>
      <c r="P319">
        <f t="shared" si="25"/>
        <v>472.34072315334379</v>
      </c>
      <c r="Q319" s="8">
        <f>P319/B319</f>
        <v>9.2398420022172106E-2</v>
      </c>
      <c r="R319">
        <v>1683</v>
      </c>
      <c r="S319">
        <f t="shared" si="26"/>
        <v>8502.1330167601882</v>
      </c>
      <c r="T319">
        <f t="shared" si="27"/>
        <v>30294</v>
      </c>
      <c r="U319">
        <f t="shared" si="28"/>
        <v>472.34072315334379</v>
      </c>
      <c r="V319">
        <f t="shared" si="29"/>
        <v>223105.75874902375</v>
      </c>
    </row>
    <row r="320" spans="1:22" x14ac:dyDescent="0.35">
      <c r="A320" s="1">
        <v>41234</v>
      </c>
      <c r="B320">
        <v>4905</v>
      </c>
      <c r="C320">
        <v>5356.666666666667</v>
      </c>
      <c r="D320">
        <v>4999</v>
      </c>
      <c r="E320">
        <v>0</v>
      </c>
      <c r="F320">
        <v>1</v>
      </c>
      <c r="G320">
        <v>5112</v>
      </c>
      <c r="H320">
        <v>0</v>
      </c>
      <c r="I320">
        <v>0.47594980829557337</v>
      </c>
      <c r="J320">
        <v>0</v>
      </c>
      <c r="K320">
        <v>0</v>
      </c>
      <c r="L320">
        <v>0</v>
      </c>
      <c r="M320">
        <v>0</v>
      </c>
      <c r="N320">
        <f t="shared" si="24"/>
        <v>5249.9709506550371</v>
      </c>
      <c r="O320">
        <f>N320-B320</f>
        <v>344.97095065503709</v>
      </c>
      <c r="P320">
        <f t="shared" si="25"/>
        <v>344.97095065503709</v>
      </c>
      <c r="Q320" s="8">
        <f>P320/B320</f>
        <v>7.0330469042821017E-2</v>
      </c>
      <c r="R320">
        <v>1760</v>
      </c>
      <c r="S320">
        <f t="shared" si="26"/>
        <v>6209.4771117906675</v>
      </c>
      <c r="T320">
        <f t="shared" si="27"/>
        <v>31680</v>
      </c>
      <c r="U320">
        <f t="shared" si="28"/>
        <v>344.97095065503709</v>
      </c>
      <c r="V320">
        <f t="shared" si="29"/>
        <v>119004.95679584003</v>
      </c>
    </row>
    <row r="321" spans="1:22" x14ac:dyDescent="0.35">
      <c r="A321" s="1">
        <v>41235</v>
      </c>
      <c r="B321">
        <v>5279</v>
      </c>
      <c r="C321">
        <v>4771.333333333333</v>
      </c>
      <c r="D321">
        <v>5279</v>
      </c>
      <c r="E321">
        <v>0</v>
      </c>
      <c r="F321">
        <v>0</v>
      </c>
      <c r="G321">
        <v>4905</v>
      </c>
      <c r="H321">
        <v>0</v>
      </c>
      <c r="I321">
        <v>0.54345300336935054</v>
      </c>
      <c r="J321">
        <v>0</v>
      </c>
      <c r="K321">
        <v>0</v>
      </c>
      <c r="L321">
        <v>1</v>
      </c>
      <c r="M321">
        <v>0</v>
      </c>
      <c r="N321">
        <f t="shared" si="24"/>
        <v>5419.1606983653746</v>
      </c>
      <c r="O321">
        <f>N321-B321</f>
        <v>140.16069836537463</v>
      </c>
      <c r="P321">
        <f t="shared" si="25"/>
        <v>140.16069836537463</v>
      </c>
      <c r="Q321" s="8">
        <f>P321/B321</f>
        <v>2.6550615337256039E-2</v>
      </c>
      <c r="R321">
        <v>921</v>
      </c>
      <c r="S321">
        <f t="shared" si="26"/>
        <v>2522.8925705767433</v>
      </c>
      <c r="T321">
        <f t="shared" si="27"/>
        <v>16578</v>
      </c>
      <c r="U321">
        <f t="shared" si="28"/>
        <v>140.16069836537463</v>
      </c>
      <c r="V321">
        <f t="shared" si="29"/>
        <v>19645.021366269531</v>
      </c>
    </row>
    <row r="322" spans="1:22" x14ac:dyDescent="0.35">
      <c r="A322" s="1">
        <v>41236</v>
      </c>
      <c r="B322">
        <v>4632</v>
      </c>
      <c r="C322">
        <v>5098.666666666667</v>
      </c>
      <c r="D322">
        <v>5432</v>
      </c>
      <c r="E322">
        <v>0</v>
      </c>
      <c r="F322">
        <v>0</v>
      </c>
      <c r="G322">
        <v>5279</v>
      </c>
      <c r="H322">
        <v>0</v>
      </c>
      <c r="I322">
        <v>0.42482862786104336</v>
      </c>
      <c r="J322">
        <v>0</v>
      </c>
      <c r="K322">
        <v>0</v>
      </c>
      <c r="L322">
        <v>0</v>
      </c>
      <c r="M322">
        <v>1</v>
      </c>
      <c r="N322">
        <f t="shared" si="24"/>
        <v>5676.1564891550333</v>
      </c>
      <c r="O322">
        <f>N322-B322</f>
        <v>1044.1564891550333</v>
      </c>
      <c r="P322">
        <f t="shared" si="25"/>
        <v>1044.1564891550333</v>
      </c>
      <c r="Q322" s="8">
        <f>P322/B322</f>
        <v>0.22542238539616435</v>
      </c>
      <c r="R322">
        <v>716</v>
      </c>
      <c r="S322">
        <f t="shared" si="26"/>
        <v>18794.8168047906</v>
      </c>
      <c r="T322">
        <f t="shared" si="27"/>
        <v>12888</v>
      </c>
      <c r="U322">
        <f t="shared" si="28"/>
        <v>1044.1564891550333</v>
      </c>
      <c r="V322">
        <f t="shared" si="29"/>
        <v>1090262.7738445653</v>
      </c>
    </row>
    <row r="323" spans="1:22" x14ac:dyDescent="0.35">
      <c r="A323" s="1">
        <v>41237</v>
      </c>
      <c r="B323">
        <v>4628.5</v>
      </c>
      <c r="C323">
        <v>4938.666666666667</v>
      </c>
      <c r="D323">
        <v>6584</v>
      </c>
      <c r="E323">
        <v>0</v>
      </c>
      <c r="F323">
        <v>0</v>
      </c>
      <c r="G323">
        <v>4632</v>
      </c>
      <c r="H323">
        <v>1</v>
      </c>
      <c r="I323">
        <v>0.4995933542465435</v>
      </c>
      <c r="J323">
        <v>1</v>
      </c>
      <c r="K323">
        <v>0</v>
      </c>
      <c r="L323">
        <v>0</v>
      </c>
      <c r="M323">
        <v>0</v>
      </c>
      <c r="N323">
        <f t="shared" ref="N323:N360" si="30">$X$2+SUMPRODUCT(C323:H323,$Y$2:$AD$2)</f>
        <v>6261.1906840175434</v>
      </c>
      <c r="O323">
        <f>N323-B323</f>
        <v>1632.6906840175434</v>
      </c>
      <c r="P323">
        <f t="shared" ref="P323:P360" si="31">ABS(O323)</f>
        <v>1632.6906840175434</v>
      </c>
      <c r="Q323" s="8">
        <f>P323/B323</f>
        <v>0.35274725807876062</v>
      </c>
      <c r="R323">
        <v>1149</v>
      </c>
      <c r="S323">
        <f t="shared" ref="S323:S360" si="32">IF(O323&lt;0,O323*-72,O323*18)</f>
        <v>29388.432312315781</v>
      </c>
      <c r="T323">
        <f t="shared" ref="T323:T360" si="33">R323*18</f>
        <v>20682</v>
      </c>
      <c r="U323">
        <f t="shared" ref="U323:U360" si="34">IF(O323&lt;0,O323*2,O323)</f>
        <v>1632.6906840175434</v>
      </c>
      <c r="V323">
        <f t="shared" ref="V323:V360" si="35">U323^2</f>
        <v>2665678.8696776736</v>
      </c>
    </row>
    <row r="324" spans="1:22" x14ac:dyDescent="0.35">
      <c r="A324" s="1">
        <v>41238</v>
      </c>
      <c r="B324">
        <v>4628.5</v>
      </c>
      <c r="C324">
        <v>4846.5</v>
      </c>
      <c r="D324">
        <v>6661</v>
      </c>
      <c r="E324">
        <v>0</v>
      </c>
      <c r="F324">
        <v>0</v>
      </c>
      <c r="G324">
        <v>4628.5</v>
      </c>
      <c r="H324">
        <v>0</v>
      </c>
      <c r="I324">
        <v>0.5</v>
      </c>
      <c r="J324">
        <v>1</v>
      </c>
      <c r="K324">
        <v>0</v>
      </c>
      <c r="L324">
        <v>0</v>
      </c>
      <c r="M324">
        <v>0</v>
      </c>
      <c r="N324">
        <f t="shared" si="30"/>
        <v>5892.7991650012445</v>
      </c>
      <c r="O324">
        <f>N324-B324</f>
        <v>1264.2991650012445</v>
      </c>
      <c r="P324">
        <f t="shared" si="31"/>
        <v>1264.2991650012445</v>
      </c>
      <c r="Q324" s="8">
        <f>P324/B324</f>
        <v>0.2731552695260332</v>
      </c>
      <c r="R324">
        <v>0</v>
      </c>
      <c r="S324">
        <f t="shared" si="32"/>
        <v>22757.384970022402</v>
      </c>
      <c r="T324">
        <f t="shared" si="33"/>
        <v>0</v>
      </c>
      <c r="U324">
        <f t="shared" si="34"/>
        <v>1264.2991650012445</v>
      </c>
      <c r="V324">
        <f t="shared" si="35"/>
        <v>1598452.3786228441</v>
      </c>
    </row>
    <row r="325" spans="1:22" x14ac:dyDescent="0.35">
      <c r="A325" s="1">
        <v>41239</v>
      </c>
      <c r="B325">
        <v>4480</v>
      </c>
      <c r="C325">
        <v>4629.666666666667</v>
      </c>
      <c r="D325">
        <v>4297</v>
      </c>
      <c r="E325">
        <v>0</v>
      </c>
      <c r="F325">
        <v>0</v>
      </c>
      <c r="G325">
        <v>4628.5</v>
      </c>
      <c r="H325">
        <v>0</v>
      </c>
      <c r="I325">
        <v>0.48274660160334609</v>
      </c>
      <c r="J325">
        <v>0</v>
      </c>
      <c r="K325">
        <v>1</v>
      </c>
      <c r="L325">
        <v>0</v>
      </c>
      <c r="M325">
        <v>0</v>
      </c>
      <c r="N325">
        <f t="shared" si="30"/>
        <v>4937.6891703591227</v>
      </c>
      <c r="O325">
        <f>N325-B325</f>
        <v>457.68917035912273</v>
      </c>
      <c r="P325">
        <f t="shared" si="31"/>
        <v>457.68917035912273</v>
      </c>
      <c r="Q325" s="8">
        <f>P325/B325</f>
        <v>0.1021627612408756</v>
      </c>
      <c r="R325">
        <v>1541</v>
      </c>
      <c r="S325">
        <f t="shared" si="32"/>
        <v>8238.4050664642091</v>
      </c>
      <c r="T325">
        <f t="shared" si="33"/>
        <v>27738</v>
      </c>
      <c r="U325">
        <f t="shared" si="34"/>
        <v>457.68917035912273</v>
      </c>
      <c r="V325">
        <f t="shared" si="35"/>
        <v>209479.37666402207</v>
      </c>
    </row>
    <row r="326" spans="1:22" x14ac:dyDescent="0.35">
      <c r="A326" s="1">
        <v>41240</v>
      </c>
      <c r="B326">
        <v>4565</v>
      </c>
      <c r="C326">
        <v>4579</v>
      </c>
      <c r="D326">
        <v>5112</v>
      </c>
      <c r="E326">
        <v>1</v>
      </c>
      <c r="F326">
        <v>0</v>
      </c>
      <c r="G326">
        <v>4480</v>
      </c>
      <c r="H326">
        <v>0</v>
      </c>
      <c r="I326">
        <v>0.50987568258394333</v>
      </c>
      <c r="J326">
        <v>0</v>
      </c>
      <c r="K326">
        <v>0</v>
      </c>
      <c r="L326">
        <v>0</v>
      </c>
      <c r="M326">
        <v>0</v>
      </c>
      <c r="N326">
        <f t="shared" si="30"/>
        <v>5028.5305205729546</v>
      </c>
      <c r="O326">
        <f>N326-B326</f>
        <v>463.53052057295463</v>
      </c>
      <c r="P326">
        <f t="shared" si="31"/>
        <v>463.53052057295463</v>
      </c>
      <c r="Q326" s="8">
        <f>P326/B326</f>
        <v>0.10154009212989148</v>
      </c>
      <c r="R326">
        <v>1815</v>
      </c>
      <c r="S326">
        <f t="shared" si="32"/>
        <v>8343.5493703131833</v>
      </c>
      <c r="T326">
        <f t="shared" si="33"/>
        <v>32670</v>
      </c>
      <c r="U326">
        <f t="shared" si="34"/>
        <v>463.53052057295463</v>
      </c>
      <c r="V326">
        <f t="shared" si="35"/>
        <v>214860.5435026343</v>
      </c>
    </row>
    <row r="327" spans="1:22" x14ac:dyDescent="0.35">
      <c r="A327" s="1">
        <v>41241</v>
      </c>
      <c r="B327">
        <v>4465</v>
      </c>
      <c r="C327">
        <v>4557.833333333333</v>
      </c>
      <c r="D327">
        <v>4905</v>
      </c>
      <c r="E327">
        <v>0</v>
      </c>
      <c r="F327">
        <v>1</v>
      </c>
      <c r="G327">
        <v>4565</v>
      </c>
      <c r="H327">
        <v>0</v>
      </c>
      <c r="I327">
        <v>0.48838154990124316</v>
      </c>
      <c r="J327">
        <v>0</v>
      </c>
      <c r="K327">
        <v>0</v>
      </c>
      <c r="L327">
        <v>0</v>
      </c>
      <c r="M327">
        <v>0</v>
      </c>
      <c r="N327">
        <f t="shared" si="30"/>
        <v>4816.6641465074972</v>
      </c>
      <c r="O327">
        <f>N327-B327</f>
        <v>351.66414650749721</v>
      </c>
      <c r="P327">
        <f t="shared" si="31"/>
        <v>351.66414650749721</v>
      </c>
      <c r="Q327" s="8">
        <f>P327/B327</f>
        <v>7.876016719092882E-2</v>
      </c>
      <c r="R327">
        <v>1875</v>
      </c>
      <c r="S327">
        <f t="shared" si="32"/>
        <v>6329.9546371349497</v>
      </c>
      <c r="T327">
        <f t="shared" si="33"/>
        <v>33750</v>
      </c>
      <c r="U327">
        <f t="shared" si="34"/>
        <v>351.66414650749721</v>
      </c>
      <c r="V327">
        <f t="shared" si="35"/>
        <v>123667.67193884646</v>
      </c>
    </row>
    <row r="328" spans="1:22" x14ac:dyDescent="0.35">
      <c r="A328" s="1">
        <v>41242</v>
      </c>
      <c r="B328">
        <v>4849</v>
      </c>
      <c r="C328">
        <v>4503.333333333333</v>
      </c>
      <c r="D328">
        <v>5279</v>
      </c>
      <c r="E328">
        <v>0</v>
      </c>
      <c r="F328">
        <v>0</v>
      </c>
      <c r="G328">
        <v>4465</v>
      </c>
      <c r="H328">
        <v>0</v>
      </c>
      <c r="I328">
        <v>0.54461484837922625</v>
      </c>
      <c r="J328">
        <v>0</v>
      </c>
      <c r="K328">
        <v>0</v>
      </c>
      <c r="L328">
        <v>1</v>
      </c>
      <c r="M328">
        <v>0</v>
      </c>
      <c r="N328">
        <f t="shared" si="30"/>
        <v>5222.8240993211239</v>
      </c>
      <c r="O328">
        <f>N328-B328</f>
        <v>373.82409932112387</v>
      </c>
      <c r="P328">
        <f t="shared" si="31"/>
        <v>373.82409932112387</v>
      </c>
      <c r="Q328" s="8">
        <f>P328/B328</f>
        <v>7.7093029350613296E-2</v>
      </c>
      <c r="R328">
        <v>1360</v>
      </c>
      <c r="S328">
        <f t="shared" si="32"/>
        <v>6728.8337877802296</v>
      </c>
      <c r="T328">
        <f t="shared" si="33"/>
        <v>24480</v>
      </c>
      <c r="U328">
        <f t="shared" si="34"/>
        <v>373.82409932112387</v>
      </c>
      <c r="V328">
        <f t="shared" si="35"/>
        <v>139744.45723324947</v>
      </c>
    </row>
    <row r="329" spans="1:22" x14ac:dyDescent="0.35">
      <c r="A329" s="1">
        <v>41243</v>
      </c>
      <c r="B329">
        <v>6084</v>
      </c>
      <c r="C329">
        <v>4626.333333333333</v>
      </c>
      <c r="D329">
        <v>4632</v>
      </c>
      <c r="E329">
        <v>0</v>
      </c>
      <c r="F329">
        <v>0</v>
      </c>
      <c r="G329">
        <v>4849</v>
      </c>
      <c r="H329">
        <v>0</v>
      </c>
      <c r="I329">
        <v>0.64348785871964675</v>
      </c>
      <c r="J329">
        <v>0</v>
      </c>
      <c r="K329">
        <v>0</v>
      </c>
      <c r="L329">
        <v>0</v>
      </c>
      <c r="M329">
        <v>1</v>
      </c>
      <c r="N329">
        <f t="shared" si="30"/>
        <v>5115.7116193160327</v>
      </c>
      <c r="O329">
        <f>N329-B329</f>
        <v>-968.28838068396726</v>
      </c>
      <c r="P329">
        <f t="shared" si="31"/>
        <v>968.28838068396726</v>
      </c>
      <c r="Q329" s="8">
        <f>P329/B329</f>
        <v>0.15915325126297949</v>
      </c>
      <c r="R329">
        <v>757</v>
      </c>
      <c r="S329">
        <f t="shared" si="32"/>
        <v>69716.763409245643</v>
      </c>
      <c r="T329">
        <f t="shared" si="33"/>
        <v>13626</v>
      </c>
      <c r="U329">
        <f t="shared" si="34"/>
        <v>-1936.5767613679345</v>
      </c>
      <c r="V329">
        <f t="shared" si="35"/>
        <v>3750329.5526703182</v>
      </c>
    </row>
    <row r="330" spans="1:22" x14ac:dyDescent="0.35">
      <c r="A330" s="1">
        <v>41244</v>
      </c>
      <c r="B330">
        <v>6609</v>
      </c>
      <c r="C330">
        <v>5132.666666666667</v>
      </c>
      <c r="D330">
        <v>4628.5</v>
      </c>
      <c r="E330">
        <v>0</v>
      </c>
      <c r="F330">
        <v>0</v>
      </c>
      <c r="G330">
        <v>6084</v>
      </c>
      <c r="H330">
        <v>1</v>
      </c>
      <c r="I330">
        <v>0.56099686301847329</v>
      </c>
      <c r="J330">
        <v>1</v>
      </c>
      <c r="K330">
        <v>0</v>
      </c>
      <c r="L330">
        <v>0</v>
      </c>
      <c r="M330">
        <v>0</v>
      </c>
      <c r="N330">
        <f t="shared" si="30"/>
        <v>5949.9191798709526</v>
      </c>
      <c r="O330">
        <f>N330-B330</f>
        <v>-659.08082012904742</v>
      </c>
      <c r="P330">
        <f t="shared" si="31"/>
        <v>659.08082012904742</v>
      </c>
      <c r="Q330" s="8">
        <f>P330/B330</f>
        <v>9.9724742037985689E-2</v>
      </c>
      <c r="R330">
        <v>800</v>
      </c>
      <c r="S330">
        <f t="shared" si="32"/>
        <v>47453.819049291415</v>
      </c>
      <c r="T330">
        <f t="shared" si="33"/>
        <v>14400</v>
      </c>
      <c r="U330">
        <f t="shared" si="34"/>
        <v>-1318.1616402580948</v>
      </c>
      <c r="V330">
        <f t="shared" si="35"/>
        <v>1737550.1098479112</v>
      </c>
    </row>
    <row r="331" spans="1:22" x14ac:dyDescent="0.35">
      <c r="A331" s="1">
        <v>41245</v>
      </c>
      <c r="B331">
        <v>6482</v>
      </c>
      <c r="C331">
        <v>5847.333333333333</v>
      </c>
      <c r="D331">
        <v>4628.5</v>
      </c>
      <c r="E331">
        <v>0</v>
      </c>
      <c r="F331">
        <v>0</v>
      </c>
      <c r="G331">
        <v>6609</v>
      </c>
      <c r="H331">
        <v>0</v>
      </c>
      <c r="I331">
        <v>0.48524456837457886</v>
      </c>
      <c r="J331">
        <v>1</v>
      </c>
      <c r="K331">
        <v>0</v>
      </c>
      <c r="L331">
        <v>0</v>
      </c>
      <c r="M331">
        <v>0</v>
      </c>
      <c r="N331">
        <f t="shared" si="30"/>
        <v>5949.0583425985078</v>
      </c>
      <c r="O331">
        <f>N331-B331</f>
        <v>-532.94165740149219</v>
      </c>
      <c r="P331">
        <f t="shared" si="31"/>
        <v>532.94165740149219</v>
      </c>
      <c r="Q331" s="8">
        <f>P331/B331</f>
        <v>8.2218706788258586E-2</v>
      </c>
      <c r="R331">
        <v>1117</v>
      </c>
      <c r="S331">
        <f t="shared" si="32"/>
        <v>38371.799332907438</v>
      </c>
      <c r="T331">
        <f t="shared" si="33"/>
        <v>20106</v>
      </c>
      <c r="U331">
        <f t="shared" si="34"/>
        <v>-1065.8833148029844</v>
      </c>
      <c r="V331">
        <f t="shared" si="35"/>
        <v>1136107.240775398</v>
      </c>
    </row>
    <row r="332" spans="1:22" x14ac:dyDescent="0.35">
      <c r="A332" s="1">
        <v>41246</v>
      </c>
      <c r="B332">
        <v>4308</v>
      </c>
      <c r="C332">
        <v>6391.666666666667</v>
      </c>
      <c r="D332">
        <v>4480</v>
      </c>
      <c r="E332">
        <v>0</v>
      </c>
      <c r="F332">
        <v>0</v>
      </c>
      <c r="G332">
        <v>6482</v>
      </c>
      <c r="H332">
        <v>0</v>
      </c>
      <c r="I332">
        <v>0.24741489485302662</v>
      </c>
      <c r="J332">
        <v>0</v>
      </c>
      <c r="K332">
        <v>1</v>
      </c>
      <c r="L332">
        <v>0</v>
      </c>
      <c r="M332">
        <v>0</v>
      </c>
      <c r="N332">
        <f t="shared" si="30"/>
        <v>6042.6320860030155</v>
      </c>
      <c r="O332">
        <f>N332-B332</f>
        <v>1734.6320860030155</v>
      </c>
      <c r="P332">
        <f t="shared" si="31"/>
        <v>1734.6320860030155</v>
      </c>
      <c r="Q332" s="8">
        <f>P332/B332</f>
        <v>0.40265368755873154</v>
      </c>
      <c r="R332">
        <v>1852</v>
      </c>
      <c r="S332">
        <f t="shared" si="32"/>
        <v>31223.377548054279</v>
      </c>
      <c r="T332">
        <f t="shared" si="33"/>
        <v>33336</v>
      </c>
      <c r="U332">
        <f t="shared" si="34"/>
        <v>1734.6320860030155</v>
      </c>
      <c r="V332">
        <f t="shared" si="35"/>
        <v>3008948.4737911732</v>
      </c>
    </row>
    <row r="333" spans="1:22" x14ac:dyDescent="0.35">
      <c r="A333" s="1">
        <v>41247</v>
      </c>
      <c r="B333">
        <v>4580</v>
      </c>
      <c r="C333">
        <v>5799.666666666667</v>
      </c>
      <c r="D333">
        <v>4565</v>
      </c>
      <c r="E333">
        <v>1</v>
      </c>
      <c r="F333">
        <v>0</v>
      </c>
      <c r="G333">
        <v>4308</v>
      </c>
      <c r="H333">
        <v>0</v>
      </c>
      <c r="I333">
        <v>0.5316021842686186</v>
      </c>
      <c r="J333">
        <v>0</v>
      </c>
      <c r="K333">
        <v>0</v>
      </c>
      <c r="L333">
        <v>0</v>
      </c>
      <c r="M333">
        <v>0</v>
      </c>
      <c r="N333">
        <f t="shared" si="30"/>
        <v>5186.0048069108907</v>
      </c>
      <c r="O333">
        <f>N333-B333</f>
        <v>606.00480691089069</v>
      </c>
      <c r="P333">
        <f t="shared" si="31"/>
        <v>606.00480691089069</v>
      </c>
      <c r="Q333" s="8">
        <f>P333/B333</f>
        <v>0.13231546002421193</v>
      </c>
      <c r="R333">
        <v>1941</v>
      </c>
      <c r="S333">
        <f t="shared" si="32"/>
        <v>10908.086524396032</v>
      </c>
      <c r="T333">
        <f t="shared" si="33"/>
        <v>34938</v>
      </c>
      <c r="U333">
        <f t="shared" si="34"/>
        <v>606.00480691089069</v>
      </c>
      <c r="V333">
        <f t="shared" si="35"/>
        <v>367241.82599910593</v>
      </c>
    </row>
    <row r="334" spans="1:22" x14ac:dyDescent="0.35">
      <c r="A334" s="1">
        <v>41248</v>
      </c>
      <c r="B334">
        <v>4827</v>
      </c>
      <c r="C334">
        <v>5123.333333333333</v>
      </c>
      <c r="D334">
        <v>4465</v>
      </c>
      <c r="E334">
        <v>0</v>
      </c>
      <c r="F334">
        <v>1</v>
      </c>
      <c r="G334">
        <v>4580</v>
      </c>
      <c r="H334">
        <v>0</v>
      </c>
      <c r="I334">
        <v>0.5286975717439294</v>
      </c>
      <c r="J334">
        <v>0</v>
      </c>
      <c r="K334">
        <v>0</v>
      </c>
      <c r="L334">
        <v>0</v>
      </c>
      <c r="M334">
        <v>0</v>
      </c>
      <c r="N334">
        <f t="shared" si="30"/>
        <v>4843.058925553285</v>
      </c>
      <c r="O334">
        <f>N334-B334</f>
        <v>16.058925553285007</v>
      </c>
      <c r="P334">
        <f t="shared" si="31"/>
        <v>16.058925553285007</v>
      </c>
      <c r="Q334" s="8">
        <f>P334/B334</f>
        <v>3.3268957019442734E-3</v>
      </c>
      <c r="R334">
        <v>1585</v>
      </c>
      <c r="S334">
        <f t="shared" si="32"/>
        <v>289.06065995913013</v>
      </c>
      <c r="T334">
        <f t="shared" si="33"/>
        <v>28530</v>
      </c>
      <c r="U334">
        <f t="shared" si="34"/>
        <v>16.058925553285007</v>
      </c>
      <c r="V334">
        <f t="shared" si="35"/>
        <v>257.8890899259502</v>
      </c>
    </row>
    <row r="335" spans="1:22" x14ac:dyDescent="0.35">
      <c r="A335" s="1">
        <v>41249</v>
      </c>
      <c r="B335">
        <v>5214</v>
      </c>
      <c r="C335">
        <v>4571.666666666667</v>
      </c>
      <c r="D335">
        <v>4849</v>
      </c>
      <c r="E335">
        <v>0</v>
      </c>
      <c r="F335">
        <v>0</v>
      </c>
      <c r="G335">
        <v>4827</v>
      </c>
      <c r="H335">
        <v>0</v>
      </c>
      <c r="I335">
        <v>0.54496340188218895</v>
      </c>
      <c r="J335">
        <v>0</v>
      </c>
      <c r="K335">
        <v>0</v>
      </c>
      <c r="L335">
        <v>1</v>
      </c>
      <c r="M335">
        <v>0</v>
      </c>
      <c r="N335">
        <f t="shared" si="30"/>
        <v>5173.3247327167901</v>
      </c>
      <c r="O335">
        <f>N335-B335</f>
        <v>-40.675267283209905</v>
      </c>
      <c r="P335">
        <f t="shared" si="31"/>
        <v>40.675267283209905</v>
      </c>
      <c r="Q335" s="8">
        <f>P335/B335</f>
        <v>7.8011636523225751E-3</v>
      </c>
      <c r="R335">
        <v>1523</v>
      </c>
      <c r="S335">
        <f t="shared" si="32"/>
        <v>2928.6192443911132</v>
      </c>
      <c r="T335">
        <f t="shared" si="33"/>
        <v>27414</v>
      </c>
      <c r="U335">
        <f t="shared" si="34"/>
        <v>-81.35053456641981</v>
      </c>
      <c r="V335">
        <f t="shared" si="35"/>
        <v>6617.909474242264</v>
      </c>
    </row>
    <row r="336" spans="1:22" x14ac:dyDescent="0.35">
      <c r="A336" s="1">
        <v>41250</v>
      </c>
      <c r="B336">
        <v>5733</v>
      </c>
      <c r="C336">
        <v>4873.666666666667</v>
      </c>
      <c r="D336">
        <v>6084</v>
      </c>
      <c r="E336">
        <v>0</v>
      </c>
      <c r="F336">
        <v>0</v>
      </c>
      <c r="G336">
        <v>5214</v>
      </c>
      <c r="H336">
        <v>0</v>
      </c>
      <c r="I336">
        <v>0.56029975601254789</v>
      </c>
      <c r="J336">
        <v>0</v>
      </c>
      <c r="K336">
        <v>0</v>
      </c>
      <c r="L336">
        <v>0</v>
      </c>
      <c r="M336">
        <v>1</v>
      </c>
      <c r="N336">
        <f t="shared" si="30"/>
        <v>5829.4275873392216</v>
      </c>
      <c r="O336">
        <f>N336-B336</f>
        <v>96.427587339221645</v>
      </c>
      <c r="P336">
        <f t="shared" si="31"/>
        <v>96.427587339221645</v>
      </c>
      <c r="Q336" s="8">
        <f>P336/B336</f>
        <v>1.6819743125627357E-2</v>
      </c>
      <c r="R336">
        <v>1531</v>
      </c>
      <c r="S336">
        <f t="shared" si="32"/>
        <v>1735.6965721059896</v>
      </c>
      <c r="T336">
        <f t="shared" si="33"/>
        <v>27558</v>
      </c>
      <c r="U336">
        <f t="shared" si="34"/>
        <v>96.427587339221645</v>
      </c>
      <c r="V336">
        <f t="shared" si="35"/>
        <v>9298.2796000632188</v>
      </c>
    </row>
    <row r="337" spans="1:22" x14ac:dyDescent="0.35">
      <c r="A337" s="1">
        <v>41251</v>
      </c>
      <c r="B337">
        <v>6245</v>
      </c>
      <c r="C337">
        <v>5258</v>
      </c>
      <c r="D337">
        <v>6609</v>
      </c>
      <c r="E337">
        <v>0</v>
      </c>
      <c r="F337">
        <v>0</v>
      </c>
      <c r="G337">
        <v>5733</v>
      </c>
      <c r="H337">
        <v>1</v>
      </c>
      <c r="I337">
        <v>0.55948646450563499</v>
      </c>
      <c r="J337">
        <v>1</v>
      </c>
      <c r="K337">
        <v>0</v>
      </c>
      <c r="L337">
        <v>0</v>
      </c>
      <c r="M337">
        <v>0</v>
      </c>
      <c r="N337">
        <f t="shared" si="30"/>
        <v>6645.5733889095554</v>
      </c>
      <c r="O337">
        <f>N337-B337</f>
        <v>400.57338890955543</v>
      </c>
      <c r="P337">
        <f t="shared" si="31"/>
        <v>400.57338890955543</v>
      </c>
      <c r="Q337" s="8">
        <f>P337/B337</f>
        <v>6.4143056670865561E-2</v>
      </c>
      <c r="R337">
        <v>1202</v>
      </c>
      <c r="S337">
        <f t="shared" si="32"/>
        <v>7210.3210003719978</v>
      </c>
      <c r="T337">
        <f t="shared" si="33"/>
        <v>21636</v>
      </c>
      <c r="U337">
        <f t="shared" si="34"/>
        <v>400.57338890955543</v>
      </c>
      <c r="V337">
        <f t="shared" si="35"/>
        <v>160459.03990248594</v>
      </c>
    </row>
    <row r="338" spans="1:22" x14ac:dyDescent="0.35">
      <c r="A338" s="1">
        <v>41252</v>
      </c>
      <c r="B338">
        <v>6423</v>
      </c>
      <c r="C338">
        <v>5730.666666666667</v>
      </c>
      <c r="D338">
        <v>6482</v>
      </c>
      <c r="E338">
        <v>0</v>
      </c>
      <c r="F338">
        <v>0</v>
      </c>
      <c r="G338">
        <v>6245</v>
      </c>
      <c r="H338">
        <v>0</v>
      </c>
      <c r="I338">
        <v>0.52068084117578717</v>
      </c>
      <c r="J338">
        <v>1</v>
      </c>
      <c r="K338">
        <v>0</v>
      </c>
      <c r="L338">
        <v>0</v>
      </c>
      <c r="M338">
        <v>0</v>
      </c>
      <c r="N338">
        <f t="shared" si="30"/>
        <v>6513.991646275932</v>
      </c>
      <c r="O338">
        <f>N338-B338</f>
        <v>90.991646275931998</v>
      </c>
      <c r="P338">
        <f t="shared" si="31"/>
        <v>90.991646275931998</v>
      </c>
      <c r="Q338" s="8">
        <f>P338/B338</f>
        <v>1.4166533749950491E-2</v>
      </c>
      <c r="R338">
        <v>989</v>
      </c>
      <c r="S338">
        <f t="shared" si="32"/>
        <v>1637.849632966776</v>
      </c>
      <c r="T338">
        <f t="shared" si="33"/>
        <v>17802</v>
      </c>
      <c r="U338">
        <f t="shared" si="34"/>
        <v>90.991646275931998</v>
      </c>
      <c r="V338">
        <f t="shared" si="35"/>
        <v>8279.47969200433</v>
      </c>
    </row>
    <row r="339" spans="1:22" x14ac:dyDescent="0.35">
      <c r="A339" s="1">
        <v>41253</v>
      </c>
      <c r="B339">
        <v>4249</v>
      </c>
      <c r="C339">
        <v>6133.666666666667</v>
      </c>
      <c r="D339">
        <v>4308</v>
      </c>
      <c r="E339">
        <v>0</v>
      </c>
      <c r="F339">
        <v>0</v>
      </c>
      <c r="G339">
        <v>6423</v>
      </c>
      <c r="H339">
        <v>0</v>
      </c>
      <c r="I339">
        <v>0.24741489485302662</v>
      </c>
      <c r="J339">
        <v>0</v>
      </c>
      <c r="K339">
        <v>1</v>
      </c>
      <c r="L339">
        <v>0</v>
      </c>
      <c r="M339">
        <v>0</v>
      </c>
      <c r="N339">
        <f t="shared" si="30"/>
        <v>5878.5471134869586</v>
      </c>
      <c r="O339">
        <f>N339-B339</f>
        <v>1629.5471134869586</v>
      </c>
      <c r="P339">
        <f t="shared" si="31"/>
        <v>1629.5471134869586</v>
      </c>
      <c r="Q339" s="8">
        <f>P339/B339</f>
        <v>0.38351308860601518</v>
      </c>
      <c r="R339">
        <v>1642</v>
      </c>
      <c r="S339">
        <f t="shared" si="32"/>
        <v>29331.848042765254</v>
      </c>
      <c r="T339">
        <f t="shared" si="33"/>
        <v>29556</v>
      </c>
      <c r="U339">
        <f t="shared" si="34"/>
        <v>1629.5471134869586</v>
      </c>
      <c r="V339">
        <f t="shared" si="35"/>
        <v>2655423.7950736787</v>
      </c>
    </row>
    <row r="340" spans="1:22" x14ac:dyDescent="0.35">
      <c r="A340" s="1">
        <v>41254</v>
      </c>
      <c r="B340">
        <v>5191</v>
      </c>
      <c r="C340">
        <v>5639</v>
      </c>
      <c r="D340">
        <v>4580</v>
      </c>
      <c r="E340">
        <v>1</v>
      </c>
      <c r="F340">
        <v>0</v>
      </c>
      <c r="G340">
        <v>4249</v>
      </c>
      <c r="H340">
        <v>0</v>
      </c>
      <c r="I340">
        <v>0.60944579993028924</v>
      </c>
      <c r="J340">
        <v>0</v>
      </c>
      <c r="K340">
        <v>0</v>
      </c>
      <c r="L340">
        <v>0</v>
      </c>
      <c r="M340">
        <v>0</v>
      </c>
      <c r="N340">
        <f t="shared" si="30"/>
        <v>5124.0062277667785</v>
      </c>
      <c r="O340">
        <f>N340-B340</f>
        <v>-66.993772233221534</v>
      </c>
      <c r="P340">
        <f t="shared" si="31"/>
        <v>66.993772233221534</v>
      </c>
      <c r="Q340" s="8">
        <f>P340/B340</f>
        <v>1.2905754620154409E-2</v>
      </c>
      <c r="R340">
        <v>1239</v>
      </c>
      <c r="S340">
        <f t="shared" si="32"/>
        <v>4823.5516007919505</v>
      </c>
      <c r="T340">
        <f t="shared" si="33"/>
        <v>22302</v>
      </c>
      <c r="U340">
        <f t="shared" si="34"/>
        <v>-133.98754446644307</v>
      </c>
      <c r="V340">
        <f t="shared" si="35"/>
        <v>17952.662072147057</v>
      </c>
    </row>
    <row r="341" spans="1:22" x14ac:dyDescent="0.35">
      <c r="A341" s="1">
        <v>41255</v>
      </c>
      <c r="B341">
        <v>5345</v>
      </c>
      <c r="C341">
        <v>5287.666666666667</v>
      </c>
      <c r="D341">
        <v>4827</v>
      </c>
      <c r="E341">
        <v>0</v>
      </c>
      <c r="F341">
        <v>1</v>
      </c>
      <c r="G341">
        <v>5191</v>
      </c>
      <c r="H341">
        <v>0</v>
      </c>
      <c r="I341">
        <v>0.51789241315208556</v>
      </c>
      <c r="J341">
        <v>0</v>
      </c>
      <c r="K341">
        <v>0</v>
      </c>
      <c r="L341">
        <v>0</v>
      </c>
      <c r="M341">
        <v>0</v>
      </c>
      <c r="N341">
        <f t="shared" si="30"/>
        <v>5182.1935920940123</v>
      </c>
      <c r="O341">
        <f>N341-B341</f>
        <v>-162.80640790598773</v>
      </c>
      <c r="P341">
        <f t="shared" si="31"/>
        <v>162.80640790598773</v>
      </c>
      <c r="Q341" s="8">
        <f>P341/B341</f>
        <v>3.0459571170437367E-2</v>
      </c>
      <c r="R341">
        <v>1072</v>
      </c>
      <c r="S341">
        <f t="shared" si="32"/>
        <v>11722.061369231116</v>
      </c>
      <c r="T341">
        <f t="shared" si="33"/>
        <v>19296</v>
      </c>
      <c r="U341">
        <f t="shared" si="34"/>
        <v>-325.61281581197545</v>
      </c>
      <c r="V341">
        <f t="shared" si="35"/>
        <v>106023.70582100344</v>
      </c>
    </row>
    <row r="342" spans="1:22" x14ac:dyDescent="0.35">
      <c r="A342" s="1">
        <v>41256</v>
      </c>
      <c r="B342">
        <v>5545</v>
      </c>
      <c r="C342">
        <v>4928.333333333333</v>
      </c>
      <c r="D342">
        <v>5214</v>
      </c>
      <c r="E342">
        <v>0</v>
      </c>
      <c r="F342">
        <v>0</v>
      </c>
      <c r="G342">
        <v>5345</v>
      </c>
      <c r="H342">
        <v>0</v>
      </c>
      <c r="I342">
        <v>0.52323690019751368</v>
      </c>
      <c r="J342">
        <v>0</v>
      </c>
      <c r="K342">
        <v>0</v>
      </c>
      <c r="L342">
        <v>1</v>
      </c>
      <c r="M342">
        <v>0</v>
      </c>
      <c r="N342">
        <f t="shared" si="30"/>
        <v>5554.4758697983234</v>
      </c>
      <c r="O342">
        <f>N342-B342</f>
        <v>9.4758697983234015</v>
      </c>
      <c r="P342">
        <f t="shared" si="31"/>
        <v>9.4758697983234015</v>
      </c>
      <c r="Q342" s="8">
        <f>P342/B342</f>
        <v>1.7089034803108027E-3</v>
      </c>
      <c r="R342">
        <v>1200</v>
      </c>
      <c r="S342">
        <f t="shared" si="32"/>
        <v>170.56565636982123</v>
      </c>
      <c r="T342">
        <f t="shared" si="33"/>
        <v>21600</v>
      </c>
      <c r="U342">
        <f t="shared" si="34"/>
        <v>9.4758697983234015</v>
      </c>
      <c r="V342">
        <f t="shared" si="35"/>
        <v>89.792108434777575</v>
      </c>
    </row>
    <row r="343" spans="1:22" x14ac:dyDescent="0.35">
      <c r="A343" s="1">
        <v>41257</v>
      </c>
      <c r="B343">
        <v>5341</v>
      </c>
      <c r="C343">
        <v>5360.333333333333</v>
      </c>
      <c r="D343">
        <v>5733</v>
      </c>
      <c r="E343">
        <v>0</v>
      </c>
      <c r="F343">
        <v>0</v>
      </c>
      <c r="G343">
        <v>5545</v>
      </c>
      <c r="H343">
        <v>0</v>
      </c>
      <c r="I343">
        <v>0.47629836179853607</v>
      </c>
      <c r="J343">
        <v>0</v>
      </c>
      <c r="K343">
        <v>0</v>
      </c>
      <c r="L343">
        <v>0</v>
      </c>
      <c r="M343">
        <v>1</v>
      </c>
      <c r="N343">
        <f t="shared" si="30"/>
        <v>5940.3017135254959</v>
      </c>
      <c r="O343">
        <f>N343-B343</f>
        <v>599.30171352549587</v>
      </c>
      <c r="P343">
        <f t="shared" si="31"/>
        <v>599.30171352549587</v>
      </c>
      <c r="Q343" s="8">
        <f>P343/B343</f>
        <v>0.11220777261289944</v>
      </c>
      <c r="R343">
        <v>1611</v>
      </c>
      <c r="S343">
        <f t="shared" si="32"/>
        <v>10787.430843458926</v>
      </c>
      <c r="T343">
        <f t="shared" si="33"/>
        <v>28998</v>
      </c>
      <c r="U343">
        <f t="shared" si="34"/>
        <v>599.30171352549587</v>
      </c>
      <c r="V343">
        <f t="shared" si="35"/>
        <v>359162.54383459553</v>
      </c>
    </row>
    <row r="344" spans="1:22" x14ac:dyDescent="0.35">
      <c r="A344" s="1">
        <v>41258</v>
      </c>
      <c r="B344">
        <v>4501</v>
      </c>
      <c r="C344">
        <v>5410.333333333333</v>
      </c>
      <c r="D344">
        <v>6245</v>
      </c>
      <c r="E344">
        <v>0</v>
      </c>
      <c r="F344">
        <v>0</v>
      </c>
      <c r="G344">
        <v>5341</v>
      </c>
      <c r="H344">
        <v>1</v>
      </c>
      <c r="I344">
        <v>0.40240501917044269</v>
      </c>
      <c r="J344">
        <v>1</v>
      </c>
      <c r="K344">
        <v>0</v>
      </c>
      <c r="L344">
        <v>0</v>
      </c>
      <c r="M344">
        <v>0</v>
      </c>
      <c r="N344">
        <f t="shared" si="30"/>
        <v>6464.0644174682056</v>
      </c>
      <c r="O344">
        <f>N344-B344</f>
        <v>1963.0644174682056</v>
      </c>
      <c r="P344">
        <f t="shared" si="31"/>
        <v>1963.0644174682056</v>
      </c>
      <c r="Q344" s="8">
        <f>P344/B344</f>
        <v>0.43613961730020123</v>
      </c>
      <c r="R344">
        <v>1776</v>
      </c>
      <c r="S344">
        <f t="shared" si="32"/>
        <v>35335.159514427702</v>
      </c>
      <c r="T344">
        <f t="shared" si="33"/>
        <v>31968</v>
      </c>
      <c r="U344">
        <f t="shared" si="34"/>
        <v>1963.0644174682056</v>
      </c>
      <c r="V344">
        <f t="shared" si="35"/>
        <v>3853621.9071297855</v>
      </c>
    </row>
    <row r="345" spans="1:22" x14ac:dyDescent="0.35">
      <c r="A345" s="1">
        <v>41259</v>
      </c>
      <c r="B345">
        <v>6753</v>
      </c>
      <c r="C345">
        <v>5129</v>
      </c>
      <c r="D345">
        <v>6423</v>
      </c>
      <c r="E345">
        <v>0</v>
      </c>
      <c r="F345">
        <v>0</v>
      </c>
      <c r="G345">
        <v>4501</v>
      </c>
      <c r="H345">
        <v>0</v>
      </c>
      <c r="I345">
        <v>0.76164749622400374</v>
      </c>
      <c r="J345">
        <v>1</v>
      </c>
      <c r="K345">
        <v>0</v>
      </c>
      <c r="L345">
        <v>0</v>
      </c>
      <c r="M345">
        <v>0</v>
      </c>
      <c r="N345">
        <f t="shared" si="30"/>
        <v>5866.1593894374309</v>
      </c>
      <c r="O345">
        <f>N345-B345</f>
        <v>-886.84061056256905</v>
      </c>
      <c r="P345">
        <f t="shared" si="31"/>
        <v>886.84061056256905</v>
      </c>
      <c r="Q345" s="8">
        <f>P345/B345</f>
        <v>0.13132542730083949</v>
      </c>
      <c r="R345">
        <v>800</v>
      </c>
      <c r="S345">
        <f t="shared" si="32"/>
        <v>63852.523960504972</v>
      </c>
      <c r="T345">
        <f t="shared" si="33"/>
        <v>14400</v>
      </c>
      <c r="U345">
        <f t="shared" si="34"/>
        <v>-1773.6812211251381</v>
      </c>
      <c r="V345">
        <f t="shared" si="35"/>
        <v>3145945.0741719613</v>
      </c>
    </row>
    <row r="346" spans="1:22" x14ac:dyDescent="0.35">
      <c r="A346" s="1">
        <v>41260</v>
      </c>
      <c r="B346">
        <v>5214</v>
      </c>
      <c r="C346">
        <v>5531.666666666667</v>
      </c>
      <c r="D346">
        <v>4249</v>
      </c>
      <c r="E346">
        <v>0</v>
      </c>
      <c r="F346">
        <v>0</v>
      </c>
      <c r="G346">
        <v>6753</v>
      </c>
      <c r="H346">
        <v>0</v>
      </c>
      <c r="I346">
        <v>0.32119205298013243</v>
      </c>
      <c r="J346">
        <v>0</v>
      </c>
      <c r="K346">
        <v>1</v>
      </c>
      <c r="L346">
        <v>0</v>
      </c>
      <c r="M346">
        <v>0</v>
      </c>
      <c r="N346">
        <f t="shared" si="30"/>
        <v>5738.0184515884393</v>
      </c>
      <c r="O346">
        <f>N346-B346</f>
        <v>524.01845158843935</v>
      </c>
      <c r="P346">
        <f t="shared" si="31"/>
        <v>524.01845158843935</v>
      </c>
      <c r="Q346" s="8">
        <f>P346/B346</f>
        <v>0.10050219631538922</v>
      </c>
      <c r="R346">
        <v>511</v>
      </c>
      <c r="S346">
        <f t="shared" si="32"/>
        <v>9432.3321285919083</v>
      </c>
      <c r="T346">
        <f t="shared" si="33"/>
        <v>9198</v>
      </c>
      <c r="U346">
        <f t="shared" si="34"/>
        <v>524.01845158843935</v>
      </c>
      <c r="V346">
        <f t="shared" si="35"/>
        <v>274595.33760514553</v>
      </c>
    </row>
    <row r="347" spans="1:22" x14ac:dyDescent="0.35">
      <c r="A347" s="1">
        <v>41261</v>
      </c>
      <c r="B347">
        <v>6300</v>
      </c>
      <c r="C347">
        <v>5489.333333333333</v>
      </c>
      <c r="D347">
        <v>5191</v>
      </c>
      <c r="E347">
        <v>1</v>
      </c>
      <c r="F347">
        <v>0</v>
      </c>
      <c r="G347">
        <v>5214</v>
      </c>
      <c r="H347">
        <v>0</v>
      </c>
      <c r="I347">
        <v>0.6261763680724991</v>
      </c>
      <c r="J347">
        <v>0</v>
      </c>
      <c r="K347">
        <v>0</v>
      </c>
      <c r="L347">
        <v>0</v>
      </c>
      <c r="M347">
        <v>0</v>
      </c>
      <c r="N347">
        <f t="shared" si="30"/>
        <v>5538.8811161881749</v>
      </c>
      <c r="O347">
        <f>N347-B347</f>
        <v>-761.11888381182507</v>
      </c>
      <c r="P347">
        <f t="shared" si="31"/>
        <v>761.11888381182507</v>
      </c>
      <c r="Q347" s="8">
        <f>P347/B347</f>
        <v>0.12081252123997223</v>
      </c>
      <c r="R347">
        <v>684</v>
      </c>
      <c r="S347">
        <f t="shared" si="32"/>
        <v>54800.559634451405</v>
      </c>
      <c r="T347">
        <f t="shared" si="33"/>
        <v>12312</v>
      </c>
      <c r="U347">
        <f t="shared" si="34"/>
        <v>-1522.2377676236501</v>
      </c>
      <c r="V347">
        <f t="shared" si="35"/>
        <v>2317207.8211798337</v>
      </c>
    </row>
    <row r="348" spans="1:22" x14ac:dyDescent="0.35">
      <c r="A348" s="1">
        <v>41262</v>
      </c>
      <c r="B348">
        <v>6478</v>
      </c>
      <c r="C348">
        <v>6089</v>
      </c>
      <c r="D348">
        <v>5345</v>
      </c>
      <c r="E348">
        <v>0</v>
      </c>
      <c r="F348">
        <v>1</v>
      </c>
      <c r="G348">
        <v>6300</v>
      </c>
      <c r="H348">
        <v>0</v>
      </c>
      <c r="I348">
        <v>0.52068084117578717</v>
      </c>
      <c r="J348">
        <v>0</v>
      </c>
      <c r="K348">
        <v>0</v>
      </c>
      <c r="L348">
        <v>0</v>
      </c>
      <c r="M348">
        <v>0</v>
      </c>
      <c r="N348">
        <f t="shared" si="30"/>
        <v>5912.2594001373036</v>
      </c>
      <c r="O348">
        <f>N348-B348</f>
        <v>-565.7405998626964</v>
      </c>
      <c r="P348">
        <f t="shared" si="31"/>
        <v>565.7405998626964</v>
      </c>
      <c r="Q348" s="8">
        <f>P348/B348</f>
        <v>8.73326026339451E-2</v>
      </c>
      <c r="R348">
        <v>686</v>
      </c>
      <c r="S348">
        <f t="shared" si="32"/>
        <v>40733.323190114141</v>
      </c>
      <c r="T348">
        <f t="shared" si="33"/>
        <v>12348</v>
      </c>
      <c r="U348">
        <f t="shared" si="34"/>
        <v>-1131.4811997253928</v>
      </c>
      <c r="V348">
        <f t="shared" si="35"/>
        <v>1280249.7053320142</v>
      </c>
    </row>
    <row r="349" spans="1:22" x14ac:dyDescent="0.35">
      <c r="A349" s="1">
        <v>41263</v>
      </c>
      <c r="B349">
        <v>6525</v>
      </c>
      <c r="C349">
        <v>5997.333333333333</v>
      </c>
      <c r="D349">
        <v>5545</v>
      </c>
      <c r="E349">
        <v>0</v>
      </c>
      <c r="F349">
        <v>0</v>
      </c>
      <c r="G349">
        <v>6478</v>
      </c>
      <c r="H349">
        <v>0</v>
      </c>
      <c r="I349">
        <v>0.50546067154641572</v>
      </c>
      <c r="J349">
        <v>0</v>
      </c>
      <c r="K349">
        <v>0</v>
      </c>
      <c r="L349">
        <v>1</v>
      </c>
      <c r="M349">
        <v>0</v>
      </c>
      <c r="N349">
        <f t="shared" si="30"/>
        <v>6309.115466114361</v>
      </c>
      <c r="O349">
        <f>N349-B349</f>
        <v>-215.88453388563903</v>
      </c>
      <c r="P349">
        <f t="shared" si="31"/>
        <v>215.88453388563903</v>
      </c>
      <c r="Q349" s="8">
        <f>P349/B349</f>
        <v>3.3085752319638166E-2</v>
      </c>
      <c r="R349">
        <v>1589</v>
      </c>
      <c r="S349">
        <f t="shared" si="32"/>
        <v>15543.68643976601</v>
      </c>
      <c r="T349">
        <f t="shared" si="33"/>
        <v>28602</v>
      </c>
      <c r="U349">
        <f t="shared" si="34"/>
        <v>-431.76906777127806</v>
      </c>
      <c r="V349">
        <f t="shared" si="35"/>
        <v>186424.5278840785</v>
      </c>
    </row>
    <row r="350" spans="1:22" x14ac:dyDescent="0.35">
      <c r="A350" s="1">
        <v>41264</v>
      </c>
      <c r="B350">
        <v>6350</v>
      </c>
      <c r="C350">
        <v>6434.333333333333</v>
      </c>
      <c r="D350">
        <v>5341</v>
      </c>
      <c r="E350">
        <v>0</v>
      </c>
      <c r="F350">
        <v>0</v>
      </c>
      <c r="G350">
        <v>6525</v>
      </c>
      <c r="H350">
        <v>0</v>
      </c>
      <c r="I350">
        <v>0.47966771232717553</v>
      </c>
      <c r="J350">
        <v>0</v>
      </c>
      <c r="K350">
        <v>0</v>
      </c>
      <c r="L350">
        <v>0</v>
      </c>
      <c r="M350">
        <v>1</v>
      </c>
      <c r="N350">
        <f t="shared" si="30"/>
        <v>6389.0009616984225</v>
      </c>
      <c r="O350">
        <f>N350-B350</f>
        <v>39.000961698422543</v>
      </c>
      <c r="P350">
        <f t="shared" si="31"/>
        <v>39.000961698422543</v>
      </c>
      <c r="Q350" s="8">
        <f>P350/B350</f>
        <v>6.1418837320350462E-3</v>
      </c>
      <c r="R350">
        <v>1587</v>
      </c>
      <c r="S350">
        <f t="shared" si="32"/>
        <v>702.01731057160578</v>
      </c>
      <c r="T350">
        <f t="shared" si="33"/>
        <v>28566</v>
      </c>
      <c r="U350">
        <f t="shared" si="34"/>
        <v>39.000961698422543</v>
      </c>
      <c r="V350">
        <f t="shared" si="35"/>
        <v>1521.0750134018222</v>
      </c>
    </row>
    <row r="351" spans="1:22" x14ac:dyDescent="0.35">
      <c r="A351" s="1">
        <v>41265</v>
      </c>
      <c r="B351">
        <v>6531</v>
      </c>
      <c r="C351">
        <v>6451</v>
      </c>
      <c r="D351">
        <v>4501</v>
      </c>
      <c r="E351">
        <v>0</v>
      </c>
      <c r="F351">
        <v>0</v>
      </c>
      <c r="G351">
        <v>6350</v>
      </c>
      <c r="H351">
        <v>1</v>
      </c>
      <c r="I351">
        <v>0.52102939467874987</v>
      </c>
      <c r="J351">
        <v>1</v>
      </c>
      <c r="K351">
        <v>0</v>
      </c>
      <c r="L351">
        <v>0</v>
      </c>
      <c r="M351">
        <v>0</v>
      </c>
      <c r="N351">
        <f t="shared" si="30"/>
        <v>6403.6270216805187</v>
      </c>
      <c r="O351">
        <f>N351-B351</f>
        <v>-127.37297831948126</v>
      </c>
      <c r="P351">
        <f t="shared" si="31"/>
        <v>127.37297831948126</v>
      </c>
      <c r="Q351" s="8">
        <f>P351/B351</f>
        <v>1.9502829324679415E-2</v>
      </c>
      <c r="R351">
        <v>1151</v>
      </c>
      <c r="S351">
        <f t="shared" si="32"/>
        <v>9170.8544390026509</v>
      </c>
      <c r="T351">
        <f t="shared" si="33"/>
        <v>20718</v>
      </c>
      <c r="U351">
        <f t="shared" si="34"/>
        <v>-254.74595663896253</v>
      </c>
      <c r="V351">
        <f t="shared" si="35"/>
        <v>64895.502423900172</v>
      </c>
    </row>
    <row r="352" spans="1:22" x14ac:dyDescent="0.35">
      <c r="A352" s="1">
        <v>41266</v>
      </c>
      <c r="B352">
        <v>5977</v>
      </c>
      <c r="C352">
        <v>6468.666666666667</v>
      </c>
      <c r="D352">
        <v>6753</v>
      </c>
      <c r="E352">
        <v>0</v>
      </c>
      <c r="F352">
        <v>0</v>
      </c>
      <c r="G352">
        <v>6531</v>
      </c>
      <c r="H352">
        <v>0</v>
      </c>
      <c r="I352">
        <v>0.4356337864528872</v>
      </c>
      <c r="J352">
        <v>1</v>
      </c>
      <c r="K352">
        <v>0</v>
      </c>
      <c r="L352">
        <v>0</v>
      </c>
      <c r="M352">
        <v>0</v>
      </c>
      <c r="N352">
        <f t="shared" si="30"/>
        <v>6929.4515987456471</v>
      </c>
      <c r="O352">
        <f>N352-B352</f>
        <v>952.45159874564706</v>
      </c>
      <c r="P352">
        <f t="shared" si="31"/>
        <v>952.45159874564706</v>
      </c>
      <c r="Q352" s="8">
        <f>P352/B352</f>
        <v>0.15935278546857071</v>
      </c>
      <c r="R352">
        <v>1746</v>
      </c>
      <c r="S352">
        <f t="shared" si="32"/>
        <v>17144.128777421647</v>
      </c>
      <c r="T352">
        <f t="shared" si="33"/>
        <v>31428</v>
      </c>
      <c r="U352">
        <f t="shared" si="34"/>
        <v>952.45159874564706</v>
      </c>
      <c r="V352">
        <f t="shared" si="35"/>
        <v>907164.04795313906</v>
      </c>
    </row>
    <row r="353" spans="1:22" x14ac:dyDescent="0.35">
      <c r="A353" s="1">
        <v>41267</v>
      </c>
      <c r="B353">
        <v>5544</v>
      </c>
      <c r="C353">
        <v>6286</v>
      </c>
      <c r="D353">
        <v>5214</v>
      </c>
      <c r="E353">
        <v>0</v>
      </c>
      <c r="F353">
        <v>0</v>
      </c>
      <c r="G353">
        <v>5977</v>
      </c>
      <c r="H353">
        <v>0</v>
      </c>
      <c r="I353">
        <v>0.44969211107238294</v>
      </c>
      <c r="J353">
        <v>0</v>
      </c>
      <c r="K353">
        <v>1</v>
      </c>
      <c r="L353">
        <v>0</v>
      </c>
      <c r="M353">
        <v>0</v>
      </c>
      <c r="N353">
        <f t="shared" si="30"/>
        <v>6158.3866353768735</v>
      </c>
      <c r="O353">
        <f>N353-B353</f>
        <v>614.38663537687353</v>
      </c>
      <c r="P353">
        <f t="shared" si="31"/>
        <v>614.38663537687353</v>
      </c>
      <c r="Q353" s="8">
        <f>P353/B353</f>
        <v>0.11082010017620374</v>
      </c>
      <c r="R353">
        <v>1088</v>
      </c>
      <c r="S353">
        <f t="shared" si="32"/>
        <v>11058.959436783724</v>
      </c>
      <c r="T353">
        <f t="shared" si="33"/>
        <v>19584</v>
      </c>
      <c r="U353">
        <f t="shared" si="34"/>
        <v>614.38663537687353</v>
      </c>
      <c r="V353">
        <f t="shared" si="35"/>
        <v>377470.93772971537</v>
      </c>
    </row>
    <row r="354" spans="1:22" x14ac:dyDescent="0.35">
      <c r="A354" s="1">
        <v>41268</v>
      </c>
      <c r="B354">
        <v>5099</v>
      </c>
      <c r="C354">
        <v>6017.333333333333</v>
      </c>
      <c r="D354">
        <v>6300</v>
      </c>
      <c r="E354">
        <v>1</v>
      </c>
      <c r="F354">
        <v>0</v>
      </c>
      <c r="G354">
        <v>5544</v>
      </c>
      <c r="H354">
        <v>0</v>
      </c>
      <c r="I354">
        <v>0.44829789706053214</v>
      </c>
      <c r="J354">
        <v>0</v>
      </c>
      <c r="K354">
        <v>0</v>
      </c>
      <c r="L354">
        <v>0</v>
      </c>
      <c r="M354">
        <v>0</v>
      </c>
      <c r="N354">
        <f t="shared" si="30"/>
        <v>6208.7459077645726</v>
      </c>
      <c r="O354">
        <f>N354-B354</f>
        <v>1109.7459077645726</v>
      </c>
      <c r="P354">
        <f t="shared" si="31"/>
        <v>1109.7459077645726</v>
      </c>
      <c r="Q354" s="8">
        <f>P354/B354</f>
        <v>0.2176399113089964</v>
      </c>
      <c r="R354">
        <v>2482</v>
      </c>
      <c r="S354">
        <f t="shared" si="32"/>
        <v>19975.426339762307</v>
      </c>
      <c r="T354">
        <f t="shared" si="33"/>
        <v>44676</v>
      </c>
      <c r="U354">
        <f t="shared" si="34"/>
        <v>1109.7459077645726</v>
      </c>
      <c r="V354">
        <f t="shared" si="35"/>
        <v>1231535.9798002152</v>
      </c>
    </row>
    <row r="355" spans="1:22" x14ac:dyDescent="0.35">
      <c r="A355" s="1">
        <v>41269</v>
      </c>
      <c r="B355">
        <v>3944</v>
      </c>
      <c r="C355">
        <v>5540</v>
      </c>
      <c r="D355">
        <v>6478</v>
      </c>
      <c r="E355">
        <v>0</v>
      </c>
      <c r="F355">
        <v>1</v>
      </c>
      <c r="G355">
        <v>5099</v>
      </c>
      <c r="H355">
        <v>0</v>
      </c>
      <c r="I355">
        <v>0.36580690135935867</v>
      </c>
      <c r="J355">
        <v>0</v>
      </c>
      <c r="K355">
        <v>0</v>
      </c>
      <c r="L355">
        <v>0</v>
      </c>
      <c r="M355">
        <v>0</v>
      </c>
      <c r="N355">
        <f t="shared" si="30"/>
        <v>5860.1171516271279</v>
      </c>
      <c r="O355">
        <f>N355-B355</f>
        <v>1916.1171516271279</v>
      </c>
      <c r="P355">
        <f t="shared" si="31"/>
        <v>1916.1171516271279</v>
      </c>
      <c r="Q355" s="8">
        <f>P355/B355</f>
        <v>0.48583092079795331</v>
      </c>
      <c r="R355">
        <v>995</v>
      </c>
      <c r="S355">
        <f t="shared" si="32"/>
        <v>34490.108729288302</v>
      </c>
      <c r="T355">
        <f t="shared" si="33"/>
        <v>17910</v>
      </c>
      <c r="U355">
        <f t="shared" si="34"/>
        <v>1916.1171516271279</v>
      </c>
      <c r="V355">
        <f t="shared" si="35"/>
        <v>3671504.938759658</v>
      </c>
    </row>
    <row r="356" spans="1:22" x14ac:dyDescent="0.35">
      <c r="A356" s="1">
        <v>41270</v>
      </c>
      <c r="B356">
        <v>5461</v>
      </c>
      <c r="C356">
        <v>4862.333333333333</v>
      </c>
      <c r="D356">
        <v>6525</v>
      </c>
      <c r="E356">
        <v>0</v>
      </c>
      <c r="F356">
        <v>0</v>
      </c>
      <c r="G356">
        <v>3944</v>
      </c>
      <c r="H356">
        <v>0</v>
      </c>
      <c r="I356">
        <v>0.67625188799814107</v>
      </c>
      <c r="J356">
        <v>0</v>
      </c>
      <c r="K356">
        <v>0</v>
      </c>
      <c r="L356">
        <v>1</v>
      </c>
      <c r="M356">
        <v>0</v>
      </c>
      <c r="N356">
        <f t="shared" si="30"/>
        <v>5679.7536792903338</v>
      </c>
      <c r="O356">
        <f>N356-B356</f>
        <v>218.75367929033382</v>
      </c>
      <c r="P356">
        <f t="shared" si="31"/>
        <v>218.75367929033382</v>
      </c>
      <c r="Q356" s="8">
        <f>P356/B356</f>
        <v>4.0057439899346972E-2</v>
      </c>
      <c r="R356">
        <v>1115</v>
      </c>
      <c r="S356">
        <f t="shared" si="32"/>
        <v>3937.5662272260088</v>
      </c>
      <c r="T356">
        <f t="shared" si="33"/>
        <v>20070</v>
      </c>
      <c r="U356">
        <f t="shared" si="34"/>
        <v>218.75367929033382</v>
      </c>
      <c r="V356">
        <f t="shared" si="35"/>
        <v>47853.172203058224</v>
      </c>
    </row>
    <row r="357" spans="1:22" x14ac:dyDescent="0.35">
      <c r="A357" s="1">
        <v>41271</v>
      </c>
      <c r="B357">
        <v>5391</v>
      </c>
      <c r="C357">
        <v>4834.666666666667</v>
      </c>
      <c r="D357">
        <v>6350</v>
      </c>
      <c r="E357">
        <v>0</v>
      </c>
      <c r="F357">
        <v>0</v>
      </c>
      <c r="G357">
        <v>5461</v>
      </c>
      <c r="H357">
        <v>0</v>
      </c>
      <c r="I357">
        <v>0.49186708493087022</v>
      </c>
      <c r="J357">
        <v>0</v>
      </c>
      <c r="K357">
        <v>0</v>
      </c>
      <c r="L357">
        <v>0</v>
      </c>
      <c r="M357">
        <v>1</v>
      </c>
      <c r="N357">
        <f t="shared" si="30"/>
        <v>5976.3471396273562</v>
      </c>
      <c r="O357">
        <f>N357-B357</f>
        <v>585.34713962735623</v>
      </c>
      <c r="P357">
        <f t="shared" si="31"/>
        <v>585.34713962735623</v>
      </c>
      <c r="Q357" s="8">
        <f>P357/B357</f>
        <v>0.10857858275410058</v>
      </c>
      <c r="R357">
        <v>1619</v>
      </c>
      <c r="S357">
        <f t="shared" si="32"/>
        <v>10536.248513292412</v>
      </c>
      <c r="T357">
        <f t="shared" si="33"/>
        <v>29142</v>
      </c>
      <c r="U357">
        <f t="shared" si="34"/>
        <v>585.34713962735623</v>
      </c>
      <c r="V357">
        <f t="shared" si="35"/>
        <v>342631.27386992768</v>
      </c>
    </row>
    <row r="358" spans="1:22" x14ac:dyDescent="0.35">
      <c r="A358" s="1">
        <v>41272</v>
      </c>
      <c r="B358">
        <v>6368</v>
      </c>
      <c r="C358">
        <v>4932</v>
      </c>
      <c r="D358">
        <v>6531</v>
      </c>
      <c r="E358">
        <v>0</v>
      </c>
      <c r="F358">
        <v>0</v>
      </c>
      <c r="G358">
        <v>5391</v>
      </c>
      <c r="H358">
        <v>1</v>
      </c>
      <c r="I358">
        <v>0.61351225746485416</v>
      </c>
      <c r="J358">
        <v>1</v>
      </c>
      <c r="K358">
        <v>0</v>
      </c>
      <c r="L358">
        <v>0</v>
      </c>
      <c r="M358">
        <v>0</v>
      </c>
      <c r="N358">
        <f t="shared" si="30"/>
        <v>6424.8729737103695</v>
      </c>
      <c r="O358">
        <f>N358-B358</f>
        <v>56.872973710369479</v>
      </c>
      <c r="P358">
        <f t="shared" si="31"/>
        <v>56.872973710369479</v>
      </c>
      <c r="Q358" s="8">
        <f>P358/B358</f>
        <v>8.9310574293921929E-3</v>
      </c>
      <c r="R358">
        <v>843</v>
      </c>
      <c r="S358">
        <f t="shared" si="32"/>
        <v>1023.7135267866506</v>
      </c>
      <c r="T358">
        <f t="shared" si="33"/>
        <v>15174</v>
      </c>
      <c r="U358">
        <f t="shared" si="34"/>
        <v>56.872973710369479</v>
      </c>
      <c r="V358">
        <f t="shared" si="35"/>
        <v>3234.5351386603779</v>
      </c>
    </row>
    <row r="359" spans="1:22" x14ac:dyDescent="0.35">
      <c r="A359" s="1">
        <v>41273</v>
      </c>
      <c r="B359">
        <v>6498</v>
      </c>
      <c r="C359">
        <v>5740</v>
      </c>
      <c r="D359">
        <v>5977</v>
      </c>
      <c r="E359">
        <v>0</v>
      </c>
      <c r="F359">
        <v>0</v>
      </c>
      <c r="G359">
        <v>6368</v>
      </c>
      <c r="H359">
        <v>0</v>
      </c>
      <c r="I359">
        <v>0.51510398512838385</v>
      </c>
      <c r="J359">
        <v>1</v>
      </c>
      <c r="K359">
        <v>0</v>
      </c>
      <c r="L359">
        <v>0</v>
      </c>
      <c r="M359">
        <v>0</v>
      </c>
      <c r="N359">
        <f t="shared" si="30"/>
        <v>6358.4699006840438</v>
      </c>
      <c r="O359">
        <f>N359-B359</f>
        <v>-139.53009931595625</v>
      </c>
      <c r="P359">
        <f t="shared" si="31"/>
        <v>139.53009931595625</v>
      </c>
      <c r="Q359" s="8">
        <f>P359/B359</f>
        <v>2.1472776133572829E-2</v>
      </c>
      <c r="R359">
        <v>915</v>
      </c>
      <c r="S359">
        <f t="shared" si="32"/>
        <v>10046.16715074885</v>
      </c>
      <c r="T359">
        <f t="shared" si="33"/>
        <v>16470</v>
      </c>
      <c r="U359">
        <f t="shared" si="34"/>
        <v>-279.0601986319125</v>
      </c>
      <c r="V359">
        <f t="shared" si="35"/>
        <v>77874.594460482462</v>
      </c>
    </row>
    <row r="360" spans="1:22" x14ac:dyDescent="0.35">
      <c r="A360" s="1">
        <v>41274</v>
      </c>
      <c r="B360">
        <v>5484</v>
      </c>
      <c r="C360">
        <v>6085.666666666667</v>
      </c>
      <c r="D360">
        <v>5544</v>
      </c>
      <c r="E360">
        <v>0</v>
      </c>
      <c r="F360">
        <v>0</v>
      </c>
      <c r="G360">
        <v>6498</v>
      </c>
      <c r="H360">
        <v>0</v>
      </c>
      <c r="I360">
        <v>0.38218891599860577</v>
      </c>
      <c r="J360">
        <v>0</v>
      </c>
      <c r="K360">
        <v>1</v>
      </c>
      <c r="L360">
        <v>0</v>
      </c>
      <c r="M360">
        <v>0</v>
      </c>
      <c r="N360">
        <f t="shared" si="30"/>
        <v>6342.8668038785509</v>
      </c>
      <c r="O360">
        <f>N360-B360</f>
        <v>858.86680387855085</v>
      </c>
      <c r="P360">
        <f t="shared" si="31"/>
        <v>858.86680387855085</v>
      </c>
      <c r="Q360" s="8">
        <f>P360/B360</f>
        <v>0.1566132027495534</v>
      </c>
      <c r="R360">
        <v>457</v>
      </c>
      <c r="S360">
        <f t="shared" si="32"/>
        <v>15459.602469813915</v>
      </c>
      <c r="T360">
        <f t="shared" si="33"/>
        <v>8226</v>
      </c>
      <c r="U360">
        <f t="shared" si="34"/>
        <v>858.86680387855085</v>
      </c>
      <c r="V360">
        <f t="shared" si="35"/>
        <v>737652.1868045571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87788-49B7-48BF-A556-C770AEA10738}">
  <dimension ref="A1:AB32"/>
  <sheetViews>
    <sheetView topLeftCell="K1" workbookViewId="0">
      <selection activeCell="Z11" sqref="Z11"/>
    </sheetView>
  </sheetViews>
  <sheetFormatPr defaultRowHeight="14.5" x14ac:dyDescent="0.35"/>
  <cols>
    <col min="1" max="1" width="10.453125" bestFit="1" customWidth="1"/>
  </cols>
  <sheetData>
    <row r="1" spans="1:28" ht="15" thickBot="1" x14ac:dyDescent="0.4">
      <c r="A1" s="1" t="s">
        <v>143</v>
      </c>
      <c r="B1" t="s">
        <v>3</v>
      </c>
      <c r="C1" t="s">
        <v>4</v>
      </c>
      <c r="D1" t="s">
        <v>55</v>
      </c>
      <c r="E1" t="s">
        <v>21</v>
      </c>
      <c r="F1" t="s">
        <v>16</v>
      </c>
      <c r="G1" t="s">
        <v>17</v>
      </c>
      <c r="H1" t="s">
        <v>138</v>
      </c>
      <c r="I1" t="s">
        <v>20</v>
      </c>
      <c r="J1" t="s">
        <v>15</v>
      </c>
      <c r="K1" t="s">
        <v>112</v>
      </c>
      <c r="L1" t="s">
        <v>113</v>
      </c>
      <c r="M1" t="s">
        <v>114</v>
      </c>
      <c r="N1" s="8" t="s">
        <v>116</v>
      </c>
      <c r="O1" s="8" t="s">
        <v>117</v>
      </c>
      <c r="P1" t="s">
        <v>121</v>
      </c>
      <c r="Q1" t="s">
        <v>122</v>
      </c>
      <c r="R1" t="s">
        <v>138</v>
      </c>
      <c r="S1" t="s">
        <v>149</v>
      </c>
      <c r="T1" t="s">
        <v>54</v>
      </c>
      <c r="V1" s="2" t="s">
        <v>32</v>
      </c>
      <c r="W1" s="2" t="s">
        <v>106</v>
      </c>
      <c r="X1" s="2" t="s">
        <v>21</v>
      </c>
      <c r="Y1" s="2" t="s">
        <v>16</v>
      </c>
      <c r="Z1" s="2" t="s">
        <v>17</v>
      </c>
      <c r="AA1" s="2" t="s">
        <v>53</v>
      </c>
      <c r="AB1" s="3" t="s">
        <v>20</v>
      </c>
    </row>
    <row r="2" spans="1:28" ht="15" thickBot="1" x14ac:dyDescent="0.4">
      <c r="A2" s="1">
        <v>41275</v>
      </c>
      <c r="B2">
        <v>5264</v>
      </c>
      <c r="C2">
        <v>1616</v>
      </c>
      <c r="D2">
        <v>6116.666666666667</v>
      </c>
      <c r="E2">
        <v>5099</v>
      </c>
      <c r="F2">
        <v>0</v>
      </c>
      <c r="G2">
        <v>1</v>
      </c>
      <c r="H2">
        <v>5484</v>
      </c>
      <c r="I2">
        <v>0</v>
      </c>
      <c r="J2">
        <v>0</v>
      </c>
      <c r="K2">
        <f>$V$2+SUMPRODUCT(D2:I2,$W$2:$AB$2)</f>
        <v>5629.8541820466107</v>
      </c>
      <c r="L2">
        <f>K2-B2</f>
        <v>365.85418204661073</v>
      </c>
      <c r="M2">
        <f>ABS(L2)</f>
        <v>365.85418204661073</v>
      </c>
      <c r="N2" s="8">
        <f>M2/B2</f>
        <v>6.9501174400951882E-2</v>
      </c>
      <c r="O2" s="8">
        <f>C2/B2</f>
        <v>0.30699088145896658</v>
      </c>
      <c r="P2">
        <f>IF(L2&lt;0,L2*-72,L2*18)</f>
        <v>6585.3752768389932</v>
      </c>
      <c r="Q2">
        <f>C2*18</f>
        <v>29088</v>
      </c>
      <c r="R2">
        <v>5484</v>
      </c>
      <c r="S2">
        <v>0.35164638511095203</v>
      </c>
      <c r="T2">
        <v>0</v>
      </c>
      <c r="V2" s="2">
        <v>667.56519652852285</v>
      </c>
      <c r="W2" s="2">
        <v>0.33092731012014504</v>
      </c>
      <c r="X2" s="2">
        <v>0.37366917212256201</v>
      </c>
      <c r="Y2" s="2">
        <v>-160.60081437623396</v>
      </c>
      <c r="Z2" s="2">
        <v>-308.90869355316795</v>
      </c>
      <c r="AA2" s="2">
        <v>0.24465472711830019</v>
      </c>
      <c r="AB2" s="3">
        <v>365.80728664208249</v>
      </c>
    </row>
    <row r="3" spans="1:28" x14ac:dyDescent="0.35">
      <c r="A3" s="1">
        <v>41276</v>
      </c>
      <c r="B3">
        <v>4895</v>
      </c>
      <c r="C3">
        <v>2038</v>
      </c>
      <c r="D3">
        <v>5748.666666666667</v>
      </c>
      <c r="E3">
        <v>3944</v>
      </c>
      <c r="F3">
        <v>0</v>
      </c>
      <c r="G3">
        <v>0</v>
      </c>
      <c r="H3">
        <v>5264</v>
      </c>
      <c r="I3">
        <v>0</v>
      </c>
      <c r="J3">
        <v>0</v>
      </c>
      <c r="K3">
        <f t="shared" ref="K3:K32" si="0">$V$2+SUMPRODUCT(D3:I3,$W$2:$AB$2)</f>
        <v>5331.5696917079804</v>
      </c>
      <c r="L3">
        <f>K3-B3</f>
        <v>436.56969170798038</v>
      </c>
      <c r="M3">
        <f t="shared" ref="M3:M32" si="1">ABS(L3)</f>
        <v>436.56969170798038</v>
      </c>
      <c r="N3" s="8">
        <f>M3/B3</f>
        <v>8.9186862453111415E-2</v>
      </c>
      <c r="O3" s="8">
        <f>C3/B3</f>
        <v>0.4163432073544433</v>
      </c>
      <c r="P3">
        <f t="shared" ref="P3:P32" si="2">IF(L3&lt;0,L3*-72,L3*18)</f>
        <v>7858.2544507436469</v>
      </c>
      <c r="Q3">
        <f t="shared" ref="Q3:Q32" si="3">C3*18</f>
        <v>36684</v>
      </c>
      <c r="R3">
        <v>5264</v>
      </c>
      <c r="S3">
        <v>0.32498210450966358</v>
      </c>
      <c r="T3">
        <v>0</v>
      </c>
    </row>
    <row r="4" spans="1:28" x14ac:dyDescent="0.35">
      <c r="A4" s="1">
        <v>41277</v>
      </c>
      <c r="B4">
        <v>4230</v>
      </c>
      <c r="C4">
        <v>2421</v>
      </c>
      <c r="D4">
        <v>5214.333333333333</v>
      </c>
      <c r="E4">
        <v>5461</v>
      </c>
      <c r="F4">
        <v>0</v>
      </c>
      <c r="G4">
        <v>0</v>
      </c>
      <c r="H4">
        <v>4895</v>
      </c>
      <c r="I4">
        <v>0</v>
      </c>
      <c r="J4">
        <v>0</v>
      </c>
      <c r="K4">
        <f t="shared" si="0"/>
        <v>5631.322738803723</v>
      </c>
      <c r="L4">
        <f>K4-B4</f>
        <v>1401.322738803723</v>
      </c>
      <c r="M4">
        <f t="shared" si="1"/>
        <v>1401.322738803723</v>
      </c>
      <c r="N4" s="8">
        <f>M4/B4</f>
        <v>0.33128197134839787</v>
      </c>
      <c r="O4" s="8">
        <f>C4/B4</f>
        <v>0.57234042553191489</v>
      </c>
      <c r="P4">
        <f t="shared" si="2"/>
        <v>25223.809298467015</v>
      </c>
      <c r="Q4">
        <f t="shared" si="3"/>
        <v>43578</v>
      </c>
      <c r="R4">
        <v>4895</v>
      </c>
      <c r="S4">
        <v>0.2720114531138153</v>
      </c>
      <c r="T4">
        <v>0</v>
      </c>
    </row>
    <row r="5" spans="1:28" x14ac:dyDescent="0.35">
      <c r="A5" s="1">
        <v>41278</v>
      </c>
      <c r="B5">
        <v>5071</v>
      </c>
      <c r="C5">
        <v>1702</v>
      </c>
      <c r="D5">
        <v>4796.333333333333</v>
      </c>
      <c r="E5">
        <v>5391</v>
      </c>
      <c r="F5">
        <v>0</v>
      </c>
      <c r="G5">
        <v>0</v>
      </c>
      <c r="H5">
        <v>4230</v>
      </c>
      <c r="I5">
        <v>0</v>
      </c>
      <c r="J5">
        <v>0</v>
      </c>
      <c r="K5">
        <f t="shared" si="0"/>
        <v>5304.1428875912534</v>
      </c>
      <c r="L5">
        <f>K5-B5</f>
        <v>233.14288759125338</v>
      </c>
      <c r="M5">
        <f t="shared" si="1"/>
        <v>233.14288759125338</v>
      </c>
      <c r="N5" s="8">
        <f>M5/B5</f>
        <v>4.5975722262128454E-2</v>
      </c>
      <c r="O5" s="8">
        <f>C5/B5</f>
        <v>0.33563399723920329</v>
      </c>
      <c r="P5">
        <f t="shared" si="2"/>
        <v>4196.5719766425609</v>
      </c>
      <c r="Q5">
        <f t="shared" si="3"/>
        <v>30636</v>
      </c>
      <c r="R5">
        <v>4230</v>
      </c>
      <c r="S5">
        <v>0.54151753758052967</v>
      </c>
      <c r="T5">
        <v>1</v>
      </c>
      <c r="V5" s="21" t="s">
        <v>121</v>
      </c>
      <c r="W5" s="20">
        <f>SUM(P2:P32)</f>
        <v>570552.49836657254</v>
      </c>
    </row>
    <row r="6" spans="1:28" x14ac:dyDescent="0.35">
      <c r="A6" s="1">
        <v>41279</v>
      </c>
      <c r="B6">
        <v>6145</v>
      </c>
      <c r="C6">
        <v>1125</v>
      </c>
      <c r="D6">
        <v>4732</v>
      </c>
      <c r="E6">
        <v>6368</v>
      </c>
      <c r="F6">
        <v>0</v>
      </c>
      <c r="G6">
        <v>0</v>
      </c>
      <c r="H6">
        <v>5071</v>
      </c>
      <c r="I6">
        <v>1</v>
      </c>
      <c r="J6">
        <v>0</v>
      </c>
      <c r="K6">
        <f t="shared" si="0"/>
        <v>6219.4899239525075</v>
      </c>
      <c r="L6">
        <f>K6-B6</f>
        <v>74.489923952507525</v>
      </c>
      <c r="M6">
        <f t="shared" si="1"/>
        <v>74.489923952507525</v>
      </c>
      <c r="N6" s="8">
        <f>M6/B6</f>
        <v>1.2122038072010989E-2</v>
      </c>
      <c r="O6" s="8">
        <f>C6/B6</f>
        <v>0.18307567127746135</v>
      </c>
      <c r="P6">
        <f t="shared" si="2"/>
        <v>1340.8186311451354</v>
      </c>
      <c r="Q6">
        <f t="shared" si="3"/>
        <v>20250</v>
      </c>
      <c r="R6">
        <v>5071</v>
      </c>
      <c r="S6">
        <v>0.58321403006442374</v>
      </c>
      <c r="T6">
        <v>1</v>
      </c>
      <c r="V6" s="21" t="s">
        <v>122</v>
      </c>
      <c r="W6" s="20">
        <f>SUM(Q2:Q32)</f>
        <v>804240</v>
      </c>
    </row>
    <row r="7" spans="1:28" x14ac:dyDescent="0.35">
      <c r="A7" s="1">
        <v>41280</v>
      </c>
      <c r="B7">
        <v>5558</v>
      </c>
      <c r="C7">
        <v>1753</v>
      </c>
      <c r="D7">
        <v>5148.666666666667</v>
      </c>
      <c r="E7">
        <v>6498</v>
      </c>
      <c r="F7">
        <v>0</v>
      </c>
      <c r="G7">
        <v>0</v>
      </c>
      <c r="H7">
        <v>6145</v>
      </c>
      <c r="I7">
        <v>0</v>
      </c>
      <c r="J7">
        <v>1</v>
      </c>
      <c r="K7">
        <f t="shared" si="0"/>
        <v>6302.90518582814</v>
      </c>
      <c r="L7">
        <f>K7-B7</f>
        <v>744.90518582814002</v>
      </c>
      <c r="M7">
        <f t="shared" si="1"/>
        <v>744.90518582814002</v>
      </c>
      <c r="N7" s="8">
        <f>M7/B7</f>
        <v>0.13402396290538685</v>
      </c>
      <c r="O7" s="8">
        <f>C7/B7</f>
        <v>0.31540122346167687</v>
      </c>
      <c r="P7">
        <f t="shared" si="2"/>
        <v>13408.29334490652</v>
      </c>
      <c r="Q7">
        <f t="shared" si="3"/>
        <v>31554</v>
      </c>
      <c r="R7">
        <v>6145</v>
      </c>
      <c r="S7">
        <v>0.28596993557623479</v>
      </c>
      <c r="T7">
        <v>0</v>
      </c>
      <c r="V7" s="21" t="s">
        <v>146</v>
      </c>
      <c r="W7" s="20">
        <f>COUNTIF(L2:L32,"&lt;0")</f>
        <v>6</v>
      </c>
    </row>
    <row r="8" spans="1:28" x14ac:dyDescent="0.35">
      <c r="A8" s="1">
        <v>41281</v>
      </c>
      <c r="B8">
        <v>4506</v>
      </c>
      <c r="C8">
        <v>1492</v>
      </c>
      <c r="D8">
        <v>5591.333333333333</v>
      </c>
      <c r="E8">
        <v>5484</v>
      </c>
      <c r="F8">
        <v>1</v>
      </c>
      <c r="G8">
        <v>0</v>
      </c>
      <c r="H8">
        <v>5558</v>
      </c>
      <c r="I8">
        <v>0</v>
      </c>
      <c r="J8">
        <v>0</v>
      </c>
      <c r="K8">
        <f t="shared" si="0"/>
        <v>5766.2819953810358</v>
      </c>
      <c r="L8">
        <f>K8-B8</f>
        <v>1260.2819953810358</v>
      </c>
      <c r="M8">
        <f t="shared" si="1"/>
        <v>1260.2819953810358</v>
      </c>
      <c r="N8" s="8">
        <f>M8/B8</f>
        <v>0.27968974597892493</v>
      </c>
      <c r="O8" s="8">
        <f>C8/B8</f>
        <v>0.33111407012871724</v>
      </c>
      <c r="P8">
        <f t="shared" si="2"/>
        <v>22685.075916858645</v>
      </c>
      <c r="Q8">
        <f t="shared" si="3"/>
        <v>26856</v>
      </c>
      <c r="R8">
        <v>5558</v>
      </c>
      <c r="S8">
        <v>0.20275590551181102</v>
      </c>
      <c r="T8">
        <v>0</v>
      </c>
      <c r="V8" s="21" t="s">
        <v>147</v>
      </c>
      <c r="W8" s="20">
        <f>COUNTIF(L3:L33,"&gt;0")</f>
        <v>24</v>
      </c>
    </row>
    <row r="9" spans="1:28" x14ac:dyDescent="0.35">
      <c r="A9" s="1">
        <v>41282</v>
      </c>
      <c r="B9">
        <v>4488</v>
      </c>
      <c r="C9">
        <v>1971</v>
      </c>
      <c r="D9">
        <v>5403</v>
      </c>
      <c r="E9">
        <v>5264</v>
      </c>
      <c r="F9">
        <v>0</v>
      </c>
      <c r="G9">
        <v>1</v>
      </c>
      <c r="H9">
        <v>4506</v>
      </c>
      <c r="I9">
        <v>0</v>
      </c>
      <c r="J9">
        <v>0</v>
      </c>
      <c r="K9">
        <f t="shared" si="0"/>
        <v>5216.0654820027266</v>
      </c>
      <c r="L9">
        <f>K9-B9</f>
        <v>728.06548200272664</v>
      </c>
      <c r="M9">
        <f t="shared" si="1"/>
        <v>728.06548200272664</v>
      </c>
      <c r="N9" s="8">
        <f>M9/B9</f>
        <v>0.16222492914499256</v>
      </c>
      <c r="O9" s="8">
        <f>C9/B9</f>
        <v>0.43917112299465239</v>
      </c>
      <c r="P9">
        <f t="shared" si="2"/>
        <v>13105.17867604908</v>
      </c>
      <c r="Q9">
        <f t="shared" si="3"/>
        <v>35478</v>
      </c>
      <c r="R9">
        <v>4506</v>
      </c>
      <c r="S9">
        <v>0.38779527559055116</v>
      </c>
      <c r="T9">
        <v>0</v>
      </c>
      <c r="V9" s="21" t="s">
        <v>115</v>
      </c>
      <c r="W9" s="22">
        <f>AVERAGE(N2:N32)</f>
        <v>0.16095775792165704</v>
      </c>
    </row>
    <row r="10" spans="1:28" x14ac:dyDescent="0.35">
      <c r="A10" s="1">
        <v>41283</v>
      </c>
      <c r="B10">
        <v>4772</v>
      </c>
      <c r="C10">
        <v>1658</v>
      </c>
      <c r="D10">
        <v>4850.666666666667</v>
      </c>
      <c r="E10">
        <v>4895</v>
      </c>
      <c r="F10">
        <v>0</v>
      </c>
      <c r="G10">
        <v>0</v>
      </c>
      <c r="H10">
        <v>4488</v>
      </c>
      <c r="I10">
        <v>0</v>
      </c>
      <c r="J10">
        <v>0</v>
      </c>
      <c r="K10">
        <f t="shared" si="0"/>
        <v>5199.9042816648453</v>
      </c>
      <c r="L10">
        <f>K10-B10</f>
        <v>427.90428166484526</v>
      </c>
      <c r="M10">
        <f t="shared" si="1"/>
        <v>427.90428166484526</v>
      </c>
      <c r="N10" s="8">
        <f>M10/B10</f>
        <v>8.966979917536573E-2</v>
      </c>
      <c r="O10" s="8">
        <f>C10/B10</f>
        <v>0.34744341994970662</v>
      </c>
      <c r="P10">
        <f t="shared" si="2"/>
        <v>7702.2770699672146</v>
      </c>
      <c r="Q10">
        <f t="shared" si="3"/>
        <v>29844</v>
      </c>
      <c r="R10">
        <v>4488</v>
      </c>
      <c r="S10">
        <v>0.44183965640658557</v>
      </c>
      <c r="T10">
        <v>0</v>
      </c>
    </row>
    <row r="11" spans="1:28" x14ac:dyDescent="0.35">
      <c r="A11" s="1">
        <v>41284</v>
      </c>
      <c r="B11">
        <v>4979</v>
      </c>
      <c r="C11">
        <v>1491</v>
      </c>
      <c r="D11">
        <v>4588.666666666667</v>
      </c>
      <c r="E11">
        <v>4230</v>
      </c>
      <c r="F11">
        <v>0</v>
      </c>
      <c r="G11">
        <v>0</v>
      </c>
      <c r="H11">
        <v>4772</v>
      </c>
      <c r="I11">
        <v>0</v>
      </c>
      <c r="J11">
        <v>0</v>
      </c>
      <c r="K11">
        <f t="shared" si="0"/>
        <v>4934.1932694534607</v>
      </c>
      <c r="L11">
        <f>K11-B11</f>
        <v>-44.806730546539256</v>
      </c>
      <c r="M11">
        <f t="shared" si="1"/>
        <v>44.806730546539256</v>
      </c>
      <c r="N11" s="8">
        <f>M11/B11</f>
        <v>8.9991425078407832E-3</v>
      </c>
      <c r="O11" s="8">
        <f>C11/B11</f>
        <v>0.29945772243422375</v>
      </c>
      <c r="P11">
        <f t="shared" si="2"/>
        <v>3226.0845993508265</v>
      </c>
      <c r="Q11">
        <f t="shared" si="3"/>
        <v>26838</v>
      </c>
      <c r="R11">
        <v>4772</v>
      </c>
      <c r="S11">
        <v>0.42806012884753042</v>
      </c>
      <c r="T11">
        <v>0</v>
      </c>
    </row>
    <row r="12" spans="1:28" x14ac:dyDescent="0.35">
      <c r="A12" s="1">
        <v>41285</v>
      </c>
      <c r="B12">
        <v>5192</v>
      </c>
      <c r="C12">
        <v>1062</v>
      </c>
      <c r="D12">
        <v>4746.333333333333</v>
      </c>
      <c r="E12">
        <v>5071</v>
      </c>
      <c r="F12">
        <v>0</v>
      </c>
      <c r="G12">
        <v>0</v>
      </c>
      <c r="H12">
        <v>4979</v>
      </c>
      <c r="I12">
        <v>0</v>
      </c>
      <c r="J12">
        <v>0</v>
      </c>
      <c r="K12">
        <f t="shared" si="0"/>
        <v>5351.2687776176335</v>
      </c>
      <c r="L12">
        <f>K12-B12</f>
        <v>159.26877761763353</v>
      </c>
      <c r="M12">
        <f t="shared" si="1"/>
        <v>159.26877761763353</v>
      </c>
      <c r="N12" s="8">
        <f>M12/B12</f>
        <v>3.0675804625892436E-2</v>
      </c>
      <c r="O12" s="8">
        <f>C12/B12</f>
        <v>0.20454545454545456</v>
      </c>
      <c r="P12">
        <f t="shared" si="2"/>
        <v>2866.8379971174036</v>
      </c>
      <c r="Q12">
        <f t="shared" si="3"/>
        <v>19116</v>
      </c>
      <c r="R12">
        <v>4979</v>
      </c>
      <c r="S12">
        <v>0.42913385826771655</v>
      </c>
      <c r="T12">
        <v>1</v>
      </c>
    </row>
    <row r="13" spans="1:28" x14ac:dyDescent="0.35">
      <c r="A13" s="1">
        <v>41286</v>
      </c>
      <c r="B13">
        <v>6065</v>
      </c>
      <c r="C13">
        <v>868</v>
      </c>
      <c r="D13">
        <v>4981</v>
      </c>
      <c r="E13">
        <v>6145</v>
      </c>
      <c r="F13">
        <v>0</v>
      </c>
      <c r="G13">
        <v>0</v>
      </c>
      <c r="H13">
        <v>5192</v>
      </c>
      <c r="I13">
        <v>1</v>
      </c>
      <c r="J13">
        <v>0</v>
      </c>
      <c r="K13">
        <f t="shared" si="0"/>
        <v>6248.1658207704058</v>
      </c>
      <c r="L13">
        <f>K13-B13</f>
        <v>183.16582077040584</v>
      </c>
      <c r="M13">
        <f t="shared" si="1"/>
        <v>183.16582077040584</v>
      </c>
      <c r="N13" s="8">
        <f>M13/B13</f>
        <v>3.0200465089926767E-2</v>
      </c>
      <c r="O13" s="8">
        <f>C13/B13</f>
        <v>0.14311624072547402</v>
      </c>
      <c r="P13">
        <f t="shared" si="2"/>
        <v>3296.9847738673052</v>
      </c>
      <c r="Q13">
        <f t="shared" si="3"/>
        <v>15624</v>
      </c>
      <c r="R13">
        <v>5192</v>
      </c>
      <c r="S13">
        <v>0.547244094488189</v>
      </c>
      <c r="T13">
        <v>1</v>
      </c>
    </row>
    <row r="14" spans="1:28" x14ac:dyDescent="0.35">
      <c r="A14" s="1">
        <v>41287</v>
      </c>
      <c r="B14">
        <v>4711</v>
      </c>
      <c r="C14">
        <v>1426</v>
      </c>
      <c r="D14">
        <v>5412</v>
      </c>
      <c r="E14">
        <v>5558</v>
      </c>
      <c r="F14">
        <v>0</v>
      </c>
      <c r="G14">
        <v>0</v>
      </c>
      <c r="H14">
        <v>6065</v>
      </c>
      <c r="I14">
        <v>0</v>
      </c>
      <c r="J14">
        <v>1</v>
      </c>
      <c r="K14">
        <f t="shared" si="0"/>
        <v>6019.2279775284387</v>
      </c>
      <c r="L14">
        <f>K14-B14</f>
        <v>1308.2279775284387</v>
      </c>
      <c r="M14">
        <f t="shared" si="1"/>
        <v>1308.2279775284387</v>
      </c>
      <c r="N14" s="8">
        <f>M14/B14</f>
        <v>0.27769645033505386</v>
      </c>
      <c r="O14" s="8">
        <f>C14/B14</f>
        <v>0.30269581829760134</v>
      </c>
      <c r="P14">
        <f t="shared" si="2"/>
        <v>23548.103595511897</v>
      </c>
      <c r="Q14">
        <f t="shared" si="3"/>
        <v>25668</v>
      </c>
      <c r="R14">
        <v>6065</v>
      </c>
      <c r="S14">
        <v>0.14871152469577667</v>
      </c>
      <c r="T14">
        <v>0</v>
      </c>
    </row>
    <row r="15" spans="1:28" x14ac:dyDescent="0.35">
      <c r="A15" s="1">
        <v>41288</v>
      </c>
      <c r="B15">
        <v>4096</v>
      </c>
      <c r="C15">
        <v>1558</v>
      </c>
      <c r="D15">
        <v>5322.666666666667</v>
      </c>
      <c r="E15">
        <v>4506</v>
      </c>
      <c r="F15">
        <v>1</v>
      </c>
      <c r="G15">
        <v>0</v>
      </c>
      <c r="H15">
        <v>4711</v>
      </c>
      <c r="I15">
        <v>0</v>
      </c>
      <c r="J15">
        <v>0</v>
      </c>
      <c r="K15">
        <f t="shared" si="0"/>
        <v>5104.7018538570246</v>
      </c>
      <c r="L15">
        <f>K15-B15</f>
        <v>1008.7018538570246</v>
      </c>
      <c r="M15">
        <f t="shared" si="1"/>
        <v>1008.7018538570246</v>
      </c>
      <c r="N15" s="8">
        <f>M15/B15</f>
        <v>0.24626510103931265</v>
      </c>
      <c r="O15" s="8">
        <f>C15/B15</f>
        <v>0.38037109375</v>
      </c>
      <c r="P15">
        <f t="shared" si="2"/>
        <v>18156.633369426443</v>
      </c>
      <c r="Q15">
        <f t="shared" si="3"/>
        <v>28044</v>
      </c>
      <c r="R15">
        <v>4711</v>
      </c>
      <c r="S15">
        <v>0.28095919828203292</v>
      </c>
      <c r="T15">
        <v>0</v>
      </c>
    </row>
    <row r="16" spans="1:28" x14ac:dyDescent="0.35">
      <c r="A16" s="1">
        <v>41289</v>
      </c>
      <c r="B16">
        <v>4032</v>
      </c>
      <c r="C16">
        <v>2114</v>
      </c>
      <c r="D16">
        <v>4957.333333333333</v>
      </c>
      <c r="E16">
        <v>4488</v>
      </c>
      <c r="F16">
        <v>0</v>
      </c>
      <c r="G16">
        <v>1</v>
      </c>
      <c r="H16">
        <v>4096</v>
      </c>
      <c r="I16">
        <v>0</v>
      </c>
      <c r="J16">
        <v>0</v>
      </c>
      <c r="K16">
        <f t="shared" si="0"/>
        <v>4678.3064951069027</v>
      </c>
      <c r="L16">
        <f>K16-B16</f>
        <v>646.30649510690273</v>
      </c>
      <c r="M16">
        <f t="shared" si="1"/>
        <v>646.30649510690273</v>
      </c>
      <c r="N16" s="8">
        <f>M16/B16</f>
        <v>0.16029426961976753</v>
      </c>
      <c r="O16" s="8">
        <f>C16/B16</f>
        <v>0.52430555555555558</v>
      </c>
      <c r="P16">
        <f t="shared" si="2"/>
        <v>11633.516911924249</v>
      </c>
      <c r="Q16">
        <f t="shared" si="3"/>
        <v>38052</v>
      </c>
      <c r="R16">
        <v>4096</v>
      </c>
      <c r="S16">
        <v>0.379563350035791</v>
      </c>
      <c r="T16">
        <v>0</v>
      </c>
    </row>
    <row r="17" spans="1:20" x14ac:dyDescent="0.35">
      <c r="A17" s="1">
        <v>41290</v>
      </c>
      <c r="B17">
        <v>4776</v>
      </c>
      <c r="C17">
        <v>1578</v>
      </c>
      <c r="D17">
        <v>4279.666666666667</v>
      </c>
      <c r="E17">
        <v>4772</v>
      </c>
      <c r="F17">
        <v>0</v>
      </c>
      <c r="G17">
        <v>0</v>
      </c>
      <c r="H17">
        <v>4032</v>
      </c>
      <c r="I17">
        <v>0</v>
      </c>
      <c r="J17">
        <v>0</v>
      </c>
      <c r="K17">
        <f t="shared" si="0"/>
        <v>4853.4209238492222</v>
      </c>
      <c r="L17">
        <f>K17-B17</f>
        <v>77.420923849222163</v>
      </c>
      <c r="M17">
        <f t="shared" si="1"/>
        <v>77.420923849222163</v>
      </c>
      <c r="N17" s="8">
        <f>M17/B17</f>
        <v>1.621041119121067E-2</v>
      </c>
      <c r="O17" s="8">
        <f>C17/B17</f>
        <v>0.33040201005025127</v>
      </c>
      <c r="P17">
        <f t="shared" si="2"/>
        <v>1393.5766292859989</v>
      </c>
      <c r="Q17">
        <f t="shared" si="3"/>
        <v>28404</v>
      </c>
      <c r="R17">
        <v>4032</v>
      </c>
      <c r="S17">
        <v>0.52415891195418751</v>
      </c>
      <c r="T17">
        <v>0</v>
      </c>
    </row>
    <row r="18" spans="1:20" x14ac:dyDescent="0.35">
      <c r="A18" s="1">
        <v>41291</v>
      </c>
      <c r="B18">
        <v>2591</v>
      </c>
      <c r="C18">
        <v>3806</v>
      </c>
      <c r="D18">
        <v>4301.333333333333</v>
      </c>
      <c r="E18">
        <v>4979</v>
      </c>
      <c r="F18">
        <v>0</v>
      </c>
      <c r="G18">
        <v>0</v>
      </c>
      <c r="H18">
        <v>4776</v>
      </c>
      <c r="I18">
        <v>0</v>
      </c>
      <c r="J18">
        <v>0</v>
      </c>
      <c r="K18">
        <f t="shared" si="0"/>
        <v>5119.9636511738772</v>
      </c>
      <c r="L18">
        <f>K18-B18</f>
        <v>2528.9636511738772</v>
      </c>
      <c r="M18">
        <f t="shared" si="1"/>
        <v>2528.9636511738772</v>
      </c>
      <c r="N18" s="8">
        <f>M18/B18</f>
        <v>0.97605698617285885</v>
      </c>
      <c r="O18" s="8">
        <f>C18/B18</f>
        <v>1.4689309147047471</v>
      </c>
      <c r="P18">
        <f t="shared" si="2"/>
        <v>45521.345721129794</v>
      </c>
      <c r="Q18">
        <f t="shared" si="3"/>
        <v>68508</v>
      </c>
      <c r="R18">
        <v>4776</v>
      </c>
      <c r="S18">
        <v>0</v>
      </c>
      <c r="T18">
        <v>0</v>
      </c>
    </row>
    <row r="19" spans="1:20" x14ac:dyDescent="0.35">
      <c r="A19" s="1">
        <v>41292</v>
      </c>
      <c r="B19">
        <v>3065</v>
      </c>
      <c r="C19">
        <v>471</v>
      </c>
      <c r="D19">
        <v>3799.6666666666665</v>
      </c>
      <c r="E19">
        <v>5192</v>
      </c>
      <c r="F19">
        <v>0</v>
      </c>
      <c r="G19">
        <v>0</v>
      </c>
      <c r="H19">
        <v>2591</v>
      </c>
      <c r="I19">
        <v>0</v>
      </c>
      <c r="J19">
        <v>0</v>
      </c>
      <c r="K19">
        <f t="shared" si="0"/>
        <v>4498.9694055055588</v>
      </c>
      <c r="L19">
        <f>K19-B19</f>
        <v>1433.9694055055588</v>
      </c>
      <c r="M19">
        <f t="shared" si="1"/>
        <v>1433.9694055055588</v>
      </c>
      <c r="N19" s="8">
        <f>M19/B19</f>
        <v>0.46785298711437484</v>
      </c>
      <c r="O19" s="8">
        <f>C19/B19</f>
        <v>0.1536704730831974</v>
      </c>
      <c r="P19">
        <f t="shared" si="2"/>
        <v>25811.449299100059</v>
      </c>
      <c r="Q19">
        <f t="shared" si="3"/>
        <v>8478</v>
      </c>
      <c r="R19">
        <v>2591</v>
      </c>
      <c r="S19">
        <v>0.47584108804581243</v>
      </c>
      <c r="T19">
        <v>1</v>
      </c>
    </row>
    <row r="20" spans="1:20" x14ac:dyDescent="0.35">
      <c r="A20" s="1">
        <v>41293</v>
      </c>
      <c r="B20">
        <v>6468</v>
      </c>
      <c r="C20">
        <v>485</v>
      </c>
      <c r="D20">
        <v>3477.3333333333335</v>
      </c>
      <c r="E20">
        <v>6065</v>
      </c>
      <c r="F20">
        <v>0</v>
      </c>
      <c r="G20">
        <v>0</v>
      </c>
      <c r="H20">
        <v>3065</v>
      </c>
      <c r="I20">
        <v>1</v>
      </c>
      <c r="J20">
        <v>0</v>
      </c>
      <c r="K20">
        <f t="shared" si="0"/>
        <v>5200.2873171026513</v>
      </c>
      <c r="L20">
        <f>K20-B20</f>
        <v>-1267.7126828973487</v>
      </c>
      <c r="M20">
        <f t="shared" si="1"/>
        <v>1267.7126828973487</v>
      </c>
      <c r="N20" s="8">
        <f>M20/B20</f>
        <v>0.19599763186415409</v>
      </c>
      <c r="O20" s="8">
        <f>C20/B20</f>
        <v>7.4984539270253558E-2</v>
      </c>
      <c r="P20">
        <f t="shared" si="2"/>
        <v>91275.313168609107</v>
      </c>
      <c r="Q20">
        <f t="shared" si="3"/>
        <v>8730</v>
      </c>
      <c r="R20">
        <v>3065</v>
      </c>
      <c r="S20">
        <v>1</v>
      </c>
      <c r="T20">
        <v>1</v>
      </c>
    </row>
    <row r="21" spans="1:20" x14ac:dyDescent="0.35">
      <c r="A21" s="1">
        <v>41294</v>
      </c>
      <c r="B21">
        <v>6335</v>
      </c>
      <c r="C21">
        <v>889</v>
      </c>
      <c r="D21">
        <v>4041.3333333333335</v>
      </c>
      <c r="E21">
        <v>4711</v>
      </c>
      <c r="F21">
        <v>0</v>
      </c>
      <c r="G21">
        <v>0</v>
      </c>
      <c r="H21">
        <v>6468</v>
      </c>
      <c r="I21">
        <v>0</v>
      </c>
      <c r="J21">
        <v>1</v>
      </c>
      <c r="K21">
        <f t="shared" si="0"/>
        <v>5347.7350106979575</v>
      </c>
      <c r="L21">
        <f>K21-B21</f>
        <v>-987.26498930204252</v>
      </c>
      <c r="M21">
        <f t="shared" si="1"/>
        <v>987.26498930204252</v>
      </c>
      <c r="N21" s="8">
        <f>M21/B21</f>
        <v>0.15584293438074862</v>
      </c>
      <c r="O21" s="8">
        <f>C21/B21</f>
        <v>0.14033149171270717</v>
      </c>
      <c r="P21">
        <f t="shared" si="2"/>
        <v>71083.079229747062</v>
      </c>
      <c r="Q21">
        <f t="shared" si="3"/>
        <v>16002</v>
      </c>
      <c r="R21">
        <v>6468</v>
      </c>
      <c r="S21">
        <v>0.36721546170365066</v>
      </c>
      <c r="T21">
        <v>0</v>
      </c>
    </row>
    <row r="22" spans="1:20" x14ac:dyDescent="0.35">
      <c r="A22" s="1">
        <v>41295</v>
      </c>
      <c r="B22">
        <v>4824</v>
      </c>
      <c r="C22">
        <v>905</v>
      </c>
      <c r="D22">
        <v>5289.333333333333</v>
      </c>
      <c r="E22">
        <v>4096</v>
      </c>
      <c r="F22">
        <v>1</v>
      </c>
      <c r="G22">
        <v>0</v>
      </c>
      <c r="H22">
        <v>6335</v>
      </c>
      <c r="I22">
        <v>0</v>
      </c>
      <c r="J22">
        <v>0</v>
      </c>
      <c r="K22">
        <f t="shared" si="0"/>
        <v>5337.7858597895556</v>
      </c>
      <c r="L22">
        <f>K22-B22</f>
        <v>513.78585978955562</v>
      </c>
      <c r="M22">
        <f t="shared" si="1"/>
        <v>513.78585978955562</v>
      </c>
      <c r="N22" s="8">
        <f>M22/B22</f>
        <v>0.10650618984028931</v>
      </c>
      <c r="O22" s="8">
        <f>C22/B22</f>
        <v>0.18760364842454394</v>
      </c>
      <c r="P22">
        <f t="shared" si="2"/>
        <v>9248.1454762120011</v>
      </c>
      <c r="Q22">
        <f t="shared" si="3"/>
        <v>16290</v>
      </c>
      <c r="R22">
        <v>6335</v>
      </c>
      <c r="S22">
        <v>0.12061560486757338</v>
      </c>
      <c r="T22">
        <v>0</v>
      </c>
    </row>
    <row r="23" spans="1:20" x14ac:dyDescent="0.35">
      <c r="A23" s="1">
        <v>41296</v>
      </c>
      <c r="B23">
        <v>5042</v>
      </c>
      <c r="C23">
        <v>1249</v>
      </c>
      <c r="D23">
        <v>5875.666666666667</v>
      </c>
      <c r="E23">
        <v>4032</v>
      </c>
      <c r="F23">
        <v>0</v>
      </c>
      <c r="G23">
        <v>1</v>
      </c>
      <c r="H23">
        <v>4824</v>
      </c>
      <c r="I23">
        <v>0</v>
      </c>
      <c r="J23">
        <v>0</v>
      </c>
      <c r="K23">
        <f t="shared" si="0"/>
        <v>4989.9235737548042</v>
      </c>
      <c r="L23">
        <f>K23-B23</f>
        <v>-52.076426245195762</v>
      </c>
      <c r="M23">
        <f t="shared" si="1"/>
        <v>52.076426245195762</v>
      </c>
      <c r="N23" s="8">
        <f>M23/B23</f>
        <v>1.0328525633715939E-2</v>
      </c>
      <c r="O23" s="8">
        <f>C23/B23</f>
        <v>0.24771915906386355</v>
      </c>
      <c r="P23">
        <f t="shared" si="2"/>
        <v>3749.5026896540949</v>
      </c>
      <c r="Q23">
        <f t="shared" si="3"/>
        <v>22482</v>
      </c>
      <c r="R23">
        <v>4824</v>
      </c>
      <c r="S23">
        <v>0.43002863278453829</v>
      </c>
      <c r="T23">
        <v>0</v>
      </c>
    </row>
    <row r="24" spans="1:20" x14ac:dyDescent="0.35">
      <c r="A24" s="1">
        <v>41297</v>
      </c>
      <c r="B24">
        <v>5238</v>
      </c>
      <c r="C24">
        <v>1191</v>
      </c>
      <c r="D24">
        <v>5400.333333333333</v>
      </c>
      <c r="E24">
        <v>4776</v>
      </c>
      <c r="F24">
        <v>0</v>
      </c>
      <c r="G24">
        <v>0</v>
      </c>
      <c r="H24">
        <v>5042</v>
      </c>
      <c r="I24">
        <v>0</v>
      </c>
      <c r="J24">
        <v>0</v>
      </c>
      <c r="K24">
        <f t="shared" si="0"/>
        <v>5472.8760804685062</v>
      </c>
      <c r="L24">
        <f>K24-B24</f>
        <v>234.87608046850619</v>
      </c>
      <c r="M24">
        <f t="shared" si="1"/>
        <v>234.87608046850619</v>
      </c>
      <c r="N24" s="8">
        <f>M24/B24</f>
        <v>4.4840794285701834E-2</v>
      </c>
      <c r="O24" s="8">
        <f>C24/B24</f>
        <v>0.22737686139747995</v>
      </c>
      <c r="P24">
        <f t="shared" si="2"/>
        <v>4227.7694484331114</v>
      </c>
      <c r="Q24">
        <f t="shared" si="3"/>
        <v>21438</v>
      </c>
      <c r="R24">
        <v>5042</v>
      </c>
      <c r="S24">
        <v>0.42609162491052255</v>
      </c>
      <c r="T24">
        <v>0</v>
      </c>
    </row>
    <row r="25" spans="1:20" x14ac:dyDescent="0.35">
      <c r="A25" s="1">
        <v>41298</v>
      </c>
      <c r="B25">
        <v>5660</v>
      </c>
      <c r="C25">
        <v>825</v>
      </c>
      <c r="D25">
        <v>5034.666666666667</v>
      </c>
      <c r="E25">
        <v>2591</v>
      </c>
      <c r="F25">
        <v>0</v>
      </c>
      <c r="G25">
        <v>0</v>
      </c>
      <c r="H25">
        <v>5238</v>
      </c>
      <c r="I25">
        <v>0</v>
      </c>
      <c r="J25">
        <v>0</v>
      </c>
      <c r="K25">
        <f t="shared" si="0"/>
        <v>4583.352179495294</v>
      </c>
      <c r="L25">
        <f>K25-B25</f>
        <v>-1076.647820504706</v>
      </c>
      <c r="M25">
        <f t="shared" si="1"/>
        <v>1076.647820504706</v>
      </c>
      <c r="N25" s="8">
        <f>M25/B25</f>
        <v>0.19022046298669718</v>
      </c>
      <c r="O25" s="8">
        <f>C25/B25</f>
        <v>0.14575971731448764</v>
      </c>
      <c r="P25">
        <f t="shared" si="2"/>
        <v>77518.643076338834</v>
      </c>
      <c r="Q25">
        <f t="shared" si="3"/>
        <v>14850</v>
      </c>
      <c r="R25">
        <v>5238</v>
      </c>
      <c r="S25">
        <v>0.46653543307086615</v>
      </c>
      <c r="T25">
        <v>0</v>
      </c>
    </row>
    <row r="26" spans="1:20" x14ac:dyDescent="0.35">
      <c r="A26" s="1">
        <v>41299</v>
      </c>
      <c r="B26">
        <v>4786</v>
      </c>
      <c r="C26">
        <v>1202</v>
      </c>
      <c r="D26">
        <v>5313.333333333333</v>
      </c>
      <c r="E26">
        <v>3065</v>
      </c>
      <c r="F26">
        <v>0</v>
      </c>
      <c r="G26">
        <v>0</v>
      </c>
      <c r="H26">
        <v>5660</v>
      </c>
      <c r="I26">
        <v>0</v>
      </c>
      <c r="J26">
        <v>0</v>
      </c>
      <c r="K26">
        <f t="shared" si="0"/>
        <v>4955.9340723454588</v>
      </c>
      <c r="L26">
        <f>K26-B26</f>
        <v>169.93407234545884</v>
      </c>
      <c r="M26">
        <f t="shared" si="1"/>
        <v>169.93407234545884</v>
      </c>
      <c r="N26" s="8">
        <f>M26/B26</f>
        <v>3.5506492341299385E-2</v>
      </c>
      <c r="O26" s="8">
        <f>C26/B26</f>
        <v>0.25114918512327622</v>
      </c>
      <c r="P26">
        <f t="shared" si="2"/>
        <v>3058.8133022182592</v>
      </c>
      <c r="Q26">
        <f t="shared" si="3"/>
        <v>21636</v>
      </c>
      <c r="R26">
        <v>5660</v>
      </c>
      <c r="S26">
        <v>0.23460987831066571</v>
      </c>
      <c r="T26">
        <v>1</v>
      </c>
    </row>
    <row r="27" spans="1:20" x14ac:dyDescent="0.35">
      <c r="A27" s="1">
        <v>41300</v>
      </c>
      <c r="B27">
        <v>6425</v>
      </c>
      <c r="C27">
        <v>939</v>
      </c>
      <c r="D27">
        <v>5228</v>
      </c>
      <c r="E27">
        <v>6468</v>
      </c>
      <c r="F27">
        <v>0</v>
      </c>
      <c r="G27">
        <v>0</v>
      </c>
      <c r="H27">
        <v>4786</v>
      </c>
      <c r="I27">
        <v>1</v>
      </c>
      <c r="J27">
        <v>0</v>
      </c>
      <c r="K27">
        <f t="shared" si="0"/>
        <v>6351.2701897556399</v>
      </c>
      <c r="L27">
        <f>K27-B27</f>
        <v>-73.729810244360124</v>
      </c>
      <c r="M27">
        <f t="shared" si="1"/>
        <v>73.729810244360124</v>
      </c>
      <c r="N27" s="8">
        <f>M27/B27</f>
        <v>1.1475456847371225E-2</v>
      </c>
      <c r="O27" s="8">
        <f>C27/B27</f>
        <v>0.14614785992217899</v>
      </c>
      <c r="P27">
        <f t="shared" si="2"/>
        <v>5308.5463375939289</v>
      </c>
      <c r="Q27">
        <f t="shared" si="3"/>
        <v>16902</v>
      </c>
      <c r="R27">
        <v>4786</v>
      </c>
      <c r="S27">
        <v>0.6843235504652827</v>
      </c>
      <c r="T27">
        <v>1</v>
      </c>
    </row>
    <row r="28" spans="1:20" x14ac:dyDescent="0.35">
      <c r="A28" s="1">
        <v>41301</v>
      </c>
      <c r="B28">
        <v>6093</v>
      </c>
      <c r="C28">
        <v>1083</v>
      </c>
      <c r="D28">
        <v>5623.666666666667</v>
      </c>
      <c r="E28">
        <v>6335</v>
      </c>
      <c r="F28">
        <v>0</v>
      </c>
      <c r="G28">
        <v>0</v>
      </c>
      <c r="H28">
        <v>6425</v>
      </c>
      <c r="I28">
        <v>0</v>
      </c>
      <c r="J28">
        <v>1</v>
      </c>
      <c r="K28">
        <f t="shared" si="0"/>
        <v>6467.6909066723547</v>
      </c>
      <c r="L28">
        <f>K28-B28</f>
        <v>374.69090667235469</v>
      </c>
      <c r="M28">
        <f t="shared" si="1"/>
        <v>374.69090667235469</v>
      </c>
      <c r="N28" s="8">
        <f>M28/B28</f>
        <v>6.1495307184039831E-2</v>
      </c>
      <c r="O28" s="8">
        <f>C28/B28</f>
        <v>0.1777449532250123</v>
      </c>
      <c r="P28">
        <f t="shared" si="2"/>
        <v>6744.4363201023843</v>
      </c>
      <c r="Q28">
        <f t="shared" si="3"/>
        <v>19494</v>
      </c>
      <c r="R28">
        <v>6425</v>
      </c>
      <c r="S28">
        <v>0.3316034359341446</v>
      </c>
      <c r="T28">
        <v>0</v>
      </c>
    </row>
    <row r="29" spans="1:20" x14ac:dyDescent="0.35">
      <c r="A29" s="1">
        <v>41302</v>
      </c>
      <c r="B29">
        <v>4438</v>
      </c>
      <c r="C29">
        <v>1461</v>
      </c>
      <c r="D29">
        <v>5768</v>
      </c>
      <c r="E29">
        <v>4824</v>
      </c>
      <c r="F29">
        <v>1</v>
      </c>
      <c r="G29">
        <v>0</v>
      </c>
      <c r="H29">
        <v>6093</v>
      </c>
      <c r="I29">
        <v>0</v>
      </c>
      <c r="J29">
        <v>0</v>
      </c>
      <c r="K29">
        <f t="shared" si="0"/>
        <v>5709.0144455763275</v>
      </c>
      <c r="L29">
        <f>K29-B29</f>
        <v>1271.0144455763275</v>
      </c>
      <c r="M29">
        <f t="shared" si="1"/>
        <v>1271.0144455763275</v>
      </c>
      <c r="N29" s="8">
        <f>M29/B29</f>
        <v>0.28639352085992059</v>
      </c>
      <c r="O29" s="8">
        <f>C29/B29</f>
        <v>0.32920234339792698</v>
      </c>
      <c r="P29">
        <f t="shared" si="2"/>
        <v>22878.260020373895</v>
      </c>
      <c r="Q29">
        <f t="shared" si="3"/>
        <v>26298</v>
      </c>
      <c r="R29">
        <v>6093</v>
      </c>
      <c r="S29">
        <v>9.4846098783106653E-2</v>
      </c>
      <c r="T29">
        <v>0</v>
      </c>
    </row>
    <row r="30" spans="1:20" x14ac:dyDescent="0.35">
      <c r="A30" s="1">
        <v>41303</v>
      </c>
      <c r="B30">
        <v>4741</v>
      </c>
      <c r="C30">
        <v>1356</v>
      </c>
      <c r="D30">
        <v>5652</v>
      </c>
      <c r="E30">
        <v>5042</v>
      </c>
      <c r="F30">
        <v>0</v>
      </c>
      <c r="G30">
        <v>1</v>
      </c>
      <c r="H30">
        <v>4438</v>
      </c>
      <c r="I30">
        <v>0</v>
      </c>
      <c r="J30">
        <v>0</v>
      </c>
      <c r="K30">
        <f t="shared" si="0"/>
        <v>5198.8753045673893</v>
      </c>
      <c r="L30">
        <f>K30-B30</f>
        <v>457.87530456738932</v>
      </c>
      <c r="M30">
        <f t="shared" si="1"/>
        <v>457.87530456738932</v>
      </c>
      <c r="N30" s="8">
        <f>M30/B30</f>
        <v>9.657779045926794E-2</v>
      </c>
      <c r="O30" s="8">
        <f>C30/B30</f>
        <v>0.286015608521409</v>
      </c>
      <c r="P30">
        <f t="shared" si="2"/>
        <v>8241.7554822130078</v>
      </c>
      <c r="Q30">
        <f t="shared" si="3"/>
        <v>24408</v>
      </c>
      <c r="R30">
        <v>4438</v>
      </c>
      <c r="S30">
        <v>0.44523979957050824</v>
      </c>
      <c r="T30">
        <v>0</v>
      </c>
    </row>
    <row r="31" spans="1:20" x14ac:dyDescent="0.35">
      <c r="A31" s="1">
        <v>41304</v>
      </c>
      <c r="B31">
        <v>5080</v>
      </c>
      <c r="C31">
        <v>1083</v>
      </c>
      <c r="D31">
        <v>5090.666666666667</v>
      </c>
      <c r="E31">
        <v>5238</v>
      </c>
      <c r="F31">
        <v>0</v>
      </c>
      <c r="G31">
        <v>0</v>
      </c>
      <c r="H31">
        <v>4741</v>
      </c>
      <c r="I31">
        <v>0</v>
      </c>
      <c r="J31">
        <v>0</v>
      </c>
      <c r="K31">
        <f t="shared" si="0"/>
        <v>5469.3930080926493</v>
      </c>
      <c r="L31">
        <f>K31-B31</f>
        <v>389.39300809264932</v>
      </c>
      <c r="M31">
        <f t="shared" si="1"/>
        <v>389.39300809264932</v>
      </c>
      <c r="N31" s="8">
        <f>M31/B31</f>
        <v>7.6652166947371911E-2</v>
      </c>
      <c r="O31" s="8">
        <f>C31/B31</f>
        <v>0.21318897637795275</v>
      </c>
      <c r="P31">
        <f t="shared" si="2"/>
        <v>7009.0741456676878</v>
      </c>
      <c r="Q31">
        <f t="shared" si="3"/>
        <v>19494</v>
      </c>
      <c r="R31">
        <v>4741</v>
      </c>
      <c r="S31">
        <v>0.45168217609162492</v>
      </c>
      <c r="T31">
        <v>0</v>
      </c>
    </row>
    <row r="32" spans="1:20" x14ac:dyDescent="0.35">
      <c r="A32" s="1">
        <v>41305</v>
      </c>
      <c r="B32">
        <v>4340</v>
      </c>
      <c r="C32">
        <v>1862</v>
      </c>
      <c r="D32">
        <v>4753</v>
      </c>
      <c r="E32">
        <v>5660</v>
      </c>
      <c r="F32">
        <v>0</v>
      </c>
      <c r="G32">
        <v>0</v>
      </c>
      <c r="H32">
        <v>5080</v>
      </c>
      <c r="I32">
        <v>0</v>
      </c>
      <c r="J32">
        <v>0</v>
      </c>
      <c r="K32">
        <f t="shared" si="0"/>
        <v>5598.2762295042394</v>
      </c>
      <c r="L32">
        <f>K32-B32</f>
        <v>1258.2762295042394</v>
      </c>
      <c r="M32">
        <f t="shared" si="1"/>
        <v>1258.2762295042394</v>
      </c>
      <c r="N32" s="8">
        <f>M32/B32</f>
        <v>0.28992539850328097</v>
      </c>
      <c r="O32" s="8">
        <f>C32/B32</f>
        <v>0.42903225806451611</v>
      </c>
      <c r="P32">
        <f t="shared" si="2"/>
        <v>22648.972131076309</v>
      </c>
      <c r="Q32">
        <f t="shared" si="3"/>
        <v>33516</v>
      </c>
      <c r="R32">
        <v>5080</v>
      </c>
      <c r="S32">
        <v>0.25858983536148888</v>
      </c>
      <c r="T32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D2DC0-7576-4270-9976-AF62CEB5A2FF}">
  <dimension ref="A1:AH360"/>
  <sheetViews>
    <sheetView topLeftCell="P1" workbookViewId="0">
      <selection activeCell="Z4" sqref="Z4:AA5"/>
    </sheetView>
  </sheetViews>
  <sheetFormatPr defaultRowHeight="14.5" x14ac:dyDescent="0.35"/>
  <cols>
    <col min="1" max="1" width="10.453125" bestFit="1" customWidth="1"/>
    <col min="27" max="27" width="11.81640625" bestFit="1" customWidth="1"/>
  </cols>
  <sheetData>
    <row r="1" spans="1:33" ht="15" thickBot="1" x14ac:dyDescent="0.4">
      <c r="A1" s="1" t="s">
        <v>2</v>
      </c>
      <c r="B1" t="s">
        <v>133</v>
      </c>
      <c r="C1" t="s">
        <v>106</v>
      </c>
      <c r="D1" t="s">
        <v>21</v>
      </c>
      <c r="E1" t="s">
        <v>16</v>
      </c>
      <c r="F1" t="s">
        <v>17</v>
      </c>
      <c r="G1" t="s">
        <v>53</v>
      </c>
      <c r="H1" t="s">
        <v>20</v>
      </c>
      <c r="I1" t="s">
        <v>152</v>
      </c>
      <c r="J1" t="s">
        <v>15</v>
      </c>
      <c r="K1" t="s">
        <v>149</v>
      </c>
      <c r="L1" t="s">
        <v>54</v>
      </c>
      <c r="M1" t="s">
        <v>18</v>
      </c>
      <c r="N1" t="s">
        <v>19</v>
      </c>
      <c r="O1" t="s">
        <v>99</v>
      </c>
      <c r="P1" t="s">
        <v>46</v>
      </c>
      <c r="Q1" t="s">
        <v>100</v>
      </c>
      <c r="R1" s="8" t="s">
        <v>101</v>
      </c>
      <c r="S1" t="s">
        <v>4</v>
      </c>
      <c r="T1" t="s">
        <v>102</v>
      </c>
      <c r="U1" t="s">
        <v>108</v>
      </c>
      <c r="V1" t="s">
        <v>127</v>
      </c>
      <c r="W1" t="s">
        <v>128</v>
      </c>
      <c r="X1" t="s">
        <v>139</v>
      </c>
      <c r="Z1" s="2" t="s">
        <v>32</v>
      </c>
      <c r="AA1" s="2" t="s">
        <v>106</v>
      </c>
      <c r="AB1" s="2" t="s">
        <v>21</v>
      </c>
      <c r="AC1" s="2" t="s">
        <v>16</v>
      </c>
      <c r="AD1" s="2" t="s">
        <v>17</v>
      </c>
      <c r="AE1" s="2" t="s">
        <v>53</v>
      </c>
      <c r="AF1" s="2" t="s">
        <v>20</v>
      </c>
      <c r="AG1" s="3" t="s">
        <v>152</v>
      </c>
    </row>
    <row r="2" spans="1:33" ht="15" thickBot="1" x14ac:dyDescent="0.4">
      <c r="A2" s="1">
        <v>40916</v>
      </c>
      <c r="B2">
        <v>5214</v>
      </c>
      <c r="C2">
        <v>4638</v>
      </c>
      <c r="D2">
        <v>5549</v>
      </c>
      <c r="E2">
        <f>IF(X2=2,1,0)</f>
        <v>0</v>
      </c>
      <c r="F2">
        <f>IF(X2=3,1,0)</f>
        <v>0</v>
      </c>
      <c r="G2">
        <v>5281</v>
      </c>
      <c r="H2">
        <f>IF(X2=6,1,0)</f>
        <v>0</v>
      </c>
      <c r="I2">
        <f>IF(X2=7,1,0)</f>
        <v>1</v>
      </c>
      <c r="J2">
        <f>IF(X2=1,1,0)</f>
        <v>0</v>
      </c>
      <c r="K2">
        <v>0.49221563843383292</v>
      </c>
      <c r="L2">
        <v>1</v>
      </c>
      <c r="M2">
        <f>IF(X2=4,1,0)</f>
        <v>0</v>
      </c>
      <c r="N2">
        <f>IF(X2=5,1,0)</f>
        <v>0</v>
      </c>
      <c r="O2">
        <f>$Z$2+SUMPRODUCT(C2:I2,$AA$2:$AG$2)</f>
        <v>5767.3424671645271</v>
      </c>
      <c r="P2">
        <f>O2-B2</f>
        <v>553.34246716452708</v>
      </c>
      <c r="Q2">
        <f>ABS(P2)</f>
        <v>553.34246716452708</v>
      </c>
      <c r="R2" s="8">
        <f>Q2/B2</f>
        <v>0.10612628829392541</v>
      </c>
      <c r="S2">
        <v>1141</v>
      </c>
      <c r="T2">
        <f>IF(P2&lt;0,P2*-72,P2*18)</f>
        <v>9960.1644089614874</v>
      </c>
      <c r="U2">
        <f>S2*18</f>
        <v>20538</v>
      </c>
      <c r="V2">
        <f>IF(P2&lt;0,P2*2,P2)</f>
        <v>553.34246716452708</v>
      </c>
      <c r="W2">
        <f>V2^2</f>
        <v>306187.88596772571</v>
      </c>
      <c r="X2">
        <f>WEEKDAY(A2,11)</f>
        <v>7</v>
      </c>
      <c r="Z2" s="2">
        <v>678.84353959535326</v>
      </c>
      <c r="AA2" s="2">
        <v>0.35292871593599762</v>
      </c>
      <c r="AB2" s="2">
        <v>0.36101935967737009</v>
      </c>
      <c r="AC2" s="2">
        <v>-105.02658718410991</v>
      </c>
      <c r="AD2" s="2">
        <v>-244.14126554663289</v>
      </c>
      <c r="AE2" s="2">
        <v>0.21701005565738107</v>
      </c>
      <c r="AF2" s="2">
        <v>461.5117940320975</v>
      </c>
      <c r="AG2" s="3">
        <v>302.28901228166092</v>
      </c>
    </row>
    <row r="3" spans="1:33" x14ac:dyDescent="0.35">
      <c r="A3" s="1">
        <v>40917</v>
      </c>
      <c r="B3">
        <v>4097</v>
      </c>
      <c r="C3">
        <v>4905</v>
      </c>
      <c r="D3">
        <v>4285</v>
      </c>
      <c r="E3">
        <f t="shared" ref="E3:E66" si="0">IF(X3=2,1,0)</f>
        <v>0</v>
      </c>
      <c r="F3">
        <f t="shared" ref="F3:F66" si="1">IF(X3=3,1,0)</f>
        <v>0</v>
      </c>
      <c r="G3">
        <v>5214</v>
      </c>
      <c r="H3">
        <f t="shared" ref="H3:H66" si="2">IF(X3=6,1,0)</f>
        <v>0</v>
      </c>
      <c r="I3">
        <f t="shared" ref="I3:I66" si="3">IF(X3=7,1,0)</f>
        <v>0</v>
      </c>
      <c r="J3">
        <f t="shared" ref="J3:J66" si="4">IF(X3=1,1,0)</f>
        <v>1</v>
      </c>
      <c r="K3">
        <v>0.37022191239688623</v>
      </c>
      <c r="L3">
        <v>0</v>
      </c>
      <c r="M3">
        <f t="shared" ref="M3:M66" si="5">IF(X3=4,1,0)</f>
        <v>0</v>
      </c>
      <c r="N3">
        <f t="shared" ref="N3:N66" si="6">IF(X3=5,1,0)</f>
        <v>0</v>
      </c>
      <c r="O3">
        <f t="shared" ref="O3:O66" si="7">$Z$2+SUMPRODUCT(C3:I3,$AA$2:$AG$2)</f>
        <v>5088.4172776765372</v>
      </c>
      <c r="P3">
        <f>O3-B3</f>
        <v>991.4172776765372</v>
      </c>
      <c r="Q3">
        <f t="shared" ref="Q3:Q66" si="8">ABS(P3)</f>
        <v>991.4172776765372</v>
      </c>
      <c r="R3" s="8">
        <f>Q3/B3</f>
        <v>0.24198615515658706</v>
      </c>
      <c r="S3">
        <v>1054</v>
      </c>
      <c r="T3">
        <f t="shared" ref="T3:T66" si="9">IF(P3&lt;0,P3*-72,P3*18)</f>
        <v>17845.51099817767</v>
      </c>
      <c r="U3">
        <f t="shared" ref="U3:U66" si="10">S3*18</f>
        <v>18972</v>
      </c>
      <c r="V3">
        <f t="shared" ref="V3:V66" si="11">IF(P3&lt;0,P3*2,P3)</f>
        <v>991.4172776765372</v>
      </c>
      <c r="W3">
        <f t="shared" ref="W3:W66" si="12">V3^2</f>
        <v>982908.21847555612</v>
      </c>
      <c r="X3">
        <f t="shared" ref="X3:X66" si="13">WEEKDAY(A3,11)</f>
        <v>1</v>
      </c>
    </row>
    <row r="4" spans="1:33" x14ac:dyDescent="0.35">
      <c r="A4" s="1">
        <v>40918</v>
      </c>
      <c r="B4">
        <v>3757</v>
      </c>
      <c r="C4">
        <v>4864</v>
      </c>
      <c r="D4">
        <v>3950</v>
      </c>
      <c r="E4">
        <f t="shared" si="0"/>
        <v>1</v>
      </c>
      <c r="F4">
        <f t="shared" si="1"/>
        <v>0</v>
      </c>
      <c r="G4">
        <v>4097</v>
      </c>
      <c r="H4">
        <f t="shared" si="2"/>
        <v>0</v>
      </c>
      <c r="I4">
        <f t="shared" si="3"/>
        <v>0</v>
      </c>
      <c r="J4">
        <f t="shared" si="4"/>
        <v>0</v>
      </c>
      <c r="K4">
        <v>0.46049726966422677</v>
      </c>
      <c r="L4">
        <v>0</v>
      </c>
      <c r="M4">
        <f t="shared" si="5"/>
        <v>0</v>
      </c>
      <c r="N4">
        <f t="shared" si="6"/>
        <v>0</v>
      </c>
      <c r="O4">
        <f t="shared" si="7"/>
        <v>4605.5788954778382</v>
      </c>
      <c r="P4">
        <f>O4-B4</f>
        <v>848.57889547783816</v>
      </c>
      <c r="Q4">
        <f t="shared" si="8"/>
        <v>848.57889547783816</v>
      </c>
      <c r="R4" s="8">
        <f>Q4/B4</f>
        <v>0.22586608876173495</v>
      </c>
      <c r="S4">
        <v>1583</v>
      </c>
      <c r="T4">
        <f t="shared" si="9"/>
        <v>15274.420118601087</v>
      </c>
      <c r="U4">
        <f t="shared" si="10"/>
        <v>28494</v>
      </c>
      <c r="V4">
        <f t="shared" si="11"/>
        <v>848.57889547783816</v>
      </c>
      <c r="W4">
        <f t="shared" si="12"/>
        <v>720086.14185038779</v>
      </c>
      <c r="X4">
        <f t="shared" si="13"/>
        <v>2</v>
      </c>
      <c r="Z4" s="20" t="s">
        <v>103</v>
      </c>
      <c r="AA4" s="20">
        <f>SUM(W2:W360)</f>
        <v>441711520.11929041</v>
      </c>
    </row>
    <row r="5" spans="1:33" x14ac:dyDescent="0.35">
      <c r="A5" s="1">
        <v>40919</v>
      </c>
      <c r="B5">
        <v>4307</v>
      </c>
      <c r="C5">
        <v>4356</v>
      </c>
      <c r="D5">
        <v>3996</v>
      </c>
      <c r="E5">
        <f t="shared" si="0"/>
        <v>0</v>
      </c>
      <c r="F5">
        <f t="shared" si="1"/>
        <v>1</v>
      </c>
      <c r="G5">
        <v>3757</v>
      </c>
      <c r="H5">
        <f t="shared" si="2"/>
        <v>0</v>
      </c>
      <c r="I5">
        <f t="shared" si="3"/>
        <v>0</v>
      </c>
      <c r="J5">
        <f t="shared" si="4"/>
        <v>0</v>
      </c>
      <c r="K5">
        <v>0.5639014755431625</v>
      </c>
      <c r="L5">
        <v>0</v>
      </c>
      <c r="M5">
        <f t="shared" si="5"/>
        <v>0</v>
      </c>
      <c r="N5">
        <f t="shared" si="6"/>
        <v>0</v>
      </c>
      <c r="O5">
        <f t="shared" si="7"/>
        <v>4229.9999010414776</v>
      </c>
      <c r="P5">
        <f>O5-B5</f>
        <v>-77.000098958522358</v>
      </c>
      <c r="Q5">
        <f t="shared" si="8"/>
        <v>77.000098958522358</v>
      </c>
      <c r="R5" s="8">
        <f>Q5/B5</f>
        <v>1.7877896205832914E-2</v>
      </c>
      <c r="S5">
        <v>1321</v>
      </c>
      <c r="T5">
        <f t="shared" si="9"/>
        <v>5544.0071250136098</v>
      </c>
      <c r="U5">
        <f t="shared" si="10"/>
        <v>23778</v>
      </c>
      <c r="V5">
        <f t="shared" si="11"/>
        <v>-154.00019791704472</v>
      </c>
      <c r="W5">
        <f t="shared" si="12"/>
        <v>23716.060958488943</v>
      </c>
      <c r="X5">
        <f t="shared" si="13"/>
        <v>3</v>
      </c>
      <c r="Z5" s="20" t="s">
        <v>140</v>
      </c>
      <c r="AA5" s="20">
        <f>SUM(T2:T360)</f>
        <v>6799681.2820819998</v>
      </c>
    </row>
    <row r="6" spans="1:33" x14ac:dyDescent="0.35">
      <c r="A6" s="1">
        <v>40920</v>
      </c>
      <c r="B6">
        <v>4380</v>
      </c>
      <c r="C6">
        <v>4053.6666666666665</v>
      </c>
      <c r="D6">
        <v>4413</v>
      </c>
      <c r="E6">
        <f t="shared" si="0"/>
        <v>0</v>
      </c>
      <c r="F6">
        <f t="shared" si="1"/>
        <v>0</v>
      </c>
      <c r="G6">
        <v>4307</v>
      </c>
      <c r="H6">
        <f t="shared" si="2"/>
        <v>0</v>
      </c>
      <c r="I6">
        <f t="shared" si="3"/>
        <v>0</v>
      </c>
      <c r="J6">
        <f t="shared" si="4"/>
        <v>0</v>
      </c>
      <c r="K6">
        <v>0.50848146857209253</v>
      </c>
      <c r="L6">
        <v>0</v>
      </c>
      <c r="M6">
        <f t="shared" si="5"/>
        <v>1</v>
      </c>
      <c r="N6">
        <f t="shared" si="6"/>
        <v>0</v>
      </c>
      <c r="O6">
        <f t="shared" si="7"/>
        <v>4637.3396550671496</v>
      </c>
      <c r="P6">
        <f>O6-B6</f>
        <v>257.33965506714958</v>
      </c>
      <c r="Q6">
        <f t="shared" si="8"/>
        <v>257.33965506714958</v>
      </c>
      <c r="R6" s="8">
        <f>Q6/B6</f>
        <v>5.8753345905741911E-2</v>
      </c>
      <c r="S6">
        <v>1155</v>
      </c>
      <c r="T6">
        <f t="shared" si="9"/>
        <v>4632.1137912086924</v>
      </c>
      <c r="U6">
        <f t="shared" si="10"/>
        <v>20790</v>
      </c>
      <c r="V6">
        <f t="shared" si="11"/>
        <v>257.33965506714958</v>
      </c>
      <c r="W6">
        <f t="shared" si="12"/>
        <v>66223.698070079525</v>
      </c>
      <c r="X6">
        <f t="shared" si="13"/>
        <v>4</v>
      </c>
    </row>
    <row r="7" spans="1:33" x14ac:dyDescent="0.35">
      <c r="A7" s="1">
        <v>40921</v>
      </c>
      <c r="B7">
        <v>4075</v>
      </c>
      <c r="C7">
        <v>4148</v>
      </c>
      <c r="D7">
        <v>4220</v>
      </c>
      <c r="E7">
        <f t="shared" si="0"/>
        <v>0</v>
      </c>
      <c r="F7">
        <f t="shared" si="1"/>
        <v>0</v>
      </c>
      <c r="G7">
        <v>4380</v>
      </c>
      <c r="H7">
        <f t="shared" si="2"/>
        <v>0</v>
      </c>
      <c r="I7">
        <f t="shared" si="3"/>
        <v>0</v>
      </c>
      <c r="J7">
        <f t="shared" si="4"/>
        <v>0</v>
      </c>
      <c r="K7">
        <v>0.46456372719879169</v>
      </c>
      <c r="L7">
        <v>0</v>
      </c>
      <c r="M7">
        <f t="shared" si="5"/>
        <v>0</v>
      </c>
      <c r="N7">
        <f t="shared" si="6"/>
        <v>1</v>
      </c>
      <c r="O7">
        <f t="shared" si="7"/>
        <v>4616.7975949157026</v>
      </c>
      <c r="P7">
        <f>O7-B7</f>
        <v>541.79759491570258</v>
      </c>
      <c r="Q7">
        <f t="shared" si="8"/>
        <v>541.79759491570258</v>
      </c>
      <c r="R7" s="8">
        <f>Q7/B7</f>
        <v>0.13295646500998837</v>
      </c>
      <c r="S7">
        <v>1876</v>
      </c>
      <c r="T7">
        <f t="shared" si="9"/>
        <v>9752.3567084826464</v>
      </c>
      <c r="U7">
        <f t="shared" si="10"/>
        <v>33768</v>
      </c>
      <c r="V7">
        <f t="shared" si="11"/>
        <v>541.79759491570258</v>
      </c>
      <c r="W7">
        <f t="shared" si="12"/>
        <v>293544.63385643973</v>
      </c>
      <c r="X7">
        <f t="shared" si="13"/>
        <v>5</v>
      </c>
      <c r="Z7" t="s">
        <v>22</v>
      </c>
    </row>
    <row r="8" spans="1:33" ht="15" thickBot="1" x14ac:dyDescent="0.4">
      <c r="A8" s="1">
        <v>40922</v>
      </c>
      <c r="B8">
        <v>4984</v>
      </c>
      <c r="C8">
        <v>4254</v>
      </c>
      <c r="D8">
        <v>5281</v>
      </c>
      <c r="E8">
        <f t="shared" si="0"/>
        <v>0</v>
      </c>
      <c r="F8">
        <f t="shared" si="1"/>
        <v>0</v>
      </c>
      <c r="G8">
        <v>4075</v>
      </c>
      <c r="H8">
        <f t="shared" si="2"/>
        <v>1</v>
      </c>
      <c r="I8">
        <f t="shared" si="3"/>
        <v>0</v>
      </c>
      <c r="J8">
        <f t="shared" si="4"/>
        <v>0</v>
      </c>
      <c r="K8">
        <v>0.60561171139769954</v>
      </c>
      <c r="L8">
        <v>1</v>
      </c>
      <c r="M8">
        <f t="shared" si="5"/>
        <v>0</v>
      </c>
      <c r="N8">
        <f t="shared" si="6"/>
        <v>0</v>
      </c>
      <c r="O8">
        <f t="shared" si="7"/>
        <v>5432.5733064792039</v>
      </c>
      <c r="P8">
        <f>O8-B8</f>
        <v>448.57330647920389</v>
      </c>
      <c r="Q8">
        <f t="shared" si="8"/>
        <v>448.57330647920389</v>
      </c>
      <c r="R8" s="8">
        <f>Q8/B8</f>
        <v>9.0002669839326629E-2</v>
      </c>
      <c r="S8">
        <v>1360</v>
      </c>
      <c r="T8">
        <f t="shared" si="9"/>
        <v>8074.3195166256701</v>
      </c>
      <c r="U8">
        <f t="shared" si="10"/>
        <v>24480</v>
      </c>
      <c r="V8">
        <f t="shared" si="11"/>
        <v>448.57330647920389</v>
      </c>
      <c r="W8">
        <f t="shared" si="12"/>
        <v>201218.01128568579</v>
      </c>
      <c r="X8">
        <f t="shared" si="13"/>
        <v>6</v>
      </c>
    </row>
    <row r="9" spans="1:33" x14ac:dyDescent="0.35">
      <c r="A9" s="1">
        <v>40923</v>
      </c>
      <c r="B9">
        <v>4625</v>
      </c>
      <c r="C9">
        <v>4479.666666666667</v>
      </c>
      <c r="D9">
        <v>5214</v>
      </c>
      <c r="E9">
        <f t="shared" si="0"/>
        <v>0</v>
      </c>
      <c r="F9">
        <f t="shared" si="1"/>
        <v>0</v>
      </c>
      <c r="G9">
        <v>4984</v>
      </c>
      <c r="H9">
        <f t="shared" si="2"/>
        <v>0</v>
      </c>
      <c r="I9">
        <f t="shared" si="3"/>
        <v>1</v>
      </c>
      <c r="J9">
        <f t="shared" si="4"/>
        <v>0</v>
      </c>
      <c r="K9">
        <v>0.45828976414546302</v>
      </c>
      <c r="L9">
        <v>1</v>
      </c>
      <c r="M9">
        <f t="shared" si="5"/>
        <v>0</v>
      </c>
      <c r="N9">
        <f t="shared" si="6"/>
        <v>0</v>
      </c>
      <c r="O9">
        <f t="shared" si="7"/>
        <v>5526.0686151191658</v>
      </c>
      <c r="P9">
        <f>O9-B9</f>
        <v>901.06861511916577</v>
      </c>
      <c r="Q9">
        <f t="shared" si="8"/>
        <v>901.06861511916577</v>
      </c>
      <c r="R9" s="8">
        <f>Q9/B9</f>
        <v>0.19482564651225207</v>
      </c>
      <c r="S9">
        <v>1708</v>
      </c>
      <c r="T9">
        <f t="shared" si="9"/>
        <v>16219.235072144984</v>
      </c>
      <c r="U9">
        <f t="shared" si="10"/>
        <v>30744</v>
      </c>
      <c r="V9">
        <f t="shared" si="11"/>
        <v>901.06861511916577</v>
      </c>
      <c r="W9">
        <f t="shared" si="12"/>
        <v>811924.64915277134</v>
      </c>
      <c r="X9">
        <f t="shared" si="13"/>
        <v>7</v>
      </c>
      <c r="Z9" s="5" t="s">
        <v>23</v>
      </c>
      <c r="AA9" s="5"/>
    </row>
    <row r="10" spans="1:33" x14ac:dyDescent="0.35">
      <c r="A10" s="1">
        <v>40924</v>
      </c>
      <c r="B10">
        <v>3706</v>
      </c>
      <c r="C10">
        <v>4561.333333333333</v>
      </c>
      <c r="D10">
        <v>4097</v>
      </c>
      <c r="E10">
        <f t="shared" si="0"/>
        <v>0</v>
      </c>
      <c r="F10">
        <f t="shared" si="1"/>
        <v>0</v>
      </c>
      <c r="G10">
        <v>4625</v>
      </c>
      <c r="H10">
        <f t="shared" si="2"/>
        <v>0</v>
      </c>
      <c r="I10">
        <f t="shared" si="3"/>
        <v>0</v>
      </c>
      <c r="J10">
        <f t="shared" si="4"/>
        <v>1</v>
      </c>
      <c r="K10">
        <v>0.39322644359242476</v>
      </c>
      <c r="L10">
        <v>0</v>
      </c>
      <c r="M10">
        <f t="shared" si="5"/>
        <v>0</v>
      </c>
      <c r="N10">
        <f t="shared" si="6"/>
        <v>0</v>
      </c>
      <c r="O10">
        <f t="shared" si="7"/>
        <v>4771.4368798983232</v>
      </c>
      <c r="P10">
        <f>O10-B10</f>
        <v>1065.4368798983232</v>
      </c>
      <c r="Q10">
        <f t="shared" si="8"/>
        <v>1065.4368798983232</v>
      </c>
      <c r="R10" s="8">
        <f>Q10/B10</f>
        <v>0.28748971394989836</v>
      </c>
      <c r="S10">
        <v>1589</v>
      </c>
      <c r="T10">
        <f t="shared" si="9"/>
        <v>19177.863838169818</v>
      </c>
      <c r="U10">
        <f t="shared" si="10"/>
        <v>28602</v>
      </c>
      <c r="V10">
        <f t="shared" si="11"/>
        <v>1065.4368798983232</v>
      </c>
      <c r="W10">
        <f t="shared" si="12"/>
        <v>1135155.745047474</v>
      </c>
      <c r="X10">
        <f t="shared" si="13"/>
        <v>1</v>
      </c>
      <c r="Z10" s="2" t="s">
        <v>24</v>
      </c>
      <c r="AA10" s="2">
        <v>0.74922643739114025</v>
      </c>
    </row>
    <row r="11" spans="1:33" x14ac:dyDescent="0.35">
      <c r="A11" s="1">
        <v>40925</v>
      </c>
      <c r="B11">
        <v>3782</v>
      </c>
      <c r="C11">
        <v>4438.333333333333</v>
      </c>
      <c r="D11">
        <v>3757</v>
      </c>
      <c r="E11">
        <f t="shared" si="0"/>
        <v>1</v>
      </c>
      <c r="F11">
        <f t="shared" si="1"/>
        <v>0</v>
      </c>
      <c r="G11">
        <v>3706</v>
      </c>
      <c r="H11">
        <f t="shared" si="2"/>
        <v>0</v>
      </c>
      <c r="I11">
        <f t="shared" si="3"/>
        <v>0</v>
      </c>
      <c r="J11">
        <f t="shared" si="4"/>
        <v>0</v>
      </c>
      <c r="K11">
        <v>0.50883002207505523</v>
      </c>
      <c r="L11">
        <v>0</v>
      </c>
      <c r="M11">
        <f t="shared" si="5"/>
        <v>0</v>
      </c>
      <c r="N11">
        <f t="shared" si="6"/>
        <v>0</v>
      </c>
      <c r="O11">
        <f t="shared" si="7"/>
        <v>4300.8212372146463</v>
      </c>
      <c r="P11">
        <f>O11-B11</f>
        <v>518.82123721464632</v>
      </c>
      <c r="Q11">
        <f t="shared" si="8"/>
        <v>518.82123721464632</v>
      </c>
      <c r="R11" s="8">
        <f>Q11/B11</f>
        <v>0.13718171264268808</v>
      </c>
      <c r="S11">
        <v>1485</v>
      </c>
      <c r="T11">
        <f t="shared" si="9"/>
        <v>9338.7822698636337</v>
      </c>
      <c r="U11">
        <f t="shared" si="10"/>
        <v>26730</v>
      </c>
      <c r="V11">
        <f t="shared" si="11"/>
        <v>518.82123721464632</v>
      </c>
      <c r="W11">
        <f t="shared" si="12"/>
        <v>269175.4761849363</v>
      </c>
      <c r="X11">
        <f t="shared" si="13"/>
        <v>2</v>
      </c>
      <c r="Z11" s="2" t="s">
        <v>25</v>
      </c>
      <c r="AA11" s="2">
        <v>0.56134025448582026</v>
      </c>
    </row>
    <row r="12" spans="1:33" x14ac:dyDescent="0.35">
      <c r="A12" s="1">
        <v>40926</v>
      </c>
      <c r="B12">
        <v>4263</v>
      </c>
      <c r="C12">
        <v>4037.6666666666665</v>
      </c>
      <c r="D12">
        <v>4307</v>
      </c>
      <c r="E12">
        <f t="shared" si="0"/>
        <v>0</v>
      </c>
      <c r="F12">
        <f t="shared" si="1"/>
        <v>1</v>
      </c>
      <c r="G12">
        <v>3782</v>
      </c>
      <c r="H12">
        <f t="shared" si="2"/>
        <v>0</v>
      </c>
      <c r="I12">
        <f t="shared" si="3"/>
        <v>0</v>
      </c>
      <c r="J12">
        <f t="shared" si="4"/>
        <v>0</v>
      </c>
      <c r="K12">
        <v>0.55588474497502038</v>
      </c>
      <c r="L12">
        <v>0</v>
      </c>
      <c r="M12">
        <f t="shared" si="5"/>
        <v>0</v>
      </c>
      <c r="N12">
        <f t="shared" si="6"/>
        <v>0</v>
      </c>
      <c r="O12">
        <f t="shared" si="7"/>
        <v>4235.3531987196147</v>
      </c>
      <c r="P12">
        <f>O12-B12</f>
        <v>-27.646801280385262</v>
      </c>
      <c r="Q12">
        <f t="shared" si="8"/>
        <v>27.646801280385262</v>
      </c>
      <c r="R12" s="8">
        <f>Q12/B12</f>
        <v>6.4852923482020316E-3</v>
      </c>
      <c r="S12">
        <v>1395</v>
      </c>
      <c r="T12">
        <f t="shared" si="9"/>
        <v>1990.5696921877388</v>
      </c>
      <c r="U12">
        <f t="shared" si="10"/>
        <v>25110</v>
      </c>
      <c r="V12">
        <f t="shared" si="11"/>
        <v>-55.293602560770523</v>
      </c>
      <c r="W12">
        <f t="shared" si="12"/>
        <v>3057.3824841484484</v>
      </c>
      <c r="X12">
        <f t="shared" si="13"/>
        <v>3</v>
      </c>
      <c r="Z12" s="2" t="s">
        <v>26</v>
      </c>
      <c r="AA12" s="2">
        <v>0.55259205443283088</v>
      </c>
    </row>
    <row r="13" spans="1:33" x14ac:dyDescent="0.35">
      <c r="A13" s="1">
        <v>40927</v>
      </c>
      <c r="B13">
        <v>3901</v>
      </c>
      <c r="C13">
        <v>3917</v>
      </c>
      <c r="D13">
        <v>4380</v>
      </c>
      <c r="E13">
        <f t="shared" si="0"/>
        <v>0</v>
      </c>
      <c r="F13">
        <f t="shared" si="1"/>
        <v>0</v>
      </c>
      <c r="G13">
        <v>4263</v>
      </c>
      <c r="H13">
        <f t="shared" si="2"/>
        <v>0</v>
      </c>
      <c r="I13">
        <f t="shared" si="3"/>
        <v>0</v>
      </c>
      <c r="J13">
        <f t="shared" si="4"/>
        <v>0</v>
      </c>
      <c r="K13">
        <v>0.45794121064250032</v>
      </c>
      <c r="L13">
        <v>0</v>
      </c>
      <c r="M13">
        <f t="shared" si="5"/>
        <v>1</v>
      </c>
      <c r="N13">
        <f t="shared" si="6"/>
        <v>0</v>
      </c>
      <c r="O13">
        <f t="shared" si="7"/>
        <v>4567.6439825709522</v>
      </c>
      <c r="P13">
        <f>O13-B13</f>
        <v>666.64398257095218</v>
      </c>
      <c r="Q13">
        <f t="shared" si="8"/>
        <v>666.64398257095218</v>
      </c>
      <c r="R13" s="8">
        <f>Q13/B13</f>
        <v>0.17089053641911103</v>
      </c>
      <c r="S13">
        <v>1336</v>
      </c>
      <c r="T13">
        <f t="shared" si="9"/>
        <v>11999.591686277139</v>
      </c>
      <c r="U13">
        <f t="shared" si="10"/>
        <v>24048</v>
      </c>
      <c r="V13">
        <f t="shared" si="11"/>
        <v>666.64398257095218</v>
      </c>
      <c r="W13">
        <f t="shared" si="12"/>
        <v>444414.19949805998</v>
      </c>
      <c r="X13">
        <f t="shared" si="13"/>
        <v>4</v>
      </c>
      <c r="Z13" s="2" t="s">
        <v>6</v>
      </c>
      <c r="AA13" s="2">
        <v>791.31537081720558</v>
      </c>
    </row>
    <row r="14" spans="1:33" ht="15" thickBot="1" x14ac:dyDescent="0.4">
      <c r="A14" s="1">
        <v>40928</v>
      </c>
      <c r="B14">
        <v>4376</v>
      </c>
      <c r="C14">
        <v>3982</v>
      </c>
      <c r="D14">
        <v>4075</v>
      </c>
      <c r="E14">
        <f t="shared" si="0"/>
        <v>0</v>
      </c>
      <c r="F14">
        <f t="shared" si="1"/>
        <v>0</v>
      </c>
      <c r="G14">
        <v>3901</v>
      </c>
      <c r="H14">
        <f t="shared" si="2"/>
        <v>0</v>
      </c>
      <c r="I14">
        <f t="shared" si="3"/>
        <v>0</v>
      </c>
      <c r="J14">
        <f t="shared" si="4"/>
        <v>0</v>
      </c>
      <c r="K14">
        <v>0.55518763796909487</v>
      </c>
      <c r="L14">
        <v>0</v>
      </c>
      <c r="M14">
        <f t="shared" si="5"/>
        <v>0</v>
      </c>
      <c r="N14">
        <f t="shared" si="6"/>
        <v>1</v>
      </c>
      <c r="O14">
        <f t="shared" si="7"/>
        <v>4401.9158042572226</v>
      </c>
      <c r="P14">
        <f>O14-B14</f>
        <v>25.91580425722259</v>
      </c>
      <c r="Q14">
        <f t="shared" si="8"/>
        <v>25.91580425722259</v>
      </c>
      <c r="R14" s="8">
        <f>Q14/B14</f>
        <v>5.9222587425097322E-3</v>
      </c>
      <c r="S14">
        <v>1306</v>
      </c>
      <c r="T14">
        <f t="shared" si="9"/>
        <v>466.48447663000661</v>
      </c>
      <c r="U14">
        <f t="shared" si="10"/>
        <v>23508</v>
      </c>
      <c r="V14">
        <f t="shared" si="11"/>
        <v>25.91580425722259</v>
      </c>
      <c r="W14">
        <f t="shared" si="12"/>
        <v>671.62891029867649</v>
      </c>
      <c r="X14">
        <f t="shared" si="13"/>
        <v>5</v>
      </c>
      <c r="Z14" s="3" t="s">
        <v>27</v>
      </c>
      <c r="AA14" s="3">
        <v>359</v>
      </c>
    </row>
    <row r="15" spans="1:33" x14ac:dyDescent="0.35">
      <c r="A15" s="1">
        <v>40929</v>
      </c>
      <c r="B15">
        <v>5661</v>
      </c>
      <c r="C15">
        <v>4180</v>
      </c>
      <c r="D15">
        <v>4984</v>
      </c>
      <c r="E15">
        <f t="shared" si="0"/>
        <v>0</v>
      </c>
      <c r="F15">
        <f t="shared" si="1"/>
        <v>0</v>
      </c>
      <c r="G15">
        <v>4376</v>
      </c>
      <c r="H15">
        <f t="shared" si="2"/>
        <v>1</v>
      </c>
      <c r="I15">
        <f t="shared" si="3"/>
        <v>0</v>
      </c>
      <c r="J15">
        <f t="shared" si="4"/>
        <v>0</v>
      </c>
      <c r="K15">
        <v>0.64929708376902517</v>
      </c>
      <c r="L15">
        <v>1</v>
      </c>
      <c r="M15">
        <f t="shared" si="5"/>
        <v>0</v>
      </c>
      <c r="N15">
        <f t="shared" si="6"/>
        <v>0</v>
      </c>
      <c r="O15">
        <f t="shared" si="7"/>
        <v>5364.5538584286332</v>
      </c>
      <c r="P15">
        <f>O15-B15</f>
        <v>-296.44614157136675</v>
      </c>
      <c r="Q15">
        <f t="shared" si="8"/>
        <v>296.44614157136675</v>
      </c>
      <c r="R15" s="8">
        <f>Q15/B15</f>
        <v>5.2366391374556925E-2</v>
      </c>
      <c r="S15">
        <v>633</v>
      </c>
      <c r="T15">
        <f t="shared" si="9"/>
        <v>21344.122193138406</v>
      </c>
      <c r="U15">
        <f t="shared" si="10"/>
        <v>11394</v>
      </c>
      <c r="V15">
        <f t="shared" si="11"/>
        <v>-592.8922831427335</v>
      </c>
      <c r="W15">
        <f t="shared" si="12"/>
        <v>351521.25941020326</v>
      </c>
      <c r="X15">
        <f t="shared" si="13"/>
        <v>6</v>
      </c>
    </row>
    <row r="16" spans="1:33" ht="15" thickBot="1" x14ac:dyDescent="0.4">
      <c r="A16" s="1">
        <v>40930</v>
      </c>
      <c r="B16">
        <v>5299</v>
      </c>
      <c r="C16">
        <v>4646</v>
      </c>
      <c r="D16">
        <v>4625</v>
      </c>
      <c r="E16">
        <f t="shared" si="0"/>
        <v>0</v>
      </c>
      <c r="F16">
        <f t="shared" si="1"/>
        <v>0</v>
      </c>
      <c r="G16">
        <v>5661</v>
      </c>
      <c r="H16">
        <f t="shared" si="2"/>
        <v>0</v>
      </c>
      <c r="I16">
        <f t="shared" si="3"/>
        <v>1</v>
      </c>
      <c r="J16">
        <f t="shared" si="4"/>
        <v>0</v>
      </c>
      <c r="K16">
        <v>0.45794121064250032</v>
      </c>
      <c r="L16">
        <v>1</v>
      </c>
      <c r="M16">
        <f t="shared" si="5"/>
        <v>0</v>
      </c>
      <c r="N16">
        <f t="shared" si="6"/>
        <v>0</v>
      </c>
      <c r="O16">
        <f t="shared" si="7"/>
        <v>5519.0478296999299</v>
      </c>
      <c r="P16">
        <f>O16-B16</f>
        <v>220.04782969992993</v>
      </c>
      <c r="Q16">
        <f t="shared" si="8"/>
        <v>220.04782969992993</v>
      </c>
      <c r="R16" s="8">
        <f>Q16/B16</f>
        <v>4.1526293583681817E-2</v>
      </c>
      <c r="S16">
        <v>1060</v>
      </c>
      <c r="T16">
        <f t="shared" si="9"/>
        <v>3960.8609345987388</v>
      </c>
      <c r="U16">
        <f t="shared" si="10"/>
        <v>19080</v>
      </c>
      <c r="V16">
        <f t="shared" si="11"/>
        <v>220.04782969992993</v>
      </c>
      <c r="W16">
        <f t="shared" si="12"/>
        <v>48421.047355649367</v>
      </c>
      <c r="X16">
        <f t="shared" si="13"/>
        <v>7</v>
      </c>
      <c r="Z16" t="s">
        <v>28</v>
      </c>
    </row>
    <row r="17" spans="1:34" x14ac:dyDescent="0.35">
      <c r="A17" s="1">
        <v>40931</v>
      </c>
      <c r="B17">
        <v>3587</v>
      </c>
      <c r="C17">
        <v>5112</v>
      </c>
      <c r="D17">
        <v>3706</v>
      </c>
      <c r="E17">
        <f t="shared" si="0"/>
        <v>0</v>
      </c>
      <c r="F17">
        <f t="shared" si="1"/>
        <v>0</v>
      </c>
      <c r="G17">
        <v>5299</v>
      </c>
      <c r="H17">
        <f t="shared" si="2"/>
        <v>0</v>
      </c>
      <c r="I17">
        <f t="shared" si="3"/>
        <v>0</v>
      </c>
      <c r="J17">
        <f t="shared" si="4"/>
        <v>1</v>
      </c>
      <c r="K17">
        <v>0.30109213430928317</v>
      </c>
      <c r="L17">
        <v>0</v>
      </c>
      <c r="M17">
        <f t="shared" si="5"/>
        <v>0</v>
      </c>
      <c r="N17">
        <f t="shared" si="6"/>
        <v>0</v>
      </c>
      <c r="O17">
        <f t="shared" si="7"/>
        <v>4970.8891673529688</v>
      </c>
      <c r="P17">
        <f>O17-B17</f>
        <v>1383.8891673529688</v>
      </c>
      <c r="Q17">
        <f t="shared" si="8"/>
        <v>1383.8891673529688</v>
      </c>
      <c r="R17" s="8">
        <f>Q17/B17</f>
        <v>0.38580684899720347</v>
      </c>
      <c r="S17">
        <v>1593</v>
      </c>
      <c r="T17">
        <f t="shared" si="9"/>
        <v>24910.005012353438</v>
      </c>
      <c r="U17">
        <f t="shared" si="10"/>
        <v>28674</v>
      </c>
      <c r="V17">
        <f t="shared" si="11"/>
        <v>1383.8891673529688</v>
      </c>
      <c r="W17">
        <f t="shared" si="12"/>
        <v>1915149.2275168933</v>
      </c>
      <c r="X17">
        <f t="shared" si="13"/>
        <v>1</v>
      </c>
      <c r="Z17" s="4"/>
      <c r="AA17" s="4" t="s">
        <v>33</v>
      </c>
      <c r="AB17" s="4" t="s">
        <v>34</v>
      </c>
      <c r="AC17" s="4" t="s">
        <v>35</v>
      </c>
      <c r="AD17" s="4" t="s">
        <v>36</v>
      </c>
      <c r="AE17" s="4" t="s">
        <v>37</v>
      </c>
    </row>
    <row r="18" spans="1:34" x14ac:dyDescent="0.35">
      <c r="A18" s="1">
        <v>40932</v>
      </c>
      <c r="B18">
        <v>3742</v>
      </c>
      <c r="C18">
        <v>4849</v>
      </c>
      <c r="D18">
        <v>3782</v>
      </c>
      <c r="E18">
        <f t="shared" si="0"/>
        <v>1</v>
      </c>
      <c r="F18">
        <f t="shared" si="1"/>
        <v>0</v>
      </c>
      <c r="G18">
        <v>3587</v>
      </c>
      <c r="H18">
        <f t="shared" si="2"/>
        <v>0</v>
      </c>
      <c r="I18">
        <f t="shared" si="3"/>
        <v>0</v>
      </c>
      <c r="J18">
        <f t="shared" si="4"/>
        <v>0</v>
      </c>
      <c r="K18">
        <v>0.51800859765307306</v>
      </c>
      <c r="L18">
        <v>0</v>
      </c>
      <c r="M18">
        <f t="shared" si="5"/>
        <v>0</v>
      </c>
      <c r="N18">
        <f t="shared" si="6"/>
        <v>0</v>
      </c>
      <c r="O18">
        <f t="shared" si="7"/>
        <v>4428.9585839277361</v>
      </c>
      <c r="P18">
        <f>O18-B18</f>
        <v>686.95858392773607</v>
      </c>
      <c r="Q18">
        <f t="shared" si="8"/>
        <v>686.95858392773607</v>
      </c>
      <c r="R18" s="8">
        <f>Q18/B18</f>
        <v>0.18358059431526885</v>
      </c>
      <c r="S18">
        <v>1361</v>
      </c>
      <c r="T18">
        <f t="shared" si="9"/>
        <v>12365.254510699249</v>
      </c>
      <c r="U18">
        <f t="shared" si="10"/>
        <v>24498</v>
      </c>
      <c r="V18">
        <f t="shared" si="11"/>
        <v>686.95858392773607</v>
      </c>
      <c r="W18">
        <f t="shared" si="12"/>
        <v>471912.09603200038</v>
      </c>
      <c r="X18">
        <f t="shared" si="13"/>
        <v>2</v>
      </c>
      <c r="Z18" s="2" t="s">
        <v>29</v>
      </c>
      <c r="AA18" s="2">
        <v>7</v>
      </c>
      <c r="AB18" s="2">
        <v>281257896.73347366</v>
      </c>
      <c r="AC18" s="2">
        <v>40179699.533353381</v>
      </c>
      <c r="AD18" s="2">
        <v>64.166371491928231</v>
      </c>
      <c r="AE18" s="2">
        <v>4.6901339167252771E-59</v>
      </c>
    </row>
    <row r="19" spans="1:34" x14ac:dyDescent="0.35">
      <c r="A19" s="1">
        <v>40933</v>
      </c>
      <c r="B19">
        <v>3516</v>
      </c>
      <c r="C19">
        <v>4209.333333333333</v>
      </c>
      <c r="D19">
        <v>4263</v>
      </c>
      <c r="E19">
        <f t="shared" si="0"/>
        <v>0</v>
      </c>
      <c r="F19">
        <f t="shared" si="1"/>
        <v>1</v>
      </c>
      <c r="G19">
        <v>3742</v>
      </c>
      <c r="H19">
        <f t="shared" si="2"/>
        <v>0</v>
      </c>
      <c r="I19">
        <f t="shared" si="3"/>
        <v>0</v>
      </c>
      <c r="J19">
        <f t="shared" si="4"/>
        <v>0</v>
      </c>
      <c r="K19">
        <v>0.47374230277680957</v>
      </c>
      <c r="L19">
        <v>0</v>
      </c>
      <c r="M19">
        <f t="shared" si="5"/>
        <v>0</v>
      </c>
      <c r="N19">
        <f t="shared" si="6"/>
        <v>0</v>
      </c>
      <c r="O19">
        <f t="shared" si="7"/>
        <v>4271.3740409031943</v>
      </c>
      <c r="P19">
        <f>O19-B19</f>
        <v>755.37404090319433</v>
      </c>
      <c r="Q19">
        <f t="shared" si="8"/>
        <v>755.37404090319433</v>
      </c>
      <c r="R19" s="8">
        <f>Q19/B19</f>
        <v>0.21483903324891762</v>
      </c>
      <c r="S19">
        <v>1881</v>
      </c>
      <c r="T19">
        <f t="shared" si="9"/>
        <v>13596.732736257498</v>
      </c>
      <c r="U19">
        <f t="shared" si="10"/>
        <v>33858</v>
      </c>
      <c r="V19">
        <f t="shared" si="11"/>
        <v>755.37404090319433</v>
      </c>
      <c r="W19">
        <f t="shared" si="12"/>
        <v>570589.9416704207</v>
      </c>
      <c r="X19">
        <f t="shared" si="13"/>
        <v>3</v>
      </c>
      <c r="Z19" s="2" t="s">
        <v>30</v>
      </c>
      <c r="AA19" s="2">
        <v>351</v>
      </c>
      <c r="AB19" s="2">
        <v>219789185.64814162</v>
      </c>
      <c r="AC19" s="2">
        <v>626180.01609157154</v>
      </c>
      <c r="AD19" s="2"/>
      <c r="AE19" s="2"/>
    </row>
    <row r="20" spans="1:34" ht="15" thickBot="1" x14ac:dyDescent="0.4">
      <c r="A20" s="1">
        <v>40934</v>
      </c>
      <c r="B20">
        <v>3657</v>
      </c>
      <c r="C20">
        <v>3615</v>
      </c>
      <c r="D20">
        <v>3901</v>
      </c>
      <c r="E20">
        <f t="shared" si="0"/>
        <v>0</v>
      </c>
      <c r="F20">
        <f t="shared" si="1"/>
        <v>0</v>
      </c>
      <c r="G20">
        <v>3516</v>
      </c>
      <c r="H20">
        <f t="shared" si="2"/>
        <v>0</v>
      </c>
      <c r="I20">
        <f t="shared" si="3"/>
        <v>0</v>
      </c>
      <c r="J20">
        <f t="shared" si="4"/>
        <v>0</v>
      </c>
      <c r="K20">
        <v>0.51638201463924716</v>
      </c>
      <c r="L20">
        <v>0</v>
      </c>
      <c r="M20">
        <f t="shared" si="5"/>
        <v>1</v>
      </c>
      <c r="N20">
        <f t="shared" si="6"/>
        <v>0</v>
      </c>
      <c r="O20">
        <f t="shared" si="7"/>
        <v>4126.0247254967571</v>
      </c>
      <c r="P20">
        <f>O20-B20</f>
        <v>469.02472549675713</v>
      </c>
      <c r="Q20">
        <f t="shared" si="8"/>
        <v>469.02472549675713</v>
      </c>
      <c r="R20" s="8">
        <f>Q20/B20</f>
        <v>0.12825395829826555</v>
      </c>
      <c r="S20">
        <v>1534</v>
      </c>
      <c r="T20">
        <f t="shared" si="9"/>
        <v>8442.4450589416283</v>
      </c>
      <c r="U20">
        <f t="shared" si="10"/>
        <v>27612</v>
      </c>
      <c r="V20">
        <f t="shared" si="11"/>
        <v>469.02472549675713</v>
      </c>
      <c r="W20">
        <f t="shared" si="12"/>
        <v>219984.19312730839</v>
      </c>
      <c r="X20">
        <f t="shared" si="13"/>
        <v>4</v>
      </c>
      <c r="Z20" s="3" t="s">
        <v>31</v>
      </c>
      <c r="AA20" s="3">
        <v>358</v>
      </c>
      <c r="AB20" s="3">
        <v>501047082.38161528</v>
      </c>
      <c r="AC20" s="3"/>
      <c r="AD20" s="3"/>
      <c r="AE20" s="3"/>
    </row>
    <row r="21" spans="1:34" ht="15" thickBot="1" x14ac:dyDescent="0.4">
      <c r="A21" s="1">
        <v>40935</v>
      </c>
      <c r="B21">
        <v>4107</v>
      </c>
      <c r="C21">
        <v>3638.3333333333335</v>
      </c>
      <c r="D21">
        <v>4376</v>
      </c>
      <c r="E21">
        <f t="shared" si="0"/>
        <v>0</v>
      </c>
      <c r="F21">
        <f t="shared" si="1"/>
        <v>0</v>
      </c>
      <c r="G21">
        <v>3657</v>
      </c>
      <c r="H21">
        <f t="shared" si="2"/>
        <v>0</v>
      </c>
      <c r="I21">
        <f t="shared" si="3"/>
        <v>0</v>
      </c>
      <c r="J21">
        <f t="shared" si="4"/>
        <v>0</v>
      </c>
      <c r="K21">
        <v>0.55228302544440566</v>
      </c>
      <c r="L21">
        <v>0</v>
      </c>
      <c r="M21">
        <f t="shared" si="5"/>
        <v>0</v>
      </c>
      <c r="N21">
        <f t="shared" si="6"/>
        <v>1</v>
      </c>
      <c r="O21">
        <f t="shared" si="7"/>
        <v>4336.342342563039</v>
      </c>
      <c r="P21">
        <f>O21-B21</f>
        <v>229.34234256303898</v>
      </c>
      <c r="Q21">
        <f t="shared" si="8"/>
        <v>229.34234256303898</v>
      </c>
      <c r="R21" s="8">
        <f>Q21/B21</f>
        <v>5.584181703507158E-2</v>
      </c>
      <c r="S21">
        <v>1444</v>
      </c>
      <c r="T21">
        <f t="shared" si="9"/>
        <v>4128.1621661347017</v>
      </c>
      <c r="U21">
        <f t="shared" si="10"/>
        <v>25992</v>
      </c>
      <c r="V21">
        <f t="shared" si="11"/>
        <v>229.34234256303898</v>
      </c>
      <c r="W21">
        <f t="shared" si="12"/>
        <v>52597.910092302322</v>
      </c>
      <c r="X21">
        <f t="shared" si="13"/>
        <v>5</v>
      </c>
    </row>
    <row r="22" spans="1:34" x14ac:dyDescent="0.35">
      <c r="A22" s="1">
        <v>40936</v>
      </c>
      <c r="B22">
        <v>5166</v>
      </c>
      <c r="C22">
        <v>3760</v>
      </c>
      <c r="D22">
        <v>5661</v>
      </c>
      <c r="E22">
        <f t="shared" si="0"/>
        <v>0</v>
      </c>
      <c r="F22">
        <f t="shared" si="1"/>
        <v>0</v>
      </c>
      <c r="G22">
        <v>4107</v>
      </c>
      <c r="H22">
        <f t="shared" si="2"/>
        <v>1</v>
      </c>
      <c r="I22">
        <f t="shared" si="3"/>
        <v>0</v>
      </c>
      <c r="J22">
        <f t="shared" si="4"/>
        <v>0</v>
      </c>
      <c r="K22">
        <v>0.62303938654583479</v>
      </c>
      <c r="L22">
        <v>1</v>
      </c>
      <c r="M22">
        <f t="shared" si="5"/>
        <v>0</v>
      </c>
      <c r="N22">
        <f t="shared" si="6"/>
        <v>0</v>
      </c>
      <c r="O22">
        <f t="shared" si="7"/>
        <v>5402.358199265258</v>
      </c>
      <c r="P22">
        <f>O22-B22</f>
        <v>236.35819926525801</v>
      </c>
      <c r="Q22">
        <f t="shared" si="8"/>
        <v>236.35819926525801</v>
      </c>
      <c r="R22" s="8">
        <f>Q22/B22</f>
        <v>4.5752651812864503E-2</v>
      </c>
      <c r="S22">
        <v>1173</v>
      </c>
      <c r="T22">
        <f t="shared" si="9"/>
        <v>4254.4475867746442</v>
      </c>
      <c r="U22">
        <f t="shared" si="10"/>
        <v>21114</v>
      </c>
      <c r="V22">
        <f t="shared" si="11"/>
        <v>236.35819926525801</v>
      </c>
      <c r="W22">
        <f t="shared" si="12"/>
        <v>55865.198359915412</v>
      </c>
      <c r="X22">
        <f t="shared" si="13"/>
        <v>6</v>
      </c>
      <c r="Z22" s="4"/>
      <c r="AA22" s="4" t="s">
        <v>38</v>
      </c>
      <c r="AB22" s="4" t="s">
        <v>6</v>
      </c>
      <c r="AC22" s="4" t="s">
        <v>39</v>
      </c>
      <c r="AD22" s="4" t="s">
        <v>40</v>
      </c>
      <c r="AE22" s="4" t="s">
        <v>41</v>
      </c>
      <c r="AF22" s="4" t="s">
        <v>42</v>
      </c>
      <c r="AG22" s="4" t="s">
        <v>43</v>
      </c>
      <c r="AH22" s="4" t="s">
        <v>44</v>
      </c>
    </row>
    <row r="23" spans="1:34" x14ac:dyDescent="0.35">
      <c r="A23" s="1">
        <v>40937</v>
      </c>
      <c r="B23">
        <v>5031</v>
      </c>
      <c r="C23">
        <v>4310</v>
      </c>
      <c r="D23">
        <v>5299</v>
      </c>
      <c r="E23">
        <f t="shared" si="0"/>
        <v>0</v>
      </c>
      <c r="F23">
        <f t="shared" si="1"/>
        <v>0</v>
      </c>
      <c r="G23">
        <v>5166</v>
      </c>
      <c r="H23">
        <f t="shared" si="2"/>
        <v>0</v>
      </c>
      <c r="I23">
        <f t="shared" si="3"/>
        <v>1</v>
      </c>
      <c r="J23">
        <f t="shared" si="4"/>
        <v>0</v>
      </c>
      <c r="K23">
        <v>0.4843150923666783</v>
      </c>
      <c r="L23">
        <v>1</v>
      </c>
      <c r="M23">
        <f t="shared" si="5"/>
        <v>0</v>
      </c>
      <c r="N23">
        <f t="shared" si="6"/>
        <v>0</v>
      </c>
      <c r="O23">
        <f t="shared" si="7"/>
        <v>5536.3708520175778</v>
      </c>
      <c r="P23">
        <f>O23-B23</f>
        <v>505.37085201757782</v>
      </c>
      <c r="Q23">
        <f t="shared" si="8"/>
        <v>505.37085201757782</v>
      </c>
      <c r="R23" s="8">
        <f>Q23/B23</f>
        <v>0.10045137189774951</v>
      </c>
      <c r="S23">
        <v>1311</v>
      </c>
      <c r="T23">
        <f t="shared" si="9"/>
        <v>9096.6753363164007</v>
      </c>
      <c r="U23">
        <f t="shared" si="10"/>
        <v>23598</v>
      </c>
      <c r="V23">
        <f t="shared" si="11"/>
        <v>505.37085201757782</v>
      </c>
      <c r="W23">
        <f t="shared" si="12"/>
        <v>255399.69806897253</v>
      </c>
      <c r="X23">
        <f t="shared" si="13"/>
        <v>7</v>
      </c>
      <c r="Z23" s="2" t="s">
        <v>32</v>
      </c>
      <c r="AA23" s="2">
        <v>706.43462269672</v>
      </c>
      <c r="AB23" s="2">
        <v>228.64250119842234</v>
      </c>
      <c r="AC23" s="2">
        <v>3.0896907573787269</v>
      </c>
      <c r="AD23" s="2">
        <v>2.163586513877568E-3</v>
      </c>
      <c r="AE23" s="2">
        <v>256.75299842075435</v>
      </c>
      <c r="AF23" s="2">
        <v>1156.1162469726855</v>
      </c>
      <c r="AG23" s="2">
        <v>256.75299842075435</v>
      </c>
      <c r="AH23" s="2">
        <v>1156.1162469726855</v>
      </c>
    </row>
    <row r="24" spans="1:34" x14ac:dyDescent="0.35">
      <c r="A24" s="1">
        <v>40938</v>
      </c>
      <c r="B24">
        <v>3241</v>
      </c>
      <c r="C24">
        <v>4768</v>
      </c>
      <c r="D24">
        <v>3587</v>
      </c>
      <c r="E24">
        <f t="shared" si="0"/>
        <v>0</v>
      </c>
      <c r="F24">
        <f t="shared" si="1"/>
        <v>0</v>
      </c>
      <c r="G24">
        <v>5031</v>
      </c>
      <c r="H24">
        <f t="shared" si="2"/>
        <v>0</v>
      </c>
      <c r="I24">
        <f t="shared" si="3"/>
        <v>0</v>
      </c>
      <c r="J24">
        <f t="shared" si="4"/>
        <v>1</v>
      </c>
      <c r="K24">
        <v>0.29202974323225284</v>
      </c>
      <c r="L24">
        <v>0</v>
      </c>
      <c r="M24">
        <f t="shared" si="5"/>
        <v>0</v>
      </c>
      <c r="N24">
        <f t="shared" si="6"/>
        <v>0</v>
      </c>
      <c r="O24">
        <f t="shared" si="7"/>
        <v>4748.3616903532002</v>
      </c>
      <c r="P24">
        <f>O24-B24</f>
        <v>1507.3616903532002</v>
      </c>
      <c r="Q24">
        <f t="shared" si="8"/>
        <v>1507.3616903532002</v>
      </c>
      <c r="R24" s="8">
        <f>Q24/B24</f>
        <v>0.46509154284270293</v>
      </c>
      <c r="S24">
        <v>1942</v>
      </c>
      <c r="T24">
        <f t="shared" si="9"/>
        <v>27132.510426357603</v>
      </c>
      <c r="U24">
        <f t="shared" si="10"/>
        <v>34956</v>
      </c>
      <c r="V24">
        <f t="shared" si="11"/>
        <v>1507.3616903532002</v>
      </c>
      <c r="W24">
        <f t="shared" si="12"/>
        <v>2272139.2655444569</v>
      </c>
      <c r="X24">
        <f t="shared" si="13"/>
        <v>1</v>
      </c>
      <c r="Z24" s="2" t="s">
        <v>106</v>
      </c>
      <c r="AA24" s="2">
        <v>0.26883971678490032</v>
      </c>
      <c r="AB24" s="2">
        <v>9.4369708343101585E-2</v>
      </c>
      <c r="AC24" s="2">
        <v>2.8487924939587086</v>
      </c>
      <c r="AD24" s="2">
        <v>4.6473039385602488E-3</v>
      </c>
      <c r="AE24" s="2">
        <v>8.3238511813180538E-2</v>
      </c>
      <c r="AF24" s="2">
        <v>0.4544409217566201</v>
      </c>
      <c r="AG24" s="2">
        <v>8.3238511813180538E-2</v>
      </c>
      <c r="AH24" s="2">
        <v>0.4544409217566201</v>
      </c>
    </row>
    <row r="25" spans="1:34" x14ac:dyDescent="0.35">
      <c r="A25" s="1">
        <v>40939</v>
      </c>
      <c r="B25">
        <v>3794</v>
      </c>
      <c r="C25">
        <v>4479.333333333333</v>
      </c>
      <c r="D25">
        <v>3742</v>
      </c>
      <c r="E25">
        <f t="shared" si="0"/>
        <v>1</v>
      </c>
      <c r="F25">
        <f t="shared" si="1"/>
        <v>0</v>
      </c>
      <c r="G25">
        <v>3241</v>
      </c>
      <c r="H25">
        <f t="shared" si="2"/>
        <v>0</v>
      </c>
      <c r="I25">
        <f t="shared" si="3"/>
        <v>0</v>
      </c>
      <c r="J25">
        <f t="shared" si="4"/>
        <v>0</v>
      </c>
      <c r="K25">
        <v>0.5642500290461252</v>
      </c>
      <c r="L25">
        <v>0</v>
      </c>
      <c r="M25">
        <f t="shared" si="5"/>
        <v>0</v>
      </c>
      <c r="N25">
        <f t="shared" si="6"/>
        <v>0</v>
      </c>
      <c r="O25">
        <f t="shared" si="7"/>
        <v>4208.9663482921796</v>
      </c>
      <c r="P25">
        <f>O25-B25</f>
        <v>414.96634829217965</v>
      </c>
      <c r="Q25">
        <f t="shared" si="8"/>
        <v>414.96634829217965</v>
      </c>
      <c r="R25" s="8">
        <f>Q25/B25</f>
        <v>0.10937436697210851</v>
      </c>
      <c r="S25">
        <v>1287</v>
      </c>
      <c r="T25">
        <f t="shared" si="9"/>
        <v>7469.3942692592336</v>
      </c>
      <c r="U25">
        <f t="shared" si="10"/>
        <v>23166</v>
      </c>
      <c r="V25">
        <f t="shared" si="11"/>
        <v>414.96634829217965</v>
      </c>
      <c r="W25">
        <f t="shared" si="12"/>
        <v>172197.07021494655</v>
      </c>
      <c r="X25">
        <f t="shared" si="13"/>
        <v>2</v>
      </c>
      <c r="Z25" s="2" t="s">
        <v>21</v>
      </c>
      <c r="AA25" s="2">
        <v>0.39527862630331911</v>
      </c>
      <c r="AB25" s="2">
        <v>4.5412342898772315E-2</v>
      </c>
      <c r="AC25" s="2">
        <v>8.7042112578165423</v>
      </c>
      <c r="AD25" s="2">
        <v>1.2658626375822413E-16</v>
      </c>
      <c r="AE25" s="2">
        <v>0.305964102494926</v>
      </c>
      <c r="AF25" s="2">
        <v>0.48459315011171222</v>
      </c>
      <c r="AG25" s="2">
        <v>0.305964102494926</v>
      </c>
      <c r="AH25" s="2">
        <v>0.48459315011171222</v>
      </c>
    </row>
    <row r="26" spans="1:34" x14ac:dyDescent="0.35">
      <c r="A26" s="1">
        <v>40940</v>
      </c>
      <c r="B26">
        <v>3987</v>
      </c>
      <c r="C26">
        <v>4022</v>
      </c>
      <c r="D26">
        <v>3516</v>
      </c>
      <c r="E26">
        <f t="shared" si="0"/>
        <v>0</v>
      </c>
      <c r="F26">
        <f t="shared" si="1"/>
        <v>1</v>
      </c>
      <c r="G26">
        <v>3794</v>
      </c>
      <c r="H26">
        <f t="shared" si="2"/>
        <v>0</v>
      </c>
      <c r="I26">
        <f t="shared" si="3"/>
        <v>0</v>
      </c>
      <c r="J26">
        <f t="shared" si="4"/>
        <v>0</v>
      </c>
      <c r="K26">
        <v>0.52242360869060067</v>
      </c>
      <c r="L26">
        <v>0</v>
      </c>
      <c r="M26">
        <f t="shared" si="5"/>
        <v>0</v>
      </c>
      <c r="N26">
        <f t="shared" si="6"/>
        <v>0</v>
      </c>
      <c r="O26">
        <f t="shared" si="7"/>
        <v>3946.8617893330402</v>
      </c>
      <c r="P26">
        <f>O26-B26</f>
        <v>-40.138210666959822</v>
      </c>
      <c r="Q26">
        <f t="shared" si="8"/>
        <v>40.138210666959822</v>
      </c>
      <c r="R26" s="8">
        <f>Q26/B26</f>
        <v>1.006727129845995E-2</v>
      </c>
      <c r="S26">
        <v>949</v>
      </c>
      <c r="T26">
        <f t="shared" si="9"/>
        <v>2889.9511680211072</v>
      </c>
      <c r="U26">
        <f t="shared" si="10"/>
        <v>17082</v>
      </c>
      <c r="V26">
        <f t="shared" si="11"/>
        <v>-80.276421333919643</v>
      </c>
      <c r="W26">
        <f t="shared" si="12"/>
        <v>6444.3038221809884</v>
      </c>
      <c r="X26">
        <f t="shared" si="13"/>
        <v>3</v>
      </c>
      <c r="Z26" s="2" t="s">
        <v>16</v>
      </c>
      <c r="AA26" s="2">
        <v>-91.904015441656469</v>
      </c>
      <c r="AB26" s="2">
        <v>153.76230383856395</v>
      </c>
      <c r="AC26" s="2">
        <v>-0.59770186285805849</v>
      </c>
      <c r="AD26" s="2">
        <v>0.55042429875901733</v>
      </c>
      <c r="AE26" s="2">
        <v>-394.31534395723645</v>
      </c>
      <c r="AF26" s="2">
        <v>210.50731307392348</v>
      </c>
      <c r="AG26" s="2">
        <v>-394.31534395723645</v>
      </c>
      <c r="AH26" s="2">
        <v>210.50731307392348</v>
      </c>
    </row>
    <row r="27" spans="1:34" x14ac:dyDescent="0.35">
      <c r="A27" s="1">
        <v>40941</v>
      </c>
      <c r="B27">
        <v>3841</v>
      </c>
      <c r="C27">
        <v>3674</v>
      </c>
      <c r="D27">
        <v>3657</v>
      </c>
      <c r="E27">
        <f t="shared" si="0"/>
        <v>0</v>
      </c>
      <c r="F27">
        <f t="shared" si="1"/>
        <v>0</v>
      </c>
      <c r="G27">
        <v>3987</v>
      </c>
      <c r="H27">
        <f t="shared" si="2"/>
        <v>0</v>
      </c>
      <c r="I27">
        <f t="shared" si="3"/>
        <v>0</v>
      </c>
      <c r="J27">
        <f t="shared" si="4"/>
        <v>0</v>
      </c>
      <c r="K27">
        <v>0.48303706285581505</v>
      </c>
      <c r="L27">
        <v>0</v>
      </c>
      <c r="M27">
        <f t="shared" si="5"/>
        <v>1</v>
      </c>
      <c r="N27">
        <f t="shared" si="6"/>
        <v>0</v>
      </c>
      <c r="O27">
        <f t="shared" si="7"/>
        <v>4160.9705321903293</v>
      </c>
      <c r="P27">
        <f>O27-B27</f>
        <v>319.97053219032932</v>
      </c>
      <c r="Q27">
        <f t="shared" si="8"/>
        <v>319.97053219032932</v>
      </c>
      <c r="R27" s="8">
        <f>Q27/B27</f>
        <v>8.3303965683501513E-2</v>
      </c>
      <c r="S27">
        <v>1223</v>
      </c>
      <c r="T27">
        <f t="shared" si="9"/>
        <v>5759.4695794259278</v>
      </c>
      <c r="U27">
        <f t="shared" si="10"/>
        <v>22014</v>
      </c>
      <c r="V27">
        <f t="shared" si="11"/>
        <v>319.97053219032932</v>
      </c>
      <c r="W27">
        <f t="shared" si="12"/>
        <v>102381.14147016258</v>
      </c>
      <c r="X27">
        <f t="shared" si="13"/>
        <v>4</v>
      </c>
      <c r="Z27" s="2" t="s">
        <v>17</v>
      </c>
      <c r="AA27" s="2">
        <v>-123.45280985945088</v>
      </c>
      <c r="AB27" s="2">
        <v>132.80671678469699</v>
      </c>
      <c r="AC27" s="2">
        <v>-0.92956751622427025</v>
      </c>
      <c r="AD27" s="2">
        <v>0.35323389313351372</v>
      </c>
      <c r="AE27" s="2">
        <v>-384.64983055978593</v>
      </c>
      <c r="AF27" s="2">
        <v>137.74421084088414</v>
      </c>
      <c r="AG27" s="2">
        <v>-384.64983055978593</v>
      </c>
      <c r="AH27" s="2">
        <v>137.74421084088414</v>
      </c>
    </row>
    <row r="28" spans="1:34" x14ac:dyDescent="0.35">
      <c r="A28" s="1">
        <v>40942</v>
      </c>
      <c r="B28">
        <v>4489</v>
      </c>
      <c r="C28">
        <v>3874</v>
      </c>
      <c r="D28">
        <v>4107</v>
      </c>
      <c r="E28">
        <f t="shared" si="0"/>
        <v>0</v>
      </c>
      <c r="F28">
        <f t="shared" si="1"/>
        <v>0</v>
      </c>
      <c r="G28">
        <v>3841</v>
      </c>
      <c r="H28">
        <f t="shared" si="2"/>
        <v>0</v>
      </c>
      <c r="I28">
        <f t="shared" si="3"/>
        <v>0</v>
      </c>
      <c r="J28">
        <f t="shared" si="4"/>
        <v>0</v>
      </c>
      <c r="K28">
        <v>0.57528755663994424</v>
      </c>
      <c r="L28">
        <v>0</v>
      </c>
      <c r="M28">
        <f t="shared" si="5"/>
        <v>0</v>
      </c>
      <c r="N28">
        <f t="shared" si="6"/>
        <v>1</v>
      </c>
      <c r="O28">
        <f t="shared" si="7"/>
        <v>4362.3315191063675</v>
      </c>
      <c r="P28">
        <f>O28-B28</f>
        <v>-126.66848089363248</v>
      </c>
      <c r="Q28">
        <f t="shared" si="8"/>
        <v>126.66848089363248</v>
      </c>
      <c r="R28" s="8">
        <f>Q28/B28</f>
        <v>2.8217527488000105E-2</v>
      </c>
      <c r="S28">
        <v>988</v>
      </c>
      <c r="T28">
        <f t="shared" si="9"/>
        <v>9120.1306243415384</v>
      </c>
      <c r="U28">
        <f t="shared" si="10"/>
        <v>17784</v>
      </c>
      <c r="V28">
        <f t="shared" si="11"/>
        <v>-253.33696178726495</v>
      </c>
      <c r="W28">
        <f t="shared" si="12"/>
        <v>64179.616207602143</v>
      </c>
      <c r="X28">
        <f t="shared" si="13"/>
        <v>5</v>
      </c>
      <c r="Z28" s="2" t="s">
        <v>53</v>
      </c>
      <c r="AA28" s="2">
        <v>0.17433014827507817</v>
      </c>
      <c r="AB28" s="2">
        <v>7.9075016596029418E-2</v>
      </c>
      <c r="AC28" s="2">
        <v>2.2046172834294642</v>
      </c>
      <c r="AD28" s="2">
        <v>2.8129211937453255E-2</v>
      </c>
      <c r="AE28" s="2">
        <v>1.8809710402975299E-2</v>
      </c>
      <c r="AF28" s="2">
        <v>0.32985058614718105</v>
      </c>
      <c r="AG28" s="2">
        <v>1.8809710402975299E-2</v>
      </c>
      <c r="AH28" s="2">
        <v>0.32985058614718105</v>
      </c>
    </row>
    <row r="29" spans="1:34" x14ac:dyDescent="0.35">
      <c r="A29" s="1">
        <v>40943</v>
      </c>
      <c r="B29">
        <v>5628</v>
      </c>
      <c r="C29">
        <v>4105.666666666667</v>
      </c>
      <c r="D29">
        <v>5166</v>
      </c>
      <c r="E29">
        <f t="shared" si="0"/>
        <v>0</v>
      </c>
      <c r="F29">
        <f t="shared" si="1"/>
        <v>0</v>
      </c>
      <c r="G29">
        <v>4489</v>
      </c>
      <c r="H29">
        <f t="shared" si="2"/>
        <v>1</v>
      </c>
      <c r="I29">
        <f t="shared" si="3"/>
        <v>0</v>
      </c>
      <c r="J29">
        <f t="shared" si="4"/>
        <v>0</v>
      </c>
      <c r="K29">
        <v>0.63233414662484022</v>
      </c>
      <c r="L29">
        <v>1</v>
      </c>
      <c r="M29">
        <f t="shared" si="5"/>
        <v>0</v>
      </c>
      <c r="N29">
        <f t="shared" si="6"/>
        <v>0</v>
      </c>
      <c r="O29">
        <f t="shared" si="7"/>
        <v>5428.547150294623</v>
      </c>
      <c r="P29">
        <f>O29-B29</f>
        <v>-199.45284970537705</v>
      </c>
      <c r="Q29">
        <f t="shared" si="8"/>
        <v>199.45284970537705</v>
      </c>
      <c r="R29" s="8">
        <f>Q29/B29</f>
        <v>3.543938338759365E-2</v>
      </c>
      <c r="S29">
        <v>946</v>
      </c>
      <c r="T29">
        <f t="shared" si="9"/>
        <v>14360.605178787147</v>
      </c>
      <c r="U29">
        <f t="shared" si="10"/>
        <v>17028</v>
      </c>
      <c r="V29">
        <f t="shared" si="11"/>
        <v>-398.9056994107541</v>
      </c>
      <c r="W29">
        <f t="shared" si="12"/>
        <v>159125.7570223829</v>
      </c>
      <c r="X29">
        <f t="shared" si="13"/>
        <v>6</v>
      </c>
      <c r="Z29" s="2" t="s">
        <v>20</v>
      </c>
      <c r="AA29" s="2">
        <v>486.91155379785494</v>
      </c>
      <c r="AB29" s="2">
        <v>134.08492046362318</v>
      </c>
      <c r="AC29" s="2">
        <v>3.631366988280778</v>
      </c>
      <c r="AD29" s="2">
        <v>3.2391446473603895E-4</v>
      </c>
      <c r="AE29" s="2">
        <v>223.2006316860049</v>
      </c>
      <c r="AF29" s="2">
        <v>750.62247590970492</v>
      </c>
      <c r="AG29" s="2">
        <v>223.2006316860049</v>
      </c>
      <c r="AH29" s="2">
        <v>750.62247590970492</v>
      </c>
    </row>
    <row r="30" spans="1:34" ht="15" thickBot="1" x14ac:dyDescent="0.4">
      <c r="A30" s="1">
        <v>40944</v>
      </c>
      <c r="B30">
        <v>4295</v>
      </c>
      <c r="C30">
        <v>4652.666666666667</v>
      </c>
      <c r="D30">
        <v>5031</v>
      </c>
      <c r="E30">
        <f t="shared" si="0"/>
        <v>0</v>
      </c>
      <c r="F30">
        <f t="shared" si="1"/>
        <v>0</v>
      </c>
      <c r="G30">
        <v>5628</v>
      </c>
      <c r="H30">
        <f t="shared" si="2"/>
        <v>0</v>
      </c>
      <c r="I30">
        <f t="shared" si="3"/>
        <v>1</v>
      </c>
      <c r="J30">
        <f t="shared" si="4"/>
        <v>0</v>
      </c>
      <c r="K30">
        <v>0.3451260601835715</v>
      </c>
      <c r="L30">
        <v>1</v>
      </c>
      <c r="M30">
        <f t="shared" si="5"/>
        <v>0</v>
      </c>
      <c r="N30">
        <f t="shared" si="6"/>
        <v>0</v>
      </c>
      <c r="O30">
        <f t="shared" si="7"/>
        <v>5660.8132159984889</v>
      </c>
      <c r="P30">
        <f>O30-B30</f>
        <v>1365.8132159984889</v>
      </c>
      <c r="Q30">
        <f t="shared" si="8"/>
        <v>1365.8132159984889</v>
      </c>
      <c r="R30" s="8">
        <f>Q30/B30</f>
        <v>0.31800074877729662</v>
      </c>
      <c r="S30">
        <v>1698</v>
      </c>
      <c r="T30">
        <f t="shared" si="9"/>
        <v>24584.6378879728</v>
      </c>
      <c r="U30">
        <f t="shared" si="10"/>
        <v>30564</v>
      </c>
      <c r="V30">
        <f t="shared" si="11"/>
        <v>1365.8132159984889</v>
      </c>
      <c r="W30">
        <f t="shared" si="12"/>
        <v>1865445.7409961349</v>
      </c>
      <c r="X30">
        <f t="shared" si="13"/>
        <v>7</v>
      </c>
      <c r="Z30" s="3" t="s">
        <v>152</v>
      </c>
      <c r="AA30" s="3">
        <v>326.92578449556908</v>
      </c>
      <c r="AB30" s="3">
        <v>132.8480477228365</v>
      </c>
      <c r="AC30" s="3">
        <v>2.4609001795618464</v>
      </c>
      <c r="AD30" s="3">
        <v>1.4339621402772118E-2</v>
      </c>
      <c r="AE30" s="3">
        <v>65.647476356118375</v>
      </c>
      <c r="AF30" s="3">
        <v>588.20409263501983</v>
      </c>
      <c r="AG30" s="3">
        <v>65.647476356118375</v>
      </c>
      <c r="AH30" s="3">
        <v>588.20409263501983</v>
      </c>
    </row>
    <row r="31" spans="1:34" x14ac:dyDescent="0.35">
      <c r="A31" s="1">
        <v>40945</v>
      </c>
      <c r="B31">
        <v>3259</v>
      </c>
      <c r="C31">
        <v>4804</v>
      </c>
      <c r="D31">
        <v>3241</v>
      </c>
      <c r="E31">
        <f t="shared" si="0"/>
        <v>0</v>
      </c>
      <c r="F31">
        <f t="shared" si="1"/>
        <v>0</v>
      </c>
      <c r="G31">
        <v>4295</v>
      </c>
      <c r="H31">
        <f t="shared" si="2"/>
        <v>0</v>
      </c>
      <c r="I31">
        <f t="shared" si="3"/>
        <v>0</v>
      </c>
      <c r="J31">
        <f t="shared" si="4"/>
        <v>1</v>
      </c>
      <c r="K31">
        <v>0.37963285697687926</v>
      </c>
      <c r="L31">
        <v>0</v>
      </c>
      <c r="M31">
        <f t="shared" si="5"/>
        <v>0</v>
      </c>
      <c r="N31">
        <f t="shared" si="6"/>
        <v>0</v>
      </c>
      <c r="O31">
        <f t="shared" si="7"/>
        <v>4476.435024714694</v>
      </c>
      <c r="P31">
        <f>O31-B31</f>
        <v>1217.435024714694</v>
      </c>
      <c r="Q31">
        <f t="shared" si="8"/>
        <v>1217.435024714694</v>
      </c>
      <c r="R31" s="8">
        <f>Q31/B31</f>
        <v>0.37356091583758638</v>
      </c>
      <c r="S31">
        <v>1738</v>
      </c>
      <c r="T31">
        <f t="shared" si="9"/>
        <v>21913.830444864492</v>
      </c>
      <c r="U31">
        <f t="shared" si="10"/>
        <v>31284</v>
      </c>
      <c r="V31">
        <f t="shared" si="11"/>
        <v>1217.435024714694</v>
      </c>
      <c r="W31">
        <f t="shared" si="12"/>
        <v>1482148.0394020677</v>
      </c>
      <c r="X31">
        <f t="shared" si="13"/>
        <v>1</v>
      </c>
    </row>
    <row r="32" spans="1:34" x14ac:dyDescent="0.35">
      <c r="A32" s="1">
        <v>40946</v>
      </c>
      <c r="B32">
        <v>3582</v>
      </c>
      <c r="C32">
        <v>4394</v>
      </c>
      <c r="D32">
        <v>3794</v>
      </c>
      <c r="E32">
        <f t="shared" si="0"/>
        <v>1</v>
      </c>
      <c r="F32">
        <f t="shared" si="1"/>
        <v>0</v>
      </c>
      <c r="G32">
        <v>3259</v>
      </c>
      <c r="H32">
        <f t="shared" si="2"/>
        <v>0</v>
      </c>
      <c r="I32">
        <f t="shared" si="3"/>
        <v>0</v>
      </c>
      <c r="J32">
        <f t="shared" si="4"/>
        <v>0</v>
      </c>
      <c r="K32">
        <v>0.53752759381898452</v>
      </c>
      <c r="L32">
        <v>0</v>
      </c>
      <c r="M32">
        <f t="shared" si="5"/>
        <v>0</v>
      </c>
      <c r="N32">
        <f t="shared" si="6"/>
        <v>0</v>
      </c>
      <c r="O32">
        <f t="shared" si="7"/>
        <v>4201.5289522373641</v>
      </c>
      <c r="P32">
        <f>O32-B32</f>
        <v>619.52895223736414</v>
      </c>
      <c r="Q32">
        <f t="shared" si="8"/>
        <v>619.52895223736414</v>
      </c>
      <c r="R32" s="8">
        <f>Q32/B32</f>
        <v>0.17295615640350759</v>
      </c>
      <c r="S32">
        <v>1186</v>
      </c>
      <c r="T32">
        <f t="shared" si="9"/>
        <v>11151.521140272554</v>
      </c>
      <c r="U32">
        <f t="shared" si="10"/>
        <v>21348</v>
      </c>
      <c r="V32">
        <f t="shared" si="11"/>
        <v>619.52895223736414</v>
      </c>
      <c r="W32">
        <f t="shared" si="12"/>
        <v>383816.12266032619</v>
      </c>
      <c r="X32">
        <f t="shared" si="13"/>
        <v>2</v>
      </c>
      <c r="Z32" t="s">
        <v>22</v>
      </c>
    </row>
    <row r="33" spans="1:34" ht="15" thickBot="1" x14ac:dyDescent="0.4">
      <c r="A33" s="1">
        <v>40947</v>
      </c>
      <c r="B33">
        <v>3878</v>
      </c>
      <c r="C33">
        <v>3712</v>
      </c>
      <c r="D33">
        <v>3987</v>
      </c>
      <c r="E33">
        <f t="shared" si="0"/>
        <v>0</v>
      </c>
      <c r="F33">
        <f t="shared" si="1"/>
        <v>1</v>
      </c>
      <c r="G33">
        <v>3582</v>
      </c>
      <c r="H33">
        <f t="shared" si="2"/>
        <v>0</v>
      </c>
      <c r="I33">
        <f t="shared" si="3"/>
        <v>0</v>
      </c>
      <c r="J33">
        <f t="shared" si="4"/>
        <v>0</v>
      </c>
      <c r="K33">
        <v>0.53439061229232021</v>
      </c>
      <c r="L33">
        <v>0</v>
      </c>
      <c r="M33">
        <f t="shared" si="5"/>
        <v>0</v>
      </c>
      <c r="N33">
        <f t="shared" si="6"/>
        <v>0</v>
      </c>
      <c r="O33">
        <f t="shared" si="7"/>
        <v>3961.487874001557</v>
      </c>
      <c r="P33">
        <f>O33-B33</f>
        <v>83.487874001556975</v>
      </c>
      <c r="Q33">
        <f t="shared" si="8"/>
        <v>83.487874001556975</v>
      </c>
      <c r="R33" s="8">
        <f>Q33/B33</f>
        <v>2.1528590510973947E-2</v>
      </c>
      <c r="S33">
        <v>1060</v>
      </c>
      <c r="T33">
        <f t="shared" si="9"/>
        <v>1502.7817320280255</v>
      </c>
      <c r="U33">
        <f t="shared" si="10"/>
        <v>19080</v>
      </c>
      <c r="V33">
        <f t="shared" si="11"/>
        <v>83.487874001556975</v>
      </c>
      <c r="W33">
        <f t="shared" si="12"/>
        <v>6970.2251052998527</v>
      </c>
      <c r="X33">
        <f t="shared" si="13"/>
        <v>3</v>
      </c>
    </row>
    <row r="34" spans="1:34" x14ac:dyDescent="0.35">
      <c r="A34" s="1">
        <v>40948</v>
      </c>
      <c r="B34">
        <v>4423</v>
      </c>
      <c r="C34">
        <v>3573</v>
      </c>
      <c r="D34">
        <v>3841</v>
      </c>
      <c r="E34">
        <f t="shared" si="0"/>
        <v>0</v>
      </c>
      <c r="F34">
        <f t="shared" si="1"/>
        <v>0</v>
      </c>
      <c r="G34">
        <v>3878</v>
      </c>
      <c r="H34">
        <f t="shared" si="2"/>
        <v>0</v>
      </c>
      <c r="I34">
        <f t="shared" si="3"/>
        <v>0</v>
      </c>
      <c r="J34">
        <f t="shared" si="4"/>
        <v>0</v>
      </c>
      <c r="K34">
        <v>0.5633205530382247</v>
      </c>
      <c r="L34">
        <v>0</v>
      </c>
      <c r="M34">
        <f t="shared" si="5"/>
        <v>1</v>
      </c>
      <c r="N34">
        <f t="shared" si="6"/>
        <v>0</v>
      </c>
      <c r="O34">
        <f t="shared" si="7"/>
        <v>4168.0981979947746</v>
      </c>
      <c r="P34">
        <f>O34-B34</f>
        <v>-254.90180200522536</v>
      </c>
      <c r="Q34">
        <f t="shared" si="8"/>
        <v>254.90180200522536</v>
      </c>
      <c r="R34" s="8">
        <f>Q34/B34</f>
        <v>5.763097490509278E-2</v>
      </c>
      <c r="S34">
        <v>570</v>
      </c>
      <c r="T34">
        <f t="shared" si="9"/>
        <v>18352.929744376226</v>
      </c>
      <c r="U34">
        <f t="shared" si="10"/>
        <v>10260</v>
      </c>
      <c r="V34">
        <f t="shared" si="11"/>
        <v>-509.80360401045073</v>
      </c>
      <c r="W34">
        <f t="shared" si="12"/>
        <v>259899.71466204445</v>
      </c>
      <c r="X34">
        <f t="shared" si="13"/>
        <v>4</v>
      </c>
      <c r="Z34" s="5" t="s">
        <v>23</v>
      </c>
      <c r="AA34" s="5"/>
    </row>
    <row r="35" spans="1:34" x14ac:dyDescent="0.35">
      <c r="A35" s="1">
        <v>40949</v>
      </c>
      <c r="B35">
        <v>4431</v>
      </c>
      <c r="C35">
        <v>3961</v>
      </c>
      <c r="D35">
        <v>4489</v>
      </c>
      <c r="E35">
        <f t="shared" si="0"/>
        <v>0</v>
      </c>
      <c r="F35">
        <f t="shared" si="1"/>
        <v>0</v>
      </c>
      <c r="G35">
        <v>4423</v>
      </c>
      <c r="H35">
        <f t="shared" si="2"/>
        <v>0</v>
      </c>
      <c r="I35">
        <f t="shared" si="3"/>
        <v>0</v>
      </c>
      <c r="J35">
        <f t="shared" si="4"/>
        <v>0</v>
      </c>
      <c r="K35">
        <v>0.5009294760079005</v>
      </c>
      <c r="L35">
        <v>0</v>
      </c>
      <c r="M35">
        <f t="shared" si="5"/>
        <v>0</v>
      </c>
      <c r="N35">
        <f t="shared" si="6"/>
        <v>1</v>
      </c>
      <c r="O35">
        <f t="shared" si="7"/>
        <v>4657.245565182151</v>
      </c>
      <c r="P35">
        <f>O35-B35</f>
        <v>226.24556518215104</v>
      </c>
      <c r="Q35">
        <f t="shared" si="8"/>
        <v>226.24556518215104</v>
      </c>
      <c r="R35" s="8">
        <f>Q35/B35</f>
        <v>5.1059707782024608E-2</v>
      </c>
      <c r="S35">
        <v>929</v>
      </c>
      <c r="T35">
        <f t="shared" si="9"/>
        <v>4072.4201732787187</v>
      </c>
      <c r="U35">
        <f t="shared" si="10"/>
        <v>16722</v>
      </c>
      <c r="V35">
        <f t="shared" si="11"/>
        <v>226.24556518215104</v>
      </c>
      <c r="W35">
        <f t="shared" si="12"/>
        <v>51187.055764590958</v>
      </c>
      <c r="X35">
        <f t="shared" si="13"/>
        <v>5</v>
      </c>
      <c r="Z35" s="2" t="s">
        <v>24</v>
      </c>
      <c r="AA35" s="2">
        <v>0.74922643739114025</v>
      </c>
    </row>
    <row r="36" spans="1:34" x14ac:dyDescent="0.35">
      <c r="A36" s="1">
        <v>40950</v>
      </c>
      <c r="B36">
        <v>5229</v>
      </c>
      <c r="C36">
        <v>4244</v>
      </c>
      <c r="D36">
        <v>5628</v>
      </c>
      <c r="E36">
        <f t="shared" si="0"/>
        <v>0</v>
      </c>
      <c r="F36">
        <f t="shared" si="1"/>
        <v>0</v>
      </c>
      <c r="G36">
        <v>4431</v>
      </c>
      <c r="H36">
        <f t="shared" si="2"/>
        <v>1</v>
      </c>
      <c r="I36">
        <f t="shared" si="3"/>
        <v>0</v>
      </c>
      <c r="J36">
        <f t="shared" si="4"/>
        <v>0</v>
      </c>
      <c r="K36">
        <v>0.5927152317880795</v>
      </c>
      <c r="L36">
        <v>1</v>
      </c>
      <c r="M36">
        <f t="shared" si="5"/>
        <v>0</v>
      </c>
      <c r="N36">
        <f t="shared" si="6"/>
        <v>0</v>
      </c>
      <c r="O36">
        <f t="shared" si="7"/>
        <v>5631.5733169419191</v>
      </c>
      <c r="P36">
        <f>O36-B36</f>
        <v>402.57331694191907</v>
      </c>
      <c r="Q36">
        <f t="shared" si="8"/>
        <v>402.57331694191907</v>
      </c>
      <c r="R36" s="8">
        <f>Q36/B36</f>
        <v>7.6988586143032903E-2</v>
      </c>
      <c r="S36">
        <v>1130</v>
      </c>
      <c r="T36">
        <f t="shared" si="9"/>
        <v>7246.3197049545433</v>
      </c>
      <c r="U36">
        <f t="shared" si="10"/>
        <v>20340</v>
      </c>
      <c r="V36">
        <f t="shared" si="11"/>
        <v>402.57331694191907</v>
      </c>
      <c r="W36">
        <f t="shared" si="12"/>
        <v>162065.27551361884</v>
      </c>
      <c r="X36">
        <f t="shared" si="13"/>
        <v>6</v>
      </c>
      <c r="Z36" s="2" t="s">
        <v>25</v>
      </c>
      <c r="AA36" s="2">
        <v>0.56134025448582026</v>
      </c>
    </row>
    <row r="37" spans="1:34" x14ac:dyDescent="0.35">
      <c r="A37" s="1">
        <v>40951</v>
      </c>
      <c r="B37">
        <v>5357</v>
      </c>
      <c r="C37">
        <v>4694.333333333333</v>
      </c>
      <c r="D37">
        <v>4295</v>
      </c>
      <c r="E37">
        <f t="shared" si="0"/>
        <v>0</v>
      </c>
      <c r="F37">
        <f t="shared" si="1"/>
        <v>0</v>
      </c>
      <c r="G37">
        <v>5229</v>
      </c>
      <c r="H37">
        <f t="shared" si="2"/>
        <v>0</v>
      </c>
      <c r="I37">
        <f t="shared" si="3"/>
        <v>1</v>
      </c>
      <c r="J37">
        <f t="shared" si="4"/>
        <v>0</v>
      </c>
      <c r="K37">
        <v>0.51487161612640875</v>
      </c>
      <c r="L37">
        <v>1</v>
      </c>
      <c r="M37">
        <f t="shared" si="5"/>
        <v>0</v>
      </c>
      <c r="N37">
        <f t="shared" si="6"/>
        <v>0</v>
      </c>
      <c r="O37">
        <f t="shared" si="7"/>
        <v>5323.2213182326486</v>
      </c>
      <c r="P37">
        <f>O37-B37</f>
        <v>-33.778681767351372</v>
      </c>
      <c r="Q37">
        <f t="shared" si="8"/>
        <v>33.778681767351372</v>
      </c>
      <c r="R37" s="8">
        <f>Q37/B37</f>
        <v>6.3055220771609808E-3</v>
      </c>
      <c r="S37">
        <v>831</v>
      </c>
      <c r="T37">
        <f t="shared" si="9"/>
        <v>2432.0650872492988</v>
      </c>
      <c r="U37">
        <f t="shared" si="10"/>
        <v>14958</v>
      </c>
      <c r="V37">
        <f t="shared" si="11"/>
        <v>-67.557363534702745</v>
      </c>
      <c r="W37">
        <f t="shared" si="12"/>
        <v>4563.9973677599837</v>
      </c>
      <c r="X37">
        <f t="shared" si="13"/>
        <v>7</v>
      </c>
      <c r="Z37" s="2" t="s">
        <v>26</v>
      </c>
      <c r="AA37" s="2">
        <v>0.55259205443283088</v>
      </c>
    </row>
    <row r="38" spans="1:34" x14ac:dyDescent="0.35">
      <c r="A38" s="1">
        <v>40952</v>
      </c>
      <c r="B38">
        <v>4260</v>
      </c>
      <c r="C38">
        <v>5005.666666666667</v>
      </c>
      <c r="D38">
        <v>3259</v>
      </c>
      <c r="E38">
        <f t="shared" si="0"/>
        <v>0</v>
      </c>
      <c r="F38">
        <f t="shared" si="1"/>
        <v>0</v>
      </c>
      <c r="G38">
        <v>5357</v>
      </c>
      <c r="H38">
        <f t="shared" si="2"/>
        <v>0</v>
      </c>
      <c r="I38">
        <f t="shared" si="3"/>
        <v>0</v>
      </c>
      <c r="J38">
        <f t="shared" si="4"/>
        <v>1</v>
      </c>
      <c r="K38">
        <v>0.37254560241663764</v>
      </c>
      <c r="L38">
        <v>0</v>
      </c>
      <c r="M38">
        <f t="shared" si="5"/>
        <v>0</v>
      </c>
      <c r="N38">
        <f t="shared" si="6"/>
        <v>0</v>
      </c>
      <c r="O38">
        <f t="shared" si="7"/>
        <v>4784.5720100107847</v>
      </c>
      <c r="P38">
        <f>O38-B38</f>
        <v>524.57201001078465</v>
      </c>
      <c r="Q38">
        <f t="shared" si="8"/>
        <v>524.57201001078465</v>
      </c>
      <c r="R38" s="8">
        <f>Q38/B38</f>
        <v>0.12313896948609969</v>
      </c>
      <c r="S38">
        <v>1527</v>
      </c>
      <c r="T38">
        <f t="shared" si="9"/>
        <v>9442.2961801941237</v>
      </c>
      <c r="U38">
        <f t="shared" si="10"/>
        <v>27486</v>
      </c>
      <c r="V38">
        <f t="shared" si="11"/>
        <v>524.57201001078465</v>
      </c>
      <c r="W38">
        <f t="shared" si="12"/>
        <v>275175.79368675477</v>
      </c>
      <c r="X38">
        <f t="shared" si="13"/>
        <v>1</v>
      </c>
      <c r="Z38" s="2" t="s">
        <v>6</v>
      </c>
      <c r="AA38" s="2">
        <v>791.31537081720558</v>
      </c>
    </row>
    <row r="39" spans="1:34" ht="15" thickBot="1" x14ac:dyDescent="0.4">
      <c r="A39" s="1">
        <v>40953</v>
      </c>
      <c r="B39">
        <v>6659</v>
      </c>
      <c r="C39">
        <v>4948.666666666667</v>
      </c>
      <c r="D39">
        <v>3582</v>
      </c>
      <c r="E39">
        <f t="shared" si="0"/>
        <v>1</v>
      </c>
      <c r="F39">
        <f t="shared" si="1"/>
        <v>0</v>
      </c>
      <c r="G39">
        <v>4260</v>
      </c>
      <c r="H39">
        <f t="shared" si="2"/>
        <v>0</v>
      </c>
      <c r="I39">
        <f t="shared" si="3"/>
        <v>0</v>
      </c>
      <c r="J39">
        <f t="shared" si="4"/>
        <v>0</v>
      </c>
      <c r="K39">
        <v>0.7787266178691763</v>
      </c>
      <c r="L39">
        <v>0</v>
      </c>
      <c r="M39">
        <f t="shared" si="5"/>
        <v>0</v>
      </c>
      <c r="N39">
        <f t="shared" si="6"/>
        <v>0</v>
      </c>
      <c r="O39">
        <f t="shared" si="7"/>
        <v>4537.9777081379661</v>
      </c>
      <c r="P39">
        <f>O39-B39</f>
        <v>-2121.0222918620339</v>
      </c>
      <c r="Q39">
        <f t="shared" si="8"/>
        <v>2121.0222918620339</v>
      </c>
      <c r="R39" s="8">
        <f>Q39/B39</f>
        <v>0.31851964136687699</v>
      </c>
      <c r="S39">
        <v>61</v>
      </c>
      <c r="T39">
        <f t="shared" si="9"/>
        <v>152713.60501406644</v>
      </c>
      <c r="U39">
        <f t="shared" si="10"/>
        <v>1098</v>
      </c>
      <c r="V39">
        <f t="shared" si="11"/>
        <v>-4242.0445837240677</v>
      </c>
      <c r="W39">
        <f t="shared" si="12"/>
        <v>17994942.250302698</v>
      </c>
      <c r="X39">
        <f t="shared" si="13"/>
        <v>2</v>
      </c>
      <c r="Z39" s="3" t="s">
        <v>27</v>
      </c>
      <c r="AA39" s="3">
        <v>359</v>
      </c>
    </row>
    <row r="40" spans="1:34" x14ac:dyDescent="0.35">
      <c r="A40" s="1">
        <v>40954</v>
      </c>
      <c r="B40">
        <v>3800</v>
      </c>
      <c r="C40">
        <v>5425.333333333333</v>
      </c>
      <c r="D40">
        <v>3878</v>
      </c>
      <c r="E40">
        <f t="shared" si="0"/>
        <v>0</v>
      </c>
      <c r="F40">
        <f t="shared" si="1"/>
        <v>1</v>
      </c>
      <c r="G40">
        <v>6659</v>
      </c>
      <c r="H40">
        <f t="shared" si="2"/>
        <v>0</v>
      </c>
      <c r="I40">
        <f t="shared" si="3"/>
        <v>0</v>
      </c>
      <c r="J40">
        <f t="shared" si="4"/>
        <v>0</v>
      </c>
      <c r="K40">
        <v>0.16782851167654234</v>
      </c>
      <c r="L40">
        <v>0</v>
      </c>
      <c r="M40">
        <f t="shared" si="5"/>
        <v>0</v>
      </c>
      <c r="N40">
        <f t="shared" si="6"/>
        <v>0</v>
      </c>
      <c r="O40">
        <f t="shared" si="7"/>
        <v>5194.5612383581611</v>
      </c>
      <c r="P40">
        <f>O40-B40</f>
        <v>1394.5612383581611</v>
      </c>
      <c r="Q40">
        <f t="shared" si="8"/>
        <v>1394.5612383581611</v>
      </c>
      <c r="R40" s="8">
        <f>Q40/B40</f>
        <v>0.36698979956793715</v>
      </c>
      <c r="S40">
        <v>1530</v>
      </c>
      <c r="T40">
        <f t="shared" si="9"/>
        <v>25102.102290446899</v>
      </c>
      <c r="U40">
        <f t="shared" si="10"/>
        <v>27540</v>
      </c>
      <c r="V40">
        <f t="shared" si="11"/>
        <v>1394.5612383581611</v>
      </c>
      <c r="W40">
        <f t="shared" si="12"/>
        <v>1944801.0475310476</v>
      </c>
      <c r="X40">
        <f t="shared" si="13"/>
        <v>3</v>
      </c>
    </row>
    <row r="41" spans="1:34" ht="15" thickBot="1" x14ac:dyDescent="0.4">
      <c r="A41" s="1">
        <v>40955</v>
      </c>
      <c r="B41">
        <v>3960</v>
      </c>
      <c r="C41">
        <v>4906.333333333333</v>
      </c>
      <c r="D41">
        <v>4423</v>
      </c>
      <c r="E41">
        <f t="shared" si="0"/>
        <v>0</v>
      </c>
      <c r="F41">
        <f t="shared" si="1"/>
        <v>0</v>
      </c>
      <c r="G41">
        <v>3800</v>
      </c>
      <c r="H41">
        <f t="shared" si="2"/>
        <v>0</v>
      </c>
      <c r="I41">
        <f t="shared" si="3"/>
        <v>0</v>
      </c>
      <c r="J41">
        <f t="shared" si="4"/>
        <v>0</v>
      </c>
      <c r="K41">
        <v>0.51858952015801096</v>
      </c>
      <c r="L41">
        <v>0</v>
      </c>
      <c r="M41">
        <f t="shared" si="5"/>
        <v>1</v>
      </c>
      <c r="N41">
        <f t="shared" si="6"/>
        <v>0</v>
      </c>
      <c r="O41">
        <f t="shared" si="7"/>
        <v>4831.8563022337248</v>
      </c>
      <c r="P41">
        <f>O41-B41</f>
        <v>871.85630223372482</v>
      </c>
      <c r="Q41">
        <f t="shared" si="8"/>
        <v>871.85630223372482</v>
      </c>
      <c r="R41" s="8">
        <f>Q41/B41</f>
        <v>0.22016573288730426</v>
      </c>
      <c r="S41">
        <v>1001</v>
      </c>
      <c r="T41">
        <f t="shared" si="9"/>
        <v>15693.413440207047</v>
      </c>
      <c r="U41">
        <f t="shared" si="10"/>
        <v>18018</v>
      </c>
      <c r="V41">
        <f t="shared" si="11"/>
        <v>871.85630223372482</v>
      </c>
      <c r="W41">
        <f t="shared" si="12"/>
        <v>760133.41174466407</v>
      </c>
      <c r="X41">
        <f t="shared" si="13"/>
        <v>4</v>
      </c>
      <c r="Z41" t="s">
        <v>28</v>
      </c>
    </row>
    <row r="42" spans="1:34" x14ac:dyDescent="0.35">
      <c r="A42" s="1">
        <v>40956</v>
      </c>
      <c r="B42">
        <v>4609</v>
      </c>
      <c r="C42">
        <v>4806.333333333333</v>
      </c>
      <c r="D42">
        <v>4431</v>
      </c>
      <c r="E42">
        <f t="shared" si="0"/>
        <v>0</v>
      </c>
      <c r="F42">
        <f t="shared" si="1"/>
        <v>0</v>
      </c>
      <c r="G42">
        <v>3960</v>
      </c>
      <c r="H42">
        <f t="shared" si="2"/>
        <v>0</v>
      </c>
      <c r="I42">
        <f t="shared" si="3"/>
        <v>0</v>
      </c>
      <c r="J42">
        <f t="shared" si="4"/>
        <v>0</v>
      </c>
      <c r="K42">
        <v>0.57540374114093185</v>
      </c>
      <c r="L42">
        <v>0</v>
      </c>
      <c r="M42">
        <f t="shared" si="5"/>
        <v>0</v>
      </c>
      <c r="N42">
        <f t="shared" si="6"/>
        <v>1</v>
      </c>
      <c r="O42">
        <f t="shared" si="7"/>
        <v>4834.1731944227249</v>
      </c>
      <c r="P42">
        <f>O42-B42</f>
        <v>225.17319442272492</v>
      </c>
      <c r="Q42">
        <f t="shared" si="8"/>
        <v>225.17319442272492</v>
      </c>
      <c r="R42" s="8">
        <f>Q42/B42</f>
        <v>4.8855108358152509E-2</v>
      </c>
      <c r="S42">
        <v>992</v>
      </c>
      <c r="T42">
        <f t="shared" si="9"/>
        <v>4053.1174996090485</v>
      </c>
      <c r="U42">
        <f t="shared" si="10"/>
        <v>17856</v>
      </c>
      <c r="V42">
        <f t="shared" si="11"/>
        <v>225.17319442272492</v>
      </c>
      <c r="W42">
        <f t="shared" si="12"/>
        <v>50702.967486534275</v>
      </c>
      <c r="X42">
        <f t="shared" si="13"/>
        <v>5</v>
      </c>
      <c r="Z42" s="4"/>
      <c r="AA42" s="4" t="s">
        <v>33</v>
      </c>
      <c r="AB42" s="4" t="s">
        <v>34</v>
      </c>
      <c r="AC42" s="4" t="s">
        <v>35</v>
      </c>
      <c r="AD42" s="4" t="s">
        <v>36</v>
      </c>
      <c r="AE42" s="4" t="s">
        <v>37</v>
      </c>
    </row>
    <row r="43" spans="1:34" x14ac:dyDescent="0.35">
      <c r="A43" s="1">
        <v>40957</v>
      </c>
      <c r="B43">
        <v>4848</v>
      </c>
      <c r="C43">
        <v>4123</v>
      </c>
      <c r="D43">
        <v>5229</v>
      </c>
      <c r="E43">
        <f t="shared" si="0"/>
        <v>0</v>
      </c>
      <c r="F43">
        <f t="shared" si="1"/>
        <v>0</v>
      </c>
      <c r="G43">
        <v>4609</v>
      </c>
      <c r="H43">
        <f t="shared" si="2"/>
        <v>1</v>
      </c>
      <c r="I43">
        <f t="shared" si="3"/>
        <v>0</v>
      </c>
      <c r="J43">
        <f t="shared" si="4"/>
        <v>0</v>
      </c>
      <c r="K43">
        <v>0.52776809573602879</v>
      </c>
      <c r="L43">
        <v>1</v>
      </c>
      <c r="M43">
        <f t="shared" si="5"/>
        <v>0</v>
      </c>
      <c r="N43">
        <f t="shared" si="6"/>
        <v>0</v>
      </c>
      <c r="O43">
        <f t="shared" si="7"/>
        <v>5483.4500077094071</v>
      </c>
      <c r="P43">
        <f>O43-B43</f>
        <v>635.45000770940715</v>
      </c>
      <c r="Q43">
        <f t="shared" si="8"/>
        <v>635.45000770940715</v>
      </c>
      <c r="R43" s="8">
        <f>Q43/B43</f>
        <v>0.13107467155722094</v>
      </c>
      <c r="S43">
        <v>1877</v>
      </c>
      <c r="T43">
        <f t="shared" si="9"/>
        <v>11438.100138769329</v>
      </c>
      <c r="U43">
        <f t="shared" si="10"/>
        <v>33786</v>
      </c>
      <c r="V43">
        <f t="shared" si="11"/>
        <v>635.45000770940715</v>
      </c>
      <c r="W43">
        <f t="shared" si="12"/>
        <v>403796.71229788562</v>
      </c>
      <c r="X43">
        <f t="shared" si="13"/>
        <v>6</v>
      </c>
      <c r="Z43" s="2" t="s">
        <v>29</v>
      </c>
      <c r="AA43" s="2">
        <v>7</v>
      </c>
      <c r="AB43" s="2">
        <v>281257896.73347366</v>
      </c>
      <c r="AC43" s="2">
        <v>40179699.533353381</v>
      </c>
      <c r="AD43" s="2">
        <v>64.166371491928231</v>
      </c>
      <c r="AE43" s="2">
        <v>4.6901339167252771E-59</v>
      </c>
    </row>
    <row r="44" spans="1:34" x14ac:dyDescent="0.35">
      <c r="A44" s="1">
        <v>40958</v>
      </c>
      <c r="B44">
        <v>4972</v>
      </c>
      <c r="C44">
        <v>4472.333333333333</v>
      </c>
      <c r="D44">
        <v>5357</v>
      </c>
      <c r="E44">
        <f t="shared" si="0"/>
        <v>0</v>
      </c>
      <c r="F44">
        <f t="shared" si="1"/>
        <v>0</v>
      </c>
      <c r="G44">
        <v>4848</v>
      </c>
      <c r="H44">
        <f t="shared" si="2"/>
        <v>0</v>
      </c>
      <c r="I44">
        <f t="shared" si="3"/>
        <v>1</v>
      </c>
      <c r="J44">
        <f t="shared" si="4"/>
        <v>0</v>
      </c>
      <c r="K44">
        <v>0.51440687812245844</v>
      </c>
      <c r="L44">
        <v>1</v>
      </c>
      <c r="M44">
        <f t="shared" si="5"/>
        <v>0</v>
      </c>
      <c r="N44">
        <f t="shared" si="6"/>
        <v>0</v>
      </c>
      <c r="O44">
        <f t="shared" si="7"/>
        <v>5545.5928720667616</v>
      </c>
      <c r="P44">
        <f>O44-B44</f>
        <v>573.59287206676163</v>
      </c>
      <c r="Q44">
        <f t="shared" si="8"/>
        <v>573.59287206676163</v>
      </c>
      <c r="R44" s="8">
        <f>Q44/B44</f>
        <v>0.11536461626443315</v>
      </c>
      <c r="S44">
        <v>1273</v>
      </c>
      <c r="T44">
        <f t="shared" si="9"/>
        <v>10324.671697201709</v>
      </c>
      <c r="U44">
        <f t="shared" si="10"/>
        <v>22914</v>
      </c>
      <c r="V44">
        <f t="shared" si="11"/>
        <v>573.59287206676163</v>
      </c>
      <c r="W44">
        <f t="shared" si="12"/>
        <v>329008.78288579639</v>
      </c>
      <c r="X44">
        <f t="shared" si="13"/>
        <v>7</v>
      </c>
      <c r="Z44" s="2" t="s">
        <v>30</v>
      </c>
      <c r="AA44" s="2">
        <v>351</v>
      </c>
      <c r="AB44" s="2">
        <v>219789185.64814162</v>
      </c>
      <c r="AC44" s="2">
        <v>626180.01609157154</v>
      </c>
      <c r="AD44" s="2"/>
      <c r="AE44" s="2"/>
    </row>
    <row r="45" spans="1:34" ht="15" thickBot="1" x14ac:dyDescent="0.4">
      <c r="A45" s="1">
        <v>40959</v>
      </c>
      <c r="B45">
        <v>3215</v>
      </c>
      <c r="C45">
        <v>4809.666666666667</v>
      </c>
      <c r="D45">
        <v>4260</v>
      </c>
      <c r="E45">
        <f t="shared" si="0"/>
        <v>0</v>
      </c>
      <c r="F45">
        <f t="shared" si="1"/>
        <v>0</v>
      </c>
      <c r="G45">
        <v>4972</v>
      </c>
      <c r="H45">
        <f t="shared" si="2"/>
        <v>0</v>
      </c>
      <c r="I45">
        <f t="shared" si="3"/>
        <v>0</v>
      </c>
      <c r="J45">
        <f t="shared" si="4"/>
        <v>1</v>
      </c>
      <c r="K45">
        <v>0.29586383176484254</v>
      </c>
      <c r="L45">
        <v>0</v>
      </c>
      <c r="M45">
        <f t="shared" si="5"/>
        <v>0</v>
      </c>
      <c r="N45">
        <f t="shared" si="6"/>
        <v>0</v>
      </c>
      <c r="O45">
        <f t="shared" si="7"/>
        <v>4993.2294892962846</v>
      </c>
      <c r="P45">
        <f>O45-B45</f>
        <v>1778.2294892962846</v>
      </c>
      <c r="Q45">
        <f t="shared" si="8"/>
        <v>1778.2294892962846</v>
      </c>
      <c r="R45" s="8">
        <f>Q45/B45</f>
        <v>0.55310404021657378</v>
      </c>
      <c r="S45">
        <v>1478</v>
      </c>
      <c r="T45">
        <f t="shared" si="9"/>
        <v>32008.130807333124</v>
      </c>
      <c r="U45">
        <f t="shared" si="10"/>
        <v>26604</v>
      </c>
      <c r="V45">
        <f t="shared" si="11"/>
        <v>1778.2294892962846</v>
      </c>
      <c r="W45">
        <f t="shared" si="12"/>
        <v>3162100.1166029251</v>
      </c>
      <c r="X45">
        <f t="shared" si="13"/>
        <v>1</v>
      </c>
      <c r="Z45" s="3" t="s">
        <v>31</v>
      </c>
      <c r="AA45" s="3">
        <v>358</v>
      </c>
      <c r="AB45" s="3">
        <v>501047082.38161528</v>
      </c>
      <c r="AC45" s="3"/>
      <c r="AD45" s="3"/>
      <c r="AE45" s="3"/>
    </row>
    <row r="46" spans="1:34" ht="15" thickBot="1" x14ac:dyDescent="0.4">
      <c r="A46" s="1">
        <v>40960</v>
      </c>
      <c r="B46">
        <v>3789</v>
      </c>
      <c r="C46">
        <v>4345</v>
      </c>
      <c r="D46">
        <v>6659</v>
      </c>
      <c r="E46">
        <f t="shared" si="0"/>
        <v>1</v>
      </c>
      <c r="F46">
        <f t="shared" si="1"/>
        <v>0</v>
      </c>
      <c r="G46">
        <v>3215</v>
      </c>
      <c r="H46">
        <f t="shared" si="2"/>
        <v>0</v>
      </c>
      <c r="I46">
        <f t="shared" si="3"/>
        <v>0</v>
      </c>
      <c r="J46">
        <f t="shared" si="4"/>
        <v>0</v>
      </c>
      <c r="K46">
        <v>0.56668990356686422</v>
      </c>
      <c r="L46">
        <v>0</v>
      </c>
      <c r="M46">
        <f t="shared" si="5"/>
        <v>0</v>
      </c>
      <c r="N46">
        <f t="shared" si="6"/>
        <v>0</v>
      </c>
      <c r="O46">
        <f t="shared" si="7"/>
        <v>5209.0074681832402</v>
      </c>
      <c r="P46">
        <f>O46-B46</f>
        <v>1420.0074681832402</v>
      </c>
      <c r="Q46">
        <f t="shared" si="8"/>
        <v>1420.0074681832402</v>
      </c>
      <c r="R46" s="8">
        <f>Q46/B46</f>
        <v>0.3747710393727211</v>
      </c>
      <c r="S46">
        <v>796</v>
      </c>
      <c r="T46">
        <f t="shared" si="9"/>
        <v>25560.134427298326</v>
      </c>
      <c r="U46">
        <f t="shared" si="10"/>
        <v>14328</v>
      </c>
      <c r="V46">
        <f t="shared" si="11"/>
        <v>1420.0074681832402</v>
      </c>
      <c r="W46">
        <f t="shared" si="12"/>
        <v>2016421.209696176</v>
      </c>
      <c r="X46">
        <f t="shared" si="13"/>
        <v>2</v>
      </c>
    </row>
    <row r="47" spans="1:34" x14ac:dyDescent="0.35">
      <c r="A47" s="1">
        <v>40961</v>
      </c>
      <c r="B47">
        <v>3695</v>
      </c>
      <c r="C47">
        <v>3992</v>
      </c>
      <c r="D47">
        <v>3800</v>
      </c>
      <c r="E47">
        <f t="shared" si="0"/>
        <v>0</v>
      </c>
      <c r="F47">
        <f t="shared" si="1"/>
        <v>1</v>
      </c>
      <c r="G47">
        <v>3789</v>
      </c>
      <c r="H47">
        <f t="shared" si="2"/>
        <v>0</v>
      </c>
      <c r="I47">
        <f t="shared" si="3"/>
        <v>0</v>
      </c>
      <c r="J47">
        <f t="shared" si="4"/>
        <v>0</v>
      </c>
      <c r="K47">
        <v>0.48907865690716856</v>
      </c>
      <c r="L47">
        <v>0</v>
      </c>
      <c r="M47">
        <f t="shared" si="5"/>
        <v>0</v>
      </c>
      <c r="N47">
        <f t="shared" si="6"/>
        <v>0</v>
      </c>
      <c r="O47">
        <f t="shared" si="7"/>
        <v>4037.7183757250459</v>
      </c>
      <c r="P47">
        <f>O47-B47</f>
        <v>342.71837572504592</v>
      </c>
      <c r="Q47">
        <f t="shared" si="8"/>
        <v>342.71837572504592</v>
      </c>
      <c r="R47" s="8">
        <f>Q47/B47</f>
        <v>9.2751928477684958E-2</v>
      </c>
      <c r="S47">
        <v>1311</v>
      </c>
      <c r="T47">
        <f t="shared" si="9"/>
        <v>6168.9307630508265</v>
      </c>
      <c r="U47">
        <f t="shared" si="10"/>
        <v>23598</v>
      </c>
      <c r="V47">
        <f t="shared" si="11"/>
        <v>342.71837572504592</v>
      </c>
      <c r="W47">
        <f t="shared" si="12"/>
        <v>117455.88505961375</v>
      </c>
      <c r="X47">
        <f t="shared" si="13"/>
        <v>3</v>
      </c>
      <c r="Z47" s="4"/>
      <c r="AA47" s="4" t="s">
        <v>38</v>
      </c>
      <c r="AB47" s="4" t="s">
        <v>6</v>
      </c>
      <c r="AC47" s="4" t="s">
        <v>39</v>
      </c>
      <c r="AD47" s="4" t="s">
        <v>40</v>
      </c>
      <c r="AE47" s="4" t="s">
        <v>41</v>
      </c>
      <c r="AF47" s="4" t="s">
        <v>42</v>
      </c>
      <c r="AG47" s="4" t="s">
        <v>43</v>
      </c>
      <c r="AH47" s="4" t="s">
        <v>44</v>
      </c>
    </row>
    <row r="48" spans="1:34" x14ac:dyDescent="0.35">
      <c r="A48" s="1">
        <v>40962</v>
      </c>
      <c r="B48">
        <v>3844</v>
      </c>
      <c r="C48">
        <v>3566.3333333333335</v>
      </c>
      <c r="D48">
        <v>3960</v>
      </c>
      <c r="E48">
        <f t="shared" si="0"/>
        <v>0</v>
      </c>
      <c r="F48">
        <f t="shared" si="1"/>
        <v>0</v>
      </c>
      <c r="G48">
        <v>3695</v>
      </c>
      <c r="H48">
        <f t="shared" si="2"/>
        <v>0</v>
      </c>
      <c r="I48">
        <f t="shared" si="3"/>
        <v>0</v>
      </c>
      <c r="J48">
        <f t="shared" si="4"/>
        <v>0</v>
      </c>
      <c r="K48">
        <v>0.51731149064714765</v>
      </c>
      <c r="L48">
        <v>0</v>
      </c>
      <c r="M48">
        <f t="shared" si="5"/>
        <v>1</v>
      </c>
      <c r="N48">
        <f t="shared" si="6"/>
        <v>0</v>
      </c>
      <c r="O48">
        <f t="shared" si="7"/>
        <v>4168.9938035048417</v>
      </c>
      <c r="P48">
        <f>O48-B48</f>
        <v>324.99380350484171</v>
      </c>
      <c r="Q48">
        <f t="shared" si="8"/>
        <v>324.99380350484171</v>
      </c>
      <c r="R48" s="8">
        <f>Q48/B48</f>
        <v>8.4545734522591495E-2</v>
      </c>
      <c r="S48">
        <v>1322</v>
      </c>
      <c r="T48">
        <f t="shared" si="9"/>
        <v>5849.8884630871507</v>
      </c>
      <c r="U48">
        <f t="shared" si="10"/>
        <v>23796</v>
      </c>
      <c r="V48">
        <f t="shared" si="11"/>
        <v>324.99380350484171</v>
      </c>
      <c r="W48">
        <f t="shared" si="12"/>
        <v>105620.97231654366</v>
      </c>
      <c r="X48">
        <f t="shared" si="13"/>
        <v>4</v>
      </c>
      <c r="Z48" s="2" t="s">
        <v>32</v>
      </c>
      <c r="AA48" s="2">
        <v>706.43462269672</v>
      </c>
      <c r="AB48" s="2">
        <v>228.64250119842234</v>
      </c>
      <c r="AC48" s="2">
        <v>3.0896907573787269</v>
      </c>
      <c r="AD48" s="2">
        <v>2.163586513877568E-3</v>
      </c>
      <c r="AE48" s="2">
        <v>256.75299842075435</v>
      </c>
      <c r="AF48" s="2">
        <v>1156.1162469726855</v>
      </c>
      <c r="AG48" s="2">
        <v>256.75299842075435</v>
      </c>
      <c r="AH48" s="2">
        <v>1156.1162469726855</v>
      </c>
    </row>
    <row r="49" spans="1:34" x14ac:dyDescent="0.35">
      <c r="A49" s="1">
        <v>40963</v>
      </c>
      <c r="B49">
        <v>4438</v>
      </c>
      <c r="C49">
        <v>3776</v>
      </c>
      <c r="D49">
        <v>4609</v>
      </c>
      <c r="E49">
        <f t="shared" si="0"/>
        <v>0</v>
      </c>
      <c r="F49">
        <f t="shared" si="1"/>
        <v>0</v>
      </c>
      <c r="G49">
        <v>3844</v>
      </c>
      <c r="H49">
        <f t="shared" si="2"/>
        <v>0</v>
      </c>
      <c r="I49">
        <f t="shared" si="3"/>
        <v>0</v>
      </c>
      <c r="J49">
        <f t="shared" si="4"/>
        <v>0</v>
      </c>
      <c r="K49">
        <v>0.56901359358661552</v>
      </c>
      <c r="L49">
        <v>0</v>
      </c>
      <c r="M49">
        <f t="shared" si="5"/>
        <v>0</v>
      </c>
      <c r="N49">
        <f t="shared" si="6"/>
        <v>1</v>
      </c>
      <c r="O49">
        <f t="shared" si="7"/>
        <v>4509.6272536696515</v>
      </c>
      <c r="P49">
        <f>O49-B49</f>
        <v>71.627253669651509</v>
      </c>
      <c r="Q49">
        <f t="shared" si="8"/>
        <v>71.627253669651509</v>
      </c>
      <c r="R49" s="8">
        <f>Q49/B49</f>
        <v>1.613953440055239E-2</v>
      </c>
      <c r="S49">
        <v>1086</v>
      </c>
      <c r="T49">
        <f t="shared" si="9"/>
        <v>1289.2905660537272</v>
      </c>
      <c r="U49">
        <f t="shared" si="10"/>
        <v>19548</v>
      </c>
      <c r="V49">
        <f t="shared" si="11"/>
        <v>71.627253669651509</v>
      </c>
      <c r="W49">
        <f t="shared" si="12"/>
        <v>5130.4634682566057</v>
      </c>
      <c r="X49">
        <f t="shared" si="13"/>
        <v>5</v>
      </c>
      <c r="Z49" s="2" t="s">
        <v>106</v>
      </c>
      <c r="AA49" s="2">
        <v>0.26883971678490032</v>
      </c>
      <c r="AB49" s="2">
        <v>9.4369708343101585E-2</v>
      </c>
      <c r="AC49" s="2">
        <v>2.8487924939587086</v>
      </c>
      <c r="AD49" s="2">
        <v>4.6473039385602488E-3</v>
      </c>
      <c r="AE49" s="2">
        <v>8.3238511813180538E-2</v>
      </c>
      <c r="AF49" s="2">
        <v>0.4544409217566201</v>
      </c>
      <c r="AG49" s="2">
        <v>8.3238511813180538E-2</v>
      </c>
      <c r="AH49" s="2">
        <v>0.4544409217566201</v>
      </c>
    </row>
    <row r="50" spans="1:34" x14ac:dyDescent="0.35">
      <c r="A50" s="1">
        <v>40964</v>
      </c>
      <c r="B50">
        <v>4395</v>
      </c>
      <c r="C50">
        <v>3992.3333333333335</v>
      </c>
      <c r="D50">
        <v>4848</v>
      </c>
      <c r="E50">
        <f t="shared" si="0"/>
        <v>0</v>
      </c>
      <c r="F50">
        <f t="shared" si="1"/>
        <v>0</v>
      </c>
      <c r="G50">
        <v>4438</v>
      </c>
      <c r="H50">
        <f t="shared" si="2"/>
        <v>1</v>
      </c>
      <c r="I50">
        <f t="shared" si="3"/>
        <v>0</v>
      </c>
      <c r="J50">
        <f t="shared" si="4"/>
        <v>0</v>
      </c>
      <c r="K50">
        <v>0.49500406645753459</v>
      </c>
      <c r="L50">
        <v>1</v>
      </c>
      <c r="M50">
        <f t="shared" si="5"/>
        <v>0</v>
      </c>
      <c r="N50">
        <f t="shared" si="6"/>
        <v>0</v>
      </c>
      <c r="O50">
        <f t="shared" si="7"/>
        <v>5262.6768932726127</v>
      </c>
      <c r="P50">
        <f>O50-B50</f>
        <v>867.67689327261269</v>
      </c>
      <c r="Q50">
        <f t="shared" si="8"/>
        <v>867.67689327261269</v>
      </c>
      <c r="R50" s="8">
        <f>Q50/B50</f>
        <v>0.19742363896987775</v>
      </c>
      <c r="S50">
        <v>1755</v>
      </c>
      <c r="T50">
        <f t="shared" si="9"/>
        <v>15618.184078907028</v>
      </c>
      <c r="U50">
        <f t="shared" si="10"/>
        <v>31590</v>
      </c>
      <c r="V50">
        <f t="shared" si="11"/>
        <v>867.67689327261269</v>
      </c>
      <c r="W50">
        <f t="shared" si="12"/>
        <v>752863.19111921289</v>
      </c>
      <c r="X50">
        <f t="shared" si="13"/>
        <v>6</v>
      </c>
      <c r="Z50" s="2" t="s">
        <v>21</v>
      </c>
      <c r="AA50" s="2">
        <v>0.39527862630331911</v>
      </c>
      <c r="AB50" s="2">
        <v>4.5412342898772315E-2</v>
      </c>
      <c r="AC50" s="2">
        <v>8.7042112578165423</v>
      </c>
      <c r="AD50" s="2">
        <v>1.2658626375822413E-16</v>
      </c>
      <c r="AE50" s="2">
        <v>0.305964102494926</v>
      </c>
      <c r="AF50" s="2">
        <v>0.48459315011171222</v>
      </c>
      <c r="AG50" s="2">
        <v>0.305964102494926</v>
      </c>
      <c r="AH50" s="2">
        <v>0.48459315011171222</v>
      </c>
    </row>
    <row r="51" spans="1:34" x14ac:dyDescent="0.35">
      <c r="A51" s="1">
        <v>40965</v>
      </c>
      <c r="B51">
        <v>4973</v>
      </c>
      <c r="C51">
        <v>4225.666666666667</v>
      </c>
      <c r="D51">
        <v>4972</v>
      </c>
      <c r="E51">
        <f t="shared" si="0"/>
        <v>0</v>
      </c>
      <c r="F51">
        <f t="shared" si="1"/>
        <v>0</v>
      </c>
      <c r="G51">
        <v>4395</v>
      </c>
      <c r="H51">
        <f t="shared" si="2"/>
        <v>0</v>
      </c>
      <c r="I51">
        <f t="shared" si="3"/>
        <v>1</v>
      </c>
      <c r="J51">
        <f t="shared" si="4"/>
        <v>0</v>
      </c>
      <c r="K51">
        <v>0.56715464157081441</v>
      </c>
      <c r="L51">
        <v>1</v>
      </c>
      <c r="M51">
        <f t="shared" si="5"/>
        <v>0</v>
      </c>
      <c r="N51">
        <f t="shared" si="6"/>
        <v>0</v>
      </c>
      <c r="O51">
        <f t="shared" si="7"/>
        <v>5221.2391134473019</v>
      </c>
      <c r="P51">
        <f>O51-B51</f>
        <v>248.23911344730186</v>
      </c>
      <c r="Q51">
        <f t="shared" si="8"/>
        <v>248.23911344730186</v>
      </c>
      <c r="R51" s="8">
        <f>Q51/B51</f>
        <v>4.9917376522682862E-2</v>
      </c>
      <c r="S51">
        <v>1259</v>
      </c>
      <c r="T51">
        <f t="shared" si="9"/>
        <v>4468.3040420514335</v>
      </c>
      <c r="U51">
        <f t="shared" si="10"/>
        <v>22662</v>
      </c>
      <c r="V51">
        <f t="shared" si="11"/>
        <v>248.23911344730186</v>
      </c>
      <c r="W51">
        <f t="shared" si="12"/>
        <v>61622.657445102406</v>
      </c>
      <c r="X51">
        <f t="shared" si="13"/>
        <v>7</v>
      </c>
      <c r="Z51" s="2" t="s">
        <v>16</v>
      </c>
      <c r="AA51" s="2">
        <v>-91.904015441656469</v>
      </c>
      <c r="AB51" s="2">
        <v>153.76230383856395</v>
      </c>
      <c r="AC51" s="2">
        <v>-0.59770186285805849</v>
      </c>
      <c r="AD51" s="2">
        <v>0.55042429875901733</v>
      </c>
      <c r="AE51" s="2">
        <v>-394.31534395723645</v>
      </c>
      <c r="AF51" s="2">
        <v>210.50731307392348</v>
      </c>
      <c r="AG51" s="2">
        <v>-394.31534395723645</v>
      </c>
      <c r="AH51" s="2">
        <v>210.50731307392348</v>
      </c>
    </row>
    <row r="52" spans="1:34" x14ac:dyDescent="0.35">
      <c r="A52" s="1">
        <v>40966</v>
      </c>
      <c r="B52">
        <v>3390</v>
      </c>
      <c r="C52">
        <v>4602</v>
      </c>
      <c r="D52">
        <v>3215</v>
      </c>
      <c r="E52">
        <f t="shared" si="0"/>
        <v>0</v>
      </c>
      <c r="F52">
        <f t="shared" si="1"/>
        <v>0</v>
      </c>
      <c r="G52">
        <v>4973</v>
      </c>
      <c r="H52">
        <f t="shared" si="2"/>
        <v>0</v>
      </c>
      <c r="I52">
        <f t="shared" si="3"/>
        <v>0</v>
      </c>
      <c r="J52">
        <f t="shared" si="4"/>
        <v>1</v>
      </c>
      <c r="K52">
        <v>0.31607993493667946</v>
      </c>
      <c r="L52">
        <v>0</v>
      </c>
      <c r="M52">
        <f t="shared" si="5"/>
        <v>0</v>
      </c>
      <c r="N52">
        <f t="shared" si="6"/>
        <v>0</v>
      </c>
      <c r="O52">
        <f t="shared" si="7"/>
        <v>4542.8897384797147</v>
      </c>
      <c r="P52">
        <f>O52-B52</f>
        <v>1152.8897384797147</v>
      </c>
      <c r="Q52">
        <f t="shared" si="8"/>
        <v>1152.8897384797147</v>
      </c>
      <c r="R52" s="8">
        <f>Q52/B52</f>
        <v>0.34008546857808691</v>
      </c>
      <c r="S52">
        <v>1213</v>
      </c>
      <c r="T52">
        <f t="shared" si="9"/>
        <v>20752.015292634864</v>
      </c>
      <c r="U52">
        <f t="shared" si="10"/>
        <v>21834</v>
      </c>
      <c r="V52">
        <f t="shared" si="11"/>
        <v>1152.8897384797147</v>
      </c>
      <c r="W52">
        <f t="shared" si="12"/>
        <v>1329154.7490918247</v>
      </c>
      <c r="X52">
        <f t="shared" si="13"/>
        <v>1</v>
      </c>
      <c r="Z52" s="2" t="s">
        <v>17</v>
      </c>
      <c r="AA52" s="2">
        <v>-123.45280985945088</v>
      </c>
      <c r="AB52" s="2">
        <v>132.80671678469699</v>
      </c>
      <c r="AC52" s="2">
        <v>-0.92956751622427025</v>
      </c>
      <c r="AD52" s="2">
        <v>0.35323389313351372</v>
      </c>
      <c r="AE52" s="2">
        <v>-384.64983055978593</v>
      </c>
      <c r="AF52" s="2">
        <v>137.74421084088414</v>
      </c>
      <c r="AG52" s="2">
        <v>-384.64983055978593</v>
      </c>
      <c r="AH52" s="2">
        <v>137.74421084088414</v>
      </c>
    </row>
    <row r="53" spans="1:34" x14ac:dyDescent="0.35">
      <c r="A53" s="1">
        <v>40967</v>
      </c>
      <c r="B53">
        <v>3795</v>
      </c>
      <c r="C53">
        <v>4252.666666666667</v>
      </c>
      <c r="D53">
        <v>3789</v>
      </c>
      <c r="E53">
        <f t="shared" si="0"/>
        <v>1</v>
      </c>
      <c r="F53">
        <f t="shared" si="1"/>
        <v>0</v>
      </c>
      <c r="G53">
        <v>3390</v>
      </c>
      <c r="H53">
        <f t="shared" si="2"/>
        <v>0</v>
      </c>
      <c r="I53">
        <f t="shared" si="3"/>
        <v>0</v>
      </c>
      <c r="J53">
        <f t="shared" si="4"/>
        <v>0</v>
      </c>
      <c r="K53">
        <v>0.54705472289996515</v>
      </c>
      <c r="L53">
        <v>0</v>
      </c>
      <c r="M53">
        <f t="shared" si="5"/>
        <v>0</v>
      </c>
      <c r="N53">
        <f t="shared" si="6"/>
        <v>0</v>
      </c>
      <c r="O53">
        <f t="shared" si="7"/>
        <v>4178.2715808778066</v>
      </c>
      <c r="P53">
        <f>O53-B53</f>
        <v>383.27158087780663</v>
      </c>
      <c r="Q53">
        <f t="shared" si="8"/>
        <v>383.27158087780663</v>
      </c>
      <c r="R53" s="8">
        <f>Q53/B53</f>
        <v>0.10099382895330873</v>
      </c>
      <c r="S53">
        <v>1158</v>
      </c>
      <c r="T53">
        <f t="shared" si="9"/>
        <v>6898.8884558005193</v>
      </c>
      <c r="U53">
        <f t="shared" si="10"/>
        <v>20844</v>
      </c>
      <c r="V53">
        <f t="shared" si="11"/>
        <v>383.27158087780663</v>
      </c>
      <c r="W53">
        <f t="shared" si="12"/>
        <v>146897.10470857305</v>
      </c>
      <c r="X53">
        <f t="shared" si="13"/>
        <v>2</v>
      </c>
      <c r="Z53" s="2" t="s">
        <v>53</v>
      </c>
      <c r="AA53" s="2">
        <v>0.17433014827507817</v>
      </c>
      <c r="AB53" s="2">
        <v>7.9075016596029418E-2</v>
      </c>
      <c r="AC53" s="2">
        <v>2.2046172834294642</v>
      </c>
      <c r="AD53" s="2">
        <v>2.8129211937453255E-2</v>
      </c>
      <c r="AE53" s="2">
        <v>1.8809710402975299E-2</v>
      </c>
      <c r="AF53" s="2">
        <v>0.32985058614718105</v>
      </c>
      <c r="AG53" s="2">
        <v>1.8809710402975299E-2</v>
      </c>
      <c r="AH53" s="2">
        <v>0.32985058614718105</v>
      </c>
    </row>
    <row r="54" spans="1:34" x14ac:dyDescent="0.35">
      <c r="A54" s="1">
        <v>40968</v>
      </c>
      <c r="B54">
        <v>3842</v>
      </c>
      <c r="C54">
        <v>4052.6666666666665</v>
      </c>
      <c r="D54">
        <v>3695</v>
      </c>
      <c r="E54">
        <f t="shared" si="0"/>
        <v>0</v>
      </c>
      <c r="F54">
        <f t="shared" si="1"/>
        <v>1</v>
      </c>
      <c r="G54">
        <v>3795</v>
      </c>
      <c r="H54">
        <f t="shared" si="2"/>
        <v>0</v>
      </c>
      <c r="I54">
        <f t="shared" si="3"/>
        <v>0</v>
      </c>
      <c r="J54">
        <f t="shared" si="4"/>
        <v>0</v>
      </c>
      <c r="K54">
        <v>0.50546067154641572</v>
      </c>
      <c r="L54">
        <v>0</v>
      </c>
      <c r="M54">
        <f t="shared" si="5"/>
        <v>0</v>
      </c>
      <c r="N54">
        <f t="shared" si="6"/>
        <v>0</v>
      </c>
      <c r="O54">
        <f t="shared" si="7"/>
        <v>4022.5244120596503</v>
      </c>
      <c r="P54">
        <f>O54-B54</f>
        <v>180.52441205965033</v>
      </c>
      <c r="Q54">
        <f t="shared" si="8"/>
        <v>180.52441205965033</v>
      </c>
      <c r="R54" s="8">
        <f>Q54/B54</f>
        <v>4.6987093196160942E-2</v>
      </c>
      <c r="S54">
        <v>1024</v>
      </c>
      <c r="T54">
        <f t="shared" si="9"/>
        <v>3249.439417073706</v>
      </c>
      <c r="U54">
        <f t="shared" si="10"/>
        <v>18432</v>
      </c>
      <c r="V54">
        <f t="shared" si="11"/>
        <v>180.52441205965033</v>
      </c>
      <c r="W54">
        <f t="shared" si="12"/>
        <v>32589.063349482425</v>
      </c>
      <c r="X54">
        <f t="shared" si="13"/>
        <v>3</v>
      </c>
      <c r="Z54" s="2" t="s">
        <v>20</v>
      </c>
      <c r="AA54" s="2">
        <v>486.91155379785494</v>
      </c>
      <c r="AB54" s="2">
        <v>134.08492046362318</v>
      </c>
      <c r="AC54" s="2">
        <v>3.631366988280778</v>
      </c>
      <c r="AD54" s="2">
        <v>3.2391446473603895E-4</v>
      </c>
      <c r="AE54" s="2">
        <v>223.2006316860049</v>
      </c>
      <c r="AF54" s="2">
        <v>750.62247590970492</v>
      </c>
      <c r="AG54" s="2">
        <v>223.2006316860049</v>
      </c>
      <c r="AH54" s="2">
        <v>750.62247590970492</v>
      </c>
    </row>
    <row r="55" spans="1:34" ht="15" thickBot="1" x14ac:dyDescent="0.4">
      <c r="A55" s="1">
        <v>40969</v>
      </c>
      <c r="B55">
        <v>4135</v>
      </c>
      <c r="C55">
        <v>3675.6666666666665</v>
      </c>
      <c r="D55">
        <v>3844</v>
      </c>
      <c r="E55">
        <f t="shared" si="0"/>
        <v>0</v>
      </c>
      <c r="F55">
        <f t="shared" si="1"/>
        <v>0</v>
      </c>
      <c r="G55">
        <v>3842</v>
      </c>
      <c r="H55">
        <f t="shared" si="2"/>
        <v>0</v>
      </c>
      <c r="I55">
        <f t="shared" si="3"/>
        <v>0</v>
      </c>
      <c r="J55">
        <f t="shared" si="4"/>
        <v>0</v>
      </c>
      <c r="K55">
        <v>0.53404205878935751</v>
      </c>
      <c r="L55">
        <v>0</v>
      </c>
      <c r="M55">
        <f t="shared" si="5"/>
        <v>1</v>
      </c>
      <c r="N55">
        <f t="shared" si="6"/>
        <v>0</v>
      </c>
      <c r="O55">
        <f t="shared" si="7"/>
        <v>4197.6029089062367</v>
      </c>
      <c r="P55">
        <f>O55-B55</f>
        <v>62.602908906236735</v>
      </c>
      <c r="Q55">
        <f t="shared" si="8"/>
        <v>62.602908906236735</v>
      </c>
      <c r="R55" s="8">
        <f>Q55/B55</f>
        <v>1.5139760315897638E-2</v>
      </c>
      <c r="S55">
        <v>995</v>
      </c>
      <c r="T55">
        <f t="shared" si="9"/>
        <v>1126.8523603122612</v>
      </c>
      <c r="U55">
        <f t="shared" si="10"/>
        <v>17910</v>
      </c>
      <c r="V55">
        <f t="shared" si="11"/>
        <v>62.602908906236735</v>
      </c>
      <c r="W55">
        <f t="shared" si="12"/>
        <v>3919.1242035225746</v>
      </c>
      <c r="X55">
        <f t="shared" si="13"/>
        <v>4</v>
      </c>
      <c r="Z55" s="3" t="s">
        <v>152</v>
      </c>
      <c r="AA55" s="3">
        <v>326.92578449556908</v>
      </c>
      <c r="AB55" s="3">
        <v>132.8480477228365</v>
      </c>
      <c r="AC55" s="3">
        <v>2.4609001795618464</v>
      </c>
      <c r="AD55" s="3">
        <v>1.4339621402772118E-2</v>
      </c>
      <c r="AE55" s="3">
        <v>65.647476356118375</v>
      </c>
      <c r="AF55" s="3">
        <v>588.20409263501983</v>
      </c>
      <c r="AG55" s="3">
        <v>65.647476356118375</v>
      </c>
      <c r="AH55" s="3">
        <v>588.20409263501983</v>
      </c>
    </row>
    <row r="56" spans="1:34" x14ac:dyDescent="0.35">
      <c r="A56" s="1">
        <v>40970</v>
      </c>
      <c r="B56">
        <v>4592</v>
      </c>
      <c r="C56">
        <v>3924</v>
      </c>
      <c r="D56">
        <v>4438</v>
      </c>
      <c r="E56">
        <f t="shared" si="0"/>
        <v>0</v>
      </c>
      <c r="F56">
        <f t="shared" si="1"/>
        <v>0</v>
      </c>
      <c r="G56">
        <v>4135</v>
      </c>
      <c r="H56">
        <f t="shared" si="2"/>
        <v>0</v>
      </c>
      <c r="I56">
        <f t="shared" si="3"/>
        <v>0</v>
      </c>
      <c r="J56">
        <f t="shared" si="4"/>
        <v>0</v>
      </c>
      <c r="K56">
        <v>0.55309631695131867</v>
      </c>
      <c r="L56">
        <v>0</v>
      </c>
      <c r="M56">
        <f t="shared" si="5"/>
        <v>0</v>
      </c>
      <c r="N56">
        <f t="shared" si="6"/>
        <v>1</v>
      </c>
      <c r="O56">
        <f t="shared" si="7"/>
        <v>4563.276319319647</v>
      </c>
      <c r="P56">
        <f>O56-B56</f>
        <v>-28.723680680353027</v>
      </c>
      <c r="Q56">
        <f t="shared" si="8"/>
        <v>28.723680680353027</v>
      </c>
      <c r="R56" s="8">
        <f>Q56/B56</f>
        <v>6.2551569425855899E-3</v>
      </c>
      <c r="S56">
        <v>674</v>
      </c>
      <c r="T56">
        <f t="shared" si="9"/>
        <v>2068.105008985418</v>
      </c>
      <c r="U56">
        <f t="shared" si="10"/>
        <v>12132</v>
      </c>
      <c r="V56">
        <f t="shared" si="11"/>
        <v>-57.447361360706054</v>
      </c>
      <c r="W56">
        <f t="shared" si="12"/>
        <v>3300.1993273075432</v>
      </c>
      <c r="X56">
        <f t="shared" si="13"/>
        <v>5</v>
      </c>
    </row>
    <row r="57" spans="1:34" x14ac:dyDescent="0.35">
      <c r="A57" s="1">
        <v>40971</v>
      </c>
      <c r="B57">
        <v>5335</v>
      </c>
      <c r="C57">
        <v>4189.666666666667</v>
      </c>
      <c r="D57">
        <v>4395</v>
      </c>
      <c r="E57">
        <f t="shared" si="0"/>
        <v>0</v>
      </c>
      <c r="F57">
        <f t="shared" si="1"/>
        <v>0</v>
      </c>
      <c r="G57">
        <v>4592</v>
      </c>
      <c r="H57">
        <f t="shared" si="2"/>
        <v>1</v>
      </c>
      <c r="I57">
        <f t="shared" si="3"/>
        <v>0</v>
      </c>
      <c r="J57">
        <f t="shared" si="4"/>
        <v>0</v>
      </c>
      <c r="K57">
        <v>0.58632508423376317</v>
      </c>
      <c r="L57">
        <v>1</v>
      </c>
      <c r="M57">
        <f t="shared" si="5"/>
        <v>0</v>
      </c>
      <c r="N57">
        <f t="shared" si="6"/>
        <v>0</v>
      </c>
      <c r="O57">
        <f t="shared" si="7"/>
        <v>5202.1992718547044</v>
      </c>
      <c r="P57">
        <f>O57-B57</f>
        <v>-132.80072814529558</v>
      </c>
      <c r="Q57">
        <f t="shared" si="8"/>
        <v>132.80072814529558</v>
      </c>
      <c r="R57" s="8">
        <f>Q57/B57</f>
        <v>2.4892357665472462E-2</v>
      </c>
      <c r="S57">
        <v>1162</v>
      </c>
      <c r="T57">
        <f t="shared" si="9"/>
        <v>9561.6524264612817</v>
      </c>
      <c r="U57">
        <f t="shared" si="10"/>
        <v>20916</v>
      </c>
      <c r="V57">
        <f t="shared" si="11"/>
        <v>-265.60145629059116</v>
      </c>
      <c r="W57">
        <f t="shared" si="12"/>
        <v>70544.133583682808</v>
      </c>
      <c r="X57">
        <f t="shared" si="13"/>
        <v>6</v>
      </c>
    </row>
    <row r="58" spans="1:34" x14ac:dyDescent="0.35">
      <c r="A58" s="1">
        <v>40972</v>
      </c>
      <c r="B58">
        <v>5604</v>
      </c>
      <c r="C58">
        <v>4687.333333333333</v>
      </c>
      <c r="D58">
        <v>4973</v>
      </c>
      <c r="E58">
        <f t="shared" si="0"/>
        <v>0</v>
      </c>
      <c r="F58">
        <f t="shared" si="1"/>
        <v>0</v>
      </c>
      <c r="G58">
        <v>5335</v>
      </c>
      <c r="H58">
        <f t="shared" si="2"/>
        <v>0</v>
      </c>
      <c r="I58">
        <f t="shared" si="3"/>
        <v>1</v>
      </c>
      <c r="J58">
        <f t="shared" si="4"/>
        <v>0</v>
      </c>
      <c r="K58">
        <v>0.5312536307656559</v>
      </c>
      <c r="L58">
        <v>1</v>
      </c>
      <c r="M58">
        <f t="shared" si="5"/>
        <v>0</v>
      </c>
      <c r="N58">
        <f t="shared" si="6"/>
        <v>0</v>
      </c>
      <c r="O58">
        <f t="shared" si="7"/>
        <v>5588.5250089820365</v>
      </c>
      <c r="P58">
        <f>O58-B58</f>
        <v>-15.474991017963475</v>
      </c>
      <c r="Q58">
        <f t="shared" si="8"/>
        <v>15.474991017963475</v>
      </c>
      <c r="R58" s="8">
        <f>Q58/B58</f>
        <v>2.7614188111997635E-3</v>
      </c>
      <c r="S58">
        <v>622</v>
      </c>
      <c r="T58">
        <f t="shared" si="9"/>
        <v>1114.1993532933702</v>
      </c>
      <c r="U58">
        <f t="shared" si="10"/>
        <v>11196</v>
      </c>
      <c r="V58">
        <f t="shared" si="11"/>
        <v>-30.949982035926951</v>
      </c>
      <c r="W58">
        <f t="shared" si="12"/>
        <v>957.90138802420097</v>
      </c>
      <c r="X58">
        <f t="shared" si="13"/>
        <v>7</v>
      </c>
    </row>
    <row r="59" spans="1:34" x14ac:dyDescent="0.35">
      <c r="A59" s="1">
        <v>40973</v>
      </c>
      <c r="B59">
        <v>3487</v>
      </c>
      <c r="C59">
        <v>5177</v>
      </c>
      <c r="D59">
        <v>3390</v>
      </c>
      <c r="E59">
        <f t="shared" si="0"/>
        <v>0</v>
      </c>
      <c r="F59">
        <f t="shared" si="1"/>
        <v>0</v>
      </c>
      <c r="G59">
        <v>5604</v>
      </c>
      <c r="H59">
        <f t="shared" si="2"/>
        <v>0</v>
      </c>
      <c r="I59">
        <f t="shared" si="3"/>
        <v>0</v>
      </c>
      <c r="J59">
        <f t="shared" si="4"/>
        <v>1</v>
      </c>
      <c r="K59">
        <v>0.25403741140931801</v>
      </c>
      <c r="L59">
        <v>0</v>
      </c>
      <c r="M59">
        <f t="shared" si="5"/>
        <v>0</v>
      </c>
      <c r="N59">
        <f t="shared" si="6"/>
        <v>0</v>
      </c>
      <c r="O59">
        <f t="shared" si="7"/>
        <v>4945.9354832062609</v>
      </c>
      <c r="P59">
        <f>O59-B59</f>
        <v>1458.9354832062609</v>
      </c>
      <c r="Q59">
        <f t="shared" si="8"/>
        <v>1458.9354832062609</v>
      </c>
      <c r="R59" s="8">
        <f>Q59/B59</f>
        <v>0.41839273966339574</v>
      </c>
      <c r="S59">
        <v>1251</v>
      </c>
      <c r="T59">
        <f t="shared" si="9"/>
        <v>26260.838697712694</v>
      </c>
      <c r="U59">
        <f t="shared" si="10"/>
        <v>22518</v>
      </c>
      <c r="V59">
        <f t="shared" si="11"/>
        <v>1458.9354832062609</v>
      </c>
      <c r="W59">
        <f t="shared" si="12"/>
        <v>2128492.7441582857</v>
      </c>
      <c r="X59">
        <f t="shared" si="13"/>
        <v>1</v>
      </c>
    </row>
    <row r="60" spans="1:34" x14ac:dyDescent="0.35">
      <c r="A60" s="1">
        <v>40974</v>
      </c>
      <c r="B60">
        <v>3854</v>
      </c>
      <c r="C60">
        <v>4808.666666666667</v>
      </c>
      <c r="D60">
        <v>3795</v>
      </c>
      <c r="E60">
        <f t="shared" si="0"/>
        <v>1</v>
      </c>
      <c r="F60">
        <f t="shared" si="1"/>
        <v>0</v>
      </c>
      <c r="G60">
        <v>3487</v>
      </c>
      <c r="H60">
        <f t="shared" si="2"/>
        <v>0</v>
      </c>
      <c r="I60">
        <f t="shared" si="3"/>
        <v>0</v>
      </c>
      <c r="J60">
        <f t="shared" si="4"/>
        <v>0</v>
      </c>
      <c r="K60">
        <v>0.54263971186243753</v>
      </c>
      <c r="L60">
        <v>0</v>
      </c>
      <c r="M60">
        <f t="shared" si="5"/>
        <v>0</v>
      </c>
      <c r="N60">
        <f t="shared" si="6"/>
        <v>0</v>
      </c>
      <c r="O60">
        <f t="shared" si="7"/>
        <v>4397.7160384950512</v>
      </c>
      <c r="P60">
        <f>O60-B60</f>
        <v>543.71603849505118</v>
      </c>
      <c r="Q60">
        <f t="shared" si="8"/>
        <v>543.71603849505118</v>
      </c>
      <c r="R60" s="8">
        <f>Q60/B60</f>
        <v>0.14107837013364069</v>
      </c>
      <c r="S60">
        <v>1095</v>
      </c>
      <c r="T60">
        <f t="shared" si="9"/>
        <v>9786.8886929109212</v>
      </c>
      <c r="U60">
        <f t="shared" si="10"/>
        <v>19710</v>
      </c>
      <c r="V60">
        <f t="shared" si="11"/>
        <v>543.71603849505118</v>
      </c>
      <c r="W60">
        <f t="shared" si="12"/>
        <v>295627.13051675196</v>
      </c>
      <c r="X60">
        <f t="shared" si="13"/>
        <v>2</v>
      </c>
      <c r="Z60" t="s">
        <v>22</v>
      </c>
    </row>
    <row r="61" spans="1:34" ht="15" thickBot="1" x14ac:dyDescent="0.4">
      <c r="A61" s="1">
        <v>40975</v>
      </c>
      <c r="B61">
        <v>4368</v>
      </c>
      <c r="C61">
        <v>4315</v>
      </c>
      <c r="D61">
        <v>3842</v>
      </c>
      <c r="E61">
        <f t="shared" si="0"/>
        <v>0</v>
      </c>
      <c r="F61">
        <f t="shared" si="1"/>
        <v>1</v>
      </c>
      <c r="G61">
        <v>3854</v>
      </c>
      <c r="H61">
        <f t="shared" si="2"/>
        <v>0</v>
      </c>
      <c r="I61">
        <f t="shared" si="3"/>
        <v>0</v>
      </c>
      <c r="J61">
        <f t="shared" si="4"/>
        <v>0</v>
      </c>
      <c r="K61">
        <v>0.55971883350761009</v>
      </c>
      <c r="L61">
        <v>0</v>
      </c>
      <c r="M61">
        <f t="shared" si="5"/>
        <v>0</v>
      </c>
      <c r="N61">
        <f t="shared" si="6"/>
        <v>0</v>
      </c>
      <c r="O61">
        <f t="shared" si="7"/>
        <v>4180.982817696552</v>
      </c>
      <c r="P61">
        <f>O61-B61</f>
        <v>-187.01718230344795</v>
      </c>
      <c r="Q61">
        <f t="shared" si="8"/>
        <v>187.01718230344795</v>
      </c>
      <c r="R61" s="8">
        <f>Q61/B61</f>
        <v>4.2815288988884606E-2</v>
      </c>
      <c r="S61">
        <v>616</v>
      </c>
      <c r="T61">
        <f t="shared" si="9"/>
        <v>13465.237125848253</v>
      </c>
      <c r="U61">
        <f t="shared" si="10"/>
        <v>11088</v>
      </c>
      <c r="V61">
        <f t="shared" si="11"/>
        <v>-374.03436460689591</v>
      </c>
      <c r="W61">
        <f t="shared" si="12"/>
        <v>139901.70590688434</v>
      </c>
      <c r="X61">
        <f t="shared" si="13"/>
        <v>3</v>
      </c>
    </row>
    <row r="62" spans="1:34" x14ac:dyDescent="0.35">
      <c r="A62" s="1">
        <v>40976</v>
      </c>
      <c r="B62">
        <v>4263</v>
      </c>
      <c r="C62">
        <v>3903</v>
      </c>
      <c r="D62">
        <v>4135</v>
      </c>
      <c r="E62">
        <f t="shared" si="0"/>
        <v>0</v>
      </c>
      <c r="F62">
        <f t="shared" si="1"/>
        <v>0</v>
      </c>
      <c r="G62">
        <v>4368</v>
      </c>
      <c r="H62">
        <f t="shared" si="2"/>
        <v>0</v>
      </c>
      <c r="I62">
        <f t="shared" si="3"/>
        <v>0</v>
      </c>
      <c r="J62">
        <f t="shared" si="4"/>
        <v>0</v>
      </c>
      <c r="K62">
        <v>0.48780062739630531</v>
      </c>
      <c r="L62">
        <v>0</v>
      </c>
      <c r="M62">
        <f t="shared" si="5"/>
        <v>1</v>
      </c>
      <c r="N62">
        <f t="shared" si="6"/>
        <v>0</v>
      </c>
      <c r="O62">
        <f t="shared" si="7"/>
        <v>4497.0392932709174</v>
      </c>
      <c r="P62">
        <f>O62-B62</f>
        <v>234.03929327091737</v>
      </c>
      <c r="Q62">
        <f t="shared" si="8"/>
        <v>234.03929327091737</v>
      </c>
      <c r="R62" s="8">
        <f>Q62/B62</f>
        <v>5.4900139167468304E-2</v>
      </c>
      <c r="S62">
        <v>856</v>
      </c>
      <c r="T62">
        <f t="shared" si="9"/>
        <v>4212.7072788765126</v>
      </c>
      <c r="U62">
        <f t="shared" si="10"/>
        <v>15408</v>
      </c>
      <c r="V62">
        <f t="shared" si="11"/>
        <v>234.03929327091737</v>
      </c>
      <c r="W62">
        <f t="shared" si="12"/>
        <v>54774.39079475047</v>
      </c>
      <c r="X62">
        <f t="shared" si="13"/>
        <v>4</v>
      </c>
      <c r="Z62" s="5" t="s">
        <v>23</v>
      </c>
      <c r="AA62" s="5"/>
    </row>
    <row r="63" spans="1:34" x14ac:dyDescent="0.35">
      <c r="A63" s="1">
        <v>40977</v>
      </c>
      <c r="B63">
        <v>4953</v>
      </c>
      <c r="C63">
        <v>4161.666666666667</v>
      </c>
      <c r="D63">
        <v>4592</v>
      </c>
      <c r="E63">
        <f t="shared" si="0"/>
        <v>0</v>
      </c>
      <c r="F63">
        <f t="shared" si="1"/>
        <v>0</v>
      </c>
      <c r="G63">
        <v>4263</v>
      </c>
      <c r="H63">
        <f t="shared" si="2"/>
        <v>0</v>
      </c>
      <c r="I63">
        <f t="shared" si="3"/>
        <v>0</v>
      </c>
      <c r="J63">
        <f t="shared" si="4"/>
        <v>0</v>
      </c>
      <c r="K63">
        <v>0.58016730568142205</v>
      </c>
      <c r="L63">
        <v>0</v>
      </c>
      <c r="M63">
        <f t="shared" si="5"/>
        <v>0</v>
      </c>
      <c r="N63">
        <f t="shared" si="6"/>
        <v>1</v>
      </c>
      <c r="O63">
        <f t="shared" si="7"/>
        <v>4730.5299793215627</v>
      </c>
      <c r="P63">
        <f>O63-B63</f>
        <v>-222.47002067843732</v>
      </c>
      <c r="Q63">
        <f t="shared" si="8"/>
        <v>222.47002067843732</v>
      </c>
      <c r="R63" s="8">
        <f>Q63/B63</f>
        <v>4.491621657145918E-2</v>
      </c>
      <c r="S63">
        <v>336</v>
      </c>
      <c r="T63">
        <f t="shared" si="9"/>
        <v>16017.841488847487</v>
      </c>
      <c r="U63">
        <f t="shared" si="10"/>
        <v>6048</v>
      </c>
      <c r="V63">
        <f t="shared" si="11"/>
        <v>-444.94004135687464</v>
      </c>
      <c r="W63">
        <f t="shared" si="12"/>
        <v>197971.64040265733</v>
      </c>
      <c r="X63">
        <f t="shared" si="13"/>
        <v>5</v>
      </c>
      <c r="Z63" s="2" t="s">
        <v>24</v>
      </c>
      <c r="AA63" s="2">
        <v>0.74922643739114025</v>
      </c>
    </row>
    <row r="64" spans="1:34" x14ac:dyDescent="0.35">
      <c r="A64" s="1">
        <v>40978</v>
      </c>
      <c r="B64">
        <v>5715</v>
      </c>
      <c r="C64">
        <v>4528</v>
      </c>
      <c r="D64">
        <v>5335</v>
      </c>
      <c r="E64">
        <f t="shared" si="0"/>
        <v>0</v>
      </c>
      <c r="F64">
        <f t="shared" si="1"/>
        <v>0</v>
      </c>
      <c r="G64">
        <v>4953</v>
      </c>
      <c r="H64">
        <f t="shared" si="2"/>
        <v>1</v>
      </c>
      <c r="I64">
        <f t="shared" si="3"/>
        <v>0</v>
      </c>
      <c r="J64">
        <f t="shared" si="4"/>
        <v>0</v>
      </c>
      <c r="K64">
        <v>0.58853258975252698</v>
      </c>
      <c r="L64">
        <v>1</v>
      </c>
      <c r="M64">
        <f t="shared" si="5"/>
        <v>0</v>
      </c>
      <c r="N64">
        <f t="shared" si="6"/>
        <v>0</v>
      </c>
      <c r="O64">
        <f t="shared" si="7"/>
        <v>5739.3056489354258</v>
      </c>
      <c r="P64">
        <f>O64-B64</f>
        <v>24.305648935425779</v>
      </c>
      <c r="Q64">
        <f t="shared" si="8"/>
        <v>24.305648935425779</v>
      </c>
      <c r="R64" s="8">
        <f>Q64/B64</f>
        <v>4.2529569440815009E-3</v>
      </c>
      <c r="S64">
        <v>704</v>
      </c>
      <c r="T64">
        <f t="shared" si="9"/>
        <v>437.50168083766403</v>
      </c>
      <c r="U64">
        <f t="shared" si="10"/>
        <v>12672</v>
      </c>
      <c r="V64">
        <f t="shared" si="11"/>
        <v>24.305648935425779</v>
      </c>
      <c r="W64">
        <f t="shared" si="12"/>
        <v>590.76457017216433</v>
      </c>
      <c r="X64">
        <f t="shared" si="13"/>
        <v>6</v>
      </c>
      <c r="Z64" s="2" t="s">
        <v>25</v>
      </c>
      <c r="AA64" s="2">
        <v>0.56134025448582026</v>
      </c>
    </row>
    <row r="65" spans="1:34" x14ac:dyDescent="0.35">
      <c r="A65" s="1">
        <v>40979</v>
      </c>
      <c r="B65">
        <v>5598</v>
      </c>
      <c r="C65">
        <v>4977</v>
      </c>
      <c r="D65">
        <v>5604</v>
      </c>
      <c r="E65">
        <f t="shared" si="0"/>
        <v>0</v>
      </c>
      <c r="F65">
        <f t="shared" si="1"/>
        <v>0</v>
      </c>
      <c r="G65">
        <v>5715</v>
      </c>
      <c r="H65">
        <f t="shared" si="2"/>
        <v>0</v>
      </c>
      <c r="I65">
        <f t="shared" si="3"/>
        <v>1</v>
      </c>
      <c r="J65">
        <f t="shared" si="4"/>
        <v>0</v>
      </c>
      <c r="K65">
        <v>0.48640641338445451</v>
      </c>
      <c r="L65">
        <v>1</v>
      </c>
      <c r="M65">
        <f t="shared" si="5"/>
        <v>0</v>
      </c>
      <c r="N65">
        <f t="shared" si="6"/>
        <v>0</v>
      </c>
      <c r="O65">
        <f t="shared" si="7"/>
        <v>6001.0237308043888</v>
      </c>
      <c r="P65">
        <f>O65-B65</f>
        <v>403.02373080438883</v>
      </c>
      <c r="Q65">
        <f t="shared" si="8"/>
        <v>403.02373080438883</v>
      </c>
      <c r="R65" s="8">
        <f>Q65/B65</f>
        <v>7.1994235584921198E-2</v>
      </c>
      <c r="S65">
        <v>551</v>
      </c>
      <c r="T65">
        <f t="shared" si="9"/>
        <v>7254.427154478999</v>
      </c>
      <c r="U65">
        <f t="shared" si="10"/>
        <v>9918</v>
      </c>
      <c r="V65">
        <f t="shared" si="11"/>
        <v>403.02373080438883</v>
      </c>
      <c r="W65">
        <f t="shared" si="12"/>
        <v>162428.12759148848</v>
      </c>
      <c r="X65">
        <f t="shared" si="13"/>
        <v>7</v>
      </c>
      <c r="Z65" s="2" t="s">
        <v>26</v>
      </c>
      <c r="AA65" s="2">
        <v>0.55259205443283088</v>
      </c>
    </row>
    <row r="66" spans="1:34" x14ac:dyDescent="0.35">
      <c r="A66" s="1">
        <v>40980</v>
      </c>
      <c r="B66">
        <v>3941</v>
      </c>
      <c r="C66">
        <v>5422</v>
      </c>
      <c r="D66">
        <v>3487</v>
      </c>
      <c r="E66">
        <f t="shared" si="0"/>
        <v>0</v>
      </c>
      <c r="F66">
        <f t="shared" si="1"/>
        <v>0</v>
      </c>
      <c r="G66">
        <v>5598</v>
      </c>
      <c r="H66">
        <f t="shared" si="2"/>
        <v>0</v>
      </c>
      <c r="I66">
        <f t="shared" si="3"/>
        <v>0</v>
      </c>
      <c r="J66">
        <f t="shared" si="4"/>
        <v>1</v>
      </c>
      <c r="K66">
        <v>0.30748228186359938</v>
      </c>
      <c r="L66">
        <v>0</v>
      </c>
      <c r="M66">
        <f t="shared" si="5"/>
        <v>0</v>
      </c>
      <c r="N66">
        <f t="shared" si="6"/>
        <v>0</v>
      </c>
      <c r="O66">
        <f t="shared" si="7"/>
        <v>5066.1198361653405</v>
      </c>
      <c r="P66">
        <f>O66-B66</f>
        <v>1125.1198361653405</v>
      </c>
      <c r="Q66">
        <f t="shared" si="8"/>
        <v>1125.1198361653405</v>
      </c>
      <c r="R66" s="8">
        <f>Q66/B66</f>
        <v>0.28549095056212648</v>
      </c>
      <c r="S66">
        <v>1038</v>
      </c>
      <c r="T66">
        <f t="shared" si="9"/>
        <v>20252.15705097613</v>
      </c>
      <c r="U66">
        <f t="shared" si="10"/>
        <v>18684</v>
      </c>
      <c r="V66">
        <f t="shared" si="11"/>
        <v>1125.1198361653405</v>
      </c>
      <c r="W66">
        <f t="shared" si="12"/>
        <v>1265894.6457327227</v>
      </c>
      <c r="X66">
        <f t="shared" si="13"/>
        <v>1</v>
      </c>
      <c r="Z66" s="2" t="s">
        <v>6</v>
      </c>
      <c r="AA66" s="2">
        <v>791.31537081720558</v>
      </c>
    </row>
    <row r="67" spans="1:34" ht="15" thickBot="1" x14ac:dyDescent="0.4">
      <c r="A67" s="1">
        <v>40981</v>
      </c>
      <c r="B67">
        <v>4048</v>
      </c>
      <c r="C67">
        <v>5084.666666666667</v>
      </c>
      <c r="D67">
        <v>3854</v>
      </c>
      <c r="E67">
        <f t="shared" ref="E67:E130" si="14">IF(X67=2,1,0)</f>
        <v>1</v>
      </c>
      <c r="F67">
        <f t="shared" ref="F67:F130" si="15">IF(X67=3,1,0)</f>
        <v>0</v>
      </c>
      <c r="G67">
        <v>3941</v>
      </c>
      <c r="H67">
        <f t="shared" ref="H67:H130" si="16">IF(X67=6,1,0)</f>
        <v>0</v>
      </c>
      <c r="I67">
        <f t="shared" ref="I67:I130" si="17">IF(X67=7,1,0)</f>
        <v>0</v>
      </c>
      <c r="J67">
        <f t="shared" ref="J67:J130" si="18">IF(X67=1,1,0)</f>
        <v>0</v>
      </c>
      <c r="K67">
        <v>0.51243174160566984</v>
      </c>
      <c r="L67">
        <v>0</v>
      </c>
      <c r="M67">
        <f t="shared" ref="M67:M130" si="19">IF(X67=4,1,0)</f>
        <v>0</v>
      </c>
      <c r="N67">
        <f t="shared" ref="N67:N130" si="20">IF(X67=5,1,0)</f>
        <v>0</v>
      </c>
      <c r="O67">
        <f t="shared" ref="O67:O130" si="21">$Z$2+SUMPRODUCT(C67:I67,$AA$2:$AG$2)</f>
        <v>4614.9470715828029</v>
      </c>
      <c r="P67">
        <f>O67-B67</f>
        <v>566.94707158280289</v>
      </c>
      <c r="Q67">
        <f t="shared" ref="Q67:Q130" si="22">ABS(P67)</f>
        <v>566.94707158280289</v>
      </c>
      <c r="R67" s="8">
        <f>Q67/B67</f>
        <v>0.14005609475859757</v>
      </c>
      <c r="S67">
        <v>1060</v>
      </c>
      <c r="T67">
        <f t="shared" ref="T67:T130" si="23">IF(P67&lt;0,P67*-72,P67*18)</f>
        <v>10205.047288490452</v>
      </c>
      <c r="U67">
        <f t="shared" ref="U67:U130" si="24">S67*18</f>
        <v>19080</v>
      </c>
      <c r="V67">
        <f t="shared" ref="V67:V130" si="25">IF(P67&lt;0,P67*2,P67)</f>
        <v>566.94707158280289</v>
      </c>
      <c r="W67">
        <f t="shared" ref="W67:W130" si="26">V67^2</f>
        <v>321428.98197631584</v>
      </c>
      <c r="X67">
        <f t="shared" ref="X67:X130" si="27">WEEKDAY(A67,11)</f>
        <v>2</v>
      </c>
      <c r="Z67" s="3" t="s">
        <v>27</v>
      </c>
      <c r="AA67" s="3">
        <v>359</v>
      </c>
    </row>
    <row r="68" spans="1:34" x14ac:dyDescent="0.35">
      <c r="A68" s="1">
        <v>40982</v>
      </c>
      <c r="B68">
        <v>3883</v>
      </c>
      <c r="C68">
        <v>4529</v>
      </c>
      <c r="D68">
        <v>4368</v>
      </c>
      <c r="E68">
        <f t="shared" si="14"/>
        <v>0</v>
      </c>
      <c r="F68">
        <f t="shared" si="15"/>
        <v>1</v>
      </c>
      <c r="G68">
        <v>4048</v>
      </c>
      <c r="H68">
        <f t="shared" si="16"/>
        <v>0</v>
      </c>
      <c r="I68">
        <f t="shared" si="17"/>
        <v>0</v>
      </c>
      <c r="J68">
        <f t="shared" si="18"/>
        <v>0</v>
      </c>
      <c r="K68">
        <v>0.48082955733705124</v>
      </c>
      <c r="L68">
        <v>0</v>
      </c>
      <c r="M68">
        <f t="shared" si="19"/>
        <v>0</v>
      </c>
      <c r="N68">
        <f t="shared" si="20"/>
        <v>0</v>
      </c>
      <c r="O68">
        <f t="shared" si="21"/>
        <v>4488.5056968946847</v>
      </c>
      <c r="P68">
        <f>O68-B68</f>
        <v>605.50569689468466</v>
      </c>
      <c r="Q68">
        <f t="shared" si="22"/>
        <v>605.50569689468466</v>
      </c>
      <c r="R68" s="8">
        <f>Q68/B68</f>
        <v>0.15593759899425308</v>
      </c>
      <c r="S68">
        <v>1181</v>
      </c>
      <c r="T68">
        <f t="shared" si="23"/>
        <v>10899.102544104324</v>
      </c>
      <c r="U68">
        <f t="shared" si="24"/>
        <v>21258</v>
      </c>
      <c r="V68">
        <f t="shared" si="25"/>
        <v>605.50569689468466</v>
      </c>
      <c r="W68">
        <f t="shared" si="26"/>
        <v>366637.14897191775</v>
      </c>
      <c r="X68">
        <f t="shared" si="27"/>
        <v>3</v>
      </c>
    </row>
    <row r="69" spans="1:34" ht="15" thickBot="1" x14ac:dyDescent="0.4">
      <c r="A69" s="1">
        <v>40983</v>
      </c>
      <c r="B69">
        <v>4491</v>
      </c>
      <c r="C69">
        <v>3957.3333333333335</v>
      </c>
      <c r="D69">
        <v>4263</v>
      </c>
      <c r="E69">
        <f t="shared" si="14"/>
        <v>0</v>
      </c>
      <c r="F69">
        <f t="shared" si="15"/>
        <v>0</v>
      </c>
      <c r="G69">
        <v>3883</v>
      </c>
      <c r="H69">
        <f t="shared" si="16"/>
        <v>0</v>
      </c>
      <c r="I69">
        <f t="shared" si="17"/>
        <v>0</v>
      </c>
      <c r="J69">
        <f t="shared" si="18"/>
        <v>0</v>
      </c>
      <c r="K69">
        <v>0.57064017660044153</v>
      </c>
      <c r="L69">
        <v>0</v>
      </c>
      <c r="M69">
        <f t="shared" si="19"/>
        <v>1</v>
      </c>
      <c r="N69">
        <f t="shared" si="20"/>
        <v>0</v>
      </c>
      <c r="O69">
        <f t="shared" si="21"/>
        <v>4457.1756878816468</v>
      </c>
      <c r="P69">
        <f>O69-B69</f>
        <v>-33.824312118353191</v>
      </c>
      <c r="Q69">
        <f t="shared" si="22"/>
        <v>33.824312118353191</v>
      </c>
      <c r="R69" s="8">
        <f>Q69/B69</f>
        <v>7.5315769579944762E-3</v>
      </c>
      <c r="S69">
        <v>844</v>
      </c>
      <c r="T69">
        <f t="shared" si="23"/>
        <v>2435.3504725214298</v>
      </c>
      <c r="U69">
        <f t="shared" si="24"/>
        <v>15192</v>
      </c>
      <c r="V69">
        <f t="shared" si="25"/>
        <v>-67.648624236706382</v>
      </c>
      <c r="W69">
        <f t="shared" si="26"/>
        <v>4576.336361119098</v>
      </c>
      <c r="X69">
        <f t="shared" si="27"/>
        <v>4</v>
      </c>
      <c r="Z69" t="s">
        <v>28</v>
      </c>
    </row>
    <row r="70" spans="1:34" x14ac:dyDescent="0.35">
      <c r="A70" s="1">
        <v>40984</v>
      </c>
      <c r="B70">
        <v>4594</v>
      </c>
      <c r="C70">
        <v>4140.666666666667</v>
      </c>
      <c r="D70">
        <v>4953</v>
      </c>
      <c r="E70">
        <f t="shared" si="14"/>
        <v>0</v>
      </c>
      <c r="F70">
        <f t="shared" si="15"/>
        <v>0</v>
      </c>
      <c r="G70">
        <v>4491</v>
      </c>
      <c r="H70">
        <f t="shared" si="16"/>
        <v>0</v>
      </c>
      <c r="I70">
        <f t="shared" si="17"/>
        <v>0</v>
      </c>
      <c r="J70">
        <f t="shared" si="18"/>
        <v>0</v>
      </c>
      <c r="K70">
        <v>0.51196700360171954</v>
      </c>
      <c r="L70">
        <v>0</v>
      </c>
      <c r="M70">
        <f t="shared" si="19"/>
        <v>0</v>
      </c>
      <c r="N70">
        <f t="shared" si="20"/>
        <v>1</v>
      </c>
      <c r="O70">
        <f t="shared" si="21"/>
        <v>4902.9247578203194</v>
      </c>
      <c r="P70">
        <f>O70-B70</f>
        <v>308.92475782031943</v>
      </c>
      <c r="Q70">
        <f t="shared" si="22"/>
        <v>308.92475782031943</v>
      </c>
      <c r="R70" s="8">
        <f>Q70/B70</f>
        <v>6.7245267266068665E-2</v>
      </c>
      <c r="S70">
        <v>1082</v>
      </c>
      <c r="T70">
        <f t="shared" si="23"/>
        <v>5560.6456407657497</v>
      </c>
      <c r="U70">
        <f t="shared" si="24"/>
        <v>19476</v>
      </c>
      <c r="V70">
        <f t="shared" si="25"/>
        <v>308.92475782031943</v>
      </c>
      <c r="W70">
        <f t="shared" si="26"/>
        <v>95434.50599434301</v>
      </c>
      <c r="X70">
        <f t="shared" si="27"/>
        <v>5</v>
      </c>
      <c r="Z70" s="4"/>
      <c r="AA70" s="4" t="s">
        <v>33</v>
      </c>
      <c r="AB70" s="4" t="s">
        <v>34</v>
      </c>
      <c r="AC70" s="4" t="s">
        <v>35</v>
      </c>
      <c r="AD70" s="4" t="s">
        <v>36</v>
      </c>
      <c r="AE70" s="4" t="s">
        <v>37</v>
      </c>
    </row>
    <row r="71" spans="1:34" x14ac:dyDescent="0.35">
      <c r="A71" s="1">
        <v>40985</v>
      </c>
      <c r="B71">
        <v>4131</v>
      </c>
      <c r="C71">
        <v>4322.666666666667</v>
      </c>
      <c r="D71">
        <v>5715</v>
      </c>
      <c r="E71">
        <f t="shared" si="14"/>
        <v>0</v>
      </c>
      <c r="F71">
        <f t="shared" si="15"/>
        <v>0</v>
      </c>
      <c r="G71">
        <v>4594</v>
      </c>
      <c r="H71">
        <f t="shared" si="16"/>
        <v>1</v>
      </c>
      <c r="I71">
        <f t="shared" si="17"/>
        <v>0</v>
      </c>
      <c r="J71">
        <f t="shared" si="18"/>
        <v>0</v>
      </c>
      <c r="K71">
        <v>0.44620657604275588</v>
      </c>
      <c r="L71">
        <v>1</v>
      </c>
      <c r="M71">
        <f t="shared" si="19"/>
        <v>0</v>
      </c>
      <c r="N71">
        <f t="shared" si="20"/>
        <v>0</v>
      </c>
      <c r="O71">
        <f t="shared" si="21"/>
        <v>5726.1183659596354</v>
      </c>
      <c r="P71">
        <f>O71-B71</f>
        <v>1595.1183659596354</v>
      </c>
      <c r="Q71">
        <f t="shared" si="22"/>
        <v>1595.1183659596354</v>
      </c>
      <c r="R71" s="8">
        <f>Q71/B71</f>
        <v>0.38613371240852951</v>
      </c>
      <c r="S71">
        <v>796</v>
      </c>
      <c r="T71">
        <f t="shared" si="23"/>
        <v>28712.130587273437</v>
      </c>
      <c r="U71">
        <f t="shared" si="24"/>
        <v>14328</v>
      </c>
      <c r="V71">
        <f t="shared" si="25"/>
        <v>1595.1183659596354</v>
      </c>
      <c r="W71">
        <f t="shared" si="26"/>
        <v>2544402.6014217376</v>
      </c>
      <c r="X71">
        <f t="shared" si="27"/>
        <v>6</v>
      </c>
      <c r="Z71" s="2" t="s">
        <v>29</v>
      </c>
      <c r="AA71" s="2">
        <v>7</v>
      </c>
      <c r="AB71" s="2">
        <v>281257896.73347366</v>
      </c>
      <c r="AC71" s="2">
        <v>40179699.533353381</v>
      </c>
      <c r="AD71" s="2">
        <v>64.166371491928231</v>
      </c>
      <c r="AE71" s="2">
        <v>4.6901339167252771E-59</v>
      </c>
    </row>
    <row r="72" spans="1:34" x14ac:dyDescent="0.35">
      <c r="A72" s="1">
        <v>40986</v>
      </c>
      <c r="B72">
        <v>5677</v>
      </c>
      <c r="C72">
        <v>4405.333333333333</v>
      </c>
      <c r="D72">
        <v>5598</v>
      </c>
      <c r="E72">
        <f t="shared" si="14"/>
        <v>0</v>
      </c>
      <c r="F72">
        <f t="shared" si="15"/>
        <v>0</v>
      </c>
      <c r="G72">
        <v>4131</v>
      </c>
      <c r="H72">
        <f t="shared" si="16"/>
        <v>0</v>
      </c>
      <c r="I72">
        <f t="shared" si="17"/>
        <v>1</v>
      </c>
      <c r="J72">
        <f t="shared" si="18"/>
        <v>0</v>
      </c>
      <c r="K72">
        <v>0.67962123852678058</v>
      </c>
      <c r="L72">
        <v>1</v>
      </c>
      <c r="M72">
        <f t="shared" si="19"/>
        <v>0</v>
      </c>
      <c r="N72">
        <f t="shared" si="20"/>
        <v>0</v>
      </c>
      <c r="O72">
        <f t="shared" si="21"/>
        <v>5453.356103874954</v>
      </c>
      <c r="P72">
        <f>O72-B72</f>
        <v>-223.64389612504601</v>
      </c>
      <c r="Q72">
        <f t="shared" si="22"/>
        <v>223.64389612504601</v>
      </c>
      <c r="R72" s="8">
        <f>Q72/B72</f>
        <v>3.9394732451126652E-2</v>
      </c>
      <c r="S72">
        <v>1262</v>
      </c>
      <c r="T72">
        <f t="shared" si="23"/>
        <v>16102.360521003313</v>
      </c>
      <c r="U72">
        <f t="shared" si="24"/>
        <v>22716</v>
      </c>
      <c r="V72">
        <f t="shared" si="25"/>
        <v>-447.28779225009202</v>
      </c>
      <c r="W72">
        <f t="shared" si="26"/>
        <v>200066.36909596148</v>
      </c>
      <c r="X72">
        <f t="shared" si="27"/>
        <v>7</v>
      </c>
      <c r="Z72" s="2" t="s">
        <v>30</v>
      </c>
      <c r="AA72" s="2">
        <v>351</v>
      </c>
      <c r="AB72" s="2">
        <v>219789185.64814162</v>
      </c>
      <c r="AC72" s="2">
        <v>626180.01609157154</v>
      </c>
      <c r="AD72" s="2"/>
      <c r="AE72" s="2"/>
    </row>
    <row r="73" spans="1:34" ht="15" thickBot="1" x14ac:dyDescent="0.4">
      <c r="A73" s="1">
        <v>40987</v>
      </c>
      <c r="B73">
        <v>3805</v>
      </c>
      <c r="C73">
        <v>4800.666666666667</v>
      </c>
      <c r="D73">
        <v>3941</v>
      </c>
      <c r="E73">
        <f t="shared" si="14"/>
        <v>0</v>
      </c>
      <c r="F73">
        <f t="shared" si="15"/>
        <v>0</v>
      </c>
      <c r="G73">
        <v>5677</v>
      </c>
      <c r="H73">
        <f t="shared" si="16"/>
        <v>0</v>
      </c>
      <c r="I73">
        <f t="shared" si="17"/>
        <v>0</v>
      </c>
      <c r="J73">
        <f t="shared" si="18"/>
        <v>1</v>
      </c>
      <c r="K73">
        <v>0.2825026141512722</v>
      </c>
      <c r="L73">
        <v>0</v>
      </c>
      <c r="M73">
        <f t="shared" si="19"/>
        <v>0</v>
      </c>
      <c r="N73">
        <f t="shared" si="20"/>
        <v>0</v>
      </c>
      <c r="O73">
        <f t="shared" si="21"/>
        <v>5027.8800443542332</v>
      </c>
      <c r="P73">
        <f>O73-B73</f>
        <v>1222.8800443542332</v>
      </c>
      <c r="Q73">
        <f t="shared" si="22"/>
        <v>1222.8800443542332</v>
      </c>
      <c r="R73" s="8">
        <f>Q73/B73</f>
        <v>0.32138765948862896</v>
      </c>
      <c r="S73">
        <v>940</v>
      </c>
      <c r="T73">
        <f t="shared" si="23"/>
        <v>22011.840798376197</v>
      </c>
      <c r="U73">
        <f t="shared" si="24"/>
        <v>16920</v>
      </c>
      <c r="V73">
        <f t="shared" si="25"/>
        <v>1222.8800443542332</v>
      </c>
      <c r="W73">
        <f t="shared" si="26"/>
        <v>1495435.6028798113</v>
      </c>
      <c r="X73">
        <f t="shared" si="27"/>
        <v>1</v>
      </c>
      <c r="Z73" s="3" t="s">
        <v>31</v>
      </c>
      <c r="AA73" s="3">
        <v>358</v>
      </c>
      <c r="AB73" s="3">
        <v>501047082.38161528</v>
      </c>
      <c r="AC73" s="3"/>
      <c r="AD73" s="3"/>
      <c r="AE73" s="3"/>
    </row>
    <row r="74" spans="1:34" ht="15" thickBot="1" x14ac:dyDescent="0.4">
      <c r="A74" s="1">
        <v>40988</v>
      </c>
      <c r="B74">
        <v>4395</v>
      </c>
      <c r="C74">
        <v>4537.666666666667</v>
      </c>
      <c r="D74">
        <v>4048</v>
      </c>
      <c r="E74">
        <f t="shared" si="14"/>
        <v>1</v>
      </c>
      <c r="F74">
        <f t="shared" si="15"/>
        <v>0</v>
      </c>
      <c r="G74">
        <v>3805</v>
      </c>
      <c r="H74">
        <f t="shared" si="16"/>
        <v>0</v>
      </c>
      <c r="I74">
        <f t="shared" si="17"/>
        <v>0</v>
      </c>
      <c r="J74">
        <f t="shared" si="18"/>
        <v>0</v>
      </c>
      <c r="K74">
        <v>0.56854885558266532</v>
      </c>
      <c r="L74">
        <v>0</v>
      </c>
      <c r="M74">
        <f t="shared" si="19"/>
        <v>0</v>
      </c>
      <c r="N74">
        <f t="shared" si="20"/>
        <v>0</v>
      </c>
      <c r="O74">
        <f t="shared" si="21"/>
        <v>4462.4194521738173</v>
      </c>
      <c r="P74">
        <f>O74-B74</f>
        <v>67.419452173817263</v>
      </c>
      <c r="Q74">
        <f t="shared" si="22"/>
        <v>67.419452173817263</v>
      </c>
      <c r="R74" s="8">
        <f>Q74/B74</f>
        <v>1.5340034624304269E-2</v>
      </c>
      <c r="S74">
        <v>675</v>
      </c>
      <c r="T74">
        <f t="shared" si="23"/>
        <v>1213.5501391287107</v>
      </c>
      <c r="U74">
        <f t="shared" si="24"/>
        <v>12150</v>
      </c>
      <c r="V74">
        <f t="shared" si="25"/>
        <v>67.419452173817263</v>
      </c>
      <c r="W74">
        <f t="shared" si="26"/>
        <v>4545.3825314176329</v>
      </c>
      <c r="X74">
        <f t="shared" si="27"/>
        <v>2</v>
      </c>
    </row>
    <row r="75" spans="1:34" x14ac:dyDescent="0.35">
      <c r="A75" s="1">
        <v>40989</v>
      </c>
      <c r="B75">
        <v>5026</v>
      </c>
      <c r="C75">
        <v>4625.666666666667</v>
      </c>
      <c r="D75">
        <v>3883</v>
      </c>
      <c r="E75">
        <f t="shared" si="14"/>
        <v>0</v>
      </c>
      <c r="F75">
        <f t="shared" si="15"/>
        <v>1</v>
      </c>
      <c r="G75">
        <v>4395</v>
      </c>
      <c r="H75">
        <f t="shared" si="16"/>
        <v>0</v>
      </c>
      <c r="I75">
        <f t="shared" si="17"/>
        <v>0</v>
      </c>
      <c r="J75">
        <f t="shared" si="18"/>
        <v>0</v>
      </c>
      <c r="K75">
        <v>0.57331242012315553</v>
      </c>
      <c r="L75">
        <v>0</v>
      </c>
      <c r="M75">
        <f t="shared" si="19"/>
        <v>0</v>
      </c>
      <c r="N75">
        <f t="shared" si="20"/>
        <v>0</v>
      </c>
      <c r="O75">
        <f t="shared" si="21"/>
        <v>4422.8302393047516</v>
      </c>
      <c r="P75">
        <f>O75-B75</f>
        <v>-603.16976069524844</v>
      </c>
      <c r="Q75">
        <f t="shared" si="22"/>
        <v>603.16976069524844</v>
      </c>
      <c r="R75" s="8">
        <f>Q75/B75</f>
        <v>0.12000990065564036</v>
      </c>
      <c r="S75">
        <v>707</v>
      </c>
      <c r="T75">
        <f t="shared" si="23"/>
        <v>43428.222770057888</v>
      </c>
      <c r="U75">
        <f t="shared" si="24"/>
        <v>12726</v>
      </c>
      <c r="V75">
        <f t="shared" si="25"/>
        <v>-1206.3395213904969</v>
      </c>
      <c r="W75">
        <f t="shared" si="26"/>
        <v>1455255.040868653</v>
      </c>
      <c r="X75">
        <f t="shared" si="27"/>
        <v>3</v>
      </c>
      <c r="Z75" s="4"/>
      <c r="AA75" s="4" t="s">
        <v>38</v>
      </c>
      <c r="AB75" s="4" t="s">
        <v>6</v>
      </c>
      <c r="AC75" s="4" t="s">
        <v>39</v>
      </c>
      <c r="AD75" s="4" t="s">
        <v>40</v>
      </c>
      <c r="AE75" s="4" t="s">
        <v>41</v>
      </c>
      <c r="AF75" s="4" t="s">
        <v>42</v>
      </c>
      <c r="AG75" s="4" t="s">
        <v>43</v>
      </c>
      <c r="AH75" s="4" t="s">
        <v>44</v>
      </c>
    </row>
    <row r="76" spans="1:34" x14ac:dyDescent="0.35">
      <c r="A76" s="1">
        <v>40990</v>
      </c>
      <c r="B76">
        <v>4975</v>
      </c>
      <c r="C76">
        <v>4408.666666666667</v>
      </c>
      <c r="D76">
        <v>4491</v>
      </c>
      <c r="E76">
        <f t="shared" si="14"/>
        <v>0</v>
      </c>
      <c r="F76">
        <f t="shared" si="15"/>
        <v>0</v>
      </c>
      <c r="G76">
        <v>5026</v>
      </c>
      <c r="H76">
        <f t="shared" si="16"/>
        <v>0</v>
      </c>
      <c r="I76">
        <f t="shared" si="17"/>
        <v>0</v>
      </c>
      <c r="J76">
        <f t="shared" si="18"/>
        <v>0</v>
      </c>
      <c r="K76">
        <v>0.49407459044963403</v>
      </c>
      <c r="L76">
        <v>0</v>
      </c>
      <c r="M76">
        <f t="shared" si="19"/>
        <v>1</v>
      </c>
      <c r="N76">
        <f t="shared" si="20"/>
        <v>0</v>
      </c>
      <c r="O76">
        <f t="shared" si="21"/>
        <v>4946.8190892969214</v>
      </c>
      <c r="P76">
        <f>O76-B76</f>
        <v>-28.180910703078553</v>
      </c>
      <c r="Q76">
        <f t="shared" si="22"/>
        <v>28.180910703078553</v>
      </c>
      <c r="R76" s="8">
        <f>Q76/B76</f>
        <v>5.6645046639353875E-3</v>
      </c>
      <c r="S76">
        <v>449</v>
      </c>
      <c r="T76">
        <f t="shared" si="23"/>
        <v>2029.0255706216558</v>
      </c>
      <c r="U76">
        <f t="shared" si="24"/>
        <v>8082</v>
      </c>
      <c r="V76">
        <f t="shared" si="25"/>
        <v>-56.361821406157105</v>
      </c>
      <c r="W76">
        <f t="shared" si="26"/>
        <v>3176.6549122195493</v>
      </c>
      <c r="X76">
        <f t="shared" si="27"/>
        <v>4</v>
      </c>
      <c r="Z76" s="2" t="s">
        <v>32</v>
      </c>
      <c r="AA76" s="2">
        <v>706.43462269672</v>
      </c>
      <c r="AB76" s="2">
        <v>228.64250119842234</v>
      </c>
      <c r="AC76" s="2">
        <v>3.0896907573787269</v>
      </c>
      <c r="AD76" s="2">
        <v>2.163586513877568E-3</v>
      </c>
      <c r="AE76" s="2">
        <v>256.75299842075435</v>
      </c>
      <c r="AF76" s="2">
        <v>1156.1162469726855</v>
      </c>
      <c r="AG76" s="2">
        <v>256.75299842075435</v>
      </c>
      <c r="AH76" s="2">
        <v>1156.1162469726855</v>
      </c>
    </row>
    <row r="77" spans="1:34" x14ac:dyDescent="0.35">
      <c r="A77" s="1">
        <v>40991</v>
      </c>
      <c r="B77">
        <v>5295</v>
      </c>
      <c r="C77">
        <v>4798.666666666667</v>
      </c>
      <c r="D77">
        <v>4594</v>
      </c>
      <c r="E77">
        <f t="shared" si="14"/>
        <v>0</v>
      </c>
      <c r="F77">
        <f t="shared" si="15"/>
        <v>0</v>
      </c>
      <c r="G77">
        <v>4975</v>
      </c>
      <c r="H77">
        <f t="shared" si="16"/>
        <v>0</v>
      </c>
      <c r="I77">
        <f t="shared" si="17"/>
        <v>0</v>
      </c>
      <c r="J77">
        <f t="shared" si="18"/>
        <v>0</v>
      </c>
      <c r="K77">
        <v>0.53717904031602182</v>
      </c>
      <c r="L77">
        <v>0</v>
      </c>
      <c r="M77">
        <f t="shared" si="19"/>
        <v>0</v>
      </c>
      <c r="N77">
        <f t="shared" si="20"/>
        <v>1</v>
      </c>
      <c r="O77">
        <f t="shared" si="21"/>
        <v>5110.5787697202031</v>
      </c>
      <c r="P77">
        <f>O77-B77</f>
        <v>-184.42123027979687</v>
      </c>
      <c r="Q77">
        <f t="shared" si="22"/>
        <v>184.42123027979687</v>
      </c>
      <c r="R77" s="8">
        <f>Q77/B77</f>
        <v>3.4829316389007908E-2</v>
      </c>
      <c r="S77">
        <v>942</v>
      </c>
      <c r="T77">
        <f t="shared" si="23"/>
        <v>13278.328580145375</v>
      </c>
      <c r="U77">
        <f t="shared" si="24"/>
        <v>16956</v>
      </c>
      <c r="V77">
        <f t="shared" si="25"/>
        <v>-368.84246055959375</v>
      </c>
      <c r="W77">
        <f t="shared" si="26"/>
        <v>136044.76071165546</v>
      </c>
      <c r="X77">
        <f t="shared" si="27"/>
        <v>5</v>
      </c>
      <c r="Z77" s="2" t="s">
        <v>106</v>
      </c>
      <c r="AA77" s="2">
        <v>0.26883971678490032</v>
      </c>
      <c r="AB77" s="2">
        <v>9.4369708343101585E-2</v>
      </c>
      <c r="AC77" s="2">
        <v>2.8487924939587086</v>
      </c>
      <c r="AD77" s="2">
        <v>4.6473039385602488E-3</v>
      </c>
      <c r="AE77" s="2">
        <v>8.3238511813180538E-2</v>
      </c>
      <c r="AF77" s="2">
        <v>0.4544409217566201</v>
      </c>
      <c r="AG77" s="2">
        <v>8.3238511813180538E-2</v>
      </c>
      <c r="AH77" s="2">
        <v>0.4544409217566201</v>
      </c>
    </row>
    <row r="78" spans="1:34" x14ac:dyDescent="0.35">
      <c r="A78" s="1">
        <v>40992</v>
      </c>
      <c r="B78">
        <v>5167</v>
      </c>
      <c r="C78">
        <v>5098.666666666667</v>
      </c>
      <c r="D78">
        <v>4131</v>
      </c>
      <c r="E78">
        <f t="shared" si="14"/>
        <v>0</v>
      </c>
      <c r="F78">
        <f t="shared" si="15"/>
        <v>0</v>
      </c>
      <c r="G78">
        <v>5295</v>
      </c>
      <c r="H78">
        <f t="shared" si="16"/>
        <v>1</v>
      </c>
      <c r="I78">
        <f t="shared" si="17"/>
        <v>0</v>
      </c>
      <c r="J78">
        <f t="shared" si="18"/>
        <v>0</v>
      </c>
      <c r="K78">
        <v>0.48512838387359125</v>
      </c>
      <c r="L78">
        <v>1</v>
      </c>
      <c r="M78">
        <f t="shared" si="19"/>
        <v>0</v>
      </c>
      <c r="N78">
        <f t="shared" si="20"/>
        <v>0</v>
      </c>
      <c r="O78">
        <f t="shared" si="21"/>
        <v>5580.2604328128391</v>
      </c>
      <c r="P78">
        <f>O78-B78</f>
        <v>413.2604328128391</v>
      </c>
      <c r="Q78">
        <f t="shared" si="22"/>
        <v>413.2604328128391</v>
      </c>
      <c r="R78" s="8">
        <f>Q78/B78</f>
        <v>7.9980730174731784E-2</v>
      </c>
      <c r="S78">
        <v>779</v>
      </c>
      <c r="T78">
        <f t="shared" si="23"/>
        <v>7438.6877906311038</v>
      </c>
      <c r="U78">
        <f t="shared" si="24"/>
        <v>14022</v>
      </c>
      <c r="V78">
        <f t="shared" si="25"/>
        <v>413.2604328128391</v>
      </c>
      <c r="W78">
        <f t="shared" si="26"/>
        <v>170784.18532865509</v>
      </c>
      <c r="X78">
        <f t="shared" si="27"/>
        <v>6</v>
      </c>
      <c r="Z78" s="2" t="s">
        <v>21</v>
      </c>
      <c r="AA78" s="2">
        <v>0.39527862630331911</v>
      </c>
      <c r="AB78" s="2">
        <v>4.5412342898772315E-2</v>
      </c>
      <c r="AC78" s="2">
        <v>8.7042112578165423</v>
      </c>
      <c r="AD78" s="2">
        <v>1.2658626375822413E-16</v>
      </c>
      <c r="AE78" s="2">
        <v>0.305964102494926</v>
      </c>
      <c r="AF78" s="2">
        <v>0.48459315011171222</v>
      </c>
      <c r="AG78" s="2">
        <v>0.305964102494926</v>
      </c>
      <c r="AH78" s="2">
        <v>0.48459315011171222</v>
      </c>
    </row>
    <row r="79" spans="1:34" x14ac:dyDescent="0.35">
      <c r="A79" s="1">
        <v>40993</v>
      </c>
      <c r="B79">
        <v>5166</v>
      </c>
      <c r="C79">
        <v>5145.666666666667</v>
      </c>
      <c r="D79">
        <v>5677</v>
      </c>
      <c r="E79">
        <f t="shared" si="14"/>
        <v>0</v>
      </c>
      <c r="F79">
        <f t="shared" si="15"/>
        <v>0</v>
      </c>
      <c r="G79">
        <v>5167</v>
      </c>
      <c r="H79">
        <f t="shared" si="16"/>
        <v>0</v>
      </c>
      <c r="I79">
        <f t="shared" si="17"/>
        <v>1</v>
      </c>
      <c r="J79">
        <f t="shared" si="18"/>
        <v>0</v>
      </c>
      <c r="K79">
        <v>0.49988381549901245</v>
      </c>
      <c r="L79">
        <v>1</v>
      </c>
      <c r="M79">
        <f t="shared" si="19"/>
        <v>0</v>
      </c>
      <c r="N79">
        <f t="shared" si="20"/>
        <v>0</v>
      </c>
      <c r="O79">
        <f t="shared" si="21"/>
        <v>5967.9839436484635</v>
      </c>
      <c r="P79">
        <f>O79-B79</f>
        <v>801.98394364846354</v>
      </c>
      <c r="Q79">
        <f t="shared" si="22"/>
        <v>801.98394364846354</v>
      </c>
      <c r="R79" s="8">
        <f>Q79/B79</f>
        <v>0.15524273009068207</v>
      </c>
      <c r="S79">
        <v>1077</v>
      </c>
      <c r="T79">
        <f t="shared" si="23"/>
        <v>14435.710985672344</v>
      </c>
      <c r="U79">
        <f t="shared" si="24"/>
        <v>19386</v>
      </c>
      <c r="V79">
        <f t="shared" si="25"/>
        <v>801.98394364846354</v>
      </c>
      <c r="W79">
        <f t="shared" si="26"/>
        <v>643178.24586994189</v>
      </c>
      <c r="X79">
        <f t="shared" si="27"/>
        <v>7</v>
      </c>
      <c r="Z79" s="2" t="s">
        <v>16</v>
      </c>
      <c r="AA79" s="2">
        <v>-91.904015441656469</v>
      </c>
      <c r="AB79" s="2">
        <v>153.76230383856395</v>
      </c>
      <c r="AC79" s="2">
        <v>-0.59770186285805849</v>
      </c>
      <c r="AD79" s="2">
        <v>0.55042429875901733</v>
      </c>
      <c r="AE79" s="2">
        <v>-394.31534395723645</v>
      </c>
      <c r="AF79" s="2">
        <v>210.50731307392348</v>
      </c>
      <c r="AG79" s="2">
        <v>-394.31534395723645</v>
      </c>
      <c r="AH79" s="2">
        <v>210.50731307392348</v>
      </c>
    </row>
    <row r="80" spans="1:34" x14ac:dyDescent="0.35">
      <c r="A80" s="1">
        <v>40994</v>
      </c>
      <c r="B80">
        <v>2709</v>
      </c>
      <c r="C80">
        <v>5209.333333333333</v>
      </c>
      <c r="D80">
        <v>3805</v>
      </c>
      <c r="E80">
        <f t="shared" si="14"/>
        <v>0</v>
      </c>
      <c r="F80">
        <f t="shared" si="15"/>
        <v>0</v>
      </c>
      <c r="G80">
        <v>5166</v>
      </c>
      <c r="H80">
        <f t="shared" si="16"/>
        <v>0</v>
      </c>
      <c r="I80">
        <f t="shared" si="17"/>
        <v>0</v>
      </c>
      <c r="J80">
        <f t="shared" si="18"/>
        <v>1</v>
      </c>
      <c r="K80">
        <v>0.21453468107354479</v>
      </c>
      <c r="L80">
        <v>0</v>
      </c>
      <c r="M80">
        <f t="shared" si="19"/>
        <v>0</v>
      </c>
      <c r="N80">
        <f t="shared" si="20"/>
        <v>0</v>
      </c>
      <c r="O80">
        <f t="shared" si="21"/>
        <v>5012.1194749097003</v>
      </c>
      <c r="P80">
        <f>O80-B80</f>
        <v>2303.1194749097003</v>
      </c>
      <c r="Q80">
        <f t="shared" si="22"/>
        <v>2303.1194749097003</v>
      </c>
      <c r="R80" s="8">
        <f>Q80/B80</f>
        <v>0.85017330192310825</v>
      </c>
      <c r="S80">
        <v>1196</v>
      </c>
      <c r="T80">
        <f t="shared" si="23"/>
        <v>41456.150548374608</v>
      </c>
      <c r="U80">
        <f t="shared" si="24"/>
        <v>21528</v>
      </c>
      <c r="V80">
        <f t="shared" si="25"/>
        <v>2303.1194749097003</v>
      </c>
      <c r="W80">
        <f t="shared" si="26"/>
        <v>5304359.3157083336</v>
      </c>
      <c r="X80">
        <f t="shared" si="27"/>
        <v>1</v>
      </c>
      <c r="Z80" s="2" t="s">
        <v>17</v>
      </c>
      <c r="AA80" s="2">
        <v>-123.45280985945088</v>
      </c>
      <c r="AB80" s="2">
        <v>132.80671678469699</v>
      </c>
      <c r="AC80" s="2">
        <v>-0.92956751622427025</v>
      </c>
      <c r="AD80" s="2">
        <v>0.35323389313351372</v>
      </c>
      <c r="AE80" s="2">
        <v>-384.64983055978593</v>
      </c>
      <c r="AF80" s="2">
        <v>137.74421084088414</v>
      </c>
      <c r="AG80" s="2">
        <v>-384.64983055978593</v>
      </c>
      <c r="AH80" s="2">
        <v>137.74421084088414</v>
      </c>
    </row>
    <row r="81" spans="1:34" x14ac:dyDescent="0.35">
      <c r="A81" s="1">
        <v>40995</v>
      </c>
      <c r="B81">
        <v>4628.5</v>
      </c>
      <c r="C81">
        <v>4347.333333333333</v>
      </c>
      <c r="D81">
        <v>4395</v>
      </c>
      <c r="E81">
        <f t="shared" si="14"/>
        <v>1</v>
      </c>
      <c r="F81">
        <f t="shared" si="15"/>
        <v>0</v>
      </c>
      <c r="G81">
        <v>2709</v>
      </c>
      <c r="H81">
        <f t="shared" si="16"/>
        <v>0</v>
      </c>
      <c r="I81">
        <f t="shared" si="17"/>
        <v>0</v>
      </c>
      <c r="J81">
        <f t="shared" si="18"/>
        <v>0</v>
      </c>
      <c r="K81">
        <v>0.72301614964563732</v>
      </c>
      <c r="L81">
        <v>0</v>
      </c>
      <c r="M81">
        <f t="shared" si="19"/>
        <v>0</v>
      </c>
      <c r="N81">
        <f t="shared" si="20"/>
        <v>0</v>
      </c>
      <c r="O81">
        <f t="shared" si="21"/>
        <v>4282.6760500482233</v>
      </c>
      <c r="P81">
        <f>O81-B81</f>
        <v>-345.82394995177674</v>
      </c>
      <c r="Q81">
        <f t="shared" si="22"/>
        <v>345.82394995177674</v>
      </c>
      <c r="R81" s="8">
        <f>Q81/B81</f>
        <v>7.4716203943345952E-2</v>
      </c>
      <c r="S81">
        <v>1683</v>
      </c>
      <c r="T81">
        <f t="shared" si="23"/>
        <v>24899.324396527925</v>
      </c>
      <c r="U81">
        <f t="shared" si="24"/>
        <v>30294</v>
      </c>
      <c r="V81">
        <f t="shared" si="25"/>
        <v>-691.64789990355348</v>
      </c>
      <c r="W81">
        <f t="shared" si="26"/>
        <v>478376.81744099595</v>
      </c>
      <c r="X81">
        <f t="shared" si="27"/>
        <v>2</v>
      </c>
      <c r="Z81" s="2" t="s">
        <v>53</v>
      </c>
      <c r="AA81" s="2">
        <v>0.17433014827507817</v>
      </c>
      <c r="AB81" s="2">
        <v>7.9075016596029418E-2</v>
      </c>
      <c r="AC81" s="2">
        <v>2.2046172834294642</v>
      </c>
      <c r="AD81" s="2">
        <v>2.8129211937453255E-2</v>
      </c>
      <c r="AE81" s="2">
        <v>1.8809710402975299E-2</v>
      </c>
      <c r="AF81" s="2">
        <v>0.32985058614718105</v>
      </c>
      <c r="AG81" s="2">
        <v>1.8809710402975299E-2</v>
      </c>
      <c r="AH81" s="2">
        <v>0.32985058614718105</v>
      </c>
    </row>
    <row r="82" spans="1:34" x14ac:dyDescent="0.35">
      <c r="A82" s="1">
        <v>40996</v>
      </c>
      <c r="B82">
        <v>2723</v>
      </c>
      <c r="C82">
        <v>4167.833333333333</v>
      </c>
      <c r="D82">
        <v>5026</v>
      </c>
      <c r="E82">
        <f t="shared" si="14"/>
        <v>0</v>
      </c>
      <c r="F82">
        <f t="shared" si="15"/>
        <v>1</v>
      </c>
      <c r="G82">
        <v>4628.5</v>
      </c>
      <c r="H82">
        <f t="shared" si="16"/>
        <v>0</v>
      </c>
      <c r="I82">
        <f t="shared" si="17"/>
        <v>0</v>
      </c>
      <c r="J82">
        <f t="shared" si="18"/>
        <v>0</v>
      </c>
      <c r="K82">
        <v>0.27861043336818869</v>
      </c>
      <c r="L82">
        <v>0</v>
      </c>
      <c r="M82">
        <f t="shared" si="19"/>
        <v>0</v>
      </c>
      <c r="N82">
        <f t="shared" si="20"/>
        <v>0</v>
      </c>
      <c r="O82">
        <f t="shared" si="21"/>
        <v>4724.5646849659524</v>
      </c>
      <c r="P82">
        <f>O82-B82</f>
        <v>2001.5646849659524</v>
      </c>
      <c r="Q82">
        <f t="shared" si="22"/>
        <v>2001.5646849659524</v>
      </c>
      <c r="R82" s="8">
        <f>Q82/B82</f>
        <v>0.73505864302826018</v>
      </c>
      <c r="S82">
        <v>1188</v>
      </c>
      <c r="T82">
        <f t="shared" si="23"/>
        <v>36028.164329387146</v>
      </c>
      <c r="U82">
        <f t="shared" si="24"/>
        <v>21384</v>
      </c>
      <c r="V82">
        <f t="shared" si="25"/>
        <v>2001.5646849659524</v>
      </c>
      <c r="W82">
        <f t="shared" si="26"/>
        <v>4006261.1881028526</v>
      </c>
      <c r="X82">
        <f t="shared" si="27"/>
        <v>3</v>
      </c>
      <c r="Z82" s="2" t="s">
        <v>20</v>
      </c>
      <c r="AA82" s="2">
        <v>486.91155379785494</v>
      </c>
      <c r="AB82" s="2">
        <v>134.08492046362318</v>
      </c>
      <c r="AC82" s="2">
        <v>3.631366988280778</v>
      </c>
      <c r="AD82" s="2">
        <v>3.2391446473603895E-4</v>
      </c>
      <c r="AE82" s="2">
        <v>223.2006316860049</v>
      </c>
      <c r="AF82" s="2">
        <v>750.62247590970492</v>
      </c>
      <c r="AG82" s="2">
        <v>223.2006316860049</v>
      </c>
      <c r="AH82" s="2">
        <v>750.62247590970492</v>
      </c>
    </row>
    <row r="83" spans="1:34" ht="15" thickBot="1" x14ac:dyDescent="0.4">
      <c r="A83" s="1">
        <v>40997</v>
      </c>
      <c r="B83">
        <v>3348</v>
      </c>
      <c r="C83">
        <v>3353.5</v>
      </c>
      <c r="D83">
        <v>4975</v>
      </c>
      <c r="E83">
        <f t="shared" si="14"/>
        <v>0</v>
      </c>
      <c r="F83">
        <f t="shared" si="15"/>
        <v>0</v>
      </c>
      <c r="G83">
        <v>2723</v>
      </c>
      <c r="H83">
        <f t="shared" si="16"/>
        <v>0</v>
      </c>
      <c r="I83">
        <f t="shared" si="17"/>
        <v>0</v>
      </c>
      <c r="J83">
        <f t="shared" si="18"/>
        <v>0</v>
      </c>
      <c r="K83">
        <v>0.57261531311723013</v>
      </c>
      <c r="L83">
        <v>0</v>
      </c>
      <c r="M83">
        <f t="shared" si="19"/>
        <v>1</v>
      </c>
      <c r="N83">
        <f t="shared" si="20"/>
        <v>0</v>
      </c>
      <c r="O83">
        <f t="shared" si="21"/>
        <v>4249.3796844366861</v>
      </c>
      <c r="P83">
        <f>O83-B83</f>
        <v>901.37968443668615</v>
      </c>
      <c r="Q83">
        <f t="shared" si="22"/>
        <v>901.37968443668615</v>
      </c>
      <c r="R83" s="8">
        <f>Q83/B83</f>
        <v>0.26922929642672822</v>
      </c>
      <c r="S83">
        <v>303</v>
      </c>
      <c r="T83">
        <f t="shared" si="23"/>
        <v>16224.834319860351</v>
      </c>
      <c r="U83">
        <f t="shared" si="24"/>
        <v>5454</v>
      </c>
      <c r="V83">
        <f t="shared" si="25"/>
        <v>901.37968443668615</v>
      </c>
      <c r="W83">
        <f t="shared" si="26"/>
        <v>812485.3355151799</v>
      </c>
      <c r="X83">
        <f t="shared" si="27"/>
        <v>4</v>
      </c>
      <c r="Z83" s="3" t="s">
        <v>152</v>
      </c>
      <c r="AA83" s="3">
        <v>326.92578449556908</v>
      </c>
      <c r="AB83" s="3">
        <v>132.8480477228365</v>
      </c>
      <c r="AC83" s="3">
        <v>2.4609001795618464</v>
      </c>
      <c r="AD83" s="3">
        <v>1.4339621402772118E-2</v>
      </c>
      <c r="AE83" s="3">
        <v>65.647476356118375</v>
      </c>
      <c r="AF83" s="3">
        <v>588.20409263501983</v>
      </c>
      <c r="AG83" s="3">
        <v>65.647476356118375</v>
      </c>
      <c r="AH83" s="3">
        <v>588.20409263501983</v>
      </c>
    </row>
    <row r="84" spans="1:34" x14ac:dyDescent="0.35">
      <c r="A84" s="1">
        <v>40998</v>
      </c>
      <c r="B84">
        <v>4623</v>
      </c>
      <c r="C84">
        <v>3566.5</v>
      </c>
      <c r="D84">
        <v>5295</v>
      </c>
      <c r="E84">
        <f t="shared" si="14"/>
        <v>0</v>
      </c>
      <c r="F84">
        <f t="shared" si="15"/>
        <v>0</v>
      </c>
      <c r="G84">
        <v>3348</v>
      </c>
      <c r="H84">
        <f t="shared" si="16"/>
        <v>0</v>
      </c>
      <c r="I84">
        <f t="shared" si="17"/>
        <v>0</v>
      </c>
      <c r="J84">
        <f t="shared" si="18"/>
        <v>0</v>
      </c>
      <c r="K84">
        <v>0.64813523875914958</v>
      </c>
      <c r="L84">
        <v>0</v>
      </c>
      <c r="M84">
        <f t="shared" si="19"/>
        <v>0</v>
      </c>
      <c r="N84">
        <f t="shared" si="20"/>
        <v>1</v>
      </c>
      <c r="O84">
        <f t="shared" si="21"/>
        <v>4575.7109808136747</v>
      </c>
      <c r="P84">
        <f>O84-B84</f>
        <v>-47.289019186325277</v>
      </c>
      <c r="Q84">
        <f t="shared" si="22"/>
        <v>47.289019186325277</v>
      </c>
      <c r="R84" s="8">
        <f>Q84/B84</f>
        <v>1.0229076181337936E-2</v>
      </c>
      <c r="S84">
        <v>1091</v>
      </c>
      <c r="T84">
        <f t="shared" si="23"/>
        <v>3404.8093814154199</v>
      </c>
      <c r="U84">
        <f t="shared" si="24"/>
        <v>19638</v>
      </c>
      <c r="V84">
        <f t="shared" si="25"/>
        <v>-94.578038372650553</v>
      </c>
      <c r="W84">
        <f t="shared" si="26"/>
        <v>8945.0053424185608</v>
      </c>
      <c r="X84">
        <f t="shared" si="27"/>
        <v>5</v>
      </c>
    </row>
    <row r="85" spans="1:34" x14ac:dyDescent="0.35">
      <c r="A85" s="1">
        <v>40999</v>
      </c>
      <c r="B85">
        <v>4037</v>
      </c>
      <c r="C85">
        <v>3564.6666666666665</v>
      </c>
      <c r="D85">
        <v>5167</v>
      </c>
      <c r="E85">
        <f t="shared" si="14"/>
        <v>0</v>
      </c>
      <c r="F85">
        <f t="shared" si="15"/>
        <v>0</v>
      </c>
      <c r="G85">
        <v>4623</v>
      </c>
      <c r="H85">
        <f t="shared" si="16"/>
        <v>1</v>
      </c>
      <c r="I85">
        <f t="shared" si="17"/>
        <v>0</v>
      </c>
      <c r="J85">
        <f t="shared" si="18"/>
        <v>0</v>
      </c>
      <c r="K85">
        <v>0.43191588242128498</v>
      </c>
      <c r="L85">
        <v>1</v>
      </c>
      <c r="M85">
        <f t="shared" si="19"/>
        <v>0</v>
      </c>
      <c r="N85">
        <f t="shared" si="20"/>
        <v>0</v>
      </c>
      <c r="O85">
        <f t="shared" si="21"/>
        <v>5267.0530817910139</v>
      </c>
      <c r="P85">
        <f>O85-B85</f>
        <v>1230.0530817910139</v>
      </c>
      <c r="Q85">
        <f t="shared" si="22"/>
        <v>1230.0530817910139</v>
      </c>
      <c r="R85" s="8">
        <f>Q85/B85</f>
        <v>0.30469484314862866</v>
      </c>
      <c r="S85">
        <v>1018</v>
      </c>
      <c r="T85">
        <f t="shared" si="23"/>
        <v>22140.955472238253</v>
      </c>
      <c r="U85">
        <f t="shared" si="24"/>
        <v>18324</v>
      </c>
      <c r="V85">
        <f t="shared" si="25"/>
        <v>1230.0530817910139</v>
      </c>
      <c r="W85">
        <f t="shared" si="26"/>
        <v>1513030.5840235709</v>
      </c>
      <c r="X85">
        <f t="shared" si="27"/>
        <v>6</v>
      </c>
      <c r="Z85" t="s">
        <v>22</v>
      </c>
    </row>
    <row r="86" spans="1:34" ht="15" thickBot="1" x14ac:dyDescent="0.4">
      <c r="A86" s="1">
        <v>41000</v>
      </c>
      <c r="B86">
        <v>4088</v>
      </c>
      <c r="C86">
        <v>4002.6666666666665</v>
      </c>
      <c r="D86">
        <v>5166</v>
      </c>
      <c r="E86">
        <f t="shared" si="14"/>
        <v>0</v>
      </c>
      <c r="F86">
        <f t="shared" si="15"/>
        <v>0</v>
      </c>
      <c r="G86">
        <v>4037</v>
      </c>
      <c r="H86">
        <f t="shared" si="16"/>
        <v>0</v>
      </c>
      <c r="I86">
        <f t="shared" si="17"/>
        <v>1</v>
      </c>
      <c r="J86">
        <f t="shared" si="18"/>
        <v>0</v>
      </c>
      <c r="K86">
        <v>0.50592540955036602</v>
      </c>
      <c r="L86">
        <v>1</v>
      </c>
      <c r="M86">
        <f t="shared" si="19"/>
        <v>0</v>
      </c>
      <c r="N86">
        <f t="shared" si="20"/>
        <v>0</v>
      </c>
      <c r="O86">
        <f t="shared" si="21"/>
        <v>5134.8841656456416</v>
      </c>
      <c r="P86">
        <f>O86-B86</f>
        <v>1046.8841656456416</v>
      </c>
      <c r="Q86">
        <f t="shared" si="22"/>
        <v>1046.8841656456416</v>
      </c>
      <c r="R86" s="8">
        <f>Q86/B86</f>
        <v>0.25608712466869904</v>
      </c>
      <c r="S86">
        <v>589</v>
      </c>
      <c r="T86">
        <f t="shared" si="23"/>
        <v>18843.91498162155</v>
      </c>
      <c r="U86">
        <f t="shared" si="24"/>
        <v>10602</v>
      </c>
      <c r="V86">
        <f t="shared" si="25"/>
        <v>1046.8841656456416</v>
      </c>
      <c r="W86">
        <f t="shared" si="26"/>
        <v>1095966.4562795712</v>
      </c>
      <c r="X86">
        <f t="shared" si="27"/>
        <v>7</v>
      </c>
    </row>
    <row r="87" spans="1:34" x14ac:dyDescent="0.35">
      <c r="A87" s="1">
        <v>41001</v>
      </c>
      <c r="B87">
        <v>4628.5</v>
      </c>
      <c r="C87">
        <v>4249.333333333333</v>
      </c>
      <c r="D87">
        <v>2709</v>
      </c>
      <c r="E87">
        <f t="shared" si="14"/>
        <v>0</v>
      </c>
      <c r="F87">
        <f t="shared" si="15"/>
        <v>0</v>
      </c>
      <c r="G87">
        <v>4088</v>
      </c>
      <c r="H87">
        <f t="shared" si="16"/>
        <v>0</v>
      </c>
      <c r="I87">
        <f t="shared" si="17"/>
        <v>0</v>
      </c>
      <c r="J87">
        <f t="shared" si="18"/>
        <v>1</v>
      </c>
      <c r="K87">
        <v>0.5627977227837806</v>
      </c>
      <c r="L87">
        <v>0</v>
      </c>
      <c r="M87">
        <f t="shared" si="19"/>
        <v>0</v>
      </c>
      <c r="N87">
        <f t="shared" si="20"/>
        <v>0</v>
      </c>
      <c r="O87">
        <f t="shared" si="21"/>
        <v>4043.6938494060882</v>
      </c>
      <c r="P87">
        <f>O87-B87</f>
        <v>-584.80615059391175</v>
      </c>
      <c r="Q87">
        <f t="shared" si="22"/>
        <v>584.80615059391175</v>
      </c>
      <c r="R87" s="8">
        <f>Q87/B87</f>
        <v>0.12634895767395737</v>
      </c>
      <c r="S87">
        <v>1122</v>
      </c>
      <c r="T87">
        <f t="shared" si="23"/>
        <v>42106.042842761643</v>
      </c>
      <c r="U87">
        <f t="shared" si="24"/>
        <v>20196</v>
      </c>
      <c r="V87">
        <f t="shared" si="25"/>
        <v>-1169.6123011878235</v>
      </c>
      <c r="W87">
        <f t="shared" si="26"/>
        <v>1367992.9350898759</v>
      </c>
      <c r="X87">
        <f t="shared" si="27"/>
        <v>1</v>
      </c>
      <c r="Z87" s="5" t="s">
        <v>23</v>
      </c>
      <c r="AA87" s="5"/>
    </row>
    <row r="88" spans="1:34" x14ac:dyDescent="0.35">
      <c r="A88" s="1">
        <v>41002</v>
      </c>
      <c r="B88">
        <v>3023</v>
      </c>
      <c r="C88">
        <v>4251.166666666667</v>
      </c>
      <c r="D88">
        <v>4628.5</v>
      </c>
      <c r="E88">
        <f t="shared" si="14"/>
        <v>1</v>
      </c>
      <c r="F88">
        <f t="shared" si="15"/>
        <v>0</v>
      </c>
      <c r="G88">
        <v>4628.5</v>
      </c>
      <c r="H88">
        <f t="shared" si="16"/>
        <v>0</v>
      </c>
      <c r="I88">
        <f t="shared" si="17"/>
        <v>0</v>
      </c>
      <c r="J88">
        <f t="shared" si="18"/>
        <v>0</v>
      </c>
      <c r="K88">
        <v>0.31346578366445915</v>
      </c>
      <c r="L88">
        <v>0</v>
      </c>
      <c r="M88">
        <f t="shared" si="19"/>
        <v>0</v>
      </c>
      <c r="N88">
        <f t="shared" si="20"/>
        <v>0</v>
      </c>
      <c r="O88">
        <f t="shared" si="21"/>
        <v>4749.5848941847216</v>
      </c>
      <c r="P88">
        <f>O88-B88</f>
        <v>1726.5848941847216</v>
      </c>
      <c r="Q88">
        <f t="shared" si="22"/>
        <v>1726.5848941847216</v>
      </c>
      <c r="R88" s="8">
        <f>Q88/B88</f>
        <v>0.57114948534062904</v>
      </c>
      <c r="S88">
        <v>926</v>
      </c>
      <c r="T88">
        <f t="shared" si="23"/>
        <v>31078.528095324989</v>
      </c>
      <c r="U88">
        <f t="shared" si="24"/>
        <v>16668</v>
      </c>
      <c r="V88">
        <f t="shared" si="25"/>
        <v>1726.5848941847216</v>
      </c>
      <c r="W88">
        <f t="shared" si="26"/>
        <v>2981095.3968268665</v>
      </c>
      <c r="X88">
        <f t="shared" si="27"/>
        <v>2</v>
      </c>
      <c r="Z88" s="2" t="s">
        <v>24</v>
      </c>
      <c r="AA88" s="2">
        <v>0.79190547221026719</v>
      </c>
    </row>
    <row r="89" spans="1:34" x14ac:dyDescent="0.35">
      <c r="A89" s="1">
        <v>41003</v>
      </c>
      <c r="B89">
        <v>2706</v>
      </c>
      <c r="C89">
        <v>3913.1666666666665</v>
      </c>
      <c r="D89">
        <v>2723</v>
      </c>
      <c r="E89">
        <f t="shared" si="14"/>
        <v>0</v>
      </c>
      <c r="F89">
        <f t="shared" si="15"/>
        <v>1</v>
      </c>
      <c r="G89">
        <v>3023</v>
      </c>
      <c r="H89">
        <f t="shared" si="16"/>
        <v>0</v>
      </c>
      <c r="I89">
        <f t="shared" si="17"/>
        <v>0</v>
      </c>
      <c r="J89">
        <f t="shared" si="18"/>
        <v>0</v>
      </c>
      <c r="K89">
        <v>0.46316951318694088</v>
      </c>
      <c r="L89">
        <v>0</v>
      </c>
      <c r="M89">
        <f t="shared" si="19"/>
        <v>0</v>
      </c>
      <c r="N89">
        <f t="shared" si="20"/>
        <v>0</v>
      </c>
      <c r="O89">
        <f t="shared" si="21"/>
        <v>3454.8482756126764</v>
      </c>
      <c r="P89">
        <f>O89-B89</f>
        <v>748.84827561267639</v>
      </c>
      <c r="Q89">
        <f t="shared" si="22"/>
        <v>748.84827561267639</v>
      </c>
      <c r="R89" s="8">
        <f>Q89/B89</f>
        <v>0.27673624375930389</v>
      </c>
      <c r="S89">
        <v>1401</v>
      </c>
      <c r="T89">
        <f t="shared" si="23"/>
        <v>13479.268961028174</v>
      </c>
      <c r="U89">
        <f t="shared" si="24"/>
        <v>25218</v>
      </c>
      <c r="V89">
        <f t="shared" si="25"/>
        <v>748.84827561267639</v>
      </c>
      <c r="W89">
        <f t="shared" si="26"/>
        <v>560773.73988807888</v>
      </c>
      <c r="X89">
        <f t="shared" si="27"/>
        <v>3</v>
      </c>
      <c r="Z89" s="2" t="s">
        <v>25</v>
      </c>
      <c r="AA89" s="2">
        <v>0.62711427691656618</v>
      </c>
    </row>
    <row r="90" spans="1:34" x14ac:dyDescent="0.35">
      <c r="A90" s="1">
        <v>41004</v>
      </c>
      <c r="B90">
        <v>2830</v>
      </c>
      <c r="C90">
        <v>3452.5</v>
      </c>
      <c r="D90">
        <v>3348</v>
      </c>
      <c r="E90">
        <f t="shared" si="14"/>
        <v>0</v>
      </c>
      <c r="F90">
        <f t="shared" si="15"/>
        <v>0</v>
      </c>
      <c r="G90">
        <v>2706</v>
      </c>
      <c r="H90">
        <f t="shared" si="16"/>
        <v>0</v>
      </c>
      <c r="I90">
        <f t="shared" si="17"/>
        <v>0</v>
      </c>
      <c r="J90">
        <f t="shared" si="18"/>
        <v>0</v>
      </c>
      <c r="K90">
        <v>0.51440687812245844</v>
      </c>
      <c r="L90">
        <v>0</v>
      </c>
      <c r="M90">
        <f t="shared" si="19"/>
        <v>1</v>
      </c>
      <c r="N90">
        <f t="shared" si="20"/>
        <v>0</v>
      </c>
      <c r="O90">
        <f t="shared" si="21"/>
        <v>3693.251958173093</v>
      </c>
      <c r="P90">
        <f>O90-B90</f>
        <v>863.25195817309304</v>
      </c>
      <c r="Q90">
        <f t="shared" si="22"/>
        <v>863.25195817309304</v>
      </c>
      <c r="R90" s="8">
        <f>Q90/B90</f>
        <v>0.30503602762300108</v>
      </c>
      <c r="S90">
        <v>1240</v>
      </c>
      <c r="T90">
        <f t="shared" si="23"/>
        <v>15538.535247115675</v>
      </c>
      <c r="U90">
        <f t="shared" si="24"/>
        <v>22320</v>
      </c>
      <c r="V90">
        <f t="shared" si="25"/>
        <v>863.25195817309304</v>
      </c>
      <c r="W90">
        <f t="shared" si="26"/>
        <v>745203.94328967959</v>
      </c>
      <c r="X90">
        <f t="shared" si="27"/>
        <v>4</v>
      </c>
      <c r="Z90" s="2" t="s">
        <v>26</v>
      </c>
      <c r="AA90" s="2">
        <v>0.61859117467465918</v>
      </c>
    </row>
    <row r="91" spans="1:34" x14ac:dyDescent="0.35">
      <c r="A91" s="1">
        <v>41005</v>
      </c>
      <c r="B91">
        <v>3316</v>
      </c>
      <c r="C91">
        <v>2853</v>
      </c>
      <c r="D91">
        <v>4623</v>
      </c>
      <c r="E91">
        <f t="shared" si="14"/>
        <v>0</v>
      </c>
      <c r="F91">
        <f t="shared" si="15"/>
        <v>0</v>
      </c>
      <c r="G91">
        <v>2830</v>
      </c>
      <c r="H91">
        <f t="shared" si="16"/>
        <v>0</v>
      </c>
      <c r="I91">
        <f t="shared" si="17"/>
        <v>0</v>
      </c>
      <c r="J91">
        <f t="shared" si="18"/>
        <v>0</v>
      </c>
      <c r="K91">
        <v>0.55646566747995818</v>
      </c>
      <c r="L91">
        <v>0</v>
      </c>
      <c r="M91">
        <f t="shared" si="19"/>
        <v>0</v>
      </c>
      <c r="N91">
        <f t="shared" si="20"/>
        <v>1</v>
      </c>
      <c r="O91">
        <f t="shared" si="21"/>
        <v>3968.8801234596249</v>
      </c>
      <c r="P91">
        <f>O91-B91</f>
        <v>652.88012345962488</v>
      </c>
      <c r="Q91">
        <f t="shared" si="22"/>
        <v>652.88012345962488</v>
      </c>
      <c r="R91" s="8">
        <f>Q91/B91</f>
        <v>0.19688785387805335</v>
      </c>
      <c r="S91">
        <v>1041</v>
      </c>
      <c r="T91">
        <f t="shared" si="23"/>
        <v>11751.842222273248</v>
      </c>
      <c r="U91">
        <f t="shared" si="24"/>
        <v>18738</v>
      </c>
      <c r="V91">
        <f t="shared" si="25"/>
        <v>652.88012345962488</v>
      </c>
      <c r="W91">
        <f t="shared" si="26"/>
        <v>426252.45560865506</v>
      </c>
      <c r="X91">
        <f t="shared" si="27"/>
        <v>5</v>
      </c>
      <c r="Z91" s="2" t="s">
        <v>6</v>
      </c>
      <c r="AA91" s="2">
        <v>730.6226378189134</v>
      </c>
    </row>
    <row r="92" spans="1:34" ht="15" thickBot="1" x14ac:dyDescent="0.4">
      <c r="A92" s="1">
        <v>41006</v>
      </c>
      <c r="B92">
        <v>3348</v>
      </c>
      <c r="C92">
        <v>2950.6666666666665</v>
      </c>
      <c r="D92">
        <v>4037</v>
      </c>
      <c r="E92">
        <f t="shared" si="14"/>
        <v>0</v>
      </c>
      <c r="F92">
        <f t="shared" si="15"/>
        <v>0</v>
      </c>
      <c r="G92">
        <v>3316</v>
      </c>
      <c r="H92">
        <f t="shared" si="16"/>
        <v>1</v>
      </c>
      <c r="I92">
        <f t="shared" si="17"/>
        <v>0</v>
      </c>
      <c r="J92">
        <f t="shared" si="18"/>
        <v>0</v>
      </c>
      <c r="K92">
        <v>0.50371790403160221</v>
      </c>
      <c r="L92">
        <v>1</v>
      </c>
      <c r="M92">
        <f t="shared" si="19"/>
        <v>0</v>
      </c>
      <c r="N92">
        <f t="shared" si="20"/>
        <v>0</v>
      </c>
      <c r="O92">
        <f t="shared" si="21"/>
        <v>4358.7708310266862</v>
      </c>
      <c r="P92">
        <f>O92-B92</f>
        <v>1010.7708310266862</v>
      </c>
      <c r="Q92">
        <f t="shared" si="22"/>
        <v>1010.7708310266862</v>
      </c>
      <c r="R92" s="8">
        <f>Q92/B92</f>
        <v>0.30190287665074261</v>
      </c>
      <c r="S92">
        <v>1204</v>
      </c>
      <c r="T92">
        <f t="shared" si="23"/>
        <v>18193.874958480352</v>
      </c>
      <c r="U92">
        <f t="shared" si="24"/>
        <v>21672</v>
      </c>
      <c r="V92">
        <f t="shared" si="25"/>
        <v>1010.7708310266862</v>
      </c>
      <c r="W92">
        <f t="shared" si="26"/>
        <v>1021657.6728543779</v>
      </c>
      <c r="X92">
        <f t="shared" si="27"/>
        <v>6</v>
      </c>
      <c r="Z92" s="3" t="s">
        <v>27</v>
      </c>
      <c r="AA92" s="3">
        <v>359</v>
      </c>
    </row>
    <row r="93" spans="1:34" x14ac:dyDescent="0.35">
      <c r="A93" s="1">
        <v>41007</v>
      </c>
      <c r="B93">
        <v>4428</v>
      </c>
      <c r="C93">
        <v>3164.6666666666665</v>
      </c>
      <c r="D93">
        <v>4088</v>
      </c>
      <c r="E93">
        <f t="shared" si="14"/>
        <v>0</v>
      </c>
      <c r="F93">
        <f t="shared" si="15"/>
        <v>0</v>
      </c>
      <c r="G93">
        <v>3348</v>
      </c>
      <c r="H93">
        <f t="shared" si="16"/>
        <v>0</v>
      </c>
      <c r="I93">
        <f t="shared" si="17"/>
        <v>1</v>
      </c>
      <c r="J93">
        <f t="shared" si="18"/>
        <v>0</v>
      </c>
      <c r="K93">
        <v>0.6254792610665737</v>
      </c>
      <c r="L93">
        <v>1</v>
      </c>
      <c r="M93">
        <f t="shared" si="19"/>
        <v>0</v>
      </c>
      <c r="N93">
        <f t="shared" si="20"/>
        <v>0</v>
      </c>
      <c r="O93">
        <f t="shared" si="21"/>
        <v>4300.4311036111349</v>
      </c>
      <c r="P93">
        <f>O93-B93</f>
        <v>-127.56889638886514</v>
      </c>
      <c r="Q93">
        <f t="shared" si="22"/>
        <v>127.56889638886514</v>
      </c>
      <c r="R93" s="8">
        <f>Q93/B93</f>
        <v>2.8809597197124014E-2</v>
      </c>
      <c r="S93">
        <v>892</v>
      </c>
      <c r="T93">
        <f t="shared" si="23"/>
        <v>9184.9605399982902</v>
      </c>
      <c r="U93">
        <f t="shared" si="24"/>
        <v>16056</v>
      </c>
      <c r="V93">
        <f t="shared" si="25"/>
        <v>-255.13779277773028</v>
      </c>
      <c r="W93">
        <f t="shared" si="26"/>
        <v>65095.293303492042</v>
      </c>
      <c r="X93">
        <f t="shared" si="27"/>
        <v>7</v>
      </c>
    </row>
    <row r="94" spans="1:34" ht="15" thickBot="1" x14ac:dyDescent="0.4">
      <c r="A94" s="1">
        <v>41008</v>
      </c>
      <c r="B94">
        <v>4628.5</v>
      </c>
      <c r="C94">
        <v>3697.3333333333335</v>
      </c>
      <c r="D94">
        <v>4628.5</v>
      </c>
      <c r="E94">
        <f t="shared" si="14"/>
        <v>0</v>
      </c>
      <c r="F94">
        <f t="shared" si="15"/>
        <v>0</v>
      </c>
      <c r="G94">
        <v>4428</v>
      </c>
      <c r="H94">
        <f t="shared" si="16"/>
        <v>0</v>
      </c>
      <c r="I94">
        <f t="shared" si="17"/>
        <v>0</v>
      </c>
      <c r="J94">
        <f t="shared" si="18"/>
        <v>1</v>
      </c>
      <c r="K94">
        <v>0.52329499244800748</v>
      </c>
      <c r="L94">
        <v>0</v>
      </c>
      <c r="M94">
        <f t="shared" si="19"/>
        <v>0</v>
      </c>
      <c r="N94">
        <f t="shared" si="20"/>
        <v>0</v>
      </c>
      <c r="O94">
        <f t="shared" si="21"/>
        <v>4615.6372780336396</v>
      </c>
      <c r="P94">
        <f>O94-B94</f>
        <v>-12.862721966360368</v>
      </c>
      <c r="Q94">
        <f t="shared" si="22"/>
        <v>12.862721966360368</v>
      </c>
      <c r="R94" s="8">
        <f>Q94/B94</f>
        <v>2.7790260270844479E-3</v>
      </c>
      <c r="S94">
        <v>1213</v>
      </c>
      <c r="T94">
        <f t="shared" si="23"/>
        <v>926.11598157794651</v>
      </c>
      <c r="U94">
        <f t="shared" si="24"/>
        <v>21834</v>
      </c>
      <c r="V94">
        <f t="shared" si="25"/>
        <v>-25.725443932720736</v>
      </c>
      <c r="W94">
        <f t="shared" si="26"/>
        <v>661.79846553555819</v>
      </c>
      <c r="X94">
        <f t="shared" si="27"/>
        <v>1</v>
      </c>
      <c r="Z94" t="s">
        <v>28</v>
      </c>
    </row>
    <row r="95" spans="1:34" x14ac:dyDescent="0.35">
      <c r="A95" s="1">
        <v>41009</v>
      </c>
      <c r="B95">
        <v>2712</v>
      </c>
      <c r="C95">
        <v>4134.833333333333</v>
      </c>
      <c r="D95">
        <v>3023</v>
      </c>
      <c r="E95">
        <f t="shared" si="14"/>
        <v>1</v>
      </c>
      <c r="F95">
        <f t="shared" si="15"/>
        <v>0</v>
      </c>
      <c r="G95">
        <v>4628.5</v>
      </c>
      <c r="H95">
        <f t="shared" si="16"/>
        <v>0</v>
      </c>
      <c r="I95">
        <f t="shared" si="17"/>
        <v>0</v>
      </c>
      <c r="J95">
        <f t="shared" si="18"/>
        <v>0</v>
      </c>
      <c r="K95">
        <v>0.27733240385732544</v>
      </c>
      <c r="L95">
        <v>0</v>
      </c>
      <c r="M95">
        <f t="shared" si="19"/>
        <v>0</v>
      </c>
      <c r="N95">
        <f t="shared" si="20"/>
        <v>0</v>
      </c>
      <c r="O95">
        <f t="shared" si="21"/>
        <v>4128.9109382688157</v>
      </c>
      <c r="P95">
        <f>O95-B95</f>
        <v>1416.9109382688157</v>
      </c>
      <c r="Q95">
        <f t="shared" si="22"/>
        <v>1416.9109382688157</v>
      </c>
      <c r="R95" s="8">
        <f>Q95/B95</f>
        <v>0.52245978549735095</v>
      </c>
      <c r="S95">
        <v>1313</v>
      </c>
      <c r="T95">
        <f t="shared" si="23"/>
        <v>25504.396888838681</v>
      </c>
      <c r="U95">
        <f t="shared" si="24"/>
        <v>23634</v>
      </c>
      <c r="V95">
        <f t="shared" si="25"/>
        <v>1416.9109382688157</v>
      </c>
      <c r="W95">
        <f t="shared" si="26"/>
        <v>2007636.6069858156</v>
      </c>
      <c r="X95">
        <f t="shared" si="27"/>
        <v>2</v>
      </c>
      <c r="Z95" s="4"/>
      <c r="AA95" s="4" t="s">
        <v>33</v>
      </c>
      <c r="AB95" s="4" t="s">
        <v>34</v>
      </c>
      <c r="AC95" s="4" t="s">
        <v>35</v>
      </c>
      <c r="AD95" s="4" t="s">
        <v>36</v>
      </c>
      <c r="AE95" s="4" t="s">
        <v>37</v>
      </c>
    </row>
    <row r="96" spans="1:34" x14ac:dyDescent="0.35">
      <c r="A96" s="1">
        <v>41010</v>
      </c>
      <c r="B96">
        <v>3136</v>
      </c>
      <c r="C96">
        <v>3922.8333333333335</v>
      </c>
      <c r="D96">
        <v>2706</v>
      </c>
      <c r="E96">
        <f t="shared" si="14"/>
        <v>0</v>
      </c>
      <c r="F96">
        <f t="shared" si="15"/>
        <v>1</v>
      </c>
      <c r="G96">
        <v>2712</v>
      </c>
      <c r="H96">
        <f t="shared" si="16"/>
        <v>0</v>
      </c>
      <c r="I96">
        <f t="shared" si="17"/>
        <v>0</v>
      </c>
      <c r="J96">
        <f t="shared" si="18"/>
        <v>0</v>
      </c>
      <c r="K96">
        <v>0.54926222841872896</v>
      </c>
      <c r="L96">
        <v>0</v>
      </c>
      <c r="M96">
        <f t="shared" si="19"/>
        <v>0</v>
      </c>
      <c r="N96">
        <f t="shared" si="20"/>
        <v>0</v>
      </c>
      <c r="O96">
        <f t="shared" si="21"/>
        <v>3384.6324634427642</v>
      </c>
      <c r="P96">
        <f>O96-B96</f>
        <v>248.63246344276422</v>
      </c>
      <c r="Q96">
        <f t="shared" si="22"/>
        <v>248.63246344276422</v>
      </c>
      <c r="R96" s="8">
        <f>Q96/B96</f>
        <v>7.9283311046799809E-2</v>
      </c>
      <c r="S96">
        <v>818</v>
      </c>
      <c r="T96">
        <f t="shared" si="23"/>
        <v>4475.384341969756</v>
      </c>
      <c r="U96">
        <f t="shared" si="24"/>
        <v>14724</v>
      </c>
      <c r="V96">
        <f t="shared" si="25"/>
        <v>248.63246344276422</v>
      </c>
      <c r="W96">
        <f t="shared" si="26"/>
        <v>61818.10187761749</v>
      </c>
      <c r="X96">
        <f t="shared" si="27"/>
        <v>3</v>
      </c>
      <c r="Z96" s="2" t="s">
        <v>29</v>
      </c>
      <c r="AA96" s="2">
        <v>8</v>
      </c>
      <c r="AB96" s="2">
        <v>314213778.76890182</v>
      </c>
      <c r="AC96" s="2">
        <v>39276722.346112728</v>
      </c>
      <c r="AD96" s="2">
        <v>73.578171318081971</v>
      </c>
      <c r="AE96" s="2">
        <v>2.443210616903315E-70</v>
      </c>
    </row>
    <row r="97" spans="1:34" x14ac:dyDescent="0.35">
      <c r="A97" s="1">
        <v>41011</v>
      </c>
      <c r="B97">
        <v>3088</v>
      </c>
      <c r="C97">
        <v>3492.1666666666665</v>
      </c>
      <c r="D97">
        <v>2830</v>
      </c>
      <c r="E97">
        <f t="shared" si="14"/>
        <v>0</v>
      </c>
      <c r="F97">
        <f t="shared" si="15"/>
        <v>0</v>
      </c>
      <c r="G97">
        <v>3136</v>
      </c>
      <c r="H97">
        <f t="shared" si="16"/>
        <v>0</v>
      </c>
      <c r="I97">
        <f t="shared" si="17"/>
        <v>0</v>
      </c>
      <c r="J97">
        <f t="shared" si="18"/>
        <v>0</v>
      </c>
      <c r="K97">
        <v>0.49442314395259673</v>
      </c>
      <c r="L97">
        <v>0</v>
      </c>
      <c r="M97">
        <f t="shared" si="19"/>
        <v>1</v>
      </c>
      <c r="N97">
        <f t="shared" si="20"/>
        <v>0</v>
      </c>
      <c r="O97">
        <f t="shared" si="21"/>
        <v>3613.5577595250174</v>
      </c>
      <c r="P97">
        <f>O97-B97</f>
        <v>525.55775952501745</v>
      </c>
      <c r="Q97">
        <f t="shared" si="22"/>
        <v>525.55775952501745</v>
      </c>
      <c r="R97" s="8">
        <f>Q97/B97</f>
        <v>0.17019357497571808</v>
      </c>
      <c r="S97">
        <v>888</v>
      </c>
      <c r="T97">
        <f t="shared" si="23"/>
        <v>9460.0396714503149</v>
      </c>
      <c r="U97">
        <f t="shared" si="24"/>
        <v>15984</v>
      </c>
      <c r="V97">
        <f t="shared" si="25"/>
        <v>525.55775952501745</v>
      </c>
      <c r="W97">
        <f t="shared" si="26"/>
        <v>276210.95859695604</v>
      </c>
      <c r="X97">
        <f t="shared" si="27"/>
        <v>4</v>
      </c>
      <c r="Z97" s="2" t="s">
        <v>30</v>
      </c>
      <c r="AA97" s="2">
        <v>350</v>
      </c>
      <c r="AB97" s="2">
        <v>186833303.61271349</v>
      </c>
      <c r="AC97" s="2">
        <v>533809.43889346707</v>
      </c>
      <c r="AD97" s="2"/>
      <c r="AE97" s="2"/>
    </row>
    <row r="98" spans="1:34" ht="15" thickBot="1" x14ac:dyDescent="0.4">
      <c r="A98" s="1">
        <v>41012</v>
      </c>
      <c r="B98">
        <v>3198</v>
      </c>
      <c r="C98">
        <v>2978.6666666666665</v>
      </c>
      <c r="D98">
        <v>3316</v>
      </c>
      <c r="E98">
        <f t="shared" si="14"/>
        <v>0</v>
      </c>
      <c r="F98">
        <f t="shared" si="15"/>
        <v>0</v>
      </c>
      <c r="G98">
        <v>3088</v>
      </c>
      <c r="H98">
        <f t="shared" si="16"/>
        <v>0</v>
      </c>
      <c r="I98">
        <f t="shared" si="17"/>
        <v>0</v>
      </c>
      <c r="J98">
        <f t="shared" si="18"/>
        <v>0</v>
      </c>
      <c r="K98">
        <v>0.51278029510863254</v>
      </c>
      <c r="L98">
        <v>0</v>
      </c>
      <c r="M98">
        <f t="shared" si="19"/>
        <v>0</v>
      </c>
      <c r="N98">
        <f t="shared" si="20"/>
        <v>1</v>
      </c>
      <c r="O98">
        <f t="shared" si="21"/>
        <v>3597.3677900235302</v>
      </c>
      <c r="P98">
        <f>O98-B98</f>
        <v>399.36779002353023</v>
      </c>
      <c r="Q98">
        <f t="shared" si="22"/>
        <v>399.36779002353023</v>
      </c>
      <c r="R98" s="8">
        <f>Q98/B98</f>
        <v>0.1248804846852815</v>
      </c>
      <c r="S98">
        <v>1039</v>
      </c>
      <c r="T98">
        <f t="shared" si="23"/>
        <v>7188.6202204235442</v>
      </c>
      <c r="U98">
        <f t="shared" si="24"/>
        <v>18702</v>
      </c>
      <c r="V98">
        <f t="shared" si="25"/>
        <v>399.36779002353023</v>
      </c>
      <c r="W98">
        <f t="shared" si="26"/>
        <v>159494.63170827852</v>
      </c>
      <c r="X98">
        <f t="shared" si="27"/>
        <v>5</v>
      </c>
      <c r="Z98" s="3" t="s">
        <v>31</v>
      </c>
      <c r="AA98" s="3">
        <v>358</v>
      </c>
      <c r="AB98" s="3">
        <v>501047082.38161528</v>
      </c>
      <c r="AC98" s="3"/>
      <c r="AD98" s="3"/>
      <c r="AE98" s="3"/>
    </row>
    <row r="99" spans="1:34" ht="15" thickBot="1" x14ac:dyDescent="0.4">
      <c r="A99" s="1">
        <v>41013</v>
      </c>
      <c r="B99">
        <v>3595</v>
      </c>
      <c r="C99">
        <v>3140.6666666666665</v>
      </c>
      <c r="D99">
        <v>3348</v>
      </c>
      <c r="E99">
        <f t="shared" si="14"/>
        <v>0</v>
      </c>
      <c r="F99">
        <f t="shared" si="15"/>
        <v>0</v>
      </c>
      <c r="G99">
        <v>3198</v>
      </c>
      <c r="H99">
        <f t="shared" si="16"/>
        <v>1</v>
      </c>
      <c r="I99">
        <f t="shared" si="17"/>
        <v>0</v>
      </c>
      <c r="J99">
        <f t="shared" si="18"/>
        <v>0</v>
      </c>
      <c r="K99">
        <v>0.54612524689206465</v>
      </c>
      <c r="L99">
        <v>1</v>
      </c>
      <c r="M99">
        <f t="shared" si="19"/>
        <v>0</v>
      </c>
      <c r="N99">
        <f t="shared" si="20"/>
        <v>0</v>
      </c>
      <c r="O99">
        <f t="shared" si="21"/>
        <v>4151.4777616692463</v>
      </c>
      <c r="P99">
        <f>O99-B99</f>
        <v>556.47776166924632</v>
      </c>
      <c r="Q99">
        <f t="shared" si="22"/>
        <v>556.47776166924632</v>
      </c>
      <c r="R99" s="8">
        <f>Q99/B99</f>
        <v>0.15479214510966519</v>
      </c>
      <c r="S99">
        <v>922</v>
      </c>
      <c r="T99">
        <f t="shared" si="23"/>
        <v>10016.599710046434</v>
      </c>
      <c r="U99">
        <f t="shared" si="24"/>
        <v>16596</v>
      </c>
      <c r="V99">
        <f t="shared" si="25"/>
        <v>556.47776166924632</v>
      </c>
      <c r="W99">
        <f t="shared" si="26"/>
        <v>309667.49923241453</v>
      </c>
      <c r="X99">
        <f t="shared" si="27"/>
        <v>6</v>
      </c>
    </row>
    <row r="100" spans="1:34" x14ac:dyDescent="0.35">
      <c r="A100" s="1">
        <v>41014</v>
      </c>
      <c r="B100">
        <v>3953</v>
      </c>
      <c r="C100">
        <v>3293.6666666666665</v>
      </c>
      <c r="D100">
        <v>4428</v>
      </c>
      <c r="E100">
        <f t="shared" si="14"/>
        <v>0</v>
      </c>
      <c r="F100">
        <f t="shared" si="15"/>
        <v>0</v>
      </c>
      <c r="G100">
        <v>3595</v>
      </c>
      <c r="H100">
        <f t="shared" si="16"/>
        <v>0</v>
      </c>
      <c r="I100">
        <f t="shared" si="17"/>
        <v>1</v>
      </c>
      <c r="J100">
        <f t="shared" si="18"/>
        <v>0</v>
      </c>
      <c r="K100">
        <v>0.54159405135354943</v>
      </c>
      <c r="L100">
        <v>1</v>
      </c>
      <c r="M100">
        <f t="shared" si="19"/>
        <v>0</v>
      </c>
      <c r="N100">
        <f t="shared" si="20"/>
        <v>0</v>
      </c>
      <c r="O100">
        <f t="shared" si="21"/>
        <v>4522.3069740045576</v>
      </c>
      <c r="P100">
        <f>O100-B100</f>
        <v>569.30697400455756</v>
      </c>
      <c r="Q100">
        <f t="shared" si="22"/>
        <v>569.30697400455756</v>
      </c>
      <c r="R100" s="8">
        <f>Q100/B100</f>
        <v>0.14401896635582029</v>
      </c>
      <c r="S100">
        <v>743</v>
      </c>
      <c r="T100">
        <f t="shared" si="23"/>
        <v>10247.525532082036</v>
      </c>
      <c r="U100">
        <f t="shared" si="24"/>
        <v>13374</v>
      </c>
      <c r="V100">
        <f t="shared" si="25"/>
        <v>569.30697400455756</v>
      </c>
      <c r="W100">
        <f t="shared" si="26"/>
        <v>324110.43065022596</v>
      </c>
      <c r="X100">
        <f t="shared" si="27"/>
        <v>7</v>
      </c>
      <c r="Z100" s="4"/>
      <c r="AA100" s="4" t="s">
        <v>38</v>
      </c>
      <c r="AB100" s="4" t="s">
        <v>6</v>
      </c>
      <c r="AC100" s="4" t="s">
        <v>39</v>
      </c>
      <c r="AD100" s="4" t="s">
        <v>40</v>
      </c>
      <c r="AE100" s="4" t="s">
        <v>41</v>
      </c>
      <c r="AF100" s="4" t="s">
        <v>42</v>
      </c>
      <c r="AG100" s="4" t="s">
        <v>43</v>
      </c>
      <c r="AH100" s="4" t="s">
        <v>44</v>
      </c>
    </row>
    <row r="101" spans="1:34" x14ac:dyDescent="0.35">
      <c r="A101" s="1">
        <v>41015</v>
      </c>
      <c r="B101">
        <v>4628.5</v>
      </c>
      <c r="C101">
        <v>3582</v>
      </c>
      <c r="D101">
        <v>4628.5</v>
      </c>
      <c r="E101">
        <f t="shared" si="14"/>
        <v>0</v>
      </c>
      <c r="F101">
        <f t="shared" si="15"/>
        <v>0</v>
      </c>
      <c r="G101">
        <v>3953</v>
      </c>
      <c r="H101">
        <f t="shared" si="16"/>
        <v>0</v>
      </c>
      <c r="I101">
        <f t="shared" si="17"/>
        <v>0</v>
      </c>
      <c r="J101">
        <f t="shared" si="18"/>
        <v>1</v>
      </c>
      <c r="K101">
        <v>0.57848263041710235</v>
      </c>
      <c r="L101">
        <v>0</v>
      </c>
      <c r="M101">
        <f t="shared" si="19"/>
        <v>0</v>
      </c>
      <c r="N101">
        <f t="shared" si="20"/>
        <v>0</v>
      </c>
      <c r="O101">
        <f t="shared" si="21"/>
        <v>4471.8530563584309</v>
      </c>
      <c r="P101">
        <f>O101-B101</f>
        <v>-156.64694364156912</v>
      </c>
      <c r="Q101">
        <f t="shared" si="22"/>
        <v>156.64694364156912</v>
      </c>
      <c r="R101" s="8">
        <f>Q101/B101</f>
        <v>3.3843997762032868E-2</v>
      </c>
      <c r="S101">
        <v>1235</v>
      </c>
      <c r="T101">
        <f t="shared" si="23"/>
        <v>11278.579942192977</v>
      </c>
      <c r="U101">
        <f t="shared" si="24"/>
        <v>22230</v>
      </c>
      <c r="V101">
        <f t="shared" si="25"/>
        <v>-313.29388728313825</v>
      </c>
      <c r="W101">
        <f t="shared" si="26"/>
        <v>98153.059808979728</v>
      </c>
      <c r="X101">
        <f t="shared" si="27"/>
        <v>1</v>
      </c>
      <c r="Z101" s="2" t="s">
        <v>32</v>
      </c>
      <c r="AA101" s="2">
        <v>882.74043855787932</v>
      </c>
      <c r="AB101" s="2">
        <v>212.29509990665071</v>
      </c>
      <c r="AC101" s="2">
        <v>4.1580820233063944</v>
      </c>
      <c r="AD101" s="2">
        <v>4.0407137920492906E-5</v>
      </c>
      <c r="AE101" s="2">
        <v>465.20586578203722</v>
      </c>
      <c r="AF101" s="2">
        <v>1300.2750113337215</v>
      </c>
      <c r="AG101" s="2">
        <v>465.20586578203722</v>
      </c>
      <c r="AH101" s="2">
        <v>1300.2750113337215</v>
      </c>
    </row>
    <row r="102" spans="1:34" x14ac:dyDescent="0.35">
      <c r="A102" s="1">
        <v>41016</v>
      </c>
      <c r="B102">
        <v>2900</v>
      </c>
      <c r="C102">
        <v>4058.8333333333335</v>
      </c>
      <c r="D102">
        <v>2712</v>
      </c>
      <c r="E102">
        <f t="shared" si="14"/>
        <v>1</v>
      </c>
      <c r="F102">
        <f t="shared" si="15"/>
        <v>0</v>
      </c>
      <c r="G102">
        <v>4628.5</v>
      </c>
      <c r="H102">
        <f t="shared" si="16"/>
        <v>0</v>
      </c>
      <c r="I102">
        <f t="shared" si="17"/>
        <v>0</v>
      </c>
      <c r="J102">
        <f t="shared" si="18"/>
        <v>0</v>
      </c>
      <c r="K102">
        <v>0.29917509004298826</v>
      </c>
      <c r="L102">
        <v>0</v>
      </c>
      <c r="M102">
        <f t="shared" si="19"/>
        <v>0</v>
      </c>
      <c r="N102">
        <f t="shared" si="20"/>
        <v>0</v>
      </c>
      <c r="O102">
        <f t="shared" si="21"/>
        <v>3989.8113349980181</v>
      </c>
      <c r="P102">
        <f>O102-B102</f>
        <v>1089.8113349980181</v>
      </c>
      <c r="Q102">
        <f t="shared" si="22"/>
        <v>1089.8113349980181</v>
      </c>
      <c r="R102" s="8">
        <f>Q102/B102</f>
        <v>0.37579701206828209</v>
      </c>
      <c r="S102">
        <v>845</v>
      </c>
      <c r="T102">
        <f t="shared" si="23"/>
        <v>19616.604029964325</v>
      </c>
      <c r="U102">
        <f t="shared" si="24"/>
        <v>15210</v>
      </c>
      <c r="V102">
        <f t="shared" si="25"/>
        <v>1089.8113349980181</v>
      </c>
      <c r="W102">
        <f t="shared" si="26"/>
        <v>1187688.7458901624</v>
      </c>
      <c r="X102">
        <f t="shared" si="27"/>
        <v>2</v>
      </c>
      <c r="Z102" s="2" t="s">
        <v>106</v>
      </c>
      <c r="AA102" s="2">
        <v>0.45220362857244906</v>
      </c>
      <c r="AB102" s="2">
        <v>9.0202747153673712E-2</v>
      </c>
      <c r="AC102" s="2">
        <v>5.0131913144735307</v>
      </c>
      <c r="AD102" s="2">
        <v>8.5210272357171123E-7</v>
      </c>
      <c r="AE102" s="2">
        <v>0.27479602230844513</v>
      </c>
      <c r="AF102" s="2">
        <v>0.62961123483645298</v>
      </c>
      <c r="AG102" s="2">
        <v>0.27479602230844513</v>
      </c>
      <c r="AH102" s="2">
        <v>0.62961123483645298</v>
      </c>
    </row>
    <row r="103" spans="1:34" x14ac:dyDescent="0.35">
      <c r="A103" s="1">
        <v>41017</v>
      </c>
      <c r="B103">
        <v>2827</v>
      </c>
      <c r="C103">
        <v>3827.1666666666665</v>
      </c>
      <c r="D103">
        <v>3136</v>
      </c>
      <c r="E103">
        <f t="shared" si="14"/>
        <v>0</v>
      </c>
      <c r="F103">
        <f t="shared" si="15"/>
        <v>1</v>
      </c>
      <c r="G103">
        <v>2900</v>
      </c>
      <c r="H103">
        <f t="shared" si="16"/>
        <v>0</v>
      </c>
      <c r="I103">
        <f t="shared" si="17"/>
        <v>0</v>
      </c>
      <c r="J103">
        <f t="shared" si="18"/>
        <v>0</v>
      </c>
      <c r="K103">
        <v>0.49151853142790752</v>
      </c>
      <c r="L103">
        <v>0</v>
      </c>
      <c r="M103">
        <f t="shared" si="19"/>
        <v>0</v>
      </c>
      <c r="N103">
        <f t="shared" si="20"/>
        <v>0</v>
      </c>
      <c r="O103">
        <f t="shared" si="21"/>
        <v>3546.905164743077</v>
      </c>
      <c r="P103">
        <f>O103-B103</f>
        <v>719.90516474307697</v>
      </c>
      <c r="Q103">
        <f t="shared" si="22"/>
        <v>719.90516474307697</v>
      </c>
      <c r="R103" s="8">
        <f>Q103/B103</f>
        <v>0.2546534010410601</v>
      </c>
      <c r="S103">
        <v>876</v>
      </c>
      <c r="T103">
        <f t="shared" si="23"/>
        <v>12958.292965375385</v>
      </c>
      <c r="U103">
        <f t="shared" si="24"/>
        <v>15768</v>
      </c>
      <c r="V103">
        <f t="shared" si="25"/>
        <v>719.90516474307697</v>
      </c>
      <c r="W103">
        <f t="shared" si="26"/>
        <v>518263.44622375676</v>
      </c>
      <c r="X103">
        <f t="shared" si="27"/>
        <v>3</v>
      </c>
      <c r="Z103" s="2" t="s">
        <v>21</v>
      </c>
      <c r="AA103" s="2">
        <v>0.2342126842399764</v>
      </c>
      <c r="AB103" s="2">
        <v>4.6671932431562993E-2</v>
      </c>
      <c r="AC103" s="2">
        <v>5.0182769822829227</v>
      </c>
      <c r="AD103" s="2">
        <v>8.3133356755962756E-7</v>
      </c>
      <c r="AE103" s="2">
        <v>0.14241996091756148</v>
      </c>
      <c r="AF103" s="2">
        <v>0.32600540756239133</v>
      </c>
      <c r="AG103" s="2">
        <v>0.14241996091756148</v>
      </c>
      <c r="AH103" s="2">
        <v>0.32600540756239133</v>
      </c>
    </row>
    <row r="104" spans="1:34" x14ac:dyDescent="0.35">
      <c r="A104" s="1">
        <v>41018</v>
      </c>
      <c r="B104">
        <v>3146</v>
      </c>
      <c r="C104">
        <v>3451.8333333333335</v>
      </c>
      <c r="D104">
        <v>3088</v>
      </c>
      <c r="E104">
        <f t="shared" si="14"/>
        <v>0</v>
      </c>
      <c r="F104">
        <f t="shared" si="15"/>
        <v>0</v>
      </c>
      <c r="G104">
        <v>2827</v>
      </c>
      <c r="H104">
        <f t="shared" si="16"/>
        <v>0</v>
      </c>
      <c r="I104">
        <f t="shared" si="17"/>
        <v>0</v>
      </c>
      <c r="J104">
        <f t="shared" si="18"/>
        <v>0</v>
      </c>
      <c r="K104">
        <v>0.53706285581503432</v>
      </c>
      <c r="L104">
        <v>0</v>
      </c>
      <c r="M104">
        <f t="shared" si="19"/>
        <v>1</v>
      </c>
      <c r="N104">
        <f t="shared" si="20"/>
        <v>0</v>
      </c>
      <c r="O104">
        <f t="shared" si="21"/>
        <v>3625.4098555808964</v>
      </c>
      <c r="P104">
        <f>O104-B104</f>
        <v>479.40985558089642</v>
      </c>
      <c r="Q104">
        <f t="shared" si="22"/>
        <v>479.40985558089642</v>
      </c>
      <c r="R104" s="8">
        <f>Q104/B104</f>
        <v>0.15238711239062189</v>
      </c>
      <c r="S104">
        <v>605</v>
      </c>
      <c r="T104">
        <f t="shared" si="23"/>
        <v>8629.3774004561346</v>
      </c>
      <c r="U104">
        <f t="shared" si="24"/>
        <v>10890</v>
      </c>
      <c r="V104">
        <f t="shared" si="25"/>
        <v>479.40985558089642</v>
      </c>
      <c r="W104">
        <f t="shared" si="26"/>
        <v>229833.80962809597</v>
      </c>
      <c r="X104">
        <f t="shared" si="27"/>
        <v>4</v>
      </c>
      <c r="Z104" s="2" t="s">
        <v>16</v>
      </c>
      <c r="AA104" s="2">
        <v>-557.68383158518827</v>
      </c>
      <c r="AB104" s="2">
        <v>153.84826865171954</v>
      </c>
      <c r="AC104" s="2">
        <v>-3.6248950766398833</v>
      </c>
      <c r="AD104" s="2">
        <v>3.3195971869997979E-4</v>
      </c>
      <c r="AE104" s="2">
        <v>-860.26722212055461</v>
      </c>
      <c r="AF104" s="2">
        <v>-255.100441049822</v>
      </c>
      <c r="AG104" s="2">
        <v>-860.26722212055461</v>
      </c>
      <c r="AH104" s="2">
        <v>-255.100441049822</v>
      </c>
    </row>
    <row r="105" spans="1:34" x14ac:dyDescent="0.35">
      <c r="A105" s="1">
        <v>41019</v>
      </c>
      <c r="B105">
        <v>3377</v>
      </c>
      <c r="C105">
        <v>2957.6666666666665</v>
      </c>
      <c r="D105">
        <v>3198</v>
      </c>
      <c r="E105">
        <f t="shared" si="14"/>
        <v>0</v>
      </c>
      <c r="F105">
        <f t="shared" si="15"/>
        <v>0</v>
      </c>
      <c r="G105">
        <v>3146</v>
      </c>
      <c r="H105">
        <f t="shared" si="16"/>
        <v>0</v>
      </c>
      <c r="I105">
        <f t="shared" si="17"/>
        <v>0</v>
      </c>
      <c r="J105">
        <f t="shared" si="18"/>
        <v>0</v>
      </c>
      <c r="K105">
        <v>0.52683861972812829</v>
      </c>
      <c r="L105">
        <v>0</v>
      </c>
      <c r="M105">
        <f t="shared" si="19"/>
        <v>0</v>
      </c>
      <c r="N105">
        <f t="shared" si="20"/>
        <v>1</v>
      </c>
      <c r="O105">
        <f t="shared" si="21"/>
        <v>3559.9425857750725</v>
      </c>
      <c r="P105">
        <f>O105-B105</f>
        <v>182.94258577507253</v>
      </c>
      <c r="Q105">
        <f t="shared" si="22"/>
        <v>182.94258577507253</v>
      </c>
      <c r="R105" s="8">
        <f>Q105/B105</f>
        <v>5.4173108017492609E-2</v>
      </c>
      <c r="S105">
        <v>838</v>
      </c>
      <c r="T105">
        <f t="shared" si="23"/>
        <v>3292.9665439513055</v>
      </c>
      <c r="U105">
        <f t="shared" si="24"/>
        <v>15084</v>
      </c>
      <c r="V105">
        <f t="shared" si="25"/>
        <v>182.94258577507253</v>
      </c>
      <c r="W105">
        <f t="shared" si="26"/>
        <v>33467.989690069771</v>
      </c>
      <c r="X105">
        <f t="shared" si="27"/>
        <v>5</v>
      </c>
      <c r="Z105" s="2" t="s">
        <v>17</v>
      </c>
      <c r="AA105" s="2">
        <v>-545.33397974877323</v>
      </c>
      <c r="AB105" s="2">
        <v>133.86092381558359</v>
      </c>
      <c r="AC105" s="2">
        <v>-4.073884776860381</v>
      </c>
      <c r="AD105" s="2">
        <v>5.7235350452013224E-5</v>
      </c>
      <c r="AE105" s="2">
        <v>-808.60695996025993</v>
      </c>
      <c r="AF105" s="2">
        <v>-282.06099953728653</v>
      </c>
      <c r="AG105" s="2">
        <v>-808.60695996025993</v>
      </c>
      <c r="AH105" s="2">
        <v>-282.06099953728653</v>
      </c>
    </row>
    <row r="106" spans="1:34" x14ac:dyDescent="0.35">
      <c r="A106" s="1">
        <v>41020</v>
      </c>
      <c r="B106">
        <v>3394</v>
      </c>
      <c r="C106">
        <v>3116.6666666666665</v>
      </c>
      <c r="D106">
        <v>3595</v>
      </c>
      <c r="E106">
        <f t="shared" si="14"/>
        <v>0</v>
      </c>
      <c r="F106">
        <f t="shared" si="15"/>
        <v>0</v>
      </c>
      <c r="G106">
        <v>3377</v>
      </c>
      <c r="H106">
        <f t="shared" si="16"/>
        <v>1</v>
      </c>
      <c r="I106">
        <f t="shared" si="17"/>
        <v>0</v>
      </c>
      <c r="J106">
        <f t="shared" si="18"/>
        <v>0</v>
      </c>
      <c r="K106">
        <v>0.50197513651678871</v>
      </c>
      <c r="L106">
        <v>1</v>
      </c>
      <c r="M106">
        <f t="shared" si="19"/>
        <v>0</v>
      </c>
      <c r="N106">
        <f t="shared" si="20"/>
        <v>0</v>
      </c>
      <c r="O106">
        <f t="shared" si="21"/>
        <v>4271.0240542897645</v>
      </c>
      <c r="P106">
        <f>O106-B106</f>
        <v>877.02405428976454</v>
      </c>
      <c r="Q106">
        <f t="shared" si="22"/>
        <v>877.02405428976454</v>
      </c>
      <c r="R106" s="8">
        <f>Q106/B106</f>
        <v>0.25840425877718459</v>
      </c>
      <c r="S106">
        <v>970</v>
      </c>
      <c r="T106">
        <f t="shared" si="23"/>
        <v>15786.432977215762</v>
      </c>
      <c r="U106">
        <f t="shared" si="24"/>
        <v>17460</v>
      </c>
      <c r="V106">
        <f t="shared" si="25"/>
        <v>877.02405428976454</v>
      </c>
      <c r="W106">
        <f t="shared" si="26"/>
        <v>769171.19180285581</v>
      </c>
      <c r="X106">
        <f t="shared" si="27"/>
        <v>6</v>
      </c>
      <c r="Z106" s="2" t="s">
        <v>53</v>
      </c>
      <c r="AA106" s="2">
        <v>0.19217011496763456</v>
      </c>
      <c r="AB106" s="2">
        <v>7.3045374182273276E-2</v>
      </c>
      <c r="AC106" s="2">
        <v>2.6308320974317168</v>
      </c>
      <c r="AD106" s="2">
        <v>8.8941258534594586E-3</v>
      </c>
      <c r="AE106" s="2">
        <v>4.8507029404859681E-2</v>
      </c>
      <c r="AF106" s="2">
        <v>0.33583320053040944</v>
      </c>
      <c r="AG106" s="2">
        <v>4.8507029404859681E-2</v>
      </c>
      <c r="AH106" s="2">
        <v>0.33583320053040944</v>
      </c>
    </row>
    <row r="107" spans="1:34" x14ac:dyDescent="0.35">
      <c r="A107" s="1">
        <v>41021</v>
      </c>
      <c r="B107">
        <v>3905</v>
      </c>
      <c r="C107">
        <v>3305.6666666666665</v>
      </c>
      <c r="D107">
        <v>3953</v>
      </c>
      <c r="E107">
        <f t="shared" si="14"/>
        <v>0</v>
      </c>
      <c r="F107">
        <f t="shared" si="15"/>
        <v>0</v>
      </c>
      <c r="G107">
        <v>3394</v>
      </c>
      <c r="H107">
        <f t="shared" si="16"/>
        <v>0</v>
      </c>
      <c r="I107">
        <f t="shared" si="17"/>
        <v>1</v>
      </c>
      <c r="J107">
        <f t="shared" si="18"/>
        <v>0</v>
      </c>
      <c r="K107">
        <v>0.55937028000464739</v>
      </c>
      <c r="L107">
        <v>1</v>
      </c>
      <c r="M107">
        <f t="shared" si="19"/>
        <v>0</v>
      </c>
      <c r="N107">
        <f t="shared" si="20"/>
        <v>0</v>
      </c>
      <c r="O107">
        <f t="shared" si="21"/>
        <v>4311.4389015619054</v>
      </c>
      <c r="P107">
        <f>O107-B107</f>
        <v>406.43890156190537</v>
      </c>
      <c r="Q107">
        <f t="shared" si="22"/>
        <v>406.43890156190537</v>
      </c>
      <c r="R107" s="8">
        <f>Q107/B107</f>
        <v>0.10408166493262622</v>
      </c>
      <c r="S107">
        <v>980</v>
      </c>
      <c r="T107">
        <f t="shared" si="23"/>
        <v>7315.9002281142966</v>
      </c>
      <c r="U107">
        <f t="shared" si="24"/>
        <v>17640</v>
      </c>
      <c r="V107">
        <f t="shared" si="25"/>
        <v>406.43890156190537</v>
      </c>
      <c r="W107">
        <f t="shared" si="26"/>
        <v>165192.58070284821</v>
      </c>
      <c r="X107">
        <f t="shared" si="27"/>
        <v>7</v>
      </c>
      <c r="Z107" s="2" t="s">
        <v>20</v>
      </c>
      <c r="AA107" s="2">
        <v>238.29432830585591</v>
      </c>
      <c r="AB107" s="2">
        <v>127.780386006825</v>
      </c>
      <c r="AC107" s="2">
        <v>1.8648740683341507</v>
      </c>
      <c r="AD107" s="2">
        <v>6.303577215002823E-2</v>
      </c>
      <c r="AE107" s="2">
        <v>-13.019662944775177</v>
      </c>
      <c r="AF107" s="2">
        <v>489.608319556487</v>
      </c>
      <c r="AG107" s="2">
        <v>-13.019662944775177</v>
      </c>
      <c r="AH107" s="2">
        <v>489.608319556487</v>
      </c>
    </row>
    <row r="108" spans="1:34" x14ac:dyDescent="0.35">
      <c r="A108" s="1">
        <v>41022</v>
      </c>
      <c r="B108">
        <v>4628.5</v>
      </c>
      <c r="C108">
        <v>3558.6666666666665</v>
      </c>
      <c r="D108">
        <v>4628.5</v>
      </c>
      <c r="E108">
        <f t="shared" si="14"/>
        <v>0</v>
      </c>
      <c r="F108">
        <f t="shared" si="15"/>
        <v>0</v>
      </c>
      <c r="G108">
        <v>3905</v>
      </c>
      <c r="H108">
        <f t="shared" si="16"/>
        <v>0</v>
      </c>
      <c r="I108">
        <f t="shared" si="17"/>
        <v>0</v>
      </c>
      <c r="J108">
        <f t="shared" si="18"/>
        <v>1</v>
      </c>
      <c r="K108">
        <v>0.58405948646450567</v>
      </c>
      <c r="L108">
        <v>0</v>
      </c>
      <c r="M108">
        <f t="shared" si="19"/>
        <v>0</v>
      </c>
      <c r="N108">
        <f t="shared" si="20"/>
        <v>0</v>
      </c>
      <c r="O108">
        <f t="shared" si="21"/>
        <v>4453.2015703150373</v>
      </c>
      <c r="P108">
        <f>O108-B108</f>
        <v>-175.29842968496268</v>
      </c>
      <c r="Q108">
        <f t="shared" si="22"/>
        <v>175.29842968496268</v>
      </c>
      <c r="R108" s="8">
        <f>Q108/B108</f>
        <v>3.7873701995238776E-2</v>
      </c>
      <c r="S108">
        <v>1058</v>
      </c>
      <c r="T108">
        <f t="shared" si="23"/>
        <v>12621.486937317313</v>
      </c>
      <c r="U108">
        <f t="shared" si="24"/>
        <v>19044</v>
      </c>
      <c r="V108">
        <f t="shared" si="25"/>
        <v>-350.59685936992537</v>
      </c>
      <c r="W108">
        <f t="shared" si="26"/>
        <v>122918.15780005523</v>
      </c>
      <c r="X108">
        <f t="shared" si="27"/>
        <v>1</v>
      </c>
      <c r="Z108" s="2" t="s">
        <v>152</v>
      </c>
      <c r="AA108" s="2">
        <v>7.9356716514750829</v>
      </c>
      <c r="AB108" s="2">
        <v>129.20283349040241</v>
      </c>
      <c r="AC108" s="2">
        <v>6.1420260199359866E-2</v>
      </c>
      <c r="AD108" s="2">
        <v>0.95105957523574669</v>
      </c>
      <c r="AE108" s="2">
        <v>-246.17593952826752</v>
      </c>
      <c r="AF108" s="2">
        <v>262.04728283121767</v>
      </c>
      <c r="AG108" s="2">
        <v>-246.17593952826752</v>
      </c>
      <c r="AH108" s="2">
        <v>262.04728283121767</v>
      </c>
    </row>
    <row r="109" spans="1:34" ht="15" thickBot="1" x14ac:dyDescent="0.4">
      <c r="A109" s="1">
        <v>41023</v>
      </c>
      <c r="B109">
        <v>2751</v>
      </c>
      <c r="C109">
        <v>3975.8333333333335</v>
      </c>
      <c r="D109">
        <v>2900</v>
      </c>
      <c r="E109">
        <f t="shared" si="14"/>
        <v>1</v>
      </c>
      <c r="F109">
        <f t="shared" si="15"/>
        <v>0</v>
      </c>
      <c r="G109">
        <v>4628.5</v>
      </c>
      <c r="H109">
        <f t="shared" si="16"/>
        <v>0</v>
      </c>
      <c r="I109">
        <f t="shared" si="17"/>
        <v>0</v>
      </c>
      <c r="J109">
        <f t="shared" si="18"/>
        <v>0</v>
      </c>
      <c r="K109">
        <v>0.2818635993958406</v>
      </c>
      <c r="L109">
        <v>0</v>
      </c>
      <c r="M109">
        <f t="shared" si="19"/>
        <v>0</v>
      </c>
      <c r="N109">
        <f t="shared" si="20"/>
        <v>0</v>
      </c>
      <c r="O109">
        <f t="shared" si="21"/>
        <v>4028.3898911946758</v>
      </c>
      <c r="P109">
        <f>O109-B109</f>
        <v>1277.3898911946758</v>
      </c>
      <c r="Q109">
        <f t="shared" si="22"/>
        <v>1277.3898911946758</v>
      </c>
      <c r="R109" s="8">
        <f>Q109/B109</f>
        <v>0.4643365653197658</v>
      </c>
      <c r="S109">
        <v>819</v>
      </c>
      <c r="T109">
        <f t="shared" si="23"/>
        <v>22993.018041504165</v>
      </c>
      <c r="U109">
        <f t="shared" si="24"/>
        <v>14742</v>
      </c>
      <c r="V109">
        <f t="shared" si="25"/>
        <v>1277.3898911946758</v>
      </c>
      <c r="W109">
        <f t="shared" si="26"/>
        <v>1631724.9341263457</v>
      </c>
      <c r="X109">
        <f t="shared" si="27"/>
        <v>2</v>
      </c>
      <c r="Z109" s="3" t="s">
        <v>15</v>
      </c>
      <c r="AA109" s="3">
        <v>-1139.1642914376025</v>
      </c>
      <c r="AB109" s="3">
        <v>144.98164316102068</v>
      </c>
      <c r="AC109" s="3">
        <v>-7.8573001836681815</v>
      </c>
      <c r="AD109" s="3">
        <v>4.8785772030103068E-14</v>
      </c>
      <c r="AE109" s="3">
        <v>-1424.3091132643635</v>
      </c>
      <c r="AF109" s="3">
        <v>-854.0194696108415</v>
      </c>
      <c r="AG109" s="3">
        <v>-1424.3091132643635</v>
      </c>
      <c r="AH109" s="3">
        <v>-854.0194696108415</v>
      </c>
    </row>
    <row r="110" spans="1:34" x14ac:dyDescent="0.35">
      <c r="A110" s="1">
        <v>41024</v>
      </c>
      <c r="B110">
        <v>3050</v>
      </c>
      <c r="C110">
        <v>3761.5</v>
      </c>
      <c r="D110">
        <v>2827</v>
      </c>
      <c r="E110">
        <f t="shared" si="14"/>
        <v>0</v>
      </c>
      <c r="F110">
        <f t="shared" si="15"/>
        <v>1</v>
      </c>
      <c r="G110">
        <v>2751</v>
      </c>
      <c r="H110">
        <f t="shared" si="16"/>
        <v>0</v>
      </c>
      <c r="I110">
        <f t="shared" si="17"/>
        <v>0</v>
      </c>
      <c r="J110">
        <f t="shared" si="18"/>
        <v>0</v>
      </c>
      <c r="K110">
        <v>0.53473916579528291</v>
      </c>
      <c r="L110">
        <v>0</v>
      </c>
      <c r="M110">
        <f t="shared" si="19"/>
        <v>0</v>
      </c>
      <c r="N110">
        <f t="shared" si="20"/>
        <v>0</v>
      </c>
      <c r="O110">
        <f t="shared" si="21"/>
        <v>3379.8400319633561</v>
      </c>
      <c r="P110">
        <f>O110-B110</f>
        <v>329.84003196335607</v>
      </c>
      <c r="Q110">
        <f t="shared" si="22"/>
        <v>329.84003196335607</v>
      </c>
      <c r="R110" s="8">
        <f>Q110/B110</f>
        <v>0.10814427277487085</v>
      </c>
      <c r="S110">
        <v>798</v>
      </c>
      <c r="T110">
        <f t="shared" si="23"/>
        <v>5937.1205753404092</v>
      </c>
      <c r="U110">
        <f t="shared" si="24"/>
        <v>14364</v>
      </c>
      <c r="V110">
        <f t="shared" si="25"/>
        <v>329.84003196335607</v>
      </c>
      <c r="W110">
        <f t="shared" si="26"/>
        <v>108794.44668558775</v>
      </c>
      <c r="X110">
        <f t="shared" si="27"/>
        <v>3</v>
      </c>
    </row>
    <row r="111" spans="1:34" x14ac:dyDescent="0.35">
      <c r="A111" s="1">
        <v>41025</v>
      </c>
      <c r="B111">
        <v>3207</v>
      </c>
      <c r="C111">
        <v>3476.5</v>
      </c>
      <c r="D111">
        <v>3146</v>
      </c>
      <c r="E111">
        <f t="shared" si="14"/>
        <v>0</v>
      </c>
      <c r="F111">
        <f t="shared" si="15"/>
        <v>0</v>
      </c>
      <c r="G111">
        <v>3050</v>
      </c>
      <c r="H111">
        <f t="shared" si="16"/>
        <v>0</v>
      </c>
      <c r="I111">
        <f t="shared" si="17"/>
        <v>0</v>
      </c>
      <c r="J111">
        <f t="shared" si="18"/>
        <v>0</v>
      </c>
      <c r="K111">
        <v>0.51824096665504826</v>
      </c>
      <c r="L111">
        <v>0</v>
      </c>
      <c r="M111">
        <f t="shared" si="19"/>
        <v>1</v>
      </c>
      <c r="N111">
        <f t="shared" si="20"/>
        <v>0</v>
      </c>
      <c r="O111">
        <f t="shared" si="21"/>
        <v>3703.4477958468674</v>
      </c>
      <c r="P111">
        <f>O111-B111</f>
        <v>496.44779584686739</v>
      </c>
      <c r="Q111">
        <f t="shared" si="22"/>
        <v>496.44779584686739</v>
      </c>
      <c r="R111" s="8">
        <f>Q111/B111</f>
        <v>0.15480130834015199</v>
      </c>
      <c r="S111">
        <v>772</v>
      </c>
      <c r="T111">
        <f t="shared" si="23"/>
        <v>8936.0603252436122</v>
      </c>
      <c r="U111">
        <f t="shared" si="24"/>
        <v>13896</v>
      </c>
      <c r="V111">
        <f t="shared" si="25"/>
        <v>496.44779584686739</v>
      </c>
      <c r="W111">
        <f t="shared" si="26"/>
        <v>246460.41400121292</v>
      </c>
      <c r="X111">
        <f t="shared" si="27"/>
        <v>4</v>
      </c>
    </row>
    <row r="112" spans="1:34" x14ac:dyDescent="0.35">
      <c r="A112" s="1">
        <v>41026</v>
      </c>
      <c r="B112">
        <v>3271</v>
      </c>
      <c r="C112">
        <v>3002.6666666666665</v>
      </c>
      <c r="D112">
        <v>3377</v>
      </c>
      <c r="E112">
        <f t="shared" si="14"/>
        <v>0</v>
      </c>
      <c r="F112">
        <f t="shared" si="15"/>
        <v>0</v>
      </c>
      <c r="G112">
        <v>3207</v>
      </c>
      <c r="H112">
        <f t="shared" si="16"/>
        <v>0</v>
      </c>
      <c r="I112">
        <f t="shared" si="17"/>
        <v>0</v>
      </c>
      <c r="J112">
        <f t="shared" si="18"/>
        <v>0</v>
      </c>
      <c r="K112">
        <v>0.50743580806320432</v>
      </c>
      <c r="L112">
        <v>0</v>
      </c>
      <c r="M112">
        <f t="shared" si="19"/>
        <v>0</v>
      </c>
      <c r="N112">
        <f t="shared" si="20"/>
        <v>1</v>
      </c>
      <c r="O112">
        <f t="shared" si="21"/>
        <v>3653.6844567695421</v>
      </c>
      <c r="P112">
        <f>O112-B112</f>
        <v>382.68445676954207</v>
      </c>
      <c r="Q112">
        <f t="shared" si="22"/>
        <v>382.68445676954207</v>
      </c>
      <c r="R112" s="8">
        <f>Q112/B112</f>
        <v>0.11699310815332989</v>
      </c>
      <c r="S112">
        <v>1055</v>
      </c>
      <c r="T112">
        <f t="shared" si="23"/>
        <v>6888.3202218517572</v>
      </c>
      <c r="U112">
        <f t="shared" si="24"/>
        <v>18990</v>
      </c>
      <c r="V112">
        <f t="shared" si="25"/>
        <v>382.68445676954207</v>
      </c>
      <c r="W112">
        <f t="shared" si="26"/>
        <v>146447.3934529995</v>
      </c>
      <c r="X112">
        <f t="shared" si="27"/>
        <v>5</v>
      </c>
    </row>
    <row r="113" spans="1:24" x14ac:dyDescent="0.35">
      <c r="A113" s="1">
        <v>41027</v>
      </c>
      <c r="B113">
        <v>3536</v>
      </c>
      <c r="C113">
        <v>3176</v>
      </c>
      <c r="D113">
        <v>3394</v>
      </c>
      <c r="E113">
        <f t="shared" si="14"/>
        <v>0</v>
      </c>
      <c r="F113">
        <f t="shared" si="15"/>
        <v>0</v>
      </c>
      <c r="G113">
        <v>3271</v>
      </c>
      <c r="H113">
        <f t="shared" si="16"/>
        <v>1</v>
      </c>
      <c r="I113">
        <f t="shared" si="17"/>
        <v>0</v>
      </c>
      <c r="J113">
        <f t="shared" si="18"/>
        <v>0</v>
      </c>
      <c r="K113">
        <v>0.5307888927617056</v>
      </c>
      <c r="L113">
        <v>1</v>
      </c>
      <c r="M113">
        <f t="shared" si="19"/>
        <v>0</v>
      </c>
      <c r="N113">
        <f t="shared" si="20"/>
        <v>0</v>
      </c>
      <c r="O113">
        <f t="shared" si="21"/>
        <v>4196.3965342404672</v>
      </c>
      <c r="P113">
        <f>O113-B113</f>
        <v>660.39653424046719</v>
      </c>
      <c r="Q113">
        <f t="shared" si="22"/>
        <v>660.39653424046719</v>
      </c>
      <c r="R113" s="8">
        <f>Q113/B113</f>
        <v>0.18676372574673847</v>
      </c>
      <c r="S113">
        <v>945</v>
      </c>
      <c r="T113">
        <f t="shared" si="23"/>
        <v>11887.137616328409</v>
      </c>
      <c r="U113">
        <f t="shared" si="24"/>
        <v>17010</v>
      </c>
      <c r="V113">
        <f t="shared" si="25"/>
        <v>660.39653424046719</v>
      </c>
      <c r="W113">
        <f t="shared" si="26"/>
        <v>436123.58243682055</v>
      </c>
      <c r="X113">
        <f t="shared" si="27"/>
        <v>6</v>
      </c>
    </row>
    <row r="114" spans="1:24" x14ac:dyDescent="0.35">
      <c r="A114" s="1">
        <v>41028</v>
      </c>
      <c r="B114">
        <v>3774</v>
      </c>
      <c r="C114">
        <v>3338</v>
      </c>
      <c r="D114">
        <v>3905</v>
      </c>
      <c r="E114">
        <f t="shared" si="14"/>
        <v>0</v>
      </c>
      <c r="F114">
        <f t="shared" si="15"/>
        <v>0</v>
      </c>
      <c r="G114">
        <v>3536</v>
      </c>
      <c r="H114">
        <f t="shared" si="16"/>
        <v>0</v>
      </c>
      <c r="I114">
        <f t="shared" si="17"/>
        <v>1</v>
      </c>
      <c r="J114">
        <f t="shared" si="18"/>
        <v>0</v>
      </c>
      <c r="K114">
        <v>0.52765191123504129</v>
      </c>
      <c r="L114">
        <v>1</v>
      </c>
      <c r="M114">
        <f t="shared" si="19"/>
        <v>0</v>
      </c>
      <c r="N114">
        <f t="shared" si="20"/>
        <v>0</v>
      </c>
      <c r="O114">
        <f t="shared" si="21"/>
        <v>4336.3367620160034</v>
      </c>
      <c r="P114">
        <f>O114-B114</f>
        <v>562.33676201600338</v>
      </c>
      <c r="Q114">
        <f t="shared" si="22"/>
        <v>562.33676201600338</v>
      </c>
      <c r="R114" s="8">
        <f>Q114/B114</f>
        <v>0.14900285162056262</v>
      </c>
      <c r="S114">
        <v>1056</v>
      </c>
      <c r="T114">
        <f t="shared" si="23"/>
        <v>10122.061716288061</v>
      </c>
      <c r="U114">
        <f t="shared" si="24"/>
        <v>19008</v>
      </c>
      <c r="V114">
        <f t="shared" si="25"/>
        <v>562.33676201600338</v>
      </c>
      <c r="W114">
        <f t="shared" si="26"/>
        <v>316222.6339146432</v>
      </c>
      <c r="X114">
        <f t="shared" si="27"/>
        <v>7</v>
      </c>
    </row>
    <row r="115" spans="1:24" x14ac:dyDescent="0.35">
      <c r="A115" s="1">
        <v>41029</v>
      </c>
      <c r="B115">
        <v>2954</v>
      </c>
      <c r="C115">
        <v>3527</v>
      </c>
      <c r="D115">
        <v>4628.5</v>
      </c>
      <c r="E115">
        <f t="shared" si="14"/>
        <v>0</v>
      </c>
      <c r="F115">
        <f t="shared" si="15"/>
        <v>0</v>
      </c>
      <c r="G115">
        <v>3774</v>
      </c>
      <c r="H115">
        <f t="shared" si="16"/>
        <v>0</v>
      </c>
      <c r="I115">
        <f t="shared" si="17"/>
        <v>0</v>
      </c>
      <c r="J115">
        <f t="shared" si="18"/>
        <v>1</v>
      </c>
      <c r="K115">
        <v>0.40472870919019405</v>
      </c>
      <c r="L115">
        <v>0</v>
      </c>
      <c r="M115">
        <f t="shared" si="19"/>
        <v>0</v>
      </c>
      <c r="N115">
        <f t="shared" si="20"/>
        <v>0</v>
      </c>
      <c r="O115">
        <f t="shared" si="21"/>
        <v>4413.5971770192809</v>
      </c>
      <c r="P115">
        <f>O115-B115</f>
        <v>1459.5971770192809</v>
      </c>
      <c r="Q115">
        <f t="shared" si="22"/>
        <v>1459.5971770192809</v>
      </c>
      <c r="R115" s="8">
        <f>Q115/B115</f>
        <v>0.4941087261405826</v>
      </c>
      <c r="S115">
        <v>698</v>
      </c>
      <c r="T115">
        <f t="shared" si="23"/>
        <v>26272.749186347057</v>
      </c>
      <c r="U115">
        <f t="shared" si="24"/>
        <v>12564</v>
      </c>
      <c r="V115">
        <f t="shared" si="25"/>
        <v>1459.5971770192809</v>
      </c>
      <c r="W115">
        <f t="shared" si="26"/>
        <v>2130423.9191626543</v>
      </c>
      <c r="X115">
        <f t="shared" si="27"/>
        <v>1</v>
      </c>
    </row>
    <row r="116" spans="1:24" x14ac:dyDescent="0.35">
      <c r="A116" s="1">
        <v>41030</v>
      </c>
      <c r="B116">
        <v>4732</v>
      </c>
      <c r="C116">
        <v>3421.3333333333335</v>
      </c>
      <c r="D116">
        <v>2751</v>
      </c>
      <c r="E116">
        <f t="shared" si="14"/>
        <v>1</v>
      </c>
      <c r="F116">
        <f t="shared" si="15"/>
        <v>0</v>
      </c>
      <c r="G116">
        <v>2954</v>
      </c>
      <c r="H116">
        <f t="shared" si="16"/>
        <v>0</v>
      </c>
      <c r="I116">
        <f t="shared" si="17"/>
        <v>0</v>
      </c>
      <c r="J116">
        <f t="shared" si="18"/>
        <v>0</v>
      </c>
      <c r="K116">
        <v>0.70657604275589636</v>
      </c>
      <c r="L116">
        <v>0</v>
      </c>
      <c r="M116">
        <f t="shared" si="19"/>
        <v>0</v>
      </c>
      <c r="N116">
        <f t="shared" si="20"/>
        <v>0</v>
      </c>
      <c r="O116">
        <f t="shared" si="21"/>
        <v>3415.5156954179524</v>
      </c>
      <c r="P116">
        <f>O116-B116</f>
        <v>-1316.4843045820476</v>
      </c>
      <c r="Q116">
        <f t="shared" si="22"/>
        <v>1316.4843045820476</v>
      </c>
      <c r="R116" s="8">
        <f>Q116/B116</f>
        <v>0.2782088555752425</v>
      </c>
      <c r="S116">
        <v>701</v>
      </c>
      <c r="T116">
        <f t="shared" si="23"/>
        <v>94786.869929907421</v>
      </c>
      <c r="U116">
        <f t="shared" si="24"/>
        <v>12618</v>
      </c>
      <c r="V116">
        <f t="shared" si="25"/>
        <v>-2632.9686091640951</v>
      </c>
      <c r="W116">
        <f t="shared" si="26"/>
        <v>6932523.6968435096</v>
      </c>
      <c r="X116">
        <f t="shared" si="27"/>
        <v>2</v>
      </c>
    </row>
    <row r="117" spans="1:24" x14ac:dyDescent="0.35">
      <c r="A117" s="1">
        <v>41031</v>
      </c>
      <c r="B117">
        <v>4151</v>
      </c>
      <c r="C117">
        <v>3820</v>
      </c>
      <c r="D117">
        <v>3050</v>
      </c>
      <c r="E117">
        <f t="shared" si="14"/>
        <v>0</v>
      </c>
      <c r="F117">
        <f t="shared" si="15"/>
        <v>1</v>
      </c>
      <c r="G117">
        <v>4732</v>
      </c>
      <c r="H117">
        <f t="shared" si="16"/>
        <v>0</v>
      </c>
      <c r="I117">
        <f t="shared" si="17"/>
        <v>0</v>
      </c>
      <c r="J117">
        <f t="shared" si="18"/>
        <v>0</v>
      </c>
      <c r="K117">
        <v>0.43249680492622283</v>
      </c>
      <c r="L117">
        <v>0</v>
      </c>
      <c r="M117">
        <f t="shared" si="19"/>
        <v>0</v>
      </c>
      <c r="N117">
        <f t="shared" si="20"/>
        <v>0</v>
      </c>
      <c r="O117">
        <f t="shared" si="21"/>
        <v>3910.890599310937</v>
      </c>
      <c r="P117">
        <f>O117-B117</f>
        <v>-240.10940068906302</v>
      </c>
      <c r="Q117">
        <f t="shared" si="22"/>
        <v>240.10940068906302</v>
      </c>
      <c r="R117" s="8">
        <f>Q117/B117</f>
        <v>5.7843748660337993E-2</v>
      </c>
      <c r="S117">
        <v>1152</v>
      </c>
      <c r="T117">
        <f t="shared" si="23"/>
        <v>17287.876849612538</v>
      </c>
      <c r="U117">
        <f t="shared" si="24"/>
        <v>20736</v>
      </c>
      <c r="V117">
        <f t="shared" si="25"/>
        <v>-480.21880137812605</v>
      </c>
      <c r="W117">
        <f t="shared" si="26"/>
        <v>230610.09719704406</v>
      </c>
      <c r="X117">
        <f t="shared" si="27"/>
        <v>3</v>
      </c>
    </row>
    <row r="118" spans="1:24" x14ac:dyDescent="0.35">
      <c r="A118" s="1">
        <v>41032</v>
      </c>
      <c r="B118">
        <v>4833</v>
      </c>
      <c r="C118">
        <v>3945.6666666666665</v>
      </c>
      <c r="D118">
        <v>3207</v>
      </c>
      <c r="E118">
        <f t="shared" si="14"/>
        <v>0</v>
      </c>
      <c r="F118">
        <f t="shared" si="15"/>
        <v>0</v>
      </c>
      <c r="G118">
        <v>4151</v>
      </c>
      <c r="H118">
        <f t="shared" si="16"/>
        <v>0</v>
      </c>
      <c r="I118">
        <f t="shared" si="17"/>
        <v>0</v>
      </c>
      <c r="J118">
        <f t="shared" si="18"/>
        <v>0</v>
      </c>
      <c r="K118">
        <v>0.57923782967352155</v>
      </c>
      <c r="L118">
        <v>0</v>
      </c>
      <c r="M118">
        <f t="shared" si="19"/>
        <v>1</v>
      </c>
      <c r="N118">
        <f t="shared" si="20"/>
        <v>0</v>
      </c>
      <c r="O118">
        <f t="shared" si="21"/>
        <v>4129.9804372926028</v>
      </c>
      <c r="P118">
        <f>O118-B118</f>
        <v>-703.0195627073972</v>
      </c>
      <c r="Q118">
        <f t="shared" si="22"/>
        <v>703.0195627073972</v>
      </c>
      <c r="R118" s="8">
        <f>Q118/B118</f>
        <v>0.14546235520533771</v>
      </c>
      <c r="S118">
        <v>369</v>
      </c>
      <c r="T118">
        <f t="shared" si="23"/>
        <v>50617.408514932598</v>
      </c>
      <c r="U118">
        <f t="shared" si="24"/>
        <v>6642</v>
      </c>
      <c r="V118">
        <f t="shared" si="25"/>
        <v>-1406.0391254147944</v>
      </c>
      <c r="W118">
        <f t="shared" si="26"/>
        <v>1976946.0221972</v>
      </c>
      <c r="X118">
        <f t="shared" si="27"/>
        <v>4</v>
      </c>
    </row>
    <row r="119" spans="1:24" x14ac:dyDescent="0.35">
      <c r="A119" s="1">
        <v>41033</v>
      </c>
      <c r="B119">
        <v>4881</v>
      </c>
      <c r="C119">
        <v>4572</v>
      </c>
      <c r="D119">
        <v>3271</v>
      </c>
      <c r="E119">
        <f t="shared" si="14"/>
        <v>0</v>
      </c>
      <c r="F119">
        <f t="shared" si="15"/>
        <v>0</v>
      </c>
      <c r="G119">
        <v>4833</v>
      </c>
      <c r="H119">
        <f t="shared" si="16"/>
        <v>0</v>
      </c>
      <c r="I119">
        <f t="shared" si="17"/>
        <v>0</v>
      </c>
      <c r="J119">
        <f t="shared" si="18"/>
        <v>0</v>
      </c>
      <c r="K119">
        <v>0.50557685604740332</v>
      </c>
      <c r="L119">
        <v>0</v>
      </c>
      <c r="M119">
        <f t="shared" si="19"/>
        <v>0</v>
      </c>
      <c r="N119">
        <f t="shared" si="20"/>
        <v>1</v>
      </c>
      <c r="O119">
        <f t="shared" si="21"/>
        <v>4522.1375533515347</v>
      </c>
      <c r="P119">
        <f>O119-B119</f>
        <v>-358.86244664846527</v>
      </c>
      <c r="Q119">
        <f t="shared" si="22"/>
        <v>358.86244664846527</v>
      </c>
      <c r="R119" s="8">
        <f>Q119/B119</f>
        <v>7.3522320558997184E-2</v>
      </c>
      <c r="S119">
        <v>1188</v>
      </c>
      <c r="T119">
        <f t="shared" si="23"/>
        <v>25838.096158689499</v>
      </c>
      <c r="U119">
        <f t="shared" si="24"/>
        <v>21384</v>
      </c>
      <c r="V119">
        <f t="shared" si="25"/>
        <v>-717.72489329693053</v>
      </c>
      <c r="W119">
        <f t="shared" si="26"/>
        <v>515129.02245809033</v>
      </c>
      <c r="X119">
        <f t="shared" si="27"/>
        <v>5</v>
      </c>
    </row>
    <row r="120" spans="1:24" x14ac:dyDescent="0.35">
      <c r="A120" s="1">
        <v>41034</v>
      </c>
      <c r="B120">
        <v>4563</v>
      </c>
      <c r="C120">
        <v>4621.666666666667</v>
      </c>
      <c r="D120">
        <v>3536</v>
      </c>
      <c r="E120">
        <f t="shared" si="14"/>
        <v>0</v>
      </c>
      <c r="F120">
        <f t="shared" si="15"/>
        <v>0</v>
      </c>
      <c r="G120">
        <v>4881</v>
      </c>
      <c r="H120">
        <f t="shared" si="16"/>
        <v>1</v>
      </c>
      <c r="I120">
        <f t="shared" si="17"/>
        <v>0</v>
      </c>
      <c r="J120">
        <f t="shared" si="18"/>
        <v>0</v>
      </c>
      <c r="K120">
        <v>0.46305332868595328</v>
      </c>
      <c r="L120">
        <v>1</v>
      </c>
      <c r="M120">
        <f t="shared" si="19"/>
        <v>0</v>
      </c>
      <c r="N120">
        <f t="shared" si="20"/>
        <v>0</v>
      </c>
      <c r="O120">
        <f t="shared" si="21"/>
        <v>5107.2647532611772</v>
      </c>
      <c r="P120">
        <f>O120-B120</f>
        <v>544.26475326117725</v>
      </c>
      <c r="Q120">
        <f t="shared" si="22"/>
        <v>544.26475326117725</v>
      </c>
      <c r="R120" s="8">
        <f>Q120/B120</f>
        <v>0.11927783328099435</v>
      </c>
      <c r="S120">
        <v>1440</v>
      </c>
      <c r="T120">
        <f t="shared" si="23"/>
        <v>9796.7655587011905</v>
      </c>
      <c r="U120">
        <f t="shared" si="24"/>
        <v>25920</v>
      </c>
      <c r="V120">
        <f t="shared" si="25"/>
        <v>544.26475326117725</v>
      </c>
      <c r="W120">
        <f t="shared" si="26"/>
        <v>296224.12164245016</v>
      </c>
      <c r="X120">
        <f t="shared" si="27"/>
        <v>6</v>
      </c>
    </row>
    <row r="121" spans="1:24" x14ac:dyDescent="0.35">
      <c r="A121" s="1">
        <v>41035</v>
      </c>
      <c r="B121">
        <v>5394</v>
      </c>
      <c r="C121">
        <v>4759</v>
      </c>
      <c r="D121">
        <v>3774</v>
      </c>
      <c r="E121">
        <f t="shared" si="14"/>
        <v>0</v>
      </c>
      <c r="F121">
        <f t="shared" si="15"/>
        <v>0</v>
      </c>
      <c r="G121">
        <v>4563</v>
      </c>
      <c r="H121">
        <f t="shared" si="16"/>
        <v>0</v>
      </c>
      <c r="I121">
        <f t="shared" si="17"/>
        <v>1</v>
      </c>
      <c r="J121">
        <f t="shared" si="18"/>
        <v>0</v>
      </c>
      <c r="K121">
        <v>0.59654932032066921</v>
      </c>
      <c r="L121">
        <v>1</v>
      </c>
      <c r="M121">
        <f t="shared" si="19"/>
        <v>0</v>
      </c>
      <c r="N121">
        <f t="shared" si="20"/>
        <v>0</v>
      </c>
      <c r="O121">
        <f t="shared" si="21"/>
        <v>5013.4242584034509</v>
      </c>
      <c r="P121">
        <f>O121-B121</f>
        <v>-380.57574159654905</v>
      </c>
      <c r="Q121">
        <f t="shared" si="22"/>
        <v>380.57574159654905</v>
      </c>
      <c r="R121" s="8">
        <f>Q121/B121</f>
        <v>7.0555384055719136E-2</v>
      </c>
      <c r="S121">
        <v>1295</v>
      </c>
      <c r="T121">
        <f t="shared" si="23"/>
        <v>27401.453394951532</v>
      </c>
      <c r="U121">
        <f t="shared" si="24"/>
        <v>23310</v>
      </c>
      <c r="V121">
        <f t="shared" si="25"/>
        <v>-761.1514831930981</v>
      </c>
      <c r="W121">
        <f t="shared" si="26"/>
        <v>579351.58036705304</v>
      </c>
      <c r="X121">
        <f t="shared" si="27"/>
        <v>7</v>
      </c>
    </row>
    <row r="122" spans="1:24" x14ac:dyDescent="0.35">
      <c r="A122" s="1">
        <v>41036</v>
      </c>
      <c r="B122">
        <v>4018</v>
      </c>
      <c r="C122">
        <v>4946</v>
      </c>
      <c r="D122">
        <v>2954</v>
      </c>
      <c r="E122">
        <f t="shared" si="14"/>
        <v>0</v>
      </c>
      <c r="F122">
        <f t="shared" si="15"/>
        <v>0</v>
      </c>
      <c r="G122">
        <v>5394</v>
      </c>
      <c r="H122">
        <f t="shared" si="16"/>
        <v>0</v>
      </c>
      <c r="I122">
        <f t="shared" si="17"/>
        <v>0</v>
      </c>
      <c r="J122">
        <f t="shared" si="18"/>
        <v>1</v>
      </c>
      <c r="K122">
        <v>0.34013012664110609</v>
      </c>
      <c r="L122">
        <v>0</v>
      </c>
      <c r="M122">
        <f t="shared" si="19"/>
        <v>0</v>
      </c>
      <c r="N122">
        <f t="shared" si="20"/>
        <v>0</v>
      </c>
      <c r="O122">
        <f t="shared" si="21"/>
        <v>4661.4323973176624</v>
      </c>
      <c r="P122">
        <f>O122-B122</f>
        <v>643.43239731766243</v>
      </c>
      <c r="Q122">
        <f t="shared" si="22"/>
        <v>643.43239731766243</v>
      </c>
      <c r="R122" s="8">
        <f>Q122/B122</f>
        <v>0.16013748066641673</v>
      </c>
      <c r="S122">
        <v>913</v>
      </c>
      <c r="T122">
        <f t="shared" si="23"/>
        <v>11581.783151717924</v>
      </c>
      <c r="U122">
        <f t="shared" si="24"/>
        <v>16434</v>
      </c>
      <c r="V122">
        <f t="shared" si="25"/>
        <v>643.43239731766243</v>
      </c>
      <c r="W122">
        <f t="shared" si="26"/>
        <v>414005.24991795421</v>
      </c>
      <c r="X122">
        <f t="shared" si="27"/>
        <v>1</v>
      </c>
    </row>
    <row r="123" spans="1:24" x14ac:dyDescent="0.35">
      <c r="A123" s="1">
        <v>41037</v>
      </c>
      <c r="B123">
        <v>4112</v>
      </c>
      <c r="C123">
        <v>4658.333333333333</v>
      </c>
      <c r="D123">
        <v>4732</v>
      </c>
      <c r="E123">
        <f t="shared" si="14"/>
        <v>1</v>
      </c>
      <c r="F123">
        <f t="shared" si="15"/>
        <v>0</v>
      </c>
      <c r="G123">
        <v>4018</v>
      </c>
      <c r="H123">
        <f t="shared" si="16"/>
        <v>0</v>
      </c>
      <c r="I123">
        <f t="shared" si="17"/>
        <v>0</v>
      </c>
      <c r="J123">
        <f t="shared" si="18"/>
        <v>0</v>
      </c>
      <c r="K123">
        <v>0.51092134309283144</v>
      </c>
      <c r="L123">
        <v>0</v>
      </c>
      <c r="M123">
        <f t="shared" si="19"/>
        <v>0</v>
      </c>
      <c r="N123">
        <f t="shared" si="20"/>
        <v>0</v>
      </c>
      <c r="O123">
        <f t="shared" si="21"/>
        <v>4798.1665677711044</v>
      </c>
      <c r="P123">
        <f>O123-B123</f>
        <v>686.16656777110438</v>
      </c>
      <c r="Q123">
        <f t="shared" si="22"/>
        <v>686.16656777110438</v>
      </c>
      <c r="R123" s="8">
        <f>Q123/B123</f>
        <v>0.16686930150075496</v>
      </c>
      <c r="S123">
        <v>955</v>
      </c>
      <c r="T123">
        <f t="shared" si="23"/>
        <v>12350.998219879879</v>
      </c>
      <c r="U123">
        <f t="shared" si="24"/>
        <v>17190</v>
      </c>
      <c r="V123">
        <f t="shared" si="25"/>
        <v>686.16656777110438</v>
      </c>
      <c r="W123">
        <f t="shared" si="26"/>
        <v>470824.55872677756</v>
      </c>
      <c r="X123">
        <f t="shared" si="27"/>
        <v>2</v>
      </c>
    </row>
    <row r="124" spans="1:24" x14ac:dyDescent="0.35">
      <c r="A124" s="1">
        <v>41038</v>
      </c>
      <c r="B124">
        <v>4315</v>
      </c>
      <c r="C124">
        <v>4508</v>
      </c>
      <c r="D124">
        <v>4151</v>
      </c>
      <c r="E124">
        <f t="shared" si="14"/>
        <v>0</v>
      </c>
      <c r="F124">
        <f t="shared" si="15"/>
        <v>1</v>
      </c>
      <c r="G124">
        <v>4112</v>
      </c>
      <c r="H124">
        <f t="shared" si="16"/>
        <v>0</v>
      </c>
      <c r="I124">
        <f t="shared" si="17"/>
        <v>0</v>
      </c>
      <c r="J124">
        <f t="shared" si="18"/>
        <v>0</v>
      </c>
      <c r="K124">
        <v>0.52358545370047638</v>
      </c>
      <c r="L124">
        <v>0</v>
      </c>
      <c r="M124">
        <f t="shared" si="19"/>
        <v>0</v>
      </c>
      <c r="N124">
        <f t="shared" si="20"/>
        <v>0</v>
      </c>
      <c r="O124">
        <f t="shared" si="21"/>
        <v>4416.6416363721119</v>
      </c>
      <c r="P124">
        <f>O124-B124</f>
        <v>101.64163637211186</v>
      </c>
      <c r="Q124">
        <f t="shared" si="22"/>
        <v>101.64163637211186</v>
      </c>
      <c r="R124" s="8">
        <f>Q124/B124</f>
        <v>2.3555419784962194E-2</v>
      </c>
      <c r="S124">
        <v>902</v>
      </c>
      <c r="T124">
        <f t="shared" si="23"/>
        <v>1829.5494546980135</v>
      </c>
      <c r="U124">
        <f t="shared" si="24"/>
        <v>16236</v>
      </c>
      <c r="V124">
        <f t="shared" si="25"/>
        <v>101.64163637211186</v>
      </c>
      <c r="W124">
        <f t="shared" si="26"/>
        <v>10331.022244400612</v>
      </c>
      <c r="X124">
        <f t="shared" si="27"/>
        <v>3</v>
      </c>
    </row>
    <row r="125" spans="1:24" x14ac:dyDescent="0.35">
      <c r="A125" s="1">
        <v>41039</v>
      </c>
      <c r="B125">
        <v>4869</v>
      </c>
      <c r="C125">
        <v>4148.333333333333</v>
      </c>
      <c r="D125">
        <v>4833</v>
      </c>
      <c r="E125">
        <f t="shared" si="14"/>
        <v>0</v>
      </c>
      <c r="F125">
        <f t="shared" si="15"/>
        <v>0</v>
      </c>
      <c r="G125">
        <v>4315</v>
      </c>
      <c r="H125">
        <f t="shared" si="16"/>
        <v>0</v>
      </c>
      <c r="I125">
        <f t="shared" si="17"/>
        <v>0</v>
      </c>
      <c r="J125">
        <f t="shared" si="18"/>
        <v>0</v>
      </c>
      <c r="K125">
        <v>0.5643662135471128</v>
      </c>
      <c r="L125">
        <v>0</v>
      </c>
      <c r="M125">
        <f t="shared" si="19"/>
        <v>1</v>
      </c>
      <c r="N125">
        <f t="shared" si="20"/>
        <v>0</v>
      </c>
      <c r="O125">
        <f t="shared" si="21"/>
        <v>4824.114451685512</v>
      </c>
      <c r="P125">
        <f>O125-B125</f>
        <v>-44.885548314488005</v>
      </c>
      <c r="Q125">
        <f t="shared" si="22"/>
        <v>44.885548314488005</v>
      </c>
      <c r="R125" s="8">
        <f>Q125/B125</f>
        <v>9.2186379779190808E-3</v>
      </c>
      <c r="S125">
        <v>777</v>
      </c>
      <c r="T125">
        <f t="shared" si="23"/>
        <v>3231.7594786431364</v>
      </c>
      <c r="U125">
        <f t="shared" si="24"/>
        <v>13986</v>
      </c>
      <c r="V125">
        <f t="shared" si="25"/>
        <v>-89.771096628976011</v>
      </c>
      <c r="W125">
        <f t="shared" si="26"/>
        <v>8058.8497899689482</v>
      </c>
      <c r="X125">
        <f t="shared" si="27"/>
        <v>4</v>
      </c>
    </row>
    <row r="126" spans="1:24" x14ac:dyDescent="0.35">
      <c r="A126" s="1">
        <v>41040</v>
      </c>
      <c r="B126">
        <v>4844</v>
      </c>
      <c r="C126">
        <v>4432</v>
      </c>
      <c r="D126">
        <v>4881</v>
      </c>
      <c r="E126">
        <f t="shared" si="14"/>
        <v>0</v>
      </c>
      <c r="F126">
        <f t="shared" si="15"/>
        <v>0</v>
      </c>
      <c r="G126">
        <v>4869</v>
      </c>
      <c r="H126">
        <f t="shared" si="16"/>
        <v>0</v>
      </c>
      <c r="I126">
        <f t="shared" si="17"/>
        <v>0</v>
      </c>
      <c r="J126">
        <f t="shared" si="18"/>
        <v>0</v>
      </c>
      <c r="K126">
        <v>0.49709538747531079</v>
      </c>
      <c r="L126">
        <v>0</v>
      </c>
      <c r="M126">
        <f t="shared" si="19"/>
        <v>0</v>
      </c>
      <c r="N126">
        <f t="shared" si="20"/>
        <v>1</v>
      </c>
      <c r="O126">
        <f t="shared" si="21"/>
        <v>5061.7810642047261</v>
      </c>
      <c r="P126">
        <f>O126-B126</f>
        <v>217.78106420472614</v>
      </c>
      <c r="Q126">
        <f t="shared" si="22"/>
        <v>217.78106420472614</v>
      </c>
      <c r="R126" s="8">
        <f>Q126/B126</f>
        <v>4.4958931503865839E-2</v>
      </c>
      <c r="S126">
        <v>1476</v>
      </c>
      <c r="T126">
        <f t="shared" si="23"/>
        <v>3920.0591556850704</v>
      </c>
      <c r="U126">
        <f t="shared" si="24"/>
        <v>26568</v>
      </c>
      <c r="V126">
        <f t="shared" si="25"/>
        <v>217.78106420472614</v>
      </c>
      <c r="W126">
        <f t="shared" si="26"/>
        <v>47428.591926143046</v>
      </c>
      <c r="X126">
        <f t="shared" si="27"/>
        <v>5</v>
      </c>
    </row>
    <row r="127" spans="1:24" x14ac:dyDescent="0.35">
      <c r="A127" s="1">
        <v>41041</v>
      </c>
      <c r="B127">
        <v>5278</v>
      </c>
      <c r="C127">
        <v>4676</v>
      </c>
      <c r="D127">
        <v>4563</v>
      </c>
      <c r="E127">
        <f t="shared" si="14"/>
        <v>0</v>
      </c>
      <c r="F127">
        <f t="shared" si="15"/>
        <v>0</v>
      </c>
      <c r="G127">
        <v>4844</v>
      </c>
      <c r="H127">
        <f t="shared" si="16"/>
        <v>1</v>
      </c>
      <c r="I127">
        <f t="shared" si="17"/>
        <v>0</v>
      </c>
      <c r="J127">
        <f t="shared" si="18"/>
        <v>0</v>
      </c>
      <c r="K127">
        <v>0.55042407342860467</v>
      </c>
      <c r="L127">
        <v>1</v>
      </c>
      <c r="M127">
        <f t="shared" si="19"/>
        <v>0</v>
      </c>
      <c r="N127">
        <f t="shared" si="20"/>
        <v>0</v>
      </c>
      <c r="O127">
        <f t="shared" si="21"/>
        <v>5489.1780571563695</v>
      </c>
      <c r="P127">
        <f>O127-B127</f>
        <v>211.1780571563695</v>
      </c>
      <c r="Q127">
        <f t="shared" si="22"/>
        <v>211.1780571563695</v>
      </c>
      <c r="R127" s="8">
        <f>Q127/B127</f>
        <v>4.0010999840160953E-2</v>
      </c>
      <c r="S127">
        <v>891</v>
      </c>
      <c r="T127">
        <f t="shared" si="23"/>
        <v>3801.2050288146511</v>
      </c>
      <c r="U127">
        <f t="shared" si="24"/>
        <v>16038</v>
      </c>
      <c r="V127">
        <f t="shared" si="25"/>
        <v>211.1780571563695</v>
      </c>
      <c r="W127">
        <f t="shared" si="26"/>
        <v>44596.171824338868</v>
      </c>
      <c r="X127">
        <f t="shared" si="27"/>
        <v>6</v>
      </c>
    </row>
    <row r="128" spans="1:24" x14ac:dyDescent="0.35">
      <c r="A128" s="1">
        <v>41042</v>
      </c>
      <c r="B128">
        <v>7177</v>
      </c>
      <c r="C128">
        <v>4997</v>
      </c>
      <c r="D128">
        <v>5394</v>
      </c>
      <c r="E128">
        <f t="shared" si="14"/>
        <v>0</v>
      </c>
      <c r="F128">
        <f t="shared" si="15"/>
        <v>0</v>
      </c>
      <c r="G128">
        <v>5278</v>
      </c>
      <c r="H128">
        <f t="shared" si="16"/>
        <v>0</v>
      </c>
      <c r="I128">
        <f t="shared" si="17"/>
        <v>1</v>
      </c>
      <c r="J128">
        <f t="shared" si="18"/>
        <v>0</v>
      </c>
      <c r="K128">
        <v>0.7206343673753921</v>
      </c>
      <c r="L128">
        <v>1</v>
      </c>
      <c r="M128">
        <f t="shared" si="19"/>
        <v>0</v>
      </c>
      <c r="N128">
        <f t="shared" si="20"/>
        <v>0</v>
      </c>
      <c r="O128">
        <f t="shared" si="21"/>
        <v>5837.4348452685854</v>
      </c>
      <c r="P128">
        <f>O128-B128</f>
        <v>-1339.5651547314146</v>
      </c>
      <c r="Q128">
        <f t="shared" si="22"/>
        <v>1339.5651547314146</v>
      </c>
      <c r="R128" s="8">
        <f>Q128/B128</f>
        <v>0.18664694924500691</v>
      </c>
      <c r="S128">
        <v>545</v>
      </c>
      <c r="T128">
        <f t="shared" si="23"/>
        <v>96448.69114066186</v>
      </c>
      <c r="U128">
        <f t="shared" si="24"/>
        <v>9810</v>
      </c>
      <c r="V128">
        <f t="shared" si="25"/>
        <v>-2679.1303094628292</v>
      </c>
      <c r="W128">
        <f t="shared" si="26"/>
        <v>7177739.2150823949</v>
      </c>
      <c r="X128">
        <f t="shared" si="27"/>
        <v>7</v>
      </c>
    </row>
    <row r="129" spans="1:24" x14ac:dyDescent="0.35">
      <c r="A129" s="1">
        <v>41043</v>
      </c>
      <c r="B129">
        <v>3609</v>
      </c>
      <c r="C129">
        <v>5766.333333333333</v>
      </c>
      <c r="D129">
        <v>4018</v>
      </c>
      <c r="E129">
        <f t="shared" si="14"/>
        <v>0</v>
      </c>
      <c r="F129">
        <f t="shared" si="15"/>
        <v>0</v>
      </c>
      <c r="G129">
        <v>7177</v>
      </c>
      <c r="H129">
        <f t="shared" si="16"/>
        <v>0</v>
      </c>
      <c r="I129">
        <f t="shared" si="17"/>
        <v>0</v>
      </c>
      <c r="J129">
        <f t="shared" si="18"/>
        <v>1</v>
      </c>
      <c r="K129">
        <v>8.5453700476356448E-2</v>
      </c>
      <c r="L129">
        <v>0</v>
      </c>
      <c r="M129">
        <f t="shared" si="19"/>
        <v>0</v>
      </c>
      <c r="N129">
        <f t="shared" si="20"/>
        <v>0</v>
      </c>
      <c r="O129">
        <f t="shared" si="21"/>
        <v>5722.005115224325</v>
      </c>
      <c r="P129">
        <f>O129-B129</f>
        <v>2113.005115224325</v>
      </c>
      <c r="Q129">
        <f t="shared" si="22"/>
        <v>2113.005115224325</v>
      </c>
      <c r="R129" s="8">
        <f>Q129/B129</f>
        <v>0.58548215994023967</v>
      </c>
      <c r="S129">
        <v>1371</v>
      </c>
      <c r="T129">
        <f t="shared" si="23"/>
        <v>38034.09207403785</v>
      </c>
      <c r="U129">
        <f t="shared" si="24"/>
        <v>24678</v>
      </c>
      <c r="V129">
        <f t="shared" si="25"/>
        <v>2113.005115224325</v>
      </c>
      <c r="W129">
        <f t="shared" si="26"/>
        <v>4464790.6169641633</v>
      </c>
      <c r="X129">
        <f t="shared" si="27"/>
        <v>1</v>
      </c>
    </row>
    <row r="130" spans="1:24" x14ac:dyDescent="0.35">
      <c r="A130" s="1">
        <v>41044</v>
      </c>
      <c r="B130">
        <v>4596</v>
      </c>
      <c r="C130">
        <v>5354.666666666667</v>
      </c>
      <c r="D130">
        <v>4112</v>
      </c>
      <c r="E130">
        <f t="shared" si="14"/>
        <v>1</v>
      </c>
      <c r="F130">
        <f t="shared" si="15"/>
        <v>0</v>
      </c>
      <c r="G130">
        <v>3609</v>
      </c>
      <c r="H130">
        <f t="shared" si="16"/>
        <v>0</v>
      </c>
      <c r="I130">
        <f t="shared" si="17"/>
        <v>0</v>
      </c>
      <c r="J130">
        <f t="shared" si="18"/>
        <v>0</v>
      </c>
      <c r="K130">
        <v>0.61467410247472987</v>
      </c>
      <c r="L130">
        <v>0</v>
      </c>
      <c r="M130">
        <f t="shared" si="19"/>
        <v>0</v>
      </c>
      <c r="N130">
        <f t="shared" si="20"/>
        <v>0</v>
      </c>
      <c r="O130">
        <f t="shared" si="21"/>
        <v>4731.333481204033</v>
      </c>
      <c r="P130">
        <f>O130-B130</f>
        <v>135.33348120403298</v>
      </c>
      <c r="Q130">
        <f t="shared" si="22"/>
        <v>135.33348120403298</v>
      </c>
      <c r="R130" s="8">
        <f>Q130/B130</f>
        <v>2.9445927154924494E-2</v>
      </c>
      <c r="S130">
        <v>729</v>
      </c>
      <c r="T130">
        <f t="shared" si="23"/>
        <v>2436.0026616725936</v>
      </c>
      <c r="U130">
        <f t="shared" si="24"/>
        <v>13122</v>
      </c>
      <c r="V130">
        <f t="shared" si="25"/>
        <v>135.33348120403298</v>
      </c>
      <c r="W130">
        <f t="shared" si="26"/>
        <v>18315.151134802349</v>
      </c>
      <c r="X130">
        <f t="shared" si="27"/>
        <v>2</v>
      </c>
    </row>
    <row r="131" spans="1:24" x14ac:dyDescent="0.35">
      <c r="A131" s="1">
        <v>41045</v>
      </c>
      <c r="B131">
        <v>4910</v>
      </c>
      <c r="C131">
        <v>5127.333333333333</v>
      </c>
      <c r="D131">
        <v>4315</v>
      </c>
      <c r="E131">
        <f t="shared" ref="E131:E194" si="28">IF(X131=2,1,0)</f>
        <v>0</v>
      </c>
      <c r="F131">
        <f t="shared" ref="F131:F194" si="29">IF(X131=3,1,0)</f>
        <v>1</v>
      </c>
      <c r="G131">
        <v>4596</v>
      </c>
      <c r="H131">
        <f t="shared" ref="H131:H194" si="30">IF(X131=6,1,0)</f>
        <v>0</v>
      </c>
      <c r="I131">
        <f t="shared" ref="I131:I194" si="31">IF(X131=7,1,0)</f>
        <v>0</v>
      </c>
      <c r="J131">
        <f t="shared" ref="J131:J194" si="32">IF(X131=1,1,0)</f>
        <v>0</v>
      </c>
      <c r="K131">
        <v>0.53648193331009641</v>
      </c>
      <c r="L131">
        <v>0</v>
      </c>
      <c r="M131">
        <f t="shared" ref="M131:M194" si="33">IF(X131=4,1,0)</f>
        <v>0</v>
      </c>
      <c r="N131">
        <f t="shared" ref="N131:N194" si="34">IF(X131=5,1,0)</f>
        <v>0</v>
      </c>
      <c r="O131">
        <f t="shared" ref="O131:O194" si="35">$Z$2+SUMPRODUCT(C131:I131,$AA$2:$AG$2)</f>
        <v>4799.462196367067</v>
      </c>
      <c r="P131">
        <f>O131-B131</f>
        <v>-110.53780363293299</v>
      </c>
      <c r="Q131">
        <f t="shared" ref="Q131:Q194" si="36">ABS(P131)</f>
        <v>110.53780363293299</v>
      </c>
      <c r="R131" s="8">
        <f>Q131/B131</f>
        <v>2.2512790963937473E-2</v>
      </c>
      <c r="S131">
        <v>683</v>
      </c>
      <c r="T131">
        <f t="shared" ref="T131:T194" si="37">IF(P131&lt;0,P131*-72,P131*18)</f>
        <v>7958.7218615711754</v>
      </c>
      <c r="U131">
        <f t="shared" ref="U131:U194" si="38">S131*18</f>
        <v>12294</v>
      </c>
      <c r="V131">
        <f t="shared" ref="V131:V194" si="39">IF(P131&lt;0,P131*2,P131)</f>
        <v>-221.07560726586598</v>
      </c>
      <c r="W131">
        <f t="shared" ref="W131:W194" si="40">V131^2</f>
        <v>48874.424127971419</v>
      </c>
      <c r="X131">
        <f t="shared" ref="X131:X194" si="41">WEEKDAY(A131,11)</f>
        <v>3</v>
      </c>
    </row>
    <row r="132" spans="1:24" x14ac:dyDescent="0.35">
      <c r="A132" s="1">
        <v>41046</v>
      </c>
      <c r="B132">
        <v>5297</v>
      </c>
      <c r="C132">
        <v>4371.666666666667</v>
      </c>
      <c r="D132">
        <v>4869</v>
      </c>
      <c r="E132">
        <f t="shared" si="28"/>
        <v>0</v>
      </c>
      <c r="F132">
        <f t="shared" si="29"/>
        <v>0</v>
      </c>
      <c r="G132">
        <v>4910</v>
      </c>
      <c r="H132">
        <f t="shared" si="30"/>
        <v>0</v>
      </c>
      <c r="I132">
        <f t="shared" si="31"/>
        <v>0</v>
      </c>
      <c r="J132">
        <f t="shared" si="32"/>
        <v>0</v>
      </c>
      <c r="K132">
        <v>0.54496340188218895</v>
      </c>
      <c r="L132">
        <v>0</v>
      </c>
      <c r="M132">
        <f t="shared" si="33"/>
        <v>1</v>
      </c>
      <c r="N132">
        <f t="shared" si="34"/>
        <v>0</v>
      </c>
      <c r="O132">
        <f t="shared" si="35"/>
        <v>5045.0528783090795</v>
      </c>
      <c r="P132">
        <f>O132-B132</f>
        <v>-251.94712169092054</v>
      </c>
      <c r="Q132">
        <f t="shared" si="36"/>
        <v>251.94712169092054</v>
      </c>
      <c r="R132" s="8">
        <f>Q132/B132</f>
        <v>4.756411585631877E-2</v>
      </c>
      <c r="S132">
        <v>768</v>
      </c>
      <c r="T132">
        <f t="shared" si="37"/>
        <v>18140.192761746279</v>
      </c>
      <c r="U132">
        <f t="shared" si="38"/>
        <v>13824</v>
      </c>
      <c r="V132">
        <f t="shared" si="39"/>
        <v>-503.89424338184108</v>
      </c>
      <c r="W132">
        <f t="shared" si="40"/>
        <v>253909.4085133581</v>
      </c>
      <c r="X132">
        <f t="shared" si="41"/>
        <v>4</v>
      </c>
    </row>
    <row r="133" spans="1:24" x14ac:dyDescent="0.35">
      <c r="A133" s="1">
        <v>41047</v>
      </c>
      <c r="B133">
        <v>5306</v>
      </c>
      <c r="C133">
        <v>4934.333333333333</v>
      </c>
      <c r="D133">
        <v>4844</v>
      </c>
      <c r="E133">
        <f t="shared" si="28"/>
        <v>0</v>
      </c>
      <c r="F133">
        <f t="shared" si="29"/>
        <v>0</v>
      </c>
      <c r="G133">
        <v>5297</v>
      </c>
      <c r="H133">
        <f t="shared" si="30"/>
        <v>0</v>
      </c>
      <c r="I133">
        <f t="shared" si="31"/>
        <v>0</v>
      </c>
      <c r="J133">
        <f t="shared" si="32"/>
        <v>0</v>
      </c>
      <c r="K133">
        <v>0.5010456605088881</v>
      </c>
      <c r="L133">
        <v>0</v>
      </c>
      <c r="M133">
        <f t="shared" si="33"/>
        <v>0</v>
      </c>
      <c r="N133">
        <f t="shared" si="34"/>
        <v>1</v>
      </c>
      <c r="O133">
        <f t="shared" si="35"/>
        <v>5318.591510023205</v>
      </c>
      <c r="P133">
        <f>O133-B133</f>
        <v>12.591510023205046</v>
      </c>
      <c r="Q133">
        <f t="shared" si="36"/>
        <v>12.591510023205046</v>
      </c>
      <c r="R133" s="8">
        <f>Q133/B133</f>
        <v>2.3730701136835744E-3</v>
      </c>
      <c r="S133">
        <v>890</v>
      </c>
      <c r="T133">
        <f t="shared" si="37"/>
        <v>226.64718041769083</v>
      </c>
      <c r="U133">
        <f t="shared" si="38"/>
        <v>16020</v>
      </c>
      <c r="V133">
        <f t="shared" si="39"/>
        <v>12.591510023205046</v>
      </c>
      <c r="W133">
        <f t="shared" si="40"/>
        <v>158.54612466447315</v>
      </c>
      <c r="X133">
        <f t="shared" si="41"/>
        <v>5</v>
      </c>
    </row>
    <row r="134" spans="1:24" x14ac:dyDescent="0.35">
      <c r="A134" s="1">
        <v>41048</v>
      </c>
      <c r="B134">
        <v>5362</v>
      </c>
      <c r="C134">
        <v>5171</v>
      </c>
      <c r="D134">
        <v>5278</v>
      </c>
      <c r="E134">
        <f t="shared" si="28"/>
        <v>0</v>
      </c>
      <c r="F134">
        <f t="shared" si="29"/>
        <v>0</v>
      </c>
      <c r="G134">
        <v>5306</v>
      </c>
      <c r="H134">
        <f t="shared" si="30"/>
        <v>1</v>
      </c>
      <c r="I134">
        <f t="shared" si="31"/>
        <v>0</v>
      </c>
      <c r="J134">
        <f t="shared" si="32"/>
        <v>0</v>
      </c>
      <c r="K134">
        <v>0.50650633205530382</v>
      </c>
      <c r="L134">
        <v>1</v>
      </c>
      <c r="M134">
        <f t="shared" si="33"/>
        <v>0</v>
      </c>
      <c r="N134">
        <f t="shared" si="34"/>
        <v>0</v>
      </c>
      <c r="O134">
        <f t="shared" si="35"/>
        <v>6022.2652594277179</v>
      </c>
      <c r="P134">
        <f>O134-B134</f>
        <v>660.26525942771787</v>
      </c>
      <c r="Q134">
        <f t="shared" si="36"/>
        <v>660.26525942771787</v>
      </c>
      <c r="R134" s="8">
        <f>Q134/B134</f>
        <v>0.1231378700909582</v>
      </c>
      <c r="S134">
        <v>931</v>
      </c>
      <c r="T134">
        <f t="shared" si="37"/>
        <v>11884.774669698922</v>
      </c>
      <c r="U134">
        <f t="shared" si="38"/>
        <v>16758</v>
      </c>
      <c r="V134">
        <f t="shared" si="39"/>
        <v>660.26525942771787</v>
      </c>
      <c r="W134">
        <f t="shared" si="40"/>
        <v>435950.21280715155</v>
      </c>
      <c r="X134">
        <f t="shared" si="41"/>
        <v>6</v>
      </c>
    </row>
    <row r="135" spans="1:24" x14ac:dyDescent="0.35">
      <c r="A135" s="1">
        <v>41049</v>
      </c>
      <c r="B135">
        <v>5483</v>
      </c>
      <c r="C135">
        <v>5321.666666666667</v>
      </c>
      <c r="D135">
        <v>7177</v>
      </c>
      <c r="E135">
        <f t="shared" si="28"/>
        <v>0</v>
      </c>
      <c r="F135">
        <f t="shared" si="29"/>
        <v>0</v>
      </c>
      <c r="G135">
        <v>5362</v>
      </c>
      <c r="H135">
        <f t="shared" si="30"/>
        <v>0</v>
      </c>
      <c r="I135">
        <f t="shared" si="31"/>
        <v>1</v>
      </c>
      <c r="J135">
        <f t="shared" si="32"/>
        <v>0</v>
      </c>
      <c r="K135">
        <v>0.51405832461949574</v>
      </c>
      <c r="L135">
        <v>1</v>
      </c>
      <c r="M135">
        <f t="shared" si="33"/>
        <v>0</v>
      </c>
      <c r="N135">
        <f t="shared" si="34"/>
        <v>0</v>
      </c>
      <c r="O135">
        <f t="shared" si="35"/>
        <v>6613.9453980224434</v>
      </c>
      <c r="P135">
        <f>O135-B135</f>
        <v>1130.9453980224434</v>
      </c>
      <c r="Q135">
        <f t="shared" si="36"/>
        <v>1130.9453980224434</v>
      </c>
      <c r="R135" s="8">
        <f>Q135/B135</f>
        <v>0.20626397921255579</v>
      </c>
      <c r="S135">
        <v>741</v>
      </c>
      <c r="T135">
        <f t="shared" si="37"/>
        <v>20357.01716440398</v>
      </c>
      <c r="U135">
        <f t="shared" si="38"/>
        <v>13338</v>
      </c>
      <c r="V135">
        <f t="shared" si="39"/>
        <v>1130.9453980224434</v>
      </c>
      <c r="W135">
        <f t="shared" si="40"/>
        <v>1279037.493308143</v>
      </c>
      <c r="X135">
        <f t="shared" si="41"/>
        <v>7</v>
      </c>
    </row>
    <row r="136" spans="1:24" x14ac:dyDescent="0.35">
      <c r="A136" s="1">
        <v>41050</v>
      </c>
      <c r="B136">
        <v>3884</v>
      </c>
      <c r="C136">
        <v>5383.666666666667</v>
      </c>
      <c r="D136">
        <v>3609</v>
      </c>
      <c r="E136">
        <f t="shared" si="28"/>
        <v>0</v>
      </c>
      <c r="F136">
        <f t="shared" si="29"/>
        <v>0</v>
      </c>
      <c r="G136">
        <v>5483</v>
      </c>
      <c r="H136">
        <f t="shared" si="30"/>
        <v>0</v>
      </c>
      <c r="I136">
        <f t="shared" si="31"/>
        <v>0</v>
      </c>
      <c r="J136">
        <f t="shared" si="32"/>
        <v>1</v>
      </c>
      <c r="K136">
        <v>0.31422098292087836</v>
      </c>
      <c r="L136">
        <v>0</v>
      </c>
      <c r="M136">
        <f t="shared" si="33"/>
        <v>0</v>
      </c>
      <c r="N136">
        <f t="shared" si="34"/>
        <v>0</v>
      </c>
      <c r="O136">
        <f t="shared" si="35"/>
        <v>5071.6791075345009</v>
      </c>
      <c r="P136">
        <f>O136-B136</f>
        <v>1187.6791075345009</v>
      </c>
      <c r="Q136">
        <f t="shared" si="36"/>
        <v>1187.6791075345009</v>
      </c>
      <c r="R136" s="8">
        <f>Q136/B136</f>
        <v>0.30578761779982</v>
      </c>
      <c r="S136">
        <v>1133</v>
      </c>
      <c r="T136">
        <f t="shared" si="37"/>
        <v>21378.223935621016</v>
      </c>
      <c r="U136">
        <f t="shared" si="38"/>
        <v>20394</v>
      </c>
      <c r="V136">
        <f t="shared" si="39"/>
        <v>1187.6791075345009</v>
      </c>
      <c r="W136">
        <f t="shared" si="40"/>
        <v>1410581.6624739484</v>
      </c>
      <c r="X136">
        <f t="shared" si="41"/>
        <v>1</v>
      </c>
    </row>
    <row r="137" spans="1:24" x14ac:dyDescent="0.35">
      <c r="A137" s="1">
        <v>41051</v>
      </c>
      <c r="B137">
        <v>4569</v>
      </c>
      <c r="C137">
        <v>4909.666666666667</v>
      </c>
      <c r="D137">
        <v>4596</v>
      </c>
      <c r="E137">
        <f t="shared" si="28"/>
        <v>1</v>
      </c>
      <c r="F137">
        <f t="shared" si="29"/>
        <v>0</v>
      </c>
      <c r="G137">
        <v>3884</v>
      </c>
      <c r="H137">
        <f t="shared" si="30"/>
        <v>0</v>
      </c>
      <c r="I137">
        <f t="shared" si="31"/>
        <v>0</v>
      </c>
      <c r="J137">
        <f t="shared" si="32"/>
        <v>0</v>
      </c>
      <c r="K137">
        <v>0.57958638317648425</v>
      </c>
      <c r="L137">
        <v>0</v>
      </c>
      <c r="M137">
        <f t="shared" si="33"/>
        <v>0</v>
      </c>
      <c r="N137">
        <f t="shared" si="34"/>
        <v>0</v>
      </c>
      <c r="O137">
        <f t="shared" si="35"/>
        <v>4808.6913380021406</v>
      </c>
      <c r="P137">
        <f>O137-B137</f>
        <v>239.69133800214058</v>
      </c>
      <c r="Q137">
        <f t="shared" si="36"/>
        <v>239.69133800214058</v>
      </c>
      <c r="R137" s="8">
        <f>Q137/B137</f>
        <v>5.2460349748772291E-2</v>
      </c>
      <c r="S137">
        <v>876</v>
      </c>
      <c r="T137">
        <f t="shared" si="37"/>
        <v>4314.4440840385305</v>
      </c>
      <c r="U137">
        <f t="shared" si="38"/>
        <v>15768</v>
      </c>
      <c r="V137">
        <f t="shared" si="39"/>
        <v>239.69133800214058</v>
      </c>
      <c r="W137">
        <f t="shared" si="40"/>
        <v>57451.937513256402</v>
      </c>
      <c r="X137">
        <f t="shared" si="41"/>
        <v>2</v>
      </c>
    </row>
    <row r="138" spans="1:24" x14ac:dyDescent="0.35">
      <c r="A138" s="1">
        <v>41052</v>
      </c>
      <c r="B138">
        <v>4568</v>
      </c>
      <c r="C138">
        <v>4645.333333333333</v>
      </c>
      <c r="D138">
        <v>4910</v>
      </c>
      <c r="E138">
        <f t="shared" si="28"/>
        <v>0</v>
      </c>
      <c r="F138">
        <f t="shared" si="29"/>
        <v>1</v>
      </c>
      <c r="G138">
        <v>4569</v>
      </c>
      <c r="H138">
        <f t="shared" si="30"/>
        <v>0</v>
      </c>
      <c r="I138">
        <f t="shared" si="31"/>
        <v>0</v>
      </c>
      <c r="J138">
        <f t="shared" si="32"/>
        <v>0</v>
      </c>
      <c r="K138">
        <v>0.49988381549901245</v>
      </c>
      <c r="L138">
        <v>0</v>
      </c>
      <c r="M138">
        <f t="shared" si="33"/>
        <v>0</v>
      </c>
      <c r="N138">
        <f t="shared" si="34"/>
        <v>0</v>
      </c>
      <c r="O138">
        <f t="shared" si="35"/>
        <v>4838.2978027912022</v>
      </c>
      <c r="P138">
        <f>O138-B138</f>
        <v>270.29780279120223</v>
      </c>
      <c r="Q138">
        <f t="shared" si="36"/>
        <v>270.29780279120223</v>
      </c>
      <c r="R138" s="8">
        <f>Q138/B138</f>
        <v>5.9172023378109069E-2</v>
      </c>
      <c r="S138">
        <v>914</v>
      </c>
      <c r="T138">
        <f t="shared" si="37"/>
        <v>4865.3604502416401</v>
      </c>
      <c r="U138">
        <f t="shared" si="38"/>
        <v>16452</v>
      </c>
      <c r="V138">
        <f t="shared" si="39"/>
        <v>270.29780279120223</v>
      </c>
      <c r="W138">
        <f t="shared" si="40"/>
        <v>73060.902193751652</v>
      </c>
      <c r="X138">
        <f t="shared" si="41"/>
        <v>3</v>
      </c>
    </row>
    <row r="139" spans="1:24" x14ac:dyDescent="0.35">
      <c r="A139" s="1">
        <v>41053</v>
      </c>
      <c r="B139">
        <v>5522</v>
      </c>
      <c r="C139">
        <v>4340.333333333333</v>
      </c>
      <c r="D139">
        <v>5297</v>
      </c>
      <c r="E139">
        <f t="shared" si="28"/>
        <v>0</v>
      </c>
      <c r="F139">
        <f t="shared" si="29"/>
        <v>0</v>
      </c>
      <c r="G139">
        <v>4568</v>
      </c>
      <c r="H139">
        <f t="shared" si="30"/>
        <v>0</v>
      </c>
      <c r="I139">
        <f t="shared" si="31"/>
        <v>0</v>
      </c>
      <c r="J139">
        <f t="shared" si="32"/>
        <v>0</v>
      </c>
      <c r="K139">
        <v>0.61084001394214016</v>
      </c>
      <c r="L139">
        <v>0</v>
      </c>
      <c r="M139">
        <f t="shared" si="33"/>
        <v>1</v>
      </c>
      <c r="N139">
        <f t="shared" si="34"/>
        <v>0</v>
      </c>
      <c r="O139">
        <f t="shared" si="35"/>
        <v>5114.2932921168403</v>
      </c>
      <c r="P139">
        <f>O139-B139</f>
        <v>-407.70670788315965</v>
      </c>
      <c r="Q139">
        <f t="shared" si="36"/>
        <v>407.70670788315965</v>
      </c>
      <c r="R139" s="8">
        <f>Q139/B139</f>
        <v>7.3833159703578344E-2</v>
      </c>
      <c r="S139">
        <v>227</v>
      </c>
      <c r="T139">
        <f t="shared" si="37"/>
        <v>29354.882967587495</v>
      </c>
      <c r="U139">
        <f t="shared" si="38"/>
        <v>4086</v>
      </c>
      <c r="V139">
        <f t="shared" si="39"/>
        <v>-815.4134157663193</v>
      </c>
      <c r="W139">
        <f t="shared" si="40"/>
        <v>664899.03861169633</v>
      </c>
      <c r="X139">
        <f t="shared" si="41"/>
        <v>4</v>
      </c>
    </row>
    <row r="140" spans="1:24" x14ac:dyDescent="0.35">
      <c r="A140" s="1">
        <v>41054</v>
      </c>
      <c r="B140">
        <v>5481</v>
      </c>
      <c r="C140">
        <v>4886.333333333333</v>
      </c>
      <c r="D140">
        <v>5306</v>
      </c>
      <c r="E140">
        <f t="shared" si="28"/>
        <v>0</v>
      </c>
      <c r="F140">
        <f t="shared" si="29"/>
        <v>0</v>
      </c>
      <c r="G140">
        <v>5522</v>
      </c>
      <c r="H140">
        <f t="shared" si="30"/>
        <v>0</v>
      </c>
      <c r="I140">
        <f t="shared" si="31"/>
        <v>0</v>
      </c>
      <c r="J140">
        <f t="shared" si="32"/>
        <v>0</v>
      </c>
      <c r="K140">
        <v>0.49523643545950968</v>
      </c>
      <c r="L140">
        <v>0</v>
      </c>
      <c r="M140">
        <f t="shared" si="33"/>
        <v>0</v>
      </c>
      <c r="N140">
        <f t="shared" si="34"/>
        <v>1</v>
      </c>
      <c r="O140">
        <f t="shared" si="35"/>
        <v>5517.2691383521333</v>
      </c>
      <c r="P140">
        <f>O140-B140</f>
        <v>36.269138352133268</v>
      </c>
      <c r="Q140">
        <f t="shared" si="36"/>
        <v>36.269138352133268</v>
      </c>
      <c r="R140" s="8">
        <f>Q140/B140</f>
        <v>6.6172483765979326E-3</v>
      </c>
      <c r="S140">
        <v>959</v>
      </c>
      <c r="T140">
        <f t="shared" si="37"/>
        <v>652.84449033839883</v>
      </c>
      <c r="U140">
        <f t="shared" si="38"/>
        <v>17262</v>
      </c>
      <c r="V140">
        <f t="shared" si="39"/>
        <v>36.269138352133268</v>
      </c>
      <c r="W140">
        <f t="shared" si="40"/>
        <v>1315.4503968061842</v>
      </c>
      <c r="X140">
        <f t="shared" si="41"/>
        <v>5</v>
      </c>
    </row>
    <row r="141" spans="1:24" x14ac:dyDescent="0.35">
      <c r="A141" s="1">
        <v>41055</v>
      </c>
      <c r="B141">
        <v>5617</v>
      </c>
      <c r="C141">
        <v>5190.333333333333</v>
      </c>
      <c r="D141">
        <v>5362</v>
      </c>
      <c r="E141">
        <f t="shared" si="28"/>
        <v>0</v>
      </c>
      <c r="F141">
        <f t="shared" si="29"/>
        <v>0</v>
      </c>
      <c r="G141">
        <v>5481</v>
      </c>
      <c r="H141">
        <f t="shared" si="30"/>
        <v>1</v>
      </c>
      <c r="I141">
        <f t="shared" si="31"/>
        <v>0</v>
      </c>
      <c r="J141">
        <f t="shared" si="32"/>
        <v>0</v>
      </c>
      <c r="K141">
        <v>0.51580109213430925</v>
      </c>
      <c r="L141">
        <v>1</v>
      </c>
      <c r="M141">
        <f t="shared" si="33"/>
        <v>0</v>
      </c>
      <c r="N141">
        <f t="shared" si="34"/>
        <v>0</v>
      </c>
      <c r="O141">
        <f t="shared" si="35"/>
        <v>6097.3909338887543</v>
      </c>
      <c r="P141">
        <f>O141-B141</f>
        <v>480.39093388875426</v>
      </c>
      <c r="Q141">
        <f t="shared" si="36"/>
        <v>480.39093388875426</v>
      </c>
      <c r="R141" s="8">
        <f>Q141/B141</f>
        <v>8.5524467489541442E-2</v>
      </c>
      <c r="S141">
        <v>1070</v>
      </c>
      <c r="T141">
        <f t="shared" si="37"/>
        <v>8647.0368099975767</v>
      </c>
      <c r="U141">
        <f t="shared" si="38"/>
        <v>19260</v>
      </c>
      <c r="V141">
        <f t="shared" si="39"/>
        <v>480.39093388875426</v>
      </c>
      <c r="W141">
        <f t="shared" si="40"/>
        <v>230775.44936250948</v>
      </c>
      <c r="X141">
        <f t="shared" si="41"/>
        <v>6</v>
      </c>
    </row>
    <row r="142" spans="1:24" x14ac:dyDescent="0.35">
      <c r="A142" s="1">
        <v>41056</v>
      </c>
      <c r="B142">
        <v>4964</v>
      </c>
      <c r="C142">
        <v>5540</v>
      </c>
      <c r="D142">
        <v>5483</v>
      </c>
      <c r="E142">
        <f t="shared" si="28"/>
        <v>0</v>
      </c>
      <c r="F142">
        <f t="shared" si="29"/>
        <v>0</v>
      </c>
      <c r="G142">
        <v>5617</v>
      </c>
      <c r="H142">
        <f t="shared" si="30"/>
        <v>0</v>
      </c>
      <c r="I142">
        <f t="shared" si="31"/>
        <v>1</v>
      </c>
      <c r="J142">
        <f t="shared" si="32"/>
        <v>0</v>
      </c>
      <c r="K142">
        <v>0.42413152085511791</v>
      </c>
      <c r="L142">
        <v>1</v>
      </c>
      <c r="M142">
        <f t="shared" si="33"/>
        <v>0</v>
      </c>
      <c r="N142">
        <f t="shared" si="34"/>
        <v>0</v>
      </c>
      <c r="O142">
        <f t="shared" si="35"/>
        <v>6134.7722699009701</v>
      </c>
      <c r="P142">
        <f>O142-B142</f>
        <v>1170.7722699009701</v>
      </c>
      <c r="Q142">
        <f t="shared" si="36"/>
        <v>1170.7722699009701</v>
      </c>
      <c r="R142" s="8">
        <f>Q142/B142</f>
        <v>0.23585259264725425</v>
      </c>
      <c r="S142">
        <v>1623</v>
      </c>
      <c r="T142">
        <f t="shared" si="37"/>
        <v>21073.900858217461</v>
      </c>
      <c r="U142">
        <f t="shared" si="38"/>
        <v>29214</v>
      </c>
      <c r="V142">
        <f t="shared" si="39"/>
        <v>1170.7722699009701</v>
      </c>
      <c r="W142">
        <f t="shared" si="40"/>
        <v>1370707.7079690699</v>
      </c>
      <c r="X142">
        <f t="shared" si="41"/>
        <v>7</v>
      </c>
    </row>
    <row r="143" spans="1:24" x14ac:dyDescent="0.35">
      <c r="A143" s="1">
        <v>41057</v>
      </c>
      <c r="B143">
        <v>3782</v>
      </c>
      <c r="C143">
        <v>5354</v>
      </c>
      <c r="D143">
        <v>3884</v>
      </c>
      <c r="E143">
        <f t="shared" si="28"/>
        <v>0</v>
      </c>
      <c r="F143">
        <f t="shared" si="29"/>
        <v>0</v>
      </c>
      <c r="G143">
        <v>4964</v>
      </c>
      <c r="H143">
        <f t="shared" si="30"/>
        <v>0</v>
      </c>
      <c r="I143">
        <f t="shared" si="31"/>
        <v>0</v>
      </c>
      <c r="J143">
        <f t="shared" si="32"/>
        <v>1</v>
      </c>
      <c r="K143">
        <v>0.36266991983269431</v>
      </c>
      <c r="L143">
        <v>0</v>
      </c>
      <c r="M143">
        <f t="shared" si="33"/>
        <v>0</v>
      </c>
      <c r="N143">
        <f t="shared" si="34"/>
        <v>0</v>
      </c>
      <c r="O143">
        <f t="shared" si="35"/>
        <v>5047.8609939868293</v>
      </c>
      <c r="P143">
        <f>O143-B143</f>
        <v>1265.8609939868293</v>
      </c>
      <c r="Q143">
        <f t="shared" si="36"/>
        <v>1265.8609939868293</v>
      </c>
      <c r="R143" s="8">
        <f>Q143/B143</f>
        <v>0.33470676731539645</v>
      </c>
      <c r="S143">
        <v>1334</v>
      </c>
      <c r="T143">
        <f t="shared" si="37"/>
        <v>22785.497891762927</v>
      </c>
      <c r="U143">
        <f t="shared" si="38"/>
        <v>24012</v>
      </c>
      <c r="V143">
        <f t="shared" si="39"/>
        <v>1265.8609939868293</v>
      </c>
      <c r="W143">
        <f t="shared" si="40"/>
        <v>1602404.0560973233</v>
      </c>
      <c r="X143">
        <f t="shared" si="41"/>
        <v>1</v>
      </c>
    </row>
    <row r="144" spans="1:24" x14ac:dyDescent="0.35">
      <c r="A144" s="1">
        <v>41058</v>
      </c>
      <c r="B144">
        <v>4148</v>
      </c>
      <c r="C144">
        <v>4787.666666666667</v>
      </c>
      <c r="D144">
        <v>4569</v>
      </c>
      <c r="E144">
        <f t="shared" si="28"/>
        <v>1</v>
      </c>
      <c r="F144">
        <f t="shared" si="29"/>
        <v>0</v>
      </c>
      <c r="G144">
        <v>3782</v>
      </c>
      <c r="H144">
        <f t="shared" si="30"/>
        <v>0</v>
      </c>
      <c r="I144">
        <f t="shared" si="31"/>
        <v>0</v>
      </c>
      <c r="J144">
        <f t="shared" si="32"/>
        <v>0</v>
      </c>
      <c r="K144">
        <v>0.54252352736144993</v>
      </c>
      <c r="L144">
        <v>0</v>
      </c>
      <c r="M144">
        <f t="shared" si="33"/>
        <v>0</v>
      </c>
      <c r="N144">
        <f t="shared" si="34"/>
        <v>0</v>
      </c>
      <c r="O144">
        <f t="shared" si="35"/>
        <v>4733.7514862696071</v>
      </c>
      <c r="P144">
        <f>O144-B144</f>
        <v>585.75148626960708</v>
      </c>
      <c r="Q144">
        <f t="shared" si="36"/>
        <v>585.75148626960708</v>
      </c>
      <c r="R144" s="8">
        <f>Q144/B144</f>
        <v>0.14121299090395542</v>
      </c>
      <c r="S144">
        <v>1221</v>
      </c>
      <c r="T144">
        <f t="shared" si="37"/>
        <v>10543.526752852928</v>
      </c>
      <c r="U144">
        <f t="shared" si="38"/>
        <v>21978</v>
      </c>
      <c r="V144">
        <f t="shared" si="39"/>
        <v>585.75148626960708</v>
      </c>
      <c r="W144">
        <f t="shared" si="40"/>
        <v>343104.8036670537</v>
      </c>
      <c r="X144">
        <f t="shared" si="41"/>
        <v>2</v>
      </c>
    </row>
    <row r="145" spans="1:24" x14ac:dyDescent="0.35">
      <c r="A145" s="1">
        <v>41059</v>
      </c>
      <c r="B145">
        <v>4465</v>
      </c>
      <c r="C145">
        <v>4298</v>
      </c>
      <c r="D145">
        <v>4568</v>
      </c>
      <c r="E145">
        <f t="shared" si="28"/>
        <v>0</v>
      </c>
      <c r="F145">
        <f t="shared" si="29"/>
        <v>1</v>
      </c>
      <c r="G145">
        <v>4148</v>
      </c>
      <c r="H145">
        <f t="shared" si="30"/>
        <v>0</v>
      </c>
      <c r="I145">
        <f t="shared" si="31"/>
        <v>0</v>
      </c>
      <c r="J145">
        <f t="shared" si="32"/>
        <v>0</v>
      </c>
      <c r="K145">
        <v>0.53683048681305912</v>
      </c>
      <c r="L145">
        <v>0</v>
      </c>
      <c r="M145">
        <f t="shared" si="33"/>
        <v>0</v>
      </c>
      <c r="N145">
        <f t="shared" si="34"/>
        <v>0</v>
      </c>
      <c r="O145">
        <f t="shared" si="35"/>
        <v>4500.8840410146813</v>
      </c>
      <c r="P145">
        <f>O145-B145</f>
        <v>35.884041014681316</v>
      </c>
      <c r="Q145">
        <f t="shared" si="36"/>
        <v>35.884041014681316</v>
      </c>
      <c r="R145" s="8">
        <f>Q145/B145</f>
        <v>8.0367393089991745E-3</v>
      </c>
      <c r="S145">
        <v>731</v>
      </c>
      <c r="T145">
        <f t="shared" si="37"/>
        <v>645.91273826426368</v>
      </c>
      <c r="U145">
        <f t="shared" si="38"/>
        <v>13158</v>
      </c>
      <c r="V145">
        <f t="shared" si="39"/>
        <v>35.884041014681316</v>
      </c>
      <c r="W145">
        <f t="shared" si="40"/>
        <v>1287.6643995433308</v>
      </c>
      <c r="X145">
        <f t="shared" si="41"/>
        <v>3</v>
      </c>
    </row>
    <row r="146" spans="1:24" x14ac:dyDescent="0.35">
      <c r="A146" s="1">
        <v>41060</v>
      </c>
      <c r="B146">
        <v>4885</v>
      </c>
      <c r="C146">
        <v>4131.666666666667</v>
      </c>
      <c r="D146">
        <v>5522</v>
      </c>
      <c r="E146">
        <f t="shared" si="28"/>
        <v>0</v>
      </c>
      <c r="F146">
        <f t="shared" si="29"/>
        <v>0</v>
      </c>
      <c r="G146">
        <v>4465</v>
      </c>
      <c r="H146">
        <f t="shared" si="30"/>
        <v>0</v>
      </c>
      <c r="I146">
        <f t="shared" si="31"/>
        <v>0</v>
      </c>
      <c r="J146">
        <f t="shared" si="32"/>
        <v>0</v>
      </c>
      <c r="K146">
        <v>0.54879749041477865</v>
      </c>
      <c r="L146">
        <v>0</v>
      </c>
      <c r="M146">
        <f t="shared" si="33"/>
        <v>1</v>
      </c>
      <c r="N146">
        <f t="shared" si="34"/>
        <v>0</v>
      </c>
      <c r="O146">
        <f t="shared" si="35"/>
        <v>5099.5261535862273</v>
      </c>
      <c r="P146">
        <f>O146-B146</f>
        <v>214.52615358622734</v>
      </c>
      <c r="Q146">
        <f t="shared" si="36"/>
        <v>214.52615358622734</v>
      </c>
      <c r="R146" s="8">
        <f>Q146/B146</f>
        <v>4.3915282208030162E-2</v>
      </c>
      <c r="S146">
        <v>546</v>
      </c>
      <c r="T146">
        <f t="shared" si="37"/>
        <v>3861.4707645520921</v>
      </c>
      <c r="U146">
        <f t="shared" si="38"/>
        <v>9828</v>
      </c>
      <c r="V146">
        <f t="shared" si="39"/>
        <v>214.52615358622734</v>
      </c>
      <c r="W146">
        <f t="shared" si="40"/>
        <v>46021.470572501603</v>
      </c>
      <c r="X146">
        <f t="shared" si="41"/>
        <v>4</v>
      </c>
    </row>
    <row r="147" spans="1:24" x14ac:dyDescent="0.35">
      <c r="A147" s="1">
        <v>41061</v>
      </c>
      <c r="B147">
        <v>6633</v>
      </c>
      <c r="C147">
        <v>4499.333333333333</v>
      </c>
      <c r="D147">
        <v>5481</v>
      </c>
      <c r="E147">
        <f t="shared" si="28"/>
        <v>0</v>
      </c>
      <c r="F147">
        <f t="shared" si="29"/>
        <v>0</v>
      </c>
      <c r="G147">
        <v>4885</v>
      </c>
      <c r="H147">
        <f t="shared" si="30"/>
        <v>0</v>
      </c>
      <c r="I147">
        <f t="shared" si="31"/>
        <v>0</v>
      </c>
      <c r="J147">
        <f t="shared" si="32"/>
        <v>0</v>
      </c>
      <c r="K147">
        <v>0.70309050772626935</v>
      </c>
      <c r="L147">
        <v>0</v>
      </c>
      <c r="M147">
        <f t="shared" si="33"/>
        <v>0</v>
      </c>
      <c r="N147">
        <f t="shared" si="34"/>
        <v>1</v>
      </c>
      <c r="O147">
        <f t="shared" si="35"/>
        <v>5305.6287077746902</v>
      </c>
      <c r="P147">
        <f>O147-B147</f>
        <v>-1327.3712922253098</v>
      </c>
      <c r="Q147">
        <f t="shared" si="36"/>
        <v>1327.3712922253098</v>
      </c>
      <c r="R147" s="8">
        <f>Q147/B147</f>
        <v>0.20011628105311471</v>
      </c>
      <c r="S147">
        <v>2869</v>
      </c>
      <c r="T147">
        <f t="shared" si="37"/>
        <v>95570.733040222316</v>
      </c>
      <c r="U147">
        <f t="shared" si="38"/>
        <v>51642</v>
      </c>
      <c r="V147">
        <f t="shared" si="39"/>
        <v>-2654.7425844506197</v>
      </c>
      <c r="W147">
        <f t="shared" si="40"/>
        <v>7047658.1896955557</v>
      </c>
      <c r="X147">
        <f t="shared" si="41"/>
        <v>5</v>
      </c>
    </row>
    <row r="148" spans="1:24" x14ac:dyDescent="0.35">
      <c r="A148" s="1">
        <v>41062</v>
      </c>
      <c r="B148">
        <v>5081</v>
      </c>
      <c r="C148">
        <v>5327.666666666667</v>
      </c>
      <c r="D148">
        <v>5617</v>
      </c>
      <c r="E148">
        <f t="shared" si="28"/>
        <v>0</v>
      </c>
      <c r="F148">
        <f t="shared" si="29"/>
        <v>0</v>
      </c>
      <c r="G148">
        <v>6633</v>
      </c>
      <c r="H148">
        <f t="shared" si="30"/>
        <v>1</v>
      </c>
      <c r="I148">
        <f t="shared" si="31"/>
        <v>0</v>
      </c>
      <c r="J148">
        <f t="shared" si="32"/>
        <v>0</v>
      </c>
      <c r="K148">
        <v>0.31968165446729407</v>
      </c>
      <c r="L148">
        <v>1</v>
      </c>
      <c r="M148">
        <f t="shared" si="33"/>
        <v>0</v>
      </c>
      <c r="N148">
        <f t="shared" si="34"/>
        <v>0</v>
      </c>
      <c r="O148">
        <f t="shared" si="35"/>
        <v>6487.915331712331</v>
      </c>
      <c r="P148">
        <f>O148-B148</f>
        <v>1406.915331712331</v>
      </c>
      <c r="Q148">
        <f t="shared" si="36"/>
        <v>1406.915331712331</v>
      </c>
      <c r="R148" s="8">
        <f>Q148/B148</f>
        <v>0.2768973296028992</v>
      </c>
      <c r="S148">
        <v>1212</v>
      </c>
      <c r="T148">
        <f t="shared" si="37"/>
        <v>25324.475970821957</v>
      </c>
      <c r="U148">
        <f t="shared" si="38"/>
        <v>21816</v>
      </c>
      <c r="V148">
        <f t="shared" si="39"/>
        <v>1406.915331712331</v>
      </c>
      <c r="W148">
        <f t="shared" si="40"/>
        <v>1979410.7506072181</v>
      </c>
      <c r="X148">
        <f t="shared" si="41"/>
        <v>6</v>
      </c>
    </row>
    <row r="149" spans="1:24" x14ac:dyDescent="0.35">
      <c r="A149" s="1">
        <v>41063</v>
      </c>
      <c r="B149">
        <v>4951</v>
      </c>
      <c r="C149">
        <v>5533</v>
      </c>
      <c r="D149">
        <v>4964</v>
      </c>
      <c r="E149">
        <f t="shared" si="28"/>
        <v>0</v>
      </c>
      <c r="F149">
        <f t="shared" si="29"/>
        <v>0</v>
      </c>
      <c r="G149">
        <v>5081</v>
      </c>
      <c r="H149">
        <f t="shared" si="30"/>
        <v>0</v>
      </c>
      <c r="I149">
        <f t="shared" si="31"/>
        <v>1</v>
      </c>
      <c r="J149">
        <f t="shared" si="32"/>
        <v>0</v>
      </c>
      <c r="K149">
        <v>0.4848960148716161</v>
      </c>
      <c r="L149">
        <v>1</v>
      </c>
      <c r="M149">
        <f t="shared" si="33"/>
        <v>0</v>
      </c>
      <c r="N149">
        <f t="shared" si="34"/>
        <v>0</v>
      </c>
      <c r="O149">
        <f t="shared" si="35"/>
        <v>5828.615331384507</v>
      </c>
      <c r="P149">
        <f>O149-B149</f>
        <v>877.61533138450704</v>
      </c>
      <c r="Q149">
        <f t="shared" si="36"/>
        <v>877.61533138450704</v>
      </c>
      <c r="R149" s="8">
        <f>Q149/B149</f>
        <v>0.17726021639759787</v>
      </c>
      <c r="S149">
        <v>1540</v>
      </c>
      <c r="T149">
        <f t="shared" si="37"/>
        <v>15797.075964921127</v>
      </c>
      <c r="U149">
        <f t="shared" si="38"/>
        <v>27720</v>
      </c>
      <c r="V149">
        <f t="shared" si="39"/>
        <v>877.61533138450704</v>
      </c>
      <c r="W149">
        <f t="shared" si="40"/>
        <v>770208.66988113814</v>
      </c>
      <c r="X149">
        <f t="shared" si="41"/>
        <v>7</v>
      </c>
    </row>
    <row r="150" spans="1:24" x14ac:dyDescent="0.35">
      <c r="A150" s="1">
        <v>41064</v>
      </c>
      <c r="B150">
        <v>4124</v>
      </c>
      <c r="C150">
        <v>5555</v>
      </c>
      <c r="D150">
        <v>3782</v>
      </c>
      <c r="E150">
        <f t="shared" si="28"/>
        <v>0</v>
      </c>
      <c r="F150">
        <f t="shared" si="29"/>
        <v>0</v>
      </c>
      <c r="G150">
        <v>4951</v>
      </c>
      <c r="H150">
        <f t="shared" si="30"/>
        <v>0</v>
      </c>
      <c r="I150">
        <f t="shared" si="31"/>
        <v>0</v>
      </c>
      <c r="J150">
        <f t="shared" si="32"/>
        <v>1</v>
      </c>
      <c r="K150">
        <v>0.40391541768328104</v>
      </c>
      <c r="L150">
        <v>0</v>
      </c>
      <c r="M150">
        <f t="shared" si="33"/>
        <v>0</v>
      </c>
      <c r="N150">
        <f t="shared" si="34"/>
        <v>0</v>
      </c>
      <c r="O150">
        <f t="shared" si="35"/>
        <v>5079.1545604793273</v>
      </c>
      <c r="P150">
        <f>O150-B150</f>
        <v>955.1545604793273</v>
      </c>
      <c r="Q150">
        <f t="shared" si="36"/>
        <v>955.1545604793273</v>
      </c>
      <c r="R150" s="8">
        <f>Q150/B150</f>
        <v>0.23160876830245569</v>
      </c>
      <c r="S150">
        <v>1023</v>
      </c>
      <c r="T150">
        <f t="shared" si="37"/>
        <v>17192.782088627893</v>
      </c>
      <c r="U150">
        <f t="shared" si="38"/>
        <v>18414</v>
      </c>
      <c r="V150">
        <f t="shared" si="39"/>
        <v>955.1545604793273</v>
      </c>
      <c r="W150">
        <f t="shared" si="40"/>
        <v>912320.23440445692</v>
      </c>
      <c r="X150">
        <f t="shared" si="41"/>
        <v>1</v>
      </c>
    </row>
    <row r="151" spans="1:24" x14ac:dyDescent="0.35">
      <c r="A151" s="1">
        <v>41065</v>
      </c>
      <c r="B151">
        <v>4156</v>
      </c>
      <c r="C151">
        <v>4718.666666666667</v>
      </c>
      <c r="D151">
        <v>4148</v>
      </c>
      <c r="E151">
        <f t="shared" si="28"/>
        <v>1</v>
      </c>
      <c r="F151">
        <f t="shared" si="29"/>
        <v>0</v>
      </c>
      <c r="G151">
        <v>4124</v>
      </c>
      <c r="H151">
        <f t="shared" si="30"/>
        <v>0</v>
      </c>
      <c r="I151">
        <f t="shared" si="31"/>
        <v>0</v>
      </c>
      <c r="J151">
        <f t="shared" si="32"/>
        <v>0</v>
      </c>
      <c r="K151">
        <v>0.50371790403160221</v>
      </c>
      <c r="L151">
        <v>0</v>
      </c>
      <c r="M151">
        <f t="shared" si="33"/>
        <v>0</v>
      </c>
      <c r="N151">
        <f t="shared" si="34"/>
        <v>0</v>
      </c>
      <c r="O151">
        <f t="shared" si="35"/>
        <v>4631.6276934806747</v>
      </c>
      <c r="P151">
        <f>O151-B151</f>
        <v>475.62769348067468</v>
      </c>
      <c r="Q151">
        <f t="shared" si="36"/>
        <v>475.62769348067468</v>
      </c>
      <c r="R151" s="8">
        <f>Q151/B151</f>
        <v>0.11444362210795829</v>
      </c>
      <c r="S151">
        <v>1406</v>
      </c>
      <c r="T151">
        <f t="shared" si="37"/>
        <v>8561.2984826521442</v>
      </c>
      <c r="U151">
        <f t="shared" si="38"/>
        <v>25308</v>
      </c>
      <c r="V151">
        <f t="shared" si="39"/>
        <v>475.62769348067468</v>
      </c>
      <c r="W151">
        <f t="shared" si="40"/>
        <v>226221.70280574664</v>
      </c>
      <c r="X151">
        <f t="shared" si="41"/>
        <v>2</v>
      </c>
    </row>
    <row r="152" spans="1:24" x14ac:dyDescent="0.35">
      <c r="A152" s="1">
        <v>41066</v>
      </c>
      <c r="B152">
        <v>4261</v>
      </c>
      <c r="C152">
        <v>4410.333333333333</v>
      </c>
      <c r="D152">
        <v>4465</v>
      </c>
      <c r="E152">
        <f t="shared" si="28"/>
        <v>0</v>
      </c>
      <c r="F152">
        <f t="shared" si="29"/>
        <v>1</v>
      </c>
      <c r="G152">
        <v>4156</v>
      </c>
      <c r="H152">
        <f t="shared" si="30"/>
        <v>0</v>
      </c>
      <c r="I152">
        <f t="shared" si="31"/>
        <v>0</v>
      </c>
      <c r="J152">
        <f t="shared" si="32"/>
        <v>0</v>
      </c>
      <c r="K152">
        <v>0.51219937260369464</v>
      </c>
      <c r="L152">
        <v>0</v>
      </c>
      <c r="M152">
        <f t="shared" si="33"/>
        <v>0</v>
      </c>
      <c r="N152">
        <f t="shared" si="34"/>
        <v>0</v>
      </c>
      <c r="O152">
        <f t="shared" si="35"/>
        <v>4505.0807865033148</v>
      </c>
      <c r="P152">
        <f>O152-B152</f>
        <v>244.08078650331481</v>
      </c>
      <c r="Q152">
        <f t="shared" si="36"/>
        <v>244.08078650331481</v>
      </c>
      <c r="R152" s="8">
        <f>Q152/B152</f>
        <v>5.7282512673859379E-2</v>
      </c>
      <c r="S152">
        <v>1465</v>
      </c>
      <c r="T152">
        <f t="shared" si="37"/>
        <v>4393.4541570596666</v>
      </c>
      <c r="U152">
        <f t="shared" si="38"/>
        <v>26370</v>
      </c>
      <c r="V152">
        <f t="shared" si="39"/>
        <v>244.08078650331481</v>
      </c>
      <c r="W152">
        <f t="shared" si="40"/>
        <v>59575.430340076746</v>
      </c>
      <c r="X152">
        <f t="shared" si="41"/>
        <v>3</v>
      </c>
    </row>
    <row r="153" spans="1:24" x14ac:dyDescent="0.35">
      <c r="A153" s="1">
        <v>41067</v>
      </c>
      <c r="B153">
        <v>3967</v>
      </c>
      <c r="C153">
        <v>4180.333333333333</v>
      </c>
      <c r="D153">
        <v>4885</v>
      </c>
      <c r="E153">
        <f t="shared" si="28"/>
        <v>0</v>
      </c>
      <c r="F153">
        <f t="shared" si="29"/>
        <v>0</v>
      </c>
      <c r="G153">
        <v>4261</v>
      </c>
      <c r="H153">
        <f t="shared" si="30"/>
        <v>0</v>
      </c>
      <c r="I153">
        <f t="shared" si="31"/>
        <v>0</v>
      </c>
      <c r="J153">
        <f t="shared" si="32"/>
        <v>0</v>
      </c>
      <c r="K153">
        <v>0.46584175670965494</v>
      </c>
      <c r="L153">
        <v>0</v>
      </c>
      <c r="M153">
        <f t="shared" si="33"/>
        <v>1</v>
      </c>
      <c r="N153">
        <f t="shared" si="34"/>
        <v>0</v>
      </c>
      <c r="O153">
        <f t="shared" si="35"/>
        <v>4842.4626342931879</v>
      </c>
      <c r="P153">
        <f>O153-B153</f>
        <v>875.46263429318788</v>
      </c>
      <c r="Q153">
        <f t="shared" si="36"/>
        <v>875.46263429318788</v>
      </c>
      <c r="R153" s="8">
        <f>Q153/B153</f>
        <v>0.22068632071923061</v>
      </c>
      <c r="S153">
        <v>1760</v>
      </c>
      <c r="T153">
        <f t="shared" si="37"/>
        <v>15758.327417277382</v>
      </c>
      <c r="U153">
        <f t="shared" si="38"/>
        <v>31680</v>
      </c>
      <c r="V153">
        <f t="shared" si="39"/>
        <v>875.46263429318788</v>
      </c>
      <c r="W153">
        <f t="shared" si="40"/>
        <v>766434.82404356799</v>
      </c>
      <c r="X153">
        <f t="shared" si="41"/>
        <v>4</v>
      </c>
    </row>
    <row r="154" spans="1:24" x14ac:dyDescent="0.35">
      <c r="A154" s="1">
        <v>41068</v>
      </c>
      <c r="B154">
        <v>4510</v>
      </c>
      <c r="C154">
        <v>4128</v>
      </c>
      <c r="D154">
        <v>6633</v>
      </c>
      <c r="E154">
        <f t="shared" si="28"/>
        <v>0</v>
      </c>
      <c r="F154">
        <f t="shared" si="29"/>
        <v>0</v>
      </c>
      <c r="G154">
        <v>3967</v>
      </c>
      <c r="H154">
        <f t="shared" si="30"/>
        <v>0</v>
      </c>
      <c r="I154">
        <f t="shared" si="31"/>
        <v>0</v>
      </c>
      <c r="J154">
        <f t="shared" si="32"/>
        <v>0</v>
      </c>
      <c r="K154">
        <v>0.56308818403624961</v>
      </c>
      <c r="L154">
        <v>0</v>
      </c>
      <c r="M154">
        <f t="shared" si="33"/>
        <v>0</v>
      </c>
      <c r="N154">
        <f t="shared" si="34"/>
        <v>1</v>
      </c>
      <c r="O154">
        <f t="shared" si="35"/>
        <v>5391.2535825119776</v>
      </c>
      <c r="P154">
        <f>O154-B154</f>
        <v>881.25358251197758</v>
      </c>
      <c r="Q154">
        <f t="shared" si="36"/>
        <v>881.25358251197758</v>
      </c>
      <c r="R154" s="8">
        <f>Q154/B154</f>
        <v>0.19539990743059371</v>
      </c>
      <c r="S154">
        <v>1099</v>
      </c>
      <c r="T154">
        <f t="shared" si="37"/>
        <v>15862.564485215597</v>
      </c>
      <c r="U154">
        <f t="shared" si="38"/>
        <v>19782</v>
      </c>
      <c r="V154">
        <f t="shared" si="39"/>
        <v>881.25358251197758</v>
      </c>
      <c r="W154">
        <f t="shared" si="40"/>
        <v>776607.87669019483</v>
      </c>
      <c r="X154">
        <f t="shared" si="41"/>
        <v>5</v>
      </c>
    </row>
    <row r="155" spans="1:24" x14ac:dyDescent="0.35">
      <c r="A155" s="1">
        <v>41069</v>
      </c>
      <c r="B155">
        <v>4355</v>
      </c>
      <c r="C155">
        <v>4246</v>
      </c>
      <c r="D155">
        <v>5081</v>
      </c>
      <c r="E155">
        <f t="shared" si="28"/>
        <v>0</v>
      </c>
      <c r="F155">
        <f t="shared" si="29"/>
        <v>0</v>
      </c>
      <c r="G155">
        <v>4510</v>
      </c>
      <c r="H155">
        <f t="shared" si="30"/>
        <v>1</v>
      </c>
      <c r="I155">
        <f t="shared" si="31"/>
        <v>0</v>
      </c>
      <c r="J155">
        <f t="shared" si="32"/>
        <v>0</v>
      </c>
      <c r="K155">
        <v>0.48199140234692694</v>
      </c>
      <c r="L155">
        <v>1</v>
      </c>
      <c r="M155">
        <f t="shared" si="33"/>
        <v>0</v>
      </c>
      <c r="N155">
        <f t="shared" si="34"/>
        <v>0</v>
      </c>
      <c r="O155">
        <f t="shared" si="35"/>
        <v>5451.9453790272028</v>
      </c>
      <c r="P155">
        <f>O155-B155</f>
        <v>1096.9453790272028</v>
      </c>
      <c r="Q155">
        <f t="shared" si="36"/>
        <v>1096.9453790272028</v>
      </c>
      <c r="R155" s="8">
        <f>Q155/B155</f>
        <v>0.25188183215320387</v>
      </c>
      <c r="S155">
        <v>1772</v>
      </c>
      <c r="T155">
        <f t="shared" si="37"/>
        <v>19745.016822489648</v>
      </c>
      <c r="U155">
        <f t="shared" si="38"/>
        <v>31896</v>
      </c>
      <c r="V155">
        <f t="shared" si="39"/>
        <v>1096.9453790272028</v>
      </c>
      <c r="W155">
        <f t="shared" si="40"/>
        <v>1203289.1645691334</v>
      </c>
      <c r="X155">
        <f t="shared" si="41"/>
        <v>6</v>
      </c>
    </row>
    <row r="156" spans="1:24" x14ac:dyDescent="0.35">
      <c r="A156" s="1">
        <v>41070</v>
      </c>
      <c r="B156">
        <v>4852</v>
      </c>
      <c r="C156">
        <v>4277.333333333333</v>
      </c>
      <c r="D156">
        <v>4951</v>
      </c>
      <c r="E156">
        <f t="shared" si="28"/>
        <v>0</v>
      </c>
      <c r="F156">
        <f t="shared" si="29"/>
        <v>0</v>
      </c>
      <c r="G156">
        <v>4355</v>
      </c>
      <c r="H156">
        <f t="shared" si="30"/>
        <v>0</v>
      </c>
      <c r="I156">
        <f t="shared" si="31"/>
        <v>1</v>
      </c>
      <c r="J156">
        <f t="shared" si="32"/>
        <v>0</v>
      </c>
      <c r="K156">
        <v>0.55774369699082138</v>
      </c>
      <c r="L156">
        <v>1</v>
      </c>
      <c r="M156">
        <f t="shared" si="33"/>
        <v>0</v>
      </c>
      <c r="N156">
        <f t="shared" si="34"/>
        <v>0</v>
      </c>
      <c r="O156">
        <f t="shared" si="35"/>
        <v>5223.2119549911413</v>
      </c>
      <c r="P156">
        <f>O156-B156</f>
        <v>371.21195499114128</v>
      </c>
      <c r="Q156">
        <f t="shared" si="36"/>
        <v>371.21195499114128</v>
      </c>
      <c r="R156" s="8">
        <f>Q156/B156</f>
        <v>7.6506998143269014E-2</v>
      </c>
      <c r="S156">
        <v>1224</v>
      </c>
      <c r="T156">
        <f t="shared" si="37"/>
        <v>6681.8151898405431</v>
      </c>
      <c r="U156">
        <f t="shared" si="38"/>
        <v>22032</v>
      </c>
      <c r="V156">
        <f t="shared" si="39"/>
        <v>371.21195499114128</v>
      </c>
      <c r="W156">
        <f t="shared" si="40"/>
        <v>137798.31552834509</v>
      </c>
      <c r="X156">
        <f t="shared" si="41"/>
        <v>7</v>
      </c>
    </row>
    <row r="157" spans="1:24" x14ac:dyDescent="0.35">
      <c r="A157" s="1">
        <v>41071</v>
      </c>
      <c r="B157">
        <v>3423</v>
      </c>
      <c r="C157">
        <v>4572.333333333333</v>
      </c>
      <c r="D157">
        <v>4124</v>
      </c>
      <c r="E157">
        <f t="shared" si="28"/>
        <v>0</v>
      </c>
      <c r="F157">
        <f t="shared" si="29"/>
        <v>0</v>
      </c>
      <c r="G157">
        <v>4852</v>
      </c>
      <c r="H157">
        <f t="shared" si="30"/>
        <v>0</v>
      </c>
      <c r="I157">
        <f t="shared" si="31"/>
        <v>0</v>
      </c>
      <c r="J157">
        <f t="shared" si="32"/>
        <v>1</v>
      </c>
      <c r="K157">
        <v>0.33397234808876497</v>
      </c>
      <c r="L157">
        <v>0</v>
      </c>
      <c r="M157">
        <f t="shared" si="33"/>
        <v>0</v>
      </c>
      <c r="N157">
        <f t="shared" si="34"/>
        <v>0</v>
      </c>
      <c r="O157">
        <f t="shared" si="35"/>
        <v>4834.3279011191335</v>
      </c>
      <c r="P157">
        <f>O157-B157</f>
        <v>1411.3279011191335</v>
      </c>
      <c r="Q157">
        <f t="shared" si="36"/>
        <v>1411.3279011191335</v>
      </c>
      <c r="R157" s="8">
        <f>Q157/B157</f>
        <v>0.4123073038618561</v>
      </c>
      <c r="S157">
        <v>1556</v>
      </c>
      <c r="T157">
        <f t="shared" si="37"/>
        <v>25403.902220144402</v>
      </c>
      <c r="U157">
        <f t="shared" si="38"/>
        <v>28008</v>
      </c>
      <c r="V157">
        <f t="shared" si="39"/>
        <v>1411.3279011191335</v>
      </c>
      <c r="W157">
        <f t="shared" si="40"/>
        <v>1991846.4444773386</v>
      </c>
      <c r="X157">
        <f t="shared" si="41"/>
        <v>1</v>
      </c>
    </row>
    <row r="158" spans="1:24" x14ac:dyDescent="0.35">
      <c r="A158" s="1">
        <v>41072</v>
      </c>
      <c r="B158">
        <v>3820</v>
      </c>
      <c r="C158">
        <v>4210</v>
      </c>
      <c r="D158">
        <v>4156</v>
      </c>
      <c r="E158">
        <f t="shared" si="28"/>
        <v>1</v>
      </c>
      <c r="F158">
        <f t="shared" si="29"/>
        <v>0</v>
      </c>
      <c r="G158">
        <v>3423</v>
      </c>
      <c r="H158">
        <f t="shared" si="30"/>
        <v>0</v>
      </c>
      <c r="I158">
        <f t="shared" si="31"/>
        <v>0</v>
      </c>
      <c r="J158">
        <f t="shared" si="32"/>
        <v>0</v>
      </c>
      <c r="K158">
        <v>0.54612524689206465</v>
      </c>
      <c r="L158">
        <v>0</v>
      </c>
      <c r="M158">
        <f t="shared" si="33"/>
        <v>0</v>
      </c>
      <c r="N158">
        <f t="shared" si="34"/>
        <v>0</v>
      </c>
      <c r="O158">
        <f t="shared" si="35"/>
        <v>4302.8687258361588</v>
      </c>
      <c r="P158">
        <f>O158-B158</f>
        <v>482.86872583615877</v>
      </c>
      <c r="Q158">
        <f t="shared" si="36"/>
        <v>482.86872583615877</v>
      </c>
      <c r="R158" s="8">
        <f>Q158/B158</f>
        <v>0.1264054256115599</v>
      </c>
      <c r="S158">
        <v>1367</v>
      </c>
      <c r="T158">
        <f t="shared" si="37"/>
        <v>8691.6370650508579</v>
      </c>
      <c r="U158">
        <f t="shared" si="38"/>
        <v>24606</v>
      </c>
      <c r="V158">
        <f t="shared" si="39"/>
        <v>482.86872583615877</v>
      </c>
      <c r="W158">
        <f t="shared" si="40"/>
        <v>233162.20639063546</v>
      </c>
      <c r="X158">
        <f t="shared" si="41"/>
        <v>2</v>
      </c>
    </row>
    <row r="159" spans="1:24" x14ac:dyDescent="0.35">
      <c r="A159" s="1">
        <v>41073</v>
      </c>
      <c r="B159">
        <v>3285</v>
      </c>
      <c r="C159">
        <v>4031.6666666666665</v>
      </c>
      <c r="D159">
        <v>4261</v>
      </c>
      <c r="E159">
        <f t="shared" si="28"/>
        <v>0</v>
      </c>
      <c r="F159">
        <f t="shared" si="29"/>
        <v>1</v>
      </c>
      <c r="G159">
        <v>3820</v>
      </c>
      <c r="H159">
        <f t="shared" si="30"/>
        <v>0</v>
      </c>
      <c r="I159">
        <f t="shared" si="31"/>
        <v>0</v>
      </c>
      <c r="J159">
        <f t="shared" si="32"/>
        <v>0</v>
      </c>
      <c r="K159">
        <v>0.437841291971651</v>
      </c>
      <c r="L159">
        <v>0</v>
      </c>
      <c r="M159">
        <f t="shared" si="33"/>
        <v>0</v>
      </c>
      <c r="N159">
        <f t="shared" si="34"/>
        <v>0</v>
      </c>
      <c r="O159">
        <f t="shared" si="35"/>
        <v>4224.8751179938208</v>
      </c>
      <c r="P159">
        <f>O159-B159</f>
        <v>939.87511799382082</v>
      </c>
      <c r="Q159">
        <f t="shared" si="36"/>
        <v>939.87511799382082</v>
      </c>
      <c r="R159" s="8">
        <f>Q159/B159</f>
        <v>0.28611114703008245</v>
      </c>
      <c r="S159">
        <v>1013</v>
      </c>
      <c r="T159">
        <f t="shared" si="37"/>
        <v>16917.752123888775</v>
      </c>
      <c r="U159">
        <f t="shared" si="38"/>
        <v>18234</v>
      </c>
      <c r="V159">
        <f t="shared" si="39"/>
        <v>939.87511799382082</v>
      </c>
      <c r="W159">
        <f t="shared" si="40"/>
        <v>883365.23742389865</v>
      </c>
      <c r="X159">
        <f t="shared" si="41"/>
        <v>3</v>
      </c>
    </row>
    <row r="160" spans="1:24" x14ac:dyDescent="0.35">
      <c r="A160" s="1">
        <v>41074</v>
      </c>
      <c r="B160">
        <v>3967</v>
      </c>
      <c r="C160">
        <v>3509.3333333333335</v>
      </c>
      <c r="D160">
        <v>3967</v>
      </c>
      <c r="E160">
        <f t="shared" si="28"/>
        <v>0</v>
      </c>
      <c r="F160">
        <f t="shared" si="29"/>
        <v>0</v>
      </c>
      <c r="G160">
        <v>3285</v>
      </c>
      <c r="H160">
        <f t="shared" si="30"/>
        <v>0</v>
      </c>
      <c r="I160">
        <f t="shared" si="31"/>
        <v>0</v>
      </c>
      <c r="J160">
        <f t="shared" si="32"/>
        <v>0</v>
      </c>
      <c r="K160">
        <v>0.57923782967352155</v>
      </c>
      <c r="L160">
        <v>0</v>
      </c>
      <c r="M160">
        <f t="shared" si="33"/>
        <v>1</v>
      </c>
      <c r="N160">
        <f t="shared" si="34"/>
        <v>0</v>
      </c>
      <c r="O160">
        <f t="shared" si="35"/>
        <v>4062.4298793947055</v>
      </c>
      <c r="P160">
        <f>O160-B160</f>
        <v>95.429879394705495</v>
      </c>
      <c r="Q160">
        <f t="shared" si="36"/>
        <v>95.429879394705495</v>
      </c>
      <c r="R160" s="8">
        <f>Q160/B160</f>
        <v>2.4055931281750816E-2</v>
      </c>
      <c r="S160">
        <v>1306</v>
      </c>
      <c r="T160">
        <f t="shared" si="37"/>
        <v>1717.7378291046989</v>
      </c>
      <c r="U160">
        <f t="shared" si="38"/>
        <v>23508</v>
      </c>
      <c r="V160">
        <f t="shared" si="39"/>
        <v>95.429879394705495</v>
      </c>
      <c r="W160">
        <f t="shared" si="40"/>
        <v>9106.8618812880359</v>
      </c>
      <c r="X160">
        <f t="shared" si="41"/>
        <v>4</v>
      </c>
    </row>
    <row r="161" spans="1:24" x14ac:dyDescent="0.35">
      <c r="A161" s="1">
        <v>41075</v>
      </c>
      <c r="B161">
        <v>3700</v>
      </c>
      <c r="C161">
        <v>3690.6666666666665</v>
      </c>
      <c r="D161">
        <v>4510</v>
      </c>
      <c r="E161">
        <f t="shared" si="28"/>
        <v>0</v>
      </c>
      <c r="F161">
        <f t="shared" si="29"/>
        <v>0</v>
      </c>
      <c r="G161">
        <v>3967</v>
      </c>
      <c r="H161">
        <f t="shared" si="30"/>
        <v>0</v>
      </c>
      <c r="I161">
        <f t="shared" si="31"/>
        <v>0</v>
      </c>
      <c r="J161">
        <f t="shared" si="32"/>
        <v>0</v>
      </c>
      <c r="K161">
        <v>0.46897873823631925</v>
      </c>
      <c r="L161">
        <v>0</v>
      </c>
      <c r="M161">
        <f t="shared" si="33"/>
        <v>0</v>
      </c>
      <c r="N161">
        <f t="shared" si="34"/>
        <v>1</v>
      </c>
      <c r="O161">
        <f t="shared" si="35"/>
        <v>4470.461990147578</v>
      </c>
      <c r="P161">
        <f>O161-B161</f>
        <v>770.46199014757804</v>
      </c>
      <c r="Q161">
        <f t="shared" si="36"/>
        <v>770.46199014757804</v>
      </c>
      <c r="R161" s="8">
        <f>Q161/B161</f>
        <v>0.20823297031015622</v>
      </c>
      <c r="S161">
        <v>1626</v>
      </c>
      <c r="T161">
        <f t="shared" si="37"/>
        <v>13868.315822656405</v>
      </c>
      <c r="U161">
        <f t="shared" si="38"/>
        <v>29268</v>
      </c>
      <c r="V161">
        <f t="shared" si="39"/>
        <v>770.46199014757804</v>
      </c>
      <c r="W161">
        <f t="shared" si="40"/>
        <v>593611.67826216668</v>
      </c>
      <c r="X161">
        <f t="shared" si="41"/>
        <v>5</v>
      </c>
    </row>
    <row r="162" spans="1:24" x14ac:dyDescent="0.35">
      <c r="A162" s="1">
        <v>41076</v>
      </c>
      <c r="B162">
        <v>4320</v>
      </c>
      <c r="C162">
        <v>3650.6666666666665</v>
      </c>
      <c r="D162">
        <v>4355</v>
      </c>
      <c r="E162">
        <f t="shared" si="28"/>
        <v>0</v>
      </c>
      <c r="F162">
        <f t="shared" si="29"/>
        <v>0</v>
      </c>
      <c r="G162">
        <v>3700</v>
      </c>
      <c r="H162">
        <f t="shared" si="30"/>
        <v>1</v>
      </c>
      <c r="I162">
        <f t="shared" si="31"/>
        <v>0</v>
      </c>
      <c r="J162">
        <f t="shared" si="32"/>
        <v>0</v>
      </c>
      <c r="K162">
        <v>0.57203439061229233</v>
      </c>
      <c r="L162">
        <v>1</v>
      </c>
      <c r="M162">
        <f t="shared" si="33"/>
        <v>0</v>
      </c>
      <c r="N162">
        <f t="shared" si="34"/>
        <v>0</v>
      </c>
      <c r="O162">
        <f t="shared" si="35"/>
        <v>4803.9569499317222</v>
      </c>
      <c r="P162">
        <f>O162-B162</f>
        <v>483.95694993172219</v>
      </c>
      <c r="Q162">
        <f t="shared" si="36"/>
        <v>483.95694993172219</v>
      </c>
      <c r="R162" s="8">
        <f>Q162/B162</f>
        <v>0.11202707174345421</v>
      </c>
      <c r="S162">
        <v>1457</v>
      </c>
      <c r="T162">
        <f t="shared" si="37"/>
        <v>8711.2250987709995</v>
      </c>
      <c r="U162">
        <f t="shared" si="38"/>
        <v>26226</v>
      </c>
      <c r="V162">
        <f t="shared" si="39"/>
        <v>483.95694993172219</v>
      </c>
      <c r="W162">
        <f t="shared" si="40"/>
        <v>234214.32938721546</v>
      </c>
      <c r="X162">
        <f t="shared" si="41"/>
        <v>6</v>
      </c>
    </row>
    <row r="163" spans="1:24" x14ac:dyDescent="0.35">
      <c r="A163" s="1">
        <v>41077</v>
      </c>
      <c r="B163">
        <v>6134</v>
      </c>
      <c r="C163">
        <v>3995.6666666666665</v>
      </c>
      <c r="D163">
        <v>4852</v>
      </c>
      <c r="E163">
        <f t="shared" si="28"/>
        <v>0</v>
      </c>
      <c r="F163">
        <f t="shared" si="29"/>
        <v>0</v>
      </c>
      <c r="G163">
        <v>4320</v>
      </c>
      <c r="H163">
        <f t="shared" si="30"/>
        <v>0</v>
      </c>
      <c r="I163">
        <f t="shared" si="31"/>
        <v>1</v>
      </c>
      <c r="J163">
        <f t="shared" si="32"/>
        <v>0</v>
      </c>
      <c r="K163">
        <v>0.71075868479144877</v>
      </c>
      <c r="L163">
        <v>1</v>
      </c>
      <c r="M163">
        <f t="shared" si="33"/>
        <v>0</v>
      </c>
      <c r="N163">
        <f t="shared" si="34"/>
        <v>0</v>
      </c>
      <c r="O163">
        <f t="shared" si="35"/>
        <v>5080.4674314464337</v>
      </c>
      <c r="P163">
        <f>O163-B163</f>
        <v>-1053.5325685535663</v>
      </c>
      <c r="Q163">
        <f t="shared" si="36"/>
        <v>1053.5325685535663</v>
      </c>
      <c r="R163" s="8">
        <f>Q163/B163</f>
        <v>0.17175294563964238</v>
      </c>
      <c r="S163">
        <v>748</v>
      </c>
      <c r="T163">
        <f t="shared" si="37"/>
        <v>75854.344935856774</v>
      </c>
      <c r="U163">
        <f t="shared" si="38"/>
        <v>13464</v>
      </c>
      <c r="V163">
        <f t="shared" si="39"/>
        <v>-2107.0651371071326</v>
      </c>
      <c r="W163">
        <f t="shared" si="40"/>
        <v>4439723.4920122996</v>
      </c>
      <c r="X163">
        <f t="shared" si="41"/>
        <v>7</v>
      </c>
    </row>
    <row r="164" spans="1:24" x14ac:dyDescent="0.35">
      <c r="A164" s="1">
        <v>41078</v>
      </c>
      <c r="B164">
        <v>3468</v>
      </c>
      <c r="C164">
        <v>4718</v>
      </c>
      <c r="D164">
        <v>3423</v>
      </c>
      <c r="E164">
        <f t="shared" si="28"/>
        <v>0</v>
      </c>
      <c r="F164">
        <f t="shared" si="29"/>
        <v>0</v>
      </c>
      <c r="G164">
        <v>6134</v>
      </c>
      <c r="H164">
        <f t="shared" si="30"/>
        <v>0</v>
      </c>
      <c r="I164">
        <f t="shared" si="31"/>
        <v>0</v>
      </c>
      <c r="J164">
        <f t="shared" si="32"/>
        <v>1</v>
      </c>
      <c r="K164">
        <v>0.19025212036714303</v>
      </c>
      <c r="L164">
        <v>0</v>
      </c>
      <c r="M164">
        <f t="shared" si="33"/>
        <v>0</v>
      </c>
      <c r="N164">
        <f t="shared" si="34"/>
        <v>0</v>
      </c>
      <c r="O164">
        <f t="shared" si="35"/>
        <v>4910.8701709594025</v>
      </c>
      <c r="P164">
        <f>O164-B164</f>
        <v>1442.8701709594025</v>
      </c>
      <c r="Q164">
        <f t="shared" si="36"/>
        <v>1442.8701709594025</v>
      </c>
      <c r="R164" s="8">
        <f>Q164/B164</f>
        <v>0.41605252911170776</v>
      </c>
      <c r="S164">
        <v>1249</v>
      </c>
      <c r="T164">
        <f t="shared" si="37"/>
        <v>25971.663077269244</v>
      </c>
      <c r="U164">
        <f t="shared" si="38"/>
        <v>22482</v>
      </c>
      <c r="V164">
        <f t="shared" si="39"/>
        <v>1442.8701709594025</v>
      </c>
      <c r="W164">
        <f t="shared" si="40"/>
        <v>2081874.3302444152</v>
      </c>
      <c r="X164">
        <f t="shared" si="41"/>
        <v>1</v>
      </c>
    </row>
    <row r="165" spans="1:24" x14ac:dyDescent="0.35">
      <c r="A165" s="1">
        <v>41079</v>
      </c>
      <c r="B165">
        <v>3583</v>
      </c>
      <c r="C165">
        <v>4640.666666666667</v>
      </c>
      <c r="D165">
        <v>3820</v>
      </c>
      <c r="E165">
        <f t="shared" si="28"/>
        <v>1</v>
      </c>
      <c r="F165">
        <f t="shared" si="29"/>
        <v>0</v>
      </c>
      <c r="G165">
        <v>3468</v>
      </c>
      <c r="H165">
        <f t="shared" si="30"/>
        <v>0</v>
      </c>
      <c r="I165">
        <f t="shared" si="31"/>
        <v>0</v>
      </c>
      <c r="J165">
        <f t="shared" si="32"/>
        <v>0</v>
      </c>
      <c r="K165">
        <v>0.51336121761357034</v>
      </c>
      <c r="L165">
        <v>0</v>
      </c>
      <c r="M165">
        <f t="shared" si="33"/>
        <v>0</v>
      </c>
      <c r="N165">
        <f t="shared" si="34"/>
        <v>0</v>
      </c>
      <c r="O165">
        <f t="shared" si="35"/>
        <v>4343.3263071522479</v>
      </c>
      <c r="P165">
        <f>O165-B165</f>
        <v>760.32630715224786</v>
      </c>
      <c r="Q165">
        <f t="shared" si="36"/>
        <v>760.32630715224786</v>
      </c>
      <c r="R165" s="8">
        <f>Q165/B165</f>
        <v>0.21220382560766057</v>
      </c>
      <c r="S165">
        <v>1678</v>
      </c>
      <c r="T165">
        <f t="shared" si="37"/>
        <v>13685.873528740462</v>
      </c>
      <c r="U165">
        <f t="shared" si="38"/>
        <v>30204</v>
      </c>
      <c r="V165">
        <f t="shared" si="39"/>
        <v>760.32630715224786</v>
      </c>
      <c r="W165">
        <f t="shared" si="40"/>
        <v>578096.09334777435</v>
      </c>
      <c r="X165">
        <f t="shared" si="41"/>
        <v>2</v>
      </c>
    </row>
    <row r="166" spans="1:24" x14ac:dyDescent="0.35">
      <c r="A166" s="1">
        <v>41080</v>
      </c>
      <c r="B166">
        <v>3633</v>
      </c>
      <c r="C166">
        <v>4395</v>
      </c>
      <c r="D166">
        <v>3285</v>
      </c>
      <c r="E166">
        <f t="shared" si="28"/>
        <v>0</v>
      </c>
      <c r="F166">
        <f t="shared" si="29"/>
        <v>1</v>
      </c>
      <c r="G166">
        <v>3583</v>
      </c>
      <c r="H166">
        <f t="shared" si="30"/>
        <v>0</v>
      </c>
      <c r="I166">
        <f t="shared" si="31"/>
        <v>0</v>
      </c>
      <c r="J166">
        <f t="shared" si="32"/>
        <v>0</v>
      </c>
      <c r="K166">
        <v>0.50580922504937842</v>
      </c>
      <c r="L166">
        <v>0</v>
      </c>
      <c r="M166">
        <f t="shared" si="33"/>
        <v>0</v>
      </c>
      <c r="N166">
        <f t="shared" si="34"/>
        <v>0</v>
      </c>
      <c r="O166">
        <f t="shared" si="35"/>
        <v>3949.319606547987</v>
      </c>
      <c r="P166">
        <f>O166-B166</f>
        <v>316.31960654798695</v>
      </c>
      <c r="Q166">
        <f t="shared" si="36"/>
        <v>316.31960654798695</v>
      </c>
      <c r="R166" s="8">
        <f>Q166/B166</f>
        <v>8.7068430098537555E-2</v>
      </c>
      <c r="S166">
        <v>1398</v>
      </c>
      <c r="T166">
        <f t="shared" si="37"/>
        <v>5693.7529178637651</v>
      </c>
      <c r="U166">
        <f t="shared" si="38"/>
        <v>25164</v>
      </c>
      <c r="V166">
        <f t="shared" si="39"/>
        <v>316.31960654798695</v>
      </c>
      <c r="W166">
        <f t="shared" si="40"/>
        <v>100058.09348667327</v>
      </c>
      <c r="X166">
        <f t="shared" si="41"/>
        <v>3</v>
      </c>
    </row>
    <row r="167" spans="1:24" x14ac:dyDescent="0.35">
      <c r="A167" s="1">
        <v>41081</v>
      </c>
      <c r="B167">
        <v>3800</v>
      </c>
      <c r="C167">
        <v>3561.3333333333335</v>
      </c>
      <c r="D167">
        <v>3967</v>
      </c>
      <c r="E167">
        <f t="shared" si="28"/>
        <v>0</v>
      </c>
      <c r="F167">
        <f t="shared" si="29"/>
        <v>0</v>
      </c>
      <c r="G167">
        <v>3633</v>
      </c>
      <c r="H167">
        <f t="shared" si="30"/>
        <v>0</v>
      </c>
      <c r="I167">
        <f t="shared" si="31"/>
        <v>0</v>
      </c>
      <c r="J167">
        <f t="shared" si="32"/>
        <v>0</v>
      </c>
      <c r="K167">
        <v>0.51940281166492386</v>
      </c>
      <c r="L167">
        <v>0</v>
      </c>
      <c r="M167">
        <f t="shared" si="33"/>
        <v>1</v>
      </c>
      <c r="N167">
        <f t="shared" si="34"/>
        <v>0</v>
      </c>
      <c r="O167">
        <f t="shared" si="35"/>
        <v>4156.3016719921452</v>
      </c>
      <c r="P167">
        <f>O167-B167</f>
        <v>356.3016719921452</v>
      </c>
      <c r="Q167">
        <f t="shared" si="36"/>
        <v>356.3016719921452</v>
      </c>
      <c r="R167" s="8">
        <f>Q167/B167</f>
        <v>9.3763597892669789E-2</v>
      </c>
      <c r="S167">
        <v>1141</v>
      </c>
      <c r="T167">
        <f t="shared" si="37"/>
        <v>6413.4300958586136</v>
      </c>
      <c r="U167">
        <f t="shared" si="38"/>
        <v>20538</v>
      </c>
      <c r="V167">
        <f t="shared" si="39"/>
        <v>356.3016719921452</v>
      </c>
      <c r="W167">
        <f t="shared" si="40"/>
        <v>126950.88146439823</v>
      </c>
      <c r="X167">
        <f t="shared" si="41"/>
        <v>4</v>
      </c>
    </row>
    <row r="168" spans="1:24" x14ac:dyDescent="0.35">
      <c r="A168" s="1">
        <v>41082</v>
      </c>
      <c r="B168">
        <v>3843</v>
      </c>
      <c r="C168">
        <v>3672</v>
      </c>
      <c r="D168">
        <v>3700</v>
      </c>
      <c r="E168">
        <f t="shared" si="28"/>
        <v>0</v>
      </c>
      <c r="F168">
        <f t="shared" si="29"/>
        <v>0</v>
      </c>
      <c r="G168">
        <v>3800</v>
      </c>
      <c r="H168">
        <f t="shared" si="30"/>
        <v>0</v>
      </c>
      <c r="I168">
        <f t="shared" si="31"/>
        <v>0</v>
      </c>
      <c r="J168">
        <f t="shared" si="32"/>
        <v>0</v>
      </c>
      <c r="K168">
        <v>0.50499593354246541</v>
      </c>
      <c r="L168">
        <v>0</v>
      </c>
      <c r="M168">
        <f t="shared" si="33"/>
        <v>0</v>
      </c>
      <c r="N168">
        <f t="shared" si="34"/>
        <v>1</v>
      </c>
      <c r="O168">
        <f t="shared" si="35"/>
        <v>4135.2076268166538</v>
      </c>
      <c r="P168">
        <f>O168-B168</f>
        <v>292.20762681665383</v>
      </c>
      <c r="Q168">
        <f t="shared" si="36"/>
        <v>292.20762681665383</v>
      </c>
      <c r="R168" s="8">
        <f>Q168/B168</f>
        <v>7.6036332765197459E-2</v>
      </c>
      <c r="S168">
        <v>1124</v>
      </c>
      <c r="T168">
        <f t="shared" si="37"/>
        <v>5259.7372826997689</v>
      </c>
      <c r="U168">
        <f t="shared" si="38"/>
        <v>20232</v>
      </c>
      <c r="V168">
        <f t="shared" si="39"/>
        <v>292.20762681665383</v>
      </c>
      <c r="W168">
        <f t="shared" si="40"/>
        <v>85385.297169820828</v>
      </c>
      <c r="X168">
        <f t="shared" si="41"/>
        <v>5</v>
      </c>
    </row>
    <row r="169" spans="1:24" x14ac:dyDescent="0.35">
      <c r="A169" s="1">
        <v>41083</v>
      </c>
      <c r="B169">
        <v>4580</v>
      </c>
      <c r="C169">
        <v>3758.6666666666665</v>
      </c>
      <c r="D169">
        <v>4320</v>
      </c>
      <c r="E169">
        <f t="shared" si="28"/>
        <v>0</v>
      </c>
      <c r="F169">
        <f t="shared" si="29"/>
        <v>0</v>
      </c>
      <c r="G169">
        <v>3843</v>
      </c>
      <c r="H169">
        <f t="shared" si="30"/>
        <v>1</v>
      </c>
      <c r="I169">
        <f t="shared" si="31"/>
        <v>0</v>
      </c>
      <c r="J169">
        <f t="shared" si="32"/>
        <v>0</v>
      </c>
      <c r="K169">
        <v>0.58562797722783777</v>
      </c>
      <c r="L169">
        <v>1</v>
      </c>
      <c r="M169">
        <f t="shared" si="33"/>
        <v>0</v>
      </c>
      <c r="N169">
        <f t="shared" si="34"/>
        <v>0</v>
      </c>
      <c r="O169">
        <f t="shared" si="35"/>
        <v>4860.4700116231079</v>
      </c>
      <c r="P169">
        <f>O169-B169</f>
        <v>280.47001162310789</v>
      </c>
      <c r="Q169">
        <f t="shared" si="36"/>
        <v>280.47001162310789</v>
      </c>
      <c r="R169" s="8">
        <f>Q169/B169</f>
        <v>6.1237993804172032E-2</v>
      </c>
      <c r="S169">
        <v>922</v>
      </c>
      <c r="T169">
        <f t="shared" si="37"/>
        <v>5048.4602092159421</v>
      </c>
      <c r="U169">
        <f t="shared" si="38"/>
        <v>16596</v>
      </c>
      <c r="V169">
        <f t="shared" si="39"/>
        <v>280.47001162310789</v>
      </c>
      <c r="W169">
        <f t="shared" si="40"/>
        <v>78663.427419866275</v>
      </c>
      <c r="X169">
        <f t="shared" si="41"/>
        <v>6</v>
      </c>
    </row>
    <row r="170" spans="1:24" x14ac:dyDescent="0.35">
      <c r="A170" s="1">
        <v>41084</v>
      </c>
      <c r="B170">
        <v>4592</v>
      </c>
      <c r="C170">
        <v>4074.3333333333335</v>
      </c>
      <c r="D170">
        <v>6134</v>
      </c>
      <c r="E170">
        <f t="shared" si="28"/>
        <v>0</v>
      </c>
      <c r="F170">
        <f t="shared" si="29"/>
        <v>0</v>
      </c>
      <c r="G170">
        <v>4580</v>
      </c>
      <c r="H170">
        <f t="shared" si="30"/>
        <v>0</v>
      </c>
      <c r="I170">
        <f t="shared" si="31"/>
        <v>1</v>
      </c>
      <c r="J170">
        <f t="shared" si="32"/>
        <v>0</v>
      </c>
      <c r="K170">
        <v>0.5013942140118508</v>
      </c>
      <c r="L170">
        <v>1</v>
      </c>
      <c r="M170">
        <f t="shared" si="33"/>
        <v>0</v>
      </c>
      <c r="N170">
        <f t="shared" si="34"/>
        <v>0</v>
      </c>
      <c r="O170">
        <f t="shared" si="35"/>
        <v>5627.4805906773736</v>
      </c>
      <c r="P170">
        <f>O170-B170</f>
        <v>1035.4805906773736</v>
      </c>
      <c r="Q170">
        <f t="shared" si="36"/>
        <v>1035.4805906773736</v>
      </c>
      <c r="R170" s="8">
        <f>Q170/B170</f>
        <v>0.22549664431127472</v>
      </c>
      <c r="S170">
        <v>790</v>
      </c>
      <c r="T170">
        <f t="shared" si="37"/>
        <v>18638.650632192723</v>
      </c>
      <c r="U170">
        <f t="shared" si="38"/>
        <v>14220</v>
      </c>
      <c r="V170">
        <f t="shared" si="39"/>
        <v>1035.4805906773736</v>
      </c>
      <c r="W170">
        <f t="shared" si="40"/>
        <v>1072220.0536695626</v>
      </c>
      <c r="X170">
        <f t="shared" si="41"/>
        <v>7</v>
      </c>
    </row>
    <row r="171" spans="1:24" x14ac:dyDescent="0.35">
      <c r="A171" s="1">
        <v>41085</v>
      </c>
      <c r="B171">
        <v>3615</v>
      </c>
      <c r="C171">
        <v>4338.333333333333</v>
      </c>
      <c r="D171">
        <v>3468</v>
      </c>
      <c r="E171">
        <f t="shared" si="28"/>
        <v>0</v>
      </c>
      <c r="F171">
        <f t="shared" si="29"/>
        <v>0</v>
      </c>
      <c r="G171">
        <v>4592</v>
      </c>
      <c r="H171">
        <f t="shared" si="30"/>
        <v>0</v>
      </c>
      <c r="I171">
        <f t="shared" si="31"/>
        <v>0</v>
      </c>
      <c r="J171">
        <f t="shared" si="32"/>
        <v>1</v>
      </c>
      <c r="K171">
        <v>0.38648774253514578</v>
      </c>
      <c r="L171">
        <v>0</v>
      </c>
      <c r="M171">
        <f t="shared" si="33"/>
        <v>0</v>
      </c>
      <c r="N171">
        <f t="shared" si="34"/>
        <v>0</v>
      </c>
      <c r="O171">
        <f t="shared" si="35"/>
        <v>4458.4912671708362</v>
      </c>
      <c r="P171">
        <f>O171-B171</f>
        <v>843.49126717083618</v>
      </c>
      <c r="Q171">
        <f t="shared" si="36"/>
        <v>843.49126717083618</v>
      </c>
      <c r="R171" s="8">
        <f>Q171/B171</f>
        <v>0.23333091761295607</v>
      </c>
      <c r="S171">
        <v>1081</v>
      </c>
      <c r="T171">
        <f t="shared" si="37"/>
        <v>15182.842809075051</v>
      </c>
      <c r="U171">
        <f t="shared" si="38"/>
        <v>19458</v>
      </c>
      <c r="V171">
        <f t="shared" si="39"/>
        <v>843.49126717083618</v>
      </c>
      <c r="W171">
        <f t="shared" si="40"/>
        <v>711477.51779346296</v>
      </c>
      <c r="X171">
        <f t="shared" si="41"/>
        <v>1</v>
      </c>
    </row>
    <row r="172" spans="1:24" x14ac:dyDescent="0.35">
      <c r="A172" s="1">
        <v>41086</v>
      </c>
      <c r="B172">
        <v>3596</v>
      </c>
      <c r="C172">
        <v>4262.333333333333</v>
      </c>
      <c r="D172">
        <v>3583</v>
      </c>
      <c r="E172">
        <f t="shared" si="28"/>
        <v>1</v>
      </c>
      <c r="F172">
        <f t="shared" si="29"/>
        <v>0</v>
      </c>
      <c r="G172">
        <v>3615</v>
      </c>
      <c r="H172">
        <f t="shared" si="30"/>
        <v>0</v>
      </c>
      <c r="I172">
        <f t="shared" si="31"/>
        <v>0</v>
      </c>
      <c r="J172">
        <f t="shared" si="32"/>
        <v>0</v>
      </c>
      <c r="K172">
        <v>0.49779249448123619</v>
      </c>
      <c r="L172">
        <v>0</v>
      </c>
      <c r="M172">
        <f t="shared" si="33"/>
        <v>0</v>
      </c>
      <c r="N172">
        <f t="shared" si="34"/>
        <v>0</v>
      </c>
      <c r="O172">
        <f t="shared" si="35"/>
        <v>4156.1404995612265</v>
      </c>
      <c r="P172">
        <f>O172-B172</f>
        <v>560.14049956122653</v>
      </c>
      <c r="Q172">
        <f t="shared" si="36"/>
        <v>560.14049956122653</v>
      </c>
      <c r="R172" s="8">
        <f>Q172/B172</f>
        <v>0.15576765838743786</v>
      </c>
      <c r="S172">
        <v>1278</v>
      </c>
      <c r="T172">
        <f t="shared" si="37"/>
        <v>10082.528992102078</v>
      </c>
      <c r="U172">
        <f t="shared" si="38"/>
        <v>23004</v>
      </c>
      <c r="V172">
        <f t="shared" si="39"/>
        <v>560.14049956122653</v>
      </c>
      <c r="W172">
        <f t="shared" si="40"/>
        <v>313757.3792487004</v>
      </c>
      <c r="X172">
        <f t="shared" si="41"/>
        <v>2</v>
      </c>
    </row>
    <row r="173" spans="1:24" x14ac:dyDescent="0.35">
      <c r="A173" s="1">
        <v>41087</v>
      </c>
      <c r="B173">
        <v>3909</v>
      </c>
      <c r="C173">
        <v>3934.3333333333335</v>
      </c>
      <c r="D173">
        <v>3633</v>
      </c>
      <c r="E173">
        <f t="shared" si="28"/>
        <v>0</v>
      </c>
      <c r="F173">
        <f t="shared" si="29"/>
        <v>1</v>
      </c>
      <c r="G173">
        <v>3596</v>
      </c>
      <c r="H173">
        <f t="shared" si="30"/>
        <v>0</v>
      </c>
      <c r="I173">
        <f t="shared" si="31"/>
        <v>0</v>
      </c>
      <c r="J173">
        <f t="shared" si="32"/>
        <v>0</v>
      </c>
      <c r="K173">
        <v>0.53636574880910881</v>
      </c>
      <c r="L173">
        <v>0</v>
      </c>
      <c r="M173">
        <f t="shared" si="33"/>
        <v>0</v>
      </c>
      <c r="N173">
        <f t="shared" si="34"/>
        <v>0</v>
      </c>
      <c r="O173">
        <f t="shared" si="35"/>
        <v>3915.192979298075</v>
      </c>
      <c r="P173">
        <f>O173-B173</f>
        <v>6.192979298074988</v>
      </c>
      <c r="Q173">
        <f t="shared" si="36"/>
        <v>6.192979298074988</v>
      </c>
      <c r="R173" s="8">
        <f>Q173/B173</f>
        <v>1.584287362004346E-3</v>
      </c>
      <c r="S173">
        <v>879</v>
      </c>
      <c r="T173">
        <f t="shared" si="37"/>
        <v>111.47362736534978</v>
      </c>
      <c r="U173">
        <f t="shared" si="38"/>
        <v>15822</v>
      </c>
      <c r="V173">
        <f t="shared" si="39"/>
        <v>6.192979298074988</v>
      </c>
      <c r="W173">
        <f t="shared" si="40"/>
        <v>38.352992586385369</v>
      </c>
      <c r="X173">
        <f t="shared" si="41"/>
        <v>3</v>
      </c>
    </row>
    <row r="174" spans="1:24" x14ac:dyDescent="0.35">
      <c r="A174" s="1">
        <v>41088</v>
      </c>
      <c r="B174">
        <v>4080</v>
      </c>
      <c r="C174">
        <v>3706.6666666666665</v>
      </c>
      <c r="D174">
        <v>3800</v>
      </c>
      <c r="E174">
        <f t="shared" si="28"/>
        <v>0</v>
      </c>
      <c r="F174">
        <f t="shared" si="29"/>
        <v>0</v>
      </c>
      <c r="G174">
        <v>3909</v>
      </c>
      <c r="H174">
        <f t="shared" si="30"/>
        <v>0</v>
      </c>
      <c r="I174">
        <f t="shared" si="31"/>
        <v>0</v>
      </c>
      <c r="J174">
        <f t="shared" si="32"/>
        <v>0</v>
      </c>
      <c r="K174">
        <v>0.51986754966887416</v>
      </c>
      <c r="L174">
        <v>0</v>
      </c>
      <c r="M174">
        <f t="shared" si="33"/>
        <v>1</v>
      </c>
      <c r="N174">
        <f t="shared" si="34"/>
        <v>0</v>
      </c>
      <c r="O174">
        <f t="shared" si="35"/>
        <v>4207.1985210034936</v>
      </c>
      <c r="P174">
        <f>O174-B174</f>
        <v>127.19852100349362</v>
      </c>
      <c r="Q174">
        <f t="shared" si="36"/>
        <v>127.19852100349362</v>
      </c>
      <c r="R174" s="8">
        <f>Q174/B174</f>
        <v>3.1176108089091575E-2</v>
      </c>
      <c r="S174">
        <v>755</v>
      </c>
      <c r="T174">
        <f t="shared" si="37"/>
        <v>2289.5733780628852</v>
      </c>
      <c r="U174">
        <f t="shared" si="38"/>
        <v>13590</v>
      </c>
      <c r="V174">
        <f t="shared" si="39"/>
        <v>127.19852100349362</v>
      </c>
      <c r="W174">
        <f t="shared" si="40"/>
        <v>16179.463745476209</v>
      </c>
      <c r="X174">
        <f t="shared" si="41"/>
        <v>4</v>
      </c>
    </row>
    <row r="175" spans="1:24" x14ac:dyDescent="0.35">
      <c r="A175" s="1">
        <v>41089</v>
      </c>
      <c r="B175">
        <v>4686</v>
      </c>
      <c r="C175">
        <v>3861.6666666666665</v>
      </c>
      <c r="D175">
        <v>3843</v>
      </c>
      <c r="E175">
        <f t="shared" si="28"/>
        <v>0</v>
      </c>
      <c r="F175">
        <f t="shared" si="29"/>
        <v>0</v>
      </c>
      <c r="G175">
        <v>4080</v>
      </c>
      <c r="H175">
        <f t="shared" si="30"/>
        <v>0</v>
      </c>
      <c r="I175">
        <f t="shared" si="31"/>
        <v>0</v>
      </c>
      <c r="J175">
        <f t="shared" si="32"/>
        <v>0</v>
      </c>
      <c r="K175">
        <v>0.57040780759846632</v>
      </c>
      <c r="L175">
        <v>0</v>
      </c>
      <c r="M175">
        <f t="shared" si="33"/>
        <v>0</v>
      </c>
      <c r="N175">
        <f t="shared" si="34"/>
        <v>1</v>
      </c>
      <c r="O175">
        <f t="shared" si="35"/>
        <v>4314.5350239571117</v>
      </c>
      <c r="P175">
        <f>O175-B175</f>
        <v>-371.46497604288834</v>
      </c>
      <c r="Q175">
        <f t="shared" si="36"/>
        <v>371.46497604288834</v>
      </c>
      <c r="R175" s="8">
        <f>Q175/B175</f>
        <v>7.9271228348887821E-2</v>
      </c>
      <c r="S175">
        <v>923</v>
      </c>
      <c r="T175">
        <f t="shared" si="37"/>
        <v>26745.47827508796</v>
      </c>
      <c r="U175">
        <f t="shared" si="38"/>
        <v>16614</v>
      </c>
      <c r="V175">
        <f t="shared" si="39"/>
        <v>-742.92995208577668</v>
      </c>
      <c r="W175">
        <f t="shared" si="40"/>
        <v>551944.91370617447</v>
      </c>
      <c r="X175">
        <f t="shared" si="41"/>
        <v>5</v>
      </c>
    </row>
    <row r="176" spans="1:24" x14ac:dyDescent="0.35">
      <c r="A176" s="1">
        <v>41090</v>
      </c>
      <c r="B176">
        <v>4815</v>
      </c>
      <c r="C176">
        <v>4225</v>
      </c>
      <c r="D176">
        <v>4580</v>
      </c>
      <c r="E176">
        <f t="shared" si="28"/>
        <v>0</v>
      </c>
      <c r="F176">
        <f t="shared" si="29"/>
        <v>0</v>
      </c>
      <c r="G176">
        <v>4686</v>
      </c>
      <c r="H176">
        <f t="shared" si="30"/>
        <v>1</v>
      </c>
      <c r="I176">
        <f t="shared" si="31"/>
        <v>0</v>
      </c>
      <c r="J176">
        <f t="shared" si="32"/>
        <v>0</v>
      </c>
      <c r="K176">
        <v>0.51498780062739635</v>
      </c>
      <c r="L176">
        <v>1</v>
      </c>
      <c r="M176">
        <f t="shared" si="33"/>
        <v>0</v>
      </c>
      <c r="N176">
        <f t="shared" si="34"/>
        <v>0</v>
      </c>
      <c r="O176">
        <f t="shared" si="35"/>
        <v>5301.8569465898836</v>
      </c>
      <c r="P176">
        <f>O176-B176</f>
        <v>486.85694658988359</v>
      </c>
      <c r="Q176">
        <f t="shared" si="36"/>
        <v>486.85694658988359</v>
      </c>
      <c r="R176" s="8">
        <f>Q176/B176</f>
        <v>0.10111255380890626</v>
      </c>
      <c r="S176">
        <v>828</v>
      </c>
      <c r="T176">
        <f t="shared" si="37"/>
        <v>8763.4250386179046</v>
      </c>
      <c r="U176">
        <f t="shared" si="38"/>
        <v>14904</v>
      </c>
      <c r="V176">
        <f t="shared" si="39"/>
        <v>486.85694658988359</v>
      </c>
      <c r="W176">
        <f t="shared" si="40"/>
        <v>237029.68644282475</v>
      </c>
      <c r="X176">
        <f t="shared" si="41"/>
        <v>6</v>
      </c>
    </row>
    <row r="177" spans="1:24" x14ac:dyDescent="0.35">
      <c r="A177" s="1">
        <v>41091</v>
      </c>
      <c r="B177">
        <v>4948</v>
      </c>
      <c r="C177">
        <v>4527</v>
      </c>
      <c r="D177">
        <v>4592</v>
      </c>
      <c r="E177">
        <f t="shared" si="28"/>
        <v>0</v>
      </c>
      <c r="F177">
        <f t="shared" si="29"/>
        <v>0</v>
      </c>
      <c r="G177">
        <v>4815</v>
      </c>
      <c r="H177">
        <f t="shared" si="30"/>
        <v>0</v>
      </c>
      <c r="I177">
        <f t="shared" si="31"/>
        <v>1</v>
      </c>
      <c r="J177">
        <f t="shared" si="32"/>
        <v>0</v>
      </c>
      <c r="K177">
        <v>0.51545253863134655</v>
      </c>
      <c r="L177">
        <v>1</v>
      </c>
      <c r="M177">
        <f t="shared" si="33"/>
        <v>0</v>
      </c>
      <c r="N177">
        <f t="shared" si="34"/>
        <v>0</v>
      </c>
      <c r="O177">
        <f t="shared" si="35"/>
        <v>5281.5451665480487</v>
      </c>
      <c r="P177">
        <f>O177-B177</f>
        <v>333.54516654804866</v>
      </c>
      <c r="Q177">
        <f t="shared" si="36"/>
        <v>333.54516654804866</v>
      </c>
      <c r="R177" s="8">
        <f>Q177/B177</f>
        <v>6.7410098332265286E-2</v>
      </c>
      <c r="S177">
        <v>687</v>
      </c>
      <c r="T177">
        <f t="shared" si="37"/>
        <v>6003.8129978648758</v>
      </c>
      <c r="U177">
        <f t="shared" si="38"/>
        <v>12366</v>
      </c>
      <c r="V177">
        <f t="shared" si="39"/>
        <v>333.54516654804866</v>
      </c>
      <c r="W177">
        <f t="shared" si="40"/>
        <v>111252.37812756552</v>
      </c>
      <c r="X177">
        <f t="shared" si="41"/>
        <v>7</v>
      </c>
    </row>
    <row r="178" spans="1:24" x14ac:dyDescent="0.35">
      <c r="A178" s="1">
        <v>41092</v>
      </c>
      <c r="B178">
        <v>3637</v>
      </c>
      <c r="C178">
        <v>4816.333333333333</v>
      </c>
      <c r="D178">
        <v>3615</v>
      </c>
      <c r="E178">
        <f t="shared" si="28"/>
        <v>0</v>
      </c>
      <c r="F178">
        <f t="shared" si="29"/>
        <v>0</v>
      </c>
      <c r="G178">
        <v>4948</v>
      </c>
      <c r="H178">
        <f t="shared" si="30"/>
        <v>0</v>
      </c>
      <c r="I178">
        <f t="shared" si="31"/>
        <v>0</v>
      </c>
      <c r="J178">
        <f t="shared" si="32"/>
        <v>1</v>
      </c>
      <c r="K178">
        <v>0.34768211920529801</v>
      </c>
      <c r="L178">
        <v>0</v>
      </c>
      <c r="M178">
        <f t="shared" si="33"/>
        <v>0</v>
      </c>
      <c r="N178">
        <f t="shared" si="34"/>
        <v>0</v>
      </c>
      <c r="O178">
        <f t="shared" si="35"/>
        <v>4757.5166190748441</v>
      </c>
      <c r="P178">
        <f>O178-B178</f>
        <v>1120.5166190748441</v>
      </c>
      <c r="Q178">
        <f t="shared" si="36"/>
        <v>1120.5166190748441</v>
      </c>
      <c r="R178" s="8">
        <f>Q178/B178</f>
        <v>0.30808815481848889</v>
      </c>
      <c r="S178">
        <v>1215</v>
      </c>
      <c r="T178">
        <f t="shared" si="37"/>
        <v>20169.299143347194</v>
      </c>
      <c r="U178">
        <f t="shared" si="38"/>
        <v>21870</v>
      </c>
      <c r="V178">
        <f t="shared" si="39"/>
        <v>1120.5166190748441</v>
      </c>
      <c r="W178">
        <f t="shared" si="40"/>
        <v>1255557.4936229193</v>
      </c>
      <c r="X178">
        <f t="shared" si="41"/>
        <v>1</v>
      </c>
    </row>
    <row r="179" spans="1:24" x14ac:dyDescent="0.35">
      <c r="A179" s="1">
        <v>41093</v>
      </c>
      <c r="B179">
        <v>4048</v>
      </c>
      <c r="C179">
        <v>4466.666666666667</v>
      </c>
      <c r="D179">
        <v>3596</v>
      </c>
      <c r="E179">
        <f t="shared" si="28"/>
        <v>1</v>
      </c>
      <c r="F179">
        <f t="shared" si="29"/>
        <v>0</v>
      </c>
      <c r="G179">
        <v>3637</v>
      </c>
      <c r="H179">
        <f t="shared" si="30"/>
        <v>0</v>
      </c>
      <c r="I179">
        <f t="shared" si="31"/>
        <v>0</v>
      </c>
      <c r="J179">
        <f t="shared" si="32"/>
        <v>0</v>
      </c>
      <c r="K179">
        <v>0.54775182990589055</v>
      </c>
      <c r="L179">
        <v>0</v>
      </c>
      <c r="M179">
        <f t="shared" si="33"/>
        <v>0</v>
      </c>
      <c r="N179">
        <f t="shared" si="34"/>
        <v>0</v>
      </c>
      <c r="O179">
        <f t="shared" si="35"/>
        <v>4237.7230734177501</v>
      </c>
      <c r="P179">
        <f>O179-B179</f>
        <v>189.72307341775013</v>
      </c>
      <c r="Q179">
        <f t="shared" si="36"/>
        <v>189.72307341775013</v>
      </c>
      <c r="R179" s="8">
        <f>Q179/B179</f>
        <v>4.686834817632167E-2</v>
      </c>
      <c r="S179">
        <v>918</v>
      </c>
      <c r="T179">
        <f t="shared" si="37"/>
        <v>3415.0153215195023</v>
      </c>
      <c r="U179">
        <f t="shared" si="38"/>
        <v>16524</v>
      </c>
      <c r="V179">
        <f t="shared" si="39"/>
        <v>189.72307341775013</v>
      </c>
      <c r="W179">
        <f t="shared" si="40"/>
        <v>35994.844587077008</v>
      </c>
      <c r="X179">
        <f t="shared" si="41"/>
        <v>2</v>
      </c>
    </row>
    <row r="180" spans="1:24" x14ac:dyDescent="0.35">
      <c r="A180" s="1">
        <v>41094</v>
      </c>
      <c r="B180">
        <v>3795</v>
      </c>
      <c r="C180">
        <v>4211</v>
      </c>
      <c r="D180">
        <v>3909</v>
      </c>
      <c r="E180">
        <f t="shared" si="28"/>
        <v>0</v>
      </c>
      <c r="F180">
        <f t="shared" si="29"/>
        <v>1</v>
      </c>
      <c r="G180">
        <v>4048</v>
      </c>
      <c r="H180">
        <f t="shared" si="30"/>
        <v>0</v>
      </c>
      <c r="I180">
        <f t="shared" si="31"/>
        <v>0</v>
      </c>
      <c r="J180">
        <f t="shared" si="32"/>
        <v>0</v>
      </c>
      <c r="K180">
        <v>0.4706053212501452</v>
      </c>
      <c r="L180">
        <v>0</v>
      </c>
      <c r="M180">
        <f t="shared" si="33"/>
        <v>0</v>
      </c>
      <c r="N180">
        <f t="shared" si="34"/>
        <v>0</v>
      </c>
      <c r="O180">
        <f t="shared" si="35"/>
        <v>4210.5664791351246</v>
      </c>
      <c r="P180">
        <f>O180-B180</f>
        <v>415.56647913512461</v>
      </c>
      <c r="Q180">
        <f t="shared" si="36"/>
        <v>415.56647913512461</v>
      </c>
      <c r="R180" s="8">
        <f>Q180/B180</f>
        <v>0.10950368356656776</v>
      </c>
      <c r="S180">
        <v>1364</v>
      </c>
      <c r="T180">
        <f t="shared" si="37"/>
        <v>7480.196624432243</v>
      </c>
      <c r="U180">
        <f t="shared" si="38"/>
        <v>24552</v>
      </c>
      <c r="V180">
        <f t="shared" si="39"/>
        <v>415.56647913512461</v>
      </c>
      <c r="W180">
        <f t="shared" si="40"/>
        <v>172695.49858076396</v>
      </c>
      <c r="X180">
        <f t="shared" si="41"/>
        <v>3</v>
      </c>
    </row>
    <row r="181" spans="1:24" x14ac:dyDescent="0.35">
      <c r="A181" s="1">
        <v>41095</v>
      </c>
      <c r="B181">
        <v>3891</v>
      </c>
      <c r="C181">
        <v>3826.6666666666665</v>
      </c>
      <c r="D181">
        <v>4080</v>
      </c>
      <c r="E181">
        <f t="shared" si="28"/>
        <v>0</v>
      </c>
      <c r="F181">
        <f t="shared" si="29"/>
        <v>0</v>
      </c>
      <c r="G181">
        <v>3795</v>
      </c>
      <c r="H181">
        <f t="shared" si="30"/>
        <v>0</v>
      </c>
      <c r="I181">
        <f t="shared" si="31"/>
        <v>0</v>
      </c>
      <c r="J181">
        <f t="shared" si="32"/>
        <v>0</v>
      </c>
      <c r="K181">
        <v>0.51115371209480653</v>
      </c>
      <c r="L181">
        <v>0</v>
      </c>
      <c r="M181">
        <f t="shared" si="33"/>
        <v>1</v>
      </c>
      <c r="N181">
        <f t="shared" si="34"/>
        <v>0</v>
      </c>
      <c r="O181">
        <f t="shared" si="35"/>
        <v>4325.8962412805349</v>
      </c>
      <c r="P181">
        <f>O181-B181</f>
        <v>434.89624128053492</v>
      </c>
      <c r="Q181">
        <f t="shared" si="36"/>
        <v>434.89624128053492</v>
      </c>
      <c r="R181" s="8">
        <f>Q181/B181</f>
        <v>0.11176978701632868</v>
      </c>
      <c r="S181">
        <v>1221</v>
      </c>
      <c r="T181">
        <f t="shared" si="37"/>
        <v>7828.1323430496286</v>
      </c>
      <c r="U181">
        <f t="shared" si="38"/>
        <v>21978</v>
      </c>
      <c r="V181">
        <f t="shared" si="39"/>
        <v>434.89624128053492</v>
      </c>
      <c r="W181">
        <f t="shared" si="40"/>
        <v>189134.74067993724</v>
      </c>
      <c r="X181">
        <f t="shared" si="41"/>
        <v>4</v>
      </c>
    </row>
    <row r="182" spans="1:24" x14ac:dyDescent="0.35">
      <c r="A182" s="1">
        <v>41096</v>
      </c>
      <c r="B182">
        <v>3962</v>
      </c>
      <c r="C182">
        <v>3911.3333333333335</v>
      </c>
      <c r="D182">
        <v>4686</v>
      </c>
      <c r="E182">
        <f t="shared" si="28"/>
        <v>0</v>
      </c>
      <c r="F182">
        <f t="shared" si="29"/>
        <v>0</v>
      </c>
      <c r="G182">
        <v>3891</v>
      </c>
      <c r="H182">
        <f t="shared" si="30"/>
        <v>0</v>
      </c>
      <c r="I182">
        <f t="shared" si="31"/>
        <v>0</v>
      </c>
      <c r="J182">
        <f t="shared" si="32"/>
        <v>0</v>
      </c>
      <c r="K182">
        <v>0.50824909957011732</v>
      </c>
      <c r="L182">
        <v>0</v>
      </c>
      <c r="M182">
        <f t="shared" si="33"/>
        <v>0</v>
      </c>
      <c r="N182">
        <f t="shared" si="34"/>
        <v>1</v>
      </c>
      <c r="O182">
        <f t="shared" si="35"/>
        <v>4595.3882365373784</v>
      </c>
      <c r="P182">
        <f>O182-B182</f>
        <v>633.38823653737836</v>
      </c>
      <c r="Q182">
        <f t="shared" si="36"/>
        <v>633.38823653737836</v>
      </c>
      <c r="R182" s="8">
        <f>Q182/B182</f>
        <v>0.15986578408313437</v>
      </c>
      <c r="S182">
        <v>1257</v>
      </c>
      <c r="T182">
        <f t="shared" si="37"/>
        <v>11400.988257672811</v>
      </c>
      <c r="U182">
        <f t="shared" si="38"/>
        <v>22626</v>
      </c>
      <c r="V182">
        <f t="shared" si="39"/>
        <v>633.38823653737836</v>
      </c>
      <c r="W182">
        <f t="shared" si="40"/>
        <v>401180.65818392998</v>
      </c>
      <c r="X182">
        <f t="shared" si="41"/>
        <v>5</v>
      </c>
    </row>
    <row r="183" spans="1:24" x14ac:dyDescent="0.35">
      <c r="A183" s="1">
        <v>41097</v>
      </c>
      <c r="B183">
        <v>4371</v>
      </c>
      <c r="C183">
        <v>3882.6666666666665</v>
      </c>
      <c r="D183">
        <v>4815</v>
      </c>
      <c r="E183">
        <f t="shared" si="28"/>
        <v>0</v>
      </c>
      <c r="F183">
        <f t="shared" si="29"/>
        <v>0</v>
      </c>
      <c r="G183">
        <v>3962</v>
      </c>
      <c r="H183">
        <f t="shared" si="30"/>
        <v>1</v>
      </c>
      <c r="I183">
        <f t="shared" si="31"/>
        <v>0</v>
      </c>
      <c r="J183">
        <f t="shared" si="32"/>
        <v>0</v>
      </c>
      <c r="K183">
        <v>0.54751946090391546</v>
      </c>
      <c r="L183">
        <v>1</v>
      </c>
      <c r="M183">
        <f t="shared" si="33"/>
        <v>0</v>
      </c>
      <c r="N183">
        <f t="shared" si="34"/>
        <v>0</v>
      </c>
      <c r="O183">
        <f t="shared" si="35"/>
        <v>5108.7619520626977</v>
      </c>
      <c r="P183">
        <f>O183-B183</f>
        <v>737.76195206269767</v>
      </c>
      <c r="Q183">
        <f t="shared" si="36"/>
        <v>737.76195206269767</v>
      </c>
      <c r="R183" s="8">
        <f>Q183/B183</f>
        <v>0.16878562161123259</v>
      </c>
      <c r="S183">
        <v>1250</v>
      </c>
      <c r="T183">
        <f t="shared" si="37"/>
        <v>13279.715137128558</v>
      </c>
      <c r="U183">
        <f t="shared" si="38"/>
        <v>22500</v>
      </c>
      <c r="V183">
        <f t="shared" si="39"/>
        <v>737.76195206269767</v>
      </c>
      <c r="W183">
        <f t="shared" si="40"/>
        <v>544292.69791136216</v>
      </c>
      <c r="X183">
        <f t="shared" si="41"/>
        <v>6</v>
      </c>
    </row>
    <row r="184" spans="1:24" x14ac:dyDescent="0.35">
      <c r="A184" s="1">
        <v>41098</v>
      </c>
      <c r="B184">
        <v>5165</v>
      </c>
      <c r="C184">
        <v>4074.6666666666665</v>
      </c>
      <c r="D184">
        <v>4948</v>
      </c>
      <c r="E184">
        <f t="shared" si="28"/>
        <v>0</v>
      </c>
      <c r="F184">
        <f t="shared" si="29"/>
        <v>0</v>
      </c>
      <c r="G184">
        <v>4371</v>
      </c>
      <c r="H184">
        <f t="shared" si="30"/>
        <v>0</v>
      </c>
      <c r="I184">
        <f t="shared" si="31"/>
        <v>1</v>
      </c>
      <c r="J184">
        <f t="shared" si="32"/>
        <v>0</v>
      </c>
      <c r="K184">
        <v>0.59225049378412919</v>
      </c>
      <c r="L184">
        <v>1</v>
      </c>
      <c r="M184">
        <f t="shared" si="33"/>
        <v>0</v>
      </c>
      <c r="N184">
        <f t="shared" si="34"/>
        <v>0</v>
      </c>
      <c r="O184">
        <f t="shared" si="35"/>
        <v>5154.0741713729312</v>
      </c>
      <c r="P184">
        <f>O184-B184</f>
        <v>-10.925828627068768</v>
      </c>
      <c r="Q184">
        <f t="shared" si="36"/>
        <v>10.925828627068768</v>
      </c>
      <c r="R184" s="8">
        <f>Q184/B184</f>
        <v>2.1153588822979221E-3</v>
      </c>
      <c r="S184">
        <v>790</v>
      </c>
      <c r="T184">
        <f t="shared" si="37"/>
        <v>786.65966114895127</v>
      </c>
      <c r="U184">
        <f t="shared" si="38"/>
        <v>14220</v>
      </c>
      <c r="V184">
        <f t="shared" si="39"/>
        <v>-21.851657254137535</v>
      </c>
      <c r="W184">
        <f t="shared" si="40"/>
        <v>477.49492475230159</v>
      </c>
      <c r="X184">
        <f t="shared" si="41"/>
        <v>7</v>
      </c>
    </row>
    <row r="185" spans="1:24" x14ac:dyDescent="0.35">
      <c r="A185" s="1">
        <v>41099</v>
      </c>
      <c r="B185">
        <v>3698</v>
      </c>
      <c r="C185">
        <v>4499.333333333333</v>
      </c>
      <c r="D185">
        <v>3637</v>
      </c>
      <c r="E185">
        <f t="shared" si="28"/>
        <v>0</v>
      </c>
      <c r="F185">
        <f t="shared" si="29"/>
        <v>0</v>
      </c>
      <c r="G185">
        <v>5165</v>
      </c>
      <c r="H185">
        <f t="shared" si="30"/>
        <v>0</v>
      </c>
      <c r="I185">
        <f t="shared" si="31"/>
        <v>0</v>
      </c>
      <c r="J185">
        <f t="shared" si="32"/>
        <v>1</v>
      </c>
      <c r="K185">
        <v>0.32955733705123735</v>
      </c>
      <c r="L185">
        <v>0</v>
      </c>
      <c r="M185">
        <f t="shared" si="33"/>
        <v>0</v>
      </c>
      <c r="N185">
        <f t="shared" si="34"/>
        <v>0</v>
      </c>
      <c r="O185">
        <f t="shared" si="35"/>
        <v>4700.6718241136859</v>
      </c>
      <c r="P185">
        <f>O185-B185</f>
        <v>1002.6718241136859</v>
      </c>
      <c r="Q185">
        <f t="shared" si="36"/>
        <v>1002.6718241136859</v>
      </c>
      <c r="R185" s="8">
        <f>Q185/B185</f>
        <v>0.27113894648828718</v>
      </c>
      <c r="S185">
        <v>1162</v>
      </c>
      <c r="T185">
        <f t="shared" si="37"/>
        <v>18048.092834046347</v>
      </c>
      <c r="U185">
        <f t="shared" si="38"/>
        <v>20916</v>
      </c>
      <c r="V185">
        <f t="shared" si="39"/>
        <v>1002.6718241136859</v>
      </c>
      <c r="W185">
        <f t="shared" si="40"/>
        <v>1005350.7868714663</v>
      </c>
      <c r="X185">
        <f t="shared" si="41"/>
        <v>1</v>
      </c>
    </row>
    <row r="186" spans="1:24" x14ac:dyDescent="0.35">
      <c r="A186" s="1">
        <v>41100</v>
      </c>
      <c r="B186">
        <v>4292</v>
      </c>
      <c r="C186">
        <v>4411.333333333333</v>
      </c>
      <c r="D186">
        <v>4048</v>
      </c>
      <c r="E186">
        <f t="shared" si="28"/>
        <v>1</v>
      </c>
      <c r="F186">
        <f t="shared" si="29"/>
        <v>0</v>
      </c>
      <c r="G186">
        <v>3698</v>
      </c>
      <c r="H186">
        <f t="shared" si="30"/>
        <v>0</v>
      </c>
      <c r="I186">
        <f t="shared" si="31"/>
        <v>0</v>
      </c>
      <c r="J186">
        <f t="shared" si="32"/>
        <v>0</v>
      </c>
      <c r="K186">
        <v>0.56901359358661552</v>
      </c>
      <c r="L186">
        <v>0</v>
      </c>
      <c r="M186">
        <f t="shared" si="33"/>
        <v>0</v>
      </c>
      <c r="N186">
        <f t="shared" si="34"/>
        <v>0</v>
      </c>
      <c r="O186">
        <f t="shared" si="35"/>
        <v>4394.6127151052297</v>
      </c>
      <c r="P186">
        <f>O186-B186</f>
        <v>102.61271510522965</v>
      </c>
      <c r="Q186">
        <f t="shared" si="36"/>
        <v>102.61271510522965</v>
      </c>
      <c r="R186" s="8">
        <f>Q186/B186</f>
        <v>2.3907901935048846E-2</v>
      </c>
      <c r="S186">
        <v>637</v>
      </c>
      <c r="T186">
        <f t="shared" si="37"/>
        <v>1847.0288718941338</v>
      </c>
      <c r="U186">
        <f t="shared" si="38"/>
        <v>11466</v>
      </c>
      <c r="V186">
        <f t="shared" si="39"/>
        <v>102.61271510522965</v>
      </c>
      <c r="W186">
        <f t="shared" si="40"/>
        <v>10529.369301267026</v>
      </c>
      <c r="X186">
        <f t="shared" si="41"/>
        <v>2</v>
      </c>
    </row>
    <row r="187" spans="1:24" x14ac:dyDescent="0.35">
      <c r="A187" s="1">
        <v>41101</v>
      </c>
      <c r="B187">
        <v>4362</v>
      </c>
      <c r="C187">
        <v>4385</v>
      </c>
      <c r="D187">
        <v>3795</v>
      </c>
      <c r="E187">
        <f t="shared" si="28"/>
        <v>0</v>
      </c>
      <c r="F187">
        <f t="shared" si="29"/>
        <v>1</v>
      </c>
      <c r="G187">
        <v>4292</v>
      </c>
      <c r="H187">
        <f t="shared" si="30"/>
        <v>0</v>
      </c>
      <c r="I187">
        <f t="shared" si="31"/>
        <v>0</v>
      </c>
      <c r="J187">
        <f t="shared" si="32"/>
        <v>0</v>
      </c>
      <c r="K187">
        <v>0.50813291506912983</v>
      </c>
      <c r="L187">
        <v>0</v>
      </c>
      <c r="M187">
        <f t="shared" si="33"/>
        <v>0</v>
      </c>
      <c r="N187">
        <f t="shared" si="34"/>
        <v>0</v>
      </c>
      <c r="O187">
        <f t="shared" si="35"/>
        <v>4283.7703222851687</v>
      </c>
      <c r="P187">
        <f>O187-B187</f>
        <v>-78.229677714831269</v>
      </c>
      <c r="Q187">
        <f t="shared" si="36"/>
        <v>78.229677714831269</v>
      </c>
      <c r="R187" s="8">
        <f>Q187/B187</f>
        <v>1.7934359861263474E-2</v>
      </c>
      <c r="S187">
        <v>630</v>
      </c>
      <c r="T187">
        <f t="shared" si="37"/>
        <v>5632.5367954678513</v>
      </c>
      <c r="U187">
        <f t="shared" si="38"/>
        <v>11340</v>
      </c>
      <c r="V187">
        <f t="shared" si="39"/>
        <v>-156.45935542966254</v>
      </c>
      <c r="W187">
        <f t="shared" si="40"/>
        <v>24479.529901465474</v>
      </c>
      <c r="X187">
        <f t="shared" si="41"/>
        <v>3</v>
      </c>
    </row>
    <row r="188" spans="1:24" x14ac:dyDescent="0.35">
      <c r="A188" s="1">
        <v>41102</v>
      </c>
      <c r="B188">
        <v>4619</v>
      </c>
      <c r="C188">
        <v>4117.333333333333</v>
      </c>
      <c r="D188">
        <v>3891</v>
      </c>
      <c r="E188">
        <f t="shared" si="28"/>
        <v>0</v>
      </c>
      <c r="F188">
        <f t="shared" si="29"/>
        <v>0</v>
      </c>
      <c r="G188">
        <v>4362</v>
      </c>
      <c r="H188">
        <f t="shared" si="30"/>
        <v>0</v>
      </c>
      <c r="I188">
        <f t="shared" si="31"/>
        <v>0</v>
      </c>
      <c r="J188">
        <f t="shared" si="32"/>
        <v>0</v>
      </c>
      <c r="K188">
        <v>0.52985941675380499</v>
      </c>
      <c r="L188">
        <v>0</v>
      </c>
      <c r="M188">
        <f t="shared" si="33"/>
        <v>1</v>
      </c>
      <c r="N188">
        <f t="shared" si="34"/>
        <v>0</v>
      </c>
      <c r="O188">
        <f t="shared" si="35"/>
        <v>4483.2928972913105</v>
      </c>
      <c r="P188">
        <f>O188-B188</f>
        <v>-135.70710270868949</v>
      </c>
      <c r="Q188">
        <f t="shared" si="36"/>
        <v>135.70710270868949</v>
      </c>
      <c r="R188" s="8">
        <f>Q188/B188</f>
        <v>2.9380191103851372E-2</v>
      </c>
      <c r="S188">
        <v>616</v>
      </c>
      <c r="T188">
        <f t="shared" si="37"/>
        <v>9770.9113950256433</v>
      </c>
      <c r="U188">
        <f t="shared" si="38"/>
        <v>11088</v>
      </c>
      <c r="V188">
        <f t="shared" si="39"/>
        <v>-271.41420541737898</v>
      </c>
      <c r="W188">
        <f t="shared" si="40"/>
        <v>73665.670902347192</v>
      </c>
      <c r="X188">
        <f t="shared" si="41"/>
        <v>4</v>
      </c>
    </row>
    <row r="189" spans="1:24" x14ac:dyDescent="0.35">
      <c r="A189" s="1">
        <v>41103</v>
      </c>
      <c r="B189">
        <v>4451</v>
      </c>
      <c r="C189">
        <v>4424.333333333333</v>
      </c>
      <c r="D189">
        <v>3962</v>
      </c>
      <c r="E189">
        <f t="shared" si="28"/>
        <v>0</v>
      </c>
      <c r="F189">
        <f t="shared" si="29"/>
        <v>0</v>
      </c>
      <c r="G189">
        <v>4619</v>
      </c>
      <c r="H189">
        <f t="shared" si="30"/>
        <v>0</v>
      </c>
      <c r="I189">
        <f t="shared" si="31"/>
        <v>0</v>
      </c>
      <c r="J189">
        <f t="shared" si="32"/>
        <v>0</v>
      </c>
      <c r="K189">
        <v>0.48048100383408854</v>
      </c>
      <c r="L189">
        <v>0</v>
      </c>
      <c r="M189">
        <f t="shared" si="33"/>
        <v>0</v>
      </c>
      <c r="N189">
        <f t="shared" si="34"/>
        <v>1</v>
      </c>
      <c r="O189">
        <f t="shared" si="35"/>
        <v>4673.0459719247019</v>
      </c>
      <c r="P189">
        <f>O189-B189</f>
        <v>222.04597192470192</v>
      </c>
      <c r="Q189">
        <f t="shared" si="36"/>
        <v>222.04597192470192</v>
      </c>
      <c r="R189" s="8">
        <f>Q189/B189</f>
        <v>4.9886760711009191E-2</v>
      </c>
      <c r="S189">
        <v>924</v>
      </c>
      <c r="T189">
        <f t="shared" si="37"/>
        <v>3996.8274946446345</v>
      </c>
      <c r="U189">
        <f t="shared" si="38"/>
        <v>16632</v>
      </c>
      <c r="V189">
        <f t="shared" si="39"/>
        <v>222.04597192470192</v>
      </c>
      <c r="W189">
        <f t="shared" si="40"/>
        <v>49304.413647985515</v>
      </c>
      <c r="X189">
        <f t="shared" si="41"/>
        <v>5</v>
      </c>
    </row>
    <row r="190" spans="1:24" x14ac:dyDescent="0.35">
      <c r="A190" s="1">
        <v>41104</v>
      </c>
      <c r="B190">
        <v>5277</v>
      </c>
      <c r="C190">
        <v>4477.333333333333</v>
      </c>
      <c r="D190">
        <v>4371</v>
      </c>
      <c r="E190">
        <f t="shared" si="28"/>
        <v>0</v>
      </c>
      <c r="F190">
        <f t="shared" si="29"/>
        <v>0</v>
      </c>
      <c r="G190">
        <v>4451</v>
      </c>
      <c r="H190">
        <f t="shared" si="30"/>
        <v>1</v>
      </c>
      <c r="I190">
        <f t="shared" si="31"/>
        <v>0</v>
      </c>
      <c r="J190">
        <f t="shared" si="32"/>
        <v>0</v>
      </c>
      <c r="K190">
        <v>0.59596839781573141</v>
      </c>
      <c r="L190">
        <v>1</v>
      </c>
      <c r="M190">
        <f t="shared" si="33"/>
        <v>0</v>
      </c>
      <c r="N190">
        <f t="shared" si="34"/>
        <v>0</v>
      </c>
      <c r="O190">
        <f t="shared" si="35"/>
        <v>5264.4622166590125</v>
      </c>
      <c r="P190">
        <f>O190-B190</f>
        <v>-12.537783340987517</v>
      </c>
      <c r="Q190">
        <f t="shared" si="36"/>
        <v>12.537783340987517</v>
      </c>
      <c r="R190" s="8">
        <f>Q190/B190</f>
        <v>2.3759301385233118E-3</v>
      </c>
      <c r="S190">
        <v>667</v>
      </c>
      <c r="T190">
        <f t="shared" si="37"/>
        <v>902.72040055110119</v>
      </c>
      <c r="U190">
        <f t="shared" si="38"/>
        <v>12006</v>
      </c>
      <c r="V190">
        <f t="shared" si="39"/>
        <v>-25.075566681975033</v>
      </c>
      <c r="W190">
        <f t="shared" si="40"/>
        <v>628.78404442217641</v>
      </c>
      <c r="X190">
        <f t="shared" si="41"/>
        <v>6</v>
      </c>
    </row>
    <row r="191" spans="1:24" x14ac:dyDescent="0.35">
      <c r="A191" s="1">
        <v>41105</v>
      </c>
      <c r="B191">
        <v>5596</v>
      </c>
      <c r="C191">
        <v>4782.333333333333</v>
      </c>
      <c r="D191">
        <v>5165</v>
      </c>
      <c r="E191">
        <f t="shared" si="28"/>
        <v>0</v>
      </c>
      <c r="F191">
        <f t="shared" si="29"/>
        <v>0</v>
      </c>
      <c r="G191">
        <v>5277</v>
      </c>
      <c r="H191">
        <f t="shared" si="30"/>
        <v>0</v>
      </c>
      <c r="I191">
        <f t="shared" si="31"/>
        <v>1</v>
      </c>
      <c r="J191">
        <f t="shared" si="32"/>
        <v>0</v>
      </c>
      <c r="K191">
        <v>0.53706285581503432</v>
      </c>
      <c r="L191">
        <v>1</v>
      </c>
      <c r="M191">
        <f t="shared" si="33"/>
        <v>0</v>
      </c>
      <c r="N191">
        <f t="shared" si="34"/>
        <v>0</v>
      </c>
      <c r="O191">
        <f t="shared" si="35"/>
        <v>5678.782370825882</v>
      </c>
      <c r="P191">
        <f>O191-B191</f>
        <v>82.782370825882026</v>
      </c>
      <c r="Q191">
        <f t="shared" si="36"/>
        <v>82.782370825882026</v>
      </c>
      <c r="R191" s="8">
        <f>Q191/B191</f>
        <v>1.4793132742294858E-2</v>
      </c>
      <c r="S191">
        <v>719</v>
      </c>
      <c r="T191">
        <f t="shared" si="37"/>
        <v>1490.0826748658765</v>
      </c>
      <c r="U191">
        <f t="shared" si="38"/>
        <v>12942</v>
      </c>
      <c r="V191">
        <f t="shared" si="39"/>
        <v>82.782370825882026</v>
      </c>
      <c r="W191">
        <f t="shared" si="40"/>
        <v>6852.9209195538433</v>
      </c>
      <c r="X191">
        <f t="shared" si="41"/>
        <v>7</v>
      </c>
    </row>
    <row r="192" spans="1:24" x14ac:dyDescent="0.35">
      <c r="A192" s="1">
        <v>41106</v>
      </c>
      <c r="B192">
        <v>4242</v>
      </c>
      <c r="C192">
        <v>5108</v>
      </c>
      <c r="D192">
        <v>3698</v>
      </c>
      <c r="E192">
        <f t="shared" si="28"/>
        <v>0</v>
      </c>
      <c r="F192">
        <f t="shared" si="29"/>
        <v>0</v>
      </c>
      <c r="G192">
        <v>5596</v>
      </c>
      <c r="H192">
        <f t="shared" si="30"/>
        <v>0</v>
      </c>
      <c r="I192">
        <f t="shared" si="31"/>
        <v>0</v>
      </c>
      <c r="J192">
        <f t="shared" si="32"/>
        <v>1</v>
      </c>
      <c r="K192">
        <v>0.3426861856628326</v>
      </c>
      <c r="L192">
        <v>0</v>
      </c>
      <c r="M192">
        <f t="shared" si="33"/>
        <v>0</v>
      </c>
      <c r="N192">
        <f t="shared" si="34"/>
        <v>0</v>
      </c>
      <c r="O192">
        <f t="shared" si="35"/>
        <v>5031.0412841420475</v>
      </c>
      <c r="P192">
        <f>O192-B192</f>
        <v>789.04128414204752</v>
      </c>
      <c r="Q192">
        <f t="shared" si="36"/>
        <v>789.04128414204752</v>
      </c>
      <c r="R192" s="8">
        <f>Q192/B192</f>
        <v>0.1860069033809636</v>
      </c>
      <c r="S192">
        <v>624</v>
      </c>
      <c r="T192">
        <f t="shared" si="37"/>
        <v>14202.743114556855</v>
      </c>
      <c r="U192">
        <f t="shared" si="38"/>
        <v>11232</v>
      </c>
      <c r="V192">
        <f t="shared" si="39"/>
        <v>789.04128414204752</v>
      </c>
      <c r="W192">
        <f t="shared" si="40"/>
        <v>622586.14808053139</v>
      </c>
      <c r="X192">
        <f t="shared" si="41"/>
        <v>1</v>
      </c>
    </row>
    <row r="193" spans="1:24" x14ac:dyDescent="0.35">
      <c r="A193" s="1">
        <v>41107</v>
      </c>
      <c r="B193">
        <v>4394</v>
      </c>
      <c r="C193">
        <v>5038.333333333333</v>
      </c>
      <c r="D193">
        <v>4292</v>
      </c>
      <c r="E193">
        <f t="shared" si="28"/>
        <v>1</v>
      </c>
      <c r="F193">
        <f t="shared" si="29"/>
        <v>0</v>
      </c>
      <c r="G193">
        <v>4242</v>
      </c>
      <c r="H193">
        <f t="shared" si="30"/>
        <v>0</v>
      </c>
      <c r="I193">
        <f t="shared" si="31"/>
        <v>0</v>
      </c>
      <c r="J193">
        <f t="shared" si="32"/>
        <v>0</v>
      </c>
      <c r="K193">
        <v>0.51766004415011035</v>
      </c>
      <c r="L193">
        <v>0</v>
      </c>
      <c r="M193">
        <f t="shared" si="33"/>
        <v>0</v>
      </c>
      <c r="N193">
        <f t="shared" si="34"/>
        <v>0</v>
      </c>
      <c r="O193">
        <f t="shared" si="35"/>
        <v>4822.041214035994</v>
      </c>
      <c r="P193">
        <f>O193-B193</f>
        <v>428.04121403599402</v>
      </c>
      <c r="Q193">
        <f t="shared" si="36"/>
        <v>428.04121403599402</v>
      </c>
      <c r="R193" s="8">
        <f>Q193/B193</f>
        <v>9.7414932643603555E-2</v>
      </c>
      <c r="S193">
        <v>756</v>
      </c>
      <c r="T193">
        <f t="shared" si="37"/>
        <v>7704.7418526478923</v>
      </c>
      <c r="U193">
        <f t="shared" si="38"/>
        <v>13608</v>
      </c>
      <c r="V193">
        <f t="shared" si="39"/>
        <v>428.04121403599402</v>
      </c>
      <c r="W193">
        <f t="shared" si="40"/>
        <v>183219.28091340765</v>
      </c>
      <c r="X193">
        <f t="shared" si="41"/>
        <v>2</v>
      </c>
    </row>
    <row r="194" spans="1:24" x14ac:dyDescent="0.35">
      <c r="A194" s="1">
        <v>41108</v>
      </c>
      <c r="B194">
        <v>4551</v>
      </c>
      <c r="C194">
        <v>4744</v>
      </c>
      <c r="D194">
        <v>4362</v>
      </c>
      <c r="E194">
        <f t="shared" si="28"/>
        <v>0</v>
      </c>
      <c r="F194">
        <f t="shared" si="29"/>
        <v>1</v>
      </c>
      <c r="G194">
        <v>4394</v>
      </c>
      <c r="H194">
        <f t="shared" si="30"/>
        <v>0</v>
      </c>
      <c r="I194">
        <f t="shared" si="31"/>
        <v>0</v>
      </c>
      <c r="J194">
        <f t="shared" si="32"/>
        <v>0</v>
      </c>
      <c r="K194">
        <v>0.51824096665504826</v>
      </c>
      <c r="L194">
        <v>0</v>
      </c>
      <c r="M194">
        <f t="shared" si="33"/>
        <v>0</v>
      </c>
      <c r="N194">
        <f t="shared" si="34"/>
        <v>0</v>
      </c>
      <c r="O194">
        <f t="shared" si="35"/>
        <v>4637.3047339203131</v>
      </c>
      <c r="P194">
        <f>O194-B194</f>
        <v>86.304733920313083</v>
      </c>
      <c r="Q194">
        <f t="shared" si="36"/>
        <v>86.304733920313083</v>
      </c>
      <c r="R194" s="8">
        <f>Q194/B194</f>
        <v>1.8963905497761609E-2</v>
      </c>
      <c r="S194">
        <v>700</v>
      </c>
      <c r="T194">
        <f t="shared" si="37"/>
        <v>1553.4852105656355</v>
      </c>
      <c r="U194">
        <f t="shared" si="38"/>
        <v>12600</v>
      </c>
      <c r="V194">
        <f t="shared" si="39"/>
        <v>86.304733920313083</v>
      </c>
      <c r="W194">
        <f t="shared" si="40"/>
        <v>7448.50709705604</v>
      </c>
      <c r="X194">
        <f t="shared" si="41"/>
        <v>3</v>
      </c>
    </row>
    <row r="195" spans="1:24" x14ac:dyDescent="0.35">
      <c r="A195" s="1">
        <v>41109</v>
      </c>
      <c r="B195">
        <v>4973</v>
      </c>
      <c r="C195">
        <v>4395.666666666667</v>
      </c>
      <c r="D195">
        <v>4619</v>
      </c>
      <c r="E195">
        <f t="shared" ref="E195:E258" si="42">IF(X195=2,1,0)</f>
        <v>0</v>
      </c>
      <c r="F195">
        <f t="shared" ref="F195:F258" si="43">IF(X195=3,1,0)</f>
        <v>0</v>
      </c>
      <c r="G195">
        <v>4551</v>
      </c>
      <c r="H195">
        <f t="shared" ref="H195:H258" si="44">IF(X195=6,1,0)</f>
        <v>0</v>
      </c>
      <c r="I195">
        <f t="shared" ref="I195:I258" si="45">IF(X195=7,1,0)</f>
        <v>0</v>
      </c>
      <c r="J195">
        <f t="shared" ref="J195:J258" si="46">IF(X195=1,1,0)</f>
        <v>0</v>
      </c>
      <c r="K195">
        <v>0.54902985941675375</v>
      </c>
      <c r="L195">
        <v>0</v>
      </c>
      <c r="M195">
        <f t="shared" ref="M195:M258" si="47">IF(X195=4,1,0)</f>
        <v>1</v>
      </c>
      <c r="N195">
        <f t="shared" ref="N195:N258" si="48">IF(X195=5,1,0)</f>
        <v>0</v>
      </c>
      <c r="O195">
        <f t="shared" ref="O195:O258" si="49">$Z$2+SUMPRODUCT(C195:I195,$AA$2:$AG$2)</f>
        <v>4885.3617175912004</v>
      </c>
      <c r="P195">
        <f>O195-B195</f>
        <v>-87.638282408799569</v>
      </c>
      <c r="Q195">
        <f t="shared" ref="Q195:Q258" si="50">ABS(P195)</f>
        <v>87.638282408799569</v>
      </c>
      <c r="R195" s="8">
        <f>Q195/B195</f>
        <v>1.7622819708184106E-2</v>
      </c>
      <c r="S195">
        <v>467</v>
      </c>
      <c r="T195">
        <f t="shared" ref="T195:T258" si="51">IF(P195&lt;0,P195*-72,P195*18)</f>
        <v>6309.9563334335689</v>
      </c>
      <c r="U195">
        <f t="shared" ref="U195:U258" si="52">S195*18</f>
        <v>8406</v>
      </c>
      <c r="V195">
        <f t="shared" ref="V195:V258" si="53">IF(P195&lt;0,P195*2,P195)</f>
        <v>-175.27656481759914</v>
      </c>
      <c r="W195">
        <f t="shared" ref="W195:W258" si="54">V195^2</f>
        <v>30721.874174258031</v>
      </c>
      <c r="X195">
        <f t="shared" ref="X195:X258" si="55">WEEKDAY(A195,11)</f>
        <v>4</v>
      </c>
    </row>
    <row r="196" spans="1:24" x14ac:dyDescent="0.35">
      <c r="A196" s="1">
        <v>41110</v>
      </c>
      <c r="B196">
        <v>4931</v>
      </c>
      <c r="C196">
        <v>4639.333333333333</v>
      </c>
      <c r="D196">
        <v>4451</v>
      </c>
      <c r="E196">
        <f t="shared" si="42"/>
        <v>0</v>
      </c>
      <c r="F196">
        <f t="shared" si="43"/>
        <v>0</v>
      </c>
      <c r="G196">
        <v>4973</v>
      </c>
      <c r="H196">
        <f t="shared" si="44"/>
        <v>0</v>
      </c>
      <c r="I196">
        <f t="shared" si="45"/>
        <v>0</v>
      </c>
      <c r="J196">
        <f t="shared" si="46"/>
        <v>0</v>
      </c>
      <c r="K196">
        <v>0.49512025095852213</v>
      </c>
      <c r="L196">
        <v>0</v>
      </c>
      <c r="M196">
        <f t="shared" si="47"/>
        <v>0</v>
      </c>
      <c r="N196">
        <f t="shared" si="48"/>
        <v>1</v>
      </c>
      <c r="O196">
        <f t="shared" si="49"/>
        <v>5002.285672435888</v>
      </c>
      <c r="P196">
        <f>O196-B196</f>
        <v>71.285672435888046</v>
      </c>
      <c r="Q196">
        <f t="shared" si="50"/>
        <v>71.285672435888046</v>
      </c>
      <c r="R196" s="8">
        <f>Q196/B196</f>
        <v>1.4456636064872854E-2</v>
      </c>
      <c r="S196">
        <v>1209</v>
      </c>
      <c r="T196">
        <f t="shared" si="51"/>
        <v>1283.1421038459848</v>
      </c>
      <c r="U196">
        <f t="shared" si="52"/>
        <v>21762</v>
      </c>
      <c r="V196">
        <f t="shared" si="53"/>
        <v>71.285672435888046</v>
      </c>
      <c r="W196">
        <f t="shared" si="54"/>
        <v>5081.647094636729</v>
      </c>
      <c r="X196">
        <f t="shared" si="55"/>
        <v>5</v>
      </c>
    </row>
    <row r="197" spans="1:24" x14ac:dyDescent="0.35">
      <c r="A197" s="1">
        <v>41111</v>
      </c>
      <c r="B197">
        <v>4628.5</v>
      </c>
      <c r="C197">
        <v>4818.333333333333</v>
      </c>
      <c r="D197">
        <v>5277</v>
      </c>
      <c r="E197">
        <f t="shared" si="42"/>
        <v>0</v>
      </c>
      <c r="F197">
        <f t="shared" si="43"/>
        <v>0</v>
      </c>
      <c r="G197">
        <v>4931</v>
      </c>
      <c r="H197">
        <f t="shared" si="44"/>
        <v>1</v>
      </c>
      <c r="I197">
        <f t="shared" si="45"/>
        <v>0</v>
      </c>
      <c r="J197">
        <f t="shared" si="46"/>
        <v>0</v>
      </c>
      <c r="K197">
        <v>0.46485418845126059</v>
      </c>
      <c r="L197">
        <v>1</v>
      </c>
      <c r="M197">
        <f t="shared" si="47"/>
        <v>0</v>
      </c>
      <c r="N197">
        <f t="shared" si="48"/>
        <v>0</v>
      </c>
      <c r="O197">
        <f t="shared" si="49"/>
        <v>5816.0592753764267</v>
      </c>
      <c r="P197">
        <f>O197-B197</f>
        <v>1187.5592753764267</v>
      </c>
      <c r="Q197">
        <f t="shared" si="50"/>
        <v>1187.5592753764267</v>
      </c>
      <c r="R197" s="8">
        <f>Q197/B197</f>
        <v>0.25657540788083111</v>
      </c>
      <c r="S197">
        <v>2035</v>
      </c>
      <c r="T197">
        <f t="shared" si="51"/>
        <v>21376.066956775681</v>
      </c>
      <c r="U197">
        <f t="shared" si="52"/>
        <v>36630</v>
      </c>
      <c r="V197">
        <f t="shared" si="53"/>
        <v>1187.5592753764267</v>
      </c>
      <c r="W197">
        <f t="shared" si="54"/>
        <v>1410297.0325325837</v>
      </c>
      <c r="X197">
        <f t="shared" si="55"/>
        <v>6</v>
      </c>
    </row>
    <row r="198" spans="1:24" x14ac:dyDescent="0.35">
      <c r="A198" s="1">
        <v>41112</v>
      </c>
      <c r="B198">
        <v>2695</v>
      </c>
      <c r="C198">
        <v>4844.166666666667</v>
      </c>
      <c r="D198">
        <v>5596</v>
      </c>
      <c r="E198">
        <f t="shared" si="42"/>
        <v>0</v>
      </c>
      <c r="F198">
        <f t="shared" si="43"/>
        <v>0</v>
      </c>
      <c r="G198">
        <v>4628.5</v>
      </c>
      <c r="H198">
        <f t="shared" si="44"/>
        <v>0</v>
      </c>
      <c r="I198">
        <f t="shared" si="45"/>
        <v>1</v>
      </c>
      <c r="J198">
        <f t="shared" si="46"/>
        <v>0</v>
      </c>
      <c r="K198">
        <v>0.27535726734053678</v>
      </c>
      <c r="L198">
        <v>1</v>
      </c>
      <c r="M198">
        <f t="shared" si="47"/>
        <v>0</v>
      </c>
      <c r="N198">
        <f t="shared" si="48"/>
        <v>0</v>
      </c>
      <c r="O198">
        <f t="shared" si="49"/>
        <v>5715.4734526883931</v>
      </c>
      <c r="P198">
        <f>O198-B198</f>
        <v>3020.4734526883931</v>
      </c>
      <c r="Q198">
        <f t="shared" si="50"/>
        <v>3020.4734526883931</v>
      </c>
      <c r="R198" s="8">
        <f>Q198/B198</f>
        <v>1.1207693701997747</v>
      </c>
      <c r="S198">
        <v>1331</v>
      </c>
      <c r="T198">
        <f t="shared" si="51"/>
        <v>54368.522148391072</v>
      </c>
      <c r="U198">
        <f t="shared" si="52"/>
        <v>23958</v>
      </c>
      <c r="V198">
        <f t="shared" si="53"/>
        <v>3020.4734526883931</v>
      </c>
      <c r="W198">
        <f t="shared" si="54"/>
        <v>9123259.8783953432</v>
      </c>
      <c r="X198">
        <f t="shared" si="55"/>
        <v>7</v>
      </c>
    </row>
    <row r="199" spans="1:24" x14ac:dyDescent="0.35">
      <c r="A199" s="1">
        <v>41113</v>
      </c>
      <c r="B199">
        <v>4628.5</v>
      </c>
      <c r="C199">
        <v>4084.8333333333335</v>
      </c>
      <c r="D199">
        <v>4242</v>
      </c>
      <c r="E199">
        <f t="shared" si="42"/>
        <v>0</v>
      </c>
      <c r="F199">
        <f t="shared" si="43"/>
        <v>0</v>
      </c>
      <c r="G199">
        <v>2695</v>
      </c>
      <c r="H199">
        <f t="shared" si="44"/>
        <v>0</v>
      </c>
      <c r="I199">
        <f t="shared" si="45"/>
        <v>0</v>
      </c>
      <c r="J199">
        <f t="shared" si="46"/>
        <v>1</v>
      </c>
      <c r="K199">
        <v>0.72464273265946322</v>
      </c>
      <c r="L199">
        <v>0</v>
      </c>
      <c r="M199">
        <f t="shared" si="47"/>
        <v>0</v>
      </c>
      <c r="N199">
        <f t="shared" si="48"/>
        <v>0</v>
      </c>
      <c r="O199">
        <f t="shared" si="49"/>
        <v>4236.784746489293</v>
      </c>
      <c r="P199">
        <f>O199-B199</f>
        <v>-391.71525351070704</v>
      </c>
      <c r="Q199">
        <f t="shared" si="50"/>
        <v>391.71525351070704</v>
      </c>
      <c r="R199" s="8">
        <f>Q199/B199</f>
        <v>8.4631144757633586E-2</v>
      </c>
      <c r="S199">
        <v>985</v>
      </c>
      <c r="T199">
        <f t="shared" si="51"/>
        <v>28203.498252770907</v>
      </c>
      <c r="U199">
        <f t="shared" si="52"/>
        <v>17730</v>
      </c>
      <c r="V199">
        <f t="shared" si="53"/>
        <v>-783.43050702141409</v>
      </c>
      <c r="W199">
        <f t="shared" si="54"/>
        <v>613763.35933182994</v>
      </c>
      <c r="X199">
        <f t="shared" si="55"/>
        <v>1</v>
      </c>
    </row>
    <row r="200" spans="1:24" x14ac:dyDescent="0.35">
      <c r="A200" s="1">
        <v>41114</v>
      </c>
      <c r="B200">
        <v>2758</v>
      </c>
      <c r="C200">
        <v>3984</v>
      </c>
      <c r="D200">
        <v>4394</v>
      </c>
      <c r="E200">
        <f t="shared" si="42"/>
        <v>1</v>
      </c>
      <c r="F200">
        <f t="shared" si="43"/>
        <v>0</v>
      </c>
      <c r="G200">
        <v>4628.5</v>
      </c>
      <c r="H200">
        <f t="shared" si="44"/>
        <v>0</v>
      </c>
      <c r="I200">
        <f t="shared" si="45"/>
        <v>0</v>
      </c>
      <c r="J200">
        <f t="shared" si="46"/>
        <v>0</v>
      </c>
      <c r="K200">
        <v>0.28267689090275355</v>
      </c>
      <c r="L200">
        <v>0</v>
      </c>
      <c r="M200">
        <f t="shared" si="47"/>
        <v>0</v>
      </c>
      <c r="N200">
        <f t="shared" si="48"/>
        <v>0</v>
      </c>
      <c r="O200">
        <f t="shared" si="49"/>
        <v>4570.6350657328103</v>
      </c>
      <c r="P200">
        <f>O200-B200</f>
        <v>1812.6350657328103</v>
      </c>
      <c r="Q200">
        <f t="shared" si="50"/>
        <v>1812.6350657328103</v>
      </c>
      <c r="R200" s="8">
        <f>Q200/B200</f>
        <v>0.65722808764786445</v>
      </c>
      <c r="S200">
        <v>745</v>
      </c>
      <c r="T200">
        <f t="shared" si="51"/>
        <v>32627.431183190587</v>
      </c>
      <c r="U200">
        <f t="shared" si="52"/>
        <v>13410</v>
      </c>
      <c r="V200">
        <f t="shared" si="53"/>
        <v>1812.6350657328103</v>
      </c>
      <c r="W200">
        <f t="shared" si="54"/>
        <v>3285645.8815241894</v>
      </c>
      <c r="X200">
        <f t="shared" si="55"/>
        <v>2</v>
      </c>
    </row>
    <row r="201" spans="1:24" x14ac:dyDescent="0.35">
      <c r="A201" s="1">
        <v>41115</v>
      </c>
      <c r="B201">
        <v>3261</v>
      </c>
      <c r="C201">
        <v>3360.5</v>
      </c>
      <c r="D201">
        <v>4551</v>
      </c>
      <c r="E201">
        <f t="shared" si="42"/>
        <v>0</v>
      </c>
      <c r="F201">
        <f t="shared" si="43"/>
        <v>1</v>
      </c>
      <c r="G201">
        <v>2758</v>
      </c>
      <c r="H201">
        <f t="shared" si="44"/>
        <v>0</v>
      </c>
      <c r="I201">
        <f t="shared" si="45"/>
        <v>0</v>
      </c>
      <c r="J201">
        <f t="shared" si="46"/>
        <v>0</v>
      </c>
      <c r="K201">
        <v>0.55844080399674678</v>
      </c>
      <c r="L201">
        <v>0</v>
      </c>
      <c r="M201">
        <f t="shared" si="47"/>
        <v>0</v>
      </c>
      <c r="N201">
        <f t="shared" si="48"/>
        <v>0</v>
      </c>
      <c r="O201">
        <f t="shared" si="49"/>
        <v>3862.2320633464083</v>
      </c>
      <c r="P201">
        <f>O201-B201</f>
        <v>601.23206334640827</v>
      </c>
      <c r="Q201">
        <f t="shared" si="50"/>
        <v>601.23206334640827</v>
      </c>
      <c r="R201" s="8">
        <f>Q201/B201</f>
        <v>0.18437045794124754</v>
      </c>
      <c r="S201">
        <v>478</v>
      </c>
      <c r="T201">
        <f t="shared" si="51"/>
        <v>10822.177140235348</v>
      </c>
      <c r="U201">
        <f t="shared" si="52"/>
        <v>8604</v>
      </c>
      <c r="V201">
        <f t="shared" si="53"/>
        <v>601.23206334640827</v>
      </c>
      <c r="W201">
        <f t="shared" si="54"/>
        <v>361479.99399577948</v>
      </c>
      <c r="X201">
        <f t="shared" si="55"/>
        <v>3</v>
      </c>
    </row>
    <row r="202" spans="1:24" x14ac:dyDescent="0.35">
      <c r="A202" s="1">
        <v>41116</v>
      </c>
      <c r="B202">
        <v>3045</v>
      </c>
      <c r="C202">
        <v>3549.1666666666665</v>
      </c>
      <c r="D202">
        <v>4973</v>
      </c>
      <c r="E202">
        <f t="shared" si="42"/>
        <v>0</v>
      </c>
      <c r="F202">
        <f t="shared" si="43"/>
        <v>0</v>
      </c>
      <c r="G202">
        <v>3261</v>
      </c>
      <c r="H202">
        <f t="shared" si="44"/>
        <v>0</v>
      </c>
      <c r="I202">
        <f t="shared" si="45"/>
        <v>0</v>
      </c>
      <c r="J202">
        <f t="shared" si="46"/>
        <v>0</v>
      </c>
      <c r="K202">
        <v>0.47490414778668527</v>
      </c>
      <c r="L202">
        <v>0</v>
      </c>
      <c r="M202">
        <f t="shared" si="47"/>
        <v>1</v>
      </c>
      <c r="N202">
        <f t="shared" si="48"/>
        <v>0</v>
      </c>
      <c r="O202">
        <f t="shared" si="49"/>
        <v>4434.4654410791454</v>
      </c>
      <c r="P202">
        <f>O202-B202</f>
        <v>1389.4654410791454</v>
      </c>
      <c r="Q202">
        <f t="shared" si="50"/>
        <v>1389.4654410791454</v>
      </c>
      <c r="R202" s="8">
        <f>Q202/B202</f>
        <v>0.45631048968116433</v>
      </c>
      <c r="S202">
        <v>988</v>
      </c>
      <c r="T202">
        <f t="shared" si="51"/>
        <v>25010.377939424616</v>
      </c>
      <c r="U202">
        <f t="shared" si="52"/>
        <v>17784</v>
      </c>
      <c r="V202">
        <f t="shared" si="53"/>
        <v>1389.4654410791454</v>
      </c>
      <c r="W202">
        <f t="shared" si="54"/>
        <v>1930614.2119532642</v>
      </c>
      <c r="X202">
        <f t="shared" si="55"/>
        <v>4</v>
      </c>
    </row>
    <row r="203" spans="1:24" x14ac:dyDescent="0.35">
      <c r="A203" s="1">
        <v>41117</v>
      </c>
      <c r="B203">
        <v>3783</v>
      </c>
      <c r="C203">
        <v>3021.3333333333335</v>
      </c>
      <c r="D203">
        <v>4931</v>
      </c>
      <c r="E203">
        <f t="shared" si="42"/>
        <v>0</v>
      </c>
      <c r="F203">
        <f t="shared" si="43"/>
        <v>0</v>
      </c>
      <c r="G203">
        <v>3045</v>
      </c>
      <c r="H203">
        <f t="shared" si="44"/>
        <v>0</v>
      </c>
      <c r="I203">
        <f t="shared" si="45"/>
        <v>0</v>
      </c>
      <c r="J203">
        <f t="shared" si="46"/>
        <v>0</v>
      </c>
      <c r="K203">
        <v>0.58574416172882537</v>
      </c>
      <c r="L203">
        <v>0</v>
      </c>
      <c r="M203">
        <f t="shared" si="47"/>
        <v>0</v>
      </c>
      <c r="N203">
        <f t="shared" si="48"/>
        <v>1</v>
      </c>
      <c r="O203">
        <f t="shared" si="49"/>
        <v>4186.1409153891509</v>
      </c>
      <c r="P203">
        <f>O203-B203</f>
        <v>403.1409153891509</v>
      </c>
      <c r="Q203">
        <f t="shared" si="50"/>
        <v>403.1409153891509</v>
      </c>
      <c r="R203" s="8">
        <f>Q203/B203</f>
        <v>0.10656645926226564</v>
      </c>
      <c r="S203">
        <v>656</v>
      </c>
      <c r="T203">
        <f t="shared" si="51"/>
        <v>7256.5364770047163</v>
      </c>
      <c r="U203">
        <f t="shared" si="52"/>
        <v>11808</v>
      </c>
      <c r="V203">
        <f t="shared" si="53"/>
        <v>403.1409153891509</v>
      </c>
      <c r="W203">
        <f t="shared" si="54"/>
        <v>162522.59766080254</v>
      </c>
      <c r="X203">
        <f t="shared" si="55"/>
        <v>5</v>
      </c>
    </row>
    <row r="204" spans="1:24" x14ac:dyDescent="0.35">
      <c r="A204" s="1">
        <v>41118</v>
      </c>
      <c r="B204">
        <v>3997</v>
      </c>
      <c r="C204">
        <v>3363</v>
      </c>
      <c r="D204">
        <v>4628.5</v>
      </c>
      <c r="E204">
        <f t="shared" si="42"/>
        <v>0</v>
      </c>
      <c r="F204">
        <f t="shared" si="43"/>
        <v>0</v>
      </c>
      <c r="G204">
        <v>3783</v>
      </c>
      <c r="H204">
        <f t="shared" si="44"/>
        <v>1</v>
      </c>
      <c r="I204">
        <f t="shared" si="45"/>
        <v>0</v>
      </c>
      <c r="J204">
        <f t="shared" si="46"/>
        <v>0</v>
      </c>
      <c r="K204">
        <v>0.52486348321133958</v>
      </c>
      <c r="L204">
        <v>1</v>
      </c>
      <c r="M204">
        <f t="shared" si="47"/>
        <v>0</v>
      </c>
      <c r="N204">
        <f t="shared" si="48"/>
        <v>0</v>
      </c>
      <c r="O204">
        <f t="shared" si="49"/>
        <v>4819.1817521387911</v>
      </c>
      <c r="P204">
        <f>O204-B204</f>
        <v>822.18175213879113</v>
      </c>
      <c r="Q204">
        <f t="shared" si="50"/>
        <v>822.18175213879113</v>
      </c>
      <c r="R204" s="8">
        <f>Q204/B204</f>
        <v>0.20569971281931226</v>
      </c>
      <c r="S204">
        <v>1210</v>
      </c>
      <c r="T204">
        <f t="shared" si="51"/>
        <v>14799.27153849824</v>
      </c>
      <c r="U204">
        <f t="shared" si="52"/>
        <v>21780</v>
      </c>
      <c r="V204">
        <f t="shared" si="53"/>
        <v>822.18175213879113</v>
      </c>
      <c r="W204">
        <f t="shared" si="54"/>
        <v>675982.83355001255</v>
      </c>
      <c r="X204">
        <f t="shared" si="55"/>
        <v>6</v>
      </c>
    </row>
    <row r="205" spans="1:24" x14ac:dyDescent="0.35">
      <c r="A205" s="1">
        <v>41119</v>
      </c>
      <c r="B205">
        <v>4547</v>
      </c>
      <c r="C205">
        <v>3608.3333333333335</v>
      </c>
      <c r="D205">
        <v>2695</v>
      </c>
      <c r="E205">
        <f t="shared" si="42"/>
        <v>0</v>
      </c>
      <c r="F205">
        <f t="shared" si="43"/>
        <v>0</v>
      </c>
      <c r="G205">
        <v>3997</v>
      </c>
      <c r="H205">
        <f t="shared" si="44"/>
        <v>0</v>
      </c>
      <c r="I205">
        <f t="shared" si="45"/>
        <v>1</v>
      </c>
      <c r="J205">
        <f t="shared" si="46"/>
        <v>0</v>
      </c>
      <c r="K205">
        <v>0.5639014755431625</v>
      </c>
      <c r="L205">
        <v>1</v>
      </c>
      <c r="M205">
        <f t="shared" si="47"/>
        <v>0</v>
      </c>
      <c r="N205">
        <f t="shared" si="48"/>
        <v>0</v>
      </c>
      <c r="O205">
        <f t="shared" si="49"/>
        <v>4094.9533686724703</v>
      </c>
      <c r="P205">
        <f>O205-B205</f>
        <v>-452.04663132752967</v>
      </c>
      <c r="Q205">
        <f t="shared" si="50"/>
        <v>452.04663132752967</v>
      </c>
      <c r="R205" s="8">
        <f>Q205/B205</f>
        <v>9.9416457296575694E-2</v>
      </c>
      <c r="S205">
        <v>663</v>
      </c>
      <c r="T205">
        <f t="shared" si="51"/>
        <v>32547.357455582136</v>
      </c>
      <c r="U205">
        <f t="shared" si="52"/>
        <v>11934</v>
      </c>
      <c r="V205">
        <f t="shared" si="53"/>
        <v>-904.09326265505933</v>
      </c>
      <c r="W205">
        <f t="shared" si="54"/>
        <v>817384.62757827016</v>
      </c>
      <c r="X205">
        <f t="shared" si="55"/>
        <v>7</v>
      </c>
    </row>
    <row r="206" spans="1:24" x14ac:dyDescent="0.35">
      <c r="A206" s="1">
        <v>41120</v>
      </c>
      <c r="B206">
        <v>3646</v>
      </c>
      <c r="C206">
        <v>4109</v>
      </c>
      <c r="D206">
        <v>4628.5</v>
      </c>
      <c r="E206">
        <f t="shared" si="42"/>
        <v>0</v>
      </c>
      <c r="F206">
        <f t="shared" si="43"/>
        <v>0</v>
      </c>
      <c r="G206">
        <v>4547</v>
      </c>
      <c r="H206">
        <f t="shared" si="44"/>
        <v>0</v>
      </c>
      <c r="I206">
        <f t="shared" si="45"/>
        <v>0</v>
      </c>
      <c r="J206">
        <f t="shared" si="46"/>
        <v>1</v>
      </c>
      <c r="K206">
        <v>0.39531776461020102</v>
      </c>
      <c r="L206">
        <v>0</v>
      </c>
      <c r="M206">
        <f t="shared" si="47"/>
        <v>0</v>
      </c>
      <c r="N206">
        <f t="shared" si="48"/>
        <v>0</v>
      </c>
      <c r="O206">
        <f t="shared" si="49"/>
        <v>4786.7504627171866</v>
      </c>
      <c r="P206">
        <f>O206-B206</f>
        <v>1140.7504627171866</v>
      </c>
      <c r="Q206">
        <f t="shared" si="50"/>
        <v>1140.7504627171866</v>
      </c>
      <c r="R206" s="8">
        <f>Q206/B206</f>
        <v>0.31287725252802706</v>
      </c>
      <c r="S206">
        <v>944</v>
      </c>
      <c r="T206">
        <f t="shared" si="51"/>
        <v>20533.50832890936</v>
      </c>
      <c r="U206">
        <f t="shared" si="52"/>
        <v>16992</v>
      </c>
      <c r="V206">
        <f t="shared" si="53"/>
        <v>1140.7504627171866</v>
      </c>
      <c r="W206">
        <f t="shared" si="54"/>
        <v>1301311.6181894753</v>
      </c>
      <c r="X206">
        <f t="shared" si="55"/>
        <v>1</v>
      </c>
    </row>
    <row r="207" spans="1:24" x14ac:dyDescent="0.35">
      <c r="A207" s="1">
        <v>41121</v>
      </c>
      <c r="B207">
        <v>4104</v>
      </c>
      <c r="C207">
        <v>4063.3333333333335</v>
      </c>
      <c r="D207">
        <v>2758</v>
      </c>
      <c r="E207">
        <f t="shared" si="42"/>
        <v>1</v>
      </c>
      <c r="F207">
        <f t="shared" si="43"/>
        <v>0</v>
      </c>
      <c r="G207">
        <v>3646</v>
      </c>
      <c r="H207">
        <f t="shared" si="44"/>
        <v>0</v>
      </c>
      <c r="I207">
        <f t="shared" si="45"/>
        <v>0</v>
      </c>
      <c r="J207">
        <f t="shared" si="46"/>
        <v>0</v>
      </c>
      <c r="K207">
        <v>0.55321250145230627</v>
      </c>
      <c r="L207">
        <v>0</v>
      </c>
      <c r="M207">
        <f t="shared" si="47"/>
        <v>0</v>
      </c>
      <c r="N207">
        <f t="shared" si="48"/>
        <v>0</v>
      </c>
      <c r="O207">
        <f t="shared" si="49"/>
        <v>3794.7940250815122</v>
      </c>
      <c r="P207">
        <f>O207-B207</f>
        <v>-309.20597491848775</v>
      </c>
      <c r="Q207">
        <f t="shared" si="50"/>
        <v>309.20597491848775</v>
      </c>
      <c r="R207" s="8">
        <f>Q207/B207</f>
        <v>7.5342586481113E-2</v>
      </c>
      <c r="S207">
        <v>1034</v>
      </c>
      <c r="T207">
        <f t="shared" si="51"/>
        <v>22262.830194131118</v>
      </c>
      <c r="U207">
        <f t="shared" si="52"/>
        <v>18612</v>
      </c>
      <c r="V207">
        <f t="shared" si="53"/>
        <v>-618.41194983697551</v>
      </c>
      <c r="W207">
        <f t="shared" si="54"/>
        <v>382433.33970116993</v>
      </c>
      <c r="X207">
        <f t="shared" si="55"/>
        <v>2</v>
      </c>
    </row>
    <row r="208" spans="1:24" x14ac:dyDescent="0.35">
      <c r="A208" s="1">
        <v>41122</v>
      </c>
      <c r="B208">
        <v>3818</v>
      </c>
      <c r="C208">
        <v>4099</v>
      </c>
      <c r="D208">
        <v>3261</v>
      </c>
      <c r="E208">
        <f t="shared" si="42"/>
        <v>0</v>
      </c>
      <c r="F208">
        <f t="shared" si="43"/>
        <v>1</v>
      </c>
      <c r="G208">
        <v>4104</v>
      </c>
      <c r="H208">
        <f t="shared" si="44"/>
        <v>0</v>
      </c>
      <c r="I208">
        <f t="shared" si="45"/>
        <v>0</v>
      </c>
      <c r="J208">
        <f t="shared" si="46"/>
        <v>0</v>
      </c>
      <c r="K208">
        <v>0.4667712327175555</v>
      </c>
      <c r="L208">
        <v>0</v>
      </c>
      <c r="M208">
        <f t="shared" si="47"/>
        <v>0</v>
      </c>
      <c r="N208">
        <f t="shared" si="48"/>
        <v>0</v>
      </c>
      <c r="O208">
        <f t="shared" si="49"/>
        <v>3949.2504809961706</v>
      </c>
      <c r="P208">
        <f>O208-B208</f>
        <v>131.25048099617061</v>
      </c>
      <c r="Q208">
        <f t="shared" si="50"/>
        <v>131.25048099617061</v>
      </c>
      <c r="R208" s="8">
        <f>Q208/B208</f>
        <v>3.4376762963900104E-2</v>
      </c>
      <c r="S208">
        <v>1417</v>
      </c>
      <c r="T208">
        <f t="shared" si="51"/>
        <v>2362.508657931071</v>
      </c>
      <c r="U208">
        <f t="shared" si="52"/>
        <v>25506</v>
      </c>
      <c r="V208">
        <f t="shared" si="53"/>
        <v>131.25048099617061</v>
      </c>
      <c r="W208">
        <f t="shared" si="54"/>
        <v>17226.688761726142</v>
      </c>
      <c r="X208">
        <f t="shared" si="55"/>
        <v>3</v>
      </c>
    </row>
    <row r="209" spans="1:24" x14ac:dyDescent="0.35">
      <c r="A209" s="1">
        <v>41123</v>
      </c>
      <c r="B209">
        <v>3859</v>
      </c>
      <c r="C209">
        <v>3856</v>
      </c>
      <c r="D209">
        <v>3045</v>
      </c>
      <c r="E209">
        <f t="shared" si="42"/>
        <v>0</v>
      </c>
      <c r="F209">
        <f t="shared" si="43"/>
        <v>0</v>
      </c>
      <c r="G209">
        <v>3818</v>
      </c>
      <c r="H209">
        <f t="shared" si="44"/>
        <v>0</v>
      </c>
      <c r="I209">
        <f t="shared" si="45"/>
        <v>0</v>
      </c>
      <c r="J209">
        <f t="shared" si="46"/>
        <v>0</v>
      </c>
      <c r="K209">
        <v>0.50476356454049032</v>
      </c>
      <c r="L209">
        <v>0</v>
      </c>
      <c r="M209">
        <f t="shared" si="47"/>
        <v>1</v>
      </c>
      <c r="N209">
        <f t="shared" si="48"/>
        <v>0</v>
      </c>
      <c r="O209">
        <f t="shared" si="49"/>
        <v>3967.5850109620328</v>
      </c>
      <c r="P209">
        <f>O209-B209</f>
        <v>108.58501096203281</v>
      </c>
      <c r="Q209">
        <f t="shared" si="50"/>
        <v>108.58501096203281</v>
      </c>
      <c r="R209" s="8">
        <f>Q209/B209</f>
        <v>2.8138121524237579E-2</v>
      </c>
      <c r="S209">
        <v>1345</v>
      </c>
      <c r="T209">
        <f t="shared" si="51"/>
        <v>1954.5301973165906</v>
      </c>
      <c r="U209">
        <f t="shared" si="52"/>
        <v>24210</v>
      </c>
      <c r="V209">
        <f t="shared" si="53"/>
        <v>108.58501096203281</v>
      </c>
      <c r="W209">
        <f t="shared" si="54"/>
        <v>11790.704605624785</v>
      </c>
      <c r="X209">
        <f t="shared" si="55"/>
        <v>4</v>
      </c>
    </row>
    <row r="210" spans="1:24" x14ac:dyDescent="0.35">
      <c r="A210" s="1">
        <v>41124</v>
      </c>
      <c r="B210">
        <v>4182</v>
      </c>
      <c r="C210">
        <v>3927</v>
      </c>
      <c r="D210">
        <v>3783</v>
      </c>
      <c r="E210">
        <f t="shared" si="42"/>
        <v>0</v>
      </c>
      <c r="F210">
        <f t="shared" si="43"/>
        <v>0</v>
      </c>
      <c r="G210">
        <v>3859</v>
      </c>
      <c r="H210">
        <f t="shared" si="44"/>
        <v>0</v>
      </c>
      <c r="I210">
        <f t="shared" si="45"/>
        <v>0</v>
      </c>
      <c r="J210">
        <f t="shared" si="46"/>
        <v>0</v>
      </c>
      <c r="K210">
        <v>0.53752759381898452</v>
      </c>
      <c r="L210">
        <v>0</v>
      </c>
      <c r="M210">
        <f t="shared" si="47"/>
        <v>0</v>
      </c>
      <c r="N210">
        <f t="shared" si="48"/>
        <v>1</v>
      </c>
      <c r="O210">
        <f t="shared" si="49"/>
        <v>4267.97264951734</v>
      </c>
      <c r="P210">
        <f>O210-B210</f>
        <v>85.97264951733996</v>
      </c>
      <c r="Q210">
        <f t="shared" si="50"/>
        <v>85.97264951733996</v>
      </c>
      <c r="R210" s="8">
        <f>Q210/B210</f>
        <v>2.0557783241831652E-2</v>
      </c>
      <c r="S210">
        <v>1129</v>
      </c>
      <c r="T210">
        <f t="shared" si="51"/>
        <v>1547.5076913121193</v>
      </c>
      <c r="U210">
        <f t="shared" si="52"/>
        <v>20322</v>
      </c>
      <c r="V210">
        <f t="shared" si="53"/>
        <v>85.97264951733996</v>
      </c>
      <c r="W210">
        <f t="shared" si="54"/>
        <v>7391.2964650313752</v>
      </c>
      <c r="X210">
        <f t="shared" si="55"/>
        <v>5</v>
      </c>
    </row>
    <row r="211" spans="1:24" x14ac:dyDescent="0.35">
      <c r="A211" s="1">
        <v>41125</v>
      </c>
      <c r="B211">
        <v>5052</v>
      </c>
      <c r="C211">
        <v>3953</v>
      </c>
      <c r="D211">
        <v>3997</v>
      </c>
      <c r="E211">
        <f t="shared" si="42"/>
        <v>0</v>
      </c>
      <c r="F211">
        <f t="shared" si="43"/>
        <v>0</v>
      </c>
      <c r="G211">
        <v>4182</v>
      </c>
      <c r="H211">
        <f t="shared" si="44"/>
        <v>1</v>
      </c>
      <c r="I211">
        <f t="shared" si="45"/>
        <v>0</v>
      </c>
      <c r="J211">
        <f t="shared" si="46"/>
        <v>0</v>
      </c>
      <c r="K211">
        <v>0.60108051585918443</v>
      </c>
      <c r="L211">
        <v>1</v>
      </c>
      <c r="M211">
        <f t="shared" si="47"/>
        <v>0</v>
      </c>
      <c r="N211">
        <f t="shared" si="48"/>
        <v>0</v>
      </c>
      <c r="O211">
        <f t="shared" si="49"/>
        <v>4886.0129811120651</v>
      </c>
      <c r="P211">
        <f>O211-B211</f>
        <v>-165.98701888793494</v>
      </c>
      <c r="Q211">
        <f t="shared" si="50"/>
        <v>165.98701888793494</v>
      </c>
      <c r="R211" s="8">
        <f>Q211/B211</f>
        <v>3.2855704451293537E-2</v>
      </c>
      <c r="S211">
        <v>346</v>
      </c>
      <c r="T211">
        <f t="shared" si="51"/>
        <v>11951.065359931315</v>
      </c>
      <c r="U211">
        <f t="shared" si="52"/>
        <v>6228</v>
      </c>
      <c r="V211">
        <f t="shared" si="53"/>
        <v>-331.97403777586987</v>
      </c>
      <c r="W211">
        <f t="shared" si="54"/>
        <v>110206.76175721468</v>
      </c>
      <c r="X211">
        <f t="shared" si="55"/>
        <v>6</v>
      </c>
    </row>
    <row r="212" spans="1:24" x14ac:dyDescent="0.35">
      <c r="A212" s="1">
        <v>41126</v>
      </c>
      <c r="B212">
        <v>4950</v>
      </c>
      <c r="C212">
        <v>4364.333333333333</v>
      </c>
      <c r="D212">
        <v>4547</v>
      </c>
      <c r="E212">
        <f t="shared" si="42"/>
        <v>0</v>
      </c>
      <c r="F212">
        <f t="shared" si="43"/>
        <v>0</v>
      </c>
      <c r="G212">
        <v>5052</v>
      </c>
      <c r="H212">
        <f t="shared" si="44"/>
        <v>0</v>
      </c>
      <c r="I212">
        <f t="shared" si="45"/>
        <v>1</v>
      </c>
      <c r="J212">
        <f t="shared" si="46"/>
        <v>0</v>
      </c>
      <c r="K212">
        <v>0.48814918089926806</v>
      </c>
      <c r="L212">
        <v>1</v>
      </c>
      <c r="M212">
        <f t="shared" si="47"/>
        <v>0</v>
      </c>
      <c r="N212">
        <f t="shared" si="48"/>
        <v>0</v>
      </c>
      <c r="O212">
        <f t="shared" si="49"/>
        <v>5259.3209407611103</v>
      </c>
      <c r="P212">
        <f>O212-B212</f>
        <v>309.32094076111025</v>
      </c>
      <c r="Q212">
        <f t="shared" si="50"/>
        <v>309.32094076111025</v>
      </c>
      <c r="R212" s="8">
        <f>Q212/B212</f>
        <v>6.2489078941638437E-2</v>
      </c>
      <c r="S212">
        <v>782</v>
      </c>
      <c r="T212">
        <f t="shared" si="51"/>
        <v>5567.7769336999845</v>
      </c>
      <c r="U212">
        <f t="shared" si="52"/>
        <v>14076</v>
      </c>
      <c r="V212">
        <f t="shared" si="53"/>
        <v>309.32094076111025</v>
      </c>
      <c r="W212">
        <f t="shared" si="54"/>
        <v>95679.444393338272</v>
      </c>
      <c r="X212">
        <f t="shared" si="55"/>
        <v>7</v>
      </c>
    </row>
    <row r="213" spans="1:24" x14ac:dyDescent="0.35">
      <c r="A213" s="1">
        <v>41127</v>
      </c>
      <c r="B213">
        <v>3960</v>
      </c>
      <c r="C213">
        <v>4728</v>
      </c>
      <c r="D213">
        <v>3646</v>
      </c>
      <c r="E213">
        <f t="shared" si="42"/>
        <v>0</v>
      </c>
      <c r="F213">
        <f t="shared" si="43"/>
        <v>0</v>
      </c>
      <c r="G213">
        <v>4950</v>
      </c>
      <c r="H213">
        <f t="shared" si="44"/>
        <v>0</v>
      </c>
      <c r="I213">
        <f t="shared" si="45"/>
        <v>0</v>
      </c>
      <c r="J213">
        <f t="shared" si="46"/>
        <v>1</v>
      </c>
      <c r="K213">
        <v>0.38497734402230743</v>
      </c>
      <c r="L213">
        <v>0</v>
      </c>
      <c r="M213">
        <f t="shared" si="47"/>
        <v>0</v>
      </c>
      <c r="N213">
        <f t="shared" si="48"/>
        <v>0</v>
      </c>
      <c r="O213">
        <f t="shared" si="49"/>
        <v>4737.9668694284774</v>
      </c>
      <c r="P213">
        <f>O213-B213</f>
        <v>777.96686942847737</v>
      </c>
      <c r="Q213">
        <f t="shared" si="50"/>
        <v>777.96686942847737</v>
      </c>
      <c r="R213" s="8">
        <f>Q213/B213</f>
        <v>0.19645628015870639</v>
      </c>
      <c r="S213">
        <v>974</v>
      </c>
      <c r="T213">
        <f t="shared" si="51"/>
        <v>14003.403649712593</v>
      </c>
      <c r="U213">
        <f t="shared" si="52"/>
        <v>17532</v>
      </c>
      <c r="V213">
        <f t="shared" si="53"/>
        <v>777.96686942847737</v>
      </c>
      <c r="W213">
        <f t="shared" si="54"/>
        <v>605232.44992834551</v>
      </c>
      <c r="X213">
        <f t="shared" si="55"/>
        <v>1</v>
      </c>
    </row>
    <row r="214" spans="1:24" x14ac:dyDescent="0.35">
      <c r="A214" s="1">
        <v>41128</v>
      </c>
      <c r="B214">
        <v>3968</v>
      </c>
      <c r="C214">
        <v>4654</v>
      </c>
      <c r="D214">
        <v>4104</v>
      </c>
      <c r="E214">
        <f t="shared" si="42"/>
        <v>1</v>
      </c>
      <c r="F214">
        <f t="shared" si="43"/>
        <v>0</v>
      </c>
      <c r="G214">
        <v>3960</v>
      </c>
      <c r="H214">
        <f t="shared" si="44"/>
        <v>0</v>
      </c>
      <c r="I214">
        <f t="shared" si="45"/>
        <v>0</v>
      </c>
      <c r="J214">
        <f t="shared" si="46"/>
        <v>0</v>
      </c>
      <c r="K214">
        <v>0.5009294760079005</v>
      </c>
      <c r="L214">
        <v>0</v>
      </c>
      <c r="M214">
        <f t="shared" si="47"/>
        <v>0</v>
      </c>
      <c r="N214">
        <f t="shared" si="48"/>
        <v>0</v>
      </c>
      <c r="O214">
        <f t="shared" si="49"/>
        <v>4557.3304688965318</v>
      </c>
      <c r="P214">
        <f>O214-B214</f>
        <v>589.33046889653178</v>
      </c>
      <c r="Q214">
        <f t="shared" si="50"/>
        <v>589.33046889653178</v>
      </c>
      <c r="R214" s="8">
        <f>Q214/B214</f>
        <v>0.14852078349206951</v>
      </c>
      <c r="S214">
        <v>1453</v>
      </c>
      <c r="T214">
        <f t="shared" si="51"/>
        <v>10607.948440137572</v>
      </c>
      <c r="U214">
        <f t="shared" si="52"/>
        <v>26154</v>
      </c>
      <c r="V214">
        <f t="shared" si="53"/>
        <v>589.33046889653178</v>
      </c>
      <c r="W214">
        <f t="shared" si="54"/>
        <v>347310.40156980604</v>
      </c>
      <c r="X214">
        <f t="shared" si="55"/>
        <v>2</v>
      </c>
    </row>
    <row r="215" spans="1:24" x14ac:dyDescent="0.35">
      <c r="A215" s="1">
        <v>41129</v>
      </c>
      <c r="B215">
        <v>4133</v>
      </c>
      <c r="C215">
        <v>4292.666666666667</v>
      </c>
      <c r="D215">
        <v>3818</v>
      </c>
      <c r="E215">
        <f t="shared" si="42"/>
        <v>0</v>
      </c>
      <c r="F215">
        <f t="shared" si="43"/>
        <v>1</v>
      </c>
      <c r="G215">
        <v>3968</v>
      </c>
      <c r="H215">
        <f t="shared" si="44"/>
        <v>0</v>
      </c>
      <c r="I215">
        <f t="shared" si="45"/>
        <v>0</v>
      </c>
      <c r="J215">
        <f t="shared" si="46"/>
        <v>0</v>
      </c>
      <c r="K215">
        <v>0.51917044266294876</v>
      </c>
      <c r="L215">
        <v>0</v>
      </c>
      <c r="M215">
        <f t="shared" si="47"/>
        <v>0</v>
      </c>
      <c r="N215">
        <f t="shared" si="48"/>
        <v>0</v>
      </c>
      <c r="O215">
        <f t="shared" si="49"/>
        <v>4189.1754247533327</v>
      </c>
      <c r="P215">
        <f>O215-B215</f>
        <v>56.175424753332663</v>
      </c>
      <c r="Q215">
        <f t="shared" si="50"/>
        <v>56.175424753332663</v>
      </c>
      <c r="R215" s="8">
        <f>Q215/B215</f>
        <v>1.3591924692313734E-2</v>
      </c>
      <c r="S215">
        <v>1286</v>
      </c>
      <c r="T215">
        <f t="shared" si="51"/>
        <v>1011.1576455599879</v>
      </c>
      <c r="U215">
        <f t="shared" si="52"/>
        <v>23148</v>
      </c>
      <c r="V215">
        <f t="shared" si="53"/>
        <v>56.175424753332663</v>
      </c>
      <c r="W215">
        <f t="shared" si="54"/>
        <v>3155.6783462173403</v>
      </c>
      <c r="X215">
        <f t="shared" si="55"/>
        <v>3</v>
      </c>
    </row>
    <row r="216" spans="1:24" x14ac:dyDescent="0.35">
      <c r="A216" s="1">
        <v>41130</v>
      </c>
      <c r="B216">
        <v>4408</v>
      </c>
      <c r="C216">
        <v>4020.3333333333335</v>
      </c>
      <c r="D216">
        <v>3859</v>
      </c>
      <c r="E216">
        <f t="shared" si="42"/>
        <v>0</v>
      </c>
      <c r="F216">
        <f t="shared" si="43"/>
        <v>0</v>
      </c>
      <c r="G216">
        <v>4133</v>
      </c>
      <c r="H216">
        <f t="shared" si="44"/>
        <v>0</v>
      </c>
      <c r="I216">
        <f t="shared" si="45"/>
        <v>0</v>
      </c>
      <c r="J216">
        <f t="shared" si="46"/>
        <v>0</v>
      </c>
      <c r="K216">
        <v>0.53195073777158131</v>
      </c>
      <c r="L216">
        <v>0</v>
      </c>
      <c r="M216">
        <f t="shared" si="47"/>
        <v>1</v>
      </c>
      <c r="N216">
        <f t="shared" si="48"/>
        <v>0</v>
      </c>
      <c r="O216">
        <f t="shared" si="49"/>
        <v>4387.8108895903024</v>
      </c>
      <c r="P216">
        <f>O216-B216</f>
        <v>-20.189110409697605</v>
      </c>
      <c r="Q216">
        <f t="shared" si="50"/>
        <v>20.189110409697605</v>
      </c>
      <c r="R216" s="8">
        <f>Q216/B216</f>
        <v>4.5801067172635216E-3</v>
      </c>
      <c r="S216">
        <v>1232</v>
      </c>
      <c r="T216">
        <f t="shared" si="51"/>
        <v>1453.6159494982276</v>
      </c>
      <c r="U216">
        <f t="shared" si="52"/>
        <v>22176</v>
      </c>
      <c r="V216">
        <f t="shared" si="53"/>
        <v>-40.37822081939521</v>
      </c>
      <c r="W216">
        <f t="shared" si="54"/>
        <v>1630.4007165398407</v>
      </c>
      <c r="X216">
        <f t="shared" si="55"/>
        <v>4</v>
      </c>
    </row>
    <row r="217" spans="1:24" x14ac:dyDescent="0.35">
      <c r="A217" s="1">
        <v>41131</v>
      </c>
      <c r="B217">
        <v>5050</v>
      </c>
      <c r="C217">
        <v>4169.666666666667</v>
      </c>
      <c r="D217">
        <v>4182</v>
      </c>
      <c r="E217">
        <f t="shared" si="42"/>
        <v>0</v>
      </c>
      <c r="F217">
        <f t="shared" si="43"/>
        <v>0</v>
      </c>
      <c r="G217">
        <v>4408</v>
      </c>
      <c r="H217">
        <f t="shared" si="44"/>
        <v>0</v>
      </c>
      <c r="I217">
        <f t="shared" si="45"/>
        <v>0</v>
      </c>
      <c r="J217">
        <f t="shared" si="46"/>
        <v>0</v>
      </c>
      <c r="K217">
        <v>0.57459044963401884</v>
      </c>
      <c r="L217">
        <v>0</v>
      </c>
      <c r="M217">
        <f t="shared" si="47"/>
        <v>0</v>
      </c>
      <c r="N217">
        <f t="shared" si="48"/>
        <v>1</v>
      </c>
      <c r="O217">
        <f t="shared" si="49"/>
        <v>4616.8019296516486</v>
      </c>
      <c r="P217">
        <f>O217-B217</f>
        <v>-433.19807034835139</v>
      </c>
      <c r="Q217">
        <f t="shared" si="50"/>
        <v>433.19807034835139</v>
      </c>
      <c r="R217" s="8">
        <f>Q217/B217</f>
        <v>8.578179610858444E-2</v>
      </c>
      <c r="S217">
        <v>1233</v>
      </c>
      <c r="T217">
        <f t="shared" si="51"/>
        <v>31190.2610650813</v>
      </c>
      <c r="U217">
        <f t="shared" si="52"/>
        <v>22194</v>
      </c>
      <c r="V217">
        <f t="shared" si="53"/>
        <v>-866.39614069670279</v>
      </c>
      <c r="W217">
        <f t="shared" si="54"/>
        <v>750642.27261414076</v>
      </c>
      <c r="X217">
        <f t="shared" si="55"/>
        <v>5</v>
      </c>
    </row>
    <row r="218" spans="1:24" x14ac:dyDescent="0.35">
      <c r="A218" s="1">
        <v>41132</v>
      </c>
      <c r="B218">
        <v>5490</v>
      </c>
      <c r="C218">
        <v>4530.333333333333</v>
      </c>
      <c r="D218">
        <v>5052</v>
      </c>
      <c r="E218">
        <f t="shared" si="42"/>
        <v>0</v>
      </c>
      <c r="F218">
        <f t="shared" si="43"/>
        <v>0</v>
      </c>
      <c r="G218">
        <v>5050</v>
      </c>
      <c r="H218">
        <f t="shared" si="44"/>
        <v>1</v>
      </c>
      <c r="I218">
        <f t="shared" si="45"/>
        <v>0</v>
      </c>
      <c r="J218">
        <f t="shared" si="46"/>
        <v>0</v>
      </c>
      <c r="K218">
        <v>0.55112118043453007</v>
      </c>
      <c r="L218">
        <v>1</v>
      </c>
      <c r="M218">
        <f t="shared" si="47"/>
        <v>0</v>
      </c>
      <c r="N218">
        <f t="shared" si="48"/>
        <v>0</v>
      </c>
      <c r="O218">
        <f t="shared" si="49"/>
        <v>5659.0106458826795</v>
      </c>
      <c r="P218">
        <f>O218-B218</f>
        <v>169.01064588267946</v>
      </c>
      <c r="Q218">
        <f t="shared" si="50"/>
        <v>169.01064588267946</v>
      </c>
      <c r="R218" s="8">
        <f>Q218/B218</f>
        <v>3.0785181399395165E-2</v>
      </c>
      <c r="S218">
        <v>1154</v>
      </c>
      <c r="T218">
        <f t="shared" si="51"/>
        <v>3042.1916258882302</v>
      </c>
      <c r="U218">
        <f t="shared" si="52"/>
        <v>20772</v>
      </c>
      <c r="V218">
        <f t="shared" si="53"/>
        <v>169.01064588267946</v>
      </c>
      <c r="W218">
        <f t="shared" si="54"/>
        <v>28564.598421680475</v>
      </c>
      <c r="X218">
        <f t="shared" si="55"/>
        <v>6</v>
      </c>
    </row>
    <row r="219" spans="1:24" x14ac:dyDescent="0.35">
      <c r="A219" s="1">
        <v>41133</v>
      </c>
      <c r="B219">
        <v>5736</v>
      </c>
      <c r="C219">
        <v>4982.666666666667</v>
      </c>
      <c r="D219">
        <v>4950</v>
      </c>
      <c r="E219">
        <f t="shared" si="42"/>
        <v>0</v>
      </c>
      <c r="F219">
        <f t="shared" si="43"/>
        <v>0</v>
      </c>
      <c r="G219">
        <v>5490</v>
      </c>
      <c r="H219">
        <f t="shared" si="44"/>
        <v>0</v>
      </c>
      <c r="I219">
        <f t="shared" si="45"/>
        <v>1</v>
      </c>
      <c r="J219">
        <f t="shared" si="46"/>
        <v>0</v>
      </c>
      <c r="K219">
        <v>0.52858138724294179</v>
      </c>
      <c r="L219">
        <v>1</v>
      </c>
      <c r="M219">
        <f t="shared" si="47"/>
        <v>0</v>
      </c>
      <c r="N219">
        <f t="shared" si="48"/>
        <v>0</v>
      </c>
      <c r="O219">
        <f t="shared" si="49"/>
        <v>5718.0897364427819</v>
      </c>
      <c r="P219">
        <f>O219-B219</f>
        <v>-17.910263557218059</v>
      </c>
      <c r="Q219">
        <f t="shared" si="50"/>
        <v>17.910263557218059</v>
      </c>
      <c r="R219" s="8">
        <f>Q219/B219</f>
        <v>3.1224308851495919E-3</v>
      </c>
      <c r="S219">
        <v>1053</v>
      </c>
      <c r="T219">
        <f t="shared" si="51"/>
        <v>1289.5389761197002</v>
      </c>
      <c r="U219">
        <f t="shared" si="52"/>
        <v>18954</v>
      </c>
      <c r="V219">
        <f t="shared" si="53"/>
        <v>-35.820527114436118</v>
      </c>
      <c r="W219">
        <f t="shared" si="54"/>
        <v>1283.1101627560531</v>
      </c>
      <c r="X219">
        <f t="shared" si="55"/>
        <v>7</v>
      </c>
    </row>
    <row r="220" spans="1:24" x14ac:dyDescent="0.35">
      <c r="A220" s="1">
        <v>41134</v>
      </c>
      <c r="B220">
        <v>5580</v>
      </c>
      <c r="C220">
        <v>5425.333333333333</v>
      </c>
      <c r="D220">
        <v>3960</v>
      </c>
      <c r="E220">
        <f t="shared" si="42"/>
        <v>0</v>
      </c>
      <c r="F220">
        <f t="shared" si="43"/>
        <v>0</v>
      </c>
      <c r="G220">
        <v>5736</v>
      </c>
      <c r="H220">
        <f t="shared" si="44"/>
        <v>0</v>
      </c>
      <c r="I220">
        <f t="shared" si="45"/>
        <v>0</v>
      </c>
      <c r="J220">
        <f t="shared" si="46"/>
        <v>1</v>
      </c>
      <c r="K220">
        <v>0.48187521784593934</v>
      </c>
      <c r="L220">
        <v>0</v>
      </c>
      <c r="M220">
        <f t="shared" si="47"/>
        <v>0</v>
      </c>
      <c r="N220">
        <f t="shared" si="48"/>
        <v>0</v>
      </c>
      <c r="O220">
        <f t="shared" si="49"/>
        <v>5268.0058100265751</v>
      </c>
      <c r="P220">
        <f>O220-B220</f>
        <v>-311.99418997342491</v>
      </c>
      <c r="Q220">
        <f t="shared" si="50"/>
        <v>311.99418997342491</v>
      </c>
      <c r="R220" s="8">
        <f>Q220/B220</f>
        <v>5.5912937271223102E-2</v>
      </c>
      <c r="S220">
        <v>374</v>
      </c>
      <c r="T220">
        <f t="shared" si="51"/>
        <v>22463.581678086593</v>
      </c>
      <c r="U220">
        <f t="shared" si="52"/>
        <v>6732</v>
      </c>
      <c r="V220">
        <f t="shared" si="53"/>
        <v>-623.98837994684982</v>
      </c>
      <c r="W220">
        <f t="shared" si="54"/>
        <v>389361.49830869422</v>
      </c>
      <c r="X220">
        <f t="shared" si="55"/>
        <v>1</v>
      </c>
    </row>
    <row r="221" spans="1:24" x14ac:dyDescent="0.35">
      <c r="A221" s="1">
        <v>41135</v>
      </c>
      <c r="B221">
        <v>5663</v>
      </c>
      <c r="C221">
        <v>5602</v>
      </c>
      <c r="D221">
        <v>3968</v>
      </c>
      <c r="E221">
        <f t="shared" si="42"/>
        <v>1</v>
      </c>
      <c r="F221">
        <f t="shared" si="43"/>
        <v>0</v>
      </c>
      <c r="G221">
        <v>5580</v>
      </c>
      <c r="H221">
        <f t="shared" si="44"/>
        <v>0</v>
      </c>
      <c r="I221">
        <f t="shared" si="45"/>
        <v>0</v>
      </c>
      <c r="J221">
        <f t="shared" si="46"/>
        <v>0</v>
      </c>
      <c r="K221">
        <v>0.50964331358196813</v>
      </c>
      <c r="L221">
        <v>0</v>
      </c>
      <c r="M221">
        <f t="shared" si="47"/>
        <v>0</v>
      </c>
      <c r="N221">
        <f t="shared" si="48"/>
        <v>0</v>
      </c>
      <c r="O221">
        <f t="shared" si="49"/>
        <v>5194.3645488526927</v>
      </c>
      <c r="P221">
        <f>O221-B221</f>
        <v>-468.63545114730732</v>
      </c>
      <c r="Q221">
        <f t="shared" si="50"/>
        <v>468.63545114730732</v>
      </c>
      <c r="R221" s="8">
        <f>Q221/B221</f>
        <v>8.2753920386245336E-2</v>
      </c>
      <c r="S221">
        <v>806</v>
      </c>
      <c r="T221">
        <f t="shared" si="51"/>
        <v>33741.752482606127</v>
      </c>
      <c r="U221">
        <f t="shared" si="52"/>
        <v>14508</v>
      </c>
      <c r="V221">
        <f t="shared" si="53"/>
        <v>-937.27090229461464</v>
      </c>
      <c r="W221">
        <f t="shared" si="54"/>
        <v>878476.74428816105</v>
      </c>
      <c r="X221">
        <f t="shared" si="55"/>
        <v>2</v>
      </c>
    </row>
    <row r="222" spans="1:24" x14ac:dyDescent="0.35">
      <c r="A222" s="1">
        <v>41136</v>
      </c>
      <c r="B222">
        <v>3655</v>
      </c>
      <c r="C222">
        <v>5659.666666666667</v>
      </c>
      <c r="D222">
        <v>4133</v>
      </c>
      <c r="E222">
        <f t="shared" si="42"/>
        <v>0</v>
      </c>
      <c r="F222">
        <f t="shared" si="43"/>
        <v>1</v>
      </c>
      <c r="G222">
        <v>5663</v>
      </c>
      <c r="H222">
        <f t="shared" si="44"/>
        <v>0</v>
      </c>
      <c r="I222">
        <f t="shared" si="45"/>
        <v>0</v>
      </c>
      <c r="J222">
        <f t="shared" si="46"/>
        <v>0</v>
      </c>
      <c r="K222">
        <v>0.26670152201696296</v>
      </c>
      <c r="L222">
        <v>0</v>
      </c>
      <c r="M222">
        <f t="shared" si="47"/>
        <v>0</v>
      </c>
      <c r="N222">
        <f t="shared" si="48"/>
        <v>0</v>
      </c>
      <c r="O222">
        <f t="shared" si="49"/>
        <v>5153.1821220754746</v>
      </c>
      <c r="P222">
        <f>O222-B222</f>
        <v>1498.1821220754746</v>
      </c>
      <c r="Q222">
        <f t="shared" si="50"/>
        <v>1498.1821220754746</v>
      </c>
      <c r="R222" s="8">
        <f>Q222/B222</f>
        <v>0.40989934940505462</v>
      </c>
      <c r="S222">
        <v>2392</v>
      </c>
      <c r="T222">
        <f t="shared" si="51"/>
        <v>26967.278197358544</v>
      </c>
      <c r="U222">
        <f t="shared" si="52"/>
        <v>43056</v>
      </c>
      <c r="V222">
        <f t="shared" si="53"/>
        <v>1498.1821220754746</v>
      </c>
      <c r="W222">
        <f t="shared" si="54"/>
        <v>2244549.6709065721</v>
      </c>
      <c r="X222">
        <f t="shared" si="55"/>
        <v>3</v>
      </c>
    </row>
    <row r="223" spans="1:24" x14ac:dyDescent="0.35">
      <c r="A223" s="1">
        <v>41137</v>
      </c>
      <c r="B223">
        <v>6616</v>
      </c>
      <c r="C223">
        <v>4966</v>
      </c>
      <c r="D223">
        <v>4408</v>
      </c>
      <c r="E223">
        <f t="shared" si="42"/>
        <v>0</v>
      </c>
      <c r="F223">
        <f t="shared" si="43"/>
        <v>0</v>
      </c>
      <c r="G223">
        <v>3655</v>
      </c>
      <c r="H223">
        <f t="shared" si="44"/>
        <v>0</v>
      </c>
      <c r="I223">
        <f t="shared" si="45"/>
        <v>0</v>
      </c>
      <c r="J223">
        <f t="shared" si="46"/>
        <v>0</v>
      </c>
      <c r="K223">
        <v>0.8440223074241896</v>
      </c>
      <c r="L223">
        <v>0</v>
      </c>
      <c r="M223">
        <f t="shared" si="47"/>
        <v>1</v>
      </c>
      <c r="N223">
        <f t="shared" si="48"/>
        <v>0</v>
      </c>
      <c r="O223">
        <f t="shared" si="49"/>
        <v>4816.0326338190926</v>
      </c>
      <c r="P223">
        <f>O223-B223</f>
        <v>-1799.9673661809074</v>
      </c>
      <c r="Q223">
        <f t="shared" si="50"/>
        <v>1799.9673661809074</v>
      </c>
      <c r="R223" s="8">
        <f>Q223/B223</f>
        <v>0.27206278207087475</v>
      </c>
      <c r="S223">
        <v>1441</v>
      </c>
      <c r="T223">
        <f t="shared" si="51"/>
        <v>129597.65036502533</v>
      </c>
      <c r="U223">
        <f t="shared" si="52"/>
        <v>25938</v>
      </c>
      <c r="V223">
        <f t="shared" si="53"/>
        <v>-3599.9347323618149</v>
      </c>
      <c r="W223">
        <f t="shared" si="54"/>
        <v>12959530.077264931</v>
      </c>
      <c r="X223">
        <f t="shared" si="55"/>
        <v>4</v>
      </c>
    </row>
    <row r="224" spans="1:24" x14ac:dyDescent="0.35">
      <c r="A224" s="1">
        <v>41138</v>
      </c>
      <c r="B224">
        <v>6646</v>
      </c>
      <c r="C224">
        <v>5311.333333333333</v>
      </c>
      <c r="D224">
        <v>5050</v>
      </c>
      <c r="E224">
        <f t="shared" si="42"/>
        <v>0</v>
      </c>
      <c r="F224">
        <f t="shared" si="43"/>
        <v>0</v>
      </c>
      <c r="G224">
        <v>6616</v>
      </c>
      <c r="H224">
        <f t="shared" si="44"/>
        <v>0</v>
      </c>
      <c r="I224">
        <f t="shared" si="45"/>
        <v>0</v>
      </c>
      <c r="J224">
        <f t="shared" si="46"/>
        <v>0</v>
      </c>
      <c r="K224">
        <v>0.50348553502962701</v>
      </c>
      <c r="L224">
        <v>0</v>
      </c>
      <c r="M224">
        <f t="shared" si="47"/>
        <v>0</v>
      </c>
      <c r="N224">
        <f t="shared" si="48"/>
        <v>1</v>
      </c>
      <c r="O224">
        <f t="shared" si="49"/>
        <v>5812.2518874367006</v>
      </c>
      <c r="P224">
        <f>O224-B224</f>
        <v>-833.7481125632994</v>
      </c>
      <c r="Q224">
        <f t="shared" si="50"/>
        <v>833.7481125632994</v>
      </c>
      <c r="R224" s="8">
        <f>Q224/B224</f>
        <v>0.12545111534205527</v>
      </c>
      <c r="S224">
        <v>564</v>
      </c>
      <c r="T224">
        <f t="shared" si="51"/>
        <v>60029.864104557557</v>
      </c>
      <c r="U224">
        <f t="shared" si="52"/>
        <v>10152</v>
      </c>
      <c r="V224">
        <f t="shared" si="53"/>
        <v>-1667.4962251265988</v>
      </c>
      <c r="W224">
        <f t="shared" si="54"/>
        <v>2780543.6608114569</v>
      </c>
      <c r="X224">
        <f t="shared" si="55"/>
        <v>5</v>
      </c>
    </row>
    <row r="225" spans="1:24" x14ac:dyDescent="0.35">
      <c r="A225" s="1">
        <v>41139</v>
      </c>
      <c r="B225">
        <v>7997</v>
      </c>
      <c r="C225">
        <v>5639</v>
      </c>
      <c r="D225">
        <v>5490</v>
      </c>
      <c r="E225">
        <f t="shared" si="42"/>
        <v>0</v>
      </c>
      <c r="F225">
        <f t="shared" si="43"/>
        <v>0</v>
      </c>
      <c r="G225">
        <v>6646</v>
      </c>
      <c r="H225">
        <f t="shared" si="44"/>
        <v>1</v>
      </c>
      <c r="I225">
        <f t="shared" si="45"/>
        <v>0</v>
      </c>
      <c r="J225">
        <f t="shared" si="46"/>
        <v>0</v>
      </c>
      <c r="K225">
        <v>0.6569652608342047</v>
      </c>
      <c r="L225">
        <v>1</v>
      </c>
      <c r="M225">
        <f t="shared" si="47"/>
        <v>0</v>
      </c>
      <c r="N225">
        <f t="shared" si="48"/>
        <v>0</v>
      </c>
      <c r="O225">
        <f t="shared" si="49"/>
        <v>6554.7654773182576</v>
      </c>
      <c r="P225">
        <f>O225-B225</f>
        <v>-1442.2345226817424</v>
      </c>
      <c r="Q225">
        <f t="shared" si="50"/>
        <v>1442.2345226817424</v>
      </c>
      <c r="R225" s="8">
        <f>Q225/B225</f>
        <v>0.18034694543975771</v>
      </c>
      <c r="S225">
        <v>302</v>
      </c>
      <c r="T225">
        <f t="shared" si="51"/>
        <v>103840.88563308545</v>
      </c>
      <c r="U225">
        <f t="shared" si="52"/>
        <v>5436</v>
      </c>
      <c r="V225">
        <f t="shared" si="53"/>
        <v>-2884.4690453634848</v>
      </c>
      <c r="W225">
        <f t="shared" si="54"/>
        <v>8320161.673660134</v>
      </c>
      <c r="X225">
        <f t="shared" si="55"/>
        <v>6</v>
      </c>
    </row>
    <row r="226" spans="1:24" x14ac:dyDescent="0.35">
      <c r="A226" s="1">
        <v>41140</v>
      </c>
      <c r="B226">
        <v>4628.5</v>
      </c>
      <c r="C226">
        <v>7086.333333333333</v>
      </c>
      <c r="D226">
        <v>5736</v>
      </c>
      <c r="E226">
        <f t="shared" si="42"/>
        <v>0</v>
      </c>
      <c r="F226">
        <f t="shared" si="43"/>
        <v>0</v>
      </c>
      <c r="G226">
        <v>7997</v>
      </c>
      <c r="H226">
        <f t="shared" si="44"/>
        <v>0</v>
      </c>
      <c r="I226">
        <f t="shared" si="45"/>
        <v>1</v>
      </c>
      <c r="J226">
        <f t="shared" si="46"/>
        <v>0</v>
      </c>
      <c r="K226">
        <v>0.10863250842337632</v>
      </c>
      <c r="L226">
        <v>1</v>
      </c>
      <c r="M226">
        <f t="shared" si="47"/>
        <v>0</v>
      </c>
      <c r="N226">
        <f t="shared" si="48"/>
        <v>0</v>
      </c>
      <c r="O226">
        <f t="shared" si="49"/>
        <v>7288.3395381062746</v>
      </c>
      <c r="P226">
        <f>O226-B226</f>
        <v>2659.8395381062746</v>
      </c>
      <c r="Q226">
        <f t="shared" si="50"/>
        <v>2659.8395381062746</v>
      </c>
      <c r="R226" s="8">
        <f>Q226/B226</f>
        <v>0.57466555862726032</v>
      </c>
      <c r="S226">
        <v>3550</v>
      </c>
      <c r="T226">
        <f t="shared" si="51"/>
        <v>47877.11168591294</v>
      </c>
      <c r="U226">
        <f t="shared" si="52"/>
        <v>63900</v>
      </c>
      <c r="V226">
        <f t="shared" si="53"/>
        <v>2659.8395381062746</v>
      </c>
      <c r="W226">
        <f t="shared" si="54"/>
        <v>7074746.3684734004</v>
      </c>
      <c r="X226">
        <f t="shared" si="55"/>
        <v>7</v>
      </c>
    </row>
    <row r="227" spans="1:24" x14ac:dyDescent="0.35">
      <c r="A227" s="1">
        <v>41141</v>
      </c>
      <c r="B227">
        <v>4628.5</v>
      </c>
      <c r="C227">
        <v>6423.833333333333</v>
      </c>
      <c r="D227">
        <v>5580</v>
      </c>
      <c r="E227">
        <f t="shared" si="42"/>
        <v>0</v>
      </c>
      <c r="F227">
        <f t="shared" si="43"/>
        <v>0</v>
      </c>
      <c r="G227">
        <v>4628.5</v>
      </c>
      <c r="H227">
        <f t="shared" si="44"/>
        <v>0</v>
      </c>
      <c r="I227">
        <f t="shared" si="45"/>
        <v>0</v>
      </c>
      <c r="J227">
        <f t="shared" si="46"/>
        <v>1</v>
      </c>
      <c r="K227">
        <v>0.5</v>
      </c>
      <c r="L227">
        <v>0</v>
      </c>
      <c r="M227">
        <f t="shared" si="47"/>
        <v>0</v>
      </c>
      <c r="N227">
        <f t="shared" si="48"/>
        <v>0</v>
      </c>
      <c r="O227">
        <f t="shared" si="49"/>
        <v>5964.9178589254589</v>
      </c>
      <c r="P227">
        <f>O227-B227</f>
        <v>1336.4178589254589</v>
      </c>
      <c r="Q227">
        <f t="shared" si="50"/>
        <v>1336.4178589254589</v>
      </c>
      <c r="R227" s="8">
        <f>Q227/B227</f>
        <v>0.28873670928496464</v>
      </c>
      <c r="S227">
        <v>564</v>
      </c>
      <c r="T227">
        <f t="shared" si="51"/>
        <v>24055.521460658259</v>
      </c>
      <c r="U227">
        <f t="shared" si="52"/>
        <v>10152</v>
      </c>
      <c r="V227">
        <f t="shared" si="53"/>
        <v>1336.4178589254589</v>
      </c>
      <c r="W227">
        <f t="shared" si="54"/>
        <v>1786012.6936549076</v>
      </c>
      <c r="X227">
        <f t="shared" si="55"/>
        <v>1</v>
      </c>
    </row>
    <row r="228" spans="1:24" x14ac:dyDescent="0.35">
      <c r="A228" s="1">
        <v>41142</v>
      </c>
      <c r="B228">
        <v>4628.5</v>
      </c>
      <c r="C228">
        <v>5751.333333333333</v>
      </c>
      <c r="D228">
        <v>5663</v>
      </c>
      <c r="E228">
        <f t="shared" si="42"/>
        <v>1</v>
      </c>
      <c r="F228">
        <f t="shared" si="43"/>
        <v>0</v>
      </c>
      <c r="G228">
        <v>4628.5</v>
      </c>
      <c r="H228">
        <f t="shared" si="44"/>
        <v>0</v>
      </c>
      <c r="I228">
        <f t="shared" si="45"/>
        <v>0</v>
      </c>
      <c r="J228">
        <f t="shared" si="46"/>
        <v>0</v>
      </c>
      <c r="K228">
        <v>0.5</v>
      </c>
      <c r="L228">
        <v>0</v>
      </c>
      <c r="M228">
        <f t="shared" si="47"/>
        <v>0</v>
      </c>
      <c r="N228">
        <f t="shared" si="48"/>
        <v>0</v>
      </c>
      <c r="O228">
        <f t="shared" si="49"/>
        <v>5652.5113171276125</v>
      </c>
      <c r="P228">
        <f>O228-B228</f>
        <v>1024.0113171276125</v>
      </c>
      <c r="Q228">
        <f t="shared" si="50"/>
        <v>1024.0113171276125</v>
      </c>
      <c r="R228" s="8">
        <f>Q228/B228</f>
        <v>0.22124042716379227</v>
      </c>
      <c r="S228">
        <v>1221</v>
      </c>
      <c r="T228">
        <f t="shared" si="51"/>
        <v>18432.203708297027</v>
      </c>
      <c r="U228">
        <f t="shared" si="52"/>
        <v>21978</v>
      </c>
      <c r="V228">
        <f t="shared" si="53"/>
        <v>1024.0113171276125</v>
      </c>
      <c r="W228">
        <f t="shared" si="54"/>
        <v>1048599.1776054278</v>
      </c>
      <c r="X228">
        <f t="shared" si="55"/>
        <v>2</v>
      </c>
    </row>
    <row r="229" spans="1:24" x14ac:dyDescent="0.35">
      <c r="A229" s="1">
        <v>41143</v>
      </c>
      <c r="B229">
        <v>4628.5</v>
      </c>
      <c r="C229">
        <v>4628.5</v>
      </c>
      <c r="D229">
        <v>3655</v>
      </c>
      <c r="E229">
        <f t="shared" si="42"/>
        <v>0</v>
      </c>
      <c r="F229">
        <f t="shared" si="43"/>
        <v>1</v>
      </c>
      <c r="G229">
        <v>4628.5</v>
      </c>
      <c r="H229">
        <f t="shared" si="44"/>
        <v>0</v>
      </c>
      <c r="I229">
        <f t="shared" si="45"/>
        <v>0</v>
      </c>
      <c r="J229">
        <f t="shared" si="46"/>
        <v>0</v>
      </c>
      <c r="K229">
        <v>0.5</v>
      </c>
      <c r="L229">
        <v>0</v>
      </c>
      <c r="M229">
        <f t="shared" si="47"/>
        <v>0</v>
      </c>
      <c r="N229">
        <f t="shared" si="48"/>
        <v>0</v>
      </c>
      <c r="O229">
        <f t="shared" si="49"/>
        <v>4392.1896379894615</v>
      </c>
      <c r="P229">
        <f>O229-B229</f>
        <v>-236.31036201053848</v>
      </c>
      <c r="Q229">
        <f t="shared" si="50"/>
        <v>236.31036201053848</v>
      </c>
      <c r="R229" s="8">
        <f>Q229/B229</f>
        <v>5.1055495735235712E-2</v>
      </c>
      <c r="S229">
        <v>242</v>
      </c>
      <c r="T229">
        <f t="shared" si="51"/>
        <v>17014.346064758771</v>
      </c>
      <c r="U229">
        <f t="shared" si="52"/>
        <v>4356</v>
      </c>
      <c r="V229">
        <f t="shared" si="53"/>
        <v>-472.62072402107697</v>
      </c>
      <c r="W229">
        <f t="shared" si="54"/>
        <v>223370.348774207</v>
      </c>
      <c r="X229">
        <f t="shared" si="55"/>
        <v>3</v>
      </c>
    </row>
    <row r="230" spans="1:24" x14ac:dyDescent="0.35">
      <c r="A230" s="1">
        <v>41144</v>
      </c>
      <c r="B230">
        <v>8932</v>
      </c>
      <c r="C230">
        <v>4628.5</v>
      </c>
      <c r="D230">
        <v>6616</v>
      </c>
      <c r="E230">
        <f t="shared" si="42"/>
        <v>0</v>
      </c>
      <c r="F230">
        <f t="shared" si="43"/>
        <v>0</v>
      </c>
      <c r="G230">
        <v>4628.5</v>
      </c>
      <c r="H230">
        <f t="shared" si="44"/>
        <v>0</v>
      </c>
      <c r="I230">
        <f t="shared" si="45"/>
        <v>0</v>
      </c>
      <c r="J230">
        <f t="shared" si="46"/>
        <v>0</v>
      </c>
      <c r="K230">
        <v>1</v>
      </c>
      <c r="L230">
        <v>0</v>
      </c>
      <c r="M230">
        <f t="shared" si="47"/>
        <v>1</v>
      </c>
      <c r="N230">
        <f t="shared" si="48"/>
        <v>0</v>
      </c>
      <c r="O230">
        <f t="shared" si="49"/>
        <v>5705.3092275407871</v>
      </c>
      <c r="P230">
        <f>O230-B230</f>
        <v>-3226.6907724592129</v>
      </c>
      <c r="Q230">
        <f t="shared" si="50"/>
        <v>3226.6907724592129</v>
      </c>
      <c r="R230" s="8">
        <f>Q230/B230</f>
        <v>0.36125064626726522</v>
      </c>
      <c r="S230">
        <v>256</v>
      </c>
      <c r="T230">
        <f t="shared" si="51"/>
        <v>232321.73561706333</v>
      </c>
      <c r="U230">
        <f t="shared" si="52"/>
        <v>4608</v>
      </c>
      <c r="V230">
        <f t="shared" si="53"/>
        <v>-6453.3815449184258</v>
      </c>
      <c r="W230">
        <f t="shared" si="54"/>
        <v>41646133.364293724</v>
      </c>
      <c r="X230">
        <f t="shared" si="55"/>
        <v>4</v>
      </c>
    </row>
    <row r="231" spans="1:24" x14ac:dyDescent="0.35">
      <c r="A231" s="1">
        <v>41145</v>
      </c>
      <c r="B231">
        <v>4628.5</v>
      </c>
      <c r="C231">
        <v>6063</v>
      </c>
      <c r="D231">
        <v>6646</v>
      </c>
      <c r="E231">
        <f t="shared" si="42"/>
        <v>0</v>
      </c>
      <c r="F231">
        <f t="shared" si="43"/>
        <v>0</v>
      </c>
      <c r="G231">
        <v>8932</v>
      </c>
      <c r="H231">
        <f t="shared" si="44"/>
        <v>0</v>
      </c>
      <c r="I231">
        <f t="shared" si="45"/>
        <v>0</v>
      </c>
      <c r="J231">
        <f t="shared" si="46"/>
        <v>0</v>
      </c>
      <c r="K231">
        <v>0</v>
      </c>
      <c r="L231">
        <v>0</v>
      </c>
      <c r="M231">
        <f t="shared" si="47"/>
        <v>0</v>
      </c>
      <c r="N231">
        <f t="shared" si="48"/>
        <v>1</v>
      </c>
      <c r="O231">
        <f t="shared" si="49"/>
        <v>7156.3188258628361</v>
      </c>
      <c r="P231">
        <f>O231-B231</f>
        <v>2527.8188258628361</v>
      </c>
      <c r="Q231">
        <f t="shared" si="50"/>
        <v>2527.8188258628361</v>
      </c>
      <c r="R231" s="8">
        <f>Q231/B231</f>
        <v>0.54614212506488846</v>
      </c>
      <c r="S231">
        <v>1510</v>
      </c>
      <c r="T231">
        <f t="shared" si="51"/>
        <v>45500.73886553105</v>
      </c>
      <c r="U231">
        <f t="shared" si="52"/>
        <v>27180</v>
      </c>
      <c r="V231">
        <f t="shared" si="53"/>
        <v>2527.8188258628361</v>
      </c>
      <c r="W231">
        <f t="shared" si="54"/>
        <v>6389868.0163865676</v>
      </c>
      <c r="X231">
        <f t="shared" si="55"/>
        <v>5</v>
      </c>
    </row>
    <row r="232" spans="1:24" x14ac:dyDescent="0.35">
      <c r="A232" s="1">
        <v>41146</v>
      </c>
      <c r="B232">
        <v>8831</v>
      </c>
      <c r="C232">
        <v>6063</v>
      </c>
      <c r="D232">
        <v>7997</v>
      </c>
      <c r="E232">
        <f t="shared" si="42"/>
        <v>0</v>
      </c>
      <c r="F232">
        <f t="shared" si="43"/>
        <v>0</v>
      </c>
      <c r="G232">
        <v>4628.5</v>
      </c>
      <c r="H232">
        <f t="shared" si="44"/>
        <v>1</v>
      </c>
      <c r="I232">
        <f t="shared" si="45"/>
        <v>0</v>
      </c>
      <c r="J232">
        <f t="shared" si="46"/>
        <v>0</v>
      </c>
      <c r="K232">
        <v>0.98826536540025556</v>
      </c>
      <c r="L232">
        <v>1</v>
      </c>
      <c r="M232">
        <f t="shared" si="47"/>
        <v>0</v>
      </c>
      <c r="N232">
        <f t="shared" si="48"/>
        <v>0</v>
      </c>
      <c r="O232">
        <f t="shared" si="49"/>
        <v>7171.6650002975211</v>
      </c>
      <c r="P232">
        <f>O232-B232</f>
        <v>-1659.3349997024789</v>
      </c>
      <c r="Q232">
        <f t="shared" si="50"/>
        <v>1659.3349997024789</v>
      </c>
      <c r="R232" s="8">
        <f>Q232/B232</f>
        <v>0.18789887891546583</v>
      </c>
      <c r="S232">
        <v>1237</v>
      </c>
      <c r="T232">
        <f t="shared" si="51"/>
        <v>119472.11997857847</v>
      </c>
      <c r="U232">
        <f t="shared" si="52"/>
        <v>22266</v>
      </c>
      <c r="V232">
        <f t="shared" si="53"/>
        <v>-3318.6699994049577</v>
      </c>
      <c r="W232">
        <f t="shared" si="54"/>
        <v>11013570.564950502</v>
      </c>
      <c r="X232">
        <f t="shared" si="55"/>
        <v>6</v>
      </c>
    </row>
    <row r="233" spans="1:24" x14ac:dyDescent="0.35">
      <c r="A233" s="1">
        <v>41147</v>
      </c>
      <c r="B233">
        <v>8547</v>
      </c>
      <c r="C233">
        <v>7463.833333333333</v>
      </c>
      <c r="D233">
        <v>4628.5</v>
      </c>
      <c r="E233">
        <f t="shared" si="42"/>
        <v>0</v>
      </c>
      <c r="F233">
        <f t="shared" si="43"/>
        <v>0</v>
      </c>
      <c r="G233">
        <v>8831</v>
      </c>
      <c r="H233">
        <f t="shared" si="44"/>
        <v>0</v>
      </c>
      <c r="I233">
        <f t="shared" si="45"/>
        <v>1</v>
      </c>
      <c r="J233">
        <f t="shared" si="46"/>
        <v>0</v>
      </c>
      <c r="K233">
        <v>0.46700360171953059</v>
      </c>
      <c r="L233">
        <v>1</v>
      </c>
      <c r="M233">
        <f t="shared" si="47"/>
        <v>0</v>
      </c>
      <c r="N233">
        <f t="shared" si="48"/>
        <v>0</v>
      </c>
      <c r="O233">
        <f t="shared" si="49"/>
        <v>7202.7275739476836</v>
      </c>
      <c r="P233">
        <f>O233-B233</f>
        <v>-1344.2724260523164</v>
      </c>
      <c r="Q233">
        <f t="shared" si="50"/>
        <v>1344.2724260523164</v>
      </c>
      <c r="R233" s="8">
        <f>Q233/B233</f>
        <v>0.15728003112815214</v>
      </c>
      <c r="S233">
        <v>942</v>
      </c>
      <c r="T233">
        <f t="shared" si="51"/>
        <v>96787.614675766788</v>
      </c>
      <c r="U233">
        <f t="shared" si="52"/>
        <v>16956</v>
      </c>
      <c r="V233">
        <f t="shared" si="53"/>
        <v>-2688.5448521046328</v>
      </c>
      <c r="W233">
        <f t="shared" si="54"/>
        <v>7228273.4217783222</v>
      </c>
      <c r="X233">
        <f t="shared" si="55"/>
        <v>7</v>
      </c>
    </row>
    <row r="234" spans="1:24" x14ac:dyDescent="0.35">
      <c r="A234" s="1">
        <v>41148</v>
      </c>
      <c r="B234">
        <v>6839</v>
      </c>
      <c r="C234">
        <v>7335.5</v>
      </c>
      <c r="D234">
        <v>4628.5</v>
      </c>
      <c r="E234">
        <f t="shared" si="42"/>
        <v>0</v>
      </c>
      <c r="F234">
        <f t="shared" si="43"/>
        <v>0</v>
      </c>
      <c r="G234">
        <v>8547</v>
      </c>
      <c r="H234">
        <f t="shared" si="44"/>
        <v>0</v>
      </c>
      <c r="I234">
        <f t="shared" si="45"/>
        <v>0</v>
      </c>
      <c r="J234">
        <f t="shared" si="46"/>
        <v>1</v>
      </c>
      <c r="K234">
        <v>0.30155687231323342</v>
      </c>
      <c r="L234">
        <v>0</v>
      </c>
      <c r="M234">
        <f t="shared" si="47"/>
        <v>0</v>
      </c>
      <c r="N234">
        <f t="shared" si="48"/>
        <v>0</v>
      </c>
      <c r="O234">
        <f t="shared" si="49"/>
        <v>6793.5151873142067</v>
      </c>
      <c r="P234">
        <f>O234-B234</f>
        <v>-45.484812685793258</v>
      </c>
      <c r="Q234">
        <f t="shared" si="50"/>
        <v>45.484812685793258</v>
      </c>
      <c r="R234" s="8">
        <f>Q234/B234</f>
        <v>6.6507987550509223E-3</v>
      </c>
      <c r="S234">
        <v>489</v>
      </c>
      <c r="T234">
        <f t="shared" si="51"/>
        <v>3274.9065133771146</v>
      </c>
      <c r="U234">
        <f t="shared" si="52"/>
        <v>8802</v>
      </c>
      <c r="V234">
        <f t="shared" si="53"/>
        <v>-90.969625371586517</v>
      </c>
      <c r="W234">
        <f t="shared" si="54"/>
        <v>8275.4727402467979</v>
      </c>
      <c r="X234">
        <f t="shared" si="55"/>
        <v>1</v>
      </c>
    </row>
    <row r="235" spans="1:24" x14ac:dyDescent="0.35">
      <c r="A235" s="1">
        <v>41149</v>
      </c>
      <c r="B235">
        <v>6209</v>
      </c>
      <c r="C235">
        <v>8072.333333333333</v>
      </c>
      <c r="D235">
        <v>4628.5</v>
      </c>
      <c r="E235">
        <f t="shared" si="42"/>
        <v>1</v>
      </c>
      <c r="F235">
        <f t="shared" si="43"/>
        <v>0</v>
      </c>
      <c r="G235">
        <v>6839</v>
      </c>
      <c r="H235">
        <f t="shared" si="44"/>
        <v>0</v>
      </c>
      <c r="I235">
        <f t="shared" si="45"/>
        <v>0</v>
      </c>
      <c r="J235">
        <f t="shared" si="46"/>
        <v>0</v>
      </c>
      <c r="K235">
        <v>0.42680376437783202</v>
      </c>
      <c r="L235">
        <v>0</v>
      </c>
      <c r="M235">
        <f t="shared" si="47"/>
        <v>0</v>
      </c>
      <c r="N235">
        <f t="shared" si="48"/>
        <v>0</v>
      </c>
      <c r="O235">
        <f t="shared" si="49"/>
        <v>6577.8850672594635</v>
      </c>
      <c r="P235">
        <f>O235-B235</f>
        <v>368.88506725946354</v>
      </c>
      <c r="Q235">
        <f t="shared" si="50"/>
        <v>368.88506725946354</v>
      </c>
      <c r="R235" s="8">
        <f>Q235/B235</f>
        <v>5.9411349212347163E-2</v>
      </c>
      <c r="S235">
        <v>1543</v>
      </c>
      <c r="T235">
        <f t="shared" si="51"/>
        <v>6639.9312106703437</v>
      </c>
      <c r="U235">
        <f t="shared" si="52"/>
        <v>27774</v>
      </c>
      <c r="V235">
        <f t="shared" si="53"/>
        <v>368.88506725946354</v>
      </c>
      <c r="W235">
        <f t="shared" si="54"/>
        <v>136076.19284701895</v>
      </c>
      <c r="X235">
        <f t="shared" si="55"/>
        <v>2</v>
      </c>
    </row>
    <row r="236" spans="1:24" x14ac:dyDescent="0.35">
      <c r="A236" s="1">
        <v>41150</v>
      </c>
      <c r="B236">
        <v>6414</v>
      </c>
      <c r="C236">
        <v>7198.333333333333</v>
      </c>
      <c r="D236">
        <v>4628.5</v>
      </c>
      <c r="E236">
        <f t="shared" si="42"/>
        <v>0</v>
      </c>
      <c r="F236">
        <f t="shared" si="43"/>
        <v>1</v>
      </c>
      <c r="G236">
        <v>6209</v>
      </c>
      <c r="H236">
        <f t="shared" si="44"/>
        <v>0</v>
      </c>
      <c r="I236">
        <f t="shared" si="45"/>
        <v>0</v>
      </c>
      <c r="J236">
        <f t="shared" si="46"/>
        <v>0</v>
      </c>
      <c r="K236">
        <v>0.52381782270245147</v>
      </c>
      <c r="L236">
        <v>0</v>
      </c>
      <c r="M236">
        <f t="shared" si="47"/>
        <v>0</v>
      </c>
      <c r="N236">
        <f t="shared" si="48"/>
        <v>0</v>
      </c>
      <c r="O236">
        <f t="shared" si="49"/>
        <v>5993.5943561047297</v>
      </c>
      <c r="P236">
        <f>O236-B236</f>
        <v>-420.40564389527026</v>
      </c>
      <c r="Q236">
        <f t="shared" si="50"/>
        <v>420.40564389527026</v>
      </c>
      <c r="R236" s="8">
        <f>Q236/B236</f>
        <v>6.5545002166396985E-2</v>
      </c>
      <c r="S236">
        <v>1461</v>
      </c>
      <c r="T236">
        <f t="shared" si="51"/>
        <v>30269.206360459459</v>
      </c>
      <c r="U236">
        <f t="shared" si="52"/>
        <v>26298</v>
      </c>
      <c r="V236">
        <f t="shared" si="53"/>
        <v>-840.81128779054052</v>
      </c>
      <c r="W236">
        <f t="shared" si="54"/>
        <v>706963.62167598715</v>
      </c>
      <c r="X236">
        <f t="shared" si="55"/>
        <v>3</v>
      </c>
    </row>
    <row r="237" spans="1:24" x14ac:dyDescent="0.35">
      <c r="A237" s="1">
        <v>41151</v>
      </c>
      <c r="B237">
        <v>7412</v>
      </c>
      <c r="C237">
        <v>6487.333333333333</v>
      </c>
      <c r="D237">
        <v>8932</v>
      </c>
      <c r="E237">
        <f t="shared" si="42"/>
        <v>0</v>
      </c>
      <c r="F237">
        <f t="shared" si="43"/>
        <v>0</v>
      </c>
      <c r="G237">
        <v>6414</v>
      </c>
      <c r="H237">
        <f t="shared" si="44"/>
        <v>0</v>
      </c>
      <c r="I237">
        <f t="shared" si="45"/>
        <v>0</v>
      </c>
      <c r="J237">
        <f t="shared" si="46"/>
        <v>0</v>
      </c>
      <c r="K237">
        <v>0.61595213198559318</v>
      </c>
      <c r="L237">
        <v>0</v>
      </c>
      <c r="M237">
        <f t="shared" si="47"/>
        <v>1</v>
      </c>
      <c r="N237">
        <f t="shared" si="48"/>
        <v>0</v>
      </c>
      <c r="O237">
        <f t="shared" si="49"/>
        <v>7584.937180402193</v>
      </c>
      <c r="P237">
        <f>O237-B237</f>
        <v>172.93718040219301</v>
      </c>
      <c r="Q237">
        <f t="shared" si="50"/>
        <v>172.93718040219301</v>
      </c>
      <c r="R237" s="8">
        <f>Q237/B237</f>
        <v>2.333205348113775E-2</v>
      </c>
      <c r="S237">
        <v>188</v>
      </c>
      <c r="T237">
        <f t="shared" si="51"/>
        <v>3112.8692472394741</v>
      </c>
      <c r="U237">
        <f t="shared" si="52"/>
        <v>3384</v>
      </c>
      <c r="V237">
        <f t="shared" si="53"/>
        <v>172.93718040219301</v>
      </c>
      <c r="W237">
        <f t="shared" si="54"/>
        <v>29907.268365460648</v>
      </c>
      <c r="X237">
        <f t="shared" si="55"/>
        <v>4</v>
      </c>
    </row>
    <row r="238" spans="1:24" x14ac:dyDescent="0.35">
      <c r="A238" s="1">
        <v>41152</v>
      </c>
      <c r="B238">
        <v>8691</v>
      </c>
      <c r="C238">
        <v>6678.333333333333</v>
      </c>
      <c r="D238">
        <v>4628.5</v>
      </c>
      <c r="E238">
        <f t="shared" si="42"/>
        <v>0</v>
      </c>
      <c r="F238">
        <f t="shared" si="43"/>
        <v>0</v>
      </c>
      <c r="G238">
        <v>7412</v>
      </c>
      <c r="H238">
        <f t="shared" si="44"/>
        <v>0</v>
      </c>
      <c r="I238">
        <f t="shared" si="45"/>
        <v>0</v>
      </c>
      <c r="J238">
        <f t="shared" si="46"/>
        <v>0</v>
      </c>
      <c r="K238">
        <v>0.64859997676309977</v>
      </c>
      <c r="L238">
        <v>0</v>
      </c>
      <c r="M238">
        <f t="shared" si="47"/>
        <v>0</v>
      </c>
      <c r="N238">
        <f t="shared" si="48"/>
        <v>1</v>
      </c>
      <c r="O238">
        <f t="shared" si="49"/>
        <v>6315.2757863204733</v>
      </c>
      <c r="P238">
        <f>O238-B238</f>
        <v>-2375.7242136795267</v>
      </c>
      <c r="Q238">
        <f t="shared" si="50"/>
        <v>2375.7242136795267</v>
      </c>
      <c r="R238" s="8">
        <f>Q238/B238</f>
        <v>0.27335452924629233</v>
      </c>
      <c r="S238">
        <v>387</v>
      </c>
      <c r="T238">
        <f t="shared" si="51"/>
        <v>171052.1433849259</v>
      </c>
      <c r="U238">
        <f t="shared" si="52"/>
        <v>6966</v>
      </c>
      <c r="V238">
        <f t="shared" si="53"/>
        <v>-4751.4484273590533</v>
      </c>
      <c r="W238">
        <f t="shared" si="54"/>
        <v>22576262.157852821</v>
      </c>
      <c r="X238">
        <f t="shared" si="55"/>
        <v>5</v>
      </c>
    </row>
    <row r="239" spans="1:24" x14ac:dyDescent="0.35">
      <c r="A239" s="1">
        <v>41153</v>
      </c>
      <c r="B239">
        <v>8447</v>
      </c>
      <c r="C239">
        <v>7505.666666666667</v>
      </c>
      <c r="D239">
        <v>8831</v>
      </c>
      <c r="E239">
        <f t="shared" si="42"/>
        <v>0</v>
      </c>
      <c r="F239">
        <f t="shared" si="43"/>
        <v>0</v>
      </c>
      <c r="G239">
        <v>8691</v>
      </c>
      <c r="H239">
        <f t="shared" si="44"/>
        <v>1</v>
      </c>
      <c r="I239">
        <f t="shared" si="45"/>
        <v>0</v>
      </c>
      <c r="J239">
        <f t="shared" si="46"/>
        <v>0</v>
      </c>
      <c r="K239">
        <v>0.47165098175903336</v>
      </c>
      <c r="L239">
        <v>1</v>
      </c>
      <c r="M239">
        <f t="shared" si="47"/>
        <v>0</v>
      </c>
      <c r="N239">
        <f t="shared" si="48"/>
        <v>0</v>
      </c>
      <c r="O239">
        <f t="shared" si="49"/>
        <v>8863.5169915668903</v>
      </c>
      <c r="P239">
        <f>O239-B239</f>
        <v>416.51699156689028</v>
      </c>
      <c r="Q239">
        <f t="shared" si="50"/>
        <v>416.51699156689028</v>
      </c>
      <c r="R239" s="8">
        <f>Q239/B239</f>
        <v>4.9309457981163762E-2</v>
      </c>
      <c r="S239">
        <v>1113</v>
      </c>
      <c r="T239">
        <f t="shared" si="51"/>
        <v>7497.3058482040251</v>
      </c>
      <c r="U239">
        <f t="shared" si="52"/>
        <v>20034</v>
      </c>
      <c r="V239">
        <f t="shared" si="53"/>
        <v>416.51699156689028</v>
      </c>
      <c r="W239">
        <f t="shared" si="54"/>
        <v>173486.40426393296</v>
      </c>
      <c r="X239">
        <f t="shared" si="55"/>
        <v>6</v>
      </c>
    </row>
    <row r="240" spans="1:24" x14ac:dyDescent="0.35">
      <c r="A240" s="1">
        <v>41154</v>
      </c>
      <c r="B240">
        <v>7848</v>
      </c>
      <c r="C240">
        <v>8183.333333333333</v>
      </c>
      <c r="D240">
        <v>8547</v>
      </c>
      <c r="E240">
        <f t="shared" si="42"/>
        <v>0</v>
      </c>
      <c r="F240">
        <f t="shared" si="43"/>
        <v>0</v>
      </c>
      <c r="G240">
        <v>8447</v>
      </c>
      <c r="H240">
        <f t="shared" si="44"/>
        <v>0</v>
      </c>
      <c r="I240">
        <f t="shared" si="45"/>
        <v>1</v>
      </c>
      <c r="J240">
        <f t="shared" si="46"/>
        <v>0</v>
      </c>
      <c r="K240">
        <v>0.43040548390844663</v>
      </c>
      <c r="L240">
        <v>1</v>
      </c>
      <c r="M240">
        <f t="shared" si="47"/>
        <v>0</v>
      </c>
      <c r="N240">
        <f t="shared" si="48"/>
        <v>0</v>
      </c>
      <c r="O240">
        <f t="shared" si="49"/>
        <v>8787.9822845869749</v>
      </c>
      <c r="P240">
        <f>O240-B240</f>
        <v>939.98228458697486</v>
      </c>
      <c r="Q240">
        <f t="shared" si="50"/>
        <v>939.98228458697486</v>
      </c>
      <c r="R240" s="8">
        <f>Q240/B240</f>
        <v>0.11977348172616907</v>
      </c>
      <c r="S240">
        <v>1581</v>
      </c>
      <c r="T240">
        <f t="shared" si="51"/>
        <v>16919.681122565547</v>
      </c>
      <c r="U240">
        <f t="shared" si="52"/>
        <v>28458</v>
      </c>
      <c r="V240">
        <f t="shared" si="53"/>
        <v>939.98228458697486</v>
      </c>
      <c r="W240">
        <f t="shared" si="54"/>
        <v>883566.69533734862</v>
      </c>
      <c r="X240">
        <f t="shared" si="55"/>
        <v>7</v>
      </c>
    </row>
    <row r="241" spans="1:24" x14ac:dyDescent="0.35">
      <c r="A241" s="1">
        <v>41155</v>
      </c>
      <c r="B241">
        <v>5397</v>
      </c>
      <c r="C241">
        <v>8328.6666666666661</v>
      </c>
      <c r="D241">
        <v>6839</v>
      </c>
      <c r="E241">
        <f t="shared" si="42"/>
        <v>0</v>
      </c>
      <c r="F241">
        <f t="shared" si="43"/>
        <v>0</v>
      </c>
      <c r="G241">
        <v>7848</v>
      </c>
      <c r="H241">
        <f t="shared" si="44"/>
        <v>0</v>
      </c>
      <c r="I241">
        <f t="shared" si="45"/>
        <v>0</v>
      </c>
      <c r="J241">
        <f t="shared" si="46"/>
        <v>1</v>
      </c>
      <c r="K241">
        <v>0.21523178807947019</v>
      </c>
      <c r="L241">
        <v>0</v>
      </c>
      <c r="M241">
        <f t="shared" si="47"/>
        <v>0</v>
      </c>
      <c r="N241">
        <f t="shared" si="48"/>
        <v>0</v>
      </c>
      <c r="O241">
        <f t="shared" si="49"/>
        <v>7790.3754893536252</v>
      </c>
      <c r="P241">
        <f>O241-B241</f>
        <v>2393.3754893536252</v>
      </c>
      <c r="Q241">
        <f t="shared" si="50"/>
        <v>2393.3754893536252</v>
      </c>
      <c r="R241" s="8">
        <f>Q241/B241</f>
        <v>0.4434640521314851</v>
      </c>
      <c r="S241">
        <v>2340</v>
      </c>
      <c r="T241">
        <f t="shared" si="51"/>
        <v>43080.758808365252</v>
      </c>
      <c r="U241">
        <f t="shared" si="52"/>
        <v>42120</v>
      </c>
      <c r="V241">
        <f t="shared" si="53"/>
        <v>2393.3754893536252</v>
      </c>
      <c r="W241">
        <f t="shared" si="54"/>
        <v>5728246.2330387048</v>
      </c>
      <c r="X241">
        <f t="shared" si="55"/>
        <v>1</v>
      </c>
    </row>
    <row r="242" spans="1:24" x14ac:dyDescent="0.35">
      <c r="A242" s="1">
        <v>41156</v>
      </c>
      <c r="B242">
        <v>5752</v>
      </c>
      <c r="C242">
        <v>7230.666666666667</v>
      </c>
      <c r="D242">
        <v>6209</v>
      </c>
      <c r="E242">
        <f t="shared" si="42"/>
        <v>1</v>
      </c>
      <c r="F242">
        <f t="shared" si="43"/>
        <v>0</v>
      </c>
      <c r="G242">
        <v>5397</v>
      </c>
      <c r="H242">
        <f t="shared" si="44"/>
        <v>0</v>
      </c>
      <c r="I242">
        <f t="shared" si="45"/>
        <v>0</v>
      </c>
      <c r="J242">
        <f t="shared" si="46"/>
        <v>0</v>
      </c>
      <c r="K242">
        <v>0.54124549785058673</v>
      </c>
      <c r="L242">
        <v>0</v>
      </c>
      <c r="M242">
        <f t="shared" si="47"/>
        <v>0</v>
      </c>
      <c r="N242">
        <f t="shared" si="48"/>
        <v>0</v>
      </c>
      <c r="O242">
        <f t="shared" si="49"/>
        <v>6538.4993290588063</v>
      </c>
      <c r="P242">
        <f>O242-B242</f>
        <v>786.49932905880632</v>
      </c>
      <c r="Q242">
        <f t="shared" si="50"/>
        <v>786.49932905880632</v>
      </c>
      <c r="R242" s="8">
        <f>Q242/B242</f>
        <v>0.13673493203386758</v>
      </c>
      <c r="S242">
        <v>1289</v>
      </c>
      <c r="T242">
        <f t="shared" si="51"/>
        <v>14156.987923058514</v>
      </c>
      <c r="U242">
        <f t="shared" si="52"/>
        <v>23202</v>
      </c>
      <c r="V242">
        <f t="shared" si="53"/>
        <v>786.49932905880632</v>
      </c>
      <c r="W242">
        <f t="shared" si="54"/>
        <v>618581.19460995251</v>
      </c>
      <c r="X242">
        <f t="shared" si="55"/>
        <v>2</v>
      </c>
    </row>
    <row r="243" spans="1:24" x14ac:dyDescent="0.35">
      <c r="A243" s="1">
        <v>41157</v>
      </c>
      <c r="B243">
        <v>5373</v>
      </c>
      <c r="C243">
        <v>6332.333333333333</v>
      </c>
      <c r="D243">
        <v>6414</v>
      </c>
      <c r="E243">
        <f t="shared" si="42"/>
        <v>0</v>
      </c>
      <c r="F243">
        <f t="shared" si="43"/>
        <v>1</v>
      </c>
      <c r="G243">
        <v>5752</v>
      </c>
      <c r="H243">
        <f t="shared" si="44"/>
        <v>0</v>
      </c>
      <c r="I243">
        <f t="shared" si="45"/>
        <v>0</v>
      </c>
      <c r="J243">
        <f t="shared" si="46"/>
        <v>0</v>
      </c>
      <c r="K243">
        <v>0.45596607412571161</v>
      </c>
      <c r="L243">
        <v>0</v>
      </c>
      <c r="M243">
        <f t="shared" si="47"/>
        <v>0</v>
      </c>
      <c r="N243">
        <f t="shared" si="48"/>
        <v>0</v>
      </c>
      <c r="O243">
        <f t="shared" si="49"/>
        <v>6233.3845593726774</v>
      </c>
      <c r="P243">
        <f>O243-B243</f>
        <v>860.38455937267736</v>
      </c>
      <c r="Q243">
        <f t="shared" si="50"/>
        <v>860.38455937267736</v>
      </c>
      <c r="R243" s="8">
        <f>Q243/B243</f>
        <v>0.16013112960593287</v>
      </c>
      <c r="S243">
        <v>2262</v>
      </c>
      <c r="T243">
        <f t="shared" si="51"/>
        <v>15486.922068708192</v>
      </c>
      <c r="U243">
        <f t="shared" si="52"/>
        <v>40716</v>
      </c>
      <c r="V243">
        <f t="shared" si="53"/>
        <v>860.38455937267736</v>
      </c>
      <c r="W243">
        <f t="shared" si="54"/>
        <v>740261.5900069162</v>
      </c>
      <c r="X243">
        <f t="shared" si="55"/>
        <v>3</v>
      </c>
    </row>
    <row r="244" spans="1:24" x14ac:dyDescent="0.35">
      <c r="A244" s="1">
        <v>41158</v>
      </c>
      <c r="B244">
        <v>5436</v>
      </c>
      <c r="C244">
        <v>5507.333333333333</v>
      </c>
      <c r="D244">
        <v>7412</v>
      </c>
      <c r="E244">
        <f t="shared" si="42"/>
        <v>0</v>
      </c>
      <c r="F244">
        <f t="shared" si="43"/>
        <v>0</v>
      </c>
      <c r="G244">
        <v>5373</v>
      </c>
      <c r="H244">
        <f t="shared" si="44"/>
        <v>0</v>
      </c>
      <c r="I244">
        <f t="shared" si="45"/>
        <v>0</v>
      </c>
      <c r="J244">
        <f t="shared" si="46"/>
        <v>0</v>
      </c>
      <c r="K244">
        <v>0.50731962356221683</v>
      </c>
      <c r="L244">
        <v>0</v>
      </c>
      <c r="M244">
        <f t="shared" si="47"/>
        <v>1</v>
      </c>
      <c r="N244">
        <f t="shared" si="48"/>
        <v>0</v>
      </c>
      <c r="O244">
        <f t="shared" si="49"/>
        <v>6464.4101441359799</v>
      </c>
      <c r="P244">
        <f>O244-B244</f>
        <v>1028.4101441359799</v>
      </c>
      <c r="Q244">
        <f t="shared" si="50"/>
        <v>1028.4101441359799</v>
      </c>
      <c r="R244" s="8">
        <f>Q244/B244</f>
        <v>0.18918508906107062</v>
      </c>
      <c r="S244">
        <v>2233</v>
      </c>
      <c r="T244">
        <f t="shared" si="51"/>
        <v>18511.382594447638</v>
      </c>
      <c r="U244">
        <f t="shared" si="52"/>
        <v>40194</v>
      </c>
      <c r="V244">
        <f t="shared" si="53"/>
        <v>1028.4101441359799</v>
      </c>
      <c r="W244">
        <f t="shared" si="54"/>
        <v>1057627.4245617869</v>
      </c>
      <c r="X244">
        <f t="shared" si="55"/>
        <v>4</v>
      </c>
    </row>
    <row r="245" spans="1:24" x14ac:dyDescent="0.35">
      <c r="A245" s="1">
        <v>41159</v>
      </c>
      <c r="B245">
        <v>7263</v>
      </c>
      <c r="C245">
        <v>5520.333333333333</v>
      </c>
      <c r="D245">
        <v>8691</v>
      </c>
      <c r="E245">
        <f t="shared" si="42"/>
        <v>0</v>
      </c>
      <c r="F245">
        <f t="shared" si="43"/>
        <v>0</v>
      </c>
      <c r="G245">
        <v>5436</v>
      </c>
      <c r="H245">
        <f t="shared" si="44"/>
        <v>0</v>
      </c>
      <c r="I245">
        <f t="shared" si="45"/>
        <v>0</v>
      </c>
      <c r="J245">
        <f t="shared" si="46"/>
        <v>0</v>
      </c>
      <c r="K245">
        <v>0.71226908330428718</v>
      </c>
      <c r="L245">
        <v>0</v>
      </c>
      <c r="M245">
        <f t="shared" si="47"/>
        <v>0</v>
      </c>
      <c r="N245">
        <f t="shared" si="48"/>
        <v>1</v>
      </c>
      <c r="O245">
        <f t="shared" si="49"/>
        <v>6944.4136119769182</v>
      </c>
      <c r="P245">
        <f>O245-B245</f>
        <v>-318.58638802308178</v>
      </c>
      <c r="Q245">
        <f t="shared" si="50"/>
        <v>318.58638802308178</v>
      </c>
      <c r="R245" s="8">
        <f>Q245/B245</f>
        <v>4.3864296850210899E-2</v>
      </c>
      <c r="S245">
        <v>603</v>
      </c>
      <c r="T245">
        <f t="shared" si="51"/>
        <v>22938.219937661888</v>
      </c>
      <c r="U245">
        <f t="shared" si="52"/>
        <v>10854</v>
      </c>
      <c r="V245">
        <f t="shared" si="53"/>
        <v>-637.17277604616356</v>
      </c>
      <c r="W245">
        <f t="shared" si="54"/>
        <v>405989.14653437451</v>
      </c>
      <c r="X245">
        <f t="shared" si="55"/>
        <v>5</v>
      </c>
    </row>
    <row r="246" spans="1:24" x14ac:dyDescent="0.35">
      <c r="A246" s="1">
        <v>41160</v>
      </c>
      <c r="B246">
        <v>7986</v>
      </c>
      <c r="C246">
        <v>6024</v>
      </c>
      <c r="D246">
        <v>8447</v>
      </c>
      <c r="E246">
        <f t="shared" si="42"/>
        <v>0</v>
      </c>
      <c r="F246">
        <f t="shared" si="43"/>
        <v>0</v>
      </c>
      <c r="G246">
        <v>7263</v>
      </c>
      <c r="H246">
        <f t="shared" si="44"/>
        <v>1</v>
      </c>
      <c r="I246">
        <f t="shared" si="45"/>
        <v>0</v>
      </c>
      <c r="J246">
        <f t="shared" si="46"/>
        <v>0</v>
      </c>
      <c r="K246">
        <v>0.58400139421401187</v>
      </c>
      <c r="L246">
        <v>1</v>
      </c>
      <c r="M246">
        <f t="shared" si="47"/>
        <v>0</v>
      </c>
      <c r="N246">
        <f t="shared" si="48"/>
        <v>0</v>
      </c>
      <c r="O246">
        <f t="shared" si="49"/>
        <v>7892.0724838602046</v>
      </c>
      <c r="P246">
        <f>O246-B246</f>
        <v>-93.927516139795443</v>
      </c>
      <c r="Q246">
        <f t="shared" si="50"/>
        <v>93.927516139795443</v>
      </c>
      <c r="R246" s="8">
        <f>Q246/B246</f>
        <v>1.1761522181291692E-2</v>
      </c>
      <c r="S246">
        <v>980</v>
      </c>
      <c r="T246">
        <f t="shared" si="51"/>
        <v>6762.7811620652719</v>
      </c>
      <c r="U246">
        <f t="shared" si="52"/>
        <v>17640</v>
      </c>
      <c r="V246">
        <f t="shared" si="53"/>
        <v>-187.85503227959089</v>
      </c>
      <c r="W246">
        <f t="shared" si="54"/>
        <v>35289.513152766136</v>
      </c>
      <c r="X246">
        <f t="shared" si="55"/>
        <v>6</v>
      </c>
    </row>
    <row r="247" spans="1:24" x14ac:dyDescent="0.35">
      <c r="A247" s="1">
        <v>41161</v>
      </c>
      <c r="B247">
        <v>7444</v>
      </c>
      <c r="C247">
        <v>6895</v>
      </c>
      <c r="D247">
        <v>7848</v>
      </c>
      <c r="E247">
        <f t="shared" si="42"/>
        <v>0</v>
      </c>
      <c r="F247">
        <f t="shared" si="43"/>
        <v>0</v>
      </c>
      <c r="G247">
        <v>7986</v>
      </c>
      <c r="H247">
        <f t="shared" si="44"/>
        <v>0</v>
      </c>
      <c r="I247">
        <f t="shared" si="45"/>
        <v>1</v>
      </c>
      <c r="J247">
        <f t="shared" si="46"/>
        <v>0</v>
      </c>
      <c r="K247">
        <v>0.437028000464738</v>
      </c>
      <c r="L247">
        <v>1</v>
      </c>
      <c r="M247">
        <f t="shared" si="47"/>
        <v>0</v>
      </c>
      <c r="N247">
        <f t="shared" si="48"/>
        <v>0</v>
      </c>
      <c r="O247">
        <f t="shared" si="49"/>
        <v>7980.8982874835629</v>
      </c>
      <c r="P247">
        <f>O247-B247</f>
        <v>536.89828748356285</v>
      </c>
      <c r="Q247">
        <f t="shared" si="50"/>
        <v>536.89828748356285</v>
      </c>
      <c r="R247" s="8">
        <f>Q247/B247</f>
        <v>7.2124971451311512E-2</v>
      </c>
      <c r="S247">
        <v>1321</v>
      </c>
      <c r="T247">
        <f t="shared" si="51"/>
        <v>9664.1691747041314</v>
      </c>
      <c r="U247">
        <f t="shared" si="52"/>
        <v>23778</v>
      </c>
      <c r="V247">
        <f t="shared" si="53"/>
        <v>536.89828748356285</v>
      </c>
      <c r="W247">
        <f t="shared" si="54"/>
        <v>288259.77110278251</v>
      </c>
      <c r="X247">
        <f t="shared" si="55"/>
        <v>7</v>
      </c>
    </row>
    <row r="248" spans="1:24" x14ac:dyDescent="0.35">
      <c r="A248" s="1">
        <v>41162</v>
      </c>
      <c r="B248">
        <v>5029</v>
      </c>
      <c r="C248">
        <v>7564.333333333333</v>
      </c>
      <c r="D248">
        <v>5397</v>
      </c>
      <c r="E248">
        <f t="shared" si="42"/>
        <v>0</v>
      </c>
      <c r="F248">
        <f t="shared" si="43"/>
        <v>0</v>
      </c>
      <c r="G248">
        <v>7444</v>
      </c>
      <c r="H248">
        <f t="shared" si="44"/>
        <v>0</v>
      </c>
      <c r="I248">
        <f t="shared" si="45"/>
        <v>0</v>
      </c>
      <c r="J248">
        <f t="shared" si="46"/>
        <v>1</v>
      </c>
      <c r="K248">
        <v>0.21941443011502265</v>
      </c>
      <c r="L248">
        <v>0</v>
      </c>
      <c r="M248">
        <f t="shared" si="47"/>
        <v>0</v>
      </c>
      <c r="N248">
        <f t="shared" si="48"/>
        <v>0</v>
      </c>
      <c r="O248">
        <f t="shared" si="49"/>
        <v>6912.3583283328626</v>
      </c>
      <c r="P248">
        <f>O248-B248</f>
        <v>1883.3583283328626</v>
      </c>
      <c r="Q248">
        <f t="shared" si="50"/>
        <v>1883.3583283328626</v>
      </c>
      <c r="R248" s="8">
        <f>Q248/B248</f>
        <v>0.37449956817117969</v>
      </c>
      <c r="S248">
        <v>1989</v>
      </c>
      <c r="T248">
        <f t="shared" si="51"/>
        <v>33900.449909991527</v>
      </c>
      <c r="U248">
        <f t="shared" si="52"/>
        <v>35802</v>
      </c>
      <c r="V248">
        <f t="shared" si="53"/>
        <v>1883.3583283328626</v>
      </c>
      <c r="W248">
        <f t="shared" si="54"/>
        <v>3547038.5929007544</v>
      </c>
      <c r="X248">
        <f t="shared" si="55"/>
        <v>1</v>
      </c>
    </row>
    <row r="249" spans="1:24" x14ac:dyDescent="0.35">
      <c r="A249" s="1">
        <v>41163</v>
      </c>
      <c r="B249">
        <v>5327</v>
      </c>
      <c r="C249">
        <v>6819.666666666667</v>
      </c>
      <c r="D249">
        <v>5752</v>
      </c>
      <c r="E249">
        <f t="shared" si="42"/>
        <v>1</v>
      </c>
      <c r="F249">
        <f t="shared" si="43"/>
        <v>0</v>
      </c>
      <c r="G249">
        <v>5029</v>
      </c>
      <c r="H249">
        <f t="shared" si="44"/>
        <v>0</v>
      </c>
      <c r="I249">
        <f t="shared" si="45"/>
        <v>0</v>
      </c>
      <c r="J249">
        <f t="shared" si="46"/>
        <v>0</v>
      </c>
      <c r="K249">
        <v>0.53462298129429531</v>
      </c>
      <c r="L249">
        <v>0</v>
      </c>
      <c r="M249">
        <f t="shared" si="47"/>
        <v>0</v>
      </c>
      <c r="N249">
        <f t="shared" si="48"/>
        <v>0</v>
      </c>
      <c r="O249">
        <f t="shared" si="49"/>
        <v>6148.600078954637</v>
      </c>
      <c r="P249">
        <f>O249-B249</f>
        <v>821.60007895463696</v>
      </c>
      <c r="Q249">
        <f t="shared" si="50"/>
        <v>821.60007895463696</v>
      </c>
      <c r="R249" s="8">
        <f>Q249/B249</f>
        <v>0.15423316668943815</v>
      </c>
      <c r="S249">
        <v>1892</v>
      </c>
      <c r="T249">
        <f t="shared" si="51"/>
        <v>14788.801421183465</v>
      </c>
      <c r="U249">
        <f t="shared" si="52"/>
        <v>34056</v>
      </c>
      <c r="V249">
        <f t="shared" si="53"/>
        <v>821.60007895463696</v>
      </c>
      <c r="W249">
        <f t="shared" si="54"/>
        <v>675026.6897382657</v>
      </c>
      <c r="X249">
        <f t="shared" si="55"/>
        <v>2</v>
      </c>
    </row>
    <row r="250" spans="1:24" x14ac:dyDescent="0.35">
      <c r="A250" s="1">
        <v>41164</v>
      </c>
      <c r="B250">
        <v>5012</v>
      </c>
      <c r="C250">
        <v>5933.333333333333</v>
      </c>
      <c r="D250">
        <v>5373</v>
      </c>
      <c r="E250">
        <f t="shared" si="42"/>
        <v>0</v>
      </c>
      <c r="F250">
        <f t="shared" si="43"/>
        <v>1</v>
      </c>
      <c r="G250">
        <v>5327</v>
      </c>
      <c r="H250">
        <f t="shared" si="44"/>
        <v>0</v>
      </c>
      <c r="I250">
        <f t="shared" si="45"/>
        <v>0</v>
      </c>
      <c r="J250">
        <f t="shared" si="46"/>
        <v>0</v>
      </c>
      <c r="K250">
        <v>0.46340188218891598</v>
      </c>
      <c r="L250">
        <v>0</v>
      </c>
      <c r="M250">
        <f t="shared" si="47"/>
        <v>0</v>
      </c>
      <c r="N250">
        <f t="shared" si="48"/>
        <v>0</v>
      </c>
      <c r="O250">
        <f t="shared" si="49"/>
        <v>5624.5155746356841</v>
      </c>
      <c r="P250">
        <f>O250-B250</f>
        <v>612.51557463568406</v>
      </c>
      <c r="Q250">
        <f t="shared" si="50"/>
        <v>612.51557463568406</v>
      </c>
      <c r="R250" s="8">
        <f>Q250/B250</f>
        <v>0.12220981137982523</v>
      </c>
      <c r="S250">
        <v>2102</v>
      </c>
      <c r="T250">
        <f t="shared" si="51"/>
        <v>11025.280343442313</v>
      </c>
      <c r="U250">
        <f t="shared" si="52"/>
        <v>37836</v>
      </c>
      <c r="V250">
        <f t="shared" si="53"/>
        <v>612.51557463568406</v>
      </c>
      <c r="W250">
        <f t="shared" si="54"/>
        <v>375175.32917128224</v>
      </c>
      <c r="X250">
        <f t="shared" si="55"/>
        <v>3</v>
      </c>
    </row>
    <row r="251" spans="1:24" x14ac:dyDescent="0.35">
      <c r="A251" s="1">
        <v>41165</v>
      </c>
      <c r="B251">
        <v>6084</v>
      </c>
      <c r="C251">
        <v>5122.666666666667</v>
      </c>
      <c r="D251">
        <v>5436</v>
      </c>
      <c r="E251">
        <f t="shared" si="42"/>
        <v>0</v>
      </c>
      <c r="F251">
        <f t="shared" si="43"/>
        <v>0</v>
      </c>
      <c r="G251">
        <v>5012</v>
      </c>
      <c r="H251">
        <f t="shared" si="44"/>
        <v>0</v>
      </c>
      <c r="I251">
        <f t="shared" si="45"/>
        <v>0</v>
      </c>
      <c r="J251">
        <f t="shared" si="46"/>
        <v>0</v>
      </c>
      <c r="K251">
        <v>0.6245497850586732</v>
      </c>
      <c r="L251">
        <v>0</v>
      </c>
      <c r="M251">
        <f t="shared" si="47"/>
        <v>1</v>
      </c>
      <c r="N251">
        <f t="shared" si="48"/>
        <v>0</v>
      </c>
      <c r="O251">
        <f t="shared" si="49"/>
        <v>5536.9353465911354</v>
      </c>
      <c r="P251">
        <f>O251-B251</f>
        <v>-547.06465340886461</v>
      </c>
      <c r="Q251">
        <f t="shared" si="50"/>
        <v>547.06465340886461</v>
      </c>
      <c r="R251" s="8">
        <f>Q251/B251</f>
        <v>8.9918582085612195E-2</v>
      </c>
      <c r="S251">
        <v>1186</v>
      </c>
      <c r="T251">
        <f t="shared" si="51"/>
        <v>39388.655045438252</v>
      </c>
      <c r="U251">
        <f t="shared" si="52"/>
        <v>21348</v>
      </c>
      <c r="V251">
        <f t="shared" si="53"/>
        <v>-1094.1293068177292</v>
      </c>
      <c r="W251">
        <f t="shared" si="54"/>
        <v>1197118.9400374447</v>
      </c>
      <c r="X251">
        <f t="shared" si="55"/>
        <v>4</v>
      </c>
    </row>
    <row r="252" spans="1:24" x14ac:dyDescent="0.35">
      <c r="A252" s="1">
        <v>41166</v>
      </c>
      <c r="B252">
        <v>6172</v>
      </c>
      <c r="C252">
        <v>5474.333333333333</v>
      </c>
      <c r="D252">
        <v>7263</v>
      </c>
      <c r="E252">
        <f t="shared" si="42"/>
        <v>0</v>
      </c>
      <c r="F252">
        <f t="shared" si="43"/>
        <v>0</v>
      </c>
      <c r="G252">
        <v>6084</v>
      </c>
      <c r="H252">
        <f t="shared" si="44"/>
        <v>0</v>
      </c>
      <c r="I252">
        <f t="shared" si="45"/>
        <v>0</v>
      </c>
      <c r="J252">
        <f t="shared" si="46"/>
        <v>0</v>
      </c>
      <c r="K252">
        <v>0.51022423608690604</v>
      </c>
      <c r="L252">
        <v>0</v>
      </c>
      <c r="M252">
        <f t="shared" si="47"/>
        <v>0</v>
      </c>
      <c r="N252">
        <f t="shared" si="48"/>
        <v>1</v>
      </c>
      <c r="O252">
        <f t="shared" si="49"/>
        <v>6553.265761490562</v>
      </c>
      <c r="P252">
        <f>O252-B252</f>
        <v>381.265761490562</v>
      </c>
      <c r="Q252">
        <f t="shared" si="50"/>
        <v>381.265761490562</v>
      </c>
      <c r="R252" s="8">
        <f>Q252/B252</f>
        <v>6.1773454551290019E-2</v>
      </c>
      <c r="S252">
        <v>1219</v>
      </c>
      <c r="T252">
        <f t="shared" si="51"/>
        <v>6862.783706830116</v>
      </c>
      <c r="U252">
        <f t="shared" si="52"/>
        <v>21942</v>
      </c>
      <c r="V252">
        <f t="shared" si="53"/>
        <v>381.265761490562</v>
      </c>
      <c r="W252">
        <f t="shared" si="54"/>
        <v>145363.58088497812</v>
      </c>
      <c r="X252">
        <f t="shared" si="55"/>
        <v>5</v>
      </c>
    </row>
    <row r="253" spans="1:24" x14ac:dyDescent="0.35">
      <c r="A253" s="1">
        <v>41167</v>
      </c>
      <c r="B253">
        <v>7222</v>
      </c>
      <c r="C253">
        <v>5756</v>
      </c>
      <c r="D253">
        <v>7986</v>
      </c>
      <c r="E253">
        <f t="shared" si="42"/>
        <v>0</v>
      </c>
      <c r="F253">
        <f t="shared" si="43"/>
        <v>0</v>
      </c>
      <c r="G253">
        <v>6172</v>
      </c>
      <c r="H253">
        <f t="shared" si="44"/>
        <v>1</v>
      </c>
      <c r="I253">
        <f t="shared" si="45"/>
        <v>0</v>
      </c>
      <c r="J253">
        <f t="shared" si="46"/>
        <v>0</v>
      </c>
      <c r="K253">
        <v>0.62199372603694669</v>
      </c>
      <c r="L253">
        <v>1</v>
      </c>
      <c r="M253">
        <f t="shared" si="47"/>
        <v>0</v>
      </c>
      <c r="N253">
        <f t="shared" si="48"/>
        <v>0</v>
      </c>
      <c r="O253">
        <f t="shared" si="49"/>
        <v>7394.2996924558865</v>
      </c>
      <c r="P253">
        <f>O253-B253</f>
        <v>172.29969245588654</v>
      </c>
      <c r="Q253">
        <f t="shared" si="50"/>
        <v>172.29969245588654</v>
      </c>
      <c r="R253" s="8">
        <f>Q253/B253</f>
        <v>2.3857614574340425E-2</v>
      </c>
      <c r="S253">
        <v>1451</v>
      </c>
      <c r="T253">
        <f t="shared" si="51"/>
        <v>3101.3944642059578</v>
      </c>
      <c r="U253">
        <f t="shared" si="52"/>
        <v>26118</v>
      </c>
      <c r="V253">
        <f t="shared" si="53"/>
        <v>172.29969245588654</v>
      </c>
      <c r="W253">
        <f t="shared" si="54"/>
        <v>29687.184020393088</v>
      </c>
      <c r="X253">
        <f t="shared" si="55"/>
        <v>6</v>
      </c>
    </row>
    <row r="254" spans="1:24" x14ac:dyDescent="0.35">
      <c r="A254" s="1">
        <v>41168</v>
      </c>
      <c r="B254">
        <v>6819</v>
      </c>
      <c r="C254">
        <v>6492.666666666667</v>
      </c>
      <c r="D254">
        <v>7444</v>
      </c>
      <c r="E254">
        <f t="shared" si="42"/>
        <v>0</v>
      </c>
      <c r="F254">
        <f t="shared" si="43"/>
        <v>0</v>
      </c>
      <c r="G254">
        <v>7222</v>
      </c>
      <c r="H254">
        <f t="shared" si="44"/>
        <v>0</v>
      </c>
      <c r="I254">
        <f t="shared" si="45"/>
        <v>1</v>
      </c>
      <c r="J254">
        <f t="shared" si="46"/>
        <v>0</v>
      </c>
      <c r="K254">
        <v>0.45317764610201</v>
      </c>
      <c r="L254">
        <v>1</v>
      </c>
      <c r="M254">
        <f t="shared" si="47"/>
        <v>0</v>
      </c>
      <c r="N254">
        <f t="shared" si="48"/>
        <v>0</v>
      </c>
      <c r="O254">
        <f t="shared" si="49"/>
        <v>7527.2557969400832</v>
      </c>
      <c r="P254">
        <f>O254-B254</f>
        <v>708.2557969400832</v>
      </c>
      <c r="Q254">
        <f t="shared" si="50"/>
        <v>708.2557969400832</v>
      </c>
      <c r="R254" s="8">
        <f>Q254/B254</f>
        <v>0.10386505307817616</v>
      </c>
      <c r="S254">
        <v>1712</v>
      </c>
      <c r="T254">
        <f t="shared" si="51"/>
        <v>12748.604344921498</v>
      </c>
      <c r="U254">
        <f t="shared" si="52"/>
        <v>30816</v>
      </c>
      <c r="V254">
        <f t="shared" si="53"/>
        <v>708.2557969400832</v>
      </c>
      <c r="W254">
        <f t="shared" si="54"/>
        <v>501626.27389923239</v>
      </c>
      <c r="X254">
        <f t="shared" si="55"/>
        <v>7</v>
      </c>
    </row>
    <row r="255" spans="1:24" x14ac:dyDescent="0.35">
      <c r="A255" s="1">
        <v>41169</v>
      </c>
      <c r="B255">
        <v>5059</v>
      </c>
      <c r="C255">
        <v>6737.666666666667</v>
      </c>
      <c r="D255">
        <v>5029</v>
      </c>
      <c r="E255">
        <f t="shared" si="42"/>
        <v>0</v>
      </c>
      <c r="F255">
        <f t="shared" si="43"/>
        <v>0</v>
      </c>
      <c r="G255">
        <v>6819</v>
      </c>
      <c r="H255">
        <f t="shared" si="44"/>
        <v>0</v>
      </c>
      <c r="I255">
        <f t="shared" si="45"/>
        <v>0</v>
      </c>
      <c r="J255">
        <f t="shared" si="46"/>
        <v>1</v>
      </c>
      <c r="K255">
        <v>0.29551527826187984</v>
      </c>
      <c r="L255">
        <v>0</v>
      </c>
      <c r="M255">
        <f t="shared" si="47"/>
        <v>0</v>
      </c>
      <c r="N255">
        <f t="shared" si="48"/>
        <v>0</v>
      </c>
      <c r="O255">
        <f t="shared" si="49"/>
        <v>6352.1175140119685</v>
      </c>
      <c r="P255">
        <f>O255-B255</f>
        <v>1293.1175140119685</v>
      </c>
      <c r="Q255">
        <f t="shared" si="50"/>
        <v>1293.1175140119685</v>
      </c>
      <c r="R255" s="8">
        <f>Q255/B255</f>
        <v>0.25560733623482279</v>
      </c>
      <c r="S255">
        <v>1575</v>
      </c>
      <c r="T255">
        <f t="shared" si="51"/>
        <v>23276.115252215433</v>
      </c>
      <c r="U255">
        <f t="shared" si="52"/>
        <v>28350</v>
      </c>
      <c r="V255">
        <f t="shared" si="53"/>
        <v>1293.1175140119685</v>
      </c>
      <c r="W255">
        <f t="shared" si="54"/>
        <v>1672152.9050444935</v>
      </c>
      <c r="X255">
        <f t="shared" si="55"/>
        <v>1</v>
      </c>
    </row>
    <row r="256" spans="1:24" x14ac:dyDescent="0.35">
      <c r="A256" s="1">
        <v>41170</v>
      </c>
      <c r="B256">
        <v>4676</v>
      </c>
      <c r="C256">
        <v>6366.666666666667</v>
      </c>
      <c r="D256">
        <v>5327</v>
      </c>
      <c r="E256">
        <f t="shared" si="42"/>
        <v>1</v>
      </c>
      <c r="F256">
        <f t="shared" si="43"/>
        <v>0</v>
      </c>
      <c r="G256">
        <v>5059</v>
      </c>
      <c r="H256">
        <f t="shared" si="44"/>
        <v>0</v>
      </c>
      <c r="I256">
        <f t="shared" si="45"/>
        <v>0</v>
      </c>
      <c r="J256">
        <f t="shared" si="46"/>
        <v>0</v>
      </c>
      <c r="K256">
        <v>0.45550133612176136</v>
      </c>
      <c r="L256">
        <v>0</v>
      </c>
      <c r="M256">
        <f t="shared" si="47"/>
        <v>0</v>
      </c>
      <c r="N256">
        <f t="shared" si="48"/>
        <v>0</v>
      </c>
      <c r="O256">
        <f t="shared" si="49"/>
        <v>5841.8004444424696</v>
      </c>
      <c r="P256">
        <f>O256-B256</f>
        <v>1165.8004444424696</v>
      </c>
      <c r="Q256">
        <f t="shared" si="50"/>
        <v>1165.8004444424696</v>
      </c>
      <c r="R256" s="8">
        <f>Q256/B256</f>
        <v>0.24931574945305165</v>
      </c>
      <c r="S256">
        <v>2240</v>
      </c>
      <c r="T256">
        <f t="shared" si="51"/>
        <v>20984.407999964453</v>
      </c>
      <c r="U256">
        <f t="shared" si="52"/>
        <v>40320</v>
      </c>
      <c r="V256">
        <f t="shared" si="53"/>
        <v>1165.8004444424696</v>
      </c>
      <c r="W256">
        <f t="shared" si="54"/>
        <v>1359090.6762622597</v>
      </c>
      <c r="X256">
        <f t="shared" si="55"/>
        <v>2</v>
      </c>
    </row>
    <row r="257" spans="1:24" x14ac:dyDescent="0.35">
      <c r="A257" s="1">
        <v>41171</v>
      </c>
      <c r="B257">
        <v>3000</v>
      </c>
      <c r="C257">
        <v>5518</v>
      </c>
      <c r="D257">
        <v>5012</v>
      </c>
      <c r="E257">
        <f t="shared" si="42"/>
        <v>0</v>
      </c>
      <c r="F257">
        <f t="shared" si="43"/>
        <v>1</v>
      </c>
      <c r="G257">
        <v>4676</v>
      </c>
      <c r="H257">
        <f t="shared" si="44"/>
        <v>0</v>
      </c>
      <c r="I257">
        <f t="shared" si="45"/>
        <v>0</v>
      </c>
      <c r="J257">
        <f t="shared" si="46"/>
        <v>0</v>
      </c>
      <c r="K257">
        <v>0.30527477634483557</v>
      </c>
      <c r="L257">
        <v>0</v>
      </c>
      <c r="M257">
        <f t="shared" si="47"/>
        <v>0</v>
      </c>
      <c r="N257">
        <f t="shared" si="48"/>
        <v>0</v>
      </c>
      <c r="O257">
        <f t="shared" si="49"/>
        <v>5206.3309795404475</v>
      </c>
      <c r="P257">
        <f>O257-B257</f>
        <v>2206.3309795404475</v>
      </c>
      <c r="Q257">
        <f t="shared" si="50"/>
        <v>2206.3309795404475</v>
      </c>
      <c r="R257" s="8">
        <f>Q257/B257</f>
        <v>0.73544365984681581</v>
      </c>
      <c r="S257">
        <v>272</v>
      </c>
      <c r="T257">
        <f t="shared" si="51"/>
        <v>39713.957631728059</v>
      </c>
      <c r="U257">
        <f t="shared" si="52"/>
        <v>4896</v>
      </c>
      <c r="V257">
        <f t="shared" si="53"/>
        <v>2206.3309795404475</v>
      </c>
      <c r="W257">
        <f t="shared" si="54"/>
        <v>4867896.3912799107</v>
      </c>
      <c r="X257">
        <f t="shared" si="55"/>
        <v>3</v>
      </c>
    </row>
    <row r="258" spans="1:24" x14ac:dyDescent="0.35">
      <c r="A258" s="1">
        <v>41172</v>
      </c>
      <c r="B258">
        <v>5739</v>
      </c>
      <c r="C258">
        <v>4245</v>
      </c>
      <c r="D258">
        <v>6084</v>
      </c>
      <c r="E258">
        <f t="shared" si="42"/>
        <v>0</v>
      </c>
      <c r="F258">
        <f t="shared" si="43"/>
        <v>0</v>
      </c>
      <c r="G258">
        <v>3000</v>
      </c>
      <c r="H258">
        <f t="shared" si="44"/>
        <v>0</v>
      </c>
      <c r="I258">
        <f t="shared" si="45"/>
        <v>0</v>
      </c>
      <c r="J258">
        <f t="shared" si="46"/>
        <v>0</v>
      </c>
      <c r="K258">
        <v>0.81822934820494941</v>
      </c>
      <c r="L258">
        <v>0</v>
      </c>
      <c r="M258">
        <f t="shared" si="47"/>
        <v>1</v>
      </c>
      <c r="N258">
        <f t="shared" si="48"/>
        <v>0</v>
      </c>
      <c r="O258">
        <f t="shared" si="49"/>
        <v>5024.4978899929256</v>
      </c>
      <c r="P258">
        <f>O258-B258</f>
        <v>-714.50211000707441</v>
      </c>
      <c r="Q258">
        <f t="shared" si="50"/>
        <v>714.50211000707441</v>
      </c>
      <c r="R258" s="8">
        <f>Q258/B258</f>
        <v>0.12449940930598961</v>
      </c>
      <c r="S258">
        <v>1134</v>
      </c>
      <c r="T258">
        <f t="shared" si="51"/>
        <v>51444.151920509357</v>
      </c>
      <c r="U258">
        <f t="shared" si="52"/>
        <v>20412</v>
      </c>
      <c r="V258">
        <f t="shared" si="53"/>
        <v>-1429.0042200141488</v>
      </c>
      <c r="W258">
        <f t="shared" si="54"/>
        <v>2042053.0608182459</v>
      </c>
      <c r="X258">
        <f t="shared" si="55"/>
        <v>4</v>
      </c>
    </row>
    <row r="259" spans="1:24" x14ac:dyDescent="0.35">
      <c r="A259" s="1">
        <v>41173</v>
      </c>
      <c r="B259">
        <v>4628.5</v>
      </c>
      <c r="C259">
        <v>4471.666666666667</v>
      </c>
      <c r="D259">
        <v>6172</v>
      </c>
      <c r="E259">
        <f t="shared" ref="E259:E322" si="56">IF(X259=2,1,0)</f>
        <v>0</v>
      </c>
      <c r="F259">
        <f t="shared" ref="F259:F322" si="57">IF(X259=3,1,0)</f>
        <v>0</v>
      </c>
      <c r="G259">
        <v>5739</v>
      </c>
      <c r="H259">
        <f t="shared" ref="H259:H322" si="58">IF(X259=6,1,0)</f>
        <v>0</v>
      </c>
      <c r="I259">
        <f t="shared" ref="I259:I322" si="59">IF(X259=7,1,0)</f>
        <v>0</v>
      </c>
      <c r="J259">
        <f t="shared" ref="J259:J322" si="60">IF(X259=1,1,0)</f>
        <v>0</v>
      </c>
      <c r="K259">
        <v>0.37097711165330544</v>
      </c>
      <c r="L259">
        <v>0</v>
      </c>
      <c r="M259">
        <f t="shared" ref="M259:M322" si="61">IF(X259=4,1,0)</f>
        <v>0</v>
      </c>
      <c r="N259">
        <f t="shared" ref="N259:N322" si="62">IF(X259=5,1,0)</f>
        <v>1</v>
      </c>
      <c r="O259">
        <f t="shared" ref="O259:O322" si="63">$Z$2+SUMPRODUCT(C259:I259,$AA$2:$AG$2)</f>
        <v>5730.6553117022604</v>
      </c>
      <c r="P259">
        <f>O259-B259</f>
        <v>1102.1553117022604</v>
      </c>
      <c r="Q259">
        <f t="shared" ref="Q259:Q322" si="64">ABS(P259)</f>
        <v>1102.1553117022604</v>
      </c>
      <c r="R259" s="8">
        <f>Q259/B259</f>
        <v>0.23812364949816581</v>
      </c>
      <c r="S259">
        <v>4162</v>
      </c>
      <c r="T259">
        <f t="shared" ref="T259:T322" si="65">IF(P259&lt;0,P259*-72,P259*18)</f>
        <v>19838.795610640685</v>
      </c>
      <c r="U259">
        <f t="shared" ref="U259:U322" si="66">S259*18</f>
        <v>74916</v>
      </c>
      <c r="V259">
        <f t="shared" ref="V259:V322" si="67">IF(P259&lt;0,P259*2,P259)</f>
        <v>1102.1553117022604</v>
      </c>
      <c r="W259">
        <f t="shared" ref="W259:W322" si="68">V259^2</f>
        <v>1214746.3311135068</v>
      </c>
      <c r="X259">
        <f t="shared" ref="X259:X322" si="69">WEEKDAY(A259,11)</f>
        <v>5</v>
      </c>
    </row>
    <row r="260" spans="1:24" x14ac:dyDescent="0.35">
      <c r="A260" s="1">
        <v>41174</v>
      </c>
      <c r="B260">
        <v>6288</v>
      </c>
      <c r="C260">
        <v>4455.833333333333</v>
      </c>
      <c r="D260">
        <v>7222</v>
      </c>
      <c r="E260">
        <f t="shared" si="56"/>
        <v>0</v>
      </c>
      <c r="F260">
        <f t="shared" si="57"/>
        <v>0</v>
      </c>
      <c r="G260">
        <v>4628.5</v>
      </c>
      <c r="H260">
        <f t="shared" si="58"/>
        <v>1</v>
      </c>
      <c r="I260">
        <f t="shared" si="59"/>
        <v>0</v>
      </c>
      <c r="J260">
        <f t="shared" si="60"/>
        <v>0</v>
      </c>
      <c r="K260">
        <v>0.69280817938886952</v>
      </c>
      <c r="L260">
        <v>1</v>
      </c>
      <c r="M260">
        <f t="shared" si="61"/>
        <v>0</v>
      </c>
      <c r="N260">
        <f t="shared" si="62"/>
        <v>0</v>
      </c>
      <c r="O260">
        <f t="shared" si="63"/>
        <v>6324.6597285857551</v>
      </c>
      <c r="P260">
        <f>O260-B260</f>
        <v>36.659728585755147</v>
      </c>
      <c r="Q260">
        <f t="shared" si="64"/>
        <v>36.659728585755147</v>
      </c>
      <c r="R260" s="8">
        <f>Q260/B260</f>
        <v>5.8301095079127145E-3</v>
      </c>
      <c r="S260">
        <v>836</v>
      </c>
      <c r="T260">
        <f t="shared" si="65"/>
        <v>659.87511454359264</v>
      </c>
      <c r="U260">
        <f t="shared" si="66"/>
        <v>15048</v>
      </c>
      <c r="V260">
        <f t="shared" si="67"/>
        <v>36.659728585755147</v>
      </c>
      <c r="W260">
        <f t="shared" si="68"/>
        <v>1343.935699981233</v>
      </c>
      <c r="X260">
        <f t="shared" si="69"/>
        <v>6</v>
      </c>
    </row>
    <row r="261" spans="1:24" x14ac:dyDescent="0.35">
      <c r="A261" s="1">
        <v>41175</v>
      </c>
      <c r="B261">
        <v>6844</v>
      </c>
      <c r="C261">
        <v>5551.833333333333</v>
      </c>
      <c r="D261">
        <v>6819</v>
      </c>
      <c r="E261">
        <f t="shared" si="56"/>
        <v>0</v>
      </c>
      <c r="F261">
        <f t="shared" si="57"/>
        <v>0</v>
      </c>
      <c r="G261">
        <v>6288</v>
      </c>
      <c r="H261">
        <f t="shared" si="58"/>
        <v>0</v>
      </c>
      <c r="I261">
        <f t="shared" si="59"/>
        <v>1</v>
      </c>
      <c r="J261">
        <f t="shared" si="60"/>
        <v>0</v>
      </c>
      <c r="K261">
        <v>0.5645985825490879</v>
      </c>
      <c r="L261">
        <v>1</v>
      </c>
      <c r="M261">
        <f t="shared" si="61"/>
        <v>0</v>
      </c>
      <c r="N261">
        <f t="shared" si="62"/>
        <v>0</v>
      </c>
      <c r="O261">
        <f t="shared" si="63"/>
        <v>6766.8842049146151</v>
      </c>
      <c r="P261">
        <f>O261-B261</f>
        <v>-77.115795085384889</v>
      </c>
      <c r="Q261">
        <f t="shared" si="64"/>
        <v>77.115795085384889</v>
      </c>
      <c r="R261" s="8">
        <f>Q261/B261</f>
        <v>1.1267649778694461E-2</v>
      </c>
      <c r="S261">
        <v>1051</v>
      </c>
      <c r="T261">
        <f t="shared" si="65"/>
        <v>5552.337246147712</v>
      </c>
      <c r="U261">
        <f t="shared" si="66"/>
        <v>18918</v>
      </c>
      <c r="V261">
        <f t="shared" si="67"/>
        <v>-154.23159017076978</v>
      </c>
      <c r="W261">
        <f t="shared" si="68"/>
        <v>23787.383406604287</v>
      </c>
      <c r="X261">
        <f t="shared" si="69"/>
        <v>7</v>
      </c>
    </row>
    <row r="262" spans="1:24" x14ac:dyDescent="0.35">
      <c r="A262" s="1">
        <v>41176</v>
      </c>
      <c r="B262">
        <v>4615</v>
      </c>
      <c r="C262">
        <v>5920.166666666667</v>
      </c>
      <c r="D262">
        <v>5059</v>
      </c>
      <c r="E262">
        <f t="shared" si="56"/>
        <v>0</v>
      </c>
      <c r="F262">
        <f t="shared" si="57"/>
        <v>0</v>
      </c>
      <c r="G262">
        <v>6844</v>
      </c>
      <c r="H262">
        <f t="shared" si="58"/>
        <v>0</v>
      </c>
      <c r="I262">
        <f t="shared" si="59"/>
        <v>0</v>
      </c>
      <c r="J262">
        <f t="shared" si="60"/>
        <v>1</v>
      </c>
      <c r="K262">
        <v>0.24102474729871035</v>
      </c>
      <c r="L262">
        <v>0</v>
      </c>
      <c r="M262">
        <f t="shared" si="61"/>
        <v>0</v>
      </c>
      <c r="N262">
        <f t="shared" si="62"/>
        <v>0</v>
      </c>
      <c r="O262">
        <f t="shared" si="63"/>
        <v>6079.8541209160458</v>
      </c>
      <c r="P262">
        <f>O262-B262</f>
        <v>1464.8541209160458</v>
      </c>
      <c r="Q262">
        <f t="shared" si="64"/>
        <v>1464.8541209160458</v>
      </c>
      <c r="R262" s="8">
        <f>Q262/B262</f>
        <v>0.31741151049101751</v>
      </c>
      <c r="S262">
        <v>1840</v>
      </c>
      <c r="T262">
        <f t="shared" si="65"/>
        <v>26367.374176488825</v>
      </c>
      <c r="U262">
        <f t="shared" si="66"/>
        <v>33120</v>
      </c>
      <c r="V262">
        <f t="shared" si="67"/>
        <v>1464.8541209160458</v>
      </c>
      <c r="W262">
        <f t="shared" si="68"/>
        <v>2145797.5955647212</v>
      </c>
      <c r="X262">
        <f t="shared" si="69"/>
        <v>1</v>
      </c>
    </row>
    <row r="263" spans="1:24" x14ac:dyDescent="0.35">
      <c r="A263" s="1">
        <v>41177</v>
      </c>
      <c r="B263">
        <v>5412</v>
      </c>
      <c r="C263">
        <v>5915.666666666667</v>
      </c>
      <c r="D263">
        <v>4676</v>
      </c>
      <c r="E263">
        <f t="shared" si="56"/>
        <v>1</v>
      </c>
      <c r="F263">
        <f t="shared" si="57"/>
        <v>0</v>
      </c>
      <c r="G263">
        <v>4615</v>
      </c>
      <c r="H263">
        <f t="shared" si="58"/>
        <v>0</v>
      </c>
      <c r="I263">
        <f t="shared" si="59"/>
        <v>0</v>
      </c>
      <c r="J263">
        <f t="shared" si="60"/>
        <v>0</v>
      </c>
      <c r="K263">
        <v>0.5925990472870919</v>
      </c>
      <c r="L263">
        <v>0</v>
      </c>
      <c r="M263">
        <f t="shared" si="61"/>
        <v>0</v>
      </c>
      <c r="N263">
        <f t="shared" si="62"/>
        <v>0</v>
      </c>
      <c r="O263">
        <f t="shared" si="63"/>
        <v>5351.2535256934898</v>
      </c>
      <c r="P263">
        <f>O263-B263</f>
        <v>-60.746474306510208</v>
      </c>
      <c r="Q263">
        <f t="shared" si="64"/>
        <v>60.746474306510208</v>
      </c>
      <c r="R263" s="8">
        <f>Q263/B263</f>
        <v>1.1224403973856285E-2</v>
      </c>
      <c r="S263">
        <v>2027</v>
      </c>
      <c r="T263">
        <f t="shared" si="65"/>
        <v>4373.746150068735</v>
      </c>
      <c r="U263">
        <f t="shared" si="66"/>
        <v>36486</v>
      </c>
      <c r="V263">
        <f t="shared" si="67"/>
        <v>-121.49294861302042</v>
      </c>
      <c r="W263">
        <f t="shared" si="68"/>
        <v>14760.53656268602</v>
      </c>
      <c r="X263">
        <f t="shared" si="69"/>
        <v>2</v>
      </c>
    </row>
    <row r="264" spans="1:24" x14ac:dyDescent="0.35">
      <c r="A264" s="1">
        <v>41178</v>
      </c>
      <c r="B264">
        <v>5273</v>
      </c>
      <c r="C264">
        <v>5623.666666666667</v>
      </c>
      <c r="D264">
        <v>3000</v>
      </c>
      <c r="E264">
        <f t="shared" si="56"/>
        <v>0</v>
      </c>
      <c r="F264">
        <f t="shared" si="57"/>
        <v>1</v>
      </c>
      <c r="G264">
        <v>5412</v>
      </c>
      <c r="H264">
        <f t="shared" si="58"/>
        <v>0</v>
      </c>
      <c r="I264">
        <f t="shared" si="59"/>
        <v>0</v>
      </c>
      <c r="J264">
        <f t="shared" si="60"/>
        <v>0</v>
      </c>
      <c r="K264">
        <v>0.483850354362728</v>
      </c>
      <c r="L264">
        <v>0</v>
      </c>
      <c r="M264">
        <f t="shared" si="61"/>
        <v>0</v>
      </c>
      <c r="N264">
        <f t="shared" si="62"/>
        <v>0</v>
      </c>
      <c r="O264">
        <f t="shared" si="63"/>
        <v>4676.9722298173156</v>
      </c>
      <c r="P264">
        <f>O264-B264</f>
        <v>-596.02777018268443</v>
      </c>
      <c r="Q264">
        <f t="shared" si="64"/>
        <v>596.02777018268443</v>
      </c>
      <c r="R264" s="8">
        <f>Q264/B264</f>
        <v>0.11303390293621932</v>
      </c>
      <c r="S264">
        <v>1856</v>
      </c>
      <c r="T264">
        <f t="shared" si="65"/>
        <v>42913.999453153279</v>
      </c>
      <c r="U264">
        <f t="shared" si="66"/>
        <v>33408</v>
      </c>
      <c r="V264">
        <f t="shared" si="67"/>
        <v>-1192.0555403653689</v>
      </c>
      <c r="W264">
        <f t="shared" si="68"/>
        <v>1420996.4113157715</v>
      </c>
      <c r="X264">
        <f t="shared" si="69"/>
        <v>3</v>
      </c>
    </row>
    <row r="265" spans="1:24" x14ac:dyDescent="0.35">
      <c r="A265" s="1">
        <v>41179</v>
      </c>
      <c r="B265">
        <v>4996</v>
      </c>
      <c r="C265">
        <v>5100</v>
      </c>
      <c r="D265">
        <v>5739</v>
      </c>
      <c r="E265">
        <f t="shared" si="56"/>
        <v>0</v>
      </c>
      <c r="F265">
        <f t="shared" si="57"/>
        <v>0</v>
      </c>
      <c r="G265">
        <v>5273</v>
      </c>
      <c r="H265">
        <f t="shared" si="58"/>
        <v>0</v>
      </c>
      <c r="I265">
        <f t="shared" si="59"/>
        <v>0</v>
      </c>
      <c r="J265">
        <f t="shared" si="60"/>
        <v>0</v>
      </c>
      <c r="K265">
        <v>0.4678168932264436</v>
      </c>
      <c r="L265">
        <v>0</v>
      </c>
      <c r="M265">
        <f t="shared" si="61"/>
        <v>1</v>
      </c>
      <c r="N265">
        <f t="shared" si="62"/>
        <v>0</v>
      </c>
      <c r="O265">
        <f t="shared" si="63"/>
        <v>5694.9641195387376</v>
      </c>
      <c r="P265">
        <f>O265-B265</f>
        <v>698.96411953873758</v>
      </c>
      <c r="Q265">
        <f t="shared" si="64"/>
        <v>698.96411953873758</v>
      </c>
      <c r="R265" s="8">
        <f>Q265/B265</f>
        <v>0.13990474770591224</v>
      </c>
      <c r="S265">
        <v>1961</v>
      </c>
      <c r="T265">
        <f t="shared" si="65"/>
        <v>12581.354151697276</v>
      </c>
      <c r="U265">
        <f t="shared" si="66"/>
        <v>35298</v>
      </c>
      <c r="V265">
        <f t="shared" si="67"/>
        <v>698.96411953873758</v>
      </c>
      <c r="W265">
        <f t="shared" si="68"/>
        <v>488550.84040256264</v>
      </c>
      <c r="X265">
        <f t="shared" si="69"/>
        <v>4</v>
      </c>
    </row>
    <row r="266" spans="1:24" x14ac:dyDescent="0.35">
      <c r="A266" s="1">
        <v>41180</v>
      </c>
      <c r="B266">
        <v>5590</v>
      </c>
      <c r="C266">
        <v>5227</v>
      </c>
      <c r="D266">
        <v>4628.5</v>
      </c>
      <c r="E266">
        <f t="shared" si="56"/>
        <v>0</v>
      </c>
      <c r="F266">
        <f t="shared" si="57"/>
        <v>0</v>
      </c>
      <c r="G266">
        <v>4996</v>
      </c>
      <c r="H266">
        <f t="shared" si="58"/>
        <v>0</v>
      </c>
      <c r="I266">
        <f t="shared" si="59"/>
        <v>0</v>
      </c>
      <c r="J266">
        <f t="shared" si="60"/>
        <v>0</v>
      </c>
      <c r="K266">
        <v>0.56901359358661552</v>
      </c>
      <c r="L266">
        <v>0</v>
      </c>
      <c r="M266">
        <f t="shared" si="61"/>
        <v>0</v>
      </c>
      <c r="N266">
        <f t="shared" si="62"/>
        <v>1</v>
      </c>
      <c r="O266">
        <f t="shared" si="63"/>
        <v>5278.7622821237965</v>
      </c>
      <c r="P266">
        <f>O266-B266</f>
        <v>-311.23771787620353</v>
      </c>
      <c r="Q266">
        <f t="shared" si="64"/>
        <v>311.23771787620353</v>
      </c>
      <c r="R266" s="8">
        <f>Q266/B266</f>
        <v>5.5677588171056086E-2</v>
      </c>
      <c r="S266">
        <v>835</v>
      </c>
      <c r="T266">
        <f t="shared" si="65"/>
        <v>22409.115687086654</v>
      </c>
      <c r="U266">
        <f t="shared" si="66"/>
        <v>15030</v>
      </c>
      <c r="V266">
        <f t="shared" si="67"/>
        <v>-622.47543575240707</v>
      </c>
      <c r="W266">
        <f t="shared" si="68"/>
        <v>387475.66811514908</v>
      </c>
      <c r="X266">
        <f t="shared" si="69"/>
        <v>5</v>
      </c>
    </row>
    <row r="267" spans="1:24" x14ac:dyDescent="0.35">
      <c r="A267" s="1">
        <v>41181</v>
      </c>
      <c r="B267">
        <v>6648</v>
      </c>
      <c r="C267">
        <v>5286.333333333333</v>
      </c>
      <c r="D267">
        <v>6288</v>
      </c>
      <c r="E267">
        <f t="shared" si="56"/>
        <v>0</v>
      </c>
      <c r="F267">
        <f t="shared" si="57"/>
        <v>0</v>
      </c>
      <c r="G267">
        <v>5590</v>
      </c>
      <c r="H267">
        <f t="shared" si="58"/>
        <v>1</v>
      </c>
      <c r="I267">
        <f t="shared" si="59"/>
        <v>0</v>
      </c>
      <c r="J267">
        <f t="shared" si="60"/>
        <v>0</v>
      </c>
      <c r="K267">
        <v>0.62292320204484719</v>
      </c>
      <c r="L267">
        <v>1</v>
      </c>
      <c r="M267">
        <f t="shared" si="61"/>
        <v>0</v>
      </c>
      <c r="N267">
        <f t="shared" si="62"/>
        <v>0</v>
      </c>
      <c r="O267">
        <f t="shared" si="63"/>
        <v>6489.2301137465092</v>
      </c>
      <c r="P267">
        <f>O267-B267</f>
        <v>-158.76988625349077</v>
      </c>
      <c r="Q267">
        <f t="shared" si="64"/>
        <v>158.76988625349077</v>
      </c>
      <c r="R267" s="8">
        <f>Q267/B267</f>
        <v>2.3882353527901742E-2</v>
      </c>
      <c r="S267">
        <v>1478</v>
      </c>
      <c r="T267">
        <f t="shared" si="65"/>
        <v>11431.431810251335</v>
      </c>
      <c r="U267">
        <f t="shared" si="66"/>
        <v>26604</v>
      </c>
      <c r="V267">
        <f t="shared" si="67"/>
        <v>-317.53977250698154</v>
      </c>
      <c r="W267">
        <f t="shared" si="68"/>
        <v>100831.50712378559</v>
      </c>
      <c r="X267">
        <f t="shared" si="69"/>
        <v>6</v>
      </c>
    </row>
    <row r="268" spans="1:24" x14ac:dyDescent="0.35">
      <c r="A268" s="1">
        <v>41182</v>
      </c>
      <c r="B268">
        <v>6569</v>
      </c>
      <c r="C268">
        <v>5744.666666666667</v>
      </c>
      <c r="D268">
        <v>6844</v>
      </c>
      <c r="E268">
        <f t="shared" si="56"/>
        <v>0</v>
      </c>
      <c r="F268">
        <f t="shared" si="57"/>
        <v>0</v>
      </c>
      <c r="G268">
        <v>6648</v>
      </c>
      <c r="H268">
        <f t="shared" si="58"/>
        <v>0</v>
      </c>
      <c r="I268">
        <f t="shared" si="59"/>
        <v>1</v>
      </c>
      <c r="J268">
        <f t="shared" si="60"/>
        <v>0</v>
      </c>
      <c r="K268">
        <v>0.49082142442198212</v>
      </c>
      <c r="L268">
        <v>1</v>
      </c>
      <c r="M268">
        <f t="shared" si="61"/>
        <v>0</v>
      </c>
      <c r="N268">
        <f t="shared" si="62"/>
        <v>0</v>
      </c>
      <c r="O268">
        <f t="shared" si="63"/>
        <v>6922.0897296661979</v>
      </c>
      <c r="P268">
        <f>O268-B268</f>
        <v>353.08972966619785</v>
      </c>
      <c r="Q268">
        <f t="shared" si="64"/>
        <v>353.08972966619785</v>
      </c>
      <c r="R268" s="8">
        <f>Q268/B268</f>
        <v>5.375091028561392E-2</v>
      </c>
      <c r="S268">
        <v>1075</v>
      </c>
      <c r="T268">
        <f t="shared" si="65"/>
        <v>6355.6151339915614</v>
      </c>
      <c r="U268">
        <f t="shared" si="66"/>
        <v>19350</v>
      </c>
      <c r="V268">
        <f t="shared" si="67"/>
        <v>353.08972966619785</v>
      </c>
      <c r="W268">
        <f t="shared" si="68"/>
        <v>124672.35719574869</v>
      </c>
      <c r="X268">
        <f t="shared" si="69"/>
        <v>7</v>
      </c>
    </row>
    <row r="269" spans="1:24" x14ac:dyDescent="0.35">
      <c r="A269" s="1">
        <v>41183</v>
      </c>
      <c r="B269">
        <v>4396</v>
      </c>
      <c r="C269">
        <v>6269</v>
      </c>
      <c r="D269">
        <v>4615</v>
      </c>
      <c r="E269">
        <f t="shared" si="56"/>
        <v>0</v>
      </c>
      <c r="F269">
        <f t="shared" si="57"/>
        <v>0</v>
      </c>
      <c r="G269">
        <v>6569</v>
      </c>
      <c r="H269">
        <f t="shared" si="58"/>
        <v>0</v>
      </c>
      <c r="I269">
        <f t="shared" si="59"/>
        <v>0</v>
      </c>
      <c r="J269">
        <f t="shared" si="60"/>
        <v>1</v>
      </c>
      <c r="K269">
        <v>0.24753107935401417</v>
      </c>
      <c r="L269">
        <v>0</v>
      </c>
      <c r="M269">
        <f t="shared" si="61"/>
        <v>0</v>
      </c>
      <c r="N269">
        <f t="shared" si="62"/>
        <v>0</v>
      </c>
      <c r="O269">
        <f t="shared" si="63"/>
        <v>5982.9970603225211</v>
      </c>
      <c r="P269">
        <f>O269-B269</f>
        <v>1586.9970603225211</v>
      </c>
      <c r="Q269">
        <f t="shared" si="64"/>
        <v>1586.9970603225211</v>
      </c>
      <c r="R269" s="8">
        <f>Q269/B269</f>
        <v>0.36100934038273907</v>
      </c>
      <c r="S269">
        <v>1808</v>
      </c>
      <c r="T269">
        <f t="shared" si="65"/>
        <v>28565.947085805379</v>
      </c>
      <c r="U269">
        <f t="shared" si="66"/>
        <v>32544</v>
      </c>
      <c r="V269">
        <f t="shared" si="67"/>
        <v>1586.9970603225211</v>
      </c>
      <c r="W269">
        <f t="shared" si="68"/>
        <v>2518559.6694723237</v>
      </c>
      <c r="X269">
        <f t="shared" si="69"/>
        <v>1</v>
      </c>
    </row>
    <row r="270" spans="1:24" x14ac:dyDescent="0.35">
      <c r="A270" s="1">
        <v>41184</v>
      </c>
      <c r="B270">
        <v>5205</v>
      </c>
      <c r="C270">
        <v>5871</v>
      </c>
      <c r="D270">
        <v>5412</v>
      </c>
      <c r="E270">
        <f t="shared" si="56"/>
        <v>1</v>
      </c>
      <c r="F270">
        <f t="shared" si="57"/>
        <v>0</v>
      </c>
      <c r="G270">
        <v>4396</v>
      </c>
      <c r="H270">
        <f t="shared" si="58"/>
        <v>0</v>
      </c>
      <c r="I270">
        <f t="shared" si="59"/>
        <v>0</v>
      </c>
      <c r="J270">
        <f t="shared" si="60"/>
        <v>0</v>
      </c>
      <c r="K270">
        <v>0.5939932612989427</v>
      </c>
      <c r="L270">
        <v>0</v>
      </c>
      <c r="M270">
        <f t="shared" si="61"/>
        <v>0</v>
      </c>
      <c r="N270">
        <f t="shared" si="62"/>
        <v>0</v>
      </c>
      <c r="O270">
        <f t="shared" si="63"/>
        <v>5553.6744229152591</v>
      </c>
      <c r="P270">
        <f>O270-B270</f>
        <v>348.67442291525913</v>
      </c>
      <c r="Q270">
        <f t="shared" si="64"/>
        <v>348.67442291525913</v>
      </c>
      <c r="R270" s="8">
        <f>Q270/B270</f>
        <v>6.6988361751250558E-2</v>
      </c>
      <c r="S270">
        <v>1511</v>
      </c>
      <c r="T270">
        <f t="shared" si="65"/>
        <v>6276.1396124746643</v>
      </c>
      <c r="U270">
        <f t="shared" si="66"/>
        <v>27198</v>
      </c>
      <c r="V270">
        <f t="shared" si="67"/>
        <v>348.67442291525913</v>
      </c>
      <c r="W270">
        <f t="shared" si="68"/>
        <v>121573.85319528898</v>
      </c>
      <c r="X270">
        <f t="shared" si="69"/>
        <v>2</v>
      </c>
    </row>
    <row r="271" spans="1:24" x14ac:dyDescent="0.35">
      <c r="A271" s="1">
        <v>41185</v>
      </c>
      <c r="B271">
        <v>5350</v>
      </c>
      <c r="C271">
        <v>5390</v>
      </c>
      <c r="D271">
        <v>5273</v>
      </c>
      <c r="E271">
        <f t="shared" si="56"/>
        <v>0</v>
      </c>
      <c r="F271">
        <f t="shared" si="57"/>
        <v>1</v>
      </c>
      <c r="G271">
        <v>5205</v>
      </c>
      <c r="H271">
        <f t="shared" si="58"/>
        <v>0</v>
      </c>
      <c r="I271">
        <f t="shared" si="59"/>
        <v>0</v>
      </c>
      <c r="J271">
        <f t="shared" si="60"/>
        <v>0</v>
      </c>
      <c r="K271">
        <v>0.51684675264319735</v>
      </c>
      <c r="L271">
        <v>0</v>
      </c>
      <c r="M271">
        <f t="shared" si="61"/>
        <v>0</v>
      </c>
      <c r="N271">
        <f t="shared" si="62"/>
        <v>0</v>
      </c>
      <c r="O271">
        <f t="shared" si="63"/>
        <v>5370.1804762191887</v>
      </c>
      <c r="P271">
        <f>O271-B271</f>
        <v>20.180476219188677</v>
      </c>
      <c r="Q271">
        <f t="shared" si="64"/>
        <v>20.180476219188677</v>
      </c>
      <c r="R271" s="8">
        <f>Q271/B271</f>
        <v>3.772051629754893E-3</v>
      </c>
      <c r="S271">
        <v>1355</v>
      </c>
      <c r="T271">
        <f t="shared" si="65"/>
        <v>363.24857194539618</v>
      </c>
      <c r="U271">
        <f t="shared" si="66"/>
        <v>24390</v>
      </c>
      <c r="V271">
        <f t="shared" si="67"/>
        <v>20.180476219188677</v>
      </c>
      <c r="W271">
        <f t="shared" si="68"/>
        <v>407.25162043323968</v>
      </c>
      <c r="X271">
        <f t="shared" si="69"/>
        <v>3</v>
      </c>
    </row>
    <row r="272" spans="1:24" x14ac:dyDescent="0.35">
      <c r="A272" s="1">
        <v>41186</v>
      </c>
      <c r="B272">
        <v>4939</v>
      </c>
      <c r="C272">
        <v>4983.666666666667</v>
      </c>
      <c r="D272">
        <v>4996</v>
      </c>
      <c r="E272">
        <f t="shared" si="56"/>
        <v>0</v>
      </c>
      <c r="F272">
        <f t="shared" si="57"/>
        <v>0</v>
      </c>
      <c r="G272">
        <v>5350</v>
      </c>
      <c r="H272">
        <f t="shared" si="58"/>
        <v>0</v>
      </c>
      <c r="I272">
        <f t="shared" si="59"/>
        <v>0</v>
      </c>
      <c r="J272">
        <f t="shared" si="60"/>
        <v>0</v>
      </c>
      <c r="K272">
        <v>0.45224817009410945</v>
      </c>
      <c r="L272">
        <v>0</v>
      </c>
      <c r="M272">
        <f t="shared" si="61"/>
        <v>1</v>
      </c>
      <c r="N272">
        <f t="shared" si="62"/>
        <v>0</v>
      </c>
      <c r="O272">
        <f t="shared" si="63"/>
        <v>5402.3791356301826</v>
      </c>
      <c r="P272">
        <f>O272-B272</f>
        <v>463.37913563018265</v>
      </c>
      <c r="Q272">
        <f t="shared" si="64"/>
        <v>463.37913563018265</v>
      </c>
      <c r="R272" s="8">
        <f>Q272/B272</f>
        <v>9.3820436450735498E-2</v>
      </c>
      <c r="S272">
        <v>1835</v>
      </c>
      <c r="T272">
        <f t="shared" si="65"/>
        <v>8340.8244413432876</v>
      </c>
      <c r="U272">
        <f t="shared" si="66"/>
        <v>33030</v>
      </c>
      <c r="V272">
        <f t="shared" si="67"/>
        <v>463.37913563018265</v>
      </c>
      <c r="W272">
        <f t="shared" si="68"/>
        <v>214720.22333737521</v>
      </c>
      <c r="X272">
        <f t="shared" si="69"/>
        <v>4</v>
      </c>
    </row>
    <row r="273" spans="1:24" x14ac:dyDescent="0.35">
      <c r="A273" s="1">
        <v>41187</v>
      </c>
      <c r="B273">
        <v>6693</v>
      </c>
      <c r="C273">
        <v>5164.666666666667</v>
      </c>
      <c r="D273">
        <v>5590</v>
      </c>
      <c r="E273">
        <f t="shared" si="56"/>
        <v>0</v>
      </c>
      <c r="F273">
        <f t="shared" si="57"/>
        <v>0</v>
      </c>
      <c r="G273">
        <v>4939</v>
      </c>
      <c r="H273">
        <f t="shared" si="58"/>
        <v>0</v>
      </c>
      <c r="I273">
        <f t="shared" si="59"/>
        <v>0</v>
      </c>
      <c r="J273">
        <f t="shared" si="60"/>
        <v>0</v>
      </c>
      <c r="K273">
        <v>0.70378761473219476</v>
      </c>
      <c r="L273">
        <v>0</v>
      </c>
      <c r="M273">
        <f t="shared" si="61"/>
        <v>0</v>
      </c>
      <c r="N273">
        <f t="shared" si="62"/>
        <v>1</v>
      </c>
      <c r="O273">
        <f t="shared" si="63"/>
        <v>5591.513599987773</v>
      </c>
      <c r="P273">
        <f>O273-B273</f>
        <v>-1101.486400012227</v>
      </c>
      <c r="Q273">
        <f t="shared" si="64"/>
        <v>1101.486400012227</v>
      </c>
      <c r="R273" s="8">
        <f>Q273/B273</f>
        <v>0.16457289705845315</v>
      </c>
      <c r="S273">
        <v>671</v>
      </c>
      <c r="T273">
        <f t="shared" si="65"/>
        <v>79307.020800880346</v>
      </c>
      <c r="U273">
        <f t="shared" si="66"/>
        <v>12078</v>
      </c>
      <c r="V273">
        <f t="shared" si="67"/>
        <v>-2202.972800024454</v>
      </c>
      <c r="W273">
        <f t="shared" si="68"/>
        <v>4853089.1576475836</v>
      </c>
      <c r="X273">
        <f t="shared" si="69"/>
        <v>5</v>
      </c>
    </row>
    <row r="274" spans="1:24" x14ac:dyDescent="0.35">
      <c r="A274" s="1">
        <v>41188</v>
      </c>
      <c r="B274">
        <v>7112</v>
      </c>
      <c r="C274">
        <v>5660.666666666667</v>
      </c>
      <c r="D274">
        <v>6648</v>
      </c>
      <c r="E274">
        <f t="shared" si="56"/>
        <v>0</v>
      </c>
      <c r="F274">
        <f t="shared" si="57"/>
        <v>0</v>
      </c>
      <c r="G274">
        <v>6693</v>
      </c>
      <c r="H274">
        <f t="shared" si="58"/>
        <v>1</v>
      </c>
      <c r="I274">
        <f t="shared" si="59"/>
        <v>0</v>
      </c>
      <c r="J274">
        <f t="shared" si="60"/>
        <v>0</v>
      </c>
      <c r="K274">
        <v>0.54868130591379105</v>
      </c>
      <c r="L274">
        <v>1</v>
      </c>
      <c r="M274">
        <f t="shared" si="61"/>
        <v>0</v>
      </c>
      <c r="N274">
        <f t="shared" si="62"/>
        <v>0</v>
      </c>
      <c r="O274">
        <f t="shared" si="63"/>
        <v>6990.6721572858296</v>
      </c>
      <c r="P274">
        <f>O274-B274</f>
        <v>-121.3278427141704</v>
      </c>
      <c r="Q274">
        <f t="shared" si="64"/>
        <v>121.3278427141704</v>
      </c>
      <c r="R274" s="8">
        <f>Q274/B274</f>
        <v>1.705959543225118E-2</v>
      </c>
      <c r="S274">
        <v>885</v>
      </c>
      <c r="T274">
        <f t="shared" si="65"/>
        <v>8735.6046754202689</v>
      </c>
      <c r="U274">
        <f t="shared" si="66"/>
        <v>15930</v>
      </c>
      <c r="V274">
        <f t="shared" si="67"/>
        <v>-242.6556854283408</v>
      </c>
      <c r="W274">
        <f t="shared" si="68"/>
        <v>58881.781670697885</v>
      </c>
      <c r="X274">
        <f t="shared" si="69"/>
        <v>6</v>
      </c>
    </row>
    <row r="275" spans="1:24" x14ac:dyDescent="0.35">
      <c r="A275" s="1">
        <v>41189</v>
      </c>
      <c r="B275">
        <v>6933</v>
      </c>
      <c r="C275">
        <v>6248</v>
      </c>
      <c r="D275">
        <v>6569</v>
      </c>
      <c r="E275">
        <f t="shared" si="56"/>
        <v>0</v>
      </c>
      <c r="F275">
        <f t="shared" si="57"/>
        <v>0</v>
      </c>
      <c r="G275">
        <v>7112</v>
      </c>
      <c r="H275">
        <f t="shared" si="58"/>
        <v>0</v>
      </c>
      <c r="I275">
        <f t="shared" si="59"/>
        <v>1</v>
      </c>
      <c r="J275">
        <f t="shared" si="60"/>
        <v>0</v>
      </c>
      <c r="K275">
        <v>0.47920297432322528</v>
      </c>
      <c r="L275">
        <v>1</v>
      </c>
      <c r="M275">
        <f t="shared" si="61"/>
        <v>0</v>
      </c>
      <c r="N275">
        <f t="shared" si="62"/>
        <v>0</v>
      </c>
      <c r="O275">
        <f t="shared" si="63"/>
        <v>7101.1428586010643</v>
      </c>
      <c r="P275">
        <f>O275-B275</f>
        <v>168.14285860106429</v>
      </c>
      <c r="Q275">
        <f t="shared" si="64"/>
        <v>168.14285860106429</v>
      </c>
      <c r="R275" s="8">
        <f>Q275/B275</f>
        <v>2.4252539824183513E-2</v>
      </c>
      <c r="S275">
        <v>735</v>
      </c>
      <c r="T275">
        <f t="shared" si="65"/>
        <v>3026.5714548191572</v>
      </c>
      <c r="U275">
        <f t="shared" si="66"/>
        <v>13230</v>
      </c>
      <c r="V275">
        <f t="shared" si="67"/>
        <v>168.14285860106429</v>
      </c>
      <c r="W275">
        <f t="shared" si="68"/>
        <v>28272.020898537499</v>
      </c>
      <c r="X275">
        <f t="shared" si="69"/>
        <v>7</v>
      </c>
    </row>
    <row r="276" spans="1:24" x14ac:dyDescent="0.35">
      <c r="A276" s="1">
        <v>41190</v>
      </c>
      <c r="B276">
        <v>4621</v>
      </c>
      <c r="C276">
        <v>6912.666666666667</v>
      </c>
      <c r="D276">
        <v>4396</v>
      </c>
      <c r="E276">
        <f t="shared" si="56"/>
        <v>0</v>
      </c>
      <c r="F276">
        <f t="shared" si="57"/>
        <v>0</v>
      </c>
      <c r="G276">
        <v>6933</v>
      </c>
      <c r="H276">
        <f t="shared" si="58"/>
        <v>0</v>
      </c>
      <c r="I276">
        <f t="shared" si="59"/>
        <v>0</v>
      </c>
      <c r="J276">
        <f t="shared" si="60"/>
        <v>1</v>
      </c>
      <c r="K276">
        <v>0.23138143371674219</v>
      </c>
      <c r="L276">
        <v>0</v>
      </c>
      <c r="M276">
        <f t="shared" si="61"/>
        <v>0</v>
      </c>
      <c r="N276">
        <f t="shared" si="62"/>
        <v>0</v>
      </c>
      <c r="O276">
        <f t="shared" si="63"/>
        <v>6210.0939309699343</v>
      </c>
      <c r="P276">
        <f>O276-B276</f>
        <v>1589.0939309699343</v>
      </c>
      <c r="Q276">
        <f t="shared" si="64"/>
        <v>1589.0939309699343</v>
      </c>
      <c r="R276" s="8">
        <f>Q276/B276</f>
        <v>0.34388529127243761</v>
      </c>
      <c r="S276">
        <v>1495</v>
      </c>
      <c r="T276">
        <f t="shared" si="65"/>
        <v>28603.690757458819</v>
      </c>
      <c r="U276">
        <f t="shared" si="66"/>
        <v>26910</v>
      </c>
      <c r="V276">
        <f t="shared" si="67"/>
        <v>1589.0939309699343</v>
      </c>
      <c r="W276">
        <f t="shared" si="68"/>
        <v>2525219.5214454783</v>
      </c>
      <c r="X276">
        <f t="shared" si="69"/>
        <v>1</v>
      </c>
    </row>
    <row r="277" spans="1:24" x14ac:dyDescent="0.35">
      <c r="A277" s="1">
        <v>41191</v>
      </c>
      <c r="B277">
        <v>5251</v>
      </c>
      <c r="C277">
        <v>6222</v>
      </c>
      <c r="D277">
        <v>5205</v>
      </c>
      <c r="E277">
        <f t="shared" si="56"/>
        <v>1</v>
      </c>
      <c r="F277">
        <f t="shared" si="57"/>
        <v>0</v>
      </c>
      <c r="G277">
        <v>4621</v>
      </c>
      <c r="H277">
        <f t="shared" si="58"/>
        <v>0</v>
      </c>
      <c r="I277">
        <f t="shared" si="59"/>
        <v>0</v>
      </c>
      <c r="J277">
        <f t="shared" si="60"/>
        <v>0</v>
      </c>
      <c r="K277">
        <v>0.57319623562216804</v>
      </c>
      <c r="L277">
        <v>0</v>
      </c>
      <c r="M277">
        <f t="shared" si="61"/>
        <v>0</v>
      </c>
      <c r="N277">
        <f t="shared" si="62"/>
        <v>0</v>
      </c>
      <c r="O277">
        <f t="shared" si="63"/>
        <v>5651.6486572784897</v>
      </c>
      <c r="P277">
        <f>O277-B277</f>
        <v>400.64865727848974</v>
      </c>
      <c r="Q277">
        <f t="shared" si="64"/>
        <v>400.64865727848974</v>
      </c>
      <c r="R277" s="8">
        <f>Q277/B277</f>
        <v>7.6299496720337034E-2</v>
      </c>
      <c r="S277">
        <v>1300</v>
      </c>
      <c r="T277">
        <f t="shared" si="65"/>
        <v>7211.6758310128153</v>
      </c>
      <c r="U277">
        <f t="shared" si="66"/>
        <v>23400</v>
      </c>
      <c r="V277">
        <f t="shared" si="67"/>
        <v>400.64865727848974</v>
      </c>
      <c r="W277">
        <f t="shared" si="68"/>
        <v>160519.34657905673</v>
      </c>
      <c r="X277">
        <f t="shared" si="69"/>
        <v>2</v>
      </c>
    </row>
    <row r="278" spans="1:24" x14ac:dyDescent="0.35">
      <c r="A278" s="1">
        <v>41192</v>
      </c>
      <c r="B278">
        <v>5459</v>
      </c>
      <c r="C278">
        <v>5601.666666666667</v>
      </c>
      <c r="D278">
        <v>5350</v>
      </c>
      <c r="E278">
        <f t="shared" si="56"/>
        <v>0</v>
      </c>
      <c r="F278">
        <f t="shared" si="57"/>
        <v>1</v>
      </c>
      <c r="G278">
        <v>5251</v>
      </c>
      <c r="H278">
        <f t="shared" si="58"/>
        <v>0</v>
      </c>
      <c r="I278">
        <f t="shared" si="59"/>
        <v>0</v>
      </c>
      <c r="J278">
        <f t="shared" si="60"/>
        <v>0</v>
      </c>
      <c r="K278">
        <v>0.52416637620541418</v>
      </c>
      <c r="L278">
        <v>0</v>
      </c>
      <c r="M278">
        <f t="shared" si="61"/>
        <v>0</v>
      </c>
      <c r="N278">
        <f t="shared" si="62"/>
        <v>0</v>
      </c>
      <c r="O278">
        <f t="shared" si="63"/>
        <v>5482.6646743477049</v>
      </c>
      <c r="P278">
        <f>O278-B278</f>
        <v>23.664674347704931</v>
      </c>
      <c r="Q278">
        <f t="shared" si="64"/>
        <v>23.664674347704931</v>
      </c>
      <c r="R278" s="8">
        <f>Q278/B278</f>
        <v>4.3349833939741586E-3</v>
      </c>
      <c r="S278">
        <v>877</v>
      </c>
      <c r="T278">
        <f t="shared" si="65"/>
        <v>425.96413825868876</v>
      </c>
      <c r="U278">
        <f t="shared" si="66"/>
        <v>15786</v>
      </c>
      <c r="V278">
        <f t="shared" si="67"/>
        <v>23.664674347704931</v>
      </c>
      <c r="W278">
        <f t="shared" si="68"/>
        <v>560.01681198292385</v>
      </c>
      <c r="X278">
        <f t="shared" si="69"/>
        <v>3</v>
      </c>
    </row>
    <row r="279" spans="1:24" x14ac:dyDescent="0.35">
      <c r="A279" s="1">
        <v>41193</v>
      </c>
      <c r="B279">
        <v>5194</v>
      </c>
      <c r="C279">
        <v>5110.333333333333</v>
      </c>
      <c r="D279">
        <v>4939</v>
      </c>
      <c r="E279">
        <f t="shared" si="56"/>
        <v>0</v>
      </c>
      <c r="F279">
        <f t="shared" si="57"/>
        <v>0</v>
      </c>
      <c r="G279">
        <v>5459</v>
      </c>
      <c r="H279">
        <f t="shared" si="58"/>
        <v>0</v>
      </c>
      <c r="I279">
        <f t="shared" si="59"/>
        <v>0</v>
      </c>
      <c r="J279">
        <f t="shared" si="60"/>
        <v>0</v>
      </c>
      <c r="K279">
        <v>0.4692111072382944</v>
      </c>
      <c r="L279">
        <v>0</v>
      </c>
      <c r="M279">
        <f t="shared" si="61"/>
        <v>1</v>
      </c>
      <c r="N279">
        <f t="shared" si="62"/>
        <v>0</v>
      </c>
      <c r="O279">
        <f t="shared" si="63"/>
        <v>5450.1594322137871</v>
      </c>
      <c r="P279">
        <f>O279-B279</f>
        <v>256.15943221378711</v>
      </c>
      <c r="Q279">
        <f t="shared" si="64"/>
        <v>256.15943221378711</v>
      </c>
      <c r="R279" s="8">
        <f>Q279/B279</f>
        <v>4.93183350430857E-2</v>
      </c>
      <c r="S279">
        <v>1324</v>
      </c>
      <c r="T279">
        <f t="shared" si="65"/>
        <v>4610.869779848168</v>
      </c>
      <c r="U279">
        <f t="shared" si="66"/>
        <v>23832</v>
      </c>
      <c r="V279">
        <f t="shared" si="67"/>
        <v>256.15943221378711</v>
      </c>
      <c r="W279">
        <f t="shared" si="68"/>
        <v>65617.654712089789</v>
      </c>
      <c r="X279">
        <f t="shared" si="69"/>
        <v>4</v>
      </c>
    </row>
    <row r="280" spans="1:24" x14ac:dyDescent="0.35">
      <c r="A280" s="1">
        <v>41194</v>
      </c>
      <c r="B280">
        <v>6255</v>
      </c>
      <c r="C280">
        <v>5301.333333333333</v>
      </c>
      <c r="D280">
        <v>6693</v>
      </c>
      <c r="E280">
        <f t="shared" si="56"/>
        <v>0</v>
      </c>
      <c r="F280">
        <f t="shared" si="57"/>
        <v>0</v>
      </c>
      <c r="G280">
        <v>5194</v>
      </c>
      <c r="H280">
        <f t="shared" si="58"/>
        <v>0</v>
      </c>
      <c r="I280">
        <f t="shared" si="59"/>
        <v>0</v>
      </c>
      <c r="J280">
        <f t="shared" si="60"/>
        <v>0</v>
      </c>
      <c r="K280">
        <v>0.62327175554780989</v>
      </c>
      <c r="L280">
        <v>0</v>
      </c>
      <c r="M280">
        <f t="shared" si="61"/>
        <v>0</v>
      </c>
      <c r="N280">
        <f t="shared" si="62"/>
        <v>1</v>
      </c>
      <c r="O280">
        <f t="shared" si="63"/>
        <v>6093.2891090824642</v>
      </c>
      <c r="P280">
        <f>O280-B280</f>
        <v>-161.71089091753583</v>
      </c>
      <c r="Q280">
        <f t="shared" si="64"/>
        <v>161.71089091753583</v>
      </c>
      <c r="R280" s="8">
        <f>Q280/B280</f>
        <v>2.5853060098726753E-2</v>
      </c>
      <c r="S280">
        <v>1152</v>
      </c>
      <c r="T280">
        <f t="shared" si="65"/>
        <v>11643.18414606258</v>
      </c>
      <c r="U280">
        <f t="shared" si="66"/>
        <v>20736</v>
      </c>
      <c r="V280">
        <f t="shared" si="67"/>
        <v>-323.42178183507167</v>
      </c>
      <c r="W280">
        <f t="shared" si="68"/>
        <v>104601.64896537269</v>
      </c>
      <c r="X280">
        <f t="shared" si="69"/>
        <v>5</v>
      </c>
    </row>
    <row r="281" spans="1:24" x14ac:dyDescent="0.35">
      <c r="A281" s="1">
        <v>41195</v>
      </c>
      <c r="B281">
        <v>6800</v>
      </c>
      <c r="C281">
        <v>5636</v>
      </c>
      <c r="D281">
        <v>7112</v>
      </c>
      <c r="E281">
        <f t="shared" si="56"/>
        <v>0</v>
      </c>
      <c r="F281">
        <f t="shared" si="57"/>
        <v>0</v>
      </c>
      <c r="G281">
        <v>6255</v>
      </c>
      <c r="H281">
        <f t="shared" si="58"/>
        <v>1</v>
      </c>
      <c r="I281">
        <f t="shared" si="59"/>
        <v>0</v>
      </c>
      <c r="J281">
        <f t="shared" si="60"/>
        <v>0</v>
      </c>
      <c r="K281">
        <v>0.5633205530382247</v>
      </c>
      <c r="L281">
        <v>1</v>
      </c>
      <c r="M281">
        <f t="shared" si="61"/>
        <v>0</v>
      </c>
      <c r="N281">
        <f t="shared" si="62"/>
        <v>0</v>
      </c>
      <c r="O281">
        <f t="shared" si="63"/>
        <v>7054.429160805108</v>
      </c>
      <c r="P281">
        <f>O281-B281</f>
        <v>254.42916080510804</v>
      </c>
      <c r="Q281">
        <f t="shared" si="64"/>
        <v>254.42916080510804</v>
      </c>
      <c r="R281" s="8">
        <f>Q281/B281</f>
        <v>3.7416053059574711E-2</v>
      </c>
      <c r="S281">
        <v>1105</v>
      </c>
      <c r="T281">
        <f t="shared" si="65"/>
        <v>4579.7248944919447</v>
      </c>
      <c r="U281">
        <f t="shared" si="66"/>
        <v>19890</v>
      </c>
      <c r="V281">
        <f t="shared" si="67"/>
        <v>254.42916080510804</v>
      </c>
      <c r="W281">
        <f t="shared" si="68"/>
        <v>64734.197867991526</v>
      </c>
      <c r="X281">
        <f t="shared" si="69"/>
        <v>6</v>
      </c>
    </row>
    <row r="282" spans="1:24" x14ac:dyDescent="0.35">
      <c r="A282" s="1">
        <v>41196</v>
      </c>
      <c r="B282">
        <v>6959</v>
      </c>
      <c r="C282">
        <v>6083</v>
      </c>
      <c r="D282">
        <v>6933</v>
      </c>
      <c r="E282">
        <f t="shared" si="56"/>
        <v>0</v>
      </c>
      <c r="F282">
        <f t="shared" si="57"/>
        <v>0</v>
      </c>
      <c r="G282">
        <v>6800</v>
      </c>
      <c r="H282">
        <f t="shared" si="58"/>
        <v>0</v>
      </c>
      <c r="I282">
        <f t="shared" si="59"/>
        <v>1</v>
      </c>
      <c r="J282">
        <f t="shared" si="60"/>
        <v>0</v>
      </c>
      <c r="K282">
        <v>0.51847333565702336</v>
      </c>
      <c r="L282">
        <v>1</v>
      </c>
      <c r="M282">
        <f t="shared" si="61"/>
        <v>0</v>
      </c>
      <c r="N282">
        <f t="shared" si="62"/>
        <v>0</v>
      </c>
      <c r="O282">
        <f t="shared" si="63"/>
        <v>7106.6135300290844</v>
      </c>
      <c r="P282">
        <f>O282-B282</f>
        <v>147.61353002908436</v>
      </c>
      <c r="Q282">
        <f t="shared" si="64"/>
        <v>147.61353002908436</v>
      </c>
      <c r="R282" s="8">
        <f>Q282/B282</f>
        <v>2.1211888206507309E-2</v>
      </c>
      <c r="S282">
        <v>715</v>
      </c>
      <c r="T282">
        <f t="shared" si="65"/>
        <v>2657.0435405235185</v>
      </c>
      <c r="U282">
        <f t="shared" si="66"/>
        <v>12870</v>
      </c>
      <c r="V282">
        <f t="shared" si="67"/>
        <v>147.61353002908436</v>
      </c>
      <c r="W282">
        <f t="shared" si="68"/>
        <v>21789.75424764739</v>
      </c>
      <c r="X282">
        <f t="shared" si="69"/>
        <v>7</v>
      </c>
    </row>
    <row r="283" spans="1:24" x14ac:dyDescent="0.35">
      <c r="A283" s="1">
        <v>41197</v>
      </c>
      <c r="B283">
        <v>4404</v>
      </c>
      <c r="C283">
        <v>6671.333333333333</v>
      </c>
      <c r="D283">
        <v>4621</v>
      </c>
      <c r="E283">
        <f t="shared" si="56"/>
        <v>0</v>
      </c>
      <c r="F283">
        <f t="shared" si="57"/>
        <v>0</v>
      </c>
      <c r="G283">
        <v>6959</v>
      </c>
      <c r="H283">
        <f t="shared" si="58"/>
        <v>0</v>
      </c>
      <c r="I283">
        <f t="shared" si="59"/>
        <v>0</v>
      </c>
      <c r="J283">
        <f t="shared" si="60"/>
        <v>1</v>
      </c>
      <c r="K283">
        <v>0.2031485999767631</v>
      </c>
      <c r="L283">
        <v>0</v>
      </c>
      <c r="M283">
        <f t="shared" si="61"/>
        <v>0</v>
      </c>
      <c r="N283">
        <f t="shared" si="62"/>
        <v>0</v>
      </c>
      <c r="O283">
        <f t="shared" si="63"/>
        <v>6211.7920848985468</v>
      </c>
      <c r="P283">
        <f>O283-B283</f>
        <v>1807.7920848985468</v>
      </c>
      <c r="Q283">
        <f t="shared" si="64"/>
        <v>1807.7920848985468</v>
      </c>
      <c r="R283" s="8">
        <f>Q283/B283</f>
        <v>0.41048866596243117</v>
      </c>
      <c r="S283">
        <v>1726</v>
      </c>
      <c r="T283">
        <f t="shared" si="65"/>
        <v>32540.257528173843</v>
      </c>
      <c r="U283">
        <f t="shared" si="66"/>
        <v>31068</v>
      </c>
      <c r="V283">
        <f t="shared" si="67"/>
        <v>1807.7920848985468</v>
      </c>
      <c r="W283">
        <f t="shared" si="68"/>
        <v>3268112.2222218346</v>
      </c>
      <c r="X283">
        <f t="shared" si="69"/>
        <v>1</v>
      </c>
    </row>
    <row r="284" spans="1:24" x14ac:dyDescent="0.35">
      <c r="A284" s="1">
        <v>41198</v>
      </c>
      <c r="B284">
        <v>4921</v>
      </c>
      <c r="C284">
        <v>6054.333333333333</v>
      </c>
      <c r="D284">
        <v>5251</v>
      </c>
      <c r="E284">
        <f t="shared" si="56"/>
        <v>1</v>
      </c>
      <c r="F284">
        <f t="shared" si="57"/>
        <v>0</v>
      </c>
      <c r="G284">
        <v>4404</v>
      </c>
      <c r="H284">
        <f t="shared" si="58"/>
        <v>0</v>
      </c>
      <c r="I284">
        <f t="shared" si="59"/>
        <v>0</v>
      </c>
      <c r="J284">
        <f t="shared" si="60"/>
        <v>0</v>
      </c>
      <c r="K284">
        <v>0.56006738701057279</v>
      </c>
      <c r="L284">
        <v>0</v>
      </c>
      <c r="M284">
        <f t="shared" si="61"/>
        <v>0</v>
      </c>
      <c r="N284">
        <f t="shared" si="62"/>
        <v>0</v>
      </c>
      <c r="O284">
        <f t="shared" si="63"/>
        <v>5561.9899843740614</v>
      </c>
      <c r="P284">
        <f>O284-B284</f>
        <v>640.98998437406135</v>
      </c>
      <c r="Q284">
        <f t="shared" si="64"/>
        <v>640.98998437406135</v>
      </c>
      <c r="R284" s="8">
        <f>Q284/B284</f>
        <v>0.13025604234384502</v>
      </c>
      <c r="S284">
        <v>1601</v>
      </c>
      <c r="T284">
        <f t="shared" si="65"/>
        <v>11537.819718733104</v>
      </c>
      <c r="U284">
        <f t="shared" si="66"/>
        <v>28818</v>
      </c>
      <c r="V284">
        <f t="shared" si="67"/>
        <v>640.98998437406135</v>
      </c>
      <c r="W284">
        <f t="shared" si="68"/>
        <v>410868.1600678594</v>
      </c>
      <c r="X284">
        <f t="shared" si="69"/>
        <v>2</v>
      </c>
    </row>
    <row r="285" spans="1:24" x14ac:dyDescent="0.35">
      <c r="A285" s="1">
        <v>41199</v>
      </c>
      <c r="B285">
        <v>5289</v>
      </c>
      <c r="C285">
        <v>5428</v>
      </c>
      <c r="D285">
        <v>5459</v>
      </c>
      <c r="E285">
        <f t="shared" si="56"/>
        <v>0</v>
      </c>
      <c r="F285">
        <f t="shared" si="57"/>
        <v>1</v>
      </c>
      <c r="G285">
        <v>4921</v>
      </c>
      <c r="H285">
        <f t="shared" si="58"/>
        <v>0</v>
      </c>
      <c r="I285">
        <f t="shared" si="59"/>
        <v>0</v>
      </c>
      <c r="J285">
        <f t="shared" si="60"/>
        <v>0</v>
      </c>
      <c r="K285">
        <v>0.54275589636342514</v>
      </c>
      <c r="L285">
        <v>0</v>
      </c>
      <c r="M285">
        <f t="shared" si="61"/>
        <v>0</v>
      </c>
      <c r="N285">
        <f t="shared" si="62"/>
        <v>0</v>
      </c>
      <c r="O285">
        <f t="shared" si="63"/>
        <v>5389.1105125180511</v>
      </c>
      <c r="P285">
        <f>O285-B285</f>
        <v>100.11051251805111</v>
      </c>
      <c r="Q285">
        <f t="shared" si="64"/>
        <v>100.11051251805111</v>
      </c>
      <c r="R285" s="8">
        <f>Q285/B285</f>
        <v>1.8928060600879391E-2</v>
      </c>
      <c r="S285">
        <v>1185</v>
      </c>
      <c r="T285">
        <f t="shared" si="65"/>
        <v>1801.98922532492</v>
      </c>
      <c r="U285">
        <f t="shared" si="66"/>
        <v>21330</v>
      </c>
      <c r="V285">
        <f t="shared" si="67"/>
        <v>100.11051251805111</v>
      </c>
      <c r="W285">
        <f t="shared" si="68"/>
        <v>10022.114716626867</v>
      </c>
      <c r="X285">
        <f t="shared" si="69"/>
        <v>3</v>
      </c>
    </row>
    <row r="286" spans="1:24" x14ac:dyDescent="0.35">
      <c r="A286" s="1">
        <v>41200</v>
      </c>
      <c r="B286">
        <v>5067</v>
      </c>
      <c r="C286">
        <v>4871.333333333333</v>
      </c>
      <c r="D286">
        <v>5194</v>
      </c>
      <c r="E286">
        <f t="shared" si="56"/>
        <v>0</v>
      </c>
      <c r="F286">
        <f t="shared" si="57"/>
        <v>0</v>
      </c>
      <c r="G286">
        <v>5289</v>
      </c>
      <c r="H286">
        <f t="shared" si="58"/>
        <v>0</v>
      </c>
      <c r="I286">
        <f t="shared" si="59"/>
        <v>0</v>
      </c>
      <c r="J286">
        <f t="shared" si="60"/>
        <v>0</v>
      </c>
      <c r="K286">
        <v>0.47420704078075987</v>
      </c>
      <c r="L286">
        <v>0</v>
      </c>
      <c r="M286">
        <f t="shared" si="61"/>
        <v>1</v>
      </c>
      <c r="N286">
        <f t="shared" si="62"/>
        <v>0</v>
      </c>
      <c r="O286">
        <f t="shared" si="63"/>
        <v>5420.9776963610584</v>
      </c>
      <c r="P286">
        <f>O286-B286</f>
        <v>353.97769636105841</v>
      </c>
      <c r="Q286">
        <f t="shared" si="64"/>
        <v>353.97769636105841</v>
      </c>
      <c r="R286" s="8">
        <f>Q286/B286</f>
        <v>6.9859423003958629E-2</v>
      </c>
      <c r="S286">
        <v>1309</v>
      </c>
      <c r="T286">
        <f t="shared" si="65"/>
        <v>6371.5985344990513</v>
      </c>
      <c r="U286">
        <f t="shared" si="66"/>
        <v>23562</v>
      </c>
      <c r="V286">
        <f t="shared" si="67"/>
        <v>353.97769636105841</v>
      </c>
      <c r="W286">
        <f t="shared" si="68"/>
        <v>125300.20952108166</v>
      </c>
      <c r="X286">
        <f t="shared" si="69"/>
        <v>4</v>
      </c>
    </row>
    <row r="287" spans="1:24" x14ac:dyDescent="0.35">
      <c r="A287" s="1">
        <v>41201</v>
      </c>
      <c r="B287">
        <v>6009</v>
      </c>
      <c r="C287">
        <v>5092.333333333333</v>
      </c>
      <c r="D287">
        <v>6255</v>
      </c>
      <c r="E287">
        <f t="shared" si="56"/>
        <v>0</v>
      </c>
      <c r="F287">
        <f t="shared" si="57"/>
        <v>0</v>
      </c>
      <c r="G287">
        <v>5067</v>
      </c>
      <c r="H287">
        <f t="shared" si="58"/>
        <v>0</v>
      </c>
      <c r="I287">
        <f t="shared" si="59"/>
        <v>0</v>
      </c>
      <c r="J287">
        <f t="shared" si="60"/>
        <v>0</v>
      </c>
      <c r="K287">
        <v>0.60944579993028924</v>
      </c>
      <c r="L287">
        <v>0</v>
      </c>
      <c r="M287">
        <f t="shared" si="61"/>
        <v>0</v>
      </c>
      <c r="N287">
        <f t="shared" si="62"/>
        <v>1</v>
      </c>
      <c r="O287">
        <f t="shared" si="63"/>
        <v>5833.8402508446643</v>
      </c>
      <c r="P287">
        <f>O287-B287</f>
        <v>-175.1597491553357</v>
      </c>
      <c r="Q287">
        <f t="shared" si="64"/>
        <v>175.1597491553357</v>
      </c>
      <c r="R287" s="8">
        <f>Q287/B287</f>
        <v>2.9149567175126595E-2</v>
      </c>
      <c r="S287">
        <v>1299</v>
      </c>
      <c r="T287">
        <f t="shared" si="65"/>
        <v>12611.501939184171</v>
      </c>
      <c r="U287">
        <f t="shared" si="66"/>
        <v>23382</v>
      </c>
      <c r="V287">
        <f t="shared" si="67"/>
        <v>-350.31949831067141</v>
      </c>
      <c r="W287">
        <f t="shared" si="68"/>
        <v>122723.7508966405</v>
      </c>
      <c r="X287">
        <f t="shared" si="69"/>
        <v>5</v>
      </c>
    </row>
    <row r="288" spans="1:24" x14ac:dyDescent="0.35">
      <c r="A288" s="1">
        <v>41202</v>
      </c>
      <c r="B288">
        <v>6801</v>
      </c>
      <c r="C288">
        <v>5455</v>
      </c>
      <c r="D288">
        <v>6800</v>
      </c>
      <c r="E288">
        <f t="shared" si="56"/>
        <v>0</v>
      </c>
      <c r="F288">
        <f t="shared" si="57"/>
        <v>0</v>
      </c>
      <c r="G288">
        <v>6009</v>
      </c>
      <c r="H288">
        <f t="shared" si="58"/>
        <v>1</v>
      </c>
      <c r="I288">
        <f t="shared" si="59"/>
        <v>0</v>
      </c>
      <c r="J288">
        <f t="shared" si="60"/>
        <v>0</v>
      </c>
      <c r="K288">
        <v>0.5920181247821541</v>
      </c>
      <c r="L288">
        <v>1</v>
      </c>
      <c r="M288">
        <f t="shared" si="61"/>
        <v>0</v>
      </c>
      <c r="N288">
        <f t="shared" si="62"/>
        <v>0</v>
      </c>
      <c r="O288">
        <f t="shared" si="63"/>
        <v>6824.5265493096376</v>
      </c>
      <c r="P288">
        <f>O288-B288</f>
        <v>23.52654930963763</v>
      </c>
      <c r="Q288">
        <f t="shared" si="64"/>
        <v>23.52654930963763</v>
      </c>
      <c r="R288" s="8">
        <f>Q288/B288</f>
        <v>3.4592779458370282E-3</v>
      </c>
      <c r="S288">
        <v>1091</v>
      </c>
      <c r="T288">
        <f t="shared" si="65"/>
        <v>423.47788757347735</v>
      </c>
      <c r="U288">
        <f t="shared" si="66"/>
        <v>19638</v>
      </c>
      <c r="V288">
        <f t="shared" si="67"/>
        <v>23.52654930963763</v>
      </c>
      <c r="W288">
        <f t="shared" si="68"/>
        <v>553.49852241881081</v>
      </c>
      <c r="X288">
        <f t="shared" si="69"/>
        <v>6</v>
      </c>
    </row>
    <row r="289" spans="1:24" x14ac:dyDescent="0.35">
      <c r="A289" s="1">
        <v>41203</v>
      </c>
      <c r="B289">
        <v>4628.5</v>
      </c>
      <c r="C289">
        <v>5959</v>
      </c>
      <c r="D289">
        <v>6959</v>
      </c>
      <c r="E289">
        <f t="shared" si="56"/>
        <v>0</v>
      </c>
      <c r="F289">
        <f t="shared" si="57"/>
        <v>0</v>
      </c>
      <c r="G289">
        <v>6801</v>
      </c>
      <c r="H289">
        <f t="shared" si="58"/>
        <v>0</v>
      </c>
      <c r="I289">
        <f t="shared" si="59"/>
        <v>1</v>
      </c>
      <c r="J289">
        <f t="shared" si="60"/>
        <v>0</v>
      </c>
      <c r="K289">
        <v>0.24758917160450797</v>
      </c>
      <c r="L289">
        <v>1</v>
      </c>
      <c r="M289">
        <f t="shared" si="61"/>
        <v>0</v>
      </c>
      <c r="N289">
        <f t="shared" si="62"/>
        <v>0</v>
      </c>
      <c r="O289">
        <f t="shared" si="63"/>
        <v>7072.4538826602902</v>
      </c>
      <c r="P289">
        <f>O289-B289</f>
        <v>2443.9538826602902</v>
      </c>
      <c r="Q289">
        <f t="shared" si="64"/>
        <v>2443.9538826602902</v>
      </c>
      <c r="R289" s="8">
        <f>Q289/B289</f>
        <v>0.52802287623642441</v>
      </c>
      <c r="S289">
        <v>339</v>
      </c>
      <c r="T289">
        <f t="shared" si="65"/>
        <v>43991.169887885226</v>
      </c>
      <c r="U289">
        <f t="shared" si="66"/>
        <v>6102</v>
      </c>
      <c r="V289">
        <f t="shared" si="67"/>
        <v>2443.9538826602902</v>
      </c>
      <c r="W289">
        <f t="shared" si="68"/>
        <v>5972910.5805703076</v>
      </c>
      <c r="X289">
        <f t="shared" si="69"/>
        <v>7</v>
      </c>
    </row>
    <row r="290" spans="1:24" x14ac:dyDescent="0.35">
      <c r="A290" s="1">
        <v>41204</v>
      </c>
      <c r="B290">
        <v>3390</v>
      </c>
      <c r="C290">
        <v>5812.833333333333</v>
      </c>
      <c r="D290">
        <v>4404</v>
      </c>
      <c r="E290">
        <f t="shared" si="56"/>
        <v>0</v>
      </c>
      <c r="F290">
        <f t="shared" si="57"/>
        <v>0</v>
      </c>
      <c r="G290">
        <v>4628.5</v>
      </c>
      <c r="H290">
        <f t="shared" si="58"/>
        <v>0</v>
      </c>
      <c r="I290">
        <f t="shared" si="59"/>
        <v>0</v>
      </c>
      <c r="J290">
        <f t="shared" si="60"/>
        <v>1</v>
      </c>
      <c r="K290">
        <v>0.35610549552689669</v>
      </c>
      <c r="L290">
        <v>0</v>
      </c>
      <c r="M290">
        <f t="shared" si="61"/>
        <v>0</v>
      </c>
      <c r="N290">
        <f t="shared" si="62"/>
        <v>0</v>
      </c>
      <c r="O290">
        <f t="shared" si="63"/>
        <v>5324.7196465079778</v>
      </c>
      <c r="P290">
        <f>O290-B290</f>
        <v>1934.7196465079778</v>
      </c>
      <c r="Q290">
        <f t="shared" si="64"/>
        <v>1934.7196465079778</v>
      </c>
      <c r="R290" s="8">
        <f>Q290/B290</f>
        <v>0.57071376003185181</v>
      </c>
      <c r="S290">
        <v>1549</v>
      </c>
      <c r="T290">
        <f t="shared" si="65"/>
        <v>34824.953637143597</v>
      </c>
      <c r="U290">
        <f t="shared" si="66"/>
        <v>27882</v>
      </c>
      <c r="V290">
        <f t="shared" si="67"/>
        <v>1934.7196465079778</v>
      </c>
      <c r="W290">
        <f t="shared" si="68"/>
        <v>3743140.1105839545</v>
      </c>
      <c r="X290">
        <f t="shared" si="69"/>
        <v>1</v>
      </c>
    </row>
    <row r="291" spans="1:24" x14ac:dyDescent="0.35">
      <c r="A291" s="1">
        <v>41205</v>
      </c>
      <c r="B291">
        <v>5303</v>
      </c>
      <c r="C291">
        <v>4939.833333333333</v>
      </c>
      <c r="D291">
        <v>4921</v>
      </c>
      <c r="E291">
        <f t="shared" si="56"/>
        <v>1</v>
      </c>
      <c r="F291">
        <f t="shared" si="57"/>
        <v>0</v>
      </c>
      <c r="G291">
        <v>3390</v>
      </c>
      <c r="H291">
        <f t="shared" si="58"/>
        <v>0</v>
      </c>
      <c r="I291">
        <f t="shared" si="59"/>
        <v>0</v>
      </c>
      <c r="J291">
        <f t="shared" si="60"/>
        <v>0</v>
      </c>
      <c r="K291">
        <v>0.72226095038921811</v>
      </c>
      <c r="L291">
        <v>0</v>
      </c>
      <c r="M291">
        <f t="shared" si="61"/>
        <v>0</v>
      </c>
      <c r="N291">
        <f t="shared" si="62"/>
        <v>0</v>
      </c>
      <c r="O291">
        <f t="shared" si="63"/>
        <v>4829.466345333276</v>
      </c>
      <c r="P291">
        <f>O291-B291</f>
        <v>-473.53365466672403</v>
      </c>
      <c r="Q291">
        <f t="shared" si="64"/>
        <v>473.53365466672403</v>
      </c>
      <c r="R291" s="8">
        <f>Q291/B291</f>
        <v>8.9295427996742227E-2</v>
      </c>
      <c r="S291">
        <v>1031</v>
      </c>
      <c r="T291">
        <f t="shared" si="65"/>
        <v>34094.42313600413</v>
      </c>
      <c r="U291">
        <f t="shared" si="66"/>
        <v>18558</v>
      </c>
      <c r="V291">
        <f t="shared" si="67"/>
        <v>-947.06730933344807</v>
      </c>
      <c r="W291">
        <f t="shared" si="68"/>
        <v>896936.48840809695</v>
      </c>
      <c r="X291">
        <f t="shared" si="69"/>
        <v>2</v>
      </c>
    </row>
    <row r="292" spans="1:24" x14ac:dyDescent="0.35">
      <c r="A292" s="1">
        <v>41206</v>
      </c>
      <c r="B292">
        <v>5852</v>
      </c>
      <c r="C292">
        <v>4440.5</v>
      </c>
      <c r="D292">
        <v>5289</v>
      </c>
      <c r="E292">
        <f t="shared" si="56"/>
        <v>0</v>
      </c>
      <c r="F292">
        <f t="shared" si="57"/>
        <v>1</v>
      </c>
      <c r="G292">
        <v>5303</v>
      </c>
      <c r="H292">
        <f t="shared" si="58"/>
        <v>0</v>
      </c>
      <c r="I292">
        <f t="shared" si="59"/>
        <v>0</v>
      </c>
      <c r="J292">
        <f t="shared" si="60"/>
        <v>0</v>
      </c>
      <c r="K292">
        <v>0.56378529104217501</v>
      </c>
      <c r="L292">
        <v>0</v>
      </c>
      <c r="M292">
        <f t="shared" si="61"/>
        <v>0</v>
      </c>
      <c r="N292">
        <f t="shared" si="62"/>
        <v>0</v>
      </c>
      <c r="O292">
        <f t="shared" si="63"/>
        <v>5062.1179556472198</v>
      </c>
      <c r="P292">
        <f>O292-B292</f>
        <v>-789.88204435278021</v>
      </c>
      <c r="Q292">
        <f t="shared" si="64"/>
        <v>789.88204435278021</v>
      </c>
      <c r="R292" s="8">
        <f>Q292/B292</f>
        <v>0.13497642589760428</v>
      </c>
      <c r="S292">
        <v>507</v>
      </c>
      <c r="T292">
        <f t="shared" si="65"/>
        <v>56871.507193400175</v>
      </c>
      <c r="U292">
        <f t="shared" si="66"/>
        <v>9126</v>
      </c>
      <c r="V292">
        <f t="shared" si="67"/>
        <v>-1579.7640887055604</v>
      </c>
      <c r="W292">
        <f t="shared" si="68"/>
        <v>2495654.57596371</v>
      </c>
      <c r="X292">
        <f t="shared" si="69"/>
        <v>3</v>
      </c>
    </row>
    <row r="293" spans="1:24" x14ac:dyDescent="0.35">
      <c r="A293" s="1">
        <v>41207</v>
      </c>
      <c r="B293">
        <v>6591</v>
      </c>
      <c r="C293">
        <v>4848.333333333333</v>
      </c>
      <c r="D293">
        <v>5067</v>
      </c>
      <c r="E293">
        <f t="shared" si="56"/>
        <v>0</v>
      </c>
      <c r="F293">
        <f t="shared" si="57"/>
        <v>0</v>
      </c>
      <c r="G293">
        <v>5852</v>
      </c>
      <c r="H293">
        <f t="shared" si="58"/>
        <v>0</v>
      </c>
      <c r="I293">
        <f t="shared" si="59"/>
        <v>0</v>
      </c>
      <c r="J293">
        <f t="shared" si="60"/>
        <v>0</v>
      </c>
      <c r="K293">
        <v>0.58586034622981298</v>
      </c>
      <c r="L293">
        <v>0</v>
      </c>
      <c r="M293">
        <f t="shared" si="61"/>
        <v>1</v>
      </c>
      <c r="N293">
        <f t="shared" si="62"/>
        <v>0</v>
      </c>
      <c r="O293">
        <f t="shared" si="63"/>
        <v>5489.18753855061</v>
      </c>
      <c r="P293">
        <f>O293-B293</f>
        <v>-1101.81246144939</v>
      </c>
      <c r="Q293">
        <f t="shared" si="64"/>
        <v>1101.81246144939</v>
      </c>
      <c r="R293" s="8">
        <f>Q293/B293</f>
        <v>0.1671692400924579</v>
      </c>
      <c r="S293">
        <v>370</v>
      </c>
      <c r="T293">
        <f t="shared" si="65"/>
        <v>79330.497224356077</v>
      </c>
      <c r="U293">
        <f t="shared" si="66"/>
        <v>6660</v>
      </c>
      <c r="V293">
        <f t="shared" si="67"/>
        <v>-2203.6249228987799</v>
      </c>
      <c r="W293">
        <f t="shared" si="68"/>
        <v>4855962.8008206533</v>
      </c>
      <c r="X293">
        <f t="shared" si="69"/>
        <v>4</v>
      </c>
    </row>
    <row r="294" spans="1:24" x14ac:dyDescent="0.35">
      <c r="A294" s="1">
        <v>41208</v>
      </c>
      <c r="B294">
        <v>4628.5</v>
      </c>
      <c r="C294">
        <v>5915.333333333333</v>
      </c>
      <c r="D294">
        <v>6009</v>
      </c>
      <c r="E294">
        <f t="shared" si="56"/>
        <v>0</v>
      </c>
      <c r="F294">
        <f t="shared" si="57"/>
        <v>0</v>
      </c>
      <c r="G294">
        <v>6591</v>
      </c>
      <c r="H294">
        <f t="shared" si="58"/>
        <v>0</v>
      </c>
      <c r="I294">
        <f t="shared" si="59"/>
        <v>0</v>
      </c>
      <c r="J294">
        <f t="shared" si="60"/>
        <v>0</v>
      </c>
      <c r="K294">
        <v>0.27198791681189727</v>
      </c>
      <c r="L294">
        <v>0</v>
      </c>
      <c r="M294">
        <f t="shared" si="61"/>
        <v>0</v>
      </c>
      <c r="N294">
        <f t="shared" si="62"/>
        <v>1</v>
      </c>
      <c r="O294">
        <f t="shared" si="63"/>
        <v>6366.2131464012054</v>
      </c>
      <c r="P294">
        <f>O294-B294</f>
        <v>1737.7131464012054</v>
      </c>
      <c r="Q294">
        <f t="shared" si="64"/>
        <v>1737.7131464012054</v>
      </c>
      <c r="R294" s="8">
        <f>Q294/B294</f>
        <v>0.37543764640838401</v>
      </c>
      <c r="S294">
        <v>3343</v>
      </c>
      <c r="T294">
        <f t="shared" si="65"/>
        <v>31278.836635221698</v>
      </c>
      <c r="U294">
        <f t="shared" si="66"/>
        <v>60174</v>
      </c>
      <c r="V294">
        <f t="shared" si="67"/>
        <v>1737.7131464012054</v>
      </c>
      <c r="W294">
        <f t="shared" si="68"/>
        <v>3019646.9791755774</v>
      </c>
      <c r="X294">
        <f t="shared" si="69"/>
        <v>5</v>
      </c>
    </row>
    <row r="295" spans="1:24" x14ac:dyDescent="0.35">
      <c r="A295" s="1">
        <v>41209</v>
      </c>
      <c r="B295">
        <v>4628.5</v>
      </c>
      <c r="C295">
        <v>5690.5</v>
      </c>
      <c r="D295">
        <v>6801</v>
      </c>
      <c r="E295">
        <f t="shared" si="56"/>
        <v>0</v>
      </c>
      <c r="F295">
        <f t="shared" si="57"/>
        <v>0</v>
      </c>
      <c r="G295">
        <v>4628.5</v>
      </c>
      <c r="H295">
        <f t="shared" si="58"/>
        <v>1</v>
      </c>
      <c r="I295">
        <f t="shared" si="59"/>
        <v>0</v>
      </c>
      <c r="J295">
        <f t="shared" si="60"/>
        <v>0</v>
      </c>
      <c r="K295">
        <v>0.5</v>
      </c>
      <c r="L295">
        <v>1</v>
      </c>
      <c r="M295">
        <f t="shared" si="61"/>
        <v>0</v>
      </c>
      <c r="N295">
        <f t="shared" si="62"/>
        <v>0</v>
      </c>
      <c r="O295">
        <f t="shared" si="63"/>
        <v>6608.4198994372273</v>
      </c>
      <c r="P295">
        <f>O295-B295</f>
        <v>1979.9198994372273</v>
      </c>
      <c r="Q295">
        <f t="shared" si="64"/>
        <v>1979.9198994372273</v>
      </c>
      <c r="R295" s="8">
        <f>Q295/B295</f>
        <v>0.42776707344436155</v>
      </c>
      <c r="S295">
        <v>1717</v>
      </c>
      <c r="T295">
        <f t="shared" si="65"/>
        <v>35638.558189870091</v>
      </c>
      <c r="U295">
        <f t="shared" si="66"/>
        <v>30906</v>
      </c>
      <c r="V295">
        <f t="shared" si="67"/>
        <v>1979.9198994372273</v>
      </c>
      <c r="W295">
        <f t="shared" si="68"/>
        <v>3920082.8081875201</v>
      </c>
      <c r="X295">
        <f t="shared" si="69"/>
        <v>6</v>
      </c>
    </row>
    <row r="296" spans="1:24" x14ac:dyDescent="0.35">
      <c r="A296" s="1">
        <v>41210</v>
      </c>
      <c r="B296">
        <v>4628.5</v>
      </c>
      <c r="C296">
        <v>5282.666666666667</v>
      </c>
      <c r="D296">
        <v>4628.5</v>
      </c>
      <c r="E296">
        <f t="shared" si="56"/>
        <v>0</v>
      </c>
      <c r="F296">
        <f t="shared" si="57"/>
        <v>0</v>
      </c>
      <c r="G296">
        <v>4628.5</v>
      </c>
      <c r="H296">
        <f t="shared" si="58"/>
        <v>0</v>
      </c>
      <c r="I296">
        <f t="shared" si="59"/>
        <v>1</v>
      </c>
      <c r="J296">
        <f t="shared" si="60"/>
        <v>0</v>
      </c>
      <c r="K296">
        <v>0.5</v>
      </c>
      <c r="L296">
        <v>1</v>
      </c>
      <c r="M296">
        <f t="shared" si="61"/>
        <v>0</v>
      </c>
      <c r="N296">
        <f t="shared" si="62"/>
        <v>0</v>
      </c>
      <c r="O296">
        <f t="shared" si="63"/>
        <v>5520.9464641384729</v>
      </c>
      <c r="P296">
        <f>O296-B296</f>
        <v>892.44646413847295</v>
      </c>
      <c r="Q296">
        <f t="shared" si="64"/>
        <v>892.44646413847295</v>
      </c>
      <c r="R296" s="8">
        <f>Q296/B296</f>
        <v>0.19281548323181871</v>
      </c>
      <c r="S296">
        <v>1525</v>
      </c>
      <c r="T296">
        <f t="shared" si="65"/>
        <v>16064.036354492513</v>
      </c>
      <c r="U296">
        <f t="shared" si="66"/>
        <v>27450</v>
      </c>
      <c r="V296">
        <f t="shared" si="67"/>
        <v>892.44646413847295</v>
      </c>
      <c r="W296">
        <f t="shared" si="68"/>
        <v>796460.69135326263</v>
      </c>
      <c r="X296">
        <f t="shared" si="69"/>
        <v>7</v>
      </c>
    </row>
    <row r="297" spans="1:24" x14ac:dyDescent="0.35">
      <c r="A297" s="1">
        <v>41211</v>
      </c>
      <c r="B297">
        <v>4628.5</v>
      </c>
      <c r="C297">
        <v>4628.5</v>
      </c>
      <c r="D297">
        <v>3390</v>
      </c>
      <c r="E297">
        <f t="shared" si="56"/>
        <v>0</v>
      </c>
      <c r="F297">
        <f t="shared" si="57"/>
        <v>0</v>
      </c>
      <c r="G297">
        <v>4628.5</v>
      </c>
      <c r="H297">
        <f t="shared" si="58"/>
        <v>0</v>
      </c>
      <c r="I297">
        <f t="shared" si="59"/>
        <v>0</v>
      </c>
      <c r="J297">
        <f t="shared" si="60"/>
        <v>1</v>
      </c>
      <c r="K297">
        <v>0.5</v>
      </c>
      <c r="L297">
        <v>0</v>
      </c>
      <c r="M297">
        <f t="shared" si="61"/>
        <v>0</v>
      </c>
      <c r="N297">
        <f t="shared" si="62"/>
        <v>0</v>
      </c>
      <c r="O297">
        <f t="shared" si="63"/>
        <v>4540.6607732215907</v>
      </c>
      <c r="P297">
        <f>O297-B297</f>
        <v>-87.839226778409284</v>
      </c>
      <c r="Q297">
        <f t="shared" si="64"/>
        <v>87.839226778409284</v>
      </c>
      <c r="R297" s="8">
        <f>Q297/B297</f>
        <v>1.8977903592613001E-2</v>
      </c>
      <c r="S297">
        <v>1934</v>
      </c>
      <c r="T297">
        <f t="shared" si="65"/>
        <v>6324.4243280454684</v>
      </c>
      <c r="U297">
        <f t="shared" si="66"/>
        <v>34812</v>
      </c>
      <c r="V297">
        <f t="shared" si="67"/>
        <v>-175.67845355681857</v>
      </c>
      <c r="W297">
        <f t="shared" si="68"/>
        <v>30862.919044115257</v>
      </c>
      <c r="X297">
        <f t="shared" si="69"/>
        <v>1</v>
      </c>
    </row>
    <row r="298" spans="1:24" x14ac:dyDescent="0.35">
      <c r="A298" s="1">
        <v>41212</v>
      </c>
      <c r="B298">
        <v>5800</v>
      </c>
      <c r="C298">
        <v>4628.5</v>
      </c>
      <c r="D298">
        <v>5303</v>
      </c>
      <c r="E298">
        <f t="shared" si="56"/>
        <v>1</v>
      </c>
      <c r="F298">
        <f t="shared" si="57"/>
        <v>0</v>
      </c>
      <c r="G298">
        <v>4628.5</v>
      </c>
      <c r="H298">
        <f t="shared" si="58"/>
        <v>0</v>
      </c>
      <c r="I298">
        <f t="shared" si="59"/>
        <v>0</v>
      </c>
      <c r="J298">
        <f t="shared" si="60"/>
        <v>0</v>
      </c>
      <c r="K298">
        <v>0.63611014290693624</v>
      </c>
      <c r="L298">
        <v>0</v>
      </c>
      <c r="M298">
        <f t="shared" si="61"/>
        <v>0</v>
      </c>
      <c r="N298">
        <f t="shared" si="62"/>
        <v>0</v>
      </c>
      <c r="O298">
        <f t="shared" si="63"/>
        <v>5126.2642211002894</v>
      </c>
      <c r="P298">
        <f>O298-B298</f>
        <v>-673.73577889971057</v>
      </c>
      <c r="Q298">
        <f t="shared" si="64"/>
        <v>673.73577889971057</v>
      </c>
      <c r="R298" s="8">
        <f>Q298/B298</f>
        <v>0.11616134118960526</v>
      </c>
      <c r="S298">
        <v>796</v>
      </c>
      <c r="T298">
        <f t="shared" si="65"/>
        <v>48508.976080779161</v>
      </c>
      <c r="U298">
        <f t="shared" si="66"/>
        <v>14328</v>
      </c>
      <c r="V298">
        <f t="shared" si="67"/>
        <v>-1347.4715577994211</v>
      </c>
      <c r="W298">
        <f t="shared" si="68"/>
        <v>1815679.5990783987</v>
      </c>
      <c r="X298">
        <f t="shared" si="69"/>
        <v>2</v>
      </c>
    </row>
    <row r="299" spans="1:24" x14ac:dyDescent="0.35">
      <c r="A299" s="1">
        <v>41213</v>
      </c>
      <c r="B299">
        <v>6353</v>
      </c>
      <c r="C299">
        <v>5019</v>
      </c>
      <c r="D299">
        <v>5852</v>
      </c>
      <c r="E299">
        <f t="shared" si="56"/>
        <v>0</v>
      </c>
      <c r="F299">
        <f t="shared" si="57"/>
        <v>1</v>
      </c>
      <c r="G299">
        <v>5800</v>
      </c>
      <c r="H299">
        <f t="shared" si="58"/>
        <v>0</v>
      </c>
      <c r="I299">
        <f t="shared" si="59"/>
        <v>0</v>
      </c>
      <c r="J299">
        <f t="shared" si="60"/>
        <v>0</v>
      </c>
      <c r="K299">
        <v>0.5642500290461252</v>
      </c>
      <c r="L299">
        <v>0</v>
      </c>
      <c r="M299">
        <f t="shared" si="61"/>
        <v>0</v>
      </c>
      <c r="N299">
        <f t="shared" si="62"/>
        <v>0</v>
      </c>
      <c r="O299">
        <f t="shared" si="63"/>
        <v>5577.3951149762725</v>
      </c>
      <c r="P299">
        <f>O299-B299</f>
        <v>-775.60488502372755</v>
      </c>
      <c r="Q299">
        <f t="shared" si="64"/>
        <v>775.60488502372755</v>
      </c>
      <c r="R299" s="8">
        <f>Q299/B299</f>
        <v>0.12208482370907092</v>
      </c>
      <c r="S299">
        <v>1172</v>
      </c>
      <c r="T299">
        <f t="shared" si="65"/>
        <v>55843.551721708383</v>
      </c>
      <c r="U299">
        <f t="shared" si="66"/>
        <v>21096</v>
      </c>
      <c r="V299">
        <f t="shared" si="67"/>
        <v>-1551.2097700474551</v>
      </c>
      <c r="W299">
        <f t="shared" si="68"/>
        <v>2406251.7506906786</v>
      </c>
      <c r="X299">
        <f t="shared" si="69"/>
        <v>3</v>
      </c>
    </row>
    <row r="300" spans="1:24" x14ac:dyDescent="0.35">
      <c r="A300" s="1">
        <v>41214</v>
      </c>
      <c r="B300">
        <v>6383</v>
      </c>
      <c r="C300">
        <v>5593.833333333333</v>
      </c>
      <c r="D300">
        <v>6591</v>
      </c>
      <c r="E300">
        <f t="shared" si="56"/>
        <v>0</v>
      </c>
      <c r="F300">
        <f t="shared" si="57"/>
        <v>0</v>
      </c>
      <c r="G300">
        <v>6353</v>
      </c>
      <c r="H300">
        <f t="shared" si="58"/>
        <v>0</v>
      </c>
      <c r="I300">
        <f t="shared" si="59"/>
        <v>0</v>
      </c>
      <c r="J300">
        <f t="shared" si="60"/>
        <v>0</v>
      </c>
      <c r="K300">
        <v>0.50348553502962701</v>
      </c>
      <c r="L300">
        <v>0</v>
      </c>
      <c r="M300">
        <f t="shared" si="61"/>
        <v>1</v>
      </c>
      <c r="N300">
        <f t="shared" si="62"/>
        <v>0</v>
      </c>
      <c r="O300">
        <f t="shared" si="63"/>
        <v>6411.2114383135558</v>
      </c>
      <c r="P300">
        <f>O300-B300</f>
        <v>28.211438313555846</v>
      </c>
      <c r="Q300">
        <f t="shared" si="64"/>
        <v>28.211438313555846</v>
      </c>
      <c r="R300" s="8">
        <f>Q300/B300</f>
        <v>4.419777269866183E-3</v>
      </c>
      <c r="S300">
        <v>938</v>
      </c>
      <c r="T300">
        <f t="shared" si="65"/>
        <v>507.80588964400522</v>
      </c>
      <c r="U300">
        <f t="shared" si="66"/>
        <v>16884</v>
      </c>
      <c r="V300">
        <f t="shared" si="67"/>
        <v>28.211438313555846</v>
      </c>
      <c r="W300">
        <f t="shared" si="68"/>
        <v>795.88525171956667</v>
      </c>
      <c r="X300">
        <f t="shared" si="69"/>
        <v>4</v>
      </c>
    </row>
    <row r="301" spans="1:24" x14ac:dyDescent="0.35">
      <c r="A301" s="1">
        <v>41215</v>
      </c>
      <c r="B301">
        <v>6562</v>
      </c>
      <c r="C301">
        <v>6178.666666666667</v>
      </c>
      <c r="D301">
        <v>4628.5</v>
      </c>
      <c r="E301">
        <f t="shared" si="56"/>
        <v>0</v>
      </c>
      <c r="F301">
        <f t="shared" si="57"/>
        <v>0</v>
      </c>
      <c r="G301">
        <v>6383</v>
      </c>
      <c r="H301">
        <f t="shared" si="58"/>
        <v>0</v>
      </c>
      <c r="I301">
        <f t="shared" si="59"/>
        <v>0</v>
      </c>
      <c r="J301">
        <f t="shared" si="60"/>
        <v>0</v>
      </c>
      <c r="K301">
        <v>0.52079702567677477</v>
      </c>
      <c r="L301">
        <v>0</v>
      </c>
      <c r="M301">
        <f t="shared" si="61"/>
        <v>0</v>
      </c>
      <c r="N301">
        <f t="shared" si="62"/>
        <v>1</v>
      </c>
      <c r="O301">
        <f t="shared" si="63"/>
        <v>5915.6257239863417</v>
      </c>
      <c r="P301">
        <f>O301-B301</f>
        <v>-646.37427601365835</v>
      </c>
      <c r="Q301">
        <f t="shared" si="64"/>
        <v>646.37427601365835</v>
      </c>
      <c r="R301" s="8">
        <f>Q301/B301</f>
        <v>9.8502632736004014E-2</v>
      </c>
      <c r="S301">
        <v>1139</v>
      </c>
      <c r="T301">
        <f t="shared" si="65"/>
        <v>46538.947872983401</v>
      </c>
      <c r="U301">
        <f t="shared" si="66"/>
        <v>20502</v>
      </c>
      <c r="V301">
        <f t="shared" si="67"/>
        <v>-1292.7485520273167</v>
      </c>
      <c r="W301">
        <f t="shared" si="68"/>
        <v>1671198.8187687239</v>
      </c>
      <c r="X301">
        <f t="shared" si="69"/>
        <v>5</v>
      </c>
    </row>
    <row r="302" spans="1:24" x14ac:dyDescent="0.35">
      <c r="A302" s="1">
        <v>41216</v>
      </c>
      <c r="B302">
        <v>7628</v>
      </c>
      <c r="C302">
        <v>6432.666666666667</v>
      </c>
      <c r="D302">
        <v>4628.5</v>
      </c>
      <c r="E302">
        <f t="shared" si="56"/>
        <v>0</v>
      </c>
      <c r="F302">
        <f t="shared" si="57"/>
        <v>0</v>
      </c>
      <c r="G302">
        <v>6562</v>
      </c>
      <c r="H302">
        <f t="shared" si="58"/>
        <v>1</v>
      </c>
      <c r="I302">
        <f t="shared" si="59"/>
        <v>0</v>
      </c>
      <c r="J302">
        <f t="shared" si="60"/>
        <v>0</v>
      </c>
      <c r="K302">
        <v>0.6238526780527478</v>
      </c>
      <c r="L302">
        <v>1</v>
      </c>
      <c r="M302">
        <f t="shared" si="61"/>
        <v>0</v>
      </c>
      <c r="N302">
        <f t="shared" si="62"/>
        <v>0</v>
      </c>
      <c r="O302">
        <f t="shared" si="63"/>
        <v>6505.6262118288541</v>
      </c>
      <c r="P302">
        <f>O302-B302</f>
        <v>-1122.3737881711459</v>
      </c>
      <c r="Q302">
        <f t="shared" si="64"/>
        <v>1122.3737881711459</v>
      </c>
      <c r="R302" s="8">
        <f>Q302/B302</f>
        <v>0.14713867175814707</v>
      </c>
      <c r="S302">
        <v>800</v>
      </c>
      <c r="T302">
        <f t="shared" si="65"/>
        <v>80810.912748322502</v>
      </c>
      <c r="U302">
        <f t="shared" si="66"/>
        <v>14400</v>
      </c>
      <c r="V302">
        <f t="shared" si="67"/>
        <v>-2244.7475763422917</v>
      </c>
      <c r="W302">
        <f t="shared" si="68"/>
        <v>5038891.6814945927</v>
      </c>
      <c r="X302">
        <f t="shared" si="69"/>
        <v>6</v>
      </c>
    </row>
    <row r="303" spans="1:24" x14ac:dyDescent="0.35">
      <c r="A303" s="1">
        <v>41217</v>
      </c>
      <c r="B303">
        <v>7951</v>
      </c>
      <c r="C303">
        <v>6857.666666666667</v>
      </c>
      <c r="D303">
        <v>4628.5</v>
      </c>
      <c r="E303">
        <f t="shared" si="56"/>
        <v>0</v>
      </c>
      <c r="F303">
        <f t="shared" si="57"/>
        <v>0</v>
      </c>
      <c r="G303">
        <v>7628</v>
      </c>
      <c r="H303">
        <f t="shared" si="58"/>
        <v>0</v>
      </c>
      <c r="I303">
        <f t="shared" si="59"/>
        <v>1</v>
      </c>
      <c r="J303">
        <f t="shared" si="60"/>
        <v>0</v>
      </c>
      <c r="K303">
        <v>0.53752759381898452</v>
      </c>
      <c r="L303">
        <v>1</v>
      </c>
      <c r="M303">
        <f t="shared" si="61"/>
        <v>0</v>
      </c>
      <c r="N303">
        <f t="shared" si="62"/>
        <v>0</v>
      </c>
      <c r="O303">
        <f t="shared" si="63"/>
        <v>6727.7308536819837</v>
      </c>
      <c r="P303">
        <f>O303-B303</f>
        <v>-1223.2691463180163</v>
      </c>
      <c r="Q303">
        <f t="shared" si="64"/>
        <v>1223.2691463180163</v>
      </c>
      <c r="R303" s="8">
        <f>Q303/B303</f>
        <v>0.15385098054559379</v>
      </c>
      <c r="S303">
        <v>385</v>
      </c>
      <c r="T303">
        <f t="shared" si="65"/>
        <v>88075.378534897172</v>
      </c>
      <c r="U303">
        <f t="shared" si="66"/>
        <v>6930</v>
      </c>
      <c r="V303">
        <f t="shared" si="67"/>
        <v>-2446.5382926360326</v>
      </c>
      <c r="W303">
        <f t="shared" si="68"/>
        <v>5985549.6173344329</v>
      </c>
      <c r="X303">
        <f t="shared" si="69"/>
        <v>7</v>
      </c>
    </row>
    <row r="304" spans="1:24" x14ac:dyDescent="0.35">
      <c r="A304" s="1">
        <v>41218</v>
      </c>
      <c r="B304">
        <v>4925</v>
      </c>
      <c r="C304">
        <v>7380.333333333333</v>
      </c>
      <c r="D304">
        <v>4628.5</v>
      </c>
      <c r="E304">
        <f t="shared" si="56"/>
        <v>0</v>
      </c>
      <c r="F304">
        <f t="shared" si="57"/>
        <v>0</v>
      </c>
      <c r="G304">
        <v>7951</v>
      </c>
      <c r="H304">
        <f t="shared" si="58"/>
        <v>0</v>
      </c>
      <c r="I304">
        <f t="shared" si="59"/>
        <v>0</v>
      </c>
      <c r="J304">
        <f t="shared" si="60"/>
        <v>1</v>
      </c>
      <c r="K304">
        <v>0.14842570001161845</v>
      </c>
      <c r="L304">
        <v>0</v>
      </c>
      <c r="M304">
        <f t="shared" si="61"/>
        <v>0</v>
      </c>
      <c r="N304">
        <f t="shared" si="62"/>
        <v>0</v>
      </c>
      <c r="O304">
        <f t="shared" si="63"/>
        <v>6680.0001649068709</v>
      </c>
      <c r="P304">
        <f>O304-B304</f>
        <v>1755.0001649068709</v>
      </c>
      <c r="Q304">
        <f t="shared" si="64"/>
        <v>1755.0001649068709</v>
      </c>
      <c r="R304" s="8">
        <f>Q304/B304</f>
        <v>0.35634521114860324</v>
      </c>
      <c r="S304">
        <v>1585</v>
      </c>
      <c r="T304">
        <f t="shared" si="65"/>
        <v>31590.002968323675</v>
      </c>
      <c r="U304">
        <f t="shared" si="66"/>
        <v>28530</v>
      </c>
      <c r="V304">
        <f t="shared" si="67"/>
        <v>1755.0001649068709</v>
      </c>
      <c r="W304">
        <f t="shared" si="68"/>
        <v>3080025.5788231441</v>
      </c>
      <c r="X304">
        <f t="shared" si="69"/>
        <v>1</v>
      </c>
    </row>
    <row r="305" spans="1:24" x14ac:dyDescent="0.35">
      <c r="A305" s="1">
        <v>41219</v>
      </c>
      <c r="B305">
        <v>5084</v>
      </c>
      <c r="C305">
        <v>6834.666666666667</v>
      </c>
      <c r="D305">
        <v>5800</v>
      </c>
      <c r="E305">
        <f t="shared" si="56"/>
        <v>1</v>
      </c>
      <c r="F305">
        <f t="shared" si="57"/>
        <v>0</v>
      </c>
      <c r="G305">
        <v>4925</v>
      </c>
      <c r="H305">
        <f t="shared" si="58"/>
        <v>0</v>
      </c>
      <c r="I305">
        <f t="shared" si="59"/>
        <v>0</v>
      </c>
      <c r="J305">
        <f t="shared" si="60"/>
        <v>0</v>
      </c>
      <c r="K305">
        <v>0.51847333565702336</v>
      </c>
      <c r="L305">
        <v>0</v>
      </c>
      <c r="M305">
        <f t="shared" si="61"/>
        <v>0</v>
      </c>
      <c r="N305">
        <f t="shared" si="62"/>
        <v>0</v>
      </c>
      <c r="O305">
        <f t="shared" si="63"/>
        <v>6148.6538931698233</v>
      </c>
      <c r="P305">
        <f>O305-B305</f>
        <v>1064.6538931698233</v>
      </c>
      <c r="Q305">
        <f t="shared" si="64"/>
        <v>1064.6538931698233</v>
      </c>
      <c r="R305" s="8">
        <f>Q305/B305</f>
        <v>0.20941264617817137</v>
      </c>
      <c r="S305">
        <v>1921</v>
      </c>
      <c r="T305">
        <f t="shared" si="65"/>
        <v>19163.770077056819</v>
      </c>
      <c r="U305">
        <f t="shared" si="66"/>
        <v>34578</v>
      </c>
      <c r="V305">
        <f t="shared" si="67"/>
        <v>1064.6538931698233</v>
      </c>
      <c r="W305">
        <f t="shared" si="68"/>
        <v>1133487.9122416615</v>
      </c>
      <c r="X305">
        <f t="shared" si="69"/>
        <v>2</v>
      </c>
    </row>
    <row r="306" spans="1:24" x14ac:dyDescent="0.35">
      <c r="A306" s="1">
        <v>41220</v>
      </c>
      <c r="B306">
        <v>5097</v>
      </c>
      <c r="C306">
        <v>5986.666666666667</v>
      </c>
      <c r="D306">
        <v>6353</v>
      </c>
      <c r="E306">
        <f t="shared" si="56"/>
        <v>0</v>
      </c>
      <c r="F306">
        <f t="shared" si="57"/>
        <v>1</v>
      </c>
      <c r="G306">
        <v>5084</v>
      </c>
      <c r="H306">
        <f t="shared" si="58"/>
        <v>0</v>
      </c>
      <c r="I306">
        <f t="shared" si="59"/>
        <v>0</v>
      </c>
      <c r="J306">
        <f t="shared" si="60"/>
        <v>0</v>
      </c>
      <c r="K306">
        <v>0.50151039851283841</v>
      </c>
      <c r="L306">
        <v>0</v>
      </c>
      <c r="M306">
        <f t="shared" si="61"/>
        <v>0</v>
      </c>
      <c r="N306">
        <f t="shared" si="62"/>
        <v>0</v>
      </c>
      <c r="O306">
        <f t="shared" si="63"/>
        <v>5944.4039684446834</v>
      </c>
      <c r="P306">
        <f>O306-B306</f>
        <v>847.40396844468341</v>
      </c>
      <c r="Q306">
        <f t="shared" si="64"/>
        <v>847.40396844468341</v>
      </c>
      <c r="R306" s="8">
        <f>Q306/B306</f>
        <v>0.16625543818808777</v>
      </c>
      <c r="S306">
        <v>2653</v>
      </c>
      <c r="T306">
        <f t="shared" si="65"/>
        <v>15253.271432004301</v>
      </c>
      <c r="U306">
        <f t="shared" si="66"/>
        <v>47754</v>
      </c>
      <c r="V306">
        <f t="shared" si="67"/>
        <v>847.40396844468341</v>
      </c>
      <c r="W306">
        <f t="shared" si="68"/>
        <v>718093.48573579802</v>
      </c>
      <c r="X306">
        <f t="shared" si="69"/>
        <v>3</v>
      </c>
    </row>
    <row r="307" spans="1:24" x14ac:dyDescent="0.35">
      <c r="A307" s="1">
        <v>41221</v>
      </c>
      <c r="B307">
        <v>5462</v>
      </c>
      <c r="C307">
        <v>5035.333333333333</v>
      </c>
      <c r="D307">
        <v>6383</v>
      </c>
      <c r="E307">
        <f t="shared" si="56"/>
        <v>0</v>
      </c>
      <c r="F307">
        <f t="shared" si="57"/>
        <v>0</v>
      </c>
      <c r="G307">
        <v>5097</v>
      </c>
      <c r="H307">
        <f t="shared" si="58"/>
        <v>0</v>
      </c>
      <c r="I307">
        <f t="shared" si="59"/>
        <v>0</v>
      </c>
      <c r="J307">
        <f t="shared" si="60"/>
        <v>0</v>
      </c>
      <c r="K307">
        <v>0.54240734286046244</v>
      </c>
      <c r="L307">
        <v>0</v>
      </c>
      <c r="M307">
        <f t="shared" si="61"/>
        <v>1</v>
      </c>
      <c r="N307">
        <f t="shared" si="62"/>
        <v>0</v>
      </c>
      <c r="O307">
        <f t="shared" si="63"/>
        <v>5866.444093744738</v>
      </c>
      <c r="P307">
        <f>O307-B307</f>
        <v>404.44409374473798</v>
      </c>
      <c r="Q307">
        <f t="shared" si="64"/>
        <v>404.44409374473798</v>
      </c>
      <c r="R307" s="8">
        <f>Q307/B307</f>
        <v>7.4046886441731602E-2</v>
      </c>
      <c r="S307">
        <v>1188</v>
      </c>
      <c r="T307">
        <f t="shared" si="65"/>
        <v>7279.9936874052837</v>
      </c>
      <c r="U307">
        <f t="shared" si="66"/>
        <v>21384</v>
      </c>
      <c r="V307">
        <f t="shared" si="67"/>
        <v>404.44409374473798</v>
      </c>
      <c r="W307">
        <f t="shared" si="68"/>
        <v>163575.02496500241</v>
      </c>
      <c r="X307">
        <f t="shared" si="69"/>
        <v>4</v>
      </c>
    </row>
    <row r="308" spans="1:24" x14ac:dyDescent="0.35">
      <c r="A308" s="1">
        <v>41222</v>
      </c>
      <c r="B308">
        <v>6114</v>
      </c>
      <c r="C308">
        <v>5214.333333333333</v>
      </c>
      <c r="D308">
        <v>6562</v>
      </c>
      <c r="E308">
        <f t="shared" si="56"/>
        <v>0</v>
      </c>
      <c r="F308">
        <f t="shared" si="57"/>
        <v>0</v>
      </c>
      <c r="G308">
        <v>5462</v>
      </c>
      <c r="H308">
        <f t="shared" si="58"/>
        <v>0</v>
      </c>
      <c r="I308">
        <f t="shared" si="59"/>
        <v>0</v>
      </c>
      <c r="J308">
        <f t="shared" si="60"/>
        <v>0</v>
      </c>
      <c r="K308">
        <v>0.57575229464389455</v>
      </c>
      <c r="L308">
        <v>0</v>
      </c>
      <c r="M308">
        <f t="shared" si="61"/>
        <v>0</v>
      </c>
      <c r="N308">
        <f t="shared" si="62"/>
        <v>1</v>
      </c>
      <c r="O308">
        <f t="shared" si="63"/>
        <v>6073.4494695944741</v>
      </c>
      <c r="P308">
        <f>O308-B308</f>
        <v>-40.550530405525933</v>
      </c>
      <c r="Q308">
        <f t="shared" si="64"/>
        <v>40.550530405525933</v>
      </c>
      <c r="R308" s="8">
        <f>Q308/B308</f>
        <v>6.6324060198766658E-3</v>
      </c>
      <c r="S308">
        <v>578</v>
      </c>
      <c r="T308">
        <f t="shared" si="65"/>
        <v>2919.6381891978672</v>
      </c>
      <c r="U308">
        <f t="shared" si="66"/>
        <v>10404</v>
      </c>
      <c r="V308">
        <f t="shared" si="67"/>
        <v>-81.101060811051866</v>
      </c>
      <c r="W308">
        <f t="shared" si="68"/>
        <v>6577.3820646779332</v>
      </c>
      <c r="X308">
        <f t="shared" si="69"/>
        <v>5</v>
      </c>
    </row>
    <row r="309" spans="1:24" x14ac:dyDescent="0.35">
      <c r="A309" s="1">
        <v>41223</v>
      </c>
      <c r="B309">
        <v>6373</v>
      </c>
      <c r="C309">
        <v>5557.666666666667</v>
      </c>
      <c r="D309">
        <v>7628</v>
      </c>
      <c r="E309">
        <f t="shared" si="56"/>
        <v>0</v>
      </c>
      <c r="F309">
        <f t="shared" si="57"/>
        <v>0</v>
      </c>
      <c r="G309">
        <v>6114</v>
      </c>
      <c r="H309">
        <f t="shared" si="58"/>
        <v>1</v>
      </c>
      <c r="I309">
        <f t="shared" si="59"/>
        <v>0</v>
      </c>
      <c r="J309">
        <f t="shared" si="60"/>
        <v>0</v>
      </c>
      <c r="K309">
        <v>0.5300917857557802</v>
      </c>
      <c r="L309">
        <v>1</v>
      </c>
      <c r="M309">
        <f t="shared" si="61"/>
        <v>0</v>
      </c>
      <c r="N309">
        <f t="shared" si="62"/>
        <v>0</v>
      </c>
      <c r="O309">
        <f t="shared" si="63"/>
        <v>7182.4706498026208</v>
      </c>
      <c r="P309">
        <f>O309-B309</f>
        <v>809.47064980262076</v>
      </c>
      <c r="Q309">
        <f t="shared" si="64"/>
        <v>809.47064980262076</v>
      </c>
      <c r="R309" s="8">
        <f>Q309/B309</f>
        <v>0.12701563624707685</v>
      </c>
      <c r="S309">
        <v>1160</v>
      </c>
      <c r="T309">
        <f t="shared" si="65"/>
        <v>14570.471696447174</v>
      </c>
      <c r="U309">
        <f t="shared" si="66"/>
        <v>20880</v>
      </c>
      <c r="V309">
        <f t="shared" si="67"/>
        <v>809.47064980262076</v>
      </c>
      <c r="W309">
        <f t="shared" si="68"/>
        <v>655242.73289187707</v>
      </c>
      <c r="X309">
        <f t="shared" si="69"/>
        <v>6</v>
      </c>
    </row>
    <row r="310" spans="1:24" x14ac:dyDescent="0.35">
      <c r="A310" s="1">
        <v>41224</v>
      </c>
      <c r="B310">
        <v>6479</v>
      </c>
      <c r="C310">
        <v>5983</v>
      </c>
      <c r="D310">
        <v>7951</v>
      </c>
      <c r="E310">
        <f t="shared" si="56"/>
        <v>0</v>
      </c>
      <c r="F310">
        <f t="shared" si="57"/>
        <v>0</v>
      </c>
      <c r="G310">
        <v>6373</v>
      </c>
      <c r="H310">
        <f t="shared" si="58"/>
        <v>0</v>
      </c>
      <c r="I310">
        <f t="shared" si="59"/>
        <v>1</v>
      </c>
      <c r="J310">
        <f t="shared" si="60"/>
        <v>0</v>
      </c>
      <c r="K310">
        <v>0.51231555710468224</v>
      </c>
      <c r="L310">
        <v>1</v>
      </c>
      <c r="M310">
        <f t="shared" si="61"/>
        <v>0</v>
      </c>
      <c r="N310">
        <f t="shared" si="62"/>
        <v>0</v>
      </c>
      <c r="O310">
        <f t="shared" si="63"/>
        <v>7346.1750728213465</v>
      </c>
      <c r="P310">
        <f>O310-B310</f>
        <v>867.17507282134648</v>
      </c>
      <c r="Q310">
        <f t="shared" si="64"/>
        <v>867.17507282134648</v>
      </c>
      <c r="R310" s="8">
        <f>Q310/B310</f>
        <v>0.13384396864043008</v>
      </c>
      <c r="S310">
        <v>1046</v>
      </c>
      <c r="T310">
        <f t="shared" si="65"/>
        <v>15609.151310784237</v>
      </c>
      <c r="U310">
        <f t="shared" si="66"/>
        <v>18828</v>
      </c>
      <c r="V310">
        <f t="shared" si="67"/>
        <v>867.17507282134648</v>
      </c>
      <c r="W310">
        <f t="shared" si="68"/>
        <v>751992.60692270752</v>
      </c>
      <c r="X310">
        <f t="shared" si="69"/>
        <v>7</v>
      </c>
    </row>
    <row r="311" spans="1:24" x14ac:dyDescent="0.35">
      <c r="A311" s="1">
        <v>41225</v>
      </c>
      <c r="B311">
        <v>4343</v>
      </c>
      <c r="C311">
        <v>6322</v>
      </c>
      <c r="D311">
        <v>4925</v>
      </c>
      <c r="E311">
        <f t="shared" si="56"/>
        <v>0</v>
      </c>
      <c r="F311">
        <f t="shared" si="57"/>
        <v>0</v>
      </c>
      <c r="G311">
        <v>6479</v>
      </c>
      <c r="H311">
        <f t="shared" si="58"/>
        <v>0</v>
      </c>
      <c r="I311">
        <f t="shared" si="59"/>
        <v>0</v>
      </c>
      <c r="J311">
        <f t="shared" si="60"/>
        <v>1</v>
      </c>
      <c r="K311">
        <v>0.25182990589055421</v>
      </c>
      <c r="L311">
        <v>0</v>
      </c>
      <c r="M311">
        <f t="shared" si="61"/>
        <v>0</v>
      </c>
      <c r="N311">
        <f t="shared" si="62"/>
        <v>0</v>
      </c>
      <c r="O311">
        <f t="shared" si="63"/>
        <v>6094.0873787579494</v>
      </c>
      <c r="P311">
        <f>O311-B311</f>
        <v>1751.0873787579494</v>
      </c>
      <c r="Q311">
        <f t="shared" si="64"/>
        <v>1751.0873787579494</v>
      </c>
      <c r="R311" s="8">
        <f>Q311/B311</f>
        <v>0.40319764650194551</v>
      </c>
      <c r="S311">
        <v>1677</v>
      </c>
      <c r="T311">
        <f t="shared" si="65"/>
        <v>31519.572817643089</v>
      </c>
      <c r="U311">
        <f t="shared" si="66"/>
        <v>30186</v>
      </c>
      <c r="V311">
        <f t="shared" si="67"/>
        <v>1751.0873787579494</v>
      </c>
      <c r="W311">
        <f t="shared" si="68"/>
        <v>3066307.0080453861</v>
      </c>
      <c r="X311">
        <f t="shared" si="69"/>
        <v>1</v>
      </c>
    </row>
    <row r="312" spans="1:24" x14ac:dyDescent="0.35">
      <c r="A312" s="1">
        <v>41226</v>
      </c>
      <c r="B312">
        <v>5596</v>
      </c>
      <c r="C312">
        <v>5731.666666666667</v>
      </c>
      <c r="D312">
        <v>5084</v>
      </c>
      <c r="E312">
        <f t="shared" si="56"/>
        <v>1</v>
      </c>
      <c r="F312">
        <f t="shared" si="57"/>
        <v>0</v>
      </c>
      <c r="G312">
        <v>4343</v>
      </c>
      <c r="H312">
        <f t="shared" si="58"/>
        <v>0</v>
      </c>
      <c r="I312">
        <f t="shared" si="59"/>
        <v>0</v>
      </c>
      <c r="J312">
        <f t="shared" si="60"/>
        <v>0</v>
      </c>
      <c r="K312">
        <v>0.64557917973742307</v>
      </c>
      <c r="L312">
        <v>0</v>
      </c>
      <c r="M312">
        <f t="shared" si="61"/>
        <v>0</v>
      </c>
      <c r="N312">
        <f t="shared" si="62"/>
        <v>0</v>
      </c>
      <c r="O312">
        <f t="shared" si="63"/>
        <v>5374.5838055708246</v>
      </c>
      <c r="P312">
        <f>O312-B312</f>
        <v>-221.41619442917545</v>
      </c>
      <c r="Q312">
        <f t="shared" si="64"/>
        <v>221.41619442917545</v>
      </c>
      <c r="R312" s="8">
        <f>Q312/B312</f>
        <v>3.9566868196779029E-2</v>
      </c>
      <c r="S312">
        <v>1166</v>
      </c>
      <c r="T312">
        <f t="shared" si="65"/>
        <v>15941.965998900632</v>
      </c>
      <c r="U312">
        <f t="shared" si="66"/>
        <v>20988</v>
      </c>
      <c r="V312">
        <f t="shared" si="67"/>
        <v>-442.8323888583509</v>
      </c>
      <c r="W312">
        <f t="shared" si="68"/>
        <v>196100.52462199371</v>
      </c>
      <c r="X312">
        <f t="shared" si="69"/>
        <v>2</v>
      </c>
    </row>
    <row r="313" spans="1:24" x14ac:dyDescent="0.35">
      <c r="A313" s="1">
        <v>41227</v>
      </c>
      <c r="B313">
        <v>4999</v>
      </c>
      <c r="C313">
        <v>5472.666666666667</v>
      </c>
      <c r="D313">
        <v>5097</v>
      </c>
      <c r="E313">
        <f t="shared" si="56"/>
        <v>0</v>
      </c>
      <c r="F313">
        <f t="shared" si="57"/>
        <v>1</v>
      </c>
      <c r="G313">
        <v>5596</v>
      </c>
      <c r="H313">
        <f t="shared" si="58"/>
        <v>0</v>
      </c>
      <c r="I313">
        <f t="shared" si="59"/>
        <v>0</v>
      </c>
      <c r="J313">
        <f t="shared" si="60"/>
        <v>0</v>
      </c>
      <c r="K313">
        <v>0.43063785291042173</v>
      </c>
      <c r="L313">
        <v>0</v>
      </c>
      <c r="M313">
        <f t="shared" si="61"/>
        <v>0</v>
      </c>
      <c r="N313">
        <f t="shared" si="62"/>
        <v>0</v>
      </c>
      <c r="O313">
        <f t="shared" si="63"/>
        <v>5420.6674411953827</v>
      </c>
      <c r="P313">
        <f>O313-B313</f>
        <v>421.66744119538271</v>
      </c>
      <c r="Q313">
        <f t="shared" si="64"/>
        <v>421.66744119538271</v>
      </c>
      <c r="R313" s="8">
        <f>Q313/B313</f>
        <v>8.4350358310738685E-2</v>
      </c>
      <c r="S313">
        <v>1322</v>
      </c>
      <c r="T313">
        <f t="shared" si="65"/>
        <v>7590.0139415168887</v>
      </c>
      <c r="U313">
        <f t="shared" si="66"/>
        <v>23796</v>
      </c>
      <c r="V313">
        <f t="shared" si="67"/>
        <v>421.66744119538271</v>
      </c>
      <c r="W313">
        <f t="shared" si="68"/>
        <v>177803.43096426153</v>
      </c>
      <c r="X313">
        <f t="shared" si="69"/>
        <v>3</v>
      </c>
    </row>
    <row r="314" spans="1:24" x14ac:dyDescent="0.35">
      <c r="A314" s="1">
        <v>41228</v>
      </c>
      <c r="B314">
        <v>5279</v>
      </c>
      <c r="C314">
        <v>4979.333333333333</v>
      </c>
      <c r="D314">
        <v>5462</v>
      </c>
      <c r="E314">
        <f t="shared" si="56"/>
        <v>0</v>
      </c>
      <c r="F314">
        <f t="shared" si="57"/>
        <v>0</v>
      </c>
      <c r="G314">
        <v>4999</v>
      </c>
      <c r="H314">
        <f t="shared" si="58"/>
        <v>0</v>
      </c>
      <c r="I314">
        <f t="shared" si="59"/>
        <v>0</v>
      </c>
      <c r="J314">
        <f t="shared" si="60"/>
        <v>0</v>
      </c>
      <c r="K314">
        <v>0.5325316602765191</v>
      </c>
      <c r="L314">
        <v>0</v>
      </c>
      <c r="M314">
        <f t="shared" si="61"/>
        <v>1</v>
      </c>
      <c r="N314">
        <f t="shared" si="62"/>
        <v>0</v>
      </c>
      <c r="O314">
        <f t="shared" si="63"/>
        <v>5492.9142699350405</v>
      </c>
      <c r="P314">
        <f>O314-B314</f>
        <v>213.91426993504047</v>
      </c>
      <c r="Q314">
        <f t="shared" si="64"/>
        <v>213.91426993504047</v>
      </c>
      <c r="R314" s="8">
        <f>Q314/B314</f>
        <v>4.0521740847706093E-2</v>
      </c>
      <c r="S314">
        <v>1503</v>
      </c>
      <c r="T314">
        <f t="shared" si="65"/>
        <v>3850.4568588307284</v>
      </c>
      <c r="U314">
        <f t="shared" si="66"/>
        <v>27054</v>
      </c>
      <c r="V314">
        <f t="shared" si="67"/>
        <v>213.91426993504047</v>
      </c>
      <c r="W314">
        <f t="shared" si="68"/>
        <v>45759.314881841354</v>
      </c>
      <c r="X314">
        <f t="shared" si="69"/>
        <v>4</v>
      </c>
    </row>
    <row r="315" spans="1:24" x14ac:dyDescent="0.35">
      <c r="A315" s="1">
        <v>41229</v>
      </c>
      <c r="B315">
        <v>5432</v>
      </c>
      <c r="C315">
        <v>5291.333333333333</v>
      </c>
      <c r="D315">
        <v>6114</v>
      </c>
      <c r="E315">
        <f t="shared" si="56"/>
        <v>0</v>
      </c>
      <c r="F315">
        <f t="shared" si="57"/>
        <v>0</v>
      </c>
      <c r="G315">
        <v>5279</v>
      </c>
      <c r="H315">
        <f t="shared" si="58"/>
        <v>0</v>
      </c>
      <c r="I315">
        <f t="shared" si="59"/>
        <v>0</v>
      </c>
      <c r="J315">
        <f t="shared" si="60"/>
        <v>0</v>
      </c>
      <c r="K315">
        <v>0.51777622865109796</v>
      </c>
      <c r="L315">
        <v>0</v>
      </c>
      <c r="M315">
        <f t="shared" si="61"/>
        <v>0</v>
      </c>
      <c r="N315">
        <f t="shared" si="62"/>
        <v>1</v>
      </c>
      <c r="O315">
        <f t="shared" si="63"/>
        <v>5899.1754674007834</v>
      </c>
      <c r="P315">
        <f>O315-B315</f>
        <v>467.17546740078342</v>
      </c>
      <c r="Q315">
        <f t="shared" si="64"/>
        <v>467.17546740078342</v>
      </c>
      <c r="R315" s="8">
        <f>Q315/B315</f>
        <v>8.6004320213693558E-2</v>
      </c>
      <c r="S315">
        <v>1383</v>
      </c>
      <c r="T315">
        <f t="shared" si="65"/>
        <v>8409.1584132141015</v>
      </c>
      <c r="U315">
        <f t="shared" si="66"/>
        <v>24894</v>
      </c>
      <c r="V315">
        <f t="shared" si="67"/>
        <v>467.17546740078342</v>
      </c>
      <c r="W315">
        <f t="shared" si="68"/>
        <v>218252.91734114045</v>
      </c>
      <c r="X315">
        <f t="shared" si="69"/>
        <v>5</v>
      </c>
    </row>
    <row r="316" spans="1:24" x14ac:dyDescent="0.35">
      <c r="A316" s="1">
        <v>41230</v>
      </c>
      <c r="B316">
        <v>6584</v>
      </c>
      <c r="C316">
        <v>5236.666666666667</v>
      </c>
      <c r="D316">
        <v>6373</v>
      </c>
      <c r="E316">
        <f t="shared" si="56"/>
        <v>0</v>
      </c>
      <c r="F316">
        <f t="shared" si="57"/>
        <v>0</v>
      </c>
      <c r="G316">
        <v>5432</v>
      </c>
      <c r="H316">
        <f t="shared" si="58"/>
        <v>1</v>
      </c>
      <c r="I316">
        <f t="shared" si="59"/>
        <v>0</v>
      </c>
      <c r="J316">
        <f t="shared" si="60"/>
        <v>0</v>
      </c>
      <c r="K316">
        <v>0.63384454513767863</v>
      </c>
      <c r="L316">
        <v>1</v>
      </c>
      <c r="M316">
        <f t="shared" si="61"/>
        <v>0</v>
      </c>
      <c r="N316">
        <f t="shared" si="62"/>
        <v>0</v>
      </c>
      <c r="O316">
        <f t="shared" si="63"/>
        <v>6468.1003776337329</v>
      </c>
      <c r="P316">
        <f>O316-B316</f>
        <v>-115.89962236626707</v>
      </c>
      <c r="Q316">
        <f t="shared" si="64"/>
        <v>115.89962236626707</v>
      </c>
      <c r="R316" s="8">
        <f>Q316/B316</f>
        <v>1.7603223324159641E-2</v>
      </c>
      <c r="S316">
        <v>1212</v>
      </c>
      <c r="T316">
        <f t="shared" si="65"/>
        <v>8344.7728103712288</v>
      </c>
      <c r="U316">
        <f t="shared" si="66"/>
        <v>21816</v>
      </c>
      <c r="V316">
        <f t="shared" si="67"/>
        <v>-231.79924473253413</v>
      </c>
      <c r="W316">
        <f t="shared" si="68"/>
        <v>53730.889858573253</v>
      </c>
      <c r="X316">
        <f t="shared" si="69"/>
        <v>6</v>
      </c>
    </row>
    <row r="317" spans="1:24" x14ac:dyDescent="0.35">
      <c r="A317" s="1">
        <v>41231</v>
      </c>
      <c r="B317">
        <v>6661</v>
      </c>
      <c r="C317">
        <v>5765</v>
      </c>
      <c r="D317">
        <v>6479</v>
      </c>
      <c r="E317">
        <f t="shared" si="56"/>
        <v>0</v>
      </c>
      <c r="F317">
        <f t="shared" si="57"/>
        <v>0</v>
      </c>
      <c r="G317">
        <v>6584</v>
      </c>
      <c r="H317">
        <f t="shared" si="58"/>
        <v>0</v>
      </c>
      <c r="I317">
        <f t="shared" si="59"/>
        <v>1</v>
      </c>
      <c r="J317">
        <f t="shared" si="60"/>
        <v>0</v>
      </c>
      <c r="K317">
        <v>0.50894620657604273</v>
      </c>
      <c r="L317">
        <v>1</v>
      </c>
      <c r="M317">
        <f t="shared" si="61"/>
        <v>0</v>
      </c>
      <c r="N317">
        <f t="shared" si="62"/>
        <v>0</v>
      </c>
      <c r="O317">
        <f t="shared" si="63"/>
        <v>6783.6052370459174</v>
      </c>
      <c r="P317">
        <f>O317-B317</f>
        <v>122.60523704591742</v>
      </c>
      <c r="Q317">
        <f t="shared" si="64"/>
        <v>122.60523704591742</v>
      </c>
      <c r="R317" s="8">
        <f>Q317/B317</f>
        <v>1.8406431023257383E-2</v>
      </c>
      <c r="S317">
        <v>1206</v>
      </c>
      <c r="T317">
        <f t="shared" si="65"/>
        <v>2206.8942668265136</v>
      </c>
      <c r="U317">
        <f t="shared" si="66"/>
        <v>21708</v>
      </c>
      <c r="V317">
        <f t="shared" si="67"/>
        <v>122.60523704591742</v>
      </c>
      <c r="W317">
        <f t="shared" si="68"/>
        <v>15032.044151085602</v>
      </c>
      <c r="X317">
        <f t="shared" si="69"/>
        <v>7</v>
      </c>
    </row>
    <row r="318" spans="1:24" x14ac:dyDescent="0.35">
      <c r="A318" s="1">
        <v>41232</v>
      </c>
      <c r="B318">
        <v>4297</v>
      </c>
      <c r="C318">
        <v>6225.666666666667</v>
      </c>
      <c r="D318">
        <v>4343</v>
      </c>
      <c r="E318">
        <f t="shared" si="56"/>
        <v>0</v>
      </c>
      <c r="F318">
        <f t="shared" si="57"/>
        <v>0</v>
      </c>
      <c r="G318">
        <v>6661</v>
      </c>
      <c r="H318">
        <f t="shared" si="58"/>
        <v>0</v>
      </c>
      <c r="I318">
        <f t="shared" si="59"/>
        <v>0</v>
      </c>
      <c r="J318">
        <f t="shared" si="60"/>
        <v>1</v>
      </c>
      <c r="K318">
        <v>0.22533983966538865</v>
      </c>
      <c r="L318">
        <v>0</v>
      </c>
      <c r="M318">
        <f t="shared" si="61"/>
        <v>0</v>
      </c>
      <c r="N318">
        <f t="shared" si="62"/>
        <v>0</v>
      </c>
      <c r="O318">
        <f t="shared" si="63"/>
        <v>5889.4711419201958</v>
      </c>
      <c r="P318">
        <f>O318-B318</f>
        <v>1592.4711419201958</v>
      </c>
      <c r="Q318">
        <f t="shared" si="64"/>
        <v>1592.4711419201958</v>
      </c>
      <c r="R318" s="8">
        <f>Q318/B318</f>
        <v>0.37060068464514678</v>
      </c>
      <c r="S318">
        <v>1480</v>
      </c>
      <c r="T318">
        <f t="shared" si="65"/>
        <v>28664.480554563524</v>
      </c>
      <c r="U318">
        <f t="shared" si="66"/>
        <v>26640</v>
      </c>
      <c r="V318">
        <f t="shared" si="67"/>
        <v>1592.4711419201958</v>
      </c>
      <c r="W318">
        <f t="shared" si="68"/>
        <v>2535964.3378486126</v>
      </c>
      <c r="X318">
        <f t="shared" si="69"/>
        <v>1</v>
      </c>
    </row>
    <row r="319" spans="1:24" x14ac:dyDescent="0.35">
      <c r="A319" s="1">
        <v>41233</v>
      </c>
      <c r="B319">
        <v>5112</v>
      </c>
      <c r="C319">
        <v>5847.333333333333</v>
      </c>
      <c r="D319">
        <v>5596</v>
      </c>
      <c r="E319">
        <f t="shared" si="56"/>
        <v>1</v>
      </c>
      <c r="F319">
        <f t="shared" si="57"/>
        <v>0</v>
      </c>
      <c r="G319">
        <v>4297</v>
      </c>
      <c r="H319">
        <f t="shared" si="58"/>
        <v>0</v>
      </c>
      <c r="I319">
        <f t="shared" si="59"/>
        <v>0</v>
      </c>
      <c r="J319">
        <f t="shared" si="60"/>
        <v>0</v>
      </c>
      <c r="K319">
        <v>0.5946903683048681</v>
      </c>
      <c r="L319">
        <v>0</v>
      </c>
      <c r="M319">
        <f t="shared" si="61"/>
        <v>0</v>
      </c>
      <c r="N319">
        <f t="shared" si="62"/>
        <v>0</v>
      </c>
      <c r="O319">
        <f t="shared" si="63"/>
        <v>5590.2653433086625</v>
      </c>
      <c r="P319">
        <f>O319-B319</f>
        <v>478.26534330866252</v>
      </c>
      <c r="Q319">
        <f t="shared" si="64"/>
        <v>478.26534330866252</v>
      </c>
      <c r="R319" s="8">
        <f>Q319/B319</f>
        <v>9.3557383276342429E-2</v>
      </c>
      <c r="S319">
        <v>1683</v>
      </c>
      <c r="T319">
        <f t="shared" si="65"/>
        <v>8608.7761795559254</v>
      </c>
      <c r="U319">
        <f t="shared" si="66"/>
        <v>30294</v>
      </c>
      <c r="V319">
        <f t="shared" si="67"/>
        <v>478.26534330866252</v>
      </c>
      <c r="W319">
        <f t="shared" si="68"/>
        <v>228737.73861015282</v>
      </c>
      <c r="X319">
        <f t="shared" si="69"/>
        <v>2</v>
      </c>
    </row>
    <row r="320" spans="1:24" x14ac:dyDescent="0.35">
      <c r="A320" s="1">
        <v>41234</v>
      </c>
      <c r="B320">
        <v>4905</v>
      </c>
      <c r="C320">
        <v>5356.666666666667</v>
      </c>
      <c r="D320">
        <v>4999</v>
      </c>
      <c r="E320">
        <f t="shared" si="56"/>
        <v>0</v>
      </c>
      <c r="F320">
        <f t="shared" si="57"/>
        <v>1</v>
      </c>
      <c r="G320">
        <v>5112</v>
      </c>
      <c r="H320">
        <f t="shared" si="58"/>
        <v>0</v>
      </c>
      <c r="I320">
        <f t="shared" si="59"/>
        <v>0</v>
      </c>
      <c r="J320">
        <f t="shared" si="60"/>
        <v>0</v>
      </c>
      <c r="K320">
        <v>0.47594980829557337</v>
      </c>
      <c r="L320">
        <v>0</v>
      </c>
      <c r="M320">
        <f t="shared" si="61"/>
        <v>0</v>
      </c>
      <c r="N320">
        <f t="shared" si="62"/>
        <v>0</v>
      </c>
      <c r="O320">
        <f t="shared" si="63"/>
        <v>5239.3149459602528</v>
      </c>
      <c r="P320">
        <f>O320-B320</f>
        <v>334.31494596025277</v>
      </c>
      <c r="Q320">
        <f t="shared" si="64"/>
        <v>334.31494596025277</v>
      </c>
      <c r="R320" s="8">
        <f>Q320/B320</f>
        <v>6.8157991021458267E-2</v>
      </c>
      <c r="S320">
        <v>1760</v>
      </c>
      <c r="T320">
        <f t="shared" si="65"/>
        <v>6017.6690272845499</v>
      </c>
      <c r="U320">
        <f t="shared" si="66"/>
        <v>31680</v>
      </c>
      <c r="V320">
        <f t="shared" si="67"/>
        <v>334.31494596025277</v>
      </c>
      <c r="W320">
        <f t="shared" si="68"/>
        <v>111766.48309240674</v>
      </c>
      <c r="X320">
        <f t="shared" si="69"/>
        <v>3</v>
      </c>
    </row>
    <row r="321" spans="1:24" x14ac:dyDescent="0.35">
      <c r="A321" s="1">
        <v>41235</v>
      </c>
      <c r="B321">
        <v>5279</v>
      </c>
      <c r="C321">
        <v>4771.333333333333</v>
      </c>
      <c r="D321">
        <v>5279</v>
      </c>
      <c r="E321">
        <f t="shared" si="56"/>
        <v>0</v>
      </c>
      <c r="F321">
        <f t="shared" si="57"/>
        <v>0</v>
      </c>
      <c r="G321">
        <v>4905</v>
      </c>
      <c r="H321">
        <f t="shared" si="58"/>
        <v>0</v>
      </c>
      <c r="I321">
        <f t="shared" si="59"/>
        <v>0</v>
      </c>
      <c r="J321">
        <f t="shared" si="60"/>
        <v>0</v>
      </c>
      <c r="K321">
        <v>0.54345300336935054</v>
      </c>
      <c r="L321">
        <v>0</v>
      </c>
      <c r="M321">
        <f t="shared" si="61"/>
        <v>1</v>
      </c>
      <c r="N321">
        <f t="shared" si="62"/>
        <v>0</v>
      </c>
      <c r="O321">
        <f t="shared" si="63"/>
        <v>5333.0396089675996</v>
      </c>
      <c r="P321">
        <f>O321-B321</f>
        <v>54.039608967599634</v>
      </c>
      <c r="Q321">
        <f t="shared" si="64"/>
        <v>54.039608967599634</v>
      </c>
      <c r="R321" s="8">
        <f>Q321/B321</f>
        <v>1.0236713197120597E-2</v>
      </c>
      <c r="S321">
        <v>921</v>
      </c>
      <c r="T321">
        <f t="shared" si="65"/>
        <v>972.71296141679341</v>
      </c>
      <c r="U321">
        <f t="shared" si="66"/>
        <v>16578</v>
      </c>
      <c r="V321">
        <f t="shared" si="67"/>
        <v>54.039608967599634</v>
      </c>
      <c r="W321">
        <f t="shared" si="68"/>
        <v>2920.2793373710747</v>
      </c>
      <c r="X321">
        <f t="shared" si="69"/>
        <v>4</v>
      </c>
    </row>
    <row r="322" spans="1:24" x14ac:dyDescent="0.35">
      <c r="A322" s="1">
        <v>41236</v>
      </c>
      <c r="B322">
        <v>4632</v>
      </c>
      <c r="C322">
        <v>5098.666666666667</v>
      </c>
      <c r="D322">
        <v>5432</v>
      </c>
      <c r="E322">
        <f t="shared" si="56"/>
        <v>0</v>
      </c>
      <c r="F322">
        <f t="shared" si="57"/>
        <v>0</v>
      </c>
      <c r="G322">
        <v>5279</v>
      </c>
      <c r="H322">
        <f t="shared" si="58"/>
        <v>0</v>
      </c>
      <c r="I322">
        <f t="shared" si="59"/>
        <v>0</v>
      </c>
      <c r="J322">
        <f t="shared" si="60"/>
        <v>0</v>
      </c>
      <c r="K322">
        <v>0.42482862786104336</v>
      </c>
      <c r="L322">
        <v>0</v>
      </c>
      <c r="M322">
        <f t="shared" si="61"/>
        <v>0</v>
      </c>
      <c r="N322">
        <f t="shared" si="62"/>
        <v>1</v>
      </c>
      <c r="O322">
        <f t="shared" si="63"/>
        <v>5584.962664830482</v>
      </c>
      <c r="P322">
        <f>O322-B322</f>
        <v>952.96266483048203</v>
      </c>
      <c r="Q322">
        <f t="shared" si="64"/>
        <v>952.96266483048203</v>
      </c>
      <c r="R322" s="8">
        <f>Q322/B322</f>
        <v>0.20573459948844602</v>
      </c>
      <c r="S322">
        <v>716</v>
      </c>
      <c r="T322">
        <f t="shared" si="65"/>
        <v>17153.327966948676</v>
      </c>
      <c r="U322">
        <f t="shared" si="66"/>
        <v>12888</v>
      </c>
      <c r="V322">
        <f t="shared" si="67"/>
        <v>952.96266483048203</v>
      </c>
      <c r="W322">
        <f t="shared" si="68"/>
        <v>908137.84056081367</v>
      </c>
      <c r="X322">
        <f t="shared" si="69"/>
        <v>5</v>
      </c>
    </row>
    <row r="323" spans="1:24" x14ac:dyDescent="0.35">
      <c r="A323" s="1">
        <v>41237</v>
      </c>
      <c r="B323">
        <v>4628.5</v>
      </c>
      <c r="C323">
        <v>4938.666666666667</v>
      </c>
      <c r="D323">
        <v>6584</v>
      </c>
      <c r="E323">
        <f t="shared" ref="E323:E360" si="70">IF(X323=2,1,0)</f>
        <v>0</v>
      </c>
      <c r="F323">
        <f t="shared" ref="F323:F360" si="71">IF(X323=3,1,0)</f>
        <v>0</v>
      </c>
      <c r="G323">
        <v>4632</v>
      </c>
      <c r="H323">
        <f t="shared" ref="H323:H360" si="72">IF(X323=6,1,0)</f>
        <v>1</v>
      </c>
      <c r="I323">
        <f t="shared" ref="I323:I360" si="73">IF(X323=7,1,0)</f>
        <v>0</v>
      </c>
      <c r="J323">
        <f t="shared" ref="J323:J360" si="74">IF(X323=1,1,0)</f>
        <v>0</v>
      </c>
      <c r="K323">
        <v>0.4995933542465435</v>
      </c>
      <c r="L323">
        <v>1</v>
      </c>
      <c r="M323">
        <f t="shared" ref="M323:M360" si="75">IF(X323=4,1,0)</f>
        <v>0</v>
      </c>
      <c r="N323">
        <f t="shared" ref="N323:N360" si="76">IF(X323=5,1,0)</f>
        <v>0</v>
      </c>
      <c r="O323">
        <f t="shared" ref="O323:O360" si="77">$Z$2+SUMPRODUCT(C323:I323,$AA$2:$AG$2)</f>
        <v>6265.4946606508256</v>
      </c>
      <c r="P323">
        <f>O323-B323</f>
        <v>1636.9946606508256</v>
      </c>
      <c r="Q323">
        <f t="shared" ref="Q323:Q360" si="78">ABS(P323)</f>
        <v>1636.9946606508256</v>
      </c>
      <c r="R323" s="8">
        <f>Q323/B323</f>
        <v>0.3536771439236957</v>
      </c>
      <c r="S323">
        <v>1149</v>
      </c>
      <c r="T323">
        <f t="shared" ref="T323:T360" si="79">IF(P323&lt;0,P323*-72,P323*18)</f>
        <v>29465.903891714861</v>
      </c>
      <c r="U323">
        <f t="shared" ref="U323:U360" si="80">S323*18</f>
        <v>20682</v>
      </c>
      <c r="V323">
        <f t="shared" ref="V323:V360" si="81">IF(P323&lt;0,P323*2,P323)</f>
        <v>1636.9946606508256</v>
      </c>
      <c r="W323">
        <f t="shared" ref="W323:W360" si="82">V323^2</f>
        <v>2679751.5189993116</v>
      </c>
      <c r="X323">
        <f t="shared" ref="X323:X360" si="83">WEEKDAY(A323,11)</f>
        <v>6</v>
      </c>
    </row>
    <row r="324" spans="1:24" x14ac:dyDescent="0.35">
      <c r="A324" s="1">
        <v>41238</v>
      </c>
      <c r="B324">
        <v>4628.5</v>
      </c>
      <c r="C324">
        <v>4846.5</v>
      </c>
      <c r="D324">
        <v>6661</v>
      </c>
      <c r="E324">
        <f t="shared" si="70"/>
        <v>0</v>
      </c>
      <c r="F324">
        <f t="shared" si="71"/>
        <v>0</v>
      </c>
      <c r="G324">
        <v>4628.5</v>
      </c>
      <c r="H324">
        <f t="shared" si="72"/>
        <v>0</v>
      </c>
      <c r="I324">
        <f t="shared" si="73"/>
        <v>1</v>
      </c>
      <c r="J324">
        <f t="shared" si="74"/>
        <v>0</v>
      </c>
      <c r="K324">
        <v>0.5</v>
      </c>
      <c r="L324">
        <v>1</v>
      </c>
      <c r="M324">
        <f t="shared" si="75"/>
        <v>0</v>
      </c>
      <c r="N324">
        <f t="shared" si="76"/>
        <v>0</v>
      </c>
      <c r="O324">
        <f t="shared" si="77"/>
        <v>6100.782571081977</v>
      </c>
      <c r="P324">
        <f>O324-B324</f>
        <v>1472.282571081977</v>
      </c>
      <c r="Q324">
        <f t="shared" si="78"/>
        <v>1472.282571081977</v>
      </c>
      <c r="R324" s="8">
        <f>Q324/B324</f>
        <v>0.31809064947217824</v>
      </c>
      <c r="S324">
        <v>0</v>
      </c>
      <c r="T324">
        <f t="shared" si="79"/>
        <v>26501.086279475589</v>
      </c>
      <c r="U324">
        <f t="shared" si="80"/>
        <v>0</v>
      </c>
      <c r="V324">
        <f t="shared" si="81"/>
        <v>1472.282571081977</v>
      </c>
      <c r="W324">
        <f t="shared" si="82"/>
        <v>2167615.9691117569</v>
      </c>
      <c r="X324">
        <f t="shared" si="83"/>
        <v>7</v>
      </c>
    </row>
    <row r="325" spans="1:24" x14ac:dyDescent="0.35">
      <c r="A325" s="1">
        <v>41239</v>
      </c>
      <c r="B325">
        <v>4480</v>
      </c>
      <c r="C325">
        <v>4629.666666666667</v>
      </c>
      <c r="D325">
        <v>4297</v>
      </c>
      <c r="E325">
        <f t="shared" si="70"/>
        <v>0</v>
      </c>
      <c r="F325">
        <f t="shared" si="71"/>
        <v>0</v>
      </c>
      <c r="G325">
        <v>4628.5</v>
      </c>
      <c r="H325">
        <f t="shared" si="72"/>
        <v>0</v>
      </c>
      <c r="I325">
        <f t="shared" si="73"/>
        <v>0</v>
      </c>
      <c r="J325">
        <f t="shared" si="74"/>
        <v>1</v>
      </c>
      <c r="K325">
        <v>0.48274660160334609</v>
      </c>
      <c r="L325">
        <v>0</v>
      </c>
      <c r="M325">
        <f t="shared" si="75"/>
        <v>0</v>
      </c>
      <c r="N325">
        <f t="shared" si="76"/>
        <v>0</v>
      </c>
      <c r="O325">
        <f t="shared" si="77"/>
        <v>4868.5170826175581</v>
      </c>
      <c r="P325">
        <f>O325-B325</f>
        <v>388.51708261755812</v>
      </c>
      <c r="Q325">
        <f t="shared" si="78"/>
        <v>388.51708261755812</v>
      </c>
      <c r="R325" s="8">
        <f>Q325/B325</f>
        <v>8.6722563084276366E-2</v>
      </c>
      <c r="S325">
        <v>1541</v>
      </c>
      <c r="T325">
        <f t="shared" si="79"/>
        <v>6993.3074871160461</v>
      </c>
      <c r="U325">
        <f t="shared" si="80"/>
        <v>27738</v>
      </c>
      <c r="V325">
        <f t="shared" si="81"/>
        <v>388.51708261755812</v>
      </c>
      <c r="W325">
        <f t="shared" si="82"/>
        <v>150945.52348565849</v>
      </c>
      <c r="X325">
        <f t="shared" si="83"/>
        <v>1</v>
      </c>
    </row>
    <row r="326" spans="1:24" x14ac:dyDescent="0.35">
      <c r="A326" s="1">
        <v>41240</v>
      </c>
      <c r="B326">
        <v>4565</v>
      </c>
      <c r="C326">
        <v>4579</v>
      </c>
      <c r="D326">
        <v>5112</v>
      </c>
      <c r="E326">
        <f t="shared" si="70"/>
        <v>1</v>
      </c>
      <c r="F326">
        <f t="shared" si="71"/>
        <v>0</v>
      </c>
      <c r="G326">
        <v>4480</v>
      </c>
      <c r="H326">
        <f t="shared" si="72"/>
        <v>0</v>
      </c>
      <c r="I326">
        <f t="shared" si="73"/>
        <v>0</v>
      </c>
      <c r="J326">
        <f t="shared" si="74"/>
        <v>0</v>
      </c>
      <c r="K326">
        <v>0.50987568258394333</v>
      </c>
      <c r="L326">
        <v>0</v>
      </c>
      <c r="M326">
        <f t="shared" si="75"/>
        <v>0</v>
      </c>
      <c r="N326">
        <f t="shared" si="76"/>
        <v>0</v>
      </c>
      <c r="O326">
        <f t="shared" si="77"/>
        <v>5007.6135586979599</v>
      </c>
      <c r="P326">
        <f>O326-B326</f>
        <v>442.61355869795989</v>
      </c>
      <c r="Q326">
        <f t="shared" si="78"/>
        <v>442.61355869795989</v>
      </c>
      <c r="R326" s="8">
        <f>Q326/B326</f>
        <v>9.6958063241612241E-2</v>
      </c>
      <c r="S326">
        <v>1815</v>
      </c>
      <c r="T326">
        <f t="shared" si="79"/>
        <v>7967.044056563278</v>
      </c>
      <c r="U326">
        <f t="shared" si="80"/>
        <v>32670</v>
      </c>
      <c r="V326">
        <f t="shared" si="81"/>
        <v>442.61355869795989</v>
      </c>
      <c r="W326">
        <f t="shared" si="82"/>
        <v>195906.76234327239</v>
      </c>
      <c r="X326">
        <f t="shared" si="83"/>
        <v>2</v>
      </c>
    </row>
    <row r="327" spans="1:24" x14ac:dyDescent="0.35">
      <c r="A327" s="1">
        <v>41241</v>
      </c>
      <c r="B327">
        <v>4465</v>
      </c>
      <c r="C327">
        <v>4557.833333333333</v>
      </c>
      <c r="D327">
        <v>4905</v>
      </c>
      <c r="E327">
        <f t="shared" si="70"/>
        <v>0</v>
      </c>
      <c r="F327">
        <f t="shared" si="71"/>
        <v>1</v>
      </c>
      <c r="G327">
        <v>4565</v>
      </c>
      <c r="H327">
        <f t="shared" si="72"/>
        <v>0</v>
      </c>
      <c r="I327">
        <f t="shared" si="73"/>
        <v>0</v>
      </c>
      <c r="J327">
        <f t="shared" si="74"/>
        <v>0</v>
      </c>
      <c r="K327">
        <v>0.48838154990124316</v>
      </c>
      <c r="L327">
        <v>0</v>
      </c>
      <c r="M327">
        <f t="shared" si="75"/>
        <v>0</v>
      </c>
      <c r="N327">
        <f t="shared" si="76"/>
        <v>0</v>
      </c>
      <c r="O327">
        <f t="shared" si="77"/>
        <v>4804.7434031257862</v>
      </c>
      <c r="P327">
        <f>O327-B327</f>
        <v>339.74340312578624</v>
      </c>
      <c r="Q327">
        <f t="shared" si="78"/>
        <v>339.74340312578624</v>
      </c>
      <c r="R327" s="8">
        <f>Q327/B327</f>
        <v>7.6090347844520997E-2</v>
      </c>
      <c r="S327">
        <v>1875</v>
      </c>
      <c r="T327">
        <f t="shared" si="79"/>
        <v>6115.3812562641524</v>
      </c>
      <c r="U327">
        <f t="shared" si="80"/>
        <v>33750</v>
      </c>
      <c r="V327">
        <f t="shared" si="81"/>
        <v>339.74340312578624</v>
      </c>
      <c r="W327">
        <f t="shared" si="82"/>
        <v>115425.5799674905</v>
      </c>
      <c r="X327">
        <f t="shared" si="83"/>
        <v>3</v>
      </c>
    </row>
    <row r="328" spans="1:24" x14ac:dyDescent="0.35">
      <c r="A328" s="1">
        <v>41242</v>
      </c>
      <c r="B328">
        <v>4849</v>
      </c>
      <c r="C328">
        <v>4503.333333333333</v>
      </c>
      <c r="D328">
        <v>5279</v>
      </c>
      <c r="E328">
        <f t="shared" si="70"/>
        <v>0</v>
      </c>
      <c r="F328">
        <f t="shared" si="71"/>
        <v>0</v>
      </c>
      <c r="G328">
        <v>4465</v>
      </c>
      <c r="H328">
        <f t="shared" si="72"/>
        <v>0</v>
      </c>
      <c r="I328">
        <f t="shared" si="73"/>
        <v>0</v>
      </c>
      <c r="J328">
        <f t="shared" si="74"/>
        <v>0</v>
      </c>
      <c r="K328">
        <v>0.54461484837922625</v>
      </c>
      <c r="L328">
        <v>0</v>
      </c>
      <c r="M328">
        <f t="shared" si="75"/>
        <v>1</v>
      </c>
      <c r="N328">
        <f t="shared" si="76"/>
        <v>0</v>
      </c>
      <c r="O328">
        <f t="shared" si="77"/>
        <v>5142.9702886075056</v>
      </c>
      <c r="P328">
        <f>O328-B328</f>
        <v>293.97028860750561</v>
      </c>
      <c r="Q328">
        <f t="shared" si="78"/>
        <v>293.97028860750561</v>
      </c>
      <c r="R328" s="8">
        <f>Q328/B328</f>
        <v>6.0624930626418973E-2</v>
      </c>
      <c r="S328">
        <v>1360</v>
      </c>
      <c r="T328">
        <f t="shared" si="79"/>
        <v>5291.465194935101</v>
      </c>
      <c r="U328">
        <f t="shared" si="80"/>
        <v>24480</v>
      </c>
      <c r="V328">
        <f t="shared" si="81"/>
        <v>293.97028860750561</v>
      </c>
      <c r="W328">
        <f t="shared" si="82"/>
        <v>86418.530583980144</v>
      </c>
      <c r="X328">
        <f t="shared" si="83"/>
        <v>4</v>
      </c>
    </row>
    <row r="329" spans="1:24" x14ac:dyDescent="0.35">
      <c r="A329" s="1">
        <v>41243</v>
      </c>
      <c r="B329">
        <v>6084</v>
      </c>
      <c r="C329">
        <v>4626.333333333333</v>
      </c>
      <c r="D329">
        <v>4632</v>
      </c>
      <c r="E329">
        <f t="shared" si="70"/>
        <v>0</v>
      </c>
      <c r="F329">
        <f t="shared" si="71"/>
        <v>0</v>
      </c>
      <c r="G329">
        <v>4849</v>
      </c>
      <c r="H329">
        <f t="shared" si="72"/>
        <v>0</v>
      </c>
      <c r="I329">
        <f t="shared" si="73"/>
        <v>0</v>
      </c>
      <c r="J329">
        <f t="shared" si="74"/>
        <v>0</v>
      </c>
      <c r="K329">
        <v>0.64348785871964675</v>
      </c>
      <c r="L329">
        <v>0</v>
      </c>
      <c r="M329">
        <f t="shared" si="75"/>
        <v>0</v>
      </c>
      <c r="N329">
        <f t="shared" si="76"/>
        <v>1</v>
      </c>
      <c r="O329">
        <f t="shared" si="77"/>
        <v>5036.1328563288089</v>
      </c>
      <c r="P329">
        <f>O329-B329</f>
        <v>-1047.8671436711911</v>
      </c>
      <c r="Q329">
        <f t="shared" si="78"/>
        <v>1047.8671436711911</v>
      </c>
      <c r="R329" s="8">
        <f>Q329/B329</f>
        <v>0.17223325832859815</v>
      </c>
      <c r="S329">
        <v>757</v>
      </c>
      <c r="T329">
        <f t="shared" si="79"/>
        <v>75446.434344325768</v>
      </c>
      <c r="U329">
        <f t="shared" si="80"/>
        <v>13626</v>
      </c>
      <c r="V329">
        <f t="shared" si="81"/>
        <v>-2095.7342873423822</v>
      </c>
      <c r="W329">
        <f t="shared" si="82"/>
        <v>4392102.2031424828</v>
      </c>
      <c r="X329">
        <f t="shared" si="83"/>
        <v>5</v>
      </c>
    </row>
    <row r="330" spans="1:24" x14ac:dyDescent="0.35">
      <c r="A330" s="1">
        <v>41244</v>
      </c>
      <c r="B330">
        <v>6609</v>
      </c>
      <c r="C330">
        <v>5132.666666666667</v>
      </c>
      <c r="D330">
        <v>4628.5</v>
      </c>
      <c r="E330">
        <f t="shared" si="70"/>
        <v>0</v>
      </c>
      <c r="F330">
        <f t="shared" si="71"/>
        <v>0</v>
      </c>
      <c r="G330">
        <v>6084</v>
      </c>
      <c r="H330">
        <f t="shared" si="72"/>
        <v>1</v>
      </c>
      <c r="I330">
        <f t="shared" si="73"/>
        <v>0</v>
      </c>
      <c r="J330">
        <f t="shared" si="74"/>
        <v>0</v>
      </c>
      <c r="K330">
        <v>0.56099686301847329</v>
      </c>
      <c r="L330">
        <v>1</v>
      </c>
      <c r="M330">
        <f t="shared" si="75"/>
        <v>0</v>
      </c>
      <c r="N330">
        <f t="shared" si="76"/>
        <v>0</v>
      </c>
      <c r="O330">
        <f t="shared" si="77"/>
        <v>5943.0880745078284</v>
      </c>
      <c r="P330">
        <f>O330-B330</f>
        <v>-665.91192549217158</v>
      </c>
      <c r="Q330">
        <f t="shared" si="78"/>
        <v>665.91192549217158</v>
      </c>
      <c r="R330" s="8">
        <f>Q330/B330</f>
        <v>0.10075834853868537</v>
      </c>
      <c r="S330">
        <v>800</v>
      </c>
      <c r="T330">
        <f t="shared" si="79"/>
        <v>47945.658635436354</v>
      </c>
      <c r="U330">
        <f t="shared" si="80"/>
        <v>14400</v>
      </c>
      <c r="V330">
        <f t="shared" si="81"/>
        <v>-1331.8238509843432</v>
      </c>
      <c r="W330">
        <f t="shared" si="82"/>
        <v>1773754.7700507659</v>
      </c>
      <c r="X330">
        <f t="shared" si="83"/>
        <v>6</v>
      </c>
    </row>
    <row r="331" spans="1:24" x14ac:dyDescent="0.35">
      <c r="A331" s="1">
        <v>41245</v>
      </c>
      <c r="B331">
        <v>6482</v>
      </c>
      <c r="C331">
        <v>5847.333333333333</v>
      </c>
      <c r="D331">
        <v>4628.5</v>
      </c>
      <c r="E331">
        <f t="shared" si="70"/>
        <v>0</v>
      </c>
      <c r="F331">
        <f t="shared" si="71"/>
        <v>0</v>
      </c>
      <c r="G331">
        <v>6609</v>
      </c>
      <c r="H331">
        <f t="shared" si="72"/>
        <v>0</v>
      </c>
      <c r="I331">
        <f t="shared" si="73"/>
        <v>1</v>
      </c>
      <c r="J331">
        <f t="shared" si="74"/>
        <v>0</v>
      </c>
      <c r="K331">
        <v>0.48524456837457886</v>
      </c>
      <c r="L331">
        <v>1</v>
      </c>
      <c r="M331">
        <f t="shared" si="75"/>
        <v>0</v>
      </c>
      <c r="N331">
        <f t="shared" si="76"/>
        <v>0</v>
      </c>
      <c r="O331">
        <f t="shared" si="77"/>
        <v>6150.0219609664427</v>
      </c>
      <c r="P331">
        <f>O331-B331</f>
        <v>-331.97803903355725</v>
      </c>
      <c r="Q331">
        <f t="shared" si="78"/>
        <v>331.97803903355725</v>
      </c>
      <c r="R331" s="8">
        <f>Q331/B331</f>
        <v>5.121537164973114E-2</v>
      </c>
      <c r="S331">
        <v>1117</v>
      </c>
      <c r="T331">
        <f t="shared" si="79"/>
        <v>23902.418810416122</v>
      </c>
      <c r="U331">
        <f t="shared" si="80"/>
        <v>20106</v>
      </c>
      <c r="V331">
        <f t="shared" si="81"/>
        <v>-663.9560780671145</v>
      </c>
      <c r="W331">
        <f t="shared" si="82"/>
        <v>440837.67360226426</v>
      </c>
      <c r="X331">
        <f t="shared" si="83"/>
        <v>7</v>
      </c>
    </row>
    <row r="332" spans="1:24" x14ac:dyDescent="0.35">
      <c r="A332" s="1">
        <v>41246</v>
      </c>
      <c r="B332">
        <v>4308</v>
      </c>
      <c r="C332">
        <v>6391.666666666667</v>
      </c>
      <c r="D332">
        <v>4480</v>
      </c>
      <c r="E332">
        <f t="shared" si="70"/>
        <v>0</v>
      </c>
      <c r="F332">
        <f t="shared" si="71"/>
        <v>0</v>
      </c>
      <c r="G332">
        <v>6482</v>
      </c>
      <c r="H332">
        <f t="shared" si="72"/>
        <v>0</v>
      </c>
      <c r="I332">
        <f t="shared" si="73"/>
        <v>0</v>
      </c>
      <c r="J332">
        <f t="shared" si="74"/>
        <v>1</v>
      </c>
      <c r="K332">
        <v>0.24741489485302662</v>
      </c>
      <c r="L332">
        <v>0</v>
      </c>
      <c r="M332">
        <f t="shared" si="75"/>
        <v>0</v>
      </c>
      <c r="N332">
        <f t="shared" si="76"/>
        <v>0</v>
      </c>
      <c r="O332">
        <f t="shared" si="77"/>
        <v>5958.6721610786999</v>
      </c>
      <c r="P332">
        <f>O332-B332</f>
        <v>1650.6721610786999</v>
      </c>
      <c r="Q332">
        <f t="shared" si="78"/>
        <v>1650.6721610786999</v>
      </c>
      <c r="R332" s="8">
        <f>Q332/B332</f>
        <v>0.3831643827944986</v>
      </c>
      <c r="S332">
        <v>1852</v>
      </c>
      <c r="T332">
        <f t="shared" si="79"/>
        <v>29712.098899416596</v>
      </c>
      <c r="U332">
        <f t="shared" si="80"/>
        <v>33336</v>
      </c>
      <c r="V332">
        <f t="shared" si="81"/>
        <v>1650.6721610786999</v>
      </c>
      <c r="W332">
        <f t="shared" si="82"/>
        <v>2724718.5833602254</v>
      </c>
      <c r="X332">
        <f t="shared" si="83"/>
        <v>1</v>
      </c>
    </row>
    <row r="333" spans="1:24" x14ac:dyDescent="0.35">
      <c r="A333" s="1">
        <v>41247</v>
      </c>
      <c r="B333">
        <v>4580</v>
      </c>
      <c r="C333">
        <v>5799.666666666667</v>
      </c>
      <c r="D333">
        <v>4565</v>
      </c>
      <c r="E333">
        <f t="shared" si="70"/>
        <v>1</v>
      </c>
      <c r="F333">
        <f t="shared" si="71"/>
        <v>0</v>
      </c>
      <c r="G333">
        <v>4308</v>
      </c>
      <c r="H333">
        <f t="shared" si="72"/>
        <v>0</v>
      </c>
      <c r="I333">
        <f t="shared" si="73"/>
        <v>0</v>
      </c>
      <c r="J333">
        <f t="shared" si="74"/>
        <v>0</v>
      </c>
      <c r="K333">
        <v>0.5316021842686186</v>
      </c>
      <c r="L333">
        <v>0</v>
      </c>
      <c r="M333">
        <f t="shared" si="75"/>
        <v>0</v>
      </c>
      <c r="N333">
        <f t="shared" si="76"/>
        <v>0</v>
      </c>
      <c r="O333">
        <f t="shared" si="77"/>
        <v>5203.6185586339097</v>
      </c>
      <c r="P333">
        <f>O333-B333</f>
        <v>623.61855863390974</v>
      </c>
      <c r="Q333">
        <f t="shared" si="78"/>
        <v>623.61855863390974</v>
      </c>
      <c r="R333" s="8">
        <f>Q333/B333</f>
        <v>0.13616125734364842</v>
      </c>
      <c r="S333">
        <v>1941</v>
      </c>
      <c r="T333">
        <f t="shared" si="79"/>
        <v>11225.134055410375</v>
      </c>
      <c r="U333">
        <f t="shared" si="80"/>
        <v>34938</v>
      </c>
      <c r="V333">
        <f t="shared" si="81"/>
        <v>623.61855863390974</v>
      </c>
      <c r="W333">
        <f t="shared" si="82"/>
        <v>388900.10667263513</v>
      </c>
      <c r="X333">
        <f t="shared" si="83"/>
        <v>2</v>
      </c>
    </row>
    <row r="334" spans="1:24" x14ac:dyDescent="0.35">
      <c r="A334" s="1">
        <v>41248</v>
      </c>
      <c r="B334">
        <v>4827</v>
      </c>
      <c r="C334">
        <v>5123.333333333333</v>
      </c>
      <c r="D334">
        <v>4465</v>
      </c>
      <c r="E334">
        <f t="shared" si="70"/>
        <v>0</v>
      </c>
      <c r="F334">
        <f t="shared" si="71"/>
        <v>1</v>
      </c>
      <c r="G334">
        <v>4580</v>
      </c>
      <c r="H334">
        <f t="shared" si="72"/>
        <v>0</v>
      </c>
      <c r="I334">
        <f t="shared" si="73"/>
        <v>0</v>
      </c>
      <c r="J334">
        <f t="shared" si="74"/>
        <v>0</v>
      </c>
      <c r="K334">
        <v>0.5286975717439294</v>
      </c>
      <c r="L334">
        <v>0</v>
      </c>
      <c r="M334">
        <f t="shared" si="75"/>
        <v>0</v>
      </c>
      <c r="N334">
        <f t="shared" si="76"/>
        <v>0</v>
      </c>
      <c r="O334">
        <f t="shared" si="77"/>
        <v>4848.7312245644107</v>
      </c>
      <c r="P334">
        <f>O334-B334</f>
        <v>21.731224564410695</v>
      </c>
      <c r="Q334">
        <f t="shared" si="78"/>
        <v>21.731224564410695</v>
      </c>
      <c r="R334" s="8">
        <f>Q334/B334</f>
        <v>4.5020146186887707E-3</v>
      </c>
      <c r="S334">
        <v>1585</v>
      </c>
      <c r="T334">
        <f t="shared" si="79"/>
        <v>391.16204215939251</v>
      </c>
      <c r="U334">
        <f t="shared" si="80"/>
        <v>28530</v>
      </c>
      <c r="V334">
        <f t="shared" si="81"/>
        <v>21.731224564410695</v>
      </c>
      <c r="W334">
        <f t="shared" si="82"/>
        <v>472.24612106884683</v>
      </c>
      <c r="X334">
        <f t="shared" si="83"/>
        <v>3</v>
      </c>
    </row>
    <row r="335" spans="1:24" x14ac:dyDescent="0.35">
      <c r="A335" s="1">
        <v>41249</v>
      </c>
      <c r="B335">
        <v>5214</v>
      </c>
      <c r="C335">
        <v>4571.666666666667</v>
      </c>
      <c r="D335">
        <v>4849</v>
      </c>
      <c r="E335">
        <f t="shared" si="70"/>
        <v>0</v>
      </c>
      <c r="F335">
        <f t="shared" si="71"/>
        <v>0</v>
      </c>
      <c r="G335">
        <v>4827</v>
      </c>
      <c r="H335">
        <f t="shared" si="72"/>
        <v>0</v>
      </c>
      <c r="I335">
        <f t="shared" si="73"/>
        <v>0</v>
      </c>
      <c r="J335">
        <f t="shared" si="74"/>
        <v>0</v>
      </c>
      <c r="K335">
        <v>0.54496340188218895</v>
      </c>
      <c r="L335">
        <v>0</v>
      </c>
      <c r="M335">
        <f t="shared" si="75"/>
        <v>1</v>
      </c>
      <c r="N335">
        <f t="shared" si="76"/>
        <v>0</v>
      </c>
      <c r="O335">
        <f t="shared" si="77"/>
        <v>5090.4063996831683</v>
      </c>
      <c r="P335">
        <f>O335-B335</f>
        <v>-123.59360031683173</v>
      </c>
      <c r="Q335">
        <f t="shared" si="78"/>
        <v>123.59360031683173</v>
      </c>
      <c r="R335" s="8">
        <f>Q335/B335</f>
        <v>2.3704181111782071E-2</v>
      </c>
      <c r="S335">
        <v>1523</v>
      </c>
      <c r="T335">
        <f t="shared" si="79"/>
        <v>8898.7392228118842</v>
      </c>
      <c r="U335">
        <f t="shared" si="80"/>
        <v>27414</v>
      </c>
      <c r="V335">
        <f t="shared" si="81"/>
        <v>-247.18720063366345</v>
      </c>
      <c r="W335">
        <f t="shared" si="82"/>
        <v>61101.51215710699</v>
      </c>
      <c r="X335">
        <f t="shared" si="83"/>
        <v>4</v>
      </c>
    </row>
    <row r="336" spans="1:24" x14ac:dyDescent="0.35">
      <c r="A336" s="1">
        <v>41250</v>
      </c>
      <c r="B336">
        <v>5733</v>
      </c>
      <c r="C336">
        <v>4873.666666666667</v>
      </c>
      <c r="D336">
        <v>6084</v>
      </c>
      <c r="E336">
        <f t="shared" si="70"/>
        <v>0</v>
      </c>
      <c r="F336">
        <f t="shared" si="71"/>
        <v>0</v>
      </c>
      <c r="G336">
        <v>5214</v>
      </c>
      <c r="H336">
        <f t="shared" si="72"/>
        <v>0</v>
      </c>
      <c r="I336">
        <f t="shared" si="73"/>
        <v>0</v>
      </c>
      <c r="J336">
        <f t="shared" si="74"/>
        <v>0</v>
      </c>
      <c r="K336">
        <v>0.56029975601254789</v>
      </c>
      <c r="L336">
        <v>0</v>
      </c>
      <c r="M336">
        <f t="shared" si="75"/>
        <v>0</v>
      </c>
      <c r="N336">
        <f t="shared" si="76"/>
        <v>1</v>
      </c>
      <c r="O336">
        <f t="shared" si="77"/>
        <v>5726.8326726367977</v>
      </c>
      <c r="P336">
        <f>O336-B336</f>
        <v>-6.1673273632022756</v>
      </c>
      <c r="Q336">
        <f t="shared" si="78"/>
        <v>6.1673273632022756</v>
      </c>
      <c r="R336" s="8">
        <f>Q336/B336</f>
        <v>1.0757591772548884E-3</v>
      </c>
      <c r="S336">
        <v>1531</v>
      </c>
      <c r="T336">
        <f t="shared" si="79"/>
        <v>444.04757015056384</v>
      </c>
      <c r="U336">
        <f t="shared" si="80"/>
        <v>27558</v>
      </c>
      <c r="V336">
        <f t="shared" si="81"/>
        <v>-12.334654726404551</v>
      </c>
      <c r="W336">
        <f t="shared" si="82"/>
        <v>152.14370721961413</v>
      </c>
      <c r="X336">
        <f t="shared" si="83"/>
        <v>5</v>
      </c>
    </row>
    <row r="337" spans="1:24" x14ac:dyDescent="0.35">
      <c r="A337" s="1">
        <v>41251</v>
      </c>
      <c r="B337">
        <v>6245</v>
      </c>
      <c r="C337">
        <v>5258</v>
      </c>
      <c r="D337">
        <v>6609</v>
      </c>
      <c r="E337">
        <f t="shared" si="70"/>
        <v>0</v>
      </c>
      <c r="F337">
        <f t="shared" si="71"/>
        <v>0</v>
      </c>
      <c r="G337">
        <v>5733</v>
      </c>
      <c r="H337">
        <f t="shared" si="72"/>
        <v>1</v>
      </c>
      <c r="I337">
        <f t="shared" si="73"/>
        <v>0</v>
      </c>
      <c r="J337">
        <f t="shared" si="74"/>
        <v>0</v>
      </c>
      <c r="K337">
        <v>0.55948646450563499</v>
      </c>
      <c r="L337">
        <v>1</v>
      </c>
      <c r="M337">
        <f t="shared" si="75"/>
        <v>0</v>
      </c>
      <c r="N337">
        <f t="shared" si="76"/>
        <v>0</v>
      </c>
      <c r="O337">
        <f t="shared" si="77"/>
        <v>6626.1501192104306</v>
      </c>
      <c r="P337">
        <f>O337-B337</f>
        <v>381.1501192104306</v>
      </c>
      <c r="Q337">
        <f t="shared" si="78"/>
        <v>381.1501192104306</v>
      </c>
      <c r="R337" s="8">
        <f>Q337/B337</f>
        <v>6.1032845349948857E-2</v>
      </c>
      <c r="S337">
        <v>1202</v>
      </c>
      <c r="T337">
        <f t="shared" si="79"/>
        <v>6860.7021457877509</v>
      </c>
      <c r="U337">
        <f t="shared" si="80"/>
        <v>21636</v>
      </c>
      <c r="V337">
        <f t="shared" si="81"/>
        <v>381.1501192104306</v>
      </c>
      <c r="W337">
        <f t="shared" si="82"/>
        <v>145275.41337412546</v>
      </c>
      <c r="X337">
        <f t="shared" si="83"/>
        <v>6</v>
      </c>
    </row>
    <row r="338" spans="1:24" x14ac:dyDescent="0.35">
      <c r="A338" s="1">
        <v>41252</v>
      </c>
      <c r="B338">
        <v>6423</v>
      </c>
      <c r="C338">
        <v>5730.666666666667</v>
      </c>
      <c r="D338">
        <v>6482</v>
      </c>
      <c r="E338">
        <f t="shared" si="70"/>
        <v>0</v>
      </c>
      <c r="F338">
        <f t="shared" si="71"/>
        <v>0</v>
      </c>
      <c r="G338">
        <v>6245</v>
      </c>
      <c r="H338">
        <f t="shared" si="72"/>
        <v>0</v>
      </c>
      <c r="I338">
        <f t="shared" si="73"/>
        <v>1</v>
      </c>
      <c r="J338">
        <f t="shared" si="74"/>
        <v>0</v>
      </c>
      <c r="K338">
        <v>0.52068084117578717</v>
      </c>
      <c r="L338">
        <v>1</v>
      </c>
      <c r="M338">
        <f t="shared" si="75"/>
        <v>0</v>
      </c>
      <c r="N338">
        <f t="shared" si="76"/>
        <v>0</v>
      </c>
      <c r="O338">
        <f t="shared" si="77"/>
        <v>6699.0046670099618</v>
      </c>
      <c r="P338">
        <f>O338-B338</f>
        <v>276.00466700996185</v>
      </c>
      <c r="Q338">
        <f t="shared" si="78"/>
        <v>276.00466700996185</v>
      </c>
      <c r="R338" s="8">
        <f>Q338/B338</f>
        <v>4.2971301106953422E-2</v>
      </c>
      <c r="S338">
        <v>989</v>
      </c>
      <c r="T338">
        <f t="shared" si="79"/>
        <v>4968.0840061793133</v>
      </c>
      <c r="U338">
        <f t="shared" si="80"/>
        <v>17802</v>
      </c>
      <c r="V338">
        <f t="shared" si="81"/>
        <v>276.00466700996185</v>
      </c>
      <c r="W338">
        <f t="shared" si="82"/>
        <v>76178.576211279928</v>
      </c>
      <c r="X338">
        <f t="shared" si="83"/>
        <v>7</v>
      </c>
    </row>
    <row r="339" spans="1:24" x14ac:dyDescent="0.35">
      <c r="A339" s="1">
        <v>41253</v>
      </c>
      <c r="B339">
        <v>4249</v>
      </c>
      <c r="C339">
        <v>6133.666666666667</v>
      </c>
      <c r="D339">
        <v>4308</v>
      </c>
      <c r="E339">
        <f t="shared" si="70"/>
        <v>0</v>
      </c>
      <c r="F339">
        <f t="shared" si="71"/>
        <v>0</v>
      </c>
      <c r="G339">
        <v>6423</v>
      </c>
      <c r="H339">
        <f t="shared" si="72"/>
        <v>0</v>
      </c>
      <c r="I339">
        <f t="shared" si="73"/>
        <v>0</v>
      </c>
      <c r="J339">
        <f t="shared" si="74"/>
        <v>1</v>
      </c>
      <c r="K339">
        <v>0.24741489485302662</v>
      </c>
      <c r="L339">
        <v>0</v>
      </c>
      <c r="M339">
        <f t="shared" si="75"/>
        <v>0</v>
      </c>
      <c r="N339">
        <f t="shared" si="76"/>
        <v>0</v>
      </c>
      <c r="O339">
        <f t="shared" si="77"/>
        <v>5792.7176292189197</v>
      </c>
      <c r="P339">
        <f>O339-B339</f>
        <v>1543.7176292189197</v>
      </c>
      <c r="Q339">
        <f t="shared" si="78"/>
        <v>1543.7176292189197</v>
      </c>
      <c r="R339" s="8">
        <f>Q339/B339</f>
        <v>0.36331316291337246</v>
      </c>
      <c r="S339">
        <v>1642</v>
      </c>
      <c r="T339">
        <f t="shared" si="79"/>
        <v>27786.917325940554</v>
      </c>
      <c r="U339">
        <f t="shared" si="80"/>
        <v>29556</v>
      </c>
      <c r="V339">
        <f t="shared" si="81"/>
        <v>1543.7176292189197</v>
      </c>
      <c r="W339">
        <f t="shared" si="82"/>
        <v>2383064.1187612819</v>
      </c>
      <c r="X339">
        <f t="shared" si="83"/>
        <v>1</v>
      </c>
    </row>
    <row r="340" spans="1:24" x14ac:dyDescent="0.35">
      <c r="A340" s="1">
        <v>41254</v>
      </c>
      <c r="B340">
        <v>5191</v>
      </c>
      <c r="C340">
        <v>5639</v>
      </c>
      <c r="D340">
        <v>4580</v>
      </c>
      <c r="E340">
        <f t="shared" si="70"/>
        <v>1</v>
      </c>
      <c r="F340">
        <f t="shared" si="71"/>
        <v>0</v>
      </c>
      <c r="G340">
        <v>4249</v>
      </c>
      <c r="H340">
        <f t="shared" si="72"/>
        <v>0</v>
      </c>
      <c r="I340">
        <f t="shared" si="73"/>
        <v>0</v>
      </c>
      <c r="J340">
        <f t="shared" si="74"/>
        <v>0</v>
      </c>
      <c r="K340">
        <v>0.60944579993028924</v>
      </c>
      <c r="L340">
        <v>0</v>
      </c>
      <c r="M340">
        <f t="shared" si="75"/>
        <v>0</v>
      </c>
      <c r="N340">
        <f t="shared" si="76"/>
        <v>0</v>
      </c>
      <c r="O340">
        <f t="shared" si="77"/>
        <v>5139.5263753849003</v>
      </c>
      <c r="P340">
        <f>O340-B340</f>
        <v>-51.473624615099652</v>
      </c>
      <c r="Q340">
        <f t="shared" si="78"/>
        <v>51.473624615099652</v>
      </c>
      <c r="R340" s="8">
        <f>Q340/B340</f>
        <v>9.9159361616450881E-3</v>
      </c>
      <c r="S340">
        <v>1239</v>
      </c>
      <c r="T340">
        <f t="shared" si="79"/>
        <v>3706.100972287175</v>
      </c>
      <c r="U340">
        <f t="shared" si="80"/>
        <v>22302</v>
      </c>
      <c r="V340">
        <f t="shared" si="81"/>
        <v>-102.9472492301993</v>
      </c>
      <c r="W340">
        <f t="shared" si="82"/>
        <v>10598.136124064771</v>
      </c>
      <c r="X340">
        <f t="shared" si="83"/>
        <v>2</v>
      </c>
    </row>
    <row r="341" spans="1:24" x14ac:dyDescent="0.35">
      <c r="A341" s="1">
        <v>41255</v>
      </c>
      <c r="B341">
        <v>5345</v>
      </c>
      <c r="C341">
        <v>5287.666666666667</v>
      </c>
      <c r="D341">
        <v>4827</v>
      </c>
      <c r="E341">
        <f t="shared" si="70"/>
        <v>0</v>
      </c>
      <c r="F341">
        <f t="shared" si="71"/>
        <v>1</v>
      </c>
      <c r="G341">
        <v>5191</v>
      </c>
      <c r="H341">
        <f t="shared" si="72"/>
        <v>0</v>
      </c>
      <c r="I341">
        <f t="shared" si="73"/>
        <v>0</v>
      </c>
      <c r="J341">
        <f t="shared" si="74"/>
        <v>0</v>
      </c>
      <c r="K341">
        <v>0.51789241315208556</v>
      </c>
      <c r="L341">
        <v>0</v>
      </c>
      <c r="M341">
        <f t="shared" si="75"/>
        <v>0</v>
      </c>
      <c r="N341">
        <f t="shared" si="76"/>
        <v>0</v>
      </c>
      <c r="O341">
        <f t="shared" si="77"/>
        <v>5170.011329093094</v>
      </c>
      <c r="P341">
        <f>O341-B341</f>
        <v>-174.98867090690601</v>
      </c>
      <c r="Q341">
        <f t="shared" si="78"/>
        <v>174.98867090690601</v>
      </c>
      <c r="R341" s="8">
        <f>Q341/B341</f>
        <v>3.2738759758074089E-2</v>
      </c>
      <c r="S341">
        <v>1072</v>
      </c>
      <c r="T341">
        <f t="shared" si="79"/>
        <v>12599.184305297233</v>
      </c>
      <c r="U341">
        <f t="shared" si="80"/>
        <v>19296</v>
      </c>
      <c r="V341">
        <f t="shared" si="81"/>
        <v>-349.97734181381202</v>
      </c>
      <c r="W341">
        <f t="shared" si="82"/>
        <v>122484.13978306181</v>
      </c>
      <c r="X341">
        <f t="shared" si="83"/>
        <v>3</v>
      </c>
    </row>
    <row r="342" spans="1:24" x14ac:dyDescent="0.35">
      <c r="A342" s="1">
        <v>41256</v>
      </c>
      <c r="B342">
        <v>5545</v>
      </c>
      <c r="C342">
        <v>4928.333333333333</v>
      </c>
      <c r="D342">
        <v>5214</v>
      </c>
      <c r="E342">
        <f t="shared" si="70"/>
        <v>0</v>
      </c>
      <c r="F342">
        <f t="shared" si="71"/>
        <v>0</v>
      </c>
      <c r="G342">
        <v>5345</v>
      </c>
      <c r="H342">
        <f t="shared" si="72"/>
        <v>0</v>
      </c>
      <c r="I342">
        <f t="shared" si="73"/>
        <v>0</v>
      </c>
      <c r="J342">
        <f t="shared" si="74"/>
        <v>0</v>
      </c>
      <c r="K342">
        <v>0.52323690019751368</v>
      </c>
      <c r="L342">
        <v>0</v>
      </c>
      <c r="M342">
        <f t="shared" si="75"/>
        <v>1</v>
      </c>
      <c r="N342">
        <f t="shared" si="76"/>
        <v>0</v>
      </c>
      <c r="O342">
        <f t="shared" si="77"/>
        <v>5460.4675834797708</v>
      </c>
      <c r="P342">
        <f>O342-B342</f>
        <v>-84.532416520229162</v>
      </c>
      <c r="Q342">
        <f t="shared" si="78"/>
        <v>84.532416520229162</v>
      </c>
      <c r="R342" s="8">
        <f>Q342/B342</f>
        <v>1.5244800093819507E-2</v>
      </c>
      <c r="S342">
        <v>1200</v>
      </c>
      <c r="T342">
        <f t="shared" si="79"/>
        <v>6086.3339894564997</v>
      </c>
      <c r="U342">
        <f t="shared" si="80"/>
        <v>21600</v>
      </c>
      <c r="V342">
        <f t="shared" si="81"/>
        <v>-169.06483304045832</v>
      </c>
      <c r="W342">
        <f t="shared" si="82"/>
        <v>28582.91777099805</v>
      </c>
      <c r="X342">
        <f t="shared" si="83"/>
        <v>4</v>
      </c>
    </row>
    <row r="343" spans="1:24" x14ac:dyDescent="0.35">
      <c r="A343" s="1">
        <v>41257</v>
      </c>
      <c r="B343">
        <v>5341</v>
      </c>
      <c r="C343">
        <v>5360.333333333333</v>
      </c>
      <c r="D343">
        <v>5733</v>
      </c>
      <c r="E343">
        <f t="shared" si="70"/>
        <v>0</v>
      </c>
      <c r="F343">
        <f t="shared" si="71"/>
        <v>0</v>
      </c>
      <c r="G343">
        <v>5545</v>
      </c>
      <c r="H343">
        <f t="shared" si="72"/>
        <v>0</v>
      </c>
      <c r="I343">
        <f t="shared" si="73"/>
        <v>0</v>
      </c>
      <c r="J343">
        <f t="shared" si="74"/>
        <v>0</v>
      </c>
      <c r="K343">
        <v>0.47629836179853607</v>
      </c>
      <c r="L343">
        <v>0</v>
      </c>
      <c r="M343">
        <f t="shared" si="75"/>
        <v>0</v>
      </c>
      <c r="N343">
        <f t="shared" si="76"/>
        <v>1</v>
      </c>
      <c r="O343">
        <f t="shared" si="77"/>
        <v>5843.7038475681529</v>
      </c>
      <c r="P343">
        <f>O343-B343</f>
        <v>502.70384756815292</v>
      </c>
      <c r="Q343">
        <f t="shared" si="78"/>
        <v>502.70384756815292</v>
      </c>
      <c r="R343" s="8">
        <f>Q343/B343</f>
        <v>9.4121671516224095E-2</v>
      </c>
      <c r="S343">
        <v>1611</v>
      </c>
      <c r="T343">
        <f t="shared" si="79"/>
        <v>9048.6692562267526</v>
      </c>
      <c r="U343">
        <f t="shared" si="80"/>
        <v>28998</v>
      </c>
      <c r="V343">
        <f t="shared" si="81"/>
        <v>502.70384756815292</v>
      </c>
      <c r="W343">
        <f t="shared" si="82"/>
        <v>252711.15835982474</v>
      </c>
      <c r="X343">
        <f t="shared" si="83"/>
        <v>5</v>
      </c>
    </row>
    <row r="344" spans="1:24" x14ac:dyDescent="0.35">
      <c r="A344" s="1">
        <v>41258</v>
      </c>
      <c r="B344">
        <v>4501</v>
      </c>
      <c r="C344">
        <v>5410.333333333333</v>
      </c>
      <c r="D344">
        <v>6245</v>
      </c>
      <c r="E344">
        <f t="shared" si="70"/>
        <v>0</v>
      </c>
      <c r="F344">
        <f t="shared" si="71"/>
        <v>0</v>
      </c>
      <c r="G344">
        <v>5341</v>
      </c>
      <c r="H344">
        <f t="shared" si="72"/>
        <v>1</v>
      </c>
      <c r="I344">
        <f t="shared" si="73"/>
        <v>0</v>
      </c>
      <c r="J344">
        <f t="shared" si="74"/>
        <v>0</v>
      </c>
      <c r="K344">
        <v>0.40240501917044269</v>
      </c>
      <c r="L344">
        <v>1</v>
      </c>
      <c r="M344">
        <f t="shared" si="75"/>
        <v>0</v>
      </c>
      <c r="N344">
        <f t="shared" si="76"/>
        <v>0</v>
      </c>
      <c r="O344">
        <f t="shared" si="77"/>
        <v>6463.4339381977579</v>
      </c>
      <c r="P344">
        <f>O344-B344</f>
        <v>1962.4339381977579</v>
      </c>
      <c r="Q344">
        <f t="shared" si="78"/>
        <v>1962.4339381977579</v>
      </c>
      <c r="R344" s="8">
        <f>Q344/B344</f>
        <v>0.43599954192351875</v>
      </c>
      <c r="S344">
        <v>1776</v>
      </c>
      <c r="T344">
        <f t="shared" si="79"/>
        <v>35323.810887559644</v>
      </c>
      <c r="U344">
        <f t="shared" si="80"/>
        <v>31968</v>
      </c>
      <c r="V344">
        <f t="shared" si="81"/>
        <v>1962.4339381977579</v>
      </c>
      <c r="W344">
        <f t="shared" si="82"/>
        <v>3851146.9617903614</v>
      </c>
      <c r="X344">
        <f t="shared" si="83"/>
        <v>6</v>
      </c>
    </row>
    <row r="345" spans="1:24" x14ac:dyDescent="0.35">
      <c r="A345" s="1">
        <v>41259</v>
      </c>
      <c r="B345">
        <v>6753</v>
      </c>
      <c r="C345">
        <v>5129</v>
      </c>
      <c r="D345">
        <v>6423</v>
      </c>
      <c r="E345">
        <f t="shared" si="70"/>
        <v>0</v>
      </c>
      <c r="F345">
        <f t="shared" si="71"/>
        <v>0</v>
      </c>
      <c r="G345">
        <v>4501</v>
      </c>
      <c r="H345">
        <f t="shared" si="72"/>
        <v>0</v>
      </c>
      <c r="I345">
        <f t="shared" si="73"/>
        <v>1</v>
      </c>
      <c r="J345">
        <f t="shared" si="74"/>
        <v>0</v>
      </c>
      <c r="K345">
        <v>0.76164749622400374</v>
      </c>
      <c r="L345">
        <v>1</v>
      </c>
      <c r="M345">
        <f t="shared" si="75"/>
        <v>0</v>
      </c>
      <c r="N345">
        <f t="shared" si="76"/>
        <v>0</v>
      </c>
      <c r="O345">
        <f t="shared" si="77"/>
        <v>6086.8935436343654</v>
      </c>
      <c r="P345">
        <f>O345-B345</f>
        <v>-666.10645636563459</v>
      </c>
      <c r="Q345">
        <f t="shared" si="78"/>
        <v>666.10645636563459</v>
      </c>
      <c r="R345" s="8">
        <f>Q345/B345</f>
        <v>9.8638598602937153E-2</v>
      </c>
      <c r="S345">
        <v>800</v>
      </c>
      <c r="T345">
        <f t="shared" si="79"/>
        <v>47959.66485832569</v>
      </c>
      <c r="U345">
        <f t="shared" si="80"/>
        <v>14400</v>
      </c>
      <c r="V345">
        <f t="shared" si="81"/>
        <v>-1332.2129127312692</v>
      </c>
      <c r="W345">
        <f t="shared" si="82"/>
        <v>1774791.2448479321</v>
      </c>
      <c r="X345">
        <f t="shared" si="83"/>
        <v>7</v>
      </c>
    </row>
    <row r="346" spans="1:24" x14ac:dyDescent="0.35">
      <c r="A346" s="1">
        <v>41260</v>
      </c>
      <c r="B346">
        <v>5214</v>
      </c>
      <c r="C346">
        <v>5531.666666666667</v>
      </c>
      <c r="D346">
        <v>4249</v>
      </c>
      <c r="E346">
        <f t="shared" si="70"/>
        <v>0</v>
      </c>
      <c r="F346">
        <f t="shared" si="71"/>
        <v>0</v>
      </c>
      <c r="G346">
        <v>6753</v>
      </c>
      <c r="H346">
        <f t="shared" si="72"/>
        <v>0</v>
      </c>
      <c r="I346">
        <f t="shared" si="73"/>
        <v>0</v>
      </c>
      <c r="J346">
        <f t="shared" si="74"/>
        <v>1</v>
      </c>
      <c r="K346">
        <v>0.32119205298013243</v>
      </c>
      <c r="L346">
        <v>0</v>
      </c>
      <c r="M346">
        <f t="shared" si="75"/>
        <v>0</v>
      </c>
      <c r="N346">
        <f t="shared" si="76"/>
        <v>0</v>
      </c>
      <c r="O346">
        <f t="shared" si="77"/>
        <v>5630.5677183714197</v>
      </c>
      <c r="P346">
        <f>O346-B346</f>
        <v>416.56771837141969</v>
      </c>
      <c r="Q346">
        <f t="shared" si="78"/>
        <v>416.56771837141969</v>
      </c>
      <c r="R346" s="8">
        <f>Q346/B346</f>
        <v>7.989407717135015E-2</v>
      </c>
      <c r="S346">
        <v>511</v>
      </c>
      <c r="T346">
        <f t="shared" si="79"/>
        <v>7498.2189306855544</v>
      </c>
      <c r="U346">
        <f t="shared" si="80"/>
        <v>9198</v>
      </c>
      <c r="V346">
        <f t="shared" si="81"/>
        <v>416.56771837141969</v>
      </c>
      <c r="W346">
        <f t="shared" si="82"/>
        <v>173528.66398917043</v>
      </c>
      <c r="X346">
        <f t="shared" si="83"/>
        <v>1</v>
      </c>
    </row>
    <row r="347" spans="1:24" x14ac:dyDescent="0.35">
      <c r="A347" s="1">
        <v>41261</v>
      </c>
      <c r="B347">
        <v>6300</v>
      </c>
      <c r="C347">
        <v>5489.333333333333</v>
      </c>
      <c r="D347">
        <v>5191</v>
      </c>
      <c r="E347">
        <f t="shared" si="70"/>
        <v>1</v>
      </c>
      <c r="F347">
        <f t="shared" si="71"/>
        <v>0</v>
      </c>
      <c r="G347">
        <v>5214</v>
      </c>
      <c r="H347">
        <f t="shared" si="72"/>
        <v>0</v>
      </c>
      <c r="I347">
        <f t="shared" si="73"/>
        <v>0</v>
      </c>
      <c r="J347">
        <f t="shared" si="74"/>
        <v>0</v>
      </c>
      <c r="K347">
        <v>0.6261763680724991</v>
      </c>
      <c r="L347">
        <v>0</v>
      </c>
      <c r="M347">
        <f t="shared" si="75"/>
        <v>0</v>
      </c>
      <c r="N347">
        <f t="shared" si="76"/>
        <v>0</v>
      </c>
      <c r="O347">
        <f t="shared" si="77"/>
        <v>5516.7022433720595</v>
      </c>
      <c r="P347">
        <f>O347-B347</f>
        <v>-783.29775662794054</v>
      </c>
      <c r="Q347">
        <f t="shared" si="78"/>
        <v>783.29775662794054</v>
      </c>
      <c r="R347" s="8">
        <f>Q347/B347</f>
        <v>0.12433297724253024</v>
      </c>
      <c r="S347">
        <v>684</v>
      </c>
      <c r="T347">
        <f t="shared" si="79"/>
        <v>56397.438477211719</v>
      </c>
      <c r="U347">
        <f t="shared" si="80"/>
        <v>12312</v>
      </c>
      <c r="V347">
        <f t="shared" si="81"/>
        <v>-1566.5955132558811</v>
      </c>
      <c r="W347">
        <f t="shared" si="82"/>
        <v>2454221.5021534576</v>
      </c>
      <c r="X347">
        <f t="shared" si="83"/>
        <v>2</v>
      </c>
    </row>
    <row r="348" spans="1:24" x14ac:dyDescent="0.35">
      <c r="A348" s="1">
        <v>41262</v>
      </c>
      <c r="B348">
        <v>6478</v>
      </c>
      <c r="C348">
        <v>6089</v>
      </c>
      <c r="D348">
        <v>5345</v>
      </c>
      <c r="E348">
        <f t="shared" si="70"/>
        <v>0</v>
      </c>
      <c r="F348">
        <f t="shared" si="71"/>
        <v>1</v>
      </c>
      <c r="G348">
        <v>6300</v>
      </c>
      <c r="H348">
        <f t="shared" si="72"/>
        <v>0</v>
      </c>
      <c r="I348">
        <f t="shared" si="73"/>
        <v>0</v>
      </c>
      <c r="J348">
        <f t="shared" si="74"/>
        <v>0</v>
      </c>
      <c r="K348">
        <v>0.52068084117578717</v>
      </c>
      <c r="L348">
        <v>0</v>
      </c>
      <c r="M348">
        <f t="shared" si="75"/>
        <v>0</v>
      </c>
      <c r="N348">
        <f t="shared" si="76"/>
        <v>0</v>
      </c>
      <c r="O348">
        <f t="shared" si="77"/>
        <v>5880.497053500053</v>
      </c>
      <c r="P348">
        <f>O348-B348</f>
        <v>-597.50294649994703</v>
      </c>
      <c r="Q348">
        <f t="shared" si="78"/>
        <v>597.50294649994703</v>
      </c>
      <c r="R348" s="8">
        <f>Q348/B348</f>
        <v>9.2235712642782811E-2</v>
      </c>
      <c r="S348">
        <v>686</v>
      </c>
      <c r="T348">
        <f t="shared" si="79"/>
        <v>43020.212147996186</v>
      </c>
      <c r="U348">
        <f t="shared" si="80"/>
        <v>12348</v>
      </c>
      <c r="V348">
        <f t="shared" si="81"/>
        <v>-1195.0058929998941</v>
      </c>
      <c r="W348">
        <f t="shared" si="82"/>
        <v>1428039.0843044743</v>
      </c>
      <c r="X348">
        <f t="shared" si="83"/>
        <v>3</v>
      </c>
    </row>
    <row r="349" spans="1:24" x14ac:dyDescent="0.35">
      <c r="A349" s="1">
        <v>41263</v>
      </c>
      <c r="B349">
        <v>6525</v>
      </c>
      <c r="C349">
        <v>5997.333333333333</v>
      </c>
      <c r="D349">
        <v>5545</v>
      </c>
      <c r="E349">
        <f t="shared" si="70"/>
        <v>0</v>
      </c>
      <c r="F349">
        <f t="shared" si="71"/>
        <v>0</v>
      </c>
      <c r="G349">
        <v>6478</v>
      </c>
      <c r="H349">
        <f t="shared" si="72"/>
        <v>0</v>
      </c>
      <c r="I349">
        <f t="shared" si="73"/>
        <v>0</v>
      </c>
      <c r="J349">
        <f t="shared" si="74"/>
        <v>0</v>
      </c>
      <c r="K349">
        <v>0.50546067154641572</v>
      </c>
      <c r="L349">
        <v>0</v>
      </c>
      <c r="M349">
        <f t="shared" si="75"/>
        <v>1</v>
      </c>
      <c r="N349">
        <f t="shared" si="76"/>
        <v>0</v>
      </c>
      <c r="O349">
        <f t="shared" si="77"/>
        <v>6203.1181819283738</v>
      </c>
      <c r="P349">
        <f>O349-B349</f>
        <v>-321.88181807162618</v>
      </c>
      <c r="Q349">
        <f t="shared" si="78"/>
        <v>321.88181807162618</v>
      </c>
      <c r="R349" s="8">
        <f>Q349/B349</f>
        <v>4.9330546830900567E-2</v>
      </c>
      <c r="S349">
        <v>1589</v>
      </c>
      <c r="T349">
        <f t="shared" si="79"/>
        <v>23175.490901157085</v>
      </c>
      <c r="U349">
        <f t="shared" si="80"/>
        <v>28602</v>
      </c>
      <c r="V349">
        <f t="shared" si="81"/>
        <v>-643.76363614325237</v>
      </c>
      <c r="W349">
        <f t="shared" si="82"/>
        <v>414431.61922038184</v>
      </c>
      <c r="X349">
        <f t="shared" si="83"/>
        <v>4</v>
      </c>
    </row>
    <row r="350" spans="1:24" x14ac:dyDescent="0.35">
      <c r="A350" s="1">
        <v>41264</v>
      </c>
      <c r="B350">
        <v>6350</v>
      </c>
      <c r="C350">
        <v>6434.333333333333</v>
      </c>
      <c r="D350">
        <v>5341</v>
      </c>
      <c r="E350">
        <f t="shared" si="70"/>
        <v>0</v>
      </c>
      <c r="F350">
        <f t="shared" si="71"/>
        <v>0</v>
      </c>
      <c r="G350">
        <v>6525</v>
      </c>
      <c r="H350">
        <f t="shared" si="72"/>
        <v>0</v>
      </c>
      <c r="I350">
        <f t="shared" si="73"/>
        <v>0</v>
      </c>
      <c r="J350">
        <f t="shared" si="74"/>
        <v>0</v>
      </c>
      <c r="K350">
        <v>0.47966771232717553</v>
      </c>
      <c r="L350">
        <v>0</v>
      </c>
      <c r="M350">
        <f t="shared" si="75"/>
        <v>0</v>
      </c>
      <c r="N350">
        <f t="shared" si="76"/>
        <v>1</v>
      </c>
      <c r="O350">
        <f t="shared" si="77"/>
        <v>6293.8995540341184</v>
      </c>
      <c r="P350">
        <f>O350-B350</f>
        <v>-56.10044596588159</v>
      </c>
      <c r="Q350">
        <f t="shared" si="78"/>
        <v>56.10044596588159</v>
      </c>
      <c r="R350" s="8">
        <f>Q350/B350</f>
        <v>8.8347159001388332E-3</v>
      </c>
      <c r="S350">
        <v>1587</v>
      </c>
      <c r="T350">
        <f t="shared" si="79"/>
        <v>4039.2321095434745</v>
      </c>
      <c r="U350">
        <f t="shared" si="80"/>
        <v>28566</v>
      </c>
      <c r="V350">
        <f t="shared" si="81"/>
        <v>-112.20089193176318</v>
      </c>
      <c r="W350">
        <f t="shared" si="82"/>
        <v>12589.040150283199</v>
      </c>
      <c r="X350">
        <f t="shared" si="83"/>
        <v>5</v>
      </c>
    </row>
    <row r="351" spans="1:24" x14ac:dyDescent="0.35">
      <c r="A351" s="1">
        <v>41265</v>
      </c>
      <c r="B351">
        <v>6531</v>
      </c>
      <c r="C351">
        <v>6451</v>
      </c>
      <c r="D351">
        <v>4501</v>
      </c>
      <c r="E351">
        <f t="shared" si="70"/>
        <v>0</v>
      </c>
      <c r="F351">
        <f t="shared" si="71"/>
        <v>0</v>
      </c>
      <c r="G351">
        <v>6350</v>
      </c>
      <c r="H351">
        <f t="shared" si="72"/>
        <v>1</v>
      </c>
      <c r="I351">
        <f t="shared" si="73"/>
        <v>0</v>
      </c>
      <c r="J351">
        <f t="shared" si="74"/>
        <v>0</v>
      </c>
      <c r="K351">
        <v>0.52102939467874987</v>
      </c>
      <c r="L351">
        <v>1</v>
      </c>
      <c r="M351">
        <f t="shared" si="75"/>
        <v>0</v>
      </c>
      <c r="N351">
        <f t="shared" si="76"/>
        <v>0</v>
      </c>
      <c r="O351">
        <f t="shared" si="77"/>
        <v>6420.0604714627834</v>
      </c>
      <c r="P351">
        <f>O351-B351</f>
        <v>-110.93952853721657</v>
      </c>
      <c r="Q351">
        <f t="shared" si="78"/>
        <v>110.93952853721657</v>
      </c>
      <c r="R351" s="8">
        <f>Q351/B351</f>
        <v>1.6986606727486843E-2</v>
      </c>
      <c r="S351">
        <v>1151</v>
      </c>
      <c r="T351">
        <f t="shared" si="79"/>
        <v>7987.6460546795934</v>
      </c>
      <c r="U351">
        <f t="shared" si="80"/>
        <v>20718</v>
      </c>
      <c r="V351">
        <f t="shared" si="81"/>
        <v>-221.87905707443315</v>
      </c>
      <c r="W351">
        <f t="shared" si="82"/>
        <v>49230.315968239564</v>
      </c>
      <c r="X351">
        <f t="shared" si="83"/>
        <v>6</v>
      </c>
    </row>
    <row r="352" spans="1:24" x14ac:dyDescent="0.35">
      <c r="A352" s="1">
        <v>41266</v>
      </c>
      <c r="B352">
        <v>5977</v>
      </c>
      <c r="C352">
        <v>6468.666666666667</v>
      </c>
      <c r="D352">
        <v>6753</v>
      </c>
      <c r="E352">
        <f t="shared" si="70"/>
        <v>0</v>
      </c>
      <c r="F352">
        <f t="shared" si="71"/>
        <v>0</v>
      </c>
      <c r="G352">
        <v>6531</v>
      </c>
      <c r="H352">
        <f t="shared" si="72"/>
        <v>0</v>
      </c>
      <c r="I352">
        <f t="shared" si="73"/>
        <v>1</v>
      </c>
      <c r="J352">
        <f t="shared" si="74"/>
        <v>0</v>
      </c>
      <c r="K352">
        <v>0.4356337864528872</v>
      </c>
      <c r="L352">
        <v>1</v>
      </c>
      <c r="M352">
        <f t="shared" si="75"/>
        <v>0</v>
      </c>
      <c r="N352">
        <f t="shared" si="76"/>
        <v>0</v>
      </c>
      <c r="O352">
        <f t="shared" si="77"/>
        <v>7119.3671817613067</v>
      </c>
      <c r="P352">
        <f>O352-B352</f>
        <v>1142.3671817613067</v>
      </c>
      <c r="Q352">
        <f t="shared" si="78"/>
        <v>1142.3671817613067</v>
      </c>
      <c r="R352" s="8">
        <f>Q352/B352</f>
        <v>0.19112718450080421</v>
      </c>
      <c r="S352">
        <v>1746</v>
      </c>
      <c r="T352">
        <f t="shared" si="79"/>
        <v>20562.609271703521</v>
      </c>
      <c r="U352">
        <f t="shared" si="80"/>
        <v>31428</v>
      </c>
      <c r="V352">
        <f t="shared" si="81"/>
        <v>1142.3671817613067</v>
      </c>
      <c r="W352">
        <f t="shared" si="82"/>
        <v>1305002.7779652704</v>
      </c>
      <c r="X352">
        <f t="shared" si="83"/>
        <v>7</v>
      </c>
    </row>
    <row r="353" spans="1:24" x14ac:dyDescent="0.35">
      <c r="A353" s="1">
        <v>41267</v>
      </c>
      <c r="B353">
        <v>5544</v>
      </c>
      <c r="C353">
        <v>6286</v>
      </c>
      <c r="D353">
        <v>5214</v>
      </c>
      <c r="E353">
        <f t="shared" si="70"/>
        <v>0</v>
      </c>
      <c r="F353">
        <f t="shared" si="71"/>
        <v>0</v>
      </c>
      <c r="G353">
        <v>5977</v>
      </c>
      <c r="H353">
        <f t="shared" si="72"/>
        <v>0</v>
      </c>
      <c r="I353">
        <f t="shared" si="73"/>
        <v>0</v>
      </c>
      <c r="J353">
        <f t="shared" si="74"/>
        <v>1</v>
      </c>
      <c r="K353">
        <v>0.44969211107238294</v>
      </c>
      <c r="L353">
        <v>0</v>
      </c>
      <c r="M353">
        <f t="shared" si="75"/>
        <v>0</v>
      </c>
      <c r="N353">
        <f t="shared" si="76"/>
        <v>0</v>
      </c>
      <c r="O353">
        <f t="shared" si="77"/>
        <v>6076.777491991008</v>
      </c>
      <c r="P353">
        <f>O353-B353</f>
        <v>532.77749199100799</v>
      </c>
      <c r="Q353">
        <f t="shared" si="78"/>
        <v>532.77749199100799</v>
      </c>
      <c r="R353" s="8">
        <f>Q353/B353</f>
        <v>9.6099836217714285E-2</v>
      </c>
      <c r="S353">
        <v>1088</v>
      </c>
      <c r="T353">
        <f t="shared" si="79"/>
        <v>9589.9948558381438</v>
      </c>
      <c r="U353">
        <f t="shared" si="80"/>
        <v>19584</v>
      </c>
      <c r="V353">
        <f t="shared" si="81"/>
        <v>532.77749199100799</v>
      </c>
      <c r="W353">
        <f t="shared" si="82"/>
        <v>283851.85597222857</v>
      </c>
      <c r="X353">
        <f t="shared" si="83"/>
        <v>1</v>
      </c>
    </row>
    <row r="354" spans="1:24" x14ac:dyDescent="0.35">
      <c r="A354" s="1">
        <v>41268</v>
      </c>
      <c r="B354">
        <v>5099</v>
      </c>
      <c r="C354">
        <v>6017.333333333333</v>
      </c>
      <c r="D354">
        <v>6300</v>
      </c>
      <c r="E354">
        <f t="shared" si="70"/>
        <v>1</v>
      </c>
      <c r="F354">
        <f t="shared" si="71"/>
        <v>0</v>
      </c>
      <c r="G354">
        <v>5544</v>
      </c>
      <c r="H354">
        <f t="shared" si="72"/>
        <v>0</v>
      </c>
      <c r="I354">
        <f t="shared" si="73"/>
        <v>0</v>
      </c>
      <c r="J354">
        <f t="shared" si="74"/>
        <v>0</v>
      </c>
      <c r="K354">
        <v>0.44829789706053214</v>
      </c>
      <c r="L354">
        <v>0</v>
      </c>
      <c r="M354">
        <f t="shared" si="75"/>
        <v>0</v>
      </c>
      <c r="N354">
        <f t="shared" si="76"/>
        <v>0</v>
      </c>
      <c r="O354">
        <f t="shared" si="77"/>
        <v>6175.0323936354034</v>
      </c>
      <c r="P354">
        <f>O354-B354</f>
        <v>1076.0323936354034</v>
      </c>
      <c r="Q354">
        <f t="shared" si="78"/>
        <v>1076.0323936354034</v>
      </c>
      <c r="R354" s="8">
        <f>Q354/B354</f>
        <v>0.21102812191319933</v>
      </c>
      <c r="S354">
        <v>2482</v>
      </c>
      <c r="T354">
        <f t="shared" si="79"/>
        <v>19368.583085437262</v>
      </c>
      <c r="U354">
        <f t="shared" si="80"/>
        <v>44676</v>
      </c>
      <c r="V354">
        <f t="shared" si="81"/>
        <v>1076.0323936354034</v>
      </c>
      <c r="W354">
        <f t="shared" si="82"/>
        <v>1157845.7121527358</v>
      </c>
      <c r="X354">
        <f t="shared" si="83"/>
        <v>2</v>
      </c>
    </row>
    <row r="355" spans="1:24" x14ac:dyDescent="0.35">
      <c r="A355" s="1">
        <v>41269</v>
      </c>
      <c r="B355">
        <v>3944</v>
      </c>
      <c r="C355">
        <v>5540</v>
      </c>
      <c r="D355">
        <v>6478</v>
      </c>
      <c r="E355">
        <f t="shared" si="70"/>
        <v>0</v>
      </c>
      <c r="F355">
        <f t="shared" si="71"/>
        <v>1</v>
      </c>
      <c r="G355">
        <v>5099</v>
      </c>
      <c r="H355">
        <f t="shared" si="72"/>
        <v>0</v>
      </c>
      <c r="I355">
        <f t="shared" si="73"/>
        <v>0</v>
      </c>
      <c r="J355">
        <f t="shared" si="74"/>
        <v>0</v>
      </c>
      <c r="K355">
        <v>0.36580690135935867</v>
      </c>
      <c r="L355">
        <v>0</v>
      </c>
      <c r="M355">
        <f t="shared" si="75"/>
        <v>0</v>
      </c>
      <c r="N355">
        <f t="shared" si="76"/>
        <v>0</v>
      </c>
      <c r="O355">
        <f t="shared" si="77"/>
        <v>5835.1450461211361</v>
      </c>
      <c r="P355">
        <f>O355-B355</f>
        <v>1891.1450461211361</v>
      </c>
      <c r="Q355">
        <f t="shared" si="78"/>
        <v>1891.1450461211361</v>
      </c>
      <c r="R355" s="8">
        <f>Q355/B355</f>
        <v>0.47949925104491281</v>
      </c>
      <c r="S355">
        <v>995</v>
      </c>
      <c r="T355">
        <f t="shared" si="79"/>
        <v>34040.610830180449</v>
      </c>
      <c r="U355">
        <f t="shared" si="80"/>
        <v>17910</v>
      </c>
      <c r="V355">
        <f t="shared" si="81"/>
        <v>1891.1450461211361</v>
      </c>
      <c r="W355">
        <f t="shared" si="82"/>
        <v>3576429.5854685144</v>
      </c>
      <c r="X355">
        <f t="shared" si="83"/>
        <v>3</v>
      </c>
    </row>
    <row r="356" spans="1:24" x14ac:dyDescent="0.35">
      <c r="A356" s="1">
        <v>41270</v>
      </c>
      <c r="B356">
        <v>5461</v>
      </c>
      <c r="C356">
        <v>4862.333333333333</v>
      </c>
      <c r="D356">
        <v>6525</v>
      </c>
      <c r="E356">
        <f t="shared" si="70"/>
        <v>0</v>
      </c>
      <c r="F356">
        <f t="shared" si="71"/>
        <v>0</v>
      </c>
      <c r="G356">
        <v>3944</v>
      </c>
      <c r="H356">
        <f t="shared" si="72"/>
        <v>0</v>
      </c>
      <c r="I356">
        <f t="shared" si="73"/>
        <v>0</v>
      </c>
      <c r="J356">
        <f t="shared" si="74"/>
        <v>0</v>
      </c>
      <c r="K356">
        <v>0.67625188799814107</v>
      </c>
      <c r="L356">
        <v>0</v>
      </c>
      <c r="M356">
        <f t="shared" si="75"/>
        <v>1</v>
      </c>
      <c r="N356">
        <f t="shared" si="76"/>
        <v>0</v>
      </c>
      <c r="O356">
        <f t="shared" si="77"/>
        <v>5606.439580789036</v>
      </c>
      <c r="P356">
        <f>O356-B356</f>
        <v>145.43958078903597</v>
      </c>
      <c r="Q356">
        <f t="shared" si="78"/>
        <v>145.43958078903597</v>
      </c>
      <c r="R356" s="8">
        <f>Q356/B356</f>
        <v>2.6632408128371355E-2</v>
      </c>
      <c r="S356">
        <v>1115</v>
      </c>
      <c r="T356">
        <f t="shared" si="79"/>
        <v>2617.9124542026475</v>
      </c>
      <c r="U356">
        <f t="shared" si="80"/>
        <v>20070</v>
      </c>
      <c r="V356">
        <f t="shared" si="81"/>
        <v>145.43958078903597</v>
      </c>
      <c r="W356">
        <f t="shared" si="82"/>
        <v>21152.67166009052</v>
      </c>
      <c r="X356">
        <f t="shared" si="83"/>
        <v>4</v>
      </c>
    </row>
    <row r="357" spans="1:24" x14ac:dyDescent="0.35">
      <c r="A357" s="1">
        <v>41271</v>
      </c>
      <c r="B357">
        <v>5391</v>
      </c>
      <c r="C357">
        <v>4834.666666666667</v>
      </c>
      <c r="D357">
        <v>6350</v>
      </c>
      <c r="E357">
        <f t="shared" si="70"/>
        <v>0</v>
      </c>
      <c r="F357">
        <f t="shared" si="71"/>
        <v>0</v>
      </c>
      <c r="G357">
        <v>5461</v>
      </c>
      <c r="H357">
        <f t="shared" si="72"/>
        <v>0</v>
      </c>
      <c r="I357">
        <f t="shared" si="73"/>
        <v>0</v>
      </c>
      <c r="J357">
        <f t="shared" si="74"/>
        <v>0</v>
      </c>
      <c r="K357">
        <v>0.49186708493087022</v>
      </c>
      <c r="L357">
        <v>0</v>
      </c>
      <c r="M357">
        <f t="shared" si="75"/>
        <v>0</v>
      </c>
      <c r="N357">
        <f t="shared" si="76"/>
        <v>1</v>
      </c>
      <c r="O357">
        <f t="shared" si="77"/>
        <v>5862.7010861368481</v>
      </c>
      <c r="P357">
        <f>O357-B357</f>
        <v>471.70108613684806</v>
      </c>
      <c r="Q357">
        <f t="shared" si="78"/>
        <v>471.70108613684806</v>
      </c>
      <c r="R357" s="8">
        <f>Q357/B357</f>
        <v>8.7497882792960127E-2</v>
      </c>
      <c r="S357">
        <v>1619</v>
      </c>
      <c r="T357">
        <f t="shared" si="79"/>
        <v>8490.6195504632651</v>
      </c>
      <c r="U357">
        <f t="shared" si="80"/>
        <v>29142</v>
      </c>
      <c r="V357">
        <f t="shared" si="81"/>
        <v>471.70108613684806</v>
      </c>
      <c r="W357">
        <f t="shared" si="82"/>
        <v>222501.91466268216</v>
      </c>
      <c r="X357">
        <f t="shared" si="83"/>
        <v>5</v>
      </c>
    </row>
    <row r="358" spans="1:24" x14ac:dyDescent="0.35">
      <c r="A358" s="1">
        <v>41272</v>
      </c>
      <c r="B358">
        <v>6368</v>
      </c>
      <c r="C358">
        <v>4932</v>
      </c>
      <c r="D358">
        <v>6531</v>
      </c>
      <c r="E358">
        <f t="shared" si="70"/>
        <v>0</v>
      </c>
      <c r="F358">
        <f t="shared" si="71"/>
        <v>0</v>
      </c>
      <c r="G358">
        <v>5391</v>
      </c>
      <c r="H358">
        <f t="shared" si="72"/>
        <v>1</v>
      </c>
      <c r="I358">
        <f t="shared" si="73"/>
        <v>0</v>
      </c>
      <c r="J358">
        <f t="shared" si="74"/>
        <v>0</v>
      </c>
      <c r="K358">
        <v>0.61351225746485416</v>
      </c>
      <c r="L358">
        <v>1</v>
      </c>
      <c r="M358">
        <f t="shared" si="75"/>
        <v>0</v>
      </c>
      <c r="N358">
        <f t="shared" si="76"/>
        <v>0</v>
      </c>
      <c r="O358">
        <f t="shared" si="77"/>
        <v>6408.7184087256355</v>
      </c>
      <c r="P358">
        <f>O358-B358</f>
        <v>40.718408725635527</v>
      </c>
      <c r="Q358">
        <f t="shared" si="78"/>
        <v>40.718408725635527</v>
      </c>
      <c r="R358" s="8">
        <f>Q358/B358</f>
        <v>6.3942224757593475E-3</v>
      </c>
      <c r="S358">
        <v>843</v>
      </c>
      <c r="T358">
        <f t="shared" si="79"/>
        <v>732.93135706143948</v>
      </c>
      <c r="U358">
        <f t="shared" si="80"/>
        <v>15174</v>
      </c>
      <c r="V358">
        <f t="shared" si="81"/>
        <v>40.718408725635527</v>
      </c>
      <c r="W358">
        <f t="shared" si="82"/>
        <v>1657.9888091479115</v>
      </c>
      <c r="X358">
        <f t="shared" si="83"/>
        <v>6</v>
      </c>
    </row>
    <row r="359" spans="1:24" x14ac:dyDescent="0.35">
      <c r="A359" s="1">
        <v>41273</v>
      </c>
      <c r="B359">
        <v>6498</v>
      </c>
      <c r="C359">
        <v>5740</v>
      </c>
      <c r="D359">
        <v>5977</v>
      </c>
      <c r="E359">
        <f t="shared" si="70"/>
        <v>0</v>
      </c>
      <c r="F359">
        <f t="shared" si="71"/>
        <v>0</v>
      </c>
      <c r="G359">
        <v>6368</v>
      </c>
      <c r="H359">
        <f t="shared" si="72"/>
        <v>0</v>
      </c>
      <c r="I359">
        <f t="shared" si="73"/>
        <v>1</v>
      </c>
      <c r="J359">
        <f t="shared" si="74"/>
        <v>0</v>
      </c>
      <c r="K359">
        <v>0.51510398512838385</v>
      </c>
      <c r="L359">
        <v>1</v>
      </c>
      <c r="M359">
        <f t="shared" si="75"/>
        <v>0</v>
      </c>
      <c r="N359">
        <f t="shared" si="76"/>
        <v>0</v>
      </c>
      <c r="O359">
        <f t="shared" si="77"/>
        <v>6546.6761285674838</v>
      </c>
      <c r="P359">
        <f>O359-B359</f>
        <v>48.676128567483829</v>
      </c>
      <c r="Q359">
        <f t="shared" si="78"/>
        <v>48.676128567483829</v>
      </c>
      <c r="R359" s="8">
        <f>Q359/B359</f>
        <v>7.4909400688648554E-3</v>
      </c>
      <c r="S359">
        <v>915</v>
      </c>
      <c r="T359">
        <f t="shared" si="79"/>
        <v>876.17031421470892</v>
      </c>
      <c r="U359">
        <f t="shared" si="80"/>
        <v>16470</v>
      </c>
      <c r="V359">
        <f t="shared" si="81"/>
        <v>48.676128567483829</v>
      </c>
      <c r="W359">
        <f t="shared" si="82"/>
        <v>2369.3654923182153</v>
      </c>
      <c r="X359">
        <f t="shared" si="83"/>
        <v>7</v>
      </c>
    </row>
    <row r="360" spans="1:24" x14ac:dyDescent="0.35">
      <c r="A360" s="1">
        <v>41274</v>
      </c>
      <c r="B360">
        <v>5484</v>
      </c>
      <c r="C360">
        <v>6085.666666666667</v>
      </c>
      <c r="D360">
        <v>5544</v>
      </c>
      <c r="E360">
        <f t="shared" si="70"/>
        <v>0</v>
      </c>
      <c r="F360">
        <f t="shared" si="71"/>
        <v>0</v>
      </c>
      <c r="G360">
        <v>6498</v>
      </c>
      <c r="H360">
        <f t="shared" si="72"/>
        <v>0</v>
      </c>
      <c r="I360">
        <f t="shared" si="73"/>
        <v>0</v>
      </c>
      <c r="J360">
        <f t="shared" si="74"/>
        <v>1</v>
      </c>
      <c r="K360">
        <v>0.38218891599860577</v>
      </c>
      <c r="L360">
        <v>0</v>
      </c>
      <c r="M360">
        <f t="shared" si="75"/>
        <v>0</v>
      </c>
      <c r="N360">
        <f t="shared" si="76"/>
        <v>0</v>
      </c>
      <c r="O360">
        <f t="shared" si="77"/>
        <v>6238.2727335895243</v>
      </c>
      <c r="P360">
        <f>O360-B360</f>
        <v>754.27273358952425</v>
      </c>
      <c r="Q360">
        <f t="shared" si="78"/>
        <v>754.27273358952425</v>
      </c>
      <c r="R360" s="8">
        <f>Q360/B360</f>
        <v>0.1375406151694975</v>
      </c>
      <c r="S360">
        <v>457</v>
      </c>
      <c r="T360">
        <f t="shared" si="79"/>
        <v>13576.909204611437</v>
      </c>
      <c r="U360">
        <f t="shared" si="80"/>
        <v>8226</v>
      </c>
      <c r="V360">
        <f t="shared" si="81"/>
        <v>754.27273358952425</v>
      </c>
      <c r="W360">
        <f t="shared" si="82"/>
        <v>568927.35663661337</v>
      </c>
      <c r="X360">
        <f t="shared" si="83"/>
        <v>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78D8A-D431-4B2B-BEEC-72198BC5BB8A}">
  <dimension ref="A1:AC32"/>
  <sheetViews>
    <sheetView topLeftCell="K1" workbookViewId="0">
      <selection activeCell="X7" sqref="X7"/>
    </sheetView>
  </sheetViews>
  <sheetFormatPr defaultRowHeight="14.5" x14ac:dyDescent="0.35"/>
  <cols>
    <col min="1" max="1" width="10.453125" bestFit="1" customWidth="1"/>
  </cols>
  <sheetData>
    <row r="1" spans="1:29" ht="15" thickBot="1" x14ac:dyDescent="0.4">
      <c r="A1" s="1" t="s">
        <v>143</v>
      </c>
      <c r="B1" t="s">
        <v>3</v>
      </c>
      <c r="C1" t="s">
        <v>4</v>
      </c>
      <c r="D1" t="s">
        <v>55</v>
      </c>
      <c r="E1" t="s">
        <v>21</v>
      </c>
      <c r="F1" t="s">
        <v>16</v>
      </c>
      <c r="G1" t="s">
        <v>17</v>
      </c>
      <c r="H1" t="s">
        <v>138</v>
      </c>
      <c r="I1" t="s">
        <v>20</v>
      </c>
      <c r="J1" t="s">
        <v>152</v>
      </c>
      <c r="K1" t="s">
        <v>15</v>
      </c>
      <c r="L1" t="s">
        <v>112</v>
      </c>
      <c r="M1" t="s">
        <v>113</v>
      </c>
      <c r="N1" t="s">
        <v>114</v>
      </c>
      <c r="O1" s="8" t="s">
        <v>116</v>
      </c>
      <c r="P1" s="8" t="s">
        <v>117</v>
      </c>
      <c r="Q1" t="s">
        <v>121</v>
      </c>
      <c r="R1" t="s">
        <v>122</v>
      </c>
      <c r="S1" t="s">
        <v>138</v>
      </c>
      <c r="T1" t="s">
        <v>54</v>
      </c>
      <c r="U1" t="s">
        <v>139</v>
      </c>
      <c r="V1" s="2" t="s">
        <v>32</v>
      </c>
      <c r="W1" s="2" t="s">
        <v>106</v>
      </c>
      <c r="X1" s="2" t="s">
        <v>21</v>
      </c>
      <c r="Y1" s="2" t="s">
        <v>16</v>
      </c>
      <c r="Z1" s="2" t="s">
        <v>17</v>
      </c>
      <c r="AA1" s="2" t="s">
        <v>53</v>
      </c>
      <c r="AB1" s="2" t="s">
        <v>20</v>
      </c>
      <c r="AC1" s="3" t="s">
        <v>152</v>
      </c>
    </row>
    <row r="2" spans="1:29" ht="15" thickBot="1" x14ac:dyDescent="0.4">
      <c r="A2" s="1">
        <v>41275</v>
      </c>
      <c r="B2">
        <v>5264</v>
      </c>
      <c r="C2">
        <v>1616</v>
      </c>
      <c r="D2">
        <v>6116.666666666667</v>
      </c>
      <c r="E2">
        <v>5099</v>
      </c>
      <c r="F2">
        <f>IF(U2=2,1,0)</f>
        <v>1</v>
      </c>
      <c r="G2">
        <f>IF(U2=3,1,0)</f>
        <v>0</v>
      </c>
      <c r="H2">
        <v>5484</v>
      </c>
      <c r="I2">
        <f>IF(U2=6,1,0)</f>
        <v>0</v>
      </c>
      <c r="J2">
        <f>IF(U2=7,1,0)</f>
        <v>0</v>
      </c>
      <c r="K2">
        <f>IF(U2=1,1,0)</f>
        <v>0</v>
      </c>
      <c r="L2">
        <f>$V$2+SUMPRODUCT(D2:I2,$W$2:$AB$2)</f>
        <v>5763.4851251064165</v>
      </c>
      <c r="M2">
        <f>L2-B2</f>
        <v>499.48512510641649</v>
      </c>
      <c r="N2">
        <f>ABS(M2)</f>
        <v>499.48512510641649</v>
      </c>
      <c r="O2" s="8">
        <f>N2/B2</f>
        <v>9.4886991851522884E-2</v>
      </c>
      <c r="P2" s="8">
        <f>C2/B2</f>
        <v>0.30699088145896658</v>
      </c>
      <c r="Q2">
        <f>IF(M2&lt;0,M2*-72,M2*18)</f>
        <v>8990.7322519154968</v>
      </c>
      <c r="R2">
        <f>C2*18</f>
        <v>29088</v>
      </c>
      <c r="S2">
        <v>5484</v>
      </c>
      <c r="T2">
        <v>0</v>
      </c>
      <c r="U2">
        <f>WEEKDAY(A2,11)</f>
        <v>2</v>
      </c>
      <c r="V2" s="2">
        <v>678.84353959535326</v>
      </c>
      <c r="W2" s="2">
        <v>0.35292871593599762</v>
      </c>
      <c r="X2" s="2">
        <v>0.36101935967737009</v>
      </c>
      <c r="Y2" s="2">
        <v>-105.02658718410991</v>
      </c>
      <c r="Z2" s="2">
        <v>-244.14126554663289</v>
      </c>
      <c r="AA2" s="2">
        <v>0.21701005565738107</v>
      </c>
      <c r="AB2" s="2">
        <v>461.5117940320975</v>
      </c>
      <c r="AC2" s="3">
        <v>302.28901228166092</v>
      </c>
    </row>
    <row r="3" spans="1:29" x14ac:dyDescent="0.35">
      <c r="A3" s="1">
        <v>41276</v>
      </c>
      <c r="B3">
        <v>4895</v>
      </c>
      <c r="C3">
        <v>2038</v>
      </c>
      <c r="D3">
        <v>5748.666666666667</v>
      </c>
      <c r="E3">
        <v>3944</v>
      </c>
      <c r="F3">
        <f t="shared" ref="F3:F32" si="0">IF(U3=2,1,0)</f>
        <v>0</v>
      </c>
      <c r="G3">
        <f t="shared" ref="G3:G32" si="1">IF(U3=3,1,0)</f>
        <v>1</v>
      </c>
      <c r="H3">
        <v>5264</v>
      </c>
      <c r="I3">
        <f t="shared" ref="I3:I32" si="2">IF(U3=6,1,0)</f>
        <v>0</v>
      </c>
      <c r="J3">
        <f t="shared" ref="J3:J32" si="3">IF(U3=7,1,0)</f>
        <v>0</v>
      </c>
      <c r="K3">
        <f t="shared" ref="K3:K32" si="4">IF(U3=1,1,0)</f>
        <v>0</v>
      </c>
      <c r="L3">
        <f>$V$2+SUMPRODUCT(D3:I3,$W$2:$AB$2)</f>
        <v>5029.7731066074593</v>
      </c>
      <c r="M3">
        <f>L3-B3</f>
        <v>134.77310660745934</v>
      </c>
      <c r="N3">
        <f t="shared" ref="N3:N32" si="5">ABS(M3)</f>
        <v>134.77310660745934</v>
      </c>
      <c r="O3" s="8">
        <f>N3/B3</f>
        <v>2.7532810338602522E-2</v>
      </c>
      <c r="P3" s="8">
        <f>C3/B3</f>
        <v>0.4163432073544433</v>
      </c>
      <c r="Q3">
        <f t="shared" ref="Q3:Q32" si="6">IF(M3&lt;0,M3*-72,M3*18)</f>
        <v>2425.9159189342681</v>
      </c>
      <c r="R3">
        <f t="shared" ref="R3:R32" si="7">C3*18</f>
        <v>36684</v>
      </c>
      <c r="S3">
        <v>5264</v>
      </c>
      <c r="T3">
        <v>0</v>
      </c>
      <c r="U3">
        <f t="shared" ref="U3:U32" si="8">WEEKDAY(A3,11)</f>
        <v>3</v>
      </c>
    </row>
    <row r="4" spans="1:29" x14ac:dyDescent="0.35">
      <c r="A4" s="1">
        <v>41277</v>
      </c>
      <c r="B4">
        <v>4230</v>
      </c>
      <c r="C4">
        <v>2421</v>
      </c>
      <c r="D4">
        <v>5214.333333333333</v>
      </c>
      <c r="E4">
        <v>5461</v>
      </c>
      <c r="F4">
        <f t="shared" si="0"/>
        <v>0</v>
      </c>
      <c r="G4">
        <f t="shared" si="1"/>
        <v>0</v>
      </c>
      <c r="H4">
        <v>4895</v>
      </c>
      <c r="I4">
        <f t="shared" si="2"/>
        <v>0</v>
      </c>
      <c r="J4">
        <f t="shared" si="3"/>
        <v>0</v>
      </c>
      <c r="K4">
        <f t="shared" si="4"/>
        <v>0</v>
      </c>
      <c r="L4">
        <f>$V$2+SUMPRODUCT(D4:I4,$W$2:$AB$2)</f>
        <v>5552.9224530319543</v>
      </c>
      <c r="M4">
        <f>L4-B4</f>
        <v>1322.9224530319543</v>
      </c>
      <c r="N4">
        <f t="shared" si="5"/>
        <v>1322.9224530319543</v>
      </c>
      <c r="O4" s="8">
        <f>N4/B4</f>
        <v>0.31274762483024926</v>
      </c>
      <c r="P4" s="8">
        <f>C4/B4</f>
        <v>0.57234042553191489</v>
      </c>
      <c r="Q4">
        <f t="shared" si="6"/>
        <v>23812.60415457518</v>
      </c>
      <c r="R4">
        <f t="shared" si="7"/>
        <v>43578</v>
      </c>
      <c r="S4">
        <v>4895</v>
      </c>
      <c r="T4">
        <v>0</v>
      </c>
      <c r="U4">
        <f t="shared" si="8"/>
        <v>4</v>
      </c>
      <c r="V4" s="21" t="s">
        <v>137</v>
      </c>
      <c r="W4" s="20">
        <f>SUM(Q2:Q32)</f>
        <v>585670.47018355492</v>
      </c>
    </row>
    <row r="5" spans="1:29" x14ac:dyDescent="0.35">
      <c r="A5" s="1">
        <v>41278</v>
      </c>
      <c r="B5">
        <v>5071</v>
      </c>
      <c r="C5">
        <v>1702</v>
      </c>
      <c r="D5">
        <v>4796.333333333333</v>
      </c>
      <c r="E5">
        <v>5391</v>
      </c>
      <c r="F5">
        <f t="shared" si="0"/>
        <v>0</v>
      </c>
      <c r="G5">
        <f t="shared" si="1"/>
        <v>0</v>
      </c>
      <c r="H5">
        <v>4230</v>
      </c>
      <c r="I5">
        <f t="shared" si="2"/>
        <v>0</v>
      </c>
      <c r="J5">
        <f t="shared" si="3"/>
        <v>0</v>
      </c>
      <c r="K5">
        <f t="shared" si="4"/>
        <v>0</v>
      </c>
      <c r="L5">
        <f>$V$2+SUMPRODUCT(D5:I5,$W$2:$AB$2)</f>
        <v>5235.8152075811331</v>
      </c>
      <c r="M5">
        <f>L5-B5</f>
        <v>164.81520758113311</v>
      </c>
      <c r="N5">
        <f t="shared" si="5"/>
        <v>164.81520758113311</v>
      </c>
      <c r="O5" s="8">
        <f>N5/B5</f>
        <v>3.2501519933175529E-2</v>
      </c>
      <c r="P5" s="8">
        <f>C5/B5</f>
        <v>0.33563399723920329</v>
      </c>
      <c r="Q5">
        <f t="shared" si="6"/>
        <v>2966.673736460396</v>
      </c>
      <c r="R5">
        <f t="shared" si="7"/>
        <v>30636</v>
      </c>
      <c r="S5">
        <v>4230</v>
      </c>
      <c r="T5">
        <v>1</v>
      </c>
      <c r="U5">
        <f t="shared" si="8"/>
        <v>5</v>
      </c>
      <c r="V5" s="21" t="s">
        <v>122</v>
      </c>
      <c r="W5" s="20">
        <f>SUM(R2:R32)</f>
        <v>804240</v>
      </c>
    </row>
    <row r="6" spans="1:29" x14ac:dyDescent="0.35">
      <c r="A6" s="1">
        <v>41279</v>
      </c>
      <c r="B6">
        <v>6145</v>
      </c>
      <c r="C6">
        <v>1125</v>
      </c>
      <c r="D6">
        <v>4732</v>
      </c>
      <c r="E6">
        <v>6368</v>
      </c>
      <c r="F6">
        <f t="shared" si="0"/>
        <v>0</v>
      </c>
      <c r="G6">
        <f t="shared" si="1"/>
        <v>0</v>
      </c>
      <c r="H6">
        <v>5071</v>
      </c>
      <c r="I6">
        <f t="shared" si="2"/>
        <v>1</v>
      </c>
      <c r="J6">
        <f t="shared" si="3"/>
        <v>0</v>
      </c>
      <c r="K6">
        <f t="shared" si="4"/>
        <v>0</v>
      </c>
      <c r="L6">
        <f>$V$2+SUMPRODUCT(D6:I6,$W$2:$AB$2)</f>
        <v>6209.8432921006633</v>
      </c>
      <c r="M6">
        <f>L6-B6</f>
        <v>64.843292100663348</v>
      </c>
      <c r="N6">
        <f t="shared" si="5"/>
        <v>64.843292100663348</v>
      </c>
      <c r="O6" s="8">
        <f>N6/B6</f>
        <v>1.0552203759261733E-2</v>
      </c>
      <c r="P6" s="8">
        <f>C6/B6</f>
        <v>0.18307567127746135</v>
      </c>
      <c r="Q6">
        <f t="shared" si="6"/>
        <v>1167.1792578119403</v>
      </c>
      <c r="R6">
        <f t="shared" si="7"/>
        <v>20250</v>
      </c>
      <c r="S6">
        <v>5071</v>
      </c>
      <c r="T6">
        <v>1</v>
      </c>
      <c r="U6">
        <f t="shared" si="8"/>
        <v>6</v>
      </c>
      <c r="V6" s="21" t="s">
        <v>146</v>
      </c>
      <c r="W6" s="20">
        <f>COUNTIF(M2:M32,"&lt;0")</f>
        <v>7</v>
      </c>
    </row>
    <row r="7" spans="1:29" x14ac:dyDescent="0.35">
      <c r="A7" s="1">
        <v>41280</v>
      </c>
      <c r="B7">
        <v>5558</v>
      </c>
      <c r="C7">
        <v>1753</v>
      </c>
      <c r="D7">
        <v>5148.666666666667</v>
      </c>
      <c r="E7">
        <v>6498</v>
      </c>
      <c r="F7">
        <f t="shared" si="0"/>
        <v>0</v>
      </c>
      <c r="G7">
        <f t="shared" si="1"/>
        <v>0</v>
      </c>
      <c r="H7">
        <v>6145</v>
      </c>
      <c r="I7">
        <f t="shared" si="2"/>
        <v>0</v>
      </c>
      <c r="J7">
        <f t="shared" si="3"/>
        <v>1</v>
      </c>
      <c r="K7">
        <f t="shared" si="4"/>
        <v>0</v>
      </c>
      <c r="L7">
        <f>$V$2+SUMPRODUCT(D7:I7,$W$2:$AB$2)</f>
        <v>6175.38644624265</v>
      </c>
      <c r="M7">
        <f>L7-B7</f>
        <v>617.38644624264998</v>
      </c>
      <c r="N7">
        <f t="shared" si="5"/>
        <v>617.38644624264998</v>
      </c>
      <c r="O7" s="8">
        <f>N7/B7</f>
        <v>0.11108068482235516</v>
      </c>
      <c r="P7" s="8">
        <f>C7/B7</f>
        <v>0.31540122346167687</v>
      </c>
      <c r="Q7">
        <f t="shared" si="6"/>
        <v>11112.9560323677</v>
      </c>
      <c r="R7">
        <f t="shared" si="7"/>
        <v>31554</v>
      </c>
      <c r="S7">
        <v>6145</v>
      </c>
      <c r="T7">
        <v>0</v>
      </c>
      <c r="U7">
        <f t="shared" si="8"/>
        <v>7</v>
      </c>
      <c r="V7" s="21" t="s">
        <v>147</v>
      </c>
      <c r="W7" s="20">
        <f>COUNTIF(M3:M33,"&gt;0")</f>
        <v>23</v>
      </c>
    </row>
    <row r="8" spans="1:29" x14ac:dyDescent="0.35">
      <c r="A8" s="1">
        <v>41281</v>
      </c>
      <c r="B8">
        <v>4506</v>
      </c>
      <c r="C8">
        <v>1492</v>
      </c>
      <c r="D8">
        <v>5591.333333333333</v>
      </c>
      <c r="E8">
        <v>5484</v>
      </c>
      <c r="F8">
        <f t="shared" si="0"/>
        <v>0</v>
      </c>
      <c r="G8">
        <f t="shared" si="1"/>
        <v>0</v>
      </c>
      <c r="H8">
        <v>5558</v>
      </c>
      <c r="I8">
        <f t="shared" si="2"/>
        <v>0</v>
      </c>
      <c r="J8">
        <f t="shared" si="3"/>
        <v>0</v>
      </c>
      <c r="K8">
        <f t="shared" si="4"/>
        <v>1</v>
      </c>
      <c r="L8">
        <f>$V$2+SUMPRODUCT(D8:I8,$W$2:$AB$2)</f>
        <v>5838.1576911132488</v>
      </c>
      <c r="M8">
        <f>L8-B8</f>
        <v>1332.1576911132488</v>
      </c>
      <c r="N8">
        <f t="shared" si="5"/>
        <v>1332.1576911132488</v>
      </c>
      <c r="O8" s="8">
        <f>N8/B8</f>
        <v>0.29564085466339296</v>
      </c>
      <c r="P8" s="8">
        <f>C8/B8</f>
        <v>0.33111407012871724</v>
      </c>
      <c r="Q8">
        <f t="shared" si="6"/>
        <v>23978.838440038478</v>
      </c>
      <c r="R8">
        <f t="shared" si="7"/>
        <v>26856</v>
      </c>
      <c r="S8">
        <v>5558</v>
      </c>
      <c r="T8">
        <v>0</v>
      </c>
      <c r="U8">
        <f t="shared" si="8"/>
        <v>1</v>
      </c>
      <c r="V8" s="21" t="s">
        <v>115</v>
      </c>
      <c r="W8" s="22">
        <f>AVERAGE(O2:O32)</f>
        <v>0.15649080785866951</v>
      </c>
    </row>
    <row r="9" spans="1:29" x14ac:dyDescent="0.35">
      <c r="A9" s="1">
        <v>41282</v>
      </c>
      <c r="B9">
        <v>4488</v>
      </c>
      <c r="C9">
        <v>1971</v>
      </c>
      <c r="D9">
        <v>5403</v>
      </c>
      <c r="E9">
        <v>5264</v>
      </c>
      <c r="F9">
        <f t="shared" si="0"/>
        <v>1</v>
      </c>
      <c r="G9">
        <f t="shared" si="1"/>
        <v>0</v>
      </c>
      <c r="H9">
        <v>4506</v>
      </c>
      <c r="I9">
        <f t="shared" si="2"/>
        <v>0</v>
      </c>
      <c r="J9">
        <f t="shared" si="3"/>
        <v>0</v>
      </c>
      <c r="K9">
        <f t="shared" si="4"/>
        <v>0</v>
      </c>
      <c r="L9">
        <f>$V$2+SUMPRODUCT(D9:I9,$W$2:$AB$2)</f>
        <v>5358.9440247472739</v>
      </c>
      <c r="M9">
        <f>L9-B9</f>
        <v>870.94402474727394</v>
      </c>
      <c r="N9">
        <f t="shared" si="5"/>
        <v>870.94402474727394</v>
      </c>
      <c r="O9" s="8">
        <f>N9/B9</f>
        <v>0.19406061157470453</v>
      </c>
      <c r="P9" s="8">
        <f>C9/B9</f>
        <v>0.43917112299465239</v>
      </c>
      <c r="Q9">
        <f t="shared" si="6"/>
        <v>15676.992445450931</v>
      </c>
      <c r="R9">
        <f t="shared" si="7"/>
        <v>35478</v>
      </c>
      <c r="S9">
        <v>4506</v>
      </c>
      <c r="T9">
        <v>0</v>
      </c>
      <c r="U9">
        <f t="shared" si="8"/>
        <v>2</v>
      </c>
    </row>
    <row r="10" spans="1:29" x14ac:dyDescent="0.35">
      <c r="A10" s="1">
        <v>41283</v>
      </c>
      <c r="B10">
        <v>4772</v>
      </c>
      <c r="C10">
        <v>1658</v>
      </c>
      <c r="D10">
        <v>4850.666666666667</v>
      </c>
      <c r="E10">
        <v>4895</v>
      </c>
      <c r="F10">
        <f t="shared" si="0"/>
        <v>0</v>
      </c>
      <c r="G10">
        <f t="shared" si="1"/>
        <v>1</v>
      </c>
      <c r="H10">
        <v>4488</v>
      </c>
      <c r="I10">
        <f t="shared" si="2"/>
        <v>0</v>
      </c>
      <c r="J10">
        <f t="shared" si="3"/>
        <v>0</v>
      </c>
      <c r="K10">
        <f t="shared" si="4"/>
        <v>0</v>
      </c>
      <c r="L10">
        <f>$V$2+SUMPRODUCT(D10:I10,$W$2:$AB$2)</f>
        <v>4887.7727275599855</v>
      </c>
      <c r="M10">
        <f>L10-B10</f>
        <v>115.77272755998547</v>
      </c>
      <c r="N10">
        <f t="shared" si="5"/>
        <v>115.77272755998547</v>
      </c>
      <c r="O10" s="8">
        <f>N10/B10</f>
        <v>2.4260839807205673E-2</v>
      </c>
      <c r="P10" s="8">
        <f>C10/B10</f>
        <v>0.34744341994970662</v>
      </c>
      <c r="Q10">
        <f t="shared" si="6"/>
        <v>2083.9090960797384</v>
      </c>
      <c r="R10">
        <f t="shared" si="7"/>
        <v>29844</v>
      </c>
      <c r="S10">
        <v>4488</v>
      </c>
      <c r="T10">
        <v>0</v>
      </c>
      <c r="U10">
        <f t="shared" si="8"/>
        <v>3</v>
      </c>
    </row>
    <row r="11" spans="1:29" x14ac:dyDescent="0.35">
      <c r="A11" s="1">
        <v>41284</v>
      </c>
      <c r="B11">
        <v>4979</v>
      </c>
      <c r="C11">
        <v>1491</v>
      </c>
      <c r="D11">
        <v>4588.666666666667</v>
      </c>
      <c r="E11">
        <v>4230</v>
      </c>
      <c r="F11">
        <f t="shared" si="0"/>
        <v>0</v>
      </c>
      <c r="G11">
        <f t="shared" si="1"/>
        <v>0</v>
      </c>
      <c r="H11">
        <v>4772</v>
      </c>
      <c r="I11">
        <f t="shared" si="2"/>
        <v>0</v>
      </c>
      <c r="J11">
        <f t="shared" si="3"/>
        <v>0</v>
      </c>
      <c r="K11">
        <f t="shared" si="4"/>
        <v>0</v>
      </c>
      <c r="L11">
        <f>$V$2+SUMPRODUCT(D11:I11,$W$2:$AB$2)</f>
        <v>4860.9996511526315</v>
      </c>
      <c r="M11">
        <f>L11-B11</f>
        <v>-118.00034884736851</v>
      </c>
      <c r="N11">
        <f t="shared" si="5"/>
        <v>118.00034884736851</v>
      </c>
      <c r="O11" s="8">
        <f>N11/B11</f>
        <v>2.3699608123592793E-2</v>
      </c>
      <c r="P11" s="8">
        <f>C11/B11</f>
        <v>0.29945772243422375</v>
      </c>
      <c r="Q11">
        <f t="shared" si="6"/>
        <v>8496.025117010533</v>
      </c>
      <c r="R11">
        <f t="shared" si="7"/>
        <v>26838</v>
      </c>
      <c r="S11">
        <v>4772</v>
      </c>
      <c r="T11">
        <v>0</v>
      </c>
      <c r="U11">
        <f t="shared" si="8"/>
        <v>4</v>
      </c>
    </row>
    <row r="12" spans="1:29" x14ac:dyDescent="0.35">
      <c r="A12" s="1">
        <v>41285</v>
      </c>
      <c r="B12">
        <v>5192</v>
      </c>
      <c r="C12">
        <v>1062</v>
      </c>
      <c r="D12">
        <v>4746.333333333333</v>
      </c>
      <c r="E12">
        <v>5071</v>
      </c>
      <c r="F12">
        <f t="shared" si="0"/>
        <v>0</v>
      </c>
      <c r="G12">
        <f t="shared" si="1"/>
        <v>0</v>
      </c>
      <c r="H12">
        <v>4979</v>
      </c>
      <c r="I12">
        <f t="shared" si="2"/>
        <v>0</v>
      </c>
      <c r="J12">
        <f t="shared" si="3"/>
        <v>0</v>
      </c>
      <c r="K12">
        <f t="shared" si="4"/>
        <v>0</v>
      </c>
      <c r="L12">
        <f>$V$2+SUMPRODUCT(D12:I12,$W$2:$AB$2)</f>
        <v>5265.183108374953</v>
      </c>
      <c r="M12">
        <f>L12-B12</f>
        <v>73.183108374953008</v>
      </c>
      <c r="N12">
        <f t="shared" si="5"/>
        <v>73.183108374953008</v>
      </c>
      <c r="O12" s="8">
        <f>N12/B12</f>
        <v>1.4095359856500964E-2</v>
      </c>
      <c r="P12" s="8">
        <f>C12/B12</f>
        <v>0.20454545454545456</v>
      </c>
      <c r="Q12">
        <f t="shared" si="6"/>
        <v>1317.2959507491541</v>
      </c>
      <c r="R12">
        <f t="shared" si="7"/>
        <v>19116</v>
      </c>
      <c r="S12">
        <v>4979</v>
      </c>
      <c r="T12">
        <v>1</v>
      </c>
      <c r="U12">
        <f t="shared" si="8"/>
        <v>5</v>
      </c>
    </row>
    <row r="13" spans="1:29" x14ac:dyDescent="0.35">
      <c r="A13" s="1">
        <v>41286</v>
      </c>
      <c r="B13">
        <v>6065</v>
      </c>
      <c r="C13">
        <v>868</v>
      </c>
      <c r="D13">
        <v>4981</v>
      </c>
      <c r="E13">
        <v>6145</v>
      </c>
      <c r="F13">
        <f t="shared" si="0"/>
        <v>0</v>
      </c>
      <c r="G13">
        <f t="shared" si="1"/>
        <v>0</v>
      </c>
      <c r="H13">
        <v>5192</v>
      </c>
      <c r="I13">
        <f t="shared" si="2"/>
        <v>1</v>
      </c>
      <c r="J13">
        <f t="shared" si="3"/>
        <v>0</v>
      </c>
      <c r="K13">
        <f t="shared" si="4"/>
        <v>0</v>
      </c>
      <c r="L13">
        <f>$V$2+SUMPRODUCT(D13:I13,$W$2:$AB$2)</f>
        <v>6243.4734418952166</v>
      </c>
      <c r="M13">
        <f>L13-B13</f>
        <v>178.47344189521664</v>
      </c>
      <c r="N13">
        <f t="shared" si="5"/>
        <v>178.47344189521664</v>
      </c>
      <c r="O13" s="8">
        <f>N13/B13</f>
        <v>2.9426783494677103E-2</v>
      </c>
      <c r="P13" s="8">
        <f>C13/B13</f>
        <v>0.14311624072547402</v>
      </c>
      <c r="Q13">
        <f t="shared" si="6"/>
        <v>3212.5219541138995</v>
      </c>
      <c r="R13">
        <f t="shared" si="7"/>
        <v>15624</v>
      </c>
      <c r="S13">
        <v>5192</v>
      </c>
      <c r="T13">
        <v>1</v>
      </c>
      <c r="U13">
        <f t="shared" si="8"/>
        <v>6</v>
      </c>
    </row>
    <row r="14" spans="1:29" x14ac:dyDescent="0.35">
      <c r="A14" s="1">
        <v>41287</v>
      </c>
      <c r="B14">
        <v>4711</v>
      </c>
      <c r="C14">
        <v>1426</v>
      </c>
      <c r="D14">
        <v>5412</v>
      </c>
      <c r="E14">
        <v>5558</v>
      </c>
      <c r="F14">
        <f t="shared" si="0"/>
        <v>0</v>
      </c>
      <c r="G14">
        <f t="shared" si="1"/>
        <v>0</v>
      </c>
      <c r="H14">
        <v>6065</v>
      </c>
      <c r="I14">
        <f t="shared" si="2"/>
        <v>0</v>
      </c>
      <c r="J14">
        <f t="shared" si="3"/>
        <v>1</v>
      </c>
      <c r="K14">
        <f t="shared" si="4"/>
        <v>0</v>
      </c>
      <c r="L14">
        <f>$V$2+SUMPRODUCT(D14:I14,$W$2:$AB$2)</f>
        <v>5911.6053388898108</v>
      </c>
      <c r="M14">
        <f>L14-B14</f>
        <v>1200.6053388898108</v>
      </c>
      <c r="N14">
        <f t="shared" si="5"/>
        <v>1200.6053388898108</v>
      </c>
      <c r="O14" s="8">
        <f>N14/B14</f>
        <v>0.25485148352575054</v>
      </c>
      <c r="P14" s="8">
        <f>C14/B14</f>
        <v>0.30269581829760134</v>
      </c>
      <c r="Q14">
        <f t="shared" si="6"/>
        <v>21610.896100016595</v>
      </c>
      <c r="R14">
        <f t="shared" si="7"/>
        <v>25668</v>
      </c>
      <c r="S14">
        <v>6065</v>
      </c>
      <c r="T14">
        <v>0</v>
      </c>
      <c r="U14">
        <f t="shared" si="8"/>
        <v>7</v>
      </c>
    </row>
    <row r="15" spans="1:29" x14ac:dyDescent="0.35">
      <c r="A15" s="1">
        <v>41288</v>
      </c>
      <c r="B15">
        <v>4096</v>
      </c>
      <c r="C15">
        <v>1558</v>
      </c>
      <c r="D15">
        <v>5322.666666666667</v>
      </c>
      <c r="E15">
        <v>4506</v>
      </c>
      <c r="F15">
        <f t="shared" si="0"/>
        <v>0</v>
      </c>
      <c r="G15">
        <f t="shared" si="1"/>
        <v>0</v>
      </c>
      <c r="H15">
        <v>4711</v>
      </c>
      <c r="I15">
        <f t="shared" si="2"/>
        <v>0</v>
      </c>
      <c r="J15">
        <f t="shared" si="3"/>
        <v>0</v>
      </c>
      <c r="K15">
        <f t="shared" si="4"/>
        <v>1</v>
      </c>
      <c r="L15">
        <f>$V$2+SUMPRODUCT(D15:I15,$W$2:$AB$2)</f>
        <v>5206.4530585255088</v>
      </c>
      <c r="M15">
        <f>L15-B15</f>
        <v>1110.4530585255088</v>
      </c>
      <c r="N15">
        <f t="shared" si="5"/>
        <v>1110.4530585255088</v>
      </c>
      <c r="O15" s="8">
        <f>N15/B15</f>
        <v>0.2711067037415793</v>
      </c>
      <c r="P15" s="8">
        <f>C15/B15</f>
        <v>0.38037109375</v>
      </c>
      <c r="Q15">
        <f t="shared" si="6"/>
        <v>19988.155053459159</v>
      </c>
      <c r="R15">
        <f t="shared" si="7"/>
        <v>28044</v>
      </c>
      <c r="S15">
        <v>4711</v>
      </c>
      <c r="T15">
        <v>0</v>
      </c>
      <c r="U15">
        <f t="shared" si="8"/>
        <v>1</v>
      </c>
    </row>
    <row r="16" spans="1:29" x14ac:dyDescent="0.35">
      <c r="A16" s="1">
        <v>41289</v>
      </c>
      <c r="B16">
        <v>4032</v>
      </c>
      <c r="C16">
        <v>2114</v>
      </c>
      <c r="D16">
        <v>4957.333333333333</v>
      </c>
      <c r="E16">
        <v>4488</v>
      </c>
      <c r="F16">
        <f t="shared" si="0"/>
        <v>1</v>
      </c>
      <c r="G16">
        <f t="shared" si="1"/>
        <v>0</v>
      </c>
      <c r="H16">
        <v>4096</v>
      </c>
      <c r="I16">
        <f t="shared" si="2"/>
        <v>0</v>
      </c>
      <c r="J16">
        <f t="shared" si="3"/>
        <v>0</v>
      </c>
      <c r="K16">
        <f t="shared" si="4"/>
        <v>0</v>
      </c>
      <c r="L16">
        <f>$V$2+SUMPRODUCT(D16:I16,$W$2:$AB$2)</f>
        <v>4832.5303144159652</v>
      </c>
      <c r="M16">
        <f>L16-B16</f>
        <v>800.53031441596522</v>
      </c>
      <c r="N16">
        <f t="shared" si="5"/>
        <v>800.53031441596522</v>
      </c>
      <c r="O16" s="8">
        <f>N16/B16</f>
        <v>0.19854422480554693</v>
      </c>
      <c r="P16" s="8">
        <f>C16/B16</f>
        <v>0.52430555555555558</v>
      </c>
      <c r="Q16">
        <f t="shared" si="6"/>
        <v>14409.545659487374</v>
      </c>
      <c r="R16">
        <f t="shared" si="7"/>
        <v>38052</v>
      </c>
      <c r="S16">
        <v>4096</v>
      </c>
      <c r="T16">
        <v>0</v>
      </c>
      <c r="U16">
        <f t="shared" si="8"/>
        <v>2</v>
      </c>
    </row>
    <row r="17" spans="1:21" x14ac:dyDescent="0.35">
      <c r="A17" s="1">
        <v>41290</v>
      </c>
      <c r="B17">
        <v>4776</v>
      </c>
      <c r="C17">
        <v>1578</v>
      </c>
      <c r="D17">
        <v>4279.666666666667</v>
      </c>
      <c r="E17">
        <v>4772</v>
      </c>
      <c r="F17">
        <f t="shared" si="0"/>
        <v>0</v>
      </c>
      <c r="G17">
        <f t="shared" si="1"/>
        <v>1</v>
      </c>
      <c r="H17">
        <v>4032</v>
      </c>
      <c r="I17">
        <f t="shared" si="2"/>
        <v>0</v>
      </c>
      <c r="J17">
        <f t="shared" si="3"/>
        <v>0</v>
      </c>
      <c r="K17">
        <f t="shared" si="4"/>
        <v>0</v>
      </c>
      <c r="L17">
        <f>$V$2+SUMPRODUCT(D17:I17,$W$2:$AB$2)</f>
        <v>4542.8884641404484</v>
      </c>
      <c r="M17">
        <f>L17-B17</f>
        <v>-233.11153585955162</v>
      </c>
      <c r="N17">
        <f t="shared" si="5"/>
        <v>233.11153585955162</v>
      </c>
      <c r="O17" s="8">
        <f>N17/B17</f>
        <v>4.8808948044294725E-2</v>
      </c>
      <c r="P17" s="8">
        <f>C17/B17</f>
        <v>0.33040201005025127</v>
      </c>
      <c r="Q17">
        <f t="shared" si="6"/>
        <v>16784.030581887717</v>
      </c>
      <c r="R17">
        <f t="shared" si="7"/>
        <v>28404</v>
      </c>
      <c r="S17">
        <v>4032</v>
      </c>
      <c r="T17">
        <v>0</v>
      </c>
      <c r="U17">
        <f t="shared" si="8"/>
        <v>3</v>
      </c>
    </row>
    <row r="18" spans="1:21" x14ac:dyDescent="0.35">
      <c r="A18" s="1">
        <v>41291</v>
      </c>
      <c r="B18">
        <v>2591</v>
      </c>
      <c r="C18">
        <v>3806</v>
      </c>
      <c r="D18">
        <v>4301.333333333333</v>
      </c>
      <c r="E18">
        <v>4979</v>
      </c>
      <c r="F18">
        <f t="shared" si="0"/>
        <v>0</v>
      </c>
      <c r="G18">
        <f t="shared" si="1"/>
        <v>0</v>
      </c>
      <c r="H18">
        <v>4776</v>
      </c>
      <c r="I18">
        <f t="shared" si="2"/>
        <v>0</v>
      </c>
      <c r="J18">
        <f t="shared" si="3"/>
        <v>0</v>
      </c>
      <c r="K18">
        <f t="shared" si="4"/>
        <v>0</v>
      </c>
      <c r="L18">
        <f>$V$2+SUMPRODUCT(D18:I18,$W$2:$AB$2)</f>
        <v>5030.8630073946679</v>
      </c>
      <c r="M18">
        <f>L18-B18</f>
        <v>2439.8630073946679</v>
      </c>
      <c r="N18">
        <f t="shared" si="5"/>
        <v>2439.8630073946679</v>
      </c>
      <c r="O18" s="8">
        <f>N18/B18</f>
        <v>0.94166847062704284</v>
      </c>
      <c r="P18" s="8">
        <f>C18/B18</f>
        <v>1.4689309147047471</v>
      </c>
      <c r="Q18">
        <f t="shared" si="6"/>
        <v>43917.534133104025</v>
      </c>
      <c r="R18">
        <f t="shared" si="7"/>
        <v>68508</v>
      </c>
      <c r="S18">
        <v>4776</v>
      </c>
      <c r="T18">
        <v>0</v>
      </c>
      <c r="U18">
        <f t="shared" si="8"/>
        <v>4</v>
      </c>
    </row>
    <row r="19" spans="1:21" x14ac:dyDescent="0.35">
      <c r="A19" s="1">
        <v>41292</v>
      </c>
      <c r="B19">
        <v>3065</v>
      </c>
      <c r="C19">
        <v>471</v>
      </c>
      <c r="D19">
        <v>3799.6666666666665</v>
      </c>
      <c r="E19">
        <v>5192</v>
      </c>
      <c r="F19">
        <f t="shared" si="0"/>
        <v>0</v>
      </c>
      <c r="G19">
        <f t="shared" si="1"/>
        <v>0</v>
      </c>
      <c r="H19">
        <v>2591</v>
      </c>
      <c r="I19">
        <f t="shared" si="2"/>
        <v>0</v>
      </c>
      <c r="J19">
        <f t="shared" si="3"/>
        <v>0</v>
      </c>
      <c r="K19">
        <f t="shared" si="4"/>
        <v>0</v>
      </c>
      <c r="L19">
        <f>$V$2+SUMPRODUCT(D19:I19,$W$2:$AB$2)</f>
        <v>4456.5405869000115</v>
      </c>
      <c r="M19">
        <f>L19-B19</f>
        <v>1391.5405869000115</v>
      </c>
      <c r="N19">
        <f t="shared" si="5"/>
        <v>1391.5405869000115</v>
      </c>
      <c r="O19" s="8">
        <f>N19/B19</f>
        <v>0.45400997941272803</v>
      </c>
      <c r="P19" s="8">
        <f>C19/B19</f>
        <v>0.1536704730831974</v>
      </c>
      <c r="Q19">
        <f t="shared" si="6"/>
        <v>25047.730564200207</v>
      </c>
      <c r="R19">
        <f t="shared" si="7"/>
        <v>8478</v>
      </c>
      <c r="S19">
        <v>2591</v>
      </c>
      <c r="T19">
        <v>1</v>
      </c>
      <c r="U19">
        <f t="shared" si="8"/>
        <v>5</v>
      </c>
    </row>
    <row r="20" spans="1:21" x14ac:dyDescent="0.35">
      <c r="A20" s="1">
        <v>41293</v>
      </c>
      <c r="B20">
        <v>6468</v>
      </c>
      <c r="C20">
        <v>485</v>
      </c>
      <c r="D20">
        <v>3477.3333333333335</v>
      </c>
      <c r="E20">
        <v>6065</v>
      </c>
      <c r="F20">
        <f t="shared" si="0"/>
        <v>0</v>
      </c>
      <c r="G20">
        <f t="shared" si="1"/>
        <v>0</v>
      </c>
      <c r="H20">
        <v>3065</v>
      </c>
      <c r="I20">
        <f t="shared" si="2"/>
        <v>1</v>
      </c>
      <c r="J20">
        <f t="shared" si="3"/>
        <v>0</v>
      </c>
      <c r="K20">
        <f t="shared" si="4"/>
        <v>0</v>
      </c>
      <c r="L20">
        <f>$V$2+SUMPRODUCT(D20:I20,$W$2:$AB$2)</f>
        <v>5222.3243588753494</v>
      </c>
      <c r="M20">
        <f>L20-B20</f>
        <v>-1245.6756411246506</v>
      </c>
      <c r="N20">
        <f t="shared" si="5"/>
        <v>1245.6756411246506</v>
      </c>
      <c r="O20" s="8">
        <f>N20/B20</f>
        <v>0.19259054439156625</v>
      </c>
      <c r="P20" s="8">
        <f>C20/B20</f>
        <v>7.4984539270253558E-2</v>
      </c>
      <c r="Q20">
        <f t="shared" si="6"/>
        <v>89688.646160974837</v>
      </c>
      <c r="R20">
        <f t="shared" si="7"/>
        <v>8730</v>
      </c>
      <c r="S20">
        <v>3065</v>
      </c>
      <c r="T20">
        <v>1</v>
      </c>
      <c r="U20">
        <f t="shared" si="8"/>
        <v>6</v>
      </c>
    </row>
    <row r="21" spans="1:21" x14ac:dyDescent="0.35">
      <c r="A21" s="1">
        <v>41294</v>
      </c>
      <c r="B21">
        <v>6335</v>
      </c>
      <c r="C21">
        <v>889</v>
      </c>
      <c r="D21">
        <v>4041.3333333333335</v>
      </c>
      <c r="E21">
        <v>4711</v>
      </c>
      <c r="F21">
        <f t="shared" si="0"/>
        <v>0</v>
      </c>
      <c r="G21">
        <f t="shared" si="1"/>
        <v>0</v>
      </c>
      <c r="H21">
        <v>6468</v>
      </c>
      <c r="I21">
        <f t="shared" si="2"/>
        <v>0</v>
      </c>
      <c r="J21">
        <f t="shared" si="3"/>
        <v>1</v>
      </c>
      <c r="K21">
        <f t="shared" si="4"/>
        <v>0</v>
      </c>
      <c r="L21">
        <f>$V$2+SUMPRODUCT(D21:I21,$W$2:$AB$2)</f>
        <v>5209.5293670300625</v>
      </c>
      <c r="M21">
        <f>L21-B21</f>
        <v>-1125.4706329699375</v>
      </c>
      <c r="N21">
        <f t="shared" si="5"/>
        <v>1125.4706329699375</v>
      </c>
      <c r="O21" s="8">
        <f>N21/B21</f>
        <v>0.17765913701182912</v>
      </c>
      <c r="P21" s="8">
        <f>C21/B21</f>
        <v>0.14033149171270717</v>
      </c>
      <c r="Q21">
        <f t="shared" si="6"/>
        <v>81033.885573835491</v>
      </c>
      <c r="R21">
        <f t="shared" si="7"/>
        <v>16002</v>
      </c>
      <c r="S21">
        <v>6468</v>
      </c>
      <c r="T21">
        <v>0</v>
      </c>
      <c r="U21">
        <f t="shared" si="8"/>
        <v>7</v>
      </c>
    </row>
    <row r="22" spans="1:21" x14ac:dyDescent="0.35">
      <c r="A22" s="1">
        <v>41295</v>
      </c>
      <c r="B22">
        <v>4824</v>
      </c>
      <c r="C22">
        <v>905</v>
      </c>
      <c r="D22">
        <v>5289.333333333333</v>
      </c>
      <c r="E22">
        <v>4096</v>
      </c>
      <c r="F22">
        <f t="shared" si="0"/>
        <v>0</v>
      </c>
      <c r="G22">
        <f t="shared" si="1"/>
        <v>0</v>
      </c>
      <c r="H22">
        <v>6335</v>
      </c>
      <c r="I22">
        <f t="shared" si="2"/>
        <v>0</v>
      </c>
      <c r="J22">
        <f t="shared" si="3"/>
        <v>0</v>
      </c>
      <c r="K22">
        <f t="shared" si="4"/>
        <v>1</v>
      </c>
      <c r="L22">
        <f>$V$2+SUMPRODUCT(D22:I22,$W$2:$AB$2)</f>
        <v>5399.095160914173</v>
      </c>
      <c r="M22">
        <f>L22-B22</f>
        <v>575.09516091417299</v>
      </c>
      <c r="N22">
        <f t="shared" si="5"/>
        <v>575.09516091417299</v>
      </c>
      <c r="O22" s="8">
        <f>N22/B22</f>
        <v>0.11921541478320336</v>
      </c>
      <c r="P22" s="8">
        <f>C22/B22</f>
        <v>0.18760364842454394</v>
      </c>
      <c r="Q22">
        <f t="shared" si="6"/>
        <v>10351.712896455114</v>
      </c>
      <c r="R22">
        <f t="shared" si="7"/>
        <v>16290</v>
      </c>
      <c r="S22">
        <v>6335</v>
      </c>
      <c r="T22">
        <v>0</v>
      </c>
      <c r="U22">
        <f t="shared" si="8"/>
        <v>1</v>
      </c>
    </row>
    <row r="23" spans="1:21" x14ac:dyDescent="0.35">
      <c r="A23" s="1">
        <v>41296</v>
      </c>
      <c r="B23">
        <v>5042</v>
      </c>
      <c r="C23">
        <v>1249</v>
      </c>
      <c r="D23">
        <v>5875.666666666667</v>
      </c>
      <c r="E23">
        <v>4032</v>
      </c>
      <c r="F23">
        <f t="shared" si="0"/>
        <v>1</v>
      </c>
      <c r="G23">
        <f t="shared" si="1"/>
        <v>0</v>
      </c>
      <c r="H23">
        <v>4824</v>
      </c>
      <c r="I23">
        <f t="shared" si="2"/>
        <v>0</v>
      </c>
      <c r="J23">
        <f t="shared" si="3"/>
        <v>0</v>
      </c>
      <c r="K23">
        <f t="shared" si="4"/>
        <v>0</v>
      </c>
      <c r="L23">
        <f>$V$2+SUMPRODUCT(D23:I23,$W$2:$AB$2)</f>
        <v>5149.9950110562158</v>
      </c>
      <c r="M23">
        <f>L23-B23</f>
        <v>107.99501105621584</v>
      </c>
      <c r="N23">
        <f t="shared" si="5"/>
        <v>107.99501105621584</v>
      </c>
      <c r="O23" s="8">
        <f>N23/B23</f>
        <v>2.1419081923089219E-2</v>
      </c>
      <c r="P23" s="8">
        <f>C23/B23</f>
        <v>0.24771915906386355</v>
      </c>
      <c r="Q23">
        <f t="shared" si="6"/>
        <v>1943.9101990118852</v>
      </c>
      <c r="R23">
        <f t="shared" si="7"/>
        <v>22482</v>
      </c>
      <c r="S23">
        <v>4824</v>
      </c>
      <c r="T23">
        <v>0</v>
      </c>
      <c r="U23">
        <f t="shared" si="8"/>
        <v>2</v>
      </c>
    </row>
    <row r="24" spans="1:21" x14ac:dyDescent="0.35">
      <c r="A24" s="1">
        <v>41297</v>
      </c>
      <c r="B24">
        <v>5238</v>
      </c>
      <c r="C24">
        <v>1191</v>
      </c>
      <c r="D24">
        <v>5400.333333333333</v>
      </c>
      <c r="E24">
        <v>4776</v>
      </c>
      <c r="F24">
        <f t="shared" si="0"/>
        <v>0</v>
      </c>
      <c r="G24">
        <f t="shared" si="1"/>
        <v>1</v>
      </c>
      <c r="H24">
        <v>5042</v>
      </c>
      <c r="I24">
        <f t="shared" si="2"/>
        <v>0</v>
      </c>
      <c r="J24">
        <f t="shared" si="3"/>
        <v>0</v>
      </c>
      <c r="K24">
        <f t="shared" si="4"/>
        <v>0</v>
      </c>
      <c r="L24">
        <f>$V$2+SUMPRODUCT(D24:I24,$W$2:$AB$2)</f>
        <v>5159.0281454520536</v>
      </c>
      <c r="M24">
        <f>L24-B24</f>
        <v>-78.97185454794635</v>
      </c>
      <c r="N24">
        <f t="shared" si="5"/>
        <v>78.97185454794635</v>
      </c>
      <c r="O24" s="8">
        <f>N24/B24</f>
        <v>1.507671908131851E-2</v>
      </c>
      <c r="P24" s="8">
        <f>C24/B24</f>
        <v>0.22737686139747995</v>
      </c>
      <c r="Q24">
        <f t="shared" si="6"/>
        <v>5685.9735274521372</v>
      </c>
      <c r="R24">
        <f t="shared" si="7"/>
        <v>21438</v>
      </c>
      <c r="S24">
        <v>5042</v>
      </c>
      <c r="T24">
        <v>0</v>
      </c>
      <c r="U24">
        <f t="shared" si="8"/>
        <v>3</v>
      </c>
    </row>
    <row r="25" spans="1:21" x14ac:dyDescent="0.35">
      <c r="A25" s="1">
        <v>41298</v>
      </c>
      <c r="B25">
        <v>5660</v>
      </c>
      <c r="C25">
        <v>825</v>
      </c>
      <c r="D25">
        <v>5034.666666666667</v>
      </c>
      <c r="E25">
        <v>2591</v>
      </c>
      <c r="F25">
        <f t="shared" si="0"/>
        <v>0</v>
      </c>
      <c r="G25">
        <f t="shared" si="1"/>
        <v>0</v>
      </c>
      <c r="H25">
        <v>5238</v>
      </c>
      <c r="I25">
        <f t="shared" si="2"/>
        <v>0</v>
      </c>
      <c r="J25">
        <f t="shared" si="3"/>
        <v>0</v>
      </c>
      <c r="K25">
        <f t="shared" si="4"/>
        <v>0</v>
      </c>
      <c r="L25">
        <f>$V$2+SUMPRODUCT(D25:I25,$W$2:$AB$2)</f>
        <v>4527.8218138852171</v>
      </c>
      <c r="M25">
        <f>L25-B25</f>
        <v>-1132.1781861147829</v>
      </c>
      <c r="N25">
        <f t="shared" si="5"/>
        <v>1132.1781861147829</v>
      </c>
      <c r="O25" s="8">
        <f>N25/B25</f>
        <v>0.20003148164572135</v>
      </c>
      <c r="P25" s="8">
        <f>C25/B25</f>
        <v>0.14575971731448764</v>
      </c>
      <c r="Q25">
        <f t="shared" si="6"/>
        <v>81516.829400264367</v>
      </c>
      <c r="R25">
        <f t="shared" si="7"/>
        <v>14850</v>
      </c>
      <c r="S25">
        <v>5238</v>
      </c>
      <c r="T25">
        <v>0</v>
      </c>
      <c r="U25">
        <f t="shared" si="8"/>
        <v>4</v>
      </c>
    </row>
    <row r="26" spans="1:21" x14ac:dyDescent="0.35">
      <c r="A26" s="1">
        <v>41299</v>
      </c>
      <c r="B26">
        <v>4786</v>
      </c>
      <c r="C26">
        <v>1202</v>
      </c>
      <c r="D26">
        <v>5313.333333333333</v>
      </c>
      <c r="E26">
        <v>3065</v>
      </c>
      <c r="F26">
        <f t="shared" si="0"/>
        <v>0</v>
      </c>
      <c r="G26">
        <f t="shared" si="1"/>
        <v>0</v>
      </c>
      <c r="H26">
        <v>5660</v>
      </c>
      <c r="I26">
        <f t="shared" si="2"/>
        <v>0</v>
      </c>
      <c r="J26">
        <f t="shared" si="3"/>
        <v>0</v>
      </c>
      <c r="K26">
        <f t="shared" si="4"/>
        <v>0</v>
      </c>
      <c r="L26">
        <f>$V$2+SUMPRODUCT(D26:I26,$W$2:$AB$2)</f>
        <v>4888.8727027005361</v>
      </c>
      <c r="M26">
        <f>L26-B26</f>
        <v>102.87270270053614</v>
      </c>
      <c r="N26">
        <f t="shared" si="5"/>
        <v>102.87270270053614</v>
      </c>
      <c r="O26" s="8">
        <f>N26/B26</f>
        <v>2.149450536994069E-2</v>
      </c>
      <c r="P26" s="8">
        <f>C26/B26</f>
        <v>0.25114918512327622</v>
      </c>
      <c r="Q26">
        <f t="shared" si="6"/>
        <v>1851.7086486096505</v>
      </c>
      <c r="R26">
        <f t="shared" si="7"/>
        <v>21636</v>
      </c>
      <c r="S26">
        <v>5660</v>
      </c>
      <c r="T26">
        <v>1</v>
      </c>
      <c r="U26">
        <f t="shared" si="8"/>
        <v>5</v>
      </c>
    </row>
    <row r="27" spans="1:21" x14ac:dyDescent="0.35">
      <c r="A27" s="1">
        <v>41300</v>
      </c>
      <c r="B27">
        <v>6425</v>
      </c>
      <c r="C27">
        <v>939</v>
      </c>
      <c r="D27">
        <v>5228</v>
      </c>
      <c r="E27">
        <v>6468</v>
      </c>
      <c r="F27">
        <f t="shared" si="0"/>
        <v>0</v>
      </c>
      <c r="G27">
        <f t="shared" si="1"/>
        <v>0</v>
      </c>
      <c r="H27">
        <v>4786</v>
      </c>
      <c r="I27">
        <f t="shared" si="2"/>
        <v>1</v>
      </c>
      <c r="J27">
        <f t="shared" si="3"/>
        <v>0</v>
      </c>
      <c r="K27">
        <f t="shared" si="4"/>
        <v>0</v>
      </c>
      <c r="L27">
        <f>$V$2+SUMPRODUCT(D27:I27,$W$2:$AB$2)</f>
        <v>6359.1500053103018</v>
      </c>
      <c r="M27">
        <f>L27-B27</f>
        <v>-65.849994689698178</v>
      </c>
      <c r="N27">
        <f t="shared" si="5"/>
        <v>65.849994689698178</v>
      </c>
      <c r="O27" s="8">
        <f>N27/B27</f>
        <v>1.0249026410847965E-2</v>
      </c>
      <c r="P27" s="8">
        <f>C27/B27</f>
        <v>0.14614785992217899</v>
      </c>
      <c r="Q27">
        <f t="shared" si="6"/>
        <v>4741.1996176582688</v>
      </c>
      <c r="R27">
        <f t="shared" si="7"/>
        <v>16902</v>
      </c>
      <c r="S27">
        <v>4786</v>
      </c>
      <c r="T27">
        <v>1</v>
      </c>
      <c r="U27">
        <f t="shared" si="8"/>
        <v>6</v>
      </c>
    </row>
    <row r="28" spans="1:21" x14ac:dyDescent="0.35">
      <c r="A28" s="1">
        <v>41301</v>
      </c>
      <c r="B28">
        <v>6093</v>
      </c>
      <c r="C28">
        <v>1083</v>
      </c>
      <c r="D28">
        <v>5623.666666666667</v>
      </c>
      <c r="E28">
        <v>6335</v>
      </c>
      <c r="F28">
        <f t="shared" si="0"/>
        <v>0</v>
      </c>
      <c r="G28">
        <f t="shared" si="1"/>
        <v>0</v>
      </c>
      <c r="H28">
        <v>6425</v>
      </c>
      <c r="I28">
        <f t="shared" si="2"/>
        <v>0</v>
      </c>
      <c r="J28">
        <f t="shared" si="3"/>
        <v>1</v>
      </c>
      <c r="K28">
        <f t="shared" si="4"/>
        <v>0</v>
      </c>
      <c r="L28">
        <f>$V$2+SUMPRODUCT(D28:I28,$W$2:$AB$2)</f>
        <v>6344.9442462689049</v>
      </c>
      <c r="M28">
        <f>L28-B28</f>
        <v>251.94424626890486</v>
      </c>
      <c r="N28">
        <f t="shared" si="5"/>
        <v>251.94424626890486</v>
      </c>
      <c r="O28" s="8">
        <f>N28/B28</f>
        <v>4.1349786028049382E-2</v>
      </c>
      <c r="P28" s="8">
        <f>C28/B28</f>
        <v>0.1777449532250123</v>
      </c>
      <c r="Q28">
        <f t="shared" si="6"/>
        <v>4534.9964328402875</v>
      </c>
      <c r="R28">
        <f t="shared" si="7"/>
        <v>19494</v>
      </c>
      <c r="S28">
        <v>6425</v>
      </c>
      <c r="T28">
        <v>0</v>
      </c>
      <c r="U28">
        <f t="shared" si="8"/>
        <v>7</v>
      </c>
    </row>
    <row r="29" spans="1:21" x14ac:dyDescent="0.35">
      <c r="A29" s="1">
        <v>41302</v>
      </c>
      <c r="B29">
        <v>4438</v>
      </c>
      <c r="C29">
        <v>1461</v>
      </c>
      <c r="D29">
        <v>5768</v>
      </c>
      <c r="E29">
        <v>4824</v>
      </c>
      <c r="F29">
        <f t="shared" si="0"/>
        <v>0</v>
      </c>
      <c r="G29">
        <f t="shared" si="1"/>
        <v>0</v>
      </c>
      <c r="H29">
        <v>6093</v>
      </c>
      <c r="I29">
        <f t="shared" si="2"/>
        <v>0</v>
      </c>
      <c r="J29">
        <f t="shared" si="3"/>
        <v>0</v>
      </c>
      <c r="K29">
        <f t="shared" si="4"/>
        <v>1</v>
      </c>
      <c r="L29">
        <f>$V$2+SUMPRODUCT(D29:I29,$W$2:$AB$2)</f>
        <v>5778.3360333182436</v>
      </c>
      <c r="M29">
        <f>L29-B29</f>
        <v>1340.3360333182436</v>
      </c>
      <c r="N29">
        <f t="shared" si="5"/>
        <v>1340.3360333182436</v>
      </c>
      <c r="O29" s="8">
        <f>N29/B29</f>
        <v>0.30201352711091561</v>
      </c>
      <c r="P29" s="8">
        <f>C29/B29</f>
        <v>0.32920234339792698</v>
      </c>
      <c r="Q29">
        <f t="shared" si="6"/>
        <v>24126.048599728383</v>
      </c>
      <c r="R29">
        <f t="shared" si="7"/>
        <v>26298</v>
      </c>
      <c r="S29">
        <v>6093</v>
      </c>
      <c r="T29">
        <v>0</v>
      </c>
      <c r="U29">
        <f t="shared" si="8"/>
        <v>1</v>
      </c>
    </row>
    <row r="30" spans="1:21" x14ac:dyDescent="0.35">
      <c r="A30" s="1">
        <v>41303</v>
      </c>
      <c r="B30">
        <v>4741</v>
      </c>
      <c r="C30">
        <v>1356</v>
      </c>
      <c r="D30">
        <v>5652</v>
      </c>
      <c r="E30">
        <v>5042</v>
      </c>
      <c r="F30">
        <f t="shared" si="0"/>
        <v>1</v>
      </c>
      <c r="G30">
        <f t="shared" si="1"/>
        <v>0</v>
      </c>
      <c r="H30">
        <v>4438</v>
      </c>
      <c r="I30">
        <f t="shared" si="2"/>
        <v>0</v>
      </c>
      <c r="J30">
        <f t="shared" si="3"/>
        <v>0</v>
      </c>
      <c r="K30">
        <f t="shared" si="4"/>
        <v>0</v>
      </c>
      <c r="L30">
        <f>$V$2+SUMPRODUCT(D30:I30,$W$2:$AB$2)</f>
        <v>5351.9202933822589</v>
      </c>
      <c r="M30">
        <f>L30-B30</f>
        <v>610.92029338225893</v>
      </c>
      <c r="N30">
        <f t="shared" si="5"/>
        <v>610.92029338225893</v>
      </c>
      <c r="O30" s="8">
        <f>N30/B30</f>
        <v>0.12885895241136025</v>
      </c>
      <c r="P30" s="8">
        <f>C30/B30</f>
        <v>0.286015608521409</v>
      </c>
      <c r="Q30">
        <f t="shared" si="6"/>
        <v>10996.565280880661</v>
      </c>
      <c r="R30">
        <f t="shared" si="7"/>
        <v>24408</v>
      </c>
      <c r="S30">
        <v>4438</v>
      </c>
      <c r="T30">
        <v>0</v>
      </c>
      <c r="U30">
        <f t="shared" si="8"/>
        <v>2</v>
      </c>
    </row>
    <row r="31" spans="1:21" x14ac:dyDescent="0.35">
      <c r="A31" s="1">
        <v>41304</v>
      </c>
      <c r="B31">
        <v>5080</v>
      </c>
      <c r="C31">
        <v>1083</v>
      </c>
      <c r="D31">
        <v>5090.666666666667</v>
      </c>
      <c r="E31">
        <v>5238</v>
      </c>
      <c r="F31">
        <f t="shared" si="0"/>
        <v>0</v>
      </c>
      <c r="G31">
        <f t="shared" si="1"/>
        <v>1</v>
      </c>
      <c r="H31">
        <v>4741</v>
      </c>
      <c r="I31">
        <f t="shared" si="2"/>
        <v>0</v>
      </c>
      <c r="J31">
        <f t="shared" si="3"/>
        <v>0</v>
      </c>
      <c r="K31">
        <f t="shared" si="4"/>
        <v>0</v>
      </c>
      <c r="L31">
        <f>$V$2+SUMPRODUCT(D31:I31,$W$2:$AB$2)</f>
        <v>5151.2088038352804</v>
      </c>
      <c r="M31">
        <f>L31-B31</f>
        <v>71.208803835280378</v>
      </c>
      <c r="N31">
        <f t="shared" si="5"/>
        <v>71.208803835280378</v>
      </c>
      <c r="O31" s="8">
        <f>N31/B31</f>
        <v>1.4017481069937082E-2</v>
      </c>
      <c r="P31" s="8">
        <f>C31/B31</f>
        <v>0.21318897637795275</v>
      </c>
      <c r="Q31">
        <f t="shared" si="6"/>
        <v>1281.7584690350468</v>
      </c>
      <c r="R31">
        <f t="shared" si="7"/>
        <v>19494</v>
      </c>
      <c r="S31">
        <v>4741</v>
      </c>
      <c r="T31">
        <v>0</v>
      </c>
      <c r="U31">
        <f t="shared" si="8"/>
        <v>3</v>
      </c>
    </row>
    <row r="32" spans="1:21" x14ac:dyDescent="0.35">
      <c r="A32" s="1">
        <v>41305</v>
      </c>
      <c r="B32">
        <v>4340</v>
      </c>
      <c r="C32">
        <v>1862</v>
      </c>
      <c r="D32">
        <v>4753</v>
      </c>
      <c r="E32">
        <v>5660</v>
      </c>
      <c r="F32">
        <f t="shared" si="0"/>
        <v>0</v>
      </c>
      <c r="G32">
        <f t="shared" si="1"/>
        <v>0</v>
      </c>
      <c r="H32">
        <v>5080</v>
      </c>
      <c r="I32">
        <f t="shared" si="2"/>
        <v>0</v>
      </c>
      <c r="J32">
        <f t="shared" si="3"/>
        <v>0</v>
      </c>
      <c r="K32">
        <f t="shared" si="4"/>
        <v>0</v>
      </c>
      <c r="L32">
        <f>$V$2+SUMPRODUCT(D32:I32,$W$2:$AB$2)</f>
        <v>5502.0943849525602</v>
      </c>
      <c r="M32">
        <f>L32-B32</f>
        <v>1162.0943849525602</v>
      </c>
      <c r="N32">
        <f t="shared" si="5"/>
        <v>1162.0943849525602</v>
      </c>
      <c r="O32" s="8">
        <f>N32/B32</f>
        <v>0.26776368316879268</v>
      </c>
      <c r="P32" s="8">
        <f>C32/B32</f>
        <v>0.42903225806451611</v>
      </c>
      <c r="Q32">
        <f t="shared" si="6"/>
        <v>20917.698929146085</v>
      </c>
      <c r="R32">
        <f t="shared" si="7"/>
        <v>33516</v>
      </c>
      <c r="S32">
        <v>5080</v>
      </c>
      <c r="T32">
        <v>0</v>
      </c>
      <c r="U32">
        <f t="shared" si="8"/>
        <v>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8DC06-618A-4485-8A86-8F5E6CE7F7A3}">
  <dimension ref="A1:AJ362"/>
  <sheetViews>
    <sheetView topLeftCell="S39" workbookViewId="0">
      <selection activeCell="AB59" sqref="AB59"/>
    </sheetView>
  </sheetViews>
  <sheetFormatPr defaultRowHeight="14.5" x14ac:dyDescent="0.35"/>
  <cols>
    <col min="1" max="1" width="10.453125" bestFit="1" customWidth="1"/>
    <col min="29" max="29" width="11.81640625" bestFit="1" customWidth="1"/>
  </cols>
  <sheetData>
    <row r="1" spans="1:36" ht="15" thickBot="1" x14ac:dyDescent="0.4">
      <c r="A1" s="1" t="s">
        <v>2</v>
      </c>
      <c r="B1" t="s">
        <v>133</v>
      </c>
      <c r="C1" t="s">
        <v>154</v>
      </c>
      <c r="D1" t="s">
        <v>21</v>
      </c>
      <c r="E1" t="s">
        <v>17</v>
      </c>
      <c r="F1" t="s">
        <v>53</v>
      </c>
      <c r="G1" t="s">
        <v>20</v>
      </c>
      <c r="H1" t="s">
        <v>152</v>
      </c>
      <c r="I1" t="s">
        <v>15</v>
      </c>
      <c r="J1" t="s">
        <v>19</v>
      </c>
      <c r="K1" t="s">
        <v>106</v>
      </c>
      <c r="L1" t="s">
        <v>16</v>
      </c>
      <c r="M1" t="s">
        <v>149</v>
      </c>
      <c r="N1" t="s">
        <v>54</v>
      </c>
      <c r="O1" t="s">
        <v>18</v>
      </c>
      <c r="P1" t="s">
        <v>153</v>
      </c>
      <c r="Q1" t="s">
        <v>99</v>
      </c>
      <c r="R1" t="s">
        <v>46</v>
      </c>
      <c r="S1" t="s">
        <v>100</v>
      </c>
      <c r="T1" s="8" t="s">
        <v>101</v>
      </c>
      <c r="U1" t="s">
        <v>4</v>
      </c>
      <c r="V1" t="s">
        <v>102</v>
      </c>
      <c r="W1" t="s">
        <v>108</v>
      </c>
      <c r="X1" t="s">
        <v>127</v>
      </c>
      <c r="Y1" t="s">
        <v>128</v>
      </c>
      <c r="Z1" t="s">
        <v>154</v>
      </c>
      <c r="AB1" s="2" t="s">
        <v>32</v>
      </c>
      <c r="AC1" s="2" t="s">
        <v>154</v>
      </c>
      <c r="AD1" s="2" t="s">
        <v>21</v>
      </c>
      <c r="AE1" s="2" t="s">
        <v>17</v>
      </c>
      <c r="AF1" s="2" t="s">
        <v>53</v>
      </c>
      <c r="AG1" s="2" t="s">
        <v>20</v>
      </c>
      <c r="AH1" s="2" t="s">
        <v>152</v>
      </c>
      <c r="AI1" s="2" t="s">
        <v>15</v>
      </c>
      <c r="AJ1" s="3" t="s">
        <v>19</v>
      </c>
    </row>
    <row r="2" spans="1:36" ht="15" thickBot="1" x14ac:dyDescent="0.4">
      <c r="A2" s="1">
        <v>40916</v>
      </c>
      <c r="B2">
        <v>5214</v>
      </c>
      <c r="C2">
        <v>4372</v>
      </c>
      <c r="D2">
        <v>5549</v>
      </c>
      <c r="E2">
        <v>0</v>
      </c>
      <c r="F2">
        <v>5281</v>
      </c>
      <c r="G2">
        <v>0</v>
      </c>
      <c r="H2">
        <f>IF(AND(L2=0,E2=0,G2=0,I2=0,O2=0,J2=0),1,0)</f>
        <v>1</v>
      </c>
      <c r="I2">
        <v>0</v>
      </c>
      <c r="J2">
        <v>0</v>
      </c>
      <c r="K2">
        <v>4638</v>
      </c>
      <c r="L2">
        <v>0</v>
      </c>
      <c r="M2">
        <v>0.49221563843383292</v>
      </c>
      <c r="N2">
        <v>1</v>
      </c>
      <c r="O2">
        <v>0</v>
      </c>
      <c r="P2">
        <v>14.8</v>
      </c>
      <c r="Q2">
        <f>$AB$2+SUMPRODUCT(C2:J2,$AC$2:$AJ$2)</f>
        <v>5707.6878994131075</v>
      </c>
      <c r="R2">
        <f>Q2-B2</f>
        <v>493.68789941310752</v>
      </c>
      <c r="S2">
        <f>ABS(R2)</f>
        <v>493.68789941310752</v>
      </c>
      <c r="T2" s="8">
        <f>S2/B2</f>
        <v>9.4685059342751732E-2</v>
      </c>
      <c r="U2">
        <v>1141</v>
      </c>
      <c r="V2">
        <f>IF(R2&lt;0,R2*-72,R2*18)</f>
        <v>8886.3821894359353</v>
      </c>
      <c r="W2">
        <f>U2*18</f>
        <v>20538</v>
      </c>
      <c r="X2">
        <f>IF(R2&lt;0,R2*2,R2)</f>
        <v>493.68789941310752</v>
      </c>
      <c r="Y2">
        <f>X2^2</f>
        <v>243727.74202692657</v>
      </c>
      <c r="Z2">
        <v>4438.6000000000004</v>
      </c>
      <c r="AB2" s="2">
        <v>621.55575755208656</v>
      </c>
      <c r="AC2" s="2">
        <v>0.40214832844610598</v>
      </c>
      <c r="AD2" s="2">
        <v>0.23712180745565684</v>
      </c>
      <c r="AE2" s="2">
        <v>-383.50649252563193</v>
      </c>
      <c r="AF2" s="2">
        <v>0.31108657055805888</v>
      </c>
      <c r="AG2" s="2">
        <v>556.29169557170599</v>
      </c>
      <c r="AH2" s="2">
        <v>369.30256120609766</v>
      </c>
      <c r="AI2" s="2">
        <v>-726.5755424462476</v>
      </c>
      <c r="AJ2" s="3">
        <v>205.69509271530282</v>
      </c>
    </row>
    <row r="3" spans="1:36" x14ac:dyDescent="0.35">
      <c r="A3" s="1">
        <v>40917</v>
      </c>
      <c r="B3">
        <v>4097</v>
      </c>
      <c r="C3">
        <v>4624.8</v>
      </c>
      <c r="D3">
        <v>4285</v>
      </c>
      <c r="E3">
        <v>0</v>
      </c>
      <c r="F3">
        <v>5214</v>
      </c>
      <c r="G3">
        <v>0</v>
      </c>
      <c r="H3">
        <f>IF(AND(L3=0,E3=0,G3=0,I3=0,O3=0,J3=0),1,0)</f>
        <v>0</v>
      </c>
      <c r="I3">
        <v>1</v>
      </c>
      <c r="J3">
        <v>0</v>
      </c>
      <c r="K3">
        <v>4905</v>
      </c>
      <c r="L3">
        <v>0</v>
      </c>
      <c r="M3">
        <v>0.37022191239688623</v>
      </c>
      <c r="N3">
        <v>0</v>
      </c>
      <c r="O3">
        <v>0</v>
      </c>
      <c r="P3">
        <v>15.4</v>
      </c>
      <c r="Q3">
        <f t="shared" ref="Q3:Q66" si="0">$AB$2+SUMPRODUCT(C3:J3,$AC$2:$AJ$2)</f>
        <v>4392.9081283405994</v>
      </c>
      <c r="R3">
        <f>Q3-B3</f>
        <v>295.90812834059943</v>
      </c>
      <c r="S3">
        <f t="shared" ref="S3:S66" si="1">ABS(R3)</f>
        <v>295.90812834059943</v>
      </c>
      <c r="T3" s="8">
        <f>S3/B3</f>
        <v>7.2225562201757243E-2</v>
      </c>
      <c r="U3">
        <v>1054</v>
      </c>
      <c r="V3">
        <f t="shared" ref="V3:V66" si="2">IF(R3&lt;0,R3*-72,R3*18)</f>
        <v>5326.3463101307898</v>
      </c>
      <c r="W3">
        <f t="shared" ref="W3:W66" si="3">U3*18</f>
        <v>18972</v>
      </c>
      <c r="X3">
        <f t="shared" ref="X3:X66" si="4">IF(R3&lt;0,R3*2,R3)</f>
        <v>295.90812834059943</v>
      </c>
      <c r="Y3">
        <f t="shared" ref="Y3:Y66" si="5">X3^2</f>
        <v>87561.620418036662</v>
      </c>
      <c r="Z3">
        <v>4172.8</v>
      </c>
    </row>
    <row r="4" spans="1:36" x14ac:dyDescent="0.35">
      <c r="A4" s="1">
        <v>40918</v>
      </c>
      <c r="B4">
        <v>3757</v>
      </c>
      <c r="C4">
        <v>4645</v>
      </c>
      <c r="D4">
        <v>3950</v>
      </c>
      <c r="E4">
        <v>0</v>
      </c>
      <c r="F4">
        <v>4097</v>
      </c>
      <c r="G4">
        <v>0</v>
      </c>
      <c r="H4">
        <f>IF(AND(L4=0,E4=0,G4=0,I4=0,O4=0,J4=0),1,0)</f>
        <v>0</v>
      </c>
      <c r="I4">
        <v>0</v>
      </c>
      <c r="J4">
        <v>0</v>
      </c>
      <c r="K4">
        <v>4864</v>
      </c>
      <c r="L4">
        <v>1</v>
      </c>
      <c r="M4">
        <v>0.46049726966422677</v>
      </c>
      <c r="N4">
        <v>0</v>
      </c>
      <c r="O4">
        <v>0</v>
      </c>
      <c r="P4">
        <v>17.7</v>
      </c>
      <c r="Q4">
        <f t="shared" si="0"/>
        <v>4700.6875622104599</v>
      </c>
      <c r="R4">
        <f>Q4-B4</f>
        <v>943.68756221045987</v>
      </c>
      <c r="S4">
        <f t="shared" si="1"/>
        <v>943.68756221045987</v>
      </c>
      <c r="T4" s="8">
        <f>S4/B4</f>
        <v>0.25118114511856798</v>
      </c>
      <c r="U4">
        <v>1583</v>
      </c>
      <c r="V4">
        <f t="shared" si="2"/>
        <v>16986.376119788278</v>
      </c>
      <c r="W4">
        <f t="shared" si="3"/>
        <v>28494</v>
      </c>
      <c r="X4">
        <f t="shared" si="4"/>
        <v>943.68756221045987</v>
      </c>
      <c r="Y4">
        <f t="shared" si="5"/>
        <v>890546.21507072053</v>
      </c>
      <c r="Z4">
        <v>4372</v>
      </c>
      <c r="AB4" t="s">
        <v>103</v>
      </c>
      <c r="AC4">
        <f>SUM(Y2:Y360)</f>
        <v>390818967.97460902</v>
      </c>
    </row>
    <row r="5" spans="1:36" x14ac:dyDescent="0.35">
      <c r="A5" s="1">
        <v>40919</v>
      </c>
      <c r="B5">
        <v>4307</v>
      </c>
      <c r="C5">
        <v>4513.8</v>
      </c>
      <c r="D5">
        <v>3996</v>
      </c>
      <c r="E5">
        <v>1</v>
      </c>
      <c r="F5">
        <v>3757</v>
      </c>
      <c r="G5">
        <v>0</v>
      </c>
      <c r="H5">
        <f>IF(AND(L5=0,E5=0,G5=0,I5=0,O5=0,J5=0),1,0)</f>
        <v>0</v>
      </c>
      <c r="I5">
        <v>0</v>
      </c>
      <c r="J5">
        <v>0</v>
      </c>
      <c r="K5">
        <v>4356</v>
      </c>
      <c r="L5">
        <v>0</v>
      </c>
      <c r="M5">
        <v>0.5639014755431625</v>
      </c>
      <c r="N5">
        <v>0</v>
      </c>
      <c r="O5">
        <v>0</v>
      </c>
      <c r="P5">
        <v>17.899999999999999</v>
      </c>
      <c r="Q5">
        <f t="shared" si="0"/>
        <v>4169.5573781459207</v>
      </c>
      <c r="R5">
        <f>Q5-B5</f>
        <v>-137.44262185407933</v>
      </c>
      <c r="S5">
        <f t="shared" si="1"/>
        <v>137.44262185407933</v>
      </c>
      <c r="T5" s="8">
        <f>S5/B5</f>
        <v>3.1911451556554289E-2</v>
      </c>
      <c r="U5">
        <v>1321</v>
      </c>
      <c r="V5">
        <f t="shared" si="2"/>
        <v>9895.8687734937121</v>
      </c>
      <c r="W5">
        <f t="shared" si="3"/>
        <v>23778</v>
      </c>
      <c r="X5">
        <f t="shared" si="4"/>
        <v>-274.88524370815867</v>
      </c>
      <c r="Y5">
        <f t="shared" si="5"/>
        <v>75561.897208493785</v>
      </c>
      <c r="Z5">
        <v>4624.8</v>
      </c>
    </row>
    <row r="6" spans="1:36" x14ac:dyDescent="0.35">
      <c r="A6" s="1">
        <v>40920</v>
      </c>
      <c r="B6">
        <v>4380</v>
      </c>
      <c r="C6">
        <v>4531.2</v>
      </c>
      <c r="D6">
        <v>4413</v>
      </c>
      <c r="E6">
        <v>0</v>
      </c>
      <c r="F6">
        <v>4307</v>
      </c>
      <c r="G6">
        <v>0</v>
      </c>
      <c r="H6">
        <f>IF(AND(L6=0,E6=0,G6=0,I6=0,O6=0,J6=0),1,0)</f>
        <v>0</v>
      </c>
      <c r="I6">
        <v>0</v>
      </c>
      <c r="J6">
        <v>0</v>
      </c>
      <c r="K6">
        <v>4053.6666666666665</v>
      </c>
      <c r="L6">
        <v>0</v>
      </c>
      <c r="M6">
        <v>0.50848146857209253</v>
      </c>
      <c r="N6">
        <v>0</v>
      </c>
      <c r="O6">
        <v>1</v>
      </c>
      <c r="P6">
        <v>18.3</v>
      </c>
      <c r="Q6">
        <f t="shared" si="0"/>
        <v>4830.0386591024562</v>
      </c>
      <c r="R6">
        <f>Q6-B6</f>
        <v>450.03865910245622</v>
      </c>
      <c r="S6">
        <f t="shared" si="1"/>
        <v>450.03865910245622</v>
      </c>
      <c r="T6" s="8">
        <f>S6/B6</f>
        <v>0.10274855230649685</v>
      </c>
      <c r="U6">
        <v>1155</v>
      </c>
      <c r="V6">
        <f t="shared" si="2"/>
        <v>8100.695863844212</v>
      </c>
      <c r="W6">
        <f t="shared" si="3"/>
        <v>20790</v>
      </c>
      <c r="X6">
        <f t="shared" si="4"/>
        <v>450.03865910245622</v>
      </c>
      <c r="Y6">
        <f t="shared" si="5"/>
        <v>202534.7946867368</v>
      </c>
      <c r="Z6">
        <v>4645</v>
      </c>
      <c r="AB6" t="s">
        <v>22</v>
      </c>
    </row>
    <row r="7" spans="1:36" ht="15" thickBot="1" x14ac:dyDescent="0.4">
      <c r="A7" s="1">
        <v>40921</v>
      </c>
      <c r="B7">
        <v>4075</v>
      </c>
      <c r="C7">
        <v>4351</v>
      </c>
      <c r="D7">
        <v>4220</v>
      </c>
      <c r="E7">
        <v>0</v>
      </c>
      <c r="F7">
        <v>4380</v>
      </c>
      <c r="G7">
        <v>0</v>
      </c>
      <c r="H7">
        <f>IF(AND(L7=0,E7=0,G7=0,I7=0,O7=0,J7=0),1,0)</f>
        <v>0</v>
      </c>
      <c r="I7">
        <v>0</v>
      </c>
      <c r="J7">
        <v>1</v>
      </c>
      <c r="K7">
        <v>4148</v>
      </c>
      <c r="L7">
        <v>0</v>
      </c>
      <c r="M7">
        <v>0.46456372719879169</v>
      </c>
      <c r="N7">
        <v>0</v>
      </c>
      <c r="O7">
        <v>0</v>
      </c>
      <c r="P7">
        <v>19.3</v>
      </c>
      <c r="Q7">
        <f t="shared" si="0"/>
        <v>4940.2114338435658</v>
      </c>
      <c r="R7">
        <f>Q7-B7</f>
        <v>865.21143384356583</v>
      </c>
      <c r="S7">
        <f t="shared" si="1"/>
        <v>865.21143384356583</v>
      </c>
      <c r="T7" s="8">
        <f>S7/B7</f>
        <v>0.21232182425608978</v>
      </c>
      <c r="U7">
        <v>1876</v>
      </c>
      <c r="V7">
        <f t="shared" si="2"/>
        <v>15573.805809184185</v>
      </c>
      <c r="W7">
        <f t="shared" si="3"/>
        <v>33768</v>
      </c>
      <c r="X7">
        <f t="shared" si="4"/>
        <v>865.21143384356583</v>
      </c>
      <c r="Y7">
        <f t="shared" si="5"/>
        <v>748590.82525363914</v>
      </c>
      <c r="Z7">
        <v>4513.8</v>
      </c>
    </row>
    <row r="8" spans="1:36" x14ac:dyDescent="0.35">
      <c r="A8" s="1">
        <v>40922</v>
      </c>
      <c r="B8">
        <v>4984</v>
      </c>
      <c r="C8">
        <v>4123.2</v>
      </c>
      <c r="D8">
        <v>5281</v>
      </c>
      <c r="E8">
        <v>0</v>
      </c>
      <c r="F8">
        <v>4075</v>
      </c>
      <c r="G8">
        <v>1</v>
      </c>
      <c r="H8">
        <f>IF(AND(L8=0,E8=0,G8=0,I8=0,O8=0,J8=0),1,0)</f>
        <v>0</v>
      </c>
      <c r="I8">
        <v>0</v>
      </c>
      <c r="J8">
        <v>0</v>
      </c>
      <c r="K8">
        <v>4254</v>
      </c>
      <c r="L8">
        <v>0</v>
      </c>
      <c r="M8">
        <v>0.60561171139769954</v>
      </c>
      <c r="N8">
        <v>1</v>
      </c>
      <c r="O8">
        <v>0</v>
      </c>
      <c r="P8">
        <v>21.4</v>
      </c>
      <c r="Q8">
        <f t="shared" si="0"/>
        <v>5355.9034811701913</v>
      </c>
      <c r="R8">
        <f>Q8-B8</f>
        <v>371.9034811701913</v>
      </c>
      <c r="S8">
        <f t="shared" si="1"/>
        <v>371.9034811701913</v>
      </c>
      <c r="T8" s="8">
        <f>S8/B8</f>
        <v>7.4619478565447692E-2</v>
      </c>
      <c r="U8">
        <v>1360</v>
      </c>
      <c r="V8">
        <f t="shared" si="2"/>
        <v>6694.2626610634434</v>
      </c>
      <c r="W8">
        <f t="shared" si="3"/>
        <v>24480</v>
      </c>
      <c r="X8">
        <f t="shared" si="4"/>
        <v>371.9034811701913</v>
      </c>
      <c r="Y8">
        <f t="shared" si="5"/>
        <v>138312.19930650684</v>
      </c>
      <c r="Z8">
        <v>4531.2</v>
      </c>
      <c r="AB8" s="5" t="s">
        <v>23</v>
      </c>
      <c r="AC8" s="5"/>
    </row>
    <row r="9" spans="1:36" x14ac:dyDescent="0.35">
      <c r="A9" s="1">
        <v>40923</v>
      </c>
      <c r="B9">
        <v>4625</v>
      </c>
      <c r="C9">
        <v>4300.6000000000004</v>
      </c>
      <c r="D9">
        <v>5214</v>
      </c>
      <c r="E9">
        <v>0</v>
      </c>
      <c r="F9">
        <v>4984</v>
      </c>
      <c r="G9">
        <v>0</v>
      </c>
      <c r="H9">
        <f>IF(AND(L9=0,E9=0,G9=0,I9=0,O9=0,J9=0),1,0)</f>
        <v>1</v>
      </c>
      <c r="I9">
        <v>0</v>
      </c>
      <c r="J9">
        <v>0</v>
      </c>
      <c r="K9">
        <v>4479.666666666667</v>
      </c>
      <c r="L9">
        <v>0</v>
      </c>
      <c r="M9">
        <v>0.45828976414546302</v>
      </c>
      <c r="N9">
        <v>1</v>
      </c>
      <c r="O9">
        <v>0</v>
      </c>
      <c r="P9">
        <v>23.6</v>
      </c>
      <c r="Q9">
        <f t="shared" si="0"/>
        <v>5507.1459918086675</v>
      </c>
      <c r="R9">
        <f>Q9-B9</f>
        <v>882.14599180866753</v>
      </c>
      <c r="S9">
        <f t="shared" si="1"/>
        <v>882.14599180866753</v>
      </c>
      <c r="T9" s="8">
        <f>S9/B9</f>
        <v>0.19073426849917136</v>
      </c>
      <c r="U9">
        <v>1708</v>
      </c>
      <c r="V9">
        <f t="shared" si="2"/>
        <v>15878.627852556016</v>
      </c>
      <c r="W9">
        <f t="shared" si="3"/>
        <v>30744</v>
      </c>
      <c r="X9">
        <f t="shared" si="4"/>
        <v>882.14599180866753</v>
      </c>
      <c r="Y9">
        <f t="shared" si="5"/>
        <v>778181.55086409778</v>
      </c>
      <c r="Z9">
        <v>4351</v>
      </c>
      <c r="AB9" s="2" t="s">
        <v>24</v>
      </c>
      <c r="AC9" s="2">
        <v>0.78447707757244711</v>
      </c>
    </row>
    <row r="10" spans="1:36" x14ac:dyDescent="0.35">
      <c r="A10" s="1">
        <v>40924</v>
      </c>
      <c r="B10">
        <v>3706</v>
      </c>
      <c r="C10">
        <v>4474.2</v>
      </c>
      <c r="D10">
        <v>4097</v>
      </c>
      <c r="E10">
        <v>0</v>
      </c>
      <c r="F10">
        <v>4625</v>
      </c>
      <c r="G10">
        <v>0</v>
      </c>
      <c r="H10">
        <f>IF(AND(L10=0,E10=0,G10=0,I10=0,O10=0,J10=0),1,0)</f>
        <v>0</v>
      </c>
      <c r="I10">
        <v>1</v>
      </c>
      <c r="J10">
        <v>0</v>
      </c>
      <c r="K10">
        <v>4561.333333333333</v>
      </c>
      <c r="L10">
        <v>0</v>
      </c>
      <c r="M10">
        <v>0.39322644359242476</v>
      </c>
      <c r="N10">
        <v>0</v>
      </c>
      <c r="O10">
        <v>0</v>
      </c>
      <c r="P10">
        <v>19.2</v>
      </c>
      <c r="Q10">
        <f t="shared" si="0"/>
        <v>4104.5357002162546</v>
      </c>
      <c r="R10">
        <f>Q10-B10</f>
        <v>398.53570021625455</v>
      </c>
      <c r="S10">
        <f t="shared" si="1"/>
        <v>398.53570021625455</v>
      </c>
      <c r="T10" s="8">
        <f>S10/B10</f>
        <v>0.10753796551976648</v>
      </c>
      <c r="U10">
        <v>1589</v>
      </c>
      <c r="V10">
        <f t="shared" si="2"/>
        <v>7173.642603892582</v>
      </c>
      <c r="W10">
        <f t="shared" si="3"/>
        <v>28602</v>
      </c>
      <c r="X10">
        <f t="shared" si="4"/>
        <v>398.53570021625455</v>
      </c>
      <c r="Y10">
        <f t="shared" si="5"/>
        <v>158830.70434686032</v>
      </c>
      <c r="Z10">
        <v>4123.2</v>
      </c>
      <c r="AB10" s="2" t="s">
        <v>25</v>
      </c>
      <c r="AC10" s="2">
        <v>0.61540428523660728</v>
      </c>
    </row>
    <row r="11" spans="1:36" x14ac:dyDescent="0.35">
      <c r="A11" s="1">
        <v>40925</v>
      </c>
      <c r="B11">
        <v>3782</v>
      </c>
      <c r="C11">
        <v>4354</v>
      </c>
      <c r="D11">
        <v>3757</v>
      </c>
      <c r="E11">
        <v>0</v>
      </c>
      <c r="F11">
        <v>3706</v>
      </c>
      <c r="G11">
        <v>0</v>
      </c>
      <c r="H11">
        <f>IF(AND(L11=0,E11=0,G11=0,I11=0,O11=0,J11=0),1,0)</f>
        <v>0</v>
      </c>
      <c r="I11">
        <v>0</v>
      </c>
      <c r="J11">
        <v>0</v>
      </c>
      <c r="K11">
        <v>4438.333333333333</v>
      </c>
      <c r="L11">
        <v>1</v>
      </c>
      <c r="M11">
        <v>0.50883002207505523</v>
      </c>
      <c r="N11">
        <v>0</v>
      </c>
      <c r="O11">
        <v>0</v>
      </c>
      <c r="P11">
        <v>16</v>
      </c>
      <c r="Q11">
        <f t="shared" si="0"/>
        <v>4416.2630407055003</v>
      </c>
      <c r="R11">
        <f>Q11-B11</f>
        <v>634.26304070550032</v>
      </c>
      <c r="S11">
        <f t="shared" si="1"/>
        <v>634.26304070550032</v>
      </c>
      <c r="T11" s="8">
        <f>S11/B11</f>
        <v>0.16770572202683773</v>
      </c>
      <c r="U11">
        <v>1485</v>
      </c>
      <c r="V11">
        <f t="shared" si="2"/>
        <v>11416.734732699006</v>
      </c>
      <c r="W11">
        <f t="shared" si="3"/>
        <v>26730</v>
      </c>
      <c r="X11">
        <f t="shared" si="4"/>
        <v>634.26304070550032</v>
      </c>
      <c r="Y11">
        <f t="shared" si="5"/>
        <v>402289.60480498715</v>
      </c>
      <c r="Z11">
        <v>4300.6000000000004</v>
      </c>
      <c r="AB11" s="2" t="s">
        <v>26</v>
      </c>
      <c r="AC11" s="2">
        <v>0.60661352604201546</v>
      </c>
    </row>
    <row r="12" spans="1:36" x14ac:dyDescent="0.35">
      <c r="A12" s="1">
        <v>40926</v>
      </c>
      <c r="B12">
        <v>4263</v>
      </c>
      <c r="C12">
        <v>4234.3999999999996</v>
      </c>
      <c r="D12">
        <v>4307</v>
      </c>
      <c r="E12">
        <v>1</v>
      </c>
      <c r="F12">
        <v>3782</v>
      </c>
      <c r="G12">
        <v>0</v>
      </c>
      <c r="H12">
        <f>IF(AND(L12=0,E12=0,G12=0,I12=0,O12=0,J12=0),1,0)</f>
        <v>0</v>
      </c>
      <c r="I12">
        <v>0</v>
      </c>
      <c r="J12">
        <v>0</v>
      </c>
      <c r="K12">
        <v>4037.6666666666665</v>
      </c>
      <c r="L12">
        <v>0</v>
      </c>
      <c r="M12">
        <v>0.55588474497502038</v>
      </c>
      <c r="N12">
        <v>0</v>
      </c>
      <c r="O12">
        <v>0</v>
      </c>
      <c r="P12">
        <v>15.7</v>
      </c>
      <c r="Q12">
        <f t="shared" si="0"/>
        <v>4138.7191815607384</v>
      </c>
      <c r="R12">
        <f>Q12-B12</f>
        <v>-124.28081843926157</v>
      </c>
      <c r="S12">
        <f t="shared" si="1"/>
        <v>124.28081843926157</v>
      </c>
      <c r="T12" s="8">
        <f>S12/B12</f>
        <v>2.9153370499474914E-2</v>
      </c>
      <c r="U12">
        <v>1395</v>
      </c>
      <c r="V12">
        <f t="shared" si="2"/>
        <v>8948.2189276268327</v>
      </c>
      <c r="W12">
        <f t="shared" si="3"/>
        <v>25110</v>
      </c>
      <c r="X12">
        <f t="shared" si="4"/>
        <v>-248.56163687852313</v>
      </c>
      <c r="Y12">
        <f t="shared" si="5"/>
        <v>61782.887327730794</v>
      </c>
      <c r="Z12">
        <v>4474.2</v>
      </c>
      <c r="AB12" s="2" t="s">
        <v>6</v>
      </c>
      <c r="AC12" s="2">
        <v>742.00608541722863</v>
      </c>
    </row>
    <row r="13" spans="1:36" ht="15" thickBot="1" x14ac:dyDescent="0.4">
      <c r="A13" s="1">
        <v>40927</v>
      </c>
      <c r="B13">
        <v>3901</v>
      </c>
      <c r="C13">
        <v>4272</v>
      </c>
      <c r="D13">
        <v>4380</v>
      </c>
      <c r="E13">
        <v>0</v>
      </c>
      <c r="F13">
        <v>4263</v>
      </c>
      <c r="G13">
        <v>0</v>
      </c>
      <c r="H13">
        <f>IF(AND(L13=0,E13=0,G13=0,I13=0,O13=0,J13=0),1,0)</f>
        <v>0</v>
      </c>
      <c r="I13">
        <v>0</v>
      </c>
      <c r="J13">
        <v>0</v>
      </c>
      <c r="K13">
        <v>3917</v>
      </c>
      <c r="L13">
        <v>0</v>
      </c>
      <c r="M13">
        <v>0.45794121064250032</v>
      </c>
      <c r="N13">
        <v>0</v>
      </c>
      <c r="O13">
        <v>1</v>
      </c>
      <c r="P13">
        <v>16.7</v>
      </c>
      <c r="Q13">
        <f t="shared" si="0"/>
        <v>4704.2889836186332</v>
      </c>
      <c r="R13">
        <f>Q13-B13</f>
        <v>803.28898361863321</v>
      </c>
      <c r="S13">
        <f t="shared" si="1"/>
        <v>803.28898361863321</v>
      </c>
      <c r="T13" s="8">
        <f>S13/B13</f>
        <v>0.20591873458565321</v>
      </c>
      <c r="U13">
        <v>1336</v>
      </c>
      <c r="V13">
        <f t="shared" si="2"/>
        <v>14459.201705135398</v>
      </c>
      <c r="W13">
        <f t="shared" si="3"/>
        <v>24048</v>
      </c>
      <c r="X13">
        <f t="shared" si="4"/>
        <v>803.28898361863321</v>
      </c>
      <c r="Y13">
        <f t="shared" si="5"/>
        <v>645273.19120305672</v>
      </c>
      <c r="Z13">
        <v>4354</v>
      </c>
      <c r="AB13" s="3" t="s">
        <v>27</v>
      </c>
      <c r="AC13" s="3">
        <v>359</v>
      </c>
    </row>
    <row r="14" spans="1:36" x14ac:dyDescent="0.35">
      <c r="A14" s="1">
        <v>40928</v>
      </c>
      <c r="B14">
        <v>4376</v>
      </c>
      <c r="C14">
        <v>4055.4</v>
      </c>
      <c r="D14">
        <v>4075</v>
      </c>
      <c r="E14">
        <v>0</v>
      </c>
      <c r="F14">
        <v>3901</v>
      </c>
      <c r="G14">
        <v>0</v>
      </c>
      <c r="H14">
        <f>IF(AND(L14=0,E14=0,G14=0,I14=0,O14=0,J14=0),1,0)</f>
        <v>0</v>
      </c>
      <c r="I14">
        <v>0</v>
      </c>
      <c r="J14">
        <v>1</v>
      </c>
      <c r="K14">
        <v>3982</v>
      </c>
      <c r="L14">
        <v>0</v>
      </c>
      <c r="M14">
        <v>0.55518763796909487</v>
      </c>
      <c r="N14">
        <v>0</v>
      </c>
      <c r="O14">
        <v>0</v>
      </c>
      <c r="P14">
        <v>16.600000000000001</v>
      </c>
      <c r="Q14">
        <f t="shared" si="0"/>
        <v>4637.9432585765171</v>
      </c>
      <c r="R14">
        <f>Q14-B14</f>
        <v>261.94325857651711</v>
      </c>
      <c r="S14">
        <f t="shared" si="1"/>
        <v>261.94325857651711</v>
      </c>
      <c r="T14" s="8">
        <f>S14/B14</f>
        <v>5.9859062746004825E-2</v>
      </c>
      <c r="U14">
        <v>1306</v>
      </c>
      <c r="V14">
        <f t="shared" si="2"/>
        <v>4714.978654377308</v>
      </c>
      <c r="W14">
        <f t="shared" si="3"/>
        <v>23508</v>
      </c>
      <c r="X14">
        <f t="shared" si="4"/>
        <v>261.94325857651711</v>
      </c>
      <c r="Y14">
        <f t="shared" si="5"/>
        <v>68614.270713684105</v>
      </c>
      <c r="Z14">
        <v>4234.3999999999996</v>
      </c>
    </row>
    <row r="15" spans="1:36" ht="15" thickBot="1" x14ac:dyDescent="0.4">
      <c r="A15" s="1">
        <v>40929</v>
      </c>
      <c r="B15">
        <v>5661</v>
      </c>
      <c r="C15">
        <v>4005.6</v>
      </c>
      <c r="D15">
        <v>4984</v>
      </c>
      <c r="E15">
        <v>0</v>
      </c>
      <c r="F15">
        <v>4376</v>
      </c>
      <c r="G15">
        <v>1</v>
      </c>
      <c r="H15">
        <f>IF(AND(L15=0,E15=0,G15=0,I15=0,O15=0,J15=0),1,0)</f>
        <v>0</v>
      </c>
      <c r="I15">
        <v>0</v>
      </c>
      <c r="J15">
        <v>0</v>
      </c>
      <c r="K15">
        <v>4180</v>
      </c>
      <c r="L15">
        <v>0</v>
      </c>
      <c r="M15">
        <v>0.64929708376902517</v>
      </c>
      <c r="N15">
        <v>1</v>
      </c>
      <c r="O15">
        <v>0</v>
      </c>
      <c r="P15">
        <v>18.399999999999999</v>
      </c>
      <c r="Q15">
        <f t="shared" si="0"/>
        <v>5331.8227186685745</v>
      </c>
      <c r="R15">
        <f>Q15-B15</f>
        <v>-329.17728133142555</v>
      </c>
      <c r="S15">
        <f t="shared" si="1"/>
        <v>329.17728133142555</v>
      </c>
      <c r="T15" s="8">
        <f>S15/B15</f>
        <v>5.8148256726978549E-2</v>
      </c>
      <c r="U15">
        <v>633</v>
      </c>
      <c r="V15">
        <f t="shared" si="2"/>
        <v>23700.764255862639</v>
      </c>
      <c r="W15">
        <f t="shared" si="3"/>
        <v>11394</v>
      </c>
      <c r="X15">
        <f t="shared" si="4"/>
        <v>-658.35456266285109</v>
      </c>
      <c r="Y15">
        <f t="shared" si="5"/>
        <v>433430.73017899395</v>
      </c>
      <c r="Z15">
        <v>4272</v>
      </c>
      <c r="AB15" t="s">
        <v>28</v>
      </c>
    </row>
    <row r="16" spans="1:36" x14ac:dyDescent="0.35">
      <c r="A16" s="1">
        <v>40930</v>
      </c>
      <c r="B16">
        <v>5299</v>
      </c>
      <c r="C16">
        <v>4396.6000000000004</v>
      </c>
      <c r="D16">
        <v>4625</v>
      </c>
      <c r="E16">
        <v>0</v>
      </c>
      <c r="F16">
        <v>5661</v>
      </c>
      <c r="G16">
        <v>0</v>
      </c>
      <c r="H16">
        <f>IF(AND(L16=0,E16=0,G16=0,I16=0,O16=0,J16=0),1,0)</f>
        <v>1</v>
      </c>
      <c r="I16">
        <v>0</v>
      </c>
      <c r="J16">
        <v>0</v>
      </c>
      <c r="K16">
        <v>4646</v>
      </c>
      <c r="L16">
        <v>0</v>
      </c>
      <c r="M16">
        <v>0.45794121064250032</v>
      </c>
      <c r="N16">
        <v>1</v>
      </c>
      <c r="O16">
        <v>0</v>
      </c>
      <c r="P16">
        <v>17.100000000000001</v>
      </c>
      <c r="Q16">
        <f t="shared" si="0"/>
        <v>5616.6930950159185</v>
      </c>
      <c r="R16">
        <f>Q16-B16</f>
        <v>317.69309501591852</v>
      </c>
      <c r="S16">
        <f t="shared" si="1"/>
        <v>317.69309501591852</v>
      </c>
      <c r="T16" s="8">
        <f>S16/B16</f>
        <v>5.9953405362505853E-2</v>
      </c>
      <c r="U16">
        <v>1060</v>
      </c>
      <c r="V16">
        <f t="shared" si="2"/>
        <v>5718.4757102865333</v>
      </c>
      <c r="W16">
        <f t="shared" si="3"/>
        <v>19080</v>
      </c>
      <c r="X16">
        <f t="shared" si="4"/>
        <v>317.69309501591852</v>
      </c>
      <c r="Y16">
        <f t="shared" si="5"/>
        <v>100928.90262079344</v>
      </c>
      <c r="Z16">
        <v>4055.4</v>
      </c>
      <c r="AB16" s="4"/>
      <c r="AC16" s="4" t="s">
        <v>33</v>
      </c>
      <c r="AD16" s="4" t="s">
        <v>34</v>
      </c>
      <c r="AE16" s="4" t="s">
        <v>35</v>
      </c>
      <c r="AF16" s="4" t="s">
        <v>36</v>
      </c>
      <c r="AG16" s="4" t="s">
        <v>37</v>
      </c>
    </row>
    <row r="17" spans="1:36" x14ac:dyDescent="0.35">
      <c r="A17" s="1">
        <v>40931</v>
      </c>
      <c r="B17">
        <v>3587</v>
      </c>
      <c r="C17">
        <v>4700</v>
      </c>
      <c r="D17">
        <v>3706</v>
      </c>
      <c r="E17">
        <v>0</v>
      </c>
      <c r="F17">
        <v>5299</v>
      </c>
      <c r="G17">
        <v>0</v>
      </c>
      <c r="H17">
        <f>IF(AND(L17=0,E17=0,G17=0,I17=0,O17=0,J17=0),1,0)</f>
        <v>0</v>
      </c>
      <c r="I17">
        <v>1</v>
      </c>
      <c r="J17">
        <v>0</v>
      </c>
      <c r="K17">
        <v>5112</v>
      </c>
      <c r="L17">
        <v>0</v>
      </c>
      <c r="M17">
        <v>0.30109213430928317</v>
      </c>
      <c r="N17">
        <v>0</v>
      </c>
      <c r="O17">
        <v>0</v>
      </c>
      <c r="P17">
        <v>17.899999999999999</v>
      </c>
      <c r="Q17">
        <f t="shared" si="0"/>
        <v>4312.2985146203555</v>
      </c>
      <c r="R17">
        <f>Q17-B17</f>
        <v>725.29851462035549</v>
      </c>
      <c r="S17">
        <f t="shared" si="1"/>
        <v>725.29851462035549</v>
      </c>
      <c r="T17" s="8">
        <f>S17/B17</f>
        <v>0.20220198344587553</v>
      </c>
      <c r="U17">
        <v>1593</v>
      </c>
      <c r="V17">
        <f t="shared" si="2"/>
        <v>13055.373263166399</v>
      </c>
      <c r="W17">
        <f t="shared" si="3"/>
        <v>28674</v>
      </c>
      <c r="X17">
        <f t="shared" si="4"/>
        <v>725.29851462035549</v>
      </c>
      <c r="Y17">
        <f t="shared" si="5"/>
        <v>526057.93531049404</v>
      </c>
      <c r="Z17">
        <v>4005.6</v>
      </c>
      <c r="AB17" s="2" t="s">
        <v>29</v>
      </c>
      <c r="AC17" s="2">
        <v>8</v>
      </c>
      <c r="AD17" s="2">
        <v>308346521.60294545</v>
      </c>
      <c r="AE17" s="2">
        <v>38543315.200368181</v>
      </c>
      <c r="AF17" s="2">
        <v>70.00581765625094</v>
      </c>
      <c r="AG17" s="2">
        <v>5.1718711989831341E-68</v>
      </c>
    </row>
    <row r="18" spans="1:36" x14ac:dyDescent="0.35">
      <c r="A18" s="1">
        <v>40932</v>
      </c>
      <c r="B18">
        <v>3742</v>
      </c>
      <c r="C18">
        <v>4564.8</v>
      </c>
      <c r="D18">
        <v>3782</v>
      </c>
      <c r="E18">
        <v>0</v>
      </c>
      <c r="F18">
        <v>3587</v>
      </c>
      <c r="G18">
        <v>0</v>
      </c>
      <c r="H18">
        <f>IF(AND(L18=0,E18=0,G18=0,I18=0,O18=0,J18=0),1,0)</f>
        <v>0</v>
      </c>
      <c r="I18">
        <v>0</v>
      </c>
      <c r="J18">
        <v>0</v>
      </c>
      <c r="K18">
        <v>4849</v>
      </c>
      <c r="L18">
        <v>1</v>
      </c>
      <c r="M18">
        <v>0.51800859765307306</v>
      </c>
      <c r="N18">
        <v>0</v>
      </c>
      <c r="O18">
        <v>0</v>
      </c>
      <c r="Q18">
        <f t="shared" si="0"/>
        <v>4469.9446516319222</v>
      </c>
      <c r="R18">
        <f>Q18-B18</f>
        <v>727.94465163192217</v>
      </c>
      <c r="S18">
        <f t="shared" si="1"/>
        <v>727.94465163192217</v>
      </c>
      <c r="T18" s="8">
        <f>S18/B18</f>
        <v>0.19453357873648375</v>
      </c>
      <c r="U18">
        <v>1361</v>
      </c>
      <c r="V18">
        <f t="shared" si="2"/>
        <v>13103.003729374599</v>
      </c>
      <c r="W18">
        <f t="shared" si="3"/>
        <v>24498</v>
      </c>
      <c r="X18">
        <f t="shared" si="4"/>
        <v>727.94465163192217</v>
      </c>
      <c r="Y18">
        <f t="shared" si="5"/>
        <v>529903.41583952052</v>
      </c>
      <c r="Z18">
        <v>4396.6000000000004</v>
      </c>
      <c r="AB18" s="2" t="s">
        <v>30</v>
      </c>
      <c r="AC18" s="2">
        <v>350</v>
      </c>
      <c r="AD18" s="2">
        <v>192700560.77866986</v>
      </c>
      <c r="AE18" s="2">
        <v>550573.03079619957</v>
      </c>
      <c r="AF18" s="2"/>
      <c r="AG18" s="2"/>
    </row>
    <row r="19" spans="1:36" ht="15" thickBot="1" x14ac:dyDescent="0.4">
      <c r="A19" s="1">
        <v>40933</v>
      </c>
      <c r="B19">
        <v>3516</v>
      </c>
      <c r="C19">
        <v>4533</v>
      </c>
      <c r="D19">
        <v>4263</v>
      </c>
      <c r="E19">
        <v>1</v>
      </c>
      <c r="F19">
        <v>3742</v>
      </c>
      <c r="G19">
        <v>0</v>
      </c>
      <c r="H19">
        <f>IF(AND(L19=0,E19=0,G19=0,I19=0,O19=0,J19=0),1,0)</f>
        <v>0</v>
      </c>
      <c r="I19">
        <v>0</v>
      </c>
      <c r="J19">
        <v>0</v>
      </c>
      <c r="K19">
        <v>4209.333333333333</v>
      </c>
      <c r="L19">
        <v>0</v>
      </c>
      <c r="M19">
        <v>0.47374230277680957</v>
      </c>
      <c r="N19">
        <v>0</v>
      </c>
      <c r="O19">
        <v>0</v>
      </c>
      <c r="Q19">
        <f t="shared" si="0"/>
        <v>4235.9238500843749</v>
      </c>
      <c r="R19">
        <f>Q19-B19</f>
        <v>719.92385008437486</v>
      </c>
      <c r="S19">
        <f t="shared" si="1"/>
        <v>719.92385008437486</v>
      </c>
      <c r="T19" s="8">
        <f>S19/B19</f>
        <v>0.20475649888634098</v>
      </c>
      <c r="U19">
        <v>1881</v>
      </c>
      <c r="V19">
        <f t="shared" si="2"/>
        <v>12958.629301518748</v>
      </c>
      <c r="W19">
        <f t="shared" si="3"/>
        <v>33858</v>
      </c>
      <c r="X19">
        <f t="shared" si="4"/>
        <v>719.92385008437486</v>
      </c>
      <c r="Y19">
        <f t="shared" si="5"/>
        <v>518290.34992030944</v>
      </c>
      <c r="Z19">
        <v>4700</v>
      </c>
      <c r="AB19" s="3" t="s">
        <v>31</v>
      </c>
      <c r="AC19" s="3">
        <v>358</v>
      </c>
      <c r="AD19" s="3">
        <v>501047082.38161528</v>
      </c>
      <c r="AE19" s="3"/>
      <c r="AF19" s="3"/>
      <c r="AG19" s="3"/>
    </row>
    <row r="20" spans="1:36" ht="15" thickBot="1" x14ac:dyDescent="0.4">
      <c r="A20" s="1">
        <v>40934</v>
      </c>
      <c r="B20">
        <v>3657</v>
      </c>
      <c r="C20">
        <v>4361</v>
      </c>
      <c r="D20">
        <v>3901</v>
      </c>
      <c r="E20">
        <v>0</v>
      </c>
      <c r="F20">
        <v>3516</v>
      </c>
      <c r="G20">
        <v>0</v>
      </c>
      <c r="H20">
        <f>IF(AND(L20=0,E20=0,G20=0,I20=0,O20=0,J20=0),1,0)</f>
        <v>0</v>
      </c>
      <c r="I20">
        <v>0</v>
      </c>
      <c r="J20">
        <v>0</v>
      </c>
      <c r="K20">
        <v>3615</v>
      </c>
      <c r="L20">
        <v>0</v>
      </c>
      <c r="M20">
        <v>0.51638201463924716</v>
      </c>
      <c r="N20">
        <v>0</v>
      </c>
      <c r="O20">
        <v>1</v>
      </c>
      <c r="Q20">
        <f t="shared" si="0"/>
        <v>4394.1171708722068</v>
      </c>
      <c r="R20">
        <f>Q20-B20</f>
        <v>737.11717087220677</v>
      </c>
      <c r="S20">
        <f t="shared" si="1"/>
        <v>737.11717087220677</v>
      </c>
      <c r="T20" s="8">
        <f>S20/B20</f>
        <v>0.20156334997872757</v>
      </c>
      <c r="U20">
        <v>1534</v>
      </c>
      <c r="V20">
        <f t="shared" si="2"/>
        <v>13268.109075699722</v>
      </c>
      <c r="W20">
        <f t="shared" si="3"/>
        <v>27612</v>
      </c>
      <c r="X20">
        <f t="shared" si="4"/>
        <v>737.11717087220677</v>
      </c>
      <c r="Y20">
        <f t="shared" si="5"/>
        <v>543341.72359464609</v>
      </c>
      <c r="Z20">
        <v>4564.8</v>
      </c>
    </row>
    <row r="21" spans="1:36" x14ac:dyDescent="0.35">
      <c r="A21" s="1">
        <v>40935</v>
      </c>
      <c r="B21">
        <v>4107</v>
      </c>
      <c r="C21">
        <v>3960.2</v>
      </c>
      <c r="D21">
        <v>4376</v>
      </c>
      <c r="E21">
        <v>0</v>
      </c>
      <c r="F21">
        <v>3657</v>
      </c>
      <c r="G21">
        <v>0</v>
      </c>
      <c r="H21">
        <f>IF(AND(L21=0,E21=0,G21=0,I21=0,O21=0,J21=0),1,0)</f>
        <v>0</v>
      </c>
      <c r="I21">
        <v>0</v>
      </c>
      <c r="J21">
        <v>1</v>
      </c>
      <c r="K21">
        <v>3638.3333333333335</v>
      </c>
      <c r="L21">
        <v>0</v>
      </c>
      <c r="M21">
        <v>0.55228302544440566</v>
      </c>
      <c r="N21">
        <v>0</v>
      </c>
      <c r="O21">
        <v>0</v>
      </c>
      <c r="Q21">
        <f t="shared" si="0"/>
        <v>4595.1272785364345</v>
      </c>
      <c r="R21">
        <f>Q21-B21</f>
        <v>488.12727853643446</v>
      </c>
      <c r="S21">
        <f t="shared" si="1"/>
        <v>488.12727853643446</v>
      </c>
      <c r="T21" s="8">
        <f>S21/B21</f>
        <v>0.11885251486156184</v>
      </c>
      <c r="U21">
        <v>1444</v>
      </c>
      <c r="V21">
        <f t="shared" si="2"/>
        <v>8786.2910136558203</v>
      </c>
      <c r="W21">
        <f t="shared" si="3"/>
        <v>25992</v>
      </c>
      <c r="X21">
        <f t="shared" si="4"/>
        <v>488.12727853643446</v>
      </c>
      <c r="Y21">
        <f t="shared" si="5"/>
        <v>238268.24005138586</v>
      </c>
      <c r="Z21">
        <v>4533</v>
      </c>
      <c r="AB21" s="4"/>
      <c r="AC21" s="4" t="s">
        <v>38</v>
      </c>
      <c r="AD21" s="4" t="s">
        <v>6</v>
      </c>
      <c r="AE21" s="4" t="s">
        <v>39</v>
      </c>
      <c r="AF21" s="4" t="s">
        <v>40</v>
      </c>
      <c r="AG21" s="4" t="s">
        <v>41</v>
      </c>
      <c r="AH21" s="4" t="s">
        <v>42</v>
      </c>
      <c r="AI21" s="4" t="s">
        <v>43</v>
      </c>
      <c r="AJ21" s="4" t="s">
        <v>44</v>
      </c>
    </row>
    <row r="22" spans="1:36" x14ac:dyDescent="0.35">
      <c r="A22" s="1">
        <v>40936</v>
      </c>
      <c r="B22">
        <v>5166</v>
      </c>
      <c r="C22">
        <v>3721.8</v>
      </c>
      <c r="D22">
        <v>5661</v>
      </c>
      <c r="E22">
        <v>0</v>
      </c>
      <c r="F22">
        <v>4107</v>
      </c>
      <c r="G22">
        <v>1</v>
      </c>
      <c r="H22">
        <f>IF(AND(L22=0,E22=0,G22=0,I22=0,O22=0,J22=0),1,0)</f>
        <v>0</v>
      </c>
      <c r="I22">
        <v>0</v>
      </c>
      <c r="J22">
        <v>0</v>
      </c>
      <c r="K22">
        <v>3760</v>
      </c>
      <c r="L22">
        <v>0</v>
      </c>
      <c r="M22">
        <v>0.62303938654583479</v>
      </c>
      <c r="N22">
        <v>1</v>
      </c>
      <c r="O22">
        <v>0</v>
      </c>
      <c r="Q22">
        <f t="shared" si="0"/>
        <v>5294.5421992229312</v>
      </c>
      <c r="R22">
        <f>Q22-B22</f>
        <v>128.54219922293123</v>
      </c>
      <c r="S22">
        <f t="shared" si="1"/>
        <v>128.54219922293123</v>
      </c>
      <c r="T22" s="8">
        <f>S22/B22</f>
        <v>2.4882345958755561E-2</v>
      </c>
      <c r="U22">
        <v>1173</v>
      </c>
      <c r="V22">
        <f t="shared" si="2"/>
        <v>2313.7595860127622</v>
      </c>
      <c r="W22">
        <f t="shared" si="3"/>
        <v>21114</v>
      </c>
      <c r="X22">
        <f t="shared" si="4"/>
        <v>128.54219922293123</v>
      </c>
      <c r="Y22">
        <f t="shared" si="5"/>
        <v>16523.096981067742</v>
      </c>
      <c r="Z22">
        <v>4361</v>
      </c>
      <c r="AB22" s="2" t="s">
        <v>32</v>
      </c>
      <c r="AC22" s="2">
        <v>713.24884652664048</v>
      </c>
      <c r="AD22" s="2">
        <v>217.94195519553611</v>
      </c>
      <c r="AE22" s="2">
        <v>3.27265507867321</v>
      </c>
      <c r="AF22" s="2">
        <v>1.1715733291603886E-3</v>
      </c>
      <c r="AG22" s="2">
        <v>284.60823639238311</v>
      </c>
      <c r="AH22" s="2">
        <v>1141.8894566608978</v>
      </c>
      <c r="AI22" s="2">
        <v>284.60823639238311</v>
      </c>
      <c r="AJ22" s="2">
        <v>1141.8894566608978</v>
      </c>
    </row>
    <row r="23" spans="1:36" x14ac:dyDescent="0.35">
      <c r="A23" s="1">
        <v>40937</v>
      </c>
      <c r="B23">
        <v>5031</v>
      </c>
      <c r="C23">
        <v>4037.6</v>
      </c>
      <c r="D23">
        <v>5299</v>
      </c>
      <c r="E23">
        <v>0</v>
      </c>
      <c r="F23">
        <v>5166</v>
      </c>
      <c r="G23">
        <v>0</v>
      </c>
      <c r="H23">
        <f>IF(AND(L23=0,E23=0,G23=0,I23=0,O23=0,J23=0),1,0)</f>
        <v>1</v>
      </c>
      <c r="I23">
        <v>0</v>
      </c>
      <c r="J23">
        <v>0</v>
      </c>
      <c r="K23">
        <v>4310</v>
      </c>
      <c r="L23">
        <v>0</v>
      </c>
      <c r="M23">
        <v>0.4843150923666783</v>
      </c>
      <c r="N23">
        <v>1</v>
      </c>
      <c r="O23">
        <v>0</v>
      </c>
      <c r="Q23">
        <f t="shared" si="0"/>
        <v>5478.1540909026389</v>
      </c>
      <c r="R23">
        <f>Q23-B23</f>
        <v>447.15409090263893</v>
      </c>
      <c r="S23">
        <f t="shared" si="1"/>
        <v>447.15409090263893</v>
      </c>
      <c r="T23" s="8">
        <f>S23/B23</f>
        <v>8.8879763645923066E-2</v>
      </c>
      <c r="U23">
        <v>1311</v>
      </c>
      <c r="V23">
        <f t="shared" si="2"/>
        <v>8048.7736362475007</v>
      </c>
      <c r="W23">
        <f t="shared" si="3"/>
        <v>23598</v>
      </c>
      <c r="X23">
        <f t="shared" si="4"/>
        <v>447.15409090263893</v>
      </c>
      <c r="Y23">
        <f t="shared" si="5"/>
        <v>199946.78101096547</v>
      </c>
      <c r="Z23">
        <v>3960.2</v>
      </c>
      <c r="AB23" s="2" t="s">
        <v>106</v>
      </c>
      <c r="AC23" s="2">
        <v>0.30519114635748967</v>
      </c>
      <c r="AD23" s="2">
        <v>8.0046488177259803E-2</v>
      </c>
      <c r="AE23" s="2">
        <v>3.8126737762892966</v>
      </c>
      <c r="AF23" s="2">
        <v>1.6242083295806155E-4</v>
      </c>
      <c r="AG23" s="2">
        <v>0.14775851480831642</v>
      </c>
      <c r="AH23" s="2">
        <v>0.46262377790666293</v>
      </c>
      <c r="AI23" s="2">
        <v>0.14775851480831642</v>
      </c>
      <c r="AJ23" s="2">
        <v>0.46262377790666293</v>
      </c>
    </row>
    <row r="24" spans="1:36" x14ac:dyDescent="0.35">
      <c r="A24" s="1">
        <v>40938</v>
      </c>
      <c r="B24">
        <v>3241</v>
      </c>
      <c r="C24">
        <v>4295.3999999999996</v>
      </c>
      <c r="D24">
        <v>3587</v>
      </c>
      <c r="E24">
        <v>0</v>
      </c>
      <c r="F24">
        <v>5031</v>
      </c>
      <c r="G24">
        <v>0</v>
      </c>
      <c r="H24">
        <f>IF(AND(L24=0,E24=0,G24=0,I24=0,O24=0,J24=0),1,0)</f>
        <v>0</v>
      </c>
      <c r="I24">
        <v>1</v>
      </c>
      <c r="J24">
        <v>0</v>
      </c>
      <c r="K24">
        <v>4768</v>
      </c>
      <c r="L24">
        <v>0</v>
      </c>
      <c r="M24">
        <v>0.29202974323225284</v>
      </c>
      <c r="N24">
        <v>0</v>
      </c>
      <c r="O24">
        <v>0</v>
      </c>
      <c r="Q24">
        <f t="shared" si="0"/>
        <v>4038.0006049342778</v>
      </c>
      <c r="R24">
        <f>Q24-B24</f>
        <v>797.00060493427782</v>
      </c>
      <c r="S24">
        <f t="shared" si="1"/>
        <v>797.00060493427782</v>
      </c>
      <c r="T24" s="8">
        <f>S24/B24</f>
        <v>0.24591194228148036</v>
      </c>
      <c r="U24">
        <v>1942</v>
      </c>
      <c r="V24">
        <f t="shared" si="2"/>
        <v>14346.010888817</v>
      </c>
      <c r="W24">
        <f t="shared" si="3"/>
        <v>34956</v>
      </c>
      <c r="X24">
        <f t="shared" si="4"/>
        <v>797.00060493427782</v>
      </c>
      <c r="Y24">
        <f t="shared" si="5"/>
        <v>635209.96426560474</v>
      </c>
      <c r="Z24">
        <v>3721.8</v>
      </c>
      <c r="AB24" s="2" t="s">
        <v>21</v>
      </c>
      <c r="AC24" s="2">
        <v>0.27132809207698272</v>
      </c>
      <c r="AD24" s="2">
        <v>4.6030394256672394E-2</v>
      </c>
      <c r="AE24" s="2">
        <v>5.8945419968383614</v>
      </c>
      <c r="AF24" s="2">
        <v>8.842928830312236E-9</v>
      </c>
      <c r="AG24" s="2">
        <v>0.18079712358494365</v>
      </c>
      <c r="AH24" s="2">
        <v>0.36185906056902178</v>
      </c>
      <c r="AI24" s="2">
        <v>0.18079712358494365</v>
      </c>
      <c r="AJ24" s="2">
        <v>0.36185906056902178</v>
      </c>
    </row>
    <row r="25" spans="1:36" x14ac:dyDescent="0.35">
      <c r="A25" s="1">
        <v>40939</v>
      </c>
      <c r="B25">
        <v>3794</v>
      </c>
      <c r="C25">
        <v>4240.3999999999996</v>
      </c>
      <c r="D25">
        <v>3742</v>
      </c>
      <c r="E25">
        <v>0</v>
      </c>
      <c r="F25">
        <v>3241</v>
      </c>
      <c r="G25">
        <v>0</v>
      </c>
      <c r="H25">
        <f>IF(AND(L25=0,E25=0,G25=0,I25=0,O25=0,J25=0),1,0)</f>
        <v>0</v>
      </c>
      <c r="I25">
        <v>0</v>
      </c>
      <c r="J25">
        <v>0</v>
      </c>
      <c r="K25">
        <v>4479.333333333333</v>
      </c>
      <c r="L25">
        <v>1</v>
      </c>
      <c r="M25">
        <v>0.5642500290461252</v>
      </c>
      <c r="N25">
        <v>0</v>
      </c>
      <c r="O25">
        <v>0</v>
      </c>
      <c r="Q25">
        <f t="shared" si="0"/>
        <v>4222.3669081726912</v>
      </c>
      <c r="R25">
        <f>Q25-B25</f>
        <v>428.36690817269118</v>
      </c>
      <c r="S25">
        <f t="shared" si="1"/>
        <v>428.36690817269118</v>
      </c>
      <c r="T25" s="8">
        <f>S25/B25</f>
        <v>0.11290640700387221</v>
      </c>
      <c r="U25">
        <v>1287</v>
      </c>
      <c r="V25">
        <f t="shared" si="2"/>
        <v>7710.6043471084413</v>
      </c>
      <c r="W25">
        <f t="shared" si="3"/>
        <v>23166</v>
      </c>
      <c r="X25">
        <f t="shared" si="4"/>
        <v>428.36690817269118</v>
      </c>
      <c r="Y25">
        <f t="shared" si="5"/>
        <v>183498.20801743085</v>
      </c>
      <c r="Z25">
        <v>4037.6</v>
      </c>
      <c r="AB25" s="2" t="s">
        <v>17</v>
      </c>
      <c r="AC25" s="2">
        <v>-269.0018532811464</v>
      </c>
      <c r="AD25" s="2">
        <v>128.49204396023069</v>
      </c>
      <c r="AE25" s="2">
        <v>-2.0935292566783716</v>
      </c>
      <c r="AF25" s="2">
        <v>3.7021158519072485E-2</v>
      </c>
      <c r="AG25" s="2">
        <v>-521.71550848854531</v>
      </c>
      <c r="AH25" s="2">
        <v>-16.288198073747424</v>
      </c>
      <c r="AI25" s="2">
        <v>-521.71550848854531</v>
      </c>
      <c r="AJ25" s="2">
        <v>-16.288198073747424</v>
      </c>
    </row>
    <row r="26" spans="1:36" x14ac:dyDescent="0.35">
      <c r="A26" s="1">
        <v>40940</v>
      </c>
      <c r="B26">
        <v>3987</v>
      </c>
      <c r="C26">
        <v>4267.8</v>
      </c>
      <c r="D26">
        <v>3516</v>
      </c>
      <c r="E26">
        <v>1</v>
      </c>
      <c r="F26">
        <v>3794</v>
      </c>
      <c r="G26">
        <v>0</v>
      </c>
      <c r="H26">
        <f>IF(AND(L26=0,E26=0,G26=0,I26=0,O26=0,J26=0),1,0)</f>
        <v>0</v>
      </c>
      <c r="I26">
        <v>0</v>
      </c>
      <c r="J26">
        <v>0</v>
      </c>
      <c r="K26">
        <v>4022</v>
      </c>
      <c r="L26">
        <v>0</v>
      </c>
      <c r="M26">
        <v>0.52242360869060067</v>
      </c>
      <c r="N26">
        <v>0</v>
      </c>
      <c r="O26">
        <v>0</v>
      </c>
      <c r="Q26">
        <f t="shared" si="0"/>
        <v>3968.3206248801107</v>
      </c>
      <c r="R26">
        <f>Q26-B26</f>
        <v>-18.679375119889301</v>
      </c>
      <c r="S26">
        <f t="shared" si="1"/>
        <v>18.679375119889301</v>
      </c>
      <c r="T26" s="8">
        <f>S26/B26</f>
        <v>4.6850702583118384E-3</v>
      </c>
      <c r="U26">
        <v>949</v>
      </c>
      <c r="V26">
        <f t="shared" si="2"/>
        <v>1344.9150086320296</v>
      </c>
      <c r="W26">
        <f t="shared" si="3"/>
        <v>17082</v>
      </c>
      <c r="X26">
        <f t="shared" si="4"/>
        <v>-37.358750239778601</v>
      </c>
      <c r="Y26">
        <f t="shared" si="5"/>
        <v>1395.6762194781577</v>
      </c>
      <c r="Z26">
        <v>4295.3999999999996</v>
      </c>
      <c r="AB26" s="2" t="s">
        <v>53</v>
      </c>
      <c r="AC26" s="2">
        <v>0.28780097499843188</v>
      </c>
      <c r="AD26" s="2">
        <v>6.8662209489170387E-2</v>
      </c>
      <c r="AE26" s="2">
        <v>4.1915484098108546</v>
      </c>
      <c r="AF26" s="2">
        <v>3.5128387927455336E-5</v>
      </c>
      <c r="AG26" s="2">
        <v>0.15275854435583935</v>
      </c>
      <c r="AH26" s="2">
        <v>0.42284340564102441</v>
      </c>
      <c r="AI26" s="2">
        <v>0.15275854435583935</v>
      </c>
      <c r="AJ26" s="2">
        <v>0.42284340564102441</v>
      </c>
    </row>
    <row r="27" spans="1:36" x14ac:dyDescent="0.35">
      <c r="A27" s="1">
        <v>40941</v>
      </c>
      <c r="B27">
        <v>3841</v>
      </c>
      <c r="C27">
        <v>4243.8</v>
      </c>
      <c r="D27">
        <v>3657</v>
      </c>
      <c r="E27">
        <v>0</v>
      </c>
      <c r="F27">
        <v>3987</v>
      </c>
      <c r="G27">
        <v>0</v>
      </c>
      <c r="H27">
        <f>IF(AND(L27=0,E27=0,G27=0,I27=0,O27=0,J27=0),1,0)</f>
        <v>0</v>
      </c>
      <c r="I27">
        <v>0</v>
      </c>
      <c r="J27">
        <v>0</v>
      </c>
      <c r="K27">
        <v>3674</v>
      </c>
      <c r="L27">
        <v>0</v>
      </c>
      <c r="M27">
        <v>0.48303706285581505</v>
      </c>
      <c r="N27">
        <v>0</v>
      </c>
      <c r="O27">
        <v>1</v>
      </c>
      <c r="Q27">
        <f t="shared" si="0"/>
        <v>4435.6494404919886</v>
      </c>
      <c r="R27">
        <f>Q27-B27</f>
        <v>594.64944049198857</v>
      </c>
      <c r="S27">
        <f t="shared" si="1"/>
        <v>594.64944049198857</v>
      </c>
      <c r="T27" s="8">
        <f>S27/B27</f>
        <v>0.15481630838114777</v>
      </c>
      <c r="U27">
        <v>1223</v>
      </c>
      <c r="V27">
        <f t="shared" si="2"/>
        <v>10703.689928855794</v>
      </c>
      <c r="W27">
        <f t="shared" si="3"/>
        <v>22014</v>
      </c>
      <c r="X27">
        <f t="shared" si="4"/>
        <v>594.64944049198857</v>
      </c>
      <c r="Y27">
        <f t="shared" si="5"/>
        <v>353607.95707743504</v>
      </c>
      <c r="Z27">
        <v>4240.3999999999996</v>
      </c>
      <c r="AB27" s="2" t="s">
        <v>20</v>
      </c>
      <c r="AC27" s="2">
        <v>417.5253866626212</v>
      </c>
      <c r="AD27" s="2">
        <v>141.2032329217069</v>
      </c>
      <c r="AE27" s="2">
        <v>2.9569109575141734</v>
      </c>
      <c r="AF27" s="2">
        <v>3.3183595729898564E-3</v>
      </c>
      <c r="AG27" s="2">
        <v>139.81180986100412</v>
      </c>
      <c r="AH27" s="2">
        <v>695.23896346423828</v>
      </c>
      <c r="AI27" s="2">
        <v>139.81180986100412</v>
      </c>
      <c r="AJ27" s="2">
        <v>695.23896346423828</v>
      </c>
    </row>
    <row r="28" spans="1:36" x14ac:dyDescent="0.35">
      <c r="A28" s="1">
        <v>40942</v>
      </c>
      <c r="B28">
        <v>4489</v>
      </c>
      <c r="C28">
        <v>3978.8</v>
      </c>
      <c r="D28">
        <v>4107</v>
      </c>
      <c r="E28">
        <v>0</v>
      </c>
      <c r="F28">
        <v>3841</v>
      </c>
      <c r="G28">
        <v>0</v>
      </c>
      <c r="H28">
        <f>IF(AND(L28=0,E28=0,G28=0,I28=0,O28=0,J28=0),1,0)</f>
        <v>0</v>
      </c>
      <c r="I28">
        <v>0</v>
      </c>
      <c r="J28">
        <v>1</v>
      </c>
      <c r="K28">
        <v>3874</v>
      </c>
      <c r="L28">
        <v>0</v>
      </c>
      <c r="M28">
        <v>0.57528755663994424</v>
      </c>
      <c r="N28">
        <v>0</v>
      </c>
      <c r="O28">
        <v>0</v>
      </c>
      <c r="Q28">
        <f t="shared" si="0"/>
        <v>4596.061400222643</v>
      </c>
      <c r="R28">
        <f>Q28-B28</f>
        <v>107.06140022264299</v>
      </c>
      <c r="S28">
        <f t="shared" si="1"/>
        <v>107.06140022264299</v>
      </c>
      <c r="T28" s="8">
        <f>S28/B28</f>
        <v>2.3849721591143458E-2</v>
      </c>
      <c r="U28">
        <v>988</v>
      </c>
      <c r="V28">
        <f t="shared" si="2"/>
        <v>1927.1052040075738</v>
      </c>
      <c r="W28">
        <f t="shared" si="3"/>
        <v>17784</v>
      </c>
      <c r="X28">
        <f t="shared" si="4"/>
        <v>107.06140022264299</v>
      </c>
      <c r="Y28">
        <f t="shared" si="5"/>
        <v>11462.14341763294</v>
      </c>
      <c r="Z28">
        <v>4267.8</v>
      </c>
      <c r="AB28" s="2" t="s">
        <v>152</v>
      </c>
      <c r="AC28" s="2">
        <v>195.66653128072261</v>
      </c>
      <c r="AD28" s="2">
        <v>142.34217139408446</v>
      </c>
      <c r="AE28" s="2">
        <v>1.3746209529079465</v>
      </c>
      <c r="AF28" s="2">
        <v>0.17012842533243916</v>
      </c>
      <c r="AG28" s="2">
        <v>-84.287069848781641</v>
      </c>
      <c r="AH28" s="2">
        <v>475.62013241022686</v>
      </c>
      <c r="AI28" s="2">
        <v>-84.287069848781641</v>
      </c>
      <c r="AJ28" s="2">
        <v>475.62013241022686</v>
      </c>
    </row>
    <row r="29" spans="1:36" x14ac:dyDescent="0.35">
      <c r="A29" s="1">
        <v>40943</v>
      </c>
      <c r="B29">
        <v>5628</v>
      </c>
      <c r="C29">
        <v>3870.4</v>
      </c>
      <c r="D29">
        <v>5166</v>
      </c>
      <c r="E29">
        <v>0</v>
      </c>
      <c r="F29">
        <v>4489</v>
      </c>
      <c r="G29">
        <v>1</v>
      </c>
      <c r="H29">
        <f>IF(AND(L29=0,E29=0,G29=0,I29=0,O29=0,J29=0),1,0)</f>
        <v>0</v>
      </c>
      <c r="I29">
        <v>0</v>
      </c>
      <c r="J29">
        <v>0</v>
      </c>
      <c r="K29">
        <v>4105.666666666667</v>
      </c>
      <c r="L29">
        <v>0</v>
      </c>
      <c r="M29">
        <v>0.63233414662484022</v>
      </c>
      <c r="N29">
        <v>1</v>
      </c>
      <c r="O29">
        <v>0</v>
      </c>
      <c r="Q29">
        <f t="shared" si="0"/>
        <v>5355.761216092651</v>
      </c>
      <c r="R29">
        <f>Q29-B29</f>
        <v>-272.23878390734899</v>
      </c>
      <c r="S29">
        <f t="shared" si="1"/>
        <v>272.23878390734899</v>
      </c>
      <c r="T29" s="8">
        <f>S29/B29</f>
        <v>4.8372207517297261E-2</v>
      </c>
      <c r="U29">
        <v>946</v>
      </c>
      <c r="V29">
        <f t="shared" si="2"/>
        <v>19601.192441329127</v>
      </c>
      <c r="W29">
        <f t="shared" si="3"/>
        <v>17028</v>
      </c>
      <c r="X29">
        <f t="shared" si="4"/>
        <v>-544.47756781469798</v>
      </c>
      <c r="Y29">
        <f t="shared" si="5"/>
        <v>296455.82185340906</v>
      </c>
      <c r="Z29">
        <v>4243.8</v>
      </c>
      <c r="AB29" s="2" t="s">
        <v>15</v>
      </c>
      <c r="AC29" s="2">
        <v>-868.39133110623175</v>
      </c>
      <c r="AD29" s="2">
        <v>143.87033606357497</v>
      </c>
      <c r="AE29" s="2">
        <v>-6.0359303722102773</v>
      </c>
      <c r="AF29" s="2">
        <v>4.0297426201971873E-9</v>
      </c>
      <c r="AG29" s="2">
        <v>-1151.3504730263026</v>
      </c>
      <c r="AH29" s="2">
        <v>-585.43218918616094</v>
      </c>
      <c r="AI29" s="2">
        <v>-1151.3504730263026</v>
      </c>
      <c r="AJ29" s="2">
        <v>-585.43218918616094</v>
      </c>
    </row>
    <row r="30" spans="1:36" ht="15" thickBot="1" x14ac:dyDescent="0.4">
      <c r="A30" s="1">
        <v>40944</v>
      </c>
      <c r="B30">
        <v>4295</v>
      </c>
      <c r="C30">
        <v>4347.8</v>
      </c>
      <c r="D30">
        <v>5031</v>
      </c>
      <c r="E30">
        <v>0</v>
      </c>
      <c r="F30">
        <v>5628</v>
      </c>
      <c r="G30">
        <v>0</v>
      </c>
      <c r="H30">
        <f>IF(AND(L30=0,E30=0,G30=0,I30=0,O30=0,J30=0),1,0)</f>
        <v>1</v>
      </c>
      <c r="I30">
        <v>0</v>
      </c>
      <c r="J30">
        <v>0</v>
      </c>
      <c r="K30">
        <v>4652.666666666667</v>
      </c>
      <c r="L30">
        <v>0</v>
      </c>
      <c r="M30">
        <v>0.3451260601835715</v>
      </c>
      <c r="N30">
        <v>1</v>
      </c>
      <c r="O30">
        <v>0</v>
      </c>
      <c r="Q30">
        <f t="shared" si="0"/>
        <v>5683.0738535863293</v>
      </c>
      <c r="R30">
        <f>Q30-B30</f>
        <v>1388.0738535863293</v>
      </c>
      <c r="S30">
        <f t="shared" si="1"/>
        <v>1388.0738535863293</v>
      </c>
      <c r="T30" s="8">
        <f>S30/B30</f>
        <v>0.32318366788971575</v>
      </c>
      <c r="U30">
        <v>1698</v>
      </c>
      <c r="V30">
        <f t="shared" si="2"/>
        <v>24985.329364553927</v>
      </c>
      <c r="W30">
        <f t="shared" si="3"/>
        <v>30564</v>
      </c>
      <c r="X30">
        <f t="shared" si="4"/>
        <v>1388.0738535863293</v>
      </c>
      <c r="Y30">
        <f t="shared" si="5"/>
        <v>1926749.0230100022</v>
      </c>
      <c r="Z30">
        <v>3978.8</v>
      </c>
      <c r="AB30" s="3" t="s">
        <v>19</v>
      </c>
      <c r="AC30" s="3">
        <v>197.55106340986268</v>
      </c>
      <c r="AD30" s="3">
        <v>136.87340082563813</v>
      </c>
      <c r="AE30" s="3">
        <v>1.4433123033270818</v>
      </c>
      <c r="AF30" s="3">
        <v>0.14982692534118122</v>
      </c>
      <c r="AG30" s="3">
        <v>-71.646751156930605</v>
      </c>
      <c r="AH30" s="3">
        <v>466.74887797665599</v>
      </c>
      <c r="AI30" s="3">
        <v>-71.646751156930605</v>
      </c>
      <c r="AJ30" s="3">
        <v>466.74887797665599</v>
      </c>
    </row>
    <row r="31" spans="1:36" x14ac:dyDescent="0.35">
      <c r="A31" s="1">
        <v>40945</v>
      </c>
      <c r="B31">
        <v>3259</v>
      </c>
      <c r="C31">
        <v>4448</v>
      </c>
      <c r="D31">
        <v>3241</v>
      </c>
      <c r="E31">
        <v>0</v>
      </c>
      <c r="F31">
        <v>4295</v>
      </c>
      <c r="G31">
        <v>0</v>
      </c>
      <c r="H31">
        <f>IF(AND(L31=0,E31=0,G31=0,I31=0,O31=0,J31=0),1,0)</f>
        <v>0</v>
      </c>
      <c r="I31">
        <v>1</v>
      </c>
      <c r="J31">
        <v>0</v>
      </c>
      <c r="K31">
        <v>4804</v>
      </c>
      <c r="L31">
        <v>0</v>
      </c>
      <c r="M31">
        <v>0.37963285697687926</v>
      </c>
      <c r="N31">
        <v>0</v>
      </c>
      <c r="O31">
        <v>0</v>
      </c>
      <c r="Q31">
        <f t="shared" si="0"/>
        <v>3788.3645785447652</v>
      </c>
      <c r="R31">
        <f>Q31-B31</f>
        <v>529.36457854476521</v>
      </c>
      <c r="S31">
        <f t="shared" si="1"/>
        <v>529.36457854476521</v>
      </c>
      <c r="T31" s="8">
        <f>S31/B31</f>
        <v>0.16243159820336459</v>
      </c>
      <c r="U31">
        <v>1738</v>
      </c>
      <c r="V31">
        <f t="shared" si="2"/>
        <v>9528.5624138057738</v>
      </c>
      <c r="W31">
        <f t="shared" si="3"/>
        <v>31284</v>
      </c>
      <c r="X31">
        <f t="shared" si="4"/>
        <v>529.36457854476521</v>
      </c>
      <c r="Y31">
        <f t="shared" si="5"/>
        <v>280226.85701787687</v>
      </c>
      <c r="Z31">
        <v>3870.4</v>
      </c>
    </row>
    <row r="32" spans="1:36" x14ac:dyDescent="0.35">
      <c r="A32" s="1">
        <v>40946</v>
      </c>
      <c r="B32">
        <v>3582</v>
      </c>
      <c r="C32">
        <v>4302.3999999999996</v>
      </c>
      <c r="D32">
        <v>3794</v>
      </c>
      <c r="E32">
        <v>0</v>
      </c>
      <c r="F32">
        <v>3259</v>
      </c>
      <c r="G32">
        <v>0</v>
      </c>
      <c r="H32">
        <f>IF(AND(L32=0,E32=0,G32=0,I32=0,O32=0,J32=0),1,0)</f>
        <v>0</v>
      </c>
      <c r="I32">
        <v>0</v>
      </c>
      <c r="J32">
        <v>0</v>
      </c>
      <c r="K32">
        <v>4394</v>
      </c>
      <c r="L32">
        <v>1</v>
      </c>
      <c r="M32">
        <v>0.53752759381898452</v>
      </c>
      <c r="N32">
        <v>0</v>
      </c>
      <c r="O32">
        <v>0</v>
      </c>
      <c r="Q32">
        <f t="shared" si="0"/>
        <v>4265.2299967940889</v>
      </c>
      <c r="R32">
        <f>Q32-B32</f>
        <v>683.22999679408895</v>
      </c>
      <c r="S32">
        <f t="shared" si="1"/>
        <v>683.22999679408895</v>
      </c>
      <c r="T32" s="8">
        <f>S32/B32</f>
        <v>0.19073980926691483</v>
      </c>
      <c r="U32">
        <v>1186</v>
      </c>
      <c r="V32">
        <f t="shared" si="2"/>
        <v>12298.139942293601</v>
      </c>
      <c r="W32">
        <f t="shared" si="3"/>
        <v>21348</v>
      </c>
      <c r="X32">
        <f t="shared" si="4"/>
        <v>683.22999679408895</v>
      </c>
      <c r="Y32">
        <f t="shared" si="5"/>
        <v>466803.22851925081</v>
      </c>
      <c r="Z32">
        <v>4347.8</v>
      </c>
      <c r="AB32" t="s">
        <v>22</v>
      </c>
    </row>
    <row r="33" spans="1:36" ht="15" thickBot="1" x14ac:dyDescent="0.4">
      <c r="A33" s="1">
        <v>40947</v>
      </c>
      <c r="B33">
        <v>3878</v>
      </c>
      <c r="C33">
        <v>4250.6000000000004</v>
      </c>
      <c r="D33">
        <v>3987</v>
      </c>
      <c r="E33">
        <v>1</v>
      </c>
      <c r="F33">
        <v>3582</v>
      </c>
      <c r="G33">
        <v>0</v>
      </c>
      <c r="H33">
        <f>IF(AND(L33=0,E33=0,G33=0,I33=0,O33=0,J33=0),1,0)</f>
        <v>0</v>
      </c>
      <c r="I33">
        <v>0</v>
      </c>
      <c r="J33">
        <v>0</v>
      </c>
      <c r="K33">
        <v>3712</v>
      </c>
      <c r="L33">
        <v>0</v>
      </c>
      <c r="M33">
        <v>0.53439061229232021</v>
      </c>
      <c r="N33">
        <v>0</v>
      </c>
      <c r="O33">
        <v>0</v>
      </c>
      <c r="Q33">
        <f t="shared" si="0"/>
        <v>4007.1376919841437</v>
      </c>
      <c r="R33">
        <f>Q33-B33</f>
        <v>129.13769198414366</v>
      </c>
      <c r="S33">
        <f t="shared" si="1"/>
        <v>129.13769198414366</v>
      </c>
      <c r="T33" s="8">
        <f>S33/B33</f>
        <v>3.3300075292455815E-2</v>
      </c>
      <c r="U33">
        <v>1060</v>
      </c>
      <c r="V33">
        <f t="shared" si="2"/>
        <v>2324.4784557145858</v>
      </c>
      <c r="W33">
        <f t="shared" si="3"/>
        <v>19080</v>
      </c>
      <c r="X33">
        <f t="shared" si="4"/>
        <v>129.13769198414366</v>
      </c>
      <c r="Y33">
        <f t="shared" si="5"/>
        <v>16676.54349099156</v>
      </c>
      <c r="Z33">
        <v>4448</v>
      </c>
    </row>
    <row r="34" spans="1:36" x14ac:dyDescent="0.35">
      <c r="A34" s="1">
        <v>40948</v>
      </c>
      <c r="B34">
        <v>4423</v>
      </c>
      <c r="C34">
        <v>4128.3999999999996</v>
      </c>
      <c r="D34">
        <v>3841</v>
      </c>
      <c r="E34">
        <v>0</v>
      </c>
      <c r="F34">
        <v>3878</v>
      </c>
      <c r="G34">
        <v>0</v>
      </c>
      <c r="H34">
        <f>IF(AND(L34=0,E34=0,G34=0,I34=0,O34=0,J34=0),1,0)</f>
        <v>0</v>
      </c>
      <c r="I34">
        <v>0</v>
      </c>
      <c r="J34">
        <v>0</v>
      </c>
      <c r="K34">
        <v>3573</v>
      </c>
      <c r="L34">
        <v>0</v>
      </c>
      <c r="M34">
        <v>0.5633205530382247</v>
      </c>
      <c r="N34">
        <v>0</v>
      </c>
      <c r="O34">
        <v>1</v>
      </c>
      <c r="Q34">
        <f t="shared" si="0"/>
        <v>4398.9634997703215</v>
      </c>
      <c r="R34">
        <f>Q34-B34</f>
        <v>-24.036500229678495</v>
      </c>
      <c r="S34">
        <f t="shared" si="1"/>
        <v>24.036500229678495</v>
      </c>
      <c r="T34" s="8">
        <f>S34/B34</f>
        <v>5.4344336942524296E-3</v>
      </c>
      <c r="U34">
        <v>570</v>
      </c>
      <c r="V34">
        <f t="shared" si="2"/>
        <v>1730.6280165368516</v>
      </c>
      <c r="W34">
        <f t="shared" si="3"/>
        <v>10260</v>
      </c>
      <c r="X34">
        <f t="shared" si="4"/>
        <v>-48.07300045935699</v>
      </c>
      <c r="Y34">
        <f t="shared" si="5"/>
        <v>2311.0133731653373</v>
      </c>
      <c r="Z34">
        <v>4302.3999999999996</v>
      </c>
      <c r="AB34" s="5" t="s">
        <v>23</v>
      </c>
      <c r="AC34" s="5"/>
    </row>
    <row r="35" spans="1:36" x14ac:dyDescent="0.35">
      <c r="A35" s="1">
        <v>40949</v>
      </c>
      <c r="B35">
        <v>4431</v>
      </c>
      <c r="C35">
        <v>3887.4</v>
      </c>
      <c r="D35">
        <v>4489</v>
      </c>
      <c r="E35">
        <v>0</v>
      </c>
      <c r="F35">
        <v>4423</v>
      </c>
      <c r="G35">
        <v>0</v>
      </c>
      <c r="H35">
        <f>IF(AND(L35=0,E35=0,G35=0,I35=0,O35=0,J35=0),1,0)</f>
        <v>0</v>
      </c>
      <c r="I35">
        <v>0</v>
      </c>
      <c r="J35">
        <v>1</v>
      </c>
      <c r="K35">
        <v>3961</v>
      </c>
      <c r="L35">
        <v>0</v>
      </c>
      <c r="M35">
        <v>0.5009294760079005</v>
      </c>
      <c r="N35">
        <v>0</v>
      </c>
      <c r="O35">
        <v>0</v>
      </c>
      <c r="Q35">
        <f t="shared" si="0"/>
        <v>4830.9379575155199</v>
      </c>
      <c r="R35">
        <f>Q35-B35</f>
        <v>399.93795751551988</v>
      </c>
      <c r="S35">
        <f t="shared" si="1"/>
        <v>399.93795751551988</v>
      </c>
      <c r="T35" s="8">
        <f>S35/B35</f>
        <v>9.0259074140266279E-2</v>
      </c>
      <c r="U35">
        <v>929</v>
      </c>
      <c r="V35">
        <f t="shared" si="2"/>
        <v>7198.8832352793579</v>
      </c>
      <c r="W35">
        <f t="shared" si="3"/>
        <v>16722</v>
      </c>
      <c r="X35">
        <f t="shared" si="4"/>
        <v>399.93795751551988</v>
      </c>
      <c r="Y35">
        <f t="shared" si="5"/>
        <v>159950.36986168579</v>
      </c>
      <c r="Z35">
        <v>4250.6000000000004</v>
      </c>
      <c r="AB35" s="2" t="s">
        <v>24</v>
      </c>
      <c r="AC35" s="2">
        <v>0.79035679435247874</v>
      </c>
    </row>
    <row r="36" spans="1:36" x14ac:dyDescent="0.35">
      <c r="A36" s="1">
        <v>40950</v>
      </c>
      <c r="B36">
        <v>5229</v>
      </c>
      <c r="C36">
        <v>3914.6</v>
      </c>
      <c r="D36">
        <v>5628</v>
      </c>
      <c r="E36">
        <v>0</v>
      </c>
      <c r="F36">
        <v>4431</v>
      </c>
      <c r="G36">
        <v>1</v>
      </c>
      <c r="H36">
        <f>IF(AND(L36=0,E36=0,G36=0,I36=0,O36=0,J36=0),1,0)</f>
        <v>0</v>
      </c>
      <c r="I36">
        <v>0</v>
      </c>
      <c r="J36">
        <v>0</v>
      </c>
      <c r="K36">
        <v>4244</v>
      </c>
      <c r="L36">
        <v>0</v>
      </c>
      <c r="M36">
        <v>0.5927152317880795</v>
      </c>
      <c r="N36">
        <v>1</v>
      </c>
      <c r="O36">
        <v>0</v>
      </c>
      <c r="Q36">
        <f t="shared" si="0"/>
        <v>5465.0434261621158</v>
      </c>
      <c r="R36">
        <f>Q36-B36</f>
        <v>236.04342616211579</v>
      </c>
      <c r="S36">
        <f t="shared" si="1"/>
        <v>236.04342616211579</v>
      </c>
      <c r="T36" s="8">
        <f>S36/B36</f>
        <v>4.5141217472196557E-2</v>
      </c>
      <c r="U36">
        <v>1130</v>
      </c>
      <c r="V36">
        <f t="shared" si="2"/>
        <v>4248.7816709180843</v>
      </c>
      <c r="W36">
        <f t="shared" si="3"/>
        <v>20340</v>
      </c>
      <c r="X36">
        <f t="shared" si="4"/>
        <v>236.04342616211579</v>
      </c>
      <c r="Y36">
        <f t="shared" si="5"/>
        <v>55716.499034350207</v>
      </c>
      <c r="Z36">
        <v>4128.3999999999996</v>
      </c>
      <c r="AB36" s="2" t="s">
        <v>25</v>
      </c>
      <c r="AC36" s="2">
        <v>0.6246638623791263</v>
      </c>
    </row>
    <row r="37" spans="1:36" x14ac:dyDescent="0.35">
      <c r="A37" s="1">
        <v>40951</v>
      </c>
      <c r="B37">
        <v>5357</v>
      </c>
      <c r="C37">
        <v>4308.6000000000004</v>
      </c>
      <c r="D37">
        <v>4295</v>
      </c>
      <c r="E37">
        <v>0</v>
      </c>
      <c r="F37">
        <v>5229</v>
      </c>
      <c r="G37">
        <v>0</v>
      </c>
      <c r="H37">
        <f>IF(AND(L37=0,E37=0,G37=0,I37=0,O37=0,J37=0),1,0)</f>
        <v>1</v>
      </c>
      <c r="I37">
        <v>0</v>
      </c>
      <c r="J37">
        <v>0</v>
      </c>
      <c r="K37">
        <v>4694.333333333333</v>
      </c>
      <c r="L37">
        <v>0</v>
      </c>
      <c r="M37">
        <v>0.51487161612640875</v>
      </c>
      <c r="N37">
        <v>1</v>
      </c>
      <c r="O37">
        <v>0</v>
      </c>
      <c r="Q37">
        <f t="shared" si="0"/>
        <v>5368.6644471712116</v>
      </c>
      <c r="R37">
        <f>Q37-B37</f>
        <v>11.664447171211577</v>
      </c>
      <c r="S37">
        <f t="shared" si="1"/>
        <v>11.664447171211577</v>
      </c>
      <c r="T37" s="8">
        <f>S37/B37</f>
        <v>2.1774215365338019E-3</v>
      </c>
      <c r="U37">
        <v>831</v>
      </c>
      <c r="V37">
        <f t="shared" si="2"/>
        <v>209.96004908180839</v>
      </c>
      <c r="W37">
        <f t="shared" si="3"/>
        <v>14958</v>
      </c>
      <c r="X37">
        <f t="shared" si="4"/>
        <v>11.664447171211577</v>
      </c>
      <c r="Y37">
        <f t="shared" si="5"/>
        <v>136.05932780998577</v>
      </c>
      <c r="Z37">
        <v>3887.4</v>
      </c>
      <c r="AB37" s="2" t="s">
        <v>26</v>
      </c>
      <c r="AC37" s="2">
        <v>0.6160847506620778</v>
      </c>
    </row>
    <row r="38" spans="1:36" x14ac:dyDescent="0.35">
      <c r="A38" s="1">
        <v>40952</v>
      </c>
      <c r="B38">
        <v>4260</v>
      </c>
      <c r="C38">
        <v>4663.6000000000004</v>
      </c>
      <c r="D38">
        <v>3259</v>
      </c>
      <c r="E38">
        <v>0</v>
      </c>
      <c r="F38">
        <v>5357</v>
      </c>
      <c r="G38">
        <v>0</v>
      </c>
      <c r="H38">
        <f>IF(AND(L38=0,E38=0,G38=0,I38=0,O38=0,J38=0),1,0)</f>
        <v>0</v>
      </c>
      <c r="I38">
        <v>1</v>
      </c>
      <c r="J38">
        <v>0</v>
      </c>
      <c r="K38">
        <v>5005.666666666667</v>
      </c>
      <c r="L38">
        <v>0</v>
      </c>
      <c r="M38">
        <v>0.37254560241663764</v>
      </c>
      <c r="N38">
        <v>0</v>
      </c>
      <c r="O38">
        <v>0</v>
      </c>
      <c r="Q38">
        <f t="shared" si="0"/>
        <v>4209.7098886246058</v>
      </c>
      <c r="R38">
        <f>Q38-B38</f>
        <v>-50.29011137539419</v>
      </c>
      <c r="S38">
        <f t="shared" si="1"/>
        <v>50.29011137539419</v>
      </c>
      <c r="T38" s="8">
        <f>S38/B38</f>
        <v>1.1805190463707557E-2</v>
      </c>
      <c r="U38">
        <v>1527</v>
      </c>
      <c r="V38">
        <f t="shared" si="2"/>
        <v>3620.8880190283817</v>
      </c>
      <c r="W38">
        <f t="shared" si="3"/>
        <v>27486</v>
      </c>
      <c r="X38">
        <f t="shared" si="4"/>
        <v>-100.58022275078838</v>
      </c>
      <c r="Y38">
        <f t="shared" si="5"/>
        <v>10116.381208598208</v>
      </c>
      <c r="Z38">
        <v>3914.6</v>
      </c>
      <c r="AB38" s="2" t="s">
        <v>6</v>
      </c>
      <c r="AC38" s="2">
        <v>733.01934620215695</v>
      </c>
    </row>
    <row r="39" spans="1:36" ht="15" thickBot="1" x14ac:dyDescent="0.4">
      <c r="A39" s="1">
        <v>40953</v>
      </c>
      <c r="B39">
        <v>6659</v>
      </c>
      <c r="C39">
        <v>4740</v>
      </c>
      <c r="D39">
        <v>3582</v>
      </c>
      <c r="E39">
        <v>0</v>
      </c>
      <c r="F39">
        <v>4260</v>
      </c>
      <c r="G39">
        <v>0</v>
      </c>
      <c r="H39">
        <f>IF(AND(L39=0,E39=0,G39=0,I39=0,O39=0,J39=0),1,0)</f>
        <v>0</v>
      </c>
      <c r="I39">
        <v>0</v>
      </c>
      <c r="J39">
        <v>0</v>
      </c>
      <c r="K39">
        <v>4948.666666666667</v>
      </c>
      <c r="L39">
        <v>1</v>
      </c>
      <c r="M39">
        <v>0.7787266178691763</v>
      </c>
      <c r="N39">
        <v>0</v>
      </c>
      <c r="O39">
        <v>0</v>
      </c>
      <c r="Q39">
        <f t="shared" si="0"/>
        <v>4702.3379392701227</v>
      </c>
      <c r="R39">
        <f>Q39-B39</f>
        <v>-1956.6620607298773</v>
      </c>
      <c r="S39">
        <f t="shared" si="1"/>
        <v>1956.6620607298773</v>
      </c>
      <c r="T39" s="8">
        <f>S39/B39</f>
        <v>0.29383722191468348</v>
      </c>
      <c r="U39">
        <v>61</v>
      </c>
      <c r="V39">
        <f t="shared" si="2"/>
        <v>140879.66837255115</v>
      </c>
      <c r="W39">
        <f t="shared" si="3"/>
        <v>1098</v>
      </c>
      <c r="X39">
        <f t="shared" si="4"/>
        <v>-3913.3241214597547</v>
      </c>
      <c r="Y39">
        <f t="shared" si="5"/>
        <v>15314105.67959876</v>
      </c>
      <c r="Z39">
        <v>4308.6000000000004</v>
      </c>
      <c r="AB39" s="3" t="s">
        <v>27</v>
      </c>
      <c r="AC39" s="3">
        <v>359</v>
      </c>
    </row>
    <row r="40" spans="1:36" x14ac:dyDescent="0.35">
      <c r="A40" s="1">
        <v>40954</v>
      </c>
      <c r="B40">
        <v>3800</v>
      </c>
      <c r="C40">
        <v>5187.2</v>
      </c>
      <c r="D40">
        <v>3878</v>
      </c>
      <c r="E40">
        <v>1</v>
      </c>
      <c r="F40">
        <v>6659</v>
      </c>
      <c r="G40">
        <v>0</v>
      </c>
      <c r="H40">
        <f>IF(AND(L40=0,E40=0,G40=0,I40=0,O40=0,J40=0),1,0)</f>
        <v>0</v>
      </c>
      <c r="I40">
        <v>0</v>
      </c>
      <c r="J40">
        <v>0</v>
      </c>
      <c r="K40">
        <v>5425.333333333333</v>
      </c>
      <c r="L40">
        <v>0</v>
      </c>
      <c r="M40">
        <v>0.16782851167654234</v>
      </c>
      <c r="N40">
        <v>0</v>
      </c>
      <c r="O40">
        <v>0</v>
      </c>
      <c r="Q40">
        <f t="shared" si="0"/>
        <v>5315.1569170012463</v>
      </c>
      <c r="R40">
        <f>Q40-B40</f>
        <v>1515.1569170012463</v>
      </c>
      <c r="S40">
        <f t="shared" si="1"/>
        <v>1515.1569170012463</v>
      </c>
      <c r="T40" s="8">
        <f>S40/B40</f>
        <v>0.39872550447401217</v>
      </c>
      <c r="U40">
        <v>1530</v>
      </c>
      <c r="V40">
        <f t="shared" si="2"/>
        <v>27272.824506022433</v>
      </c>
      <c r="W40">
        <f t="shared" si="3"/>
        <v>27540</v>
      </c>
      <c r="X40">
        <f t="shared" si="4"/>
        <v>1515.1569170012463</v>
      </c>
      <c r="Y40">
        <f t="shared" si="5"/>
        <v>2295700.4831367214</v>
      </c>
      <c r="Z40">
        <v>4663.6000000000004</v>
      </c>
    </row>
    <row r="41" spans="1:36" ht="15" thickBot="1" x14ac:dyDescent="0.4">
      <c r="A41" s="1">
        <v>40955</v>
      </c>
      <c r="B41">
        <v>3960</v>
      </c>
      <c r="C41">
        <v>5061</v>
      </c>
      <c r="D41">
        <v>4423</v>
      </c>
      <c r="E41">
        <v>0</v>
      </c>
      <c r="F41">
        <v>3800</v>
      </c>
      <c r="G41">
        <v>0</v>
      </c>
      <c r="H41">
        <f>IF(AND(L41=0,E41=0,G41=0,I41=0,O41=0,J41=0),1,0)</f>
        <v>0</v>
      </c>
      <c r="I41">
        <v>0</v>
      </c>
      <c r="J41">
        <v>0</v>
      </c>
      <c r="K41">
        <v>4906.333333333333</v>
      </c>
      <c r="L41">
        <v>0</v>
      </c>
      <c r="M41">
        <v>0.51858952015801096</v>
      </c>
      <c r="N41">
        <v>0</v>
      </c>
      <c r="O41">
        <v>1</v>
      </c>
      <c r="Q41">
        <f t="shared" si="0"/>
        <v>4887.7471703148221</v>
      </c>
      <c r="R41">
        <f>Q41-B41</f>
        <v>927.74717031482214</v>
      </c>
      <c r="S41">
        <f t="shared" si="1"/>
        <v>927.74717031482214</v>
      </c>
      <c r="T41" s="8">
        <f>S41/B41</f>
        <v>0.23427958846333893</v>
      </c>
      <c r="U41">
        <v>1001</v>
      </c>
      <c r="V41">
        <f t="shared" si="2"/>
        <v>16699.449065666799</v>
      </c>
      <c r="W41">
        <f t="shared" si="3"/>
        <v>18018</v>
      </c>
      <c r="X41">
        <f t="shared" si="4"/>
        <v>927.74717031482214</v>
      </c>
      <c r="Y41">
        <f t="shared" si="5"/>
        <v>860714.81202715961</v>
      </c>
      <c r="Z41">
        <v>4740</v>
      </c>
      <c r="AB41" t="s">
        <v>28</v>
      </c>
    </row>
    <row r="42" spans="1:36" x14ac:dyDescent="0.35">
      <c r="A42" s="1">
        <v>40956</v>
      </c>
      <c r="B42">
        <v>4609</v>
      </c>
      <c r="C42">
        <v>4807.2</v>
      </c>
      <c r="D42">
        <v>4431</v>
      </c>
      <c r="E42">
        <v>0</v>
      </c>
      <c r="F42">
        <v>3960</v>
      </c>
      <c r="G42">
        <v>0</v>
      </c>
      <c r="H42">
        <f>IF(AND(L42=0,E42=0,G42=0,I42=0,O42=0,J42=0),1,0)</f>
        <v>0</v>
      </c>
      <c r="I42">
        <v>0</v>
      </c>
      <c r="J42">
        <v>1</v>
      </c>
      <c r="K42">
        <v>4806.333333333333</v>
      </c>
      <c r="L42">
        <v>0</v>
      </c>
      <c r="M42">
        <v>0.57540374114093185</v>
      </c>
      <c r="N42">
        <v>0</v>
      </c>
      <c r="O42">
        <v>0</v>
      </c>
      <c r="Q42">
        <f t="shared" si="0"/>
        <v>5043.0478430194398</v>
      </c>
      <c r="R42">
        <f>Q42-B42</f>
        <v>434.04784301943982</v>
      </c>
      <c r="S42">
        <f t="shared" si="1"/>
        <v>434.04784301943982</v>
      </c>
      <c r="T42" s="8">
        <f>S42/B42</f>
        <v>9.4173973317300888E-2</v>
      </c>
      <c r="U42">
        <v>992</v>
      </c>
      <c r="V42">
        <f t="shared" si="2"/>
        <v>7812.8611743499168</v>
      </c>
      <c r="W42">
        <f t="shared" si="3"/>
        <v>17856</v>
      </c>
      <c r="X42">
        <f t="shared" si="4"/>
        <v>434.04784301943982</v>
      </c>
      <c r="Y42">
        <f t="shared" si="5"/>
        <v>188397.53002982828</v>
      </c>
      <c r="Z42">
        <v>5187.2</v>
      </c>
      <c r="AB42" s="4"/>
      <c r="AC42" s="4" t="s">
        <v>33</v>
      </c>
      <c r="AD42" s="4" t="s">
        <v>34</v>
      </c>
      <c r="AE42" s="4" t="s">
        <v>35</v>
      </c>
      <c r="AF42" s="4" t="s">
        <v>36</v>
      </c>
      <c r="AG42" s="4" t="s">
        <v>37</v>
      </c>
    </row>
    <row r="43" spans="1:36" x14ac:dyDescent="0.35">
      <c r="A43" s="1">
        <v>40957</v>
      </c>
      <c r="B43">
        <v>4848</v>
      </c>
      <c r="C43">
        <v>4657.6000000000004</v>
      </c>
      <c r="D43">
        <v>5229</v>
      </c>
      <c r="E43">
        <v>0</v>
      </c>
      <c r="F43">
        <v>4609</v>
      </c>
      <c r="G43">
        <v>1</v>
      </c>
      <c r="H43">
        <f>IF(AND(L43=0,E43=0,G43=0,I43=0,O43=0,J43=0),1,0)</f>
        <v>0</v>
      </c>
      <c r="I43">
        <v>0</v>
      </c>
      <c r="J43">
        <v>0</v>
      </c>
      <c r="K43">
        <v>4123</v>
      </c>
      <c r="L43">
        <v>0</v>
      </c>
      <c r="M43">
        <v>0.52776809573602879</v>
      </c>
      <c r="N43">
        <v>1</v>
      </c>
      <c r="O43">
        <v>0</v>
      </c>
      <c r="Q43">
        <f t="shared" si="0"/>
        <v>5724.6014425820995</v>
      </c>
      <c r="R43">
        <f>Q43-B43</f>
        <v>876.60144258209948</v>
      </c>
      <c r="S43">
        <f t="shared" si="1"/>
        <v>876.60144258209948</v>
      </c>
      <c r="T43" s="8">
        <f>S43/B43</f>
        <v>0.18081712924548257</v>
      </c>
      <c r="U43">
        <v>1877</v>
      </c>
      <c r="V43">
        <f t="shared" si="2"/>
        <v>15778.825966477791</v>
      </c>
      <c r="W43">
        <f t="shared" si="3"/>
        <v>33786</v>
      </c>
      <c r="X43">
        <f t="shared" si="4"/>
        <v>876.60144258209948</v>
      </c>
      <c r="Y43">
        <f t="shared" si="5"/>
        <v>768430.08913701784</v>
      </c>
      <c r="Z43">
        <v>5061</v>
      </c>
      <c r="AB43" s="2" t="s">
        <v>29</v>
      </c>
      <c r="AC43" s="2">
        <v>8</v>
      </c>
      <c r="AD43" s="2">
        <v>312986005.71429211</v>
      </c>
      <c r="AE43" s="2">
        <v>39123250.714286514</v>
      </c>
      <c r="AF43" s="2">
        <v>72.812184172609008</v>
      </c>
      <c r="AG43" s="2">
        <v>7.5982893513872719E-70</v>
      </c>
    </row>
    <row r="44" spans="1:36" x14ac:dyDescent="0.35">
      <c r="A44" s="1">
        <v>40958</v>
      </c>
      <c r="B44">
        <v>4972</v>
      </c>
      <c r="C44">
        <v>4775.2</v>
      </c>
      <c r="D44">
        <v>5357</v>
      </c>
      <c r="E44">
        <v>0</v>
      </c>
      <c r="F44">
        <v>4848</v>
      </c>
      <c r="G44">
        <v>0</v>
      </c>
      <c r="H44">
        <f>IF(AND(L44=0,E44=0,G44=0,I44=0,O44=0,J44=0),1,0)</f>
        <v>1</v>
      </c>
      <c r="I44">
        <v>0</v>
      </c>
      <c r="J44">
        <v>0</v>
      </c>
      <c r="K44">
        <v>4472.333333333333</v>
      </c>
      <c r="L44">
        <v>0</v>
      </c>
      <c r="M44">
        <v>0.51440687812245844</v>
      </c>
      <c r="N44">
        <v>1</v>
      </c>
      <c r="O44">
        <v>0</v>
      </c>
      <c r="Q44">
        <f t="shared" si="0"/>
        <v>5689.6062333594527</v>
      </c>
      <c r="R44">
        <f>Q44-B44</f>
        <v>717.60623335945274</v>
      </c>
      <c r="S44">
        <f t="shared" si="1"/>
        <v>717.60623335945274</v>
      </c>
      <c r="T44" s="8">
        <f>S44/B44</f>
        <v>0.14432949182611679</v>
      </c>
      <c r="U44">
        <v>1273</v>
      </c>
      <c r="V44">
        <f t="shared" si="2"/>
        <v>12916.912200470149</v>
      </c>
      <c r="W44">
        <f t="shared" si="3"/>
        <v>22914</v>
      </c>
      <c r="X44">
        <f t="shared" si="4"/>
        <v>717.60623335945274</v>
      </c>
      <c r="Y44">
        <f t="shared" si="5"/>
        <v>514958.70615634136</v>
      </c>
      <c r="Z44">
        <v>4807.2</v>
      </c>
      <c r="AB44" s="2" t="s">
        <v>30</v>
      </c>
      <c r="AC44" s="2">
        <v>350</v>
      </c>
      <c r="AD44" s="2">
        <v>188061076.66732317</v>
      </c>
      <c r="AE44" s="2">
        <v>537317.36190663767</v>
      </c>
      <c r="AF44" s="2"/>
      <c r="AG44" s="2"/>
    </row>
    <row r="45" spans="1:36" ht="15" thickBot="1" x14ac:dyDescent="0.4">
      <c r="A45" s="1">
        <v>40959</v>
      </c>
      <c r="B45">
        <v>3215</v>
      </c>
      <c r="C45">
        <v>4437.8</v>
      </c>
      <c r="D45">
        <v>4260</v>
      </c>
      <c r="E45">
        <v>0</v>
      </c>
      <c r="F45">
        <v>4972</v>
      </c>
      <c r="G45">
        <v>0</v>
      </c>
      <c r="H45">
        <f>IF(AND(L45=0,E45=0,G45=0,I45=0,O45=0,J45=0),1,0)</f>
        <v>0</v>
      </c>
      <c r="I45">
        <v>1</v>
      </c>
      <c r="J45">
        <v>0</v>
      </c>
      <c r="K45">
        <v>4809.666666666667</v>
      </c>
      <c r="L45">
        <v>0</v>
      </c>
      <c r="M45">
        <v>0.29586383176484254</v>
      </c>
      <c r="N45">
        <v>0</v>
      </c>
      <c r="O45">
        <v>0</v>
      </c>
      <c r="Q45">
        <f t="shared" si="0"/>
        <v>4236.4953956597346</v>
      </c>
      <c r="R45">
        <f>Q45-B45</f>
        <v>1021.4953956597346</v>
      </c>
      <c r="S45">
        <f t="shared" si="1"/>
        <v>1021.4953956597346</v>
      </c>
      <c r="T45" s="8">
        <f>S45/B45</f>
        <v>0.31772796132495634</v>
      </c>
      <c r="U45">
        <v>1478</v>
      </c>
      <c r="V45">
        <f t="shared" si="2"/>
        <v>18386.917121875224</v>
      </c>
      <c r="W45">
        <f t="shared" si="3"/>
        <v>26604</v>
      </c>
      <c r="X45">
        <f t="shared" si="4"/>
        <v>1021.4953956597346</v>
      </c>
      <c r="Y45">
        <f t="shared" si="5"/>
        <v>1043452.8433540378</v>
      </c>
      <c r="Z45">
        <v>4657.6000000000004</v>
      </c>
      <c r="AB45" s="3" t="s">
        <v>31</v>
      </c>
      <c r="AC45" s="3">
        <v>358</v>
      </c>
      <c r="AD45" s="3">
        <v>501047082.38161528</v>
      </c>
      <c r="AE45" s="3"/>
      <c r="AF45" s="3"/>
      <c r="AG45" s="3"/>
    </row>
    <row r="46" spans="1:36" ht="15" thickBot="1" x14ac:dyDescent="0.4">
      <c r="A46" s="1">
        <v>40960</v>
      </c>
      <c r="B46">
        <v>3789</v>
      </c>
      <c r="C46">
        <v>4320.8</v>
      </c>
      <c r="D46">
        <v>6659</v>
      </c>
      <c r="E46">
        <v>0</v>
      </c>
      <c r="F46">
        <v>3215</v>
      </c>
      <c r="G46">
        <v>0</v>
      </c>
      <c r="H46">
        <f>IF(AND(L46=0,E46=0,G46=0,I46=0,O46=0,J46=0),1,0)</f>
        <v>0</v>
      </c>
      <c r="I46">
        <v>0</v>
      </c>
      <c r="J46">
        <v>0</v>
      </c>
      <c r="K46">
        <v>4345</v>
      </c>
      <c r="L46">
        <v>1</v>
      </c>
      <c r="M46">
        <v>0.56668990356686422</v>
      </c>
      <c r="N46">
        <v>0</v>
      </c>
      <c r="O46">
        <v>0</v>
      </c>
      <c r="Q46">
        <f t="shared" si="0"/>
        <v>4938.2956952934001</v>
      </c>
      <c r="R46">
        <f>Q46-B46</f>
        <v>1149.2956952934001</v>
      </c>
      <c r="S46">
        <f t="shared" si="1"/>
        <v>1149.2956952934001</v>
      </c>
      <c r="T46" s="8">
        <f>S46/B46</f>
        <v>0.30332427957070468</v>
      </c>
      <c r="U46">
        <v>796</v>
      </c>
      <c r="V46">
        <f t="shared" si="2"/>
        <v>20687.322515281201</v>
      </c>
      <c r="W46">
        <f t="shared" si="3"/>
        <v>14328</v>
      </c>
      <c r="X46">
        <f t="shared" si="4"/>
        <v>1149.2956952934001</v>
      </c>
      <c r="Y46">
        <f t="shared" si="5"/>
        <v>1320880.5952199399</v>
      </c>
      <c r="Z46">
        <v>4775.2</v>
      </c>
    </row>
    <row r="47" spans="1:36" x14ac:dyDescent="0.35">
      <c r="A47" s="1">
        <v>40961</v>
      </c>
      <c r="B47">
        <v>3695</v>
      </c>
      <c r="C47">
        <v>4286.6000000000004</v>
      </c>
      <c r="D47">
        <v>3800</v>
      </c>
      <c r="E47">
        <v>1</v>
      </c>
      <c r="F47">
        <v>3789</v>
      </c>
      <c r="G47">
        <v>0</v>
      </c>
      <c r="H47">
        <f>IF(AND(L47=0,E47=0,G47=0,I47=0,O47=0,J47=0),1,0)</f>
        <v>0</v>
      </c>
      <c r="I47">
        <v>0</v>
      </c>
      <c r="J47">
        <v>0</v>
      </c>
      <c r="K47">
        <v>3992</v>
      </c>
      <c r="L47">
        <v>0</v>
      </c>
      <c r="M47">
        <v>0.48907865690716856</v>
      </c>
      <c r="N47">
        <v>0</v>
      </c>
      <c r="O47">
        <v>0</v>
      </c>
      <c r="Q47">
        <f t="shared" si="0"/>
        <v>4041.6681739195133</v>
      </c>
      <c r="R47">
        <f>Q47-B47</f>
        <v>346.66817391951326</v>
      </c>
      <c r="S47">
        <f t="shared" si="1"/>
        <v>346.66817391951326</v>
      </c>
      <c r="T47" s="8">
        <f>S47/B47</f>
        <v>9.3820886040463666E-2</v>
      </c>
      <c r="U47">
        <v>1311</v>
      </c>
      <c r="V47">
        <f t="shared" si="2"/>
        <v>6240.0271305512388</v>
      </c>
      <c r="W47">
        <f t="shared" si="3"/>
        <v>23598</v>
      </c>
      <c r="X47">
        <f t="shared" si="4"/>
        <v>346.66817391951326</v>
      </c>
      <c r="Y47">
        <f t="shared" si="5"/>
        <v>120178.8228086899</v>
      </c>
      <c r="Z47">
        <v>4437.8</v>
      </c>
      <c r="AB47" s="4"/>
      <c r="AC47" s="4" t="s">
        <v>38</v>
      </c>
      <c r="AD47" s="4" t="s">
        <v>6</v>
      </c>
      <c r="AE47" s="4" t="s">
        <v>39</v>
      </c>
      <c r="AF47" s="4" t="s">
        <v>40</v>
      </c>
      <c r="AG47" s="4" t="s">
        <v>41</v>
      </c>
      <c r="AH47" s="4" t="s">
        <v>42</v>
      </c>
      <c r="AI47" s="4" t="s">
        <v>43</v>
      </c>
      <c r="AJ47" s="4" t="s">
        <v>44</v>
      </c>
    </row>
    <row r="48" spans="1:36" x14ac:dyDescent="0.35">
      <c r="A48" s="1">
        <v>40962</v>
      </c>
      <c r="B48">
        <v>3844</v>
      </c>
      <c r="C48">
        <v>4103.8</v>
      </c>
      <c r="D48">
        <v>3960</v>
      </c>
      <c r="E48">
        <v>0</v>
      </c>
      <c r="F48">
        <v>3695</v>
      </c>
      <c r="G48">
        <v>0</v>
      </c>
      <c r="H48">
        <f>IF(AND(L48=0,E48=0,G48=0,I48=0,O48=0,J48=0),1,0)</f>
        <v>0</v>
      </c>
      <c r="I48">
        <v>0</v>
      </c>
      <c r="J48">
        <v>0</v>
      </c>
      <c r="K48">
        <v>3566.3333333333335</v>
      </c>
      <c r="L48">
        <v>0</v>
      </c>
      <c r="M48">
        <v>0.51731149064714765</v>
      </c>
      <c r="N48">
        <v>0</v>
      </c>
      <c r="O48">
        <v>1</v>
      </c>
      <c r="Q48">
        <f t="shared" si="0"/>
        <v>4360.359303565645</v>
      </c>
      <c r="R48">
        <f>Q48-B48</f>
        <v>516.35930356564495</v>
      </c>
      <c r="S48">
        <f t="shared" si="1"/>
        <v>516.35930356564495</v>
      </c>
      <c r="T48" s="8">
        <f>S48/B48</f>
        <v>0.13432864296712929</v>
      </c>
      <c r="U48">
        <v>1322</v>
      </c>
      <c r="V48">
        <f t="shared" si="2"/>
        <v>9294.4674641816091</v>
      </c>
      <c r="W48">
        <f t="shared" si="3"/>
        <v>23796</v>
      </c>
      <c r="X48">
        <f t="shared" si="4"/>
        <v>516.35930356564495</v>
      </c>
      <c r="Y48">
        <f t="shared" si="5"/>
        <v>266626.93037879787</v>
      </c>
      <c r="Z48">
        <v>4320.8</v>
      </c>
      <c r="AB48" s="2" t="s">
        <v>32</v>
      </c>
      <c r="AC48" s="2">
        <v>481.02170348446555</v>
      </c>
      <c r="AD48" s="2">
        <v>229.11900922630906</v>
      </c>
      <c r="AE48" s="2">
        <v>2.0994403961015</v>
      </c>
      <c r="AF48" s="2">
        <v>3.6493782788278133E-2</v>
      </c>
      <c r="AG48" s="2">
        <v>30.398454647367828</v>
      </c>
      <c r="AH48" s="2">
        <v>931.64495232156332</v>
      </c>
      <c r="AI48" s="2">
        <v>30.398454647367828</v>
      </c>
      <c r="AJ48" s="2">
        <v>931.64495232156332</v>
      </c>
    </row>
    <row r="49" spans="1:36" x14ac:dyDescent="0.35">
      <c r="A49" s="1">
        <v>40963</v>
      </c>
      <c r="B49">
        <v>4438</v>
      </c>
      <c r="C49">
        <v>3903</v>
      </c>
      <c r="D49">
        <v>4609</v>
      </c>
      <c r="E49">
        <v>0</v>
      </c>
      <c r="F49">
        <v>3844</v>
      </c>
      <c r="G49">
        <v>0</v>
      </c>
      <c r="H49">
        <f>IF(AND(L49=0,E49=0,G49=0,I49=0,O49=0,J49=0),1,0)</f>
        <v>0</v>
      </c>
      <c r="I49">
        <v>0</v>
      </c>
      <c r="J49">
        <v>1</v>
      </c>
      <c r="K49">
        <v>3776</v>
      </c>
      <c r="L49">
        <v>0</v>
      </c>
      <c r="M49">
        <v>0.56901359358661552</v>
      </c>
      <c r="N49">
        <v>0</v>
      </c>
      <c r="O49">
        <v>0</v>
      </c>
      <c r="Q49">
        <f t="shared" si="0"/>
        <v>4685.5469639808416</v>
      </c>
      <c r="R49">
        <f>Q49-B49</f>
        <v>247.54696398084161</v>
      </c>
      <c r="S49">
        <f t="shared" si="1"/>
        <v>247.54696398084161</v>
      </c>
      <c r="T49" s="8">
        <f>S49/B49</f>
        <v>5.5778946367922848E-2</v>
      </c>
      <c r="U49">
        <v>1086</v>
      </c>
      <c r="V49">
        <f t="shared" si="2"/>
        <v>4455.845351655149</v>
      </c>
      <c r="W49">
        <f t="shared" si="3"/>
        <v>19548</v>
      </c>
      <c r="X49">
        <f t="shared" si="4"/>
        <v>247.54696398084161</v>
      </c>
      <c r="Y49">
        <f t="shared" si="5"/>
        <v>61279.499376132095</v>
      </c>
      <c r="Z49">
        <v>4286.6000000000004</v>
      </c>
      <c r="AB49" s="2" t="s">
        <v>154</v>
      </c>
      <c r="AC49" s="2">
        <v>0.40741158714356041</v>
      </c>
      <c r="AD49" s="2">
        <v>8.3989660933215998E-2</v>
      </c>
      <c r="AE49" s="2">
        <v>4.8507349906735771</v>
      </c>
      <c r="AF49" s="2">
        <v>1.8545424187831505E-6</v>
      </c>
      <c r="AG49" s="2">
        <v>0.24222366141772711</v>
      </c>
      <c r="AH49" s="2">
        <v>0.5725995128693937</v>
      </c>
      <c r="AI49" s="2">
        <v>0.24222366141772711</v>
      </c>
      <c r="AJ49" s="2">
        <v>0.5725995128693937</v>
      </c>
    </row>
    <row r="50" spans="1:36" x14ac:dyDescent="0.35">
      <c r="A50" s="1">
        <v>40964</v>
      </c>
      <c r="B50">
        <v>4395</v>
      </c>
      <c r="C50">
        <v>3796.2</v>
      </c>
      <c r="D50">
        <v>4848</v>
      </c>
      <c r="E50">
        <v>0</v>
      </c>
      <c r="F50">
        <v>4438</v>
      </c>
      <c r="G50">
        <v>1</v>
      </c>
      <c r="H50">
        <f>IF(AND(L50=0,E50=0,G50=0,I50=0,O50=0,J50=0),1,0)</f>
        <v>0</v>
      </c>
      <c r="I50">
        <v>0</v>
      </c>
      <c r="J50">
        <v>0</v>
      </c>
      <c r="K50">
        <v>3992.3333333333335</v>
      </c>
      <c r="L50">
        <v>0</v>
      </c>
      <c r="M50">
        <v>0.49500406645753459</v>
      </c>
      <c r="N50">
        <v>1</v>
      </c>
      <c r="O50">
        <v>0</v>
      </c>
      <c r="Q50">
        <f t="shared" si="0"/>
        <v>5234.6516602525899</v>
      </c>
      <c r="R50">
        <f>Q50-B50</f>
        <v>839.65166025258986</v>
      </c>
      <c r="S50">
        <f t="shared" si="1"/>
        <v>839.65166025258986</v>
      </c>
      <c r="T50" s="8">
        <f>S50/B50</f>
        <v>0.19104702167294421</v>
      </c>
      <c r="U50">
        <v>1755</v>
      </c>
      <c r="V50">
        <f t="shared" si="2"/>
        <v>15113.729884546618</v>
      </c>
      <c r="W50">
        <f t="shared" si="3"/>
        <v>31590</v>
      </c>
      <c r="X50">
        <f t="shared" si="4"/>
        <v>839.65166025258986</v>
      </c>
      <c r="Y50">
        <f t="shared" si="5"/>
        <v>705014.91056493064</v>
      </c>
      <c r="Z50">
        <v>4103.8</v>
      </c>
      <c r="AB50" s="2" t="s">
        <v>21</v>
      </c>
      <c r="AC50" s="2">
        <v>0.21183835454646979</v>
      </c>
      <c r="AD50" s="2">
        <v>4.9147369946191725E-2</v>
      </c>
      <c r="AE50" s="2">
        <v>4.3102683781125606</v>
      </c>
      <c r="AF50" s="2">
        <v>2.1221735896402442E-5</v>
      </c>
      <c r="AG50" s="2">
        <v>0.11517702735350731</v>
      </c>
      <c r="AH50" s="2">
        <v>0.30849968173943226</v>
      </c>
      <c r="AI50" s="2">
        <v>0.11517702735350731</v>
      </c>
      <c r="AJ50" s="2">
        <v>0.30849968173943226</v>
      </c>
    </row>
    <row r="51" spans="1:36" x14ac:dyDescent="0.35">
      <c r="A51" s="1">
        <v>40965</v>
      </c>
      <c r="B51">
        <v>4973</v>
      </c>
      <c r="C51">
        <v>4032.2</v>
      </c>
      <c r="D51">
        <v>4972</v>
      </c>
      <c r="E51">
        <v>0</v>
      </c>
      <c r="F51">
        <v>4395</v>
      </c>
      <c r="G51">
        <v>0</v>
      </c>
      <c r="H51">
        <f>IF(AND(L51=0,E51=0,G51=0,I51=0,O51=0,J51=0),1,0)</f>
        <v>1</v>
      </c>
      <c r="I51">
        <v>0</v>
      </c>
      <c r="J51">
        <v>0</v>
      </c>
      <c r="K51">
        <v>4225.666666666667</v>
      </c>
      <c r="L51">
        <v>0</v>
      </c>
      <c r="M51">
        <v>0.56715464157081441</v>
      </c>
      <c r="N51">
        <v>1</v>
      </c>
      <c r="O51">
        <v>0</v>
      </c>
      <c r="Q51">
        <f t="shared" si="0"/>
        <v>5158.5959129907678</v>
      </c>
      <c r="R51">
        <f>Q51-B51</f>
        <v>185.59591299076783</v>
      </c>
      <c r="S51">
        <f t="shared" si="1"/>
        <v>185.59591299076783</v>
      </c>
      <c r="T51" s="8">
        <f>S51/B51</f>
        <v>3.7320714456217138E-2</v>
      </c>
      <c r="U51">
        <v>1259</v>
      </c>
      <c r="V51">
        <f t="shared" si="2"/>
        <v>3340.7264338338209</v>
      </c>
      <c r="W51">
        <f t="shared" si="3"/>
        <v>22662</v>
      </c>
      <c r="X51">
        <f t="shared" si="4"/>
        <v>185.59591299076783</v>
      </c>
      <c r="Y51">
        <f t="shared" si="5"/>
        <v>34445.84291887666</v>
      </c>
      <c r="Z51">
        <v>3903</v>
      </c>
      <c r="AB51" s="2" t="s">
        <v>17</v>
      </c>
      <c r="AC51" s="2">
        <v>-287.86930550175344</v>
      </c>
      <c r="AD51" s="2">
        <v>126.85532644183866</v>
      </c>
      <c r="AE51" s="2">
        <v>-2.2692725136278562</v>
      </c>
      <c r="AF51" s="2">
        <v>2.3859825288112542E-2</v>
      </c>
      <c r="AG51" s="2">
        <v>-537.36392197440512</v>
      </c>
      <c r="AH51" s="2">
        <v>-38.374689029101773</v>
      </c>
      <c r="AI51" s="2">
        <v>-537.36392197440512</v>
      </c>
      <c r="AJ51" s="2">
        <v>-38.374689029101773</v>
      </c>
    </row>
    <row r="52" spans="1:36" x14ac:dyDescent="0.35">
      <c r="A52" s="1">
        <v>40966</v>
      </c>
      <c r="B52">
        <v>3390</v>
      </c>
      <c r="C52">
        <v>4269</v>
      </c>
      <c r="D52">
        <v>3215</v>
      </c>
      <c r="E52">
        <v>0</v>
      </c>
      <c r="F52">
        <v>4973</v>
      </c>
      <c r="G52">
        <v>0</v>
      </c>
      <c r="H52">
        <f>IF(AND(L52=0,E52=0,G52=0,I52=0,O52=0,J52=0),1,0)</f>
        <v>0</v>
      </c>
      <c r="I52">
        <v>1</v>
      </c>
      <c r="J52">
        <v>0</v>
      </c>
      <c r="K52">
        <v>4602</v>
      </c>
      <c r="L52">
        <v>0</v>
      </c>
      <c r="M52">
        <v>0.31607993493667946</v>
      </c>
      <c r="N52">
        <v>0</v>
      </c>
      <c r="O52">
        <v>0</v>
      </c>
      <c r="Q52">
        <f t="shared" si="0"/>
        <v>3921.1315555974284</v>
      </c>
      <c r="R52">
        <f>Q52-B52</f>
        <v>531.13155559742836</v>
      </c>
      <c r="S52">
        <f t="shared" si="1"/>
        <v>531.13155559742836</v>
      </c>
      <c r="T52" s="8">
        <f>S52/B52</f>
        <v>0.15667597510248624</v>
      </c>
      <c r="U52">
        <v>1213</v>
      </c>
      <c r="V52">
        <f t="shared" si="2"/>
        <v>9560.3680007537114</v>
      </c>
      <c r="W52">
        <f t="shared" si="3"/>
        <v>21834</v>
      </c>
      <c r="X52">
        <f t="shared" si="4"/>
        <v>531.13155559742836</v>
      </c>
      <c r="Y52">
        <f t="shared" si="5"/>
        <v>282100.72935134411</v>
      </c>
      <c r="Z52">
        <v>3796.2</v>
      </c>
      <c r="AB52" s="2" t="s">
        <v>53</v>
      </c>
      <c r="AC52" s="2">
        <v>0.27475294212522056</v>
      </c>
      <c r="AD52" s="2">
        <v>6.1926053321575261E-2</v>
      </c>
      <c r="AE52" s="2">
        <v>4.4367907752567151</v>
      </c>
      <c r="AF52" s="2">
        <v>1.2247943963059006E-5</v>
      </c>
      <c r="AG52" s="2">
        <v>0.15295894768687823</v>
      </c>
      <c r="AH52" s="2">
        <v>0.39654693656356288</v>
      </c>
      <c r="AI52" s="2">
        <v>0.15295894768687823</v>
      </c>
      <c r="AJ52" s="2">
        <v>0.39654693656356288</v>
      </c>
    </row>
    <row r="53" spans="1:36" x14ac:dyDescent="0.35">
      <c r="A53" s="1">
        <v>40967</v>
      </c>
      <c r="B53">
        <v>3795</v>
      </c>
      <c r="C53">
        <v>4208</v>
      </c>
      <c r="D53">
        <v>3789</v>
      </c>
      <c r="E53">
        <v>0</v>
      </c>
      <c r="F53">
        <v>3390</v>
      </c>
      <c r="G53">
        <v>0</v>
      </c>
      <c r="H53">
        <f>IF(AND(L53=0,E53=0,G53=0,I53=0,O53=0,J53=0),1,0)</f>
        <v>0</v>
      </c>
      <c r="I53">
        <v>0</v>
      </c>
      <c r="J53">
        <v>0</v>
      </c>
      <c r="K53">
        <v>4252.666666666667</v>
      </c>
      <c r="L53">
        <v>1</v>
      </c>
      <c r="M53">
        <v>0.54705472289996515</v>
      </c>
      <c r="N53">
        <v>0</v>
      </c>
      <c r="O53">
        <v>0</v>
      </c>
      <c r="Q53">
        <f t="shared" si="0"/>
        <v>4266.8339262946047</v>
      </c>
      <c r="R53">
        <f>Q53-B53</f>
        <v>471.83392629460468</v>
      </c>
      <c r="S53">
        <f t="shared" si="1"/>
        <v>471.83392629460468</v>
      </c>
      <c r="T53" s="8">
        <f>S53/B53</f>
        <v>0.12433041536089715</v>
      </c>
      <c r="U53">
        <v>1158</v>
      </c>
      <c r="V53">
        <f t="shared" si="2"/>
        <v>8493.0106733028842</v>
      </c>
      <c r="W53">
        <f t="shared" si="3"/>
        <v>20844</v>
      </c>
      <c r="X53">
        <f t="shared" si="4"/>
        <v>471.83392629460468</v>
      </c>
      <c r="Y53">
        <f t="shared" si="5"/>
        <v>222627.25400258243</v>
      </c>
      <c r="Z53">
        <v>4032.2</v>
      </c>
      <c r="AB53" s="2" t="s">
        <v>20</v>
      </c>
      <c r="AC53" s="2">
        <v>623.86597953006867</v>
      </c>
      <c r="AD53" s="2">
        <v>154.04952896064694</v>
      </c>
      <c r="AE53" s="2">
        <v>4.0497753140773298</v>
      </c>
      <c r="AF53" s="2">
        <v>6.3167955291469125E-5</v>
      </c>
      <c r="AG53" s="2">
        <v>320.88675726263841</v>
      </c>
      <c r="AH53" s="2">
        <v>926.84520179749893</v>
      </c>
      <c r="AI53" s="2">
        <v>320.88675726263841</v>
      </c>
      <c r="AJ53" s="2">
        <v>926.84520179749893</v>
      </c>
    </row>
    <row r="54" spans="1:36" x14ac:dyDescent="0.35">
      <c r="A54" s="1">
        <v>40968</v>
      </c>
      <c r="B54">
        <v>3842</v>
      </c>
      <c r="C54">
        <v>4198.2</v>
      </c>
      <c r="D54">
        <v>3695</v>
      </c>
      <c r="E54">
        <v>1</v>
      </c>
      <c r="F54">
        <v>3795</v>
      </c>
      <c r="G54">
        <v>0</v>
      </c>
      <c r="H54">
        <f>IF(AND(L54=0,E54=0,G54=0,I54=0,O54=0,J54=0),1,0)</f>
        <v>0</v>
      </c>
      <c r="I54">
        <v>0</v>
      </c>
      <c r="J54">
        <v>0</v>
      </c>
      <c r="K54">
        <v>4052.6666666666665</v>
      </c>
      <c r="L54">
        <v>0</v>
      </c>
      <c r="M54">
        <v>0.50546067154641572</v>
      </c>
      <c r="N54">
        <v>0</v>
      </c>
      <c r="O54">
        <v>0</v>
      </c>
      <c r="Q54">
        <f t="shared" si="0"/>
        <v>3983.0869913253819</v>
      </c>
      <c r="R54">
        <f>Q54-B54</f>
        <v>141.08699132538186</v>
      </c>
      <c r="S54">
        <f t="shared" si="1"/>
        <v>141.08699132538186</v>
      </c>
      <c r="T54" s="8">
        <f>S54/B54</f>
        <v>3.6722277804628285E-2</v>
      </c>
      <c r="U54">
        <v>1024</v>
      </c>
      <c r="V54">
        <f t="shared" si="2"/>
        <v>2539.5658438568735</v>
      </c>
      <c r="W54">
        <f t="shared" si="3"/>
        <v>18432</v>
      </c>
      <c r="X54">
        <f t="shared" si="4"/>
        <v>141.08699132538186</v>
      </c>
      <c r="Y54">
        <f t="shared" si="5"/>
        <v>19905.539121248377</v>
      </c>
      <c r="Z54">
        <v>4269</v>
      </c>
      <c r="AB54" s="2" t="s">
        <v>152</v>
      </c>
      <c r="AC54" s="2">
        <v>421.81951711520594</v>
      </c>
      <c r="AD54" s="2">
        <v>156.70576488023929</v>
      </c>
      <c r="AE54" s="2">
        <v>2.6917932306930572</v>
      </c>
      <c r="AF54" s="2">
        <v>7.4482878968177733E-3</v>
      </c>
      <c r="AG54" s="2">
        <v>113.6161030017721</v>
      </c>
      <c r="AH54" s="2">
        <v>730.02293122863978</v>
      </c>
      <c r="AI54" s="2">
        <v>113.6161030017721</v>
      </c>
      <c r="AJ54" s="2">
        <v>730.02293122863978</v>
      </c>
    </row>
    <row r="55" spans="1:36" x14ac:dyDescent="0.35">
      <c r="A55" s="1">
        <v>40969</v>
      </c>
      <c r="B55">
        <v>4135</v>
      </c>
      <c r="C55">
        <v>4079</v>
      </c>
      <c r="D55">
        <v>3844</v>
      </c>
      <c r="E55">
        <v>0</v>
      </c>
      <c r="F55">
        <v>3842</v>
      </c>
      <c r="G55">
        <v>0</v>
      </c>
      <c r="H55">
        <f>IF(AND(L55=0,E55=0,G55=0,I55=0,O55=0,J55=0),1,0)</f>
        <v>0</v>
      </c>
      <c r="I55">
        <v>0</v>
      </c>
      <c r="J55">
        <v>0</v>
      </c>
      <c r="K55">
        <v>3675.6666666666665</v>
      </c>
      <c r="L55">
        <v>0</v>
      </c>
      <c r="M55">
        <v>0.53404205878935751</v>
      </c>
      <c r="N55">
        <v>0</v>
      </c>
      <c r="O55">
        <v>1</v>
      </c>
      <c r="Q55">
        <f t="shared" si="0"/>
        <v>4368.6096212273605</v>
      </c>
      <c r="R55">
        <f>Q55-B55</f>
        <v>233.60962122736055</v>
      </c>
      <c r="S55">
        <f t="shared" si="1"/>
        <v>233.60962122736055</v>
      </c>
      <c r="T55" s="8">
        <f>S55/B55</f>
        <v>5.6495676233944511E-2</v>
      </c>
      <c r="U55">
        <v>995</v>
      </c>
      <c r="V55">
        <f t="shared" si="2"/>
        <v>4204.9731820924899</v>
      </c>
      <c r="W55">
        <f t="shared" si="3"/>
        <v>17910</v>
      </c>
      <c r="X55">
        <f t="shared" si="4"/>
        <v>233.60962122736055</v>
      </c>
      <c r="Y55">
        <f t="shared" si="5"/>
        <v>54573.455129990863</v>
      </c>
      <c r="Z55">
        <v>4208</v>
      </c>
      <c r="AB55" s="2" t="s">
        <v>15</v>
      </c>
      <c r="AC55" s="2">
        <v>-732.87158553328482</v>
      </c>
      <c r="AD55" s="2">
        <v>146.15727774016807</v>
      </c>
      <c r="AE55" s="2">
        <v>-5.0142668012478406</v>
      </c>
      <c r="AF55" s="2">
        <v>8.4766916763369522E-7</v>
      </c>
      <c r="AG55" s="2">
        <v>-1020.3286043064693</v>
      </c>
      <c r="AH55" s="2">
        <v>-445.41456676010034</v>
      </c>
      <c r="AI55" s="2">
        <v>-1020.3286043064693</v>
      </c>
      <c r="AJ55" s="2">
        <v>-445.41456676010034</v>
      </c>
    </row>
    <row r="56" spans="1:36" ht="15" thickBot="1" x14ac:dyDescent="0.4">
      <c r="A56" s="1">
        <v>40970</v>
      </c>
      <c r="B56">
        <v>4592</v>
      </c>
      <c r="C56">
        <v>4027</v>
      </c>
      <c r="D56">
        <v>4438</v>
      </c>
      <c r="E56">
        <v>0</v>
      </c>
      <c r="F56">
        <v>4135</v>
      </c>
      <c r="G56">
        <v>0</v>
      </c>
      <c r="H56">
        <f>IF(AND(L56=0,E56=0,G56=0,I56=0,O56=0,J56=0),1,0)</f>
        <v>0</v>
      </c>
      <c r="I56">
        <v>0</v>
      </c>
      <c r="J56">
        <v>1</v>
      </c>
      <c r="K56">
        <v>3924</v>
      </c>
      <c r="L56">
        <v>0</v>
      </c>
      <c r="M56">
        <v>0.55309631695131867</v>
      </c>
      <c r="N56">
        <v>0</v>
      </c>
      <c r="O56">
        <v>0</v>
      </c>
      <c r="Q56">
        <f t="shared" si="0"/>
        <v>4785.3917196656366</v>
      </c>
      <c r="R56">
        <f>Q56-B56</f>
        <v>193.39171966563663</v>
      </c>
      <c r="S56">
        <f t="shared" si="1"/>
        <v>193.39171966563663</v>
      </c>
      <c r="T56" s="8">
        <f>S56/B56</f>
        <v>4.2114921529973134E-2</v>
      </c>
      <c r="U56">
        <v>674</v>
      </c>
      <c r="V56">
        <f t="shared" si="2"/>
        <v>3481.0509539814593</v>
      </c>
      <c r="W56">
        <f t="shared" si="3"/>
        <v>12132</v>
      </c>
      <c r="X56">
        <f t="shared" si="4"/>
        <v>193.39171966563663</v>
      </c>
      <c r="Y56">
        <f t="shared" si="5"/>
        <v>37400.357235232186</v>
      </c>
      <c r="Z56">
        <v>4198.2</v>
      </c>
      <c r="AB56" s="3" t="s">
        <v>19</v>
      </c>
      <c r="AC56" s="3">
        <v>273.48460074536092</v>
      </c>
      <c r="AD56" s="3">
        <v>137.47480795530424</v>
      </c>
      <c r="AE56" s="3">
        <v>1.9893433918036543</v>
      </c>
      <c r="AF56" s="3">
        <v>4.7441310322056167E-2</v>
      </c>
      <c r="AG56" s="3">
        <v>3.1039596834676786</v>
      </c>
      <c r="AH56" s="3">
        <v>543.86524180725416</v>
      </c>
      <c r="AI56" s="3">
        <v>3.1039596834676786</v>
      </c>
      <c r="AJ56" s="3">
        <v>543.86524180725416</v>
      </c>
    </row>
    <row r="57" spans="1:36" x14ac:dyDescent="0.35">
      <c r="A57" s="1">
        <v>40971</v>
      </c>
      <c r="B57">
        <v>5335</v>
      </c>
      <c r="C57">
        <v>3950.8</v>
      </c>
      <c r="D57">
        <v>4395</v>
      </c>
      <c r="E57">
        <v>0</v>
      </c>
      <c r="F57">
        <v>4592</v>
      </c>
      <c r="G57">
        <v>1</v>
      </c>
      <c r="H57">
        <f>IF(AND(L57=0,E57=0,G57=0,I57=0,O57=0,J57=0),1,0)</f>
        <v>0</v>
      </c>
      <c r="I57">
        <v>0</v>
      </c>
      <c r="J57">
        <v>0</v>
      </c>
      <c r="K57">
        <v>4189.666666666667</v>
      </c>
      <c r="L57">
        <v>0</v>
      </c>
      <c r="M57">
        <v>0.58632508423376317</v>
      </c>
      <c r="N57">
        <v>1</v>
      </c>
      <c r="O57">
        <v>0</v>
      </c>
      <c r="Q57">
        <f t="shared" si="0"/>
        <v>5237.3149449188877</v>
      </c>
      <c r="R57">
        <f>Q57-B57</f>
        <v>-97.685055081112296</v>
      </c>
      <c r="S57">
        <f t="shared" si="1"/>
        <v>97.685055081112296</v>
      </c>
      <c r="T57" s="8">
        <f>S57/B57</f>
        <v>1.8310225882120394E-2</v>
      </c>
      <c r="U57">
        <v>1162</v>
      </c>
      <c r="V57">
        <f t="shared" si="2"/>
        <v>7033.3239658400853</v>
      </c>
      <c r="W57">
        <f t="shared" si="3"/>
        <v>20916</v>
      </c>
      <c r="X57">
        <f t="shared" si="4"/>
        <v>-195.37011016222459</v>
      </c>
      <c r="Y57">
        <f t="shared" si="5"/>
        <v>38169.479944799772</v>
      </c>
      <c r="Z57">
        <v>4079</v>
      </c>
    </row>
    <row r="58" spans="1:36" x14ac:dyDescent="0.35">
      <c r="A58" s="1">
        <v>40972</v>
      </c>
      <c r="B58">
        <v>5604</v>
      </c>
      <c r="C58">
        <v>4339.8</v>
      </c>
      <c r="D58">
        <v>4973</v>
      </c>
      <c r="E58">
        <v>0</v>
      </c>
      <c r="F58">
        <v>5335</v>
      </c>
      <c r="G58">
        <v>0</v>
      </c>
      <c r="H58">
        <f>IF(AND(L58=0,E58=0,G58=0,I58=0,O58=0,J58=0),1,0)</f>
        <v>1</v>
      </c>
      <c r="I58">
        <v>0</v>
      </c>
      <c r="J58">
        <v>0</v>
      </c>
      <c r="K58">
        <v>4687.333333333333</v>
      </c>
      <c r="L58">
        <v>0</v>
      </c>
      <c r="M58">
        <v>0.5312536307656559</v>
      </c>
      <c r="N58">
        <v>1</v>
      </c>
      <c r="O58">
        <v>0</v>
      </c>
      <c r="Q58">
        <f t="shared" si="0"/>
        <v>5574.955236952821</v>
      </c>
      <c r="R58">
        <f>Q58-B58</f>
        <v>-29.044763047179003</v>
      </c>
      <c r="S58">
        <f t="shared" si="1"/>
        <v>29.044763047179003</v>
      </c>
      <c r="T58" s="8">
        <f>S58/B58</f>
        <v>5.1828627850069604E-3</v>
      </c>
      <c r="U58">
        <v>622</v>
      </c>
      <c r="V58">
        <f t="shared" si="2"/>
        <v>2091.2229393968883</v>
      </c>
      <c r="W58">
        <f t="shared" si="3"/>
        <v>11196</v>
      </c>
      <c r="X58">
        <f t="shared" si="4"/>
        <v>-58.089526094358007</v>
      </c>
      <c r="Y58">
        <f t="shared" si="5"/>
        <v>3374.3930418670998</v>
      </c>
      <c r="Z58">
        <v>4027</v>
      </c>
      <c r="AB58" t="s">
        <v>22</v>
      </c>
    </row>
    <row r="59" spans="1:36" ht="15" thickBot="1" x14ac:dyDescent="0.4">
      <c r="A59" s="1">
        <v>40973</v>
      </c>
      <c r="B59">
        <v>3487</v>
      </c>
      <c r="C59">
        <v>4701.6000000000004</v>
      </c>
      <c r="D59">
        <v>3390</v>
      </c>
      <c r="E59">
        <v>0</v>
      </c>
      <c r="F59">
        <v>5604</v>
      </c>
      <c r="G59">
        <v>0</v>
      </c>
      <c r="H59">
        <f>IF(AND(L59=0,E59=0,G59=0,I59=0,O59=0,J59=0),1,0)</f>
        <v>0</v>
      </c>
      <c r="I59">
        <v>1</v>
      </c>
      <c r="J59">
        <v>0</v>
      </c>
      <c r="K59">
        <v>5177</v>
      </c>
      <c r="L59">
        <v>0</v>
      </c>
      <c r="M59">
        <v>0.25403741140931801</v>
      </c>
      <c r="N59">
        <v>0</v>
      </c>
      <c r="O59">
        <v>0</v>
      </c>
      <c r="Q59">
        <f t="shared" si="0"/>
        <v>4332.89286481009</v>
      </c>
      <c r="R59">
        <f>Q59-B59</f>
        <v>845.89286481009003</v>
      </c>
      <c r="S59">
        <f t="shared" si="1"/>
        <v>845.89286481009003</v>
      </c>
      <c r="T59" s="8">
        <f>S59/B59</f>
        <v>0.24258470456268713</v>
      </c>
      <c r="U59">
        <v>1251</v>
      </c>
      <c r="V59">
        <f t="shared" si="2"/>
        <v>15226.071566581621</v>
      </c>
      <c r="W59">
        <f t="shared" si="3"/>
        <v>22518</v>
      </c>
      <c r="X59">
        <f t="shared" si="4"/>
        <v>845.89286481009003</v>
      </c>
      <c r="Y59">
        <f t="shared" si="5"/>
        <v>715534.73873662122</v>
      </c>
      <c r="Z59">
        <v>3950.8</v>
      </c>
    </row>
    <row r="60" spans="1:36" x14ac:dyDescent="0.35">
      <c r="A60" s="1">
        <v>40974</v>
      </c>
      <c r="B60">
        <v>3854</v>
      </c>
      <c r="C60">
        <v>4630.6000000000004</v>
      </c>
      <c r="D60">
        <v>3795</v>
      </c>
      <c r="E60">
        <v>0</v>
      </c>
      <c r="F60">
        <v>3487</v>
      </c>
      <c r="G60">
        <v>0</v>
      </c>
      <c r="H60">
        <f>IF(AND(L60=0,E60=0,G60=0,I60=0,O60=0,J60=0),1,0)</f>
        <v>0</v>
      </c>
      <c r="I60">
        <v>0</v>
      </c>
      <c r="J60">
        <v>0</v>
      </c>
      <c r="K60">
        <v>4808.666666666667</v>
      </c>
      <c r="L60">
        <v>1</v>
      </c>
      <c r="M60">
        <v>0.54263971186243753</v>
      </c>
      <c r="N60">
        <v>0</v>
      </c>
      <c r="O60">
        <v>0</v>
      </c>
      <c r="Q60">
        <f t="shared" si="0"/>
        <v>4468.379938084794</v>
      </c>
      <c r="R60">
        <f>Q60-B60</f>
        <v>614.37993808479405</v>
      </c>
      <c r="S60">
        <f t="shared" si="1"/>
        <v>614.37993808479405</v>
      </c>
      <c r="T60" s="8">
        <f>S60/B60</f>
        <v>0.15941358019844162</v>
      </c>
      <c r="U60">
        <v>1095</v>
      </c>
      <c r="V60">
        <f t="shared" si="2"/>
        <v>11058.838885526293</v>
      </c>
      <c r="W60">
        <f t="shared" si="3"/>
        <v>19710</v>
      </c>
      <c r="X60">
        <f t="shared" si="4"/>
        <v>614.37993808479405</v>
      </c>
      <c r="Y60">
        <f t="shared" si="5"/>
        <v>377462.70832107536</v>
      </c>
      <c r="Z60">
        <v>4339.8</v>
      </c>
      <c r="AB60" s="5" t="s">
        <v>23</v>
      </c>
      <c r="AC60" s="5"/>
    </row>
    <row r="61" spans="1:36" x14ac:dyDescent="0.35">
      <c r="A61" s="1">
        <v>40975</v>
      </c>
      <c r="B61">
        <v>4368</v>
      </c>
      <c r="C61">
        <v>4574.3999999999996</v>
      </c>
      <c r="D61">
        <v>3842</v>
      </c>
      <c r="E61">
        <v>1</v>
      </c>
      <c r="F61">
        <v>3854</v>
      </c>
      <c r="G61">
        <v>0</v>
      </c>
      <c r="H61">
        <f>IF(AND(L61=0,E61=0,G61=0,I61=0,O61=0,J61=0),1,0)</f>
        <v>0</v>
      </c>
      <c r="I61">
        <v>0</v>
      </c>
      <c r="J61">
        <v>0</v>
      </c>
      <c r="K61">
        <v>4315</v>
      </c>
      <c r="L61">
        <v>0</v>
      </c>
      <c r="M61">
        <v>0.55971883350761009</v>
      </c>
      <c r="N61">
        <v>0</v>
      </c>
      <c r="O61">
        <v>0</v>
      </c>
      <c r="Q61">
        <f t="shared" si="0"/>
        <v>4187.5862058457151</v>
      </c>
      <c r="R61">
        <f>Q61-B61</f>
        <v>-180.41379415428491</v>
      </c>
      <c r="S61">
        <f t="shared" si="1"/>
        <v>180.41379415428491</v>
      </c>
      <c r="T61" s="8">
        <f>S61/B61</f>
        <v>4.1303524302720905E-2</v>
      </c>
      <c r="U61">
        <v>616</v>
      </c>
      <c r="V61">
        <f t="shared" si="2"/>
        <v>12989.793179108514</v>
      </c>
      <c r="W61">
        <f t="shared" si="3"/>
        <v>11088</v>
      </c>
      <c r="X61">
        <f t="shared" si="4"/>
        <v>-360.82758830856983</v>
      </c>
      <c r="Y61">
        <f t="shared" si="5"/>
        <v>130196.54848457876</v>
      </c>
      <c r="Z61">
        <v>4701.6000000000004</v>
      </c>
      <c r="AB61" s="2" t="s">
        <v>24</v>
      </c>
      <c r="AC61" s="2">
        <v>0.78447707757244711</v>
      </c>
    </row>
    <row r="62" spans="1:36" x14ac:dyDescent="0.35">
      <c r="A62" s="1">
        <v>40976</v>
      </c>
      <c r="B62">
        <v>4263</v>
      </c>
      <c r="C62">
        <v>4529.6000000000004</v>
      </c>
      <c r="D62">
        <v>4135</v>
      </c>
      <c r="E62">
        <v>0</v>
      </c>
      <c r="F62">
        <v>4368</v>
      </c>
      <c r="G62">
        <v>0</v>
      </c>
      <c r="H62">
        <f>IF(AND(L62=0,E62=0,G62=0,I62=0,O62=0,J62=0),1,0)</f>
        <v>0</v>
      </c>
      <c r="I62">
        <v>0</v>
      </c>
      <c r="J62">
        <v>0</v>
      </c>
      <c r="K62">
        <v>3903</v>
      </c>
      <c r="L62">
        <v>0</v>
      </c>
      <c r="M62">
        <v>0.48780062739630531</v>
      </c>
      <c r="N62">
        <v>0</v>
      </c>
      <c r="O62">
        <v>1</v>
      </c>
      <c r="Q62">
        <f t="shared" si="0"/>
        <v>4782.451640108311</v>
      </c>
      <c r="R62">
        <f>Q62-B62</f>
        <v>519.45164010831104</v>
      </c>
      <c r="S62">
        <f t="shared" si="1"/>
        <v>519.45164010831104</v>
      </c>
      <c r="T62" s="8">
        <f>S62/B62</f>
        <v>0.12185119402024655</v>
      </c>
      <c r="U62">
        <v>856</v>
      </c>
      <c r="V62">
        <f t="shared" si="2"/>
        <v>9350.1295219495987</v>
      </c>
      <c r="W62">
        <f t="shared" si="3"/>
        <v>15408</v>
      </c>
      <c r="X62">
        <f t="shared" si="4"/>
        <v>519.45164010831104</v>
      </c>
      <c r="Y62">
        <f t="shared" si="5"/>
        <v>269830.0064112143</v>
      </c>
      <c r="Z62">
        <v>4630.6000000000004</v>
      </c>
      <c r="AB62" s="2" t="s">
        <v>25</v>
      </c>
      <c r="AC62" s="2">
        <v>0.61540428523660728</v>
      </c>
    </row>
    <row r="63" spans="1:36" x14ac:dyDescent="0.35">
      <c r="A63" s="1">
        <v>40977</v>
      </c>
      <c r="B63">
        <v>4953</v>
      </c>
      <c r="C63">
        <v>4315.2</v>
      </c>
      <c r="D63">
        <v>4592</v>
      </c>
      <c r="E63">
        <v>0</v>
      </c>
      <c r="F63">
        <v>4263</v>
      </c>
      <c r="G63">
        <v>0</v>
      </c>
      <c r="H63">
        <f>IF(AND(L63=0,E63=0,G63=0,I63=0,O63=0,J63=0),1,0)</f>
        <v>0</v>
      </c>
      <c r="I63">
        <v>0</v>
      </c>
      <c r="J63">
        <v>1</v>
      </c>
      <c r="K63">
        <v>4161.666666666667</v>
      </c>
      <c r="L63">
        <v>0</v>
      </c>
      <c r="M63">
        <v>0.58016730568142205</v>
      </c>
      <c r="N63">
        <v>0</v>
      </c>
      <c r="O63">
        <v>0</v>
      </c>
      <c r="Q63">
        <f t="shared" si="0"/>
        <v>4977.6267073034069</v>
      </c>
      <c r="R63">
        <f>Q63-B63</f>
        <v>24.626707303406874</v>
      </c>
      <c r="S63">
        <f t="shared" si="1"/>
        <v>24.626707303406874</v>
      </c>
      <c r="T63" s="8">
        <f>S63/B63</f>
        <v>4.9720790033125125E-3</v>
      </c>
      <c r="U63">
        <v>336</v>
      </c>
      <c r="V63">
        <f t="shared" si="2"/>
        <v>443.28073146132374</v>
      </c>
      <c r="W63">
        <f t="shared" si="3"/>
        <v>6048</v>
      </c>
      <c r="X63">
        <f t="shared" si="4"/>
        <v>24.626707303406874</v>
      </c>
      <c r="Y63">
        <f t="shared" si="5"/>
        <v>606.4747126076735</v>
      </c>
      <c r="Z63">
        <v>4574.3999999999996</v>
      </c>
      <c r="AB63" s="2" t="s">
        <v>26</v>
      </c>
      <c r="AC63" s="2">
        <v>0.60661352604201546</v>
      </c>
    </row>
    <row r="64" spans="1:36" x14ac:dyDescent="0.35">
      <c r="A64" s="1">
        <v>40978</v>
      </c>
      <c r="B64">
        <v>5715</v>
      </c>
      <c r="C64">
        <v>4185</v>
      </c>
      <c r="D64">
        <v>5335</v>
      </c>
      <c r="E64">
        <v>0</v>
      </c>
      <c r="F64">
        <v>4953</v>
      </c>
      <c r="G64">
        <v>1</v>
      </c>
      <c r="H64">
        <f>IF(AND(L64=0,E64=0,G64=0,I64=0,O64=0,J64=0),1,0)</f>
        <v>0</v>
      </c>
      <c r="I64">
        <v>0</v>
      </c>
      <c r="J64">
        <v>0</v>
      </c>
      <c r="K64">
        <v>4528</v>
      </c>
      <c r="L64">
        <v>0</v>
      </c>
      <c r="M64">
        <v>0.58853258975252698</v>
      </c>
      <c r="N64">
        <v>1</v>
      </c>
      <c r="O64">
        <v>0</v>
      </c>
      <c r="Q64">
        <f t="shared" si="0"/>
        <v>5666.6948344207412</v>
      </c>
      <c r="R64">
        <f>Q64-B64</f>
        <v>-48.305165579258755</v>
      </c>
      <c r="S64">
        <f t="shared" si="1"/>
        <v>48.305165579258755</v>
      </c>
      <c r="T64" s="8">
        <f>S64/B64</f>
        <v>8.4523474329411645E-3</v>
      </c>
      <c r="U64">
        <v>704</v>
      </c>
      <c r="V64">
        <f t="shared" si="2"/>
        <v>3477.9719217066304</v>
      </c>
      <c r="W64">
        <f t="shared" si="3"/>
        <v>12672</v>
      </c>
      <c r="X64">
        <f t="shared" si="4"/>
        <v>-96.610331158517511</v>
      </c>
      <c r="Y64">
        <f t="shared" si="5"/>
        <v>9333.5560865584193</v>
      </c>
      <c r="Z64">
        <v>4529.6000000000004</v>
      </c>
      <c r="AB64" s="2" t="s">
        <v>6</v>
      </c>
      <c r="AC64" s="2">
        <v>742.00608541722863</v>
      </c>
    </row>
    <row r="65" spans="1:36" ht="15" thickBot="1" x14ac:dyDescent="0.4">
      <c r="A65" s="1">
        <v>40979</v>
      </c>
      <c r="B65">
        <v>5598</v>
      </c>
      <c r="C65">
        <v>4630.6000000000004</v>
      </c>
      <c r="D65">
        <v>5604</v>
      </c>
      <c r="E65">
        <v>0</v>
      </c>
      <c r="F65">
        <v>5715</v>
      </c>
      <c r="G65">
        <v>0</v>
      </c>
      <c r="H65">
        <f>IF(AND(L65=0,E65=0,G65=0,I65=0,O65=0,J65=0),1,0)</f>
        <v>1</v>
      </c>
      <c r="I65">
        <v>0</v>
      </c>
      <c r="J65">
        <v>0</v>
      </c>
      <c r="K65">
        <v>4977</v>
      </c>
      <c r="L65">
        <v>0</v>
      </c>
      <c r="M65">
        <v>0.48640641338445451</v>
      </c>
      <c r="N65">
        <v>1</v>
      </c>
      <c r="O65">
        <v>0</v>
      </c>
      <c r="Q65">
        <f t="shared" si="0"/>
        <v>5959.7367281815295</v>
      </c>
      <c r="R65">
        <f>Q65-B65</f>
        <v>361.73672818152954</v>
      </c>
      <c r="S65">
        <f t="shared" si="1"/>
        <v>361.73672818152954</v>
      </c>
      <c r="T65" s="8">
        <f>S65/B65</f>
        <v>6.4618922504739107E-2</v>
      </c>
      <c r="U65">
        <v>551</v>
      </c>
      <c r="V65">
        <f t="shared" si="2"/>
        <v>6511.2611072675318</v>
      </c>
      <c r="W65">
        <f t="shared" si="3"/>
        <v>9918</v>
      </c>
      <c r="X65">
        <f t="shared" si="4"/>
        <v>361.73672818152954</v>
      </c>
      <c r="Y65">
        <f t="shared" si="5"/>
        <v>130853.4605154778</v>
      </c>
      <c r="Z65">
        <v>4315.2</v>
      </c>
      <c r="AB65" s="3" t="s">
        <v>27</v>
      </c>
      <c r="AC65" s="3">
        <v>359</v>
      </c>
    </row>
    <row r="66" spans="1:36" x14ac:dyDescent="0.35">
      <c r="A66" s="1">
        <v>40980</v>
      </c>
      <c r="B66">
        <v>3941</v>
      </c>
      <c r="C66">
        <v>4979.3999999999996</v>
      </c>
      <c r="D66">
        <v>3487</v>
      </c>
      <c r="E66">
        <v>0</v>
      </c>
      <c r="F66">
        <v>5598</v>
      </c>
      <c r="G66">
        <v>0</v>
      </c>
      <c r="H66">
        <f>IF(AND(L66=0,E66=0,G66=0,I66=0,O66=0,J66=0),1,0)</f>
        <v>0</v>
      </c>
      <c r="I66">
        <v>1</v>
      </c>
      <c r="J66">
        <v>0</v>
      </c>
      <c r="K66">
        <v>5422</v>
      </c>
      <c r="L66">
        <v>0</v>
      </c>
      <c r="M66">
        <v>0.30748228186359938</v>
      </c>
      <c r="N66">
        <v>0</v>
      </c>
      <c r="O66">
        <v>0</v>
      </c>
      <c r="Q66">
        <f t="shared" si="0"/>
        <v>4465.7439663522673</v>
      </c>
      <c r="R66">
        <f>Q66-B66</f>
        <v>524.74396635226731</v>
      </c>
      <c r="S66">
        <f t="shared" si="1"/>
        <v>524.74396635226731</v>
      </c>
      <c r="T66" s="8">
        <f>S66/B66</f>
        <v>0.13314995340072755</v>
      </c>
      <c r="U66">
        <v>1038</v>
      </c>
      <c r="V66">
        <f t="shared" si="2"/>
        <v>9445.3913943408115</v>
      </c>
      <c r="W66">
        <f t="shared" si="3"/>
        <v>18684</v>
      </c>
      <c r="X66">
        <f t="shared" si="4"/>
        <v>524.74396635226731</v>
      </c>
      <c r="Y66">
        <f t="shared" si="5"/>
        <v>275356.23022310942</v>
      </c>
      <c r="Z66">
        <v>4185</v>
      </c>
    </row>
    <row r="67" spans="1:36" ht="15" thickBot="1" x14ac:dyDescent="0.4">
      <c r="A67" s="1">
        <v>40981</v>
      </c>
      <c r="B67">
        <v>4048</v>
      </c>
      <c r="C67">
        <v>4894</v>
      </c>
      <c r="D67">
        <v>3854</v>
      </c>
      <c r="E67">
        <v>0</v>
      </c>
      <c r="F67">
        <v>3941</v>
      </c>
      <c r="G67">
        <v>0</v>
      </c>
      <c r="H67">
        <f>IF(AND(L67=0,E67=0,G67=0,I67=0,O67=0,J67=0),1,0)</f>
        <v>0</v>
      </c>
      <c r="I67">
        <v>0</v>
      </c>
      <c r="J67">
        <v>0</v>
      </c>
      <c r="K67">
        <v>5084.666666666667</v>
      </c>
      <c r="L67">
        <v>1</v>
      </c>
      <c r="M67">
        <v>0.51243174160566984</v>
      </c>
      <c r="N67">
        <v>0</v>
      </c>
      <c r="O67">
        <v>0</v>
      </c>
      <c r="Q67">
        <f t="shared" ref="Q67:Q130" si="6">$AB$2+SUMPRODUCT(C67:J67,$AC$2:$AJ$2)</f>
        <v>4729.5292974707409</v>
      </c>
      <c r="R67">
        <f>Q67-B67</f>
        <v>681.52929747074086</v>
      </c>
      <c r="S67">
        <f t="shared" ref="S67:S130" si="7">ABS(R67)</f>
        <v>681.52929747074086</v>
      </c>
      <c r="T67" s="8">
        <f>S67/B67</f>
        <v>0.16836198060047947</v>
      </c>
      <c r="U67">
        <v>1060</v>
      </c>
      <c r="V67">
        <f t="shared" ref="V67:V130" si="8">IF(R67&lt;0,R67*-72,R67*18)</f>
        <v>12267.527354473335</v>
      </c>
      <c r="W67">
        <f t="shared" ref="W67:W130" si="9">U67*18</f>
        <v>19080</v>
      </c>
      <c r="X67">
        <f t="shared" ref="X67:X130" si="10">IF(R67&lt;0,R67*2,R67)</f>
        <v>681.52929747074086</v>
      </c>
      <c r="Y67">
        <f t="shared" ref="Y67:Y130" si="11">X67^2</f>
        <v>464482.18331096158</v>
      </c>
      <c r="Z67">
        <v>4630.6000000000004</v>
      </c>
      <c r="AB67" t="s">
        <v>28</v>
      </c>
    </row>
    <row r="68" spans="1:36" x14ac:dyDescent="0.35">
      <c r="A68" s="1">
        <v>40982</v>
      </c>
      <c r="B68">
        <v>3883</v>
      </c>
      <c r="C68">
        <v>4851</v>
      </c>
      <c r="D68">
        <v>4368</v>
      </c>
      <c r="E68">
        <v>1</v>
      </c>
      <c r="F68">
        <v>4048</v>
      </c>
      <c r="G68">
        <v>0</v>
      </c>
      <c r="H68">
        <f>IF(AND(L68=0,E68=0,G68=0,I68=0,O68=0,J68=0),1,0)</f>
        <v>0</v>
      </c>
      <c r="I68">
        <v>0</v>
      </c>
      <c r="J68">
        <v>0</v>
      </c>
      <c r="K68">
        <v>4529</v>
      </c>
      <c r="L68">
        <v>0</v>
      </c>
      <c r="M68">
        <v>0.48082955733705124</v>
      </c>
      <c r="N68">
        <v>0</v>
      </c>
      <c r="O68">
        <v>0</v>
      </c>
      <c r="Q68">
        <f t="shared" si="6"/>
        <v>4483.8972989038466</v>
      </c>
      <c r="R68">
        <f>Q68-B68</f>
        <v>600.8972989038466</v>
      </c>
      <c r="S68">
        <f t="shared" si="7"/>
        <v>600.8972989038466</v>
      </c>
      <c r="T68" s="8">
        <f>S68/B68</f>
        <v>0.1547507851928526</v>
      </c>
      <c r="U68">
        <v>1181</v>
      </c>
      <c r="V68">
        <f t="shared" si="8"/>
        <v>10816.151380269239</v>
      </c>
      <c r="W68">
        <f t="shared" si="9"/>
        <v>21258</v>
      </c>
      <c r="X68">
        <f t="shared" si="10"/>
        <v>600.8972989038466</v>
      </c>
      <c r="Y68">
        <f t="shared" si="11"/>
        <v>361077.56382993876</v>
      </c>
      <c r="Z68">
        <v>4979.3999999999996</v>
      </c>
      <c r="AB68" s="4"/>
      <c r="AC68" s="4" t="s">
        <v>33</v>
      </c>
      <c r="AD68" s="4" t="s">
        <v>34</v>
      </c>
      <c r="AE68" s="4" t="s">
        <v>35</v>
      </c>
      <c r="AF68" s="4" t="s">
        <v>36</v>
      </c>
      <c r="AG68" s="4" t="s">
        <v>37</v>
      </c>
    </row>
    <row r="69" spans="1:36" x14ac:dyDescent="0.35">
      <c r="A69" s="1">
        <v>40983</v>
      </c>
      <c r="B69">
        <v>4491</v>
      </c>
      <c r="C69">
        <v>4637</v>
      </c>
      <c r="D69">
        <v>4263</v>
      </c>
      <c r="E69">
        <v>0</v>
      </c>
      <c r="F69">
        <v>3883</v>
      </c>
      <c r="G69">
        <v>0</v>
      </c>
      <c r="H69">
        <f>IF(AND(L69=0,E69=0,G69=0,I69=0,O69=0,J69=0),1,0)</f>
        <v>0</v>
      </c>
      <c r="I69">
        <v>0</v>
      </c>
      <c r="J69">
        <v>0</v>
      </c>
      <c r="K69">
        <v>3957.3333333333335</v>
      </c>
      <c r="L69">
        <v>0</v>
      </c>
      <c r="M69">
        <v>0.57064017660044153</v>
      </c>
      <c r="N69">
        <v>0</v>
      </c>
      <c r="O69">
        <v>1</v>
      </c>
      <c r="Q69">
        <f t="shared" si="6"/>
        <v>4705.1169752170881</v>
      </c>
      <c r="R69">
        <f>Q69-B69</f>
        <v>214.11697521708811</v>
      </c>
      <c r="S69">
        <f t="shared" si="7"/>
        <v>214.11697521708811</v>
      </c>
      <c r="T69" s="8">
        <f>S69/B69</f>
        <v>4.767690385595371E-2</v>
      </c>
      <c r="U69">
        <v>844</v>
      </c>
      <c r="V69">
        <f t="shared" si="8"/>
        <v>3854.105553907586</v>
      </c>
      <c r="W69">
        <f t="shared" si="9"/>
        <v>15192</v>
      </c>
      <c r="X69">
        <f t="shared" si="10"/>
        <v>214.11697521708811</v>
      </c>
      <c r="Y69">
        <f t="shared" si="11"/>
        <v>45846.079076115122</v>
      </c>
      <c r="Z69">
        <v>4894</v>
      </c>
      <c r="AB69" s="2" t="s">
        <v>29</v>
      </c>
      <c r="AC69" s="2">
        <v>8</v>
      </c>
      <c r="AD69" s="2">
        <v>308346521.60294545</v>
      </c>
      <c r="AE69" s="2">
        <v>38543315.200368181</v>
      </c>
      <c r="AF69" s="2">
        <v>70.00581765625094</v>
      </c>
      <c r="AG69" s="2">
        <v>5.1718711989831341E-68</v>
      </c>
    </row>
    <row r="70" spans="1:36" x14ac:dyDescent="0.35">
      <c r="A70" s="1">
        <v>40984</v>
      </c>
      <c r="B70">
        <v>4594</v>
      </c>
      <c r="C70">
        <v>4392.2</v>
      </c>
      <c r="D70">
        <v>4953</v>
      </c>
      <c r="E70">
        <v>0</v>
      </c>
      <c r="F70">
        <v>4491</v>
      </c>
      <c r="G70">
        <v>0</v>
      </c>
      <c r="H70">
        <f>IF(AND(L70=0,E70=0,G70=0,I70=0,O70=0,J70=0),1,0)</f>
        <v>0</v>
      </c>
      <c r="I70">
        <v>0</v>
      </c>
      <c r="J70">
        <v>1</v>
      </c>
      <c r="K70">
        <v>4140.666666666667</v>
      </c>
      <c r="L70">
        <v>0</v>
      </c>
      <c r="M70">
        <v>0.51196700360171954</v>
      </c>
      <c r="N70">
        <v>0</v>
      </c>
      <c r="O70">
        <v>0</v>
      </c>
      <c r="Q70">
        <f t="shared" si="6"/>
        <v>5165.1208391724867</v>
      </c>
      <c r="R70">
        <f>Q70-B70</f>
        <v>571.12083917248674</v>
      </c>
      <c r="S70">
        <f t="shared" si="7"/>
        <v>571.12083917248674</v>
      </c>
      <c r="T70" s="8">
        <f>S70/B70</f>
        <v>0.12431885920167321</v>
      </c>
      <c r="U70">
        <v>1082</v>
      </c>
      <c r="V70">
        <f t="shared" si="8"/>
        <v>10280.175105104761</v>
      </c>
      <c r="W70">
        <f t="shared" si="9"/>
        <v>19476</v>
      </c>
      <c r="X70">
        <f t="shared" si="10"/>
        <v>571.12083917248674</v>
      </c>
      <c r="Y70">
        <f t="shared" si="11"/>
        <v>326179.01293708547</v>
      </c>
      <c r="Z70">
        <v>4851</v>
      </c>
      <c r="AB70" s="2" t="s">
        <v>30</v>
      </c>
      <c r="AC70" s="2">
        <v>350</v>
      </c>
      <c r="AD70" s="2">
        <v>192700560.77866986</v>
      </c>
      <c r="AE70" s="2">
        <v>550573.03079619957</v>
      </c>
      <c r="AF70" s="2"/>
      <c r="AG70" s="2"/>
    </row>
    <row r="71" spans="1:36" ht="15" thickBot="1" x14ac:dyDescent="0.4">
      <c r="A71" s="1">
        <v>40985</v>
      </c>
      <c r="B71">
        <v>4131</v>
      </c>
      <c r="C71">
        <v>4191.3999999999996</v>
      </c>
      <c r="D71">
        <v>5715</v>
      </c>
      <c r="E71">
        <v>0</v>
      </c>
      <c r="F71">
        <v>4594</v>
      </c>
      <c r="G71">
        <v>1</v>
      </c>
      <c r="H71">
        <f>IF(AND(L71=0,E71=0,G71=0,I71=0,O71=0,J71=0),1,0)</f>
        <v>0</v>
      </c>
      <c r="I71">
        <v>0</v>
      </c>
      <c r="J71">
        <v>0</v>
      </c>
      <c r="K71">
        <v>4322.666666666667</v>
      </c>
      <c r="L71">
        <v>0</v>
      </c>
      <c r="M71">
        <v>0.44620657604275588</v>
      </c>
      <c r="N71">
        <v>1</v>
      </c>
      <c r="O71">
        <v>0</v>
      </c>
      <c r="Q71">
        <f t="shared" si="6"/>
        <v>5647.6947917256039</v>
      </c>
      <c r="R71">
        <f>Q71-B71</f>
        <v>1516.6947917256039</v>
      </c>
      <c r="S71">
        <f t="shared" si="7"/>
        <v>1516.6947917256039</v>
      </c>
      <c r="T71" s="8">
        <f>S71/B71</f>
        <v>0.36714955016354489</v>
      </c>
      <c r="U71">
        <v>796</v>
      </c>
      <c r="V71">
        <f t="shared" si="8"/>
        <v>27300.50625106087</v>
      </c>
      <c r="W71">
        <f t="shared" si="9"/>
        <v>14328</v>
      </c>
      <c r="X71">
        <f t="shared" si="10"/>
        <v>1516.6947917256039</v>
      </c>
      <c r="Y71">
        <f t="shared" si="11"/>
        <v>2300363.091247573</v>
      </c>
      <c r="Z71">
        <v>4637</v>
      </c>
      <c r="AB71" s="3" t="s">
        <v>31</v>
      </c>
      <c r="AC71" s="3">
        <v>358</v>
      </c>
      <c r="AD71" s="3">
        <v>501047082.38161528</v>
      </c>
      <c r="AE71" s="3"/>
      <c r="AF71" s="3"/>
      <c r="AG71" s="3"/>
    </row>
    <row r="72" spans="1:36" ht="15" thickBot="1" x14ac:dyDescent="0.4">
      <c r="A72" s="1">
        <v>40986</v>
      </c>
      <c r="B72">
        <v>5677</v>
      </c>
      <c r="C72">
        <v>4229.3999999999996</v>
      </c>
      <c r="D72">
        <v>5598</v>
      </c>
      <c r="E72">
        <v>0</v>
      </c>
      <c r="F72">
        <v>4131</v>
      </c>
      <c r="G72">
        <v>0</v>
      </c>
      <c r="H72">
        <f>IF(AND(L72=0,E72=0,G72=0,I72=0,O72=0,J72=0),1,0)</f>
        <v>1</v>
      </c>
      <c r="I72">
        <v>0</v>
      </c>
      <c r="J72">
        <v>0</v>
      </c>
      <c r="K72">
        <v>4405.333333333333</v>
      </c>
      <c r="L72">
        <v>0</v>
      </c>
      <c r="M72">
        <v>0.67962123852678058</v>
      </c>
      <c r="N72">
        <v>1</v>
      </c>
      <c r="O72">
        <v>0</v>
      </c>
      <c r="Q72">
        <f t="shared" si="6"/>
        <v>5304.2109602002529</v>
      </c>
      <c r="R72">
        <f>Q72-B72</f>
        <v>-372.78903979974712</v>
      </c>
      <c r="S72">
        <f t="shared" si="7"/>
        <v>372.78903979974712</v>
      </c>
      <c r="T72" s="8">
        <f>S72/B72</f>
        <v>6.566655624445078E-2</v>
      </c>
      <c r="U72">
        <v>1262</v>
      </c>
      <c r="V72">
        <f t="shared" si="8"/>
        <v>26840.810865581792</v>
      </c>
      <c r="W72">
        <f t="shared" si="9"/>
        <v>22716</v>
      </c>
      <c r="X72">
        <f t="shared" si="10"/>
        <v>-745.57807959949423</v>
      </c>
      <c r="Y72">
        <f t="shared" si="11"/>
        <v>555886.67277926975</v>
      </c>
      <c r="Z72">
        <v>4392.2</v>
      </c>
    </row>
    <row r="73" spans="1:36" x14ac:dyDescent="0.35">
      <c r="A73" s="1">
        <v>40987</v>
      </c>
      <c r="B73">
        <v>3805</v>
      </c>
      <c r="C73">
        <v>4555.2</v>
      </c>
      <c r="D73">
        <v>3941</v>
      </c>
      <c r="E73">
        <v>0</v>
      </c>
      <c r="F73">
        <v>5677</v>
      </c>
      <c r="G73">
        <v>0</v>
      </c>
      <c r="H73">
        <f>IF(AND(L73=0,E73=0,G73=0,I73=0,O73=0,J73=0),1,0)</f>
        <v>0</v>
      </c>
      <c r="I73">
        <v>1</v>
      </c>
      <c r="J73">
        <v>0</v>
      </c>
      <c r="K73">
        <v>4800.666666666667</v>
      </c>
      <c r="L73">
        <v>0</v>
      </c>
      <c r="M73">
        <v>0.2825026141512722</v>
      </c>
      <c r="N73">
        <v>0</v>
      </c>
      <c r="O73">
        <v>0</v>
      </c>
      <c r="Q73">
        <f t="shared" si="6"/>
        <v>4427.3817850843843</v>
      </c>
      <c r="R73">
        <f>Q73-B73</f>
        <v>622.38178508438432</v>
      </c>
      <c r="S73">
        <f t="shared" si="7"/>
        <v>622.38178508438432</v>
      </c>
      <c r="T73" s="8">
        <f>S73/B73</f>
        <v>0.16356945731521269</v>
      </c>
      <c r="U73">
        <v>940</v>
      </c>
      <c r="V73">
        <f t="shared" si="8"/>
        <v>11202.872131518918</v>
      </c>
      <c r="W73">
        <f t="shared" si="9"/>
        <v>16920</v>
      </c>
      <c r="X73">
        <f t="shared" si="10"/>
        <v>622.38178508438432</v>
      </c>
      <c r="Y73">
        <f t="shared" si="11"/>
        <v>387359.08640482475</v>
      </c>
      <c r="Z73">
        <v>4191.3999999999996</v>
      </c>
      <c r="AB73" s="4"/>
      <c r="AC73" s="4" t="s">
        <v>38</v>
      </c>
      <c r="AD73" s="4" t="s">
        <v>6</v>
      </c>
      <c r="AE73" s="4" t="s">
        <v>39</v>
      </c>
      <c r="AF73" s="4" t="s">
        <v>40</v>
      </c>
      <c r="AG73" s="4" t="s">
        <v>41</v>
      </c>
      <c r="AH73" s="4" t="s">
        <v>42</v>
      </c>
      <c r="AI73" s="4" t="s">
        <v>43</v>
      </c>
      <c r="AJ73" s="4" t="s">
        <v>44</v>
      </c>
    </row>
    <row r="74" spans="1:36" x14ac:dyDescent="0.35">
      <c r="A74" s="1">
        <v>40988</v>
      </c>
      <c r="B74">
        <v>4395</v>
      </c>
      <c r="C74">
        <v>4539.6000000000004</v>
      </c>
      <c r="D74">
        <v>4048</v>
      </c>
      <c r="E74">
        <v>0</v>
      </c>
      <c r="F74">
        <v>3805</v>
      </c>
      <c r="G74">
        <v>0</v>
      </c>
      <c r="H74">
        <f>IF(AND(L74=0,E74=0,G74=0,I74=0,O74=0,J74=0),1,0)</f>
        <v>0</v>
      </c>
      <c r="I74">
        <v>0</v>
      </c>
      <c r="J74">
        <v>0</v>
      </c>
      <c r="K74">
        <v>4537.666666666667</v>
      </c>
      <c r="L74">
        <v>1</v>
      </c>
      <c r="M74">
        <v>0.56854885558266532</v>
      </c>
      <c r="N74">
        <v>0</v>
      </c>
      <c r="O74">
        <v>0</v>
      </c>
      <c r="Q74">
        <f t="shared" si="6"/>
        <v>4590.7017869199426</v>
      </c>
      <c r="R74">
        <f>Q74-B74</f>
        <v>195.70178691994261</v>
      </c>
      <c r="S74">
        <f t="shared" si="7"/>
        <v>195.70178691994261</v>
      </c>
      <c r="T74" s="8">
        <f>S74/B74</f>
        <v>4.4528279162671811E-2</v>
      </c>
      <c r="U74">
        <v>675</v>
      </c>
      <c r="V74">
        <f t="shared" si="8"/>
        <v>3522.6321645589669</v>
      </c>
      <c r="W74">
        <f t="shared" si="9"/>
        <v>12150</v>
      </c>
      <c r="X74">
        <f t="shared" si="10"/>
        <v>195.70178691994261</v>
      </c>
      <c r="Y74">
        <f t="shared" si="11"/>
        <v>38299.189403658616</v>
      </c>
      <c r="Z74">
        <v>4229.3999999999996</v>
      </c>
      <c r="AB74" s="2" t="s">
        <v>32</v>
      </c>
      <c r="AC74" s="2">
        <v>713.24884652664059</v>
      </c>
      <c r="AD74" s="2">
        <v>217.94195519553591</v>
      </c>
      <c r="AE74" s="2">
        <v>3.2726550786732136</v>
      </c>
      <c r="AF74" s="2">
        <v>1.1715733291603886E-3</v>
      </c>
      <c r="AG74" s="2">
        <v>284.60823639238356</v>
      </c>
      <c r="AH74" s="2">
        <v>1141.8894566608976</v>
      </c>
      <c r="AI74" s="2">
        <v>284.60823639238356</v>
      </c>
      <c r="AJ74" s="2">
        <v>1141.8894566608976</v>
      </c>
    </row>
    <row r="75" spans="1:36" x14ac:dyDescent="0.35">
      <c r="A75" s="1">
        <v>40989</v>
      </c>
      <c r="B75">
        <v>5026</v>
      </c>
      <c r="C75">
        <v>4520.3999999999996</v>
      </c>
      <c r="D75">
        <v>3883</v>
      </c>
      <c r="E75">
        <v>1</v>
      </c>
      <c r="F75">
        <v>4395</v>
      </c>
      <c r="G75">
        <v>0</v>
      </c>
      <c r="H75">
        <f>IF(AND(L75=0,E75=0,G75=0,I75=0,O75=0,J75=0),1,0)</f>
        <v>0</v>
      </c>
      <c r="I75">
        <v>0</v>
      </c>
      <c r="J75">
        <v>0</v>
      </c>
      <c r="K75">
        <v>4625.666666666667</v>
      </c>
      <c r="L75">
        <v>0</v>
      </c>
      <c r="M75">
        <v>0.57331242012315553</v>
      </c>
      <c r="N75">
        <v>0</v>
      </c>
      <c r="O75">
        <v>0</v>
      </c>
      <c r="Q75">
        <f t="shared" si="6"/>
        <v>4343.890024887216</v>
      </c>
      <c r="R75">
        <f>Q75-B75</f>
        <v>-682.10997511278401</v>
      </c>
      <c r="S75">
        <f t="shared" si="7"/>
        <v>682.10997511278401</v>
      </c>
      <c r="T75" s="8">
        <f>S75/B75</f>
        <v>0.13571627041639156</v>
      </c>
      <c r="U75">
        <v>707</v>
      </c>
      <c r="V75">
        <f t="shared" si="8"/>
        <v>49111.918208120449</v>
      </c>
      <c r="W75">
        <f t="shared" si="9"/>
        <v>12726</v>
      </c>
      <c r="X75">
        <f t="shared" si="10"/>
        <v>-1364.219950225568</v>
      </c>
      <c r="Y75">
        <f t="shared" si="11"/>
        <v>1861096.0725934512</v>
      </c>
      <c r="Z75">
        <v>4555.2</v>
      </c>
      <c r="AB75" s="2" t="s">
        <v>21</v>
      </c>
      <c r="AC75" s="2">
        <v>0.27132809207698272</v>
      </c>
      <c r="AD75" s="2">
        <v>4.6030394256672394E-2</v>
      </c>
      <c r="AE75" s="2">
        <v>5.8945419968383614</v>
      </c>
      <c r="AF75" s="2">
        <v>8.842928830312236E-9</v>
      </c>
      <c r="AG75" s="2">
        <v>0.18079712358494365</v>
      </c>
      <c r="AH75" s="2">
        <v>0.36185906056902178</v>
      </c>
      <c r="AI75" s="2">
        <v>0.18079712358494365</v>
      </c>
      <c r="AJ75" s="2">
        <v>0.36185906056902178</v>
      </c>
    </row>
    <row r="76" spans="1:36" x14ac:dyDescent="0.35">
      <c r="A76" s="1">
        <v>40990</v>
      </c>
      <c r="B76">
        <v>4975</v>
      </c>
      <c r="C76">
        <v>4606.8</v>
      </c>
      <c r="D76">
        <v>4491</v>
      </c>
      <c r="E76">
        <v>0</v>
      </c>
      <c r="F76">
        <v>5026</v>
      </c>
      <c r="G76">
        <v>0</v>
      </c>
      <c r="H76">
        <f>IF(AND(L76=0,E76=0,G76=0,I76=0,O76=0,J76=0),1,0)</f>
        <v>0</v>
      </c>
      <c r="I76">
        <v>0</v>
      </c>
      <c r="J76">
        <v>0</v>
      </c>
      <c r="K76">
        <v>4408.666666666667</v>
      </c>
      <c r="L76">
        <v>0</v>
      </c>
      <c r="M76">
        <v>0.49407459044963403</v>
      </c>
      <c r="N76">
        <v>0</v>
      </c>
      <c r="O76">
        <v>1</v>
      </c>
      <c r="Q76">
        <f t="shared" si="6"/>
        <v>5102.6078179457672</v>
      </c>
      <c r="R76">
        <f>Q76-B76</f>
        <v>127.60781794576724</v>
      </c>
      <c r="S76">
        <f t="shared" si="7"/>
        <v>127.60781794576724</v>
      </c>
      <c r="T76" s="8">
        <f>S76/B76</f>
        <v>2.5649812652415525E-2</v>
      </c>
      <c r="U76">
        <v>449</v>
      </c>
      <c r="V76">
        <f t="shared" si="8"/>
        <v>2296.9407230238103</v>
      </c>
      <c r="W76">
        <f t="shared" si="9"/>
        <v>8082</v>
      </c>
      <c r="X76">
        <f t="shared" si="10"/>
        <v>127.60781794576724</v>
      </c>
      <c r="Y76">
        <f t="shared" si="11"/>
        <v>16283.755200880076</v>
      </c>
      <c r="Z76">
        <v>4539.6000000000004</v>
      </c>
      <c r="AB76" s="2" t="s">
        <v>17</v>
      </c>
      <c r="AC76" s="2">
        <v>-269.0018532811464</v>
      </c>
      <c r="AD76" s="2">
        <v>128.49204396023069</v>
      </c>
      <c r="AE76" s="2">
        <v>-2.0935292566783716</v>
      </c>
      <c r="AF76" s="2">
        <v>3.7021158519072485E-2</v>
      </c>
      <c r="AG76" s="2">
        <v>-521.71550848854531</v>
      </c>
      <c r="AH76" s="2">
        <v>-16.288198073747424</v>
      </c>
      <c r="AI76" s="2">
        <v>-521.71550848854531</v>
      </c>
      <c r="AJ76" s="2">
        <v>-16.288198073747424</v>
      </c>
    </row>
    <row r="77" spans="1:36" x14ac:dyDescent="0.35">
      <c r="A77" s="1">
        <v>40991</v>
      </c>
      <c r="B77">
        <v>5295</v>
      </c>
      <c r="C77">
        <v>4775.6000000000004</v>
      </c>
      <c r="D77">
        <v>4594</v>
      </c>
      <c r="E77">
        <v>0</v>
      </c>
      <c r="F77">
        <v>4975</v>
      </c>
      <c r="G77">
        <v>0</v>
      </c>
      <c r="H77">
        <f>IF(AND(L77=0,E77=0,G77=0,I77=0,O77=0,J77=0),1,0)</f>
        <v>0</v>
      </c>
      <c r="I77">
        <v>0</v>
      </c>
      <c r="J77">
        <v>1</v>
      </c>
      <c r="K77">
        <v>4798.666666666667</v>
      </c>
      <c r="L77">
        <v>0</v>
      </c>
      <c r="M77">
        <v>0.53717904031602182</v>
      </c>
      <c r="N77">
        <v>0</v>
      </c>
      <c r="O77">
        <v>0</v>
      </c>
      <c r="Q77">
        <f t="shared" si="6"/>
        <v>5384.7436795722442</v>
      </c>
      <c r="R77">
        <f>Q77-B77</f>
        <v>89.743679572244218</v>
      </c>
      <c r="S77">
        <f t="shared" si="7"/>
        <v>89.743679572244218</v>
      </c>
      <c r="T77" s="8">
        <f>S77/B77</f>
        <v>1.6948759126014016E-2</v>
      </c>
      <c r="U77">
        <v>942</v>
      </c>
      <c r="V77">
        <f t="shared" si="8"/>
        <v>1615.3862323003959</v>
      </c>
      <c r="W77">
        <f t="shared" si="9"/>
        <v>16956</v>
      </c>
      <c r="X77">
        <f t="shared" si="10"/>
        <v>89.743679572244218</v>
      </c>
      <c r="Y77">
        <f t="shared" si="11"/>
        <v>8053.9280231656439</v>
      </c>
      <c r="Z77">
        <v>4520.3999999999996</v>
      </c>
      <c r="AB77" s="2" t="s">
        <v>53</v>
      </c>
      <c r="AC77" s="2">
        <v>0.28780097499843188</v>
      </c>
      <c r="AD77" s="2">
        <v>6.8662209489170387E-2</v>
      </c>
      <c r="AE77" s="2">
        <v>4.1915484098108546</v>
      </c>
      <c r="AF77" s="2">
        <v>3.5128387927455336E-5</v>
      </c>
      <c r="AG77" s="2">
        <v>0.15275854435583935</v>
      </c>
      <c r="AH77" s="2">
        <v>0.42284340564102441</v>
      </c>
      <c r="AI77" s="2">
        <v>0.15275854435583935</v>
      </c>
      <c r="AJ77" s="2">
        <v>0.42284340564102441</v>
      </c>
    </row>
    <row r="78" spans="1:36" x14ac:dyDescent="0.35">
      <c r="A78" s="1">
        <v>40992</v>
      </c>
      <c r="B78">
        <v>5167</v>
      </c>
      <c r="C78">
        <v>4699.2</v>
      </c>
      <c r="D78">
        <v>4131</v>
      </c>
      <c r="E78">
        <v>0</v>
      </c>
      <c r="F78">
        <v>5295</v>
      </c>
      <c r="G78">
        <v>1</v>
      </c>
      <c r="H78">
        <f>IF(AND(L78=0,E78=0,G78=0,I78=0,O78=0,J78=0),1,0)</f>
        <v>0</v>
      </c>
      <c r="I78">
        <v>0</v>
      </c>
      <c r="J78">
        <v>0</v>
      </c>
      <c r="K78">
        <v>5098.666666666667</v>
      </c>
      <c r="L78">
        <v>0</v>
      </c>
      <c r="M78">
        <v>0.48512838387359125</v>
      </c>
      <c r="N78">
        <v>1</v>
      </c>
      <c r="O78">
        <v>0</v>
      </c>
      <c r="Q78">
        <f t="shared" si="6"/>
        <v>5694.376455861975</v>
      </c>
      <c r="R78">
        <f>Q78-B78</f>
        <v>527.37645586197505</v>
      </c>
      <c r="S78">
        <f t="shared" si="7"/>
        <v>527.37645586197505</v>
      </c>
      <c r="T78" s="8">
        <f>S78/B78</f>
        <v>0.10206627750376912</v>
      </c>
      <c r="U78">
        <v>779</v>
      </c>
      <c r="V78">
        <f t="shared" si="8"/>
        <v>9492.7762055155508</v>
      </c>
      <c r="W78">
        <f t="shared" si="9"/>
        <v>14022</v>
      </c>
      <c r="X78">
        <f t="shared" si="10"/>
        <v>527.37645586197505</v>
      </c>
      <c r="Y78">
        <f t="shared" si="11"/>
        <v>278125.92619753769</v>
      </c>
      <c r="Z78">
        <v>4606.8</v>
      </c>
      <c r="AB78" s="2" t="s">
        <v>20</v>
      </c>
      <c r="AC78" s="2">
        <v>417.5253866626212</v>
      </c>
      <c r="AD78" s="2">
        <v>141.2032329217069</v>
      </c>
      <c r="AE78" s="2">
        <v>2.9569109575141734</v>
      </c>
      <c r="AF78" s="2">
        <v>3.3183595729898564E-3</v>
      </c>
      <c r="AG78" s="2">
        <v>139.81180986100412</v>
      </c>
      <c r="AH78" s="2">
        <v>695.23896346423828</v>
      </c>
      <c r="AI78" s="2">
        <v>139.81180986100412</v>
      </c>
      <c r="AJ78" s="2">
        <v>695.23896346423828</v>
      </c>
    </row>
    <row r="79" spans="1:36" x14ac:dyDescent="0.35">
      <c r="A79" s="1">
        <v>40993</v>
      </c>
      <c r="B79">
        <v>5166</v>
      </c>
      <c r="C79">
        <v>4971.6000000000004</v>
      </c>
      <c r="D79">
        <v>5677</v>
      </c>
      <c r="E79">
        <v>0</v>
      </c>
      <c r="F79">
        <v>5167</v>
      </c>
      <c r="G79">
        <v>0</v>
      </c>
      <c r="H79">
        <f>IF(AND(L79=0,E79=0,G79=0,I79=0,O79=0,J79=0),1,0)</f>
        <v>1</v>
      </c>
      <c r="I79">
        <v>0</v>
      </c>
      <c r="J79">
        <v>0</v>
      </c>
      <c r="K79">
        <v>5145.666666666667</v>
      </c>
      <c r="L79">
        <v>0</v>
      </c>
      <c r="M79">
        <v>0.49988381549901245</v>
      </c>
      <c r="N79">
        <v>1</v>
      </c>
      <c r="O79">
        <v>0</v>
      </c>
      <c r="Q79">
        <f t="shared" si="6"/>
        <v>5943.7037594600988</v>
      </c>
      <c r="R79">
        <f>Q79-B79</f>
        <v>777.70375946009881</v>
      </c>
      <c r="S79">
        <f t="shared" si="7"/>
        <v>777.70375946009881</v>
      </c>
      <c r="T79" s="8">
        <f>S79/B79</f>
        <v>0.15054273315139349</v>
      </c>
      <c r="U79">
        <v>1077</v>
      </c>
      <c r="V79">
        <f t="shared" si="8"/>
        <v>13998.667670281779</v>
      </c>
      <c r="W79">
        <f t="shared" si="9"/>
        <v>19386</v>
      </c>
      <c r="X79">
        <f t="shared" si="10"/>
        <v>777.70375946009881</v>
      </c>
      <c r="Y79">
        <f t="shared" si="11"/>
        <v>604823.13747837127</v>
      </c>
      <c r="Z79">
        <v>4775.6000000000004</v>
      </c>
      <c r="AB79" s="2" t="s">
        <v>152</v>
      </c>
      <c r="AC79" s="2">
        <v>195.66653128072261</v>
      </c>
      <c r="AD79" s="2">
        <v>142.34217139408446</v>
      </c>
      <c r="AE79" s="2">
        <v>1.3746209529079465</v>
      </c>
      <c r="AF79" s="2">
        <v>0.17012842533243916</v>
      </c>
      <c r="AG79" s="2">
        <v>-84.287069848781641</v>
      </c>
      <c r="AH79" s="2">
        <v>475.62013241022686</v>
      </c>
      <c r="AI79" s="2">
        <v>-84.287069848781641</v>
      </c>
      <c r="AJ79" s="2">
        <v>475.62013241022686</v>
      </c>
    </row>
    <row r="80" spans="1:36" x14ac:dyDescent="0.35">
      <c r="A80" s="1">
        <v>40994</v>
      </c>
      <c r="B80">
        <v>2709</v>
      </c>
      <c r="C80">
        <v>5125.8</v>
      </c>
      <c r="D80">
        <v>3805</v>
      </c>
      <c r="E80">
        <v>0</v>
      </c>
      <c r="F80">
        <v>5166</v>
      </c>
      <c r="G80">
        <v>0</v>
      </c>
      <c r="H80">
        <f>IF(AND(L80=0,E80=0,G80=0,I80=0,O80=0,J80=0),1,0)</f>
        <v>0</v>
      </c>
      <c r="I80">
        <v>1</v>
      </c>
      <c r="J80">
        <v>0</v>
      </c>
      <c r="K80">
        <v>5209.333333333333</v>
      </c>
      <c r="L80">
        <v>0</v>
      </c>
      <c r="M80">
        <v>0.21453468107354479</v>
      </c>
      <c r="N80">
        <v>0</v>
      </c>
      <c r="O80">
        <v>0</v>
      </c>
      <c r="Q80">
        <f t="shared" si="6"/>
        <v>4465.6338179265949</v>
      </c>
      <c r="R80">
        <f>Q80-B80</f>
        <v>1756.6338179265949</v>
      </c>
      <c r="S80">
        <f t="shared" si="7"/>
        <v>1756.6338179265949</v>
      </c>
      <c r="T80" s="8">
        <f>S80/B80</f>
        <v>0.64844363895407708</v>
      </c>
      <c r="U80">
        <v>1196</v>
      </c>
      <c r="V80">
        <f t="shared" si="8"/>
        <v>31619.408722678709</v>
      </c>
      <c r="W80">
        <f t="shared" si="9"/>
        <v>21528</v>
      </c>
      <c r="X80">
        <f t="shared" si="10"/>
        <v>1756.6338179265949</v>
      </c>
      <c r="Y80">
        <f t="shared" si="11"/>
        <v>3085762.3702833652</v>
      </c>
      <c r="Z80">
        <v>4699.2</v>
      </c>
      <c r="AB80" s="2" t="s">
        <v>15</v>
      </c>
      <c r="AC80" s="2">
        <v>-868.39133110623175</v>
      </c>
      <c r="AD80" s="2">
        <v>143.87033606357497</v>
      </c>
      <c r="AE80" s="2">
        <v>-6.0359303722102773</v>
      </c>
      <c r="AF80" s="2">
        <v>4.0297426201971873E-9</v>
      </c>
      <c r="AG80" s="2">
        <v>-1151.3504730263026</v>
      </c>
      <c r="AH80" s="2">
        <v>-585.43218918616094</v>
      </c>
      <c r="AI80" s="2">
        <v>-1151.3504730263026</v>
      </c>
      <c r="AJ80" s="2">
        <v>-585.43218918616094</v>
      </c>
    </row>
    <row r="81" spans="1:36" x14ac:dyDescent="0.35">
      <c r="A81" s="1">
        <v>40995</v>
      </c>
      <c r="B81">
        <v>4628.5</v>
      </c>
      <c r="C81">
        <v>4662.3999999999996</v>
      </c>
      <c r="D81">
        <v>4395</v>
      </c>
      <c r="E81">
        <v>0</v>
      </c>
      <c r="F81">
        <v>2709</v>
      </c>
      <c r="G81">
        <v>0</v>
      </c>
      <c r="H81">
        <f>IF(AND(L81=0,E81=0,G81=0,I81=0,O81=0,J81=0),1,0)</f>
        <v>0</v>
      </c>
      <c r="I81">
        <v>0</v>
      </c>
      <c r="J81">
        <v>0</v>
      </c>
      <c r="K81">
        <v>4347.333333333333</v>
      </c>
      <c r="L81">
        <v>1</v>
      </c>
      <c r="M81">
        <v>0.72301614964563732</v>
      </c>
      <c r="N81">
        <v>0</v>
      </c>
      <c r="O81">
        <v>0</v>
      </c>
      <c r="Q81">
        <f t="shared" si="6"/>
        <v>4381.4159875086043</v>
      </c>
      <c r="R81">
        <f>Q81-B81</f>
        <v>-247.0840124913957</v>
      </c>
      <c r="S81">
        <f t="shared" si="7"/>
        <v>247.0840124913957</v>
      </c>
      <c r="T81" s="8">
        <f>S81/B81</f>
        <v>5.338317219215636E-2</v>
      </c>
      <c r="U81">
        <v>1683</v>
      </c>
      <c r="V81">
        <f t="shared" si="8"/>
        <v>17790.04889938049</v>
      </c>
      <c r="W81">
        <f t="shared" si="9"/>
        <v>30294</v>
      </c>
      <c r="X81">
        <f t="shared" si="10"/>
        <v>-494.16802498279139</v>
      </c>
      <c r="Y81">
        <f t="shared" si="11"/>
        <v>244202.03691539273</v>
      </c>
      <c r="Z81">
        <v>4971.6000000000004</v>
      </c>
      <c r="AB81" s="2" t="s">
        <v>19</v>
      </c>
      <c r="AC81" s="2">
        <v>197.55106340986268</v>
      </c>
      <c r="AD81" s="2">
        <v>136.87340082563813</v>
      </c>
      <c r="AE81" s="2">
        <v>1.4433123033270818</v>
      </c>
      <c r="AF81" s="2">
        <v>0.14982692534118122</v>
      </c>
      <c r="AG81" s="2">
        <v>-71.646751156930605</v>
      </c>
      <c r="AH81" s="2">
        <v>466.74887797665599</v>
      </c>
      <c r="AI81" s="2">
        <v>-71.646751156930605</v>
      </c>
      <c r="AJ81" s="2">
        <v>466.74887797665599</v>
      </c>
    </row>
    <row r="82" spans="1:36" ht="15" thickBot="1" x14ac:dyDescent="0.4">
      <c r="A82" s="1">
        <v>40996</v>
      </c>
      <c r="B82">
        <v>2723</v>
      </c>
      <c r="C82">
        <v>4593.1000000000004</v>
      </c>
      <c r="D82">
        <v>5026</v>
      </c>
      <c r="E82">
        <v>1</v>
      </c>
      <c r="F82">
        <v>4628.5</v>
      </c>
      <c r="G82">
        <v>0</v>
      </c>
      <c r="H82">
        <f>IF(AND(L82=0,E82=0,G82=0,I82=0,O82=0,J82=0),1,0)</f>
        <v>0</v>
      </c>
      <c r="I82">
        <v>0</v>
      </c>
      <c r="J82">
        <v>0</v>
      </c>
      <c r="K82">
        <v>4167.833333333333</v>
      </c>
      <c r="L82">
        <v>0</v>
      </c>
      <c r="M82">
        <v>0.27861043336818869</v>
      </c>
      <c r="N82">
        <v>0</v>
      </c>
      <c r="O82">
        <v>0</v>
      </c>
      <c r="Q82">
        <f t="shared" si="6"/>
        <v>4716.7951485123704</v>
      </c>
      <c r="R82">
        <f>Q82-B82</f>
        <v>1993.7951485123704</v>
      </c>
      <c r="S82">
        <f t="shared" si="7"/>
        <v>1993.7951485123704</v>
      </c>
      <c r="T82" s="8">
        <f>S82/B82</f>
        <v>0.73220534282496152</v>
      </c>
      <c r="U82">
        <v>1188</v>
      </c>
      <c r="V82">
        <f t="shared" si="8"/>
        <v>35888.312673222666</v>
      </c>
      <c r="W82">
        <f t="shared" si="9"/>
        <v>21384</v>
      </c>
      <c r="X82">
        <f t="shared" si="10"/>
        <v>1993.7951485123704</v>
      </c>
      <c r="Y82">
        <f t="shared" si="11"/>
        <v>3975219.0942314649</v>
      </c>
      <c r="Z82">
        <v>5125.8</v>
      </c>
      <c r="AB82" s="3" t="s">
        <v>106</v>
      </c>
      <c r="AC82" s="3">
        <v>0.30519114635748967</v>
      </c>
      <c r="AD82" s="3">
        <v>8.0046488177259803E-2</v>
      </c>
      <c r="AE82" s="3">
        <v>3.8126737762892966</v>
      </c>
      <c r="AF82" s="3">
        <v>1.6242083295806155E-4</v>
      </c>
      <c r="AG82" s="3">
        <v>0.14775851480831642</v>
      </c>
      <c r="AH82" s="3">
        <v>0.46262377790666293</v>
      </c>
      <c r="AI82" s="3">
        <v>0.14775851480831642</v>
      </c>
      <c r="AJ82" s="3">
        <v>0.46262377790666293</v>
      </c>
    </row>
    <row r="83" spans="1:36" x14ac:dyDescent="0.35">
      <c r="A83" s="1">
        <v>40997</v>
      </c>
      <c r="B83">
        <v>3348</v>
      </c>
      <c r="C83">
        <v>4078.7</v>
      </c>
      <c r="D83">
        <v>4975</v>
      </c>
      <c r="E83">
        <v>0</v>
      </c>
      <c r="F83">
        <v>2723</v>
      </c>
      <c r="G83">
        <v>0</v>
      </c>
      <c r="H83">
        <f>IF(AND(L83=0,E83=0,G83=0,I83=0,O83=0,J83=0),1,0)</f>
        <v>0</v>
      </c>
      <c r="I83">
        <v>0</v>
      </c>
      <c r="J83">
        <v>0</v>
      </c>
      <c r="K83">
        <v>3353.5</v>
      </c>
      <c r="L83">
        <v>0</v>
      </c>
      <c r="M83">
        <v>0.57261531311723013</v>
      </c>
      <c r="N83">
        <v>0</v>
      </c>
      <c r="O83">
        <v>1</v>
      </c>
      <c r="Q83">
        <f t="shared" si="6"/>
        <v>4288.567868506706</v>
      </c>
      <c r="R83">
        <f>Q83-B83</f>
        <v>940.56786850670596</v>
      </c>
      <c r="S83">
        <f t="shared" si="7"/>
        <v>940.56786850670596</v>
      </c>
      <c r="T83" s="8">
        <f>S83/B83</f>
        <v>0.28093424985266008</v>
      </c>
      <c r="U83">
        <v>303</v>
      </c>
      <c r="V83">
        <f t="shared" si="8"/>
        <v>16930.221633120709</v>
      </c>
      <c r="W83">
        <f t="shared" si="9"/>
        <v>5454</v>
      </c>
      <c r="X83">
        <f t="shared" si="10"/>
        <v>940.56786850670596</v>
      </c>
      <c r="Y83">
        <f t="shared" si="11"/>
        <v>884667.91526724817</v>
      </c>
      <c r="Z83">
        <v>4662.3999999999996</v>
      </c>
    </row>
    <row r="84" spans="1:36" x14ac:dyDescent="0.35">
      <c r="A84" s="1">
        <v>40998</v>
      </c>
      <c r="B84">
        <v>4623</v>
      </c>
      <c r="C84">
        <v>3714.9</v>
      </c>
      <c r="D84">
        <v>5295</v>
      </c>
      <c r="E84">
        <v>0</v>
      </c>
      <c r="F84">
        <v>3348</v>
      </c>
      <c r="G84">
        <v>0</v>
      </c>
      <c r="H84">
        <f>IF(AND(L84=0,E84=0,G84=0,I84=0,O84=0,J84=0),1,0)</f>
        <v>0</v>
      </c>
      <c r="I84">
        <v>0</v>
      </c>
      <c r="J84">
        <v>1</v>
      </c>
      <c r="K84">
        <v>3566.5</v>
      </c>
      <c r="L84">
        <v>0</v>
      </c>
      <c r="M84">
        <v>0.64813523875914958</v>
      </c>
      <c r="N84">
        <v>0</v>
      </c>
      <c r="O84">
        <v>0</v>
      </c>
      <c r="Q84">
        <f t="shared" si="6"/>
        <v>4618.2694843179124</v>
      </c>
      <c r="R84">
        <f>Q84-B84</f>
        <v>-4.7305156820875709</v>
      </c>
      <c r="S84">
        <f t="shared" si="7"/>
        <v>4.7305156820875709</v>
      </c>
      <c r="T84" s="8">
        <f>S84/B84</f>
        <v>1.0232566909123017E-3</v>
      </c>
      <c r="U84">
        <v>1091</v>
      </c>
      <c r="V84">
        <f t="shared" si="8"/>
        <v>340.5971291103051</v>
      </c>
      <c r="W84">
        <f t="shared" si="9"/>
        <v>19638</v>
      </c>
      <c r="X84">
        <f t="shared" si="10"/>
        <v>-9.4610313641751418</v>
      </c>
      <c r="Y84">
        <f t="shared" si="11"/>
        <v>89.511114473905749</v>
      </c>
      <c r="Z84">
        <v>4593.1000000000004</v>
      </c>
    </row>
    <row r="85" spans="1:36" x14ac:dyDescent="0.35">
      <c r="A85" s="1">
        <v>40999</v>
      </c>
      <c r="B85">
        <v>4037</v>
      </c>
      <c r="C85">
        <v>3606.3</v>
      </c>
      <c r="D85">
        <v>5167</v>
      </c>
      <c r="E85">
        <v>0</v>
      </c>
      <c r="F85">
        <v>4623</v>
      </c>
      <c r="G85">
        <v>1</v>
      </c>
      <c r="H85">
        <f>IF(AND(L85=0,E85=0,G85=0,I85=0,O85=0,J85=0),1,0)</f>
        <v>0</v>
      </c>
      <c r="I85">
        <v>0</v>
      </c>
      <c r="J85">
        <v>0</v>
      </c>
      <c r="K85">
        <v>3564.6666666666665</v>
      </c>
      <c r="L85">
        <v>0</v>
      </c>
      <c r="M85">
        <v>0.43191588242128498</v>
      </c>
      <c r="N85">
        <v>1</v>
      </c>
      <c r="O85">
        <v>0</v>
      </c>
      <c r="Q85">
        <f t="shared" si="6"/>
        <v>5291.4765648122702</v>
      </c>
      <c r="R85">
        <f>Q85-B85</f>
        <v>1254.4765648122702</v>
      </c>
      <c r="S85">
        <f t="shared" si="7"/>
        <v>1254.4765648122702</v>
      </c>
      <c r="T85" s="8">
        <f>S85/B85</f>
        <v>0.31074475224480314</v>
      </c>
      <c r="U85">
        <v>1018</v>
      </c>
      <c r="V85">
        <f t="shared" si="8"/>
        <v>22580.578166620864</v>
      </c>
      <c r="W85">
        <f t="shared" si="9"/>
        <v>18324</v>
      </c>
      <c r="X85">
        <f t="shared" si="10"/>
        <v>1254.4765648122702</v>
      </c>
      <c r="Y85">
        <f t="shared" si="11"/>
        <v>1573711.451663194</v>
      </c>
      <c r="Z85">
        <v>4078.7</v>
      </c>
    </row>
    <row r="86" spans="1:36" x14ac:dyDescent="0.35">
      <c r="A86" s="1">
        <v>41000</v>
      </c>
      <c r="B86">
        <v>4088</v>
      </c>
      <c r="C86">
        <v>3871.9</v>
      </c>
      <c r="D86">
        <v>5166</v>
      </c>
      <c r="E86">
        <v>0</v>
      </c>
      <c r="F86">
        <v>4037</v>
      </c>
      <c r="G86">
        <v>0</v>
      </c>
      <c r="H86">
        <f>IF(AND(L86=0,E86=0,G86=0,I86=0,O86=0,J86=0),1,0)</f>
        <v>1</v>
      </c>
      <c r="I86">
        <v>0</v>
      </c>
      <c r="J86">
        <v>0</v>
      </c>
      <c r="K86">
        <v>4002.6666666666665</v>
      </c>
      <c r="L86">
        <v>0</v>
      </c>
      <c r="M86">
        <v>0.50592540955036602</v>
      </c>
      <c r="N86">
        <v>1</v>
      </c>
      <c r="O86">
        <v>0</v>
      </c>
      <c r="Q86">
        <f t="shared" si="6"/>
        <v>5028.7641743274689</v>
      </c>
      <c r="R86">
        <f>Q86-B86</f>
        <v>940.76417432746894</v>
      </c>
      <c r="S86">
        <f t="shared" si="7"/>
        <v>940.76417432746894</v>
      </c>
      <c r="T86" s="8">
        <f>S86/B86</f>
        <v>0.23012822268284466</v>
      </c>
      <c r="U86">
        <v>589</v>
      </c>
      <c r="V86">
        <f t="shared" si="8"/>
        <v>16933.755137894441</v>
      </c>
      <c r="W86">
        <f t="shared" si="9"/>
        <v>10602</v>
      </c>
      <c r="X86">
        <f t="shared" si="10"/>
        <v>940.76417432746894</v>
      </c>
      <c r="Y86">
        <f t="shared" si="11"/>
        <v>885037.23169804434</v>
      </c>
      <c r="Z86">
        <v>3714.9</v>
      </c>
    </row>
    <row r="87" spans="1:36" x14ac:dyDescent="0.35">
      <c r="A87" s="1">
        <v>41001</v>
      </c>
      <c r="B87">
        <v>4628.5</v>
      </c>
      <c r="C87">
        <v>3763.8</v>
      </c>
      <c r="D87">
        <v>2709</v>
      </c>
      <c r="E87">
        <v>0</v>
      </c>
      <c r="F87">
        <v>4088</v>
      </c>
      <c r="G87">
        <v>0</v>
      </c>
      <c r="H87">
        <f>IF(AND(L87=0,E87=0,G87=0,I87=0,O87=0,J87=0),1,0)</f>
        <v>0</v>
      </c>
      <c r="I87">
        <v>1</v>
      </c>
      <c r="J87">
        <v>0</v>
      </c>
      <c r="K87">
        <v>4249.333333333333</v>
      </c>
      <c r="L87">
        <v>0</v>
      </c>
      <c r="M87">
        <v>0.5627977227837806</v>
      </c>
      <c r="N87">
        <v>0</v>
      </c>
      <c r="O87">
        <v>0</v>
      </c>
      <c r="Q87">
        <f t="shared" si="6"/>
        <v>3322.670970550012</v>
      </c>
      <c r="R87">
        <f>Q87-B87</f>
        <v>-1305.829029449988</v>
      </c>
      <c r="S87">
        <f t="shared" si="7"/>
        <v>1305.829029449988</v>
      </c>
      <c r="T87" s="8">
        <f>S87/B87</f>
        <v>0.28212790957113276</v>
      </c>
      <c r="U87">
        <v>1122</v>
      </c>
      <c r="V87">
        <f t="shared" si="8"/>
        <v>94019.690120399129</v>
      </c>
      <c r="W87">
        <f t="shared" si="9"/>
        <v>20196</v>
      </c>
      <c r="X87">
        <f t="shared" si="10"/>
        <v>-2611.6580588999759</v>
      </c>
      <c r="Y87">
        <f t="shared" si="11"/>
        <v>6820757.8166171899</v>
      </c>
      <c r="Z87">
        <v>3606.3</v>
      </c>
    </row>
    <row r="88" spans="1:36" x14ac:dyDescent="0.35">
      <c r="A88" s="1">
        <v>41002</v>
      </c>
      <c r="B88">
        <v>3023</v>
      </c>
      <c r="C88">
        <v>4144.8999999999996</v>
      </c>
      <c r="D88">
        <v>4628.5</v>
      </c>
      <c r="E88">
        <v>0</v>
      </c>
      <c r="F88">
        <v>4628.5</v>
      </c>
      <c r="G88">
        <v>0</v>
      </c>
      <c r="H88">
        <f>IF(AND(L88=0,E88=0,G88=0,I88=0,O88=0,J88=0),1,0)</f>
        <v>0</v>
      </c>
      <c r="I88">
        <v>0</v>
      </c>
      <c r="J88">
        <v>0</v>
      </c>
      <c r="K88">
        <v>4251.166666666667</v>
      </c>
      <c r="L88">
        <v>1</v>
      </c>
      <c r="M88">
        <v>0.31346578366445915</v>
      </c>
      <c r="N88">
        <v>0</v>
      </c>
      <c r="O88">
        <v>0</v>
      </c>
      <c r="Q88">
        <f t="shared" si="6"/>
        <v>4825.8028417648347</v>
      </c>
      <c r="R88">
        <f>Q88-B88</f>
        <v>1802.8028417648347</v>
      </c>
      <c r="S88">
        <f t="shared" si="7"/>
        <v>1802.8028417648347</v>
      </c>
      <c r="T88" s="8">
        <f>S88/B88</f>
        <v>0.59636217061357422</v>
      </c>
      <c r="U88">
        <v>926</v>
      </c>
      <c r="V88">
        <f t="shared" si="8"/>
        <v>32450.451151767025</v>
      </c>
      <c r="W88">
        <f t="shared" si="9"/>
        <v>16668</v>
      </c>
      <c r="X88">
        <f t="shared" si="10"/>
        <v>1802.8028417648347</v>
      </c>
      <c r="Y88">
        <f t="shared" si="11"/>
        <v>3250098.0862753638</v>
      </c>
      <c r="Z88">
        <v>3871.9</v>
      </c>
    </row>
    <row r="89" spans="1:36" x14ac:dyDescent="0.35">
      <c r="A89" s="1">
        <v>41003</v>
      </c>
      <c r="B89">
        <v>2706</v>
      </c>
      <c r="C89">
        <v>4079.9</v>
      </c>
      <c r="D89">
        <v>2723</v>
      </c>
      <c r="E89">
        <v>1</v>
      </c>
      <c r="F89">
        <v>3023</v>
      </c>
      <c r="G89">
        <v>0</v>
      </c>
      <c r="H89">
        <f>IF(AND(L89=0,E89=0,G89=0,I89=0,O89=0,J89=0),1,0)</f>
        <v>0</v>
      </c>
      <c r="I89">
        <v>0</v>
      </c>
      <c r="J89">
        <v>0</v>
      </c>
      <c r="K89">
        <v>3913.1666666666665</v>
      </c>
      <c r="L89">
        <v>0</v>
      </c>
      <c r="M89">
        <v>0.46316951318694088</v>
      </c>
      <c r="N89">
        <v>0</v>
      </c>
      <c r="O89">
        <v>0</v>
      </c>
      <c r="Q89">
        <f t="shared" si="6"/>
        <v>3464.8716147524879</v>
      </c>
      <c r="R89">
        <f>Q89-B89</f>
        <v>758.87161475248786</v>
      </c>
      <c r="S89">
        <f t="shared" si="7"/>
        <v>758.87161475248786</v>
      </c>
      <c r="T89" s="8">
        <f>S89/B89</f>
        <v>0.28044036021895341</v>
      </c>
      <c r="U89">
        <v>1401</v>
      </c>
      <c r="V89">
        <f t="shared" si="8"/>
        <v>13659.689065544782</v>
      </c>
      <c r="W89">
        <f t="shared" si="9"/>
        <v>25218</v>
      </c>
      <c r="X89">
        <f t="shared" si="10"/>
        <v>758.87161475248786</v>
      </c>
      <c r="Y89">
        <f t="shared" si="11"/>
        <v>575886.12767704832</v>
      </c>
      <c r="Z89">
        <v>3763.8</v>
      </c>
    </row>
    <row r="90" spans="1:36" x14ac:dyDescent="0.35">
      <c r="A90" s="1">
        <v>41004</v>
      </c>
      <c r="B90">
        <v>2830</v>
      </c>
      <c r="C90">
        <v>3696.5</v>
      </c>
      <c r="D90">
        <v>3348</v>
      </c>
      <c r="E90">
        <v>0</v>
      </c>
      <c r="F90">
        <v>2706</v>
      </c>
      <c r="G90">
        <v>0</v>
      </c>
      <c r="H90">
        <f>IF(AND(L90=0,E90=0,G90=0,I90=0,O90=0,J90=0),1,0)</f>
        <v>0</v>
      </c>
      <c r="I90">
        <v>0</v>
      </c>
      <c r="J90">
        <v>0</v>
      </c>
      <c r="K90">
        <v>3452.5</v>
      </c>
      <c r="L90">
        <v>0</v>
      </c>
      <c r="M90">
        <v>0.51440687812245844</v>
      </c>
      <c r="N90">
        <v>0</v>
      </c>
      <c r="O90">
        <v>1</v>
      </c>
      <c r="Q90">
        <f t="shared" si="6"/>
        <v>3743.7811249447636</v>
      </c>
      <c r="R90">
        <f>Q90-B90</f>
        <v>913.78112494476363</v>
      </c>
      <c r="S90">
        <f t="shared" si="7"/>
        <v>913.78112494476363</v>
      </c>
      <c r="T90" s="8">
        <f>S90/B90</f>
        <v>0.32289085687094121</v>
      </c>
      <c r="U90">
        <v>1240</v>
      </c>
      <c r="V90">
        <f t="shared" si="8"/>
        <v>16448.060249005746</v>
      </c>
      <c r="W90">
        <f t="shared" si="9"/>
        <v>22320</v>
      </c>
      <c r="X90">
        <f t="shared" si="10"/>
        <v>913.78112494476363</v>
      </c>
      <c r="Y90">
        <f t="shared" si="11"/>
        <v>834995.94430531771</v>
      </c>
      <c r="Z90">
        <v>4144.8999999999996</v>
      </c>
    </row>
    <row r="91" spans="1:36" x14ac:dyDescent="0.35">
      <c r="A91" s="1">
        <v>41005</v>
      </c>
      <c r="B91">
        <v>3316</v>
      </c>
      <c r="C91">
        <v>3455.1</v>
      </c>
      <c r="D91">
        <v>4623</v>
      </c>
      <c r="E91">
        <v>0</v>
      </c>
      <c r="F91">
        <v>2830</v>
      </c>
      <c r="G91">
        <v>0</v>
      </c>
      <c r="H91">
        <f>IF(AND(L91=0,E91=0,G91=0,I91=0,O91=0,J91=0),1,0)</f>
        <v>0</v>
      </c>
      <c r="I91">
        <v>0</v>
      </c>
      <c r="J91">
        <v>1</v>
      </c>
      <c r="K91">
        <v>2853</v>
      </c>
      <c r="L91">
        <v>0</v>
      </c>
      <c r="M91">
        <v>0.55646566747995818</v>
      </c>
      <c r="N91">
        <v>0</v>
      </c>
      <c r="O91">
        <v>0</v>
      </c>
      <c r="Q91">
        <f t="shared" si="6"/>
        <v>4193.3026504283389</v>
      </c>
      <c r="R91">
        <f>Q91-B91</f>
        <v>877.30265042833889</v>
      </c>
      <c r="S91">
        <f t="shared" si="7"/>
        <v>877.30265042833889</v>
      </c>
      <c r="T91" s="8">
        <f>S91/B91</f>
        <v>0.26456654114244238</v>
      </c>
      <c r="U91">
        <v>1041</v>
      </c>
      <c r="V91">
        <f t="shared" si="8"/>
        <v>15791.4477077101</v>
      </c>
      <c r="W91">
        <f t="shared" si="9"/>
        <v>18738</v>
      </c>
      <c r="X91">
        <f t="shared" si="10"/>
        <v>877.30265042833889</v>
      </c>
      <c r="Y91">
        <f t="shared" si="11"/>
        <v>769659.94044858823</v>
      </c>
      <c r="Z91">
        <v>4079.9</v>
      </c>
    </row>
    <row r="92" spans="1:36" x14ac:dyDescent="0.35">
      <c r="A92" s="1">
        <v>41006</v>
      </c>
      <c r="B92">
        <v>3348</v>
      </c>
      <c r="C92">
        <v>3300.7</v>
      </c>
      <c r="D92">
        <v>4037</v>
      </c>
      <c r="E92">
        <v>0</v>
      </c>
      <c r="F92">
        <v>3316</v>
      </c>
      <c r="G92">
        <v>1</v>
      </c>
      <c r="H92">
        <f>IF(AND(L92=0,E92=0,G92=0,I92=0,O92=0,J92=0),1,0)</f>
        <v>0</v>
      </c>
      <c r="I92">
        <v>0</v>
      </c>
      <c r="J92">
        <v>0</v>
      </c>
      <c r="K92">
        <v>2950.6666666666665</v>
      </c>
      <c r="L92">
        <v>0</v>
      </c>
      <c r="M92">
        <v>0.50371790403160221</v>
      </c>
      <c r="N92">
        <v>1</v>
      </c>
      <c r="O92">
        <v>0</v>
      </c>
      <c r="Q92">
        <f t="shared" si="6"/>
        <v>4494.0422454948639</v>
      </c>
      <c r="R92">
        <f>Q92-B92</f>
        <v>1146.0422454948639</v>
      </c>
      <c r="S92">
        <f t="shared" si="7"/>
        <v>1146.0422454948639</v>
      </c>
      <c r="T92" s="8">
        <f>S92/B92</f>
        <v>0.34230652493872876</v>
      </c>
      <c r="U92">
        <v>1204</v>
      </c>
      <c r="V92">
        <f t="shared" si="8"/>
        <v>20628.76041890755</v>
      </c>
      <c r="W92">
        <f t="shared" si="9"/>
        <v>21672</v>
      </c>
      <c r="X92">
        <f t="shared" si="10"/>
        <v>1146.0422454948639</v>
      </c>
      <c r="Y92">
        <f t="shared" si="11"/>
        <v>1313412.8284589099</v>
      </c>
      <c r="Z92">
        <v>3696.5</v>
      </c>
    </row>
    <row r="93" spans="1:36" x14ac:dyDescent="0.35">
      <c r="A93" s="1">
        <v>41007</v>
      </c>
      <c r="B93">
        <v>4428</v>
      </c>
      <c r="C93">
        <v>3044.6</v>
      </c>
      <c r="D93">
        <v>4088</v>
      </c>
      <c r="E93">
        <v>0</v>
      </c>
      <c r="F93">
        <v>3348</v>
      </c>
      <c r="G93">
        <v>0</v>
      </c>
      <c r="H93">
        <f>IF(AND(L93=0,E93=0,G93=0,I93=0,O93=0,J93=0),1,0)</f>
        <v>1</v>
      </c>
      <c r="I93">
        <v>0</v>
      </c>
      <c r="J93">
        <v>0</v>
      </c>
      <c r="K93">
        <v>3164.6666666666665</v>
      </c>
      <c r="L93">
        <v>0</v>
      </c>
      <c r="M93">
        <v>0.6254792610665737</v>
      </c>
      <c r="N93">
        <v>1</v>
      </c>
      <c r="O93">
        <v>0</v>
      </c>
      <c r="Q93">
        <f t="shared" si="6"/>
        <v>4226.1109066523049</v>
      </c>
      <c r="R93">
        <f>Q93-B93</f>
        <v>-201.88909334769505</v>
      </c>
      <c r="S93">
        <f t="shared" si="7"/>
        <v>201.88909334769505</v>
      </c>
      <c r="T93" s="8">
        <f>S93/B93</f>
        <v>4.5593742851782984E-2</v>
      </c>
      <c r="U93">
        <v>892</v>
      </c>
      <c r="V93">
        <f t="shared" si="8"/>
        <v>14536.014721034044</v>
      </c>
      <c r="W93">
        <f t="shared" si="9"/>
        <v>16056</v>
      </c>
      <c r="X93">
        <f t="shared" si="10"/>
        <v>-403.7781866953901</v>
      </c>
      <c r="Y93">
        <f t="shared" si="11"/>
        <v>163036.82405101732</v>
      </c>
      <c r="Z93">
        <v>3455.1</v>
      </c>
    </row>
    <row r="94" spans="1:36" x14ac:dyDescent="0.35">
      <c r="A94" s="1">
        <v>41008</v>
      </c>
      <c r="B94">
        <v>4628.5</v>
      </c>
      <c r="C94">
        <v>3325.6</v>
      </c>
      <c r="D94">
        <v>4628.5</v>
      </c>
      <c r="E94">
        <v>0</v>
      </c>
      <c r="F94">
        <v>4428</v>
      </c>
      <c r="G94">
        <v>0</v>
      </c>
      <c r="H94">
        <f>IF(AND(L94=0,E94=0,G94=0,I94=0,O94=0,J94=0),1,0)</f>
        <v>0</v>
      </c>
      <c r="I94">
        <v>1</v>
      </c>
      <c r="J94">
        <v>0</v>
      </c>
      <c r="K94">
        <v>3697.3333333333335</v>
      </c>
      <c r="L94">
        <v>0</v>
      </c>
      <c r="M94">
        <v>0.52329499244800748</v>
      </c>
      <c r="N94">
        <v>0</v>
      </c>
      <c r="O94">
        <v>0</v>
      </c>
      <c r="Q94">
        <f t="shared" si="6"/>
        <v>3707.3743164258008</v>
      </c>
      <c r="R94">
        <f>Q94-B94</f>
        <v>-921.12568357419923</v>
      </c>
      <c r="S94">
        <f t="shared" si="7"/>
        <v>921.12568357419923</v>
      </c>
      <c r="T94" s="8">
        <f>S94/B94</f>
        <v>0.1990117065084151</v>
      </c>
      <c r="U94">
        <v>1213</v>
      </c>
      <c r="V94">
        <f t="shared" si="8"/>
        <v>66321.049217342341</v>
      </c>
      <c r="W94">
        <f t="shared" si="9"/>
        <v>21834</v>
      </c>
      <c r="X94">
        <f t="shared" si="10"/>
        <v>-1842.2513671483985</v>
      </c>
      <c r="Y94">
        <f t="shared" si="11"/>
        <v>3393890.0997601431</v>
      </c>
      <c r="Z94">
        <v>3300.7</v>
      </c>
    </row>
    <row r="95" spans="1:36" x14ac:dyDescent="0.35">
      <c r="A95" s="1">
        <v>41009</v>
      </c>
      <c r="B95">
        <v>2712</v>
      </c>
      <c r="C95">
        <v>3710.1</v>
      </c>
      <c r="D95">
        <v>3023</v>
      </c>
      <c r="E95">
        <v>0</v>
      </c>
      <c r="F95">
        <v>4628.5</v>
      </c>
      <c r="G95">
        <v>0</v>
      </c>
      <c r="H95">
        <f>IF(AND(L95=0,E95=0,G95=0,I95=0,O95=0,J95=0),1,0)</f>
        <v>0</v>
      </c>
      <c r="I95">
        <v>0</v>
      </c>
      <c r="J95">
        <v>0</v>
      </c>
      <c r="K95">
        <v>4134.833333333333</v>
      </c>
      <c r="L95">
        <v>1</v>
      </c>
      <c r="M95">
        <v>0.27733240385732544</v>
      </c>
      <c r="N95">
        <v>0</v>
      </c>
      <c r="O95">
        <v>0</v>
      </c>
      <c r="Q95">
        <f t="shared" si="6"/>
        <v>4270.2496866864103</v>
      </c>
      <c r="R95">
        <f>Q95-B95</f>
        <v>1558.2496866864103</v>
      </c>
      <c r="S95">
        <f t="shared" si="7"/>
        <v>1558.2496866864103</v>
      </c>
      <c r="T95" s="8">
        <f>S95/B95</f>
        <v>0.57457584317345511</v>
      </c>
      <c r="U95">
        <v>1313</v>
      </c>
      <c r="V95">
        <f t="shared" si="8"/>
        <v>28048.494360355384</v>
      </c>
      <c r="W95">
        <f t="shared" si="9"/>
        <v>23634</v>
      </c>
      <c r="X95">
        <f t="shared" si="10"/>
        <v>1558.2496866864103</v>
      </c>
      <c r="Y95">
        <f t="shared" si="11"/>
        <v>2428142.0860582958</v>
      </c>
      <c r="Z95">
        <v>3044.6</v>
      </c>
    </row>
    <row r="96" spans="1:36" x14ac:dyDescent="0.35">
      <c r="A96" s="1">
        <v>41010</v>
      </c>
      <c r="B96">
        <v>3136</v>
      </c>
      <c r="C96">
        <v>3686.5</v>
      </c>
      <c r="D96">
        <v>2706</v>
      </c>
      <c r="E96">
        <v>1</v>
      </c>
      <c r="F96">
        <v>2712</v>
      </c>
      <c r="G96">
        <v>0</v>
      </c>
      <c r="H96">
        <f>IF(AND(L96=0,E96=0,G96=0,I96=0,O96=0,J96=0),1,0)</f>
        <v>0</v>
      </c>
      <c r="I96">
        <v>0</v>
      </c>
      <c r="J96">
        <v>0</v>
      </c>
      <c r="K96">
        <v>3922.8333333333335</v>
      </c>
      <c r="L96">
        <v>0</v>
      </c>
      <c r="M96">
        <v>0.54926222841872896</v>
      </c>
      <c r="N96">
        <v>0</v>
      </c>
      <c r="O96">
        <v>0</v>
      </c>
      <c r="Q96">
        <f t="shared" si="6"/>
        <v>3205.8874681714874</v>
      </c>
      <c r="R96">
        <f>Q96-B96</f>
        <v>69.887468171487399</v>
      </c>
      <c r="S96">
        <f t="shared" si="7"/>
        <v>69.887468171487399</v>
      </c>
      <c r="T96" s="8">
        <f>S96/B96</f>
        <v>2.2285544697540623E-2</v>
      </c>
      <c r="U96">
        <v>818</v>
      </c>
      <c r="V96">
        <f t="shared" si="8"/>
        <v>1257.9744270867732</v>
      </c>
      <c r="W96">
        <f t="shared" si="9"/>
        <v>14724</v>
      </c>
      <c r="X96">
        <f t="shared" si="10"/>
        <v>69.887468171487399</v>
      </c>
      <c r="Y96">
        <f t="shared" si="11"/>
        <v>4884.2582074206639</v>
      </c>
      <c r="Z96">
        <v>3325.6</v>
      </c>
    </row>
    <row r="97" spans="1:26" x14ac:dyDescent="0.35">
      <c r="A97" s="1">
        <v>41011</v>
      </c>
      <c r="B97">
        <v>3088</v>
      </c>
      <c r="C97">
        <v>3650.5</v>
      </c>
      <c r="D97">
        <v>2830</v>
      </c>
      <c r="E97">
        <v>0</v>
      </c>
      <c r="F97">
        <v>3136</v>
      </c>
      <c r="G97">
        <v>0</v>
      </c>
      <c r="H97">
        <f>IF(AND(L97=0,E97=0,G97=0,I97=0,O97=0,J97=0),1,0)</f>
        <v>0</v>
      </c>
      <c r="I97">
        <v>0</v>
      </c>
      <c r="J97">
        <v>0</v>
      </c>
      <c r="K97">
        <v>3492.1666666666665</v>
      </c>
      <c r="L97">
        <v>0</v>
      </c>
      <c r="M97">
        <v>0.49442314395259673</v>
      </c>
      <c r="N97">
        <v>0</v>
      </c>
      <c r="O97">
        <v>1</v>
      </c>
      <c r="Q97">
        <f t="shared" si="6"/>
        <v>3736.220430914178</v>
      </c>
      <c r="R97">
        <f>Q97-B97</f>
        <v>648.220430914178</v>
      </c>
      <c r="S97">
        <f t="shared" si="7"/>
        <v>648.220430914178</v>
      </c>
      <c r="T97" s="8">
        <f>S97/B97</f>
        <v>0.20991594265355504</v>
      </c>
      <c r="U97">
        <v>888</v>
      </c>
      <c r="V97">
        <f t="shared" si="8"/>
        <v>11667.967756455204</v>
      </c>
      <c r="W97">
        <f t="shared" si="9"/>
        <v>15984</v>
      </c>
      <c r="X97">
        <f t="shared" si="10"/>
        <v>648.220430914178</v>
      </c>
      <c r="Y97">
        <f t="shared" si="11"/>
        <v>420189.72705456259</v>
      </c>
      <c r="Z97">
        <v>3710.1</v>
      </c>
    </row>
    <row r="98" spans="1:26" x14ac:dyDescent="0.35">
      <c r="A98" s="1">
        <v>41012</v>
      </c>
      <c r="B98">
        <v>3198</v>
      </c>
      <c r="C98">
        <v>3598.5</v>
      </c>
      <c r="D98">
        <v>3316</v>
      </c>
      <c r="E98">
        <v>0</v>
      </c>
      <c r="F98">
        <v>3088</v>
      </c>
      <c r="G98">
        <v>0</v>
      </c>
      <c r="H98">
        <f>IF(AND(L98=0,E98=0,G98=0,I98=0,O98=0,J98=0),1,0)</f>
        <v>0</v>
      </c>
      <c r="I98">
        <v>0</v>
      </c>
      <c r="J98">
        <v>1</v>
      </c>
      <c r="K98">
        <v>2978.6666666666665</v>
      </c>
      <c r="L98">
        <v>0</v>
      </c>
      <c r="M98">
        <v>0.51278029510863254</v>
      </c>
      <c r="N98">
        <v>0</v>
      </c>
      <c r="O98">
        <v>0</v>
      </c>
      <c r="Q98">
        <f t="shared" si="6"/>
        <v>4021.3128535869459</v>
      </c>
      <c r="R98">
        <f>Q98-B98</f>
        <v>823.31285358694595</v>
      </c>
      <c r="S98">
        <f t="shared" si="7"/>
        <v>823.31285358694595</v>
      </c>
      <c r="T98" s="8">
        <f>S98/B98</f>
        <v>0.25744617060254721</v>
      </c>
      <c r="U98">
        <v>1039</v>
      </c>
      <c r="V98">
        <f t="shared" si="8"/>
        <v>14819.631364565026</v>
      </c>
      <c r="W98">
        <f t="shared" si="9"/>
        <v>18702</v>
      </c>
      <c r="X98">
        <f t="shared" si="10"/>
        <v>823.31285358694595</v>
      </c>
      <c r="Y98">
        <f t="shared" si="11"/>
        <v>677844.05488147994</v>
      </c>
      <c r="Z98">
        <v>3686.5</v>
      </c>
    </row>
    <row r="99" spans="1:26" x14ac:dyDescent="0.35">
      <c r="A99" s="1">
        <v>41013</v>
      </c>
      <c r="B99">
        <v>3595</v>
      </c>
      <c r="C99">
        <v>3352.5</v>
      </c>
      <c r="D99">
        <v>3348</v>
      </c>
      <c r="E99">
        <v>0</v>
      </c>
      <c r="F99">
        <v>3198</v>
      </c>
      <c r="G99">
        <v>1</v>
      </c>
      <c r="H99">
        <f>IF(AND(L99=0,E99=0,G99=0,I99=0,O99=0,J99=0),1,0)</f>
        <v>0</v>
      </c>
      <c r="I99">
        <v>0</v>
      </c>
      <c r="J99">
        <v>0</v>
      </c>
      <c r="K99">
        <v>3140.6666666666665</v>
      </c>
      <c r="L99">
        <v>0</v>
      </c>
      <c r="M99">
        <v>0.54612524689206465</v>
      </c>
      <c r="N99">
        <v>1</v>
      </c>
      <c r="O99">
        <v>0</v>
      </c>
      <c r="Q99">
        <f t="shared" si="6"/>
        <v>4314.7883882455744</v>
      </c>
      <c r="R99">
        <f>Q99-B99</f>
        <v>719.78838824557442</v>
      </c>
      <c r="S99">
        <f t="shared" si="7"/>
        <v>719.78838824557442</v>
      </c>
      <c r="T99" s="8">
        <f>S99/B99</f>
        <v>0.20021930132004853</v>
      </c>
      <c r="U99">
        <v>922</v>
      </c>
      <c r="V99">
        <f t="shared" si="8"/>
        <v>12956.19098842034</v>
      </c>
      <c r="W99">
        <f t="shared" si="9"/>
        <v>16596</v>
      </c>
      <c r="X99">
        <f t="shared" si="10"/>
        <v>719.78838824557442</v>
      </c>
      <c r="Y99">
        <f t="shared" si="11"/>
        <v>518095.32385316177</v>
      </c>
      <c r="Z99">
        <v>3650.5</v>
      </c>
    </row>
    <row r="100" spans="1:26" x14ac:dyDescent="0.35">
      <c r="A100" s="1">
        <v>41014</v>
      </c>
      <c r="B100">
        <v>3953</v>
      </c>
      <c r="C100">
        <v>3145.8</v>
      </c>
      <c r="D100">
        <v>4428</v>
      </c>
      <c r="E100">
        <v>0</v>
      </c>
      <c r="F100">
        <v>3595</v>
      </c>
      <c r="G100">
        <v>0</v>
      </c>
      <c r="H100">
        <f>IF(AND(L100=0,E100=0,G100=0,I100=0,O100=0,J100=0),1,0)</f>
        <v>1</v>
      </c>
      <c r="I100">
        <v>0</v>
      </c>
      <c r="J100">
        <v>0</v>
      </c>
      <c r="K100">
        <v>3293.6666666666665</v>
      </c>
      <c r="L100">
        <v>0</v>
      </c>
      <c r="M100">
        <v>0.54159405135354943</v>
      </c>
      <c r="N100">
        <v>1</v>
      </c>
      <c r="O100">
        <v>0</v>
      </c>
      <c r="Q100">
        <f t="shared" si="6"/>
        <v>4424.2681149538148</v>
      </c>
      <c r="R100">
        <f>Q100-B100</f>
        <v>471.2681149538148</v>
      </c>
      <c r="S100">
        <f t="shared" si="7"/>
        <v>471.2681149538148</v>
      </c>
      <c r="T100" s="8">
        <f>S100/B100</f>
        <v>0.11921783833893621</v>
      </c>
      <c r="U100">
        <v>743</v>
      </c>
      <c r="V100">
        <f t="shared" si="8"/>
        <v>8482.8260691686664</v>
      </c>
      <c r="W100">
        <f t="shared" si="9"/>
        <v>13374</v>
      </c>
      <c r="X100">
        <f t="shared" si="10"/>
        <v>471.2681149538148</v>
      </c>
      <c r="Y100">
        <f t="shared" si="11"/>
        <v>222093.636172122</v>
      </c>
      <c r="Z100">
        <v>3598.5</v>
      </c>
    </row>
    <row r="101" spans="1:26" x14ac:dyDescent="0.35">
      <c r="A101" s="1">
        <v>41015</v>
      </c>
      <c r="B101">
        <v>4628.5</v>
      </c>
      <c r="C101">
        <v>3394</v>
      </c>
      <c r="D101">
        <v>4628.5</v>
      </c>
      <c r="E101">
        <v>0</v>
      </c>
      <c r="F101">
        <v>3953</v>
      </c>
      <c r="G101">
        <v>0</v>
      </c>
      <c r="H101">
        <f>IF(AND(L101=0,E101=0,G101=0,I101=0,O101=0,J101=0),1,0)</f>
        <v>0</v>
      </c>
      <c r="I101">
        <v>1</v>
      </c>
      <c r="J101">
        <v>0</v>
      </c>
      <c r="K101">
        <v>3582</v>
      </c>
      <c r="L101">
        <v>0</v>
      </c>
      <c r="M101">
        <v>0.57848263041710235</v>
      </c>
      <c r="N101">
        <v>0</v>
      </c>
      <c r="O101">
        <v>0</v>
      </c>
      <c r="Q101">
        <f t="shared" si="6"/>
        <v>3587.1151410764369</v>
      </c>
      <c r="R101">
        <f>Q101-B101</f>
        <v>-1041.3848589235631</v>
      </c>
      <c r="S101">
        <f t="shared" si="7"/>
        <v>1041.3848589235631</v>
      </c>
      <c r="T101" s="8">
        <f>S101/B101</f>
        <v>0.2249940280703388</v>
      </c>
      <c r="U101">
        <v>1235</v>
      </c>
      <c r="V101">
        <f t="shared" si="8"/>
        <v>74979.709842496552</v>
      </c>
      <c r="W101">
        <f t="shared" si="9"/>
        <v>22230</v>
      </c>
      <c r="X101">
        <f t="shared" si="10"/>
        <v>-2082.7697178471262</v>
      </c>
      <c r="Y101">
        <f t="shared" si="11"/>
        <v>4337929.6975809978</v>
      </c>
      <c r="Z101">
        <v>3352.5</v>
      </c>
    </row>
    <row r="102" spans="1:26" x14ac:dyDescent="0.35">
      <c r="A102" s="1">
        <v>41016</v>
      </c>
      <c r="B102">
        <v>2900</v>
      </c>
      <c r="C102">
        <v>3692.5</v>
      </c>
      <c r="D102">
        <v>2712</v>
      </c>
      <c r="E102">
        <v>0</v>
      </c>
      <c r="F102">
        <v>4628.5</v>
      </c>
      <c r="G102">
        <v>0</v>
      </c>
      <c r="H102">
        <f>IF(AND(L102=0,E102=0,G102=0,I102=0,O102=0,J102=0),1,0)</f>
        <v>0</v>
      </c>
      <c r="I102">
        <v>0</v>
      </c>
      <c r="J102">
        <v>0</v>
      </c>
      <c r="K102">
        <v>4058.8333333333335</v>
      </c>
      <c r="L102">
        <v>1</v>
      </c>
      <c r="M102">
        <v>0.29917509004298826</v>
      </c>
      <c r="N102">
        <v>0</v>
      </c>
      <c r="O102">
        <v>0</v>
      </c>
      <c r="Q102">
        <f t="shared" si="6"/>
        <v>4189.4269939870501</v>
      </c>
      <c r="R102">
        <f>Q102-B102</f>
        <v>1289.4269939870501</v>
      </c>
      <c r="S102">
        <f t="shared" si="7"/>
        <v>1289.4269939870501</v>
      </c>
      <c r="T102" s="8">
        <f>S102/B102</f>
        <v>0.44462999792656899</v>
      </c>
      <c r="U102">
        <v>845</v>
      </c>
      <c r="V102">
        <f t="shared" si="8"/>
        <v>23209.685891766901</v>
      </c>
      <c r="W102">
        <f t="shared" si="9"/>
        <v>15210</v>
      </c>
      <c r="X102">
        <f t="shared" si="10"/>
        <v>1289.4269939870501</v>
      </c>
      <c r="Y102">
        <f t="shared" si="11"/>
        <v>1662621.9728224801</v>
      </c>
      <c r="Z102">
        <v>3145.8</v>
      </c>
    </row>
    <row r="103" spans="1:26" x14ac:dyDescent="0.35">
      <c r="A103" s="1">
        <v>41017</v>
      </c>
      <c r="B103">
        <v>2827</v>
      </c>
      <c r="C103">
        <v>3654.9</v>
      </c>
      <c r="D103">
        <v>3136</v>
      </c>
      <c r="E103">
        <v>1</v>
      </c>
      <c r="F103">
        <v>2900</v>
      </c>
      <c r="G103">
        <v>0</v>
      </c>
      <c r="H103">
        <f>IF(AND(L103=0,E103=0,G103=0,I103=0,O103=0,J103=0),1,0)</f>
        <v>0</v>
      </c>
      <c r="I103">
        <v>0</v>
      </c>
      <c r="J103">
        <v>0</v>
      </c>
      <c r="K103">
        <v>3827.1666666666665</v>
      </c>
      <c r="L103">
        <v>0</v>
      </c>
      <c r="M103">
        <v>0.49151853142790752</v>
      </c>
      <c r="N103">
        <v>0</v>
      </c>
      <c r="O103">
        <v>0</v>
      </c>
      <c r="Q103">
        <f t="shared" si="6"/>
        <v>3353.626233463438</v>
      </c>
      <c r="R103">
        <f>Q103-B103</f>
        <v>526.62623346343798</v>
      </c>
      <c r="S103">
        <f t="shared" si="7"/>
        <v>526.62623346343798</v>
      </c>
      <c r="T103" s="8">
        <f>S103/B103</f>
        <v>0.18628448300793704</v>
      </c>
      <c r="U103">
        <v>876</v>
      </c>
      <c r="V103">
        <f t="shared" si="8"/>
        <v>9479.2722023418828</v>
      </c>
      <c r="W103">
        <f t="shared" si="9"/>
        <v>15768</v>
      </c>
      <c r="X103">
        <f t="shared" si="10"/>
        <v>526.62623346343798</v>
      </c>
      <c r="Y103">
        <f t="shared" si="11"/>
        <v>277335.1897718875</v>
      </c>
      <c r="Z103">
        <v>3394</v>
      </c>
    </row>
    <row r="104" spans="1:26" x14ac:dyDescent="0.35">
      <c r="A104" s="1">
        <v>41018</v>
      </c>
      <c r="B104">
        <v>3146</v>
      </c>
      <c r="C104">
        <v>3580.7</v>
      </c>
      <c r="D104">
        <v>3088</v>
      </c>
      <c r="E104">
        <v>0</v>
      </c>
      <c r="F104">
        <v>2827</v>
      </c>
      <c r="G104">
        <v>0</v>
      </c>
      <c r="H104">
        <f>IF(AND(L104=0,E104=0,G104=0,I104=0,O104=0,J104=0),1,0)</f>
        <v>0</v>
      </c>
      <c r="I104">
        <v>0</v>
      </c>
      <c r="J104">
        <v>0</v>
      </c>
      <c r="K104">
        <v>3451.8333333333335</v>
      </c>
      <c r="L104">
        <v>0</v>
      </c>
      <c r="M104">
        <v>0.53706285581503432</v>
      </c>
      <c r="N104">
        <v>0</v>
      </c>
      <c r="O104">
        <v>1</v>
      </c>
      <c r="Q104">
        <f t="shared" si="6"/>
        <v>3673.2021536097591</v>
      </c>
      <c r="R104">
        <f>Q104-B104</f>
        <v>527.20215360975908</v>
      </c>
      <c r="S104">
        <f t="shared" si="7"/>
        <v>527.20215360975908</v>
      </c>
      <c r="T104" s="8">
        <f>S104/B104</f>
        <v>0.16757856122369966</v>
      </c>
      <c r="U104">
        <v>605</v>
      </c>
      <c r="V104">
        <f t="shared" si="8"/>
        <v>9489.6387649756634</v>
      </c>
      <c r="W104">
        <f t="shared" si="9"/>
        <v>10890</v>
      </c>
      <c r="X104">
        <f t="shared" si="10"/>
        <v>527.20215360975908</v>
      </c>
      <c r="Y104">
        <f t="shared" si="11"/>
        <v>277942.11077076802</v>
      </c>
      <c r="Z104">
        <v>3692.5</v>
      </c>
    </row>
    <row r="105" spans="1:26" x14ac:dyDescent="0.35">
      <c r="A105" s="1">
        <v>41019</v>
      </c>
      <c r="B105">
        <v>3377</v>
      </c>
      <c r="C105">
        <v>3490.9</v>
      </c>
      <c r="D105">
        <v>3198</v>
      </c>
      <c r="E105">
        <v>0</v>
      </c>
      <c r="F105">
        <v>3146</v>
      </c>
      <c r="G105">
        <v>0</v>
      </c>
      <c r="H105">
        <f>IF(AND(L105=0,E105=0,G105=0,I105=0,O105=0,J105=0),1,0)</f>
        <v>0</v>
      </c>
      <c r="I105">
        <v>0</v>
      </c>
      <c r="J105">
        <v>1</v>
      </c>
      <c r="K105">
        <v>2957.6666666666665</v>
      </c>
      <c r="L105">
        <v>0</v>
      </c>
      <c r="M105">
        <v>0.52683861972812829</v>
      </c>
      <c r="N105">
        <v>0</v>
      </c>
      <c r="O105">
        <v>0</v>
      </c>
      <c r="Q105">
        <f t="shared" si="6"/>
        <v>3968.1043412587446</v>
      </c>
      <c r="R105">
        <f>Q105-B105</f>
        <v>591.10434125874463</v>
      </c>
      <c r="S105">
        <f t="shared" si="7"/>
        <v>591.10434125874463</v>
      </c>
      <c r="T105" s="8">
        <f>S105/B105</f>
        <v>0.17503830063924922</v>
      </c>
      <c r="U105">
        <v>838</v>
      </c>
      <c r="V105">
        <f t="shared" si="8"/>
        <v>10639.878142657402</v>
      </c>
      <c r="W105">
        <f t="shared" si="9"/>
        <v>15084</v>
      </c>
      <c r="X105">
        <f t="shared" si="10"/>
        <v>591.10434125874463</v>
      </c>
      <c r="Y105">
        <f t="shared" si="11"/>
        <v>349404.34225493443</v>
      </c>
      <c r="Z105">
        <v>3654.9</v>
      </c>
    </row>
    <row r="106" spans="1:26" x14ac:dyDescent="0.35">
      <c r="A106" s="1">
        <v>41020</v>
      </c>
      <c r="B106">
        <v>3394</v>
      </c>
      <c r="C106">
        <v>3375.7</v>
      </c>
      <c r="D106">
        <v>3595</v>
      </c>
      <c r="E106">
        <v>0</v>
      </c>
      <c r="F106">
        <v>3377</v>
      </c>
      <c r="G106">
        <v>1</v>
      </c>
      <c r="H106">
        <f>IF(AND(L106=0,E106=0,G106=0,I106=0,O106=0,J106=0),1,0)</f>
        <v>0</v>
      </c>
      <c r="I106">
        <v>0</v>
      </c>
      <c r="J106">
        <v>0</v>
      </c>
      <c r="K106">
        <v>3116.6666666666665</v>
      </c>
      <c r="L106">
        <v>0</v>
      </c>
      <c r="M106">
        <v>0.50197513651678871</v>
      </c>
      <c r="N106">
        <v>1</v>
      </c>
      <c r="O106">
        <v>0</v>
      </c>
      <c r="Q106">
        <f t="shared" si="6"/>
        <v>4438.371812036964</v>
      </c>
      <c r="R106">
        <f>Q106-B106</f>
        <v>1044.371812036964</v>
      </c>
      <c r="S106">
        <f t="shared" si="7"/>
        <v>1044.371812036964</v>
      </c>
      <c r="T106" s="8">
        <f>S106/B106</f>
        <v>0.30771119977518091</v>
      </c>
      <c r="U106">
        <v>970</v>
      </c>
      <c r="V106">
        <f t="shared" si="8"/>
        <v>18798.69261666535</v>
      </c>
      <c r="W106">
        <f t="shared" si="9"/>
        <v>17460</v>
      </c>
      <c r="X106">
        <f t="shared" si="10"/>
        <v>1044.371812036964</v>
      </c>
      <c r="Y106">
        <f t="shared" si="11"/>
        <v>1090712.4817773716</v>
      </c>
      <c r="Z106">
        <v>3580.7</v>
      </c>
    </row>
    <row r="107" spans="1:26" x14ac:dyDescent="0.35">
      <c r="A107" s="1">
        <v>41021</v>
      </c>
      <c r="B107">
        <v>3905</v>
      </c>
      <c r="C107">
        <v>3128.8</v>
      </c>
      <c r="D107">
        <v>3953</v>
      </c>
      <c r="E107">
        <v>0</v>
      </c>
      <c r="F107">
        <v>3394</v>
      </c>
      <c r="G107">
        <v>0</v>
      </c>
      <c r="H107">
        <f>IF(AND(L107=0,E107=0,G107=0,I107=0,O107=0,J107=0),1,0)</f>
        <v>1</v>
      </c>
      <c r="I107">
        <v>0</v>
      </c>
      <c r="J107">
        <v>0</v>
      </c>
      <c r="K107">
        <v>3305.6666666666665</v>
      </c>
      <c r="L107">
        <v>0</v>
      </c>
      <c r="M107">
        <v>0.55937028000464739</v>
      </c>
      <c r="N107">
        <v>1</v>
      </c>
      <c r="O107">
        <v>0</v>
      </c>
      <c r="Q107">
        <f t="shared" si="6"/>
        <v>4242.270334146624</v>
      </c>
      <c r="R107">
        <f>Q107-B107</f>
        <v>337.27033414662401</v>
      </c>
      <c r="S107">
        <f t="shared" si="7"/>
        <v>337.27033414662401</v>
      </c>
      <c r="T107" s="8">
        <f>S107/B107</f>
        <v>8.6368843571478615E-2</v>
      </c>
      <c r="U107">
        <v>980</v>
      </c>
      <c r="V107">
        <f t="shared" si="8"/>
        <v>6070.8660146392322</v>
      </c>
      <c r="W107">
        <f t="shared" si="9"/>
        <v>17640</v>
      </c>
      <c r="X107">
        <f t="shared" si="10"/>
        <v>337.27033414662401</v>
      </c>
      <c r="Y107">
        <f t="shared" si="11"/>
        <v>113751.27829537541</v>
      </c>
      <c r="Z107">
        <v>3490.9</v>
      </c>
    </row>
    <row r="108" spans="1:26" x14ac:dyDescent="0.35">
      <c r="A108" s="1">
        <v>41022</v>
      </c>
      <c r="B108">
        <v>4628.5</v>
      </c>
      <c r="C108">
        <v>3329.8</v>
      </c>
      <c r="D108">
        <v>4628.5</v>
      </c>
      <c r="E108">
        <v>0</v>
      </c>
      <c r="F108">
        <v>3905</v>
      </c>
      <c r="G108">
        <v>0</v>
      </c>
      <c r="H108">
        <f>IF(AND(L108=0,E108=0,G108=0,I108=0,O108=0,J108=0),1,0)</f>
        <v>0</v>
      </c>
      <c r="I108">
        <v>1</v>
      </c>
      <c r="J108">
        <v>0</v>
      </c>
      <c r="K108">
        <v>3558.6666666666665</v>
      </c>
      <c r="L108">
        <v>0</v>
      </c>
      <c r="M108">
        <v>0.58405948646450567</v>
      </c>
      <c r="N108">
        <v>0</v>
      </c>
      <c r="O108">
        <v>0</v>
      </c>
      <c r="Q108">
        <f t="shared" si="6"/>
        <v>3546.3650630034103</v>
      </c>
      <c r="R108">
        <f>Q108-B108</f>
        <v>-1082.1349369965897</v>
      </c>
      <c r="S108">
        <f t="shared" si="7"/>
        <v>1082.1349369965897</v>
      </c>
      <c r="T108" s="8">
        <f>S108/B108</f>
        <v>0.23379819315039208</v>
      </c>
      <c r="U108">
        <v>1058</v>
      </c>
      <c r="V108">
        <f t="shared" si="8"/>
        <v>77913.715463754459</v>
      </c>
      <c r="W108">
        <f t="shared" si="9"/>
        <v>19044</v>
      </c>
      <c r="X108">
        <f t="shared" si="10"/>
        <v>-2164.2698739931793</v>
      </c>
      <c r="Y108">
        <f t="shared" si="11"/>
        <v>4684064.0874744523</v>
      </c>
      <c r="Z108">
        <v>3375.7</v>
      </c>
    </row>
    <row r="109" spans="1:26" x14ac:dyDescent="0.35">
      <c r="A109" s="1">
        <v>41023</v>
      </c>
      <c r="B109">
        <v>2751</v>
      </c>
      <c r="C109">
        <v>3690.1</v>
      </c>
      <c r="D109">
        <v>2900</v>
      </c>
      <c r="E109">
        <v>0</v>
      </c>
      <c r="F109">
        <v>4628.5</v>
      </c>
      <c r="G109">
        <v>0</v>
      </c>
      <c r="H109">
        <f>IF(AND(L109=0,E109=0,G109=0,I109=0,O109=0,J109=0),1,0)</f>
        <v>0</v>
      </c>
      <c r="I109">
        <v>0</v>
      </c>
      <c r="J109">
        <v>0</v>
      </c>
      <c r="K109">
        <v>3975.8333333333335</v>
      </c>
      <c r="L109">
        <v>1</v>
      </c>
      <c r="M109">
        <v>0.2818635993958406</v>
      </c>
      <c r="N109">
        <v>0</v>
      </c>
      <c r="O109">
        <v>0</v>
      </c>
      <c r="Q109">
        <f t="shared" si="6"/>
        <v>4233.040737800442</v>
      </c>
      <c r="R109">
        <f>Q109-B109</f>
        <v>1482.040737800442</v>
      </c>
      <c r="S109">
        <f t="shared" si="7"/>
        <v>1482.040737800442</v>
      </c>
      <c r="T109" s="8">
        <f>S109/B109</f>
        <v>0.53872800356250161</v>
      </c>
      <c r="U109">
        <v>819</v>
      </c>
      <c r="V109">
        <f t="shared" si="8"/>
        <v>26676.733280407956</v>
      </c>
      <c r="W109">
        <f t="shared" si="9"/>
        <v>14742</v>
      </c>
      <c r="X109">
        <f t="shared" si="10"/>
        <v>1482.040737800442</v>
      </c>
      <c r="Y109">
        <f t="shared" si="11"/>
        <v>2196444.7485000785</v>
      </c>
      <c r="Z109">
        <v>3128.8</v>
      </c>
    </row>
    <row r="110" spans="1:26" x14ac:dyDescent="0.35">
      <c r="A110" s="1">
        <v>41024</v>
      </c>
      <c r="B110">
        <v>3050</v>
      </c>
      <c r="C110">
        <v>3611.1</v>
      </c>
      <c r="D110">
        <v>2827</v>
      </c>
      <c r="E110">
        <v>1</v>
      </c>
      <c r="F110">
        <v>2751</v>
      </c>
      <c r="G110">
        <v>0</v>
      </c>
      <c r="H110">
        <f>IF(AND(L110=0,E110=0,G110=0,I110=0,O110=0,J110=0),1,0)</f>
        <v>0</v>
      </c>
      <c r="I110">
        <v>0</v>
      </c>
      <c r="J110">
        <v>0</v>
      </c>
      <c r="K110">
        <v>3761.5</v>
      </c>
      <c r="L110">
        <v>0</v>
      </c>
      <c r="M110">
        <v>0.53473916579528291</v>
      </c>
      <c r="N110">
        <v>0</v>
      </c>
      <c r="O110">
        <v>0</v>
      </c>
      <c r="Q110">
        <f t="shared" si="6"/>
        <v>3216.38959916055</v>
      </c>
      <c r="R110">
        <f>Q110-B110</f>
        <v>166.38959916055001</v>
      </c>
      <c r="S110">
        <f t="shared" si="7"/>
        <v>166.38959916055001</v>
      </c>
      <c r="T110" s="8">
        <f>S110/B110</f>
        <v>5.4553966937885251E-2</v>
      </c>
      <c r="U110">
        <v>798</v>
      </c>
      <c r="V110">
        <f t="shared" si="8"/>
        <v>2995.0127848899001</v>
      </c>
      <c r="W110">
        <f t="shared" si="9"/>
        <v>14364</v>
      </c>
      <c r="X110">
        <f t="shared" si="10"/>
        <v>166.38959916055001</v>
      </c>
      <c r="Y110">
        <f t="shared" si="11"/>
        <v>27685.498708808504</v>
      </c>
      <c r="Z110">
        <v>3329.8</v>
      </c>
    </row>
    <row r="111" spans="1:26" x14ac:dyDescent="0.35">
      <c r="A111" s="1">
        <v>41025</v>
      </c>
      <c r="B111">
        <v>3207</v>
      </c>
      <c r="C111">
        <v>3545.7</v>
      </c>
      <c r="D111">
        <v>3146</v>
      </c>
      <c r="E111">
        <v>0</v>
      </c>
      <c r="F111">
        <v>3050</v>
      </c>
      <c r="G111">
        <v>0</v>
      </c>
      <c r="H111">
        <f>IF(AND(L111=0,E111=0,G111=0,I111=0,O111=0,J111=0),1,0)</f>
        <v>0</v>
      </c>
      <c r="I111">
        <v>0</v>
      </c>
      <c r="J111">
        <v>0</v>
      </c>
      <c r="K111">
        <v>3476.5</v>
      </c>
      <c r="L111">
        <v>0</v>
      </c>
      <c r="M111">
        <v>0.51824096665504826</v>
      </c>
      <c r="N111">
        <v>0</v>
      </c>
      <c r="O111">
        <v>1</v>
      </c>
      <c r="Q111">
        <f t="shared" si="6"/>
        <v>3742.2523321810204</v>
      </c>
      <c r="R111">
        <f>Q111-B111</f>
        <v>535.25233218102039</v>
      </c>
      <c r="S111">
        <f t="shared" si="7"/>
        <v>535.25233218102039</v>
      </c>
      <c r="T111" s="8">
        <f>S111/B111</f>
        <v>0.16690125730621153</v>
      </c>
      <c r="U111">
        <v>772</v>
      </c>
      <c r="V111">
        <f t="shared" si="8"/>
        <v>9634.5419792583671</v>
      </c>
      <c r="W111">
        <f t="shared" si="9"/>
        <v>13896</v>
      </c>
      <c r="X111">
        <f t="shared" si="10"/>
        <v>535.25233218102039</v>
      </c>
      <c r="Y111">
        <f t="shared" si="11"/>
        <v>286495.05910522141</v>
      </c>
      <c r="Z111">
        <v>3690.1</v>
      </c>
    </row>
    <row r="112" spans="1:26" x14ac:dyDescent="0.35">
      <c r="A112" s="1">
        <v>41026</v>
      </c>
      <c r="B112">
        <v>3271</v>
      </c>
      <c r="C112">
        <v>3508.3</v>
      </c>
      <c r="D112">
        <v>3377</v>
      </c>
      <c r="E112">
        <v>0</v>
      </c>
      <c r="F112">
        <v>3207</v>
      </c>
      <c r="G112">
        <v>0</v>
      </c>
      <c r="H112">
        <f>IF(AND(L112=0,E112=0,G112=0,I112=0,O112=0,J112=0),1,0)</f>
        <v>0</v>
      </c>
      <c r="I112">
        <v>0</v>
      </c>
      <c r="J112">
        <v>1</v>
      </c>
      <c r="K112">
        <v>3002.6666666666665</v>
      </c>
      <c r="L112">
        <v>0</v>
      </c>
      <c r="M112">
        <v>0.50743580806320432</v>
      </c>
      <c r="N112">
        <v>0</v>
      </c>
      <c r="O112">
        <v>0</v>
      </c>
      <c r="Q112">
        <f t="shared" si="6"/>
        <v>4036.522806512311</v>
      </c>
      <c r="R112">
        <f>Q112-B112</f>
        <v>765.52280651231104</v>
      </c>
      <c r="S112">
        <f t="shared" si="7"/>
        <v>765.52280651231104</v>
      </c>
      <c r="T112" s="8">
        <f>S112/B112</f>
        <v>0.23403326399031216</v>
      </c>
      <c r="U112">
        <v>1055</v>
      </c>
      <c r="V112">
        <f t="shared" si="8"/>
        <v>13779.410517221599</v>
      </c>
      <c r="W112">
        <f t="shared" si="9"/>
        <v>18990</v>
      </c>
      <c r="X112">
        <f t="shared" si="10"/>
        <v>765.52280651231104</v>
      </c>
      <c r="Y112">
        <f t="shared" si="11"/>
        <v>586025.16729048523</v>
      </c>
      <c r="Z112">
        <v>3611.1</v>
      </c>
    </row>
    <row r="113" spans="1:26" x14ac:dyDescent="0.35">
      <c r="A113" s="1">
        <v>41027</v>
      </c>
      <c r="B113">
        <v>3536</v>
      </c>
      <c r="C113">
        <v>3381.5</v>
      </c>
      <c r="D113">
        <v>3394</v>
      </c>
      <c r="E113">
        <v>0</v>
      </c>
      <c r="F113">
        <v>3271</v>
      </c>
      <c r="G113">
        <v>1</v>
      </c>
      <c r="H113">
        <f>IF(AND(L113=0,E113=0,G113=0,I113=0,O113=0,J113=0),1,0)</f>
        <v>0</v>
      </c>
      <c r="I113">
        <v>0</v>
      </c>
      <c r="J113">
        <v>0</v>
      </c>
      <c r="K113">
        <v>3176</v>
      </c>
      <c r="L113">
        <v>0</v>
      </c>
      <c r="M113">
        <v>0.5307888927617056</v>
      </c>
      <c r="N113">
        <v>1</v>
      </c>
      <c r="O113">
        <v>0</v>
      </c>
      <c r="Q113">
        <f t="shared" si="6"/>
        <v>4360.0676125642094</v>
      </c>
      <c r="R113">
        <f>Q113-B113</f>
        <v>824.06761256420941</v>
      </c>
      <c r="S113">
        <f t="shared" si="7"/>
        <v>824.06761256420941</v>
      </c>
      <c r="T113" s="8">
        <f>S113/B113</f>
        <v>0.23305079540843027</v>
      </c>
      <c r="U113">
        <v>945</v>
      </c>
      <c r="V113">
        <f t="shared" si="8"/>
        <v>14833.217026155769</v>
      </c>
      <c r="W113">
        <f t="shared" si="9"/>
        <v>17010</v>
      </c>
      <c r="X113">
        <f t="shared" si="10"/>
        <v>824.06761256420941</v>
      </c>
      <c r="Y113">
        <f t="shared" si="11"/>
        <v>679087.43007727596</v>
      </c>
      <c r="Z113">
        <v>3545.7</v>
      </c>
    </row>
    <row r="114" spans="1:26" x14ac:dyDescent="0.35">
      <c r="A114" s="1">
        <v>41028</v>
      </c>
      <c r="B114">
        <v>3774</v>
      </c>
      <c r="C114">
        <v>3163</v>
      </c>
      <c r="D114">
        <v>3905</v>
      </c>
      <c r="E114">
        <v>0</v>
      </c>
      <c r="F114">
        <v>3536</v>
      </c>
      <c r="G114">
        <v>0</v>
      </c>
      <c r="H114">
        <f>IF(AND(L114=0,E114=0,G114=0,I114=0,O114=0,J114=0),1,0)</f>
        <v>1</v>
      </c>
      <c r="I114">
        <v>0</v>
      </c>
      <c r="J114">
        <v>0</v>
      </c>
      <c r="K114">
        <v>3338</v>
      </c>
      <c r="L114">
        <v>0</v>
      </c>
      <c r="M114">
        <v>0.52765191123504129</v>
      </c>
      <c r="N114">
        <v>1</v>
      </c>
      <c r="O114">
        <v>0</v>
      </c>
      <c r="Q114">
        <f t="shared" si="6"/>
        <v>4288.8162532408533</v>
      </c>
      <c r="R114">
        <f>Q114-B114</f>
        <v>514.81625324085326</v>
      </c>
      <c r="S114">
        <f t="shared" si="7"/>
        <v>514.81625324085326</v>
      </c>
      <c r="T114" s="8">
        <f>S114/B114</f>
        <v>0.13641130186562089</v>
      </c>
      <c r="U114">
        <v>1056</v>
      </c>
      <c r="V114">
        <f t="shared" si="8"/>
        <v>9266.6925583353586</v>
      </c>
      <c r="W114">
        <f t="shared" si="9"/>
        <v>19008</v>
      </c>
      <c r="X114">
        <f t="shared" si="10"/>
        <v>514.81625324085326</v>
      </c>
      <c r="Y114">
        <f t="shared" si="11"/>
        <v>265035.77460095036</v>
      </c>
      <c r="Z114">
        <v>3508.3</v>
      </c>
    </row>
    <row r="115" spans="1:26" x14ac:dyDescent="0.35">
      <c r="A115" s="1">
        <v>41029</v>
      </c>
      <c r="B115">
        <v>2954</v>
      </c>
      <c r="C115">
        <v>3367.6</v>
      </c>
      <c r="D115">
        <v>4628.5</v>
      </c>
      <c r="E115">
        <v>0</v>
      </c>
      <c r="F115">
        <v>3774</v>
      </c>
      <c r="G115">
        <v>0</v>
      </c>
      <c r="H115">
        <f>IF(AND(L115=0,E115=0,G115=0,I115=0,O115=0,J115=0),1,0)</f>
        <v>0</v>
      </c>
      <c r="I115">
        <v>1</v>
      </c>
      <c r="J115">
        <v>0</v>
      </c>
      <c r="K115">
        <v>3527</v>
      </c>
      <c r="L115">
        <v>0</v>
      </c>
      <c r="M115">
        <v>0.40472870919019405</v>
      </c>
      <c r="N115">
        <v>0</v>
      </c>
      <c r="O115">
        <v>0</v>
      </c>
      <c r="Q115">
        <f t="shared" si="6"/>
        <v>3520.8139290755671</v>
      </c>
      <c r="R115">
        <f>Q115-B115</f>
        <v>566.8139290755671</v>
      </c>
      <c r="S115">
        <f t="shared" si="7"/>
        <v>566.8139290755671</v>
      </c>
      <c r="T115" s="8">
        <f>S115/B115</f>
        <v>0.19188013848191168</v>
      </c>
      <c r="U115">
        <v>698</v>
      </c>
      <c r="V115">
        <f t="shared" si="8"/>
        <v>10202.650723360208</v>
      </c>
      <c r="W115">
        <f t="shared" si="9"/>
        <v>12564</v>
      </c>
      <c r="X115">
        <f t="shared" si="10"/>
        <v>566.8139290755671</v>
      </c>
      <c r="Y115">
        <f t="shared" si="11"/>
        <v>321278.03019408201</v>
      </c>
      <c r="Z115">
        <v>3381.5</v>
      </c>
    </row>
    <row r="116" spans="1:26" x14ac:dyDescent="0.35">
      <c r="A116" s="1">
        <v>41030</v>
      </c>
      <c r="B116">
        <v>4732</v>
      </c>
      <c r="C116">
        <v>3348.4</v>
      </c>
      <c r="D116">
        <v>2751</v>
      </c>
      <c r="E116">
        <v>0</v>
      </c>
      <c r="F116">
        <v>2954</v>
      </c>
      <c r="G116">
        <v>0</v>
      </c>
      <c r="H116">
        <f>IF(AND(L116=0,E116=0,G116=0,I116=0,O116=0,J116=0),1,0)</f>
        <v>0</v>
      </c>
      <c r="I116">
        <v>0</v>
      </c>
      <c r="J116">
        <v>0</v>
      </c>
      <c r="K116">
        <v>3421.3333333333335</v>
      </c>
      <c r="L116">
        <v>1</v>
      </c>
      <c r="M116">
        <v>0.70657604275589636</v>
      </c>
      <c r="N116">
        <v>0</v>
      </c>
      <c r="O116">
        <v>0</v>
      </c>
      <c r="Q116">
        <f t="shared" si="6"/>
        <v>3539.3810422600459</v>
      </c>
      <c r="R116">
        <f>Q116-B116</f>
        <v>-1192.6189577399541</v>
      </c>
      <c r="S116">
        <f t="shared" si="7"/>
        <v>1192.6189577399541</v>
      </c>
      <c r="T116" s="8">
        <f>S116/B116</f>
        <v>0.25203274677513821</v>
      </c>
      <c r="U116">
        <v>701</v>
      </c>
      <c r="V116">
        <f t="shared" si="8"/>
        <v>85868.5649572767</v>
      </c>
      <c r="W116">
        <f t="shared" si="9"/>
        <v>12618</v>
      </c>
      <c r="X116">
        <f t="shared" si="10"/>
        <v>-2385.2379154799082</v>
      </c>
      <c r="Y116">
        <f t="shared" si="11"/>
        <v>5689359.9134429377</v>
      </c>
      <c r="Z116">
        <v>3163</v>
      </c>
    </row>
    <row r="117" spans="1:26" x14ac:dyDescent="0.35">
      <c r="A117" s="1">
        <v>41031</v>
      </c>
      <c r="B117">
        <v>4151</v>
      </c>
      <c r="C117">
        <v>3653.4</v>
      </c>
      <c r="D117">
        <v>3050</v>
      </c>
      <c r="E117">
        <v>1</v>
      </c>
      <c r="F117">
        <v>4732</v>
      </c>
      <c r="G117">
        <v>0</v>
      </c>
      <c r="H117">
        <f>IF(AND(L117=0,E117=0,G117=0,I117=0,O117=0,J117=0),1,0)</f>
        <v>0</v>
      </c>
      <c r="I117">
        <v>0</v>
      </c>
      <c r="J117">
        <v>0</v>
      </c>
      <c r="K117">
        <v>3820</v>
      </c>
      <c r="L117">
        <v>0</v>
      </c>
      <c r="M117">
        <v>0.43249680492622283</v>
      </c>
      <c r="N117">
        <v>0</v>
      </c>
      <c r="O117">
        <v>0</v>
      </c>
      <c r="Q117">
        <f t="shared" si="6"/>
        <v>3902.5411327919464</v>
      </c>
      <c r="R117">
        <f>Q117-B117</f>
        <v>-248.45886720805356</v>
      </c>
      <c r="S117">
        <f t="shared" si="7"/>
        <v>248.45886720805356</v>
      </c>
      <c r="T117" s="8">
        <f>S117/B117</f>
        <v>5.9855183620345351E-2</v>
      </c>
      <c r="U117">
        <v>1152</v>
      </c>
      <c r="V117">
        <f t="shared" si="8"/>
        <v>17889.038438979856</v>
      </c>
      <c r="W117">
        <f t="shared" si="9"/>
        <v>20736</v>
      </c>
      <c r="X117">
        <f t="shared" si="10"/>
        <v>-496.91773441610712</v>
      </c>
      <c r="Y117">
        <f t="shared" si="11"/>
        <v>246927.23477723676</v>
      </c>
      <c r="Z117">
        <v>3367.6</v>
      </c>
    </row>
    <row r="118" spans="1:26" x14ac:dyDescent="0.35">
      <c r="A118" s="1">
        <v>41032</v>
      </c>
      <c r="B118">
        <v>4833</v>
      </c>
      <c r="C118">
        <v>3829.4</v>
      </c>
      <c r="D118">
        <v>3207</v>
      </c>
      <c r="E118">
        <v>0</v>
      </c>
      <c r="F118">
        <v>4151</v>
      </c>
      <c r="G118">
        <v>0</v>
      </c>
      <c r="H118">
        <f>IF(AND(L118=0,E118=0,G118=0,I118=0,O118=0,J118=0),1,0)</f>
        <v>0</v>
      </c>
      <c r="I118">
        <v>0</v>
      </c>
      <c r="J118">
        <v>0</v>
      </c>
      <c r="K118">
        <v>3945.6666666666665</v>
      </c>
      <c r="L118">
        <v>0</v>
      </c>
      <c r="M118">
        <v>0.57923782967352155</v>
      </c>
      <c r="N118">
        <v>0</v>
      </c>
      <c r="O118">
        <v>1</v>
      </c>
      <c r="Q118">
        <f t="shared" si="6"/>
        <v>4213.3125574003989</v>
      </c>
      <c r="R118">
        <f>Q118-B118</f>
        <v>-619.68744259960113</v>
      </c>
      <c r="S118">
        <f t="shared" si="7"/>
        <v>619.68744259960113</v>
      </c>
      <c r="T118" s="8">
        <f>S118/B118</f>
        <v>0.12822003778183347</v>
      </c>
      <c r="U118">
        <v>369</v>
      </c>
      <c r="V118">
        <f t="shared" si="8"/>
        <v>44617.495867171281</v>
      </c>
      <c r="W118">
        <f t="shared" si="9"/>
        <v>6642</v>
      </c>
      <c r="X118">
        <f t="shared" si="10"/>
        <v>-1239.3748851992023</v>
      </c>
      <c r="Y118">
        <f t="shared" si="11"/>
        <v>1536050.1060625357</v>
      </c>
      <c r="Z118">
        <v>3348.4</v>
      </c>
    </row>
    <row r="119" spans="1:26" x14ac:dyDescent="0.35">
      <c r="A119" s="1">
        <v>41033</v>
      </c>
      <c r="B119">
        <v>4881</v>
      </c>
      <c r="C119">
        <v>4088.8</v>
      </c>
      <c r="D119">
        <v>3271</v>
      </c>
      <c r="E119">
        <v>0</v>
      </c>
      <c r="F119">
        <v>4833</v>
      </c>
      <c r="G119">
        <v>0</v>
      </c>
      <c r="H119">
        <f>IF(AND(L119=0,E119=0,G119=0,I119=0,O119=0,J119=0),1,0)</f>
        <v>0</v>
      </c>
      <c r="I119">
        <v>0</v>
      </c>
      <c r="J119">
        <v>1</v>
      </c>
      <c r="K119">
        <v>4572</v>
      </c>
      <c r="L119">
        <v>0</v>
      </c>
      <c r="M119">
        <v>0.50557685604740332</v>
      </c>
      <c r="N119">
        <v>0</v>
      </c>
      <c r="O119">
        <v>0</v>
      </c>
      <c r="Q119">
        <f t="shared" si="6"/>
        <v>4750.6617633123806</v>
      </c>
      <c r="R119">
        <f>Q119-B119</f>
        <v>-130.33823668761943</v>
      </c>
      <c r="S119">
        <f t="shared" si="7"/>
        <v>130.33823668761943</v>
      </c>
      <c r="T119" s="8">
        <f>S119/B119</f>
        <v>2.6703183095189393E-2</v>
      </c>
      <c r="U119">
        <v>1188</v>
      </c>
      <c r="V119">
        <f t="shared" si="8"/>
        <v>9384.3530415085988</v>
      </c>
      <c r="W119">
        <f t="shared" si="9"/>
        <v>21384</v>
      </c>
      <c r="X119">
        <f t="shared" si="10"/>
        <v>-260.67647337523886</v>
      </c>
      <c r="Y119">
        <f t="shared" si="11"/>
        <v>67952.223771351608</v>
      </c>
      <c r="Z119">
        <v>3653.4</v>
      </c>
    </row>
    <row r="120" spans="1:26" x14ac:dyDescent="0.35">
      <c r="A120" s="1">
        <v>41034</v>
      </c>
      <c r="B120">
        <v>4563</v>
      </c>
      <c r="C120">
        <v>4310.2</v>
      </c>
      <c r="D120">
        <v>3536</v>
      </c>
      <c r="E120">
        <v>0</v>
      </c>
      <c r="F120">
        <v>4881</v>
      </c>
      <c r="G120">
        <v>1</v>
      </c>
      <c r="H120">
        <f>IF(AND(L120=0,E120=0,G120=0,I120=0,O120=0,J120=0),1,0)</f>
        <v>0</v>
      </c>
      <c r="I120">
        <v>0</v>
      </c>
      <c r="J120">
        <v>0</v>
      </c>
      <c r="K120">
        <v>4621.666666666667</v>
      </c>
      <c r="L120">
        <v>0</v>
      </c>
      <c r="M120">
        <v>0.46305332868595328</v>
      </c>
      <c r="N120">
        <v>1</v>
      </c>
      <c r="O120">
        <v>0</v>
      </c>
      <c r="Q120">
        <f t="shared" si="6"/>
        <v>5268.0634404492866</v>
      </c>
      <c r="R120">
        <f>Q120-B120</f>
        <v>705.06344044928665</v>
      </c>
      <c r="S120">
        <f t="shared" si="7"/>
        <v>705.06344044928665</v>
      </c>
      <c r="T120" s="8">
        <f>S120/B120</f>
        <v>0.15451751927444371</v>
      </c>
      <c r="U120">
        <v>1440</v>
      </c>
      <c r="V120">
        <f t="shared" si="8"/>
        <v>12691.14192808716</v>
      </c>
      <c r="W120">
        <f t="shared" si="9"/>
        <v>25920</v>
      </c>
      <c r="X120">
        <f t="shared" si="10"/>
        <v>705.06344044928665</v>
      </c>
      <c r="Y120">
        <f t="shared" si="11"/>
        <v>497114.4550581848</v>
      </c>
      <c r="Z120">
        <v>3829.4</v>
      </c>
    </row>
    <row r="121" spans="1:26" x14ac:dyDescent="0.35">
      <c r="A121" s="1">
        <v>41035</v>
      </c>
      <c r="B121">
        <v>5394</v>
      </c>
      <c r="C121">
        <v>4632</v>
      </c>
      <c r="D121">
        <v>3774</v>
      </c>
      <c r="E121">
        <v>0</v>
      </c>
      <c r="F121">
        <v>4563</v>
      </c>
      <c r="G121">
        <v>0</v>
      </c>
      <c r="H121">
        <f>IF(AND(L121=0,E121=0,G121=0,I121=0,O121=0,J121=0),1,0)</f>
        <v>1</v>
      </c>
      <c r="I121">
        <v>0</v>
      </c>
      <c r="J121">
        <v>0</v>
      </c>
      <c r="K121">
        <v>4759</v>
      </c>
      <c r="L121">
        <v>0</v>
      </c>
      <c r="M121">
        <v>0.59654932032066921</v>
      </c>
      <c r="N121">
        <v>1</v>
      </c>
      <c r="O121">
        <v>0</v>
      </c>
      <c r="Q121">
        <f t="shared" si="6"/>
        <v>5167.9950989146182</v>
      </c>
      <c r="R121">
        <f>Q121-B121</f>
        <v>-226.00490108538179</v>
      </c>
      <c r="S121">
        <f t="shared" si="7"/>
        <v>226.00490108538179</v>
      </c>
      <c r="T121" s="8">
        <f>S121/B121</f>
        <v>4.1899314253871299E-2</v>
      </c>
      <c r="U121">
        <v>1295</v>
      </c>
      <c r="V121">
        <f t="shared" si="8"/>
        <v>16272.352878147489</v>
      </c>
      <c r="W121">
        <f t="shared" si="9"/>
        <v>23310</v>
      </c>
      <c r="X121">
        <f t="shared" si="10"/>
        <v>-452.00980217076358</v>
      </c>
      <c r="Y121">
        <f t="shared" si="11"/>
        <v>204312.86125845282</v>
      </c>
      <c r="Z121">
        <v>4088.8</v>
      </c>
    </row>
    <row r="122" spans="1:26" x14ac:dyDescent="0.35">
      <c r="A122" s="1">
        <v>41036</v>
      </c>
      <c r="B122">
        <v>4018</v>
      </c>
      <c r="C122">
        <v>4764.3999999999996</v>
      </c>
      <c r="D122">
        <v>2954</v>
      </c>
      <c r="E122">
        <v>0</v>
      </c>
      <c r="F122">
        <v>5394</v>
      </c>
      <c r="G122">
        <v>0</v>
      </c>
      <c r="H122">
        <f>IF(AND(L122=0,E122=0,G122=0,I122=0,O122=0,J122=0),1,0)</f>
        <v>0</v>
      </c>
      <c r="I122">
        <v>1</v>
      </c>
      <c r="J122">
        <v>0</v>
      </c>
      <c r="K122">
        <v>4946</v>
      </c>
      <c r="L122">
        <v>0</v>
      </c>
      <c r="M122">
        <v>0.34013012664110609</v>
      </c>
      <c r="N122">
        <v>0</v>
      </c>
      <c r="O122">
        <v>0</v>
      </c>
      <c r="Q122">
        <f t="shared" si="6"/>
        <v>4189.4344919686464</v>
      </c>
      <c r="R122">
        <f>Q122-B122</f>
        <v>171.4344919686464</v>
      </c>
      <c r="S122">
        <f t="shared" si="7"/>
        <v>171.4344919686464</v>
      </c>
      <c r="T122" s="8">
        <f>S122/B122</f>
        <v>4.2666623187816423E-2</v>
      </c>
      <c r="U122">
        <v>913</v>
      </c>
      <c r="V122">
        <f t="shared" si="8"/>
        <v>3085.8208554356352</v>
      </c>
      <c r="W122">
        <f t="shared" si="9"/>
        <v>16434</v>
      </c>
      <c r="X122">
        <f t="shared" si="10"/>
        <v>171.4344919686464</v>
      </c>
      <c r="Y122">
        <f t="shared" si="11"/>
        <v>29389.785036547888</v>
      </c>
      <c r="Z122">
        <v>4310.2</v>
      </c>
    </row>
    <row r="123" spans="1:26" x14ac:dyDescent="0.35">
      <c r="A123" s="1">
        <v>41037</v>
      </c>
      <c r="B123">
        <v>4112</v>
      </c>
      <c r="C123">
        <v>4737.8</v>
      </c>
      <c r="D123">
        <v>4732</v>
      </c>
      <c r="E123">
        <v>0</v>
      </c>
      <c r="F123">
        <v>4018</v>
      </c>
      <c r="G123">
        <v>0</v>
      </c>
      <c r="H123">
        <f>IF(AND(L123=0,E123=0,G123=0,I123=0,O123=0,J123=0),1,0)</f>
        <v>0</v>
      </c>
      <c r="I123">
        <v>0</v>
      </c>
      <c r="J123">
        <v>0</v>
      </c>
      <c r="K123">
        <v>4658.333333333333</v>
      </c>
      <c r="L123">
        <v>1</v>
      </c>
      <c r="M123">
        <v>0.51092134309283144</v>
      </c>
      <c r="N123">
        <v>0</v>
      </c>
      <c r="O123">
        <v>0</v>
      </c>
      <c r="Q123">
        <f t="shared" si="6"/>
        <v>4898.860341446496</v>
      </c>
      <c r="R123">
        <f>Q123-B123</f>
        <v>786.86034144649602</v>
      </c>
      <c r="S123">
        <f t="shared" si="7"/>
        <v>786.86034144649602</v>
      </c>
      <c r="T123" s="8">
        <f>S123/B123</f>
        <v>0.1913570869276498</v>
      </c>
      <c r="U123">
        <v>955</v>
      </c>
      <c r="V123">
        <f t="shared" si="8"/>
        <v>14163.486146036928</v>
      </c>
      <c r="W123">
        <f t="shared" si="9"/>
        <v>17190</v>
      </c>
      <c r="X123">
        <f t="shared" si="10"/>
        <v>786.86034144649602</v>
      </c>
      <c r="Y123">
        <f t="shared" si="11"/>
        <v>619149.19694129634</v>
      </c>
      <c r="Z123">
        <v>4632</v>
      </c>
    </row>
    <row r="124" spans="1:26" x14ac:dyDescent="0.35">
      <c r="A124" s="1">
        <v>41038</v>
      </c>
      <c r="B124">
        <v>4315</v>
      </c>
      <c r="C124">
        <v>4593.6000000000004</v>
      </c>
      <c r="D124">
        <v>4151</v>
      </c>
      <c r="E124">
        <v>1</v>
      </c>
      <c r="F124">
        <v>4112</v>
      </c>
      <c r="G124">
        <v>0</v>
      </c>
      <c r="H124">
        <f>IF(AND(L124=0,E124=0,G124=0,I124=0,O124=0,J124=0),1,0)</f>
        <v>0</v>
      </c>
      <c r="I124">
        <v>0</v>
      </c>
      <c r="J124">
        <v>0</v>
      </c>
      <c r="K124">
        <v>4508</v>
      </c>
      <c r="L124">
        <v>0</v>
      </c>
      <c r="M124">
        <v>0.52358545370047638</v>
      </c>
      <c r="N124">
        <v>0</v>
      </c>
      <c r="O124">
        <v>0</v>
      </c>
      <c r="Q124">
        <f t="shared" si="6"/>
        <v>4348.8384274596574</v>
      </c>
      <c r="R124">
        <f>Q124-B124</f>
        <v>33.838427459657396</v>
      </c>
      <c r="S124">
        <f t="shared" si="7"/>
        <v>33.838427459657396</v>
      </c>
      <c r="T124" s="8">
        <f>S124/B124</f>
        <v>7.8420457612183997E-3</v>
      </c>
      <c r="U124">
        <v>902</v>
      </c>
      <c r="V124">
        <f t="shared" si="8"/>
        <v>609.09169427383313</v>
      </c>
      <c r="W124">
        <f t="shared" si="9"/>
        <v>16236</v>
      </c>
      <c r="X124">
        <f t="shared" si="10"/>
        <v>33.838427459657396</v>
      </c>
      <c r="Y124">
        <f t="shared" si="11"/>
        <v>1145.0391729424957</v>
      </c>
      <c r="Z124">
        <v>4764.3999999999996</v>
      </c>
    </row>
    <row r="125" spans="1:26" x14ac:dyDescent="0.35">
      <c r="A125" s="1">
        <v>41039</v>
      </c>
      <c r="B125">
        <v>4869</v>
      </c>
      <c r="C125">
        <v>4480.3999999999996</v>
      </c>
      <c r="D125">
        <v>4833</v>
      </c>
      <c r="E125">
        <v>0</v>
      </c>
      <c r="F125">
        <v>4315</v>
      </c>
      <c r="G125">
        <v>0</v>
      </c>
      <c r="H125">
        <f>IF(AND(L125=0,E125=0,G125=0,I125=0,O125=0,J125=0),1,0)</f>
        <v>0</v>
      </c>
      <c r="I125">
        <v>0</v>
      </c>
      <c r="J125">
        <v>0</v>
      </c>
      <c r="K125">
        <v>4148.333333333333</v>
      </c>
      <c r="L125">
        <v>0</v>
      </c>
      <c r="M125">
        <v>0.5643662135471128</v>
      </c>
      <c r="N125">
        <v>0</v>
      </c>
      <c r="O125">
        <v>1</v>
      </c>
      <c r="Q125">
        <f t="shared" si="6"/>
        <v>4911.6893757132329</v>
      </c>
      <c r="R125">
        <f>Q125-B125</f>
        <v>42.689375713232948</v>
      </c>
      <c r="S125">
        <f t="shared" si="7"/>
        <v>42.689375713232948</v>
      </c>
      <c r="T125" s="8">
        <f>S125/B125</f>
        <v>8.7675858930443516E-3</v>
      </c>
      <c r="U125">
        <v>777</v>
      </c>
      <c r="V125">
        <f t="shared" si="8"/>
        <v>768.40876283819307</v>
      </c>
      <c r="W125">
        <f t="shared" si="9"/>
        <v>13986</v>
      </c>
      <c r="X125">
        <f t="shared" si="10"/>
        <v>42.689375713232948</v>
      </c>
      <c r="Y125">
        <f t="shared" si="11"/>
        <v>1822.3827987855632</v>
      </c>
      <c r="Z125">
        <v>4737.8</v>
      </c>
    </row>
    <row r="126" spans="1:26" x14ac:dyDescent="0.35">
      <c r="A126" s="1">
        <v>41040</v>
      </c>
      <c r="B126">
        <v>4844</v>
      </c>
      <c r="C126">
        <v>4541.6000000000004</v>
      </c>
      <c r="D126">
        <v>4881</v>
      </c>
      <c r="E126">
        <v>0</v>
      </c>
      <c r="F126">
        <v>4869</v>
      </c>
      <c r="G126">
        <v>0</v>
      </c>
      <c r="H126">
        <f>IF(AND(L126=0,E126=0,G126=0,I126=0,O126=0,J126=0),1,0)</f>
        <v>0</v>
      </c>
      <c r="I126">
        <v>0</v>
      </c>
      <c r="J126">
        <v>1</v>
      </c>
      <c r="K126">
        <v>4432</v>
      </c>
      <c r="L126">
        <v>0</v>
      </c>
      <c r="M126">
        <v>0.49709538747531079</v>
      </c>
      <c r="N126">
        <v>0</v>
      </c>
      <c r="O126">
        <v>0</v>
      </c>
      <c r="Q126">
        <f t="shared" si="6"/>
        <v>5325.7197529764744</v>
      </c>
      <c r="R126">
        <f>Q126-B126</f>
        <v>481.71975297647441</v>
      </c>
      <c r="S126">
        <f t="shared" si="7"/>
        <v>481.71975297647441</v>
      </c>
      <c r="T126" s="8">
        <f>S126/B126</f>
        <v>9.9446687237092157E-2</v>
      </c>
      <c r="U126">
        <v>1476</v>
      </c>
      <c r="V126">
        <f t="shared" si="8"/>
        <v>8670.9555535765394</v>
      </c>
      <c r="W126">
        <f t="shared" si="9"/>
        <v>26568</v>
      </c>
      <c r="X126">
        <f t="shared" si="10"/>
        <v>481.71975297647441</v>
      </c>
      <c r="Y126">
        <f t="shared" si="11"/>
        <v>232053.92040771552</v>
      </c>
      <c r="Z126">
        <v>4593.6000000000004</v>
      </c>
    </row>
    <row r="127" spans="1:26" x14ac:dyDescent="0.35">
      <c r="A127" s="1">
        <v>41041</v>
      </c>
      <c r="B127">
        <v>5278</v>
      </c>
      <c r="C127">
        <v>4431.6000000000004</v>
      </c>
      <c r="D127">
        <v>4563</v>
      </c>
      <c r="E127">
        <v>0</v>
      </c>
      <c r="F127">
        <v>4844</v>
      </c>
      <c r="G127">
        <v>1</v>
      </c>
      <c r="H127">
        <f>IF(AND(L127=0,E127=0,G127=0,I127=0,O127=0,J127=0),1,0)</f>
        <v>0</v>
      </c>
      <c r="I127">
        <v>0</v>
      </c>
      <c r="J127">
        <v>0</v>
      </c>
      <c r="K127">
        <v>4676</v>
      </c>
      <c r="L127">
        <v>0</v>
      </c>
      <c r="M127">
        <v>0.55042407342860467</v>
      </c>
      <c r="N127">
        <v>1</v>
      </c>
      <c r="O127">
        <v>0</v>
      </c>
      <c r="Q127">
        <f t="shared" si="6"/>
        <v>5548.8981406689563</v>
      </c>
      <c r="R127">
        <f>Q127-B127</f>
        <v>270.89814066895633</v>
      </c>
      <c r="S127">
        <f t="shared" si="7"/>
        <v>270.89814066895633</v>
      </c>
      <c r="T127" s="8">
        <f>S127/B127</f>
        <v>5.1325907667479409E-2</v>
      </c>
      <c r="U127">
        <v>891</v>
      </c>
      <c r="V127">
        <f t="shared" si="8"/>
        <v>4876.1665320412139</v>
      </c>
      <c r="W127">
        <f t="shared" si="9"/>
        <v>16038</v>
      </c>
      <c r="X127">
        <f t="shared" si="10"/>
        <v>270.89814066895633</v>
      </c>
      <c r="Y127">
        <f t="shared" si="11"/>
        <v>73385.802617897658</v>
      </c>
      <c r="Z127">
        <v>4480.3999999999996</v>
      </c>
    </row>
    <row r="128" spans="1:26" x14ac:dyDescent="0.35">
      <c r="A128" s="1">
        <v>41042</v>
      </c>
      <c r="B128">
        <v>7177</v>
      </c>
      <c r="C128">
        <v>4683.6000000000004</v>
      </c>
      <c r="D128">
        <v>5394</v>
      </c>
      <c r="E128">
        <v>0</v>
      </c>
      <c r="F128">
        <v>5278</v>
      </c>
      <c r="G128">
        <v>0</v>
      </c>
      <c r="H128">
        <f>IF(AND(L128=0,E128=0,G128=0,I128=0,O128=0,J128=0),1,0)</f>
        <v>1</v>
      </c>
      <c r="I128">
        <v>0</v>
      </c>
      <c r="J128">
        <v>0</v>
      </c>
      <c r="K128">
        <v>4997</v>
      </c>
      <c r="L128">
        <v>0</v>
      </c>
      <c r="M128">
        <v>0.7206343673753921</v>
      </c>
      <c r="N128">
        <v>1</v>
      </c>
      <c r="O128">
        <v>0</v>
      </c>
      <c r="Q128">
        <f t="shared" si="6"/>
        <v>5795.310178689615</v>
      </c>
      <c r="R128">
        <f>Q128-B128</f>
        <v>-1381.689821310385</v>
      </c>
      <c r="S128">
        <f t="shared" si="7"/>
        <v>1381.689821310385</v>
      </c>
      <c r="T128" s="8">
        <f>S128/B128</f>
        <v>0.19251634684553226</v>
      </c>
      <c r="U128">
        <v>545</v>
      </c>
      <c r="V128">
        <f t="shared" si="8"/>
        <v>99481.667134347721</v>
      </c>
      <c r="W128">
        <f t="shared" si="9"/>
        <v>9810</v>
      </c>
      <c r="X128">
        <f t="shared" si="10"/>
        <v>-2763.37964262077</v>
      </c>
      <c r="Y128">
        <f t="shared" si="11"/>
        <v>7636267.0492508942</v>
      </c>
      <c r="Z128">
        <v>4541.6000000000004</v>
      </c>
    </row>
    <row r="129" spans="1:26" x14ac:dyDescent="0.35">
      <c r="A129" s="1">
        <v>41043</v>
      </c>
      <c r="B129">
        <v>3609</v>
      </c>
      <c r="C129">
        <v>5296.6</v>
      </c>
      <c r="D129">
        <v>4018</v>
      </c>
      <c r="E129">
        <v>0</v>
      </c>
      <c r="F129">
        <v>7177</v>
      </c>
      <c r="G129">
        <v>0</v>
      </c>
      <c r="H129">
        <f>IF(AND(L129=0,E129=0,G129=0,I129=0,O129=0,J129=0),1,0)</f>
        <v>0</v>
      </c>
      <c r="I129">
        <v>1</v>
      </c>
      <c r="J129">
        <v>0</v>
      </c>
      <c r="K129">
        <v>5766.333333333333</v>
      </c>
      <c r="L129">
        <v>0</v>
      </c>
      <c r="M129">
        <v>8.5453700476356448E-2</v>
      </c>
      <c r="N129">
        <v>0</v>
      </c>
      <c r="O129">
        <v>0</v>
      </c>
      <c r="Q129">
        <f t="shared" si="6"/>
        <v>5210.4227908055018</v>
      </c>
      <c r="R129">
        <f>Q129-B129</f>
        <v>1601.4227908055018</v>
      </c>
      <c r="S129">
        <f t="shared" si="7"/>
        <v>1601.4227908055018</v>
      </c>
      <c r="T129" s="8">
        <f>S129/B129</f>
        <v>0.44373033826697195</v>
      </c>
      <c r="U129">
        <v>1371</v>
      </c>
      <c r="V129">
        <f t="shared" si="8"/>
        <v>28825.610234499032</v>
      </c>
      <c r="W129">
        <f t="shared" si="9"/>
        <v>24678</v>
      </c>
      <c r="X129">
        <f t="shared" si="10"/>
        <v>1601.4227908055018</v>
      </c>
      <c r="Y129">
        <f t="shared" si="11"/>
        <v>2564554.9549112818</v>
      </c>
      <c r="Z129">
        <v>4431.6000000000004</v>
      </c>
    </row>
    <row r="130" spans="1:26" x14ac:dyDescent="0.35">
      <c r="A130" s="1">
        <v>41044</v>
      </c>
      <c r="B130">
        <v>4596</v>
      </c>
      <c r="C130">
        <v>5155.3999999999996</v>
      </c>
      <c r="D130">
        <v>4112</v>
      </c>
      <c r="E130">
        <v>0</v>
      </c>
      <c r="F130">
        <v>3609</v>
      </c>
      <c r="G130">
        <v>0</v>
      </c>
      <c r="H130">
        <f>IF(AND(L130=0,E130=0,G130=0,I130=0,O130=0,J130=0),1,0)</f>
        <v>0</v>
      </c>
      <c r="I130">
        <v>0</v>
      </c>
      <c r="J130">
        <v>0</v>
      </c>
      <c r="K130">
        <v>5354.666666666667</v>
      </c>
      <c r="L130">
        <v>1</v>
      </c>
      <c r="M130">
        <v>0.61467410247472987</v>
      </c>
      <c r="N130">
        <v>0</v>
      </c>
      <c r="O130">
        <v>0</v>
      </c>
      <c r="Q130">
        <f t="shared" si="6"/>
        <v>4792.5475554248369</v>
      </c>
      <c r="R130">
        <f>Q130-B130</f>
        <v>196.5475554248369</v>
      </c>
      <c r="S130">
        <f t="shared" si="7"/>
        <v>196.5475554248369</v>
      </c>
      <c r="T130" s="8">
        <f>S130/B130</f>
        <v>4.2764916323941887E-2</v>
      </c>
      <c r="U130">
        <v>729</v>
      </c>
      <c r="V130">
        <f t="shared" si="8"/>
        <v>3537.8559976470642</v>
      </c>
      <c r="W130">
        <f t="shared" si="9"/>
        <v>13122</v>
      </c>
      <c r="X130">
        <f t="shared" si="10"/>
        <v>196.5475554248369</v>
      </c>
      <c r="Y130">
        <f t="shared" si="11"/>
        <v>38630.941543479334</v>
      </c>
      <c r="Z130">
        <v>4683.6000000000004</v>
      </c>
    </row>
    <row r="131" spans="1:26" x14ac:dyDescent="0.35">
      <c r="A131" s="1">
        <v>41045</v>
      </c>
      <c r="B131">
        <v>4910</v>
      </c>
      <c r="C131">
        <v>5100.8</v>
      </c>
      <c r="D131">
        <v>4315</v>
      </c>
      <c r="E131">
        <v>1</v>
      </c>
      <c r="F131">
        <v>4596</v>
      </c>
      <c r="G131">
        <v>0</v>
      </c>
      <c r="H131">
        <f>IF(AND(L131=0,E131=0,G131=0,I131=0,O131=0,J131=0),1,0)</f>
        <v>0</v>
      </c>
      <c r="I131">
        <v>0</v>
      </c>
      <c r="J131">
        <v>0</v>
      </c>
      <c r="K131">
        <v>5127.333333333333</v>
      </c>
      <c r="L131">
        <v>0</v>
      </c>
      <c r="M131">
        <v>0.53648193331009641</v>
      </c>
      <c r="N131">
        <v>0</v>
      </c>
      <c r="O131">
        <v>0</v>
      </c>
      <c r="Q131">
        <f t="shared" ref="Q131:Q194" si="12">$AB$2+SUMPRODUCT(C131:J131,$AC$2:$AJ$2)</f>
        <v>4742.2619362203495</v>
      </c>
      <c r="R131">
        <f>Q131-B131</f>
        <v>-167.73806377965047</v>
      </c>
      <c r="S131">
        <f t="shared" ref="S131:S194" si="13">ABS(R131)</f>
        <v>167.73806377965047</v>
      </c>
      <c r="T131" s="8">
        <f>S131/B131</f>
        <v>3.4162538447993988E-2</v>
      </c>
      <c r="U131">
        <v>683</v>
      </c>
      <c r="V131">
        <f t="shared" ref="V131:V194" si="14">IF(R131&lt;0,R131*-72,R131*18)</f>
        <v>12077.140592134834</v>
      </c>
      <c r="W131">
        <f t="shared" ref="W131:W194" si="15">U131*18</f>
        <v>12294</v>
      </c>
      <c r="X131">
        <f t="shared" ref="X131:X194" si="16">IF(R131&lt;0,R131*2,R131)</f>
        <v>-335.47612755930095</v>
      </c>
      <c r="Y131">
        <f t="shared" ref="Y131:Y194" si="17">X131^2</f>
        <v>112544.23216218436</v>
      </c>
      <c r="Z131">
        <v>5296.6</v>
      </c>
    </row>
    <row r="132" spans="1:26" x14ac:dyDescent="0.35">
      <c r="A132" s="1">
        <v>41046</v>
      </c>
      <c r="B132">
        <v>5297</v>
      </c>
      <c r="C132">
        <v>5114</v>
      </c>
      <c r="D132">
        <v>4869</v>
      </c>
      <c r="E132">
        <v>0</v>
      </c>
      <c r="F132">
        <v>4910</v>
      </c>
      <c r="G132">
        <v>0</v>
      </c>
      <c r="H132">
        <f>IF(AND(L132=0,E132=0,G132=0,I132=0,O132=0,J132=0),1,0)</f>
        <v>0</v>
      </c>
      <c r="I132">
        <v>0</v>
      </c>
      <c r="J132">
        <v>0</v>
      </c>
      <c r="K132">
        <v>4371.666666666667</v>
      </c>
      <c r="L132">
        <v>0</v>
      </c>
      <c r="M132">
        <v>0.54496340188218895</v>
      </c>
      <c r="N132">
        <v>0</v>
      </c>
      <c r="O132">
        <v>1</v>
      </c>
      <c r="Q132">
        <f t="shared" si="12"/>
        <v>5360.1234511671355</v>
      </c>
      <c r="R132">
        <f>Q132-B132</f>
        <v>63.123451167135499</v>
      </c>
      <c r="S132">
        <f t="shared" si="13"/>
        <v>63.123451167135499</v>
      </c>
      <c r="T132" s="8">
        <f>S132/B132</f>
        <v>1.1916830501630263E-2</v>
      </c>
      <c r="U132">
        <v>768</v>
      </c>
      <c r="V132">
        <f t="shared" si="14"/>
        <v>1136.222121008439</v>
      </c>
      <c r="W132">
        <f t="shared" si="15"/>
        <v>13824</v>
      </c>
      <c r="X132">
        <f t="shared" si="16"/>
        <v>63.123451167135499</v>
      </c>
      <c r="Y132">
        <f t="shared" si="17"/>
        <v>3984.57008724974</v>
      </c>
      <c r="Z132">
        <v>5155.3999999999996</v>
      </c>
    </row>
    <row r="133" spans="1:26" x14ac:dyDescent="0.35">
      <c r="A133" s="1">
        <v>41047</v>
      </c>
      <c r="B133">
        <v>5306</v>
      </c>
      <c r="C133">
        <v>5117.8</v>
      </c>
      <c r="D133">
        <v>4844</v>
      </c>
      <c r="E133">
        <v>0</v>
      </c>
      <c r="F133">
        <v>5297</v>
      </c>
      <c r="G133">
        <v>0</v>
      </c>
      <c r="H133">
        <f>IF(AND(L133=0,E133=0,G133=0,I133=0,O133=0,J133=0),1,0)</f>
        <v>0</v>
      </c>
      <c r="I133">
        <v>0</v>
      </c>
      <c r="J133">
        <v>1</v>
      </c>
      <c r="K133">
        <v>4934.333333333333</v>
      </c>
      <c r="L133">
        <v>0</v>
      </c>
      <c r="M133">
        <v>0.5010456605088881</v>
      </c>
      <c r="N133">
        <v>0</v>
      </c>
      <c r="O133">
        <v>0</v>
      </c>
      <c r="Q133">
        <f t="shared" si="12"/>
        <v>5681.8091651501109</v>
      </c>
      <c r="R133">
        <f>Q133-B133</f>
        <v>375.80916515011086</v>
      </c>
      <c r="S133">
        <f t="shared" si="13"/>
        <v>375.80916515011086</v>
      </c>
      <c r="T133" s="8">
        <f>S133/B133</f>
        <v>7.0827207906164882E-2</v>
      </c>
      <c r="U133">
        <v>890</v>
      </c>
      <c r="V133">
        <f t="shared" si="14"/>
        <v>6764.5649727019954</v>
      </c>
      <c r="W133">
        <f t="shared" si="15"/>
        <v>16020</v>
      </c>
      <c r="X133">
        <f t="shared" si="16"/>
        <v>375.80916515011086</v>
      </c>
      <c r="Y133">
        <f t="shared" si="17"/>
        <v>141232.5286108233</v>
      </c>
      <c r="Z133">
        <v>5100.8</v>
      </c>
    </row>
    <row r="134" spans="1:26" x14ac:dyDescent="0.35">
      <c r="A134" s="1">
        <v>41048</v>
      </c>
      <c r="B134">
        <v>5362</v>
      </c>
      <c r="C134">
        <v>4743.6000000000004</v>
      </c>
      <c r="D134">
        <v>5278</v>
      </c>
      <c r="E134">
        <v>0</v>
      </c>
      <c r="F134">
        <v>5306</v>
      </c>
      <c r="G134">
        <v>1</v>
      </c>
      <c r="H134">
        <f>IF(AND(L134=0,E134=0,G134=0,I134=0,O134=0,J134=0),1,0)</f>
        <v>0</v>
      </c>
      <c r="I134">
        <v>0</v>
      </c>
      <c r="J134">
        <v>0</v>
      </c>
      <c r="K134">
        <v>5171</v>
      </c>
      <c r="L134">
        <v>0</v>
      </c>
      <c r="M134">
        <v>0.50650633205530382</v>
      </c>
      <c r="N134">
        <v>1</v>
      </c>
      <c r="O134">
        <v>0</v>
      </c>
      <c r="Q134">
        <f t="shared" si="12"/>
        <v>5987.632507072758</v>
      </c>
      <c r="R134">
        <f>Q134-B134</f>
        <v>625.63250707275802</v>
      </c>
      <c r="S134">
        <f t="shared" si="13"/>
        <v>625.63250707275802</v>
      </c>
      <c r="T134" s="8">
        <f>S134/B134</f>
        <v>0.11667894574277471</v>
      </c>
      <c r="U134">
        <v>931</v>
      </c>
      <c r="V134">
        <f t="shared" si="14"/>
        <v>11261.385127309644</v>
      </c>
      <c r="W134">
        <f t="shared" si="15"/>
        <v>16758</v>
      </c>
      <c r="X134">
        <f t="shared" si="16"/>
        <v>625.63250707275802</v>
      </c>
      <c r="Y134">
        <f t="shared" si="17"/>
        <v>391416.03390614461</v>
      </c>
      <c r="Z134">
        <v>5114</v>
      </c>
    </row>
    <row r="135" spans="1:26" x14ac:dyDescent="0.35">
      <c r="A135" s="1">
        <v>41049</v>
      </c>
      <c r="B135">
        <v>5483</v>
      </c>
      <c r="C135">
        <v>5094.2</v>
      </c>
      <c r="D135">
        <v>7177</v>
      </c>
      <c r="E135">
        <v>0</v>
      </c>
      <c r="F135">
        <v>5362</v>
      </c>
      <c r="G135">
        <v>0</v>
      </c>
      <c r="H135">
        <f>IF(AND(L135=0,E135=0,G135=0,I135=0,O135=0,J135=0),1,0)</f>
        <v>1</v>
      </c>
      <c r="I135">
        <v>0</v>
      </c>
      <c r="J135">
        <v>0</v>
      </c>
      <c r="K135">
        <v>5321.666666666667</v>
      </c>
      <c r="L135">
        <v>0</v>
      </c>
      <c r="M135">
        <v>0.51405832461949574</v>
      </c>
      <c r="N135">
        <v>1</v>
      </c>
      <c r="O135">
        <v>0</v>
      </c>
      <c r="Q135">
        <f t="shared" si="12"/>
        <v>6409.3517369698984</v>
      </c>
      <c r="R135">
        <f>Q135-B135</f>
        <v>926.35173696989841</v>
      </c>
      <c r="S135">
        <f t="shared" si="13"/>
        <v>926.35173696989841</v>
      </c>
      <c r="T135" s="8">
        <f>S135/B135</f>
        <v>0.16894979700344673</v>
      </c>
      <c r="U135">
        <v>741</v>
      </c>
      <c r="V135">
        <f t="shared" si="14"/>
        <v>16674.331265458171</v>
      </c>
      <c r="W135">
        <f t="shared" si="15"/>
        <v>13338</v>
      </c>
      <c r="X135">
        <f t="shared" si="16"/>
        <v>926.35173696989841</v>
      </c>
      <c r="Y135">
        <f t="shared" si="17"/>
        <v>858127.54058714781</v>
      </c>
      <c r="Z135">
        <v>5117.8</v>
      </c>
    </row>
    <row r="136" spans="1:26" x14ac:dyDescent="0.35">
      <c r="A136" s="1">
        <v>41050</v>
      </c>
      <c r="B136">
        <v>3884</v>
      </c>
      <c r="C136">
        <v>5271.6</v>
      </c>
      <c r="D136">
        <v>3609</v>
      </c>
      <c r="E136">
        <v>0</v>
      </c>
      <c r="F136">
        <v>5483</v>
      </c>
      <c r="G136">
        <v>0</v>
      </c>
      <c r="H136">
        <f>IF(AND(L136=0,E136=0,G136=0,I136=0,O136=0,J136=0),1,0)</f>
        <v>0</v>
      </c>
      <c r="I136">
        <v>1</v>
      </c>
      <c r="J136">
        <v>0</v>
      </c>
      <c r="K136">
        <v>5383.666666666667</v>
      </c>
      <c r="L136">
        <v>0</v>
      </c>
      <c r="M136">
        <v>0.31422098292087836</v>
      </c>
      <c r="N136">
        <v>0</v>
      </c>
      <c r="O136">
        <v>0</v>
      </c>
      <c r="Q136">
        <f t="shared" si="12"/>
        <v>4576.4056128196335</v>
      </c>
      <c r="R136">
        <f>Q136-B136</f>
        <v>692.40561281963346</v>
      </c>
      <c r="S136">
        <f t="shared" si="13"/>
        <v>692.40561281963346</v>
      </c>
      <c r="T136" s="8">
        <f>S136/B136</f>
        <v>0.17827127003595095</v>
      </c>
      <c r="U136">
        <v>1133</v>
      </c>
      <c r="V136">
        <f t="shared" si="14"/>
        <v>12463.301030753402</v>
      </c>
      <c r="W136">
        <f t="shared" si="15"/>
        <v>20394</v>
      </c>
      <c r="X136">
        <f t="shared" si="16"/>
        <v>692.40561281963346</v>
      </c>
      <c r="Y136">
        <f t="shared" si="17"/>
        <v>479425.53266413219</v>
      </c>
      <c r="Z136">
        <v>4743.6000000000004</v>
      </c>
    </row>
    <row r="137" spans="1:26" x14ac:dyDescent="0.35">
      <c r="A137" s="1">
        <v>41051</v>
      </c>
      <c r="B137">
        <v>4569</v>
      </c>
      <c r="C137">
        <v>5066.3999999999996</v>
      </c>
      <c r="D137">
        <v>4596</v>
      </c>
      <c r="E137">
        <v>0</v>
      </c>
      <c r="F137">
        <v>3884</v>
      </c>
      <c r="G137">
        <v>0</v>
      </c>
      <c r="H137">
        <f>IF(AND(L137=0,E137=0,G137=0,I137=0,O137=0,J137=0),1,0)</f>
        <v>0</v>
      </c>
      <c r="I137">
        <v>0</v>
      </c>
      <c r="J137">
        <v>0</v>
      </c>
      <c r="K137">
        <v>4909.666666666667</v>
      </c>
      <c r="L137">
        <v>1</v>
      </c>
      <c r="M137">
        <v>0.57958638317648425</v>
      </c>
      <c r="N137">
        <v>0</v>
      </c>
      <c r="O137">
        <v>0</v>
      </c>
      <c r="Q137">
        <f t="shared" si="12"/>
        <v>4957.0721159051373</v>
      </c>
      <c r="R137">
        <f>Q137-B137</f>
        <v>388.07211590513725</v>
      </c>
      <c r="S137">
        <f t="shared" si="13"/>
        <v>388.07211590513725</v>
      </c>
      <c r="T137" s="8">
        <f>S137/B137</f>
        <v>8.4935897549822115E-2</v>
      </c>
      <c r="U137">
        <v>876</v>
      </c>
      <c r="V137">
        <f t="shared" si="14"/>
        <v>6985.2980862924705</v>
      </c>
      <c r="W137">
        <f t="shared" si="15"/>
        <v>15768</v>
      </c>
      <c r="X137">
        <f t="shared" si="16"/>
        <v>388.07211590513725</v>
      </c>
      <c r="Y137">
        <f t="shared" si="17"/>
        <v>150599.96714309027</v>
      </c>
      <c r="Z137">
        <v>5094.2</v>
      </c>
    </row>
    <row r="138" spans="1:26" x14ac:dyDescent="0.35">
      <c r="A138" s="1">
        <v>41052</v>
      </c>
      <c r="B138">
        <v>4568</v>
      </c>
      <c r="C138">
        <v>4920.8</v>
      </c>
      <c r="D138">
        <v>4910</v>
      </c>
      <c r="E138">
        <v>1</v>
      </c>
      <c r="F138">
        <v>4569</v>
      </c>
      <c r="G138">
        <v>0</v>
      </c>
      <c r="H138">
        <f>IF(AND(L138=0,E138=0,G138=0,I138=0,O138=0,J138=0),1,0)</f>
        <v>0</v>
      </c>
      <c r="I138">
        <v>0</v>
      </c>
      <c r="J138">
        <v>0</v>
      </c>
      <c r="K138">
        <v>4645.333333333333</v>
      </c>
      <c r="L138">
        <v>0</v>
      </c>
      <c r="M138">
        <v>0.49988381549901245</v>
      </c>
      <c r="N138">
        <v>0</v>
      </c>
      <c r="O138">
        <v>0</v>
      </c>
      <c r="Q138">
        <f t="shared" si="12"/>
        <v>4802.5633751310997</v>
      </c>
      <c r="R138">
        <f>Q138-B138</f>
        <v>234.56337513109975</v>
      </c>
      <c r="S138">
        <f t="shared" si="13"/>
        <v>234.56337513109975</v>
      </c>
      <c r="T138" s="8">
        <f>S138/B138</f>
        <v>5.1349250247613783E-2</v>
      </c>
      <c r="U138">
        <v>914</v>
      </c>
      <c r="V138">
        <f t="shared" si="14"/>
        <v>4222.1407523597954</v>
      </c>
      <c r="W138">
        <f t="shared" si="15"/>
        <v>16452</v>
      </c>
      <c r="X138">
        <f t="shared" si="16"/>
        <v>234.56337513109975</v>
      </c>
      <c r="Y138">
        <f t="shared" si="17"/>
        <v>55019.976952893026</v>
      </c>
      <c r="Z138">
        <v>5271.6</v>
      </c>
    </row>
    <row r="139" spans="1:26" x14ac:dyDescent="0.35">
      <c r="A139" s="1">
        <v>41053</v>
      </c>
      <c r="B139">
        <v>5522</v>
      </c>
      <c r="C139">
        <v>4773.2</v>
      </c>
      <c r="D139">
        <v>5297</v>
      </c>
      <c r="E139">
        <v>0</v>
      </c>
      <c r="F139">
        <v>4568</v>
      </c>
      <c r="G139">
        <v>0</v>
      </c>
      <c r="H139">
        <f>IF(AND(L139=0,E139=0,G139=0,I139=0,O139=0,J139=0),1,0)</f>
        <v>0</v>
      </c>
      <c r="I139">
        <v>0</v>
      </c>
      <c r="J139">
        <v>0</v>
      </c>
      <c r="K139">
        <v>4340.333333333333</v>
      </c>
      <c r="L139">
        <v>0</v>
      </c>
      <c r="M139">
        <v>0.61084001394214016</v>
      </c>
      <c r="N139">
        <v>0</v>
      </c>
      <c r="O139">
        <v>1</v>
      </c>
      <c r="Q139">
        <f t="shared" si="12"/>
        <v>5218.1678272928675</v>
      </c>
      <c r="R139">
        <f>Q139-B139</f>
        <v>-303.83217270713249</v>
      </c>
      <c r="S139">
        <f t="shared" si="13"/>
        <v>303.83217270713249</v>
      </c>
      <c r="T139" s="8">
        <f>S139/B139</f>
        <v>5.5022124720596248E-2</v>
      </c>
      <c r="U139">
        <v>227</v>
      </c>
      <c r="V139">
        <f t="shared" si="14"/>
        <v>21875.916434913539</v>
      </c>
      <c r="W139">
        <f t="shared" si="15"/>
        <v>4086</v>
      </c>
      <c r="X139">
        <f t="shared" si="16"/>
        <v>-607.66434541426497</v>
      </c>
      <c r="Y139">
        <f t="shared" si="17"/>
        <v>369255.95668774715</v>
      </c>
      <c r="Z139">
        <v>5066.3999999999996</v>
      </c>
    </row>
    <row r="140" spans="1:26" x14ac:dyDescent="0.35">
      <c r="A140" s="1">
        <v>41054</v>
      </c>
      <c r="B140">
        <v>5481</v>
      </c>
      <c r="C140">
        <v>4805.2</v>
      </c>
      <c r="D140">
        <v>5306</v>
      </c>
      <c r="E140">
        <v>0</v>
      </c>
      <c r="F140">
        <v>5522</v>
      </c>
      <c r="G140">
        <v>0</v>
      </c>
      <c r="H140">
        <f>IF(AND(L140=0,E140=0,G140=0,I140=0,O140=0,J140=0),1,0)</f>
        <v>0</v>
      </c>
      <c r="I140">
        <v>0</v>
      </c>
      <c r="J140">
        <v>1</v>
      </c>
      <c r="K140">
        <v>4886.333333333333</v>
      </c>
      <c r="L140">
        <v>0</v>
      </c>
      <c r="M140">
        <v>0.49523643545950968</v>
      </c>
      <c r="N140">
        <v>0</v>
      </c>
      <c r="O140">
        <v>0</v>
      </c>
      <c r="Q140">
        <f t="shared" si="12"/>
        <v>5735.6423510979348</v>
      </c>
      <c r="R140">
        <f>Q140-B140</f>
        <v>254.64235109793481</v>
      </c>
      <c r="S140">
        <f t="shared" si="13"/>
        <v>254.64235109793481</v>
      </c>
      <c r="T140" s="8">
        <f>S140/B140</f>
        <v>4.6459104378386205E-2</v>
      </c>
      <c r="U140">
        <v>959</v>
      </c>
      <c r="V140">
        <f t="shared" si="14"/>
        <v>4583.5623197628265</v>
      </c>
      <c r="W140">
        <f t="shared" si="15"/>
        <v>17262</v>
      </c>
      <c r="X140">
        <f t="shared" si="16"/>
        <v>254.64235109793481</v>
      </c>
      <c r="Y140">
        <f t="shared" si="17"/>
        <v>64842.7269726839</v>
      </c>
      <c r="Z140">
        <v>4920.8</v>
      </c>
    </row>
    <row r="141" spans="1:26" x14ac:dyDescent="0.35">
      <c r="A141" s="1">
        <v>41055</v>
      </c>
      <c r="B141">
        <v>5617</v>
      </c>
      <c r="C141">
        <v>4804.8</v>
      </c>
      <c r="D141">
        <v>5362</v>
      </c>
      <c r="E141">
        <v>0</v>
      </c>
      <c r="F141">
        <v>5481</v>
      </c>
      <c r="G141">
        <v>1</v>
      </c>
      <c r="H141">
        <f>IF(AND(L141=0,E141=0,G141=0,I141=0,O141=0,J141=0),1,0)</f>
        <v>0</v>
      </c>
      <c r="I141">
        <v>0</v>
      </c>
      <c r="J141">
        <v>0</v>
      </c>
      <c r="K141">
        <v>5190.333333333333</v>
      </c>
      <c r="L141">
        <v>0</v>
      </c>
      <c r="M141">
        <v>0.51580109213430925</v>
      </c>
      <c r="N141">
        <v>1</v>
      </c>
      <c r="O141">
        <v>0</v>
      </c>
      <c r="Q141">
        <f t="shared" si="12"/>
        <v>6086.6023664475961</v>
      </c>
      <c r="R141">
        <f>Q141-B141</f>
        <v>469.60236644759607</v>
      </c>
      <c r="S141">
        <f t="shared" si="13"/>
        <v>469.60236644759607</v>
      </c>
      <c r="T141" s="8">
        <f>S141/B141</f>
        <v>8.3603768283353405E-2</v>
      </c>
      <c r="U141">
        <v>1070</v>
      </c>
      <c r="V141">
        <f t="shared" si="14"/>
        <v>8452.8425960567292</v>
      </c>
      <c r="W141">
        <f t="shared" si="15"/>
        <v>19260</v>
      </c>
      <c r="X141">
        <f t="shared" si="16"/>
        <v>469.60236644759607</v>
      </c>
      <c r="Y141">
        <f t="shared" si="17"/>
        <v>220526.38257318232</v>
      </c>
      <c r="Z141">
        <v>4773.2</v>
      </c>
    </row>
    <row r="142" spans="1:26" x14ac:dyDescent="0.35">
      <c r="A142" s="1">
        <v>41056</v>
      </c>
      <c r="B142">
        <v>4964</v>
      </c>
      <c r="C142">
        <v>5151.3999999999996</v>
      </c>
      <c r="D142">
        <v>5483</v>
      </c>
      <c r="E142">
        <v>0</v>
      </c>
      <c r="F142">
        <v>5617</v>
      </c>
      <c r="G142">
        <v>0</v>
      </c>
      <c r="H142">
        <f>IF(AND(L142=0,E142=0,G142=0,I142=0,O142=0,J142=0),1,0)</f>
        <v>1</v>
      </c>
      <c r="I142">
        <v>0</v>
      </c>
      <c r="J142">
        <v>0</v>
      </c>
      <c r="K142">
        <v>5540</v>
      </c>
      <c r="L142">
        <v>0</v>
      </c>
      <c r="M142">
        <v>0.42413152085511791</v>
      </c>
      <c r="N142">
        <v>1</v>
      </c>
      <c r="O142">
        <v>0</v>
      </c>
      <c r="Q142">
        <f t="shared" si="12"/>
        <v>6109.9973550194372</v>
      </c>
      <c r="R142">
        <f>Q142-B142</f>
        <v>1145.9973550194372</v>
      </c>
      <c r="S142">
        <f t="shared" si="13"/>
        <v>1145.9973550194372</v>
      </c>
      <c r="T142" s="8">
        <f>S142/B142</f>
        <v>0.23086167506435076</v>
      </c>
      <c r="U142">
        <v>1623</v>
      </c>
      <c r="V142">
        <f t="shared" si="14"/>
        <v>20627.95239034987</v>
      </c>
      <c r="W142">
        <f t="shared" si="15"/>
        <v>29214</v>
      </c>
      <c r="X142">
        <f t="shared" si="16"/>
        <v>1145.9973550194372</v>
      </c>
      <c r="Y142">
        <f t="shared" si="17"/>
        <v>1313309.937711546</v>
      </c>
      <c r="Z142">
        <v>4805.2</v>
      </c>
    </row>
    <row r="143" spans="1:26" x14ac:dyDescent="0.35">
      <c r="A143" s="1">
        <v>41057</v>
      </c>
      <c r="B143">
        <v>3782</v>
      </c>
      <c r="C143">
        <v>5230.3999999999996</v>
      </c>
      <c r="D143">
        <v>3884</v>
      </c>
      <c r="E143">
        <v>0</v>
      </c>
      <c r="F143">
        <v>4964</v>
      </c>
      <c r="G143">
        <v>0</v>
      </c>
      <c r="H143">
        <f>IF(AND(L143=0,E143=0,G143=0,I143=0,O143=0,J143=0),1,0)</f>
        <v>0</v>
      </c>
      <c r="I143">
        <v>1</v>
      </c>
      <c r="J143">
        <v>0</v>
      </c>
      <c r="K143">
        <v>5354</v>
      </c>
      <c r="L143">
        <v>0</v>
      </c>
      <c r="M143">
        <v>0.36266991983269431</v>
      </c>
      <c r="N143">
        <v>0</v>
      </c>
      <c r="O143">
        <v>0</v>
      </c>
      <c r="Q143">
        <f t="shared" si="12"/>
        <v>4463.5916686183282</v>
      </c>
      <c r="R143">
        <f>Q143-B143</f>
        <v>681.59166861832819</v>
      </c>
      <c r="S143">
        <f t="shared" si="13"/>
        <v>681.59166861832819</v>
      </c>
      <c r="T143" s="8">
        <f>S143/B143</f>
        <v>0.18021990180283665</v>
      </c>
      <c r="U143">
        <v>1334</v>
      </c>
      <c r="V143">
        <f t="shared" si="14"/>
        <v>12268.650035129907</v>
      </c>
      <c r="W143">
        <f t="shared" si="15"/>
        <v>24012</v>
      </c>
      <c r="X143">
        <f t="shared" si="16"/>
        <v>681.59166861832819</v>
      </c>
      <c r="Y143">
        <f t="shared" si="17"/>
        <v>464567.2027299169</v>
      </c>
      <c r="Z143">
        <v>4804.8</v>
      </c>
    </row>
    <row r="144" spans="1:26" x14ac:dyDescent="0.35">
      <c r="A144" s="1">
        <v>41058</v>
      </c>
      <c r="B144">
        <v>4148</v>
      </c>
      <c r="C144">
        <v>5073.2</v>
      </c>
      <c r="D144">
        <v>4569</v>
      </c>
      <c r="E144">
        <v>0</v>
      </c>
      <c r="F144">
        <v>3782</v>
      </c>
      <c r="G144">
        <v>0</v>
      </c>
      <c r="H144">
        <f>IF(AND(L144=0,E144=0,G144=0,I144=0,O144=0,J144=0),1,0)</f>
        <v>0</v>
      </c>
      <c r="I144">
        <v>0</v>
      </c>
      <c r="J144">
        <v>0</v>
      </c>
      <c r="K144">
        <v>4787.666666666667</v>
      </c>
      <c r="L144">
        <v>1</v>
      </c>
      <c r="M144">
        <v>0.54252352736144993</v>
      </c>
      <c r="N144">
        <v>0</v>
      </c>
      <c r="O144">
        <v>0</v>
      </c>
      <c r="Q144">
        <f t="shared" si="12"/>
        <v>4921.6736055403471</v>
      </c>
      <c r="R144">
        <f>Q144-B144</f>
        <v>773.67360554034713</v>
      </c>
      <c r="S144">
        <f t="shared" si="13"/>
        <v>773.67360554034713</v>
      </c>
      <c r="T144" s="8">
        <f>S144/B144</f>
        <v>0.1865172626664289</v>
      </c>
      <c r="U144">
        <v>1221</v>
      </c>
      <c r="V144">
        <f t="shared" si="14"/>
        <v>13926.124899726248</v>
      </c>
      <c r="W144">
        <f t="shared" si="15"/>
        <v>21978</v>
      </c>
      <c r="X144">
        <f t="shared" si="16"/>
        <v>773.67360554034713</v>
      </c>
      <c r="Y144">
        <f t="shared" si="17"/>
        <v>598570.84790980059</v>
      </c>
      <c r="Z144">
        <v>5151.3999999999996</v>
      </c>
    </row>
    <row r="145" spans="1:26" x14ac:dyDescent="0.35">
      <c r="A145" s="1">
        <v>41059</v>
      </c>
      <c r="B145">
        <v>4465</v>
      </c>
      <c r="C145">
        <v>4798.3999999999996</v>
      </c>
      <c r="D145">
        <v>4568</v>
      </c>
      <c r="E145">
        <v>1</v>
      </c>
      <c r="F145">
        <v>4148</v>
      </c>
      <c r="G145">
        <v>0</v>
      </c>
      <c r="H145">
        <f>IF(AND(L145=0,E145=0,G145=0,I145=0,O145=0,J145=0),1,0)</f>
        <v>0</v>
      </c>
      <c r="I145">
        <v>0</v>
      </c>
      <c r="J145">
        <v>0</v>
      </c>
      <c r="K145">
        <v>4298</v>
      </c>
      <c r="L145">
        <v>0</v>
      </c>
      <c r="M145">
        <v>0.53683048681305912</v>
      </c>
      <c r="N145">
        <v>0</v>
      </c>
      <c r="O145">
        <v>0</v>
      </c>
      <c r="Q145">
        <f t="shared" si="12"/>
        <v>4541.2773153745184</v>
      </c>
      <c r="R145">
        <f>Q145-B145</f>
        <v>76.277315374518366</v>
      </c>
      <c r="S145">
        <f t="shared" si="13"/>
        <v>76.277315374518366</v>
      </c>
      <c r="T145" s="8">
        <f>S145/B145</f>
        <v>1.7083385302243754E-2</v>
      </c>
      <c r="U145">
        <v>731</v>
      </c>
      <c r="V145">
        <f t="shared" si="14"/>
        <v>1372.9916767413306</v>
      </c>
      <c r="W145">
        <f t="shared" si="15"/>
        <v>13158</v>
      </c>
      <c r="X145">
        <f t="shared" si="16"/>
        <v>76.277315374518366</v>
      </c>
      <c r="Y145">
        <f t="shared" si="17"/>
        <v>5818.2288407437363</v>
      </c>
      <c r="Z145">
        <v>5230.3999999999996</v>
      </c>
    </row>
    <row r="146" spans="1:26" x14ac:dyDescent="0.35">
      <c r="A146" s="1">
        <v>41060</v>
      </c>
      <c r="B146">
        <v>4885</v>
      </c>
      <c r="C146">
        <v>4595.2</v>
      </c>
      <c r="D146">
        <v>5522</v>
      </c>
      <c r="E146">
        <v>0</v>
      </c>
      <c r="F146">
        <v>4465</v>
      </c>
      <c r="G146">
        <v>0</v>
      </c>
      <c r="H146">
        <f>IF(AND(L146=0,E146=0,G146=0,I146=0,O146=0,J146=0),1,0)</f>
        <v>0</v>
      </c>
      <c r="I146">
        <v>0</v>
      </c>
      <c r="J146">
        <v>0</v>
      </c>
      <c r="K146">
        <v>4131.666666666667</v>
      </c>
      <c r="L146">
        <v>0</v>
      </c>
      <c r="M146">
        <v>0.54879749041477865</v>
      </c>
      <c r="N146">
        <v>0</v>
      </c>
      <c r="O146">
        <v>1</v>
      </c>
      <c r="Q146">
        <f t="shared" si="12"/>
        <v>5167.8959147395035</v>
      </c>
      <c r="R146">
        <f>Q146-B146</f>
        <v>282.8959147395035</v>
      </c>
      <c r="S146">
        <f t="shared" si="13"/>
        <v>282.8959147395035</v>
      </c>
      <c r="T146" s="8">
        <f>S146/B146</f>
        <v>5.791113914831187E-2</v>
      </c>
      <c r="U146">
        <v>546</v>
      </c>
      <c r="V146">
        <f t="shared" si="14"/>
        <v>5092.1264653110629</v>
      </c>
      <c r="W146">
        <f t="shared" si="15"/>
        <v>9828</v>
      </c>
      <c r="X146">
        <f t="shared" si="16"/>
        <v>282.8959147395035</v>
      </c>
      <c r="Y146">
        <f t="shared" si="17"/>
        <v>80030.098576300428</v>
      </c>
      <c r="Z146">
        <v>5073.2</v>
      </c>
    </row>
    <row r="147" spans="1:26" x14ac:dyDescent="0.35">
      <c r="A147" s="1">
        <v>41061</v>
      </c>
      <c r="B147">
        <v>6633</v>
      </c>
      <c r="C147">
        <v>4448.8</v>
      </c>
      <c r="D147">
        <v>5481</v>
      </c>
      <c r="E147">
        <v>0</v>
      </c>
      <c r="F147">
        <v>4885</v>
      </c>
      <c r="G147">
        <v>0</v>
      </c>
      <c r="H147">
        <f>IF(AND(L147=0,E147=0,G147=0,I147=0,O147=0,J147=0),1,0)</f>
        <v>0</v>
      </c>
      <c r="I147">
        <v>0</v>
      </c>
      <c r="J147">
        <v>1</v>
      </c>
      <c r="K147">
        <v>4499.333333333333</v>
      </c>
      <c r="L147">
        <v>0</v>
      </c>
      <c r="M147">
        <v>0.70309050772626935</v>
      </c>
      <c r="N147">
        <v>0</v>
      </c>
      <c r="O147">
        <v>0</v>
      </c>
      <c r="Q147">
        <f t="shared" si="12"/>
        <v>5435.6508576989982</v>
      </c>
      <c r="R147">
        <f>Q147-B147</f>
        <v>-1197.3491423010018</v>
      </c>
      <c r="S147">
        <f t="shared" si="13"/>
        <v>1197.3491423010018</v>
      </c>
      <c r="T147" s="8">
        <f>S147/B147</f>
        <v>0.1805139668778836</v>
      </c>
      <c r="U147">
        <v>2869</v>
      </c>
      <c r="V147">
        <f t="shared" si="14"/>
        <v>86209.138245672133</v>
      </c>
      <c r="W147">
        <f t="shared" si="15"/>
        <v>51642</v>
      </c>
      <c r="X147">
        <f t="shared" si="16"/>
        <v>-2394.6982846020037</v>
      </c>
      <c r="Y147">
        <f t="shared" si="17"/>
        <v>5734579.8742757794</v>
      </c>
      <c r="Z147">
        <v>4798.3999999999996</v>
      </c>
    </row>
    <row r="148" spans="1:26" x14ac:dyDescent="0.35">
      <c r="A148" s="1">
        <v>41062</v>
      </c>
      <c r="B148">
        <v>5081</v>
      </c>
      <c r="C148">
        <v>4782.6000000000004</v>
      </c>
      <c r="D148">
        <v>5617</v>
      </c>
      <c r="E148">
        <v>0</v>
      </c>
      <c r="F148">
        <v>6633</v>
      </c>
      <c r="G148">
        <v>1</v>
      </c>
      <c r="H148">
        <f>IF(AND(L148=0,E148=0,G148=0,I148=0,O148=0,J148=0),1,0)</f>
        <v>0</v>
      </c>
      <c r="I148">
        <v>0</v>
      </c>
      <c r="J148">
        <v>0</v>
      </c>
      <c r="K148">
        <v>5327.666666666667</v>
      </c>
      <c r="L148">
        <v>0</v>
      </c>
      <c r="M148">
        <v>0.31968165446729407</v>
      </c>
      <c r="N148">
        <v>1</v>
      </c>
      <c r="O148">
        <v>0</v>
      </c>
      <c r="Q148">
        <f t="shared" si="12"/>
        <v>6496.5124637401696</v>
      </c>
      <c r="R148">
        <f>Q148-B148</f>
        <v>1415.5124637401696</v>
      </c>
      <c r="S148">
        <f t="shared" si="13"/>
        <v>1415.5124637401696</v>
      </c>
      <c r="T148" s="8">
        <f>S148/B148</f>
        <v>0.27858934535331026</v>
      </c>
      <c r="U148">
        <v>1212</v>
      </c>
      <c r="V148">
        <f t="shared" si="14"/>
        <v>25479.224347323052</v>
      </c>
      <c r="W148">
        <f t="shared" si="15"/>
        <v>21816</v>
      </c>
      <c r="X148">
        <f t="shared" si="16"/>
        <v>1415.5124637401696</v>
      </c>
      <c r="Y148">
        <f t="shared" si="17"/>
        <v>2003675.5350037648</v>
      </c>
      <c r="Z148">
        <v>4595.2</v>
      </c>
    </row>
    <row r="149" spans="1:26" x14ac:dyDescent="0.35">
      <c r="A149" s="1">
        <v>41063</v>
      </c>
      <c r="B149">
        <v>4951</v>
      </c>
      <c r="C149">
        <v>5042.3999999999996</v>
      </c>
      <c r="D149">
        <v>4964</v>
      </c>
      <c r="E149">
        <v>0</v>
      </c>
      <c r="F149">
        <v>5081</v>
      </c>
      <c r="G149">
        <v>0</v>
      </c>
      <c r="H149">
        <f>IF(AND(L149=0,E149=0,G149=0,I149=0,O149=0,J149=0),1,0)</f>
        <v>1</v>
      </c>
      <c r="I149">
        <v>0</v>
      </c>
      <c r="J149">
        <v>0</v>
      </c>
      <c r="K149">
        <v>5533</v>
      </c>
      <c r="L149">
        <v>0</v>
      </c>
      <c r="M149">
        <v>0.4848960148716161</v>
      </c>
      <c r="N149">
        <v>1</v>
      </c>
      <c r="O149">
        <v>0</v>
      </c>
      <c r="Q149">
        <f t="shared" si="12"/>
        <v>5776.3545673302069</v>
      </c>
      <c r="R149">
        <f>Q149-B149</f>
        <v>825.35456733020692</v>
      </c>
      <c r="S149">
        <f t="shared" si="13"/>
        <v>825.35456733020692</v>
      </c>
      <c r="T149" s="8">
        <f>S149/B149</f>
        <v>0.16670461872959139</v>
      </c>
      <c r="U149">
        <v>1540</v>
      </c>
      <c r="V149">
        <f t="shared" si="14"/>
        <v>14856.382211943725</v>
      </c>
      <c r="W149">
        <f t="shared" si="15"/>
        <v>27720</v>
      </c>
      <c r="X149">
        <f t="shared" si="16"/>
        <v>825.35456733020692</v>
      </c>
      <c r="Y149">
        <f t="shared" si="17"/>
        <v>681210.16181283304</v>
      </c>
      <c r="Z149">
        <v>4448.8</v>
      </c>
    </row>
    <row r="150" spans="1:26" x14ac:dyDescent="0.35">
      <c r="A150" s="1">
        <v>41064</v>
      </c>
      <c r="B150">
        <v>4124</v>
      </c>
      <c r="C150">
        <v>5203</v>
      </c>
      <c r="D150">
        <v>3782</v>
      </c>
      <c r="E150">
        <v>0</v>
      </c>
      <c r="F150">
        <v>4951</v>
      </c>
      <c r="G150">
        <v>0</v>
      </c>
      <c r="H150">
        <f>IF(AND(L150=0,E150=0,G150=0,I150=0,O150=0,J150=0),1,0)</f>
        <v>0</v>
      </c>
      <c r="I150">
        <v>1</v>
      </c>
      <c r="J150">
        <v>0</v>
      </c>
      <c r="K150">
        <v>5555</v>
      </c>
      <c r="L150">
        <v>0</v>
      </c>
      <c r="M150">
        <v>0.40391541768328104</v>
      </c>
      <c r="N150">
        <v>0</v>
      </c>
      <c r="O150">
        <v>0</v>
      </c>
      <c r="Q150">
        <f t="shared" si="12"/>
        <v>4424.3422546411712</v>
      </c>
      <c r="R150">
        <f>Q150-B150</f>
        <v>300.34225464117117</v>
      </c>
      <c r="S150">
        <f t="shared" si="13"/>
        <v>300.34225464117117</v>
      </c>
      <c r="T150" s="8">
        <f>S150/B150</f>
        <v>7.282789879756818E-2</v>
      </c>
      <c r="U150">
        <v>1023</v>
      </c>
      <c r="V150">
        <f t="shared" si="14"/>
        <v>5406.160583541081</v>
      </c>
      <c r="W150">
        <f t="shared" si="15"/>
        <v>18414</v>
      </c>
      <c r="X150">
        <f t="shared" si="16"/>
        <v>300.34225464117117</v>
      </c>
      <c r="Y150">
        <f t="shared" si="17"/>
        <v>90205.469922942109</v>
      </c>
      <c r="Z150">
        <v>4782.6000000000004</v>
      </c>
    </row>
    <row r="151" spans="1:26" x14ac:dyDescent="0.35">
      <c r="A151" s="1">
        <v>41065</v>
      </c>
      <c r="B151">
        <v>4156</v>
      </c>
      <c r="C151">
        <v>5134.8</v>
      </c>
      <c r="D151">
        <v>4148</v>
      </c>
      <c r="E151">
        <v>0</v>
      </c>
      <c r="F151">
        <v>4124</v>
      </c>
      <c r="G151">
        <v>0</v>
      </c>
      <c r="H151">
        <f>IF(AND(L151=0,E151=0,G151=0,I151=0,O151=0,J151=0),1,0)</f>
        <v>0</v>
      </c>
      <c r="I151">
        <v>0</v>
      </c>
      <c r="J151">
        <v>0</v>
      </c>
      <c r="K151">
        <v>4718.666666666667</v>
      </c>
      <c r="L151">
        <v>1</v>
      </c>
      <c r="M151">
        <v>0.50371790403160221</v>
      </c>
      <c r="N151">
        <v>0</v>
      </c>
      <c r="O151">
        <v>0</v>
      </c>
      <c r="Q151">
        <f t="shared" si="12"/>
        <v>4953.0092687646502</v>
      </c>
      <c r="R151">
        <f>Q151-B151</f>
        <v>797.00926876465019</v>
      </c>
      <c r="S151">
        <f t="shared" si="13"/>
        <v>797.00926876465019</v>
      </c>
      <c r="T151" s="8">
        <f>S151/B151</f>
        <v>0.19177316380285134</v>
      </c>
      <c r="U151">
        <v>1406</v>
      </c>
      <c r="V151">
        <f t="shared" si="14"/>
        <v>14346.166837763703</v>
      </c>
      <c r="W151">
        <f t="shared" si="15"/>
        <v>25308</v>
      </c>
      <c r="X151">
        <f t="shared" si="16"/>
        <v>797.00926876465019</v>
      </c>
      <c r="Y151">
        <f t="shared" si="17"/>
        <v>635223.77449676243</v>
      </c>
      <c r="Z151">
        <v>5042.3999999999996</v>
      </c>
    </row>
    <row r="152" spans="1:26" x14ac:dyDescent="0.35">
      <c r="A152" s="1">
        <v>41066</v>
      </c>
      <c r="B152">
        <v>4261</v>
      </c>
      <c r="C152">
        <v>4989</v>
      </c>
      <c r="D152">
        <v>4465</v>
      </c>
      <c r="E152">
        <v>1</v>
      </c>
      <c r="F152">
        <v>4156</v>
      </c>
      <c r="G152">
        <v>0</v>
      </c>
      <c r="H152">
        <f>IF(AND(L152=0,E152=0,G152=0,I152=0,O152=0,J152=0),1,0)</f>
        <v>0</v>
      </c>
      <c r="I152">
        <v>0</v>
      </c>
      <c r="J152">
        <v>0</v>
      </c>
      <c r="K152">
        <v>4410.333333333333</v>
      </c>
      <c r="L152">
        <v>0</v>
      </c>
      <c r="M152">
        <v>0.51219937260369464</v>
      </c>
      <c r="N152">
        <v>0</v>
      </c>
      <c r="O152">
        <v>0</v>
      </c>
      <c r="Q152">
        <f t="shared" si="12"/>
        <v>4595.9919331728779</v>
      </c>
      <c r="R152">
        <f>Q152-B152</f>
        <v>334.99193317287791</v>
      </c>
      <c r="S152">
        <f t="shared" si="13"/>
        <v>334.99193317287791</v>
      </c>
      <c r="T152" s="8">
        <f>S152/B152</f>
        <v>7.8618149066622373E-2</v>
      </c>
      <c r="U152">
        <v>1465</v>
      </c>
      <c r="V152">
        <f t="shared" si="14"/>
        <v>6029.8547971118023</v>
      </c>
      <c r="W152">
        <f t="shared" si="15"/>
        <v>26370</v>
      </c>
      <c r="X152">
        <f t="shared" si="16"/>
        <v>334.99193317287791</v>
      </c>
      <c r="Y152">
        <f t="shared" si="17"/>
        <v>112219.5952909019</v>
      </c>
      <c r="Z152">
        <v>5203</v>
      </c>
    </row>
    <row r="153" spans="1:26" x14ac:dyDescent="0.35">
      <c r="A153" s="1">
        <v>41067</v>
      </c>
      <c r="B153">
        <v>3967</v>
      </c>
      <c r="C153">
        <v>4514.6000000000004</v>
      </c>
      <c r="D153">
        <v>4885</v>
      </c>
      <c r="E153">
        <v>0</v>
      </c>
      <c r="F153">
        <v>4261</v>
      </c>
      <c r="G153">
        <v>0</v>
      </c>
      <c r="H153">
        <f>IF(AND(L153=0,E153=0,G153=0,I153=0,O153=0,J153=0),1,0)</f>
        <v>0</v>
      </c>
      <c r="I153">
        <v>0</v>
      </c>
      <c r="J153">
        <v>0</v>
      </c>
      <c r="K153">
        <v>4180.333333333333</v>
      </c>
      <c r="L153">
        <v>0</v>
      </c>
      <c r="M153">
        <v>0.46584175670965494</v>
      </c>
      <c r="N153">
        <v>0</v>
      </c>
      <c r="O153">
        <v>1</v>
      </c>
      <c r="Q153">
        <f t="shared" si="12"/>
        <v>4920.9745077236494</v>
      </c>
      <c r="R153">
        <f>Q153-B153</f>
        <v>953.97450772364937</v>
      </c>
      <c r="S153">
        <f t="shared" si="13"/>
        <v>953.97450772364937</v>
      </c>
      <c r="T153" s="8">
        <f>S153/B153</f>
        <v>0.24047756685748661</v>
      </c>
      <c r="U153">
        <v>1760</v>
      </c>
      <c r="V153">
        <f t="shared" si="14"/>
        <v>17171.541139025689</v>
      </c>
      <c r="W153">
        <f t="shared" si="15"/>
        <v>31680</v>
      </c>
      <c r="X153">
        <f t="shared" si="16"/>
        <v>953.97450772364937</v>
      </c>
      <c r="Y153">
        <f t="shared" si="17"/>
        <v>910067.36138657911</v>
      </c>
      <c r="Z153">
        <v>5134.8</v>
      </c>
    </row>
    <row r="154" spans="1:26" x14ac:dyDescent="0.35">
      <c r="A154" s="1">
        <v>41068</v>
      </c>
      <c r="B154">
        <v>4510</v>
      </c>
      <c r="C154">
        <v>4291.8</v>
      </c>
      <c r="D154">
        <v>6633</v>
      </c>
      <c r="E154">
        <v>0</v>
      </c>
      <c r="F154">
        <v>3967</v>
      </c>
      <c r="G154">
        <v>0</v>
      </c>
      <c r="H154">
        <f>IF(AND(L154=0,E154=0,G154=0,I154=0,O154=0,J154=0),1,0)</f>
        <v>0</v>
      </c>
      <c r="I154">
        <v>0</v>
      </c>
      <c r="J154">
        <v>1</v>
      </c>
      <c r="K154">
        <v>4128</v>
      </c>
      <c r="L154">
        <v>0</v>
      </c>
      <c r="M154">
        <v>0.56308818403624961</v>
      </c>
      <c r="N154">
        <v>0</v>
      </c>
      <c r="O154">
        <v>0</v>
      </c>
      <c r="Q154">
        <f t="shared" si="12"/>
        <v>5360.1004205495792</v>
      </c>
      <c r="R154">
        <f>Q154-B154</f>
        <v>850.10042054957921</v>
      </c>
      <c r="S154">
        <f t="shared" si="13"/>
        <v>850.10042054957921</v>
      </c>
      <c r="T154" s="8">
        <f>S154/B154</f>
        <v>0.18849233271609295</v>
      </c>
      <c r="U154">
        <v>1099</v>
      </c>
      <c r="V154">
        <f t="shared" si="14"/>
        <v>15301.807569892426</v>
      </c>
      <c r="W154">
        <f t="shared" si="15"/>
        <v>19782</v>
      </c>
      <c r="X154">
        <f t="shared" si="16"/>
        <v>850.10042054957921</v>
      </c>
      <c r="Y154">
        <f t="shared" si="17"/>
        <v>722670.72501857148</v>
      </c>
      <c r="Z154">
        <v>4989</v>
      </c>
    </row>
    <row r="155" spans="1:26" x14ac:dyDescent="0.35">
      <c r="A155" s="1">
        <v>41069</v>
      </c>
      <c r="B155">
        <v>4355</v>
      </c>
      <c r="C155">
        <v>4203.6000000000004</v>
      </c>
      <c r="D155">
        <v>5081</v>
      </c>
      <c r="E155">
        <v>0</v>
      </c>
      <c r="F155">
        <v>4510</v>
      </c>
      <c r="G155">
        <v>1</v>
      </c>
      <c r="H155">
        <f>IF(AND(L155=0,E155=0,G155=0,I155=0,O155=0,J155=0),1,0)</f>
        <v>0</v>
      </c>
      <c r="I155">
        <v>0</v>
      </c>
      <c r="J155">
        <v>0</v>
      </c>
      <c r="K155">
        <v>4246</v>
      </c>
      <c r="L155">
        <v>0</v>
      </c>
      <c r="M155">
        <v>0.48199140234692694</v>
      </c>
      <c r="N155">
        <v>1</v>
      </c>
      <c r="O155">
        <v>0</v>
      </c>
      <c r="Q155">
        <f t="shared" si="12"/>
        <v>5476.1345034788828</v>
      </c>
      <c r="R155">
        <f>Q155-B155</f>
        <v>1121.1345034788828</v>
      </c>
      <c r="S155">
        <f t="shared" si="13"/>
        <v>1121.1345034788828</v>
      </c>
      <c r="T155" s="8">
        <f>S155/B155</f>
        <v>0.25743616612603509</v>
      </c>
      <c r="U155">
        <v>1772</v>
      </c>
      <c r="V155">
        <f t="shared" si="14"/>
        <v>20180.421062619891</v>
      </c>
      <c r="W155">
        <f t="shared" si="15"/>
        <v>31896</v>
      </c>
      <c r="X155">
        <f t="shared" si="16"/>
        <v>1121.1345034788828</v>
      </c>
      <c r="Y155">
        <f t="shared" si="17"/>
        <v>1256942.574890841</v>
      </c>
      <c r="Z155">
        <v>4514.6000000000004</v>
      </c>
    </row>
    <row r="156" spans="1:26" x14ac:dyDescent="0.35">
      <c r="A156" s="1">
        <v>41070</v>
      </c>
      <c r="B156">
        <v>4852</v>
      </c>
      <c r="C156">
        <v>4249.8</v>
      </c>
      <c r="D156">
        <v>4951</v>
      </c>
      <c r="E156">
        <v>0</v>
      </c>
      <c r="F156">
        <v>4355</v>
      </c>
      <c r="G156">
        <v>0</v>
      </c>
      <c r="H156">
        <f>IF(AND(L156=0,E156=0,G156=0,I156=0,O156=0,J156=0),1,0)</f>
        <v>1</v>
      </c>
      <c r="I156">
        <v>0</v>
      </c>
      <c r="J156">
        <v>0</v>
      </c>
      <c r="K156">
        <v>4277.333333333333</v>
      </c>
      <c r="L156">
        <v>0</v>
      </c>
      <c r="M156">
        <v>0.55774369699082138</v>
      </c>
      <c r="N156">
        <v>1</v>
      </c>
      <c r="O156">
        <v>0</v>
      </c>
      <c r="Q156">
        <f t="shared" si="12"/>
        <v>5228.6803684817496</v>
      </c>
      <c r="R156">
        <f>Q156-B156</f>
        <v>376.68036848174961</v>
      </c>
      <c r="S156">
        <f t="shared" si="13"/>
        <v>376.68036848174961</v>
      </c>
      <c r="T156" s="8">
        <f>S156/B156</f>
        <v>7.7634041319404296E-2</v>
      </c>
      <c r="U156">
        <v>1224</v>
      </c>
      <c r="V156">
        <f t="shared" si="14"/>
        <v>6780.246632671493</v>
      </c>
      <c r="W156">
        <f t="shared" si="15"/>
        <v>22032</v>
      </c>
      <c r="X156">
        <f t="shared" si="16"/>
        <v>376.68036848174961</v>
      </c>
      <c r="Y156">
        <f t="shared" si="17"/>
        <v>141888.09999954666</v>
      </c>
      <c r="Z156">
        <v>4291.8</v>
      </c>
    </row>
    <row r="157" spans="1:26" x14ac:dyDescent="0.35">
      <c r="A157" s="1">
        <v>41071</v>
      </c>
      <c r="B157">
        <v>3423</v>
      </c>
      <c r="C157">
        <v>4389</v>
      </c>
      <c r="D157">
        <v>4124</v>
      </c>
      <c r="E157">
        <v>0</v>
      </c>
      <c r="F157">
        <v>4852</v>
      </c>
      <c r="G157">
        <v>0</v>
      </c>
      <c r="H157">
        <f>IF(AND(L157=0,E157=0,G157=0,I157=0,O157=0,J157=0),1,0)</f>
        <v>0</v>
      </c>
      <c r="I157">
        <v>1</v>
      </c>
      <c r="J157">
        <v>0</v>
      </c>
      <c r="K157">
        <v>4572.333333333333</v>
      </c>
      <c r="L157">
        <v>0</v>
      </c>
      <c r="M157">
        <v>0.33397234808876497</v>
      </c>
      <c r="N157">
        <v>0</v>
      </c>
      <c r="O157">
        <v>0</v>
      </c>
      <c r="Q157">
        <f t="shared" si="12"/>
        <v>4147.2916029506287</v>
      </c>
      <c r="R157">
        <f>Q157-B157</f>
        <v>724.29160295062866</v>
      </c>
      <c r="S157">
        <f t="shared" si="13"/>
        <v>724.29160295062866</v>
      </c>
      <c r="T157" s="8">
        <f>S157/B157</f>
        <v>0.21159556031277496</v>
      </c>
      <c r="U157">
        <v>1556</v>
      </c>
      <c r="V157">
        <f t="shared" si="14"/>
        <v>13037.248853111316</v>
      </c>
      <c r="W157">
        <f t="shared" si="15"/>
        <v>28008</v>
      </c>
      <c r="X157">
        <f t="shared" si="16"/>
        <v>724.29160295062866</v>
      </c>
      <c r="Y157">
        <f t="shared" si="17"/>
        <v>524598.32610479114</v>
      </c>
      <c r="Z157">
        <v>4203.6000000000004</v>
      </c>
    </row>
    <row r="158" spans="1:26" x14ac:dyDescent="0.35">
      <c r="A158" s="1">
        <v>41072</v>
      </c>
      <c r="B158">
        <v>3820</v>
      </c>
      <c r="C158">
        <v>4221.3999999999996</v>
      </c>
      <c r="D158">
        <v>4156</v>
      </c>
      <c r="E158">
        <v>0</v>
      </c>
      <c r="F158">
        <v>3423</v>
      </c>
      <c r="G158">
        <v>0</v>
      </c>
      <c r="H158">
        <f>IF(AND(L158=0,E158=0,G158=0,I158=0,O158=0,J158=0),1,0)</f>
        <v>0</v>
      </c>
      <c r="I158">
        <v>0</v>
      </c>
      <c r="J158">
        <v>0</v>
      </c>
      <c r="K158">
        <v>4210</v>
      </c>
      <c r="L158">
        <v>1</v>
      </c>
      <c r="M158">
        <v>0.54612524689206465</v>
      </c>
      <c r="N158">
        <v>0</v>
      </c>
      <c r="O158">
        <v>0</v>
      </c>
      <c r="Q158">
        <f t="shared" si="12"/>
        <v>4369.5122740604238</v>
      </c>
      <c r="R158">
        <f>Q158-B158</f>
        <v>549.51227406042381</v>
      </c>
      <c r="S158">
        <f t="shared" si="13"/>
        <v>549.51227406042381</v>
      </c>
      <c r="T158" s="8">
        <f>S158/B158</f>
        <v>0.14385138064409</v>
      </c>
      <c r="U158">
        <v>1367</v>
      </c>
      <c r="V158">
        <f t="shared" si="14"/>
        <v>9891.2209330876285</v>
      </c>
      <c r="W158">
        <f t="shared" si="15"/>
        <v>24606</v>
      </c>
      <c r="X158">
        <f t="shared" si="16"/>
        <v>549.51227406042381</v>
      </c>
      <c r="Y158">
        <f t="shared" si="17"/>
        <v>301963.73934305832</v>
      </c>
      <c r="Z158">
        <v>4249.8</v>
      </c>
    </row>
    <row r="159" spans="1:26" x14ac:dyDescent="0.35">
      <c r="A159" s="1">
        <v>41073</v>
      </c>
      <c r="B159">
        <v>3285</v>
      </c>
      <c r="C159">
        <v>4192</v>
      </c>
      <c r="D159">
        <v>4261</v>
      </c>
      <c r="E159">
        <v>1</v>
      </c>
      <c r="F159">
        <v>3820</v>
      </c>
      <c r="G159">
        <v>0</v>
      </c>
      <c r="H159">
        <f>IF(AND(L159=0,E159=0,G159=0,I159=0,O159=0,J159=0),1,0)</f>
        <v>0</v>
      </c>
      <c r="I159">
        <v>0</v>
      </c>
      <c r="J159">
        <v>0</v>
      </c>
      <c r="K159">
        <v>4031.6666666666665</v>
      </c>
      <c r="L159">
        <v>0</v>
      </c>
      <c r="M159">
        <v>0.437841291971651</v>
      </c>
      <c r="N159">
        <v>0</v>
      </c>
      <c r="O159">
        <v>0</v>
      </c>
      <c r="Q159">
        <f t="shared" si="12"/>
        <v>4122.5817789728699</v>
      </c>
      <c r="R159">
        <f>Q159-B159</f>
        <v>837.58177897286987</v>
      </c>
      <c r="S159">
        <f t="shared" si="13"/>
        <v>837.58177897286987</v>
      </c>
      <c r="T159" s="8">
        <f>S159/B159</f>
        <v>0.25497162221396341</v>
      </c>
      <c r="U159">
        <v>1013</v>
      </c>
      <c r="V159">
        <f t="shared" si="14"/>
        <v>15076.472021511658</v>
      </c>
      <c r="W159">
        <f t="shared" si="15"/>
        <v>18234</v>
      </c>
      <c r="X159">
        <f t="shared" si="16"/>
        <v>837.58177897286987</v>
      </c>
      <c r="Y159">
        <f t="shared" si="17"/>
        <v>701543.23646735749</v>
      </c>
      <c r="Z159">
        <v>4389</v>
      </c>
    </row>
    <row r="160" spans="1:26" x14ac:dyDescent="0.35">
      <c r="A160" s="1">
        <v>41074</v>
      </c>
      <c r="B160">
        <v>3967</v>
      </c>
      <c r="C160">
        <v>3947</v>
      </c>
      <c r="D160">
        <v>3967</v>
      </c>
      <c r="E160">
        <v>0</v>
      </c>
      <c r="F160">
        <v>3285</v>
      </c>
      <c r="G160">
        <v>0</v>
      </c>
      <c r="H160">
        <f>IF(AND(L160=0,E160=0,G160=0,I160=0,O160=0,J160=0),1,0)</f>
        <v>0</v>
      </c>
      <c r="I160">
        <v>0</v>
      </c>
      <c r="J160">
        <v>0</v>
      </c>
      <c r="K160">
        <v>3509.3333333333335</v>
      </c>
      <c r="L160">
        <v>0</v>
      </c>
      <c r="M160">
        <v>0.57923782967352155</v>
      </c>
      <c r="N160">
        <v>0</v>
      </c>
      <c r="O160">
        <v>1</v>
      </c>
      <c r="Q160">
        <f t="shared" si="12"/>
        <v>4171.4168043886802</v>
      </c>
      <c r="R160">
        <f>Q160-B160</f>
        <v>204.41680438868025</v>
      </c>
      <c r="S160">
        <f t="shared" si="13"/>
        <v>204.41680438868025</v>
      </c>
      <c r="T160" s="8">
        <f>S160/B160</f>
        <v>5.1529317970426078E-2</v>
      </c>
      <c r="U160">
        <v>1306</v>
      </c>
      <c r="V160">
        <f t="shared" si="14"/>
        <v>3679.5024789962445</v>
      </c>
      <c r="W160">
        <f t="shared" si="15"/>
        <v>23508</v>
      </c>
      <c r="X160">
        <f t="shared" si="16"/>
        <v>204.41680438868025</v>
      </c>
      <c r="Y160">
        <f t="shared" si="17"/>
        <v>41786.229916479962</v>
      </c>
      <c r="Z160">
        <v>4221.3999999999996</v>
      </c>
    </row>
    <row r="161" spans="1:26" x14ac:dyDescent="0.35">
      <c r="A161" s="1">
        <v>41075</v>
      </c>
      <c r="B161">
        <v>3700</v>
      </c>
      <c r="C161">
        <v>3869.4</v>
      </c>
      <c r="D161">
        <v>4510</v>
      </c>
      <c r="E161">
        <v>0</v>
      </c>
      <c r="F161">
        <v>3967</v>
      </c>
      <c r="G161">
        <v>0</v>
      </c>
      <c r="H161">
        <f>IF(AND(L161=0,E161=0,G161=0,I161=0,O161=0,J161=0),1,0)</f>
        <v>0</v>
      </c>
      <c r="I161">
        <v>0</v>
      </c>
      <c r="J161">
        <v>1</v>
      </c>
      <c r="K161">
        <v>3690.6666666666665</v>
      </c>
      <c r="L161">
        <v>0</v>
      </c>
      <c r="M161">
        <v>0.46897873823631925</v>
      </c>
      <c r="N161">
        <v>0</v>
      </c>
      <c r="O161">
        <v>0</v>
      </c>
      <c r="Q161">
        <f t="shared" si="12"/>
        <v>4686.8233693855836</v>
      </c>
      <c r="R161">
        <f>Q161-B161</f>
        <v>986.82336938558365</v>
      </c>
      <c r="S161">
        <f t="shared" si="13"/>
        <v>986.82336938558365</v>
      </c>
      <c r="T161" s="8">
        <f>S161/B161</f>
        <v>0.26670901875286046</v>
      </c>
      <c r="U161">
        <v>1626</v>
      </c>
      <c r="V161">
        <f t="shared" si="14"/>
        <v>17762.820648940506</v>
      </c>
      <c r="W161">
        <f t="shared" si="15"/>
        <v>29268</v>
      </c>
      <c r="X161">
        <f t="shared" si="16"/>
        <v>986.82336938558365</v>
      </c>
      <c r="Y161">
        <f t="shared" si="17"/>
        <v>973820.36236551602</v>
      </c>
      <c r="Z161">
        <v>4192</v>
      </c>
    </row>
    <row r="162" spans="1:26" x14ac:dyDescent="0.35">
      <c r="A162" s="1">
        <v>41076</v>
      </c>
      <c r="B162">
        <v>4320</v>
      </c>
      <c r="C162">
        <v>3639</v>
      </c>
      <c r="D162">
        <v>4355</v>
      </c>
      <c r="E162">
        <v>0</v>
      </c>
      <c r="F162">
        <v>3700</v>
      </c>
      <c r="G162">
        <v>1</v>
      </c>
      <c r="H162">
        <f>IF(AND(L162=0,E162=0,G162=0,I162=0,O162=0,J162=0),1,0)</f>
        <v>0</v>
      </c>
      <c r="I162">
        <v>0</v>
      </c>
      <c r="J162">
        <v>0</v>
      </c>
      <c r="K162">
        <v>3650.6666666666665</v>
      </c>
      <c r="L162">
        <v>0</v>
      </c>
      <c r="M162">
        <v>0.57203439061229233</v>
      </c>
      <c r="N162">
        <v>1</v>
      </c>
      <c r="O162">
        <v>0</v>
      </c>
      <c r="Q162">
        <f t="shared" si="12"/>
        <v>4824.9510028733766</v>
      </c>
      <c r="R162">
        <f>Q162-B162</f>
        <v>504.95100287337664</v>
      </c>
      <c r="S162">
        <f t="shared" si="13"/>
        <v>504.95100287337664</v>
      </c>
      <c r="T162" s="8">
        <f>S162/B162</f>
        <v>0.11688680622068903</v>
      </c>
      <c r="U162">
        <v>1457</v>
      </c>
      <c r="V162">
        <f t="shared" si="14"/>
        <v>9089.1180517207795</v>
      </c>
      <c r="W162">
        <f t="shared" si="15"/>
        <v>26226</v>
      </c>
      <c r="X162">
        <f t="shared" si="16"/>
        <v>504.95100287337664</v>
      </c>
      <c r="Y162">
        <f t="shared" si="17"/>
        <v>254975.51530282883</v>
      </c>
      <c r="Z162">
        <v>3947</v>
      </c>
    </row>
    <row r="163" spans="1:26" x14ac:dyDescent="0.35">
      <c r="A163" s="1">
        <v>41077</v>
      </c>
      <c r="B163">
        <v>6134</v>
      </c>
      <c r="C163">
        <v>3818.4</v>
      </c>
      <c r="D163">
        <v>4852</v>
      </c>
      <c r="E163">
        <v>0</v>
      </c>
      <c r="F163">
        <v>4320</v>
      </c>
      <c r="G163">
        <v>0</v>
      </c>
      <c r="H163">
        <f>IF(AND(L163=0,E163=0,G163=0,I163=0,O163=0,J163=0),1,0)</f>
        <v>1</v>
      </c>
      <c r="I163">
        <v>0</v>
      </c>
      <c r="J163">
        <v>0</v>
      </c>
      <c r="K163">
        <v>3995.6666666666665</v>
      </c>
      <c r="L163">
        <v>0</v>
      </c>
      <c r="M163">
        <v>0.71075868479144877</v>
      </c>
      <c r="N163">
        <v>1</v>
      </c>
      <c r="O163">
        <v>0</v>
      </c>
      <c r="Q163">
        <f t="shared" si="12"/>
        <v>5020.830490682456</v>
      </c>
      <c r="R163">
        <f>Q163-B163</f>
        <v>-1113.169509317544</v>
      </c>
      <c r="S163">
        <f t="shared" si="13"/>
        <v>1113.169509317544</v>
      </c>
      <c r="T163" s="8">
        <f>S163/B163</f>
        <v>0.18147530311665211</v>
      </c>
      <c r="U163">
        <v>748</v>
      </c>
      <c r="V163">
        <f t="shared" si="14"/>
        <v>80148.204670863168</v>
      </c>
      <c r="W163">
        <f t="shared" si="15"/>
        <v>13464</v>
      </c>
      <c r="X163">
        <f t="shared" si="16"/>
        <v>-2226.339018635088</v>
      </c>
      <c r="Y163">
        <f t="shared" si="17"/>
        <v>4956585.4258970469</v>
      </c>
      <c r="Z163">
        <v>3869.4</v>
      </c>
    </row>
    <row r="164" spans="1:26" x14ac:dyDescent="0.35">
      <c r="A164" s="1">
        <v>41078</v>
      </c>
      <c r="B164">
        <v>3468</v>
      </c>
      <c r="C164">
        <v>4281.2</v>
      </c>
      <c r="D164">
        <v>3423</v>
      </c>
      <c r="E164">
        <v>0</v>
      </c>
      <c r="F164">
        <v>6134</v>
      </c>
      <c r="G164">
        <v>0</v>
      </c>
      <c r="H164">
        <f>IF(AND(L164=0,E164=0,G164=0,I164=0,O164=0,J164=0),1,0)</f>
        <v>0</v>
      </c>
      <c r="I164">
        <v>1</v>
      </c>
      <c r="J164">
        <v>0</v>
      </c>
      <c r="K164">
        <v>4718</v>
      </c>
      <c r="L164">
        <v>0</v>
      </c>
      <c r="M164">
        <v>0.19025212036714303</v>
      </c>
      <c r="N164">
        <v>0</v>
      </c>
      <c r="O164">
        <v>0</v>
      </c>
      <c r="Q164">
        <f t="shared" si="12"/>
        <v>4336.5306095731539</v>
      </c>
      <c r="R164">
        <f>Q164-B164</f>
        <v>868.53060957315392</v>
      </c>
      <c r="S164">
        <f t="shared" si="13"/>
        <v>868.53060957315392</v>
      </c>
      <c r="T164" s="8">
        <f>S164/B164</f>
        <v>0.25044135224139386</v>
      </c>
      <c r="U164">
        <v>1249</v>
      </c>
      <c r="V164">
        <f t="shared" si="14"/>
        <v>15633.550972316771</v>
      </c>
      <c r="W164">
        <f t="shared" si="15"/>
        <v>22482</v>
      </c>
      <c r="X164">
        <f t="shared" si="16"/>
        <v>868.53060957315392</v>
      </c>
      <c r="Y164">
        <f t="shared" si="17"/>
        <v>754345.41976551432</v>
      </c>
      <c r="Z164">
        <v>3639</v>
      </c>
    </row>
    <row r="165" spans="1:26" x14ac:dyDescent="0.35">
      <c r="A165" s="1">
        <v>41079</v>
      </c>
      <c r="B165">
        <v>3583</v>
      </c>
      <c r="C165">
        <v>4317.8</v>
      </c>
      <c r="D165">
        <v>3820</v>
      </c>
      <c r="E165">
        <v>0</v>
      </c>
      <c r="F165">
        <v>3468</v>
      </c>
      <c r="G165">
        <v>0</v>
      </c>
      <c r="H165">
        <f>IF(AND(L165=0,E165=0,G165=0,I165=0,O165=0,J165=0),1,0)</f>
        <v>0</v>
      </c>
      <c r="I165">
        <v>0</v>
      </c>
      <c r="J165">
        <v>0</v>
      </c>
      <c r="K165">
        <v>4640.666666666667</v>
      </c>
      <c r="L165">
        <v>1</v>
      </c>
      <c r="M165">
        <v>0.51336121761357034</v>
      </c>
      <c r="N165">
        <v>0</v>
      </c>
      <c r="O165">
        <v>0</v>
      </c>
      <c r="Q165">
        <f t="shared" si="12"/>
        <v>4342.6053412926394</v>
      </c>
      <c r="R165">
        <f>Q165-B165</f>
        <v>759.60534129263942</v>
      </c>
      <c r="S165">
        <f t="shared" si="13"/>
        <v>759.60534129263942</v>
      </c>
      <c r="T165" s="8">
        <f>S165/B165</f>
        <v>0.2120026071148868</v>
      </c>
      <c r="U165">
        <v>1678</v>
      </c>
      <c r="V165">
        <f t="shared" si="14"/>
        <v>13672.89614326751</v>
      </c>
      <c r="W165">
        <f t="shared" si="15"/>
        <v>30204</v>
      </c>
      <c r="X165">
        <f t="shared" si="16"/>
        <v>759.60534129263942</v>
      </c>
      <c r="Y165">
        <f t="shared" si="17"/>
        <v>577000.2745203072</v>
      </c>
      <c r="Z165">
        <v>3818.4</v>
      </c>
    </row>
    <row r="166" spans="1:26" x14ac:dyDescent="0.35">
      <c r="A166" s="1">
        <v>41080</v>
      </c>
      <c r="B166">
        <v>3633</v>
      </c>
      <c r="C166">
        <v>4241</v>
      </c>
      <c r="D166">
        <v>3285</v>
      </c>
      <c r="E166">
        <v>1</v>
      </c>
      <c r="F166">
        <v>3583</v>
      </c>
      <c r="G166">
        <v>0</v>
      </c>
      <c r="H166">
        <f>IF(AND(L166=0,E166=0,G166=0,I166=0,O166=0,J166=0),1,0)</f>
        <v>0</v>
      </c>
      <c r="I166">
        <v>0</v>
      </c>
      <c r="J166">
        <v>0</v>
      </c>
      <c r="K166">
        <v>4395</v>
      </c>
      <c r="L166">
        <v>0</v>
      </c>
      <c r="M166">
        <v>0.50580922504937842</v>
      </c>
      <c r="N166">
        <v>0</v>
      </c>
      <c r="O166">
        <v>0</v>
      </c>
      <c r="Q166">
        <f t="shared" si="12"/>
        <v>3837.1286457677479</v>
      </c>
      <c r="R166">
        <f>Q166-B166</f>
        <v>204.12864576774791</v>
      </c>
      <c r="S166">
        <f t="shared" si="13"/>
        <v>204.12864576774791</v>
      </c>
      <c r="T166" s="8">
        <f>S166/B166</f>
        <v>5.6187350885699948E-2</v>
      </c>
      <c r="U166">
        <v>1398</v>
      </c>
      <c r="V166">
        <f t="shared" si="14"/>
        <v>3674.3156238194624</v>
      </c>
      <c r="W166">
        <f t="shared" si="15"/>
        <v>25164</v>
      </c>
      <c r="X166">
        <f t="shared" si="16"/>
        <v>204.12864576774791</v>
      </c>
      <c r="Y166">
        <f t="shared" si="17"/>
        <v>41668.50402297471</v>
      </c>
      <c r="Z166">
        <v>4281.2</v>
      </c>
    </row>
    <row r="167" spans="1:26" x14ac:dyDescent="0.35">
      <c r="A167" s="1">
        <v>41081</v>
      </c>
      <c r="B167">
        <v>3800</v>
      </c>
      <c r="C167">
        <v>4227.6000000000004</v>
      </c>
      <c r="D167">
        <v>3967</v>
      </c>
      <c r="E167">
        <v>0</v>
      </c>
      <c r="F167">
        <v>3633</v>
      </c>
      <c r="G167">
        <v>0</v>
      </c>
      <c r="H167">
        <f>IF(AND(L167=0,E167=0,G167=0,I167=0,O167=0,J167=0),1,0)</f>
        <v>0</v>
      </c>
      <c r="I167">
        <v>0</v>
      </c>
      <c r="J167">
        <v>0</v>
      </c>
      <c r="K167">
        <v>3561.3333333333335</v>
      </c>
      <c r="L167">
        <v>0</v>
      </c>
      <c r="M167">
        <v>0.51940281166492386</v>
      </c>
      <c r="N167">
        <v>0</v>
      </c>
      <c r="O167">
        <v>1</v>
      </c>
      <c r="Q167">
        <f t="shared" si="12"/>
        <v>4392.517751904863</v>
      </c>
      <c r="R167">
        <f>Q167-B167</f>
        <v>592.51775190486296</v>
      </c>
      <c r="S167">
        <f t="shared" si="13"/>
        <v>592.51775190486296</v>
      </c>
      <c r="T167" s="8">
        <f>S167/B167</f>
        <v>0.15592572418549025</v>
      </c>
      <c r="U167">
        <v>1141</v>
      </c>
      <c r="V167">
        <f t="shared" si="14"/>
        <v>10665.319534287533</v>
      </c>
      <c r="W167">
        <f t="shared" si="15"/>
        <v>20538</v>
      </c>
      <c r="X167">
        <f t="shared" si="16"/>
        <v>592.51775190486296</v>
      </c>
      <c r="Y167">
        <f t="shared" si="17"/>
        <v>351077.28632239276</v>
      </c>
      <c r="Z167">
        <v>4317.8</v>
      </c>
    </row>
    <row r="168" spans="1:26" x14ac:dyDescent="0.35">
      <c r="A168" s="1">
        <v>41082</v>
      </c>
      <c r="B168">
        <v>3843</v>
      </c>
      <c r="C168">
        <v>4123.6000000000004</v>
      </c>
      <c r="D168">
        <v>3700</v>
      </c>
      <c r="E168">
        <v>0</v>
      </c>
      <c r="F168">
        <v>3800</v>
      </c>
      <c r="G168">
        <v>0</v>
      </c>
      <c r="H168">
        <f>IF(AND(L168=0,E168=0,G168=0,I168=0,O168=0,J168=0),1,0)</f>
        <v>0</v>
      </c>
      <c r="I168">
        <v>0</v>
      </c>
      <c r="J168">
        <v>1</v>
      </c>
      <c r="K168">
        <v>3672</v>
      </c>
      <c r="L168">
        <v>0</v>
      </c>
      <c r="M168">
        <v>0.50499593354246541</v>
      </c>
      <c r="N168">
        <v>0</v>
      </c>
      <c r="O168">
        <v>0</v>
      </c>
      <c r="Q168">
        <f t="shared" si="12"/>
        <v>4545.0293531543066</v>
      </c>
      <c r="R168">
        <f>Q168-B168</f>
        <v>702.02935315430659</v>
      </c>
      <c r="S168">
        <f t="shared" si="13"/>
        <v>702.02935315430659</v>
      </c>
      <c r="T168" s="8">
        <f>S168/B168</f>
        <v>0.18267742731051434</v>
      </c>
      <c r="U168">
        <v>1124</v>
      </c>
      <c r="V168">
        <f t="shared" si="14"/>
        <v>12636.528356777519</v>
      </c>
      <c r="W168">
        <f t="shared" si="15"/>
        <v>20232</v>
      </c>
      <c r="X168">
        <f t="shared" si="16"/>
        <v>702.02935315430659</v>
      </c>
      <c r="Y168">
        <f t="shared" si="17"/>
        <v>492845.21269025415</v>
      </c>
      <c r="Z168">
        <v>4241</v>
      </c>
    </row>
    <row r="169" spans="1:26" x14ac:dyDescent="0.35">
      <c r="A169" s="1">
        <v>41083</v>
      </c>
      <c r="B169">
        <v>4580</v>
      </c>
      <c r="C169">
        <v>3665.4</v>
      </c>
      <c r="D169">
        <v>4320</v>
      </c>
      <c r="E169">
        <v>0</v>
      </c>
      <c r="F169">
        <v>3843</v>
      </c>
      <c r="G169">
        <v>1</v>
      </c>
      <c r="H169">
        <f>IF(AND(L169=0,E169=0,G169=0,I169=0,O169=0,J169=0),1,0)</f>
        <v>0</v>
      </c>
      <c r="I169">
        <v>0</v>
      </c>
      <c r="J169">
        <v>0</v>
      </c>
      <c r="K169">
        <v>3758.6666666666665</v>
      </c>
      <c r="L169">
        <v>0</v>
      </c>
      <c r="M169">
        <v>0.58562797722783777</v>
      </c>
      <c r="N169">
        <v>1</v>
      </c>
      <c r="O169">
        <v>0</v>
      </c>
      <c r="Q169">
        <f t="shared" si="12"/>
        <v>4871.7538350732084</v>
      </c>
      <c r="R169">
        <f>Q169-B169</f>
        <v>291.75383507320839</v>
      </c>
      <c r="S169">
        <f t="shared" si="13"/>
        <v>291.75383507320839</v>
      </c>
      <c r="T169" s="8">
        <f>S169/B169</f>
        <v>6.3701710714674328E-2</v>
      </c>
      <c r="U169">
        <v>922</v>
      </c>
      <c r="V169">
        <f t="shared" si="14"/>
        <v>5251.5690313177511</v>
      </c>
      <c r="W169">
        <f t="shared" si="15"/>
        <v>16596</v>
      </c>
      <c r="X169">
        <f t="shared" si="16"/>
        <v>291.75383507320839</v>
      </c>
      <c r="Y169">
        <f t="shared" si="17"/>
        <v>85120.300279924879</v>
      </c>
      <c r="Z169">
        <v>4227.6000000000004</v>
      </c>
    </row>
    <row r="170" spans="1:26" x14ac:dyDescent="0.35">
      <c r="A170" s="1">
        <v>41084</v>
      </c>
      <c r="B170">
        <v>4592</v>
      </c>
      <c r="C170">
        <v>3887.8</v>
      </c>
      <c r="D170">
        <v>6134</v>
      </c>
      <c r="E170">
        <v>0</v>
      </c>
      <c r="F170">
        <v>4580</v>
      </c>
      <c r="G170">
        <v>0</v>
      </c>
      <c r="H170">
        <f>IF(AND(L170=0,E170=0,G170=0,I170=0,O170=0,J170=0),1,0)</f>
        <v>1</v>
      </c>
      <c r="I170">
        <v>0</v>
      </c>
      <c r="J170">
        <v>0</v>
      </c>
      <c r="K170">
        <v>4074.3333333333335</v>
      </c>
      <c r="L170">
        <v>0</v>
      </c>
      <c r="M170">
        <v>0.5013942140118508</v>
      </c>
      <c r="N170">
        <v>1</v>
      </c>
      <c r="O170">
        <v>0</v>
      </c>
      <c r="Q170">
        <f t="shared" si="12"/>
        <v>5433.6122501798636</v>
      </c>
      <c r="R170">
        <f>Q170-B170</f>
        <v>841.61225017986362</v>
      </c>
      <c r="S170">
        <f t="shared" si="13"/>
        <v>841.61225017986362</v>
      </c>
      <c r="T170" s="8">
        <f>S170/B170</f>
        <v>0.18327792904613754</v>
      </c>
      <c r="U170">
        <v>790</v>
      </c>
      <c r="V170">
        <f t="shared" si="14"/>
        <v>15149.020503237545</v>
      </c>
      <c r="W170">
        <f t="shared" si="15"/>
        <v>14220</v>
      </c>
      <c r="X170">
        <f t="shared" si="16"/>
        <v>841.61225017986362</v>
      </c>
      <c r="Y170">
        <f t="shared" si="17"/>
        <v>708311.17965281336</v>
      </c>
      <c r="Z170">
        <v>4123.6000000000004</v>
      </c>
    </row>
    <row r="171" spans="1:26" x14ac:dyDescent="0.35">
      <c r="A171" s="1">
        <v>41085</v>
      </c>
      <c r="B171">
        <v>3615</v>
      </c>
      <c r="C171">
        <v>4089.6</v>
      </c>
      <c r="D171">
        <v>3468</v>
      </c>
      <c r="E171">
        <v>0</v>
      </c>
      <c r="F171">
        <v>4592</v>
      </c>
      <c r="G171">
        <v>0</v>
      </c>
      <c r="H171">
        <f>IF(AND(L171=0,E171=0,G171=0,I171=0,O171=0,J171=0),1,0)</f>
        <v>0</v>
      </c>
      <c r="I171">
        <v>1</v>
      </c>
      <c r="J171">
        <v>0</v>
      </c>
      <c r="K171">
        <v>4338.333333333333</v>
      </c>
      <c r="L171">
        <v>0</v>
      </c>
      <c r="M171">
        <v>0.38648774253514578</v>
      </c>
      <c r="N171">
        <v>0</v>
      </c>
      <c r="O171">
        <v>0</v>
      </c>
      <c r="Q171">
        <f t="shared" si="12"/>
        <v>3790.4539793778581</v>
      </c>
      <c r="R171">
        <f>Q171-B171</f>
        <v>175.4539793778581</v>
      </c>
      <c r="S171">
        <f t="shared" si="13"/>
        <v>175.4539793778581</v>
      </c>
      <c r="T171" s="8">
        <f>S171/B171</f>
        <v>4.8534987379767108E-2</v>
      </c>
      <c r="U171">
        <v>1081</v>
      </c>
      <c r="V171">
        <f t="shared" si="14"/>
        <v>3158.1716288014459</v>
      </c>
      <c r="W171">
        <f t="shared" si="15"/>
        <v>19458</v>
      </c>
      <c r="X171">
        <f t="shared" si="16"/>
        <v>175.4539793778581</v>
      </c>
      <c r="Y171">
        <f t="shared" si="17"/>
        <v>30784.098879525856</v>
      </c>
      <c r="Z171">
        <v>3665.4</v>
      </c>
    </row>
    <row r="172" spans="1:26" x14ac:dyDescent="0.35">
      <c r="A172" s="1">
        <v>41086</v>
      </c>
      <c r="B172">
        <v>3596</v>
      </c>
      <c r="C172">
        <v>4086</v>
      </c>
      <c r="D172">
        <v>3583</v>
      </c>
      <c r="E172">
        <v>0</v>
      </c>
      <c r="F172">
        <v>3615</v>
      </c>
      <c r="G172">
        <v>0</v>
      </c>
      <c r="H172">
        <f>IF(AND(L172=0,E172=0,G172=0,I172=0,O172=0,J172=0),1,0)</f>
        <v>0</v>
      </c>
      <c r="I172">
        <v>0</v>
      </c>
      <c r="J172">
        <v>0</v>
      </c>
      <c r="K172">
        <v>4262.333333333333</v>
      </c>
      <c r="L172">
        <v>1</v>
      </c>
      <c r="M172">
        <v>0.49779249448123619</v>
      </c>
      <c r="N172">
        <v>0</v>
      </c>
      <c r="O172">
        <v>0</v>
      </c>
      <c r="Q172">
        <f t="shared" si="12"/>
        <v>4238.9192162638774</v>
      </c>
      <c r="R172">
        <f>Q172-B172</f>
        <v>642.91921626387739</v>
      </c>
      <c r="S172">
        <f t="shared" si="13"/>
        <v>642.91921626387739</v>
      </c>
      <c r="T172" s="8">
        <f>S172/B172</f>
        <v>0.17878732376637302</v>
      </c>
      <c r="U172">
        <v>1278</v>
      </c>
      <c r="V172">
        <f t="shared" si="14"/>
        <v>11572.545892749793</v>
      </c>
      <c r="W172">
        <f t="shared" si="15"/>
        <v>23004</v>
      </c>
      <c r="X172">
        <f t="shared" si="16"/>
        <v>642.91921626387739</v>
      </c>
      <c r="Y172">
        <f t="shared" si="17"/>
        <v>413345.11864135833</v>
      </c>
      <c r="Z172">
        <v>3887.8</v>
      </c>
    </row>
    <row r="173" spans="1:26" x14ac:dyDescent="0.35">
      <c r="A173" s="1">
        <v>41087</v>
      </c>
      <c r="B173">
        <v>3909</v>
      </c>
      <c r="C173">
        <v>4045.2</v>
      </c>
      <c r="D173">
        <v>3633</v>
      </c>
      <c r="E173">
        <v>1</v>
      </c>
      <c r="F173">
        <v>3596</v>
      </c>
      <c r="G173">
        <v>0</v>
      </c>
      <c r="H173">
        <f>IF(AND(L173=0,E173=0,G173=0,I173=0,O173=0,J173=0),1,0)</f>
        <v>0</v>
      </c>
      <c r="I173">
        <v>0</v>
      </c>
      <c r="J173">
        <v>0</v>
      </c>
      <c r="K173">
        <v>3934.3333333333335</v>
      </c>
      <c r="L173">
        <v>0</v>
      </c>
      <c r="M173">
        <v>0.53636574880910881</v>
      </c>
      <c r="N173">
        <v>0</v>
      </c>
      <c r="O173">
        <v>0</v>
      </c>
      <c r="Q173">
        <f t="shared" si="12"/>
        <v>3844.9505174698234</v>
      </c>
      <c r="R173">
        <f>Q173-B173</f>
        <v>-64.049482530176647</v>
      </c>
      <c r="S173">
        <f t="shared" si="13"/>
        <v>64.049482530176647</v>
      </c>
      <c r="T173" s="8">
        <f>S173/B173</f>
        <v>1.638513239451948E-2</v>
      </c>
      <c r="U173">
        <v>879</v>
      </c>
      <c r="V173">
        <f t="shared" si="14"/>
        <v>4611.5627421727186</v>
      </c>
      <c r="W173">
        <f t="shared" si="15"/>
        <v>15822</v>
      </c>
      <c r="X173">
        <f t="shared" si="16"/>
        <v>-128.09896506035329</v>
      </c>
      <c r="Y173">
        <f t="shared" si="17"/>
        <v>16409.344849533612</v>
      </c>
      <c r="Z173">
        <v>4089.6</v>
      </c>
    </row>
    <row r="174" spans="1:26" x14ac:dyDescent="0.35">
      <c r="A174" s="1">
        <v>41088</v>
      </c>
      <c r="B174">
        <v>4080</v>
      </c>
      <c r="C174">
        <v>4058.4</v>
      </c>
      <c r="D174">
        <v>3800</v>
      </c>
      <c r="E174">
        <v>0</v>
      </c>
      <c r="F174">
        <v>3909</v>
      </c>
      <c r="G174">
        <v>0</v>
      </c>
      <c r="H174">
        <f>IF(AND(L174=0,E174=0,G174=0,I174=0,O174=0,J174=0),1,0)</f>
        <v>0</v>
      </c>
      <c r="I174">
        <v>0</v>
      </c>
      <c r="J174">
        <v>0</v>
      </c>
      <c r="K174">
        <v>3706.6666666666665</v>
      </c>
      <c r="L174">
        <v>0</v>
      </c>
      <c r="M174">
        <v>0.51986754966887416</v>
      </c>
      <c r="N174">
        <v>0</v>
      </c>
      <c r="O174">
        <v>1</v>
      </c>
      <c r="Q174">
        <f t="shared" si="12"/>
        <v>4370.7348063607114</v>
      </c>
      <c r="R174">
        <f>Q174-B174</f>
        <v>290.73480636071145</v>
      </c>
      <c r="S174">
        <f t="shared" si="13"/>
        <v>290.73480636071145</v>
      </c>
      <c r="T174" s="8">
        <f>S174/B174</f>
        <v>7.125853097076261E-2</v>
      </c>
      <c r="U174">
        <v>755</v>
      </c>
      <c r="V174">
        <f t="shared" si="14"/>
        <v>5233.226514492806</v>
      </c>
      <c r="W174">
        <f t="shared" si="15"/>
        <v>13590</v>
      </c>
      <c r="X174">
        <f t="shared" si="16"/>
        <v>290.73480636071145</v>
      </c>
      <c r="Y174">
        <f t="shared" si="17"/>
        <v>84526.727629600384</v>
      </c>
      <c r="Z174">
        <v>4086</v>
      </c>
    </row>
    <row r="175" spans="1:26" x14ac:dyDescent="0.35">
      <c r="A175" s="1">
        <v>41089</v>
      </c>
      <c r="B175">
        <v>4686</v>
      </c>
      <c r="C175">
        <v>3958.4</v>
      </c>
      <c r="D175">
        <v>3843</v>
      </c>
      <c r="E175">
        <v>0</v>
      </c>
      <c r="F175">
        <v>4080</v>
      </c>
      <c r="G175">
        <v>0</v>
      </c>
      <c r="H175">
        <f>IF(AND(L175=0,E175=0,G175=0,I175=0,O175=0,J175=0),1,0)</f>
        <v>0</v>
      </c>
      <c r="I175">
        <v>0</v>
      </c>
      <c r="J175">
        <v>1</v>
      </c>
      <c r="K175">
        <v>3861.6666666666665</v>
      </c>
      <c r="L175">
        <v>0</v>
      </c>
      <c r="M175">
        <v>0.57040780759846632</v>
      </c>
      <c r="N175">
        <v>0</v>
      </c>
      <c r="O175">
        <v>0</v>
      </c>
      <c r="Q175">
        <f t="shared" si="12"/>
        <v>4599.6071075174259</v>
      </c>
      <c r="R175">
        <f>Q175-B175</f>
        <v>-86.392892482574098</v>
      </c>
      <c r="S175">
        <f t="shared" si="13"/>
        <v>86.392892482574098</v>
      </c>
      <c r="T175" s="8">
        <f>S175/B175</f>
        <v>1.8436383372294942E-2</v>
      </c>
      <c r="U175">
        <v>923</v>
      </c>
      <c r="V175">
        <f t="shared" si="14"/>
        <v>6220.288258745335</v>
      </c>
      <c r="W175">
        <f t="shared" si="15"/>
        <v>16614</v>
      </c>
      <c r="X175">
        <f t="shared" si="16"/>
        <v>-172.7857849651482</v>
      </c>
      <c r="Y175">
        <f t="shared" si="17"/>
        <v>29854.927486022432</v>
      </c>
      <c r="Z175">
        <v>4045.2</v>
      </c>
    </row>
    <row r="176" spans="1:26" x14ac:dyDescent="0.35">
      <c r="A176" s="1">
        <v>41090</v>
      </c>
      <c r="B176">
        <v>4815</v>
      </c>
      <c r="C176">
        <v>3977.2</v>
      </c>
      <c r="D176">
        <v>4580</v>
      </c>
      <c r="E176">
        <v>0</v>
      </c>
      <c r="F176">
        <v>4686</v>
      </c>
      <c r="G176">
        <v>1</v>
      </c>
      <c r="H176">
        <f>IF(AND(L176=0,E176=0,G176=0,I176=0,O176=0,J176=0),1,0)</f>
        <v>0</v>
      </c>
      <c r="I176">
        <v>0</v>
      </c>
      <c r="J176">
        <v>0</v>
      </c>
      <c r="K176">
        <v>4225</v>
      </c>
      <c r="L176">
        <v>0</v>
      </c>
      <c r="M176">
        <v>0.51498780062739635</v>
      </c>
      <c r="N176">
        <v>1</v>
      </c>
      <c r="O176">
        <v>0</v>
      </c>
      <c r="Q176">
        <f t="shared" si="12"/>
        <v>5321.0413328016184</v>
      </c>
      <c r="R176">
        <f>Q176-B176</f>
        <v>506.04133280161841</v>
      </c>
      <c r="S176">
        <f t="shared" si="13"/>
        <v>506.04133280161841</v>
      </c>
      <c r="T176" s="8">
        <f>S176/B176</f>
        <v>0.10509685001072033</v>
      </c>
      <c r="U176">
        <v>828</v>
      </c>
      <c r="V176">
        <f t="shared" si="14"/>
        <v>9108.7439904291314</v>
      </c>
      <c r="W176">
        <f t="shared" si="15"/>
        <v>14904</v>
      </c>
      <c r="X176">
        <f t="shared" si="16"/>
        <v>506.04133280161841</v>
      </c>
      <c r="Y176">
        <f t="shared" si="17"/>
        <v>256077.83050363831</v>
      </c>
      <c r="Z176">
        <v>4058.4</v>
      </c>
    </row>
    <row r="177" spans="1:26" x14ac:dyDescent="0.35">
      <c r="A177" s="1">
        <v>41091</v>
      </c>
      <c r="B177">
        <v>4948</v>
      </c>
      <c r="C177">
        <v>4217.2</v>
      </c>
      <c r="D177">
        <v>4592</v>
      </c>
      <c r="E177">
        <v>0</v>
      </c>
      <c r="F177">
        <v>4815</v>
      </c>
      <c r="G177">
        <v>0</v>
      </c>
      <c r="H177">
        <f>IF(AND(L177=0,E177=0,G177=0,I177=0,O177=0,J177=0),1,0)</f>
        <v>1</v>
      </c>
      <c r="I177">
        <v>0</v>
      </c>
      <c r="J177">
        <v>0</v>
      </c>
      <c r="K177">
        <v>4527</v>
      </c>
      <c r="L177">
        <v>0</v>
      </c>
      <c r="M177">
        <v>0.51545253863134655</v>
      </c>
      <c r="N177">
        <v>1</v>
      </c>
      <c r="O177">
        <v>0</v>
      </c>
      <c r="Q177">
        <f t="shared" si="12"/>
        <v>5273.5434265545318</v>
      </c>
      <c r="R177">
        <f>Q177-B177</f>
        <v>325.54342655453183</v>
      </c>
      <c r="S177">
        <f t="shared" si="13"/>
        <v>325.54342655453183</v>
      </c>
      <c r="T177" s="8">
        <f>S177/B177</f>
        <v>6.5792931801643459E-2</v>
      </c>
      <c r="U177">
        <v>687</v>
      </c>
      <c r="V177">
        <f t="shared" si="14"/>
        <v>5859.781677981573</v>
      </c>
      <c r="W177">
        <f t="shared" si="15"/>
        <v>12366</v>
      </c>
      <c r="X177">
        <f t="shared" si="16"/>
        <v>325.54342655453183</v>
      </c>
      <c r="Y177">
        <f t="shared" si="17"/>
        <v>105978.52257286586</v>
      </c>
      <c r="Z177">
        <v>3958.4</v>
      </c>
    </row>
    <row r="178" spans="1:26" x14ac:dyDescent="0.35">
      <c r="A178" s="1">
        <v>41092</v>
      </c>
      <c r="B178">
        <v>3637</v>
      </c>
      <c r="C178">
        <v>4487.6000000000004</v>
      </c>
      <c r="D178">
        <v>3615</v>
      </c>
      <c r="E178">
        <v>0</v>
      </c>
      <c r="F178">
        <v>4948</v>
      </c>
      <c r="G178">
        <v>0</v>
      </c>
      <c r="H178">
        <f>IF(AND(L178=0,E178=0,G178=0,I178=0,O178=0,J178=0),1,0)</f>
        <v>0</v>
      </c>
      <c r="I178">
        <v>1</v>
      </c>
      <c r="J178">
        <v>0</v>
      </c>
      <c r="K178">
        <v>4816.333333333333</v>
      </c>
      <c r="L178">
        <v>0</v>
      </c>
      <c r="M178">
        <v>0.34768211920529801</v>
      </c>
      <c r="N178">
        <v>0</v>
      </c>
      <c r="O178">
        <v>0</v>
      </c>
      <c r="Q178">
        <f t="shared" si="12"/>
        <v>4096.1127389140584</v>
      </c>
      <c r="R178">
        <f>Q178-B178</f>
        <v>459.11273891405835</v>
      </c>
      <c r="S178">
        <f t="shared" si="13"/>
        <v>459.11273891405835</v>
      </c>
      <c r="T178" s="8">
        <f>S178/B178</f>
        <v>0.12623391226671937</v>
      </c>
      <c r="U178">
        <v>1215</v>
      </c>
      <c r="V178">
        <f t="shared" si="14"/>
        <v>8264.0293004530504</v>
      </c>
      <c r="W178">
        <f t="shared" si="15"/>
        <v>21870</v>
      </c>
      <c r="X178">
        <f t="shared" si="16"/>
        <v>459.11273891405835</v>
      </c>
      <c r="Y178">
        <f t="shared" si="17"/>
        <v>210784.50703316831</v>
      </c>
      <c r="Z178">
        <v>3977.2</v>
      </c>
    </row>
    <row r="179" spans="1:26" x14ac:dyDescent="0.35">
      <c r="A179" s="1">
        <v>41093</v>
      </c>
      <c r="B179">
        <v>4048</v>
      </c>
      <c r="C179">
        <v>4433.2</v>
      </c>
      <c r="D179">
        <v>3596</v>
      </c>
      <c r="E179">
        <v>0</v>
      </c>
      <c r="F179">
        <v>3637</v>
      </c>
      <c r="G179">
        <v>0</v>
      </c>
      <c r="H179">
        <f>IF(AND(L179=0,E179=0,G179=0,I179=0,O179=0,J179=0),1,0)</f>
        <v>0</v>
      </c>
      <c r="I179">
        <v>0</v>
      </c>
      <c r="J179">
        <v>0</v>
      </c>
      <c r="K179">
        <v>4466.666666666667</v>
      </c>
      <c r="L179">
        <v>1</v>
      </c>
      <c r="M179">
        <v>0.54775182990589055</v>
      </c>
      <c r="N179">
        <v>0</v>
      </c>
      <c r="O179">
        <v>0</v>
      </c>
      <c r="Q179">
        <f t="shared" si="12"/>
        <v>4388.4716039495652</v>
      </c>
      <c r="R179">
        <f>Q179-B179</f>
        <v>340.47160394956518</v>
      </c>
      <c r="S179">
        <f t="shared" si="13"/>
        <v>340.47160394956518</v>
      </c>
      <c r="T179" s="8">
        <f>S179/B179</f>
        <v>8.4108597813627756E-2</v>
      </c>
      <c r="U179">
        <v>918</v>
      </c>
      <c r="V179">
        <f t="shared" si="14"/>
        <v>6128.4888710921732</v>
      </c>
      <c r="W179">
        <f t="shared" si="15"/>
        <v>16524</v>
      </c>
      <c r="X179">
        <f t="shared" si="16"/>
        <v>340.47160394956518</v>
      </c>
      <c r="Y179">
        <f t="shared" si="17"/>
        <v>115920.91309598957</v>
      </c>
      <c r="Z179">
        <v>4217.2</v>
      </c>
    </row>
    <row r="180" spans="1:26" x14ac:dyDescent="0.35">
      <c r="A180" s="1">
        <v>41094</v>
      </c>
      <c r="B180">
        <v>3795</v>
      </c>
      <c r="C180">
        <v>4426.8</v>
      </c>
      <c r="D180">
        <v>3909</v>
      </c>
      <c r="E180">
        <v>1</v>
      </c>
      <c r="F180">
        <v>4048</v>
      </c>
      <c r="G180">
        <v>0</v>
      </c>
      <c r="H180">
        <f>IF(AND(L180=0,E180=0,G180=0,I180=0,O180=0,J180=0),1,0)</f>
        <v>0</v>
      </c>
      <c r="I180">
        <v>0</v>
      </c>
      <c r="J180">
        <v>0</v>
      </c>
      <c r="K180">
        <v>4211</v>
      </c>
      <c r="L180">
        <v>0</v>
      </c>
      <c r="M180">
        <v>0.4706053212501452</v>
      </c>
      <c r="N180">
        <v>0</v>
      </c>
      <c r="O180">
        <v>0</v>
      </c>
      <c r="Q180">
        <f t="shared" si="12"/>
        <v>4204.4670683548611</v>
      </c>
      <c r="R180">
        <f>Q180-B180</f>
        <v>409.46706835486111</v>
      </c>
      <c r="S180">
        <f t="shared" si="13"/>
        <v>409.46706835486111</v>
      </c>
      <c r="T180" s="8">
        <f>S180/B180</f>
        <v>0.10789646069956814</v>
      </c>
      <c r="U180">
        <v>1364</v>
      </c>
      <c r="V180">
        <f t="shared" si="14"/>
        <v>7370.4072303875</v>
      </c>
      <c r="W180">
        <f t="shared" si="15"/>
        <v>24552</v>
      </c>
      <c r="X180">
        <f t="shared" si="16"/>
        <v>409.46706835486111</v>
      </c>
      <c r="Y180">
        <f t="shared" si="17"/>
        <v>167663.28006712449</v>
      </c>
      <c r="Z180">
        <v>4487.6000000000004</v>
      </c>
    </row>
    <row r="181" spans="1:26" x14ac:dyDescent="0.35">
      <c r="A181" s="1">
        <v>41095</v>
      </c>
      <c r="B181">
        <v>3891</v>
      </c>
      <c r="C181">
        <v>4248.6000000000004</v>
      </c>
      <c r="D181">
        <v>4080</v>
      </c>
      <c r="E181">
        <v>0</v>
      </c>
      <c r="F181">
        <v>3795</v>
      </c>
      <c r="G181">
        <v>0</v>
      </c>
      <c r="H181">
        <f>IF(AND(L181=0,E181=0,G181=0,I181=0,O181=0,J181=0),1,0)</f>
        <v>0</v>
      </c>
      <c r="I181">
        <v>0</v>
      </c>
      <c r="J181">
        <v>0</v>
      </c>
      <c r="K181">
        <v>3826.6666666666665</v>
      </c>
      <c r="L181">
        <v>0</v>
      </c>
      <c r="M181">
        <v>0.51115371209480653</v>
      </c>
      <c r="N181">
        <v>0</v>
      </c>
      <c r="O181">
        <v>1</v>
      </c>
      <c r="Q181">
        <f t="shared" si="12"/>
        <v>4478.1536554751256</v>
      </c>
      <c r="R181">
        <f>Q181-B181</f>
        <v>587.15365547512556</v>
      </c>
      <c r="S181">
        <f t="shared" si="13"/>
        <v>587.15365547512556</v>
      </c>
      <c r="T181" s="8">
        <f>S181/B181</f>
        <v>0.15090045116297238</v>
      </c>
      <c r="U181">
        <v>1221</v>
      </c>
      <c r="V181">
        <f t="shared" si="14"/>
        <v>10568.76579855226</v>
      </c>
      <c r="W181">
        <f t="shared" si="15"/>
        <v>21978</v>
      </c>
      <c r="X181">
        <f t="shared" si="16"/>
        <v>587.15365547512556</v>
      </c>
      <c r="Y181">
        <f t="shared" si="17"/>
        <v>344749.41513780243</v>
      </c>
      <c r="Z181">
        <v>4433.2</v>
      </c>
    </row>
    <row r="182" spans="1:26" x14ac:dyDescent="0.35">
      <c r="A182" s="1">
        <v>41096</v>
      </c>
      <c r="B182">
        <v>3962</v>
      </c>
      <c r="C182">
        <v>4063.8</v>
      </c>
      <c r="D182">
        <v>4686</v>
      </c>
      <c r="E182">
        <v>0</v>
      </c>
      <c r="F182">
        <v>3891</v>
      </c>
      <c r="G182">
        <v>0</v>
      </c>
      <c r="H182">
        <f>IF(AND(L182=0,E182=0,G182=0,I182=0,O182=0,J182=0),1,0)</f>
        <v>0</v>
      </c>
      <c r="I182">
        <v>0</v>
      </c>
      <c r="J182">
        <v>1</v>
      </c>
      <c r="K182">
        <v>3911.3333333333335</v>
      </c>
      <c r="L182">
        <v>0</v>
      </c>
      <c r="M182">
        <v>0.50824909957011732</v>
      </c>
      <c r="N182">
        <v>0</v>
      </c>
      <c r="O182">
        <v>0</v>
      </c>
      <c r="Q182">
        <f t="shared" si="12"/>
        <v>4783.091863185291</v>
      </c>
      <c r="R182">
        <f>Q182-B182</f>
        <v>821.091863185291</v>
      </c>
      <c r="S182">
        <f t="shared" si="13"/>
        <v>821.091863185291</v>
      </c>
      <c r="T182" s="8">
        <f>S182/B182</f>
        <v>0.20724176254045709</v>
      </c>
      <c r="U182">
        <v>1257</v>
      </c>
      <c r="V182">
        <f t="shared" si="14"/>
        <v>14779.653537335238</v>
      </c>
      <c r="W182">
        <f t="shared" si="15"/>
        <v>22626</v>
      </c>
      <c r="X182">
        <f t="shared" si="16"/>
        <v>821.091863185291</v>
      </c>
      <c r="Y182">
        <f t="shared" si="17"/>
        <v>674191.84778909269</v>
      </c>
      <c r="Z182">
        <v>4426.8</v>
      </c>
    </row>
    <row r="183" spans="1:26" x14ac:dyDescent="0.35">
      <c r="A183" s="1">
        <v>41097</v>
      </c>
      <c r="B183">
        <v>4371</v>
      </c>
      <c r="C183">
        <v>3866.6</v>
      </c>
      <c r="D183">
        <v>4815</v>
      </c>
      <c r="E183">
        <v>0</v>
      </c>
      <c r="F183">
        <v>3962</v>
      </c>
      <c r="G183">
        <v>1</v>
      </c>
      <c r="H183">
        <f>IF(AND(L183=0,E183=0,G183=0,I183=0,O183=0,J183=0),1,0)</f>
        <v>0</v>
      </c>
      <c r="I183">
        <v>0</v>
      </c>
      <c r="J183">
        <v>0</v>
      </c>
      <c r="K183">
        <v>3882.6666666666665</v>
      </c>
      <c r="L183">
        <v>0</v>
      </c>
      <c r="M183">
        <v>0.54751946090391546</v>
      </c>
      <c r="N183">
        <v>1</v>
      </c>
      <c r="O183">
        <v>0</v>
      </c>
      <c r="Q183">
        <f t="shared" si="12"/>
        <v>5107.0606753435222</v>
      </c>
      <c r="R183">
        <f>Q183-B183</f>
        <v>736.06067534352223</v>
      </c>
      <c r="S183">
        <f t="shared" si="13"/>
        <v>736.06067534352223</v>
      </c>
      <c r="T183" s="8">
        <f>S183/B183</f>
        <v>0.16839640250366558</v>
      </c>
      <c r="U183">
        <v>1250</v>
      </c>
      <c r="V183">
        <f t="shared" si="14"/>
        <v>13249.0921561834</v>
      </c>
      <c r="W183">
        <f t="shared" si="15"/>
        <v>22500</v>
      </c>
      <c r="X183">
        <f t="shared" si="16"/>
        <v>736.06067534352223</v>
      </c>
      <c r="Y183">
        <f t="shared" si="17"/>
        <v>541785.31778716203</v>
      </c>
      <c r="Z183">
        <v>4248.6000000000004</v>
      </c>
    </row>
    <row r="184" spans="1:26" x14ac:dyDescent="0.35">
      <c r="A184" s="1">
        <v>41098</v>
      </c>
      <c r="B184">
        <v>5165</v>
      </c>
      <c r="C184">
        <v>4013.4</v>
      </c>
      <c r="D184">
        <v>4948</v>
      </c>
      <c r="E184">
        <v>0</v>
      </c>
      <c r="F184">
        <v>4371</v>
      </c>
      <c r="G184">
        <v>0</v>
      </c>
      <c r="H184">
        <f>IF(AND(L184=0,E184=0,G184=0,I184=0,O184=0,J184=0),1,0)</f>
        <v>1</v>
      </c>
      <c r="I184">
        <v>0</v>
      </c>
      <c r="J184">
        <v>0</v>
      </c>
      <c r="K184">
        <v>4074.6666666666665</v>
      </c>
      <c r="L184">
        <v>0</v>
      </c>
      <c r="M184">
        <v>0.59225049378412919</v>
      </c>
      <c r="N184">
        <v>1</v>
      </c>
      <c r="O184">
        <v>0</v>
      </c>
      <c r="Q184">
        <f t="shared" si="12"/>
        <v>5137.8785233436502</v>
      </c>
      <c r="R184">
        <f>Q184-B184</f>
        <v>-27.121476656349842</v>
      </c>
      <c r="S184">
        <f t="shared" si="13"/>
        <v>27.121476656349842</v>
      </c>
      <c r="T184" s="8">
        <f>S184/B184</f>
        <v>5.2510119373378201E-3</v>
      </c>
      <c r="U184">
        <v>790</v>
      </c>
      <c r="V184">
        <f t="shared" si="14"/>
        <v>1952.7463192571886</v>
      </c>
      <c r="W184">
        <f t="shared" si="15"/>
        <v>14220</v>
      </c>
      <c r="X184">
        <f t="shared" si="16"/>
        <v>-54.242953312699683</v>
      </c>
      <c r="Y184">
        <f t="shared" si="17"/>
        <v>2942.2979840837174</v>
      </c>
      <c r="Z184">
        <v>4063.8</v>
      </c>
    </row>
    <row r="185" spans="1:26" x14ac:dyDescent="0.35">
      <c r="A185" s="1">
        <v>41099</v>
      </c>
      <c r="B185">
        <v>3698</v>
      </c>
      <c r="C185">
        <v>4236.8</v>
      </c>
      <c r="D185">
        <v>3637</v>
      </c>
      <c r="E185">
        <v>0</v>
      </c>
      <c r="F185">
        <v>5165</v>
      </c>
      <c r="G185">
        <v>0</v>
      </c>
      <c r="H185">
        <f>IF(AND(L185=0,E185=0,G185=0,I185=0,O185=0,J185=0),1,0)</f>
        <v>0</v>
      </c>
      <c r="I185">
        <v>1</v>
      </c>
      <c r="J185">
        <v>0</v>
      </c>
      <c r="K185">
        <v>4499.333333333333</v>
      </c>
      <c r="L185">
        <v>0</v>
      </c>
      <c r="M185">
        <v>0.32955733705123735</v>
      </c>
      <c r="N185">
        <v>0</v>
      </c>
      <c r="O185">
        <v>0</v>
      </c>
      <c r="Q185">
        <f t="shared" si="12"/>
        <v>4067.9764037148993</v>
      </c>
      <c r="R185">
        <f>Q185-B185</f>
        <v>369.97640371489933</v>
      </c>
      <c r="S185">
        <f t="shared" si="13"/>
        <v>369.97640371489933</v>
      </c>
      <c r="T185" s="8">
        <f>S185/B185</f>
        <v>0.10004770246481864</v>
      </c>
      <c r="U185">
        <v>1162</v>
      </c>
      <c r="V185">
        <f t="shared" si="14"/>
        <v>6659.575266868188</v>
      </c>
      <c r="W185">
        <f t="shared" si="15"/>
        <v>20916</v>
      </c>
      <c r="X185">
        <f t="shared" si="16"/>
        <v>369.97640371489933</v>
      </c>
      <c r="Y185">
        <f t="shared" si="17"/>
        <v>136882.53930581018</v>
      </c>
      <c r="Z185">
        <v>3866.6</v>
      </c>
    </row>
    <row r="186" spans="1:26" x14ac:dyDescent="0.35">
      <c r="A186" s="1">
        <v>41100</v>
      </c>
      <c r="B186">
        <v>4292</v>
      </c>
      <c r="C186">
        <v>4217.3999999999996</v>
      </c>
      <c r="D186">
        <v>4048</v>
      </c>
      <c r="E186">
        <v>0</v>
      </c>
      <c r="F186">
        <v>3698</v>
      </c>
      <c r="G186">
        <v>0</v>
      </c>
      <c r="H186">
        <f>IF(AND(L186=0,E186=0,G186=0,I186=0,O186=0,J186=0),1,0)</f>
        <v>0</v>
      </c>
      <c r="I186">
        <v>0</v>
      </c>
      <c r="J186">
        <v>0</v>
      </c>
      <c r="K186">
        <v>4411.333333333333</v>
      </c>
      <c r="L186">
        <v>1</v>
      </c>
      <c r="M186">
        <v>0.56901359358661552</v>
      </c>
      <c r="N186">
        <v>0</v>
      </c>
      <c r="O186">
        <v>0</v>
      </c>
      <c r="Q186">
        <f t="shared" si="12"/>
        <v>4427.8433324448943</v>
      </c>
      <c r="R186">
        <f>Q186-B186</f>
        <v>135.84333244489426</v>
      </c>
      <c r="S186">
        <f t="shared" si="13"/>
        <v>135.84333244489426</v>
      </c>
      <c r="T186" s="8">
        <f>S186/B186</f>
        <v>3.1650357046806681E-2</v>
      </c>
      <c r="U186">
        <v>637</v>
      </c>
      <c r="V186">
        <f t="shared" si="14"/>
        <v>2445.1799840080967</v>
      </c>
      <c r="W186">
        <f t="shared" si="15"/>
        <v>11466</v>
      </c>
      <c r="X186">
        <f t="shared" si="16"/>
        <v>135.84333244489426</v>
      </c>
      <c r="Y186">
        <f t="shared" si="17"/>
        <v>18453.410969734061</v>
      </c>
      <c r="Z186">
        <v>4013.4</v>
      </c>
    </row>
    <row r="187" spans="1:26" x14ac:dyDescent="0.35">
      <c r="A187" s="1">
        <v>41101</v>
      </c>
      <c r="B187">
        <v>4362</v>
      </c>
      <c r="C187">
        <v>4297.6000000000004</v>
      </c>
      <c r="D187">
        <v>3795</v>
      </c>
      <c r="E187">
        <v>1</v>
      </c>
      <c r="F187">
        <v>4292</v>
      </c>
      <c r="G187">
        <v>0</v>
      </c>
      <c r="H187">
        <f>IF(AND(L187=0,E187=0,G187=0,I187=0,O187=0,J187=0),1,0)</f>
        <v>0</v>
      </c>
      <c r="I187">
        <v>0</v>
      </c>
      <c r="J187">
        <v>0</v>
      </c>
      <c r="K187">
        <v>4385</v>
      </c>
      <c r="L187">
        <v>0</v>
      </c>
      <c r="M187">
        <v>0.50813291506912983</v>
      </c>
      <c r="N187">
        <v>0</v>
      </c>
      <c r="O187">
        <v>0</v>
      </c>
      <c r="Q187">
        <f t="shared" si="12"/>
        <v>4201.3827414858461</v>
      </c>
      <c r="R187">
        <f>Q187-B187</f>
        <v>-160.61725851415395</v>
      </c>
      <c r="S187">
        <f t="shared" si="13"/>
        <v>160.61725851415395</v>
      </c>
      <c r="T187" s="8">
        <f>S187/B187</f>
        <v>3.6821929966564408E-2</v>
      </c>
      <c r="U187">
        <v>630</v>
      </c>
      <c r="V187">
        <f t="shared" si="14"/>
        <v>11564.442613019084</v>
      </c>
      <c r="W187">
        <f t="shared" si="15"/>
        <v>11340</v>
      </c>
      <c r="X187">
        <f t="shared" si="16"/>
        <v>-321.23451702830789</v>
      </c>
      <c r="Y187">
        <f t="shared" si="17"/>
        <v>103191.61493041023</v>
      </c>
      <c r="Z187">
        <v>4236.8</v>
      </c>
    </row>
    <row r="188" spans="1:26" x14ac:dyDescent="0.35">
      <c r="A188" s="1">
        <v>41102</v>
      </c>
      <c r="B188">
        <v>4619</v>
      </c>
      <c r="C188">
        <v>4377.6000000000004</v>
      </c>
      <c r="D188">
        <v>3891</v>
      </c>
      <c r="E188">
        <v>0</v>
      </c>
      <c r="F188">
        <v>4362</v>
      </c>
      <c r="G188">
        <v>0</v>
      </c>
      <c r="H188">
        <f>IF(AND(L188=0,E188=0,G188=0,I188=0,O188=0,J188=0),1,0)</f>
        <v>0</v>
      </c>
      <c r="I188">
        <v>0</v>
      </c>
      <c r="J188">
        <v>0</v>
      </c>
      <c r="K188">
        <v>4117.333333333333</v>
      </c>
      <c r="L188">
        <v>0</v>
      </c>
      <c r="M188">
        <v>0.52985941675380499</v>
      </c>
      <c r="N188">
        <v>0</v>
      </c>
      <c r="O188">
        <v>1</v>
      </c>
      <c r="Q188">
        <f t="shared" si="12"/>
        <v>4661.6008537419739</v>
      </c>
      <c r="R188">
        <f>Q188-B188</f>
        <v>42.600853741973879</v>
      </c>
      <c r="S188">
        <f t="shared" si="13"/>
        <v>42.600853741973879</v>
      </c>
      <c r="T188" s="8">
        <f>S188/B188</f>
        <v>9.2229603251729551E-3</v>
      </c>
      <c r="U188">
        <v>616</v>
      </c>
      <c r="V188">
        <f t="shared" si="14"/>
        <v>766.81536735552982</v>
      </c>
      <c r="W188">
        <f t="shared" si="15"/>
        <v>11088</v>
      </c>
      <c r="X188">
        <f t="shared" si="16"/>
        <v>42.600853741973879</v>
      </c>
      <c r="Y188">
        <f t="shared" si="17"/>
        <v>1814.8327395450499</v>
      </c>
      <c r="Z188">
        <v>4217.3999999999996</v>
      </c>
    </row>
    <row r="189" spans="1:26" x14ac:dyDescent="0.35">
      <c r="A189" s="1">
        <v>41103</v>
      </c>
      <c r="B189">
        <v>4451</v>
      </c>
      <c r="C189">
        <v>4427.2</v>
      </c>
      <c r="D189">
        <v>3962</v>
      </c>
      <c r="E189">
        <v>0</v>
      </c>
      <c r="F189">
        <v>4619</v>
      </c>
      <c r="G189">
        <v>0</v>
      </c>
      <c r="H189">
        <f>IF(AND(L189=0,E189=0,G189=0,I189=0,O189=0,J189=0),1,0)</f>
        <v>0</v>
      </c>
      <c r="I189">
        <v>0</v>
      </c>
      <c r="J189">
        <v>1</v>
      </c>
      <c r="K189">
        <v>4424.333333333333</v>
      </c>
      <c r="L189">
        <v>0</v>
      </c>
      <c r="M189">
        <v>0.48048100383408854</v>
      </c>
      <c r="N189">
        <v>0</v>
      </c>
      <c r="O189">
        <v>0</v>
      </c>
      <c r="Q189">
        <f t="shared" si="12"/>
        <v>4984.0274005109768</v>
      </c>
      <c r="R189">
        <f>Q189-B189</f>
        <v>533.0274005109768</v>
      </c>
      <c r="S189">
        <f t="shared" si="13"/>
        <v>533.0274005109768</v>
      </c>
      <c r="T189" s="8">
        <f>S189/B189</f>
        <v>0.11975452718736841</v>
      </c>
      <c r="U189">
        <v>924</v>
      </c>
      <c r="V189">
        <f t="shared" si="14"/>
        <v>9594.4932091975825</v>
      </c>
      <c r="W189">
        <f t="shared" si="15"/>
        <v>16632</v>
      </c>
      <c r="X189">
        <f t="shared" si="16"/>
        <v>533.0274005109768</v>
      </c>
      <c r="Y189">
        <f t="shared" si="17"/>
        <v>284118.20969548926</v>
      </c>
      <c r="Z189">
        <v>4297.6000000000004</v>
      </c>
    </row>
    <row r="190" spans="1:26" x14ac:dyDescent="0.35">
      <c r="A190" s="1">
        <v>41104</v>
      </c>
      <c r="B190">
        <v>5277</v>
      </c>
      <c r="C190">
        <v>4284.3999999999996</v>
      </c>
      <c r="D190">
        <v>4371</v>
      </c>
      <c r="E190">
        <v>0</v>
      </c>
      <c r="F190">
        <v>4451</v>
      </c>
      <c r="G190">
        <v>1</v>
      </c>
      <c r="H190">
        <f>IF(AND(L190=0,E190=0,G190=0,I190=0,O190=0,J190=0),1,0)</f>
        <v>0</v>
      </c>
      <c r="I190">
        <v>0</v>
      </c>
      <c r="J190">
        <v>0</v>
      </c>
      <c r="K190">
        <v>4477.333333333333</v>
      </c>
      <c r="L190">
        <v>0</v>
      </c>
      <c r="M190">
        <v>0.59596839781573141</v>
      </c>
      <c r="N190">
        <v>1</v>
      </c>
      <c r="O190">
        <v>0</v>
      </c>
      <c r="Q190">
        <f t="shared" si="12"/>
        <v>5321.917497460885</v>
      </c>
      <c r="R190">
        <f>Q190-B190</f>
        <v>44.917497460884988</v>
      </c>
      <c r="S190">
        <f t="shared" si="13"/>
        <v>44.917497460884988</v>
      </c>
      <c r="T190" s="8">
        <f>S190/B190</f>
        <v>8.5119381203117277E-3</v>
      </c>
      <c r="U190">
        <v>667</v>
      </c>
      <c r="V190">
        <f t="shared" si="14"/>
        <v>808.51495429592978</v>
      </c>
      <c r="W190">
        <f t="shared" si="15"/>
        <v>12006</v>
      </c>
      <c r="X190">
        <f t="shared" si="16"/>
        <v>44.917497460884988</v>
      </c>
      <c r="Y190">
        <f t="shared" si="17"/>
        <v>2017.5815781486094</v>
      </c>
      <c r="Z190">
        <v>4377.6000000000004</v>
      </c>
    </row>
    <row r="191" spans="1:26" x14ac:dyDescent="0.35">
      <c r="A191" s="1">
        <v>41105</v>
      </c>
      <c r="B191">
        <v>5596</v>
      </c>
      <c r="C191">
        <v>4600.2</v>
      </c>
      <c r="D191">
        <v>5165</v>
      </c>
      <c r="E191">
        <v>0</v>
      </c>
      <c r="F191">
        <v>5277</v>
      </c>
      <c r="G191">
        <v>0</v>
      </c>
      <c r="H191">
        <f>IF(AND(L191=0,E191=0,G191=0,I191=0,O191=0,J191=0),1,0)</f>
        <v>1</v>
      </c>
      <c r="I191">
        <v>0</v>
      </c>
      <c r="J191">
        <v>0</v>
      </c>
      <c r="K191">
        <v>4782.333333333333</v>
      </c>
      <c r="L191">
        <v>0</v>
      </c>
      <c r="M191">
        <v>0.53706285581503432</v>
      </c>
      <c r="N191">
        <v>1</v>
      </c>
      <c r="O191">
        <v>0</v>
      </c>
      <c r="Q191">
        <f t="shared" si="12"/>
        <v>5707.1590276193056</v>
      </c>
      <c r="R191">
        <f>Q191-B191</f>
        <v>111.15902761930556</v>
      </c>
      <c r="S191">
        <f t="shared" si="13"/>
        <v>111.15902761930556</v>
      </c>
      <c r="T191" s="8">
        <f>S191/B191</f>
        <v>1.9864014942692201E-2</v>
      </c>
      <c r="U191">
        <v>719</v>
      </c>
      <c r="V191">
        <f t="shared" si="14"/>
        <v>2000.8624971475001</v>
      </c>
      <c r="W191">
        <f t="shared" si="15"/>
        <v>12942</v>
      </c>
      <c r="X191">
        <f t="shared" si="16"/>
        <v>111.15902761930556</v>
      </c>
      <c r="Y191">
        <f t="shared" si="17"/>
        <v>12356.329421269536</v>
      </c>
      <c r="Z191">
        <v>4427.2</v>
      </c>
    </row>
    <row r="192" spans="1:26" x14ac:dyDescent="0.35">
      <c r="A192" s="1">
        <v>41106</v>
      </c>
      <c r="B192">
        <v>4242</v>
      </c>
      <c r="C192">
        <v>4861</v>
      </c>
      <c r="D192">
        <v>3698</v>
      </c>
      <c r="E192">
        <v>0</v>
      </c>
      <c r="F192">
        <v>5596</v>
      </c>
      <c r="G192">
        <v>0</v>
      </c>
      <c r="H192">
        <f>IF(AND(L192=0,E192=0,G192=0,I192=0,O192=0,J192=0),1,0)</f>
        <v>0</v>
      </c>
      <c r="I192">
        <v>1</v>
      </c>
      <c r="J192">
        <v>0</v>
      </c>
      <c r="K192">
        <v>5108</v>
      </c>
      <c r="L192">
        <v>0</v>
      </c>
      <c r="M192">
        <v>0.3426861856628326</v>
      </c>
      <c r="N192">
        <v>0</v>
      </c>
      <c r="O192">
        <v>0</v>
      </c>
      <c r="Q192">
        <f t="shared" si="12"/>
        <v>4467.5401324962768</v>
      </c>
      <c r="R192">
        <f>Q192-B192</f>
        <v>225.54013249627678</v>
      </c>
      <c r="S192">
        <f t="shared" si="13"/>
        <v>225.54013249627678</v>
      </c>
      <c r="T192" s="8">
        <f>S192/B192</f>
        <v>5.3168348066071847E-2</v>
      </c>
      <c r="U192">
        <v>624</v>
      </c>
      <c r="V192">
        <f t="shared" si="14"/>
        <v>4059.7223849329821</v>
      </c>
      <c r="W192">
        <f t="shared" si="15"/>
        <v>11232</v>
      </c>
      <c r="X192">
        <f t="shared" si="16"/>
        <v>225.54013249627678</v>
      </c>
      <c r="Y192">
        <f t="shared" si="17"/>
        <v>50868.351366438088</v>
      </c>
      <c r="Z192">
        <v>4284.3999999999996</v>
      </c>
    </row>
    <row r="193" spans="1:26" x14ac:dyDescent="0.35">
      <c r="A193" s="1">
        <v>41107</v>
      </c>
      <c r="B193">
        <v>4394</v>
      </c>
      <c r="C193">
        <v>4837</v>
      </c>
      <c r="D193">
        <v>4292</v>
      </c>
      <c r="E193">
        <v>0</v>
      </c>
      <c r="F193">
        <v>4242</v>
      </c>
      <c r="G193">
        <v>0</v>
      </c>
      <c r="H193">
        <f>IF(AND(L193=0,E193=0,G193=0,I193=0,O193=0,J193=0),1,0)</f>
        <v>0</v>
      </c>
      <c r="I193">
        <v>0</v>
      </c>
      <c r="J193">
        <v>0</v>
      </c>
      <c r="K193">
        <v>5038.333333333333</v>
      </c>
      <c r="L193">
        <v>1</v>
      </c>
      <c r="M193">
        <v>0.51766004415011035</v>
      </c>
      <c r="N193">
        <v>0</v>
      </c>
      <c r="O193">
        <v>0</v>
      </c>
      <c r="Q193">
        <f t="shared" si="12"/>
        <v>4904.1032521528668</v>
      </c>
      <c r="R193">
        <f>Q193-B193</f>
        <v>510.10325215286684</v>
      </c>
      <c r="S193">
        <f t="shared" si="13"/>
        <v>510.10325215286684</v>
      </c>
      <c r="T193" s="8">
        <f>S193/B193</f>
        <v>0.11609086302978308</v>
      </c>
      <c r="U193">
        <v>756</v>
      </c>
      <c r="V193">
        <f t="shared" si="14"/>
        <v>9181.8585387516032</v>
      </c>
      <c r="W193">
        <f t="shared" si="15"/>
        <v>13608</v>
      </c>
      <c r="X193">
        <f t="shared" si="16"/>
        <v>510.10325215286684</v>
      </c>
      <c r="Y193">
        <f t="shared" si="17"/>
        <v>260205.32785693125</v>
      </c>
      <c r="Z193">
        <v>4600.2</v>
      </c>
    </row>
    <row r="194" spans="1:26" x14ac:dyDescent="0.35">
      <c r="A194" s="1">
        <v>41108</v>
      </c>
      <c r="B194">
        <v>4551</v>
      </c>
      <c r="C194">
        <v>4792</v>
      </c>
      <c r="D194">
        <v>4362</v>
      </c>
      <c r="E194">
        <v>1</v>
      </c>
      <c r="F194">
        <v>4394</v>
      </c>
      <c r="G194">
        <v>0</v>
      </c>
      <c r="H194">
        <f>IF(AND(L194=0,E194=0,G194=0,I194=0,O194=0,J194=0),1,0)</f>
        <v>0</v>
      </c>
      <c r="I194">
        <v>0</v>
      </c>
      <c r="J194">
        <v>0</v>
      </c>
      <c r="K194">
        <v>4744</v>
      </c>
      <c r="L194">
        <v>0</v>
      </c>
      <c r="M194">
        <v>0.51824096665504826</v>
      </c>
      <c r="N194">
        <v>0</v>
      </c>
      <c r="O194">
        <v>0</v>
      </c>
      <c r="Q194">
        <f t="shared" si="12"/>
        <v>4566.3837700938802</v>
      </c>
      <c r="R194">
        <f>Q194-B194</f>
        <v>15.38377009388023</v>
      </c>
      <c r="S194">
        <f t="shared" si="13"/>
        <v>15.38377009388023</v>
      </c>
      <c r="T194" s="8">
        <f>S194/B194</f>
        <v>3.3803054480070821E-3</v>
      </c>
      <c r="U194">
        <v>700</v>
      </c>
      <c r="V194">
        <f t="shared" si="14"/>
        <v>276.90786168984414</v>
      </c>
      <c r="W194">
        <f t="shared" si="15"/>
        <v>12600</v>
      </c>
      <c r="X194">
        <f t="shared" si="16"/>
        <v>15.38377009388023</v>
      </c>
      <c r="Y194">
        <f t="shared" si="17"/>
        <v>236.66038230136374</v>
      </c>
      <c r="Z194">
        <v>4861</v>
      </c>
    </row>
    <row r="195" spans="1:26" x14ac:dyDescent="0.35">
      <c r="A195" s="1">
        <v>41109</v>
      </c>
      <c r="B195">
        <v>4973</v>
      </c>
      <c r="C195">
        <v>4812</v>
      </c>
      <c r="D195">
        <v>4619</v>
      </c>
      <c r="E195">
        <v>0</v>
      </c>
      <c r="F195">
        <v>4551</v>
      </c>
      <c r="G195">
        <v>0</v>
      </c>
      <c r="H195">
        <f>IF(AND(L195=0,E195=0,G195=0,I195=0,O195=0,J195=0),1,0)</f>
        <v>0</v>
      </c>
      <c r="I195">
        <v>0</v>
      </c>
      <c r="J195">
        <v>0</v>
      </c>
      <c r="K195">
        <v>4395.666666666667</v>
      </c>
      <c r="L195">
        <v>0</v>
      </c>
      <c r="M195">
        <v>0.54902985941675375</v>
      </c>
      <c r="N195">
        <v>0</v>
      </c>
      <c r="O195">
        <v>1</v>
      </c>
      <c r="Q195">
        <f t="shared" ref="Q195:Q258" si="18">$AB$2+SUMPRODUCT(C195:J195,$AC$2:$AJ$2)</f>
        <v>5067.7141252821548</v>
      </c>
      <c r="R195">
        <f>Q195-B195</f>
        <v>94.714125282154782</v>
      </c>
      <c r="S195">
        <f t="shared" ref="S195:S258" si="19">ABS(R195)</f>
        <v>94.714125282154782</v>
      </c>
      <c r="T195" s="8">
        <f>S195/B195</f>
        <v>1.9045671683521975E-2</v>
      </c>
      <c r="U195">
        <v>467</v>
      </c>
      <c r="V195">
        <f t="shared" ref="V195:V258" si="20">IF(R195&lt;0,R195*-72,R195*18)</f>
        <v>1704.8542550787861</v>
      </c>
      <c r="W195">
        <f t="shared" ref="W195:W258" si="21">U195*18</f>
        <v>8406</v>
      </c>
      <c r="X195">
        <f t="shared" ref="X195:X258" si="22">IF(R195&lt;0,R195*2,R195)</f>
        <v>94.714125282154782</v>
      </c>
      <c r="Y195">
        <f t="shared" ref="Y195:Y258" si="23">X195^2</f>
        <v>8970.7655279637111</v>
      </c>
      <c r="Z195">
        <v>4837</v>
      </c>
    </row>
    <row r="196" spans="1:26" x14ac:dyDescent="0.35">
      <c r="A196" s="1">
        <v>41110</v>
      </c>
      <c r="B196">
        <v>4931</v>
      </c>
      <c r="C196">
        <v>4751.2</v>
      </c>
      <c r="D196">
        <v>4451</v>
      </c>
      <c r="E196">
        <v>0</v>
      </c>
      <c r="F196">
        <v>4973</v>
      </c>
      <c r="G196">
        <v>0</v>
      </c>
      <c r="H196">
        <f>IF(AND(L196=0,E196=0,G196=0,I196=0,O196=0,J196=0),1,0)</f>
        <v>0</v>
      </c>
      <c r="I196">
        <v>0</v>
      </c>
      <c r="J196">
        <v>1</v>
      </c>
      <c r="K196">
        <v>4639.333333333333</v>
      </c>
      <c r="L196">
        <v>0</v>
      </c>
      <c r="M196">
        <v>0.49512025095852213</v>
      </c>
      <c r="N196">
        <v>0</v>
      </c>
      <c r="O196">
        <v>0</v>
      </c>
      <c r="Q196">
        <f t="shared" si="18"/>
        <v>5340.4006687508827</v>
      </c>
      <c r="R196">
        <f>Q196-B196</f>
        <v>409.40066875088269</v>
      </c>
      <c r="S196">
        <f t="shared" si="19"/>
        <v>409.40066875088269</v>
      </c>
      <c r="T196" s="8">
        <f>S196/B196</f>
        <v>8.3025891046619893E-2</v>
      </c>
      <c r="U196">
        <v>1209</v>
      </c>
      <c r="V196">
        <f t="shared" si="20"/>
        <v>7369.2120375158884</v>
      </c>
      <c r="W196">
        <f t="shared" si="21"/>
        <v>21762</v>
      </c>
      <c r="X196">
        <f t="shared" si="22"/>
        <v>409.40066875088269</v>
      </c>
      <c r="Y196">
        <f t="shared" si="23"/>
        <v>167608.90757366997</v>
      </c>
      <c r="Z196">
        <v>4792</v>
      </c>
    </row>
    <row r="197" spans="1:26" x14ac:dyDescent="0.35">
      <c r="A197" s="1">
        <v>41111</v>
      </c>
      <c r="B197">
        <v>4628.5</v>
      </c>
      <c r="C197">
        <v>4618.2</v>
      </c>
      <c r="D197">
        <v>5277</v>
      </c>
      <c r="E197">
        <v>0</v>
      </c>
      <c r="F197">
        <v>4931</v>
      </c>
      <c r="G197">
        <v>1</v>
      </c>
      <c r="H197">
        <f>IF(AND(L197=0,E197=0,G197=0,I197=0,O197=0,J197=0),1,0)</f>
        <v>0</v>
      </c>
      <c r="I197">
        <v>0</v>
      </c>
      <c r="J197">
        <v>0</v>
      </c>
      <c r="K197">
        <v>4818.333333333333</v>
      </c>
      <c r="L197">
        <v>0</v>
      </c>
      <c r="M197">
        <v>0.46485418845126059</v>
      </c>
      <c r="N197">
        <v>1</v>
      </c>
      <c r="O197">
        <v>0</v>
      </c>
      <c r="Q197">
        <f t="shared" si="18"/>
        <v>5820.3085209188903</v>
      </c>
      <c r="R197">
        <f>Q197-B197</f>
        <v>1191.8085209188903</v>
      </c>
      <c r="S197">
        <f t="shared" si="19"/>
        <v>1191.8085209188903</v>
      </c>
      <c r="T197" s="8">
        <f>S197/B197</f>
        <v>0.25749346892489799</v>
      </c>
      <c r="U197">
        <v>2035</v>
      </c>
      <c r="V197">
        <f t="shared" si="20"/>
        <v>21452.553376540025</v>
      </c>
      <c r="W197">
        <f t="shared" si="21"/>
        <v>36630</v>
      </c>
      <c r="X197">
        <f t="shared" si="22"/>
        <v>1191.8085209188903</v>
      </c>
      <c r="Y197">
        <f t="shared" si="23"/>
        <v>1420407.550534873</v>
      </c>
      <c r="Z197">
        <v>4812</v>
      </c>
    </row>
    <row r="198" spans="1:26" x14ac:dyDescent="0.35">
      <c r="A198" s="1">
        <v>41112</v>
      </c>
      <c r="B198">
        <v>2695</v>
      </c>
      <c r="C198">
        <v>4695.5</v>
      </c>
      <c r="D198">
        <v>5596</v>
      </c>
      <c r="E198">
        <v>0</v>
      </c>
      <c r="F198">
        <v>4628.5</v>
      </c>
      <c r="G198">
        <v>0</v>
      </c>
      <c r="H198">
        <f>IF(AND(L198=0,E198=0,G198=0,I198=0,O198=0,J198=0),1,0)</f>
        <v>1</v>
      </c>
      <c r="I198">
        <v>0</v>
      </c>
      <c r="J198">
        <v>0</v>
      </c>
      <c r="K198">
        <v>4844.166666666667</v>
      </c>
      <c r="L198">
        <v>0</v>
      </c>
      <c r="M198">
        <v>0.27535726734053678</v>
      </c>
      <c r="N198">
        <v>1</v>
      </c>
      <c r="O198">
        <v>0</v>
      </c>
      <c r="Q198">
        <f t="shared" si="18"/>
        <v>5645.9436213267054</v>
      </c>
      <c r="R198">
        <f>Q198-B198</f>
        <v>2950.9436213267054</v>
      </c>
      <c r="S198">
        <f t="shared" si="19"/>
        <v>2950.9436213267054</v>
      </c>
      <c r="T198" s="8">
        <f>S198/B198</f>
        <v>1.0949698038318016</v>
      </c>
      <c r="U198">
        <v>1331</v>
      </c>
      <c r="V198">
        <f t="shared" si="20"/>
        <v>53116.985183880694</v>
      </c>
      <c r="W198">
        <f t="shared" si="21"/>
        <v>23958</v>
      </c>
      <c r="X198">
        <f t="shared" si="22"/>
        <v>2950.9436213267054</v>
      </c>
      <c r="Y198">
        <f t="shared" si="23"/>
        <v>8708068.2562487703</v>
      </c>
      <c r="Z198">
        <v>4751.2</v>
      </c>
    </row>
    <row r="199" spans="1:26" x14ac:dyDescent="0.35">
      <c r="A199" s="1">
        <v>41113</v>
      </c>
      <c r="B199">
        <v>4628.5</v>
      </c>
      <c r="C199">
        <v>4355.7</v>
      </c>
      <c r="D199">
        <v>4242</v>
      </c>
      <c r="E199">
        <v>0</v>
      </c>
      <c r="F199">
        <v>2695</v>
      </c>
      <c r="G199">
        <v>0</v>
      </c>
      <c r="H199">
        <f>IF(AND(L199=0,E199=0,G199=0,I199=0,O199=0,J199=0),1,0)</f>
        <v>0</v>
      </c>
      <c r="I199">
        <v>1</v>
      </c>
      <c r="J199">
        <v>0</v>
      </c>
      <c r="K199">
        <v>4084.8333333333335</v>
      </c>
      <c r="L199">
        <v>0</v>
      </c>
      <c r="M199">
        <v>0.72464273265946322</v>
      </c>
      <c r="N199">
        <v>0</v>
      </c>
      <c r="O199">
        <v>0</v>
      </c>
      <c r="Q199">
        <f t="shared" si="18"/>
        <v>3490.8667041994081</v>
      </c>
      <c r="R199">
        <f>Q199-B199</f>
        <v>-1137.6332958005919</v>
      </c>
      <c r="S199">
        <f t="shared" si="19"/>
        <v>1137.6332958005919</v>
      </c>
      <c r="T199" s="8">
        <f>S199/B199</f>
        <v>0.2457887643514296</v>
      </c>
      <c r="U199">
        <v>985</v>
      </c>
      <c r="V199">
        <f t="shared" si="20"/>
        <v>81909.597297642613</v>
      </c>
      <c r="W199">
        <f t="shared" si="21"/>
        <v>17730</v>
      </c>
      <c r="X199">
        <f t="shared" si="22"/>
        <v>-2275.2665916011838</v>
      </c>
      <c r="Y199">
        <f t="shared" si="23"/>
        <v>5176838.0628564684</v>
      </c>
      <c r="Z199">
        <v>4618.2</v>
      </c>
    </row>
    <row r="200" spans="1:26" x14ac:dyDescent="0.35">
      <c r="A200" s="1">
        <v>41114</v>
      </c>
      <c r="B200">
        <v>2758</v>
      </c>
      <c r="C200">
        <v>4371.2</v>
      </c>
      <c r="D200">
        <v>4394</v>
      </c>
      <c r="E200">
        <v>0</v>
      </c>
      <c r="F200">
        <v>4628.5</v>
      </c>
      <c r="G200">
        <v>0</v>
      </c>
      <c r="H200">
        <f>IF(AND(L200=0,E200=0,G200=0,I200=0,O200=0,J200=0),1,0)</f>
        <v>0</v>
      </c>
      <c r="I200">
        <v>0</v>
      </c>
      <c r="J200">
        <v>0</v>
      </c>
      <c r="K200">
        <v>3984</v>
      </c>
      <c r="L200">
        <v>1</v>
      </c>
      <c r="M200">
        <v>0.28267689090275355</v>
      </c>
      <c r="N200">
        <v>0</v>
      </c>
      <c r="O200">
        <v>0</v>
      </c>
      <c r="Q200">
        <f t="shared" si="18"/>
        <v>4861.2039446438357</v>
      </c>
      <c r="R200">
        <f>Q200-B200</f>
        <v>2103.2039446438357</v>
      </c>
      <c r="S200">
        <f t="shared" si="19"/>
        <v>2103.2039446438357</v>
      </c>
      <c r="T200" s="8">
        <f>S200/B200</f>
        <v>0.76258301111089044</v>
      </c>
      <c r="U200">
        <v>745</v>
      </c>
      <c r="V200">
        <f t="shared" si="20"/>
        <v>37857.671003589043</v>
      </c>
      <c r="W200">
        <f t="shared" si="21"/>
        <v>13410</v>
      </c>
      <c r="X200">
        <f t="shared" si="22"/>
        <v>2103.2039446438357</v>
      </c>
      <c r="Y200">
        <f t="shared" si="23"/>
        <v>4423466.8327653911</v>
      </c>
      <c r="Z200">
        <v>4695.5</v>
      </c>
    </row>
    <row r="201" spans="1:26" x14ac:dyDescent="0.35">
      <c r="A201" s="1">
        <v>41115</v>
      </c>
      <c r="B201">
        <v>3261</v>
      </c>
      <c r="C201">
        <v>3928.2</v>
      </c>
      <c r="D201">
        <v>4551</v>
      </c>
      <c r="E201">
        <v>1</v>
      </c>
      <c r="F201">
        <v>2758</v>
      </c>
      <c r="G201">
        <v>0</v>
      </c>
      <c r="H201">
        <f>IF(AND(L201=0,E201=0,G201=0,I201=0,O201=0,J201=0),1,0)</f>
        <v>0</v>
      </c>
      <c r="I201">
        <v>0</v>
      </c>
      <c r="J201">
        <v>0</v>
      </c>
      <c r="K201">
        <v>3360.5</v>
      </c>
      <c r="L201">
        <v>0</v>
      </c>
      <c r="M201">
        <v>0.55844080399674678</v>
      </c>
      <c r="N201">
        <v>0</v>
      </c>
      <c r="O201">
        <v>0</v>
      </c>
      <c r="Q201">
        <f t="shared" si="18"/>
        <v>3754.8864361582682</v>
      </c>
      <c r="R201">
        <f>Q201-B201</f>
        <v>493.88643615826822</v>
      </c>
      <c r="S201">
        <f t="shared" si="19"/>
        <v>493.88643615826822</v>
      </c>
      <c r="T201" s="8">
        <f>S201/B201</f>
        <v>0.15145244899057597</v>
      </c>
      <c r="U201">
        <v>478</v>
      </c>
      <c r="V201">
        <f t="shared" si="20"/>
        <v>8889.955850848828</v>
      </c>
      <c r="W201">
        <f t="shared" si="21"/>
        <v>8604</v>
      </c>
      <c r="X201">
        <f t="shared" si="22"/>
        <v>493.88643615826822</v>
      </c>
      <c r="Y201">
        <f t="shared" si="23"/>
        <v>243923.81182111514</v>
      </c>
      <c r="Z201">
        <v>4355.7</v>
      </c>
    </row>
    <row r="202" spans="1:26" x14ac:dyDescent="0.35">
      <c r="A202" s="1">
        <v>41116</v>
      </c>
      <c r="B202">
        <v>3045</v>
      </c>
      <c r="C202">
        <v>3594.2</v>
      </c>
      <c r="D202">
        <v>4973</v>
      </c>
      <c r="E202">
        <v>0</v>
      </c>
      <c r="F202">
        <v>3261</v>
      </c>
      <c r="G202">
        <v>0</v>
      </c>
      <c r="H202">
        <f>IF(AND(L202=0,E202=0,G202=0,I202=0,O202=0,J202=0),1,0)</f>
        <v>0</v>
      </c>
      <c r="I202">
        <v>0</v>
      </c>
      <c r="J202">
        <v>0</v>
      </c>
      <c r="K202">
        <v>3549.1666666666665</v>
      </c>
      <c r="L202">
        <v>0</v>
      </c>
      <c r="M202">
        <v>0.47490414778668527</v>
      </c>
      <c r="N202">
        <v>0</v>
      </c>
      <c r="O202">
        <v>1</v>
      </c>
      <c r="Q202">
        <f t="shared" si="18"/>
        <v>4260.6173347198919</v>
      </c>
      <c r="R202">
        <f>Q202-B202</f>
        <v>1215.6173347198919</v>
      </c>
      <c r="S202">
        <f t="shared" si="19"/>
        <v>1215.6173347198919</v>
      </c>
      <c r="T202" s="8">
        <f>S202/B202</f>
        <v>0.39921751550735368</v>
      </c>
      <c r="U202">
        <v>988</v>
      </c>
      <c r="V202">
        <f t="shared" si="20"/>
        <v>21881.112024958056</v>
      </c>
      <c r="W202">
        <f t="shared" si="21"/>
        <v>17784</v>
      </c>
      <c r="X202">
        <f t="shared" si="22"/>
        <v>1215.6173347198919</v>
      </c>
      <c r="Y202">
        <f t="shared" si="23"/>
        <v>1477725.5044714937</v>
      </c>
      <c r="Z202">
        <v>4371.2</v>
      </c>
    </row>
    <row r="203" spans="1:26" x14ac:dyDescent="0.35">
      <c r="A203" s="1">
        <v>41117</v>
      </c>
      <c r="B203">
        <v>3783</v>
      </c>
      <c r="C203">
        <v>3277.5</v>
      </c>
      <c r="D203">
        <v>4931</v>
      </c>
      <c r="E203">
        <v>0</v>
      </c>
      <c r="F203">
        <v>3045</v>
      </c>
      <c r="G203">
        <v>0</v>
      </c>
      <c r="H203">
        <f>IF(AND(L203=0,E203=0,G203=0,I203=0,O203=0,J203=0),1,0)</f>
        <v>0</v>
      </c>
      <c r="I203">
        <v>0</v>
      </c>
      <c r="J203">
        <v>1</v>
      </c>
      <c r="K203">
        <v>3021.3333333333335</v>
      </c>
      <c r="L203">
        <v>0</v>
      </c>
      <c r="M203">
        <v>0.58574416172882537</v>
      </c>
      <c r="N203">
        <v>0</v>
      </c>
      <c r="O203">
        <v>0</v>
      </c>
      <c r="Q203">
        <f t="shared" si="18"/>
        <v>4261.7982366626347</v>
      </c>
      <c r="R203">
        <f>Q203-B203</f>
        <v>478.79823666263474</v>
      </c>
      <c r="S203">
        <f t="shared" si="19"/>
        <v>478.79823666263474</v>
      </c>
      <c r="T203" s="8">
        <f>S203/B203</f>
        <v>0.12656575116643795</v>
      </c>
      <c r="U203">
        <v>656</v>
      </c>
      <c r="V203">
        <f t="shared" si="20"/>
        <v>8618.3682599274252</v>
      </c>
      <c r="W203">
        <f t="shared" si="21"/>
        <v>11808</v>
      </c>
      <c r="X203">
        <f t="shared" si="22"/>
        <v>478.79823666263474</v>
      </c>
      <c r="Y203">
        <f t="shared" si="23"/>
        <v>229247.75143124838</v>
      </c>
      <c r="Z203">
        <v>3928.2</v>
      </c>
    </row>
    <row r="204" spans="1:26" x14ac:dyDescent="0.35">
      <c r="A204" s="1">
        <v>41118</v>
      </c>
      <c r="B204">
        <v>3997</v>
      </c>
      <c r="C204">
        <v>3495.1</v>
      </c>
      <c r="D204">
        <v>4628.5</v>
      </c>
      <c r="E204">
        <v>0</v>
      </c>
      <c r="F204">
        <v>3783</v>
      </c>
      <c r="G204">
        <v>1</v>
      </c>
      <c r="H204">
        <f>IF(AND(L204=0,E204=0,G204=0,I204=0,O204=0,J204=0),1,0)</f>
        <v>0</v>
      </c>
      <c r="I204">
        <v>0</v>
      </c>
      <c r="J204">
        <v>0</v>
      </c>
      <c r="K204">
        <v>3363</v>
      </c>
      <c r="L204">
        <v>0</v>
      </c>
      <c r="M204">
        <v>0.52486348321133958</v>
      </c>
      <c r="N204">
        <v>1</v>
      </c>
      <c r="O204">
        <v>0</v>
      </c>
      <c r="Q204">
        <f t="shared" si="18"/>
        <v>4857.7548581054216</v>
      </c>
      <c r="R204">
        <f>Q204-B204</f>
        <v>860.75485810542159</v>
      </c>
      <c r="S204">
        <f t="shared" si="19"/>
        <v>860.75485810542159</v>
      </c>
      <c r="T204" s="8">
        <f>S204/B204</f>
        <v>0.21535022719675295</v>
      </c>
      <c r="U204">
        <v>1210</v>
      </c>
      <c r="V204">
        <f t="shared" si="20"/>
        <v>15493.587445897589</v>
      </c>
      <c r="W204">
        <f t="shared" si="21"/>
        <v>21780</v>
      </c>
      <c r="X204">
        <f t="shared" si="22"/>
        <v>860.75485810542159</v>
      </c>
      <c r="Y204">
        <f t="shared" si="23"/>
        <v>740898.92575208447</v>
      </c>
      <c r="Z204">
        <v>3594.2</v>
      </c>
    </row>
    <row r="205" spans="1:26" x14ac:dyDescent="0.35">
      <c r="A205" s="1">
        <v>41119</v>
      </c>
      <c r="B205">
        <v>4547</v>
      </c>
      <c r="C205">
        <v>3368.8</v>
      </c>
      <c r="D205">
        <v>2695</v>
      </c>
      <c r="E205">
        <v>0</v>
      </c>
      <c r="F205">
        <v>3997</v>
      </c>
      <c r="G205">
        <v>0</v>
      </c>
      <c r="H205">
        <f>IF(AND(L205=0,E205=0,G205=0,I205=0,O205=0,J205=0),1,0)</f>
        <v>1</v>
      </c>
      <c r="I205">
        <v>0</v>
      </c>
      <c r="J205">
        <v>0</v>
      </c>
      <c r="K205">
        <v>3608.3333333333335</v>
      </c>
      <c r="L205">
        <v>0</v>
      </c>
      <c r="M205">
        <v>0.5639014755431625</v>
      </c>
      <c r="N205">
        <v>1</v>
      </c>
      <c r="O205">
        <v>0</v>
      </c>
      <c r="Q205">
        <f t="shared" si="18"/>
        <v>4228.0719012409827</v>
      </c>
      <c r="R205">
        <f>Q205-B205</f>
        <v>-318.9280987590173</v>
      </c>
      <c r="S205">
        <f t="shared" si="19"/>
        <v>318.9280987590173</v>
      </c>
      <c r="T205" s="8">
        <f>S205/B205</f>
        <v>7.014033401341925E-2</v>
      </c>
      <c r="U205">
        <v>663</v>
      </c>
      <c r="V205">
        <f t="shared" si="20"/>
        <v>22962.823110649246</v>
      </c>
      <c r="W205">
        <f t="shared" si="21"/>
        <v>11934</v>
      </c>
      <c r="X205">
        <f t="shared" si="22"/>
        <v>-637.85619751803461</v>
      </c>
      <c r="Y205">
        <f t="shared" si="23"/>
        <v>406860.52871216595</v>
      </c>
      <c r="Z205">
        <v>3277.5</v>
      </c>
    </row>
    <row r="206" spans="1:26" x14ac:dyDescent="0.35">
      <c r="A206" s="1">
        <v>41120</v>
      </c>
      <c r="B206">
        <v>3646</v>
      </c>
      <c r="C206">
        <v>3726.6</v>
      </c>
      <c r="D206">
        <v>4628.5</v>
      </c>
      <c r="E206">
        <v>0</v>
      </c>
      <c r="F206">
        <v>4547</v>
      </c>
      <c r="G206">
        <v>0</v>
      </c>
      <c r="H206">
        <f>IF(AND(L206=0,E206=0,G206=0,I206=0,O206=0,J206=0),1,0)</f>
        <v>0</v>
      </c>
      <c r="I206">
        <v>1</v>
      </c>
      <c r="J206">
        <v>0</v>
      </c>
      <c r="K206">
        <v>4109</v>
      </c>
      <c r="L206">
        <v>0</v>
      </c>
      <c r="M206">
        <v>0.39531776461020102</v>
      </c>
      <c r="N206">
        <v>0</v>
      </c>
      <c r="O206">
        <v>0</v>
      </c>
      <c r="Q206">
        <f t="shared" si="18"/>
        <v>3905.655098029099</v>
      </c>
      <c r="R206">
        <f>Q206-B206</f>
        <v>259.65509802909901</v>
      </c>
      <c r="S206">
        <f t="shared" si="19"/>
        <v>259.65509802909901</v>
      </c>
      <c r="T206" s="8">
        <f>S206/B206</f>
        <v>7.1216428422682124E-2</v>
      </c>
      <c r="U206">
        <v>944</v>
      </c>
      <c r="V206">
        <f t="shared" si="20"/>
        <v>4673.7917645237821</v>
      </c>
      <c r="W206">
        <f t="shared" si="21"/>
        <v>16992</v>
      </c>
      <c r="X206">
        <f t="shared" si="22"/>
        <v>259.65509802909901</v>
      </c>
      <c r="Y206">
        <f t="shared" si="23"/>
        <v>67420.769932501018</v>
      </c>
      <c r="Z206">
        <v>3495.1</v>
      </c>
    </row>
    <row r="207" spans="1:26" x14ac:dyDescent="0.35">
      <c r="A207" s="1">
        <v>41121</v>
      </c>
      <c r="B207">
        <v>4104</v>
      </c>
      <c r="C207">
        <v>3803.6</v>
      </c>
      <c r="D207">
        <v>2758</v>
      </c>
      <c r="E207">
        <v>0</v>
      </c>
      <c r="F207">
        <v>3646</v>
      </c>
      <c r="G207">
        <v>0</v>
      </c>
      <c r="H207">
        <f>IF(AND(L207=0,E207=0,G207=0,I207=0,O207=0,J207=0),1,0)</f>
        <v>0</v>
      </c>
      <c r="I207">
        <v>0</v>
      </c>
      <c r="J207">
        <v>0</v>
      </c>
      <c r="K207">
        <v>4063.3333333333335</v>
      </c>
      <c r="L207">
        <v>1</v>
      </c>
      <c r="M207">
        <v>0.55321250145230627</v>
      </c>
      <c r="N207">
        <v>0</v>
      </c>
      <c r="O207">
        <v>0</v>
      </c>
      <c r="Q207">
        <f t="shared" si="18"/>
        <v>3939.3707208470792</v>
      </c>
      <c r="R207">
        <f>Q207-B207</f>
        <v>-164.62927915292084</v>
      </c>
      <c r="S207">
        <f t="shared" si="19"/>
        <v>164.62927915292084</v>
      </c>
      <c r="T207" s="8">
        <f>S207/B207</f>
        <v>4.0114346772154204E-2</v>
      </c>
      <c r="U207">
        <v>1034</v>
      </c>
      <c r="V207">
        <f t="shared" si="20"/>
        <v>11853.308099010301</v>
      </c>
      <c r="W207">
        <f t="shared" si="21"/>
        <v>18612</v>
      </c>
      <c r="X207">
        <f t="shared" si="22"/>
        <v>-329.25855830584169</v>
      </c>
      <c r="Y207">
        <f t="shared" si="23"/>
        <v>108411.19821764134</v>
      </c>
      <c r="Z207">
        <v>3368.8</v>
      </c>
    </row>
    <row r="208" spans="1:26" x14ac:dyDescent="0.35">
      <c r="A208" s="1">
        <v>41122</v>
      </c>
      <c r="B208">
        <v>3818</v>
      </c>
      <c r="C208">
        <v>4015.4</v>
      </c>
      <c r="D208">
        <v>3261</v>
      </c>
      <c r="E208">
        <v>1</v>
      </c>
      <c r="F208">
        <v>4104</v>
      </c>
      <c r="G208">
        <v>0</v>
      </c>
      <c r="H208">
        <f>IF(AND(L208=0,E208=0,G208=0,I208=0,O208=0,J208=0),1,0)</f>
        <v>0</v>
      </c>
      <c r="I208">
        <v>0</v>
      </c>
      <c r="J208">
        <v>0</v>
      </c>
      <c r="K208">
        <v>4099</v>
      </c>
      <c r="L208">
        <v>0</v>
      </c>
      <c r="M208">
        <v>0.4667712327175555</v>
      </c>
      <c r="N208">
        <v>0</v>
      </c>
      <c r="O208">
        <v>0</v>
      </c>
      <c r="Q208">
        <f t="shared" si="18"/>
        <v>3902.789162752119</v>
      </c>
      <c r="R208">
        <f>Q208-B208</f>
        <v>84.789162752118955</v>
      </c>
      <c r="S208">
        <f t="shared" si="19"/>
        <v>84.789162752118955</v>
      </c>
      <c r="T208" s="8">
        <f>S208/B208</f>
        <v>2.2207742994268979E-2</v>
      </c>
      <c r="U208">
        <v>1417</v>
      </c>
      <c r="V208">
        <f t="shared" si="20"/>
        <v>1526.2049295381412</v>
      </c>
      <c r="W208">
        <f t="shared" si="21"/>
        <v>25506</v>
      </c>
      <c r="X208">
        <f t="shared" si="22"/>
        <v>84.789162752118955</v>
      </c>
      <c r="Y208">
        <f t="shared" si="23"/>
        <v>7189.2021202053165</v>
      </c>
      <c r="Z208">
        <v>3726.6</v>
      </c>
    </row>
    <row r="209" spans="1:26" x14ac:dyDescent="0.35">
      <c r="A209" s="1">
        <v>41123</v>
      </c>
      <c r="B209">
        <v>3859</v>
      </c>
      <c r="C209">
        <v>4022.4</v>
      </c>
      <c r="D209">
        <v>3045</v>
      </c>
      <c r="E209">
        <v>0</v>
      </c>
      <c r="F209">
        <v>3818</v>
      </c>
      <c r="G209">
        <v>0</v>
      </c>
      <c r="H209">
        <f>IF(AND(L209=0,E209=0,G209=0,I209=0,O209=0,J209=0),1,0)</f>
        <v>0</v>
      </c>
      <c r="I209">
        <v>0</v>
      </c>
      <c r="J209">
        <v>0</v>
      </c>
      <c r="K209">
        <v>3856</v>
      </c>
      <c r="L209">
        <v>0</v>
      </c>
      <c r="M209">
        <v>0.50476356454049032</v>
      </c>
      <c r="N209">
        <v>0</v>
      </c>
      <c r="O209">
        <v>1</v>
      </c>
      <c r="Q209">
        <f t="shared" si="18"/>
        <v>4148.9216239868474</v>
      </c>
      <c r="R209">
        <f>Q209-B209</f>
        <v>289.92162398684741</v>
      </c>
      <c r="S209">
        <f t="shared" si="19"/>
        <v>289.92162398684741</v>
      </c>
      <c r="T209" s="8">
        <f>S209/B209</f>
        <v>7.5128692403951133E-2</v>
      </c>
      <c r="U209">
        <v>1345</v>
      </c>
      <c r="V209">
        <f t="shared" si="20"/>
        <v>5218.5892317632533</v>
      </c>
      <c r="W209">
        <f t="shared" si="21"/>
        <v>24210</v>
      </c>
      <c r="X209">
        <f t="shared" si="22"/>
        <v>289.92162398684741</v>
      </c>
      <c r="Y209">
        <f t="shared" si="23"/>
        <v>84054.548055170933</v>
      </c>
      <c r="Z209">
        <v>3803.6</v>
      </c>
    </row>
    <row r="210" spans="1:26" x14ac:dyDescent="0.35">
      <c r="A210" s="1">
        <v>41124</v>
      </c>
      <c r="B210">
        <v>4182</v>
      </c>
      <c r="C210">
        <v>3994.8</v>
      </c>
      <c r="D210">
        <v>3783</v>
      </c>
      <c r="E210">
        <v>0</v>
      </c>
      <c r="F210">
        <v>3859</v>
      </c>
      <c r="G210">
        <v>0</v>
      </c>
      <c r="H210">
        <f>IF(AND(L210=0,E210=0,G210=0,I210=0,O210=0,J210=0),1,0)</f>
        <v>0</v>
      </c>
      <c r="I210">
        <v>0</v>
      </c>
      <c r="J210">
        <v>1</v>
      </c>
      <c r="K210">
        <v>3927</v>
      </c>
      <c r="L210">
        <v>0</v>
      </c>
      <c r="M210">
        <v>0.53752759381898452</v>
      </c>
      <c r="N210">
        <v>0</v>
      </c>
      <c r="O210">
        <v>0</v>
      </c>
      <c r="Q210">
        <f t="shared" si="18"/>
        <v>4531.2678661321934</v>
      </c>
      <c r="R210">
        <f>Q210-B210</f>
        <v>349.26786613219338</v>
      </c>
      <c r="S210">
        <f t="shared" si="19"/>
        <v>349.26786613219338</v>
      </c>
      <c r="T210" s="8">
        <f>S210/B210</f>
        <v>8.3516945512241356E-2</v>
      </c>
      <c r="U210">
        <v>1129</v>
      </c>
      <c r="V210">
        <f t="shared" si="20"/>
        <v>6286.8215903794808</v>
      </c>
      <c r="W210">
        <f t="shared" si="21"/>
        <v>20322</v>
      </c>
      <c r="X210">
        <f t="shared" si="22"/>
        <v>349.26786613219338</v>
      </c>
      <c r="Y210">
        <f t="shared" si="23"/>
        <v>121988.04231253575</v>
      </c>
      <c r="Z210">
        <v>4015.4</v>
      </c>
    </row>
    <row r="211" spans="1:26" x14ac:dyDescent="0.35">
      <c r="A211" s="1">
        <v>41125</v>
      </c>
      <c r="B211">
        <v>5052</v>
      </c>
      <c r="C211">
        <v>3921.8</v>
      </c>
      <c r="D211">
        <v>3997</v>
      </c>
      <c r="E211">
        <v>0</v>
      </c>
      <c r="F211">
        <v>4182</v>
      </c>
      <c r="G211">
        <v>1</v>
      </c>
      <c r="H211">
        <f>IF(AND(L211=0,E211=0,G211=0,I211=0,O211=0,J211=0),1,0)</f>
        <v>0</v>
      </c>
      <c r="I211">
        <v>0</v>
      </c>
      <c r="J211">
        <v>0</v>
      </c>
      <c r="K211">
        <v>3953</v>
      </c>
      <c r="L211">
        <v>0</v>
      </c>
      <c r="M211">
        <v>0.60108051585918443</v>
      </c>
      <c r="N211">
        <v>1</v>
      </c>
      <c r="O211">
        <v>0</v>
      </c>
      <c r="Q211">
        <f t="shared" si="18"/>
        <v>5003.7326700977937</v>
      </c>
      <c r="R211">
        <f>Q211-B211</f>
        <v>-48.267329902206257</v>
      </c>
      <c r="S211">
        <f t="shared" si="19"/>
        <v>48.267329902206257</v>
      </c>
      <c r="T211" s="8">
        <f>S211/B211</f>
        <v>9.554103306058246E-3</v>
      </c>
      <c r="U211">
        <v>346</v>
      </c>
      <c r="V211">
        <f t="shared" si="20"/>
        <v>3475.2477529588505</v>
      </c>
      <c r="W211">
        <f t="shared" si="21"/>
        <v>6228</v>
      </c>
      <c r="X211">
        <f t="shared" si="22"/>
        <v>-96.534659804412513</v>
      </c>
      <c r="Y211">
        <f t="shared" si="23"/>
        <v>9318.9405435536573</v>
      </c>
      <c r="Z211">
        <v>4022.4</v>
      </c>
    </row>
    <row r="212" spans="1:26" x14ac:dyDescent="0.35">
      <c r="A212" s="1">
        <v>41126</v>
      </c>
      <c r="B212">
        <v>4950</v>
      </c>
      <c r="C212">
        <v>4203</v>
      </c>
      <c r="D212">
        <v>4547</v>
      </c>
      <c r="E212">
        <v>0</v>
      </c>
      <c r="F212">
        <v>5052</v>
      </c>
      <c r="G212">
        <v>0</v>
      </c>
      <c r="H212">
        <f>IF(AND(L212=0,E212=0,G212=0,I212=0,O212=0,J212=0),1,0)</f>
        <v>1</v>
      </c>
      <c r="I212">
        <v>0</v>
      </c>
      <c r="J212">
        <v>0</v>
      </c>
      <c r="K212">
        <v>4364.333333333333</v>
      </c>
      <c r="L212">
        <v>0</v>
      </c>
      <c r="M212">
        <v>0.48814918089926806</v>
      </c>
      <c r="N212">
        <v>1</v>
      </c>
      <c r="O212">
        <v>0</v>
      </c>
      <c r="Q212">
        <f t="shared" si="18"/>
        <v>5330.8899561773524</v>
      </c>
      <c r="R212">
        <f>Q212-B212</f>
        <v>380.88995617735236</v>
      </c>
      <c r="S212">
        <f t="shared" si="19"/>
        <v>380.88995617735236</v>
      </c>
      <c r="T212" s="8">
        <f>S212/B212</f>
        <v>7.6947465894414618E-2</v>
      </c>
      <c r="U212">
        <v>782</v>
      </c>
      <c r="V212">
        <f t="shared" si="20"/>
        <v>6856.0192111923425</v>
      </c>
      <c r="W212">
        <f t="shared" si="21"/>
        <v>14076</v>
      </c>
      <c r="X212">
        <f t="shared" si="22"/>
        <v>380.88995617735236</v>
      </c>
      <c r="Y212">
        <f t="shared" si="23"/>
        <v>145077.1587167854</v>
      </c>
      <c r="Z212">
        <v>3994.8</v>
      </c>
    </row>
    <row r="213" spans="1:26" x14ac:dyDescent="0.35">
      <c r="A213" s="1">
        <v>41127</v>
      </c>
      <c r="B213">
        <v>3960</v>
      </c>
      <c r="C213">
        <v>4372.2</v>
      </c>
      <c r="D213">
        <v>3646</v>
      </c>
      <c r="E213">
        <v>0</v>
      </c>
      <c r="F213">
        <v>4950</v>
      </c>
      <c r="G213">
        <v>0</v>
      </c>
      <c r="H213">
        <f>IF(AND(L213=0,E213=0,G213=0,I213=0,O213=0,J213=0),1,0)</f>
        <v>0</v>
      </c>
      <c r="I213">
        <v>1</v>
      </c>
      <c r="J213">
        <v>0</v>
      </c>
      <c r="K213">
        <v>4728</v>
      </c>
      <c r="L213">
        <v>0</v>
      </c>
      <c r="M213">
        <v>0.38497734402230743</v>
      </c>
      <c r="N213">
        <v>0</v>
      </c>
      <c r="O213">
        <v>0</v>
      </c>
      <c r="Q213">
        <f t="shared" si="18"/>
        <v>4057.6777709836201</v>
      </c>
      <c r="R213">
        <f>Q213-B213</f>
        <v>97.677770983620121</v>
      </c>
      <c r="S213">
        <f t="shared" si="19"/>
        <v>97.677770983620121</v>
      </c>
      <c r="T213" s="8">
        <f>S213/B213</f>
        <v>2.4666103783742455E-2</v>
      </c>
      <c r="U213">
        <v>974</v>
      </c>
      <c r="V213">
        <f t="shared" si="20"/>
        <v>1758.1998777051622</v>
      </c>
      <c r="W213">
        <f t="shared" si="21"/>
        <v>17532</v>
      </c>
      <c r="X213">
        <f t="shared" si="22"/>
        <v>97.677770983620121</v>
      </c>
      <c r="Y213">
        <f t="shared" si="23"/>
        <v>9540.9469443285416</v>
      </c>
      <c r="Z213">
        <v>3921.8</v>
      </c>
    </row>
    <row r="214" spans="1:26" x14ac:dyDescent="0.35">
      <c r="A214" s="1">
        <v>41128</v>
      </c>
      <c r="B214">
        <v>3968</v>
      </c>
      <c r="C214">
        <v>4400.6000000000004</v>
      </c>
      <c r="D214">
        <v>4104</v>
      </c>
      <c r="E214">
        <v>0</v>
      </c>
      <c r="F214">
        <v>3960</v>
      </c>
      <c r="G214">
        <v>0</v>
      </c>
      <c r="H214">
        <f>IF(AND(L214=0,E214=0,G214=0,I214=0,O214=0,J214=0),1,0)</f>
        <v>0</v>
      </c>
      <c r="I214">
        <v>0</v>
      </c>
      <c r="J214">
        <v>0</v>
      </c>
      <c r="K214">
        <v>4654</v>
      </c>
      <c r="L214">
        <v>1</v>
      </c>
      <c r="M214">
        <v>0.5009294760079005</v>
      </c>
      <c r="N214">
        <v>0</v>
      </c>
      <c r="O214">
        <v>0</v>
      </c>
      <c r="Q214">
        <f t="shared" si="18"/>
        <v>4596.3004089199494</v>
      </c>
      <c r="R214">
        <f>Q214-B214</f>
        <v>628.3004089199494</v>
      </c>
      <c r="S214">
        <f t="shared" si="19"/>
        <v>628.3004089199494</v>
      </c>
      <c r="T214" s="8">
        <f>S214/B214</f>
        <v>0.15834183692539047</v>
      </c>
      <c r="U214">
        <v>1453</v>
      </c>
      <c r="V214">
        <f t="shared" si="20"/>
        <v>11309.407360559089</v>
      </c>
      <c r="W214">
        <f t="shared" si="21"/>
        <v>26154</v>
      </c>
      <c r="X214">
        <f t="shared" si="22"/>
        <v>628.3004089199494</v>
      </c>
      <c r="Y214">
        <f t="shared" si="23"/>
        <v>394761.40384897566</v>
      </c>
      <c r="Z214">
        <v>4203</v>
      </c>
    </row>
    <row r="215" spans="1:26" x14ac:dyDescent="0.35">
      <c r="A215" s="1">
        <v>41129</v>
      </c>
      <c r="B215">
        <v>4133</v>
      </c>
      <c r="C215">
        <v>4422.3999999999996</v>
      </c>
      <c r="D215">
        <v>3818</v>
      </c>
      <c r="E215">
        <v>1</v>
      </c>
      <c r="F215">
        <v>3968</v>
      </c>
      <c r="G215">
        <v>0</v>
      </c>
      <c r="H215">
        <f>IF(AND(L215=0,E215=0,G215=0,I215=0,O215=0,J215=0),1,0)</f>
        <v>0</v>
      </c>
      <c r="I215">
        <v>0</v>
      </c>
      <c r="J215">
        <v>0</v>
      </c>
      <c r="K215">
        <v>4292.666666666667</v>
      </c>
      <c r="L215">
        <v>0</v>
      </c>
      <c r="M215">
        <v>0.51917044266294876</v>
      </c>
      <c r="N215">
        <v>0</v>
      </c>
      <c r="O215">
        <v>0</v>
      </c>
      <c r="Q215">
        <f t="shared" si="18"/>
        <v>4156.2326055865888</v>
      </c>
      <c r="R215">
        <f>Q215-B215</f>
        <v>23.232605586588761</v>
      </c>
      <c r="S215">
        <f t="shared" si="19"/>
        <v>23.232605586588761</v>
      </c>
      <c r="T215" s="8">
        <f>S215/B215</f>
        <v>5.6212450003844091E-3</v>
      </c>
      <c r="U215">
        <v>1286</v>
      </c>
      <c r="V215">
        <f t="shared" si="20"/>
        <v>418.1869005585977</v>
      </c>
      <c r="W215">
        <f t="shared" si="21"/>
        <v>23148</v>
      </c>
      <c r="X215">
        <f t="shared" si="22"/>
        <v>23.232605586588761</v>
      </c>
      <c r="Y215">
        <f t="shared" si="23"/>
        <v>539.75396234199536</v>
      </c>
      <c r="Z215">
        <v>4372.2</v>
      </c>
    </row>
    <row r="216" spans="1:26" x14ac:dyDescent="0.35">
      <c r="A216" s="1">
        <v>41130</v>
      </c>
      <c r="B216">
        <v>4408</v>
      </c>
      <c r="C216">
        <v>4412.6000000000004</v>
      </c>
      <c r="D216">
        <v>3859</v>
      </c>
      <c r="E216">
        <v>0</v>
      </c>
      <c r="F216">
        <v>4133</v>
      </c>
      <c r="G216">
        <v>0</v>
      </c>
      <c r="H216">
        <f>IF(AND(L216=0,E216=0,G216=0,I216=0,O216=0,J216=0),1,0)</f>
        <v>0</v>
      </c>
      <c r="I216">
        <v>0</v>
      </c>
      <c r="J216">
        <v>0</v>
      </c>
      <c r="K216">
        <v>4020.3333333333335</v>
      </c>
      <c r="L216">
        <v>0</v>
      </c>
      <c r="M216">
        <v>0.53195073777158131</v>
      </c>
      <c r="N216">
        <v>0</v>
      </c>
      <c r="O216">
        <v>1</v>
      </c>
      <c r="Q216">
        <f t="shared" si="18"/>
        <v>4596.8493227412109</v>
      </c>
      <c r="R216">
        <f>Q216-B216</f>
        <v>188.84932274121093</v>
      </c>
      <c r="S216">
        <f t="shared" si="19"/>
        <v>188.84932274121093</v>
      </c>
      <c r="T216" s="8">
        <f>S216/B216</f>
        <v>4.284240534056509E-2</v>
      </c>
      <c r="U216">
        <v>1232</v>
      </c>
      <c r="V216">
        <f t="shared" si="20"/>
        <v>3399.2878093417967</v>
      </c>
      <c r="W216">
        <f t="shared" si="21"/>
        <v>22176</v>
      </c>
      <c r="X216">
        <f t="shared" si="22"/>
        <v>188.84932274121093</v>
      </c>
      <c r="Y216">
        <f t="shared" si="23"/>
        <v>35664.066699814044</v>
      </c>
      <c r="Z216">
        <v>4400.6000000000004</v>
      </c>
    </row>
    <row r="217" spans="1:26" x14ac:dyDescent="0.35">
      <c r="A217" s="1">
        <v>41131</v>
      </c>
      <c r="B217">
        <v>5050</v>
      </c>
      <c r="C217">
        <v>4283.8</v>
      </c>
      <c r="D217">
        <v>4182</v>
      </c>
      <c r="E217">
        <v>0</v>
      </c>
      <c r="F217">
        <v>4408</v>
      </c>
      <c r="G217">
        <v>0</v>
      </c>
      <c r="H217">
        <f>IF(AND(L217=0,E217=0,G217=0,I217=0,O217=0,J217=0),1,0)</f>
        <v>0</v>
      </c>
      <c r="I217">
        <v>0</v>
      </c>
      <c r="J217">
        <v>1</v>
      </c>
      <c r="K217">
        <v>4169.666666666667</v>
      </c>
      <c r="L217">
        <v>0</v>
      </c>
      <c r="M217">
        <v>0.57459044963401884</v>
      </c>
      <c r="N217">
        <v>0</v>
      </c>
      <c r="O217">
        <v>0</v>
      </c>
      <c r="Q217">
        <f t="shared" si="18"/>
        <v>4912.8868614642979</v>
      </c>
      <c r="R217">
        <f>Q217-B217</f>
        <v>-137.11313853570209</v>
      </c>
      <c r="S217">
        <f t="shared" si="19"/>
        <v>137.11313853570209</v>
      </c>
      <c r="T217" s="8">
        <f>S217/B217</f>
        <v>2.7151116541723187E-2</v>
      </c>
      <c r="U217">
        <v>1233</v>
      </c>
      <c r="V217">
        <f t="shared" si="20"/>
        <v>9872.1459745705506</v>
      </c>
      <c r="W217">
        <f t="shared" si="21"/>
        <v>22194</v>
      </c>
      <c r="X217">
        <f t="shared" si="22"/>
        <v>-274.22627707140418</v>
      </c>
      <c r="Y217">
        <f t="shared" si="23"/>
        <v>75200.051036442543</v>
      </c>
      <c r="Z217">
        <v>4422.3999999999996</v>
      </c>
    </row>
    <row r="218" spans="1:26" x14ac:dyDescent="0.35">
      <c r="A218" s="1">
        <v>41132</v>
      </c>
      <c r="B218">
        <v>5490</v>
      </c>
      <c r="C218">
        <v>4303.8</v>
      </c>
      <c r="D218">
        <v>5052</v>
      </c>
      <c r="E218">
        <v>0</v>
      </c>
      <c r="F218">
        <v>5050</v>
      </c>
      <c r="G218">
        <v>1</v>
      </c>
      <c r="H218">
        <f>IF(AND(L218=0,E218=0,G218=0,I218=0,O218=0,J218=0),1,0)</f>
        <v>0</v>
      </c>
      <c r="I218">
        <v>0</v>
      </c>
      <c r="J218">
        <v>0</v>
      </c>
      <c r="K218">
        <v>4530.333333333333</v>
      </c>
      <c r="L218">
        <v>0</v>
      </c>
      <c r="M218">
        <v>0.55112118043453007</v>
      </c>
      <c r="N218">
        <v>1</v>
      </c>
      <c r="O218">
        <v>0</v>
      </c>
      <c r="Q218">
        <f t="shared" si="18"/>
        <v>5677.5399816743193</v>
      </c>
      <c r="R218">
        <f>Q218-B218</f>
        <v>187.53998167431928</v>
      </c>
      <c r="S218">
        <f t="shared" si="19"/>
        <v>187.53998167431928</v>
      </c>
      <c r="T218" s="8">
        <f>S218/B218</f>
        <v>3.4160288100968904E-2</v>
      </c>
      <c r="U218">
        <v>1154</v>
      </c>
      <c r="V218">
        <f t="shared" si="20"/>
        <v>3375.719670137747</v>
      </c>
      <c r="W218">
        <f t="shared" si="21"/>
        <v>20772</v>
      </c>
      <c r="X218">
        <f t="shared" si="22"/>
        <v>187.53998167431928</v>
      </c>
      <c r="Y218">
        <f t="shared" si="23"/>
        <v>35171.244726404009</v>
      </c>
      <c r="Z218">
        <v>4412.6000000000004</v>
      </c>
    </row>
    <row r="219" spans="1:26" x14ac:dyDescent="0.35">
      <c r="A219" s="1">
        <v>41133</v>
      </c>
      <c r="B219">
        <v>5736</v>
      </c>
      <c r="C219">
        <v>4609.8</v>
      </c>
      <c r="D219">
        <v>4950</v>
      </c>
      <c r="E219">
        <v>0</v>
      </c>
      <c r="F219">
        <v>5490</v>
      </c>
      <c r="G219">
        <v>0</v>
      </c>
      <c r="H219">
        <f>IF(AND(L219=0,E219=0,G219=0,I219=0,O219=0,J219=0),1,0)</f>
        <v>1</v>
      </c>
      <c r="I219">
        <v>0</v>
      </c>
      <c r="J219">
        <v>0</v>
      </c>
      <c r="K219">
        <v>4982.666666666667</v>
      </c>
      <c r="L219">
        <v>0</v>
      </c>
      <c r="M219">
        <v>0.52858138724294179</v>
      </c>
      <c r="N219">
        <v>1</v>
      </c>
      <c r="O219">
        <v>0</v>
      </c>
      <c r="Q219">
        <f t="shared" si="18"/>
        <v>5726.2999024982873</v>
      </c>
      <c r="R219">
        <f>Q219-B219</f>
        <v>-9.7000975017126621</v>
      </c>
      <c r="S219">
        <f t="shared" si="19"/>
        <v>9.7000975017126621</v>
      </c>
      <c r="T219" s="8">
        <f>S219/B219</f>
        <v>1.6910909173139229E-3</v>
      </c>
      <c r="U219">
        <v>1053</v>
      </c>
      <c r="V219">
        <f t="shared" si="20"/>
        <v>698.40702012331167</v>
      </c>
      <c r="W219">
        <f t="shared" si="21"/>
        <v>18954</v>
      </c>
      <c r="X219">
        <f t="shared" si="22"/>
        <v>-19.400195003425324</v>
      </c>
      <c r="Y219">
        <f t="shared" si="23"/>
        <v>376.36756617092891</v>
      </c>
      <c r="Z219">
        <v>4283.8</v>
      </c>
    </row>
    <row r="220" spans="1:26" x14ac:dyDescent="0.35">
      <c r="A220" s="1">
        <v>41134</v>
      </c>
      <c r="B220">
        <v>5580</v>
      </c>
      <c r="C220">
        <v>4963.3999999999996</v>
      </c>
      <c r="D220">
        <v>3960</v>
      </c>
      <c r="E220">
        <v>0</v>
      </c>
      <c r="F220">
        <v>5736</v>
      </c>
      <c r="G220">
        <v>0</v>
      </c>
      <c r="H220">
        <f>IF(AND(L220=0,E220=0,G220=0,I220=0,O220=0,J220=0),1,0)</f>
        <v>0</v>
      </c>
      <c r="I220">
        <v>1</v>
      </c>
      <c r="J220">
        <v>0</v>
      </c>
      <c r="K220">
        <v>5425.333333333333</v>
      </c>
      <c r="L220">
        <v>0</v>
      </c>
      <c r="M220">
        <v>0.48187521784593934</v>
      </c>
      <c r="N220">
        <v>0</v>
      </c>
      <c r="O220">
        <v>0</v>
      </c>
      <c r="Q220">
        <f t="shared" si="18"/>
        <v>4614.3981547606672</v>
      </c>
      <c r="R220">
        <f>Q220-B220</f>
        <v>-965.60184523933276</v>
      </c>
      <c r="S220">
        <f t="shared" si="19"/>
        <v>965.60184523933276</v>
      </c>
      <c r="T220" s="8">
        <f>S220/B220</f>
        <v>0.17304692567013133</v>
      </c>
      <c r="U220">
        <v>374</v>
      </c>
      <c r="V220">
        <f t="shared" si="20"/>
        <v>69523.332857231959</v>
      </c>
      <c r="W220">
        <f t="shared" si="21"/>
        <v>6732</v>
      </c>
      <c r="X220">
        <f t="shared" si="22"/>
        <v>-1931.2036904786655</v>
      </c>
      <c r="Y220">
        <f t="shared" si="23"/>
        <v>3729547.6941184173</v>
      </c>
      <c r="Z220">
        <v>4303.8</v>
      </c>
    </row>
    <row r="221" spans="1:26" x14ac:dyDescent="0.35">
      <c r="A221" s="1">
        <v>41135</v>
      </c>
      <c r="B221">
        <v>5663</v>
      </c>
      <c r="C221">
        <v>5252.8</v>
      </c>
      <c r="D221">
        <v>3968</v>
      </c>
      <c r="E221">
        <v>0</v>
      </c>
      <c r="F221">
        <v>5580</v>
      </c>
      <c r="G221">
        <v>0</v>
      </c>
      <c r="H221">
        <f>IF(AND(L221=0,E221=0,G221=0,I221=0,O221=0,J221=0),1,0)</f>
        <v>0</v>
      </c>
      <c r="I221">
        <v>0</v>
      </c>
      <c r="J221">
        <v>0</v>
      </c>
      <c r="K221">
        <v>5602</v>
      </c>
      <c r="L221">
        <v>1</v>
      </c>
      <c r="M221">
        <v>0.50964331358196813</v>
      </c>
      <c r="N221">
        <v>0</v>
      </c>
      <c r="O221">
        <v>0</v>
      </c>
      <c r="Q221">
        <f t="shared" si="18"/>
        <v>5410.7228929118064</v>
      </c>
      <c r="R221">
        <f>Q221-B221</f>
        <v>-252.27710708819359</v>
      </c>
      <c r="S221">
        <f t="shared" si="19"/>
        <v>252.27710708819359</v>
      </c>
      <c r="T221" s="8">
        <f>S221/B221</f>
        <v>4.4548314866359455E-2</v>
      </c>
      <c r="U221">
        <v>806</v>
      </c>
      <c r="V221">
        <f t="shared" si="20"/>
        <v>18163.951710349938</v>
      </c>
      <c r="W221">
        <f t="shared" si="21"/>
        <v>14508</v>
      </c>
      <c r="X221">
        <f t="shared" si="22"/>
        <v>-504.55421417638718</v>
      </c>
      <c r="Y221">
        <f t="shared" si="23"/>
        <v>254574.9550431516</v>
      </c>
      <c r="Z221">
        <v>4609.8</v>
      </c>
    </row>
    <row r="222" spans="1:26" x14ac:dyDescent="0.35">
      <c r="A222" s="1">
        <v>41136</v>
      </c>
      <c r="B222">
        <v>3655</v>
      </c>
      <c r="C222">
        <v>5503.8</v>
      </c>
      <c r="D222">
        <v>4133</v>
      </c>
      <c r="E222">
        <v>1</v>
      </c>
      <c r="F222">
        <v>5663</v>
      </c>
      <c r="G222">
        <v>0</v>
      </c>
      <c r="H222">
        <f>IF(AND(L222=0,E222=0,G222=0,I222=0,O222=0,J222=0),1,0)</f>
        <v>0</v>
      </c>
      <c r="I222">
        <v>0</v>
      </c>
      <c r="J222">
        <v>0</v>
      </c>
      <c r="K222">
        <v>5659.666666666667</v>
      </c>
      <c r="L222">
        <v>0</v>
      </c>
      <c r="M222">
        <v>0.26670152201696296</v>
      </c>
      <c r="N222">
        <v>0</v>
      </c>
      <c r="O222">
        <v>0</v>
      </c>
      <c r="Q222">
        <f t="shared" si="18"/>
        <v>5193.1009144126492</v>
      </c>
      <c r="R222">
        <f>Q222-B222</f>
        <v>1538.1009144126492</v>
      </c>
      <c r="S222">
        <f t="shared" si="19"/>
        <v>1538.1009144126492</v>
      </c>
      <c r="T222" s="8">
        <f>S222/B222</f>
        <v>0.42082104361495193</v>
      </c>
      <c r="U222">
        <v>2392</v>
      </c>
      <c r="V222">
        <f t="shared" si="20"/>
        <v>27685.816459427686</v>
      </c>
      <c r="W222">
        <f t="shared" si="21"/>
        <v>43056</v>
      </c>
      <c r="X222">
        <f t="shared" si="22"/>
        <v>1538.1009144126492</v>
      </c>
      <c r="Y222">
        <f t="shared" si="23"/>
        <v>2365754.4229170275</v>
      </c>
      <c r="Z222">
        <v>4963.3999999999996</v>
      </c>
    </row>
    <row r="223" spans="1:26" x14ac:dyDescent="0.35">
      <c r="A223" s="1">
        <v>41137</v>
      </c>
      <c r="B223">
        <v>6616</v>
      </c>
      <c r="C223">
        <v>5224.8</v>
      </c>
      <c r="D223">
        <v>4408</v>
      </c>
      <c r="E223">
        <v>0</v>
      </c>
      <c r="F223">
        <v>3655</v>
      </c>
      <c r="G223">
        <v>0</v>
      </c>
      <c r="H223">
        <f>IF(AND(L223=0,E223=0,G223=0,I223=0,O223=0,J223=0),1,0)</f>
        <v>0</v>
      </c>
      <c r="I223">
        <v>0</v>
      </c>
      <c r="J223">
        <v>0</v>
      </c>
      <c r="K223">
        <v>4966</v>
      </c>
      <c r="L223">
        <v>0</v>
      </c>
      <c r="M223">
        <v>0.8440223074241896</v>
      </c>
      <c r="N223">
        <v>0</v>
      </c>
      <c r="O223">
        <v>1</v>
      </c>
      <c r="Q223">
        <f t="shared" si="18"/>
        <v>4904.9546866715409</v>
      </c>
      <c r="R223">
        <f>Q223-B223</f>
        <v>-1711.0453133284591</v>
      </c>
      <c r="S223">
        <f t="shared" si="19"/>
        <v>1711.0453133284591</v>
      </c>
      <c r="T223" s="8">
        <f>S223/B223</f>
        <v>0.25862232668205248</v>
      </c>
      <c r="U223">
        <v>1441</v>
      </c>
      <c r="V223">
        <f t="shared" si="20"/>
        <v>123195.26255964905</v>
      </c>
      <c r="W223">
        <f t="shared" si="21"/>
        <v>25938</v>
      </c>
      <c r="X223">
        <f t="shared" si="22"/>
        <v>-3422.0906266569182</v>
      </c>
      <c r="Y223">
        <f t="shared" si="23"/>
        <v>11710704.257053139</v>
      </c>
      <c r="Z223">
        <v>5252.8</v>
      </c>
    </row>
    <row r="224" spans="1:26" x14ac:dyDescent="0.35">
      <c r="A224" s="1">
        <v>41138</v>
      </c>
      <c r="B224">
        <v>6646</v>
      </c>
      <c r="C224">
        <v>5450</v>
      </c>
      <c r="D224">
        <v>5050</v>
      </c>
      <c r="E224">
        <v>0</v>
      </c>
      <c r="F224">
        <v>6616</v>
      </c>
      <c r="G224">
        <v>0</v>
      </c>
      <c r="H224">
        <f>IF(AND(L224=0,E224=0,G224=0,I224=0,O224=0,J224=0),1,0)</f>
        <v>0</v>
      </c>
      <c r="I224">
        <v>0</v>
      </c>
      <c r="J224">
        <v>1</v>
      </c>
      <c r="K224">
        <v>5311.333333333333</v>
      </c>
      <c r="L224">
        <v>0</v>
      </c>
      <c r="M224">
        <v>0.50348553502962701</v>
      </c>
      <c r="N224">
        <v>0</v>
      </c>
      <c r="O224">
        <v>0</v>
      </c>
      <c r="Q224">
        <f t="shared" si="18"/>
        <v>6274.573118761853</v>
      </c>
      <c r="R224">
        <f>Q224-B224</f>
        <v>-371.42688123814696</v>
      </c>
      <c r="S224">
        <f t="shared" si="19"/>
        <v>371.42688123814696</v>
      </c>
      <c r="T224" s="8">
        <f>S224/B224</f>
        <v>5.5887282762285127E-2</v>
      </c>
      <c r="U224">
        <v>564</v>
      </c>
      <c r="V224">
        <f t="shared" si="20"/>
        <v>26742.735449146581</v>
      </c>
      <c r="W224">
        <f t="shared" si="21"/>
        <v>10152</v>
      </c>
      <c r="X224">
        <f t="shared" si="22"/>
        <v>-742.85376247629392</v>
      </c>
      <c r="Y224">
        <f t="shared" si="23"/>
        <v>551831.71242518607</v>
      </c>
      <c r="Z224">
        <v>5503.8</v>
      </c>
    </row>
    <row r="225" spans="1:26" x14ac:dyDescent="0.35">
      <c r="A225" s="1">
        <v>41139</v>
      </c>
      <c r="B225">
        <v>7997</v>
      </c>
      <c r="C225">
        <v>5632</v>
      </c>
      <c r="D225">
        <v>5490</v>
      </c>
      <c r="E225">
        <v>0</v>
      </c>
      <c r="F225">
        <v>6646</v>
      </c>
      <c r="G225">
        <v>1</v>
      </c>
      <c r="H225">
        <f>IF(AND(L225=0,E225=0,G225=0,I225=0,O225=0,J225=0),1,0)</f>
        <v>0</v>
      </c>
      <c r="I225">
        <v>0</v>
      </c>
      <c r="J225">
        <v>0</v>
      </c>
      <c r="K225">
        <v>5639</v>
      </c>
      <c r="L225">
        <v>0</v>
      </c>
      <c r="M225">
        <v>0.6569652608342047</v>
      </c>
      <c r="N225">
        <v>1</v>
      </c>
      <c r="O225">
        <v>0</v>
      </c>
      <c r="Q225">
        <f t="shared" si="18"/>
        <v>6812.0269097926775</v>
      </c>
      <c r="R225">
        <f>Q225-B225</f>
        <v>-1184.9730902073225</v>
      </c>
      <c r="S225">
        <f t="shared" si="19"/>
        <v>1184.9730902073225</v>
      </c>
      <c r="T225" s="8">
        <f>S225/B225</f>
        <v>0.14817720272693791</v>
      </c>
      <c r="U225">
        <v>302</v>
      </c>
      <c r="V225">
        <f t="shared" si="20"/>
        <v>85318.062494927217</v>
      </c>
      <c r="W225">
        <f t="shared" si="21"/>
        <v>5436</v>
      </c>
      <c r="X225">
        <f t="shared" si="22"/>
        <v>-2369.9461804146449</v>
      </c>
      <c r="Y225">
        <f t="shared" si="23"/>
        <v>5616644.8980619647</v>
      </c>
      <c r="Z225">
        <v>5224.8</v>
      </c>
    </row>
    <row r="226" spans="1:26" x14ac:dyDescent="0.35">
      <c r="A226" s="1">
        <v>41140</v>
      </c>
      <c r="B226">
        <v>4628.5</v>
      </c>
      <c r="C226">
        <v>6115.4</v>
      </c>
      <c r="D226">
        <v>5736</v>
      </c>
      <c r="E226">
        <v>0</v>
      </c>
      <c r="F226">
        <v>7997</v>
      </c>
      <c r="G226">
        <v>0</v>
      </c>
      <c r="H226">
        <f>IF(AND(L226=0,E226=0,G226=0,I226=0,O226=0,J226=0),1,0)</f>
        <v>1</v>
      </c>
      <c r="I226">
        <v>0</v>
      </c>
      <c r="J226">
        <v>0</v>
      </c>
      <c r="K226">
        <v>7086.333333333333</v>
      </c>
      <c r="L226">
        <v>0</v>
      </c>
      <c r="M226">
        <v>0.10863250842337632</v>
      </c>
      <c r="N226">
        <v>1</v>
      </c>
      <c r="O226">
        <v>0</v>
      </c>
      <c r="Q226">
        <f t="shared" si="18"/>
        <v>7298.0461988559455</v>
      </c>
      <c r="R226">
        <f>Q226-B226</f>
        <v>2669.5461988559455</v>
      </c>
      <c r="S226">
        <f t="shared" si="19"/>
        <v>2669.5461988559455</v>
      </c>
      <c r="T226" s="8">
        <f>S226/B226</f>
        <v>0.57676270905389337</v>
      </c>
      <c r="U226">
        <v>3550</v>
      </c>
      <c r="V226">
        <f t="shared" si="20"/>
        <v>48051.831579407022</v>
      </c>
      <c r="W226">
        <f t="shared" si="21"/>
        <v>63900</v>
      </c>
      <c r="X226">
        <f t="shared" si="22"/>
        <v>2669.5461988559455</v>
      </c>
      <c r="Y226">
        <f t="shared" si="23"/>
        <v>7126476.9078262271</v>
      </c>
      <c r="Z226">
        <v>5450</v>
      </c>
    </row>
    <row r="227" spans="1:26" x14ac:dyDescent="0.35">
      <c r="A227" s="1">
        <v>41141</v>
      </c>
      <c r="B227">
        <v>4628.5</v>
      </c>
      <c r="C227">
        <v>5908.5</v>
      </c>
      <c r="D227">
        <v>5580</v>
      </c>
      <c r="E227">
        <v>0</v>
      </c>
      <c r="F227">
        <v>4628.5</v>
      </c>
      <c r="G227">
        <v>0</v>
      </c>
      <c r="H227">
        <f>IF(AND(L227=0,E227=0,G227=0,I227=0,O227=0,J227=0),1,0)</f>
        <v>0</v>
      </c>
      <c r="I227">
        <v>1</v>
      </c>
      <c r="J227">
        <v>0</v>
      </c>
      <c r="K227">
        <v>6423.833333333333</v>
      </c>
      <c r="L227">
        <v>0</v>
      </c>
      <c r="M227">
        <v>0.5</v>
      </c>
      <c r="N227">
        <v>0</v>
      </c>
      <c r="O227">
        <v>0</v>
      </c>
      <c r="Q227">
        <f t="shared" si="18"/>
        <v>5034.0774911601966</v>
      </c>
      <c r="R227">
        <f>Q227-B227</f>
        <v>405.57749116019659</v>
      </c>
      <c r="S227">
        <f t="shared" si="19"/>
        <v>405.57749116019659</v>
      </c>
      <c r="T227" s="8">
        <f>S227/B227</f>
        <v>8.7626118863605176E-2</v>
      </c>
      <c r="U227">
        <v>564</v>
      </c>
      <c r="V227">
        <f t="shared" si="20"/>
        <v>7300.3948408835386</v>
      </c>
      <c r="W227">
        <f t="shared" si="21"/>
        <v>10152</v>
      </c>
      <c r="X227">
        <f t="shared" si="22"/>
        <v>405.57749116019659</v>
      </c>
      <c r="Y227">
        <f t="shared" si="23"/>
        <v>164493.10133579935</v>
      </c>
      <c r="Z227">
        <v>5632</v>
      </c>
    </row>
    <row r="228" spans="1:26" x14ac:dyDescent="0.35">
      <c r="A228" s="1">
        <v>41142</v>
      </c>
      <c r="B228">
        <v>4628.5</v>
      </c>
      <c r="C228">
        <v>6103.2</v>
      </c>
      <c r="D228">
        <v>5663</v>
      </c>
      <c r="E228">
        <v>0</v>
      </c>
      <c r="F228">
        <v>4628.5</v>
      </c>
      <c r="G228">
        <v>0</v>
      </c>
      <c r="H228">
        <f>IF(AND(L228=0,E228=0,G228=0,I228=0,O228=0,J228=0),1,0)</f>
        <v>0</v>
      </c>
      <c r="I228">
        <v>0</v>
      </c>
      <c r="J228">
        <v>0</v>
      </c>
      <c r="K228">
        <v>5751.333333333333</v>
      </c>
      <c r="L228">
        <v>1</v>
      </c>
      <c r="M228">
        <v>0.5</v>
      </c>
      <c r="N228">
        <v>0</v>
      </c>
      <c r="O228">
        <v>0</v>
      </c>
      <c r="Q228">
        <f t="shared" si="18"/>
        <v>5858.6324231737217</v>
      </c>
      <c r="R228">
        <f>Q228-B228</f>
        <v>1230.1324231737217</v>
      </c>
      <c r="S228">
        <f t="shared" si="19"/>
        <v>1230.1324231737217</v>
      </c>
      <c r="T228" s="8">
        <f>S228/B228</f>
        <v>0.26577345212784309</v>
      </c>
      <c r="U228">
        <v>1221</v>
      </c>
      <c r="V228">
        <f t="shared" si="20"/>
        <v>22142.38361712699</v>
      </c>
      <c r="W228">
        <f t="shared" si="21"/>
        <v>21978</v>
      </c>
      <c r="X228">
        <f t="shared" si="22"/>
        <v>1230.1324231737217</v>
      </c>
      <c r="Y228">
        <f t="shared" si="23"/>
        <v>1513225.7785432523</v>
      </c>
      <c r="Z228">
        <v>6115.4</v>
      </c>
    </row>
    <row r="229" spans="1:26" x14ac:dyDescent="0.35">
      <c r="A229" s="1">
        <v>41143</v>
      </c>
      <c r="B229">
        <v>4628.5</v>
      </c>
      <c r="C229">
        <v>5705.7</v>
      </c>
      <c r="D229">
        <v>3655</v>
      </c>
      <c r="E229">
        <v>1</v>
      </c>
      <c r="F229">
        <v>4628.5</v>
      </c>
      <c r="G229">
        <v>0</v>
      </c>
      <c r="H229">
        <f>IF(AND(L229=0,E229=0,G229=0,I229=0,O229=0,J229=0),1,0)</f>
        <v>0</v>
      </c>
      <c r="I229">
        <v>0</v>
      </c>
      <c r="J229">
        <v>0</v>
      </c>
      <c r="K229">
        <v>4628.5</v>
      </c>
      <c r="L229">
        <v>0</v>
      </c>
      <c r="M229">
        <v>0.5</v>
      </c>
      <c r="N229">
        <v>0</v>
      </c>
      <c r="O229">
        <v>0</v>
      </c>
      <c r="Q229">
        <f t="shared" si="18"/>
        <v>4839.1313807198021</v>
      </c>
      <c r="R229">
        <f>Q229-B229</f>
        <v>210.63138071980211</v>
      </c>
      <c r="S229">
        <f t="shared" si="19"/>
        <v>210.63138071980211</v>
      </c>
      <c r="T229" s="8">
        <f>S229/B229</f>
        <v>4.5507482061100162E-2</v>
      </c>
      <c r="U229">
        <v>242</v>
      </c>
      <c r="V229">
        <f t="shared" si="20"/>
        <v>3791.364852956438</v>
      </c>
      <c r="W229">
        <f t="shared" si="21"/>
        <v>4356</v>
      </c>
      <c r="X229">
        <f t="shared" si="22"/>
        <v>210.63138071980211</v>
      </c>
      <c r="Y229">
        <f t="shared" si="23"/>
        <v>44365.578543930227</v>
      </c>
      <c r="Z229">
        <v>5908.5</v>
      </c>
    </row>
    <row r="230" spans="1:26" x14ac:dyDescent="0.35">
      <c r="A230" s="1">
        <v>41144</v>
      </c>
      <c r="B230">
        <v>8932</v>
      </c>
      <c r="C230">
        <v>5302.2</v>
      </c>
      <c r="D230">
        <v>6616</v>
      </c>
      <c r="E230">
        <v>0</v>
      </c>
      <c r="F230">
        <v>4628.5</v>
      </c>
      <c r="G230">
        <v>0</v>
      </c>
      <c r="H230">
        <f>IF(AND(L230=0,E230=0,G230=0,I230=0,O230=0,J230=0),1,0)</f>
        <v>0</v>
      </c>
      <c r="I230">
        <v>0</v>
      </c>
      <c r="J230">
        <v>0</v>
      </c>
      <c r="K230">
        <v>4628.5</v>
      </c>
      <c r="L230">
        <v>0</v>
      </c>
      <c r="M230">
        <v>1</v>
      </c>
      <c r="N230">
        <v>0</v>
      </c>
      <c r="O230">
        <v>1</v>
      </c>
      <c r="Q230">
        <f t="shared" si="18"/>
        <v>5762.4886945936305</v>
      </c>
      <c r="R230">
        <f>Q230-B230</f>
        <v>-3169.5113054063695</v>
      </c>
      <c r="S230">
        <f t="shared" si="19"/>
        <v>3169.5113054063695</v>
      </c>
      <c r="T230" s="8">
        <f>S230/B230</f>
        <v>0.35484900418790521</v>
      </c>
      <c r="U230">
        <v>256</v>
      </c>
      <c r="V230">
        <f t="shared" si="20"/>
        <v>228204.8139892586</v>
      </c>
      <c r="W230">
        <f t="shared" si="21"/>
        <v>4608</v>
      </c>
      <c r="X230">
        <f t="shared" si="22"/>
        <v>-6339.022610812739</v>
      </c>
      <c r="Y230">
        <f t="shared" si="23"/>
        <v>40183207.660395153</v>
      </c>
      <c r="Z230">
        <v>6103.2</v>
      </c>
    </row>
    <row r="231" spans="1:26" x14ac:dyDescent="0.35">
      <c r="A231" s="1">
        <v>41145</v>
      </c>
      <c r="B231">
        <v>4628.5</v>
      </c>
      <c r="C231">
        <v>5489.2</v>
      </c>
      <c r="D231">
        <v>6646</v>
      </c>
      <c r="E231">
        <v>0</v>
      </c>
      <c r="F231">
        <v>8932</v>
      </c>
      <c r="G231">
        <v>0</v>
      </c>
      <c r="H231">
        <f>IF(AND(L231=0,E231=0,G231=0,I231=0,O231=0,J231=0),1,0)</f>
        <v>0</v>
      </c>
      <c r="I231">
        <v>0</v>
      </c>
      <c r="J231">
        <v>1</v>
      </c>
      <c r="K231">
        <v>6063</v>
      </c>
      <c r="L231">
        <v>0</v>
      </c>
      <c r="M231">
        <v>0</v>
      </c>
      <c r="N231">
        <v>0</v>
      </c>
      <c r="O231">
        <v>0</v>
      </c>
      <c r="Q231">
        <f t="shared" si="18"/>
        <v>7389.2602353486309</v>
      </c>
      <c r="R231">
        <f>Q231-B231</f>
        <v>2760.7602353486309</v>
      </c>
      <c r="S231">
        <f t="shared" si="19"/>
        <v>2760.7602353486309</v>
      </c>
      <c r="T231" s="8">
        <f>S231/B231</f>
        <v>0.59646974945417108</v>
      </c>
      <c r="U231">
        <v>1510</v>
      </c>
      <c r="V231">
        <f t="shared" si="20"/>
        <v>49693.684236275352</v>
      </c>
      <c r="W231">
        <f t="shared" si="21"/>
        <v>27180</v>
      </c>
      <c r="X231">
        <f t="shared" si="22"/>
        <v>2760.7602353486309</v>
      </c>
      <c r="Y231">
        <f t="shared" si="23"/>
        <v>7621797.0770822279</v>
      </c>
      <c r="Z231">
        <v>5705.7</v>
      </c>
    </row>
    <row r="232" spans="1:26" x14ac:dyDescent="0.35">
      <c r="A232" s="1">
        <v>41146</v>
      </c>
      <c r="B232">
        <v>8831</v>
      </c>
      <c r="C232">
        <v>5489.2</v>
      </c>
      <c r="D232">
        <v>7997</v>
      </c>
      <c r="E232">
        <v>0</v>
      </c>
      <c r="F232">
        <v>4628.5</v>
      </c>
      <c r="G232">
        <v>1</v>
      </c>
      <c r="H232">
        <f>IF(AND(L232=0,E232=0,G232=0,I232=0,O232=0,J232=0),1,0)</f>
        <v>0</v>
      </c>
      <c r="I232">
        <v>0</v>
      </c>
      <c r="J232">
        <v>0</v>
      </c>
      <c r="K232">
        <v>6063</v>
      </c>
      <c r="L232">
        <v>0</v>
      </c>
      <c r="M232">
        <v>0.98826536540025556</v>
      </c>
      <c r="N232">
        <v>1</v>
      </c>
      <c r="O232">
        <v>0</v>
      </c>
      <c r="Q232">
        <f t="shared" si="18"/>
        <v>6721.4473436810204</v>
      </c>
      <c r="R232">
        <f>Q232-B232</f>
        <v>-2109.5526563189796</v>
      </c>
      <c r="S232">
        <f t="shared" si="19"/>
        <v>2109.5526563189796</v>
      </c>
      <c r="T232" s="8">
        <f>S232/B232</f>
        <v>0.23888038232578188</v>
      </c>
      <c r="U232">
        <v>1237</v>
      </c>
      <c r="V232">
        <f t="shared" si="20"/>
        <v>151887.79125496652</v>
      </c>
      <c r="W232">
        <f t="shared" si="21"/>
        <v>22266</v>
      </c>
      <c r="X232">
        <f t="shared" si="22"/>
        <v>-4219.1053126379593</v>
      </c>
      <c r="Y232">
        <f t="shared" si="23"/>
        <v>17800849.639129851</v>
      </c>
      <c r="Z232">
        <v>5302.2</v>
      </c>
    </row>
    <row r="233" spans="1:26" x14ac:dyDescent="0.35">
      <c r="A233" s="1">
        <v>41147</v>
      </c>
      <c r="B233">
        <v>8547</v>
      </c>
      <c r="C233">
        <v>6329.7</v>
      </c>
      <c r="D233">
        <v>4628.5</v>
      </c>
      <c r="E233">
        <v>0</v>
      </c>
      <c r="F233">
        <v>8831</v>
      </c>
      <c r="G233">
        <v>0</v>
      </c>
      <c r="H233">
        <f>IF(AND(L233=0,E233=0,G233=0,I233=0,O233=0,J233=0),1,0)</f>
        <v>1</v>
      </c>
      <c r="I233">
        <v>0</v>
      </c>
      <c r="J233">
        <v>0</v>
      </c>
      <c r="K233">
        <v>7463.833333333333</v>
      </c>
      <c r="L233">
        <v>0</v>
      </c>
      <c r="M233">
        <v>0.46700360171953059</v>
      </c>
      <c r="N233">
        <v>1</v>
      </c>
      <c r="O233">
        <v>0</v>
      </c>
      <c r="Q233">
        <f t="shared" si="18"/>
        <v>7381.060383730226</v>
      </c>
      <c r="R233">
        <f>Q233-B233</f>
        <v>-1165.939616269774</v>
      </c>
      <c r="S233">
        <f t="shared" si="19"/>
        <v>1165.939616269774</v>
      </c>
      <c r="T233" s="8">
        <f>S233/B233</f>
        <v>0.13641507151863508</v>
      </c>
      <c r="U233">
        <v>942</v>
      </c>
      <c r="V233">
        <f t="shared" si="20"/>
        <v>83947.652371423726</v>
      </c>
      <c r="W233">
        <f t="shared" si="21"/>
        <v>16956</v>
      </c>
      <c r="X233">
        <f t="shared" si="22"/>
        <v>-2331.879232539548</v>
      </c>
      <c r="Y233">
        <f t="shared" si="23"/>
        <v>5437660.7551492313</v>
      </c>
      <c r="Z233">
        <v>5489.2</v>
      </c>
    </row>
    <row r="234" spans="1:26" x14ac:dyDescent="0.35">
      <c r="A234" s="1">
        <v>41148</v>
      </c>
      <c r="B234">
        <v>6839</v>
      </c>
      <c r="C234">
        <v>7113.4</v>
      </c>
      <c r="D234">
        <v>4628.5</v>
      </c>
      <c r="E234">
        <v>0</v>
      </c>
      <c r="F234">
        <v>8547</v>
      </c>
      <c r="G234">
        <v>0</v>
      </c>
      <c r="H234">
        <f>IF(AND(L234=0,E234=0,G234=0,I234=0,O234=0,J234=0),1,0)</f>
        <v>0</v>
      </c>
      <c r="I234">
        <v>1</v>
      </c>
      <c r="J234">
        <v>0</v>
      </c>
      <c r="K234">
        <v>7335.5</v>
      </c>
      <c r="L234">
        <v>0</v>
      </c>
      <c r="M234">
        <v>0.30155687231323342</v>
      </c>
      <c r="N234">
        <v>0</v>
      </c>
      <c r="O234">
        <v>0</v>
      </c>
      <c r="Q234">
        <f t="shared" si="18"/>
        <v>6511.9973390426057</v>
      </c>
      <c r="R234">
        <f>Q234-B234</f>
        <v>-327.00266095739426</v>
      </c>
      <c r="S234">
        <f t="shared" si="19"/>
        <v>327.00266095739426</v>
      </c>
      <c r="T234" s="8">
        <f>S234/B234</f>
        <v>4.7814396981633901E-2</v>
      </c>
      <c r="U234">
        <v>489</v>
      </c>
      <c r="V234">
        <f t="shared" si="20"/>
        <v>23544.191588932386</v>
      </c>
      <c r="W234">
        <f t="shared" si="21"/>
        <v>8802</v>
      </c>
      <c r="X234">
        <f t="shared" si="22"/>
        <v>-654.00532191478851</v>
      </c>
      <c r="Y234">
        <f t="shared" si="23"/>
        <v>427722.96109286614</v>
      </c>
      <c r="Z234">
        <v>5489.2</v>
      </c>
    </row>
    <row r="235" spans="1:26" x14ac:dyDescent="0.35">
      <c r="A235" s="1">
        <v>41149</v>
      </c>
      <c r="B235">
        <v>6209</v>
      </c>
      <c r="C235">
        <v>7555.5</v>
      </c>
      <c r="D235">
        <v>4628.5</v>
      </c>
      <c r="E235">
        <v>0</v>
      </c>
      <c r="F235">
        <v>6839</v>
      </c>
      <c r="G235">
        <v>0</v>
      </c>
      <c r="H235">
        <f>IF(AND(L235=0,E235=0,G235=0,I235=0,O235=0,J235=0),1,0)</f>
        <v>0</v>
      </c>
      <c r="I235">
        <v>0</v>
      </c>
      <c r="J235">
        <v>0</v>
      </c>
      <c r="K235">
        <v>8072.333333333333</v>
      </c>
      <c r="L235">
        <v>1</v>
      </c>
      <c r="M235">
        <v>0.42680376437783202</v>
      </c>
      <c r="N235">
        <v>0</v>
      </c>
      <c r="O235">
        <v>0</v>
      </c>
      <c r="Q235">
        <f t="shared" si="18"/>
        <v>6885.0267949817135</v>
      </c>
      <c r="R235">
        <f>Q235-B235</f>
        <v>676.02679498171346</v>
      </c>
      <c r="S235">
        <f t="shared" si="19"/>
        <v>676.02679498171346</v>
      </c>
      <c r="T235" s="8">
        <f>S235/B235</f>
        <v>0.1088785303562109</v>
      </c>
      <c r="U235">
        <v>1543</v>
      </c>
      <c r="V235">
        <f t="shared" si="20"/>
        <v>12168.482309670842</v>
      </c>
      <c r="W235">
        <f t="shared" si="21"/>
        <v>27774</v>
      </c>
      <c r="X235">
        <f t="shared" si="22"/>
        <v>676.02679498171346</v>
      </c>
      <c r="Y235">
        <f t="shared" si="23"/>
        <v>457012.22753324767</v>
      </c>
      <c r="Z235">
        <v>6329.7</v>
      </c>
    </row>
    <row r="236" spans="1:26" x14ac:dyDescent="0.35">
      <c r="A236" s="1">
        <v>41150</v>
      </c>
      <c r="B236">
        <v>6414</v>
      </c>
      <c r="C236">
        <v>7010.9</v>
      </c>
      <c r="D236">
        <v>4628.5</v>
      </c>
      <c r="E236">
        <v>1</v>
      </c>
      <c r="F236">
        <v>6209</v>
      </c>
      <c r="G236">
        <v>0</v>
      </c>
      <c r="H236">
        <f>IF(AND(L236=0,E236=0,G236=0,I236=0,O236=0,J236=0),1,0)</f>
        <v>0</v>
      </c>
      <c r="I236">
        <v>0</v>
      </c>
      <c r="J236">
        <v>0</v>
      </c>
      <c r="K236">
        <v>7198.333333333333</v>
      </c>
      <c r="L236">
        <v>0</v>
      </c>
      <c r="M236">
        <v>0.52381782270245147</v>
      </c>
      <c r="N236">
        <v>0</v>
      </c>
      <c r="O236">
        <v>0</v>
      </c>
      <c r="Q236">
        <f t="shared" si="18"/>
        <v>6086.5257833327541</v>
      </c>
      <c r="R236">
        <f>Q236-B236</f>
        <v>-327.47421666724586</v>
      </c>
      <c r="S236">
        <f t="shared" si="19"/>
        <v>327.47421666724586</v>
      </c>
      <c r="T236" s="8">
        <f>S236/B236</f>
        <v>5.1056161002065149E-2</v>
      </c>
      <c r="U236">
        <v>1461</v>
      </c>
      <c r="V236">
        <f t="shared" si="20"/>
        <v>23578.143600041702</v>
      </c>
      <c r="W236">
        <f t="shared" si="21"/>
        <v>26298</v>
      </c>
      <c r="X236">
        <f t="shared" si="22"/>
        <v>-654.94843333449171</v>
      </c>
      <c r="Y236">
        <f t="shared" si="23"/>
        <v>428957.45032730512</v>
      </c>
      <c r="Z236">
        <v>7113.4</v>
      </c>
    </row>
    <row r="237" spans="1:26" x14ac:dyDescent="0.35">
      <c r="A237" s="1">
        <v>41151</v>
      </c>
      <c r="B237">
        <v>7412</v>
      </c>
      <c r="C237">
        <v>7368</v>
      </c>
      <c r="D237">
        <v>8932</v>
      </c>
      <c r="E237">
        <v>0</v>
      </c>
      <c r="F237">
        <v>6414</v>
      </c>
      <c r="G237">
        <v>0</v>
      </c>
      <c r="H237">
        <f>IF(AND(L237=0,E237=0,G237=0,I237=0,O237=0,J237=0),1,0)</f>
        <v>0</v>
      </c>
      <c r="I237">
        <v>0</v>
      </c>
      <c r="J237">
        <v>0</v>
      </c>
      <c r="K237">
        <v>6487.333333333333</v>
      </c>
      <c r="L237">
        <v>0</v>
      </c>
      <c r="M237">
        <v>0.61595213198559318</v>
      </c>
      <c r="N237">
        <v>0</v>
      </c>
      <c r="O237">
        <v>1</v>
      </c>
      <c r="Q237">
        <f t="shared" si="18"/>
        <v>7697.8658892963122</v>
      </c>
      <c r="R237">
        <f>Q237-B237</f>
        <v>285.86588929631216</v>
      </c>
      <c r="S237">
        <f t="shared" si="19"/>
        <v>285.86588929631216</v>
      </c>
      <c r="T237" s="8">
        <f>S237/B237</f>
        <v>3.8567982905600671E-2</v>
      </c>
      <c r="U237">
        <v>188</v>
      </c>
      <c r="V237">
        <f t="shared" si="20"/>
        <v>5145.5860073336189</v>
      </c>
      <c r="W237">
        <f t="shared" si="21"/>
        <v>3384</v>
      </c>
      <c r="X237">
        <f t="shared" si="22"/>
        <v>285.86588929631216</v>
      </c>
      <c r="Y237">
        <f t="shared" si="23"/>
        <v>81719.306663171403</v>
      </c>
      <c r="Z237">
        <v>7555.5</v>
      </c>
    </row>
    <row r="238" spans="1:26" x14ac:dyDescent="0.35">
      <c r="A238" s="1">
        <v>41152</v>
      </c>
      <c r="B238">
        <v>8691</v>
      </c>
      <c r="C238">
        <v>7084.2</v>
      </c>
      <c r="D238">
        <v>4628.5</v>
      </c>
      <c r="E238">
        <v>0</v>
      </c>
      <c r="F238">
        <v>7412</v>
      </c>
      <c r="G238">
        <v>0</v>
      </c>
      <c r="H238">
        <f>IF(AND(L238=0,E238=0,G238=0,I238=0,O238=0,J238=0),1,0)</f>
        <v>0</v>
      </c>
      <c r="I238">
        <v>0</v>
      </c>
      <c r="J238">
        <v>1</v>
      </c>
      <c r="K238">
        <v>6678.333333333333</v>
      </c>
      <c r="L238">
        <v>0</v>
      </c>
      <c r="M238">
        <v>0.64859997676309977</v>
      </c>
      <c r="N238">
        <v>0</v>
      </c>
      <c r="O238">
        <v>0</v>
      </c>
      <c r="Q238">
        <f t="shared" si="18"/>
        <v>7079.4419854301341</v>
      </c>
      <c r="R238">
        <f>Q238-B238</f>
        <v>-1611.5580145698659</v>
      </c>
      <c r="S238">
        <f t="shared" si="19"/>
        <v>1611.5580145698659</v>
      </c>
      <c r="T238" s="8">
        <f>S238/B238</f>
        <v>0.18542837585661787</v>
      </c>
      <c r="U238">
        <v>387</v>
      </c>
      <c r="V238">
        <f t="shared" si="20"/>
        <v>116032.17704903035</v>
      </c>
      <c r="W238">
        <f t="shared" si="21"/>
        <v>6966</v>
      </c>
      <c r="X238">
        <f t="shared" si="22"/>
        <v>-3223.1160291397318</v>
      </c>
      <c r="Y238">
        <f t="shared" si="23"/>
        <v>10388476.937297473</v>
      </c>
      <c r="Z238">
        <v>7010.9</v>
      </c>
    </row>
    <row r="239" spans="1:26" x14ac:dyDescent="0.35">
      <c r="A239" s="1">
        <v>41153</v>
      </c>
      <c r="B239">
        <v>8447</v>
      </c>
      <c r="C239">
        <v>7113</v>
      </c>
      <c r="D239">
        <v>8831</v>
      </c>
      <c r="E239">
        <v>0</v>
      </c>
      <c r="F239">
        <v>8691</v>
      </c>
      <c r="G239">
        <v>1</v>
      </c>
      <c r="H239">
        <f>IF(AND(L239=0,E239=0,G239=0,I239=0,O239=0,J239=0),1,0)</f>
        <v>0</v>
      </c>
      <c r="I239">
        <v>0</v>
      </c>
      <c r="J239">
        <v>0</v>
      </c>
      <c r="K239">
        <v>7505.666666666667</v>
      </c>
      <c r="L239">
        <v>0</v>
      </c>
      <c r="M239">
        <v>0.47165098175903336</v>
      </c>
      <c r="N239">
        <v>1</v>
      </c>
      <c r="O239">
        <v>0</v>
      </c>
      <c r="Q239">
        <f t="shared" si="18"/>
        <v>8836.0045797219409</v>
      </c>
      <c r="R239">
        <f>Q239-B239</f>
        <v>389.0045797219409</v>
      </c>
      <c r="S239">
        <f t="shared" si="19"/>
        <v>389.0045797219409</v>
      </c>
      <c r="T239" s="8">
        <f>S239/B239</f>
        <v>4.6052394900194256E-2</v>
      </c>
      <c r="U239">
        <v>1113</v>
      </c>
      <c r="V239">
        <f t="shared" si="20"/>
        <v>7002.0824349949362</v>
      </c>
      <c r="W239">
        <f t="shared" si="21"/>
        <v>20034</v>
      </c>
      <c r="X239">
        <f t="shared" si="22"/>
        <v>389.0045797219409</v>
      </c>
      <c r="Y239">
        <f t="shared" si="23"/>
        <v>151324.56304464387</v>
      </c>
      <c r="Z239">
        <v>7368</v>
      </c>
    </row>
    <row r="240" spans="1:26" x14ac:dyDescent="0.35">
      <c r="A240" s="1">
        <v>41154</v>
      </c>
      <c r="B240">
        <v>7848</v>
      </c>
      <c r="C240">
        <v>7434.6</v>
      </c>
      <c r="D240">
        <v>8547</v>
      </c>
      <c r="E240">
        <v>0</v>
      </c>
      <c r="F240">
        <v>8447</v>
      </c>
      <c r="G240">
        <v>0</v>
      </c>
      <c r="H240">
        <f>IF(AND(L240=0,E240=0,G240=0,I240=0,O240=0,J240=0),1,0)</f>
        <v>1</v>
      </c>
      <c r="I240">
        <v>0</v>
      </c>
      <c r="J240">
        <v>0</v>
      </c>
      <c r="K240">
        <v>8183.333333333333</v>
      </c>
      <c r="L240">
        <v>0</v>
      </c>
      <c r="M240">
        <v>0.43040548390844663</v>
      </c>
      <c r="N240">
        <v>1</v>
      </c>
      <c r="O240">
        <v>0</v>
      </c>
      <c r="Q240">
        <f t="shared" si="18"/>
        <v>8635.0986312510267</v>
      </c>
      <c r="R240">
        <f>Q240-B240</f>
        <v>787.09863125102675</v>
      </c>
      <c r="S240">
        <f t="shared" si="19"/>
        <v>787.09863125102675</v>
      </c>
      <c r="T240" s="8">
        <f>S240/B240</f>
        <v>0.10029289389029393</v>
      </c>
      <c r="U240">
        <v>1581</v>
      </c>
      <c r="V240">
        <f t="shared" si="20"/>
        <v>14167.775362518481</v>
      </c>
      <c r="W240">
        <f t="shared" si="21"/>
        <v>28458</v>
      </c>
      <c r="X240">
        <f t="shared" si="22"/>
        <v>787.09863125102675</v>
      </c>
      <c r="Y240">
        <f t="shared" si="23"/>
        <v>619524.25531723979</v>
      </c>
      <c r="Z240">
        <v>7084.2</v>
      </c>
    </row>
    <row r="241" spans="1:26" x14ac:dyDescent="0.35">
      <c r="A241" s="1">
        <v>41155</v>
      </c>
      <c r="B241">
        <v>5397</v>
      </c>
      <c r="C241">
        <v>7762.4</v>
      </c>
      <c r="D241">
        <v>6839</v>
      </c>
      <c r="E241">
        <v>0</v>
      </c>
      <c r="F241">
        <v>7848</v>
      </c>
      <c r="G241">
        <v>0</v>
      </c>
      <c r="H241">
        <f>IF(AND(L241=0,E241=0,G241=0,I241=0,O241=0,J241=0),1,0)</f>
        <v>0</v>
      </c>
      <c r="I241">
        <v>1</v>
      </c>
      <c r="J241">
        <v>0</v>
      </c>
      <c r="K241">
        <v>8328.6666666666661</v>
      </c>
      <c r="L241">
        <v>0</v>
      </c>
      <c r="M241">
        <v>0.21523178807947019</v>
      </c>
      <c r="N241">
        <v>0</v>
      </c>
      <c r="O241">
        <v>0</v>
      </c>
      <c r="Q241">
        <f t="shared" si="18"/>
        <v>7079.6998467647754</v>
      </c>
      <c r="R241">
        <f>Q241-B241</f>
        <v>1682.6998467647754</v>
      </c>
      <c r="S241">
        <f t="shared" si="19"/>
        <v>1682.6998467647754</v>
      </c>
      <c r="T241" s="8">
        <f>S241/B241</f>
        <v>0.31178429623212439</v>
      </c>
      <c r="U241">
        <v>2340</v>
      </c>
      <c r="V241">
        <f t="shared" si="20"/>
        <v>30288.597241765958</v>
      </c>
      <c r="W241">
        <f t="shared" si="21"/>
        <v>42120</v>
      </c>
      <c r="X241">
        <f t="shared" si="22"/>
        <v>1682.6998467647754</v>
      </c>
      <c r="Y241">
        <f t="shared" si="23"/>
        <v>2831478.7743021986</v>
      </c>
      <c r="Z241">
        <v>7113</v>
      </c>
    </row>
    <row r="242" spans="1:26" x14ac:dyDescent="0.35">
      <c r="A242" s="1">
        <v>41156</v>
      </c>
      <c r="B242">
        <v>5752</v>
      </c>
      <c r="C242">
        <v>7559</v>
      </c>
      <c r="D242">
        <v>6209</v>
      </c>
      <c r="E242">
        <v>0</v>
      </c>
      <c r="F242">
        <v>5397</v>
      </c>
      <c r="G242">
        <v>0</v>
      </c>
      <c r="H242">
        <f>IF(AND(L242=0,E242=0,G242=0,I242=0,O242=0,J242=0),1,0)</f>
        <v>0</v>
      </c>
      <c r="I242">
        <v>0</v>
      </c>
      <c r="J242">
        <v>0</v>
      </c>
      <c r="K242">
        <v>7230.666666666667</v>
      </c>
      <c r="L242">
        <v>1</v>
      </c>
      <c r="M242">
        <v>0.54124549785058673</v>
      </c>
      <c r="N242">
        <v>0</v>
      </c>
      <c r="O242">
        <v>0</v>
      </c>
      <c r="Q242">
        <f t="shared" si="18"/>
        <v>6812.6184960702176</v>
      </c>
      <c r="R242">
        <f>Q242-B242</f>
        <v>1060.6184960702176</v>
      </c>
      <c r="S242">
        <f t="shared" si="19"/>
        <v>1060.6184960702176</v>
      </c>
      <c r="T242" s="8">
        <f>S242/B242</f>
        <v>0.1843912545323744</v>
      </c>
      <c r="U242">
        <v>1289</v>
      </c>
      <c r="V242">
        <f t="shared" si="20"/>
        <v>19091.132929263917</v>
      </c>
      <c r="W242">
        <f t="shared" si="21"/>
        <v>23202</v>
      </c>
      <c r="X242">
        <f t="shared" si="22"/>
        <v>1060.6184960702176</v>
      </c>
      <c r="Y242">
        <f t="shared" si="23"/>
        <v>1124911.5942062503</v>
      </c>
      <c r="Z242">
        <v>7434.6</v>
      </c>
    </row>
    <row r="243" spans="1:26" x14ac:dyDescent="0.35">
      <c r="A243" s="1">
        <v>41157</v>
      </c>
      <c r="B243">
        <v>5373</v>
      </c>
      <c r="C243">
        <v>7227</v>
      </c>
      <c r="D243">
        <v>6414</v>
      </c>
      <c r="E243">
        <v>1</v>
      </c>
      <c r="F243">
        <v>5752</v>
      </c>
      <c r="G243">
        <v>0</v>
      </c>
      <c r="H243">
        <f>IF(AND(L243=0,E243=0,G243=0,I243=0,O243=0,J243=0),1,0)</f>
        <v>0</v>
      </c>
      <c r="I243">
        <v>0</v>
      </c>
      <c r="J243">
        <v>0</v>
      </c>
      <c r="K243">
        <v>6332.333333333333</v>
      </c>
      <c r="L243">
        <v>0</v>
      </c>
      <c r="M243">
        <v>0.45596607412571161</v>
      </c>
      <c r="N243">
        <v>0</v>
      </c>
      <c r="O243">
        <v>0</v>
      </c>
      <c r="Q243">
        <f t="shared" si="18"/>
        <v>6454.6444615769997</v>
      </c>
      <c r="R243">
        <f>Q243-B243</f>
        <v>1081.6444615769997</v>
      </c>
      <c r="S243">
        <f t="shared" si="19"/>
        <v>1081.6444615769997</v>
      </c>
      <c r="T243" s="8">
        <f>S243/B243</f>
        <v>0.20131108534840864</v>
      </c>
      <c r="U243">
        <v>2262</v>
      </c>
      <c r="V243">
        <f t="shared" si="20"/>
        <v>19469.600308385994</v>
      </c>
      <c r="W243">
        <f t="shared" si="21"/>
        <v>40716</v>
      </c>
      <c r="X243">
        <f t="shared" si="22"/>
        <v>1081.6444615769997</v>
      </c>
      <c r="Y243">
        <f t="shared" si="23"/>
        <v>1169954.7412601975</v>
      </c>
      <c r="Z243">
        <v>7762.4</v>
      </c>
    </row>
    <row r="244" spans="1:26" x14ac:dyDescent="0.35">
      <c r="A244" s="1">
        <v>41158</v>
      </c>
      <c r="B244">
        <v>5436</v>
      </c>
      <c r="C244">
        <v>6563.4</v>
      </c>
      <c r="D244">
        <v>7412</v>
      </c>
      <c r="E244">
        <v>0</v>
      </c>
      <c r="F244">
        <v>5373</v>
      </c>
      <c r="G244">
        <v>0</v>
      </c>
      <c r="H244">
        <f>IF(AND(L244=0,E244=0,G244=0,I244=0,O244=0,J244=0),1,0)</f>
        <v>0</v>
      </c>
      <c r="I244">
        <v>0</v>
      </c>
      <c r="J244">
        <v>0</v>
      </c>
      <c r="K244">
        <v>5507.333333333333</v>
      </c>
      <c r="L244">
        <v>0</v>
      </c>
      <c r="M244">
        <v>0.50731962356221683</v>
      </c>
      <c r="N244">
        <v>0</v>
      </c>
      <c r="O244">
        <v>1</v>
      </c>
      <c r="Q244">
        <f t="shared" si="18"/>
        <v>6690.0310769450371</v>
      </c>
      <c r="R244">
        <f>Q244-B244</f>
        <v>1254.0310769450371</v>
      </c>
      <c r="S244">
        <f t="shared" si="19"/>
        <v>1254.0310769450371</v>
      </c>
      <c r="T244" s="8">
        <f>S244/B244</f>
        <v>0.23069004358812309</v>
      </c>
      <c r="U244">
        <v>2233</v>
      </c>
      <c r="V244">
        <f t="shared" si="20"/>
        <v>22572.559385010667</v>
      </c>
      <c r="W244">
        <f t="shared" si="21"/>
        <v>40194</v>
      </c>
      <c r="X244">
        <f t="shared" si="22"/>
        <v>1254.0310769450371</v>
      </c>
      <c r="Y244">
        <f t="shared" si="23"/>
        <v>1572593.9419439295</v>
      </c>
      <c r="Z244">
        <v>7559</v>
      </c>
    </row>
    <row r="245" spans="1:26" x14ac:dyDescent="0.35">
      <c r="A245" s="1">
        <v>41159</v>
      </c>
      <c r="B245">
        <v>7263</v>
      </c>
      <c r="C245">
        <v>5961.2</v>
      </c>
      <c r="D245">
        <v>8691</v>
      </c>
      <c r="E245">
        <v>0</v>
      </c>
      <c r="F245">
        <v>5436</v>
      </c>
      <c r="G245">
        <v>0</v>
      </c>
      <c r="H245">
        <f>IF(AND(L245=0,E245=0,G245=0,I245=0,O245=0,J245=0),1,0)</f>
        <v>0</v>
      </c>
      <c r="I245">
        <v>0</v>
      </c>
      <c r="J245">
        <v>1</v>
      </c>
      <c r="K245">
        <v>5520.333333333333</v>
      </c>
      <c r="L245">
        <v>0</v>
      </c>
      <c r="M245">
        <v>0.71226908330428718</v>
      </c>
      <c r="N245">
        <v>0</v>
      </c>
      <c r="O245">
        <v>0</v>
      </c>
      <c r="Q245">
        <f t="shared" si="18"/>
        <v>6976.429691951038</v>
      </c>
      <c r="R245">
        <f>Q245-B245</f>
        <v>-286.57030804896203</v>
      </c>
      <c r="S245">
        <f t="shared" si="19"/>
        <v>286.57030804896203</v>
      </c>
      <c r="T245" s="8">
        <f>S245/B245</f>
        <v>3.9456190010871819E-2</v>
      </c>
      <c r="U245">
        <v>603</v>
      </c>
      <c r="V245">
        <f t="shared" si="20"/>
        <v>20633.062179525266</v>
      </c>
      <c r="W245">
        <f t="shared" si="21"/>
        <v>10854</v>
      </c>
      <c r="X245">
        <f t="shared" si="22"/>
        <v>-573.14061609792407</v>
      </c>
      <c r="Y245">
        <f t="shared" si="23"/>
        <v>328490.16582110798</v>
      </c>
      <c r="Z245">
        <v>7227</v>
      </c>
    </row>
    <row r="246" spans="1:26" x14ac:dyDescent="0.35">
      <c r="A246" s="1">
        <v>41160</v>
      </c>
      <c r="B246">
        <v>7986</v>
      </c>
      <c r="C246">
        <v>5844.2</v>
      </c>
      <c r="D246">
        <v>8447</v>
      </c>
      <c r="E246">
        <v>0</v>
      </c>
      <c r="F246">
        <v>7263</v>
      </c>
      <c r="G246">
        <v>1</v>
      </c>
      <c r="H246">
        <f>IF(AND(L246=0,E246=0,G246=0,I246=0,O246=0,J246=0),1,0)</f>
        <v>0</v>
      </c>
      <c r="I246">
        <v>0</v>
      </c>
      <c r="J246">
        <v>0</v>
      </c>
      <c r="K246">
        <v>6024</v>
      </c>
      <c r="L246">
        <v>0</v>
      </c>
      <c r="M246">
        <v>0.58400139421401187</v>
      </c>
      <c r="N246">
        <v>1</v>
      </c>
      <c r="O246">
        <v>0</v>
      </c>
      <c r="Q246">
        <f t="shared" si="18"/>
        <v>7790.4723837696401</v>
      </c>
      <c r="R246">
        <f>Q246-B246</f>
        <v>-195.52761623035985</v>
      </c>
      <c r="S246">
        <f t="shared" si="19"/>
        <v>195.52761623035985</v>
      </c>
      <c r="T246" s="8">
        <f>S246/B246</f>
        <v>2.4483798676478818E-2</v>
      </c>
      <c r="U246">
        <v>980</v>
      </c>
      <c r="V246">
        <f t="shared" si="20"/>
        <v>14077.988368585909</v>
      </c>
      <c r="W246">
        <f t="shared" si="21"/>
        <v>17640</v>
      </c>
      <c r="X246">
        <f t="shared" si="22"/>
        <v>-391.05523246071971</v>
      </c>
      <c r="Y246">
        <f t="shared" si="23"/>
        <v>152924.19483490754</v>
      </c>
      <c r="Z246">
        <v>6563.4</v>
      </c>
    </row>
    <row r="247" spans="1:26" x14ac:dyDescent="0.35">
      <c r="A247" s="1">
        <v>41161</v>
      </c>
      <c r="B247">
        <v>7444</v>
      </c>
      <c r="C247">
        <v>6362</v>
      </c>
      <c r="D247">
        <v>7848</v>
      </c>
      <c r="E247">
        <v>0</v>
      </c>
      <c r="F247">
        <v>7986</v>
      </c>
      <c r="G247">
        <v>0</v>
      </c>
      <c r="H247">
        <f>IF(AND(L247=0,E247=0,G247=0,I247=0,O247=0,J247=0),1,0)</f>
        <v>1</v>
      </c>
      <c r="I247">
        <v>0</v>
      </c>
      <c r="J247">
        <v>0</v>
      </c>
      <c r="K247">
        <v>6895</v>
      </c>
      <c r="L247">
        <v>0</v>
      </c>
      <c r="M247">
        <v>0.437028000464738</v>
      </c>
      <c r="N247">
        <v>1</v>
      </c>
      <c r="O247">
        <v>0</v>
      </c>
      <c r="Q247">
        <f t="shared" si="18"/>
        <v>7894.5952817209636</v>
      </c>
      <c r="R247">
        <f>Q247-B247</f>
        <v>450.59528172096361</v>
      </c>
      <c r="S247">
        <f t="shared" si="19"/>
        <v>450.59528172096361</v>
      </c>
      <c r="T247" s="8">
        <f>S247/B247</f>
        <v>6.0531338221515803E-2</v>
      </c>
      <c r="U247">
        <v>1321</v>
      </c>
      <c r="V247">
        <f t="shared" si="20"/>
        <v>8110.715070977345</v>
      </c>
      <c r="W247">
        <f t="shared" si="21"/>
        <v>23778</v>
      </c>
      <c r="X247">
        <f t="shared" si="22"/>
        <v>450.59528172096361</v>
      </c>
      <c r="Y247">
        <f t="shared" si="23"/>
        <v>203036.10790919457</v>
      </c>
      <c r="Z247">
        <v>5961.2</v>
      </c>
    </row>
    <row r="248" spans="1:26" x14ac:dyDescent="0.35">
      <c r="A248" s="1">
        <v>41162</v>
      </c>
      <c r="B248">
        <v>5029</v>
      </c>
      <c r="C248">
        <v>6700.4</v>
      </c>
      <c r="D248">
        <v>5397</v>
      </c>
      <c r="E248">
        <v>0</v>
      </c>
      <c r="F248">
        <v>7444</v>
      </c>
      <c r="G248">
        <v>0</v>
      </c>
      <c r="H248">
        <f>IF(AND(L248=0,E248=0,G248=0,I248=0,O248=0,J248=0),1,0)</f>
        <v>0</v>
      </c>
      <c r="I248">
        <v>1</v>
      </c>
      <c r="J248">
        <v>0</v>
      </c>
      <c r="K248">
        <v>7564.333333333333</v>
      </c>
      <c r="L248">
        <v>0</v>
      </c>
      <c r="M248">
        <v>0.21941443011502265</v>
      </c>
      <c r="N248">
        <v>0</v>
      </c>
      <c r="O248">
        <v>0</v>
      </c>
      <c r="Q248">
        <f t="shared" si="18"/>
        <v>6185.0097010984973</v>
      </c>
      <c r="R248">
        <f>Q248-B248</f>
        <v>1156.0097010984973</v>
      </c>
      <c r="S248">
        <f t="shared" si="19"/>
        <v>1156.0097010984973</v>
      </c>
      <c r="T248" s="8">
        <f>S248/B248</f>
        <v>0.22986870174955207</v>
      </c>
      <c r="U248">
        <v>1989</v>
      </c>
      <c r="V248">
        <f t="shared" si="20"/>
        <v>20808.174619772952</v>
      </c>
      <c r="W248">
        <f t="shared" si="21"/>
        <v>35802</v>
      </c>
      <c r="X248">
        <f t="shared" si="22"/>
        <v>1156.0097010984973</v>
      </c>
      <c r="Y248">
        <f t="shared" si="23"/>
        <v>1336358.429033837</v>
      </c>
      <c r="Z248">
        <v>5844.2</v>
      </c>
    </row>
    <row r="249" spans="1:26" x14ac:dyDescent="0.35">
      <c r="A249" s="1">
        <v>41163</v>
      </c>
      <c r="B249">
        <v>5327</v>
      </c>
      <c r="C249">
        <v>6631.6</v>
      </c>
      <c r="D249">
        <v>5752</v>
      </c>
      <c r="E249">
        <v>0</v>
      </c>
      <c r="F249">
        <v>5029</v>
      </c>
      <c r="G249">
        <v>0</v>
      </c>
      <c r="H249">
        <f>IF(AND(L249=0,E249=0,G249=0,I249=0,O249=0,J249=0),1,0)</f>
        <v>0</v>
      </c>
      <c r="I249">
        <v>0</v>
      </c>
      <c r="J249">
        <v>0</v>
      </c>
      <c r="K249">
        <v>6819.666666666667</v>
      </c>
      <c r="L249">
        <v>1</v>
      </c>
      <c r="M249">
        <v>0.53462298129429531</v>
      </c>
      <c r="N249">
        <v>0</v>
      </c>
      <c r="O249">
        <v>0</v>
      </c>
      <c r="Q249">
        <f t="shared" si="18"/>
        <v>6216.8216122966987</v>
      </c>
      <c r="R249">
        <f>Q249-B249</f>
        <v>889.82161229669873</v>
      </c>
      <c r="S249">
        <f t="shared" si="19"/>
        <v>889.82161229669873</v>
      </c>
      <c r="T249" s="8">
        <f>S249/B249</f>
        <v>0.16703991220137013</v>
      </c>
      <c r="U249">
        <v>1892</v>
      </c>
      <c r="V249">
        <f t="shared" si="20"/>
        <v>16016.789021340577</v>
      </c>
      <c r="W249">
        <f t="shared" si="21"/>
        <v>34056</v>
      </c>
      <c r="X249">
        <f t="shared" si="22"/>
        <v>889.82161229669873</v>
      </c>
      <c r="Y249">
        <f t="shared" si="23"/>
        <v>791782.50171029638</v>
      </c>
      <c r="Z249">
        <v>6362</v>
      </c>
    </row>
    <row r="250" spans="1:26" x14ac:dyDescent="0.35">
      <c r="A250" s="1">
        <v>41164</v>
      </c>
      <c r="B250">
        <v>5012</v>
      </c>
      <c r="C250">
        <v>6609.8</v>
      </c>
      <c r="D250">
        <v>5373</v>
      </c>
      <c r="E250">
        <v>1</v>
      </c>
      <c r="F250">
        <v>5327</v>
      </c>
      <c r="G250">
        <v>0</v>
      </c>
      <c r="H250">
        <f>IF(AND(L250=0,E250=0,G250=0,I250=0,O250=0,J250=0),1,0)</f>
        <v>0</v>
      </c>
      <c r="I250">
        <v>0</v>
      </c>
      <c r="J250">
        <v>0</v>
      </c>
      <c r="K250">
        <v>5933.333333333333</v>
      </c>
      <c r="L250">
        <v>0</v>
      </c>
      <c r="M250">
        <v>0.46340188218891598</v>
      </c>
      <c r="N250">
        <v>0</v>
      </c>
      <c r="O250">
        <v>0</v>
      </c>
      <c r="Q250">
        <f t="shared" si="18"/>
        <v>5827.38291921155</v>
      </c>
      <c r="R250">
        <f>Q250-B250</f>
        <v>815.38291921154996</v>
      </c>
      <c r="S250">
        <f t="shared" si="19"/>
        <v>815.38291921154996</v>
      </c>
      <c r="T250" s="8">
        <f>S250/B250</f>
        <v>0.16268613711323823</v>
      </c>
      <c r="U250">
        <v>2102</v>
      </c>
      <c r="V250">
        <f t="shared" si="20"/>
        <v>14676.892545807899</v>
      </c>
      <c r="W250">
        <f t="shared" si="21"/>
        <v>37836</v>
      </c>
      <c r="X250">
        <f t="shared" si="22"/>
        <v>815.38291921154996</v>
      </c>
      <c r="Y250">
        <f t="shared" si="23"/>
        <v>664849.30494194897</v>
      </c>
      <c r="Z250">
        <v>6700.4</v>
      </c>
    </row>
    <row r="251" spans="1:26" x14ac:dyDescent="0.35">
      <c r="A251" s="1">
        <v>41165</v>
      </c>
      <c r="B251">
        <v>6084</v>
      </c>
      <c r="C251">
        <v>6159.6</v>
      </c>
      <c r="D251">
        <v>5436</v>
      </c>
      <c r="E251">
        <v>0</v>
      </c>
      <c r="F251">
        <v>5012</v>
      </c>
      <c r="G251">
        <v>0</v>
      </c>
      <c r="H251">
        <f>IF(AND(L251=0,E251=0,G251=0,I251=0,O251=0,J251=0),1,0)</f>
        <v>0</v>
      </c>
      <c r="I251">
        <v>0</v>
      </c>
      <c r="J251">
        <v>0</v>
      </c>
      <c r="K251">
        <v>5122.666666666667</v>
      </c>
      <c r="L251">
        <v>0</v>
      </c>
      <c r="M251">
        <v>0.6245497850586732</v>
      </c>
      <c r="N251">
        <v>0</v>
      </c>
      <c r="O251">
        <v>1</v>
      </c>
      <c r="Q251">
        <f t="shared" si="18"/>
        <v>5946.7886384146623</v>
      </c>
      <c r="R251">
        <f>Q251-B251</f>
        <v>-137.21136158533773</v>
      </c>
      <c r="S251">
        <f t="shared" si="19"/>
        <v>137.21136158533773</v>
      </c>
      <c r="T251" s="8">
        <f>S251/B251</f>
        <v>2.2552820773395418E-2</v>
      </c>
      <c r="U251">
        <v>1186</v>
      </c>
      <c r="V251">
        <f t="shared" si="20"/>
        <v>9879.2180341443163</v>
      </c>
      <c r="W251">
        <f t="shared" si="21"/>
        <v>21348</v>
      </c>
      <c r="X251">
        <f t="shared" si="22"/>
        <v>-274.42272317067545</v>
      </c>
      <c r="Y251">
        <f t="shared" si="23"/>
        <v>75307.830992409174</v>
      </c>
      <c r="Z251">
        <v>6631.6</v>
      </c>
    </row>
    <row r="252" spans="1:26" x14ac:dyDescent="0.35">
      <c r="A252" s="1">
        <v>41166</v>
      </c>
      <c r="B252">
        <v>6172</v>
      </c>
      <c r="C252">
        <v>5779.2</v>
      </c>
      <c r="D252">
        <v>7263</v>
      </c>
      <c r="E252">
        <v>0</v>
      </c>
      <c r="F252">
        <v>6084</v>
      </c>
      <c r="G252">
        <v>0</v>
      </c>
      <c r="H252">
        <f>IF(AND(L252=0,E252=0,G252=0,I252=0,O252=0,J252=0),1,0)</f>
        <v>0</v>
      </c>
      <c r="I252">
        <v>0</v>
      </c>
      <c r="J252">
        <v>1</v>
      </c>
      <c r="K252">
        <v>5474.333333333333</v>
      </c>
      <c r="L252">
        <v>0</v>
      </c>
      <c r="M252">
        <v>0.51022423608690604</v>
      </c>
      <c r="N252">
        <v>0</v>
      </c>
      <c r="O252">
        <v>0</v>
      </c>
      <c r="Q252">
        <f t="shared" si="18"/>
        <v>6766.212852848792</v>
      </c>
      <c r="R252">
        <f>Q252-B252</f>
        <v>594.21285284879195</v>
      </c>
      <c r="S252">
        <f t="shared" si="19"/>
        <v>594.21285284879195</v>
      </c>
      <c r="T252" s="8">
        <f>S252/B252</f>
        <v>9.6275575639791305E-2</v>
      </c>
      <c r="U252">
        <v>1219</v>
      </c>
      <c r="V252">
        <f t="shared" si="20"/>
        <v>10695.831351278255</v>
      </c>
      <c r="W252">
        <f t="shared" si="21"/>
        <v>21942</v>
      </c>
      <c r="X252">
        <f t="shared" si="22"/>
        <v>594.21285284879195</v>
      </c>
      <c r="Y252">
        <f t="shared" si="23"/>
        <v>353088.91449070006</v>
      </c>
      <c r="Z252">
        <v>6609.8</v>
      </c>
    </row>
    <row r="253" spans="1:26" x14ac:dyDescent="0.35">
      <c r="A253" s="1">
        <v>41167</v>
      </c>
      <c r="B253">
        <v>7222</v>
      </c>
      <c r="C253">
        <v>5524.8</v>
      </c>
      <c r="D253">
        <v>7986</v>
      </c>
      <c r="E253">
        <v>0</v>
      </c>
      <c r="F253">
        <v>6172</v>
      </c>
      <c r="G253">
        <v>1</v>
      </c>
      <c r="H253">
        <f>IF(AND(L253=0,E253=0,G253=0,I253=0,O253=0,J253=0),1,0)</f>
        <v>0</v>
      </c>
      <c r="I253">
        <v>0</v>
      </c>
      <c r="J253">
        <v>0</v>
      </c>
      <c r="K253">
        <v>5756</v>
      </c>
      <c r="L253">
        <v>0</v>
      </c>
      <c r="M253">
        <v>0.62199372603694669</v>
      </c>
      <c r="N253">
        <v>1</v>
      </c>
      <c r="O253">
        <v>0</v>
      </c>
      <c r="Q253">
        <f t="shared" si="18"/>
        <v>7213.3176059480538</v>
      </c>
      <c r="R253">
        <f>Q253-B253</f>
        <v>-8.6823940519461758</v>
      </c>
      <c r="S253">
        <f t="shared" si="19"/>
        <v>8.6823940519461758</v>
      </c>
      <c r="T253" s="8">
        <f>S253/B253</f>
        <v>1.2022146291811376E-3</v>
      </c>
      <c r="U253">
        <v>1451</v>
      </c>
      <c r="V253">
        <f t="shared" si="20"/>
        <v>625.13237174012465</v>
      </c>
      <c r="W253">
        <f t="shared" si="21"/>
        <v>26118</v>
      </c>
      <c r="X253">
        <f t="shared" si="22"/>
        <v>-17.364788103892352</v>
      </c>
      <c r="Y253">
        <f t="shared" si="23"/>
        <v>301.53586589308134</v>
      </c>
      <c r="Z253">
        <v>6159.6</v>
      </c>
    </row>
    <row r="254" spans="1:26" x14ac:dyDescent="0.35">
      <c r="A254" s="1">
        <v>41168</v>
      </c>
      <c r="B254">
        <v>6819</v>
      </c>
      <c r="C254">
        <v>5963.4</v>
      </c>
      <c r="D254">
        <v>7444</v>
      </c>
      <c r="E254">
        <v>0</v>
      </c>
      <c r="F254">
        <v>7222</v>
      </c>
      <c r="G254">
        <v>0</v>
      </c>
      <c r="H254">
        <f>IF(AND(L254=0,E254=0,G254=0,I254=0,O254=0,J254=0),1,0)</f>
        <v>1</v>
      </c>
      <c r="I254">
        <v>0</v>
      </c>
      <c r="J254">
        <v>0</v>
      </c>
      <c r="K254">
        <v>6492.666666666667</v>
      </c>
      <c r="L254">
        <v>0</v>
      </c>
      <c r="M254">
        <v>0.45317764610201</v>
      </c>
      <c r="N254">
        <v>1</v>
      </c>
      <c r="O254">
        <v>0</v>
      </c>
      <c r="Q254">
        <f t="shared" si="18"/>
        <v>7400.8316078839034</v>
      </c>
      <c r="R254">
        <f>Q254-B254</f>
        <v>581.83160788390342</v>
      </c>
      <c r="S254">
        <f t="shared" si="19"/>
        <v>581.83160788390342</v>
      </c>
      <c r="T254" s="8">
        <f>S254/B254</f>
        <v>8.5325063482021318E-2</v>
      </c>
      <c r="U254">
        <v>1712</v>
      </c>
      <c r="V254">
        <f t="shared" si="20"/>
        <v>10472.968941910261</v>
      </c>
      <c r="W254">
        <f t="shared" si="21"/>
        <v>30816</v>
      </c>
      <c r="X254">
        <f t="shared" si="22"/>
        <v>581.83160788390342</v>
      </c>
      <c r="Y254">
        <f t="shared" si="23"/>
        <v>338528.01993276837</v>
      </c>
      <c r="Z254">
        <v>5779.2</v>
      </c>
    </row>
    <row r="255" spans="1:26" x14ac:dyDescent="0.35">
      <c r="A255" s="1">
        <v>41169</v>
      </c>
      <c r="B255">
        <v>5059</v>
      </c>
      <c r="C255">
        <v>6261.8</v>
      </c>
      <c r="D255">
        <v>5029</v>
      </c>
      <c r="E255">
        <v>0</v>
      </c>
      <c r="F255">
        <v>6819</v>
      </c>
      <c r="G255">
        <v>0</v>
      </c>
      <c r="H255">
        <f>IF(AND(L255=0,E255=0,G255=0,I255=0,O255=0,J255=0),1,0)</f>
        <v>0</v>
      </c>
      <c r="I255">
        <v>1</v>
      </c>
      <c r="J255">
        <v>0</v>
      </c>
      <c r="K255">
        <v>6737.666666666667</v>
      </c>
      <c r="L255">
        <v>0</v>
      </c>
      <c r="M255">
        <v>0.29551527826187984</v>
      </c>
      <c r="N255">
        <v>0</v>
      </c>
      <c r="O255">
        <v>0</v>
      </c>
      <c r="Q255">
        <f t="shared" si="18"/>
        <v>5726.9375124995677</v>
      </c>
      <c r="R255">
        <f>Q255-B255</f>
        <v>667.93751249956767</v>
      </c>
      <c r="S255">
        <f t="shared" si="19"/>
        <v>667.93751249956767</v>
      </c>
      <c r="T255" s="8">
        <f>S255/B255</f>
        <v>0.13202955376548087</v>
      </c>
      <c r="U255">
        <v>1575</v>
      </c>
      <c r="V255">
        <f t="shared" si="20"/>
        <v>12022.875224992218</v>
      </c>
      <c r="W255">
        <f t="shared" si="21"/>
        <v>28350</v>
      </c>
      <c r="X255">
        <f t="shared" si="22"/>
        <v>667.93751249956767</v>
      </c>
      <c r="Y255">
        <f t="shared" si="23"/>
        <v>446140.52060411015</v>
      </c>
      <c r="Z255">
        <v>5524.8</v>
      </c>
    </row>
    <row r="256" spans="1:26" x14ac:dyDescent="0.35">
      <c r="A256" s="1">
        <v>41170</v>
      </c>
      <c r="B256">
        <v>4676</v>
      </c>
      <c r="C256">
        <v>6271.2</v>
      </c>
      <c r="D256">
        <v>5327</v>
      </c>
      <c r="E256">
        <v>0</v>
      </c>
      <c r="F256">
        <v>5059</v>
      </c>
      <c r="G256">
        <v>0</v>
      </c>
      <c r="H256">
        <f>IF(AND(L256=0,E256=0,G256=0,I256=0,O256=0,J256=0),1,0)</f>
        <v>0</v>
      </c>
      <c r="I256">
        <v>0</v>
      </c>
      <c r="J256">
        <v>0</v>
      </c>
      <c r="K256">
        <v>6366.666666666667</v>
      </c>
      <c r="L256">
        <v>1</v>
      </c>
      <c r="M256">
        <v>0.45550133612176136</v>
      </c>
      <c r="N256">
        <v>0</v>
      </c>
      <c r="O256">
        <v>0</v>
      </c>
      <c r="Q256">
        <f t="shared" si="18"/>
        <v>5980.4431836728108</v>
      </c>
      <c r="R256">
        <f>Q256-B256</f>
        <v>1304.4431836728108</v>
      </c>
      <c r="S256">
        <f t="shared" si="19"/>
        <v>1304.4431836728108</v>
      </c>
      <c r="T256" s="8">
        <f>S256/B256</f>
        <v>0.27896560814217514</v>
      </c>
      <c r="U256">
        <v>2240</v>
      </c>
      <c r="V256">
        <f t="shared" si="20"/>
        <v>23479.977306110595</v>
      </c>
      <c r="W256">
        <f t="shared" si="21"/>
        <v>40320</v>
      </c>
      <c r="X256">
        <f t="shared" si="22"/>
        <v>1304.4431836728108</v>
      </c>
      <c r="Y256">
        <f t="shared" si="23"/>
        <v>1701572.0194304585</v>
      </c>
      <c r="Z256">
        <v>5963.4</v>
      </c>
    </row>
    <row r="257" spans="1:26" x14ac:dyDescent="0.35">
      <c r="A257" s="1">
        <v>41171</v>
      </c>
      <c r="B257">
        <v>3000</v>
      </c>
      <c r="C257">
        <v>5989.6</v>
      </c>
      <c r="D257">
        <v>5012</v>
      </c>
      <c r="E257">
        <v>1</v>
      </c>
      <c r="F257">
        <v>4676</v>
      </c>
      <c r="G257">
        <v>0</v>
      </c>
      <c r="H257">
        <f>IF(AND(L257=0,E257=0,G257=0,I257=0,O257=0,J257=0),1,0)</f>
        <v>0</v>
      </c>
      <c r="I257">
        <v>0</v>
      </c>
      <c r="J257">
        <v>0</v>
      </c>
      <c r="K257">
        <v>5518</v>
      </c>
      <c r="L257">
        <v>0</v>
      </c>
      <c r="M257">
        <v>0.30527477634483557</v>
      </c>
      <c r="N257">
        <v>0</v>
      </c>
      <c r="O257">
        <v>0</v>
      </c>
      <c r="Q257">
        <f t="shared" si="18"/>
        <v>5289.8521959844875</v>
      </c>
      <c r="R257">
        <f>Q257-B257</f>
        <v>2289.8521959844875</v>
      </c>
      <c r="S257">
        <f t="shared" si="19"/>
        <v>2289.8521959844875</v>
      </c>
      <c r="T257" s="8">
        <f>S257/B257</f>
        <v>0.76328406532816251</v>
      </c>
      <c r="U257">
        <v>272</v>
      </c>
      <c r="V257">
        <f t="shared" si="20"/>
        <v>41217.339527720775</v>
      </c>
      <c r="W257">
        <f t="shared" si="21"/>
        <v>4896</v>
      </c>
      <c r="X257">
        <f t="shared" si="22"/>
        <v>2289.8521959844875</v>
      </c>
      <c r="Y257">
        <f t="shared" si="23"/>
        <v>5243423.0794549799</v>
      </c>
      <c r="Z257">
        <v>6261.8</v>
      </c>
    </row>
    <row r="258" spans="1:26" x14ac:dyDescent="0.35">
      <c r="A258" s="1">
        <v>41172</v>
      </c>
      <c r="B258">
        <v>5739</v>
      </c>
      <c r="C258">
        <v>5355.2</v>
      </c>
      <c r="D258">
        <v>6084</v>
      </c>
      <c r="E258">
        <v>0</v>
      </c>
      <c r="F258">
        <v>3000</v>
      </c>
      <c r="G258">
        <v>0</v>
      </c>
      <c r="H258">
        <f>IF(AND(L258=0,E258=0,G258=0,I258=0,O258=0,J258=0),1,0)</f>
        <v>0</v>
      </c>
      <c r="I258">
        <v>0</v>
      </c>
      <c r="J258">
        <v>0</v>
      </c>
      <c r="K258">
        <v>4245</v>
      </c>
      <c r="L258">
        <v>0</v>
      </c>
      <c r="M258">
        <v>0.81822934820494941</v>
      </c>
      <c r="N258">
        <v>0</v>
      </c>
      <c r="O258">
        <v>1</v>
      </c>
      <c r="Q258">
        <f t="shared" si="18"/>
        <v>5151.0492742810657</v>
      </c>
      <c r="R258">
        <f>Q258-B258</f>
        <v>-587.95072571893434</v>
      </c>
      <c r="S258">
        <f t="shared" si="19"/>
        <v>587.95072571893434</v>
      </c>
      <c r="T258" s="8">
        <f>S258/B258</f>
        <v>0.1024482881545451</v>
      </c>
      <c r="U258">
        <v>1134</v>
      </c>
      <c r="V258">
        <f t="shared" si="20"/>
        <v>42332.452251763272</v>
      </c>
      <c r="W258">
        <f t="shared" si="21"/>
        <v>20412</v>
      </c>
      <c r="X258">
        <f t="shared" si="22"/>
        <v>-1175.9014514378687</v>
      </c>
      <c r="Y258">
        <f t="shared" si="23"/>
        <v>1382744.2234936862</v>
      </c>
      <c r="Z258">
        <v>6271.2</v>
      </c>
    </row>
    <row r="259" spans="1:26" x14ac:dyDescent="0.35">
      <c r="A259" s="1">
        <v>41173</v>
      </c>
      <c r="B259">
        <v>4628.5</v>
      </c>
      <c r="C259">
        <v>5058.6000000000004</v>
      </c>
      <c r="D259">
        <v>6172</v>
      </c>
      <c r="E259">
        <v>0</v>
      </c>
      <c r="F259">
        <v>5739</v>
      </c>
      <c r="G259">
        <v>0</v>
      </c>
      <c r="H259">
        <f>IF(AND(L259=0,E259=0,G259=0,I259=0,O259=0,J259=0),1,0)</f>
        <v>0</v>
      </c>
      <c r="I259">
        <v>0</v>
      </c>
      <c r="J259">
        <v>1</v>
      </c>
      <c r="K259">
        <v>4471.666666666667</v>
      </c>
      <c r="L259">
        <v>0</v>
      </c>
      <c r="M259">
        <v>0.37097711165330544</v>
      </c>
      <c r="N259">
        <v>0</v>
      </c>
      <c r="O259">
        <v>0</v>
      </c>
      <c r="Q259">
        <f t="shared" ref="Q259:Q322" si="24">$AB$2+SUMPRODUCT(C259:J259,$AC$2:$AJ$2)</f>
        <v>6110.4000085938751</v>
      </c>
      <c r="R259">
        <f>Q259-B259</f>
        <v>1481.9000085938751</v>
      </c>
      <c r="S259">
        <f t="shared" ref="S259:S322" si="25">ABS(R259)</f>
        <v>1481.9000085938751</v>
      </c>
      <c r="T259" s="8">
        <f>S259/B259</f>
        <v>0.32016852297588316</v>
      </c>
      <c r="U259">
        <v>4162</v>
      </c>
      <c r="V259">
        <f t="shared" ref="V259:V322" si="26">IF(R259&lt;0,R259*-72,R259*18)</f>
        <v>26674.200154689752</v>
      </c>
      <c r="W259">
        <f t="shared" ref="W259:W322" si="27">U259*18</f>
        <v>74916</v>
      </c>
      <c r="X259">
        <f t="shared" ref="X259:X322" si="28">IF(R259&lt;0,R259*2,R259)</f>
        <v>1481.9000085938751</v>
      </c>
      <c r="Y259">
        <f t="shared" ref="Y259:Y322" si="29">X259^2</f>
        <v>2196027.6354705272</v>
      </c>
      <c r="Z259">
        <v>5989.6</v>
      </c>
    </row>
    <row r="260" spans="1:26" x14ac:dyDescent="0.35">
      <c r="A260" s="1">
        <v>41174</v>
      </c>
      <c r="B260">
        <v>6288</v>
      </c>
      <c r="C260">
        <v>4620.5</v>
      </c>
      <c r="D260">
        <v>7222</v>
      </c>
      <c r="E260">
        <v>0</v>
      </c>
      <c r="F260">
        <v>4628.5</v>
      </c>
      <c r="G260">
        <v>1</v>
      </c>
      <c r="H260">
        <f>IF(AND(L260=0,E260=0,G260=0,I260=0,O260=0,J260=0),1,0)</f>
        <v>0</v>
      </c>
      <c r="I260">
        <v>0</v>
      </c>
      <c r="J260">
        <v>0</v>
      </c>
      <c r="K260">
        <v>4455.833333333333</v>
      </c>
      <c r="L260">
        <v>0</v>
      </c>
      <c r="M260">
        <v>0.69280817938886952</v>
      </c>
      <c r="N260">
        <v>1</v>
      </c>
      <c r="O260">
        <v>0</v>
      </c>
      <c r="Q260">
        <f t="shared" si="24"/>
        <v>6188.3316899817546</v>
      </c>
      <c r="R260">
        <f>Q260-B260</f>
        <v>-99.668310018245393</v>
      </c>
      <c r="S260">
        <f t="shared" si="25"/>
        <v>99.668310018245393</v>
      </c>
      <c r="T260" s="8">
        <f>S260/B260</f>
        <v>1.5850558209008492E-2</v>
      </c>
      <c r="U260">
        <v>836</v>
      </c>
      <c r="V260">
        <f t="shared" si="26"/>
        <v>7176.1183213136683</v>
      </c>
      <c r="W260">
        <f t="shared" si="27"/>
        <v>15048</v>
      </c>
      <c r="X260">
        <f t="shared" si="28"/>
        <v>-199.33662003649079</v>
      </c>
      <c r="Y260">
        <f t="shared" si="29"/>
        <v>39735.088087572301</v>
      </c>
      <c r="Z260">
        <v>5355.2</v>
      </c>
    </row>
    <row r="261" spans="1:26" x14ac:dyDescent="0.35">
      <c r="A261" s="1">
        <v>41175</v>
      </c>
      <c r="B261">
        <v>6844</v>
      </c>
      <c r="C261">
        <v>4866.3</v>
      </c>
      <c r="D261">
        <v>6819</v>
      </c>
      <c r="E261">
        <v>0</v>
      </c>
      <c r="F261">
        <v>6288</v>
      </c>
      <c r="G261">
        <v>0</v>
      </c>
      <c r="H261">
        <f>IF(AND(L261=0,E261=0,G261=0,I261=0,O261=0,J261=0),1,0)</f>
        <v>1</v>
      </c>
      <c r="I261">
        <v>0</v>
      </c>
      <c r="J261">
        <v>0</v>
      </c>
      <c r="K261">
        <v>5551.833333333333</v>
      </c>
      <c r="L261">
        <v>0</v>
      </c>
      <c r="M261">
        <v>0.5645985825490879</v>
      </c>
      <c r="N261">
        <v>1</v>
      </c>
      <c r="O261">
        <v>0</v>
      </c>
      <c r="Q261">
        <f t="shared" si="24"/>
        <v>6520.878690184667</v>
      </c>
      <c r="R261">
        <f>Q261-B261</f>
        <v>-323.12130981533301</v>
      </c>
      <c r="S261">
        <f t="shared" si="25"/>
        <v>323.12130981533301</v>
      </c>
      <c r="T261" s="8">
        <f>S261/B261</f>
        <v>4.7212348015098334E-2</v>
      </c>
      <c r="U261">
        <v>1051</v>
      </c>
      <c r="V261">
        <f t="shared" si="26"/>
        <v>23264.734306703976</v>
      </c>
      <c r="W261">
        <f t="shared" si="27"/>
        <v>18918</v>
      </c>
      <c r="X261">
        <f t="shared" si="28"/>
        <v>-646.24261963066601</v>
      </c>
      <c r="Y261">
        <f t="shared" si="29"/>
        <v>417629.52342710568</v>
      </c>
      <c r="Z261">
        <v>5058.6000000000004</v>
      </c>
    </row>
    <row r="262" spans="1:26" x14ac:dyDescent="0.35">
      <c r="A262" s="1">
        <v>41176</v>
      </c>
      <c r="B262">
        <v>4615</v>
      </c>
      <c r="C262">
        <v>5299.9</v>
      </c>
      <c r="D262">
        <v>5059</v>
      </c>
      <c r="E262">
        <v>0</v>
      </c>
      <c r="F262">
        <v>6844</v>
      </c>
      <c r="G262">
        <v>0</v>
      </c>
      <c r="H262">
        <f>IF(AND(L262=0,E262=0,G262=0,I262=0,O262=0,J262=0),1,0)</f>
        <v>0</v>
      </c>
      <c r="I262">
        <v>1</v>
      </c>
      <c r="J262">
        <v>0</v>
      </c>
      <c r="K262">
        <v>5920.166666666667</v>
      </c>
      <c r="L262">
        <v>0</v>
      </c>
      <c r="M262">
        <v>0.24102474729871035</v>
      </c>
      <c r="N262">
        <v>0</v>
      </c>
      <c r="O262">
        <v>0</v>
      </c>
      <c r="Q262">
        <f t="shared" si="24"/>
        <v>5355.0018538548793</v>
      </c>
      <c r="R262">
        <f>Q262-B262</f>
        <v>740.0018538548793</v>
      </c>
      <c r="S262">
        <f t="shared" si="25"/>
        <v>740.0018538548793</v>
      </c>
      <c r="T262" s="8">
        <f>S262/B262</f>
        <v>0.16034709725999552</v>
      </c>
      <c r="U262">
        <v>1840</v>
      </c>
      <c r="V262">
        <f t="shared" si="26"/>
        <v>13320.033369387827</v>
      </c>
      <c r="W262">
        <f t="shared" si="27"/>
        <v>33120</v>
      </c>
      <c r="X262">
        <f t="shared" si="28"/>
        <v>740.0018538548793</v>
      </c>
      <c r="Y262">
        <f t="shared" si="29"/>
        <v>547602.74370865815</v>
      </c>
      <c r="Z262">
        <v>4620.5</v>
      </c>
    </row>
    <row r="263" spans="1:26" x14ac:dyDescent="0.35">
      <c r="A263" s="1">
        <v>41177</v>
      </c>
      <c r="B263">
        <v>5412</v>
      </c>
      <c r="C263">
        <v>5622.9</v>
      </c>
      <c r="D263">
        <v>4676</v>
      </c>
      <c r="E263">
        <v>0</v>
      </c>
      <c r="F263">
        <v>4615</v>
      </c>
      <c r="G263">
        <v>0</v>
      </c>
      <c r="H263">
        <f>IF(AND(L263=0,E263=0,G263=0,I263=0,O263=0,J263=0),1,0)</f>
        <v>0</v>
      </c>
      <c r="I263">
        <v>0</v>
      </c>
      <c r="J263">
        <v>0</v>
      </c>
      <c r="K263">
        <v>5915.666666666667</v>
      </c>
      <c r="L263">
        <v>1</v>
      </c>
      <c r="M263">
        <v>0.5925990472870919</v>
      </c>
      <c r="N263">
        <v>0</v>
      </c>
      <c r="O263">
        <v>0</v>
      </c>
      <c r="Q263">
        <f t="shared" si="24"/>
        <v>5427.2416883597889</v>
      </c>
      <c r="R263">
        <f>Q263-B263</f>
        <v>15.241688359788895</v>
      </c>
      <c r="S263">
        <f t="shared" si="25"/>
        <v>15.241688359788895</v>
      </c>
      <c r="T263" s="8">
        <f>S263/B263</f>
        <v>2.8162764892440679E-3</v>
      </c>
      <c r="U263">
        <v>2027</v>
      </c>
      <c r="V263">
        <f t="shared" si="26"/>
        <v>274.35039047620012</v>
      </c>
      <c r="W263">
        <f t="shared" si="27"/>
        <v>36486</v>
      </c>
      <c r="X263">
        <f t="shared" si="28"/>
        <v>15.241688359788895</v>
      </c>
      <c r="Y263">
        <f t="shared" si="29"/>
        <v>232.30906405692431</v>
      </c>
      <c r="Z263">
        <v>4866.3</v>
      </c>
    </row>
    <row r="264" spans="1:26" x14ac:dyDescent="0.35">
      <c r="A264" s="1">
        <v>41178</v>
      </c>
      <c r="B264">
        <v>5273</v>
      </c>
      <c r="C264">
        <v>5557.5</v>
      </c>
      <c r="D264">
        <v>3000</v>
      </c>
      <c r="E264">
        <v>1</v>
      </c>
      <c r="F264">
        <v>5412</v>
      </c>
      <c r="G264">
        <v>0</v>
      </c>
      <c r="H264">
        <f>IF(AND(L264=0,E264=0,G264=0,I264=0,O264=0,J264=0),1,0)</f>
        <v>0</v>
      </c>
      <c r="I264">
        <v>0</v>
      </c>
      <c r="J264">
        <v>0</v>
      </c>
      <c r="K264">
        <v>5623.666666666667</v>
      </c>
      <c r="L264">
        <v>0</v>
      </c>
      <c r="M264">
        <v>0.483850354362728</v>
      </c>
      <c r="N264">
        <v>0</v>
      </c>
      <c r="O264">
        <v>0</v>
      </c>
      <c r="Q264">
        <f t="shared" si="24"/>
        <v>4867.9545425928736</v>
      </c>
      <c r="R264">
        <f>Q264-B264</f>
        <v>-405.04545740712638</v>
      </c>
      <c r="S264">
        <f t="shared" si="25"/>
        <v>405.04545740712638</v>
      </c>
      <c r="T264" s="8">
        <f>S264/B264</f>
        <v>7.6814992870685828E-2</v>
      </c>
      <c r="U264">
        <v>1856</v>
      </c>
      <c r="V264">
        <f t="shared" si="26"/>
        <v>29163.272933313099</v>
      </c>
      <c r="W264">
        <f t="shared" si="27"/>
        <v>33408</v>
      </c>
      <c r="X264">
        <f t="shared" si="28"/>
        <v>-810.09091481425276</v>
      </c>
      <c r="Y264">
        <f t="shared" si="29"/>
        <v>656247.29026459297</v>
      </c>
      <c r="Z264">
        <v>5299.9</v>
      </c>
    </row>
    <row r="265" spans="1:26" x14ac:dyDescent="0.35">
      <c r="A265" s="1">
        <v>41179</v>
      </c>
      <c r="B265">
        <v>4996</v>
      </c>
      <c r="C265">
        <v>5686.4</v>
      </c>
      <c r="D265">
        <v>5739</v>
      </c>
      <c r="E265">
        <v>0</v>
      </c>
      <c r="F265">
        <v>5273</v>
      </c>
      <c r="G265">
        <v>0</v>
      </c>
      <c r="H265">
        <f>IF(AND(L265=0,E265=0,G265=0,I265=0,O265=0,J265=0),1,0)</f>
        <v>0</v>
      </c>
      <c r="I265">
        <v>0</v>
      </c>
      <c r="J265">
        <v>0</v>
      </c>
      <c r="K265">
        <v>5100</v>
      </c>
      <c r="L265">
        <v>0</v>
      </c>
      <c r="M265">
        <v>0.4678168932264436</v>
      </c>
      <c r="N265">
        <v>0</v>
      </c>
      <c r="O265">
        <v>1</v>
      </c>
      <c r="Q265">
        <f t="shared" si="24"/>
        <v>5909.5335519686832</v>
      </c>
      <c r="R265">
        <f>Q265-B265</f>
        <v>913.53355196868324</v>
      </c>
      <c r="S265">
        <f t="shared" si="25"/>
        <v>913.53355196868324</v>
      </c>
      <c r="T265" s="8">
        <f>S265/B265</f>
        <v>0.18285299278796702</v>
      </c>
      <c r="U265">
        <v>1961</v>
      </c>
      <c r="V265">
        <f t="shared" si="26"/>
        <v>16443.603935436298</v>
      </c>
      <c r="W265">
        <f t="shared" si="27"/>
        <v>35298</v>
      </c>
      <c r="X265">
        <f t="shared" si="28"/>
        <v>913.53355196868324</v>
      </c>
      <c r="Y265">
        <f t="shared" si="29"/>
        <v>834543.55057251884</v>
      </c>
      <c r="Z265">
        <v>5622.9</v>
      </c>
    </row>
    <row r="266" spans="1:26" x14ac:dyDescent="0.35">
      <c r="A266" s="1">
        <v>41180</v>
      </c>
      <c r="B266">
        <v>5590</v>
      </c>
      <c r="C266">
        <v>5428</v>
      </c>
      <c r="D266">
        <v>4628.5</v>
      </c>
      <c r="E266">
        <v>0</v>
      </c>
      <c r="F266">
        <v>4996</v>
      </c>
      <c r="G266">
        <v>0</v>
      </c>
      <c r="H266">
        <f>IF(AND(L266=0,E266=0,G266=0,I266=0,O266=0,J266=0),1,0)</f>
        <v>0</v>
      </c>
      <c r="I266">
        <v>0</v>
      </c>
      <c r="J266">
        <v>1</v>
      </c>
      <c r="K266">
        <v>5227</v>
      </c>
      <c r="L266">
        <v>0</v>
      </c>
      <c r="M266">
        <v>0.56901359358661552</v>
      </c>
      <c r="N266">
        <v>0</v>
      </c>
      <c r="O266">
        <v>0</v>
      </c>
      <c r="Q266">
        <f t="shared" si="24"/>
        <v>5661.8187693894233</v>
      </c>
      <c r="R266">
        <f>Q266-B266</f>
        <v>71.818769389423323</v>
      </c>
      <c r="S266">
        <f t="shared" si="25"/>
        <v>71.818769389423323</v>
      </c>
      <c r="T266" s="8">
        <f>S266/B266</f>
        <v>1.2847722609914727E-2</v>
      </c>
      <c r="U266">
        <v>835</v>
      </c>
      <c r="V266">
        <f t="shared" si="26"/>
        <v>1292.7378490096198</v>
      </c>
      <c r="W266">
        <f t="shared" si="27"/>
        <v>15030</v>
      </c>
      <c r="X266">
        <f t="shared" si="28"/>
        <v>71.818769389423323</v>
      </c>
      <c r="Y266">
        <f t="shared" si="29"/>
        <v>5157.9356366111688</v>
      </c>
      <c r="Z266">
        <v>5557.5</v>
      </c>
    </row>
    <row r="267" spans="1:26" x14ac:dyDescent="0.35">
      <c r="A267" s="1">
        <v>41181</v>
      </c>
      <c r="B267">
        <v>6648</v>
      </c>
      <c r="C267">
        <v>5177.2</v>
      </c>
      <c r="D267">
        <v>6288</v>
      </c>
      <c r="E267">
        <v>0</v>
      </c>
      <c r="F267">
        <v>5590</v>
      </c>
      <c r="G267">
        <v>1</v>
      </c>
      <c r="H267">
        <f>IF(AND(L267=0,E267=0,G267=0,I267=0,O267=0,J267=0),1,0)</f>
        <v>0</v>
      </c>
      <c r="I267">
        <v>0</v>
      </c>
      <c r="J267">
        <v>0</v>
      </c>
      <c r="K267">
        <v>5286.333333333333</v>
      </c>
      <c r="L267">
        <v>0</v>
      </c>
      <c r="M267">
        <v>0.62292320204484719</v>
      </c>
      <c r="N267">
        <v>1</v>
      </c>
      <c r="O267">
        <v>0</v>
      </c>
      <c r="Q267">
        <f t="shared" si="24"/>
        <v>6489.8456338556934</v>
      </c>
      <c r="R267">
        <f>Q267-B267</f>
        <v>-158.15436614430655</v>
      </c>
      <c r="S267">
        <f t="shared" si="25"/>
        <v>158.15436614430655</v>
      </c>
      <c r="T267" s="8">
        <f>S267/B267</f>
        <v>2.3789766267194125E-2</v>
      </c>
      <c r="U267">
        <v>1478</v>
      </c>
      <c r="V267">
        <f t="shared" si="26"/>
        <v>11387.114362390072</v>
      </c>
      <c r="W267">
        <f t="shared" si="27"/>
        <v>26604</v>
      </c>
      <c r="X267">
        <f t="shared" si="28"/>
        <v>-316.3087322886131</v>
      </c>
      <c r="Y267">
        <f t="shared" si="29"/>
        <v>100051.21412202952</v>
      </c>
      <c r="Z267">
        <v>5686.4</v>
      </c>
    </row>
    <row r="268" spans="1:26" x14ac:dyDescent="0.35">
      <c r="A268" s="1">
        <v>41182</v>
      </c>
      <c r="B268">
        <v>6569</v>
      </c>
      <c r="C268">
        <v>5583.8</v>
      </c>
      <c r="D268">
        <v>6844</v>
      </c>
      <c r="E268">
        <v>0</v>
      </c>
      <c r="F268">
        <v>6648</v>
      </c>
      <c r="G268">
        <v>0</v>
      </c>
      <c r="H268">
        <f>IF(AND(L268=0,E268=0,G268=0,I268=0,O268=0,J268=0),1,0)</f>
        <v>1</v>
      </c>
      <c r="I268">
        <v>0</v>
      </c>
      <c r="J268">
        <v>0</v>
      </c>
      <c r="K268">
        <v>5744.666666666667</v>
      </c>
      <c r="L268">
        <v>0</v>
      </c>
      <c r="M268">
        <v>0.49082142442198212</v>
      </c>
      <c r="N268">
        <v>1</v>
      </c>
      <c r="O268">
        <v>0</v>
      </c>
      <c r="Q268">
        <f t="shared" si="24"/>
        <v>6927.3393264320421</v>
      </c>
      <c r="R268">
        <f>Q268-B268</f>
        <v>358.33932643204207</v>
      </c>
      <c r="S268">
        <f t="shared" si="25"/>
        <v>358.33932643204207</v>
      </c>
      <c r="T268" s="8">
        <f>S268/B268</f>
        <v>5.4550057304314517E-2</v>
      </c>
      <c r="U268">
        <v>1075</v>
      </c>
      <c r="V268">
        <f t="shared" si="26"/>
        <v>6450.1078757767573</v>
      </c>
      <c r="W268">
        <f t="shared" si="27"/>
        <v>19350</v>
      </c>
      <c r="X268">
        <f t="shared" si="28"/>
        <v>358.33932643204207</v>
      </c>
      <c r="Y268">
        <f t="shared" si="29"/>
        <v>128407.0728677696</v>
      </c>
      <c r="Z268">
        <v>5428</v>
      </c>
    </row>
    <row r="269" spans="1:26" x14ac:dyDescent="0.35">
      <c r="A269" s="1">
        <v>41183</v>
      </c>
      <c r="B269">
        <v>4396</v>
      </c>
      <c r="C269">
        <v>5815.2</v>
      </c>
      <c r="D269">
        <v>4615</v>
      </c>
      <c r="E269">
        <v>0</v>
      </c>
      <c r="F269">
        <v>6569</v>
      </c>
      <c r="G269">
        <v>0</v>
      </c>
      <c r="H269">
        <f>IF(AND(L269=0,E269=0,G269=0,I269=0,O269=0,J269=0),1,0)</f>
        <v>0</v>
      </c>
      <c r="I269">
        <v>1</v>
      </c>
      <c r="J269">
        <v>0</v>
      </c>
      <c r="K269">
        <v>6269</v>
      </c>
      <c r="L269">
        <v>0</v>
      </c>
      <c r="M269">
        <v>0.24753107935401417</v>
      </c>
      <c r="N269">
        <v>0</v>
      </c>
      <c r="O269">
        <v>0</v>
      </c>
      <c r="Q269">
        <f t="shared" si="24"/>
        <v>5371.3979980893801</v>
      </c>
      <c r="R269">
        <f>Q269-B269</f>
        <v>975.39799808938005</v>
      </c>
      <c r="S269">
        <f t="shared" si="25"/>
        <v>975.39799808938005</v>
      </c>
      <c r="T269" s="8">
        <f>S269/B269</f>
        <v>0.22188307508857599</v>
      </c>
      <c r="U269">
        <v>1808</v>
      </c>
      <c r="V269">
        <f t="shared" si="26"/>
        <v>17557.163965608841</v>
      </c>
      <c r="W269">
        <f t="shared" si="27"/>
        <v>32544</v>
      </c>
      <c r="X269">
        <f t="shared" si="28"/>
        <v>975.39799808938005</v>
      </c>
      <c r="Y269">
        <f t="shared" si="29"/>
        <v>951401.2546767703</v>
      </c>
      <c r="Z269">
        <v>5177.2</v>
      </c>
    </row>
    <row r="270" spans="1:26" x14ac:dyDescent="0.35">
      <c r="A270" s="1">
        <v>41184</v>
      </c>
      <c r="B270">
        <v>5205</v>
      </c>
      <c r="C270">
        <v>5639.8</v>
      </c>
      <c r="D270">
        <v>5412</v>
      </c>
      <c r="E270">
        <v>0</v>
      </c>
      <c r="F270">
        <v>4396</v>
      </c>
      <c r="G270">
        <v>0</v>
      </c>
      <c r="H270">
        <f>IF(AND(L270=0,E270=0,G270=0,I270=0,O270=0,J270=0),1,0)</f>
        <v>0</v>
      </c>
      <c r="I270">
        <v>0</v>
      </c>
      <c r="J270">
        <v>0</v>
      </c>
      <c r="K270">
        <v>5871</v>
      </c>
      <c r="L270">
        <v>1</v>
      </c>
      <c r="M270">
        <v>0.5939932612989427</v>
      </c>
      <c r="N270">
        <v>0</v>
      </c>
      <c r="O270">
        <v>0</v>
      </c>
      <c r="Q270">
        <f t="shared" si="24"/>
        <v>5540.4316864456778</v>
      </c>
      <c r="R270">
        <f>Q270-B270</f>
        <v>335.43168644567777</v>
      </c>
      <c r="S270">
        <f t="shared" si="25"/>
        <v>335.43168644567777</v>
      </c>
      <c r="T270" s="8">
        <f>S270/B270</f>
        <v>6.4444128039515422E-2</v>
      </c>
      <c r="U270">
        <v>1511</v>
      </c>
      <c r="V270">
        <f t="shared" si="26"/>
        <v>6037.7703560221998</v>
      </c>
      <c r="W270">
        <f t="shared" si="27"/>
        <v>27198</v>
      </c>
      <c r="X270">
        <f t="shared" si="28"/>
        <v>335.43168644567777</v>
      </c>
      <c r="Y270">
        <f t="shared" si="29"/>
        <v>112514.41627179149</v>
      </c>
      <c r="Z270">
        <v>5583.8</v>
      </c>
    </row>
    <row r="271" spans="1:26" x14ac:dyDescent="0.35">
      <c r="A271" s="1">
        <v>41185</v>
      </c>
      <c r="B271">
        <v>5350</v>
      </c>
      <c r="C271">
        <v>5681.6</v>
      </c>
      <c r="D271">
        <v>5273</v>
      </c>
      <c r="E271">
        <v>1</v>
      </c>
      <c r="F271">
        <v>5205</v>
      </c>
      <c r="G271">
        <v>0</v>
      </c>
      <c r="H271">
        <f>IF(AND(L271=0,E271=0,G271=0,I271=0,O271=0,J271=0),1,0)</f>
        <v>0</v>
      </c>
      <c r="I271">
        <v>0</v>
      </c>
      <c r="J271">
        <v>0</v>
      </c>
      <c r="K271">
        <v>5390</v>
      </c>
      <c r="L271">
        <v>0</v>
      </c>
      <c r="M271">
        <v>0.51684675264319735</v>
      </c>
      <c r="N271">
        <v>0</v>
      </c>
      <c r="O271">
        <v>0</v>
      </c>
      <c r="Q271">
        <f t="shared" si="24"/>
        <v>5392.4440983942259</v>
      </c>
      <c r="R271">
        <f>Q271-B271</f>
        <v>42.444098394225875</v>
      </c>
      <c r="S271">
        <f t="shared" si="25"/>
        <v>42.444098394225875</v>
      </c>
      <c r="T271" s="8">
        <f>S271/B271</f>
        <v>7.9334763353693227E-3</v>
      </c>
      <c r="U271">
        <v>1355</v>
      </c>
      <c r="V271">
        <f t="shared" si="26"/>
        <v>763.99377109606576</v>
      </c>
      <c r="W271">
        <f t="shared" si="27"/>
        <v>24390</v>
      </c>
      <c r="X271">
        <f t="shared" si="28"/>
        <v>42.444098394225875</v>
      </c>
      <c r="Y271">
        <f t="shared" si="29"/>
        <v>1801.5014884987274</v>
      </c>
      <c r="Z271">
        <v>5815.2</v>
      </c>
    </row>
    <row r="272" spans="1:26" x14ac:dyDescent="0.35">
      <c r="A272" s="1">
        <v>41186</v>
      </c>
      <c r="B272">
        <v>4939</v>
      </c>
      <c r="C272">
        <v>5633.6</v>
      </c>
      <c r="D272">
        <v>4996</v>
      </c>
      <c r="E272">
        <v>0</v>
      </c>
      <c r="F272">
        <v>5350</v>
      </c>
      <c r="G272">
        <v>0</v>
      </c>
      <c r="H272">
        <f>IF(AND(L272=0,E272=0,G272=0,I272=0,O272=0,J272=0),1,0)</f>
        <v>0</v>
      </c>
      <c r="I272">
        <v>0</v>
      </c>
      <c r="J272">
        <v>0</v>
      </c>
      <c r="K272">
        <v>4983.666666666667</v>
      </c>
      <c r="L272">
        <v>0</v>
      </c>
      <c r="M272">
        <v>0.45224817009410945</v>
      </c>
      <c r="N272">
        <v>0</v>
      </c>
      <c r="O272">
        <v>1</v>
      </c>
      <c r="Q272">
        <f t="shared" si="24"/>
        <v>5736.0722832201463</v>
      </c>
      <c r="R272">
        <f>Q272-B272</f>
        <v>797.07228322014635</v>
      </c>
      <c r="S272">
        <f t="shared" si="25"/>
        <v>797.07228322014635</v>
      </c>
      <c r="T272" s="8">
        <f>S272/B272</f>
        <v>0.16138333331041635</v>
      </c>
      <c r="U272">
        <v>1835</v>
      </c>
      <c r="V272">
        <f t="shared" si="26"/>
        <v>14347.301097962634</v>
      </c>
      <c r="W272">
        <f t="shared" si="27"/>
        <v>33030</v>
      </c>
      <c r="X272">
        <f t="shared" si="28"/>
        <v>797.07228322014635</v>
      </c>
      <c r="Y272">
        <f t="shared" si="29"/>
        <v>635324.22467777715</v>
      </c>
      <c r="Z272">
        <v>5639.8</v>
      </c>
    </row>
    <row r="273" spans="1:26" x14ac:dyDescent="0.35">
      <c r="A273" s="1">
        <v>41187</v>
      </c>
      <c r="B273">
        <v>6693</v>
      </c>
      <c r="C273">
        <v>5291.8</v>
      </c>
      <c r="D273">
        <v>5590</v>
      </c>
      <c r="E273">
        <v>0</v>
      </c>
      <c r="F273">
        <v>4939</v>
      </c>
      <c r="G273">
        <v>0</v>
      </c>
      <c r="H273">
        <f>IF(AND(L273=0,E273=0,G273=0,I273=0,O273=0,J273=0),1,0)</f>
        <v>0</v>
      </c>
      <c r="I273">
        <v>0</v>
      </c>
      <c r="J273">
        <v>1</v>
      </c>
      <c r="K273">
        <v>5164.666666666667</v>
      </c>
      <c r="L273">
        <v>0</v>
      </c>
      <c r="M273">
        <v>0.70378761473219476</v>
      </c>
      <c r="N273">
        <v>0</v>
      </c>
      <c r="O273">
        <v>0</v>
      </c>
      <c r="Q273">
        <f t="shared" si="24"/>
        <v>5817.3068504018684</v>
      </c>
      <c r="R273">
        <f>Q273-B273</f>
        <v>-875.69314959813164</v>
      </c>
      <c r="S273">
        <f t="shared" si="25"/>
        <v>875.69314959813164</v>
      </c>
      <c r="T273" s="8">
        <f>S273/B273</f>
        <v>0.13083716563545969</v>
      </c>
      <c r="U273">
        <v>671</v>
      </c>
      <c r="V273">
        <f t="shared" si="26"/>
        <v>63049.906771065478</v>
      </c>
      <c r="W273">
        <f t="shared" si="27"/>
        <v>12078</v>
      </c>
      <c r="X273">
        <f t="shared" si="28"/>
        <v>-1751.3862991962633</v>
      </c>
      <c r="Y273">
        <f t="shared" si="29"/>
        <v>3067353.9690123829</v>
      </c>
      <c r="Z273">
        <v>5681.6</v>
      </c>
    </row>
    <row r="274" spans="1:26" x14ac:dyDescent="0.35">
      <c r="A274" s="1">
        <v>41188</v>
      </c>
      <c r="B274">
        <v>7112</v>
      </c>
      <c r="C274">
        <v>5316.6</v>
      </c>
      <c r="D274">
        <v>6648</v>
      </c>
      <c r="E274">
        <v>0</v>
      </c>
      <c r="F274">
        <v>6693</v>
      </c>
      <c r="G274">
        <v>1</v>
      </c>
      <c r="H274">
        <f>IF(AND(L274=0,E274=0,G274=0,I274=0,O274=0,J274=0),1,0)</f>
        <v>0</v>
      </c>
      <c r="I274">
        <v>0</v>
      </c>
      <c r="J274">
        <v>0</v>
      </c>
      <c r="K274">
        <v>5660.666666666667</v>
      </c>
      <c r="L274">
        <v>0</v>
      </c>
      <c r="M274">
        <v>0.54868130591379105</v>
      </c>
      <c r="N274">
        <v>1</v>
      </c>
      <c r="O274">
        <v>0</v>
      </c>
      <c r="Q274">
        <f t="shared" si="24"/>
        <v>6974.3974488506556</v>
      </c>
      <c r="R274">
        <f>Q274-B274</f>
        <v>-137.60255114934444</v>
      </c>
      <c r="S274">
        <f t="shared" si="25"/>
        <v>137.60255114934444</v>
      </c>
      <c r="T274" s="8">
        <f>S274/B274</f>
        <v>1.9347940262843706E-2</v>
      </c>
      <c r="U274">
        <v>885</v>
      </c>
      <c r="V274">
        <f t="shared" si="26"/>
        <v>9907.3836827527994</v>
      </c>
      <c r="W274">
        <f t="shared" si="27"/>
        <v>15930</v>
      </c>
      <c r="X274">
        <f t="shared" si="28"/>
        <v>-275.20510229868887</v>
      </c>
      <c r="Y274">
        <f t="shared" si="29"/>
        <v>75737.848331231813</v>
      </c>
      <c r="Z274">
        <v>5633.6</v>
      </c>
    </row>
    <row r="275" spans="1:26" x14ac:dyDescent="0.35">
      <c r="A275" s="1">
        <v>41189</v>
      </c>
      <c r="B275">
        <v>6933</v>
      </c>
      <c r="C275">
        <v>5859.8</v>
      </c>
      <c r="D275">
        <v>6569</v>
      </c>
      <c r="E275">
        <v>0</v>
      </c>
      <c r="F275">
        <v>7112</v>
      </c>
      <c r="G275">
        <v>0</v>
      </c>
      <c r="H275">
        <f>IF(AND(L275=0,E275=0,G275=0,I275=0,O275=0,J275=0),1,0)</f>
        <v>1</v>
      </c>
      <c r="I275">
        <v>0</v>
      </c>
      <c r="J275">
        <v>0</v>
      </c>
      <c r="K275">
        <v>6248</v>
      </c>
      <c r="L275">
        <v>0</v>
      </c>
      <c r="M275">
        <v>0.47920297432322528</v>
      </c>
      <c r="N275">
        <v>1</v>
      </c>
      <c r="O275">
        <v>0</v>
      </c>
      <c r="Q275">
        <f t="shared" si="24"/>
        <v>7117.4679367717999</v>
      </c>
      <c r="R275">
        <f>Q275-B275</f>
        <v>184.46793677179994</v>
      </c>
      <c r="S275">
        <f t="shared" si="25"/>
        <v>184.46793677179994</v>
      </c>
      <c r="T275" s="8">
        <f>S275/B275</f>
        <v>2.6607231612837148E-2</v>
      </c>
      <c r="U275">
        <v>735</v>
      </c>
      <c r="V275">
        <f t="shared" si="26"/>
        <v>3320.4228618923989</v>
      </c>
      <c r="W275">
        <f t="shared" si="27"/>
        <v>13230</v>
      </c>
      <c r="X275">
        <f t="shared" si="28"/>
        <v>184.46793677179994</v>
      </c>
      <c r="Y275">
        <f t="shared" si="29"/>
        <v>34028.41969684478</v>
      </c>
      <c r="Z275">
        <v>5291.8</v>
      </c>
    </row>
    <row r="276" spans="1:26" x14ac:dyDescent="0.35">
      <c r="A276" s="1">
        <v>41190</v>
      </c>
      <c r="B276">
        <v>4621</v>
      </c>
      <c r="C276">
        <v>6205.4</v>
      </c>
      <c r="D276">
        <v>4396</v>
      </c>
      <c r="E276">
        <v>0</v>
      </c>
      <c r="F276">
        <v>6933</v>
      </c>
      <c r="G276">
        <v>0</v>
      </c>
      <c r="H276">
        <f>IF(AND(L276=0,E276=0,G276=0,I276=0,O276=0,J276=0),1,0)</f>
        <v>0</v>
      </c>
      <c r="I276">
        <v>1</v>
      </c>
      <c r="J276">
        <v>0</v>
      </c>
      <c r="K276">
        <v>6912.666666666667</v>
      </c>
      <c r="L276">
        <v>0</v>
      </c>
      <c r="M276">
        <v>0.23138143371674219</v>
      </c>
      <c r="N276">
        <v>0</v>
      </c>
      <c r="O276">
        <v>0</v>
      </c>
      <c r="Q276">
        <f t="shared" si="24"/>
        <v>5589.6221116993947</v>
      </c>
      <c r="R276">
        <f>Q276-B276</f>
        <v>968.62211169939474</v>
      </c>
      <c r="S276">
        <f t="shared" si="25"/>
        <v>968.62211169939474</v>
      </c>
      <c r="T276" s="8">
        <f>S276/B276</f>
        <v>0.20961309493603003</v>
      </c>
      <c r="U276">
        <v>1495</v>
      </c>
      <c r="V276">
        <f t="shared" si="26"/>
        <v>17435.198010589105</v>
      </c>
      <c r="W276">
        <f t="shared" si="27"/>
        <v>26910</v>
      </c>
      <c r="X276">
        <f t="shared" si="28"/>
        <v>968.62211169939474</v>
      </c>
      <c r="Y276">
        <f t="shared" si="29"/>
        <v>938228.79527299479</v>
      </c>
      <c r="Z276">
        <v>5316.6</v>
      </c>
    </row>
    <row r="277" spans="1:26" x14ac:dyDescent="0.35">
      <c r="A277" s="1">
        <v>41191</v>
      </c>
      <c r="B277">
        <v>5251</v>
      </c>
      <c r="C277">
        <v>6059.6</v>
      </c>
      <c r="D277">
        <v>5205</v>
      </c>
      <c r="E277">
        <v>0</v>
      </c>
      <c r="F277">
        <v>4621</v>
      </c>
      <c r="G277">
        <v>0</v>
      </c>
      <c r="H277">
        <f>IF(AND(L277=0,E277=0,G277=0,I277=0,O277=0,J277=0),1,0)</f>
        <v>0</v>
      </c>
      <c r="I277">
        <v>0</v>
      </c>
      <c r="J277">
        <v>0</v>
      </c>
      <c r="K277">
        <v>6222</v>
      </c>
      <c r="L277">
        <v>1</v>
      </c>
      <c r="M277">
        <v>0.57319623562216804</v>
      </c>
      <c r="N277">
        <v>0</v>
      </c>
      <c r="O277">
        <v>0</v>
      </c>
      <c r="Q277">
        <f t="shared" si="24"/>
        <v>5730.1638189595942</v>
      </c>
      <c r="R277">
        <f>Q277-B277</f>
        <v>479.16381895959421</v>
      </c>
      <c r="S277">
        <f t="shared" si="25"/>
        <v>479.16381895959421</v>
      </c>
      <c r="T277" s="8">
        <f>S277/B277</f>
        <v>9.1251917531821408E-2</v>
      </c>
      <c r="U277">
        <v>1300</v>
      </c>
      <c r="V277">
        <f t="shared" si="26"/>
        <v>8624.9487412726958</v>
      </c>
      <c r="W277">
        <f t="shared" si="27"/>
        <v>23400</v>
      </c>
      <c r="X277">
        <f t="shared" si="28"/>
        <v>479.16381895959421</v>
      </c>
      <c r="Y277">
        <f t="shared" si="29"/>
        <v>229597.96539994277</v>
      </c>
      <c r="Z277">
        <v>5859.8</v>
      </c>
    </row>
    <row r="278" spans="1:26" x14ac:dyDescent="0.35">
      <c r="A278" s="1">
        <v>41192</v>
      </c>
      <c r="B278">
        <v>5459</v>
      </c>
      <c r="C278">
        <v>6122</v>
      </c>
      <c r="D278">
        <v>5350</v>
      </c>
      <c r="E278">
        <v>1</v>
      </c>
      <c r="F278">
        <v>5251</v>
      </c>
      <c r="G278">
        <v>0</v>
      </c>
      <c r="H278">
        <f>IF(AND(L278=0,E278=0,G278=0,I278=0,O278=0,J278=0),1,0)</f>
        <v>0</v>
      </c>
      <c r="I278">
        <v>0</v>
      </c>
      <c r="J278">
        <v>0</v>
      </c>
      <c r="K278">
        <v>5601.666666666667</v>
      </c>
      <c r="L278">
        <v>0</v>
      </c>
      <c r="M278">
        <v>0.52416637620541418</v>
      </c>
      <c r="N278">
        <v>0</v>
      </c>
      <c r="O278">
        <v>0</v>
      </c>
      <c r="Q278">
        <f t="shared" si="24"/>
        <v>5602.1185836616478</v>
      </c>
      <c r="R278">
        <f>Q278-B278</f>
        <v>143.11858366164779</v>
      </c>
      <c r="S278">
        <f t="shared" si="25"/>
        <v>143.11858366164779</v>
      </c>
      <c r="T278" s="8">
        <f>S278/B278</f>
        <v>2.6216996457528445E-2</v>
      </c>
      <c r="U278">
        <v>877</v>
      </c>
      <c r="V278">
        <f t="shared" si="26"/>
        <v>2576.1345059096602</v>
      </c>
      <c r="W278">
        <f t="shared" si="27"/>
        <v>15786</v>
      </c>
      <c r="X278">
        <f t="shared" si="28"/>
        <v>143.11858366164779</v>
      </c>
      <c r="Y278">
        <f t="shared" si="29"/>
        <v>20482.928989316079</v>
      </c>
      <c r="Z278">
        <v>6205.4</v>
      </c>
    </row>
    <row r="279" spans="1:26" x14ac:dyDescent="0.35">
      <c r="A279" s="1">
        <v>41193</v>
      </c>
      <c r="B279">
        <v>5194</v>
      </c>
      <c r="C279">
        <v>5875.2</v>
      </c>
      <c r="D279">
        <v>4939</v>
      </c>
      <c r="E279">
        <v>0</v>
      </c>
      <c r="F279">
        <v>5459</v>
      </c>
      <c r="G279">
        <v>0</v>
      </c>
      <c r="H279">
        <f>IF(AND(L279=0,E279=0,G279=0,I279=0,O279=0,J279=0),1,0)</f>
        <v>0</v>
      </c>
      <c r="I279">
        <v>0</v>
      </c>
      <c r="J279">
        <v>0</v>
      </c>
      <c r="K279">
        <v>5110.333333333333</v>
      </c>
      <c r="L279">
        <v>0</v>
      </c>
      <c r="M279">
        <v>0.4692111072382944</v>
      </c>
      <c r="N279">
        <v>0</v>
      </c>
      <c r="O279">
        <v>1</v>
      </c>
      <c r="Q279">
        <f t="shared" si="24"/>
        <v>5853.6238125385808</v>
      </c>
      <c r="R279">
        <f>Q279-B279</f>
        <v>659.62381253858075</v>
      </c>
      <c r="S279">
        <f t="shared" si="25"/>
        <v>659.62381253858075</v>
      </c>
      <c r="T279" s="8">
        <f>S279/B279</f>
        <v>0.1269972684902928</v>
      </c>
      <c r="U279">
        <v>1324</v>
      </c>
      <c r="V279">
        <f t="shared" si="26"/>
        <v>11873.228625694454</v>
      </c>
      <c r="W279">
        <f t="shared" si="27"/>
        <v>23832</v>
      </c>
      <c r="X279">
        <f t="shared" si="28"/>
        <v>659.62381253858075</v>
      </c>
      <c r="Y279">
        <f t="shared" si="29"/>
        <v>435103.57406793273</v>
      </c>
      <c r="Z279">
        <v>6059.6</v>
      </c>
    </row>
    <row r="280" spans="1:26" x14ac:dyDescent="0.35">
      <c r="A280" s="1">
        <v>41194</v>
      </c>
      <c r="B280">
        <v>6255</v>
      </c>
      <c r="C280">
        <v>5491.6</v>
      </c>
      <c r="D280">
        <v>6693</v>
      </c>
      <c r="E280">
        <v>0</v>
      </c>
      <c r="F280">
        <v>5194</v>
      </c>
      <c r="G280">
        <v>0</v>
      </c>
      <c r="H280">
        <f>IF(AND(L280=0,E280=0,G280=0,I280=0,O280=0,J280=0),1,0)</f>
        <v>0</v>
      </c>
      <c r="I280">
        <v>0</v>
      </c>
      <c r="J280">
        <v>1</v>
      </c>
      <c r="K280">
        <v>5301.333333333333</v>
      </c>
      <c r="L280">
        <v>0</v>
      </c>
      <c r="M280">
        <v>0.62327175554780989</v>
      </c>
      <c r="N280">
        <v>0</v>
      </c>
      <c r="O280">
        <v>0</v>
      </c>
      <c r="Q280">
        <f t="shared" si="24"/>
        <v>6238.5285155412948</v>
      </c>
      <c r="R280">
        <f>Q280-B280</f>
        <v>-16.471484458705163</v>
      </c>
      <c r="S280">
        <f t="shared" si="25"/>
        <v>16.471484458705163</v>
      </c>
      <c r="T280" s="8">
        <f>S280/B280</f>
        <v>2.633330848713855E-3</v>
      </c>
      <c r="U280">
        <v>1152</v>
      </c>
      <c r="V280">
        <f t="shared" si="26"/>
        <v>1185.9468810267717</v>
      </c>
      <c r="W280">
        <f t="shared" si="27"/>
        <v>20736</v>
      </c>
      <c r="X280">
        <f t="shared" si="28"/>
        <v>-32.942968917410326</v>
      </c>
      <c r="Y280">
        <f t="shared" si="29"/>
        <v>1085.239201093463</v>
      </c>
      <c r="Z280">
        <v>6122</v>
      </c>
    </row>
    <row r="281" spans="1:26" x14ac:dyDescent="0.35">
      <c r="A281" s="1">
        <v>41195</v>
      </c>
      <c r="B281">
        <v>6800</v>
      </c>
      <c r="C281">
        <v>5356</v>
      </c>
      <c r="D281">
        <v>7112</v>
      </c>
      <c r="E281">
        <v>0</v>
      </c>
      <c r="F281">
        <v>6255</v>
      </c>
      <c r="G281">
        <v>1</v>
      </c>
      <c r="H281">
        <f>IF(AND(L281=0,E281=0,G281=0,I281=0,O281=0,J281=0),1,0)</f>
        <v>0</v>
      </c>
      <c r="I281">
        <v>0</v>
      </c>
      <c r="J281">
        <v>0</v>
      </c>
      <c r="K281">
        <v>5636</v>
      </c>
      <c r="L281">
        <v>0</v>
      </c>
      <c r="M281">
        <v>0.5633205530382247</v>
      </c>
      <c r="N281">
        <v>1</v>
      </c>
      <c r="O281">
        <v>0</v>
      </c>
      <c r="Q281">
        <f t="shared" si="24"/>
        <v>6964.0106937464261</v>
      </c>
      <c r="R281">
        <f>Q281-B281</f>
        <v>164.01069374642611</v>
      </c>
      <c r="S281">
        <f t="shared" si="25"/>
        <v>164.01069374642611</v>
      </c>
      <c r="T281" s="8">
        <f>S281/B281</f>
        <v>2.4119219668592075E-2</v>
      </c>
      <c r="U281">
        <v>1105</v>
      </c>
      <c r="V281">
        <f t="shared" si="26"/>
        <v>2952.19248743567</v>
      </c>
      <c r="W281">
        <f t="shared" si="27"/>
        <v>19890</v>
      </c>
      <c r="X281">
        <f t="shared" si="28"/>
        <v>164.01069374642611</v>
      </c>
      <c r="Y281">
        <f t="shared" si="29"/>
        <v>26899.507663183977</v>
      </c>
      <c r="Z281">
        <v>5875.2</v>
      </c>
    </row>
    <row r="282" spans="1:26" x14ac:dyDescent="0.35">
      <c r="A282" s="1">
        <v>41196</v>
      </c>
      <c r="B282">
        <v>6959</v>
      </c>
      <c r="C282">
        <v>5791.8</v>
      </c>
      <c r="D282">
        <v>6933</v>
      </c>
      <c r="E282">
        <v>0</v>
      </c>
      <c r="F282">
        <v>6800</v>
      </c>
      <c r="G282">
        <v>0</v>
      </c>
      <c r="H282">
        <f>IF(AND(L282=0,E282=0,G282=0,I282=0,O282=0,J282=0),1,0)</f>
        <v>1</v>
      </c>
      <c r="I282">
        <v>0</v>
      </c>
      <c r="J282">
        <v>0</v>
      </c>
      <c r="K282">
        <v>6083</v>
      </c>
      <c r="L282">
        <v>0</v>
      </c>
      <c r="M282">
        <v>0.51847333565702336</v>
      </c>
      <c r="N282">
        <v>1</v>
      </c>
      <c r="O282">
        <v>0</v>
      </c>
      <c r="Q282">
        <f t="shared" si="24"/>
        <v>7079.3751783372099</v>
      </c>
      <c r="R282">
        <f>Q282-B282</f>
        <v>120.37517833720995</v>
      </c>
      <c r="S282">
        <f t="shared" si="25"/>
        <v>120.37517833720995</v>
      </c>
      <c r="T282" s="8">
        <f>S282/B282</f>
        <v>1.7297769555569758E-2</v>
      </c>
      <c r="U282">
        <v>715</v>
      </c>
      <c r="V282">
        <f t="shared" si="26"/>
        <v>2166.753210069779</v>
      </c>
      <c r="W282">
        <f t="shared" si="27"/>
        <v>12870</v>
      </c>
      <c r="X282">
        <f t="shared" si="28"/>
        <v>120.37517833720995</v>
      </c>
      <c r="Y282">
        <f t="shared" si="29"/>
        <v>14490.183559715098</v>
      </c>
      <c r="Z282">
        <v>5491.6</v>
      </c>
    </row>
    <row r="283" spans="1:26" x14ac:dyDescent="0.35">
      <c r="A283" s="1">
        <v>41197</v>
      </c>
      <c r="B283">
        <v>4404</v>
      </c>
      <c r="C283">
        <v>6133.4</v>
      </c>
      <c r="D283">
        <v>4621</v>
      </c>
      <c r="E283">
        <v>0</v>
      </c>
      <c r="F283">
        <v>6959</v>
      </c>
      <c r="G283">
        <v>0</v>
      </c>
      <c r="H283">
        <f>IF(AND(L283=0,E283=0,G283=0,I283=0,O283=0,J283=0),1,0)</f>
        <v>0</v>
      </c>
      <c r="I283">
        <v>1</v>
      </c>
      <c r="J283">
        <v>0</v>
      </c>
      <c r="K283">
        <v>6671.333333333333</v>
      </c>
      <c r="L283">
        <v>0</v>
      </c>
      <c r="M283">
        <v>0.2031485999767631</v>
      </c>
      <c r="N283">
        <v>0</v>
      </c>
      <c r="O283">
        <v>0</v>
      </c>
      <c r="Q283">
        <f t="shared" si="24"/>
        <v>5622.1080895633077</v>
      </c>
      <c r="R283">
        <f>Q283-B283</f>
        <v>1218.1080895633077</v>
      </c>
      <c r="S283">
        <f t="shared" si="25"/>
        <v>1218.1080895633077</v>
      </c>
      <c r="T283" s="8">
        <f>S283/B283</f>
        <v>0.27659130099076012</v>
      </c>
      <c r="U283">
        <v>1726</v>
      </c>
      <c r="V283">
        <f t="shared" si="26"/>
        <v>21925.945612139538</v>
      </c>
      <c r="W283">
        <f t="shared" si="27"/>
        <v>31068</v>
      </c>
      <c r="X283">
        <f t="shared" si="28"/>
        <v>1218.1080895633077</v>
      </c>
      <c r="Y283">
        <f t="shared" si="29"/>
        <v>1483787.3178595712</v>
      </c>
      <c r="Z283">
        <v>5356</v>
      </c>
    </row>
    <row r="284" spans="1:26" x14ac:dyDescent="0.35">
      <c r="A284" s="1">
        <v>41198</v>
      </c>
      <c r="B284">
        <v>4921</v>
      </c>
      <c r="C284">
        <v>5922.4</v>
      </c>
      <c r="D284">
        <v>5251</v>
      </c>
      <c r="E284">
        <v>0</v>
      </c>
      <c r="F284">
        <v>4404</v>
      </c>
      <c r="G284">
        <v>0</v>
      </c>
      <c r="H284">
        <f>IF(AND(L284=0,E284=0,G284=0,I284=0,O284=0,J284=0),1,0)</f>
        <v>0</v>
      </c>
      <c r="I284">
        <v>0</v>
      </c>
      <c r="J284">
        <v>0</v>
      </c>
      <c r="K284">
        <v>6054.333333333333</v>
      </c>
      <c r="L284">
        <v>1</v>
      </c>
      <c r="M284">
        <v>0.56006738701057279</v>
      </c>
      <c r="N284">
        <v>0</v>
      </c>
      <c r="O284">
        <v>0</v>
      </c>
      <c r="Q284">
        <f t="shared" si="24"/>
        <v>5618.3908856286507</v>
      </c>
      <c r="R284">
        <f>Q284-B284</f>
        <v>697.39088562865072</v>
      </c>
      <c r="S284">
        <f t="shared" si="25"/>
        <v>697.39088562865072</v>
      </c>
      <c r="T284" s="8">
        <f>S284/B284</f>
        <v>0.14171731063374329</v>
      </c>
      <c r="U284">
        <v>1601</v>
      </c>
      <c r="V284">
        <f t="shared" si="26"/>
        <v>12553.035941315713</v>
      </c>
      <c r="W284">
        <f t="shared" si="27"/>
        <v>28818</v>
      </c>
      <c r="X284">
        <f t="shared" si="28"/>
        <v>697.39088562865072</v>
      </c>
      <c r="Y284">
        <f t="shared" si="29"/>
        <v>486354.04735791381</v>
      </c>
      <c r="Z284">
        <v>5791.8</v>
      </c>
    </row>
    <row r="285" spans="1:26" x14ac:dyDescent="0.35">
      <c r="A285" s="1">
        <v>41199</v>
      </c>
      <c r="B285">
        <v>5289</v>
      </c>
      <c r="C285">
        <v>5867.8</v>
      </c>
      <c r="D285">
        <v>5459</v>
      </c>
      <c r="E285">
        <v>1</v>
      </c>
      <c r="F285">
        <v>4921</v>
      </c>
      <c r="G285">
        <v>0</v>
      </c>
      <c r="H285">
        <f>IF(AND(L285=0,E285=0,G285=0,I285=0,O285=0,J285=0),1,0)</f>
        <v>0</v>
      </c>
      <c r="I285">
        <v>0</v>
      </c>
      <c r="J285">
        <v>0</v>
      </c>
      <c r="K285">
        <v>5428</v>
      </c>
      <c r="L285">
        <v>0</v>
      </c>
      <c r="M285">
        <v>0.54275589636342514</v>
      </c>
      <c r="N285">
        <v>0</v>
      </c>
      <c r="O285">
        <v>0</v>
      </c>
      <c r="Q285">
        <f t="shared" si="24"/>
        <v>5423.0801872991542</v>
      </c>
      <c r="R285">
        <f>Q285-B285</f>
        <v>134.0801872991542</v>
      </c>
      <c r="S285">
        <f t="shared" si="25"/>
        <v>134.0801872991542</v>
      </c>
      <c r="T285" s="8">
        <f>S285/B285</f>
        <v>2.5350763338845568E-2</v>
      </c>
      <c r="U285">
        <v>1185</v>
      </c>
      <c r="V285">
        <f t="shared" si="26"/>
        <v>2413.4433713847757</v>
      </c>
      <c r="W285">
        <f t="shared" si="27"/>
        <v>21330</v>
      </c>
      <c r="X285">
        <f t="shared" si="28"/>
        <v>134.0801872991542</v>
      </c>
      <c r="Y285">
        <f t="shared" si="29"/>
        <v>17977.496626176271</v>
      </c>
      <c r="Z285">
        <v>6133.4</v>
      </c>
    </row>
    <row r="286" spans="1:26" x14ac:dyDescent="0.35">
      <c r="A286" s="1">
        <v>41200</v>
      </c>
      <c r="B286">
        <v>5067</v>
      </c>
      <c r="C286">
        <v>5674.6</v>
      </c>
      <c r="D286">
        <v>5194</v>
      </c>
      <c r="E286">
        <v>0</v>
      </c>
      <c r="F286">
        <v>5289</v>
      </c>
      <c r="G286">
        <v>0</v>
      </c>
      <c r="H286">
        <f>IF(AND(L286=0,E286=0,G286=0,I286=0,O286=0,J286=0),1,0)</f>
        <v>0</v>
      </c>
      <c r="I286">
        <v>0</v>
      </c>
      <c r="J286">
        <v>0</v>
      </c>
      <c r="K286">
        <v>4871.333333333333</v>
      </c>
      <c r="L286">
        <v>0</v>
      </c>
      <c r="M286">
        <v>0.47420704078075987</v>
      </c>
      <c r="N286">
        <v>0</v>
      </c>
      <c r="O286">
        <v>1</v>
      </c>
      <c r="Q286">
        <f t="shared" si="24"/>
        <v>5780.5342017586154</v>
      </c>
      <c r="R286">
        <f>Q286-B286</f>
        <v>713.53420175861538</v>
      </c>
      <c r="S286">
        <f t="shared" si="25"/>
        <v>713.53420175861538</v>
      </c>
      <c r="T286" s="8">
        <f>S286/B286</f>
        <v>0.14081985430404884</v>
      </c>
      <c r="U286">
        <v>1309</v>
      </c>
      <c r="V286">
        <f t="shared" si="26"/>
        <v>12843.615631655077</v>
      </c>
      <c r="W286">
        <f t="shared" si="27"/>
        <v>23562</v>
      </c>
      <c r="X286">
        <f t="shared" si="28"/>
        <v>713.53420175861538</v>
      </c>
      <c r="Y286">
        <f t="shared" si="29"/>
        <v>509131.05707930442</v>
      </c>
      <c r="Z286">
        <v>5922.4</v>
      </c>
    </row>
    <row r="287" spans="1:26" x14ac:dyDescent="0.35">
      <c r="A287" s="1">
        <v>41201</v>
      </c>
      <c r="B287">
        <v>6009</v>
      </c>
      <c r="C287">
        <v>5328</v>
      </c>
      <c r="D287">
        <v>6255</v>
      </c>
      <c r="E287">
        <v>0</v>
      </c>
      <c r="F287">
        <v>5067</v>
      </c>
      <c r="G287">
        <v>0</v>
      </c>
      <c r="H287">
        <f>IF(AND(L287=0,E287=0,G287=0,I287=0,O287=0,J287=0),1,0)</f>
        <v>0</v>
      </c>
      <c r="I287">
        <v>0</v>
      </c>
      <c r="J287">
        <v>1</v>
      </c>
      <c r="K287">
        <v>5092.333333333333</v>
      </c>
      <c r="L287">
        <v>0</v>
      </c>
      <c r="M287">
        <v>0.60944579993028924</v>
      </c>
      <c r="N287">
        <v>0</v>
      </c>
      <c r="O287">
        <v>0</v>
      </c>
      <c r="Q287">
        <f t="shared" si="24"/>
        <v>6029.3697028810602</v>
      </c>
      <c r="R287">
        <f>Q287-B287</f>
        <v>20.369702881060221</v>
      </c>
      <c r="S287">
        <f t="shared" si="25"/>
        <v>20.369702881060221</v>
      </c>
      <c r="T287" s="8">
        <f>S287/B287</f>
        <v>3.3898656816542219E-3</v>
      </c>
      <c r="U287">
        <v>1299</v>
      </c>
      <c r="V287">
        <f t="shared" si="26"/>
        <v>366.65465185908397</v>
      </c>
      <c r="W287">
        <f t="shared" si="27"/>
        <v>23382</v>
      </c>
      <c r="X287">
        <f t="shared" si="28"/>
        <v>20.369702881060221</v>
      </c>
      <c r="Y287">
        <f t="shared" si="29"/>
        <v>414.92479546267305</v>
      </c>
      <c r="Z287">
        <v>5867.8</v>
      </c>
    </row>
    <row r="288" spans="1:26" x14ac:dyDescent="0.35">
      <c r="A288" s="1">
        <v>41202</v>
      </c>
      <c r="B288">
        <v>6801</v>
      </c>
      <c r="C288">
        <v>5138</v>
      </c>
      <c r="D288">
        <v>6800</v>
      </c>
      <c r="E288">
        <v>0</v>
      </c>
      <c r="F288">
        <v>6009</v>
      </c>
      <c r="G288">
        <v>1</v>
      </c>
      <c r="H288">
        <f>IF(AND(L288=0,E288=0,G288=0,I288=0,O288=0,J288=0),1,0)</f>
        <v>0</v>
      </c>
      <c r="I288">
        <v>0</v>
      </c>
      <c r="J288">
        <v>0</v>
      </c>
      <c r="K288">
        <v>5455</v>
      </c>
      <c r="L288">
        <v>0</v>
      </c>
      <c r="M288">
        <v>0.5920181247821541</v>
      </c>
      <c r="N288">
        <v>1</v>
      </c>
      <c r="O288">
        <v>0</v>
      </c>
      <c r="Q288">
        <f t="shared" si="24"/>
        <v>6725.8330578617279</v>
      </c>
      <c r="R288">
        <f>Q288-B288</f>
        <v>-75.166942138272134</v>
      </c>
      <c r="S288">
        <f t="shared" si="25"/>
        <v>75.166942138272134</v>
      </c>
      <c r="T288" s="8">
        <f>S288/B288</f>
        <v>1.105233673552009E-2</v>
      </c>
      <c r="U288">
        <v>1091</v>
      </c>
      <c r="V288">
        <f t="shared" si="26"/>
        <v>5412.0198339555936</v>
      </c>
      <c r="W288">
        <f t="shared" si="27"/>
        <v>19638</v>
      </c>
      <c r="X288">
        <f t="shared" si="28"/>
        <v>-150.33388427654427</v>
      </c>
      <c r="Y288">
        <f t="shared" si="29"/>
        <v>22600.276761673405</v>
      </c>
      <c r="Z288">
        <v>5674.6</v>
      </c>
    </row>
    <row r="289" spans="1:26" x14ac:dyDescent="0.35">
      <c r="A289" s="1">
        <v>41203</v>
      </c>
      <c r="B289">
        <v>4628.5</v>
      </c>
      <c r="C289">
        <v>5617.4</v>
      </c>
      <c r="D289">
        <v>6959</v>
      </c>
      <c r="E289">
        <v>0</v>
      </c>
      <c r="F289">
        <v>6801</v>
      </c>
      <c r="G289">
        <v>0</v>
      </c>
      <c r="H289">
        <f>IF(AND(L289=0,E289=0,G289=0,I289=0,O289=0,J289=0),1,0)</f>
        <v>1</v>
      </c>
      <c r="I289">
        <v>0</v>
      </c>
      <c r="J289">
        <v>0</v>
      </c>
      <c r="K289">
        <v>5959</v>
      </c>
      <c r="L289">
        <v>0</v>
      </c>
      <c r="M289">
        <v>0.24758917160450797</v>
      </c>
      <c r="N289">
        <v>1</v>
      </c>
      <c r="O289">
        <v>0</v>
      </c>
      <c r="Q289">
        <f t="shared" si="24"/>
        <v>7015.7167634206144</v>
      </c>
      <c r="R289">
        <f>Q289-B289</f>
        <v>2387.2167634206144</v>
      </c>
      <c r="S289">
        <f t="shared" si="25"/>
        <v>2387.2167634206144</v>
      </c>
      <c r="T289" s="8">
        <f>S289/B289</f>
        <v>0.51576466747771732</v>
      </c>
      <c r="U289">
        <v>339</v>
      </c>
      <c r="V289">
        <f t="shared" si="26"/>
        <v>42969.901741571055</v>
      </c>
      <c r="W289">
        <f t="shared" si="27"/>
        <v>6102</v>
      </c>
      <c r="X289">
        <f t="shared" si="28"/>
        <v>2387.2167634206144</v>
      </c>
      <c r="Y289">
        <f t="shared" si="29"/>
        <v>5698803.8755563935</v>
      </c>
      <c r="Z289">
        <v>5328</v>
      </c>
    </row>
    <row r="290" spans="1:26" x14ac:dyDescent="0.35">
      <c r="A290" s="1">
        <v>41204</v>
      </c>
      <c r="B290">
        <v>3390</v>
      </c>
      <c r="C290">
        <v>5558.9</v>
      </c>
      <c r="D290">
        <v>4404</v>
      </c>
      <c r="E290">
        <v>0</v>
      </c>
      <c r="F290">
        <v>4628.5</v>
      </c>
      <c r="G290">
        <v>0</v>
      </c>
      <c r="H290">
        <f>IF(AND(L290=0,E290=0,G290=0,I290=0,O290=0,J290=0),1,0)</f>
        <v>0</v>
      </c>
      <c r="I290">
        <v>1</v>
      </c>
      <c r="J290">
        <v>0</v>
      </c>
      <c r="K290">
        <v>5812.833333333333</v>
      </c>
      <c r="L290">
        <v>0</v>
      </c>
      <c r="M290">
        <v>0.35610549552689669</v>
      </c>
      <c r="N290">
        <v>0</v>
      </c>
      <c r="O290">
        <v>0</v>
      </c>
      <c r="Q290">
        <f t="shared" si="24"/>
        <v>4614.6311899675857</v>
      </c>
      <c r="R290">
        <f>Q290-B290</f>
        <v>1224.6311899675857</v>
      </c>
      <c r="S290">
        <f t="shared" si="25"/>
        <v>1224.6311899675857</v>
      </c>
      <c r="T290" s="8">
        <f>S290/B290</f>
        <v>0.36124813863350608</v>
      </c>
      <c r="U290">
        <v>1549</v>
      </c>
      <c r="V290">
        <f t="shared" si="26"/>
        <v>22043.361419416542</v>
      </c>
      <c r="W290">
        <f t="shared" si="27"/>
        <v>27882</v>
      </c>
      <c r="X290">
        <f t="shared" si="28"/>
        <v>1224.6311899675857</v>
      </c>
      <c r="Y290">
        <f t="shared" si="29"/>
        <v>1499721.551441425</v>
      </c>
      <c r="Z290">
        <v>5138</v>
      </c>
    </row>
    <row r="291" spans="1:26" x14ac:dyDescent="0.35">
      <c r="A291" s="1">
        <v>41205</v>
      </c>
      <c r="B291">
        <v>5303</v>
      </c>
      <c r="C291">
        <v>5179.1000000000004</v>
      </c>
      <c r="D291">
        <v>4921</v>
      </c>
      <c r="E291">
        <v>0</v>
      </c>
      <c r="F291">
        <v>3390</v>
      </c>
      <c r="G291">
        <v>0</v>
      </c>
      <c r="H291">
        <f>IF(AND(L291=0,E291=0,G291=0,I291=0,O291=0,J291=0),1,0)</f>
        <v>0</v>
      </c>
      <c r="I291">
        <v>0</v>
      </c>
      <c r="J291">
        <v>0</v>
      </c>
      <c r="K291">
        <v>4939.833333333333</v>
      </c>
      <c r="L291">
        <v>1</v>
      </c>
      <c r="M291">
        <v>0.72226095038921811</v>
      </c>
      <c r="N291">
        <v>0</v>
      </c>
      <c r="O291">
        <v>0</v>
      </c>
      <c r="Q291">
        <f t="shared" si="24"/>
        <v>4925.7820540884204</v>
      </c>
      <c r="R291">
        <f>Q291-B291</f>
        <v>-377.21794591157959</v>
      </c>
      <c r="S291">
        <f t="shared" si="25"/>
        <v>377.21794591157959</v>
      </c>
      <c r="T291" s="8">
        <f>S291/B291</f>
        <v>7.1132933417231675E-2</v>
      </c>
      <c r="U291">
        <v>1031</v>
      </c>
      <c r="V291">
        <f t="shared" si="26"/>
        <v>27159.692105633731</v>
      </c>
      <c r="W291">
        <f t="shared" si="27"/>
        <v>18558</v>
      </c>
      <c r="X291">
        <f t="shared" si="28"/>
        <v>-754.43589182315918</v>
      </c>
      <c r="Y291">
        <f t="shared" si="29"/>
        <v>569173.51487100555</v>
      </c>
      <c r="Z291">
        <v>5617.4</v>
      </c>
    </row>
    <row r="292" spans="1:26" x14ac:dyDescent="0.35">
      <c r="A292" s="1">
        <v>41206</v>
      </c>
      <c r="B292">
        <v>5852</v>
      </c>
      <c r="C292">
        <v>5226.3</v>
      </c>
      <c r="D292">
        <v>5289</v>
      </c>
      <c r="E292">
        <v>1</v>
      </c>
      <c r="F292">
        <v>5303</v>
      </c>
      <c r="G292">
        <v>0</v>
      </c>
      <c r="H292">
        <f>IF(AND(L292=0,E292=0,G292=0,I292=0,O292=0,J292=0),1,0)</f>
        <v>0</v>
      </c>
      <c r="I292">
        <v>0</v>
      </c>
      <c r="J292">
        <v>0</v>
      </c>
      <c r="K292">
        <v>4440.5</v>
      </c>
      <c r="L292">
        <v>0</v>
      </c>
      <c r="M292">
        <v>0.56378529104217501</v>
      </c>
      <c r="N292">
        <v>0</v>
      </c>
      <c r="O292">
        <v>0</v>
      </c>
      <c r="Q292">
        <f t="shared" si="24"/>
        <v>5243.6263972866946</v>
      </c>
      <c r="R292">
        <f>Q292-B292</f>
        <v>-608.37360271330544</v>
      </c>
      <c r="S292">
        <f t="shared" si="25"/>
        <v>608.37360271330544</v>
      </c>
      <c r="T292" s="8">
        <f>S292/B292</f>
        <v>0.10395994578149444</v>
      </c>
      <c r="U292">
        <v>507</v>
      </c>
      <c r="V292">
        <f t="shared" si="26"/>
        <v>43802.899395357992</v>
      </c>
      <c r="W292">
        <f t="shared" si="27"/>
        <v>9126</v>
      </c>
      <c r="X292">
        <f t="shared" si="28"/>
        <v>-1216.7472054266109</v>
      </c>
      <c r="Y292">
        <f t="shared" si="29"/>
        <v>1480473.7619134672</v>
      </c>
      <c r="Z292">
        <v>5558.9</v>
      </c>
    </row>
    <row r="293" spans="1:26" x14ac:dyDescent="0.35">
      <c r="A293" s="1">
        <v>41207</v>
      </c>
      <c r="B293">
        <v>6591</v>
      </c>
      <c r="C293">
        <v>5194.8999999999996</v>
      </c>
      <c r="D293">
        <v>5067</v>
      </c>
      <c r="E293">
        <v>0</v>
      </c>
      <c r="F293">
        <v>5852</v>
      </c>
      <c r="G293">
        <v>0</v>
      </c>
      <c r="H293">
        <f>IF(AND(L293=0,E293=0,G293=0,I293=0,O293=0,J293=0),1,0)</f>
        <v>0</v>
      </c>
      <c r="I293">
        <v>0</v>
      </c>
      <c r="J293">
        <v>0</v>
      </c>
      <c r="K293">
        <v>4848.333333333333</v>
      </c>
      <c r="L293">
        <v>0</v>
      </c>
      <c r="M293">
        <v>0.58586034622981298</v>
      </c>
      <c r="N293">
        <v>0</v>
      </c>
      <c r="O293">
        <v>1</v>
      </c>
      <c r="Q293">
        <f t="shared" si="24"/>
        <v>5732.6509182803366</v>
      </c>
      <c r="R293">
        <f>Q293-B293</f>
        <v>-858.34908171966345</v>
      </c>
      <c r="S293">
        <f t="shared" si="25"/>
        <v>858.34908171966345</v>
      </c>
      <c r="T293" s="8">
        <f>S293/B293</f>
        <v>0.13023047818535327</v>
      </c>
      <c r="U293">
        <v>370</v>
      </c>
      <c r="V293">
        <f t="shared" si="26"/>
        <v>61801.133883815768</v>
      </c>
      <c r="W293">
        <f t="shared" si="27"/>
        <v>6660</v>
      </c>
      <c r="X293">
        <f t="shared" si="28"/>
        <v>-1716.6981634393269</v>
      </c>
      <c r="Y293">
        <f t="shared" si="29"/>
        <v>2947052.5843559578</v>
      </c>
      <c r="Z293">
        <v>5179.1000000000004</v>
      </c>
    </row>
    <row r="294" spans="1:26" x14ac:dyDescent="0.35">
      <c r="A294" s="1">
        <v>41208</v>
      </c>
      <c r="B294">
        <v>4628.5</v>
      </c>
      <c r="C294">
        <v>5152.8999999999996</v>
      </c>
      <c r="D294">
        <v>6009</v>
      </c>
      <c r="E294">
        <v>0</v>
      </c>
      <c r="F294">
        <v>6591</v>
      </c>
      <c r="G294">
        <v>0</v>
      </c>
      <c r="H294">
        <f>IF(AND(L294=0,E294=0,G294=0,I294=0,O294=0,J294=0),1,0)</f>
        <v>0</v>
      </c>
      <c r="I294">
        <v>0</v>
      </c>
      <c r="J294">
        <v>1</v>
      </c>
      <c r="K294">
        <v>5915.333333333333</v>
      </c>
      <c r="L294">
        <v>0</v>
      </c>
      <c r="M294">
        <v>0.27198791681189727</v>
      </c>
      <c r="N294">
        <v>0</v>
      </c>
      <c r="O294">
        <v>0</v>
      </c>
      <c r="Q294">
        <f t="shared" si="24"/>
        <v>6374.7174994665365</v>
      </c>
      <c r="R294">
        <f>Q294-B294</f>
        <v>1746.2174994665365</v>
      </c>
      <c r="S294">
        <f t="shared" si="25"/>
        <v>1746.2174994665365</v>
      </c>
      <c r="T294" s="8">
        <f>S294/B294</f>
        <v>0.37727503499331028</v>
      </c>
      <c r="U294">
        <v>3343</v>
      </c>
      <c r="V294">
        <f t="shared" si="26"/>
        <v>31431.914990397658</v>
      </c>
      <c r="W294">
        <f t="shared" si="27"/>
        <v>60174</v>
      </c>
      <c r="X294">
        <f t="shared" si="28"/>
        <v>1746.2174994665365</v>
      </c>
      <c r="Y294">
        <f t="shared" si="29"/>
        <v>3049275.5554431635</v>
      </c>
      <c r="Z294">
        <v>5226.3</v>
      </c>
    </row>
    <row r="295" spans="1:26" x14ac:dyDescent="0.35">
      <c r="A295" s="1">
        <v>41209</v>
      </c>
      <c r="B295">
        <v>4628.5</v>
      </c>
      <c r="C295">
        <v>5152.8999999999996</v>
      </c>
      <c r="D295">
        <v>6801</v>
      </c>
      <c r="E295">
        <v>0</v>
      </c>
      <c r="F295">
        <v>4628.5</v>
      </c>
      <c r="G295">
        <v>1</v>
      </c>
      <c r="H295">
        <f>IF(AND(L295=0,E295=0,G295=0,I295=0,O295=0,J295=0),1,0)</f>
        <v>0</v>
      </c>
      <c r="I295">
        <v>0</v>
      </c>
      <c r="J295">
        <v>0</v>
      </c>
      <c r="K295">
        <v>5690.5</v>
      </c>
      <c r="L295">
        <v>0</v>
      </c>
      <c r="M295">
        <v>0.5</v>
      </c>
      <c r="N295">
        <v>1</v>
      </c>
      <c r="O295">
        <v>0</v>
      </c>
      <c r="Q295">
        <f t="shared" si="24"/>
        <v>6302.6071791076301</v>
      </c>
      <c r="R295">
        <f>Q295-B295</f>
        <v>1674.1071791076301</v>
      </c>
      <c r="S295">
        <f t="shared" si="25"/>
        <v>1674.1071791076301</v>
      </c>
      <c r="T295" s="8">
        <f>S295/B295</f>
        <v>0.36169540436591341</v>
      </c>
      <c r="U295">
        <v>1717</v>
      </c>
      <c r="V295">
        <f t="shared" si="26"/>
        <v>30133.929223937343</v>
      </c>
      <c r="W295">
        <f t="shared" si="27"/>
        <v>30906</v>
      </c>
      <c r="X295">
        <f t="shared" si="28"/>
        <v>1674.1071791076301</v>
      </c>
      <c r="Y295">
        <f t="shared" si="29"/>
        <v>2802634.8471397068</v>
      </c>
      <c r="Z295">
        <v>5194.8999999999996</v>
      </c>
    </row>
    <row r="296" spans="1:26" x14ac:dyDescent="0.35">
      <c r="A296" s="1">
        <v>41210</v>
      </c>
      <c r="B296">
        <v>4628.5</v>
      </c>
      <c r="C296">
        <v>5400.6</v>
      </c>
      <c r="D296">
        <v>4628.5</v>
      </c>
      <c r="E296">
        <v>0</v>
      </c>
      <c r="F296">
        <v>4628.5</v>
      </c>
      <c r="G296">
        <v>0</v>
      </c>
      <c r="H296">
        <f>IF(AND(L296=0,E296=0,G296=0,I296=0,O296=0,J296=0),1,0)</f>
        <v>1</v>
      </c>
      <c r="I296">
        <v>0</v>
      </c>
      <c r="J296">
        <v>0</v>
      </c>
      <c r="K296">
        <v>5282.666666666667</v>
      </c>
      <c r="L296">
        <v>0</v>
      </c>
      <c r="M296">
        <v>0.5</v>
      </c>
      <c r="N296">
        <v>1</v>
      </c>
      <c r="O296">
        <v>0</v>
      </c>
      <c r="Q296">
        <f t="shared" si="24"/>
        <v>5700.0830590007081</v>
      </c>
      <c r="R296">
        <f>Q296-B296</f>
        <v>1071.5830590007081</v>
      </c>
      <c r="S296">
        <f t="shared" si="25"/>
        <v>1071.5830590007081</v>
      </c>
      <c r="T296" s="8">
        <f>S296/B296</f>
        <v>0.23151843124137583</v>
      </c>
      <c r="U296">
        <v>1525</v>
      </c>
      <c r="V296">
        <f t="shared" si="26"/>
        <v>19288.495062012746</v>
      </c>
      <c r="W296">
        <f t="shared" si="27"/>
        <v>27450</v>
      </c>
      <c r="X296">
        <f t="shared" si="28"/>
        <v>1071.5830590007081</v>
      </c>
      <c r="Y296">
        <f t="shared" si="29"/>
        <v>1148290.2523373151</v>
      </c>
      <c r="Z296">
        <v>5152.8999999999996</v>
      </c>
    </row>
    <row r="297" spans="1:26" x14ac:dyDescent="0.35">
      <c r="A297" s="1">
        <v>41211</v>
      </c>
      <c r="B297">
        <v>4628.5</v>
      </c>
      <c r="C297">
        <v>5265.7</v>
      </c>
      <c r="D297">
        <v>3390</v>
      </c>
      <c r="E297">
        <v>0</v>
      </c>
      <c r="F297">
        <v>4628.5</v>
      </c>
      <c r="G297">
        <v>0</v>
      </c>
      <c r="H297">
        <f>IF(AND(L297=0,E297=0,G297=0,I297=0,O297=0,J297=0),1,0)</f>
        <v>0</v>
      </c>
      <c r="I297">
        <v>1</v>
      </c>
      <c r="J297">
        <v>0</v>
      </c>
      <c r="K297">
        <v>4628.5</v>
      </c>
      <c r="L297">
        <v>0</v>
      </c>
      <c r="M297">
        <v>0.5</v>
      </c>
      <c r="N297">
        <v>0</v>
      </c>
      <c r="O297">
        <v>0</v>
      </c>
      <c r="Q297">
        <f t="shared" si="24"/>
        <v>4256.2797873071522</v>
      </c>
      <c r="R297">
        <f>Q297-B297</f>
        <v>-372.22021269284778</v>
      </c>
      <c r="S297">
        <f t="shared" si="25"/>
        <v>372.22021269284778</v>
      </c>
      <c r="T297" s="8">
        <f>S297/B297</f>
        <v>8.041918822358167E-2</v>
      </c>
      <c r="U297">
        <v>1934</v>
      </c>
      <c r="V297">
        <f t="shared" si="26"/>
        <v>26799.85531388504</v>
      </c>
      <c r="W297">
        <f t="shared" si="27"/>
        <v>34812</v>
      </c>
      <c r="X297">
        <f t="shared" si="28"/>
        <v>-744.44042538569556</v>
      </c>
      <c r="Y297">
        <f t="shared" si="29"/>
        <v>554191.54694843537</v>
      </c>
      <c r="Z297">
        <v>5152.8999999999996</v>
      </c>
    </row>
    <row r="298" spans="1:26" x14ac:dyDescent="0.35">
      <c r="A298" s="1">
        <v>41212</v>
      </c>
      <c r="B298">
        <v>5800</v>
      </c>
      <c r="C298">
        <v>5021</v>
      </c>
      <c r="D298">
        <v>5303</v>
      </c>
      <c r="E298">
        <v>0</v>
      </c>
      <c r="F298">
        <v>4628.5</v>
      </c>
      <c r="G298">
        <v>0</v>
      </c>
      <c r="H298">
        <f>IF(AND(L298=0,E298=0,G298=0,I298=0,O298=0,J298=0),1,0)</f>
        <v>0</v>
      </c>
      <c r="I298">
        <v>0</v>
      </c>
      <c r="J298">
        <v>0</v>
      </c>
      <c r="K298">
        <v>4628.5</v>
      </c>
      <c r="L298">
        <v>1</v>
      </c>
      <c r="M298">
        <v>0.63611014290693624</v>
      </c>
      <c r="N298">
        <v>0</v>
      </c>
      <c r="O298">
        <v>0</v>
      </c>
      <c r="Q298">
        <f t="shared" si="24"/>
        <v>5338.063651445309</v>
      </c>
      <c r="R298">
        <f>Q298-B298</f>
        <v>-461.93634855469099</v>
      </c>
      <c r="S298">
        <f t="shared" si="25"/>
        <v>461.93634855469099</v>
      </c>
      <c r="T298" s="8">
        <f>S298/B298</f>
        <v>7.9644198026670859E-2</v>
      </c>
      <c r="U298">
        <v>796</v>
      </c>
      <c r="V298">
        <f t="shared" si="26"/>
        <v>33259.417095937752</v>
      </c>
      <c r="W298">
        <f t="shared" si="27"/>
        <v>14328</v>
      </c>
      <c r="X298">
        <f t="shared" si="28"/>
        <v>-923.87269710938199</v>
      </c>
      <c r="Y298">
        <f t="shared" si="29"/>
        <v>853540.76046416385</v>
      </c>
      <c r="Z298">
        <v>5400.6</v>
      </c>
    </row>
    <row r="299" spans="1:26" x14ac:dyDescent="0.35">
      <c r="A299" s="1">
        <v>41213</v>
      </c>
      <c r="B299">
        <v>6353</v>
      </c>
      <c r="C299">
        <v>4862.8</v>
      </c>
      <c r="D299">
        <v>5852</v>
      </c>
      <c r="E299">
        <v>1</v>
      </c>
      <c r="F299">
        <v>5800</v>
      </c>
      <c r="G299">
        <v>0</v>
      </c>
      <c r="H299">
        <f>IF(AND(L299=0,E299=0,G299=0,I299=0,O299=0,J299=0),1,0)</f>
        <v>0</v>
      </c>
      <c r="I299">
        <v>0</v>
      </c>
      <c r="J299">
        <v>0</v>
      </c>
      <c r="K299">
        <v>5019</v>
      </c>
      <c r="L299">
        <v>0</v>
      </c>
      <c r="M299">
        <v>0.5642500290461252</v>
      </c>
      <c r="N299">
        <v>0</v>
      </c>
      <c r="O299">
        <v>0</v>
      </c>
      <c r="Q299">
        <f t="shared" si="24"/>
        <v>5385.5550830614247</v>
      </c>
      <c r="R299">
        <f>Q299-B299</f>
        <v>-967.44491693857526</v>
      </c>
      <c r="S299">
        <f t="shared" si="25"/>
        <v>967.44491693857526</v>
      </c>
      <c r="T299" s="8">
        <f>S299/B299</f>
        <v>0.15228158617008897</v>
      </c>
      <c r="U299">
        <v>1172</v>
      </c>
      <c r="V299">
        <f t="shared" si="26"/>
        <v>69656.034019577419</v>
      </c>
      <c r="W299">
        <f t="shared" si="27"/>
        <v>21096</v>
      </c>
      <c r="X299">
        <f t="shared" si="28"/>
        <v>-1934.8898338771505</v>
      </c>
      <c r="Y299">
        <f t="shared" si="29"/>
        <v>3743798.6692411471</v>
      </c>
      <c r="Z299">
        <v>5265.7</v>
      </c>
    </row>
    <row r="300" spans="1:26" x14ac:dyDescent="0.35">
      <c r="A300" s="1">
        <v>41214</v>
      </c>
      <c r="B300">
        <v>6383</v>
      </c>
      <c r="C300">
        <v>5207.7</v>
      </c>
      <c r="D300">
        <v>6591</v>
      </c>
      <c r="E300">
        <v>0</v>
      </c>
      <c r="F300">
        <v>6353</v>
      </c>
      <c r="G300">
        <v>0</v>
      </c>
      <c r="H300">
        <f>IF(AND(L300=0,E300=0,G300=0,I300=0,O300=0,J300=0),1,0)</f>
        <v>0</v>
      </c>
      <c r="I300">
        <v>0</v>
      </c>
      <c r="J300">
        <v>0</v>
      </c>
      <c r="K300">
        <v>5593.833333333333</v>
      </c>
      <c r="L300">
        <v>0</v>
      </c>
      <c r="M300">
        <v>0.50348553502962701</v>
      </c>
      <c r="N300">
        <v>0</v>
      </c>
      <c r="O300">
        <v>1</v>
      </c>
      <c r="Q300">
        <f t="shared" si="24"/>
        <v>6255.0264232964546</v>
      </c>
      <c r="R300">
        <f>Q300-B300</f>
        <v>-127.9735767035454</v>
      </c>
      <c r="S300">
        <f t="shared" si="25"/>
        <v>127.9735767035454</v>
      </c>
      <c r="T300" s="8">
        <f>S300/B300</f>
        <v>2.0049126853132603E-2</v>
      </c>
      <c r="U300">
        <v>938</v>
      </c>
      <c r="V300">
        <f t="shared" si="26"/>
        <v>9214.0975226552691</v>
      </c>
      <c r="W300">
        <f t="shared" si="27"/>
        <v>16884</v>
      </c>
      <c r="X300">
        <f t="shared" si="28"/>
        <v>-255.94715340709081</v>
      </c>
      <c r="Y300">
        <f t="shared" si="29"/>
        <v>65508.945337192876</v>
      </c>
      <c r="Z300">
        <v>5021</v>
      </c>
    </row>
    <row r="301" spans="1:26" x14ac:dyDescent="0.35">
      <c r="A301" s="1">
        <v>41215</v>
      </c>
      <c r="B301">
        <v>6562</v>
      </c>
      <c r="C301">
        <v>5558.6</v>
      </c>
      <c r="D301">
        <v>4628.5</v>
      </c>
      <c r="E301">
        <v>0</v>
      </c>
      <c r="F301">
        <v>6383</v>
      </c>
      <c r="G301">
        <v>0</v>
      </c>
      <c r="H301">
        <f>IF(AND(L301=0,E301=0,G301=0,I301=0,O301=0,J301=0),1,0)</f>
        <v>0</v>
      </c>
      <c r="I301">
        <v>0</v>
      </c>
      <c r="J301">
        <v>1</v>
      </c>
      <c r="K301">
        <v>6178.666666666667</v>
      </c>
      <c r="L301">
        <v>0</v>
      </c>
      <c r="M301">
        <v>0.52079702567677477</v>
      </c>
      <c r="N301">
        <v>0</v>
      </c>
      <c r="O301">
        <v>0</v>
      </c>
      <c r="Q301">
        <f t="shared" si="24"/>
        <v>6145.8164144485127</v>
      </c>
      <c r="R301">
        <f>Q301-B301</f>
        <v>-416.18358555148734</v>
      </c>
      <c r="S301">
        <f t="shared" si="25"/>
        <v>416.18358555148734</v>
      </c>
      <c r="T301" s="8">
        <f>S301/B301</f>
        <v>6.3423283381817644E-2</v>
      </c>
      <c r="U301">
        <v>1139</v>
      </c>
      <c r="V301">
        <f t="shared" si="26"/>
        <v>29965.218159707088</v>
      </c>
      <c r="W301">
        <f t="shared" si="27"/>
        <v>20502</v>
      </c>
      <c r="X301">
        <f t="shared" si="28"/>
        <v>-832.36717110297468</v>
      </c>
      <c r="Y301">
        <f t="shared" si="29"/>
        <v>692835.10752996872</v>
      </c>
      <c r="Z301">
        <v>4862.8</v>
      </c>
    </row>
    <row r="302" spans="1:26" x14ac:dyDescent="0.35">
      <c r="A302" s="1">
        <v>41216</v>
      </c>
      <c r="B302">
        <v>7628</v>
      </c>
      <c r="C302">
        <v>5945.3</v>
      </c>
      <c r="D302">
        <v>4628.5</v>
      </c>
      <c r="E302">
        <v>0</v>
      </c>
      <c r="F302">
        <v>6562</v>
      </c>
      <c r="G302">
        <v>1</v>
      </c>
      <c r="H302">
        <f>IF(AND(L302=0,E302=0,G302=0,I302=0,O302=0,J302=0),1,0)</f>
        <v>0</v>
      </c>
      <c r="I302">
        <v>0</v>
      </c>
      <c r="J302">
        <v>0</v>
      </c>
      <c r="K302">
        <v>6432.666666666667</v>
      </c>
      <c r="L302">
        <v>0</v>
      </c>
      <c r="M302">
        <v>0.6238526780527478</v>
      </c>
      <c r="N302">
        <v>1</v>
      </c>
      <c r="O302">
        <v>0</v>
      </c>
      <c r="Q302">
        <f t="shared" si="24"/>
        <v>6707.6082720449176</v>
      </c>
      <c r="R302">
        <f>Q302-B302</f>
        <v>-920.39172795508239</v>
      </c>
      <c r="S302">
        <f t="shared" si="25"/>
        <v>920.39172795508239</v>
      </c>
      <c r="T302" s="8">
        <f>S302/B302</f>
        <v>0.12065963921802339</v>
      </c>
      <c r="U302">
        <v>800</v>
      </c>
      <c r="V302">
        <f t="shared" si="26"/>
        <v>66268.204412765932</v>
      </c>
      <c r="W302">
        <f t="shared" si="27"/>
        <v>14400</v>
      </c>
      <c r="X302">
        <f t="shared" si="28"/>
        <v>-1840.7834559101648</v>
      </c>
      <c r="Y302">
        <f t="shared" si="29"/>
        <v>3388483.7315525697</v>
      </c>
      <c r="Z302">
        <v>5207.7</v>
      </c>
    </row>
    <row r="303" spans="1:26" x14ac:dyDescent="0.35">
      <c r="A303" s="1">
        <v>41217</v>
      </c>
      <c r="B303">
        <v>7951</v>
      </c>
      <c r="C303">
        <v>6545.2</v>
      </c>
      <c r="D303">
        <v>4628.5</v>
      </c>
      <c r="E303">
        <v>0</v>
      </c>
      <c r="F303">
        <v>7628</v>
      </c>
      <c r="G303">
        <v>0</v>
      </c>
      <c r="H303">
        <f>IF(AND(L303=0,E303=0,G303=0,I303=0,O303=0,J303=0),1,0)</f>
        <v>1</v>
      </c>
      <c r="I303">
        <v>0</v>
      </c>
      <c r="J303">
        <v>0</v>
      </c>
      <c r="K303">
        <v>6857.666666666667</v>
      </c>
      <c r="L303">
        <v>0</v>
      </c>
      <c r="M303">
        <v>0.53752759381898452</v>
      </c>
      <c r="N303">
        <v>1</v>
      </c>
      <c r="O303">
        <v>0</v>
      </c>
      <c r="Q303">
        <f t="shared" si="24"/>
        <v>7093.486204129018</v>
      </c>
      <c r="R303">
        <f>Q303-B303</f>
        <v>-857.51379587098199</v>
      </c>
      <c r="S303">
        <f t="shared" si="25"/>
        <v>857.51379587098199</v>
      </c>
      <c r="T303" s="8">
        <f>S303/B303</f>
        <v>0.10784980453665979</v>
      </c>
      <c r="U303">
        <v>385</v>
      </c>
      <c r="V303">
        <f t="shared" si="26"/>
        <v>61740.993302710704</v>
      </c>
      <c r="W303">
        <f t="shared" si="27"/>
        <v>6930</v>
      </c>
      <c r="X303">
        <f t="shared" si="28"/>
        <v>-1715.027591741964</v>
      </c>
      <c r="Y303">
        <f t="shared" si="29"/>
        <v>2941319.6404362405</v>
      </c>
      <c r="Z303">
        <v>5558.6</v>
      </c>
    </row>
    <row r="304" spans="1:26" x14ac:dyDescent="0.35">
      <c r="A304" s="1">
        <v>41218</v>
      </c>
      <c r="B304">
        <v>4925</v>
      </c>
      <c r="C304">
        <v>6975.4</v>
      </c>
      <c r="D304">
        <v>4628.5</v>
      </c>
      <c r="E304">
        <v>0</v>
      </c>
      <c r="F304">
        <v>7951</v>
      </c>
      <c r="G304">
        <v>0</v>
      </c>
      <c r="H304">
        <f>IF(AND(L304=0,E304=0,G304=0,I304=0,O304=0,J304=0),1,0)</f>
        <v>0</v>
      </c>
      <c r="I304">
        <v>1</v>
      </c>
      <c r="J304">
        <v>0</v>
      </c>
      <c r="K304">
        <v>7380.333333333333</v>
      </c>
      <c r="L304">
        <v>0</v>
      </c>
      <c r="M304">
        <v>0.14842570001161845</v>
      </c>
      <c r="N304">
        <v>0</v>
      </c>
      <c r="O304">
        <v>0</v>
      </c>
      <c r="Q304">
        <f t="shared" si="24"/>
        <v>6271.0932736644409</v>
      </c>
      <c r="R304">
        <f>Q304-B304</f>
        <v>1346.0932736644409</v>
      </c>
      <c r="S304">
        <f t="shared" si="25"/>
        <v>1346.0932736644409</v>
      </c>
      <c r="T304" s="8">
        <f>S304/B304</f>
        <v>0.27331843120090171</v>
      </c>
      <c r="U304">
        <v>1585</v>
      </c>
      <c r="V304">
        <f t="shared" si="26"/>
        <v>24229.678925959935</v>
      </c>
      <c r="W304">
        <f t="shared" si="27"/>
        <v>28530</v>
      </c>
      <c r="X304">
        <f t="shared" si="28"/>
        <v>1346.0932736644409</v>
      </c>
      <c r="Y304">
        <f t="shared" si="29"/>
        <v>1811967.1014046513</v>
      </c>
      <c r="Z304">
        <v>5945.3</v>
      </c>
    </row>
    <row r="305" spans="1:26" x14ac:dyDescent="0.35">
      <c r="A305" s="1">
        <v>41219</v>
      </c>
      <c r="B305">
        <v>5084</v>
      </c>
      <c r="C305">
        <v>6689.8</v>
      </c>
      <c r="D305">
        <v>5800</v>
      </c>
      <c r="E305">
        <v>0</v>
      </c>
      <c r="F305">
        <v>4925</v>
      </c>
      <c r="G305">
        <v>0</v>
      </c>
      <c r="H305">
        <f>IF(AND(L305=0,E305=0,G305=0,I305=0,O305=0,J305=0),1,0)</f>
        <v>0</v>
      </c>
      <c r="I305">
        <v>0</v>
      </c>
      <c r="J305">
        <v>0</v>
      </c>
      <c r="K305">
        <v>6834.666666666667</v>
      </c>
      <c r="L305">
        <v>1</v>
      </c>
      <c r="M305">
        <v>0.51847333565702336</v>
      </c>
      <c r="N305">
        <v>0</v>
      </c>
      <c r="O305">
        <v>0</v>
      </c>
      <c r="Q305">
        <f t="shared" si="24"/>
        <v>6219.2554884320962</v>
      </c>
      <c r="R305">
        <f>Q305-B305</f>
        <v>1135.2554884320962</v>
      </c>
      <c r="S305">
        <f t="shared" si="25"/>
        <v>1135.2554884320962</v>
      </c>
      <c r="T305" s="8">
        <f>S305/B305</f>
        <v>0.22329966334226911</v>
      </c>
      <c r="U305">
        <v>1921</v>
      </c>
      <c r="V305">
        <f t="shared" si="26"/>
        <v>20434.598791777731</v>
      </c>
      <c r="W305">
        <f t="shared" si="27"/>
        <v>34578</v>
      </c>
      <c r="X305">
        <f t="shared" si="28"/>
        <v>1135.2554884320962</v>
      </c>
      <c r="Y305">
        <f t="shared" si="29"/>
        <v>1288805.0240151973</v>
      </c>
      <c r="Z305">
        <v>6545.2</v>
      </c>
    </row>
    <row r="306" spans="1:26" x14ac:dyDescent="0.35">
      <c r="A306" s="1">
        <v>41220</v>
      </c>
      <c r="B306">
        <v>5097</v>
      </c>
      <c r="C306">
        <v>6430</v>
      </c>
      <c r="D306">
        <v>6353</v>
      </c>
      <c r="E306">
        <v>1</v>
      </c>
      <c r="F306">
        <v>5084</v>
      </c>
      <c r="G306">
        <v>0</v>
      </c>
      <c r="H306">
        <f>IF(AND(L306=0,E306=0,G306=0,I306=0,O306=0,J306=0),1,0)</f>
        <v>0</v>
      </c>
      <c r="I306">
        <v>0</v>
      </c>
      <c r="J306">
        <v>0</v>
      </c>
      <c r="K306">
        <v>5986.666666666667</v>
      </c>
      <c r="L306">
        <v>0</v>
      </c>
      <c r="M306">
        <v>0.50151039851283841</v>
      </c>
      <c r="N306">
        <v>0</v>
      </c>
      <c r="O306">
        <v>0</v>
      </c>
      <c r="Q306">
        <f t="shared" si="24"/>
        <v>5911.8619844178756</v>
      </c>
      <c r="R306">
        <f>Q306-B306</f>
        <v>814.86198441787565</v>
      </c>
      <c r="S306">
        <f t="shared" si="25"/>
        <v>814.86198441787565</v>
      </c>
      <c r="T306" s="8">
        <f>S306/B306</f>
        <v>0.15987090139648336</v>
      </c>
      <c r="U306">
        <v>2653</v>
      </c>
      <c r="V306">
        <f t="shared" si="26"/>
        <v>14667.515719521762</v>
      </c>
      <c r="W306">
        <f t="shared" si="27"/>
        <v>47754</v>
      </c>
      <c r="X306">
        <f t="shared" si="28"/>
        <v>814.86198441787565</v>
      </c>
      <c r="Y306">
        <f t="shared" si="29"/>
        <v>664000.0536494382</v>
      </c>
      <c r="Z306">
        <v>6975.4</v>
      </c>
    </row>
    <row r="307" spans="1:26" x14ac:dyDescent="0.35">
      <c r="A307" s="1">
        <v>41221</v>
      </c>
      <c r="B307">
        <v>5462</v>
      </c>
      <c r="C307">
        <v>6137</v>
      </c>
      <c r="D307">
        <v>6383</v>
      </c>
      <c r="E307">
        <v>0</v>
      </c>
      <c r="F307">
        <v>5097</v>
      </c>
      <c r="G307">
        <v>0</v>
      </c>
      <c r="H307">
        <f>IF(AND(L307=0,E307=0,G307=0,I307=0,O307=0,J307=0),1,0)</f>
        <v>0</v>
      </c>
      <c r="I307">
        <v>0</v>
      </c>
      <c r="J307">
        <v>0</v>
      </c>
      <c r="K307">
        <v>5035.333333333333</v>
      </c>
      <c r="L307">
        <v>0</v>
      </c>
      <c r="M307">
        <v>0.54240734286046244</v>
      </c>
      <c r="N307">
        <v>0</v>
      </c>
      <c r="O307">
        <v>1</v>
      </c>
      <c r="Q307">
        <f t="shared" si="24"/>
        <v>6188.6967963497227</v>
      </c>
      <c r="R307">
        <f>Q307-B307</f>
        <v>726.69679634972272</v>
      </c>
      <c r="S307">
        <f t="shared" si="25"/>
        <v>726.69679634972272</v>
      </c>
      <c r="T307" s="8">
        <f>S307/B307</f>
        <v>0.13304591657812573</v>
      </c>
      <c r="U307">
        <v>1188</v>
      </c>
      <c r="V307">
        <f t="shared" si="26"/>
        <v>13080.542334295009</v>
      </c>
      <c r="W307">
        <f t="shared" si="27"/>
        <v>21384</v>
      </c>
      <c r="X307">
        <f t="shared" si="28"/>
        <v>726.69679634972272</v>
      </c>
      <c r="Y307">
        <f t="shared" si="29"/>
        <v>528088.23382495041</v>
      </c>
      <c r="Z307">
        <v>6689.8</v>
      </c>
    </row>
    <row r="308" spans="1:26" x14ac:dyDescent="0.35">
      <c r="A308" s="1">
        <v>41222</v>
      </c>
      <c r="B308">
        <v>6114</v>
      </c>
      <c r="C308">
        <v>5703.8</v>
      </c>
      <c r="D308">
        <v>6562</v>
      </c>
      <c r="E308">
        <v>0</v>
      </c>
      <c r="F308">
        <v>5462</v>
      </c>
      <c r="G308">
        <v>0</v>
      </c>
      <c r="H308">
        <f>IF(AND(L308=0,E308=0,G308=0,I308=0,O308=0,J308=0),1,0)</f>
        <v>0</v>
      </c>
      <c r="I308">
        <v>0</v>
      </c>
      <c r="J308">
        <v>1</v>
      </c>
      <c r="K308">
        <v>5214.333333333333</v>
      </c>
      <c r="L308">
        <v>0</v>
      </c>
      <c r="M308">
        <v>0.57575229464389455</v>
      </c>
      <c r="N308">
        <v>0</v>
      </c>
      <c r="O308">
        <v>0</v>
      </c>
      <c r="Q308">
        <f t="shared" si="24"/>
        <v>6376.1726349704277</v>
      </c>
      <c r="R308">
        <f>Q308-B308</f>
        <v>262.17263497042768</v>
      </c>
      <c r="S308">
        <f t="shared" si="25"/>
        <v>262.17263497042768</v>
      </c>
      <c r="T308" s="8">
        <f>S308/B308</f>
        <v>4.2880705752441559E-2</v>
      </c>
      <c r="U308">
        <v>578</v>
      </c>
      <c r="V308">
        <f t="shared" si="26"/>
        <v>4719.1074294676982</v>
      </c>
      <c r="W308">
        <f t="shared" si="27"/>
        <v>10404</v>
      </c>
      <c r="X308">
        <f t="shared" si="28"/>
        <v>262.17263497042768</v>
      </c>
      <c r="Y308">
        <f t="shared" si="29"/>
        <v>68734.490527337126</v>
      </c>
      <c r="Z308">
        <v>6430</v>
      </c>
    </row>
    <row r="309" spans="1:26" x14ac:dyDescent="0.35">
      <c r="A309" s="1">
        <v>41223</v>
      </c>
      <c r="B309">
        <v>6373</v>
      </c>
      <c r="C309">
        <v>5336.4</v>
      </c>
      <c r="D309">
        <v>7628</v>
      </c>
      <c r="E309">
        <v>0</v>
      </c>
      <c r="F309">
        <v>6114</v>
      </c>
      <c r="G309">
        <v>1</v>
      </c>
      <c r="H309">
        <f>IF(AND(L309=0,E309=0,G309=0,I309=0,O309=0,J309=0),1,0)</f>
        <v>0</v>
      </c>
      <c r="I309">
        <v>0</v>
      </c>
      <c r="J309">
        <v>0</v>
      </c>
      <c r="K309">
        <v>5557.666666666667</v>
      </c>
      <c r="L309">
        <v>0</v>
      </c>
      <c r="M309">
        <v>0.5300917857557802</v>
      </c>
      <c r="N309">
        <v>1</v>
      </c>
      <c r="O309">
        <v>0</v>
      </c>
      <c r="Q309">
        <f t="shared" si="24"/>
        <v>7034.6202327073152</v>
      </c>
      <c r="R309">
        <f>Q309-B309</f>
        <v>661.62023270731515</v>
      </c>
      <c r="S309">
        <f t="shared" si="25"/>
        <v>661.62023270731515</v>
      </c>
      <c r="T309" s="8">
        <f>S309/B309</f>
        <v>0.10381613568293035</v>
      </c>
      <c r="U309">
        <v>1160</v>
      </c>
      <c r="V309">
        <f t="shared" si="26"/>
        <v>11909.164188731673</v>
      </c>
      <c r="W309">
        <f t="shared" si="27"/>
        <v>20880</v>
      </c>
      <c r="X309">
        <f t="shared" si="28"/>
        <v>661.62023270731515</v>
      </c>
      <c r="Y309">
        <f t="shared" si="29"/>
        <v>437741.33232768188</v>
      </c>
      <c r="Z309">
        <v>6137</v>
      </c>
    </row>
    <row r="310" spans="1:26" x14ac:dyDescent="0.35">
      <c r="A310" s="1">
        <v>41224</v>
      </c>
      <c r="B310">
        <v>6479</v>
      </c>
      <c r="C310">
        <v>5626</v>
      </c>
      <c r="D310">
        <v>7951</v>
      </c>
      <c r="E310">
        <v>0</v>
      </c>
      <c r="F310">
        <v>6373</v>
      </c>
      <c r="G310">
        <v>0</v>
      </c>
      <c r="H310">
        <f>IF(AND(L310=0,E310=0,G310=0,I310=0,O310=0,J310=0),1,0)</f>
        <v>1</v>
      </c>
      <c r="I310">
        <v>0</v>
      </c>
      <c r="J310">
        <v>0</v>
      </c>
      <c r="K310">
        <v>5983</v>
      </c>
      <c r="L310">
        <v>0</v>
      </c>
      <c r="M310">
        <v>0.51231555710468224</v>
      </c>
      <c r="N310">
        <v>1</v>
      </c>
      <c r="O310">
        <v>0</v>
      </c>
      <c r="Q310">
        <f t="shared" si="24"/>
        <v>7121.2550198424124</v>
      </c>
      <c r="R310">
        <f>Q310-B310</f>
        <v>642.25501984241237</v>
      </c>
      <c r="S310">
        <f t="shared" si="25"/>
        <v>642.25501984241237</v>
      </c>
      <c r="T310" s="8">
        <f>S310/B310</f>
        <v>9.9128726631025219E-2</v>
      </c>
      <c r="U310">
        <v>1046</v>
      </c>
      <c r="V310">
        <f t="shared" si="26"/>
        <v>11560.590357163423</v>
      </c>
      <c r="W310">
        <f t="shared" si="27"/>
        <v>18828</v>
      </c>
      <c r="X310">
        <f t="shared" si="28"/>
        <v>642.25501984241237</v>
      </c>
      <c r="Y310">
        <f t="shared" si="29"/>
        <v>412491.51051277749</v>
      </c>
      <c r="Z310">
        <v>5703.8</v>
      </c>
    </row>
    <row r="311" spans="1:26" x14ac:dyDescent="0.35">
      <c r="A311" s="1">
        <v>41225</v>
      </c>
      <c r="B311">
        <v>4343</v>
      </c>
      <c r="C311">
        <v>5905</v>
      </c>
      <c r="D311">
        <v>4925</v>
      </c>
      <c r="E311">
        <v>0</v>
      </c>
      <c r="F311">
        <v>6479</v>
      </c>
      <c r="G311">
        <v>0</v>
      </c>
      <c r="H311">
        <f>IF(AND(L311=0,E311=0,G311=0,I311=0,O311=0,J311=0),1,0)</f>
        <v>0</v>
      </c>
      <c r="I311">
        <v>1</v>
      </c>
      <c r="J311">
        <v>0</v>
      </c>
      <c r="K311">
        <v>6322</v>
      </c>
      <c r="L311">
        <v>0</v>
      </c>
      <c r="M311">
        <v>0.25182990589055421</v>
      </c>
      <c r="N311">
        <v>0</v>
      </c>
      <c r="O311">
        <v>0</v>
      </c>
      <c r="Q311">
        <f t="shared" si="24"/>
        <v>5453.0208869448688</v>
      </c>
      <c r="R311">
        <f>Q311-B311</f>
        <v>1110.0208869448688</v>
      </c>
      <c r="S311">
        <f t="shared" si="25"/>
        <v>1110.0208869448688</v>
      </c>
      <c r="T311" s="8">
        <f>S311/B311</f>
        <v>0.25558850724035664</v>
      </c>
      <c r="U311">
        <v>1677</v>
      </c>
      <c r="V311">
        <f t="shared" si="26"/>
        <v>19980.375965007639</v>
      </c>
      <c r="W311">
        <f t="shared" si="27"/>
        <v>30186</v>
      </c>
      <c r="X311">
        <f t="shared" si="28"/>
        <v>1110.0208869448688</v>
      </c>
      <c r="Y311">
        <f t="shared" si="29"/>
        <v>1232146.3694538733</v>
      </c>
      <c r="Z311">
        <v>5336.4</v>
      </c>
    </row>
    <row r="312" spans="1:26" x14ac:dyDescent="0.35">
      <c r="A312" s="1">
        <v>41226</v>
      </c>
      <c r="B312">
        <v>5596</v>
      </c>
      <c r="C312">
        <v>5754.2</v>
      </c>
      <c r="D312">
        <v>5084</v>
      </c>
      <c r="E312">
        <v>0</v>
      </c>
      <c r="F312">
        <v>4343</v>
      </c>
      <c r="G312">
        <v>0</v>
      </c>
      <c r="H312">
        <f>IF(AND(L312=0,E312=0,G312=0,I312=0,O312=0,J312=0),1,0)</f>
        <v>0</v>
      </c>
      <c r="I312">
        <v>0</v>
      </c>
      <c r="J312">
        <v>0</v>
      </c>
      <c r="K312">
        <v>5731.666666666667</v>
      </c>
      <c r="L312">
        <v>1</v>
      </c>
      <c r="M312">
        <v>0.64557917973742307</v>
      </c>
      <c r="N312">
        <v>0</v>
      </c>
      <c r="O312">
        <v>0</v>
      </c>
      <c r="Q312">
        <f t="shared" si="24"/>
        <v>5492.1739141348789</v>
      </c>
      <c r="R312">
        <f>Q312-B312</f>
        <v>-103.82608586512106</v>
      </c>
      <c r="S312">
        <f t="shared" si="25"/>
        <v>103.82608586512106</v>
      </c>
      <c r="T312" s="8">
        <f>S312/B312</f>
        <v>1.8553625065246795E-2</v>
      </c>
      <c r="U312">
        <v>1166</v>
      </c>
      <c r="V312">
        <f t="shared" si="26"/>
        <v>7475.4781822887162</v>
      </c>
      <c r="W312">
        <f t="shared" si="27"/>
        <v>20988</v>
      </c>
      <c r="X312">
        <f t="shared" si="28"/>
        <v>-207.65217173024212</v>
      </c>
      <c r="Y312">
        <f t="shared" si="29"/>
        <v>43119.424424285964</v>
      </c>
      <c r="Z312">
        <v>5626</v>
      </c>
    </row>
    <row r="313" spans="1:26" x14ac:dyDescent="0.35">
      <c r="A313" s="1">
        <v>41227</v>
      </c>
      <c r="B313">
        <v>4999</v>
      </c>
      <c r="C313">
        <v>5781</v>
      </c>
      <c r="D313">
        <v>5097</v>
      </c>
      <c r="E313">
        <v>1</v>
      </c>
      <c r="F313">
        <v>5596</v>
      </c>
      <c r="G313">
        <v>0</v>
      </c>
      <c r="H313">
        <f>IF(AND(L313=0,E313=0,G313=0,I313=0,O313=0,J313=0),1,0)</f>
        <v>0</v>
      </c>
      <c r="I313">
        <v>0</v>
      </c>
      <c r="J313">
        <v>0</v>
      </c>
      <c r="K313">
        <v>5472.666666666667</v>
      </c>
      <c r="L313">
        <v>0</v>
      </c>
      <c r="M313">
        <v>0.43063785291042173</v>
      </c>
      <c r="N313">
        <v>0</v>
      </c>
      <c r="O313">
        <v>0</v>
      </c>
      <c r="Q313">
        <f t="shared" si="24"/>
        <v>5512.3190532177741</v>
      </c>
      <c r="R313">
        <f>Q313-B313</f>
        <v>513.31905321777413</v>
      </c>
      <c r="S313">
        <f t="shared" si="25"/>
        <v>513.31905321777413</v>
      </c>
      <c r="T313" s="8">
        <f>S313/B313</f>
        <v>0.10268434751305744</v>
      </c>
      <c r="U313">
        <v>1322</v>
      </c>
      <c r="V313">
        <f t="shared" si="26"/>
        <v>9239.7429579199343</v>
      </c>
      <c r="W313">
        <f t="shared" si="27"/>
        <v>23796</v>
      </c>
      <c r="X313">
        <f t="shared" si="28"/>
        <v>513.31905321777413</v>
      </c>
      <c r="Y313">
        <f t="shared" si="29"/>
        <v>263496.45039639203</v>
      </c>
      <c r="Z313">
        <v>5905</v>
      </c>
    </row>
    <row r="314" spans="1:26" x14ac:dyDescent="0.35">
      <c r="A314" s="1">
        <v>41228</v>
      </c>
      <c r="B314">
        <v>5279</v>
      </c>
      <c r="C314">
        <v>5558</v>
      </c>
      <c r="D314">
        <v>5462</v>
      </c>
      <c r="E314">
        <v>0</v>
      </c>
      <c r="F314">
        <v>4999</v>
      </c>
      <c r="G314">
        <v>0</v>
      </c>
      <c r="H314">
        <f>IF(AND(L314=0,E314=0,G314=0,I314=0,O314=0,J314=0),1,0)</f>
        <v>0</v>
      </c>
      <c r="I314">
        <v>0</v>
      </c>
      <c r="J314">
        <v>0</v>
      </c>
      <c r="K314">
        <v>4979.333333333333</v>
      </c>
      <c r="L314">
        <v>0</v>
      </c>
      <c r="M314">
        <v>0.5325316602765191</v>
      </c>
      <c r="N314">
        <v>0</v>
      </c>
      <c r="O314">
        <v>1</v>
      </c>
      <c r="Q314">
        <f t="shared" si="24"/>
        <v>5706.9772455980783</v>
      </c>
      <c r="R314">
        <f>Q314-B314</f>
        <v>427.9772455980783</v>
      </c>
      <c r="S314">
        <f t="shared" si="25"/>
        <v>427.9772455980783</v>
      </c>
      <c r="T314" s="8">
        <f>S314/B314</f>
        <v>8.1071650994142513E-2</v>
      </c>
      <c r="U314">
        <v>1503</v>
      </c>
      <c r="V314">
        <f t="shared" si="26"/>
        <v>7703.5904207654094</v>
      </c>
      <c r="W314">
        <f t="shared" si="27"/>
        <v>27054</v>
      </c>
      <c r="X314">
        <f t="shared" si="28"/>
        <v>427.9772455980783</v>
      </c>
      <c r="Y314">
        <f t="shared" si="29"/>
        <v>183164.52274971784</v>
      </c>
      <c r="Z314">
        <v>5754.2</v>
      </c>
    </row>
    <row r="315" spans="1:26" x14ac:dyDescent="0.35">
      <c r="A315" s="1">
        <v>41229</v>
      </c>
      <c r="B315">
        <v>5432</v>
      </c>
      <c r="C315">
        <v>5339.2</v>
      </c>
      <c r="D315">
        <v>6114</v>
      </c>
      <c r="E315">
        <v>0</v>
      </c>
      <c r="F315">
        <v>5279</v>
      </c>
      <c r="G315">
        <v>0</v>
      </c>
      <c r="H315">
        <f>IF(AND(L315=0,E315=0,G315=0,I315=0,O315=0,J315=0),1,0)</f>
        <v>0</v>
      </c>
      <c r="I315">
        <v>0</v>
      </c>
      <c r="J315">
        <v>1</v>
      </c>
      <c r="K315">
        <v>5291.333333333333</v>
      </c>
      <c r="L315">
        <v>0</v>
      </c>
      <c r="M315">
        <v>0.51777622865109796</v>
      </c>
      <c r="N315">
        <v>0</v>
      </c>
      <c r="O315">
        <v>0</v>
      </c>
      <c r="Q315">
        <f t="shared" si="24"/>
        <v>6066.3899422667164</v>
      </c>
      <c r="R315">
        <f>Q315-B315</f>
        <v>634.38994226671639</v>
      </c>
      <c r="S315">
        <f t="shared" si="25"/>
        <v>634.38994226671639</v>
      </c>
      <c r="T315" s="8">
        <f>S315/B315</f>
        <v>0.11678754459991098</v>
      </c>
      <c r="U315">
        <v>1383</v>
      </c>
      <c r="V315">
        <f t="shared" si="26"/>
        <v>11419.018960800895</v>
      </c>
      <c r="W315">
        <f t="shared" si="27"/>
        <v>24894</v>
      </c>
      <c r="X315">
        <f t="shared" si="28"/>
        <v>634.38994226671639</v>
      </c>
      <c r="Y315">
        <f t="shared" si="29"/>
        <v>402450.59884916776</v>
      </c>
      <c r="Z315">
        <v>5781</v>
      </c>
    </row>
    <row r="316" spans="1:26" x14ac:dyDescent="0.35">
      <c r="A316" s="1">
        <v>41230</v>
      </c>
      <c r="B316">
        <v>6584</v>
      </c>
      <c r="C316">
        <v>5129.8</v>
      </c>
      <c r="D316">
        <v>6373</v>
      </c>
      <c r="E316">
        <v>0</v>
      </c>
      <c r="F316">
        <v>5432</v>
      </c>
      <c r="G316">
        <v>1</v>
      </c>
      <c r="H316">
        <f>IF(AND(L316=0,E316=0,G316=0,I316=0,O316=0,J316=0),1,0)</f>
        <v>0</v>
      </c>
      <c r="I316">
        <v>0</v>
      </c>
      <c r="J316">
        <v>0</v>
      </c>
      <c r="K316">
        <v>5236.666666666667</v>
      </c>
      <c r="L316">
        <v>0</v>
      </c>
      <c r="M316">
        <v>0.63384454513767863</v>
      </c>
      <c r="N316">
        <v>1</v>
      </c>
      <c r="O316">
        <v>0</v>
      </c>
      <c r="Q316">
        <f t="shared" si="24"/>
        <v>6441.7874785729036</v>
      </c>
      <c r="R316">
        <f>Q316-B316</f>
        <v>-142.21252142709636</v>
      </c>
      <c r="S316">
        <f t="shared" si="25"/>
        <v>142.21252142709636</v>
      </c>
      <c r="T316" s="8">
        <f>S316/B316</f>
        <v>2.1599714676047443E-2</v>
      </c>
      <c r="U316">
        <v>1212</v>
      </c>
      <c r="V316">
        <f t="shared" si="26"/>
        <v>10239.301542750938</v>
      </c>
      <c r="W316">
        <f t="shared" si="27"/>
        <v>21816</v>
      </c>
      <c r="X316">
        <f t="shared" si="28"/>
        <v>-284.42504285419272</v>
      </c>
      <c r="Y316">
        <f t="shared" si="29"/>
        <v>80897.605002609373</v>
      </c>
      <c r="Z316">
        <v>5558</v>
      </c>
    </row>
    <row r="317" spans="1:26" x14ac:dyDescent="0.35">
      <c r="A317" s="1">
        <v>41231</v>
      </c>
      <c r="B317">
        <v>6661</v>
      </c>
      <c r="C317">
        <v>5578</v>
      </c>
      <c r="D317">
        <v>6479</v>
      </c>
      <c r="E317">
        <v>0</v>
      </c>
      <c r="F317">
        <v>6584</v>
      </c>
      <c r="G317">
        <v>0</v>
      </c>
      <c r="H317">
        <f>IF(AND(L317=0,E317=0,G317=0,I317=0,O317=0,J317=0),1,0)</f>
        <v>1</v>
      </c>
      <c r="I317">
        <v>0</v>
      </c>
      <c r="J317">
        <v>0</v>
      </c>
      <c r="K317">
        <v>5765</v>
      </c>
      <c r="L317">
        <v>0</v>
      </c>
      <c r="M317">
        <v>0.50894620657604273</v>
      </c>
      <c r="N317">
        <v>1</v>
      </c>
      <c r="O317">
        <v>0</v>
      </c>
      <c r="Q317">
        <f t="shared" si="24"/>
        <v>6818.5478658900229</v>
      </c>
      <c r="R317">
        <f>Q317-B317</f>
        <v>157.54786589002288</v>
      </c>
      <c r="S317">
        <f t="shared" si="25"/>
        <v>157.54786589002288</v>
      </c>
      <c r="T317" s="8">
        <f>S317/B317</f>
        <v>2.3652284325179834E-2</v>
      </c>
      <c r="U317">
        <v>1206</v>
      </c>
      <c r="V317">
        <f t="shared" si="26"/>
        <v>2835.8615860204118</v>
      </c>
      <c r="W317">
        <f t="shared" si="27"/>
        <v>21708</v>
      </c>
      <c r="X317">
        <f t="shared" si="28"/>
        <v>157.54786589002288</v>
      </c>
      <c r="Y317">
        <f t="shared" si="29"/>
        <v>24821.330046500632</v>
      </c>
      <c r="Z317">
        <v>5339.2</v>
      </c>
    </row>
    <row r="318" spans="1:26" x14ac:dyDescent="0.35">
      <c r="A318" s="1">
        <v>41232</v>
      </c>
      <c r="B318">
        <v>4297</v>
      </c>
      <c r="C318">
        <v>5791</v>
      </c>
      <c r="D318">
        <v>4343</v>
      </c>
      <c r="E318">
        <v>0</v>
      </c>
      <c r="F318">
        <v>6661</v>
      </c>
      <c r="G318">
        <v>0</v>
      </c>
      <c r="H318">
        <f>IF(AND(L318=0,E318=0,G318=0,I318=0,O318=0,J318=0),1,0)</f>
        <v>0</v>
      </c>
      <c r="I318">
        <v>1</v>
      </c>
      <c r="J318">
        <v>0</v>
      </c>
      <c r="K318">
        <v>6225.666666666667</v>
      </c>
      <c r="L318">
        <v>0</v>
      </c>
      <c r="M318">
        <v>0.22533983966538865</v>
      </c>
      <c r="N318">
        <v>0</v>
      </c>
      <c r="O318">
        <v>0</v>
      </c>
      <c r="Q318">
        <f t="shared" si="24"/>
        <v>5325.7888414043864</v>
      </c>
      <c r="R318">
        <f>Q318-B318</f>
        <v>1028.7888414043864</v>
      </c>
      <c r="S318">
        <f t="shared" si="25"/>
        <v>1028.7888414043864</v>
      </c>
      <c r="T318" s="8">
        <f>S318/B318</f>
        <v>0.23942025631938246</v>
      </c>
      <c r="U318">
        <v>1480</v>
      </c>
      <c r="V318">
        <f t="shared" si="26"/>
        <v>18518.199145278955</v>
      </c>
      <c r="W318">
        <f t="shared" si="27"/>
        <v>26640</v>
      </c>
      <c r="X318">
        <f t="shared" si="28"/>
        <v>1028.7888414043864</v>
      </c>
      <c r="Y318">
        <f t="shared" si="29"/>
        <v>1058406.4801981796</v>
      </c>
      <c r="Z318">
        <v>5129.8</v>
      </c>
    </row>
    <row r="319" spans="1:26" x14ac:dyDescent="0.35">
      <c r="A319" s="1">
        <v>41233</v>
      </c>
      <c r="B319">
        <v>5112</v>
      </c>
      <c r="C319">
        <v>5650.6</v>
      </c>
      <c r="D319">
        <v>5596</v>
      </c>
      <c r="E319">
        <v>0</v>
      </c>
      <c r="F319">
        <v>4297</v>
      </c>
      <c r="G319">
        <v>0</v>
      </c>
      <c r="H319">
        <f>IF(AND(L319=0,E319=0,G319=0,I319=0,O319=0,J319=0),1,0)</f>
        <v>0</v>
      </c>
      <c r="I319">
        <v>0</v>
      </c>
      <c r="J319">
        <v>0</v>
      </c>
      <c r="K319">
        <v>5847.333333333333</v>
      </c>
      <c r="L319">
        <v>1</v>
      </c>
      <c r="M319">
        <v>0.5946903683048681</v>
      </c>
      <c r="N319">
        <v>0</v>
      </c>
      <c r="O319">
        <v>0</v>
      </c>
      <c r="Q319">
        <f t="shared" si="24"/>
        <v>5557.607730479489</v>
      </c>
      <c r="R319">
        <f>Q319-B319</f>
        <v>445.60773047948896</v>
      </c>
      <c r="S319">
        <f t="shared" si="25"/>
        <v>445.60773047948896</v>
      </c>
      <c r="T319" s="8">
        <f>S319/B319</f>
        <v>8.7168961361402383E-2</v>
      </c>
      <c r="U319">
        <v>1683</v>
      </c>
      <c r="V319">
        <f t="shared" si="26"/>
        <v>8020.9391486308014</v>
      </c>
      <c r="W319">
        <f t="shared" si="27"/>
        <v>30294</v>
      </c>
      <c r="X319">
        <f t="shared" si="28"/>
        <v>445.60773047948896</v>
      </c>
      <c r="Y319">
        <f t="shared" si="29"/>
        <v>198566.24946308087</v>
      </c>
      <c r="Z319">
        <v>5578</v>
      </c>
    </row>
    <row r="320" spans="1:26" x14ac:dyDescent="0.35">
      <c r="A320" s="1">
        <v>41234</v>
      </c>
      <c r="B320">
        <v>4905</v>
      </c>
      <c r="C320">
        <v>5617.2</v>
      </c>
      <c r="D320">
        <v>4999</v>
      </c>
      <c r="E320">
        <v>1</v>
      </c>
      <c r="F320">
        <v>5112</v>
      </c>
      <c r="G320">
        <v>0</v>
      </c>
      <c r="H320">
        <f>IF(AND(L320=0,E320=0,G320=0,I320=0,O320=0,J320=0),1,0)</f>
        <v>0</v>
      </c>
      <c r="I320">
        <v>0</v>
      </c>
      <c r="J320">
        <v>0</v>
      </c>
      <c r="K320">
        <v>5356.666666666667</v>
      </c>
      <c r="L320">
        <v>0</v>
      </c>
      <c r="M320">
        <v>0.47594980829557337</v>
      </c>
      <c r="N320">
        <v>0</v>
      </c>
      <c r="O320">
        <v>0</v>
      </c>
      <c r="Q320">
        <f t="shared" si="24"/>
        <v>5272.6433197375463</v>
      </c>
      <c r="R320">
        <f>Q320-B320</f>
        <v>367.64331973754634</v>
      </c>
      <c r="S320">
        <f t="shared" si="25"/>
        <v>367.64331973754634</v>
      </c>
      <c r="T320" s="8">
        <f>S320/B320</f>
        <v>7.4952766511222499E-2</v>
      </c>
      <c r="U320">
        <v>1760</v>
      </c>
      <c r="V320">
        <f t="shared" si="26"/>
        <v>6617.579755275834</v>
      </c>
      <c r="W320">
        <f t="shared" si="27"/>
        <v>31680</v>
      </c>
      <c r="X320">
        <f t="shared" si="28"/>
        <v>367.64331973754634</v>
      </c>
      <c r="Y320">
        <f t="shared" si="29"/>
        <v>135161.61054764374</v>
      </c>
      <c r="Z320">
        <v>5791</v>
      </c>
    </row>
    <row r="321" spans="1:26" x14ac:dyDescent="0.35">
      <c r="A321" s="1">
        <v>41235</v>
      </c>
      <c r="B321">
        <v>5279</v>
      </c>
      <c r="C321">
        <v>5511.8</v>
      </c>
      <c r="D321">
        <v>5279</v>
      </c>
      <c r="E321">
        <v>0</v>
      </c>
      <c r="F321">
        <v>4905</v>
      </c>
      <c r="G321">
        <v>0</v>
      </c>
      <c r="H321">
        <f>IF(AND(L321=0,E321=0,G321=0,I321=0,O321=0,J321=0),1,0)</f>
        <v>0</v>
      </c>
      <c r="I321">
        <v>0</v>
      </c>
      <c r="J321">
        <v>0</v>
      </c>
      <c r="K321">
        <v>4771.333333333333</v>
      </c>
      <c r="L321">
        <v>0</v>
      </c>
      <c r="M321">
        <v>0.54345300336935054</v>
      </c>
      <c r="N321">
        <v>0</v>
      </c>
      <c r="O321">
        <v>1</v>
      </c>
      <c r="Q321">
        <f t="shared" si="24"/>
        <v>5615.7625644270247</v>
      </c>
      <c r="R321">
        <f>Q321-B321</f>
        <v>336.7625644270247</v>
      </c>
      <c r="S321">
        <f t="shared" si="25"/>
        <v>336.7625644270247</v>
      </c>
      <c r="T321" s="8">
        <f>S321/B321</f>
        <v>6.3792870700326715E-2</v>
      </c>
      <c r="U321">
        <v>921</v>
      </c>
      <c r="V321">
        <f t="shared" si="26"/>
        <v>6061.7261596864446</v>
      </c>
      <c r="W321">
        <f t="shared" si="27"/>
        <v>16578</v>
      </c>
      <c r="X321">
        <f t="shared" si="28"/>
        <v>336.7625644270247</v>
      </c>
      <c r="Y321">
        <f t="shared" si="29"/>
        <v>113409.02479946596</v>
      </c>
      <c r="Z321">
        <v>5650.6</v>
      </c>
    </row>
    <row r="322" spans="1:26" x14ac:dyDescent="0.35">
      <c r="A322" s="1">
        <v>41236</v>
      </c>
      <c r="B322">
        <v>4632</v>
      </c>
      <c r="C322">
        <v>5250.8</v>
      </c>
      <c r="D322">
        <v>5432</v>
      </c>
      <c r="E322">
        <v>0</v>
      </c>
      <c r="F322">
        <v>5279</v>
      </c>
      <c r="G322">
        <v>0</v>
      </c>
      <c r="H322">
        <f>IF(AND(L322=0,E322=0,G322=0,I322=0,O322=0,J322=0),1,0)</f>
        <v>0</v>
      </c>
      <c r="I322">
        <v>0</v>
      </c>
      <c r="J322">
        <v>1</v>
      </c>
      <c r="K322">
        <v>5098.666666666667</v>
      </c>
      <c r="L322">
        <v>0</v>
      </c>
      <c r="M322">
        <v>0.42482862786104336</v>
      </c>
      <c r="N322">
        <v>0</v>
      </c>
      <c r="O322">
        <v>0</v>
      </c>
      <c r="Q322">
        <f t="shared" si="24"/>
        <v>5869.1229573473229</v>
      </c>
      <c r="R322">
        <f>Q322-B322</f>
        <v>1237.1229573473229</v>
      </c>
      <c r="S322">
        <f t="shared" si="25"/>
        <v>1237.1229573473229</v>
      </c>
      <c r="T322" s="8">
        <f>S322/B322</f>
        <v>0.26708181289881755</v>
      </c>
      <c r="U322">
        <v>716</v>
      </c>
      <c r="V322">
        <f t="shared" si="26"/>
        <v>22268.213232251812</v>
      </c>
      <c r="W322">
        <f t="shared" si="27"/>
        <v>12888</v>
      </c>
      <c r="X322">
        <f t="shared" si="28"/>
        <v>1237.1229573473229</v>
      </c>
      <c r="Y322">
        <f t="shared" si="29"/>
        <v>1530473.211595786</v>
      </c>
      <c r="Z322">
        <v>5617.2</v>
      </c>
    </row>
    <row r="323" spans="1:26" x14ac:dyDescent="0.35">
      <c r="A323" s="1">
        <v>41237</v>
      </c>
      <c r="B323">
        <v>4628.5</v>
      </c>
      <c r="C323">
        <v>4845</v>
      </c>
      <c r="D323">
        <v>6584</v>
      </c>
      <c r="E323">
        <v>0</v>
      </c>
      <c r="F323">
        <v>4632</v>
      </c>
      <c r="G323">
        <v>1</v>
      </c>
      <c r="H323">
        <f>IF(AND(L323=0,E323=0,G323=0,I323=0,O323=0,J323=0),1,0)</f>
        <v>0</v>
      </c>
      <c r="I323">
        <v>0</v>
      </c>
      <c r="J323">
        <v>0</v>
      </c>
      <c r="K323">
        <v>4938.666666666667</v>
      </c>
      <c r="L323">
        <v>0</v>
      </c>
      <c r="M323">
        <v>0.4995933542465435</v>
      </c>
      <c r="N323">
        <v>1</v>
      </c>
      <c r="O323">
        <v>0</v>
      </c>
      <c r="Q323">
        <f t="shared" ref="Q323:Q360" si="30">$AB$2+SUMPRODUCT(C323:J323,$AC$2:$AJ$2)</f>
        <v>6128.4190795581508</v>
      </c>
      <c r="R323">
        <f>Q323-B323</f>
        <v>1499.9190795581508</v>
      </c>
      <c r="S323">
        <f t="shared" ref="S323:S360" si="31">ABS(R323)</f>
        <v>1499.9190795581508</v>
      </c>
      <c r="T323" s="8">
        <f>S323/B323</f>
        <v>0.32406159221306058</v>
      </c>
      <c r="U323">
        <v>1149</v>
      </c>
      <c r="V323">
        <f t="shared" ref="V323:V360" si="32">IF(R323&lt;0,R323*-72,R323*18)</f>
        <v>26998.543432046714</v>
      </c>
      <c r="W323">
        <f t="shared" ref="W323:W360" si="33">U323*18</f>
        <v>20682</v>
      </c>
      <c r="X323">
        <f t="shared" ref="X323:X360" si="34">IF(R323&lt;0,R323*2,R323)</f>
        <v>1499.9190795581508</v>
      </c>
      <c r="Y323">
        <f t="shared" ref="Y323:Y360" si="35">X323^2</f>
        <v>2249757.2452225704</v>
      </c>
      <c r="Z323">
        <v>5511.8</v>
      </c>
    </row>
    <row r="324" spans="1:26" x14ac:dyDescent="0.35">
      <c r="A324" s="1">
        <v>41238</v>
      </c>
      <c r="B324">
        <v>4628.5</v>
      </c>
      <c r="C324">
        <v>4911.3</v>
      </c>
      <c r="D324">
        <v>6661</v>
      </c>
      <c r="E324">
        <v>0</v>
      </c>
      <c r="F324">
        <v>4628.5</v>
      </c>
      <c r="G324">
        <v>0</v>
      </c>
      <c r="H324">
        <f>IF(AND(L324=0,E324=0,G324=0,I324=0,O324=0,J324=0),1,0)</f>
        <v>1</v>
      </c>
      <c r="I324">
        <v>0</v>
      </c>
      <c r="J324">
        <v>0</v>
      </c>
      <c r="K324">
        <v>4846.5</v>
      </c>
      <c r="L324">
        <v>0</v>
      </c>
      <c r="M324">
        <v>0.5</v>
      </c>
      <c r="N324">
        <v>1</v>
      </c>
      <c r="O324">
        <v>0</v>
      </c>
      <c r="Q324">
        <f t="shared" si="30"/>
        <v>5985.2619555456495</v>
      </c>
      <c r="R324">
        <f>Q324-B324</f>
        <v>1356.7619555456495</v>
      </c>
      <c r="S324">
        <f t="shared" si="31"/>
        <v>1356.7619555456495</v>
      </c>
      <c r="T324" s="8">
        <f>S324/B324</f>
        <v>0.29313210663187844</v>
      </c>
      <c r="U324">
        <v>0</v>
      </c>
      <c r="V324">
        <f t="shared" si="32"/>
        <v>24421.71519982169</v>
      </c>
      <c r="W324">
        <f t="shared" si="33"/>
        <v>0</v>
      </c>
      <c r="X324">
        <f t="shared" si="34"/>
        <v>1356.7619555456495</v>
      </c>
      <c r="Y324">
        <f t="shared" si="35"/>
        <v>1840803.004016055</v>
      </c>
      <c r="Z324">
        <v>5250.8</v>
      </c>
    </row>
    <row r="325" spans="1:26" x14ac:dyDescent="0.35">
      <c r="A325" s="1">
        <v>41239</v>
      </c>
      <c r="B325">
        <v>4480</v>
      </c>
      <c r="C325">
        <v>4814.6000000000004</v>
      </c>
      <c r="D325">
        <v>4297</v>
      </c>
      <c r="E325">
        <v>0</v>
      </c>
      <c r="F325">
        <v>4628.5</v>
      </c>
      <c r="G325">
        <v>0</v>
      </c>
      <c r="H325">
        <f>IF(AND(L325=0,E325=0,G325=0,I325=0,O325=0,J325=0),1,0)</f>
        <v>0</v>
      </c>
      <c r="I325">
        <v>1</v>
      </c>
      <c r="J325">
        <v>0</v>
      </c>
      <c r="K325">
        <v>4629.666666666667</v>
      </c>
      <c r="L325">
        <v>0</v>
      </c>
      <c r="M325">
        <v>0.48274660160334609</v>
      </c>
      <c r="N325">
        <v>0</v>
      </c>
      <c r="O325">
        <v>0</v>
      </c>
      <c r="Q325">
        <f t="shared" si="30"/>
        <v>4289.9401557073943</v>
      </c>
      <c r="R325">
        <f>Q325-B325</f>
        <v>-190.0598442926057</v>
      </c>
      <c r="S325">
        <f t="shared" si="31"/>
        <v>190.0598442926057</v>
      </c>
      <c r="T325" s="8">
        <f>S325/B325</f>
        <v>4.2424072386742347E-2</v>
      </c>
      <c r="U325">
        <v>1541</v>
      </c>
      <c r="V325">
        <f t="shared" si="32"/>
        <v>13684.308789067611</v>
      </c>
      <c r="W325">
        <f t="shared" si="33"/>
        <v>27738</v>
      </c>
      <c r="X325">
        <f t="shared" si="34"/>
        <v>-380.11968858521141</v>
      </c>
      <c r="Y325">
        <f t="shared" si="35"/>
        <v>144490.97765011809</v>
      </c>
      <c r="Z325">
        <v>4845</v>
      </c>
    </row>
    <row r="326" spans="1:26" x14ac:dyDescent="0.35">
      <c r="A326" s="1">
        <v>41240</v>
      </c>
      <c r="B326">
        <v>4565</v>
      </c>
      <c r="C326">
        <v>4729.6000000000004</v>
      </c>
      <c r="D326">
        <v>5112</v>
      </c>
      <c r="E326">
        <v>0</v>
      </c>
      <c r="F326">
        <v>4480</v>
      </c>
      <c r="G326">
        <v>0</v>
      </c>
      <c r="H326">
        <f>IF(AND(L326=0,E326=0,G326=0,I326=0,O326=0,J326=0),1,0)</f>
        <v>0</v>
      </c>
      <c r="I326">
        <v>0</v>
      </c>
      <c r="J326">
        <v>0</v>
      </c>
      <c r="K326">
        <v>4579</v>
      </c>
      <c r="L326">
        <v>1</v>
      </c>
      <c r="M326">
        <v>0.50987568258394333</v>
      </c>
      <c r="N326">
        <v>0</v>
      </c>
      <c r="O326">
        <v>0</v>
      </c>
      <c r="Q326">
        <f t="shared" si="30"/>
        <v>5129.3910075842105</v>
      </c>
      <c r="R326">
        <f>Q326-B326</f>
        <v>564.39100758421046</v>
      </c>
      <c r="S326">
        <f t="shared" si="31"/>
        <v>564.39100758421046</v>
      </c>
      <c r="T326" s="8">
        <f>S326/B326</f>
        <v>0.12363439377529255</v>
      </c>
      <c r="U326">
        <v>1815</v>
      </c>
      <c r="V326">
        <f t="shared" si="32"/>
        <v>10159.038136515788</v>
      </c>
      <c r="W326">
        <f t="shared" si="33"/>
        <v>32670</v>
      </c>
      <c r="X326">
        <f t="shared" si="34"/>
        <v>564.39100758421046</v>
      </c>
      <c r="Y326">
        <f t="shared" si="35"/>
        <v>318537.20944192028</v>
      </c>
      <c r="Z326">
        <v>4911.3</v>
      </c>
    </row>
    <row r="327" spans="1:26" x14ac:dyDescent="0.35">
      <c r="A327" s="1">
        <v>41241</v>
      </c>
      <c r="B327">
        <v>4465</v>
      </c>
      <c r="C327">
        <v>4586.8</v>
      </c>
      <c r="D327">
        <v>4905</v>
      </c>
      <c r="E327">
        <v>1</v>
      </c>
      <c r="F327">
        <v>4565</v>
      </c>
      <c r="G327">
        <v>0</v>
      </c>
      <c r="H327">
        <f>IF(AND(L327=0,E327=0,G327=0,I327=0,O327=0,J327=0),1,0)</f>
        <v>0</v>
      </c>
      <c r="I327">
        <v>0</v>
      </c>
      <c r="J327">
        <v>0</v>
      </c>
      <c r="K327">
        <v>4557.833333333333</v>
      </c>
      <c r="L327">
        <v>0</v>
      </c>
      <c r="M327">
        <v>0.48838154990124316</v>
      </c>
      <c r="N327">
        <v>0</v>
      </c>
      <c r="O327">
        <v>0</v>
      </c>
      <c r="Q327">
        <f t="shared" si="30"/>
        <v>4665.8158781105885</v>
      </c>
      <c r="R327">
        <f>Q327-B327</f>
        <v>200.81587811058853</v>
      </c>
      <c r="S327">
        <f t="shared" si="31"/>
        <v>200.81587811058853</v>
      </c>
      <c r="T327" s="8">
        <f>S327/B327</f>
        <v>4.4975560607074701E-2</v>
      </c>
      <c r="U327">
        <v>1875</v>
      </c>
      <c r="V327">
        <f t="shared" si="32"/>
        <v>3614.6858059905935</v>
      </c>
      <c r="W327">
        <f t="shared" si="33"/>
        <v>33750</v>
      </c>
      <c r="X327">
        <f t="shared" si="34"/>
        <v>200.81587811058853</v>
      </c>
      <c r="Y327">
        <f t="shared" si="35"/>
        <v>40327.016901326751</v>
      </c>
      <c r="Z327">
        <v>4814.6000000000004</v>
      </c>
    </row>
    <row r="328" spans="1:26" x14ac:dyDescent="0.35">
      <c r="A328" s="1">
        <v>41242</v>
      </c>
      <c r="B328">
        <v>4849</v>
      </c>
      <c r="C328">
        <v>4553.3999999999996</v>
      </c>
      <c r="D328">
        <v>5279</v>
      </c>
      <c r="E328">
        <v>0</v>
      </c>
      <c r="F328">
        <v>4465</v>
      </c>
      <c r="G328">
        <v>0</v>
      </c>
      <c r="H328">
        <f>IF(AND(L328=0,E328=0,G328=0,I328=0,O328=0,J328=0),1,0)</f>
        <v>0</v>
      </c>
      <c r="I328">
        <v>0</v>
      </c>
      <c r="J328">
        <v>0</v>
      </c>
      <c r="K328">
        <v>4503.333333333333</v>
      </c>
      <c r="L328">
        <v>0</v>
      </c>
      <c r="M328">
        <v>0.54461484837922625</v>
      </c>
      <c r="N328">
        <v>0</v>
      </c>
      <c r="O328">
        <v>1</v>
      </c>
      <c r="Q328">
        <f t="shared" si="30"/>
        <v>5093.4655153987314</v>
      </c>
      <c r="R328">
        <f>Q328-B328</f>
        <v>244.46551539873144</v>
      </c>
      <c r="S328">
        <f t="shared" si="31"/>
        <v>244.46551539873144</v>
      </c>
      <c r="T328" s="8">
        <f>S328/B328</f>
        <v>5.0415655887550308E-2</v>
      </c>
      <c r="U328">
        <v>1360</v>
      </c>
      <c r="V328">
        <f t="shared" si="32"/>
        <v>4400.3792771771659</v>
      </c>
      <c r="W328">
        <f t="shared" si="33"/>
        <v>24480</v>
      </c>
      <c r="X328">
        <f t="shared" si="34"/>
        <v>244.46551539873144</v>
      </c>
      <c r="Y328">
        <f t="shared" si="35"/>
        <v>59763.388219167398</v>
      </c>
      <c r="Z328">
        <v>4729.6000000000004</v>
      </c>
    </row>
    <row r="329" spans="1:26" x14ac:dyDescent="0.35">
      <c r="A329" s="1">
        <v>41243</v>
      </c>
      <c r="B329">
        <v>6084</v>
      </c>
      <c r="C329">
        <v>4597.5</v>
      </c>
      <c r="D329">
        <v>4632</v>
      </c>
      <c r="E329">
        <v>0</v>
      </c>
      <c r="F329">
        <v>4849</v>
      </c>
      <c r="G329">
        <v>0</v>
      </c>
      <c r="H329">
        <f>IF(AND(L329=0,E329=0,G329=0,I329=0,O329=0,J329=0),1,0)</f>
        <v>0</v>
      </c>
      <c r="I329">
        <v>0</v>
      </c>
      <c r="J329">
        <v>1</v>
      </c>
      <c r="K329">
        <v>4626.333333333333</v>
      </c>
      <c r="L329">
        <v>0</v>
      </c>
      <c r="M329">
        <v>0.64348785871964675</v>
      </c>
      <c r="N329">
        <v>0</v>
      </c>
      <c r="O329">
        <v>0</v>
      </c>
      <c r="Q329">
        <f t="shared" si="30"/>
        <v>5282.9347830689912</v>
      </c>
      <c r="R329">
        <f>Q329-B329</f>
        <v>-801.06521693100876</v>
      </c>
      <c r="S329">
        <f t="shared" si="31"/>
        <v>801.06521693100876</v>
      </c>
      <c r="T329" s="8">
        <f>S329/B329</f>
        <v>0.13166752415039593</v>
      </c>
      <c r="U329">
        <v>757</v>
      </c>
      <c r="V329">
        <f t="shared" si="32"/>
        <v>57676.695619032631</v>
      </c>
      <c r="W329">
        <f t="shared" si="33"/>
        <v>13626</v>
      </c>
      <c r="X329">
        <f t="shared" si="34"/>
        <v>-1602.1304338620175</v>
      </c>
      <c r="Y329">
        <f t="shared" si="35"/>
        <v>2566821.9271068964</v>
      </c>
      <c r="Z329">
        <v>4586.8</v>
      </c>
    </row>
    <row r="330" spans="1:26" x14ac:dyDescent="0.35">
      <c r="A330" s="1">
        <v>41244</v>
      </c>
      <c r="B330">
        <v>6609</v>
      </c>
      <c r="C330">
        <v>4888.6000000000004</v>
      </c>
      <c r="D330">
        <v>4628.5</v>
      </c>
      <c r="E330">
        <v>0</v>
      </c>
      <c r="F330">
        <v>6084</v>
      </c>
      <c r="G330">
        <v>1</v>
      </c>
      <c r="H330">
        <f>IF(AND(L330=0,E330=0,G330=0,I330=0,O330=0,J330=0),1,0)</f>
        <v>0</v>
      </c>
      <c r="I330">
        <v>0</v>
      </c>
      <c r="J330">
        <v>0</v>
      </c>
      <c r="K330">
        <v>5132.666666666667</v>
      </c>
      <c r="L330">
        <v>0</v>
      </c>
      <c r="M330">
        <v>0.56099686301847329</v>
      </c>
      <c r="N330">
        <v>1</v>
      </c>
      <c r="O330">
        <v>0</v>
      </c>
      <c r="Q330">
        <f t="shared" si="30"/>
        <v>6133.958752649165</v>
      </c>
      <c r="R330">
        <f>Q330-B330</f>
        <v>-475.04124735083496</v>
      </c>
      <c r="S330">
        <f t="shared" si="31"/>
        <v>475.04124735083496</v>
      </c>
      <c r="T330" s="8">
        <f>S330/B330</f>
        <v>7.1877931207570731E-2</v>
      </c>
      <c r="U330">
        <v>800</v>
      </c>
      <c r="V330">
        <f t="shared" si="32"/>
        <v>34202.969809260117</v>
      </c>
      <c r="W330">
        <f t="shared" si="33"/>
        <v>14400</v>
      </c>
      <c r="X330">
        <f t="shared" si="34"/>
        <v>-950.08249470166993</v>
      </c>
      <c r="Y330">
        <f t="shared" si="35"/>
        <v>902656.74673854862</v>
      </c>
      <c r="Z330">
        <v>4553.3999999999996</v>
      </c>
    </row>
    <row r="331" spans="1:26" x14ac:dyDescent="0.35">
      <c r="A331" s="1">
        <v>41245</v>
      </c>
      <c r="B331">
        <v>6482</v>
      </c>
      <c r="C331">
        <v>5314.4</v>
      </c>
      <c r="D331">
        <v>4628.5</v>
      </c>
      <c r="E331">
        <v>0</v>
      </c>
      <c r="F331">
        <v>6609</v>
      </c>
      <c r="G331">
        <v>0</v>
      </c>
      <c r="H331">
        <f>IF(AND(L331=0,E331=0,G331=0,I331=0,O331=0,J331=0),1,0)</f>
        <v>1</v>
      </c>
      <c r="I331">
        <v>0</v>
      </c>
      <c r="J331">
        <v>0</v>
      </c>
      <c r="K331">
        <v>5847.333333333333</v>
      </c>
      <c r="L331">
        <v>0</v>
      </c>
      <c r="M331">
        <v>0.48524456837457886</v>
      </c>
      <c r="N331">
        <v>1</v>
      </c>
      <c r="O331">
        <v>0</v>
      </c>
      <c r="Q331">
        <f t="shared" si="30"/>
        <v>6281.5248260788885</v>
      </c>
      <c r="R331">
        <f>Q331-B331</f>
        <v>-200.47517392111149</v>
      </c>
      <c r="S331">
        <f t="shared" si="31"/>
        <v>200.47517392111149</v>
      </c>
      <c r="T331" s="8">
        <f>S331/B331</f>
        <v>3.0927981166478168E-2</v>
      </c>
      <c r="U331">
        <v>1117</v>
      </c>
      <c r="V331">
        <f t="shared" si="32"/>
        <v>14434.212522320027</v>
      </c>
      <c r="W331">
        <f t="shared" si="33"/>
        <v>20106</v>
      </c>
      <c r="X331">
        <f t="shared" si="34"/>
        <v>-400.95034784222298</v>
      </c>
      <c r="Y331">
        <f t="shared" si="35"/>
        <v>160761.1814347996</v>
      </c>
      <c r="Z331">
        <v>4597.5</v>
      </c>
    </row>
    <row r="332" spans="1:26" x14ac:dyDescent="0.35">
      <c r="A332" s="1">
        <v>41246</v>
      </c>
      <c r="B332">
        <v>4308</v>
      </c>
      <c r="C332">
        <v>5697.8</v>
      </c>
      <c r="D332">
        <v>4480</v>
      </c>
      <c r="E332">
        <v>0</v>
      </c>
      <c r="F332">
        <v>6482</v>
      </c>
      <c r="G332">
        <v>0</v>
      </c>
      <c r="H332">
        <f>IF(AND(L332=0,E332=0,G332=0,I332=0,O332=0,J332=0),1,0)</f>
        <v>0</v>
      </c>
      <c r="I332">
        <v>1</v>
      </c>
      <c r="J332">
        <v>0</v>
      </c>
      <c r="K332">
        <v>6391.666666666667</v>
      </c>
      <c r="L332">
        <v>0</v>
      </c>
      <c r="M332">
        <v>0.24741489485302662</v>
      </c>
      <c r="N332">
        <v>0</v>
      </c>
      <c r="O332">
        <v>0</v>
      </c>
      <c r="Q332">
        <f t="shared" si="30"/>
        <v>5265.1098086847414</v>
      </c>
      <c r="R332">
        <f>Q332-B332</f>
        <v>957.10980868474144</v>
      </c>
      <c r="S332">
        <f t="shared" si="31"/>
        <v>957.10980868474144</v>
      </c>
      <c r="T332" s="8">
        <f>S332/B332</f>
        <v>0.22217033627779514</v>
      </c>
      <c r="U332">
        <v>1852</v>
      </c>
      <c r="V332">
        <f t="shared" si="32"/>
        <v>17227.976556325346</v>
      </c>
      <c r="W332">
        <f t="shared" si="33"/>
        <v>33336</v>
      </c>
      <c r="X332">
        <f t="shared" si="34"/>
        <v>957.10980868474144</v>
      </c>
      <c r="Y332">
        <f t="shared" si="35"/>
        <v>916059.18588054238</v>
      </c>
      <c r="Z332">
        <v>4888.6000000000004</v>
      </c>
    </row>
    <row r="333" spans="1:26" x14ac:dyDescent="0.35">
      <c r="A333" s="1">
        <v>41247</v>
      </c>
      <c r="B333">
        <v>4580</v>
      </c>
      <c r="C333">
        <v>5666.4</v>
      </c>
      <c r="D333">
        <v>4565</v>
      </c>
      <c r="E333">
        <v>0</v>
      </c>
      <c r="F333">
        <v>4308</v>
      </c>
      <c r="G333">
        <v>0</v>
      </c>
      <c r="H333">
        <f>IF(AND(L333=0,E333=0,G333=0,I333=0,O333=0,J333=0),1,0)</f>
        <v>0</v>
      </c>
      <c r="I333">
        <v>0</v>
      </c>
      <c r="J333">
        <v>0</v>
      </c>
      <c r="K333">
        <v>5799.666666666667</v>
      </c>
      <c r="L333">
        <v>1</v>
      </c>
      <c r="M333">
        <v>0.5316021842686186</v>
      </c>
      <c r="N333">
        <v>0</v>
      </c>
      <c r="O333">
        <v>0</v>
      </c>
      <c r="Q333">
        <f t="shared" si="30"/>
        <v>5322.9110428582935</v>
      </c>
      <c r="R333">
        <f>Q333-B333</f>
        <v>742.91104285829351</v>
      </c>
      <c r="S333">
        <f t="shared" si="31"/>
        <v>742.91104285829351</v>
      </c>
      <c r="T333" s="8">
        <f>S333/B333</f>
        <v>0.16220765127910339</v>
      </c>
      <c r="U333">
        <v>1941</v>
      </c>
      <c r="V333">
        <f t="shared" si="32"/>
        <v>13372.398771449283</v>
      </c>
      <c r="W333">
        <f t="shared" si="33"/>
        <v>34938</v>
      </c>
      <c r="X333">
        <f t="shared" si="34"/>
        <v>742.91104285829351</v>
      </c>
      <c r="Y333">
        <f t="shared" si="35"/>
        <v>551916.81760079716</v>
      </c>
      <c r="Z333">
        <v>5314.4</v>
      </c>
    </row>
    <row r="334" spans="1:26" x14ac:dyDescent="0.35">
      <c r="A334" s="1">
        <v>41248</v>
      </c>
      <c r="B334">
        <v>4827</v>
      </c>
      <c r="C334">
        <v>5612.6</v>
      </c>
      <c r="D334">
        <v>4465</v>
      </c>
      <c r="E334">
        <v>1</v>
      </c>
      <c r="F334">
        <v>4580</v>
      </c>
      <c r="G334">
        <v>0</v>
      </c>
      <c r="H334">
        <f>IF(AND(L334=0,E334=0,G334=0,I334=0,O334=0,J334=0),1,0)</f>
        <v>0</v>
      </c>
      <c r="I334">
        <v>0</v>
      </c>
      <c r="J334">
        <v>0</v>
      </c>
      <c r="K334">
        <v>5123.333333333333</v>
      </c>
      <c r="L334">
        <v>0</v>
      </c>
      <c r="M334">
        <v>0.5286975717439294</v>
      </c>
      <c r="N334">
        <v>0</v>
      </c>
      <c r="O334">
        <v>0</v>
      </c>
      <c r="Q334">
        <f t="shared" si="30"/>
        <v>4978.6723367084869</v>
      </c>
      <c r="R334">
        <f>Q334-B334</f>
        <v>151.67233670848691</v>
      </c>
      <c r="S334">
        <f t="shared" si="31"/>
        <v>151.67233670848691</v>
      </c>
      <c r="T334" s="8">
        <f>S334/B334</f>
        <v>3.1421656662209842E-2</v>
      </c>
      <c r="U334">
        <v>1585</v>
      </c>
      <c r="V334">
        <f t="shared" si="32"/>
        <v>2730.1020607527644</v>
      </c>
      <c r="W334">
        <f t="shared" si="33"/>
        <v>28530</v>
      </c>
      <c r="X334">
        <f t="shared" si="34"/>
        <v>151.67233670848691</v>
      </c>
      <c r="Y334">
        <f t="shared" si="35"/>
        <v>23004.497722612625</v>
      </c>
      <c r="Z334">
        <v>5697.8</v>
      </c>
    </row>
    <row r="335" spans="1:26" x14ac:dyDescent="0.35">
      <c r="A335" s="1">
        <v>41249</v>
      </c>
      <c r="B335">
        <v>5214</v>
      </c>
      <c r="C335">
        <v>5361.2</v>
      </c>
      <c r="D335">
        <v>4849</v>
      </c>
      <c r="E335">
        <v>0</v>
      </c>
      <c r="F335">
        <v>4827</v>
      </c>
      <c r="G335">
        <v>0</v>
      </c>
      <c r="H335">
        <f>IF(AND(L335=0,E335=0,G335=0,I335=0,O335=0,J335=0),1,0)</f>
        <v>0</v>
      </c>
      <c r="I335">
        <v>0</v>
      </c>
      <c r="J335">
        <v>0</v>
      </c>
      <c r="K335">
        <v>4571.666666666667</v>
      </c>
      <c r="L335">
        <v>0</v>
      </c>
      <c r="M335">
        <v>0.54496340188218895</v>
      </c>
      <c r="N335">
        <v>0</v>
      </c>
      <c r="O335">
        <v>1</v>
      </c>
      <c r="Q335">
        <f t="shared" si="30"/>
        <v>5428.9718964535805</v>
      </c>
      <c r="R335">
        <f>Q335-B335</f>
        <v>214.97189645358048</v>
      </c>
      <c r="S335">
        <f t="shared" si="31"/>
        <v>214.97189645358048</v>
      </c>
      <c r="T335" s="8">
        <f>S335/B335</f>
        <v>4.1229746155270516E-2</v>
      </c>
      <c r="U335">
        <v>1523</v>
      </c>
      <c r="V335">
        <f t="shared" si="32"/>
        <v>3869.4941361644487</v>
      </c>
      <c r="W335">
        <f t="shared" si="33"/>
        <v>27414</v>
      </c>
      <c r="X335">
        <f t="shared" si="34"/>
        <v>214.97189645358048</v>
      </c>
      <c r="Y335">
        <f t="shared" si="35"/>
        <v>46212.916264848929</v>
      </c>
      <c r="Z335">
        <v>5666.4</v>
      </c>
    </row>
    <row r="336" spans="1:26" x14ac:dyDescent="0.35">
      <c r="A336" s="1">
        <v>41250</v>
      </c>
      <c r="B336">
        <v>5733</v>
      </c>
      <c r="C336">
        <v>5082.2</v>
      </c>
      <c r="D336">
        <v>6084</v>
      </c>
      <c r="E336">
        <v>0</v>
      </c>
      <c r="F336">
        <v>5214</v>
      </c>
      <c r="G336">
        <v>0</v>
      </c>
      <c r="H336">
        <f>IF(AND(L336=0,E336=0,G336=0,I336=0,O336=0,J336=0),1,0)</f>
        <v>0</v>
      </c>
      <c r="I336">
        <v>0</v>
      </c>
      <c r="J336">
        <v>1</v>
      </c>
      <c r="K336">
        <v>4873.666666666667</v>
      </c>
      <c r="L336">
        <v>0</v>
      </c>
      <c r="M336">
        <v>0.56029975601254789</v>
      </c>
      <c r="N336">
        <v>0</v>
      </c>
      <c r="O336">
        <v>0</v>
      </c>
      <c r="Q336">
        <f t="shared" si="30"/>
        <v>5935.7035405461247</v>
      </c>
      <c r="R336">
        <f>Q336-B336</f>
        <v>202.70354054612471</v>
      </c>
      <c r="S336">
        <f t="shared" si="31"/>
        <v>202.70354054612471</v>
      </c>
      <c r="T336" s="8">
        <f>S336/B336</f>
        <v>3.53573243582984E-2</v>
      </c>
      <c r="U336">
        <v>1531</v>
      </c>
      <c r="V336">
        <f t="shared" si="32"/>
        <v>3648.6637298302448</v>
      </c>
      <c r="W336">
        <f t="shared" si="33"/>
        <v>27558</v>
      </c>
      <c r="X336">
        <f t="shared" si="34"/>
        <v>202.70354054612471</v>
      </c>
      <c r="Y336">
        <f t="shared" si="35"/>
        <v>41088.725349934422</v>
      </c>
      <c r="Z336">
        <v>5612.6</v>
      </c>
    </row>
    <row r="337" spans="1:26" x14ac:dyDescent="0.35">
      <c r="A337" s="1">
        <v>41251</v>
      </c>
      <c r="B337">
        <v>6245</v>
      </c>
      <c r="C337">
        <v>4932.3999999999996</v>
      </c>
      <c r="D337">
        <v>6609</v>
      </c>
      <c r="E337">
        <v>0</v>
      </c>
      <c r="F337">
        <v>5733</v>
      </c>
      <c r="G337">
        <v>1</v>
      </c>
      <c r="H337">
        <f>IF(AND(L337=0,E337=0,G337=0,I337=0,O337=0,J337=0),1,0)</f>
        <v>0</v>
      </c>
      <c r="I337">
        <v>0</v>
      </c>
      <c r="J337">
        <v>0</v>
      </c>
      <c r="K337">
        <v>5258</v>
      </c>
      <c r="L337">
        <v>0</v>
      </c>
      <c r="M337">
        <v>0.55948646450563499</v>
      </c>
      <c r="N337">
        <v>1</v>
      </c>
      <c r="O337">
        <v>0</v>
      </c>
      <c r="Q337">
        <f t="shared" si="30"/>
        <v>6512.0012028351539</v>
      </c>
      <c r="R337">
        <f>Q337-B337</f>
        <v>267.00120283515389</v>
      </c>
      <c r="S337">
        <f t="shared" si="31"/>
        <v>267.00120283515389</v>
      </c>
      <c r="T337" s="8">
        <f>S337/B337</f>
        <v>4.2754395970400941E-2</v>
      </c>
      <c r="U337">
        <v>1202</v>
      </c>
      <c r="V337">
        <f t="shared" si="32"/>
        <v>4806.02165103277</v>
      </c>
      <c r="W337">
        <f t="shared" si="33"/>
        <v>21636</v>
      </c>
      <c r="X337">
        <f t="shared" si="34"/>
        <v>267.00120283515389</v>
      </c>
      <c r="Y337">
        <f t="shared" si="35"/>
        <v>71289.642315418983</v>
      </c>
      <c r="Z337">
        <v>5361.2</v>
      </c>
    </row>
    <row r="338" spans="1:26" x14ac:dyDescent="0.35">
      <c r="A338" s="1">
        <v>41252</v>
      </c>
      <c r="B338">
        <v>6423</v>
      </c>
      <c r="C338">
        <v>5319.8</v>
      </c>
      <c r="D338">
        <v>6482</v>
      </c>
      <c r="E338">
        <v>0</v>
      </c>
      <c r="F338">
        <v>6245</v>
      </c>
      <c r="G338">
        <v>0</v>
      </c>
      <c r="H338">
        <f>IF(AND(L338=0,E338=0,G338=0,I338=0,O338=0,J338=0),1,0)</f>
        <v>1</v>
      </c>
      <c r="I338">
        <v>0</v>
      </c>
      <c r="J338">
        <v>0</v>
      </c>
      <c r="K338">
        <v>5730.666666666667</v>
      </c>
      <c r="L338">
        <v>0</v>
      </c>
      <c r="M338">
        <v>0.52068084117578717</v>
      </c>
      <c r="N338">
        <v>1</v>
      </c>
      <c r="O338">
        <v>0</v>
      </c>
      <c r="Q338">
        <f t="shared" si="30"/>
        <v>6609.9661854884234</v>
      </c>
      <c r="R338">
        <f>Q338-B338</f>
        <v>186.96618548842343</v>
      </c>
      <c r="S338">
        <f t="shared" si="31"/>
        <v>186.96618548842343</v>
      </c>
      <c r="T338" s="8">
        <f>S338/B338</f>
        <v>2.9108856529413581E-2</v>
      </c>
      <c r="U338">
        <v>989</v>
      </c>
      <c r="V338">
        <f t="shared" si="32"/>
        <v>3365.3913387916218</v>
      </c>
      <c r="W338">
        <f t="shared" si="33"/>
        <v>17802</v>
      </c>
      <c r="X338">
        <f t="shared" si="34"/>
        <v>186.96618548842343</v>
      </c>
      <c r="Y338">
        <f t="shared" si="35"/>
        <v>34956.35451609156</v>
      </c>
      <c r="Z338">
        <v>5082.2</v>
      </c>
    </row>
    <row r="339" spans="1:26" x14ac:dyDescent="0.35">
      <c r="A339" s="1">
        <v>41253</v>
      </c>
      <c r="B339">
        <v>4249</v>
      </c>
      <c r="C339">
        <v>5688.4</v>
      </c>
      <c r="D339">
        <v>4308</v>
      </c>
      <c r="E339">
        <v>0</v>
      </c>
      <c r="F339">
        <v>6423</v>
      </c>
      <c r="G339">
        <v>0</v>
      </c>
      <c r="H339">
        <f>IF(AND(L339=0,E339=0,G339=0,I339=0,O339=0,J339=0),1,0)</f>
        <v>0</v>
      </c>
      <c r="I339">
        <v>1</v>
      </c>
      <c r="J339">
        <v>0</v>
      </c>
      <c r="K339">
        <v>6133.666666666667</v>
      </c>
      <c r="L339">
        <v>0</v>
      </c>
      <c r="M339">
        <v>0.24741489485302662</v>
      </c>
      <c r="N339">
        <v>0</v>
      </c>
      <c r="O339">
        <v>0</v>
      </c>
      <c r="Q339">
        <f t="shared" si="30"/>
        <v>5202.1905558520502</v>
      </c>
      <c r="R339">
        <f>Q339-B339</f>
        <v>953.19055585205024</v>
      </c>
      <c r="S339">
        <f t="shared" si="31"/>
        <v>953.19055585205024</v>
      </c>
      <c r="T339" s="8">
        <f>S339/B339</f>
        <v>0.22433291500401276</v>
      </c>
      <c r="U339">
        <v>1642</v>
      </c>
      <c r="V339">
        <f t="shared" si="32"/>
        <v>17157.430005336904</v>
      </c>
      <c r="W339">
        <f t="shared" si="33"/>
        <v>29556</v>
      </c>
      <c r="X339">
        <f t="shared" si="34"/>
        <v>953.19055585205024</v>
      </c>
      <c r="Y339">
        <f t="shared" si="35"/>
        <v>908572.23576554051</v>
      </c>
      <c r="Z339">
        <v>4932.3999999999996</v>
      </c>
    </row>
    <row r="340" spans="1:26" x14ac:dyDescent="0.35">
      <c r="A340" s="1">
        <v>41254</v>
      </c>
      <c r="B340">
        <v>5191</v>
      </c>
      <c r="C340">
        <v>5572.8</v>
      </c>
      <c r="D340">
        <v>4580</v>
      </c>
      <c r="E340">
        <v>0</v>
      </c>
      <c r="F340">
        <v>4249</v>
      </c>
      <c r="G340">
        <v>0</v>
      </c>
      <c r="H340">
        <f>IF(AND(L340=0,E340=0,G340=0,I340=0,O340=0,J340=0),1,0)</f>
        <v>0</v>
      </c>
      <c r="I340">
        <v>0</v>
      </c>
      <c r="J340">
        <v>0</v>
      </c>
      <c r="K340">
        <v>5639</v>
      </c>
      <c r="L340">
        <v>1</v>
      </c>
      <c r="M340">
        <v>0.60944579993028924</v>
      </c>
      <c r="N340">
        <v>0</v>
      </c>
      <c r="O340">
        <v>0</v>
      </c>
      <c r="Q340">
        <f t="shared" si="30"/>
        <v>5270.4726787646468</v>
      </c>
      <c r="R340">
        <f>Q340-B340</f>
        <v>79.472678764646844</v>
      </c>
      <c r="S340">
        <f t="shared" si="31"/>
        <v>79.472678764646844</v>
      </c>
      <c r="T340" s="8">
        <f>S340/B340</f>
        <v>1.5309705021122489E-2</v>
      </c>
      <c r="U340">
        <v>1239</v>
      </c>
      <c r="V340">
        <f t="shared" si="32"/>
        <v>1430.5082177636432</v>
      </c>
      <c r="W340">
        <f t="shared" si="33"/>
        <v>22302</v>
      </c>
      <c r="X340">
        <f t="shared" si="34"/>
        <v>79.472678764646844</v>
      </c>
      <c r="Y340">
        <f t="shared" si="35"/>
        <v>6315.9066700287494</v>
      </c>
      <c r="Z340">
        <v>5319.8</v>
      </c>
    </row>
    <row r="341" spans="1:26" x14ac:dyDescent="0.35">
      <c r="A341" s="1">
        <v>41255</v>
      </c>
      <c r="B341">
        <v>5345</v>
      </c>
      <c r="C341">
        <v>5568.2</v>
      </c>
      <c r="D341">
        <v>4827</v>
      </c>
      <c r="E341">
        <v>1</v>
      </c>
      <c r="F341">
        <v>5191</v>
      </c>
      <c r="G341">
        <v>0</v>
      </c>
      <c r="H341">
        <f>IF(AND(L341=0,E341=0,G341=0,I341=0,O341=0,J341=0),1,0)</f>
        <v>0</v>
      </c>
      <c r="I341">
        <v>0</v>
      </c>
      <c r="J341">
        <v>0</v>
      </c>
      <c r="K341">
        <v>5287.666666666667</v>
      </c>
      <c r="L341">
        <v>0</v>
      </c>
      <c r="M341">
        <v>0.51789241315208556</v>
      </c>
      <c r="N341">
        <v>0</v>
      </c>
      <c r="O341">
        <v>0</v>
      </c>
      <c r="Q341">
        <f t="shared" si="30"/>
        <v>5236.7289398354005</v>
      </c>
      <c r="R341">
        <f>Q341-B341</f>
        <v>-108.27106016459948</v>
      </c>
      <c r="S341">
        <f t="shared" si="31"/>
        <v>108.27106016459948</v>
      </c>
      <c r="T341" s="8">
        <f>S341/B341</f>
        <v>2.0256512659419922E-2</v>
      </c>
      <c r="U341">
        <v>1072</v>
      </c>
      <c r="V341">
        <f t="shared" si="32"/>
        <v>7795.5163318511622</v>
      </c>
      <c r="W341">
        <f t="shared" si="33"/>
        <v>19296</v>
      </c>
      <c r="X341">
        <f t="shared" si="34"/>
        <v>-216.54212032919895</v>
      </c>
      <c r="Y341">
        <f t="shared" si="35"/>
        <v>46890.489876665277</v>
      </c>
      <c r="Z341">
        <v>5688.4</v>
      </c>
    </row>
    <row r="342" spans="1:26" x14ac:dyDescent="0.35">
      <c r="A342" s="1">
        <v>41256</v>
      </c>
      <c r="B342">
        <v>5545</v>
      </c>
      <c r="C342">
        <v>5490.6</v>
      </c>
      <c r="D342">
        <v>5214</v>
      </c>
      <c r="E342">
        <v>0</v>
      </c>
      <c r="F342">
        <v>5345</v>
      </c>
      <c r="G342">
        <v>0</v>
      </c>
      <c r="H342">
        <f>IF(AND(L342=0,E342=0,G342=0,I342=0,O342=0,J342=0),1,0)</f>
        <v>0</v>
      </c>
      <c r="I342">
        <v>0</v>
      </c>
      <c r="J342">
        <v>0</v>
      </c>
      <c r="K342">
        <v>4928.333333333333</v>
      </c>
      <c r="L342">
        <v>0</v>
      </c>
      <c r="M342">
        <v>0.52323690019751368</v>
      </c>
      <c r="N342">
        <v>0</v>
      </c>
      <c r="O342">
        <v>1</v>
      </c>
      <c r="Q342">
        <f t="shared" si="30"/>
        <v>5728.7021934248969</v>
      </c>
      <c r="R342">
        <f>Q342-B342</f>
        <v>183.7021934248969</v>
      </c>
      <c r="S342">
        <f t="shared" si="31"/>
        <v>183.7021934248969</v>
      </c>
      <c r="T342" s="8">
        <f>S342/B342</f>
        <v>3.3129340563552191E-2</v>
      </c>
      <c r="U342">
        <v>1200</v>
      </c>
      <c r="V342">
        <f t="shared" si="32"/>
        <v>3306.6394816481443</v>
      </c>
      <c r="W342">
        <f t="shared" si="33"/>
        <v>21600</v>
      </c>
      <c r="X342">
        <f t="shared" si="34"/>
        <v>183.7021934248969</v>
      </c>
      <c r="Y342">
        <f t="shared" si="35"/>
        <v>33746.495869118233</v>
      </c>
      <c r="Z342">
        <v>5572.8</v>
      </c>
    </row>
    <row r="343" spans="1:26" x14ac:dyDescent="0.35">
      <c r="A343" s="1">
        <v>41257</v>
      </c>
      <c r="B343">
        <v>5341</v>
      </c>
      <c r="C343">
        <v>5350.6</v>
      </c>
      <c r="D343">
        <v>5733</v>
      </c>
      <c r="E343">
        <v>0</v>
      </c>
      <c r="F343">
        <v>5545</v>
      </c>
      <c r="G343">
        <v>0</v>
      </c>
      <c r="H343">
        <f>IF(AND(L343=0,E343=0,G343=0,I343=0,O343=0,J343=0),1,0)</f>
        <v>0</v>
      </c>
      <c r="I343">
        <v>0</v>
      </c>
      <c r="J343">
        <v>1</v>
      </c>
      <c r="K343">
        <v>5360.333333333333</v>
      </c>
      <c r="L343">
        <v>0</v>
      </c>
      <c r="M343">
        <v>0.47629836179853607</v>
      </c>
      <c r="N343">
        <v>0</v>
      </c>
      <c r="O343">
        <v>0</v>
      </c>
      <c r="Q343">
        <f t="shared" si="30"/>
        <v>6063.3800523388418</v>
      </c>
      <c r="R343">
        <f>Q343-B343</f>
        <v>722.38005233884178</v>
      </c>
      <c r="S343">
        <f t="shared" si="31"/>
        <v>722.38005233884178</v>
      </c>
      <c r="T343" s="8">
        <f>S343/B343</f>
        <v>0.13525183530028867</v>
      </c>
      <c r="U343">
        <v>1611</v>
      </c>
      <c r="V343">
        <f t="shared" si="32"/>
        <v>13002.840942099152</v>
      </c>
      <c r="W343">
        <f t="shared" si="33"/>
        <v>28998</v>
      </c>
      <c r="X343">
        <f t="shared" si="34"/>
        <v>722.38005233884178</v>
      </c>
      <c r="Y343">
        <f t="shared" si="35"/>
        <v>521832.94001706777</v>
      </c>
      <c r="Z343">
        <v>5568.2</v>
      </c>
    </row>
    <row r="344" spans="1:26" x14ac:dyDescent="0.35">
      <c r="A344" s="1">
        <v>41258</v>
      </c>
      <c r="B344">
        <v>4501</v>
      </c>
      <c r="C344">
        <v>5134.2</v>
      </c>
      <c r="D344">
        <v>6245</v>
      </c>
      <c r="E344">
        <v>0</v>
      </c>
      <c r="F344">
        <v>5341</v>
      </c>
      <c r="G344">
        <v>1</v>
      </c>
      <c r="H344">
        <f>IF(AND(L344=0,E344=0,G344=0,I344=0,O344=0,J344=0),1,0)</f>
        <v>0</v>
      </c>
      <c r="I344">
        <v>0</v>
      </c>
      <c r="J344">
        <v>0</v>
      </c>
      <c r="K344">
        <v>5410.333333333333</v>
      </c>
      <c r="L344">
        <v>0</v>
      </c>
      <c r="M344">
        <v>0.40240501917044269</v>
      </c>
      <c r="N344">
        <v>1</v>
      </c>
      <c r="O344">
        <v>0</v>
      </c>
      <c r="Q344">
        <f t="shared" si="30"/>
        <v>6384.8964619429589</v>
      </c>
      <c r="R344">
        <f>Q344-B344</f>
        <v>1883.8964619429589</v>
      </c>
      <c r="S344">
        <f t="shared" si="31"/>
        <v>1883.8964619429589</v>
      </c>
      <c r="T344" s="8">
        <f>S344/B344</f>
        <v>0.41855064695466759</v>
      </c>
      <c r="U344">
        <v>1776</v>
      </c>
      <c r="V344">
        <f t="shared" si="32"/>
        <v>33910.136314973264</v>
      </c>
      <c r="W344">
        <f t="shared" si="33"/>
        <v>31968</v>
      </c>
      <c r="X344">
        <f t="shared" si="34"/>
        <v>1883.8964619429589</v>
      </c>
      <c r="Y344">
        <f t="shared" si="35"/>
        <v>3549065.8793211984</v>
      </c>
      <c r="Z344">
        <v>5490.6</v>
      </c>
    </row>
    <row r="345" spans="1:26" x14ac:dyDescent="0.35">
      <c r="A345" s="1">
        <v>41259</v>
      </c>
      <c r="B345">
        <v>6753</v>
      </c>
      <c r="C345">
        <v>5184.6000000000004</v>
      </c>
      <c r="D345">
        <v>6423</v>
      </c>
      <c r="E345">
        <v>0</v>
      </c>
      <c r="F345">
        <v>4501</v>
      </c>
      <c r="G345">
        <v>0</v>
      </c>
      <c r="H345">
        <f>IF(AND(L345=0,E345=0,G345=0,I345=0,O345=0,J345=0),1,0)</f>
        <v>1</v>
      </c>
      <c r="I345">
        <v>0</v>
      </c>
      <c r="J345">
        <v>0</v>
      </c>
      <c r="K345">
        <v>5129</v>
      </c>
      <c r="L345">
        <v>0</v>
      </c>
      <c r="M345">
        <v>0.76164749622400374</v>
      </c>
      <c r="N345">
        <v>1</v>
      </c>
      <c r="O345">
        <v>0</v>
      </c>
      <c r="Q345">
        <f t="shared" si="30"/>
        <v>5999.0705657893723</v>
      </c>
      <c r="R345">
        <f>Q345-B345</f>
        <v>-753.92943421062773</v>
      </c>
      <c r="S345">
        <f t="shared" si="31"/>
        <v>753.92943421062773</v>
      </c>
      <c r="T345" s="8">
        <f>S345/B345</f>
        <v>0.11164363012152047</v>
      </c>
      <c r="U345">
        <v>800</v>
      </c>
      <c r="V345">
        <f t="shared" si="32"/>
        <v>54282.919263165197</v>
      </c>
      <c r="W345">
        <f t="shared" si="33"/>
        <v>14400</v>
      </c>
      <c r="X345">
        <f t="shared" si="34"/>
        <v>-1507.8588684212555</v>
      </c>
      <c r="Y345">
        <f t="shared" si="35"/>
        <v>2273638.3670766288</v>
      </c>
      <c r="Z345">
        <v>5350.6</v>
      </c>
    </row>
    <row r="346" spans="1:26" x14ac:dyDescent="0.35">
      <c r="A346" s="1">
        <v>41260</v>
      </c>
      <c r="B346">
        <v>5214</v>
      </c>
      <c r="C346">
        <v>5497</v>
      </c>
      <c r="D346">
        <v>4249</v>
      </c>
      <c r="E346">
        <v>0</v>
      </c>
      <c r="F346">
        <v>6753</v>
      </c>
      <c r="G346">
        <v>0</v>
      </c>
      <c r="H346">
        <f>IF(AND(L346=0,E346=0,G346=0,I346=0,O346=0,J346=0),1,0)</f>
        <v>0</v>
      </c>
      <c r="I346">
        <v>1</v>
      </c>
      <c r="J346">
        <v>0</v>
      </c>
      <c r="K346">
        <v>5531.666666666667</v>
      </c>
      <c r="L346">
        <v>0</v>
      </c>
      <c r="M346">
        <v>0.32119205298013243</v>
      </c>
      <c r="N346">
        <v>0</v>
      </c>
      <c r="O346">
        <v>0</v>
      </c>
      <c r="Q346">
        <f t="shared" si="30"/>
        <v>5213.8877474317414</v>
      </c>
      <c r="R346">
        <f>Q346-B346</f>
        <v>-0.11225256825855467</v>
      </c>
      <c r="S346">
        <f t="shared" si="31"/>
        <v>0.11225256825855467</v>
      </c>
      <c r="T346" s="8">
        <f>S346/B346</f>
        <v>2.1529069478050378E-5</v>
      </c>
      <c r="U346">
        <v>511</v>
      </c>
      <c r="V346">
        <f t="shared" si="32"/>
        <v>8.0821849146159366</v>
      </c>
      <c r="W346">
        <f t="shared" si="33"/>
        <v>9198</v>
      </c>
      <c r="X346">
        <f t="shared" si="34"/>
        <v>-0.22450513651710935</v>
      </c>
      <c r="Y346">
        <f t="shared" si="35"/>
        <v>5.0402556322565906E-2</v>
      </c>
      <c r="Z346">
        <v>5134.2</v>
      </c>
    </row>
    <row r="347" spans="1:26" x14ac:dyDescent="0.35">
      <c r="A347" s="1">
        <v>41261</v>
      </c>
      <c r="B347">
        <v>6300</v>
      </c>
      <c r="C347">
        <v>5470.8</v>
      </c>
      <c r="D347">
        <v>5191</v>
      </c>
      <c r="E347">
        <v>0</v>
      </c>
      <c r="F347">
        <v>5214</v>
      </c>
      <c r="G347">
        <v>0</v>
      </c>
      <c r="H347">
        <f>IF(AND(L347=0,E347=0,G347=0,I347=0,O347=0,J347=0),1,0)</f>
        <v>0</v>
      </c>
      <c r="I347">
        <v>0</v>
      </c>
      <c r="J347">
        <v>0</v>
      </c>
      <c r="K347">
        <v>5489.333333333333</v>
      </c>
      <c r="L347">
        <v>1</v>
      </c>
      <c r="M347">
        <v>0.6261763680724991</v>
      </c>
      <c r="N347">
        <v>0</v>
      </c>
      <c r="O347">
        <v>0</v>
      </c>
      <c r="Q347">
        <f t="shared" si="30"/>
        <v>5674.5335142070762</v>
      </c>
      <c r="R347">
        <f>Q347-B347</f>
        <v>-625.46648579292378</v>
      </c>
      <c r="S347">
        <f t="shared" si="31"/>
        <v>625.46648579292378</v>
      </c>
      <c r="T347" s="8">
        <f>S347/B347</f>
        <v>9.9280394570305366E-2</v>
      </c>
      <c r="U347">
        <v>684</v>
      </c>
      <c r="V347">
        <f t="shared" si="32"/>
        <v>45033.586977090512</v>
      </c>
      <c r="W347">
        <f t="shared" si="33"/>
        <v>12312</v>
      </c>
      <c r="X347">
        <f t="shared" si="34"/>
        <v>-1250.9329715858476</v>
      </c>
      <c r="Y347">
        <f t="shared" si="35"/>
        <v>1564833.299400599</v>
      </c>
      <c r="Z347">
        <v>5184.6000000000004</v>
      </c>
    </row>
    <row r="348" spans="1:26" x14ac:dyDescent="0.35">
      <c r="A348" s="1">
        <v>41262</v>
      </c>
      <c r="B348">
        <v>6478</v>
      </c>
      <c r="C348">
        <v>5621.8</v>
      </c>
      <c r="D348">
        <v>5345</v>
      </c>
      <c r="E348">
        <v>1</v>
      </c>
      <c r="F348">
        <v>6300</v>
      </c>
      <c r="G348">
        <v>0</v>
      </c>
      <c r="H348">
        <f>IF(AND(L348=0,E348=0,G348=0,I348=0,O348=0,J348=0),1,0)</f>
        <v>0</v>
      </c>
      <c r="I348">
        <v>0</v>
      </c>
      <c r="J348">
        <v>0</v>
      </c>
      <c r="K348">
        <v>6089</v>
      </c>
      <c r="L348">
        <v>0</v>
      </c>
      <c r="M348">
        <v>0.52068084117578717</v>
      </c>
      <c r="N348">
        <v>0</v>
      </c>
      <c r="O348">
        <v>0</v>
      </c>
      <c r="Q348">
        <f t="shared" si="30"/>
        <v>5726.1081932510297</v>
      </c>
      <c r="R348">
        <f>Q348-B348</f>
        <v>-751.89180674897034</v>
      </c>
      <c r="S348">
        <f t="shared" si="31"/>
        <v>751.89180674897034</v>
      </c>
      <c r="T348" s="8">
        <f>S348/B348</f>
        <v>0.11606850984084136</v>
      </c>
      <c r="U348">
        <v>686</v>
      </c>
      <c r="V348">
        <f t="shared" si="32"/>
        <v>54136.210085925864</v>
      </c>
      <c r="W348">
        <f t="shared" si="33"/>
        <v>12348</v>
      </c>
      <c r="X348">
        <f t="shared" si="34"/>
        <v>-1503.7836134979407</v>
      </c>
      <c r="Y348">
        <f t="shared" si="35"/>
        <v>2261365.1562249237</v>
      </c>
      <c r="Z348">
        <v>5497</v>
      </c>
    </row>
    <row r="349" spans="1:26" x14ac:dyDescent="0.35">
      <c r="A349" s="1">
        <v>41263</v>
      </c>
      <c r="B349">
        <v>6525</v>
      </c>
      <c r="C349">
        <v>5849.2</v>
      </c>
      <c r="D349">
        <v>5545</v>
      </c>
      <c r="E349">
        <v>0</v>
      </c>
      <c r="F349">
        <v>6478</v>
      </c>
      <c r="G349">
        <v>0</v>
      </c>
      <c r="H349">
        <f>IF(AND(L349=0,E349=0,G349=0,I349=0,O349=0,J349=0),1,0)</f>
        <v>0</v>
      </c>
      <c r="I349">
        <v>0</v>
      </c>
      <c r="J349">
        <v>0</v>
      </c>
      <c r="K349">
        <v>5997.333333333333</v>
      </c>
      <c r="L349">
        <v>0</v>
      </c>
      <c r="M349">
        <v>0.50546067154641572</v>
      </c>
      <c r="N349">
        <v>0</v>
      </c>
      <c r="O349">
        <v>1</v>
      </c>
      <c r="Q349">
        <f t="shared" si="30"/>
        <v>6303.860986715772</v>
      </c>
      <c r="R349">
        <f>Q349-B349</f>
        <v>-221.13901328422799</v>
      </c>
      <c r="S349">
        <f t="shared" si="31"/>
        <v>221.13901328422799</v>
      </c>
      <c r="T349" s="8">
        <f>S349/B349</f>
        <v>3.3891036518655632E-2</v>
      </c>
      <c r="U349">
        <v>1589</v>
      </c>
      <c r="V349">
        <f t="shared" si="32"/>
        <v>15922.008956464415</v>
      </c>
      <c r="W349">
        <f t="shared" si="33"/>
        <v>28602</v>
      </c>
      <c r="X349">
        <f t="shared" si="34"/>
        <v>-442.27802656845597</v>
      </c>
      <c r="Y349">
        <f t="shared" si="35"/>
        <v>195609.85278528783</v>
      </c>
      <c r="Z349">
        <v>5470.8</v>
      </c>
    </row>
    <row r="350" spans="1:26" x14ac:dyDescent="0.35">
      <c r="A350" s="1">
        <v>41264</v>
      </c>
      <c r="B350">
        <v>6350</v>
      </c>
      <c r="C350">
        <v>6254</v>
      </c>
      <c r="D350">
        <v>5341</v>
      </c>
      <c r="E350">
        <v>0</v>
      </c>
      <c r="F350">
        <v>6525</v>
      </c>
      <c r="G350">
        <v>0</v>
      </c>
      <c r="H350">
        <f>IF(AND(L350=0,E350=0,G350=0,I350=0,O350=0,J350=0),1,0)</f>
        <v>0</v>
      </c>
      <c r="I350">
        <v>0</v>
      </c>
      <c r="J350">
        <v>1</v>
      </c>
      <c r="K350">
        <v>6434.333333333333</v>
      </c>
      <c r="L350">
        <v>0</v>
      </c>
      <c r="M350">
        <v>0.47966771232717553</v>
      </c>
      <c r="N350">
        <v>0</v>
      </c>
      <c r="O350">
        <v>0</v>
      </c>
      <c r="Q350">
        <f t="shared" si="30"/>
        <v>6638.5939428813344</v>
      </c>
      <c r="R350">
        <f>Q350-B350</f>
        <v>288.59394288133444</v>
      </c>
      <c r="S350">
        <f t="shared" si="31"/>
        <v>288.59394288133444</v>
      </c>
      <c r="T350" s="8">
        <f>S350/B350</f>
        <v>4.5447865020682592E-2</v>
      </c>
      <c r="U350">
        <v>1587</v>
      </c>
      <c r="V350">
        <f t="shared" si="32"/>
        <v>5194.69097186402</v>
      </c>
      <c r="W350">
        <f t="shared" si="33"/>
        <v>28566</v>
      </c>
      <c r="X350">
        <f t="shared" si="34"/>
        <v>288.59394288133444</v>
      </c>
      <c r="Y350">
        <f t="shared" si="35"/>
        <v>83286.463867794926</v>
      </c>
      <c r="Z350">
        <v>5621.8</v>
      </c>
    </row>
    <row r="351" spans="1:26" x14ac:dyDescent="0.35">
      <c r="A351" s="1">
        <v>41265</v>
      </c>
      <c r="B351">
        <v>6531</v>
      </c>
      <c r="C351">
        <v>6173.4</v>
      </c>
      <c r="D351">
        <v>4501</v>
      </c>
      <c r="E351">
        <v>0</v>
      </c>
      <c r="F351">
        <v>6350</v>
      </c>
      <c r="G351">
        <v>1</v>
      </c>
      <c r="H351">
        <f>IF(AND(L351=0,E351=0,G351=0,I351=0,O351=0,J351=0),1,0)</f>
        <v>0</v>
      </c>
      <c r="I351">
        <v>0</v>
      </c>
      <c r="J351">
        <v>0</v>
      </c>
      <c r="K351">
        <v>6451</v>
      </c>
      <c r="L351">
        <v>0</v>
      </c>
      <c r="M351">
        <v>0.52102939467874987</v>
      </c>
      <c r="N351">
        <v>1</v>
      </c>
      <c r="O351">
        <v>0</v>
      </c>
      <c r="Q351">
        <f t="shared" si="30"/>
        <v>6703.1549223545699</v>
      </c>
      <c r="R351">
        <f>Q351-B351</f>
        <v>172.15492235456986</v>
      </c>
      <c r="S351">
        <f t="shared" si="31"/>
        <v>172.15492235456986</v>
      </c>
      <c r="T351" s="8">
        <f>S351/B351</f>
        <v>2.6359657380886518E-2</v>
      </c>
      <c r="U351">
        <v>1151</v>
      </c>
      <c r="V351">
        <f t="shared" si="32"/>
        <v>3098.7886023822575</v>
      </c>
      <c r="W351">
        <f t="shared" si="33"/>
        <v>20718</v>
      </c>
      <c r="X351">
        <f t="shared" si="34"/>
        <v>172.15492235456986</v>
      </c>
      <c r="Y351">
        <f t="shared" si="35"/>
        <v>29637.317290907977</v>
      </c>
      <c r="Z351">
        <v>5849.2</v>
      </c>
    </row>
    <row r="352" spans="1:26" x14ac:dyDescent="0.35">
      <c r="A352" s="1">
        <v>41266</v>
      </c>
      <c r="B352">
        <v>5977</v>
      </c>
      <c r="C352">
        <v>6436.8</v>
      </c>
      <c r="D352">
        <v>6753</v>
      </c>
      <c r="E352">
        <v>0</v>
      </c>
      <c r="F352">
        <v>6531</v>
      </c>
      <c r="G352">
        <v>0</v>
      </c>
      <c r="H352">
        <f>IF(AND(L352=0,E352=0,G352=0,I352=0,O352=0,J352=0),1,0)</f>
        <v>1</v>
      </c>
      <c r="I352">
        <v>0</v>
      </c>
      <c r="J352">
        <v>0</v>
      </c>
      <c r="K352">
        <v>6468.666666666667</v>
      </c>
      <c r="L352">
        <v>0</v>
      </c>
      <c r="M352">
        <v>0.4356337864528872</v>
      </c>
      <c r="N352">
        <v>1</v>
      </c>
      <c r="O352">
        <v>0</v>
      </c>
      <c r="Q352">
        <f t="shared" si="30"/>
        <v>7212.3966373628118</v>
      </c>
      <c r="R352">
        <f>Q352-B352</f>
        <v>1235.3966373628118</v>
      </c>
      <c r="S352">
        <f t="shared" si="31"/>
        <v>1235.3966373628118</v>
      </c>
      <c r="T352" s="8">
        <f>S352/B352</f>
        <v>0.206691757966005</v>
      </c>
      <c r="U352">
        <v>1746</v>
      </c>
      <c r="V352">
        <f t="shared" si="32"/>
        <v>22237.139472530613</v>
      </c>
      <c r="W352">
        <f t="shared" si="33"/>
        <v>31428</v>
      </c>
      <c r="X352">
        <f t="shared" si="34"/>
        <v>1235.3966373628118</v>
      </c>
      <c r="Y352">
        <f t="shared" si="35"/>
        <v>1526204.8516073427</v>
      </c>
      <c r="Z352">
        <v>6254</v>
      </c>
    </row>
    <row r="353" spans="1:26" x14ac:dyDescent="0.35">
      <c r="A353" s="1">
        <v>41267</v>
      </c>
      <c r="B353">
        <v>5544</v>
      </c>
      <c r="C353">
        <v>6372.2</v>
      </c>
      <c r="D353">
        <v>5214</v>
      </c>
      <c r="E353">
        <v>0</v>
      </c>
      <c r="F353">
        <v>5977</v>
      </c>
      <c r="G353">
        <v>0</v>
      </c>
      <c r="H353">
        <f>IF(AND(L353=0,E353=0,G353=0,I353=0,O353=0,J353=0),1,0)</f>
        <v>0</v>
      </c>
      <c r="I353">
        <v>1</v>
      </c>
      <c r="J353">
        <v>0</v>
      </c>
      <c r="K353">
        <v>6286</v>
      </c>
      <c r="L353">
        <v>0</v>
      </c>
      <c r="M353">
        <v>0.44969211107238294</v>
      </c>
      <c r="N353">
        <v>0</v>
      </c>
      <c r="O353">
        <v>0</v>
      </c>
      <c r="Q353">
        <f t="shared" si="30"/>
        <v>5553.2673299294274</v>
      </c>
      <c r="R353">
        <f>Q353-B353</f>
        <v>9.2673299294274329</v>
      </c>
      <c r="S353">
        <f t="shared" si="31"/>
        <v>9.2673299294274329</v>
      </c>
      <c r="T353" s="8">
        <f>S353/B353</f>
        <v>1.6715963076167808E-3</v>
      </c>
      <c r="U353">
        <v>1088</v>
      </c>
      <c r="V353">
        <f t="shared" si="32"/>
        <v>166.81193872969379</v>
      </c>
      <c r="W353">
        <f t="shared" si="33"/>
        <v>19584</v>
      </c>
      <c r="X353">
        <f t="shared" si="34"/>
        <v>9.2673299294274329</v>
      </c>
      <c r="Y353">
        <f t="shared" si="35"/>
        <v>85.883404020861462</v>
      </c>
      <c r="Z353">
        <v>6173.4</v>
      </c>
    </row>
    <row r="354" spans="1:26" x14ac:dyDescent="0.35">
      <c r="A354" s="1">
        <v>41268</v>
      </c>
      <c r="B354">
        <v>5099</v>
      </c>
      <c r="C354">
        <v>6185.4</v>
      </c>
      <c r="D354">
        <v>6300</v>
      </c>
      <c r="E354">
        <v>0</v>
      </c>
      <c r="F354">
        <v>5544</v>
      </c>
      <c r="G354">
        <v>0</v>
      </c>
      <c r="H354">
        <f>IF(AND(L354=0,E354=0,G354=0,I354=0,O354=0,J354=0),1,0)</f>
        <v>0</v>
      </c>
      <c r="I354">
        <v>0</v>
      </c>
      <c r="J354">
        <v>0</v>
      </c>
      <c r="K354">
        <v>6017.333333333333</v>
      </c>
      <c r="L354">
        <v>1</v>
      </c>
      <c r="M354">
        <v>0.44829789706053214</v>
      </c>
      <c r="N354">
        <v>0</v>
      </c>
      <c r="O354">
        <v>0</v>
      </c>
      <c r="Q354">
        <f t="shared" si="30"/>
        <v>6327.5353624671461</v>
      </c>
      <c r="R354">
        <f>Q354-B354</f>
        <v>1228.5353624671461</v>
      </c>
      <c r="S354">
        <f t="shared" si="31"/>
        <v>1228.5353624671461</v>
      </c>
      <c r="T354" s="8">
        <f>S354/B354</f>
        <v>0.24093652921497277</v>
      </c>
      <c r="U354">
        <v>2482</v>
      </c>
      <c r="V354">
        <f t="shared" si="32"/>
        <v>22113.63652440863</v>
      </c>
      <c r="W354">
        <f t="shared" si="33"/>
        <v>44676</v>
      </c>
      <c r="X354">
        <f t="shared" si="34"/>
        <v>1228.5353624671461</v>
      </c>
      <c r="Y354">
        <f t="shared" si="35"/>
        <v>1509299.1368322822</v>
      </c>
      <c r="Z354">
        <v>6436.8</v>
      </c>
    </row>
    <row r="355" spans="1:26" x14ac:dyDescent="0.35">
      <c r="A355" s="1">
        <v>41269</v>
      </c>
      <c r="B355">
        <v>3944</v>
      </c>
      <c r="C355">
        <v>5900.2</v>
      </c>
      <c r="D355">
        <v>6478</v>
      </c>
      <c r="E355">
        <v>1</v>
      </c>
      <c r="F355">
        <v>5099</v>
      </c>
      <c r="G355">
        <v>0</v>
      </c>
      <c r="H355">
        <f>IF(AND(L355=0,E355=0,G355=0,I355=0,O355=0,J355=0),1,0)</f>
        <v>0</v>
      </c>
      <c r="I355">
        <v>0</v>
      </c>
      <c r="J355">
        <v>0</v>
      </c>
      <c r="K355">
        <v>5540</v>
      </c>
      <c r="L355">
        <v>0</v>
      </c>
      <c r="M355">
        <v>0.36580690135935867</v>
      </c>
      <c r="N355">
        <v>0</v>
      </c>
      <c r="O355">
        <v>0</v>
      </c>
      <c r="Q355">
        <f t="shared" si="30"/>
        <v>5733.1103244974565</v>
      </c>
      <c r="R355">
        <f>Q355-B355</f>
        <v>1789.1103244974565</v>
      </c>
      <c r="S355">
        <f t="shared" si="31"/>
        <v>1789.1103244974565</v>
      </c>
      <c r="T355" s="8">
        <f>S355/B355</f>
        <v>0.45362837842227599</v>
      </c>
      <c r="U355">
        <v>995</v>
      </c>
      <c r="V355">
        <f t="shared" si="32"/>
        <v>32203.985840954218</v>
      </c>
      <c r="W355">
        <f t="shared" si="33"/>
        <v>17910</v>
      </c>
      <c r="X355">
        <f t="shared" si="34"/>
        <v>1789.1103244974565</v>
      </c>
      <c r="Y355">
        <f t="shared" si="35"/>
        <v>3200915.753223394</v>
      </c>
      <c r="Z355">
        <v>6372.2</v>
      </c>
    </row>
    <row r="356" spans="1:26" x14ac:dyDescent="0.35">
      <c r="A356" s="1">
        <v>41270</v>
      </c>
      <c r="B356">
        <v>5461</v>
      </c>
      <c r="C356">
        <v>5419</v>
      </c>
      <c r="D356">
        <v>6525</v>
      </c>
      <c r="E356">
        <v>0</v>
      </c>
      <c r="F356">
        <v>3944</v>
      </c>
      <c r="G356">
        <v>0</v>
      </c>
      <c r="H356">
        <f>IF(AND(L356=0,E356=0,G356=0,I356=0,O356=0,J356=0),1,0)</f>
        <v>0</v>
      </c>
      <c r="I356">
        <v>0</v>
      </c>
      <c r="J356">
        <v>0</v>
      </c>
      <c r="K356">
        <v>4862.333333333333</v>
      </c>
      <c r="L356">
        <v>0</v>
      </c>
      <c r="M356">
        <v>0.67625188799814107</v>
      </c>
      <c r="N356">
        <v>0</v>
      </c>
      <c r="O356">
        <v>1</v>
      </c>
      <c r="Q356">
        <f t="shared" si="30"/>
        <v>5574.9427773306797</v>
      </c>
      <c r="R356">
        <f>Q356-B356</f>
        <v>113.94277733067975</v>
      </c>
      <c r="S356">
        <f t="shared" si="31"/>
        <v>113.94277733067975</v>
      </c>
      <c r="T356" s="8">
        <f>S356/B356</f>
        <v>2.0864819141307406E-2</v>
      </c>
      <c r="U356">
        <v>1115</v>
      </c>
      <c r="V356">
        <f t="shared" si="32"/>
        <v>2050.9699919522354</v>
      </c>
      <c r="W356">
        <f t="shared" si="33"/>
        <v>20070</v>
      </c>
      <c r="X356">
        <f t="shared" si="34"/>
        <v>113.94277733067975</v>
      </c>
      <c r="Y356">
        <f t="shared" si="35"/>
        <v>12982.956505828866</v>
      </c>
      <c r="Z356">
        <v>6185.4</v>
      </c>
    </row>
    <row r="357" spans="1:26" x14ac:dyDescent="0.35">
      <c r="A357" s="1">
        <v>41271</v>
      </c>
      <c r="B357">
        <v>5391</v>
      </c>
      <c r="C357">
        <v>5205</v>
      </c>
      <c r="D357">
        <v>6350</v>
      </c>
      <c r="E357">
        <v>0</v>
      </c>
      <c r="F357">
        <v>5461</v>
      </c>
      <c r="G357">
        <v>0</v>
      </c>
      <c r="H357">
        <f>IF(AND(L357=0,E357=0,G357=0,I357=0,O357=0,J357=0),1,0)</f>
        <v>0</v>
      </c>
      <c r="I357">
        <v>0</v>
      </c>
      <c r="J357">
        <v>1</v>
      </c>
      <c r="K357">
        <v>4834.666666666667</v>
      </c>
      <c r="L357">
        <v>0</v>
      </c>
      <c r="M357">
        <v>0.49186708493087022</v>
      </c>
      <c r="N357">
        <v>0</v>
      </c>
      <c r="O357">
        <v>0</v>
      </c>
      <c r="Q357">
        <f t="shared" si="30"/>
        <v>6125.0001389903518</v>
      </c>
      <c r="R357">
        <f>Q357-B357</f>
        <v>734.00013899035184</v>
      </c>
      <c r="S357">
        <f t="shared" si="31"/>
        <v>734.00013899035184</v>
      </c>
      <c r="T357" s="8">
        <f>S357/B357</f>
        <v>0.13615287312008009</v>
      </c>
      <c r="U357">
        <v>1619</v>
      </c>
      <c r="V357">
        <f t="shared" si="32"/>
        <v>13212.002501826333</v>
      </c>
      <c r="W357">
        <f t="shared" si="33"/>
        <v>29142</v>
      </c>
      <c r="X357">
        <f t="shared" si="34"/>
        <v>734.00013899035184</v>
      </c>
      <c r="Y357">
        <f t="shared" si="35"/>
        <v>538756.20403785584</v>
      </c>
      <c r="Z357">
        <v>5900.2</v>
      </c>
    </row>
    <row r="358" spans="1:26" x14ac:dyDescent="0.35">
      <c r="A358" s="1">
        <v>41272</v>
      </c>
      <c r="B358">
        <v>6368</v>
      </c>
      <c r="C358">
        <v>5087.8</v>
      </c>
      <c r="D358">
        <v>6531</v>
      </c>
      <c r="E358">
        <v>0</v>
      </c>
      <c r="F358">
        <v>5391</v>
      </c>
      <c r="G358">
        <v>1</v>
      </c>
      <c r="H358">
        <f>IF(AND(L358=0,E358=0,G358=0,I358=0,O358=0,J358=0),1,0)</f>
        <v>0</v>
      </c>
      <c r="I358">
        <v>0</v>
      </c>
      <c r="J358">
        <v>0</v>
      </c>
      <c r="K358">
        <v>4932</v>
      </c>
      <c r="L358">
        <v>0</v>
      </c>
      <c r="M358">
        <v>0.61351225746485416</v>
      </c>
      <c r="N358">
        <v>1</v>
      </c>
      <c r="O358">
        <v>0</v>
      </c>
      <c r="Q358">
        <f t="shared" si="30"/>
        <v>6449.6079449632816</v>
      </c>
      <c r="R358">
        <f>Q358-B358</f>
        <v>81.607944963281625</v>
      </c>
      <c r="S358">
        <f t="shared" si="31"/>
        <v>81.607944963281625</v>
      </c>
      <c r="T358" s="8">
        <f>S358/B358</f>
        <v>1.2815317990465079E-2</v>
      </c>
      <c r="U358">
        <v>843</v>
      </c>
      <c r="V358">
        <f t="shared" si="32"/>
        <v>1468.9430093390692</v>
      </c>
      <c r="W358">
        <f t="shared" si="33"/>
        <v>15174</v>
      </c>
      <c r="X358">
        <f t="shared" si="34"/>
        <v>81.607944963281625</v>
      </c>
      <c r="Y358">
        <f t="shared" si="35"/>
        <v>6659.8566811300025</v>
      </c>
      <c r="Z358">
        <v>5419</v>
      </c>
    </row>
    <row r="359" spans="1:26" x14ac:dyDescent="0.35">
      <c r="A359" s="1">
        <v>41273</v>
      </c>
      <c r="B359">
        <v>6498</v>
      </c>
      <c r="C359">
        <v>5252.6</v>
      </c>
      <c r="D359">
        <v>5977</v>
      </c>
      <c r="E359">
        <v>0</v>
      </c>
      <c r="F359">
        <v>6368</v>
      </c>
      <c r="G359">
        <v>0</v>
      </c>
      <c r="H359">
        <f>IF(AND(L359=0,E359=0,G359=0,I359=0,O359=0,J359=0),1,0)</f>
        <v>1</v>
      </c>
      <c r="I359">
        <v>0</v>
      </c>
      <c r="J359">
        <v>0</v>
      </c>
      <c r="K359">
        <v>5740</v>
      </c>
      <c r="L359">
        <v>0</v>
      </c>
      <c r="M359">
        <v>0.51510398512838385</v>
      </c>
      <c r="N359">
        <v>1</v>
      </c>
      <c r="O359">
        <v>0</v>
      </c>
      <c r="Q359">
        <f t="shared" si="30"/>
        <v>6501.4589532303798</v>
      </c>
      <c r="R359">
        <f>Q359-B359</f>
        <v>3.4589532303798478</v>
      </c>
      <c r="S359">
        <f t="shared" si="31"/>
        <v>3.4589532303798478</v>
      </c>
      <c r="T359" s="8">
        <f>S359/B359</f>
        <v>5.3231043865494736E-4</v>
      </c>
      <c r="U359">
        <v>915</v>
      </c>
      <c r="V359">
        <f t="shared" si="32"/>
        <v>62.261158146837261</v>
      </c>
      <c r="W359">
        <f t="shared" si="33"/>
        <v>16470</v>
      </c>
      <c r="X359">
        <f t="shared" si="34"/>
        <v>3.4589532303798478</v>
      </c>
      <c r="Y359">
        <f t="shared" si="35"/>
        <v>11.964357449955184</v>
      </c>
      <c r="Z359">
        <v>5205</v>
      </c>
    </row>
    <row r="360" spans="1:26" x14ac:dyDescent="0.35">
      <c r="A360" s="1">
        <v>41274</v>
      </c>
      <c r="B360">
        <v>5484</v>
      </c>
      <c r="C360">
        <v>5532.4</v>
      </c>
      <c r="D360">
        <v>5544</v>
      </c>
      <c r="E360">
        <v>0</v>
      </c>
      <c r="F360">
        <v>6498</v>
      </c>
      <c r="G360">
        <v>0</v>
      </c>
      <c r="H360">
        <f>IF(AND(L360=0,E360=0,G360=0,I360=0,O360=0,J360=0),1,0)</f>
        <v>0</v>
      </c>
      <c r="I360">
        <v>1</v>
      </c>
      <c r="J360">
        <v>0</v>
      </c>
      <c r="K360">
        <v>6085.666666666667</v>
      </c>
      <c r="L360">
        <v>0</v>
      </c>
      <c r="M360">
        <v>0.38218891599860577</v>
      </c>
      <c r="N360">
        <v>0</v>
      </c>
      <c r="O360">
        <v>0</v>
      </c>
      <c r="Q360">
        <f t="shared" si="30"/>
        <v>5455.8694634215044</v>
      </c>
      <c r="R360">
        <f>Q360-B360</f>
        <v>-28.130536578495594</v>
      </c>
      <c r="S360">
        <f t="shared" si="31"/>
        <v>28.130536578495594</v>
      </c>
      <c r="T360" s="8">
        <f>S360/B360</f>
        <v>5.1295653863048128E-3</v>
      </c>
      <c r="U360">
        <v>457</v>
      </c>
      <c r="V360">
        <f t="shared" si="32"/>
        <v>2025.3986336516828</v>
      </c>
      <c r="W360">
        <f t="shared" si="33"/>
        <v>8226</v>
      </c>
      <c r="X360">
        <f t="shared" si="34"/>
        <v>-56.261073156991188</v>
      </c>
      <c r="Y360">
        <f t="shared" si="35"/>
        <v>3165.3083527763142</v>
      </c>
      <c r="Z360">
        <v>5087.8</v>
      </c>
    </row>
    <row r="361" spans="1:26" x14ac:dyDescent="0.35">
      <c r="Z361">
        <v>5252.6</v>
      </c>
    </row>
    <row r="362" spans="1:26" x14ac:dyDescent="0.35">
      <c r="Z362">
        <v>5532.4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9AC5C-60F2-4806-8A18-26BDFB1D85A0}">
  <dimension ref="A1:AE32"/>
  <sheetViews>
    <sheetView topLeftCell="K1" workbookViewId="0">
      <selection activeCell="W13" sqref="W13"/>
    </sheetView>
  </sheetViews>
  <sheetFormatPr defaultRowHeight="14.5" x14ac:dyDescent="0.35"/>
  <cols>
    <col min="1" max="1" width="10.453125" bestFit="1" customWidth="1"/>
  </cols>
  <sheetData>
    <row r="1" spans="1:31" ht="15" thickBot="1" x14ac:dyDescent="0.4">
      <c r="A1" s="1" t="s">
        <v>143</v>
      </c>
      <c r="B1" t="s">
        <v>3</v>
      </c>
      <c r="C1" t="s">
        <v>4</v>
      </c>
      <c r="D1" t="s">
        <v>55</v>
      </c>
      <c r="E1" t="s">
        <v>155</v>
      </c>
      <c r="F1" t="s">
        <v>21</v>
      </c>
      <c r="G1" t="s">
        <v>17</v>
      </c>
      <c r="H1" t="s">
        <v>138</v>
      </c>
      <c r="I1" t="s">
        <v>20</v>
      </c>
      <c r="J1" t="s">
        <v>152</v>
      </c>
      <c r="K1" t="s">
        <v>15</v>
      </c>
      <c r="L1" t="s">
        <v>19</v>
      </c>
      <c r="M1" t="s">
        <v>16</v>
      </c>
      <c r="N1" t="s">
        <v>112</v>
      </c>
      <c r="O1" t="s">
        <v>113</v>
      </c>
      <c r="P1" t="s">
        <v>114</v>
      </c>
      <c r="Q1" s="8" t="s">
        <v>116</v>
      </c>
      <c r="R1" s="8" t="s">
        <v>117</v>
      </c>
      <c r="S1" t="s">
        <v>121</v>
      </c>
      <c r="T1" t="s">
        <v>122</v>
      </c>
      <c r="U1" t="s">
        <v>155</v>
      </c>
      <c r="V1" t="s">
        <v>139</v>
      </c>
      <c r="W1" s="2" t="s">
        <v>32</v>
      </c>
      <c r="X1" s="2" t="s">
        <v>154</v>
      </c>
      <c r="Y1" s="2" t="s">
        <v>21</v>
      </c>
      <c r="Z1" s="2" t="s">
        <v>17</v>
      </c>
      <c r="AA1" s="2" t="s">
        <v>53</v>
      </c>
      <c r="AB1" s="2" t="s">
        <v>20</v>
      </c>
      <c r="AC1" s="2" t="s">
        <v>152</v>
      </c>
      <c r="AD1" s="2" t="s">
        <v>15</v>
      </c>
      <c r="AE1" s="3" t="s">
        <v>19</v>
      </c>
    </row>
    <row r="2" spans="1:31" ht="15" thickBot="1" x14ac:dyDescent="0.4">
      <c r="A2" s="1">
        <v>41275</v>
      </c>
      <c r="B2">
        <v>5264</v>
      </c>
      <c r="C2">
        <v>1616</v>
      </c>
      <c r="D2">
        <v>6116.666666666667</v>
      </c>
      <c r="E2">
        <v>5840.4</v>
      </c>
      <c r="F2">
        <v>5099</v>
      </c>
      <c r="G2">
        <v>0</v>
      </c>
      <c r="H2">
        <v>5484</v>
      </c>
      <c r="I2">
        <v>0</v>
      </c>
      <c r="J2">
        <v>0</v>
      </c>
      <c r="K2">
        <v>0</v>
      </c>
      <c r="L2">
        <f>IF(V2=5,1,0)</f>
        <v>0</v>
      </c>
      <c r="M2">
        <v>0</v>
      </c>
      <c r="N2">
        <f>$W$2+SUMPRODUCT(E2:L2,$X$2:$AE$2)</f>
        <v>5885.3457041655129</v>
      </c>
      <c r="O2">
        <f>N2-B2</f>
        <v>621.34570416551287</v>
      </c>
      <c r="P2">
        <f>ABS(O2)</f>
        <v>621.34570416551287</v>
      </c>
      <c r="Q2" s="8">
        <f>P2/B2</f>
        <v>0.11803679790378284</v>
      </c>
      <c r="R2" s="8">
        <f>C2/B2</f>
        <v>0.30699088145896658</v>
      </c>
      <c r="S2">
        <f>IF(O2&lt;0,O2*-72,O2*18)</f>
        <v>11184.222674979232</v>
      </c>
      <c r="T2">
        <f>C2*18</f>
        <v>29088</v>
      </c>
      <c r="U2">
        <v>5840.4</v>
      </c>
      <c r="V2">
        <v>2</v>
      </c>
      <c r="W2" s="2">
        <v>621.55575755208656</v>
      </c>
      <c r="X2" s="2">
        <v>0.40214832844610598</v>
      </c>
      <c r="Y2" s="2">
        <v>0.23712180745565684</v>
      </c>
      <c r="Z2" s="2">
        <v>-383.50649252563193</v>
      </c>
      <c r="AA2" s="2">
        <v>0.31108657055805888</v>
      </c>
      <c r="AB2" s="2">
        <v>556.29169557170599</v>
      </c>
      <c r="AC2" s="2">
        <v>369.30256120609766</v>
      </c>
      <c r="AD2" s="2">
        <v>-726.5755424462476</v>
      </c>
      <c r="AE2" s="3">
        <v>205.69509271530282</v>
      </c>
    </row>
    <row r="3" spans="1:31" x14ac:dyDescent="0.35">
      <c r="A3" s="1">
        <v>41276</v>
      </c>
      <c r="B3">
        <v>4895</v>
      </c>
      <c r="C3">
        <v>2038</v>
      </c>
      <c r="D3">
        <v>5748.666666666667</v>
      </c>
      <c r="E3">
        <v>5801</v>
      </c>
      <c r="F3">
        <v>3944</v>
      </c>
      <c r="G3">
        <v>1</v>
      </c>
      <c r="H3">
        <v>5264</v>
      </c>
      <c r="I3">
        <v>0</v>
      </c>
      <c r="J3">
        <v>0</v>
      </c>
      <c r="K3">
        <v>0</v>
      </c>
      <c r="L3">
        <f t="shared" ref="L3:L32" si="0">IF(V3=5,1,0)</f>
        <v>0</v>
      </c>
      <c r="M3">
        <v>0</v>
      </c>
      <c r="N3">
        <f t="shared" ref="N3:N32" si="1">$W$2+SUMPRODUCT(E3:L3,$X$2:$AE$2)</f>
        <v>5143.679834365048</v>
      </c>
      <c r="O3">
        <f>N3-B3</f>
        <v>248.67983436504801</v>
      </c>
      <c r="P3">
        <f t="shared" ref="P3:P32" si="2">ABS(O3)</f>
        <v>248.67983436504801</v>
      </c>
      <c r="Q3" s="8">
        <f>P3/B3</f>
        <v>5.0802826223707458E-2</v>
      </c>
      <c r="R3" s="8">
        <f>C3/B3</f>
        <v>0.4163432073544433</v>
      </c>
      <c r="S3">
        <f t="shared" ref="S3:S32" si="3">IF(O3&lt;0,O3*-72,O3*18)</f>
        <v>4476.2370185708642</v>
      </c>
      <c r="T3">
        <f t="shared" ref="T3:T32" si="4">C3*18</f>
        <v>36684</v>
      </c>
      <c r="U3">
        <v>5801</v>
      </c>
      <c r="V3">
        <v>3</v>
      </c>
    </row>
    <row r="4" spans="1:31" x14ac:dyDescent="0.35">
      <c r="A4" s="1">
        <v>41277</v>
      </c>
      <c r="B4">
        <v>4230</v>
      </c>
      <c r="C4">
        <v>2421</v>
      </c>
      <c r="D4">
        <v>5214.333333333333</v>
      </c>
      <c r="E4">
        <v>5701.8</v>
      </c>
      <c r="F4">
        <v>5461</v>
      </c>
      <c r="G4">
        <v>0</v>
      </c>
      <c r="H4">
        <v>4895</v>
      </c>
      <c r="I4">
        <v>0</v>
      </c>
      <c r="J4">
        <v>0</v>
      </c>
      <c r="K4">
        <v>0</v>
      </c>
      <c r="L4">
        <f t="shared" si="0"/>
        <v>0</v>
      </c>
      <c r="M4">
        <v>0</v>
      </c>
      <c r="N4">
        <f t="shared" si="1"/>
        <v>5732.2160500831342</v>
      </c>
      <c r="O4">
        <f>N4-B4</f>
        <v>1502.2160500831342</v>
      </c>
      <c r="P4">
        <f t="shared" si="2"/>
        <v>1502.2160500831342</v>
      </c>
      <c r="Q4" s="8">
        <f>P4/B4</f>
        <v>0.35513381798655652</v>
      </c>
      <c r="R4" s="8">
        <f>C4/B4</f>
        <v>0.57234042553191489</v>
      </c>
      <c r="S4">
        <f t="shared" si="3"/>
        <v>27039.888901496415</v>
      </c>
      <c r="T4">
        <f t="shared" si="4"/>
        <v>43578</v>
      </c>
      <c r="U4">
        <v>5701.8</v>
      </c>
      <c r="V4">
        <v>4</v>
      </c>
      <c r="W4" s="21" t="s">
        <v>137</v>
      </c>
      <c r="X4" s="20">
        <f>SUM(S2:S32)</f>
        <v>543571.71842934203</v>
      </c>
    </row>
    <row r="5" spans="1:31" x14ac:dyDescent="0.35">
      <c r="A5" s="1">
        <v>41278</v>
      </c>
      <c r="B5">
        <v>5071</v>
      </c>
      <c r="C5">
        <v>1702</v>
      </c>
      <c r="D5">
        <v>4796.333333333333</v>
      </c>
      <c r="E5">
        <v>5274.2</v>
      </c>
      <c r="F5">
        <v>5391</v>
      </c>
      <c r="G5">
        <v>0</v>
      </c>
      <c r="H5">
        <v>4230</v>
      </c>
      <c r="I5">
        <v>0</v>
      </c>
      <c r="J5">
        <v>0</v>
      </c>
      <c r="K5">
        <v>0</v>
      </c>
      <c r="L5">
        <f t="shared" si="0"/>
        <v>1</v>
      </c>
      <c r="M5">
        <v>0</v>
      </c>
      <c r="N5">
        <f t="shared" si="1"/>
        <v>5542.4814216118775</v>
      </c>
      <c r="O5">
        <f>N5-B5</f>
        <v>471.48142161187752</v>
      </c>
      <c r="P5">
        <f t="shared" si="2"/>
        <v>471.48142161187752</v>
      </c>
      <c r="Q5" s="8">
        <f>P5/B5</f>
        <v>9.297602477063252E-2</v>
      </c>
      <c r="R5" s="8">
        <f>C5/B5</f>
        <v>0.33563399723920329</v>
      </c>
      <c r="S5">
        <f t="shared" si="3"/>
        <v>8486.6655890137954</v>
      </c>
      <c r="T5">
        <f t="shared" si="4"/>
        <v>30636</v>
      </c>
      <c r="U5">
        <v>5274.2</v>
      </c>
      <c r="V5">
        <v>5</v>
      </c>
      <c r="W5" s="21" t="s">
        <v>148</v>
      </c>
      <c r="X5" s="20">
        <f>SUM(T2:T32)</f>
        <v>804240</v>
      </c>
    </row>
    <row r="6" spans="1:31" x14ac:dyDescent="0.35">
      <c r="A6" s="1">
        <v>41279</v>
      </c>
      <c r="B6">
        <v>6145</v>
      </c>
      <c r="C6">
        <v>1125</v>
      </c>
      <c r="D6">
        <v>4732</v>
      </c>
      <c r="E6">
        <v>4988.8</v>
      </c>
      <c r="F6">
        <v>6368</v>
      </c>
      <c r="G6">
        <v>0</v>
      </c>
      <c r="H6">
        <v>5071</v>
      </c>
      <c r="I6">
        <v>1</v>
      </c>
      <c r="J6">
        <v>0</v>
      </c>
      <c r="K6">
        <v>0</v>
      </c>
      <c r="L6">
        <f t="shared" si="0"/>
        <v>0</v>
      </c>
      <c r="M6">
        <v>0</v>
      </c>
      <c r="N6">
        <f t="shared" si="1"/>
        <v>6271.5967032532662</v>
      </c>
      <c r="O6">
        <f>N6-B6</f>
        <v>126.59670325326624</v>
      </c>
      <c r="P6">
        <f t="shared" si="2"/>
        <v>126.59670325326624</v>
      </c>
      <c r="Q6" s="8">
        <f>P6/B6</f>
        <v>2.0601579048538037E-2</v>
      </c>
      <c r="R6" s="8">
        <f>C6/B6</f>
        <v>0.18307567127746135</v>
      </c>
      <c r="S6">
        <f t="shared" si="3"/>
        <v>2278.7406585587923</v>
      </c>
      <c r="T6">
        <f t="shared" si="4"/>
        <v>20250</v>
      </c>
      <c r="U6">
        <v>4988.8</v>
      </c>
      <c r="V6">
        <v>6</v>
      </c>
      <c r="W6" s="21" t="s">
        <v>146</v>
      </c>
      <c r="X6" s="20">
        <f>COUNTIF(O2:O32,"&lt;0")</f>
        <v>8</v>
      </c>
    </row>
    <row r="7" spans="1:31" x14ac:dyDescent="0.35">
      <c r="A7" s="1">
        <v>41280</v>
      </c>
      <c r="B7">
        <v>5558</v>
      </c>
      <c r="C7">
        <v>1753</v>
      </c>
      <c r="D7">
        <v>5148.666666666667</v>
      </c>
      <c r="E7">
        <v>5121</v>
      </c>
      <c r="F7">
        <v>6498</v>
      </c>
      <c r="G7">
        <v>0</v>
      </c>
      <c r="H7">
        <v>6145</v>
      </c>
      <c r="I7">
        <v>0</v>
      </c>
      <c r="J7">
        <v>1</v>
      </c>
      <c r="K7">
        <v>0</v>
      </c>
      <c r="L7">
        <f t="shared" si="0"/>
        <v>0</v>
      </c>
      <c r="M7">
        <v>0</v>
      </c>
      <c r="N7">
        <f t="shared" si="1"/>
        <v>6502.704389656823</v>
      </c>
      <c r="O7">
        <f>N7-B7</f>
        <v>944.70438965682297</v>
      </c>
      <c r="P7">
        <f t="shared" si="2"/>
        <v>944.70438965682297</v>
      </c>
      <c r="Q7" s="8">
        <f>P7/B7</f>
        <v>0.169972002457147</v>
      </c>
      <c r="R7" s="8">
        <f>C7/B7</f>
        <v>0.31540122346167687</v>
      </c>
      <c r="S7">
        <f t="shared" si="3"/>
        <v>17004.679013822813</v>
      </c>
      <c r="T7">
        <f t="shared" si="4"/>
        <v>31554</v>
      </c>
      <c r="U7">
        <v>5121</v>
      </c>
      <c r="V7">
        <v>7</v>
      </c>
      <c r="W7" s="21" t="s">
        <v>147</v>
      </c>
      <c r="X7" s="20">
        <f>COUNTIF(O3:O33,"&gt;0")</f>
        <v>22</v>
      </c>
    </row>
    <row r="8" spans="1:31" x14ac:dyDescent="0.35">
      <c r="A8" s="1">
        <v>41281</v>
      </c>
      <c r="B8">
        <v>4506</v>
      </c>
      <c r="C8">
        <v>1492</v>
      </c>
      <c r="D8">
        <v>5591.333333333333</v>
      </c>
      <c r="E8">
        <v>5179.8</v>
      </c>
      <c r="F8">
        <v>5484</v>
      </c>
      <c r="G8">
        <v>0</v>
      </c>
      <c r="H8">
        <v>5558</v>
      </c>
      <c r="I8">
        <v>0</v>
      </c>
      <c r="J8">
        <v>0</v>
      </c>
      <c r="K8">
        <v>1</v>
      </c>
      <c r="L8">
        <f t="shared" si="0"/>
        <v>0</v>
      </c>
      <c r="M8">
        <v>1</v>
      </c>
      <c r="N8">
        <f t="shared" si="1"/>
        <v>5007.4232780394923</v>
      </c>
      <c r="O8">
        <f>N8-B8</f>
        <v>501.42327803949229</v>
      </c>
      <c r="P8">
        <f t="shared" si="2"/>
        <v>501.42327803949229</v>
      </c>
      <c r="Q8" s="8">
        <f>P8/B8</f>
        <v>0.1112790230891017</v>
      </c>
      <c r="R8" s="8">
        <f>C8/B8</f>
        <v>0.33111407012871724</v>
      </c>
      <c r="S8">
        <f t="shared" si="3"/>
        <v>9025.6190047108612</v>
      </c>
      <c r="T8">
        <f t="shared" si="4"/>
        <v>26856</v>
      </c>
      <c r="U8">
        <v>5179.8</v>
      </c>
      <c r="V8">
        <v>1</v>
      </c>
    </row>
    <row r="9" spans="1:31" x14ac:dyDescent="0.35">
      <c r="A9" s="1">
        <v>41282</v>
      </c>
      <c r="B9">
        <v>4488</v>
      </c>
      <c r="C9">
        <v>1971</v>
      </c>
      <c r="D9">
        <v>5403</v>
      </c>
      <c r="E9">
        <v>5102</v>
      </c>
      <c r="F9">
        <v>5264</v>
      </c>
      <c r="G9">
        <v>0</v>
      </c>
      <c r="H9">
        <v>4506</v>
      </c>
      <c r="I9">
        <v>0</v>
      </c>
      <c r="J9">
        <v>0</v>
      </c>
      <c r="K9">
        <v>0</v>
      </c>
      <c r="L9">
        <f t="shared" si="0"/>
        <v>0</v>
      </c>
      <c r="M9">
        <v>0</v>
      </c>
      <c r="N9">
        <f t="shared" si="1"/>
        <v>5323.2818106653103</v>
      </c>
      <c r="O9">
        <f>N9-B9</f>
        <v>835.28181066531033</v>
      </c>
      <c r="P9">
        <f t="shared" si="2"/>
        <v>835.28181066531033</v>
      </c>
      <c r="Q9" s="8">
        <f>P9/B9</f>
        <v>0.1861144854423597</v>
      </c>
      <c r="R9" s="8">
        <f>C9/B9</f>
        <v>0.43917112299465239</v>
      </c>
      <c r="S9">
        <f t="shared" si="3"/>
        <v>15035.072591975586</v>
      </c>
      <c r="T9">
        <f t="shared" si="4"/>
        <v>35478</v>
      </c>
      <c r="U9">
        <v>5102</v>
      </c>
      <c r="V9">
        <v>2</v>
      </c>
    </row>
    <row r="10" spans="1:31" x14ac:dyDescent="0.35">
      <c r="A10" s="1">
        <v>41283</v>
      </c>
      <c r="B10">
        <v>4772</v>
      </c>
      <c r="C10">
        <v>1658</v>
      </c>
      <c r="D10">
        <v>4850.666666666667</v>
      </c>
      <c r="E10">
        <v>5153.6000000000004</v>
      </c>
      <c r="F10">
        <v>4895</v>
      </c>
      <c r="G10">
        <v>1</v>
      </c>
      <c r="H10">
        <v>4488</v>
      </c>
      <c r="I10">
        <v>0</v>
      </c>
      <c r="J10">
        <v>0</v>
      </c>
      <c r="K10">
        <v>0</v>
      </c>
      <c r="L10">
        <f t="shared" si="0"/>
        <v>0</v>
      </c>
      <c r="M10">
        <v>0</v>
      </c>
      <c r="N10">
        <f t="shared" si="1"/>
        <v>4867.4286666663156</v>
      </c>
      <c r="O10">
        <f>N10-B10</f>
        <v>95.428666666315621</v>
      </c>
      <c r="P10">
        <f t="shared" si="2"/>
        <v>95.428666666315621</v>
      </c>
      <c r="Q10" s="8">
        <f>P10/B10</f>
        <v>1.9997625034852393E-2</v>
      </c>
      <c r="R10" s="8">
        <f>C10/B10</f>
        <v>0.34744341994970662</v>
      </c>
      <c r="S10">
        <f t="shared" si="3"/>
        <v>1717.7159999936812</v>
      </c>
      <c r="T10">
        <f t="shared" si="4"/>
        <v>29844</v>
      </c>
      <c r="U10">
        <v>5153.6000000000004</v>
      </c>
      <c r="V10">
        <v>3</v>
      </c>
    </row>
    <row r="11" spans="1:31" x14ac:dyDescent="0.35">
      <c r="A11" s="1">
        <v>41284</v>
      </c>
      <c r="B11">
        <v>4979</v>
      </c>
      <c r="C11">
        <v>1491</v>
      </c>
      <c r="D11">
        <v>4588.666666666667</v>
      </c>
      <c r="E11">
        <v>5093.8</v>
      </c>
      <c r="F11">
        <v>4230</v>
      </c>
      <c r="G11">
        <v>0</v>
      </c>
      <c r="H11">
        <v>4772</v>
      </c>
      <c r="I11">
        <v>0</v>
      </c>
      <c r="J11">
        <v>0</v>
      </c>
      <c r="K11">
        <v>0</v>
      </c>
      <c r="L11">
        <f t="shared" si="0"/>
        <v>0</v>
      </c>
      <c r="M11">
        <v>0</v>
      </c>
      <c r="N11">
        <f t="shared" si="1"/>
        <v>5157.5492732313469</v>
      </c>
      <c r="O11">
        <f>N11-B11</f>
        <v>178.54927323134689</v>
      </c>
      <c r="P11">
        <f t="shared" si="2"/>
        <v>178.54927323134689</v>
      </c>
      <c r="Q11" s="8">
        <f>P11/B11</f>
        <v>3.5860468614450067E-2</v>
      </c>
      <c r="R11" s="8">
        <f>C11/B11</f>
        <v>0.29945772243422375</v>
      </c>
      <c r="S11">
        <f t="shared" si="3"/>
        <v>3213.886918164244</v>
      </c>
      <c r="T11">
        <f t="shared" si="4"/>
        <v>26838</v>
      </c>
      <c r="U11">
        <v>5093.8</v>
      </c>
      <c r="V11">
        <v>4</v>
      </c>
    </row>
    <row r="12" spans="1:31" x14ac:dyDescent="0.35">
      <c r="A12" s="1">
        <v>41285</v>
      </c>
      <c r="B12">
        <v>5192</v>
      </c>
      <c r="C12">
        <v>1062</v>
      </c>
      <c r="D12">
        <v>4746.333333333333</v>
      </c>
      <c r="E12">
        <v>4860.6000000000004</v>
      </c>
      <c r="F12">
        <v>5071</v>
      </c>
      <c r="G12">
        <v>0</v>
      </c>
      <c r="H12">
        <v>4979</v>
      </c>
      <c r="I12">
        <v>0</v>
      </c>
      <c r="J12">
        <v>0</v>
      </c>
      <c r="K12">
        <v>0</v>
      </c>
      <c r="L12">
        <f t="shared" si="0"/>
        <v>1</v>
      </c>
      <c r="M12">
        <v>0</v>
      </c>
      <c r="N12">
        <f t="shared" si="1"/>
        <v>5533.2777359287429</v>
      </c>
      <c r="O12">
        <f>N12-B12</f>
        <v>341.27773592874291</v>
      </c>
      <c r="P12">
        <f t="shared" si="2"/>
        <v>341.27773592874291</v>
      </c>
      <c r="Q12" s="8">
        <f>P12/B12</f>
        <v>6.573145915422629E-2</v>
      </c>
      <c r="R12" s="8">
        <f>C12/B12</f>
        <v>0.20454545454545456</v>
      </c>
      <c r="S12">
        <f t="shared" si="3"/>
        <v>6142.9992467173724</v>
      </c>
      <c r="T12">
        <f t="shared" si="4"/>
        <v>19116</v>
      </c>
      <c r="U12">
        <v>4860.6000000000004</v>
      </c>
      <c r="V12">
        <v>5</v>
      </c>
    </row>
    <row r="13" spans="1:31" x14ac:dyDescent="0.35">
      <c r="A13" s="1">
        <v>41286</v>
      </c>
      <c r="B13">
        <v>6065</v>
      </c>
      <c r="C13">
        <v>868</v>
      </c>
      <c r="D13">
        <v>4981</v>
      </c>
      <c r="E13">
        <v>4787.3999999999996</v>
      </c>
      <c r="F13">
        <v>6145</v>
      </c>
      <c r="G13">
        <v>0</v>
      </c>
      <c r="H13">
        <v>5192</v>
      </c>
      <c r="I13">
        <v>1</v>
      </c>
      <c r="J13">
        <v>0</v>
      </c>
      <c r="K13">
        <v>0</v>
      </c>
      <c r="L13">
        <f t="shared" si="0"/>
        <v>0</v>
      </c>
      <c r="M13">
        <v>0</v>
      </c>
      <c r="N13">
        <f t="shared" si="1"/>
        <v>6175.3673418791332</v>
      </c>
      <c r="O13">
        <f>N13-B13</f>
        <v>110.36734187913316</v>
      </c>
      <c r="P13">
        <f t="shared" si="2"/>
        <v>110.36734187913316</v>
      </c>
      <c r="Q13" s="8">
        <f>P13/B13</f>
        <v>1.8197418281802664E-2</v>
      </c>
      <c r="R13" s="8">
        <f>C13/B13</f>
        <v>0.14311624072547402</v>
      </c>
      <c r="S13">
        <f t="shared" si="3"/>
        <v>1986.612153824397</v>
      </c>
      <c r="T13">
        <f t="shared" si="4"/>
        <v>15624</v>
      </c>
      <c r="U13">
        <v>4787.3999999999996</v>
      </c>
      <c r="V13">
        <v>6</v>
      </c>
    </row>
    <row r="14" spans="1:31" x14ac:dyDescent="0.35">
      <c r="A14" s="1">
        <v>41287</v>
      </c>
      <c r="B14">
        <v>4711</v>
      </c>
      <c r="C14">
        <v>1426</v>
      </c>
      <c r="D14">
        <v>5412</v>
      </c>
      <c r="E14">
        <v>5099.2</v>
      </c>
      <c r="F14">
        <v>5558</v>
      </c>
      <c r="G14">
        <v>0</v>
      </c>
      <c r="H14">
        <v>6065</v>
      </c>
      <c r="I14">
        <v>0</v>
      </c>
      <c r="J14">
        <v>1</v>
      </c>
      <c r="K14">
        <v>0</v>
      </c>
      <c r="L14">
        <f t="shared" si="0"/>
        <v>0</v>
      </c>
      <c r="M14">
        <v>0</v>
      </c>
      <c r="N14">
        <f t="shared" si="1"/>
        <v>6246.1561314437349</v>
      </c>
      <c r="O14">
        <f>N14-B14</f>
        <v>1535.1561314437349</v>
      </c>
      <c r="P14">
        <f t="shared" si="2"/>
        <v>1535.1561314437349</v>
      </c>
      <c r="Q14" s="8">
        <f>P14/B14</f>
        <v>0.32586629833235725</v>
      </c>
      <c r="R14" s="8">
        <f>C14/B14</f>
        <v>0.30269581829760134</v>
      </c>
      <c r="S14">
        <f t="shared" si="3"/>
        <v>27632.810365987229</v>
      </c>
      <c r="T14">
        <f t="shared" si="4"/>
        <v>25668</v>
      </c>
      <c r="U14">
        <v>5099.2</v>
      </c>
      <c r="V14">
        <v>7</v>
      </c>
    </row>
    <row r="15" spans="1:31" x14ac:dyDescent="0.35">
      <c r="A15" s="1">
        <v>41288</v>
      </c>
      <c r="B15">
        <v>4096</v>
      </c>
      <c r="C15">
        <v>1558</v>
      </c>
      <c r="D15">
        <v>5322.666666666667</v>
      </c>
      <c r="E15">
        <v>5143.8</v>
      </c>
      <c r="F15">
        <v>4506</v>
      </c>
      <c r="G15">
        <v>0</v>
      </c>
      <c r="H15">
        <v>4711</v>
      </c>
      <c r="I15">
        <v>0</v>
      </c>
      <c r="J15">
        <v>0</v>
      </c>
      <c r="K15">
        <v>1</v>
      </c>
      <c r="L15">
        <f t="shared" si="0"/>
        <v>0</v>
      </c>
      <c r="M15">
        <v>1</v>
      </c>
      <c r="N15">
        <f t="shared" si="1"/>
        <v>4497.5504852611248</v>
      </c>
      <c r="O15">
        <f>N15-B15</f>
        <v>401.55048526112478</v>
      </c>
      <c r="P15">
        <f t="shared" si="2"/>
        <v>401.55048526112478</v>
      </c>
      <c r="Q15" s="8">
        <f>P15/B15</f>
        <v>9.8034786440704291E-2</v>
      </c>
      <c r="R15" s="8">
        <f>C15/B15</f>
        <v>0.38037109375</v>
      </c>
      <c r="S15">
        <f t="shared" si="3"/>
        <v>7227.908734700246</v>
      </c>
      <c r="T15">
        <f t="shared" si="4"/>
        <v>28044</v>
      </c>
      <c r="U15">
        <v>5143.8</v>
      </c>
      <c r="V15">
        <v>1</v>
      </c>
    </row>
    <row r="16" spans="1:31" x14ac:dyDescent="0.35">
      <c r="A16" s="1">
        <v>41289</v>
      </c>
      <c r="B16">
        <v>4032</v>
      </c>
      <c r="C16">
        <v>2114</v>
      </c>
      <c r="D16">
        <v>4957.333333333333</v>
      </c>
      <c r="E16">
        <v>5008.6000000000004</v>
      </c>
      <c r="F16">
        <v>4488</v>
      </c>
      <c r="G16">
        <v>0</v>
      </c>
      <c r="H16">
        <v>4096</v>
      </c>
      <c r="I16">
        <v>0</v>
      </c>
      <c r="J16">
        <v>0</v>
      </c>
      <c r="K16">
        <v>0</v>
      </c>
      <c r="L16">
        <f t="shared" si="0"/>
        <v>0</v>
      </c>
      <c r="M16">
        <v>0</v>
      </c>
      <c r="N16">
        <f t="shared" si="1"/>
        <v>4974.1691402740507</v>
      </c>
      <c r="O16">
        <f>N16-B16</f>
        <v>942.16914027405073</v>
      </c>
      <c r="P16">
        <f t="shared" si="2"/>
        <v>942.16914027405073</v>
      </c>
      <c r="Q16" s="8">
        <f>P16/B16</f>
        <v>0.23367290185368322</v>
      </c>
      <c r="R16" s="8">
        <f>C16/B16</f>
        <v>0.52430555555555558</v>
      </c>
      <c r="S16">
        <f t="shared" si="3"/>
        <v>16959.044524932913</v>
      </c>
      <c r="T16">
        <f t="shared" si="4"/>
        <v>38052</v>
      </c>
      <c r="U16">
        <v>5008.6000000000004</v>
      </c>
      <c r="V16">
        <v>2</v>
      </c>
    </row>
    <row r="17" spans="1:22" x14ac:dyDescent="0.35">
      <c r="A17" s="1">
        <v>41290</v>
      </c>
      <c r="B17">
        <v>4776</v>
      </c>
      <c r="C17">
        <v>1578</v>
      </c>
      <c r="D17">
        <v>4279.666666666667</v>
      </c>
      <c r="E17">
        <v>4819.2</v>
      </c>
      <c r="F17">
        <v>4772</v>
      </c>
      <c r="G17">
        <v>1</v>
      </c>
      <c r="H17">
        <v>4032</v>
      </c>
      <c r="I17">
        <v>0</v>
      </c>
      <c r="J17">
        <v>0</v>
      </c>
      <c r="K17">
        <v>0</v>
      </c>
      <c r="L17">
        <f t="shared" si="0"/>
        <v>0</v>
      </c>
      <c r="M17">
        <v>0</v>
      </c>
      <c r="N17">
        <f t="shared" si="1"/>
        <v>4561.9288071424162</v>
      </c>
      <c r="O17">
        <f>N17-B17</f>
        <v>-214.07119285758381</v>
      </c>
      <c r="P17">
        <f t="shared" si="2"/>
        <v>214.07119285758381</v>
      </c>
      <c r="Q17" s="8">
        <f>P17/B17</f>
        <v>4.4822276561470649E-2</v>
      </c>
      <c r="R17" s="8">
        <f>C17/B17</f>
        <v>0.33040201005025127</v>
      </c>
      <c r="S17">
        <f t="shared" si="3"/>
        <v>15413.125885746034</v>
      </c>
      <c r="T17">
        <f t="shared" si="4"/>
        <v>28404</v>
      </c>
      <c r="U17">
        <v>4819.2</v>
      </c>
      <c r="V17">
        <v>3</v>
      </c>
    </row>
    <row r="18" spans="1:22" x14ac:dyDescent="0.35">
      <c r="A18" s="1">
        <v>41291</v>
      </c>
      <c r="B18">
        <v>2591</v>
      </c>
      <c r="C18">
        <v>3806</v>
      </c>
      <c r="D18">
        <v>4301.333333333333</v>
      </c>
      <c r="E18">
        <v>4736</v>
      </c>
      <c r="F18">
        <v>4979</v>
      </c>
      <c r="G18">
        <v>0</v>
      </c>
      <c r="H18">
        <v>4776</v>
      </c>
      <c r="I18">
        <v>0</v>
      </c>
      <c r="J18">
        <v>0</v>
      </c>
      <c r="K18">
        <v>0</v>
      </c>
      <c r="L18">
        <f t="shared" si="0"/>
        <v>0</v>
      </c>
      <c r="M18">
        <v>0</v>
      </c>
      <c r="N18">
        <f t="shared" si="1"/>
        <v>5192.5091813798499</v>
      </c>
      <c r="O18">
        <f>N18-B18</f>
        <v>2601.5091813798499</v>
      </c>
      <c r="P18">
        <f t="shared" si="2"/>
        <v>2601.5091813798499</v>
      </c>
      <c r="Q18" s="8">
        <f>P18/B18</f>
        <v>1.0040560329524701</v>
      </c>
      <c r="R18" s="8">
        <f>C18/B18</f>
        <v>1.4689309147047471</v>
      </c>
      <c r="S18">
        <f t="shared" si="3"/>
        <v>46827.165264837298</v>
      </c>
      <c r="T18">
        <f t="shared" si="4"/>
        <v>68508</v>
      </c>
      <c r="U18">
        <v>4736</v>
      </c>
      <c r="V18">
        <v>4</v>
      </c>
    </row>
    <row r="19" spans="1:22" x14ac:dyDescent="0.35">
      <c r="A19" s="1">
        <v>41292</v>
      </c>
      <c r="B19">
        <v>3065</v>
      </c>
      <c r="C19">
        <v>471</v>
      </c>
      <c r="D19">
        <v>3799.6666666666665</v>
      </c>
      <c r="E19">
        <v>4041.2</v>
      </c>
      <c r="F19">
        <v>5192</v>
      </c>
      <c r="G19">
        <v>0</v>
      </c>
      <c r="H19">
        <v>2591</v>
      </c>
      <c r="I19">
        <v>0</v>
      </c>
      <c r="J19">
        <v>0</v>
      </c>
      <c r="K19">
        <v>0</v>
      </c>
      <c r="L19">
        <f t="shared" si="0"/>
        <v>1</v>
      </c>
      <c r="M19">
        <v>0</v>
      </c>
      <c r="N19">
        <f t="shared" si="1"/>
        <v>4489.5744038094936</v>
      </c>
      <c r="O19">
        <f>N19-B19</f>
        <v>1424.5744038094936</v>
      </c>
      <c r="P19">
        <f t="shared" si="2"/>
        <v>1424.5744038094936</v>
      </c>
      <c r="Q19" s="8">
        <f>P19/B19</f>
        <v>0.46478773370619691</v>
      </c>
      <c r="R19" s="8">
        <f>C19/B19</f>
        <v>0.1536704730831974</v>
      </c>
      <c r="S19">
        <f t="shared" si="3"/>
        <v>25642.339268570882</v>
      </c>
      <c r="T19">
        <f t="shared" si="4"/>
        <v>8478</v>
      </c>
      <c r="U19">
        <v>4041.2</v>
      </c>
      <c r="V19">
        <v>5</v>
      </c>
    </row>
    <row r="20" spans="1:22" x14ac:dyDescent="0.35">
      <c r="A20" s="1">
        <v>41293</v>
      </c>
      <c r="B20">
        <v>6468</v>
      </c>
      <c r="C20">
        <v>485</v>
      </c>
      <c r="D20">
        <v>3477.3333333333335</v>
      </c>
      <c r="E20">
        <v>3712</v>
      </c>
      <c r="F20">
        <v>6065</v>
      </c>
      <c r="G20">
        <v>0</v>
      </c>
      <c r="H20">
        <v>3065</v>
      </c>
      <c r="I20">
        <v>1</v>
      </c>
      <c r="J20">
        <v>0</v>
      </c>
      <c r="K20">
        <v>0</v>
      </c>
      <c r="L20">
        <f t="shared" si="0"/>
        <v>0</v>
      </c>
      <c r="M20">
        <v>0</v>
      </c>
      <c r="N20">
        <f t="shared" si="1"/>
        <v>5062.2461492947477</v>
      </c>
      <c r="O20">
        <f>N20-B20</f>
        <v>-1405.7538507052523</v>
      </c>
      <c r="P20">
        <f t="shared" si="2"/>
        <v>1405.7538507052523</v>
      </c>
      <c r="Q20" s="8">
        <f>P20/B20</f>
        <v>0.21733980375776937</v>
      </c>
      <c r="R20" s="8">
        <f>C20/B20</f>
        <v>7.4984539270253558E-2</v>
      </c>
      <c r="S20">
        <f t="shared" si="3"/>
        <v>101214.27725077816</v>
      </c>
      <c r="T20">
        <f t="shared" si="4"/>
        <v>8730</v>
      </c>
      <c r="U20">
        <v>3712</v>
      </c>
      <c r="V20">
        <v>6</v>
      </c>
    </row>
    <row r="21" spans="1:22" x14ac:dyDescent="0.35">
      <c r="A21" s="1">
        <v>41294</v>
      </c>
      <c r="B21">
        <v>6335</v>
      </c>
      <c r="C21">
        <v>889</v>
      </c>
      <c r="D21">
        <v>4041.3333333333335</v>
      </c>
      <c r="E21">
        <v>4186.3999999999996</v>
      </c>
      <c r="F21">
        <v>4711</v>
      </c>
      <c r="G21">
        <v>0</v>
      </c>
      <c r="H21">
        <v>6468</v>
      </c>
      <c r="I21">
        <v>0</v>
      </c>
      <c r="J21">
        <v>1</v>
      </c>
      <c r="K21">
        <v>0</v>
      </c>
      <c r="L21">
        <f t="shared" si="0"/>
        <v>0</v>
      </c>
      <c r="M21">
        <v>0</v>
      </c>
      <c r="N21">
        <f t="shared" si="1"/>
        <v>5803.6008542580857</v>
      </c>
      <c r="O21">
        <f>N21-B21</f>
        <v>-531.39914574191425</v>
      </c>
      <c r="P21">
        <f t="shared" si="2"/>
        <v>531.39914574191425</v>
      </c>
      <c r="Q21" s="8">
        <f>P21/B21</f>
        <v>8.388305378720036E-2</v>
      </c>
      <c r="R21" s="8">
        <f>C21/B21</f>
        <v>0.14033149171270717</v>
      </c>
      <c r="S21">
        <f t="shared" si="3"/>
        <v>38260.738493417826</v>
      </c>
      <c r="T21">
        <f t="shared" si="4"/>
        <v>16002</v>
      </c>
      <c r="U21">
        <v>4186.3999999999996</v>
      </c>
      <c r="V21">
        <v>7</v>
      </c>
    </row>
    <row r="22" spans="1:22" x14ac:dyDescent="0.35">
      <c r="A22" s="1">
        <v>41295</v>
      </c>
      <c r="B22">
        <v>4824</v>
      </c>
      <c r="C22">
        <v>905</v>
      </c>
      <c r="D22">
        <v>5289.333333333333</v>
      </c>
      <c r="E22">
        <v>4647</v>
      </c>
      <c r="F22">
        <v>4096</v>
      </c>
      <c r="G22">
        <v>0</v>
      </c>
      <c r="H22">
        <v>6335</v>
      </c>
      <c r="I22">
        <v>0</v>
      </c>
      <c r="J22">
        <v>0</v>
      </c>
      <c r="K22">
        <v>1</v>
      </c>
      <c r="L22">
        <f t="shared" si="0"/>
        <v>0</v>
      </c>
      <c r="M22">
        <v>1</v>
      </c>
      <c r="N22">
        <f t="shared" si="1"/>
        <v>4705.747845218566</v>
      </c>
      <c r="O22">
        <f>N22-B22</f>
        <v>-118.252154781434</v>
      </c>
      <c r="P22">
        <f t="shared" si="2"/>
        <v>118.252154781434</v>
      </c>
      <c r="Q22" s="8">
        <f>P22/B22</f>
        <v>2.451329908404519E-2</v>
      </c>
      <c r="R22" s="8">
        <f>C22/B22</f>
        <v>0.18760364842454394</v>
      </c>
      <c r="S22">
        <f t="shared" si="3"/>
        <v>8514.1551442632481</v>
      </c>
      <c r="T22">
        <f t="shared" si="4"/>
        <v>16290</v>
      </c>
      <c r="U22">
        <v>4647</v>
      </c>
      <c r="V22">
        <v>1</v>
      </c>
    </row>
    <row r="23" spans="1:22" x14ac:dyDescent="0.35">
      <c r="A23" s="1">
        <v>41296</v>
      </c>
      <c r="B23">
        <v>5042</v>
      </c>
      <c r="C23">
        <v>1249</v>
      </c>
      <c r="D23">
        <v>5875.666666666667</v>
      </c>
      <c r="E23">
        <v>4656.6000000000004</v>
      </c>
      <c r="F23">
        <v>4032</v>
      </c>
      <c r="G23">
        <v>0</v>
      </c>
      <c r="H23">
        <v>4824</v>
      </c>
      <c r="I23">
        <v>0</v>
      </c>
      <c r="J23">
        <v>0</v>
      </c>
      <c r="K23">
        <v>0</v>
      </c>
      <c r="L23">
        <f t="shared" si="0"/>
        <v>0</v>
      </c>
      <c r="M23">
        <v>0</v>
      </c>
      <c r="N23">
        <f t="shared" si="1"/>
        <v>4950.9564078275089</v>
      </c>
      <c r="O23">
        <f>N23-B23</f>
        <v>-91.043592172491117</v>
      </c>
      <c r="P23">
        <f t="shared" si="2"/>
        <v>91.043592172491117</v>
      </c>
      <c r="Q23" s="8">
        <f>P23/B23</f>
        <v>1.8057039304341754E-2</v>
      </c>
      <c r="R23" s="8">
        <f>C23/B23</f>
        <v>0.24771915906386355</v>
      </c>
      <c r="S23">
        <f t="shared" si="3"/>
        <v>6555.1386364193604</v>
      </c>
      <c r="T23">
        <f t="shared" si="4"/>
        <v>22482</v>
      </c>
      <c r="U23">
        <v>4656.6000000000004</v>
      </c>
      <c r="V23">
        <v>2</v>
      </c>
    </row>
    <row r="24" spans="1:22" x14ac:dyDescent="0.35">
      <c r="A24" s="1">
        <v>41297</v>
      </c>
      <c r="B24">
        <v>5238</v>
      </c>
      <c r="C24">
        <v>1191</v>
      </c>
      <c r="D24">
        <v>5400.333333333333</v>
      </c>
      <c r="E24">
        <v>5146.8</v>
      </c>
      <c r="F24">
        <v>4776</v>
      </c>
      <c r="G24">
        <v>1</v>
      </c>
      <c r="H24">
        <v>5042</v>
      </c>
      <c r="I24">
        <v>0</v>
      </c>
      <c r="J24">
        <v>0</v>
      </c>
      <c r="K24">
        <v>0</v>
      </c>
      <c r="L24">
        <f t="shared" si="0"/>
        <v>0</v>
      </c>
      <c r="M24">
        <v>0</v>
      </c>
      <c r="N24">
        <f t="shared" si="1"/>
        <v>5008.8185230348226</v>
      </c>
      <c r="O24">
        <f>N24-B24</f>
        <v>-229.18147696517735</v>
      </c>
      <c r="P24">
        <f t="shared" si="2"/>
        <v>229.18147696517735</v>
      </c>
      <c r="Q24" s="8">
        <f>P24/B24</f>
        <v>4.3753622941041875E-2</v>
      </c>
      <c r="R24" s="8">
        <f>C24/B24</f>
        <v>0.22737686139747995</v>
      </c>
      <c r="S24">
        <f t="shared" si="3"/>
        <v>16501.066341492769</v>
      </c>
      <c r="T24">
        <f t="shared" si="4"/>
        <v>21438</v>
      </c>
      <c r="U24">
        <v>5146.8</v>
      </c>
      <c r="V24">
        <v>3</v>
      </c>
    </row>
    <row r="25" spans="1:22" x14ac:dyDescent="0.35">
      <c r="A25" s="1">
        <v>41298</v>
      </c>
      <c r="B25">
        <v>5660</v>
      </c>
      <c r="C25">
        <v>825</v>
      </c>
      <c r="D25">
        <v>5034.666666666667</v>
      </c>
      <c r="E25">
        <v>5581.4</v>
      </c>
      <c r="F25">
        <v>2591</v>
      </c>
      <c r="G25">
        <v>0</v>
      </c>
      <c r="H25">
        <v>5238</v>
      </c>
      <c r="I25">
        <v>0</v>
      </c>
      <c r="J25">
        <v>0</v>
      </c>
      <c r="K25">
        <v>0</v>
      </c>
      <c r="L25">
        <f t="shared" si="0"/>
        <v>0</v>
      </c>
      <c r="M25">
        <v>0</v>
      </c>
      <c r="N25">
        <f t="shared" si="1"/>
        <v>5109.9604976419014</v>
      </c>
      <c r="O25">
        <f>N25-B25</f>
        <v>-550.03950235809862</v>
      </c>
      <c r="P25">
        <f t="shared" si="2"/>
        <v>550.03950235809862</v>
      </c>
      <c r="Q25" s="8">
        <f>P25/B25</f>
        <v>9.7180124091536854E-2</v>
      </c>
      <c r="R25" s="8">
        <f>C25/B25</f>
        <v>0.14575971731448764</v>
      </c>
      <c r="S25">
        <f t="shared" si="3"/>
        <v>39602.8441697831</v>
      </c>
      <c r="T25">
        <f t="shared" si="4"/>
        <v>14850</v>
      </c>
      <c r="U25">
        <v>5581.4</v>
      </c>
      <c r="V25">
        <v>4</v>
      </c>
    </row>
    <row r="26" spans="1:22" x14ac:dyDescent="0.35">
      <c r="A26" s="1">
        <v>41299</v>
      </c>
      <c r="B26">
        <v>4786</v>
      </c>
      <c r="C26">
        <v>1202</v>
      </c>
      <c r="D26">
        <v>5313.333333333333</v>
      </c>
      <c r="E26">
        <v>5419.8</v>
      </c>
      <c r="F26">
        <v>3065</v>
      </c>
      <c r="G26">
        <v>0</v>
      </c>
      <c r="H26">
        <v>5660</v>
      </c>
      <c r="I26">
        <v>0</v>
      </c>
      <c r="J26">
        <v>0</v>
      </c>
      <c r="K26">
        <v>0</v>
      </c>
      <c r="L26">
        <f t="shared" si="0"/>
        <v>1</v>
      </c>
      <c r="M26">
        <v>0</v>
      </c>
      <c r="N26">
        <f t="shared" si="1"/>
        <v>5494.3426899897968</v>
      </c>
      <c r="O26">
        <f>N26-B26</f>
        <v>708.34268998979678</v>
      </c>
      <c r="P26">
        <f t="shared" si="2"/>
        <v>708.34268998979678</v>
      </c>
      <c r="Q26" s="8">
        <f>P26/B26</f>
        <v>0.148003069366861</v>
      </c>
      <c r="R26" s="8">
        <f>C26/B26</f>
        <v>0.25114918512327622</v>
      </c>
      <c r="S26">
        <f t="shared" si="3"/>
        <v>12750.168419816342</v>
      </c>
      <c r="T26">
        <f t="shared" si="4"/>
        <v>21636</v>
      </c>
      <c r="U26">
        <v>5419.8</v>
      </c>
      <c r="V26">
        <v>5</v>
      </c>
    </row>
    <row r="27" spans="1:22" x14ac:dyDescent="0.35">
      <c r="A27" s="1">
        <v>41300</v>
      </c>
      <c r="B27">
        <v>6425</v>
      </c>
      <c r="C27">
        <v>939</v>
      </c>
      <c r="D27">
        <v>5228</v>
      </c>
      <c r="E27">
        <v>5110</v>
      </c>
      <c r="F27">
        <v>6468</v>
      </c>
      <c r="G27">
        <v>0</v>
      </c>
      <c r="H27">
        <v>4786</v>
      </c>
      <c r="I27">
        <v>1</v>
      </c>
      <c r="J27">
        <v>0</v>
      </c>
      <c r="K27">
        <v>0</v>
      </c>
      <c r="L27">
        <f t="shared" si="0"/>
        <v>0</v>
      </c>
      <c r="M27">
        <v>0</v>
      </c>
      <c r="N27">
        <f t="shared" si="1"/>
        <v>6255.3895887974522</v>
      </c>
      <c r="O27">
        <f>N27-B27</f>
        <v>-169.61041120254777</v>
      </c>
      <c r="P27">
        <f t="shared" si="2"/>
        <v>169.61041120254777</v>
      </c>
      <c r="Q27" s="8">
        <f>P27/B27</f>
        <v>2.6398507580163075E-2</v>
      </c>
      <c r="R27" s="8">
        <f>C27/B27</f>
        <v>0.14614785992217899</v>
      </c>
      <c r="S27">
        <f t="shared" si="3"/>
        <v>12211.949606583439</v>
      </c>
      <c r="T27">
        <f t="shared" si="4"/>
        <v>16902</v>
      </c>
      <c r="U27">
        <v>5110</v>
      </c>
      <c r="V27">
        <v>6</v>
      </c>
    </row>
    <row r="28" spans="1:22" x14ac:dyDescent="0.35">
      <c r="A28" s="1">
        <v>41301</v>
      </c>
      <c r="B28">
        <v>6093</v>
      </c>
      <c r="C28">
        <v>1083</v>
      </c>
      <c r="D28">
        <v>5623.666666666667</v>
      </c>
      <c r="E28">
        <v>5430.2</v>
      </c>
      <c r="F28">
        <v>6335</v>
      </c>
      <c r="G28">
        <v>0</v>
      </c>
      <c r="H28">
        <v>6425</v>
      </c>
      <c r="I28">
        <v>0</v>
      </c>
      <c r="J28">
        <v>1</v>
      </c>
      <c r="K28">
        <v>0</v>
      </c>
      <c r="L28">
        <f t="shared" si="0"/>
        <v>0</v>
      </c>
      <c r="M28">
        <v>0</v>
      </c>
      <c r="N28">
        <f t="shared" si="1"/>
        <v>6675.5020379533435</v>
      </c>
      <c r="O28">
        <f>N28-B28</f>
        <v>582.50203795334346</v>
      </c>
      <c r="P28">
        <f t="shared" si="2"/>
        <v>582.50203795334346</v>
      </c>
      <c r="Q28" s="8">
        <f>P28/B28</f>
        <v>9.5601844403962494E-2</v>
      </c>
      <c r="R28" s="8">
        <f>C28/B28</f>
        <v>0.1777449532250123</v>
      </c>
      <c r="S28">
        <f t="shared" si="3"/>
        <v>10485.036683160182</v>
      </c>
      <c r="T28">
        <f t="shared" si="4"/>
        <v>19494</v>
      </c>
      <c r="U28">
        <v>5430.2</v>
      </c>
      <c r="V28">
        <v>7</v>
      </c>
    </row>
    <row r="29" spans="1:22" x14ac:dyDescent="0.35">
      <c r="A29" s="1">
        <v>41302</v>
      </c>
      <c r="B29">
        <v>4438</v>
      </c>
      <c r="C29">
        <v>1461</v>
      </c>
      <c r="D29">
        <v>5768</v>
      </c>
      <c r="E29">
        <v>5640.4</v>
      </c>
      <c r="F29">
        <v>4824</v>
      </c>
      <c r="G29">
        <v>0</v>
      </c>
      <c r="H29">
        <v>6093</v>
      </c>
      <c r="I29">
        <v>0</v>
      </c>
      <c r="J29">
        <v>0</v>
      </c>
      <c r="K29">
        <v>1</v>
      </c>
      <c r="L29">
        <f t="shared" si="0"/>
        <v>0</v>
      </c>
      <c r="M29">
        <v>1</v>
      </c>
      <c r="N29">
        <f t="shared" si="1"/>
        <v>5202.5837204495965</v>
      </c>
      <c r="O29">
        <f>N29-B29</f>
        <v>764.58372044959651</v>
      </c>
      <c r="P29">
        <f t="shared" si="2"/>
        <v>764.58372044959651</v>
      </c>
      <c r="Q29" s="8">
        <f>P29/B29</f>
        <v>0.17228114476106277</v>
      </c>
      <c r="R29" s="8">
        <f>C29/B29</f>
        <v>0.32920234339792698</v>
      </c>
      <c r="S29">
        <f t="shared" si="3"/>
        <v>13762.506968092737</v>
      </c>
      <c r="T29">
        <f t="shared" si="4"/>
        <v>26298</v>
      </c>
      <c r="U29">
        <v>5640.4</v>
      </c>
      <c r="V29">
        <v>1</v>
      </c>
    </row>
    <row r="30" spans="1:22" x14ac:dyDescent="0.35">
      <c r="A30" s="1">
        <v>41303</v>
      </c>
      <c r="B30">
        <v>4741</v>
      </c>
      <c r="C30">
        <v>1356</v>
      </c>
      <c r="D30">
        <v>5652</v>
      </c>
      <c r="E30">
        <v>5480.4</v>
      </c>
      <c r="F30">
        <v>5042</v>
      </c>
      <c r="G30">
        <v>0</v>
      </c>
      <c r="H30">
        <v>4438</v>
      </c>
      <c r="I30">
        <v>0</v>
      </c>
      <c r="J30">
        <v>0</v>
      </c>
      <c r="K30">
        <v>0</v>
      </c>
      <c r="L30">
        <f t="shared" si="0"/>
        <v>0</v>
      </c>
      <c r="M30">
        <v>0</v>
      </c>
      <c r="N30">
        <f t="shared" si="1"/>
        <v>5401.6598100962128</v>
      </c>
      <c r="O30">
        <f>N30-B30</f>
        <v>660.65981009621282</v>
      </c>
      <c r="P30">
        <f t="shared" si="2"/>
        <v>660.65981009621282</v>
      </c>
      <c r="Q30" s="8">
        <f>P30/B30</f>
        <v>0.13935030797220266</v>
      </c>
      <c r="R30" s="8">
        <f>C30/B30</f>
        <v>0.286015608521409</v>
      </c>
      <c r="S30">
        <f t="shared" si="3"/>
        <v>11891.876581731831</v>
      </c>
      <c r="T30">
        <f t="shared" si="4"/>
        <v>24408</v>
      </c>
      <c r="U30">
        <v>5480.4</v>
      </c>
      <c r="V30">
        <v>2</v>
      </c>
    </row>
    <row r="31" spans="1:22" x14ac:dyDescent="0.35">
      <c r="A31" s="1">
        <v>41304</v>
      </c>
      <c r="B31">
        <v>5080</v>
      </c>
      <c r="C31">
        <v>1083</v>
      </c>
      <c r="D31">
        <v>5090.666666666667</v>
      </c>
      <c r="E31">
        <v>5296.6</v>
      </c>
      <c r="F31">
        <v>5238</v>
      </c>
      <c r="G31">
        <v>1</v>
      </c>
      <c r="H31">
        <v>4741</v>
      </c>
      <c r="I31">
        <v>0</v>
      </c>
      <c r="J31">
        <v>0</v>
      </c>
      <c r="K31">
        <v>0</v>
      </c>
      <c r="L31">
        <f t="shared" si="0"/>
        <v>0</v>
      </c>
      <c r="M31">
        <v>0</v>
      </c>
      <c r="N31">
        <f t="shared" si="1"/>
        <v>5084.9735599425876</v>
      </c>
      <c r="O31">
        <f>N31-B31</f>
        <v>4.9735599425875989</v>
      </c>
      <c r="P31">
        <f t="shared" si="2"/>
        <v>4.9735599425875989</v>
      </c>
      <c r="Q31" s="8">
        <f>P31/B31</f>
        <v>9.7904723279283452E-4</v>
      </c>
      <c r="R31" s="8">
        <f>C31/B31</f>
        <v>0.21318897637795275</v>
      </c>
      <c r="S31">
        <f t="shared" si="3"/>
        <v>89.524078966576781</v>
      </c>
      <c r="T31">
        <f t="shared" si="4"/>
        <v>19494</v>
      </c>
      <c r="U31">
        <v>5296.6</v>
      </c>
      <c r="V31">
        <v>3</v>
      </c>
    </row>
    <row r="32" spans="1:22" x14ac:dyDescent="0.35">
      <c r="A32" s="1">
        <v>41305</v>
      </c>
      <c r="B32">
        <v>4340</v>
      </c>
      <c r="C32">
        <v>1862</v>
      </c>
      <c r="D32">
        <v>4753</v>
      </c>
      <c r="E32">
        <v>5355.4</v>
      </c>
      <c r="F32">
        <v>5660</v>
      </c>
      <c r="G32">
        <v>0</v>
      </c>
      <c r="H32">
        <v>5080</v>
      </c>
      <c r="I32">
        <v>0</v>
      </c>
      <c r="J32">
        <v>0</v>
      </c>
      <c r="K32">
        <v>0</v>
      </c>
      <c r="L32">
        <f t="shared" si="0"/>
        <v>0</v>
      </c>
      <c r="M32">
        <v>0</v>
      </c>
      <c r="N32">
        <f t="shared" si="1"/>
        <v>5697.650124346319</v>
      </c>
      <c r="O32">
        <f>N32-B32</f>
        <v>1357.650124346319</v>
      </c>
      <c r="P32">
        <f t="shared" si="2"/>
        <v>1357.650124346319</v>
      </c>
      <c r="Q32" s="8">
        <f>P32/B32</f>
        <v>0.31282260929638689</v>
      </c>
      <c r="R32" s="8">
        <f>C32/B32</f>
        <v>0.42903225806451611</v>
      </c>
      <c r="S32">
        <f t="shared" si="3"/>
        <v>24437.702238233742</v>
      </c>
      <c r="T32">
        <f t="shared" si="4"/>
        <v>33516</v>
      </c>
      <c r="U32">
        <v>5355.4</v>
      </c>
      <c r="V32">
        <v>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FFE03-21F8-41F4-A65F-A4D476A0C730}">
  <dimension ref="A1:AI360"/>
  <sheetViews>
    <sheetView topLeftCell="O1" workbookViewId="0">
      <selection activeCell="Z12" sqref="Z12"/>
    </sheetView>
  </sheetViews>
  <sheetFormatPr defaultRowHeight="14.5" x14ac:dyDescent="0.35"/>
  <cols>
    <col min="1" max="1" width="10.453125" bestFit="1" customWidth="1"/>
    <col min="28" max="28" width="11.81640625" bestFit="1" customWidth="1"/>
  </cols>
  <sheetData>
    <row r="1" spans="1:35" ht="15" thickBot="1" x14ac:dyDescent="0.4">
      <c r="A1" s="1" t="s">
        <v>2</v>
      </c>
      <c r="B1" t="s">
        <v>133</v>
      </c>
      <c r="C1" t="s">
        <v>154</v>
      </c>
      <c r="D1" t="s">
        <v>21</v>
      </c>
      <c r="E1" t="s">
        <v>17</v>
      </c>
      <c r="F1" t="s">
        <v>53</v>
      </c>
      <c r="G1" t="s">
        <v>20</v>
      </c>
      <c r="H1" t="s">
        <v>152</v>
      </c>
      <c r="I1" t="s">
        <v>15</v>
      </c>
      <c r="J1" t="s">
        <v>19</v>
      </c>
      <c r="K1" t="s">
        <v>106</v>
      </c>
      <c r="L1" t="s">
        <v>16</v>
      </c>
      <c r="M1" t="s">
        <v>149</v>
      </c>
      <c r="N1" t="s">
        <v>54</v>
      </c>
      <c r="O1" t="s">
        <v>18</v>
      </c>
      <c r="P1" t="s">
        <v>153</v>
      </c>
      <c r="Q1" t="s">
        <v>99</v>
      </c>
      <c r="R1" t="s">
        <v>46</v>
      </c>
      <c r="S1" t="s">
        <v>100</v>
      </c>
      <c r="T1" s="8" t="s">
        <v>101</v>
      </c>
      <c r="U1" t="s">
        <v>4</v>
      </c>
      <c r="V1" t="s">
        <v>102</v>
      </c>
      <c r="W1" t="s">
        <v>108</v>
      </c>
      <c r="X1" t="s">
        <v>127</v>
      </c>
      <c r="Y1" t="s">
        <v>128</v>
      </c>
      <c r="AA1" s="2" t="s">
        <v>32</v>
      </c>
      <c r="AB1" s="2" t="s">
        <v>21</v>
      </c>
      <c r="AC1" s="2" t="s">
        <v>17</v>
      </c>
      <c r="AD1" s="2" t="s">
        <v>53</v>
      </c>
      <c r="AE1" s="2" t="s">
        <v>20</v>
      </c>
      <c r="AF1" s="2" t="s">
        <v>152</v>
      </c>
      <c r="AG1" s="2" t="s">
        <v>15</v>
      </c>
      <c r="AH1" s="2" t="s">
        <v>19</v>
      </c>
      <c r="AI1" s="3" t="s">
        <v>106</v>
      </c>
    </row>
    <row r="2" spans="1:35" ht="15" thickBot="1" x14ac:dyDescent="0.4">
      <c r="A2" s="1">
        <v>40916</v>
      </c>
      <c r="B2">
        <v>5214</v>
      </c>
      <c r="C2">
        <v>4372</v>
      </c>
      <c r="D2">
        <v>5549</v>
      </c>
      <c r="E2">
        <v>0</v>
      </c>
      <c r="F2">
        <v>5281</v>
      </c>
      <c r="G2">
        <v>0</v>
      </c>
      <c r="H2">
        <f>IF(AND(L2=0,E2=0,G2=0,I2=0,O2=0,J2=0),1,0)</f>
        <v>1</v>
      </c>
      <c r="I2">
        <v>0</v>
      </c>
      <c r="J2">
        <v>0</v>
      </c>
      <c r="K2">
        <v>4638</v>
      </c>
      <c r="L2">
        <v>0</v>
      </c>
      <c r="M2">
        <v>0.49221563843383292</v>
      </c>
      <c r="N2">
        <v>1</v>
      </c>
      <c r="O2">
        <v>0</v>
      </c>
      <c r="P2">
        <v>14.8</v>
      </c>
      <c r="Q2">
        <f>$AA$2+SUMPRODUCT(D2:K2,$AB$2:$AI$2)</f>
        <v>5733.1378669213627</v>
      </c>
      <c r="R2">
        <f>Q2-B2</f>
        <v>519.13786692136273</v>
      </c>
      <c r="S2">
        <f>ABS(R2)</f>
        <v>519.13786692136273</v>
      </c>
      <c r="T2" s="8">
        <f>S2/B2</f>
        <v>9.9566142485877016E-2</v>
      </c>
      <c r="U2">
        <v>1141</v>
      </c>
      <c r="V2">
        <f>IF(R2&lt;0,R2*-72,R2*18)</f>
        <v>9344.4816045845291</v>
      </c>
      <c r="W2">
        <f>U2*18</f>
        <v>20538</v>
      </c>
      <c r="X2">
        <f>IF(R2&lt;0,R2*2,R2)</f>
        <v>519.13786692136273</v>
      </c>
      <c r="Y2">
        <f>X2^2</f>
        <v>269504.12487166253</v>
      </c>
      <c r="AA2" s="2">
        <v>803.82717067093984</v>
      </c>
      <c r="AB2" s="2">
        <v>0.28509358436526649</v>
      </c>
      <c r="AC2" s="2">
        <v>-383.76867070673387</v>
      </c>
      <c r="AD2" s="2">
        <v>0.29712867823517586</v>
      </c>
      <c r="AE2" s="2">
        <v>370.49234080709891</v>
      </c>
      <c r="AF2" s="2">
        <v>168.19396988121358</v>
      </c>
      <c r="AG2" s="2">
        <v>-843.97689373302785</v>
      </c>
      <c r="AH2" s="2">
        <v>149.96259384862887</v>
      </c>
      <c r="AI2" s="3">
        <v>0.34713149568054796</v>
      </c>
    </row>
    <row r="3" spans="1:35" x14ac:dyDescent="0.35">
      <c r="A3" s="1">
        <v>40917</v>
      </c>
      <c r="B3">
        <v>4097</v>
      </c>
      <c r="C3">
        <v>4624.8</v>
      </c>
      <c r="D3">
        <v>4285</v>
      </c>
      <c r="E3">
        <v>0</v>
      </c>
      <c r="F3">
        <v>5214</v>
      </c>
      <c r="G3">
        <v>0</v>
      </c>
      <c r="H3">
        <f>IF(AND(L3=0,E3=0,G3=0,I3=0,O3=0,J3=0),1,0)</f>
        <v>0</v>
      </c>
      <c r="I3">
        <v>1</v>
      </c>
      <c r="J3">
        <v>0</v>
      </c>
      <c r="K3">
        <v>4905</v>
      </c>
      <c r="L3">
        <v>0</v>
      </c>
      <c r="M3">
        <v>0.37022191239688623</v>
      </c>
      <c r="N3">
        <v>0</v>
      </c>
      <c r="O3">
        <v>0</v>
      </c>
      <c r="P3">
        <v>15.4</v>
      </c>
      <c r="Q3">
        <f t="shared" ref="Q3:Q66" si="0">$AA$2+SUMPRODUCT(D3:K3,$AB$2:$AI$2)</f>
        <v>4433.3852005743738</v>
      </c>
      <c r="R3">
        <f>Q3-B3</f>
        <v>336.38520057437381</v>
      </c>
      <c r="S3">
        <f t="shared" ref="S3:S66" si="1">ABS(R3)</f>
        <v>336.38520057437381</v>
      </c>
      <c r="T3" s="8">
        <f>S3/B3</f>
        <v>8.2105247882444179E-2</v>
      </c>
      <c r="U3">
        <v>1054</v>
      </c>
      <c r="V3">
        <f t="shared" ref="V3:V66" si="2">IF(R3&lt;0,R3*-72,R3*18)</f>
        <v>6054.9336103387286</v>
      </c>
      <c r="W3">
        <f t="shared" ref="W3:W66" si="3">U3*18</f>
        <v>18972</v>
      </c>
      <c r="X3">
        <f t="shared" ref="X3:X66" si="4">IF(R3&lt;0,R3*2,R3)</f>
        <v>336.38520057437381</v>
      </c>
      <c r="Y3">
        <f t="shared" ref="Y3:Y66" si="5">X3^2</f>
        <v>113155.00316546171</v>
      </c>
    </row>
    <row r="4" spans="1:35" x14ac:dyDescent="0.35">
      <c r="A4" s="1">
        <v>40918</v>
      </c>
      <c r="B4">
        <v>3757</v>
      </c>
      <c r="C4">
        <v>4645</v>
      </c>
      <c r="D4">
        <v>3950</v>
      </c>
      <c r="E4">
        <v>0</v>
      </c>
      <c r="F4">
        <v>4097</v>
      </c>
      <c r="G4">
        <v>0</v>
      </c>
      <c r="H4">
        <f>IF(AND(L4=0,E4=0,G4=0,I4=0,O4=0,J4=0),1,0)</f>
        <v>0</v>
      </c>
      <c r="I4">
        <v>0</v>
      </c>
      <c r="J4">
        <v>0</v>
      </c>
      <c r="K4">
        <v>4864</v>
      </c>
      <c r="L4">
        <v>1</v>
      </c>
      <c r="M4">
        <v>0.46049726966422677</v>
      </c>
      <c r="N4">
        <v>0</v>
      </c>
      <c r="O4">
        <v>0</v>
      </c>
      <c r="P4">
        <v>17.7</v>
      </c>
      <c r="Q4">
        <f t="shared" si="0"/>
        <v>4835.7306186334436</v>
      </c>
      <c r="R4">
        <f>Q4-B4</f>
        <v>1078.7306186334436</v>
      </c>
      <c r="S4">
        <f t="shared" si="1"/>
        <v>1078.7306186334436</v>
      </c>
      <c r="T4" s="8">
        <f>S4/B4</f>
        <v>0.28712553064504753</v>
      </c>
      <c r="U4">
        <v>1583</v>
      </c>
      <c r="V4">
        <f t="shared" si="2"/>
        <v>19417.151135401982</v>
      </c>
      <c r="W4">
        <f t="shared" si="3"/>
        <v>28494</v>
      </c>
      <c r="X4">
        <f t="shared" si="4"/>
        <v>1078.7306186334436</v>
      </c>
      <c r="Y4">
        <f t="shared" si="5"/>
        <v>1163659.7475772919</v>
      </c>
    </row>
    <row r="5" spans="1:35" x14ac:dyDescent="0.35">
      <c r="A5" s="1">
        <v>40919</v>
      </c>
      <c r="B5">
        <v>4307</v>
      </c>
      <c r="C5">
        <v>4513.8</v>
      </c>
      <c r="D5">
        <v>3996</v>
      </c>
      <c r="E5">
        <v>1</v>
      </c>
      <c r="F5">
        <v>3757</v>
      </c>
      <c r="G5">
        <v>0</v>
      </c>
      <c r="H5">
        <f>IF(AND(L5=0,E5=0,G5=0,I5=0,O5=0,J5=0),1,0)</f>
        <v>0</v>
      </c>
      <c r="I5">
        <v>0</v>
      </c>
      <c r="J5">
        <v>0</v>
      </c>
      <c r="K5">
        <v>4356</v>
      </c>
      <c r="L5">
        <v>0</v>
      </c>
      <c r="M5">
        <v>0.5639014755431625</v>
      </c>
      <c r="N5">
        <v>0</v>
      </c>
      <c r="O5">
        <v>0</v>
      </c>
      <c r="P5">
        <v>17.899999999999999</v>
      </c>
      <c r="Q5">
        <f t="shared" si="0"/>
        <v>4187.709702401834</v>
      </c>
      <c r="R5">
        <f>Q5-B5</f>
        <v>-119.29029759816603</v>
      </c>
      <c r="S5">
        <f t="shared" si="1"/>
        <v>119.29029759816603</v>
      </c>
      <c r="T5" s="8">
        <f>S5/B5</f>
        <v>2.7696841792005118E-2</v>
      </c>
      <c r="U5">
        <v>1321</v>
      </c>
      <c r="V5">
        <f t="shared" si="2"/>
        <v>8588.9014270679545</v>
      </c>
      <c r="W5">
        <f t="shared" si="3"/>
        <v>23778</v>
      </c>
      <c r="X5">
        <f t="shared" si="4"/>
        <v>-238.58059519633207</v>
      </c>
      <c r="Y5">
        <f t="shared" si="5"/>
        <v>56920.700404236071</v>
      </c>
      <c r="AA5" s="20" t="s">
        <v>103</v>
      </c>
      <c r="AB5" s="20">
        <f>SUM(Y2:Y360)</f>
        <v>396617756.70831198</v>
      </c>
    </row>
    <row r="6" spans="1:35" x14ac:dyDescent="0.35">
      <c r="A6" s="1">
        <v>40920</v>
      </c>
      <c r="B6">
        <v>4380</v>
      </c>
      <c r="C6">
        <v>4531.2</v>
      </c>
      <c r="D6">
        <v>4413</v>
      </c>
      <c r="E6">
        <v>0</v>
      </c>
      <c r="F6">
        <v>4307</v>
      </c>
      <c r="G6">
        <v>0</v>
      </c>
      <c r="H6">
        <f>IF(AND(L6=0,E6=0,G6=0,I6=0,O6=0,J6=0),1,0)</f>
        <v>0</v>
      </c>
      <c r="I6">
        <v>0</v>
      </c>
      <c r="J6">
        <v>0</v>
      </c>
      <c r="K6">
        <v>4053.6666666666665</v>
      </c>
      <c r="L6">
        <v>0</v>
      </c>
      <c r="M6">
        <v>0.50848146857209253</v>
      </c>
      <c r="N6">
        <v>0</v>
      </c>
      <c r="O6">
        <v>1</v>
      </c>
      <c r="P6">
        <v>18.3</v>
      </c>
      <c r="Q6">
        <f t="shared" si="0"/>
        <v>4748.8337486241444</v>
      </c>
      <c r="R6">
        <f>Q6-B6</f>
        <v>368.83374862414439</v>
      </c>
      <c r="S6">
        <f t="shared" si="1"/>
        <v>368.83374862414439</v>
      </c>
      <c r="T6" s="8">
        <f>S6/B6</f>
        <v>8.4208618407338898E-2</v>
      </c>
      <c r="U6">
        <v>1155</v>
      </c>
      <c r="V6">
        <f t="shared" si="2"/>
        <v>6639.007475234599</v>
      </c>
      <c r="W6">
        <f t="shared" si="3"/>
        <v>20790</v>
      </c>
      <c r="X6">
        <f t="shared" si="4"/>
        <v>368.83374862414439</v>
      </c>
      <c r="Y6">
        <f t="shared" si="5"/>
        <v>136038.33412413852</v>
      </c>
    </row>
    <row r="7" spans="1:35" x14ac:dyDescent="0.35">
      <c r="A7" s="1">
        <v>40921</v>
      </c>
      <c r="B7">
        <v>4075</v>
      </c>
      <c r="C7">
        <v>4351</v>
      </c>
      <c r="D7">
        <v>4220</v>
      </c>
      <c r="E7">
        <v>0</v>
      </c>
      <c r="F7">
        <v>4380</v>
      </c>
      <c r="G7">
        <v>0</v>
      </c>
      <c r="H7">
        <f>IF(AND(L7=0,E7=0,G7=0,I7=0,O7=0,J7=0),1,0)</f>
        <v>0</v>
      </c>
      <c r="I7">
        <v>0</v>
      </c>
      <c r="J7">
        <v>1</v>
      </c>
      <c r="K7">
        <v>4148</v>
      </c>
      <c r="L7">
        <v>0</v>
      </c>
      <c r="M7">
        <v>0.46456372719879169</v>
      </c>
      <c r="N7">
        <v>0</v>
      </c>
      <c r="O7">
        <v>0</v>
      </c>
      <c r="P7">
        <v>19.3</v>
      </c>
      <c r="Q7">
        <f t="shared" si="0"/>
        <v>4898.209745293977</v>
      </c>
      <c r="R7">
        <f>Q7-B7</f>
        <v>823.20974529397699</v>
      </c>
      <c r="S7">
        <f t="shared" si="1"/>
        <v>823.20974529397699</v>
      </c>
      <c r="T7" s="8">
        <f>S7/B7</f>
        <v>0.20201466142183486</v>
      </c>
      <c r="U7">
        <v>1876</v>
      </c>
      <c r="V7">
        <f t="shared" si="2"/>
        <v>14817.775415291586</v>
      </c>
      <c r="W7">
        <f t="shared" si="3"/>
        <v>33768</v>
      </c>
      <c r="X7">
        <f t="shared" si="4"/>
        <v>823.20974529397699</v>
      </c>
      <c r="Y7">
        <f t="shared" si="5"/>
        <v>677674.28474697447</v>
      </c>
    </row>
    <row r="8" spans="1:35" x14ac:dyDescent="0.35">
      <c r="A8" s="1">
        <v>40922</v>
      </c>
      <c r="B8">
        <v>4984</v>
      </c>
      <c r="C8">
        <v>4123.2</v>
      </c>
      <c r="D8">
        <v>5281</v>
      </c>
      <c r="E8">
        <v>0</v>
      </c>
      <c r="F8">
        <v>4075</v>
      </c>
      <c r="G8">
        <v>1</v>
      </c>
      <c r="H8">
        <f>IF(AND(L8=0,E8=0,G8=0,I8=0,O8=0,J8=0),1,0)</f>
        <v>0</v>
      </c>
      <c r="I8">
        <v>0</v>
      </c>
      <c r="J8">
        <v>0</v>
      </c>
      <c r="K8">
        <v>4254</v>
      </c>
      <c r="L8">
        <v>0</v>
      </c>
      <c r="M8">
        <v>0.60561171139769954</v>
      </c>
      <c r="N8">
        <v>1</v>
      </c>
      <c r="O8">
        <v>0</v>
      </c>
      <c r="P8">
        <v>21.4</v>
      </c>
      <c r="Q8">
        <f t="shared" si="0"/>
        <v>5367.3954769444044</v>
      </c>
      <c r="R8">
        <f>Q8-B8</f>
        <v>383.39547694440444</v>
      </c>
      <c r="S8">
        <f t="shared" si="1"/>
        <v>383.39547694440444</v>
      </c>
      <c r="T8" s="8">
        <f>S8/B8</f>
        <v>7.6925256208748877E-2</v>
      </c>
      <c r="U8">
        <v>1360</v>
      </c>
      <c r="V8">
        <f t="shared" si="2"/>
        <v>6901.1185849992798</v>
      </c>
      <c r="W8">
        <f t="shared" si="3"/>
        <v>24480</v>
      </c>
      <c r="X8">
        <f t="shared" si="4"/>
        <v>383.39547694440444</v>
      </c>
      <c r="Y8">
        <f t="shared" si="5"/>
        <v>146992.09174142734</v>
      </c>
    </row>
    <row r="9" spans="1:35" x14ac:dyDescent="0.35">
      <c r="A9" s="1">
        <v>40923</v>
      </c>
      <c r="B9">
        <v>4625</v>
      </c>
      <c r="C9">
        <v>4300.6000000000004</v>
      </c>
      <c r="D9">
        <v>5214</v>
      </c>
      <c r="E9">
        <v>0</v>
      </c>
      <c r="F9">
        <v>4984</v>
      </c>
      <c r="G9">
        <v>0</v>
      </c>
      <c r="H9">
        <f>IF(AND(L9=0,E9=0,G9=0,I9=0,O9=0,J9=0),1,0)</f>
        <v>1</v>
      </c>
      <c r="I9">
        <v>0</v>
      </c>
      <c r="J9">
        <v>0</v>
      </c>
      <c r="K9">
        <v>4479.666666666667</v>
      </c>
      <c r="L9">
        <v>0</v>
      </c>
      <c r="M9">
        <v>0.45828976414546302</v>
      </c>
      <c r="N9">
        <v>1</v>
      </c>
      <c r="O9">
        <v>0</v>
      </c>
      <c r="P9">
        <v>23.6</v>
      </c>
      <c r="Q9">
        <f t="shared" si="0"/>
        <v>5494.4218119070647</v>
      </c>
      <c r="R9">
        <f>Q9-B9</f>
        <v>869.42181190706469</v>
      </c>
      <c r="S9">
        <f t="shared" si="1"/>
        <v>869.42181190706469</v>
      </c>
      <c r="T9" s="8">
        <f>S9/B9</f>
        <v>0.18798309446639236</v>
      </c>
      <c r="U9">
        <v>1708</v>
      </c>
      <c r="V9">
        <f t="shared" si="2"/>
        <v>15649.592614327164</v>
      </c>
      <c r="W9">
        <f t="shared" si="3"/>
        <v>30744</v>
      </c>
      <c r="X9">
        <f t="shared" si="4"/>
        <v>869.42181190706469</v>
      </c>
      <c r="Y9">
        <f t="shared" si="5"/>
        <v>755894.28701976337</v>
      </c>
    </row>
    <row r="10" spans="1:35" x14ac:dyDescent="0.35">
      <c r="A10" s="1">
        <v>40924</v>
      </c>
      <c r="B10">
        <v>3706</v>
      </c>
      <c r="C10">
        <v>4474.2</v>
      </c>
      <c r="D10">
        <v>4097</v>
      </c>
      <c r="E10">
        <v>0</v>
      </c>
      <c r="F10">
        <v>4625</v>
      </c>
      <c r="G10">
        <v>0</v>
      </c>
      <c r="H10">
        <f>IF(AND(L10=0,E10=0,G10=0,I10=0,O10=0,J10=0),1,0)</f>
        <v>0</v>
      </c>
      <c r="I10">
        <v>1</v>
      </c>
      <c r="J10">
        <v>0</v>
      </c>
      <c r="K10">
        <v>4561.333333333333</v>
      </c>
      <c r="L10">
        <v>0</v>
      </c>
      <c r="M10">
        <v>0.39322644359242476</v>
      </c>
      <c r="N10">
        <v>0</v>
      </c>
      <c r="O10">
        <v>0</v>
      </c>
      <c r="P10">
        <v>19.2</v>
      </c>
      <c r="Q10">
        <f t="shared" si="0"/>
        <v>4085.4812912176367</v>
      </c>
      <c r="R10">
        <f>Q10-B10</f>
        <v>379.48129121763668</v>
      </c>
      <c r="S10">
        <f t="shared" si="1"/>
        <v>379.48129121763668</v>
      </c>
      <c r="T10" s="8">
        <f>S10/B10</f>
        <v>0.10239646282181238</v>
      </c>
      <c r="U10">
        <v>1589</v>
      </c>
      <c r="V10">
        <f t="shared" si="2"/>
        <v>6830.6632419174603</v>
      </c>
      <c r="W10">
        <f t="shared" si="3"/>
        <v>28602</v>
      </c>
      <c r="X10">
        <f t="shared" si="4"/>
        <v>379.48129121763668</v>
      </c>
      <c r="Y10">
        <f t="shared" si="5"/>
        <v>144006.05038420478</v>
      </c>
    </row>
    <row r="11" spans="1:35" x14ac:dyDescent="0.35">
      <c r="A11" s="1">
        <v>40925</v>
      </c>
      <c r="B11">
        <v>3782</v>
      </c>
      <c r="C11">
        <v>4354</v>
      </c>
      <c r="D11">
        <v>3757</v>
      </c>
      <c r="E11">
        <v>0</v>
      </c>
      <c r="F11">
        <v>3706</v>
      </c>
      <c r="G11">
        <v>0</v>
      </c>
      <c r="H11">
        <f>IF(AND(L11=0,E11=0,G11=0,I11=0,O11=0,J11=0),1,0)</f>
        <v>0</v>
      </c>
      <c r="I11">
        <v>0</v>
      </c>
      <c r="J11">
        <v>0</v>
      </c>
      <c r="K11">
        <v>4438.333333333333</v>
      </c>
      <c r="L11">
        <v>1</v>
      </c>
      <c r="M11">
        <v>0.50883002207505523</v>
      </c>
      <c r="N11">
        <v>0</v>
      </c>
      <c r="O11">
        <v>0</v>
      </c>
      <c r="P11">
        <v>16</v>
      </c>
      <c r="Q11">
        <f t="shared" si="0"/>
        <v>4516.7679369996404</v>
      </c>
      <c r="R11">
        <f>Q11-B11</f>
        <v>734.76793699964037</v>
      </c>
      <c r="S11">
        <f t="shared" si="1"/>
        <v>734.76793699964037</v>
      </c>
      <c r="T11" s="8">
        <f>S11/B11</f>
        <v>0.19428025832883139</v>
      </c>
      <c r="U11">
        <v>1485</v>
      </c>
      <c r="V11">
        <f t="shared" si="2"/>
        <v>13225.822865993527</v>
      </c>
      <c r="W11">
        <f t="shared" si="3"/>
        <v>26730</v>
      </c>
      <c r="X11">
        <f t="shared" si="4"/>
        <v>734.76793699964037</v>
      </c>
      <c r="Y11">
        <f t="shared" si="5"/>
        <v>539883.92124270753</v>
      </c>
    </row>
    <row r="12" spans="1:35" x14ac:dyDescent="0.35">
      <c r="A12" s="1">
        <v>40926</v>
      </c>
      <c r="B12">
        <v>4263</v>
      </c>
      <c r="C12">
        <v>4234.3999999999996</v>
      </c>
      <c r="D12">
        <v>4307</v>
      </c>
      <c r="E12">
        <v>1</v>
      </c>
      <c r="F12">
        <v>3782</v>
      </c>
      <c r="G12">
        <v>0</v>
      </c>
      <c r="H12">
        <f>IF(AND(L12=0,E12=0,G12=0,I12=0,O12=0,J12=0),1,0)</f>
        <v>0</v>
      </c>
      <c r="I12">
        <v>0</v>
      </c>
      <c r="J12">
        <v>0</v>
      </c>
      <c r="K12">
        <v>4037.6666666666665</v>
      </c>
      <c r="L12">
        <v>0</v>
      </c>
      <c r="M12">
        <v>0.55588474497502038</v>
      </c>
      <c r="N12">
        <v>0</v>
      </c>
      <c r="O12">
        <v>0</v>
      </c>
      <c r="P12">
        <v>15.7</v>
      </c>
      <c r="Q12">
        <f t="shared" si="0"/>
        <v>4173.2984979703369</v>
      </c>
      <c r="R12">
        <f>Q12-B12</f>
        <v>-89.701502029663061</v>
      </c>
      <c r="S12">
        <f t="shared" si="1"/>
        <v>89.701502029663061</v>
      </c>
      <c r="T12" s="8">
        <f>S12/B12</f>
        <v>2.1041872397293705E-2</v>
      </c>
      <c r="U12">
        <v>1395</v>
      </c>
      <c r="V12">
        <f t="shared" si="2"/>
        <v>6458.5081461357404</v>
      </c>
      <c r="W12">
        <f t="shared" si="3"/>
        <v>25110</v>
      </c>
      <c r="X12">
        <f t="shared" si="4"/>
        <v>-179.40300405932612</v>
      </c>
      <c r="Y12">
        <f t="shared" si="5"/>
        <v>32185.437865510587</v>
      </c>
    </row>
    <row r="13" spans="1:35" x14ac:dyDescent="0.35">
      <c r="A13" s="1">
        <v>40927</v>
      </c>
      <c r="B13">
        <v>3901</v>
      </c>
      <c r="C13">
        <v>4272</v>
      </c>
      <c r="D13">
        <v>4380</v>
      </c>
      <c r="E13">
        <v>0</v>
      </c>
      <c r="F13">
        <v>4263</v>
      </c>
      <c r="G13">
        <v>0</v>
      </c>
      <c r="H13">
        <f>IF(AND(L13=0,E13=0,G13=0,I13=0,O13=0,J13=0),1,0)</f>
        <v>0</v>
      </c>
      <c r="I13">
        <v>0</v>
      </c>
      <c r="J13">
        <v>0</v>
      </c>
      <c r="K13">
        <v>3917</v>
      </c>
      <c r="L13">
        <v>0</v>
      </c>
      <c r="M13">
        <v>0.45794121064250032</v>
      </c>
      <c r="N13">
        <v>0</v>
      </c>
      <c r="O13">
        <v>1</v>
      </c>
      <c r="P13">
        <v>16.7</v>
      </c>
      <c r="Q13">
        <f t="shared" si="0"/>
        <v>4678.9106940880683</v>
      </c>
      <c r="R13">
        <f>Q13-B13</f>
        <v>777.91069408806834</v>
      </c>
      <c r="S13">
        <f t="shared" si="1"/>
        <v>777.91069408806834</v>
      </c>
      <c r="T13" s="8">
        <f>S13/B13</f>
        <v>0.19941314895874604</v>
      </c>
      <c r="U13">
        <v>1336</v>
      </c>
      <c r="V13">
        <f t="shared" si="2"/>
        <v>14002.39249358523</v>
      </c>
      <c r="W13">
        <f t="shared" si="3"/>
        <v>24048</v>
      </c>
      <c r="X13">
        <f t="shared" si="4"/>
        <v>777.91069408806834</v>
      </c>
      <c r="Y13">
        <f t="shared" si="5"/>
        <v>605145.04797658022</v>
      </c>
    </row>
    <row r="14" spans="1:35" x14ac:dyDescent="0.35">
      <c r="A14" s="1">
        <v>40928</v>
      </c>
      <c r="B14">
        <v>4376</v>
      </c>
      <c r="C14">
        <v>4055.4</v>
      </c>
      <c r="D14">
        <v>4075</v>
      </c>
      <c r="E14">
        <v>0</v>
      </c>
      <c r="F14">
        <v>3901</v>
      </c>
      <c r="G14">
        <v>0</v>
      </c>
      <c r="H14">
        <f>IF(AND(L14=0,E14=0,G14=0,I14=0,O14=0,J14=0),1,0)</f>
        <v>0</v>
      </c>
      <c r="I14">
        <v>0</v>
      </c>
      <c r="J14">
        <v>1</v>
      </c>
      <c r="K14">
        <v>3982</v>
      </c>
      <c r="L14">
        <v>0</v>
      </c>
      <c r="M14">
        <v>0.55518763796909487</v>
      </c>
      <c r="N14">
        <v>0</v>
      </c>
      <c r="O14">
        <v>0</v>
      </c>
      <c r="P14">
        <v>16.600000000000001</v>
      </c>
      <c r="Q14">
        <f t="shared" si="0"/>
        <v>4656.9227104033926</v>
      </c>
      <c r="R14">
        <f>Q14-B14</f>
        <v>280.92271040339256</v>
      </c>
      <c r="S14">
        <f t="shared" si="1"/>
        <v>280.92271040339256</v>
      </c>
      <c r="T14" s="8">
        <f>S14/B14</f>
        <v>6.4196231810647292E-2</v>
      </c>
      <c r="U14">
        <v>1306</v>
      </c>
      <c r="V14">
        <f t="shared" si="2"/>
        <v>5056.608787261066</v>
      </c>
      <c r="W14">
        <f t="shared" si="3"/>
        <v>23508</v>
      </c>
      <c r="X14">
        <f t="shared" si="4"/>
        <v>280.92271040339256</v>
      </c>
      <c r="Y14">
        <f t="shared" si="5"/>
        <v>78917.569220388366</v>
      </c>
    </row>
    <row r="15" spans="1:35" x14ac:dyDescent="0.35">
      <c r="A15" s="1">
        <v>40929</v>
      </c>
      <c r="B15">
        <v>5661</v>
      </c>
      <c r="C15">
        <v>4005.6</v>
      </c>
      <c r="D15">
        <v>4984</v>
      </c>
      <c r="E15">
        <v>0</v>
      </c>
      <c r="F15">
        <v>4376</v>
      </c>
      <c r="G15">
        <v>1</v>
      </c>
      <c r="H15">
        <f>IF(AND(L15=0,E15=0,G15=0,I15=0,O15=0,J15=0),1,0)</f>
        <v>0</v>
      </c>
      <c r="I15">
        <v>0</v>
      </c>
      <c r="J15">
        <v>0</v>
      </c>
      <c r="K15">
        <v>4180</v>
      </c>
      <c r="L15">
        <v>0</v>
      </c>
      <c r="M15">
        <v>0.64929708376902517</v>
      </c>
      <c r="N15">
        <v>1</v>
      </c>
      <c r="O15">
        <v>0</v>
      </c>
      <c r="P15">
        <v>18.399999999999999</v>
      </c>
      <c r="Q15">
        <f t="shared" si="0"/>
        <v>5346.470683856347</v>
      </c>
      <c r="R15">
        <f>Q15-B15</f>
        <v>-314.52931614365298</v>
      </c>
      <c r="S15">
        <f t="shared" si="1"/>
        <v>314.52931614365298</v>
      </c>
      <c r="T15" s="8">
        <f>S15/B15</f>
        <v>5.556073417128652E-2</v>
      </c>
      <c r="U15">
        <v>633</v>
      </c>
      <c r="V15">
        <f t="shared" si="2"/>
        <v>22646.110762343014</v>
      </c>
      <c r="W15">
        <f t="shared" si="3"/>
        <v>11394</v>
      </c>
      <c r="X15">
        <f t="shared" si="4"/>
        <v>-629.05863228730595</v>
      </c>
      <c r="Y15">
        <f t="shared" si="5"/>
        <v>395714.762855176</v>
      </c>
    </row>
    <row r="16" spans="1:35" x14ac:dyDescent="0.35">
      <c r="A16" s="1">
        <v>40930</v>
      </c>
      <c r="B16">
        <v>5299</v>
      </c>
      <c r="C16">
        <v>4396.6000000000004</v>
      </c>
      <c r="D16">
        <v>4625</v>
      </c>
      <c r="E16">
        <v>0</v>
      </c>
      <c r="F16">
        <v>5661</v>
      </c>
      <c r="G16">
        <v>0</v>
      </c>
      <c r="H16">
        <f>IF(AND(L16=0,E16=0,G16=0,I16=0,O16=0,J16=0),1,0)</f>
        <v>1</v>
      </c>
      <c r="I16">
        <v>0</v>
      </c>
      <c r="J16">
        <v>0</v>
      </c>
      <c r="K16">
        <v>4646</v>
      </c>
      <c r="L16">
        <v>0</v>
      </c>
      <c r="M16">
        <v>0.45794121064250032</v>
      </c>
      <c r="N16">
        <v>1</v>
      </c>
      <c r="O16">
        <v>0</v>
      </c>
      <c r="P16">
        <v>17.100000000000001</v>
      </c>
      <c r="Q16">
        <f t="shared" si="0"/>
        <v>5585.3973446626678</v>
      </c>
      <c r="R16">
        <f>Q16-B16</f>
        <v>286.39734466266782</v>
      </c>
      <c r="S16">
        <f t="shared" si="1"/>
        <v>286.39734466266782</v>
      </c>
      <c r="T16" s="8">
        <f>S16/B16</f>
        <v>5.4047432470780865E-2</v>
      </c>
      <c r="U16">
        <v>1060</v>
      </c>
      <c r="V16">
        <f t="shared" si="2"/>
        <v>5155.1522039280208</v>
      </c>
      <c r="W16">
        <f t="shared" si="3"/>
        <v>19080</v>
      </c>
      <c r="X16">
        <f t="shared" si="4"/>
        <v>286.39734466266782</v>
      </c>
      <c r="Y16">
        <f t="shared" si="5"/>
        <v>82023.439029826943</v>
      </c>
    </row>
    <row r="17" spans="1:25" x14ac:dyDescent="0.35">
      <c r="A17" s="1">
        <v>40931</v>
      </c>
      <c r="B17">
        <v>3587</v>
      </c>
      <c r="C17">
        <v>4700</v>
      </c>
      <c r="D17">
        <v>3706</v>
      </c>
      <c r="E17">
        <v>0</v>
      </c>
      <c r="F17">
        <v>5299</v>
      </c>
      <c r="G17">
        <v>0</v>
      </c>
      <c r="H17">
        <f>IF(AND(L17=0,E17=0,G17=0,I17=0,O17=0,J17=0),1,0)</f>
        <v>0</v>
      </c>
      <c r="I17">
        <v>1</v>
      </c>
      <c r="J17">
        <v>0</v>
      </c>
      <c r="K17">
        <v>5112</v>
      </c>
      <c r="L17">
        <v>0</v>
      </c>
      <c r="M17">
        <v>0.30109213430928317</v>
      </c>
      <c r="N17">
        <v>0</v>
      </c>
      <c r="O17">
        <v>0</v>
      </c>
      <c r="P17">
        <v>17.899999999999999</v>
      </c>
      <c r="Q17">
        <f t="shared" si="0"/>
        <v>4365.4281724827479</v>
      </c>
      <c r="R17">
        <f>Q17-B17</f>
        <v>778.42817248274787</v>
      </c>
      <c r="S17">
        <f t="shared" si="1"/>
        <v>778.42817248274787</v>
      </c>
      <c r="T17" s="8">
        <f>S17/B17</f>
        <v>0.21701370852599605</v>
      </c>
      <c r="U17">
        <v>1593</v>
      </c>
      <c r="V17">
        <f t="shared" si="2"/>
        <v>14011.707104689462</v>
      </c>
      <c r="W17">
        <f t="shared" si="3"/>
        <v>28674</v>
      </c>
      <c r="X17">
        <f t="shared" si="4"/>
        <v>778.42817248274787</v>
      </c>
      <c r="Y17">
        <f t="shared" si="5"/>
        <v>605950.4197148307</v>
      </c>
    </row>
    <row r="18" spans="1:25" x14ac:dyDescent="0.35">
      <c r="A18" s="1">
        <v>40932</v>
      </c>
      <c r="B18">
        <v>3742</v>
      </c>
      <c r="C18">
        <v>4564.8</v>
      </c>
      <c r="D18">
        <v>3782</v>
      </c>
      <c r="E18">
        <v>0</v>
      </c>
      <c r="F18">
        <v>3587</v>
      </c>
      <c r="G18">
        <v>0</v>
      </c>
      <c r="H18">
        <f>IF(AND(L18=0,E18=0,G18=0,I18=0,O18=0,J18=0),1,0)</f>
        <v>0</v>
      </c>
      <c r="I18">
        <v>0</v>
      </c>
      <c r="J18">
        <v>0</v>
      </c>
      <c r="K18">
        <v>4849</v>
      </c>
      <c r="L18">
        <v>1</v>
      </c>
      <c r="M18">
        <v>0.51800859765307306</v>
      </c>
      <c r="N18">
        <v>0</v>
      </c>
      <c r="O18">
        <v>0</v>
      </c>
      <c r="Q18">
        <f t="shared" si="0"/>
        <v>4631.0922981249305</v>
      </c>
      <c r="R18">
        <f>Q18-B18</f>
        <v>889.09229812493049</v>
      </c>
      <c r="S18">
        <f t="shared" si="1"/>
        <v>889.09229812493049</v>
      </c>
      <c r="T18" s="8">
        <f>S18/B18</f>
        <v>0.23759815556518721</v>
      </c>
      <c r="U18">
        <v>1361</v>
      </c>
      <c r="V18">
        <f t="shared" si="2"/>
        <v>16003.661366248749</v>
      </c>
      <c r="W18">
        <f t="shared" si="3"/>
        <v>24498</v>
      </c>
      <c r="X18">
        <f t="shared" si="4"/>
        <v>889.09229812493049</v>
      </c>
      <c r="Y18">
        <f t="shared" si="5"/>
        <v>790485.11458507029</v>
      </c>
    </row>
    <row r="19" spans="1:25" x14ac:dyDescent="0.35">
      <c r="A19" s="1">
        <v>40933</v>
      </c>
      <c r="B19">
        <v>3516</v>
      </c>
      <c r="C19">
        <v>4533</v>
      </c>
      <c r="D19">
        <v>4263</v>
      </c>
      <c r="E19">
        <v>1</v>
      </c>
      <c r="F19">
        <v>3742</v>
      </c>
      <c r="G19">
        <v>0</v>
      </c>
      <c r="H19">
        <f>IF(AND(L19=0,E19=0,G19=0,I19=0,O19=0,J19=0),1,0)</f>
        <v>0</v>
      </c>
      <c r="I19">
        <v>0</v>
      </c>
      <c r="J19">
        <v>0</v>
      </c>
      <c r="K19">
        <v>4209.333333333333</v>
      </c>
      <c r="L19">
        <v>0</v>
      </c>
      <c r="M19">
        <v>0.47374230277680957</v>
      </c>
      <c r="N19">
        <v>0</v>
      </c>
      <c r="O19">
        <v>0</v>
      </c>
      <c r="Q19">
        <f t="shared" si="0"/>
        <v>4208.4601398873519</v>
      </c>
      <c r="R19">
        <f>Q19-B19</f>
        <v>692.46013988735194</v>
      </c>
      <c r="S19">
        <f t="shared" si="1"/>
        <v>692.46013988735194</v>
      </c>
      <c r="T19" s="8">
        <f>S19/B19</f>
        <v>0.19694543227740385</v>
      </c>
      <c r="U19">
        <v>1881</v>
      </c>
      <c r="V19">
        <f t="shared" si="2"/>
        <v>12464.282517972335</v>
      </c>
      <c r="W19">
        <f t="shared" si="3"/>
        <v>33858</v>
      </c>
      <c r="X19">
        <f t="shared" si="4"/>
        <v>692.46013988735194</v>
      </c>
      <c r="Y19">
        <f t="shared" si="5"/>
        <v>479501.04533281102</v>
      </c>
    </row>
    <row r="20" spans="1:25" x14ac:dyDescent="0.35">
      <c r="A20" s="1">
        <v>40934</v>
      </c>
      <c r="B20">
        <v>3657</v>
      </c>
      <c r="C20">
        <v>4361</v>
      </c>
      <c r="D20">
        <v>3901</v>
      </c>
      <c r="E20">
        <v>0</v>
      </c>
      <c r="F20">
        <v>3516</v>
      </c>
      <c r="G20">
        <v>0</v>
      </c>
      <c r="H20">
        <f>IF(AND(L20=0,E20=0,G20=0,I20=0,O20=0,J20=0),1,0)</f>
        <v>0</v>
      </c>
      <c r="I20">
        <v>0</v>
      </c>
      <c r="J20">
        <v>0</v>
      </c>
      <c r="K20">
        <v>3615</v>
      </c>
      <c r="L20">
        <v>0</v>
      </c>
      <c r="M20">
        <v>0.51638201463924716</v>
      </c>
      <c r="N20">
        <v>0</v>
      </c>
      <c r="O20">
        <v>1</v>
      </c>
      <c r="Q20">
        <f t="shared" si="0"/>
        <v>4215.5620328399036</v>
      </c>
      <c r="R20">
        <f>Q20-B20</f>
        <v>558.56203283990362</v>
      </c>
      <c r="S20">
        <f t="shared" si="1"/>
        <v>558.56203283990362</v>
      </c>
      <c r="T20" s="8">
        <f>S20/B20</f>
        <v>0.15273777217388668</v>
      </c>
      <c r="U20">
        <v>1534</v>
      </c>
      <c r="V20">
        <f t="shared" si="2"/>
        <v>10054.116591118265</v>
      </c>
      <c r="W20">
        <f t="shared" si="3"/>
        <v>27612</v>
      </c>
      <c r="X20">
        <f t="shared" si="4"/>
        <v>558.56203283990362</v>
      </c>
      <c r="Y20">
        <f t="shared" si="5"/>
        <v>311991.54453024559</v>
      </c>
    </row>
    <row r="21" spans="1:25" x14ac:dyDescent="0.35">
      <c r="A21" s="1">
        <v>40935</v>
      </c>
      <c r="B21">
        <v>4107</v>
      </c>
      <c r="C21">
        <v>3960.2</v>
      </c>
      <c r="D21">
        <v>4376</v>
      </c>
      <c r="E21">
        <v>0</v>
      </c>
      <c r="F21">
        <v>3657</v>
      </c>
      <c r="G21">
        <v>0</v>
      </c>
      <c r="H21">
        <f>IF(AND(L21=0,E21=0,G21=0,I21=0,O21=0,J21=0),1,0)</f>
        <v>0</v>
      </c>
      <c r="I21">
        <v>0</v>
      </c>
      <c r="J21">
        <v>1</v>
      </c>
      <c r="K21">
        <v>3638.3333333333335</v>
      </c>
      <c r="L21">
        <v>0</v>
      </c>
      <c r="M21">
        <v>0.55228302544440566</v>
      </c>
      <c r="N21">
        <v>0</v>
      </c>
      <c r="O21">
        <v>0</v>
      </c>
      <c r="Q21">
        <f t="shared" si="0"/>
        <v>4550.9389577924076</v>
      </c>
      <c r="R21">
        <f>Q21-B21</f>
        <v>443.93895779240756</v>
      </c>
      <c r="S21">
        <f t="shared" si="1"/>
        <v>443.93895779240756</v>
      </c>
      <c r="T21" s="8">
        <f>S21/B21</f>
        <v>0.10809324514059108</v>
      </c>
      <c r="U21">
        <v>1444</v>
      </c>
      <c r="V21">
        <f t="shared" si="2"/>
        <v>7990.9012402633361</v>
      </c>
      <c r="W21">
        <f t="shared" si="3"/>
        <v>25992</v>
      </c>
      <c r="X21">
        <f t="shared" si="4"/>
        <v>443.93895779240756</v>
      </c>
      <c r="Y21">
        <f t="shared" si="5"/>
        <v>197081.79824580901</v>
      </c>
    </row>
    <row r="22" spans="1:25" x14ac:dyDescent="0.35">
      <c r="A22" s="1">
        <v>40936</v>
      </c>
      <c r="B22">
        <v>5166</v>
      </c>
      <c r="C22">
        <v>3721.8</v>
      </c>
      <c r="D22">
        <v>5661</v>
      </c>
      <c r="E22">
        <v>0</v>
      </c>
      <c r="F22">
        <v>4107</v>
      </c>
      <c r="G22">
        <v>1</v>
      </c>
      <c r="H22">
        <f>IF(AND(L22=0,E22=0,G22=0,I22=0,O22=0,J22=0),1,0)</f>
        <v>0</v>
      </c>
      <c r="I22">
        <v>0</v>
      </c>
      <c r="J22">
        <v>0</v>
      </c>
      <c r="K22">
        <v>3760</v>
      </c>
      <c r="L22">
        <v>0</v>
      </c>
      <c r="M22">
        <v>0.62303938654583479</v>
      </c>
      <c r="N22">
        <v>1</v>
      </c>
      <c r="O22">
        <v>0</v>
      </c>
      <c r="Q22">
        <f t="shared" si="0"/>
        <v>5313.7561978405411</v>
      </c>
      <c r="R22">
        <f>Q22-B22</f>
        <v>147.75619784054106</v>
      </c>
      <c r="S22">
        <f t="shared" si="1"/>
        <v>147.75619784054106</v>
      </c>
      <c r="T22" s="8">
        <f>S22/B22</f>
        <v>2.8601664312919294E-2</v>
      </c>
      <c r="U22">
        <v>1173</v>
      </c>
      <c r="V22">
        <f t="shared" si="2"/>
        <v>2659.6115611297391</v>
      </c>
      <c r="W22">
        <f t="shared" si="3"/>
        <v>21114</v>
      </c>
      <c r="X22">
        <f t="shared" si="4"/>
        <v>147.75619784054106</v>
      </c>
      <c r="Y22">
        <f t="shared" si="5"/>
        <v>21831.894000293112</v>
      </c>
    </row>
    <row r="23" spans="1:25" x14ac:dyDescent="0.35">
      <c r="A23" s="1">
        <v>40937</v>
      </c>
      <c r="B23">
        <v>5031</v>
      </c>
      <c r="C23">
        <v>4037.6</v>
      </c>
      <c r="D23">
        <v>5299</v>
      </c>
      <c r="E23">
        <v>0</v>
      </c>
      <c r="F23">
        <v>5166</v>
      </c>
      <c r="G23">
        <v>0</v>
      </c>
      <c r="H23">
        <f>IF(AND(L23=0,E23=0,G23=0,I23=0,O23=0,J23=0),1,0)</f>
        <v>1</v>
      </c>
      <c r="I23">
        <v>0</v>
      </c>
      <c r="J23">
        <v>0</v>
      </c>
      <c r="K23">
        <v>4310</v>
      </c>
      <c r="L23">
        <v>0</v>
      </c>
      <c r="M23">
        <v>0.4843150923666783</v>
      </c>
      <c r="N23">
        <v>1</v>
      </c>
      <c r="O23">
        <v>0</v>
      </c>
      <c r="Q23">
        <f t="shared" si="0"/>
        <v>5513.8355422497807</v>
      </c>
      <c r="R23">
        <f>Q23-B23</f>
        <v>482.8355422497807</v>
      </c>
      <c r="S23">
        <f t="shared" si="1"/>
        <v>482.8355422497807</v>
      </c>
      <c r="T23" s="8">
        <f>S23/B23</f>
        <v>9.5972081544380972E-2</v>
      </c>
      <c r="U23">
        <v>1311</v>
      </c>
      <c r="V23">
        <f t="shared" si="2"/>
        <v>8691.0397604960526</v>
      </c>
      <c r="W23">
        <f t="shared" si="3"/>
        <v>23598</v>
      </c>
      <c r="X23">
        <f t="shared" si="4"/>
        <v>482.8355422497807</v>
      </c>
      <c r="Y23">
        <f t="shared" si="5"/>
        <v>233130.16085963976</v>
      </c>
    </row>
    <row r="24" spans="1:25" x14ac:dyDescent="0.35">
      <c r="A24" s="1">
        <v>40938</v>
      </c>
      <c r="B24">
        <v>3241</v>
      </c>
      <c r="C24">
        <v>4295.3999999999996</v>
      </c>
      <c r="D24">
        <v>3587</v>
      </c>
      <c r="E24">
        <v>0</v>
      </c>
      <c r="F24">
        <v>5031</v>
      </c>
      <c r="G24">
        <v>0</v>
      </c>
      <c r="H24">
        <f>IF(AND(L24=0,E24=0,G24=0,I24=0,O24=0,J24=0),1,0)</f>
        <v>0</v>
      </c>
      <c r="I24">
        <v>1</v>
      </c>
      <c r="J24">
        <v>0</v>
      </c>
      <c r="K24">
        <v>4768</v>
      </c>
      <c r="L24">
        <v>0</v>
      </c>
      <c r="M24">
        <v>0.29202974323225284</v>
      </c>
      <c r="N24">
        <v>0</v>
      </c>
      <c r="O24">
        <v>0</v>
      </c>
      <c r="Q24">
        <f t="shared" si="0"/>
        <v>4132.4583156621457</v>
      </c>
      <c r="R24">
        <f>Q24-B24</f>
        <v>891.45831566214565</v>
      </c>
      <c r="S24">
        <f t="shared" si="1"/>
        <v>891.45831566214565</v>
      </c>
      <c r="T24" s="8">
        <f>S24/B24</f>
        <v>0.27505656145083174</v>
      </c>
      <c r="U24">
        <v>1942</v>
      </c>
      <c r="V24">
        <f t="shared" si="2"/>
        <v>16046.249681918622</v>
      </c>
      <c r="W24">
        <f t="shared" si="3"/>
        <v>34956</v>
      </c>
      <c r="X24">
        <f t="shared" si="4"/>
        <v>891.45831566214565</v>
      </c>
      <c r="Y24">
        <f t="shared" si="5"/>
        <v>794697.92856318969</v>
      </c>
    </row>
    <row r="25" spans="1:25" x14ac:dyDescent="0.35">
      <c r="A25" s="1">
        <v>40939</v>
      </c>
      <c r="B25">
        <v>3794</v>
      </c>
      <c r="C25">
        <v>4240.3999999999996</v>
      </c>
      <c r="D25">
        <v>3742</v>
      </c>
      <c r="E25">
        <v>0</v>
      </c>
      <c r="F25">
        <v>3241</v>
      </c>
      <c r="G25">
        <v>0</v>
      </c>
      <c r="H25">
        <f>IF(AND(L25=0,E25=0,G25=0,I25=0,O25=0,J25=0),1,0)</f>
        <v>0</v>
      </c>
      <c r="I25">
        <v>0</v>
      </c>
      <c r="J25">
        <v>0</v>
      </c>
      <c r="K25">
        <v>4479.333333333333</v>
      </c>
      <c r="L25">
        <v>1</v>
      </c>
      <c r="M25">
        <v>0.5642500290461252</v>
      </c>
      <c r="N25">
        <v>0</v>
      </c>
      <c r="O25">
        <v>0</v>
      </c>
      <c r="Q25">
        <f t="shared" si="0"/>
        <v>4388.5590891777065</v>
      </c>
      <c r="R25">
        <f>Q25-B25</f>
        <v>594.55908917770648</v>
      </c>
      <c r="S25">
        <f t="shared" si="1"/>
        <v>594.55908917770648</v>
      </c>
      <c r="T25" s="8">
        <f>S25/B25</f>
        <v>0.15671035560825158</v>
      </c>
      <c r="U25">
        <v>1287</v>
      </c>
      <c r="V25">
        <f t="shared" si="2"/>
        <v>10702.063605198717</v>
      </c>
      <c r="W25">
        <f t="shared" si="3"/>
        <v>23166</v>
      </c>
      <c r="X25">
        <f t="shared" si="4"/>
        <v>594.55908917770648</v>
      </c>
      <c r="Y25">
        <f t="shared" si="5"/>
        <v>353500.5105238239</v>
      </c>
    </row>
    <row r="26" spans="1:25" x14ac:dyDescent="0.35">
      <c r="A26" s="1">
        <v>40940</v>
      </c>
      <c r="B26">
        <v>3987</v>
      </c>
      <c r="C26">
        <v>4267.8</v>
      </c>
      <c r="D26">
        <v>3516</v>
      </c>
      <c r="E26">
        <v>1</v>
      </c>
      <c r="F26">
        <v>3794</v>
      </c>
      <c r="G26">
        <v>0</v>
      </c>
      <c r="H26">
        <f>IF(AND(L26=0,E26=0,G26=0,I26=0,O26=0,J26=0),1,0)</f>
        <v>0</v>
      </c>
      <c r="I26">
        <v>0</v>
      </c>
      <c r="J26">
        <v>0</v>
      </c>
      <c r="K26">
        <v>4022</v>
      </c>
      <c r="L26">
        <v>0</v>
      </c>
      <c r="M26">
        <v>0.52242360869060067</v>
      </c>
      <c r="N26">
        <v>0</v>
      </c>
      <c r="O26">
        <v>0</v>
      </c>
      <c r="Q26">
        <f t="shared" si="0"/>
        <v>3945.916623443904</v>
      </c>
      <c r="R26">
        <f>Q26-B26</f>
        <v>-41.083376556096027</v>
      </c>
      <c r="S26">
        <f t="shared" si="1"/>
        <v>41.083376556096027</v>
      </c>
      <c r="T26" s="8">
        <f>S26/B26</f>
        <v>1.0304333221995492E-2</v>
      </c>
      <c r="U26">
        <v>949</v>
      </c>
      <c r="V26">
        <f t="shared" si="2"/>
        <v>2958.003112038914</v>
      </c>
      <c r="W26">
        <f t="shared" si="3"/>
        <v>17082</v>
      </c>
      <c r="X26">
        <f t="shared" si="4"/>
        <v>-82.166753112192055</v>
      </c>
      <c r="Y26">
        <f t="shared" si="5"/>
        <v>6751.3753169999227</v>
      </c>
    </row>
    <row r="27" spans="1:25" x14ac:dyDescent="0.35">
      <c r="A27" s="1">
        <v>40941</v>
      </c>
      <c r="B27">
        <v>3841</v>
      </c>
      <c r="C27">
        <v>4243.8</v>
      </c>
      <c r="D27">
        <v>3657</v>
      </c>
      <c r="E27">
        <v>0</v>
      </c>
      <c r="F27">
        <v>3987</v>
      </c>
      <c r="G27">
        <v>0</v>
      </c>
      <c r="H27">
        <f>IF(AND(L27=0,E27=0,G27=0,I27=0,O27=0,J27=0),1,0)</f>
        <v>0</v>
      </c>
      <c r="I27">
        <v>0</v>
      </c>
      <c r="J27">
        <v>0</v>
      </c>
      <c r="K27">
        <v>3674</v>
      </c>
      <c r="L27">
        <v>0</v>
      </c>
      <c r="M27">
        <v>0.48303706285581505</v>
      </c>
      <c r="N27">
        <v>0</v>
      </c>
      <c r="O27">
        <v>1</v>
      </c>
      <c r="Q27">
        <f t="shared" si="0"/>
        <v>4306.4275639486987</v>
      </c>
      <c r="R27">
        <f>Q27-B27</f>
        <v>465.42756394869866</v>
      </c>
      <c r="S27">
        <f t="shared" si="1"/>
        <v>465.42756394869866</v>
      </c>
      <c r="T27" s="8">
        <f>S27/B27</f>
        <v>0.12117353916914832</v>
      </c>
      <c r="U27">
        <v>1223</v>
      </c>
      <c r="V27">
        <f t="shared" si="2"/>
        <v>8377.6961510765759</v>
      </c>
      <c r="W27">
        <f t="shared" si="3"/>
        <v>22014</v>
      </c>
      <c r="X27">
        <f t="shared" si="4"/>
        <v>465.42756394869866</v>
      </c>
      <c r="Y27">
        <f t="shared" si="5"/>
        <v>216622.81728321998</v>
      </c>
    </row>
    <row r="28" spans="1:25" x14ac:dyDescent="0.35">
      <c r="A28" s="1">
        <v>40942</v>
      </c>
      <c r="B28">
        <v>4489</v>
      </c>
      <c r="C28">
        <v>3978.8</v>
      </c>
      <c r="D28">
        <v>4107</v>
      </c>
      <c r="E28">
        <v>0</v>
      </c>
      <c r="F28">
        <v>3841</v>
      </c>
      <c r="G28">
        <v>0</v>
      </c>
      <c r="H28">
        <f>IF(AND(L28=0,E28=0,G28=0,I28=0,O28=0,J28=0),1,0)</f>
        <v>0</v>
      </c>
      <c r="I28">
        <v>0</v>
      </c>
      <c r="J28">
        <v>1</v>
      </c>
      <c r="K28">
        <v>3874</v>
      </c>
      <c r="L28">
        <v>0</v>
      </c>
      <c r="M28">
        <v>0.57528755663994424</v>
      </c>
      <c r="N28">
        <v>0</v>
      </c>
      <c r="O28">
        <v>0</v>
      </c>
      <c r="Q28">
        <f t="shared" si="0"/>
        <v>4610.7277828754713</v>
      </c>
      <c r="R28">
        <f>Q28-B28</f>
        <v>121.72778287547135</v>
      </c>
      <c r="S28">
        <f t="shared" si="1"/>
        <v>121.72778287547135</v>
      </c>
      <c r="T28" s="8">
        <f>S28/B28</f>
        <v>2.7116904182550979E-2</v>
      </c>
      <c r="U28">
        <v>988</v>
      </c>
      <c r="V28">
        <f t="shared" si="2"/>
        <v>2191.1000917584843</v>
      </c>
      <c r="W28">
        <f t="shared" si="3"/>
        <v>17784</v>
      </c>
      <c r="X28">
        <f t="shared" si="4"/>
        <v>121.72778287547135</v>
      </c>
      <c r="Y28">
        <f t="shared" si="5"/>
        <v>14817.653123777896</v>
      </c>
    </row>
    <row r="29" spans="1:25" x14ac:dyDescent="0.35">
      <c r="A29" s="1">
        <v>40943</v>
      </c>
      <c r="B29">
        <v>5628</v>
      </c>
      <c r="C29">
        <v>3870.4</v>
      </c>
      <c r="D29">
        <v>5166</v>
      </c>
      <c r="E29">
        <v>0</v>
      </c>
      <c r="F29">
        <v>4489</v>
      </c>
      <c r="G29">
        <v>1</v>
      </c>
      <c r="H29">
        <f>IF(AND(L29=0,E29=0,G29=0,I29=0,O29=0,J29=0),1,0)</f>
        <v>0</v>
      </c>
      <c r="I29">
        <v>0</v>
      </c>
      <c r="J29">
        <v>0</v>
      </c>
      <c r="K29">
        <v>4105.666666666667</v>
      </c>
      <c r="L29">
        <v>0</v>
      </c>
      <c r="M29">
        <v>0.63233414662484022</v>
      </c>
      <c r="N29">
        <v>1</v>
      </c>
      <c r="O29">
        <v>0</v>
      </c>
      <c r="Q29">
        <f t="shared" si="0"/>
        <v>5406.1298156724806</v>
      </c>
      <c r="R29">
        <f>Q29-B29</f>
        <v>-221.87018432751938</v>
      </c>
      <c r="S29">
        <f t="shared" si="1"/>
        <v>221.87018432751938</v>
      </c>
      <c r="T29" s="8">
        <f>S29/B29</f>
        <v>3.9422562957981411E-2</v>
      </c>
      <c r="U29">
        <v>946</v>
      </c>
      <c r="V29">
        <f t="shared" si="2"/>
        <v>15974.653271581396</v>
      </c>
      <c r="W29">
        <f t="shared" si="3"/>
        <v>17028</v>
      </c>
      <c r="X29">
        <f t="shared" si="4"/>
        <v>-443.74036865503876</v>
      </c>
      <c r="Y29">
        <f t="shared" si="5"/>
        <v>196905.5147741097</v>
      </c>
    </row>
    <row r="30" spans="1:25" x14ac:dyDescent="0.35">
      <c r="A30" s="1">
        <v>40944</v>
      </c>
      <c r="B30">
        <v>4295</v>
      </c>
      <c r="C30">
        <v>4347.8</v>
      </c>
      <c r="D30">
        <v>5031</v>
      </c>
      <c r="E30">
        <v>0</v>
      </c>
      <c r="F30">
        <v>5628</v>
      </c>
      <c r="G30">
        <v>0</v>
      </c>
      <c r="H30">
        <f>IF(AND(L30=0,E30=0,G30=0,I30=0,O30=0,J30=0),1,0)</f>
        <v>1</v>
      </c>
      <c r="I30">
        <v>0</v>
      </c>
      <c r="J30">
        <v>0</v>
      </c>
      <c r="K30">
        <v>4652.666666666667</v>
      </c>
      <c r="L30">
        <v>0</v>
      </c>
      <c r="M30">
        <v>0.3451260601835715</v>
      </c>
      <c r="N30">
        <v>1</v>
      </c>
      <c r="O30">
        <v>0</v>
      </c>
      <c r="Q30">
        <f t="shared" si="0"/>
        <v>5693.6543035044087</v>
      </c>
      <c r="R30">
        <f>Q30-B30</f>
        <v>1398.6543035044087</v>
      </c>
      <c r="S30">
        <f t="shared" si="1"/>
        <v>1398.6543035044087</v>
      </c>
      <c r="T30" s="8">
        <f>S30/B30</f>
        <v>0.32564710209648634</v>
      </c>
      <c r="U30">
        <v>1698</v>
      </c>
      <c r="V30">
        <f t="shared" si="2"/>
        <v>25175.777463079357</v>
      </c>
      <c r="W30">
        <f t="shared" si="3"/>
        <v>30564</v>
      </c>
      <c r="X30">
        <f t="shared" si="4"/>
        <v>1398.6543035044087</v>
      </c>
      <c r="Y30">
        <f t="shared" si="5"/>
        <v>1956233.8607114027</v>
      </c>
    </row>
    <row r="31" spans="1:25" x14ac:dyDescent="0.35">
      <c r="A31" s="1">
        <v>40945</v>
      </c>
      <c r="B31">
        <v>3259</v>
      </c>
      <c r="C31">
        <v>4448</v>
      </c>
      <c r="D31">
        <v>3241</v>
      </c>
      <c r="E31">
        <v>0</v>
      </c>
      <c r="F31">
        <v>4295</v>
      </c>
      <c r="G31">
        <v>0</v>
      </c>
      <c r="H31">
        <f>IF(AND(L31=0,E31=0,G31=0,I31=0,O31=0,J31=0),1,0)</f>
        <v>0</v>
      </c>
      <c r="I31">
        <v>1</v>
      </c>
      <c r="J31">
        <v>0</v>
      </c>
      <c r="K31">
        <v>4804</v>
      </c>
      <c r="L31">
        <v>0</v>
      </c>
      <c r="M31">
        <v>0.37963285697687926</v>
      </c>
      <c r="N31">
        <v>0</v>
      </c>
      <c r="O31">
        <v>0</v>
      </c>
      <c r="Q31">
        <f t="shared" si="0"/>
        <v>3827.6259621351733</v>
      </c>
      <c r="R31">
        <f>Q31-B31</f>
        <v>568.62596213517327</v>
      </c>
      <c r="S31">
        <f t="shared" si="1"/>
        <v>568.62596213517327</v>
      </c>
      <c r="T31" s="8">
        <f>S31/B31</f>
        <v>0.17447866282147079</v>
      </c>
      <c r="U31">
        <v>1738</v>
      </c>
      <c r="V31">
        <f t="shared" si="2"/>
        <v>10235.267318433118</v>
      </c>
      <c r="W31">
        <f t="shared" si="3"/>
        <v>31284</v>
      </c>
      <c r="X31">
        <f t="shared" si="4"/>
        <v>568.62596213517327</v>
      </c>
      <c r="Y31">
        <f t="shared" si="5"/>
        <v>323335.48481415148</v>
      </c>
    </row>
    <row r="32" spans="1:25" x14ac:dyDescent="0.35">
      <c r="A32" s="1">
        <v>40946</v>
      </c>
      <c r="B32">
        <v>3582</v>
      </c>
      <c r="C32">
        <v>4302.3999999999996</v>
      </c>
      <c r="D32">
        <v>3794</v>
      </c>
      <c r="E32">
        <v>0</v>
      </c>
      <c r="F32">
        <v>3259</v>
      </c>
      <c r="G32">
        <v>0</v>
      </c>
      <c r="H32">
        <f>IF(AND(L32=0,E32=0,G32=0,I32=0,O32=0,J32=0),1,0)</f>
        <v>0</v>
      </c>
      <c r="I32">
        <v>0</v>
      </c>
      <c r="J32">
        <v>0</v>
      </c>
      <c r="K32">
        <v>4394</v>
      </c>
      <c r="L32">
        <v>1</v>
      </c>
      <c r="M32">
        <v>0.53752759381898452</v>
      </c>
      <c r="N32">
        <v>0</v>
      </c>
      <c r="O32">
        <v>0</v>
      </c>
      <c r="Q32">
        <f t="shared" si="0"/>
        <v>4379.110384141527</v>
      </c>
      <c r="R32">
        <f>Q32-B32</f>
        <v>797.11038414152699</v>
      </c>
      <c r="S32">
        <f t="shared" si="1"/>
        <v>797.11038414152699</v>
      </c>
      <c r="T32" s="8">
        <f>S32/B32</f>
        <v>0.22253221221148156</v>
      </c>
      <c r="U32">
        <v>1186</v>
      </c>
      <c r="V32">
        <f t="shared" si="2"/>
        <v>14347.986914547486</v>
      </c>
      <c r="W32">
        <f t="shared" si="3"/>
        <v>21348</v>
      </c>
      <c r="X32">
        <f t="shared" si="4"/>
        <v>797.11038414152699</v>
      </c>
      <c r="Y32">
        <f t="shared" si="5"/>
        <v>635384.96450625267</v>
      </c>
    </row>
    <row r="33" spans="1:25" x14ac:dyDescent="0.35">
      <c r="A33" s="1">
        <v>40947</v>
      </c>
      <c r="B33">
        <v>3878</v>
      </c>
      <c r="C33">
        <v>4250.6000000000004</v>
      </c>
      <c r="D33">
        <v>3987</v>
      </c>
      <c r="E33">
        <v>1</v>
      </c>
      <c r="F33">
        <v>3582</v>
      </c>
      <c r="G33">
        <v>0</v>
      </c>
      <c r="H33">
        <f>IF(AND(L33=0,E33=0,G33=0,I33=0,O33=0,J33=0),1,0)</f>
        <v>0</v>
      </c>
      <c r="I33">
        <v>0</v>
      </c>
      <c r="J33">
        <v>0</v>
      </c>
      <c r="K33">
        <v>3712</v>
      </c>
      <c r="L33">
        <v>0</v>
      </c>
      <c r="M33">
        <v>0.53439061229232021</v>
      </c>
      <c r="N33">
        <v>0</v>
      </c>
      <c r="O33">
        <v>0</v>
      </c>
      <c r="Q33">
        <f t="shared" si="0"/>
        <v>3909.5936582331174</v>
      </c>
      <c r="R33">
        <f>Q33-B33</f>
        <v>31.593658233117367</v>
      </c>
      <c r="S33">
        <f t="shared" si="1"/>
        <v>31.593658233117367</v>
      </c>
      <c r="T33" s="8">
        <f>S33/B33</f>
        <v>8.1468948512422295E-3</v>
      </c>
      <c r="U33">
        <v>1060</v>
      </c>
      <c r="V33">
        <f t="shared" si="2"/>
        <v>568.6858481961126</v>
      </c>
      <c r="W33">
        <f t="shared" si="3"/>
        <v>19080</v>
      </c>
      <c r="X33">
        <f t="shared" si="4"/>
        <v>31.593658233117367</v>
      </c>
      <c r="Y33">
        <f t="shared" si="5"/>
        <v>998.15924055102482</v>
      </c>
    </row>
    <row r="34" spans="1:25" x14ac:dyDescent="0.35">
      <c r="A34" s="1">
        <v>40948</v>
      </c>
      <c r="B34">
        <v>4423</v>
      </c>
      <c r="C34">
        <v>4128.3999999999996</v>
      </c>
      <c r="D34">
        <v>3841</v>
      </c>
      <c r="E34">
        <v>0</v>
      </c>
      <c r="F34">
        <v>3878</v>
      </c>
      <c r="G34">
        <v>0</v>
      </c>
      <c r="H34">
        <f>IF(AND(L34=0,E34=0,G34=0,I34=0,O34=0,J34=0),1,0)</f>
        <v>0</v>
      </c>
      <c r="I34">
        <v>0</v>
      </c>
      <c r="J34">
        <v>0</v>
      </c>
      <c r="K34">
        <v>3573</v>
      </c>
      <c r="L34">
        <v>0</v>
      </c>
      <c r="M34">
        <v>0.5633205530382247</v>
      </c>
      <c r="N34">
        <v>0</v>
      </c>
      <c r="O34">
        <v>1</v>
      </c>
      <c r="Q34">
        <f t="shared" si="0"/>
        <v>4291.437476480538</v>
      </c>
      <c r="R34">
        <f>Q34-B34</f>
        <v>-131.56252351946205</v>
      </c>
      <c r="S34">
        <f t="shared" si="1"/>
        <v>131.56252351946205</v>
      </c>
      <c r="T34" s="8">
        <f>S34/B34</f>
        <v>2.9745087840710387E-2</v>
      </c>
      <c r="U34">
        <v>570</v>
      </c>
      <c r="V34">
        <f t="shared" si="2"/>
        <v>9472.5016934012674</v>
      </c>
      <c r="W34">
        <f t="shared" si="3"/>
        <v>10260</v>
      </c>
      <c r="X34">
        <f t="shared" si="4"/>
        <v>-263.12504703892409</v>
      </c>
      <c r="Y34">
        <f t="shared" si="5"/>
        <v>69234.790379236016</v>
      </c>
    </row>
    <row r="35" spans="1:25" x14ac:dyDescent="0.35">
      <c r="A35" s="1">
        <v>40949</v>
      </c>
      <c r="B35">
        <v>4431</v>
      </c>
      <c r="C35">
        <v>3887.4</v>
      </c>
      <c r="D35">
        <v>4489</v>
      </c>
      <c r="E35">
        <v>0</v>
      </c>
      <c r="F35">
        <v>4423</v>
      </c>
      <c r="G35">
        <v>0</v>
      </c>
      <c r="H35">
        <f>IF(AND(L35=0,E35=0,G35=0,I35=0,O35=0,J35=0),1,0)</f>
        <v>0</v>
      </c>
      <c r="I35">
        <v>0</v>
      </c>
      <c r="J35">
        <v>1</v>
      </c>
      <c r="K35">
        <v>3961</v>
      </c>
      <c r="L35">
        <v>0</v>
      </c>
      <c r="M35">
        <v>0.5009294760079005</v>
      </c>
      <c r="N35">
        <v>0</v>
      </c>
      <c r="O35">
        <v>0</v>
      </c>
      <c r="Q35">
        <f t="shared" si="0"/>
        <v>4922.762862960084</v>
      </c>
      <c r="R35">
        <f>Q35-B35</f>
        <v>491.76286296008402</v>
      </c>
      <c r="S35">
        <f t="shared" si="1"/>
        <v>491.76286296008402</v>
      </c>
      <c r="T35" s="8">
        <f>S35/B35</f>
        <v>0.11098236582263236</v>
      </c>
      <c r="U35">
        <v>929</v>
      </c>
      <c r="V35">
        <f t="shared" si="2"/>
        <v>8851.7315332815124</v>
      </c>
      <c r="W35">
        <f t="shared" si="3"/>
        <v>16722</v>
      </c>
      <c r="X35">
        <f t="shared" si="4"/>
        <v>491.76286296008402</v>
      </c>
      <c r="Y35">
        <f t="shared" si="5"/>
        <v>241830.71338669836</v>
      </c>
    </row>
    <row r="36" spans="1:25" x14ac:dyDescent="0.35">
      <c r="A36" s="1">
        <v>40950</v>
      </c>
      <c r="B36">
        <v>5229</v>
      </c>
      <c r="C36">
        <v>3914.6</v>
      </c>
      <c r="D36">
        <v>5628</v>
      </c>
      <c r="E36">
        <v>0</v>
      </c>
      <c r="F36">
        <v>4431</v>
      </c>
      <c r="G36">
        <v>1</v>
      </c>
      <c r="H36">
        <f>IF(AND(L36=0,E36=0,G36=0,I36=0,O36=0,J36=0),1,0)</f>
        <v>0</v>
      </c>
      <c r="I36">
        <v>0</v>
      </c>
      <c r="J36">
        <v>0</v>
      </c>
      <c r="K36">
        <v>4244</v>
      </c>
      <c r="L36">
        <v>0</v>
      </c>
      <c r="M36">
        <v>0.5927152317880795</v>
      </c>
      <c r="N36">
        <v>1</v>
      </c>
      <c r="O36">
        <v>0</v>
      </c>
      <c r="Q36">
        <f t="shared" si="0"/>
        <v>5568.6294452140692</v>
      </c>
      <c r="R36">
        <f>Q36-B36</f>
        <v>339.62944521406916</v>
      </c>
      <c r="S36">
        <f t="shared" si="1"/>
        <v>339.62944521406916</v>
      </c>
      <c r="T36" s="8">
        <f>S36/B36</f>
        <v>6.4951127407548132E-2</v>
      </c>
      <c r="U36">
        <v>1130</v>
      </c>
      <c r="V36">
        <f t="shared" si="2"/>
        <v>6113.330013853245</v>
      </c>
      <c r="W36">
        <f t="shared" si="3"/>
        <v>20340</v>
      </c>
      <c r="X36">
        <f t="shared" si="4"/>
        <v>339.62944521406916</v>
      </c>
      <c r="Y36">
        <f t="shared" si="5"/>
        <v>115348.16005641641</v>
      </c>
    </row>
    <row r="37" spans="1:25" x14ac:dyDescent="0.35">
      <c r="A37" s="1">
        <v>40951</v>
      </c>
      <c r="B37">
        <v>5357</v>
      </c>
      <c r="C37">
        <v>4308.6000000000004</v>
      </c>
      <c r="D37">
        <v>4295</v>
      </c>
      <c r="E37">
        <v>0</v>
      </c>
      <c r="F37">
        <v>5229</v>
      </c>
      <c r="G37">
        <v>0</v>
      </c>
      <c r="H37">
        <f>IF(AND(L37=0,E37=0,G37=0,I37=0,O37=0,J37=0),1,0)</f>
        <v>1</v>
      </c>
      <c r="I37">
        <v>0</v>
      </c>
      <c r="J37">
        <v>0</v>
      </c>
      <c r="K37">
        <v>4694.333333333333</v>
      </c>
      <c r="L37">
        <v>0</v>
      </c>
      <c r="M37">
        <v>0.51487161612640875</v>
      </c>
      <c r="N37">
        <v>1</v>
      </c>
      <c r="O37">
        <v>0</v>
      </c>
      <c r="Q37">
        <f t="shared" si="0"/>
        <v>5379.7348951157601</v>
      </c>
      <c r="R37">
        <f>Q37-B37</f>
        <v>22.734895115760082</v>
      </c>
      <c r="S37">
        <f t="shared" si="1"/>
        <v>22.734895115760082</v>
      </c>
      <c r="T37" s="8">
        <f>S37/B37</f>
        <v>4.2439602605488297E-3</v>
      </c>
      <c r="U37">
        <v>831</v>
      </c>
      <c r="V37">
        <f t="shared" si="2"/>
        <v>409.22811208368148</v>
      </c>
      <c r="W37">
        <f t="shared" si="3"/>
        <v>14958</v>
      </c>
      <c r="X37">
        <f t="shared" si="4"/>
        <v>22.734895115760082</v>
      </c>
      <c r="Y37">
        <f t="shared" si="5"/>
        <v>516.87545592461163</v>
      </c>
    </row>
    <row r="38" spans="1:25" x14ac:dyDescent="0.35">
      <c r="A38" s="1">
        <v>40952</v>
      </c>
      <c r="B38">
        <v>4260</v>
      </c>
      <c r="C38">
        <v>4663.6000000000004</v>
      </c>
      <c r="D38">
        <v>3259</v>
      </c>
      <c r="E38">
        <v>0</v>
      </c>
      <c r="F38">
        <v>5357</v>
      </c>
      <c r="G38">
        <v>0</v>
      </c>
      <c r="H38">
        <f>IF(AND(L38=0,E38=0,G38=0,I38=0,O38=0,J38=0),1,0)</f>
        <v>0</v>
      </c>
      <c r="I38">
        <v>1</v>
      </c>
      <c r="J38">
        <v>0</v>
      </c>
      <c r="K38">
        <v>5005.666666666667</v>
      </c>
      <c r="L38">
        <v>0</v>
      </c>
      <c r="M38">
        <v>0.37254560241663764</v>
      </c>
      <c r="N38">
        <v>0</v>
      </c>
      <c r="O38">
        <v>0</v>
      </c>
      <c r="Q38">
        <f t="shared" si="0"/>
        <v>4218.3131545684164</v>
      </c>
      <c r="R38">
        <f>Q38-B38</f>
        <v>-41.686845431583606</v>
      </c>
      <c r="S38">
        <f t="shared" si="1"/>
        <v>41.686845431583606</v>
      </c>
      <c r="T38" s="8">
        <f>S38/B38</f>
        <v>9.7856444675078879E-3</v>
      </c>
      <c r="U38">
        <v>1527</v>
      </c>
      <c r="V38">
        <f t="shared" si="2"/>
        <v>3001.4528710740196</v>
      </c>
      <c r="W38">
        <f t="shared" si="3"/>
        <v>27486</v>
      </c>
      <c r="X38">
        <f t="shared" si="4"/>
        <v>-83.373690863167212</v>
      </c>
      <c r="Y38">
        <f t="shared" si="5"/>
        <v>6951.1723281469722</v>
      </c>
    </row>
    <row r="39" spans="1:25" x14ac:dyDescent="0.35">
      <c r="A39" s="1">
        <v>40953</v>
      </c>
      <c r="B39">
        <v>6659</v>
      </c>
      <c r="C39">
        <v>4740</v>
      </c>
      <c r="D39">
        <v>3582</v>
      </c>
      <c r="E39">
        <v>0</v>
      </c>
      <c r="F39">
        <v>4260</v>
      </c>
      <c r="G39">
        <v>0</v>
      </c>
      <c r="H39">
        <f>IF(AND(L39=0,E39=0,G39=0,I39=0,O39=0,J39=0),1,0)</f>
        <v>0</v>
      </c>
      <c r="I39">
        <v>0</v>
      </c>
      <c r="J39">
        <v>0</v>
      </c>
      <c r="K39">
        <v>4948.666666666667</v>
      </c>
      <c r="L39">
        <v>1</v>
      </c>
      <c r="M39">
        <v>0.7787266178691763</v>
      </c>
      <c r="N39">
        <v>0</v>
      </c>
      <c r="O39">
        <v>0</v>
      </c>
      <c r="Q39">
        <f t="shared" si="0"/>
        <v>4808.638620773645</v>
      </c>
      <c r="R39">
        <f>Q39-B39</f>
        <v>-1850.361379226355</v>
      </c>
      <c r="S39">
        <f t="shared" si="1"/>
        <v>1850.361379226355</v>
      </c>
      <c r="T39" s="8">
        <f>S39/B39</f>
        <v>0.27787376170991968</v>
      </c>
      <c r="U39">
        <v>61</v>
      </c>
      <c r="V39">
        <f t="shared" si="2"/>
        <v>133226.01930429757</v>
      </c>
      <c r="W39">
        <f t="shared" si="3"/>
        <v>1098</v>
      </c>
      <c r="X39">
        <f t="shared" si="4"/>
        <v>-3700.72275845271</v>
      </c>
      <c r="Y39">
        <f t="shared" si="5"/>
        <v>13695348.934929835</v>
      </c>
    </row>
    <row r="40" spans="1:25" x14ac:dyDescent="0.35">
      <c r="A40" s="1">
        <v>40954</v>
      </c>
      <c r="B40">
        <v>3800</v>
      </c>
      <c r="C40">
        <v>5187.2</v>
      </c>
      <c r="D40">
        <v>3878</v>
      </c>
      <c r="E40">
        <v>1</v>
      </c>
      <c r="F40">
        <v>6659</v>
      </c>
      <c r="G40">
        <v>0</v>
      </c>
      <c r="H40">
        <f>IF(AND(L40=0,E40=0,G40=0,I40=0,O40=0,J40=0),1,0)</f>
        <v>0</v>
      </c>
      <c r="I40">
        <v>0</v>
      </c>
      <c r="J40">
        <v>0</v>
      </c>
      <c r="K40">
        <v>5425.333333333333</v>
      </c>
      <c r="L40">
        <v>0</v>
      </c>
      <c r="M40">
        <v>0.16782851167654234</v>
      </c>
      <c r="N40">
        <v>0</v>
      </c>
      <c r="O40">
        <v>0</v>
      </c>
      <c r="Q40">
        <f t="shared" si="0"/>
        <v>5387.5353630662785</v>
      </c>
      <c r="R40">
        <f>Q40-B40</f>
        <v>1587.5353630662785</v>
      </c>
      <c r="S40">
        <f t="shared" si="1"/>
        <v>1587.5353630662785</v>
      </c>
      <c r="T40" s="8">
        <f>S40/B40</f>
        <v>0.4177724639648101</v>
      </c>
      <c r="U40">
        <v>1530</v>
      </c>
      <c r="V40">
        <f t="shared" si="2"/>
        <v>28575.636535193014</v>
      </c>
      <c r="W40">
        <f t="shared" si="3"/>
        <v>27540</v>
      </c>
      <c r="X40">
        <f t="shared" si="4"/>
        <v>1587.5353630662785</v>
      </c>
      <c r="Y40">
        <f t="shared" si="5"/>
        <v>2520268.5289859804</v>
      </c>
    </row>
    <row r="41" spans="1:25" x14ac:dyDescent="0.35">
      <c r="A41" s="1">
        <v>40955</v>
      </c>
      <c r="B41">
        <v>3960</v>
      </c>
      <c r="C41">
        <v>5061</v>
      </c>
      <c r="D41">
        <v>4423</v>
      </c>
      <c r="E41">
        <v>0</v>
      </c>
      <c r="F41">
        <v>3800</v>
      </c>
      <c r="G41">
        <v>0</v>
      </c>
      <c r="H41">
        <f>IF(AND(L41=0,E41=0,G41=0,I41=0,O41=0,J41=0),1,0)</f>
        <v>0</v>
      </c>
      <c r="I41">
        <v>0</v>
      </c>
      <c r="J41">
        <v>0</v>
      </c>
      <c r="K41">
        <v>4906.333333333333</v>
      </c>
      <c r="L41">
        <v>0</v>
      </c>
      <c r="M41">
        <v>0.51858952015801096</v>
      </c>
      <c r="N41">
        <v>0</v>
      </c>
      <c r="O41">
        <v>1</v>
      </c>
      <c r="Q41">
        <f t="shared" si="0"/>
        <v>4897.0278999195107</v>
      </c>
      <c r="R41">
        <f>Q41-B41</f>
        <v>937.02789991951067</v>
      </c>
      <c r="S41">
        <f t="shared" si="1"/>
        <v>937.02789991951067</v>
      </c>
      <c r="T41" s="8">
        <f>S41/B41</f>
        <v>0.23662320705038148</v>
      </c>
      <c r="U41">
        <v>1001</v>
      </c>
      <c r="V41">
        <f t="shared" si="2"/>
        <v>16866.502198551192</v>
      </c>
      <c r="W41">
        <f t="shared" si="3"/>
        <v>18018</v>
      </c>
      <c r="X41">
        <f t="shared" si="4"/>
        <v>937.02789991951067</v>
      </c>
      <c r="Y41">
        <f t="shared" si="5"/>
        <v>878021.28522756847</v>
      </c>
    </row>
    <row r="42" spans="1:25" x14ac:dyDescent="0.35">
      <c r="A42" s="1">
        <v>40956</v>
      </c>
      <c r="B42">
        <v>4609</v>
      </c>
      <c r="C42">
        <v>4807.2</v>
      </c>
      <c r="D42">
        <v>4431</v>
      </c>
      <c r="E42">
        <v>0</v>
      </c>
      <c r="F42">
        <v>3960</v>
      </c>
      <c r="G42">
        <v>0</v>
      </c>
      <c r="H42">
        <f>IF(AND(L42=0,E42=0,G42=0,I42=0,O42=0,J42=0),1,0)</f>
        <v>0</v>
      </c>
      <c r="I42">
        <v>0</v>
      </c>
      <c r="J42">
        <v>1</v>
      </c>
      <c r="K42">
        <v>4806.333333333333</v>
      </c>
      <c r="L42">
        <v>0</v>
      </c>
      <c r="M42">
        <v>0.57540374114093185</v>
      </c>
      <c r="N42">
        <v>0</v>
      </c>
      <c r="O42">
        <v>0</v>
      </c>
      <c r="Q42">
        <f t="shared" si="0"/>
        <v>5062.0986813926347</v>
      </c>
      <c r="R42">
        <f>Q42-B42</f>
        <v>453.09868139263472</v>
      </c>
      <c r="S42">
        <f t="shared" si="1"/>
        <v>453.09868139263472</v>
      </c>
      <c r="T42" s="8">
        <f>S42/B42</f>
        <v>9.8307372834158108E-2</v>
      </c>
      <c r="U42">
        <v>992</v>
      </c>
      <c r="V42">
        <f t="shared" si="2"/>
        <v>8155.7762650674249</v>
      </c>
      <c r="W42">
        <f t="shared" si="3"/>
        <v>17856</v>
      </c>
      <c r="X42">
        <f t="shared" si="4"/>
        <v>453.09868139263472</v>
      </c>
      <c r="Y42">
        <f t="shared" si="5"/>
        <v>205298.4150797443</v>
      </c>
    </row>
    <row r="43" spans="1:25" x14ac:dyDescent="0.35">
      <c r="A43" s="1">
        <v>40957</v>
      </c>
      <c r="B43">
        <v>4848</v>
      </c>
      <c r="C43">
        <v>4657.6000000000004</v>
      </c>
      <c r="D43">
        <v>5229</v>
      </c>
      <c r="E43">
        <v>0</v>
      </c>
      <c r="F43">
        <v>4609</v>
      </c>
      <c r="G43">
        <v>1</v>
      </c>
      <c r="H43">
        <f>IF(AND(L43=0,E43=0,G43=0,I43=0,O43=0,J43=0),1,0)</f>
        <v>0</v>
      </c>
      <c r="I43">
        <v>0</v>
      </c>
      <c r="J43">
        <v>0</v>
      </c>
      <c r="K43">
        <v>4123</v>
      </c>
      <c r="L43">
        <v>0</v>
      </c>
      <c r="M43">
        <v>0.52776809573602879</v>
      </c>
      <c r="N43">
        <v>1</v>
      </c>
      <c r="O43">
        <v>0</v>
      </c>
      <c r="Q43">
        <f t="shared" si="0"/>
        <v>5465.7630988008423</v>
      </c>
      <c r="R43">
        <f>Q43-B43</f>
        <v>617.76309880084227</v>
      </c>
      <c r="S43">
        <f t="shared" si="1"/>
        <v>617.76309880084227</v>
      </c>
      <c r="T43" s="8">
        <f>S43/B43</f>
        <v>0.12742638176585031</v>
      </c>
      <c r="U43">
        <v>1877</v>
      </c>
      <c r="V43">
        <f t="shared" si="2"/>
        <v>11119.735778415161</v>
      </c>
      <c r="W43">
        <f t="shared" si="3"/>
        <v>33786</v>
      </c>
      <c r="X43">
        <f t="shared" si="4"/>
        <v>617.76309880084227</v>
      </c>
      <c r="Y43">
        <f t="shared" si="5"/>
        <v>381631.24624001922</v>
      </c>
    </row>
    <row r="44" spans="1:25" x14ac:dyDescent="0.35">
      <c r="A44" s="1">
        <v>40958</v>
      </c>
      <c r="B44">
        <v>4972</v>
      </c>
      <c r="C44">
        <v>4775.2</v>
      </c>
      <c r="D44">
        <v>5357</v>
      </c>
      <c r="E44">
        <v>0</v>
      </c>
      <c r="F44">
        <v>4848</v>
      </c>
      <c r="G44">
        <v>0</v>
      </c>
      <c r="H44">
        <f>IF(AND(L44=0,E44=0,G44=0,I44=0,O44=0,J44=0),1,0)</f>
        <v>1</v>
      </c>
      <c r="I44">
        <v>0</v>
      </c>
      <c r="J44">
        <v>0</v>
      </c>
      <c r="K44">
        <v>4472.333333333333</v>
      </c>
      <c r="L44">
        <v>0</v>
      </c>
      <c r="M44">
        <v>0.51440687812245844</v>
      </c>
      <c r="N44">
        <v>1</v>
      </c>
      <c r="O44">
        <v>0</v>
      </c>
      <c r="Q44">
        <f t="shared" si="0"/>
        <v>5492.2350632629896</v>
      </c>
      <c r="R44">
        <f>Q44-B44</f>
        <v>520.23506326298957</v>
      </c>
      <c r="S44">
        <f t="shared" si="1"/>
        <v>520.23506326298957</v>
      </c>
      <c r="T44" s="8">
        <f>S44/B44</f>
        <v>0.10463295721299067</v>
      </c>
      <c r="U44">
        <v>1273</v>
      </c>
      <c r="V44">
        <f t="shared" si="2"/>
        <v>9364.2311387338123</v>
      </c>
      <c r="W44">
        <f t="shared" si="3"/>
        <v>22914</v>
      </c>
      <c r="X44">
        <f t="shared" si="4"/>
        <v>520.23506326298957</v>
      </c>
      <c r="Y44">
        <f t="shared" si="5"/>
        <v>270644.52104824677</v>
      </c>
    </row>
    <row r="45" spans="1:25" x14ac:dyDescent="0.35">
      <c r="A45" s="1">
        <v>40959</v>
      </c>
      <c r="B45">
        <v>3215</v>
      </c>
      <c r="C45">
        <v>4437.8</v>
      </c>
      <c r="D45">
        <v>4260</v>
      </c>
      <c r="E45">
        <v>0</v>
      </c>
      <c r="F45">
        <v>4972</v>
      </c>
      <c r="G45">
        <v>0</v>
      </c>
      <c r="H45">
        <f>IF(AND(L45=0,E45=0,G45=0,I45=0,O45=0,J45=0),1,0)</f>
        <v>0</v>
      </c>
      <c r="I45">
        <v>1</v>
      </c>
      <c r="J45">
        <v>0</v>
      </c>
      <c r="K45">
        <v>4809.666666666667</v>
      </c>
      <c r="L45">
        <v>0</v>
      </c>
      <c r="M45">
        <v>0.29586383176484254</v>
      </c>
      <c r="N45">
        <v>0</v>
      </c>
      <c r="O45">
        <v>0</v>
      </c>
      <c r="Q45">
        <f t="shared" si="0"/>
        <v>4321.2595182441173</v>
      </c>
      <c r="R45">
        <f>Q45-B45</f>
        <v>1106.2595182441173</v>
      </c>
      <c r="S45">
        <f t="shared" si="1"/>
        <v>1106.2595182441173</v>
      </c>
      <c r="T45" s="8">
        <f>S45/B45</f>
        <v>0.34409316275089186</v>
      </c>
      <c r="U45">
        <v>1478</v>
      </c>
      <c r="V45">
        <f t="shared" si="2"/>
        <v>19912.671328394114</v>
      </c>
      <c r="W45">
        <f t="shared" si="3"/>
        <v>26604</v>
      </c>
      <c r="X45">
        <f t="shared" si="4"/>
        <v>1106.2595182441173</v>
      </c>
      <c r="Y45">
        <f t="shared" si="5"/>
        <v>1223810.1217057065</v>
      </c>
    </row>
    <row r="46" spans="1:25" x14ac:dyDescent="0.35">
      <c r="A46" s="1">
        <v>40960</v>
      </c>
      <c r="B46">
        <v>3789</v>
      </c>
      <c r="C46">
        <v>4320.8</v>
      </c>
      <c r="D46">
        <v>6659</v>
      </c>
      <c r="E46">
        <v>0</v>
      </c>
      <c r="F46">
        <v>3215</v>
      </c>
      <c r="G46">
        <v>0</v>
      </c>
      <c r="H46">
        <f>IF(AND(L46=0,E46=0,G46=0,I46=0,O46=0,J46=0),1,0)</f>
        <v>0</v>
      </c>
      <c r="I46">
        <v>0</v>
      </c>
      <c r="J46">
        <v>0</v>
      </c>
      <c r="K46">
        <v>4345</v>
      </c>
      <c r="L46">
        <v>1</v>
      </c>
      <c r="M46">
        <v>0.56668990356686422</v>
      </c>
      <c r="N46">
        <v>0</v>
      </c>
      <c r="O46">
        <v>0</v>
      </c>
      <c r="Q46">
        <f t="shared" si="0"/>
        <v>5165.8203982173218</v>
      </c>
      <c r="R46">
        <f>Q46-B46</f>
        <v>1376.8203982173218</v>
      </c>
      <c r="S46">
        <f t="shared" si="1"/>
        <v>1376.8203982173218</v>
      </c>
      <c r="T46" s="8">
        <f>S46/B46</f>
        <v>0.36337302671346577</v>
      </c>
      <c r="U46">
        <v>796</v>
      </c>
      <c r="V46">
        <f t="shared" si="2"/>
        <v>24782.767167911792</v>
      </c>
      <c r="W46">
        <f t="shared" si="3"/>
        <v>14328</v>
      </c>
      <c r="X46">
        <f t="shared" si="4"/>
        <v>1376.8203982173218</v>
      </c>
      <c r="Y46">
        <f t="shared" si="5"/>
        <v>1895634.4089473046</v>
      </c>
    </row>
    <row r="47" spans="1:25" x14ac:dyDescent="0.35">
      <c r="A47" s="1">
        <v>40961</v>
      </c>
      <c r="B47">
        <v>3695</v>
      </c>
      <c r="C47">
        <v>4286.6000000000004</v>
      </c>
      <c r="D47">
        <v>3800</v>
      </c>
      <c r="E47">
        <v>1</v>
      </c>
      <c r="F47">
        <v>3789</v>
      </c>
      <c r="G47">
        <v>0</v>
      </c>
      <c r="H47">
        <f>IF(AND(L47=0,E47=0,G47=0,I47=0,O47=0,J47=0),1,0)</f>
        <v>0</v>
      </c>
      <c r="I47">
        <v>0</v>
      </c>
      <c r="J47">
        <v>0</v>
      </c>
      <c r="K47">
        <v>3992</v>
      </c>
      <c r="L47">
        <v>0</v>
      </c>
      <c r="M47">
        <v>0.48907865690716856</v>
      </c>
      <c r="N47">
        <v>0</v>
      </c>
      <c r="O47">
        <v>0</v>
      </c>
      <c r="Q47">
        <f t="shared" si="0"/>
        <v>4014.9836131420475</v>
      </c>
      <c r="R47">
        <f>Q47-B47</f>
        <v>319.98361314204749</v>
      </c>
      <c r="S47">
        <f t="shared" si="1"/>
        <v>319.98361314204749</v>
      </c>
      <c r="T47" s="8">
        <f>S47/B47</f>
        <v>8.6599083394329493E-2</v>
      </c>
      <c r="U47">
        <v>1311</v>
      </c>
      <c r="V47">
        <f t="shared" si="2"/>
        <v>5759.7050365568548</v>
      </c>
      <c r="W47">
        <f t="shared" si="3"/>
        <v>23598</v>
      </c>
      <c r="X47">
        <f t="shared" si="4"/>
        <v>319.98361314204749</v>
      </c>
      <c r="Y47">
        <f t="shared" si="5"/>
        <v>102389.5126794395</v>
      </c>
    </row>
    <row r="48" spans="1:25" x14ac:dyDescent="0.35">
      <c r="A48" s="1">
        <v>40962</v>
      </c>
      <c r="B48">
        <v>3844</v>
      </c>
      <c r="C48">
        <v>4103.8</v>
      </c>
      <c r="D48">
        <v>3960</v>
      </c>
      <c r="E48">
        <v>0</v>
      </c>
      <c r="F48">
        <v>3695</v>
      </c>
      <c r="G48">
        <v>0</v>
      </c>
      <c r="H48">
        <f>IF(AND(L48=0,E48=0,G48=0,I48=0,O48=0,J48=0),1,0)</f>
        <v>0</v>
      </c>
      <c r="I48">
        <v>0</v>
      </c>
      <c r="J48">
        <v>0</v>
      </c>
      <c r="K48">
        <v>3566.3333333333335</v>
      </c>
      <c r="L48">
        <v>0</v>
      </c>
      <c r="M48">
        <v>0.51731149064714765</v>
      </c>
      <c r="N48">
        <v>0</v>
      </c>
      <c r="O48">
        <v>1</v>
      </c>
      <c r="Q48">
        <f t="shared" si="0"/>
        <v>4268.6748549317645</v>
      </c>
      <c r="R48">
        <f>Q48-B48</f>
        <v>424.67485493176446</v>
      </c>
      <c r="S48">
        <f t="shared" si="1"/>
        <v>424.67485493176446</v>
      </c>
      <c r="T48" s="8">
        <f>S48/B48</f>
        <v>0.11047732958682738</v>
      </c>
      <c r="U48">
        <v>1322</v>
      </c>
      <c r="V48">
        <f t="shared" si="2"/>
        <v>7644.1473887717602</v>
      </c>
      <c r="W48">
        <f t="shared" si="3"/>
        <v>23796</v>
      </c>
      <c r="X48">
        <f t="shared" si="4"/>
        <v>424.67485493176446</v>
      </c>
      <c r="Y48">
        <f t="shared" si="5"/>
        <v>180348.7324113152</v>
      </c>
    </row>
    <row r="49" spans="1:25" x14ac:dyDescent="0.35">
      <c r="A49" s="1">
        <v>40963</v>
      </c>
      <c r="B49">
        <v>4438</v>
      </c>
      <c r="C49">
        <v>3903</v>
      </c>
      <c r="D49">
        <v>4609</v>
      </c>
      <c r="E49">
        <v>0</v>
      </c>
      <c r="F49">
        <v>3844</v>
      </c>
      <c r="G49">
        <v>0</v>
      </c>
      <c r="H49">
        <f>IF(AND(L49=0,E49=0,G49=0,I49=0,O49=0,J49=0),1,0)</f>
        <v>0</v>
      </c>
      <c r="I49">
        <v>0</v>
      </c>
      <c r="J49">
        <v>1</v>
      </c>
      <c r="K49">
        <v>3776</v>
      </c>
      <c r="L49">
        <v>0</v>
      </c>
      <c r="M49">
        <v>0.56901359358661552</v>
      </c>
      <c r="N49">
        <v>0</v>
      </c>
      <c r="O49">
        <v>0</v>
      </c>
      <c r="Q49">
        <f t="shared" si="0"/>
        <v>4720.7172616848475</v>
      </c>
      <c r="R49">
        <f>Q49-B49</f>
        <v>282.71726168484747</v>
      </c>
      <c r="S49">
        <f t="shared" si="1"/>
        <v>282.71726168484747</v>
      </c>
      <c r="T49" s="8">
        <f>S49/B49</f>
        <v>6.3703754322858824E-2</v>
      </c>
      <c r="U49">
        <v>1086</v>
      </c>
      <c r="V49">
        <f t="shared" si="2"/>
        <v>5088.9107103272545</v>
      </c>
      <c r="W49">
        <f t="shared" si="3"/>
        <v>19548</v>
      </c>
      <c r="X49">
        <f t="shared" si="4"/>
        <v>282.71726168484747</v>
      </c>
      <c r="Y49">
        <f t="shared" si="5"/>
        <v>79929.050054578518</v>
      </c>
    </row>
    <row r="50" spans="1:25" x14ac:dyDescent="0.35">
      <c r="A50" s="1">
        <v>40964</v>
      </c>
      <c r="B50">
        <v>4395</v>
      </c>
      <c r="C50">
        <v>3796.2</v>
      </c>
      <c r="D50">
        <v>4848</v>
      </c>
      <c r="E50">
        <v>0</v>
      </c>
      <c r="F50">
        <v>4438</v>
      </c>
      <c r="G50">
        <v>1</v>
      </c>
      <c r="H50">
        <f>IF(AND(L50=0,E50=0,G50=0,I50=0,O50=0,J50=0),1,0)</f>
        <v>0</v>
      </c>
      <c r="I50">
        <v>0</v>
      </c>
      <c r="J50">
        <v>0</v>
      </c>
      <c r="K50">
        <v>3992.3333333333335</v>
      </c>
      <c r="L50">
        <v>0</v>
      </c>
      <c r="M50">
        <v>0.49500406645753459</v>
      </c>
      <c r="N50">
        <v>1</v>
      </c>
      <c r="O50">
        <v>0</v>
      </c>
      <c r="Q50">
        <f t="shared" si="0"/>
        <v>5260.9749237438691</v>
      </c>
      <c r="R50">
        <f>Q50-B50</f>
        <v>865.97492374386911</v>
      </c>
      <c r="S50">
        <f t="shared" si="1"/>
        <v>865.97492374386911</v>
      </c>
      <c r="T50" s="8">
        <f>S50/B50</f>
        <v>0.19703638765503279</v>
      </c>
      <c r="U50">
        <v>1755</v>
      </c>
      <c r="V50">
        <f t="shared" si="2"/>
        <v>15587.548627389644</v>
      </c>
      <c r="W50">
        <f t="shared" si="3"/>
        <v>31590</v>
      </c>
      <c r="X50">
        <f t="shared" si="4"/>
        <v>865.97492374386911</v>
      </c>
      <c r="Y50">
        <f t="shared" si="5"/>
        <v>749912.56855319988</v>
      </c>
    </row>
    <row r="51" spans="1:25" x14ac:dyDescent="0.35">
      <c r="A51" s="1">
        <v>40965</v>
      </c>
      <c r="B51">
        <v>4973</v>
      </c>
      <c r="C51">
        <v>4032.2</v>
      </c>
      <c r="D51">
        <v>4972</v>
      </c>
      <c r="E51">
        <v>0</v>
      </c>
      <c r="F51">
        <v>4395</v>
      </c>
      <c r="G51">
        <v>0</v>
      </c>
      <c r="H51">
        <f>IF(AND(L51=0,E51=0,G51=0,I51=0,O51=0,J51=0),1,0)</f>
        <v>1</v>
      </c>
      <c r="I51">
        <v>0</v>
      </c>
      <c r="J51">
        <v>0</v>
      </c>
      <c r="K51">
        <v>4225.666666666667</v>
      </c>
      <c r="L51">
        <v>0</v>
      </c>
      <c r="M51">
        <v>0.56715464157081441</v>
      </c>
      <c r="N51">
        <v>1</v>
      </c>
      <c r="O51">
        <v>0</v>
      </c>
      <c r="Q51">
        <f t="shared" si="0"/>
        <v>5162.2489731072928</v>
      </c>
      <c r="R51">
        <f>Q51-B51</f>
        <v>189.24897310729284</v>
      </c>
      <c r="S51">
        <f t="shared" si="1"/>
        <v>189.24897310729284</v>
      </c>
      <c r="T51" s="8">
        <f>S51/B51</f>
        <v>3.8055293204764293E-2</v>
      </c>
      <c r="U51">
        <v>1259</v>
      </c>
      <c r="V51">
        <f t="shared" si="2"/>
        <v>3406.4815159312711</v>
      </c>
      <c r="W51">
        <f t="shared" si="3"/>
        <v>22662</v>
      </c>
      <c r="X51">
        <f t="shared" si="4"/>
        <v>189.24897310729284</v>
      </c>
      <c r="Y51">
        <f t="shared" si="5"/>
        <v>35815.173822164848</v>
      </c>
    </row>
    <row r="52" spans="1:25" x14ac:dyDescent="0.35">
      <c r="A52" s="1">
        <v>40966</v>
      </c>
      <c r="B52">
        <v>3390</v>
      </c>
      <c r="C52">
        <v>4269</v>
      </c>
      <c r="D52">
        <v>3215</v>
      </c>
      <c r="E52">
        <v>0</v>
      </c>
      <c r="F52">
        <v>4973</v>
      </c>
      <c r="G52">
        <v>0</v>
      </c>
      <c r="H52">
        <f>IF(AND(L52=0,E52=0,G52=0,I52=0,O52=0,J52=0),1,0)</f>
        <v>0</v>
      </c>
      <c r="I52">
        <v>1</v>
      </c>
      <c r="J52">
        <v>0</v>
      </c>
      <c r="K52">
        <v>4602</v>
      </c>
      <c r="L52">
        <v>0</v>
      </c>
      <c r="M52">
        <v>0.31607993493667946</v>
      </c>
      <c r="N52">
        <v>0</v>
      </c>
      <c r="O52">
        <v>0</v>
      </c>
      <c r="Q52">
        <f t="shared" si="0"/>
        <v>3951.5462106576547</v>
      </c>
      <c r="R52">
        <f>Q52-B52</f>
        <v>561.54621065765468</v>
      </c>
      <c r="S52">
        <f t="shared" si="1"/>
        <v>561.54621065765468</v>
      </c>
      <c r="T52" s="8">
        <f>S52/B52</f>
        <v>0.16564784975152055</v>
      </c>
      <c r="U52">
        <v>1213</v>
      </c>
      <c r="V52">
        <f t="shared" si="2"/>
        <v>10107.831791837783</v>
      </c>
      <c r="W52">
        <f t="shared" si="3"/>
        <v>21834</v>
      </c>
      <c r="X52">
        <f t="shared" si="4"/>
        <v>561.54621065765468</v>
      </c>
      <c r="Y52">
        <f t="shared" si="5"/>
        <v>315334.14670397108</v>
      </c>
    </row>
    <row r="53" spans="1:25" x14ac:dyDescent="0.35">
      <c r="A53" s="1">
        <v>40967</v>
      </c>
      <c r="B53">
        <v>3795</v>
      </c>
      <c r="C53">
        <v>4208</v>
      </c>
      <c r="D53">
        <v>3789</v>
      </c>
      <c r="E53">
        <v>0</v>
      </c>
      <c r="F53">
        <v>3390</v>
      </c>
      <c r="G53">
        <v>0</v>
      </c>
      <c r="H53">
        <f>IF(AND(L53=0,E53=0,G53=0,I53=0,O53=0,J53=0),1,0)</f>
        <v>0</v>
      </c>
      <c r="I53">
        <v>0</v>
      </c>
      <c r="J53">
        <v>0</v>
      </c>
      <c r="K53">
        <v>4252.666666666667</v>
      </c>
      <c r="L53">
        <v>1</v>
      </c>
      <c r="M53">
        <v>0.54705472289996515</v>
      </c>
      <c r="N53">
        <v>0</v>
      </c>
      <c r="O53">
        <v>0</v>
      </c>
      <c r="Q53">
        <f t="shared" si="0"/>
        <v>4367.547521678991</v>
      </c>
      <c r="R53">
        <f>Q53-B53</f>
        <v>572.54752167899096</v>
      </c>
      <c r="S53">
        <f t="shared" si="1"/>
        <v>572.54752167899096</v>
      </c>
      <c r="T53" s="8">
        <f>S53/B53</f>
        <v>0.15086891216837706</v>
      </c>
      <c r="U53">
        <v>1158</v>
      </c>
      <c r="V53">
        <f t="shared" si="2"/>
        <v>10305.855390221837</v>
      </c>
      <c r="W53">
        <f t="shared" si="3"/>
        <v>20844</v>
      </c>
      <c r="X53">
        <f t="shared" si="4"/>
        <v>572.54752167899096</v>
      </c>
      <c r="Y53">
        <f t="shared" si="5"/>
        <v>327810.66458075464</v>
      </c>
    </row>
    <row r="54" spans="1:25" x14ac:dyDescent="0.35">
      <c r="A54" s="1">
        <v>40968</v>
      </c>
      <c r="B54">
        <v>3842</v>
      </c>
      <c r="C54">
        <v>4198.2</v>
      </c>
      <c r="D54">
        <v>3695</v>
      </c>
      <c r="E54">
        <v>1</v>
      </c>
      <c r="F54">
        <v>3795</v>
      </c>
      <c r="G54">
        <v>0</v>
      </c>
      <c r="H54">
        <f>IF(AND(L54=0,E54=0,G54=0,I54=0,O54=0,J54=0),1,0)</f>
        <v>0</v>
      </c>
      <c r="I54">
        <v>0</v>
      </c>
      <c r="J54">
        <v>0</v>
      </c>
      <c r="K54">
        <v>4052.6666666666665</v>
      </c>
      <c r="L54">
        <v>0</v>
      </c>
      <c r="M54">
        <v>0.50546067154641572</v>
      </c>
      <c r="N54">
        <v>0</v>
      </c>
      <c r="O54">
        <v>0</v>
      </c>
      <c r="Q54">
        <f t="shared" si="0"/>
        <v>4007.8908695910586</v>
      </c>
      <c r="R54">
        <f>Q54-B54</f>
        <v>165.89086959105862</v>
      </c>
      <c r="S54">
        <f t="shared" si="1"/>
        <v>165.89086959105862</v>
      </c>
      <c r="T54" s="8">
        <f>S54/B54</f>
        <v>4.3178258612977256E-2</v>
      </c>
      <c r="U54">
        <v>1024</v>
      </c>
      <c r="V54">
        <f t="shared" si="2"/>
        <v>2986.0356526390551</v>
      </c>
      <c r="W54">
        <f t="shared" si="3"/>
        <v>18432</v>
      </c>
      <c r="X54">
        <f t="shared" si="4"/>
        <v>165.89086959105862</v>
      </c>
      <c r="Y54">
        <f t="shared" si="5"/>
        <v>27519.780613677616</v>
      </c>
    </row>
    <row r="55" spans="1:25" x14ac:dyDescent="0.35">
      <c r="A55" s="1">
        <v>40969</v>
      </c>
      <c r="B55">
        <v>4135</v>
      </c>
      <c r="C55">
        <v>4079</v>
      </c>
      <c r="D55">
        <v>3844</v>
      </c>
      <c r="E55">
        <v>0</v>
      </c>
      <c r="F55">
        <v>3842</v>
      </c>
      <c r="G55">
        <v>0</v>
      </c>
      <c r="H55">
        <f>IF(AND(L55=0,E55=0,G55=0,I55=0,O55=0,J55=0),1,0)</f>
        <v>0</v>
      </c>
      <c r="I55">
        <v>0</v>
      </c>
      <c r="J55">
        <v>0</v>
      </c>
      <c r="K55">
        <v>3675.6666666666665</v>
      </c>
      <c r="L55">
        <v>0</v>
      </c>
      <c r="M55">
        <v>0.53404205878935751</v>
      </c>
      <c r="N55">
        <v>0</v>
      </c>
      <c r="O55">
        <v>1</v>
      </c>
      <c r="Q55">
        <f t="shared" si="0"/>
        <v>4317.2349583737041</v>
      </c>
      <c r="R55">
        <f>Q55-B55</f>
        <v>182.2349583737041</v>
      </c>
      <c r="S55">
        <f t="shared" si="1"/>
        <v>182.2349583737041</v>
      </c>
      <c r="T55" s="8">
        <f>S55/B55</f>
        <v>4.4071332133906675E-2</v>
      </c>
      <c r="U55">
        <v>995</v>
      </c>
      <c r="V55">
        <f t="shared" si="2"/>
        <v>3280.2292507266739</v>
      </c>
      <c r="W55">
        <f t="shared" si="3"/>
        <v>17910</v>
      </c>
      <c r="X55">
        <f t="shared" si="4"/>
        <v>182.2349583737041</v>
      </c>
      <c r="Y55">
        <f t="shared" si="5"/>
        <v>33209.580053465666</v>
      </c>
    </row>
    <row r="56" spans="1:25" x14ac:dyDescent="0.35">
      <c r="A56" s="1">
        <v>40970</v>
      </c>
      <c r="B56">
        <v>4592</v>
      </c>
      <c r="C56">
        <v>4027</v>
      </c>
      <c r="D56">
        <v>4438</v>
      </c>
      <c r="E56">
        <v>0</v>
      </c>
      <c r="F56">
        <v>4135</v>
      </c>
      <c r="G56">
        <v>0</v>
      </c>
      <c r="H56">
        <f>IF(AND(L56=0,E56=0,G56=0,I56=0,O56=0,J56=0),1,0)</f>
        <v>0</v>
      </c>
      <c r="I56">
        <v>0</v>
      </c>
      <c r="J56">
        <v>1</v>
      </c>
      <c r="K56">
        <v>3924</v>
      </c>
      <c r="L56">
        <v>0</v>
      </c>
      <c r="M56">
        <v>0.55309631695131867</v>
      </c>
      <c r="N56">
        <v>0</v>
      </c>
      <c r="O56">
        <v>0</v>
      </c>
      <c r="Q56">
        <f t="shared" si="0"/>
        <v>4809.8061654855437</v>
      </c>
      <c r="R56">
        <f>Q56-B56</f>
        <v>217.80616548554372</v>
      </c>
      <c r="S56">
        <f t="shared" si="1"/>
        <v>217.80616548554372</v>
      </c>
      <c r="T56" s="8">
        <f>S56/B56</f>
        <v>4.7431656246851854E-2</v>
      </c>
      <c r="U56">
        <v>674</v>
      </c>
      <c r="V56">
        <f t="shared" si="2"/>
        <v>3920.5109787397869</v>
      </c>
      <c r="W56">
        <f t="shared" si="3"/>
        <v>12132</v>
      </c>
      <c r="X56">
        <f t="shared" si="4"/>
        <v>217.80616548554372</v>
      </c>
      <c r="Y56">
        <f t="shared" si="5"/>
        <v>47439.525723516053</v>
      </c>
    </row>
    <row r="57" spans="1:25" x14ac:dyDescent="0.35">
      <c r="A57" s="1">
        <v>40971</v>
      </c>
      <c r="B57">
        <v>5335</v>
      </c>
      <c r="C57">
        <v>3950.8</v>
      </c>
      <c r="D57">
        <v>4395</v>
      </c>
      <c r="E57">
        <v>0</v>
      </c>
      <c r="F57">
        <v>4592</v>
      </c>
      <c r="G57">
        <v>1</v>
      </c>
      <c r="H57">
        <f>IF(AND(L57=0,E57=0,G57=0,I57=0,O57=0,J57=0),1,0)</f>
        <v>0</v>
      </c>
      <c r="I57">
        <v>0</v>
      </c>
      <c r="J57">
        <v>0</v>
      </c>
      <c r="K57">
        <v>4189.666666666667</v>
      </c>
      <c r="L57">
        <v>0</v>
      </c>
      <c r="M57">
        <v>0.58632508423376317</v>
      </c>
      <c r="N57">
        <v>1</v>
      </c>
      <c r="O57">
        <v>0</v>
      </c>
      <c r="Q57">
        <f t="shared" si="0"/>
        <v>5246.0859616222488</v>
      </c>
      <c r="R57">
        <f>Q57-B57</f>
        <v>-88.91403837775124</v>
      </c>
      <c r="S57">
        <f t="shared" si="1"/>
        <v>88.91403837775124</v>
      </c>
      <c r="T57" s="8">
        <f>S57/B57</f>
        <v>1.6666174016448217E-2</v>
      </c>
      <c r="U57">
        <v>1162</v>
      </c>
      <c r="V57">
        <f t="shared" si="2"/>
        <v>6401.8107631980893</v>
      </c>
      <c r="W57">
        <f t="shared" si="3"/>
        <v>20916</v>
      </c>
      <c r="X57">
        <f t="shared" si="4"/>
        <v>-177.82807675550248</v>
      </c>
      <c r="Y57">
        <f t="shared" si="5"/>
        <v>31622.824882560883</v>
      </c>
    </row>
    <row r="58" spans="1:25" x14ac:dyDescent="0.35">
      <c r="A58" s="1">
        <v>40972</v>
      </c>
      <c r="B58">
        <v>5604</v>
      </c>
      <c r="C58">
        <v>4339.8</v>
      </c>
      <c r="D58">
        <v>4973</v>
      </c>
      <c r="E58">
        <v>0</v>
      </c>
      <c r="F58">
        <v>5335</v>
      </c>
      <c r="G58">
        <v>0</v>
      </c>
      <c r="H58">
        <f>IF(AND(L58=0,E58=0,G58=0,I58=0,O58=0,J58=0),1,0)</f>
        <v>1</v>
      </c>
      <c r="I58">
        <v>0</v>
      </c>
      <c r="J58">
        <v>0</v>
      </c>
      <c r="K58">
        <v>4687.333333333333</v>
      </c>
      <c r="L58">
        <v>0</v>
      </c>
      <c r="M58">
        <v>0.5312536307656559</v>
      </c>
      <c r="N58">
        <v>1</v>
      </c>
      <c r="O58">
        <v>0</v>
      </c>
      <c r="Q58">
        <f t="shared" si="0"/>
        <v>5602.094064738576</v>
      </c>
      <c r="R58">
        <f>Q58-B58</f>
        <v>-1.9059352614240197</v>
      </c>
      <c r="S58">
        <f t="shared" si="1"/>
        <v>1.9059352614240197</v>
      </c>
      <c r="T58" s="8">
        <f>S58/B58</f>
        <v>3.4010265193148103E-4</v>
      </c>
      <c r="U58">
        <v>622</v>
      </c>
      <c r="V58">
        <f t="shared" si="2"/>
        <v>137.22733882252942</v>
      </c>
      <c r="W58">
        <f t="shared" si="3"/>
        <v>11196</v>
      </c>
      <c r="X58">
        <f t="shared" si="4"/>
        <v>-3.8118705228480394</v>
      </c>
      <c r="Y58">
        <f t="shared" si="5"/>
        <v>14.530356882957784</v>
      </c>
    </row>
    <row r="59" spans="1:25" x14ac:dyDescent="0.35">
      <c r="A59" s="1">
        <v>40973</v>
      </c>
      <c r="B59">
        <v>3487</v>
      </c>
      <c r="C59">
        <v>4701.6000000000004</v>
      </c>
      <c r="D59">
        <v>3390</v>
      </c>
      <c r="E59">
        <v>0</v>
      </c>
      <c r="F59">
        <v>5604</v>
      </c>
      <c r="G59">
        <v>0</v>
      </c>
      <c r="H59">
        <f>IF(AND(L59=0,E59=0,G59=0,I59=0,O59=0,J59=0),1,0)</f>
        <v>0</v>
      </c>
      <c r="I59">
        <v>1</v>
      </c>
      <c r="J59">
        <v>0</v>
      </c>
      <c r="K59">
        <v>5177</v>
      </c>
      <c r="L59">
        <v>0</v>
      </c>
      <c r="M59">
        <v>0.25403741140931801</v>
      </c>
      <c r="N59">
        <v>0</v>
      </c>
      <c r="O59">
        <v>0</v>
      </c>
      <c r="Q59">
        <f t="shared" si="0"/>
        <v>4388.5263939042879</v>
      </c>
      <c r="R59">
        <f>Q59-B59</f>
        <v>901.52639390428794</v>
      </c>
      <c r="S59">
        <f t="shared" si="1"/>
        <v>901.52639390428794</v>
      </c>
      <c r="T59" s="8">
        <f>S59/B59</f>
        <v>0.25853925836085112</v>
      </c>
      <c r="U59">
        <v>1251</v>
      </c>
      <c r="V59">
        <f t="shared" si="2"/>
        <v>16227.475090277183</v>
      </c>
      <c r="W59">
        <f t="shared" si="3"/>
        <v>22518</v>
      </c>
      <c r="X59">
        <f t="shared" si="4"/>
        <v>901.52639390428794</v>
      </c>
      <c r="Y59">
        <f t="shared" si="5"/>
        <v>812749.8389060694</v>
      </c>
    </row>
    <row r="60" spans="1:25" x14ac:dyDescent="0.35">
      <c r="A60" s="1">
        <v>40974</v>
      </c>
      <c r="B60">
        <v>3854</v>
      </c>
      <c r="C60">
        <v>4630.6000000000004</v>
      </c>
      <c r="D60">
        <v>3795</v>
      </c>
      <c r="E60">
        <v>0</v>
      </c>
      <c r="F60">
        <v>3487</v>
      </c>
      <c r="G60">
        <v>0</v>
      </c>
      <c r="H60">
        <f>IF(AND(L60=0,E60=0,G60=0,I60=0,O60=0,J60=0),1,0)</f>
        <v>0</v>
      </c>
      <c r="I60">
        <v>0</v>
      </c>
      <c r="J60">
        <v>0</v>
      </c>
      <c r="K60">
        <v>4808.666666666667</v>
      </c>
      <c r="L60">
        <v>1</v>
      </c>
      <c r="M60">
        <v>0.54263971186243753</v>
      </c>
      <c r="N60">
        <v>0</v>
      </c>
      <c r="O60">
        <v>0</v>
      </c>
      <c r="Q60">
        <f t="shared" si="0"/>
        <v>4591.08467657238</v>
      </c>
      <c r="R60">
        <f>Q60-B60</f>
        <v>737.08467657237998</v>
      </c>
      <c r="S60">
        <f t="shared" si="1"/>
        <v>737.08467657237998</v>
      </c>
      <c r="T60" s="8">
        <f>S60/B60</f>
        <v>0.19125186211011416</v>
      </c>
      <c r="U60">
        <v>1095</v>
      </c>
      <c r="V60">
        <f t="shared" si="2"/>
        <v>13267.52417830284</v>
      </c>
      <c r="W60">
        <f t="shared" si="3"/>
        <v>19710</v>
      </c>
      <c r="X60">
        <f t="shared" si="4"/>
        <v>737.08467657237998</v>
      </c>
      <c r="Y60">
        <f t="shared" si="5"/>
        <v>543293.82043781003</v>
      </c>
    </row>
    <row r="61" spans="1:25" x14ac:dyDescent="0.35">
      <c r="A61" s="1">
        <v>40975</v>
      </c>
      <c r="B61">
        <v>4368</v>
      </c>
      <c r="C61">
        <v>4574.3999999999996</v>
      </c>
      <c r="D61">
        <v>3842</v>
      </c>
      <c r="E61">
        <v>1</v>
      </c>
      <c r="F61">
        <v>3854</v>
      </c>
      <c r="G61">
        <v>0</v>
      </c>
      <c r="H61">
        <f>IF(AND(L61=0,E61=0,G61=0,I61=0,O61=0,J61=0),1,0)</f>
        <v>0</v>
      </c>
      <c r="I61">
        <v>0</v>
      </c>
      <c r="J61">
        <v>0</v>
      </c>
      <c r="K61">
        <v>4315</v>
      </c>
      <c r="L61">
        <v>0</v>
      </c>
      <c r="M61">
        <v>0.55971883350761009</v>
      </c>
      <c r="N61">
        <v>0</v>
      </c>
      <c r="O61">
        <v>0</v>
      </c>
      <c r="Q61">
        <f t="shared" si="0"/>
        <v>4158.3943808754921</v>
      </c>
      <c r="R61">
        <f>Q61-B61</f>
        <v>-209.60561912450794</v>
      </c>
      <c r="S61">
        <f t="shared" si="1"/>
        <v>209.60561912450794</v>
      </c>
      <c r="T61" s="8">
        <f>S61/B61</f>
        <v>4.7986634414951448E-2</v>
      </c>
      <c r="U61">
        <v>616</v>
      </c>
      <c r="V61">
        <f t="shared" si="2"/>
        <v>15091.604576964572</v>
      </c>
      <c r="W61">
        <f t="shared" si="3"/>
        <v>11088</v>
      </c>
      <c r="X61">
        <f t="shared" si="4"/>
        <v>-419.21123824901588</v>
      </c>
      <c r="Y61">
        <f t="shared" si="5"/>
        <v>175738.06227427316</v>
      </c>
    </row>
    <row r="62" spans="1:25" x14ac:dyDescent="0.35">
      <c r="A62" s="1">
        <v>40976</v>
      </c>
      <c r="B62">
        <v>4263</v>
      </c>
      <c r="C62">
        <v>4529.6000000000004</v>
      </c>
      <c r="D62">
        <v>4135</v>
      </c>
      <c r="E62">
        <v>0</v>
      </c>
      <c r="F62">
        <v>4368</v>
      </c>
      <c r="G62">
        <v>0</v>
      </c>
      <c r="H62">
        <f>IF(AND(L62=0,E62=0,G62=0,I62=0,O62=0,J62=0),1,0)</f>
        <v>0</v>
      </c>
      <c r="I62">
        <v>0</v>
      </c>
      <c r="J62">
        <v>0</v>
      </c>
      <c r="K62">
        <v>3903</v>
      </c>
      <c r="L62">
        <v>0</v>
      </c>
      <c r="M62">
        <v>0.48780062739630531</v>
      </c>
      <c r="N62">
        <v>0</v>
      </c>
      <c r="O62">
        <v>1</v>
      </c>
      <c r="Q62">
        <f t="shared" si="0"/>
        <v>4635.4014361937443</v>
      </c>
      <c r="R62">
        <f>Q62-B62</f>
        <v>372.4014361937443</v>
      </c>
      <c r="S62">
        <f t="shared" si="1"/>
        <v>372.4014361937443</v>
      </c>
      <c r="T62" s="8">
        <f>S62/B62</f>
        <v>8.7356658736510509E-2</v>
      </c>
      <c r="U62">
        <v>856</v>
      </c>
      <c r="V62">
        <f t="shared" si="2"/>
        <v>6703.2258514873974</v>
      </c>
      <c r="W62">
        <f t="shared" si="3"/>
        <v>15408</v>
      </c>
      <c r="X62">
        <f t="shared" si="4"/>
        <v>372.4014361937443</v>
      </c>
      <c r="Y62">
        <f t="shared" si="5"/>
        <v>138682.82967916341</v>
      </c>
    </row>
    <row r="63" spans="1:25" x14ac:dyDescent="0.35">
      <c r="A63" s="1">
        <v>40977</v>
      </c>
      <c r="B63">
        <v>4953</v>
      </c>
      <c r="C63">
        <v>4315.2</v>
      </c>
      <c r="D63">
        <v>4592</v>
      </c>
      <c r="E63">
        <v>0</v>
      </c>
      <c r="F63">
        <v>4263</v>
      </c>
      <c r="G63">
        <v>0</v>
      </c>
      <c r="H63">
        <f>IF(AND(L63=0,E63=0,G63=0,I63=0,O63=0,J63=0),1,0)</f>
        <v>0</v>
      </c>
      <c r="I63">
        <v>0</v>
      </c>
      <c r="J63">
        <v>1</v>
      </c>
      <c r="K63">
        <v>4161.666666666667</v>
      </c>
      <c r="L63">
        <v>0</v>
      </c>
      <c r="M63">
        <v>0.58016730568142205</v>
      </c>
      <c r="N63">
        <v>0</v>
      </c>
      <c r="O63">
        <v>0</v>
      </c>
      <c r="Q63">
        <f t="shared" si="0"/>
        <v>4974.2446337653073</v>
      </c>
      <c r="R63">
        <f>Q63-B63</f>
        <v>21.244633765307299</v>
      </c>
      <c r="S63">
        <f t="shared" si="1"/>
        <v>21.244633765307299</v>
      </c>
      <c r="T63" s="8">
        <f>S63/B63</f>
        <v>4.2892456622869567E-3</v>
      </c>
      <c r="U63">
        <v>336</v>
      </c>
      <c r="V63">
        <f t="shared" si="2"/>
        <v>382.40340777553138</v>
      </c>
      <c r="W63">
        <f t="shared" si="3"/>
        <v>6048</v>
      </c>
      <c r="X63">
        <f t="shared" si="4"/>
        <v>21.244633765307299</v>
      </c>
      <c r="Y63">
        <f t="shared" si="5"/>
        <v>451.33446382203499</v>
      </c>
    </row>
    <row r="64" spans="1:25" x14ac:dyDescent="0.35">
      <c r="A64" s="1">
        <v>40978</v>
      </c>
      <c r="B64">
        <v>5715</v>
      </c>
      <c r="C64">
        <v>4185</v>
      </c>
      <c r="D64">
        <v>5335</v>
      </c>
      <c r="E64">
        <v>0</v>
      </c>
      <c r="F64">
        <v>4953</v>
      </c>
      <c r="G64">
        <v>1</v>
      </c>
      <c r="H64">
        <f>IF(AND(L64=0,E64=0,G64=0,I64=0,O64=0,J64=0),1,0)</f>
        <v>0</v>
      </c>
      <c r="I64">
        <v>0</v>
      </c>
      <c r="J64">
        <v>0</v>
      </c>
      <c r="K64">
        <v>4528</v>
      </c>
      <c r="L64">
        <v>0</v>
      </c>
      <c r="M64">
        <v>0.58853258975252698</v>
      </c>
      <c r="N64">
        <v>1</v>
      </c>
      <c r="O64">
        <v>0</v>
      </c>
      <c r="Q64">
        <f t="shared" si="0"/>
        <v>5738.7835398070838</v>
      </c>
      <c r="R64">
        <f>Q64-B64</f>
        <v>23.783539807083798</v>
      </c>
      <c r="S64">
        <f t="shared" si="1"/>
        <v>23.783539807083798</v>
      </c>
      <c r="T64" s="8">
        <f>S64/B64</f>
        <v>4.161599266331373E-3</v>
      </c>
      <c r="U64">
        <v>704</v>
      </c>
      <c r="V64">
        <f t="shared" si="2"/>
        <v>428.10371652750837</v>
      </c>
      <c r="W64">
        <f t="shared" si="3"/>
        <v>12672</v>
      </c>
      <c r="X64">
        <f t="shared" si="4"/>
        <v>23.783539807083798</v>
      </c>
      <c r="Y64">
        <f t="shared" si="5"/>
        <v>565.65676575513965</v>
      </c>
    </row>
    <row r="65" spans="1:25" x14ac:dyDescent="0.35">
      <c r="A65" s="1">
        <v>40979</v>
      </c>
      <c r="B65">
        <v>5598</v>
      </c>
      <c r="C65">
        <v>4630.6000000000004</v>
      </c>
      <c r="D65">
        <v>5604</v>
      </c>
      <c r="E65">
        <v>0</v>
      </c>
      <c r="F65">
        <v>5715</v>
      </c>
      <c r="G65">
        <v>0</v>
      </c>
      <c r="H65">
        <f>IF(AND(L65=0,E65=0,G65=0,I65=0,O65=0,J65=0),1,0)</f>
        <v>1</v>
      </c>
      <c r="I65">
        <v>0</v>
      </c>
      <c r="J65">
        <v>0</v>
      </c>
      <c r="K65">
        <v>4977</v>
      </c>
      <c r="L65">
        <v>0</v>
      </c>
      <c r="M65">
        <v>0.48640641338445451</v>
      </c>
      <c r="N65">
        <v>1</v>
      </c>
      <c r="O65">
        <v>0</v>
      </c>
      <c r="Q65">
        <f t="shared" si="0"/>
        <v>5995.4494374512242</v>
      </c>
      <c r="R65">
        <f>Q65-B65</f>
        <v>397.44943745122418</v>
      </c>
      <c r="S65">
        <f t="shared" si="1"/>
        <v>397.44943745122418</v>
      </c>
      <c r="T65" s="8">
        <f>S65/B65</f>
        <v>7.0998470427156873E-2</v>
      </c>
      <c r="U65">
        <v>551</v>
      </c>
      <c r="V65">
        <f t="shared" si="2"/>
        <v>7154.0898741220353</v>
      </c>
      <c r="W65">
        <f t="shared" si="3"/>
        <v>9918</v>
      </c>
      <c r="X65">
        <f t="shared" si="4"/>
        <v>397.44943745122418</v>
      </c>
      <c r="Y65">
        <f t="shared" si="5"/>
        <v>157966.05533029456</v>
      </c>
    </row>
    <row r="66" spans="1:25" x14ac:dyDescent="0.35">
      <c r="A66" s="1">
        <v>40980</v>
      </c>
      <c r="B66">
        <v>3941</v>
      </c>
      <c r="C66">
        <v>4979.3999999999996</v>
      </c>
      <c r="D66">
        <v>3487</v>
      </c>
      <c r="E66">
        <v>0</v>
      </c>
      <c r="F66">
        <v>5598</v>
      </c>
      <c r="G66">
        <v>0</v>
      </c>
      <c r="H66">
        <f>IF(AND(L66=0,E66=0,G66=0,I66=0,O66=0,J66=0),1,0)</f>
        <v>0</v>
      </c>
      <c r="I66">
        <v>1</v>
      </c>
      <c r="J66">
        <v>0</v>
      </c>
      <c r="K66">
        <v>5422</v>
      </c>
      <c r="L66">
        <v>0</v>
      </c>
      <c r="M66">
        <v>0.30748228186359938</v>
      </c>
      <c r="N66">
        <v>0</v>
      </c>
      <c r="O66">
        <v>0</v>
      </c>
      <c r="Q66">
        <f t="shared" si="0"/>
        <v>4499.4449159600417</v>
      </c>
      <c r="R66">
        <f>Q66-B66</f>
        <v>558.44491596004173</v>
      </c>
      <c r="S66">
        <f t="shared" si="1"/>
        <v>558.44491596004173</v>
      </c>
      <c r="T66" s="8">
        <f>S66/B66</f>
        <v>0.14170132351180961</v>
      </c>
      <c r="U66">
        <v>1038</v>
      </c>
      <c r="V66">
        <f t="shared" si="2"/>
        <v>10052.008487280751</v>
      </c>
      <c r="W66">
        <f t="shared" si="3"/>
        <v>18684</v>
      </c>
      <c r="X66">
        <f t="shared" si="4"/>
        <v>558.44491596004173</v>
      </c>
      <c r="Y66">
        <f t="shared" si="5"/>
        <v>311860.72416161804</v>
      </c>
    </row>
    <row r="67" spans="1:25" x14ac:dyDescent="0.35">
      <c r="A67" s="1">
        <v>40981</v>
      </c>
      <c r="B67">
        <v>4048</v>
      </c>
      <c r="C67">
        <v>4894</v>
      </c>
      <c r="D67">
        <v>3854</v>
      </c>
      <c r="E67">
        <v>0</v>
      </c>
      <c r="F67">
        <v>3941</v>
      </c>
      <c r="G67">
        <v>0</v>
      </c>
      <c r="H67">
        <f>IF(AND(L67=0,E67=0,G67=0,I67=0,O67=0,J67=0),1,0)</f>
        <v>0</v>
      </c>
      <c r="I67">
        <v>0</v>
      </c>
      <c r="J67">
        <v>0</v>
      </c>
      <c r="K67">
        <v>5084.666666666667</v>
      </c>
      <c r="L67">
        <v>1</v>
      </c>
      <c r="M67">
        <v>0.51243174160566984</v>
      </c>
      <c r="N67">
        <v>0</v>
      </c>
      <c r="O67">
        <v>0</v>
      </c>
      <c r="Q67">
        <f t="shared" ref="Q67:Q130" si="6">$AA$2+SUMPRODUCT(D67:K67,$AB$2:$AI$2)</f>
        <v>4838.6099107765313</v>
      </c>
      <c r="R67">
        <f>Q67-B67</f>
        <v>790.60991077653125</v>
      </c>
      <c r="S67">
        <f t="shared" ref="S67:S130" si="7">ABS(R67)</f>
        <v>790.60991077653125</v>
      </c>
      <c r="T67" s="8">
        <f>S67/B67</f>
        <v>0.19530877242503242</v>
      </c>
      <c r="U67">
        <v>1060</v>
      </c>
      <c r="V67">
        <f t="shared" ref="V67:V130" si="8">IF(R67&lt;0,R67*-72,R67*18)</f>
        <v>14230.978393977563</v>
      </c>
      <c r="W67">
        <f t="shared" ref="W67:W130" si="9">U67*18</f>
        <v>19080</v>
      </c>
      <c r="X67">
        <f t="shared" ref="X67:X130" si="10">IF(R67&lt;0,R67*2,R67)</f>
        <v>790.60991077653125</v>
      </c>
      <c r="Y67">
        <f t="shared" ref="Y67:Y130" si="11">X67^2</f>
        <v>625064.03101807472</v>
      </c>
    </row>
    <row r="68" spans="1:25" x14ac:dyDescent="0.35">
      <c r="A68" s="1">
        <v>40982</v>
      </c>
      <c r="B68">
        <v>3883</v>
      </c>
      <c r="C68">
        <v>4851</v>
      </c>
      <c r="D68">
        <v>4368</v>
      </c>
      <c r="E68">
        <v>1</v>
      </c>
      <c r="F68">
        <v>4048</v>
      </c>
      <c r="G68">
        <v>0</v>
      </c>
      <c r="H68">
        <f>IF(AND(L68=0,E68=0,G68=0,I68=0,O68=0,J68=0),1,0)</f>
        <v>0</v>
      </c>
      <c r="I68">
        <v>0</v>
      </c>
      <c r="J68">
        <v>0</v>
      </c>
      <c r="K68">
        <v>4529</v>
      </c>
      <c r="L68">
        <v>0</v>
      </c>
      <c r="M68">
        <v>0.48082955733705124</v>
      </c>
      <c r="N68">
        <v>0</v>
      </c>
      <c r="O68">
        <v>0</v>
      </c>
      <c r="Q68">
        <f t="shared" si="6"/>
        <v>4440.2827099048836</v>
      </c>
      <c r="R68">
        <f>Q68-B68</f>
        <v>557.28270990488363</v>
      </c>
      <c r="S68">
        <f t="shared" si="7"/>
        <v>557.28270990488363</v>
      </c>
      <c r="T68" s="8">
        <f>S68/B68</f>
        <v>0.14351859642155129</v>
      </c>
      <c r="U68">
        <v>1181</v>
      </c>
      <c r="V68">
        <f t="shared" si="8"/>
        <v>10031.088778287905</v>
      </c>
      <c r="W68">
        <f t="shared" si="9"/>
        <v>21258</v>
      </c>
      <c r="X68">
        <f t="shared" si="10"/>
        <v>557.28270990488363</v>
      </c>
      <c r="Y68">
        <f t="shared" si="11"/>
        <v>310564.01875893067</v>
      </c>
    </row>
    <row r="69" spans="1:25" x14ac:dyDescent="0.35">
      <c r="A69" s="1">
        <v>40983</v>
      </c>
      <c r="B69">
        <v>4491</v>
      </c>
      <c r="C69">
        <v>4637</v>
      </c>
      <c r="D69">
        <v>4263</v>
      </c>
      <c r="E69">
        <v>0</v>
      </c>
      <c r="F69">
        <v>3883</v>
      </c>
      <c r="G69">
        <v>0</v>
      </c>
      <c r="H69">
        <f>IF(AND(L69=0,E69=0,G69=0,I69=0,O69=0,J69=0),1,0)</f>
        <v>0</v>
      </c>
      <c r="I69">
        <v>0</v>
      </c>
      <c r="J69">
        <v>0</v>
      </c>
      <c r="K69">
        <v>3957.3333333333335</v>
      </c>
      <c r="L69">
        <v>0</v>
      </c>
      <c r="M69">
        <v>0.57064017660044153</v>
      </c>
      <c r="N69">
        <v>0</v>
      </c>
      <c r="O69">
        <v>1</v>
      </c>
      <c r="Q69">
        <f t="shared" si="6"/>
        <v>4546.6468173137473</v>
      </c>
      <c r="R69">
        <f>Q69-B69</f>
        <v>55.646817313747306</v>
      </c>
      <c r="S69">
        <f t="shared" si="7"/>
        <v>55.646817313747306</v>
      </c>
      <c r="T69" s="8">
        <f>S69/B69</f>
        <v>1.2390740884824607E-2</v>
      </c>
      <c r="U69">
        <v>844</v>
      </c>
      <c r="V69">
        <f t="shared" si="8"/>
        <v>1001.6427116474515</v>
      </c>
      <c r="W69">
        <f t="shared" si="9"/>
        <v>15192</v>
      </c>
      <c r="X69">
        <f t="shared" si="10"/>
        <v>55.646817313747306</v>
      </c>
      <c r="Y69">
        <f t="shared" si="11"/>
        <v>3096.5682771495667</v>
      </c>
    </row>
    <row r="70" spans="1:25" x14ac:dyDescent="0.35">
      <c r="A70" s="1">
        <v>40984</v>
      </c>
      <c r="B70">
        <v>4594</v>
      </c>
      <c r="C70">
        <v>4392.2</v>
      </c>
      <c r="D70">
        <v>4953</v>
      </c>
      <c r="E70">
        <v>0</v>
      </c>
      <c r="F70">
        <v>4491</v>
      </c>
      <c r="G70">
        <v>0</v>
      </c>
      <c r="H70">
        <f>IF(AND(L70=0,E70=0,G70=0,I70=0,O70=0,J70=0),1,0)</f>
        <v>0</v>
      </c>
      <c r="I70">
        <v>0</v>
      </c>
      <c r="J70">
        <v>1</v>
      </c>
      <c r="K70">
        <v>4140.666666666667</v>
      </c>
      <c r="L70">
        <v>0</v>
      </c>
      <c r="M70">
        <v>0.51196700360171954</v>
      </c>
      <c r="N70">
        <v>0</v>
      </c>
      <c r="O70">
        <v>0</v>
      </c>
      <c r="Q70">
        <f t="shared" si="6"/>
        <v>5137.6189949494974</v>
      </c>
      <c r="R70">
        <f>Q70-B70</f>
        <v>543.61899494949739</v>
      </c>
      <c r="S70">
        <f t="shared" si="7"/>
        <v>543.61899494949739</v>
      </c>
      <c r="T70" s="8">
        <f>S70/B70</f>
        <v>0.11833238897464027</v>
      </c>
      <c r="U70">
        <v>1082</v>
      </c>
      <c r="V70">
        <f t="shared" si="8"/>
        <v>9785.141909090953</v>
      </c>
      <c r="W70">
        <f t="shared" si="9"/>
        <v>19476</v>
      </c>
      <c r="X70">
        <f t="shared" si="10"/>
        <v>543.61899494949739</v>
      </c>
      <c r="Y70">
        <f t="shared" si="11"/>
        <v>295521.61166990164</v>
      </c>
    </row>
    <row r="71" spans="1:25" x14ac:dyDescent="0.35">
      <c r="A71" s="1">
        <v>40985</v>
      </c>
      <c r="B71">
        <v>4131</v>
      </c>
      <c r="C71">
        <v>4191.3999999999996</v>
      </c>
      <c r="D71">
        <v>5715</v>
      </c>
      <c r="E71">
        <v>0</v>
      </c>
      <c r="F71">
        <v>4594</v>
      </c>
      <c r="G71">
        <v>1</v>
      </c>
      <c r="H71">
        <f>IF(AND(L71=0,E71=0,G71=0,I71=0,O71=0,J71=0),1,0)</f>
        <v>0</v>
      </c>
      <c r="I71">
        <v>0</v>
      </c>
      <c r="J71">
        <v>0</v>
      </c>
      <c r="K71">
        <v>4322.666666666667</v>
      </c>
      <c r="L71">
        <v>0</v>
      </c>
      <c r="M71">
        <v>0.44620657604275588</v>
      </c>
      <c r="N71">
        <v>1</v>
      </c>
      <c r="O71">
        <v>0</v>
      </c>
      <c r="Q71">
        <f t="shared" si="6"/>
        <v>5669.1722392663833</v>
      </c>
      <c r="R71">
        <f>Q71-B71</f>
        <v>1538.1722392663833</v>
      </c>
      <c r="S71">
        <f t="shared" si="7"/>
        <v>1538.1722392663833</v>
      </c>
      <c r="T71" s="8">
        <f>S71/B71</f>
        <v>0.37234864179772048</v>
      </c>
      <c r="U71">
        <v>796</v>
      </c>
      <c r="V71">
        <f t="shared" si="8"/>
        <v>27687.100306794899</v>
      </c>
      <c r="W71">
        <f t="shared" si="9"/>
        <v>14328</v>
      </c>
      <c r="X71">
        <f t="shared" si="10"/>
        <v>1538.1722392663833</v>
      </c>
      <c r="Y71">
        <f t="shared" si="11"/>
        <v>2365973.8376497598</v>
      </c>
    </row>
    <row r="72" spans="1:25" x14ac:dyDescent="0.35">
      <c r="A72" s="1">
        <v>40986</v>
      </c>
      <c r="B72">
        <v>5677</v>
      </c>
      <c r="C72">
        <v>4229.3999999999996</v>
      </c>
      <c r="D72">
        <v>5598</v>
      </c>
      <c r="E72">
        <v>0</v>
      </c>
      <c r="F72">
        <v>4131</v>
      </c>
      <c r="G72">
        <v>0</v>
      </c>
      <c r="H72">
        <f>IF(AND(L72=0,E72=0,G72=0,I72=0,O72=0,J72=0),1,0)</f>
        <v>1</v>
      </c>
      <c r="I72">
        <v>0</v>
      </c>
      <c r="J72">
        <v>0</v>
      </c>
      <c r="K72">
        <v>4405.333333333333</v>
      </c>
      <c r="L72">
        <v>0</v>
      </c>
      <c r="M72">
        <v>0.67962123852678058</v>
      </c>
      <c r="N72">
        <v>1</v>
      </c>
      <c r="O72">
        <v>0</v>
      </c>
      <c r="Q72">
        <f t="shared" si="6"/>
        <v>5324.6435445898005</v>
      </c>
      <c r="R72">
        <f>Q72-B72</f>
        <v>-352.35645541019949</v>
      </c>
      <c r="S72">
        <f t="shared" si="7"/>
        <v>352.35645541019949</v>
      </c>
      <c r="T72" s="8">
        <f>S72/B72</f>
        <v>6.2067369281345694E-2</v>
      </c>
      <c r="U72">
        <v>1262</v>
      </c>
      <c r="V72">
        <f t="shared" si="8"/>
        <v>25369.664789534363</v>
      </c>
      <c r="W72">
        <f t="shared" si="9"/>
        <v>22716</v>
      </c>
      <c r="X72">
        <f t="shared" si="10"/>
        <v>-704.71291082039897</v>
      </c>
      <c r="Y72">
        <f t="shared" si="11"/>
        <v>496620.2866769596</v>
      </c>
    </row>
    <row r="73" spans="1:25" x14ac:dyDescent="0.35">
      <c r="A73" s="1">
        <v>40987</v>
      </c>
      <c r="B73">
        <v>3805</v>
      </c>
      <c r="C73">
        <v>4555.2</v>
      </c>
      <c r="D73">
        <v>3941</v>
      </c>
      <c r="E73">
        <v>0</v>
      </c>
      <c r="F73">
        <v>5677</v>
      </c>
      <c r="G73">
        <v>0</v>
      </c>
      <c r="H73">
        <f>IF(AND(L73=0,E73=0,G73=0,I73=0,O73=0,J73=0),1,0)</f>
        <v>0</v>
      </c>
      <c r="I73">
        <v>1</v>
      </c>
      <c r="J73">
        <v>0</v>
      </c>
      <c r="K73">
        <v>4800.666666666667</v>
      </c>
      <c r="L73">
        <v>0</v>
      </c>
      <c r="M73">
        <v>0.2825026141512722</v>
      </c>
      <c r="N73">
        <v>0</v>
      </c>
      <c r="O73">
        <v>0</v>
      </c>
      <c r="Q73">
        <f t="shared" si="6"/>
        <v>4436.6661995262721</v>
      </c>
      <c r="R73">
        <f>Q73-B73</f>
        <v>631.66619952627207</v>
      </c>
      <c r="S73">
        <f t="shared" si="7"/>
        <v>631.66619952627207</v>
      </c>
      <c r="T73" s="8">
        <f>S73/B73</f>
        <v>0.16600951367313327</v>
      </c>
      <c r="U73">
        <v>940</v>
      </c>
      <c r="V73">
        <f t="shared" si="8"/>
        <v>11369.991591472897</v>
      </c>
      <c r="W73">
        <f t="shared" si="9"/>
        <v>16920</v>
      </c>
      <c r="X73">
        <f t="shared" si="10"/>
        <v>631.66619952627207</v>
      </c>
      <c r="Y73">
        <f t="shared" si="11"/>
        <v>399002.18762396416</v>
      </c>
    </row>
    <row r="74" spans="1:25" x14ac:dyDescent="0.35">
      <c r="A74" s="1">
        <v>40988</v>
      </c>
      <c r="B74">
        <v>4395</v>
      </c>
      <c r="C74">
        <v>4539.6000000000004</v>
      </c>
      <c r="D74">
        <v>4048</v>
      </c>
      <c r="E74">
        <v>0</v>
      </c>
      <c r="F74">
        <v>3805</v>
      </c>
      <c r="G74">
        <v>0</v>
      </c>
      <c r="H74">
        <f>IF(AND(L74=0,E74=0,G74=0,I74=0,O74=0,J74=0),1,0)</f>
        <v>0</v>
      </c>
      <c r="I74">
        <v>0</v>
      </c>
      <c r="J74">
        <v>0</v>
      </c>
      <c r="K74">
        <v>4537.666666666667</v>
      </c>
      <c r="L74">
        <v>1</v>
      </c>
      <c r="M74">
        <v>0.56854885558266532</v>
      </c>
      <c r="N74">
        <v>0</v>
      </c>
      <c r="O74">
        <v>0</v>
      </c>
      <c r="Q74">
        <f t="shared" si="6"/>
        <v>4663.6276377661497</v>
      </c>
      <c r="R74">
        <f>Q74-B74</f>
        <v>268.62763776614975</v>
      </c>
      <c r="S74">
        <f t="shared" si="7"/>
        <v>268.62763776614975</v>
      </c>
      <c r="T74" s="8">
        <f>S74/B74</f>
        <v>6.1121191755665473E-2</v>
      </c>
      <c r="U74">
        <v>675</v>
      </c>
      <c r="V74">
        <f t="shared" si="8"/>
        <v>4835.2974797906954</v>
      </c>
      <c r="W74">
        <f t="shared" si="9"/>
        <v>12150</v>
      </c>
      <c r="X74">
        <f t="shared" si="10"/>
        <v>268.62763776614975</v>
      </c>
      <c r="Y74">
        <f t="shared" si="11"/>
        <v>72160.807771821768</v>
      </c>
    </row>
    <row r="75" spans="1:25" x14ac:dyDescent="0.35">
      <c r="A75" s="1">
        <v>40989</v>
      </c>
      <c r="B75">
        <v>5026</v>
      </c>
      <c r="C75">
        <v>4520.3999999999996</v>
      </c>
      <c r="D75">
        <v>3883</v>
      </c>
      <c r="E75">
        <v>1</v>
      </c>
      <c r="F75">
        <v>4395</v>
      </c>
      <c r="G75">
        <v>0</v>
      </c>
      <c r="H75">
        <f>IF(AND(L75=0,E75=0,G75=0,I75=0,O75=0,J75=0),1,0)</f>
        <v>0</v>
      </c>
      <c r="I75">
        <v>0</v>
      </c>
      <c r="J75">
        <v>0</v>
      </c>
      <c r="K75">
        <v>4625.666666666667</v>
      </c>
      <c r="L75">
        <v>0</v>
      </c>
      <c r="M75">
        <v>0.57331242012315553</v>
      </c>
      <c r="N75">
        <v>0</v>
      </c>
      <c r="O75">
        <v>0</v>
      </c>
      <c r="Q75">
        <f t="shared" si="6"/>
        <v>4438.672017417789</v>
      </c>
      <c r="R75">
        <f>Q75-B75</f>
        <v>-587.32798258221101</v>
      </c>
      <c r="S75">
        <f t="shared" si="7"/>
        <v>587.32798258221101</v>
      </c>
      <c r="T75" s="8">
        <f>S75/B75</f>
        <v>0.11685793525312595</v>
      </c>
      <c r="U75">
        <v>707</v>
      </c>
      <c r="V75">
        <f t="shared" si="8"/>
        <v>42287.614745919193</v>
      </c>
      <c r="W75">
        <f t="shared" si="9"/>
        <v>12726</v>
      </c>
      <c r="X75">
        <f t="shared" si="10"/>
        <v>-1174.655965164422</v>
      </c>
      <c r="Y75">
        <f t="shared" si="11"/>
        <v>1379816.6364963597</v>
      </c>
    </row>
    <row r="76" spans="1:25" x14ac:dyDescent="0.35">
      <c r="A76" s="1">
        <v>40990</v>
      </c>
      <c r="B76">
        <v>4975</v>
      </c>
      <c r="C76">
        <v>4606.8</v>
      </c>
      <c r="D76">
        <v>4491</v>
      </c>
      <c r="E76">
        <v>0</v>
      </c>
      <c r="F76">
        <v>5026</v>
      </c>
      <c r="G76">
        <v>0</v>
      </c>
      <c r="H76">
        <f>IF(AND(L76=0,E76=0,G76=0,I76=0,O76=0,J76=0),1,0)</f>
        <v>0</v>
      </c>
      <c r="I76">
        <v>0</v>
      </c>
      <c r="J76">
        <v>0</v>
      </c>
      <c r="K76">
        <v>4408.666666666667</v>
      </c>
      <c r="L76">
        <v>0</v>
      </c>
      <c r="M76">
        <v>0.49407459044963403</v>
      </c>
      <c r="N76">
        <v>0</v>
      </c>
      <c r="O76">
        <v>1</v>
      </c>
      <c r="Q76">
        <f t="shared" si="6"/>
        <v>5107.9382488223218</v>
      </c>
      <c r="R76">
        <f>Q76-B76</f>
        <v>132.93824882232184</v>
      </c>
      <c r="S76">
        <f t="shared" si="7"/>
        <v>132.93824882232184</v>
      </c>
      <c r="T76" s="8">
        <f>S76/B76</f>
        <v>2.6721256044687808E-2</v>
      </c>
      <c r="U76">
        <v>449</v>
      </c>
      <c r="V76">
        <f t="shared" si="8"/>
        <v>2392.8884788017931</v>
      </c>
      <c r="W76">
        <f t="shared" si="9"/>
        <v>8082</v>
      </c>
      <c r="X76">
        <f t="shared" si="10"/>
        <v>132.93824882232184</v>
      </c>
      <c r="Y76">
        <f t="shared" si="11"/>
        <v>17672.577999945555</v>
      </c>
    </row>
    <row r="77" spans="1:25" x14ac:dyDescent="0.35">
      <c r="A77" s="1">
        <v>40991</v>
      </c>
      <c r="B77">
        <v>5295</v>
      </c>
      <c r="C77">
        <v>4775.6000000000004</v>
      </c>
      <c r="D77">
        <v>4594</v>
      </c>
      <c r="E77">
        <v>0</v>
      </c>
      <c r="F77">
        <v>4975</v>
      </c>
      <c r="G77">
        <v>0</v>
      </c>
      <c r="H77">
        <f>IF(AND(L77=0,E77=0,G77=0,I77=0,O77=0,J77=0),1,0)</f>
        <v>0</v>
      </c>
      <c r="I77">
        <v>0</v>
      </c>
      <c r="J77">
        <v>1</v>
      </c>
      <c r="K77">
        <v>4798.666666666667</v>
      </c>
      <c r="L77">
        <v>0</v>
      </c>
      <c r="M77">
        <v>0.53717904031602182</v>
      </c>
      <c r="N77">
        <v>0</v>
      </c>
      <c r="O77">
        <v>0</v>
      </c>
      <c r="Q77">
        <f t="shared" si="6"/>
        <v>5407.4932025859925</v>
      </c>
      <c r="R77">
        <f>Q77-B77</f>
        <v>112.49320258599255</v>
      </c>
      <c r="S77">
        <f t="shared" si="7"/>
        <v>112.49320258599255</v>
      </c>
      <c r="T77" s="8">
        <f>S77/B77</f>
        <v>2.1245175181490567E-2</v>
      </c>
      <c r="U77">
        <v>942</v>
      </c>
      <c r="V77">
        <f t="shared" si="8"/>
        <v>2024.8776465478659</v>
      </c>
      <c r="W77">
        <f t="shared" si="9"/>
        <v>16956</v>
      </c>
      <c r="X77">
        <f t="shared" si="10"/>
        <v>112.49320258599255</v>
      </c>
      <c r="Y77">
        <f t="shared" si="11"/>
        <v>12654.720628053161</v>
      </c>
    </row>
    <row r="78" spans="1:25" x14ac:dyDescent="0.35">
      <c r="A78" s="1">
        <v>40992</v>
      </c>
      <c r="B78">
        <v>5167</v>
      </c>
      <c r="C78">
        <v>4699.2</v>
      </c>
      <c r="D78">
        <v>4131</v>
      </c>
      <c r="E78">
        <v>0</v>
      </c>
      <c r="F78">
        <v>5295</v>
      </c>
      <c r="G78">
        <v>1</v>
      </c>
      <c r="H78">
        <f>IF(AND(L78=0,E78=0,G78=0,I78=0,O78=0,J78=0),1,0)</f>
        <v>0</v>
      </c>
      <c r="I78">
        <v>0</v>
      </c>
      <c r="J78">
        <v>0</v>
      </c>
      <c r="K78">
        <v>5098.666666666667</v>
      </c>
      <c r="L78">
        <v>0</v>
      </c>
      <c r="M78">
        <v>0.48512838387359125</v>
      </c>
      <c r="N78">
        <v>1</v>
      </c>
      <c r="O78">
        <v>0</v>
      </c>
      <c r="Q78">
        <f t="shared" si="6"/>
        <v>5695.2452457227655</v>
      </c>
      <c r="R78">
        <f>Q78-B78</f>
        <v>528.2452457227655</v>
      </c>
      <c r="S78">
        <f t="shared" si="7"/>
        <v>528.2452457227655</v>
      </c>
      <c r="T78" s="8">
        <f>S78/B78</f>
        <v>0.10223441953217835</v>
      </c>
      <c r="U78">
        <v>779</v>
      </c>
      <c r="V78">
        <f t="shared" si="8"/>
        <v>9508.4144230097791</v>
      </c>
      <c r="W78">
        <f t="shared" si="9"/>
        <v>14022</v>
      </c>
      <c r="X78">
        <f t="shared" si="10"/>
        <v>528.2452457227655</v>
      </c>
      <c r="Y78">
        <f t="shared" si="11"/>
        <v>279043.03962870489</v>
      </c>
    </row>
    <row r="79" spans="1:25" x14ac:dyDescent="0.35">
      <c r="A79" s="1">
        <v>40993</v>
      </c>
      <c r="B79">
        <v>5166</v>
      </c>
      <c r="C79">
        <v>4971.6000000000004</v>
      </c>
      <c r="D79">
        <v>5677</v>
      </c>
      <c r="E79">
        <v>0</v>
      </c>
      <c r="F79">
        <v>5167</v>
      </c>
      <c r="G79">
        <v>0</v>
      </c>
      <c r="H79">
        <f>IF(AND(L79=0,E79=0,G79=0,I79=0,O79=0,J79=0),1,0)</f>
        <v>1</v>
      </c>
      <c r="I79">
        <v>0</v>
      </c>
      <c r="J79">
        <v>0</v>
      </c>
      <c r="K79">
        <v>5145.666666666667</v>
      </c>
      <c r="L79">
        <v>0</v>
      </c>
      <c r="M79">
        <v>0.49988381549901245</v>
      </c>
      <c r="N79">
        <v>1</v>
      </c>
      <c r="O79">
        <v>0</v>
      </c>
      <c r="Q79">
        <f t="shared" si="6"/>
        <v>5911.9842657084646</v>
      </c>
      <c r="R79">
        <f>Q79-B79</f>
        <v>745.98426570846459</v>
      </c>
      <c r="S79">
        <f t="shared" si="7"/>
        <v>745.98426570846459</v>
      </c>
      <c r="T79" s="8">
        <f>S79/B79</f>
        <v>0.14440268403183595</v>
      </c>
      <c r="U79">
        <v>1077</v>
      </c>
      <c r="V79">
        <f t="shared" si="8"/>
        <v>13427.716782752363</v>
      </c>
      <c r="W79">
        <f t="shared" si="9"/>
        <v>19386</v>
      </c>
      <c r="X79">
        <f t="shared" si="10"/>
        <v>745.98426570846459</v>
      </c>
      <c r="Y79">
        <f t="shared" si="11"/>
        <v>556492.52468459716</v>
      </c>
    </row>
    <row r="80" spans="1:25" x14ac:dyDescent="0.35">
      <c r="A80" s="1">
        <v>40994</v>
      </c>
      <c r="B80">
        <v>2709</v>
      </c>
      <c r="C80">
        <v>5125.8</v>
      </c>
      <c r="D80">
        <v>3805</v>
      </c>
      <c r="E80">
        <v>0</v>
      </c>
      <c r="F80">
        <v>5166</v>
      </c>
      <c r="G80">
        <v>0</v>
      </c>
      <c r="H80">
        <f>IF(AND(L80=0,E80=0,G80=0,I80=0,O80=0,J80=0),1,0)</f>
        <v>0</v>
      </c>
      <c r="I80">
        <v>1</v>
      </c>
      <c r="J80">
        <v>0</v>
      </c>
      <c r="K80">
        <v>5209.333333333333</v>
      </c>
      <c r="L80">
        <v>0</v>
      </c>
      <c r="M80">
        <v>0.21453468107354479</v>
      </c>
      <c r="N80">
        <v>0</v>
      </c>
      <c r="O80">
        <v>0</v>
      </c>
      <c r="Q80">
        <f t="shared" si="6"/>
        <v>4387.9217887092045</v>
      </c>
      <c r="R80">
        <f>Q80-B80</f>
        <v>1678.9217887092045</v>
      </c>
      <c r="S80">
        <f t="shared" si="7"/>
        <v>1678.9217887092045</v>
      </c>
      <c r="T80" s="8">
        <f>S80/B80</f>
        <v>0.61975702794728849</v>
      </c>
      <c r="U80">
        <v>1196</v>
      </c>
      <c r="V80">
        <f t="shared" si="8"/>
        <v>30220.592196765683</v>
      </c>
      <c r="W80">
        <f t="shared" si="9"/>
        <v>21528</v>
      </c>
      <c r="X80">
        <f t="shared" si="10"/>
        <v>1678.9217887092045</v>
      </c>
      <c r="Y80">
        <f t="shared" si="11"/>
        <v>2818778.3726025149</v>
      </c>
    </row>
    <row r="81" spans="1:25" x14ac:dyDescent="0.35">
      <c r="A81" s="1">
        <v>40995</v>
      </c>
      <c r="B81">
        <v>4628.5</v>
      </c>
      <c r="C81">
        <v>4662.3999999999996</v>
      </c>
      <c r="D81">
        <v>4395</v>
      </c>
      <c r="E81">
        <v>0</v>
      </c>
      <c r="F81">
        <v>2709</v>
      </c>
      <c r="G81">
        <v>0</v>
      </c>
      <c r="H81">
        <f>IF(AND(L81=0,E81=0,G81=0,I81=0,O81=0,J81=0),1,0)</f>
        <v>0</v>
      </c>
      <c r="I81">
        <v>0</v>
      </c>
      <c r="J81">
        <v>0</v>
      </c>
      <c r="K81">
        <v>4347.333333333333</v>
      </c>
      <c r="L81">
        <v>1</v>
      </c>
      <c r="M81">
        <v>0.72301614964563732</v>
      </c>
      <c r="N81">
        <v>0</v>
      </c>
      <c r="O81">
        <v>0</v>
      </c>
      <c r="Q81">
        <f t="shared" si="6"/>
        <v>4370.8313855172792</v>
      </c>
      <c r="R81">
        <f>Q81-B81</f>
        <v>-257.66861448272084</v>
      </c>
      <c r="S81">
        <f t="shared" si="7"/>
        <v>257.66861448272084</v>
      </c>
      <c r="T81" s="8">
        <f>S81/B81</f>
        <v>5.5670004209294771E-2</v>
      </c>
      <c r="U81">
        <v>1683</v>
      </c>
      <c r="V81">
        <f t="shared" si="8"/>
        <v>18552.140242755901</v>
      </c>
      <c r="W81">
        <f t="shared" si="9"/>
        <v>30294</v>
      </c>
      <c r="X81">
        <f t="shared" si="10"/>
        <v>-515.33722896544168</v>
      </c>
      <c r="Y81">
        <f t="shared" si="11"/>
        <v>265572.45955778006</v>
      </c>
    </row>
    <row r="82" spans="1:25" x14ac:dyDescent="0.35">
      <c r="A82" s="1">
        <v>40996</v>
      </c>
      <c r="B82">
        <v>2723</v>
      </c>
      <c r="C82">
        <v>4593.1000000000004</v>
      </c>
      <c r="D82">
        <v>5026</v>
      </c>
      <c r="E82">
        <v>1</v>
      </c>
      <c r="F82">
        <v>4628.5</v>
      </c>
      <c r="G82">
        <v>0</v>
      </c>
      <c r="H82">
        <f>IF(AND(L82=0,E82=0,G82=0,I82=0,O82=0,J82=0),1,0)</f>
        <v>0</v>
      </c>
      <c r="I82">
        <v>0</v>
      </c>
      <c r="J82">
        <v>0</v>
      </c>
      <c r="K82">
        <v>4167.833333333333</v>
      </c>
      <c r="L82">
        <v>0</v>
      </c>
      <c r="M82">
        <v>0.27861043336818869</v>
      </c>
      <c r="N82">
        <v>0</v>
      </c>
      <c r="O82">
        <v>0</v>
      </c>
      <c r="Q82">
        <f t="shared" si="6"/>
        <v>4674.9851609427906</v>
      </c>
      <c r="R82">
        <f>Q82-B82</f>
        <v>1951.9851609427906</v>
      </c>
      <c r="S82">
        <f t="shared" si="7"/>
        <v>1951.9851609427906</v>
      </c>
      <c r="T82" s="8">
        <f>S82/B82</f>
        <v>0.71685095884788486</v>
      </c>
      <c r="U82">
        <v>1188</v>
      </c>
      <c r="V82">
        <f t="shared" si="8"/>
        <v>35135.732896970228</v>
      </c>
      <c r="W82">
        <f t="shared" si="9"/>
        <v>21384</v>
      </c>
      <c r="X82">
        <f t="shared" si="10"/>
        <v>1951.9851609427906</v>
      </c>
      <c r="Y82">
        <f t="shared" si="11"/>
        <v>3810246.0685408521</v>
      </c>
    </row>
    <row r="83" spans="1:25" x14ac:dyDescent="0.35">
      <c r="A83" s="1">
        <v>40997</v>
      </c>
      <c r="B83">
        <v>3348</v>
      </c>
      <c r="C83">
        <v>4078.7</v>
      </c>
      <c r="D83">
        <v>4975</v>
      </c>
      <c r="E83">
        <v>0</v>
      </c>
      <c r="F83">
        <v>2723</v>
      </c>
      <c r="G83">
        <v>0</v>
      </c>
      <c r="H83">
        <f>IF(AND(L83=0,E83=0,G83=0,I83=0,O83=0,J83=0),1,0)</f>
        <v>0</v>
      </c>
      <c r="I83">
        <v>0</v>
      </c>
      <c r="J83">
        <v>0</v>
      </c>
      <c r="K83">
        <v>3353.5</v>
      </c>
      <c r="L83">
        <v>0</v>
      </c>
      <c r="M83">
        <v>0.57261531311723013</v>
      </c>
      <c r="N83">
        <v>0</v>
      </c>
      <c r="O83">
        <v>1</v>
      </c>
      <c r="Q83">
        <f t="shared" si="6"/>
        <v>4195.3546144872425</v>
      </c>
      <c r="R83">
        <f>Q83-B83</f>
        <v>847.35461448724254</v>
      </c>
      <c r="S83">
        <f t="shared" si="7"/>
        <v>847.35461448724254</v>
      </c>
      <c r="T83" s="8">
        <f>S83/B83</f>
        <v>0.25309277613119552</v>
      </c>
      <c r="U83">
        <v>303</v>
      </c>
      <c r="V83">
        <f t="shared" si="8"/>
        <v>15252.383060770366</v>
      </c>
      <c r="W83">
        <f t="shared" si="9"/>
        <v>5454</v>
      </c>
      <c r="X83">
        <f t="shared" si="10"/>
        <v>847.35461448724254</v>
      </c>
      <c r="Y83">
        <f t="shared" si="11"/>
        <v>718009.84269282338</v>
      </c>
    </row>
    <row r="84" spans="1:25" x14ac:dyDescent="0.35">
      <c r="A84" s="1">
        <v>40998</v>
      </c>
      <c r="B84">
        <v>4623</v>
      </c>
      <c r="C84">
        <v>3714.9</v>
      </c>
      <c r="D84">
        <v>5295</v>
      </c>
      <c r="E84">
        <v>0</v>
      </c>
      <c r="F84">
        <v>3348</v>
      </c>
      <c r="G84">
        <v>0</v>
      </c>
      <c r="H84">
        <f>IF(AND(L84=0,E84=0,G84=0,I84=0,O84=0,J84=0),1,0)</f>
        <v>0</v>
      </c>
      <c r="I84">
        <v>0</v>
      </c>
      <c r="J84">
        <v>1</v>
      </c>
      <c r="K84">
        <v>3566.5</v>
      </c>
      <c r="L84">
        <v>0</v>
      </c>
      <c r="M84">
        <v>0.64813523875914958</v>
      </c>
      <c r="N84">
        <v>0</v>
      </c>
      <c r="O84">
        <v>0</v>
      </c>
      <c r="Q84">
        <f t="shared" si="6"/>
        <v>4696.1915878096979</v>
      </c>
      <c r="R84">
        <f>Q84-B84</f>
        <v>73.191587809697921</v>
      </c>
      <c r="S84">
        <f t="shared" si="7"/>
        <v>73.191587809697921</v>
      </c>
      <c r="T84" s="8">
        <f>S84/B84</f>
        <v>1.5832054468894206E-2</v>
      </c>
      <c r="U84">
        <v>1091</v>
      </c>
      <c r="V84">
        <f t="shared" si="8"/>
        <v>1317.4485805745626</v>
      </c>
      <c r="W84">
        <f t="shared" si="9"/>
        <v>19638</v>
      </c>
      <c r="X84">
        <f t="shared" si="10"/>
        <v>73.191587809697921</v>
      </c>
      <c r="Y84">
        <f t="shared" si="11"/>
        <v>5357.0085261047216</v>
      </c>
    </row>
    <row r="85" spans="1:25" x14ac:dyDescent="0.35">
      <c r="A85" s="1">
        <v>40999</v>
      </c>
      <c r="B85">
        <v>4037</v>
      </c>
      <c r="C85">
        <v>3606.3</v>
      </c>
      <c r="D85">
        <v>5167</v>
      </c>
      <c r="E85">
        <v>0</v>
      </c>
      <c r="F85">
        <v>4623</v>
      </c>
      <c r="G85">
        <v>1</v>
      </c>
      <c r="H85">
        <f>IF(AND(L85=0,E85=0,G85=0,I85=0,O85=0,J85=0),1,0)</f>
        <v>0</v>
      </c>
      <c r="I85">
        <v>0</v>
      </c>
      <c r="J85">
        <v>0</v>
      </c>
      <c r="K85">
        <v>3564.6666666666665</v>
      </c>
      <c r="L85">
        <v>0</v>
      </c>
      <c r="M85">
        <v>0.43191588242128498</v>
      </c>
      <c r="N85">
        <v>1</v>
      </c>
      <c r="O85">
        <v>0</v>
      </c>
      <c r="Q85">
        <f t="shared" si="6"/>
        <v>5258.4320129771822</v>
      </c>
      <c r="R85">
        <f>Q85-B85</f>
        <v>1221.4320129771822</v>
      </c>
      <c r="S85">
        <f t="shared" si="7"/>
        <v>1221.4320129771822</v>
      </c>
      <c r="T85" s="8">
        <f>S85/B85</f>
        <v>0.30255932944691161</v>
      </c>
      <c r="U85">
        <v>1018</v>
      </c>
      <c r="V85">
        <f t="shared" si="8"/>
        <v>21985.77623358928</v>
      </c>
      <c r="W85">
        <f t="shared" si="9"/>
        <v>18324</v>
      </c>
      <c r="X85">
        <f t="shared" si="10"/>
        <v>1221.4320129771822</v>
      </c>
      <c r="Y85">
        <f t="shared" si="11"/>
        <v>1491896.1623254914</v>
      </c>
    </row>
    <row r="86" spans="1:25" x14ac:dyDescent="0.35">
      <c r="A86" s="1">
        <v>41000</v>
      </c>
      <c r="B86">
        <v>4088</v>
      </c>
      <c r="C86">
        <v>3871.9</v>
      </c>
      <c r="D86">
        <v>5166</v>
      </c>
      <c r="E86">
        <v>0</v>
      </c>
      <c r="F86">
        <v>4037</v>
      </c>
      <c r="G86">
        <v>0</v>
      </c>
      <c r="H86">
        <f>IF(AND(L86=0,E86=0,G86=0,I86=0,O86=0,J86=0),1,0)</f>
        <v>1</v>
      </c>
      <c r="I86">
        <v>0</v>
      </c>
      <c r="J86">
        <v>0</v>
      </c>
      <c r="K86">
        <v>4002.6666666666665</v>
      </c>
      <c r="L86">
        <v>0</v>
      </c>
      <c r="M86">
        <v>0.50592540955036602</v>
      </c>
      <c r="N86">
        <v>1</v>
      </c>
      <c r="O86">
        <v>0</v>
      </c>
      <c r="Q86">
        <f t="shared" si="6"/>
        <v>5033.7747381291983</v>
      </c>
      <c r="R86">
        <f>Q86-B86</f>
        <v>945.77473812919834</v>
      </c>
      <c r="S86">
        <f t="shared" si="7"/>
        <v>945.77473812919834</v>
      </c>
      <c r="T86" s="8">
        <f>S86/B86</f>
        <v>0.23135389875958864</v>
      </c>
      <c r="U86">
        <v>589</v>
      </c>
      <c r="V86">
        <f t="shared" si="8"/>
        <v>17023.945286325572</v>
      </c>
      <c r="W86">
        <f t="shared" si="9"/>
        <v>10602</v>
      </c>
      <c r="X86">
        <f t="shared" si="10"/>
        <v>945.77473812919834</v>
      </c>
      <c r="Y86">
        <f t="shared" si="11"/>
        <v>894489.85528335371</v>
      </c>
    </row>
    <row r="87" spans="1:25" x14ac:dyDescent="0.35">
      <c r="A87" s="1">
        <v>41001</v>
      </c>
      <c r="B87">
        <v>4628.5</v>
      </c>
      <c r="C87">
        <v>3763.8</v>
      </c>
      <c r="D87">
        <v>2709</v>
      </c>
      <c r="E87">
        <v>0</v>
      </c>
      <c r="F87">
        <v>4088</v>
      </c>
      <c r="G87">
        <v>0</v>
      </c>
      <c r="H87">
        <f>IF(AND(L87=0,E87=0,G87=0,I87=0,O87=0,J87=0),1,0)</f>
        <v>0</v>
      </c>
      <c r="I87">
        <v>1</v>
      </c>
      <c r="J87">
        <v>0</v>
      </c>
      <c r="K87">
        <v>4249.333333333333</v>
      </c>
      <c r="L87">
        <v>0</v>
      </c>
      <c r="M87">
        <v>0.5627977227837806</v>
      </c>
      <c r="N87">
        <v>0</v>
      </c>
      <c r="O87">
        <v>0</v>
      </c>
      <c r="Q87">
        <f t="shared" si="6"/>
        <v>3421.9082692540264</v>
      </c>
      <c r="R87">
        <f>Q87-B87</f>
        <v>-1206.5917307459736</v>
      </c>
      <c r="S87">
        <f t="shared" si="7"/>
        <v>1206.5917307459736</v>
      </c>
      <c r="T87" s="8">
        <f>S87/B87</f>
        <v>0.26068742157199387</v>
      </c>
      <c r="U87">
        <v>1122</v>
      </c>
      <c r="V87">
        <f t="shared" si="8"/>
        <v>86874.604613710093</v>
      </c>
      <c r="W87">
        <f t="shared" si="9"/>
        <v>20196</v>
      </c>
      <c r="X87">
        <f t="shared" si="10"/>
        <v>-2413.1834614919471</v>
      </c>
      <c r="Y87">
        <f t="shared" si="11"/>
        <v>5823454.4188182559</v>
      </c>
    </row>
    <row r="88" spans="1:25" x14ac:dyDescent="0.35">
      <c r="A88" s="1">
        <v>41002</v>
      </c>
      <c r="B88">
        <v>3023</v>
      </c>
      <c r="C88">
        <v>4144.8999999999996</v>
      </c>
      <c r="D88">
        <v>4628.5</v>
      </c>
      <c r="E88">
        <v>0</v>
      </c>
      <c r="F88">
        <v>4628.5</v>
      </c>
      <c r="G88">
        <v>0</v>
      </c>
      <c r="H88">
        <f>IF(AND(L88=0,E88=0,G88=0,I88=0,O88=0,J88=0),1,0)</f>
        <v>0</v>
      </c>
      <c r="I88">
        <v>0</v>
      </c>
      <c r="J88">
        <v>0</v>
      </c>
      <c r="K88">
        <v>4251.166666666667</v>
      </c>
      <c r="L88">
        <v>1</v>
      </c>
      <c r="M88">
        <v>0.31346578366445915</v>
      </c>
      <c r="N88">
        <v>0</v>
      </c>
      <c r="O88">
        <v>0</v>
      </c>
      <c r="Q88">
        <f t="shared" si="6"/>
        <v>4974.3567565043777</v>
      </c>
      <c r="R88">
        <f>Q88-B88</f>
        <v>1951.3567565043777</v>
      </c>
      <c r="S88">
        <f t="shared" si="7"/>
        <v>1951.3567565043777</v>
      </c>
      <c r="T88" s="8">
        <f>S88/B88</f>
        <v>0.64550339282314839</v>
      </c>
      <c r="U88">
        <v>926</v>
      </c>
      <c r="V88">
        <f t="shared" si="8"/>
        <v>35124.421617078799</v>
      </c>
      <c r="W88">
        <f t="shared" si="9"/>
        <v>16668</v>
      </c>
      <c r="X88">
        <f t="shared" si="10"/>
        <v>1951.3567565043777</v>
      </c>
      <c r="Y88">
        <f t="shared" si="11"/>
        <v>3807793.1911552851</v>
      </c>
    </row>
    <row r="89" spans="1:25" x14ac:dyDescent="0.35">
      <c r="A89" s="1">
        <v>41003</v>
      </c>
      <c r="B89">
        <v>2706</v>
      </c>
      <c r="C89">
        <v>4079.9</v>
      </c>
      <c r="D89">
        <v>2723</v>
      </c>
      <c r="E89">
        <v>1</v>
      </c>
      <c r="F89">
        <v>3023</v>
      </c>
      <c r="G89">
        <v>0</v>
      </c>
      <c r="H89">
        <f>IF(AND(L89=0,E89=0,G89=0,I89=0,O89=0,J89=0),1,0)</f>
        <v>0</v>
      </c>
      <c r="I89">
        <v>0</v>
      </c>
      <c r="J89">
        <v>0</v>
      </c>
      <c r="K89">
        <v>3913.1666666666665</v>
      </c>
      <c r="L89">
        <v>0</v>
      </c>
      <c r="M89">
        <v>0.46316951318694088</v>
      </c>
      <c r="N89">
        <v>0</v>
      </c>
      <c r="O89">
        <v>0</v>
      </c>
      <c r="Q89">
        <f t="shared" si="6"/>
        <v>3452.9717223430275</v>
      </c>
      <c r="R89">
        <f>Q89-B89</f>
        <v>746.97172234302752</v>
      </c>
      <c r="S89">
        <f t="shared" si="7"/>
        <v>746.97172234302752</v>
      </c>
      <c r="T89" s="8">
        <f>S89/B89</f>
        <v>0.27604276509350612</v>
      </c>
      <c r="U89">
        <v>1401</v>
      </c>
      <c r="V89">
        <f t="shared" si="8"/>
        <v>13445.491002174494</v>
      </c>
      <c r="W89">
        <f t="shared" si="9"/>
        <v>25218</v>
      </c>
      <c r="X89">
        <f t="shared" si="10"/>
        <v>746.97172234302752</v>
      </c>
      <c r="Y89">
        <f t="shared" si="11"/>
        <v>557966.753980109</v>
      </c>
    </row>
    <row r="90" spans="1:25" x14ac:dyDescent="0.35">
      <c r="A90" s="1">
        <v>41004</v>
      </c>
      <c r="B90">
        <v>2830</v>
      </c>
      <c r="C90">
        <v>3696.5</v>
      </c>
      <c r="D90">
        <v>3348</v>
      </c>
      <c r="E90">
        <v>0</v>
      </c>
      <c r="F90">
        <v>2706</v>
      </c>
      <c r="G90">
        <v>0</v>
      </c>
      <c r="H90">
        <f>IF(AND(L90=0,E90=0,G90=0,I90=0,O90=0,J90=0),1,0)</f>
        <v>0</v>
      </c>
      <c r="I90">
        <v>0</v>
      </c>
      <c r="J90">
        <v>0</v>
      </c>
      <c r="K90">
        <v>3452.5</v>
      </c>
      <c r="L90">
        <v>0</v>
      </c>
      <c r="M90">
        <v>0.51440687812245844</v>
      </c>
      <c r="N90">
        <v>0</v>
      </c>
      <c r="O90">
        <v>1</v>
      </c>
      <c r="Q90">
        <f t="shared" si="6"/>
        <v>3760.8221832673294</v>
      </c>
      <c r="R90">
        <f>Q90-B90</f>
        <v>930.82218326732936</v>
      </c>
      <c r="S90">
        <f t="shared" si="7"/>
        <v>930.82218326732936</v>
      </c>
      <c r="T90" s="8">
        <f>S90/B90</f>
        <v>0.32891243224993971</v>
      </c>
      <c r="U90">
        <v>1240</v>
      </c>
      <c r="V90">
        <f t="shared" si="8"/>
        <v>16754.799298811929</v>
      </c>
      <c r="W90">
        <f t="shared" si="9"/>
        <v>22320</v>
      </c>
      <c r="X90">
        <f t="shared" si="10"/>
        <v>930.82218326732936</v>
      </c>
      <c r="Y90">
        <f t="shared" si="11"/>
        <v>866429.93686255766</v>
      </c>
    </row>
    <row r="91" spans="1:25" x14ac:dyDescent="0.35">
      <c r="A91" s="1">
        <v>41005</v>
      </c>
      <c r="B91">
        <v>3316</v>
      </c>
      <c r="C91">
        <v>3455.1</v>
      </c>
      <c r="D91">
        <v>4623</v>
      </c>
      <c r="E91">
        <v>0</v>
      </c>
      <c r="F91">
        <v>2830</v>
      </c>
      <c r="G91">
        <v>0</v>
      </c>
      <c r="H91">
        <f>IF(AND(L91=0,E91=0,G91=0,I91=0,O91=0,J91=0),1,0)</f>
        <v>0</v>
      </c>
      <c r="I91">
        <v>0</v>
      </c>
      <c r="J91">
        <v>1</v>
      </c>
      <c r="K91">
        <v>2853</v>
      </c>
      <c r="L91">
        <v>0</v>
      </c>
      <c r="M91">
        <v>0.55646566747995818</v>
      </c>
      <c r="N91">
        <v>0</v>
      </c>
      <c r="O91">
        <v>0</v>
      </c>
      <c r="Q91">
        <f t="shared" si="6"/>
        <v>4103.0177216223465</v>
      </c>
      <c r="R91">
        <f>Q91-B91</f>
        <v>787.01772162234647</v>
      </c>
      <c r="S91">
        <f t="shared" si="7"/>
        <v>787.01772162234647</v>
      </c>
      <c r="T91" s="8">
        <f>S91/B91</f>
        <v>0.23733948179202247</v>
      </c>
      <c r="U91">
        <v>1041</v>
      </c>
      <c r="V91">
        <f t="shared" si="8"/>
        <v>14166.318989202236</v>
      </c>
      <c r="W91">
        <f t="shared" si="9"/>
        <v>18738</v>
      </c>
      <c r="X91">
        <f t="shared" si="10"/>
        <v>787.01772162234647</v>
      </c>
      <c r="Y91">
        <f t="shared" si="11"/>
        <v>619396.89414762927</v>
      </c>
    </row>
    <row r="92" spans="1:25" x14ac:dyDescent="0.35">
      <c r="A92" s="1">
        <v>41006</v>
      </c>
      <c r="B92">
        <v>3348</v>
      </c>
      <c r="C92">
        <v>3300.7</v>
      </c>
      <c r="D92">
        <v>4037</v>
      </c>
      <c r="E92">
        <v>0</v>
      </c>
      <c r="F92">
        <v>3316</v>
      </c>
      <c r="G92">
        <v>1</v>
      </c>
      <c r="H92">
        <f>IF(AND(L92=0,E92=0,G92=0,I92=0,O92=0,J92=0),1,0)</f>
        <v>0</v>
      </c>
      <c r="I92">
        <v>0</v>
      </c>
      <c r="J92">
        <v>0</v>
      </c>
      <c r="K92">
        <v>2950.6666666666665</v>
      </c>
      <c r="L92">
        <v>0</v>
      </c>
      <c r="M92">
        <v>0.50371790403160221</v>
      </c>
      <c r="N92">
        <v>1</v>
      </c>
      <c r="O92">
        <v>0</v>
      </c>
      <c r="Q92">
        <f t="shared" si="6"/>
        <v>4334.7903418431997</v>
      </c>
      <c r="R92">
        <f>Q92-B92</f>
        <v>986.79034184319971</v>
      </c>
      <c r="S92">
        <f t="shared" si="7"/>
        <v>986.79034184319971</v>
      </c>
      <c r="T92" s="8">
        <f>S92/B92</f>
        <v>0.29474024547287925</v>
      </c>
      <c r="U92">
        <v>1204</v>
      </c>
      <c r="V92">
        <f t="shared" si="8"/>
        <v>17762.226153177595</v>
      </c>
      <c r="W92">
        <f t="shared" si="9"/>
        <v>21672</v>
      </c>
      <c r="X92">
        <f t="shared" si="10"/>
        <v>986.79034184319971</v>
      </c>
      <c r="Y92">
        <f t="shared" si="11"/>
        <v>973755.17875501898</v>
      </c>
    </row>
    <row r="93" spans="1:25" x14ac:dyDescent="0.35">
      <c r="A93" s="1">
        <v>41007</v>
      </c>
      <c r="B93">
        <v>4428</v>
      </c>
      <c r="C93">
        <v>3044.6</v>
      </c>
      <c r="D93">
        <v>4088</v>
      </c>
      <c r="E93">
        <v>0</v>
      </c>
      <c r="F93">
        <v>3348</v>
      </c>
      <c r="G93">
        <v>0</v>
      </c>
      <c r="H93">
        <f>IF(AND(L93=0,E93=0,G93=0,I93=0,O93=0,J93=0),1,0)</f>
        <v>1</v>
      </c>
      <c r="I93">
        <v>0</v>
      </c>
      <c r="J93">
        <v>0</v>
      </c>
      <c r="K93">
        <v>3164.6666666666665</v>
      </c>
      <c r="L93">
        <v>0</v>
      </c>
      <c r="M93">
        <v>0.6254792610665737</v>
      </c>
      <c r="N93">
        <v>1</v>
      </c>
      <c r="O93">
        <v>0</v>
      </c>
      <c r="Q93">
        <f t="shared" si="6"/>
        <v>4230.8260014991056</v>
      </c>
      <c r="R93">
        <f>Q93-B93</f>
        <v>-197.17399850089441</v>
      </c>
      <c r="S93">
        <f t="shared" si="7"/>
        <v>197.17399850089441</v>
      </c>
      <c r="T93" s="8">
        <f>S93/B93</f>
        <v>4.4528906617184824E-2</v>
      </c>
      <c r="U93">
        <v>892</v>
      </c>
      <c r="V93">
        <f t="shared" si="8"/>
        <v>14196.527892064398</v>
      </c>
      <c r="W93">
        <f t="shared" si="9"/>
        <v>16056</v>
      </c>
      <c r="X93">
        <f t="shared" si="10"/>
        <v>-394.34799700178883</v>
      </c>
      <c r="Y93">
        <f t="shared" si="11"/>
        <v>155510.34273932286</v>
      </c>
    </row>
    <row r="94" spans="1:25" x14ac:dyDescent="0.35">
      <c r="A94" s="1">
        <v>41008</v>
      </c>
      <c r="B94">
        <v>4628.5</v>
      </c>
      <c r="C94">
        <v>3325.6</v>
      </c>
      <c r="D94">
        <v>4628.5</v>
      </c>
      <c r="E94">
        <v>0</v>
      </c>
      <c r="F94">
        <v>4428</v>
      </c>
      <c r="G94">
        <v>0</v>
      </c>
      <c r="H94">
        <f>IF(AND(L94=0,E94=0,G94=0,I94=0,O94=0,J94=0),1,0)</f>
        <v>0</v>
      </c>
      <c r="I94">
        <v>1</v>
      </c>
      <c r="J94">
        <v>0</v>
      </c>
      <c r="K94">
        <v>3697.3333333333335</v>
      </c>
      <c r="L94">
        <v>0</v>
      </c>
      <c r="M94">
        <v>0.52329499244800748</v>
      </c>
      <c r="N94">
        <v>0</v>
      </c>
      <c r="O94">
        <v>0</v>
      </c>
      <c r="Q94">
        <f t="shared" si="6"/>
        <v>3878.5525694274525</v>
      </c>
      <c r="R94">
        <f>Q94-B94</f>
        <v>-749.94743057254755</v>
      </c>
      <c r="S94">
        <f t="shared" si="7"/>
        <v>749.94743057254755</v>
      </c>
      <c r="T94" s="8">
        <f>S94/B94</f>
        <v>0.16202817987956089</v>
      </c>
      <c r="U94">
        <v>1213</v>
      </c>
      <c r="V94">
        <f t="shared" si="8"/>
        <v>53996.21500122342</v>
      </c>
      <c r="W94">
        <f t="shared" si="9"/>
        <v>21834</v>
      </c>
      <c r="X94">
        <f t="shared" si="10"/>
        <v>-1499.8948611450951</v>
      </c>
      <c r="Y94">
        <f t="shared" si="11"/>
        <v>2249684.5944894641</v>
      </c>
    </row>
    <row r="95" spans="1:25" x14ac:dyDescent="0.35">
      <c r="A95" s="1">
        <v>41009</v>
      </c>
      <c r="B95">
        <v>2712</v>
      </c>
      <c r="C95">
        <v>3710.1</v>
      </c>
      <c r="D95">
        <v>3023</v>
      </c>
      <c r="E95">
        <v>0</v>
      </c>
      <c r="F95">
        <v>4628.5</v>
      </c>
      <c r="G95">
        <v>0</v>
      </c>
      <c r="H95">
        <f>IF(AND(L95=0,E95=0,G95=0,I95=0,O95=0,J95=0),1,0)</f>
        <v>0</v>
      </c>
      <c r="I95">
        <v>0</v>
      </c>
      <c r="J95">
        <v>0</v>
      </c>
      <c r="K95">
        <v>4134.833333333333</v>
      </c>
      <c r="L95">
        <v>1</v>
      </c>
      <c r="M95">
        <v>0.27733240385732544</v>
      </c>
      <c r="N95">
        <v>0</v>
      </c>
      <c r="O95">
        <v>0</v>
      </c>
      <c r="Q95">
        <f t="shared" si="6"/>
        <v>4476.256042808438</v>
      </c>
      <c r="R95">
        <f>Q95-B95</f>
        <v>1764.256042808438</v>
      </c>
      <c r="S95">
        <f t="shared" si="7"/>
        <v>1764.256042808438</v>
      </c>
      <c r="T95" s="8">
        <f>S95/B95</f>
        <v>0.65053688894116446</v>
      </c>
      <c r="U95">
        <v>1313</v>
      </c>
      <c r="V95">
        <f t="shared" si="8"/>
        <v>31756.608770551884</v>
      </c>
      <c r="W95">
        <f t="shared" si="9"/>
        <v>23634</v>
      </c>
      <c r="X95">
        <f t="shared" si="10"/>
        <v>1764.256042808438</v>
      </c>
      <c r="Y95">
        <f t="shared" si="11"/>
        <v>3112599.3845860888</v>
      </c>
    </row>
    <row r="96" spans="1:25" x14ac:dyDescent="0.35">
      <c r="A96" s="1">
        <v>41010</v>
      </c>
      <c r="B96">
        <v>3136</v>
      </c>
      <c r="C96">
        <v>3686.5</v>
      </c>
      <c r="D96">
        <v>2706</v>
      </c>
      <c r="E96">
        <v>1</v>
      </c>
      <c r="F96">
        <v>2712</v>
      </c>
      <c r="G96">
        <v>0</v>
      </c>
      <c r="H96">
        <f>IF(AND(L96=0,E96=0,G96=0,I96=0,O96=0,J96=0),1,0)</f>
        <v>0</v>
      </c>
      <c r="I96">
        <v>0</v>
      </c>
      <c r="J96">
        <v>0</v>
      </c>
      <c r="K96">
        <v>3922.8333333333335</v>
      </c>
      <c r="L96">
        <v>0</v>
      </c>
      <c r="M96">
        <v>0.54926222841872896</v>
      </c>
      <c r="N96">
        <v>0</v>
      </c>
      <c r="O96">
        <v>0</v>
      </c>
      <c r="Q96">
        <f t="shared" si="6"/>
        <v>3359.0737169359231</v>
      </c>
      <c r="R96">
        <f>Q96-B96</f>
        <v>223.07371693592313</v>
      </c>
      <c r="S96">
        <f t="shared" si="7"/>
        <v>223.07371693592313</v>
      </c>
      <c r="T96" s="8">
        <f>S96/B96</f>
        <v>7.113320055354691E-2</v>
      </c>
      <c r="U96">
        <v>818</v>
      </c>
      <c r="V96">
        <f t="shared" si="8"/>
        <v>4015.3269048466163</v>
      </c>
      <c r="W96">
        <f t="shared" si="9"/>
        <v>14724</v>
      </c>
      <c r="X96">
        <f t="shared" si="10"/>
        <v>223.07371693592313</v>
      </c>
      <c r="Y96">
        <f t="shared" si="11"/>
        <v>49761.883187608357</v>
      </c>
    </row>
    <row r="97" spans="1:25" x14ac:dyDescent="0.35">
      <c r="A97" s="1">
        <v>41011</v>
      </c>
      <c r="B97">
        <v>3088</v>
      </c>
      <c r="C97">
        <v>3650.5</v>
      </c>
      <c r="D97">
        <v>2830</v>
      </c>
      <c r="E97">
        <v>0</v>
      </c>
      <c r="F97">
        <v>3136</v>
      </c>
      <c r="G97">
        <v>0</v>
      </c>
      <c r="H97">
        <f>IF(AND(L97=0,E97=0,G97=0,I97=0,O97=0,J97=0),1,0)</f>
        <v>0</v>
      </c>
      <c r="I97">
        <v>0</v>
      </c>
      <c r="J97">
        <v>0</v>
      </c>
      <c r="K97">
        <v>3492.1666666666665</v>
      </c>
      <c r="L97">
        <v>0</v>
      </c>
      <c r="M97">
        <v>0.49442314395259673</v>
      </c>
      <c r="N97">
        <v>0</v>
      </c>
      <c r="O97">
        <v>1</v>
      </c>
      <c r="Q97">
        <f t="shared" si="6"/>
        <v>3754.6785875359087</v>
      </c>
      <c r="R97">
        <f>Q97-B97</f>
        <v>666.67858753590872</v>
      </c>
      <c r="S97">
        <f t="shared" si="7"/>
        <v>666.67858753590872</v>
      </c>
      <c r="T97" s="8">
        <f>S97/B97</f>
        <v>0.21589332497924504</v>
      </c>
      <c r="U97">
        <v>888</v>
      </c>
      <c r="V97">
        <f t="shared" si="8"/>
        <v>12000.214575646358</v>
      </c>
      <c r="W97">
        <f t="shared" si="9"/>
        <v>15984</v>
      </c>
      <c r="X97">
        <f t="shared" si="10"/>
        <v>666.67858753590872</v>
      </c>
      <c r="Y97">
        <f t="shared" si="11"/>
        <v>444460.33907887433</v>
      </c>
    </row>
    <row r="98" spans="1:25" x14ac:dyDescent="0.35">
      <c r="A98" s="1">
        <v>41012</v>
      </c>
      <c r="B98">
        <v>3198</v>
      </c>
      <c r="C98">
        <v>3598.5</v>
      </c>
      <c r="D98">
        <v>3316</v>
      </c>
      <c r="E98">
        <v>0</v>
      </c>
      <c r="F98">
        <v>3088</v>
      </c>
      <c r="G98">
        <v>0</v>
      </c>
      <c r="H98">
        <f>IF(AND(L98=0,E98=0,G98=0,I98=0,O98=0,J98=0),1,0)</f>
        <v>0</v>
      </c>
      <c r="I98">
        <v>0</v>
      </c>
      <c r="J98">
        <v>1</v>
      </c>
      <c r="K98">
        <v>2978.6666666666665</v>
      </c>
      <c r="L98">
        <v>0</v>
      </c>
      <c r="M98">
        <v>0.51278029510863254</v>
      </c>
      <c r="N98">
        <v>0</v>
      </c>
      <c r="O98">
        <v>0</v>
      </c>
      <c r="Q98">
        <f t="shared" si="6"/>
        <v>3850.6824637988075</v>
      </c>
      <c r="R98">
        <f>Q98-B98</f>
        <v>652.68246379880748</v>
      </c>
      <c r="S98">
        <f t="shared" si="7"/>
        <v>652.68246379880748</v>
      </c>
      <c r="T98" s="8">
        <f>S98/B98</f>
        <v>0.20409082670381723</v>
      </c>
      <c r="U98">
        <v>1039</v>
      </c>
      <c r="V98">
        <f t="shared" si="8"/>
        <v>11748.284348378535</v>
      </c>
      <c r="W98">
        <f t="shared" si="9"/>
        <v>18702</v>
      </c>
      <c r="X98">
        <f t="shared" si="10"/>
        <v>652.68246379880748</v>
      </c>
      <c r="Y98">
        <f t="shared" si="11"/>
        <v>425994.39855048165</v>
      </c>
    </row>
    <row r="99" spans="1:25" x14ac:dyDescent="0.35">
      <c r="A99" s="1">
        <v>41013</v>
      </c>
      <c r="B99">
        <v>3595</v>
      </c>
      <c r="C99">
        <v>3352.5</v>
      </c>
      <c r="D99">
        <v>3348</v>
      </c>
      <c r="E99">
        <v>0</v>
      </c>
      <c r="F99">
        <v>3198</v>
      </c>
      <c r="G99">
        <v>1</v>
      </c>
      <c r="H99">
        <f>IF(AND(L99=0,E99=0,G99=0,I99=0,O99=0,J99=0),1,0)</f>
        <v>0</v>
      </c>
      <c r="I99">
        <v>0</v>
      </c>
      <c r="J99">
        <v>0</v>
      </c>
      <c r="K99">
        <v>3140.6666666666665</v>
      </c>
      <c r="L99">
        <v>0</v>
      </c>
      <c r="M99">
        <v>0.54612524689206465</v>
      </c>
      <c r="N99">
        <v>1</v>
      </c>
      <c r="O99">
        <v>0</v>
      </c>
      <c r="Q99">
        <f t="shared" si="6"/>
        <v>4169.2546623630842</v>
      </c>
      <c r="R99">
        <f>Q99-B99</f>
        <v>574.25466236308421</v>
      </c>
      <c r="S99">
        <f t="shared" si="7"/>
        <v>574.25466236308421</v>
      </c>
      <c r="T99" s="8">
        <f>S99/B99</f>
        <v>0.15973704099112218</v>
      </c>
      <c r="U99">
        <v>922</v>
      </c>
      <c r="V99">
        <f t="shared" si="8"/>
        <v>10336.583922535516</v>
      </c>
      <c r="W99">
        <f t="shared" si="9"/>
        <v>16596</v>
      </c>
      <c r="X99">
        <f t="shared" si="10"/>
        <v>574.25466236308421</v>
      </c>
      <c r="Y99">
        <f t="shared" si="11"/>
        <v>329768.41724573984</v>
      </c>
    </row>
    <row r="100" spans="1:25" x14ac:dyDescent="0.35">
      <c r="A100" s="1">
        <v>41014</v>
      </c>
      <c r="B100">
        <v>3953</v>
      </c>
      <c r="C100">
        <v>3145.8</v>
      </c>
      <c r="D100">
        <v>4428</v>
      </c>
      <c r="E100">
        <v>0</v>
      </c>
      <c r="F100">
        <v>3595</v>
      </c>
      <c r="G100">
        <v>0</v>
      </c>
      <c r="H100">
        <f>IF(AND(L100=0,E100=0,G100=0,I100=0,O100=0,J100=0),1,0)</f>
        <v>1</v>
      </c>
      <c r="I100">
        <v>0</v>
      </c>
      <c r="J100">
        <v>0</v>
      </c>
      <c r="K100">
        <v>3293.6666666666665</v>
      </c>
      <c r="L100">
        <v>0</v>
      </c>
      <c r="M100">
        <v>0.54159405135354943</v>
      </c>
      <c r="N100">
        <v>1</v>
      </c>
      <c r="O100">
        <v>0</v>
      </c>
      <c r="Q100">
        <f t="shared" si="6"/>
        <v>4445.9285666501755</v>
      </c>
      <c r="R100">
        <f>Q100-B100</f>
        <v>492.92856665017553</v>
      </c>
      <c r="S100">
        <f t="shared" si="7"/>
        <v>492.92856665017553</v>
      </c>
      <c r="T100" s="8">
        <f>S100/B100</f>
        <v>0.12469733535294093</v>
      </c>
      <c r="U100">
        <v>743</v>
      </c>
      <c r="V100">
        <f t="shared" si="8"/>
        <v>8872.7141997031595</v>
      </c>
      <c r="W100">
        <f t="shared" si="9"/>
        <v>13374</v>
      </c>
      <c r="X100">
        <f t="shared" si="10"/>
        <v>492.92856665017553</v>
      </c>
      <c r="Y100">
        <f t="shared" si="11"/>
        <v>242978.57181979655</v>
      </c>
    </row>
    <row r="101" spans="1:25" x14ac:dyDescent="0.35">
      <c r="A101" s="1">
        <v>41015</v>
      </c>
      <c r="B101">
        <v>4628.5</v>
      </c>
      <c r="C101">
        <v>3394</v>
      </c>
      <c r="D101">
        <v>4628.5</v>
      </c>
      <c r="E101">
        <v>0</v>
      </c>
      <c r="F101">
        <v>3953</v>
      </c>
      <c r="G101">
        <v>0</v>
      </c>
      <c r="H101">
        <f>IF(AND(L101=0,E101=0,G101=0,I101=0,O101=0,J101=0),1,0)</f>
        <v>0</v>
      </c>
      <c r="I101">
        <v>1</v>
      </c>
      <c r="J101">
        <v>0</v>
      </c>
      <c r="K101">
        <v>3582</v>
      </c>
      <c r="L101">
        <v>0</v>
      </c>
      <c r="M101">
        <v>0.57848263041710235</v>
      </c>
      <c r="N101">
        <v>0</v>
      </c>
      <c r="O101">
        <v>0</v>
      </c>
      <c r="Q101">
        <f t="shared" si="6"/>
        <v>3697.3806147639202</v>
      </c>
      <c r="R101">
        <f>Q101-B101</f>
        <v>-931.11938523607978</v>
      </c>
      <c r="S101">
        <f t="shared" si="7"/>
        <v>931.11938523607978</v>
      </c>
      <c r="T101" s="8">
        <f>S101/B101</f>
        <v>0.20117087290398181</v>
      </c>
      <c r="U101">
        <v>1235</v>
      </c>
      <c r="V101">
        <f t="shared" si="8"/>
        <v>67040.59573699774</v>
      </c>
      <c r="W101">
        <f t="shared" si="9"/>
        <v>22230</v>
      </c>
      <c r="X101">
        <f t="shared" si="10"/>
        <v>-1862.2387704721596</v>
      </c>
      <c r="Y101">
        <f t="shared" si="11"/>
        <v>3467933.2382496605</v>
      </c>
    </row>
    <row r="102" spans="1:25" x14ac:dyDescent="0.35">
      <c r="A102" s="1">
        <v>41016</v>
      </c>
      <c r="B102">
        <v>2900</v>
      </c>
      <c r="C102">
        <v>3692.5</v>
      </c>
      <c r="D102">
        <v>2712</v>
      </c>
      <c r="E102">
        <v>0</v>
      </c>
      <c r="F102">
        <v>4628.5</v>
      </c>
      <c r="G102">
        <v>0</v>
      </c>
      <c r="H102">
        <f>IF(AND(L102=0,E102=0,G102=0,I102=0,O102=0,J102=0),1,0)</f>
        <v>0</v>
      </c>
      <c r="I102">
        <v>0</v>
      </c>
      <c r="J102">
        <v>0</v>
      </c>
      <c r="K102">
        <v>4058.8333333333335</v>
      </c>
      <c r="L102">
        <v>1</v>
      </c>
      <c r="M102">
        <v>0.29917509004298826</v>
      </c>
      <c r="N102">
        <v>0</v>
      </c>
      <c r="O102">
        <v>0</v>
      </c>
      <c r="Q102">
        <f t="shared" si="6"/>
        <v>4361.2099443991183</v>
      </c>
      <c r="R102">
        <f>Q102-B102</f>
        <v>1461.2099443991183</v>
      </c>
      <c r="S102">
        <f t="shared" si="7"/>
        <v>1461.2099443991183</v>
      </c>
      <c r="T102" s="8">
        <f>S102/B102</f>
        <v>0.50386549806866143</v>
      </c>
      <c r="U102">
        <v>845</v>
      </c>
      <c r="V102">
        <f t="shared" si="8"/>
        <v>26301.778999184127</v>
      </c>
      <c r="W102">
        <f t="shared" si="9"/>
        <v>15210</v>
      </c>
      <c r="X102">
        <f t="shared" si="10"/>
        <v>1461.2099443991183</v>
      </c>
      <c r="Y102">
        <f t="shared" si="11"/>
        <v>2135134.5016108742</v>
      </c>
    </row>
    <row r="103" spans="1:25" x14ac:dyDescent="0.35">
      <c r="A103" s="1">
        <v>41017</v>
      </c>
      <c r="B103">
        <v>2827</v>
      </c>
      <c r="C103">
        <v>3654.9</v>
      </c>
      <c r="D103">
        <v>3136</v>
      </c>
      <c r="E103">
        <v>1</v>
      </c>
      <c r="F103">
        <v>2900</v>
      </c>
      <c r="G103">
        <v>0</v>
      </c>
      <c r="H103">
        <f>IF(AND(L103=0,E103=0,G103=0,I103=0,O103=0,J103=0),1,0)</f>
        <v>0</v>
      </c>
      <c r="I103">
        <v>0</v>
      </c>
      <c r="J103">
        <v>0</v>
      </c>
      <c r="K103">
        <v>3827.1666666666665</v>
      </c>
      <c r="L103">
        <v>0</v>
      </c>
      <c r="M103">
        <v>0.49151853142790752</v>
      </c>
      <c r="N103">
        <v>0</v>
      </c>
      <c r="O103">
        <v>0</v>
      </c>
      <c r="Q103">
        <f t="shared" si="6"/>
        <v>3504.3152366344289</v>
      </c>
      <c r="R103">
        <f>Q103-B103</f>
        <v>677.31523663442886</v>
      </c>
      <c r="S103">
        <f t="shared" si="7"/>
        <v>677.31523663442886</v>
      </c>
      <c r="T103" s="8">
        <f>S103/B103</f>
        <v>0.23958798607514287</v>
      </c>
      <c r="U103">
        <v>876</v>
      </c>
      <c r="V103">
        <f t="shared" si="8"/>
        <v>12191.67425941972</v>
      </c>
      <c r="W103">
        <f t="shared" si="9"/>
        <v>15768</v>
      </c>
      <c r="X103">
        <f t="shared" si="10"/>
        <v>677.31523663442886</v>
      </c>
      <c r="Y103">
        <f t="shared" si="11"/>
        <v>458755.92977715237</v>
      </c>
    </row>
    <row r="104" spans="1:25" x14ac:dyDescent="0.35">
      <c r="A104" s="1">
        <v>41018</v>
      </c>
      <c r="B104">
        <v>3146</v>
      </c>
      <c r="C104">
        <v>3580.7</v>
      </c>
      <c r="D104">
        <v>3088</v>
      </c>
      <c r="E104">
        <v>0</v>
      </c>
      <c r="F104">
        <v>2827</v>
      </c>
      <c r="G104">
        <v>0</v>
      </c>
      <c r="H104">
        <f>IF(AND(L104=0,E104=0,G104=0,I104=0,O104=0,J104=0),1,0)</f>
        <v>0</v>
      </c>
      <c r="I104">
        <v>0</v>
      </c>
      <c r="J104">
        <v>0</v>
      </c>
      <c r="K104">
        <v>3451.8333333333335</v>
      </c>
      <c r="L104">
        <v>0</v>
      </c>
      <c r="M104">
        <v>0.53706285581503432</v>
      </c>
      <c r="N104">
        <v>0</v>
      </c>
      <c r="O104">
        <v>1</v>
      </c>
      <c r="Q104">
        <f t="shared" si="6"/>
        <v>3722.4190004016959</v>
      </c>
      <c r="R104">
        <f>Q104-B104</f>
        <v>576.41900040169594</v>
      </c>
      <c r="S104">
        <f t="shared" si="7"/>
        <v>576.41900040169594</v>
      </c>
      <c r="T104" s="8">
        <f>S104/B104</f>
        <v>0.1832228227595982</v>
      </c>
      <c r="U104">
        <v>605</v>
      </c>
      <c r="V104">
        <f t="shared" si="8"/>
        <v>10375.542007230528</v>
      </c>
      <c r="W104">
        <f t="shared" si="9"/>
        <v>10890</v>
      </c>
      <c r="X104">
        <f t="shared" si="10"/>
        <v>576.41900040169594</v>
      </c>
      <c r="Y104">
        <f t="shared" si="11"/>
        <v>332258.86402409035</v>
      </c>
    </row>
    <row r="105" spans="1:25" x14ac:dyDescent="0.35">
      <c r="A105" s="1">
        <v>41019</v>
      </c>
      <c r="B105">
        <v>3377</v>
      </c>
      <c r="C105">
        <v>3490.9</v>
      </c>
      <c r="D105">
        <v>3198</v>
      </c>
      <c r="E105">
        <v>0</v>
      </c>
      <c r="F105">
        <v>3146</v>
      </c>
      <c r="G105">
        <v>0</v>
      </c>
      <c r="H105">
        <f>IF(AND(L105=0,E105=0,G105=0,I105=0,O105=0,J105=0),1,0)</f>
        <v>0</v>
      </c>
      <c r="I105">
        <v>0</v>
      </c>
      <c r="J105">
        <v>1</v>
      </c>
      <c r="K105">
        <v>2957.6666666666665</v>
      </c>
      <c r="L105">
        <v>0</v>
      </c>
      <c r="M105">
        <v>0.52683861972812829</v>
      </c>
      <c r="N105">
        <v>0</v>
      </c>
      <c r="O105">
        <v>0</v>
      </c>
      <c r="Q105">
        <f t="shared" si="6"/>
        <v>3826.9851227720551</v>
      </c>
      <c r="R105">
        <f>Q105-B105</f>
        <v>449.98512277205509</v>
      </c>
      <c r="S105">
        <f t="shared" si="7"/>
        <v>449.98512277205509</v>
      </c>
      <c r="T105" s="8">
        <f>S105/B105</f>
        <v>0.13324996232515698</v>
      </c>
      <c r="U105">
        <v>838</v>
      </c>
      <c r="V105">
        <f t="shared" si="8"/>
        <v>8099.7322098969917</v>
      </c>
      <c r="W105">
        <f t="shared" si="9"/>
        <v>15084</v>
      </c>
      <c r="X105">
        <f t="shared" si="10"/>
        <v>449.98512277205509</v>
      </c>
      <c r="Y105">
        <f t="shared" si="11"/>
        <v>202486.61071618149</v>
      </c>
    </row>
    <row r="106" spans="1:25" x14ac:dyDescent="0.35">
      <c r="A106" s="1">
        <v>41020</v>
      </c>
      <c r="B106">
        <v>3394</v>
      </c>
      <c r="C106">
        <v>3375.7</v>
      </c>
      <c r="D106">
        <v>3595</v>
      </c>
      <c r="E106">
        <v>0</v>
      </c>
      <c r="F106">
        <v>3377</v>
      </c>
      <c r="G106">
        <v>1</v>
      </c>
      <c r="H106">
        <f>IF(AND(L106=0,E106=0,G106=0,I106=0,O106=0,J106=0),1,0)</f>
        <v>0</v>
      </c>
      <c r="I106">
        <v>0</v>
      </c>
      <c r="J106">
        <v>0</v>
      </c>
      <c r="K106">
        <v>3116.6666666666665</v>
      </c>
      <c r="L106">
        <v>0</v>
      </c>
      <c r="M106">
        <v>0.50197513651678871</v>
      </c>
      <c r="N106">
        <v>1</v>
      </c>
      <c r="O106">
        <v>0</v>
      </c>
      <c r="Q106">
        <f t="shared" si="6"/>
        <v>4284.5276552090691</v>
      </c>
      <c r="R106">
        <f>Q106-B106</f>
        <v>890.52765520906905</v>
      </c>
      <c r="S106">
        <f t="shared" si="7"/>
        <v>890.52765520906905</v>
      </c>
      <c r="T106" s="8">
        <f>S106/B106</f>
        <v>0.26238292728611345</v>
      </c>
      <c r="U106">
        <v>970</v>
      </c>
      <c r="V106">
        <f t="shared" si="8"/>
        <v>16029.497793763243</v>
      </c>
      <c r="W106">
        <f t="shared" si="9"/>
        <v>17460</v>
      </c>
      <c r="X106">
        <f t="shared" si="10"/>
        <v>890.52765520906905</v>
      </c>
      <c r="Y106">
        <f t="shared" si="11"/>
        <v>793039.50469216262</v>
      </c>
    </row>
    <row r="107" spans="1:25" x14ac:dyDescent="0.35">
      <c r="A107" s="1">
        <v>41021</v>
      </c>
      <c r="B107">
        <v>3905</v>
      </c>
      <c r="C107">
        <v>3128.8</v>
      </c>
      <c r="D107">
        <v>3953</v>
      </c>
      <c r="E107">
        <v>0</v>
      </c>
      <c r="F107">
        <v>3394</v>
      </c>
      <c r="G107">
        <v>0</v>
      </c>
      <c r="H107">
        <f>IF(AND(L107=0,E107=0,G107=0,I107=0,O107=0,J107=0),1,0)</f>
        <v>1</v>
      </c>
      <c r="I107">
        <v>0</v>
      </c>
      <c r="J107">
        <v>0</v>
      </c>
      <c r="K107">
        <v>3305.6666666666665</v>
      </c>
      <c r="L107">
        <v>0</v>
      </c>
      <c r="M107">
        <v>0.55937028000464739</v>
      </c>
      <c r="N107">
        <v>1</v>
      </c>
      <c r="O107">
        <v>0</v>
      </c>
      <c r="Q107">
        <f t="shared" si="6"/>
        <v>4254.9518276995695</v>
      </c>
      <c r="R107">
        <f>Q107-B107</f>
        <v>349.95182769956955</v>
      </c>
      <c r="S107">
        <f t="shared" si="7"/>
        <v>349.95182769956955</v>
      </c>
      <c r="T107" s="8">
        <f>S107/B107</f>
        <v>8.961634512152869E-2</v>
      </c>
      <c r="U107">
        <v>980</v>
      </c>
      <c r="V107">
        <f t="shared" si="8"/>
        <v>6299.1328985922519</v>
      </c>
      <c r="W107">
        <f t="shared" si="9"/>
        <v>17640</v>
      </c>
      <c r="X107">
        <f t="shared" si="10"/>
        <v>349.95182769956955</v>
      </c>
      <c r="Y107">
        <f t="shared" si="11"/>
        <v>122466.28171026921</v>
      </c>
    </row>
    <row r="108" spans="1:25" x14ac:dyDescent="0.35">
      <c r="A108" s="1">
        <v>41022</v>
      </c>
      <c r="B108">
        <v>4628.5</v>
      </c>
      <c r="C108">
        <v>3329.8</v>
      </c>
      <c r="D108">
        <v>4628.5</v>
      </c>
      <c r="E108">
        <v>0</v>
      </c>
      <c r="F108">
        <v>3905</v>
      </c>
      <c r="G108">
        <v>0</v>
      </c>
      <c r="H108">
        <f>IF(AND(L108=0,E108=0,G108=0,I108=0,O108=0,J108=0),1,0)</f>
        <v>0</v>
      </c>
      <c r="I108">
        <v>1</v>
      </c>
      <c r="J108">
        <v>0</v>
      </c>
      <c r="K108">
        <v>3558.6666666666665</v>
      </c>
      <c r="L108">
        <v>0</v>
      </c>
      <c r="M108">
        <v>0.58405948646450567</v>
      </c>
      <c r="N108">
        <v>0</v>
      </c>
      <c r="O108">
        <v>0</v>
      </c>
      <c r="Q108">
        <f t="shared" si="6"/>
        <v>3675.0187033094194</v>
      </c>
      <c r="R108">
        <f>Q108-B108</f>
        <v>-953.48129669058062</v>
      </c>
      <c r="S108">
        <f t="shared" si="7"/>
        <v>953.48129669058062</v>
      </c>
      <c r="T108" s="8">
        <f>S108/B108</f>
        <v>0.20600222462797463</v>
      </c>
      <c r="U108">
        <v>1058</v>
      </c>
      <c r="V108">
        <f t="shared" si="8"/>
        <v>68650.653361721808</v>
      </c>
      <c r="W108">
        <f t="shared" si="9"/>
        <v>19044</v>
      </c>
      <c r="X108">
        <f t="shared" si="10"/>
        <v>-1906.9625933811612</v>
      </c>
      <c r="Y108">
        <f t="shared" si="11"/>
        <v>3636506.3325550039</v>
      </c>
    </row>
    <row r="109" spans="1:25" x14ac:dyDescent="0.35">
      <c r="A109" s="1">
        <v>41023</v>
      </c>
      <c r="B109">
        <v>2751</v>
      </c>
      <c r="C109">
        <v>3690.1</v>
      </c>
      <c r="D109">
        <v>2900</v>
      </c>
      <c r="E109">
        <v>0</v>
      </c>
      <c r="F109">
        <v>4628.5</v>
      </c>
      <c r="G109">
        <v>0</v>
      </c>
      <c r="H109">
        <f>IF(AND(L109=0,E109=0,G109=0,I109=0,O109=0,J109=0),1,0)</f>
        <v>0</v>
      </c>
      <c r="I109">
        <v>0</v>
      </c>
      <c r="J109">
        <v>0</v>
      </c>
      <c r="K109">
        <v>3975.8333333333335</v>
      </c>
      <c r="L109">
        <v>1</v>
      </c>
      <c r="M109">
        <v>0.2818635993958406</v>
      </c>
      <c r="N109">
        <v>0</v>
      </c>
      <c r="O109">
        <v>0</v>
      </c>
      <c r="Q109">
        <f t="shared" si="6"/>
        <v>4385.9956241183027</v>
      </c>
      <c r="R109">
        <f>Q109-B109</f>
        <v>1634.9956241183027</v>
      </c>
      <c r="S109">
        <f t="shared" si="7"/>
        <v>1634.9956241183027</v>
      </c>
      <c r="T109" s="8">
        <f>S109/B109</f>
        <v>0.5943277441360606</v>
      </c>
      <c r="U109">
        <v>819</v>
      </c>
      <c r="V109">
        <f t="shared" si="8"/>
        <v>29429.921234129448</v>
      </c>
      <c r="W109">
        <f t="shared" si="9"/>
        <v>14742</v>
      </c>
      <c r="X109">
        <f t="shared" si="10"/>
        <v>1634.9956241183027</v>
      </c>
      <c r="Y109">
        <f t="shared" si="11"/>
        <v>2673210.6908859978</v>
      </c>
    </row>
    <row r="110" spans="1:25" x14ac:dyDescent="0.35">
      <c r="A110" s="1">
        <v>41024</v>
      </c>
      <c r="B110">
        <v>3050</v>
      </c>
      <c r="C110">
        <v>3611.1</v>
      </c>
      <c r="D110">
        <v>2827</v>
      </c>
      <c r="E110">
        <v>1</v>
      </c>
      <c r="F110">
        <v>2751</v>
      </c>
      <c r="G110">
        <v>0</v>
      </c>
      <c r="H110">
        <f>IF(AND(L110=0,E110=0,G110=0,I110=0,O110=0,J110=0),1,0)</f>
        <v>0</v>
      </c>
      <c r="I110">
        <v>0</v>
      </c>
      <c r="J110">
        <v>0</v>
      </c>
      <c r="K110">
        <v>3761.5</v>
      </c>
      <c r="L110">
        <v>0</v>
      </c>
      <c r="M110">
        <v>0.53473916579528291</v>
      </c>
      <c r="N110">
        <v>0</v>
      </c>
      <c r="O110">
        <v>0</v>
      </c>
      <c r="Q110">
        <f t="shared" si="6"/>
        <v>3349.1541777921643</v>
      </c>
      <c r="R110">
        <f>Q110-B110</f>
        <v>299.15417779216432</v>
      </c>
      <c r="S110">
        <f t="shared" si="7"/>
        <v>299.15417779216432</v>
      </c>
      <c r="T110" s="8">
        <f>S110/B110</f>
        <v>9.8083336981037481E-2</v>
      </c>
      <c r="U110">
        <v>798</v>
      </c>
      <c r="V110">
        <f t="shared" si="8"/>
        <v>5384.7752002589577</v>
      </c>
      <c r="W110">
        <f t="shared" si="9"/>
        <v>14364</v>
      </c>
      <c r="X110">
        <f t="shared" si="10"/>
        <v>299.15417779216432</v>
      </c>
      <c r="Y110">
        <f t="shared" si="11"/>
        <v>89493.222090505864</v>
      </c>
    </row>
    <row r="111" spans="1:25" x14ac:dyDescent="0.35">
      <c r="A111" s="1">
        <v>41025</v>
      </c>
      <c r="B111">
        <v>3207</v>
      </c>
      <c r="C111">
        <v>3545.7</v>
      </c>
      <c r="D111">
        <v>3146</v>
      </c>
      <c r="E111">
        <v>0</v>
      </c>
      <c r="F111">
        <v>3050</v>
      </c>
      <c r="G111">
        <v>0</v>
      </c>
      <c r="H111">
        <f>IF(AND(L111=0,E111=0,G111=0,I111=0,O111=0,J111=0),1,0)</f>
        <v>0</v>
      </c>
      <c r="I111">
        <v>0</v>
      </c>
      <c r="J111">
        <v>0</v>
      </c>
      <c r="K111">
        <v>3476.5</v>
      </c>
      <c r="L111">
        <v>0</v>
      </c>
      <c r="M111">
        <v>0.51824096665504826</v>
      </c>
      <c r="N111">
        <v>0</v>
      </c>
      <c r="O111">
        <v>1</v>
      </c>
      <c r="Q111">
        <f t="shared" si="6"/>
        <v>3813.7767004347793</v>
      </c>
      <c r="R111">
        <f>Q111-B111</f>
        <v>606.77670043477929</v>
      </c>
      <c r="S111">
        <f t="shared" si="7"/>
        <v>606.77670043477929</v>
      </c>
      <c r="T111" s="8">
        <f>S111/B111</f>
        <v>0.18920383549572165</v>
      </c>
      <c r="U111">
        <v>772</v>
      </c>
      <c r="V111">
        <f t="shared" si="8"/>
        <v>10921.980607826026</v>
      </c>
      <c r="W111">
        <f t="shared" si="9"/>
        <v>13896</v>
      </c>
      <c r="X111">
        <f t="shared" si="10"/>
        <v>606.77670043477929</v>
      </c>
      <c r="Y111">
        <f t="shared" si="11"/>
        <v>368177.9641905179</v>
      </c>
    </row>
    <row r="112" spans="1:25" x14ac:dyDescent="0.35">
      <c r="A112" s="1">
        <v>41026</v>
      </c>
      <c r="B112">
        <v>3271</v>
      </c>
      <c r="C112">
        <v>3508.3</v>
      </c>
      <c r="D112">
        <v>3377</v>
      </c>
      <c r="E112">
        <v>0</v>
      </c>
      <c r="F112">
        <v>3207</v>
      </c>
      <c r="G112">
        <v>0</v>
      </c>
      <c r="H112">
        <f>IF(AND(L112=0,E112=0,G112=0,I112=0,O112=0,J112=0),1,0)</f>
        <v>0</v>
      </c>
      <c r="I112">
        <v>0</v>
      </c>
      <c r="J112">
        <v>1</v>
      </c>
      <c r="K112">
        <v>3002.6666666666665</v>
      </c>
      <c r="L112">
        <v>0</v>
      </c>
      <c r="M112">
        <v>0.50743580806320432</v>
      </c>
      <c r="N112">
        <v>0</v>
      </c>
      <c r="O112">
        <v>0</v>
      </c>
      <c r="Q112">
        <f t="shared" si="6"/>
        <v>3911.7626410514081</v>
      </c>
      <c r="R112">
        <f>Q112-B112</f>
        <v>640.76264105140808</v>
      </c>
      <c r="S112">
        <f t="shared" si="7"/>
        <v>640.76264105140808</v>
      </c>
      <c r="T112" s="8">
        <f>S112/B112</f>
        <v>0.19589197219547785</v>
      </c>
      <c r="U112">
        <v>1055</v>
      </c>
      <c r="V112">
        <f t="shared" si="8"/>
        <v>11533.727538925345</v>
      </c>
      <c r="W112">
        <f t="shared" si="9"/>
        <v>18990</v>
      </c>
      <c r="X112">
        <f t="shared" si="10"/>
        <v>640.76264105140808</v>
      </c>
      <c r="Y112">
        <f t="shared" si="11"/>
        <v>410576.76216717565</v>
      </c>
    </row>
    <row r="113" spans="1:25" x14ac:dyDescent="0.35">
      <c r="A113" s="1">
        <v>41027</v>
      </c>
      <c r="B113">
        <v>3536</v>
      </c>
      <c r="C113">
        <v>3381.5</v>
      </c>
      <c r="D113">
        <v>3394</v>
      </c>
      <c r="E113">
        <v>0</v>
      </c>
      <c r="F113">
        <v>3271</v>
      </c>
      <c r="G113">
        <v>1</v>
      </c>
      <c r="H113">
        <f>IF(AND(L113=0,E113=0,G113=0,I113=0,O113=0,J113=0),1,0)</f>
        <v>0</v>
      </c>
      <c r="I113">
        <v>0</v>
      </c>
      <c r="J113">
        <v>0</v>
      </c>
      <c r="K113">
        <v>3176</v>
      </c>
      <c r="L113">
        <v>0</v>
      </c>
      <c r="M113">
        <v>0.5307888927617056</v>
      </c>
      <c r="N113">
        <v>1</v>
      </c>
      <c r="O113">
        <v>0</v>
      </c>
      <c r="Q113">
        <f t="shared" si="6"/>
        <v>4216.3246736024339</v>
      </c>
      <c r="R113">
        <f>Q113-B113</f>
        <v>680.3246736024339</v>
      </c>
      <c r="S113">
        <f t="shared" si="7"/>
        <v>680.3246736024339</v>
      </c>
      <c r="T113" s="8">
        <f>S113/B113</f>
        <v>0.19239951176539422</v>
      </c>
      <c r="U113">
        <v>945</v>
      </c>
      <c r="V113">
        <f t="shared" si="8"/>
        <v>12245.84412484381</v>
      </c>
      <c r="W113">
        <f t="shared" si="9"/>
        <v>17010</v>
      </c>
      <c r="X113">
        <f t="shared" si="10"/>
        <v>680.3246736024339</v>
      </c>
      <c r="Y113">
        <f t="shared" si="11"/>
        <v>462841.66151225823</v>
      </c>
    </row>
    <row r="114" spans="1:25" x14ac:dyDescent="0.35">
      <c r="A114" s="1">
        <v>41028</v>
      </c>
      <c r="B114">
        <v>3774</v>
      </c>
      <c r="C114">
        <v>3163</v>
      </c>
      <c r="D114">
        <v>3905</v>
      </c>
      <c r="E114">
        <v>0</v>
      </c>
      <c r="F114">
        <v>3536</v>
      </c>
      <c r="G114">
        <v>0</v>
      </c>
      <c r="H114">
        <f>IF(AND(L114=0,E114=0,G114=0,I114=0,O114=0,J114=0),1,0)</f>
        <v>1</v>
      </c>
      <c r="I114">
        <v>0</v>
      </c>
      <c r="J114">
        <v>0</v>
      </c>
      <c r="K114">
        <v>3338</v>
      </c>
      <c r="L114">
        <v>0</v>
      </c>
      <c r="M114">
        <v>0.52765191123504129</v>
      </c>
      <c r="N114">
        <v>1</v>
      </c>
      <c r="O114">
        <v>0</v>
      </c>
      <c r="Q114">
        <f t="shared" si="6"/>
        <v>4294.68352631977</v>
      </c>
      <c r="R114">
        <f>Q114-B114</f>
        <v>520.68352631976995</v>
      </c>
      <c r="S114">
        <f t="shared" si="7"/>
        <v>520.68352631976995</v>
      </c>
      <c r="T114" s="8">
        <f>S114/B114</f>
        <v>0.13796595821933491</v>
      </c>
      <c r="U114">
        <v>1056</v>
      </c>
      <c r="V114">
        <f t="shared" si="8"/>
        <v>9372.3034737558592</v>
      </c>
      <c r="W114">
        <f t="shared" si="9"/>
        <v>19008</v>
      </c>
      <c r="X114">
        <f t="shared" si="10"/>
        <v>520.68352631976995</v>
      </c>
      <c r="Y114">
        <f t="shared" si="11"/>
        <v>271111.33458079054</v>
      </c>
    </row>
    <row r="115" spans="1:25" x14ac:dyDescent="0.35">
      <c r="A115" s="1">
        <v>41029</v>
      </c>
      <c r="B115">
        <v>2954</v>
      </c>
      <c r="C115">
        <v>3367.6</v>
      </c>
      <c r="D115">
        <v>4628.5</v>
      </c>
      <c r="E115">
        <v>0</v>
      </c>
      <c r="F115">
        <v>3774</v>
      </c>
      <c r="G115">
        <v>0</v>
      </c>
      <c r="H115">
        <f>IF(AND(L115=0,E115=0,G115=0,I115=0,O115=0,J115=0),1,0)</f>
        <v>0</v>
      </c>
      <c r="I115">
        <v>1</v>
      </c>
      <c r="J115">
        <v>0</v>
      </c>
      <c r="K115">
        <v>3527</v>
      </c>
      <c r="L115">
        <v>0</v>
      </c>
      <c r="M115">
        <v>0.40472870919019405</v>
      </c>
      <c r="N115">
        <v>0</v>
      </c>
      <c r="O115">
        <v>0</v>
      </c>
      <c r="Q115">
        <f t="shared" si="6"/>
        <v>3625.1023490973944</v>
      </c>
      <c r="R115">
        <f>Q115-B115</f>
        <v>671.10234909739438</v>
      </c>
      <c r="S115">
        <f t="shared" si="7"/>
        <v>671.10234909739438</v>
      </c>
      <c r="T115" s="8">
        <f>S115/B115</f>
        <v>0.22718427525301096</v>
      </c>
      <c r="U115">
        <v>698</v>
      </c>
      <c r="V115">
        <f t="shared" si="8"/>
        <v>12079.8422837531</v>
      </c>
      <c r="W115">
        <f t="shared" si="9"/>
        <v>12564</v>
      </c>
      <c r="X115">
        <f t="shared" si="10"/>
        <v>671.10234909739438</v>
      </c>
      <c r="Y115">
        <f t="shared" si="11"/>
        <v>450378.36296404101</v>
      </c>
    </row>
    <row r="116" spans="1:25" x14ac:dyDescent="0.35">
      <c r="A116" s="1">
        <v>41030</v>
      </c>
      <c r="B116">
        <v>4732</v>
      </c>
      <c r="C116">
        <v>3348.4</v>
      </c>
      <c r="D116">
        <v>2751</v>
      </c>
      <c r="E116">
        <v>0</v>
      </c>
      <c r="F116">
        <v>2954</v>
      </c>
      <c r="G116">
        <v>0</v>
      </c>
      <c r="H116">
        <f>IF(AND(L116=0,E116=0,G116=0,I116=0,O116=0,J116=0),1,0)</f>
        <v>0</v>
      </c>
      <c r="I116">
        <v>0</v>
      </c>
      <c r="J116">
        <v>0</v>
      </c>
      <c r="K116">
        <v>3421.3333333333335</v>
      </c>
      <c r="L116">
        <v>1</v>
      </c>
      <c r="M116">
        <v>0.70657604275589636</v>
      </c>
      <c r="N116">
        <v>0</v>
      </c>
      <c r="O116">
        <v>0</v>
      </c>
      <c r="Q116">
        <f t="shared" si="6"/>
        <v>3653.4902939882127</v>
      </c>
      <c r="R116">
        <f>Q116-B116</f>
        <v>-1078.5097060117873</v>
      </c>
      <c r="S116">
        <f t="shared" si="7"/>
        <v>1078.5097060117873</v>
      </c>
      <c r="T116" s="8">
        <f>S116/B116</f>
        <v>0.22791836559843351</v>
      </c>
      <c r="U116">
        <v>701</v>
      </c>
      <c r="V116">
        <f t="shared" si="8"/>
        <v>77652.698832848691</v>
      </c>
      <c r="W116">
        <f t="shared" si="9"/>
        <v>12618</v>
      </c>
      <c r="X116">
        <f t="shared" si="10"/>
        <v>-2157.0194120235747</v>
      </c>
      <c r="Y116">
        <f t="shared" si="11"/>
        <v>4652732.7438465273</v>
      </c>
    </row>
    <row r="117" spans="1:25" x14ac:dyDescent="0.35">
      <c r="A117" s="1">
        <v>41031</v>
      </c>
      <c r="B117">
        <v>4151</v>
      </c>
      <c r="C117">
        <v>3653.4</v>
      </c>
      <c r="D117">
        <v>3050</v>
      </c>
      <c r="E117">
        <v>1</v>
      </c>
      <c r="F117">
        <v>4732</v>
      </c>
      <c r="G117">
        <v>0</v>
      </c>
      <c r="H117">
        <f>IF(AND(L117=0,E117=0,G117=0,I117=0,O117=0,J117=0),1,0)</f>
        <v>0</v>
      </c>
      <c r="I117">
        <v>0</v>
      </c>
      <c r="J117">
        <v>0</v>
      </c>
      <c r="K117">
        <v>3820</v>
      </c>
      <c r="L117">
        <v>0</v>
      </c>
      <c r="M117">
        <v>0.43249680492622283</v>
      </c>
      <c r="N117">
        <v>0</v>
      </c>
      <c r="O117">
        <v>0</v>
      </c>
      <c r="Q117">
        <f t="shared" si="6"/>
        <v>4021.6491511868139</v>
      </c>
      <c r="R117">
        <f>Q117-B117</f>
        <v>-129.35084881318608</v>
      </c>
      <c r="S117">
        <f t="shared" si="7"/>
        <v>129.35084881318608</v>
      </c>
      <c r="T117" s="8">
        <f>S117/B117</f>
        <v>3.1161370468124807E-2</v>
      </c>
      <c r="U117">
        <v>1152</v>
      </c>
      <c r="V117">
        <f t="shared" si="8"/>
        <v>9313.2611145493975</v>
      </c>
      <c r="W117">
        <f t="shared" si="9"/>
        <v>20736</v>
      </c>
      <c r="X117">
        <f t="shared" si="10"/>
        <v>-258.70169762637215</v>
      </c>
      <c r="Y117">
        <f t="shared" si="11"/>
        <v>66926.568354766889</v>
      </c>
    </row>
    <row r="118" spans="1:25" x14ac:dyDescent="0.35">
      <c r="A118" s="1">
        <v>41032</v>
      </c>
      <c r="B118">
        <v>4833</v>
      </c>
      <c r="C118">
        <v>3829.4</v>
      </c>
      <c r="D118">
        <v>3207</v>
      </c>
      <c r="E118">
        <v>0</v>
      </c>
      <c r="F118">
        <v>4151</v>
      </c>
      <c r="G118">
        <v>0</v>
      </c>
      <c r="H118">
        <f>IF(AND(L118=0,E118=0,G118=0,I118=0,O118=0,J118=0),1,0)</f>
        <v>0</v>
      </c>
      <c r="I118">
        <v>0</v>
      </c>
      <c r="J118">
        <v>0</v>
      </c>
      <c r="K118">
        <v>3945.6666666666665</v>
      </c>
      <c r="L118">
        <v>0</v>
      </c>
      <c r="M118">
        <v>0.57923782967352155</v>
      </c>
      <c r="N118">
        <v>0</v>
      </c>
      <c r="O118">
        <v>1</v>
      </c>
      <c r="Q118">
        <f t="shared" si="6"/>
        <v>4321.1686105414465</v>
      </c>
      <c r="R118">
        <f>Q118-B118</f>
        <v>-511.83138945855353</v>
      </c>
      <c r="S118">
        <f t="shared" si="7"/>
        <v>511.83138945855353</v>
      </c>
      <c r="T118" s="8">
        <f>S118/B118</f>
        <v>0.10590345322957863</v>
      </c>
      <c r="U118">
        <v>369</v>
      </c>
      <c r="V118">
        <f t="shared" si="8"/>
        <v>36851.860041015854</v>
      </c>
      <c r="W118">
        <f t="shared" si="9"/>
        <v>6642</v>
      </c>
      <c r="X118">
        <f t="shared" si="10"/>
        <v>-1023.6627789171071</v>
      </c>
      <c r="Y118">
        <f t="shared" si="11"/>
        <v>1047885.4849402941</v>
      </c>
    </row>
    <row r="119" spans="1:25" x14ac:dyDescent="0.35">
      <c r="A119" s="1">
        <v>41033</v>
      </c>
      <c r="B119">
        <v>4881</v>
      </c>
      <c r="C119">
        <v>4088.8</v>
      </c>
      <c r="D119">
        <v>3271</v>
      </c>
      <c r="E119">
        <v>0</v>
      </c>
      <c r="F119">
        <v>4833</v>
      </c>
      <c r="G119">
        <v>0</v>
      </c>
      <c r="H119">
        <f>IF(AND(L119=0,E119=0,G119=0,I119=0,O119=0,J119=0),1,0)</f>
        <v>0</v>
      </c>
      <c r="I119">
        <v>0</v>
      </c>
      <c r="J119">
        <v>1</v>
      </c>
      <c r="K119">
        <v>4572</v>
      </c>
      <c r="L119">
        <v>0</v>
      </c>
      <c r="M119">
        <v>0.50557685604740332</v>
      </c>
      <c r="N119">
        <v>0</v>
      </c>
      <c r="O119">
        <v>0</v>
      </c>
      <c r="Q119">
        <f t="shared" si="6"/>
        <v>4909.4389791404255</v>
      </c>
      <c r="R119">
        <f>Q119-B119</f>
        <v>28.438979140425545</v>
      </c>
      <c r="S119">
        <f t="shared" si="7"/>
        <v>28.438979140425545</v>
      </c>
      <c r="T119" s="8">
        <f>S119/B119</f>
        <v>5.8264657120314575E-3</v>
      </c>
      <c r="U119">
        <v>1188</v>
      </c>
      <c r="V119">
        <f t="shared" si="8"/>
        <v>511.90162452765981</v>
      </c>
      <c r="W119">
        <f t="shared" si="9"/>
        <v>21384</v>
      </c>
      <c r="X119">
        <f t="shared" si="10"/>
        <v>28.438979140425545</v>
      </c>
      <c r="Y119">
        <f t="shared" si="11"/>
        <v>808.77553454955921</v>
      </c>
    </row>
    <row r="120" spans="1:25" x14ac:dyDescent="0.35">
      <c r="A120" s="1">
        <v>41034</v>
      </c>
      <c r="B120">
        <v>4563</v>
      </c>
      <c r="C120">
        <v>4310.2</v>
      </c>
      <c r="D120">
        <v>3536</v>
      </c>
      <c r="E120">
        <v>0</v>
      </c>
      <c r="F120">
        <v>4881</v>
      </c>
      <c r="G120">
        <v>1</v>
      </c>
      <c r="H120">
        <f>IF(AND(L120=0,E120=0,G120=0,I120=0,O120=0,J120=0),1,0)</f>
        <v>0</v>
      </c>
      <c r="I120">
        <v>0</v>
      </c>
      <c r="J120">
        <v>0</v>
      </c>
      <c r="K120">
        <v>4621.666666666667</v>
      </c>
      <c r="L120">
        <v>0</v>
      </c>
      <c r="M120">
        <v>0.46305332868595328</v>
      </c>
      <c r="N120">
        <v>1</v>
      </c>
      <c r="O120">
        <v>0</v>
      </c>
      <c r="Q120">
        <f t="shared" si="6"/>
        <v>5237.0215667964476</v>
      </c>
      <c r="R120">
        <f>Q120-B120</f>
        <v>674.02156679644759</v>
      </c>
      <c r="S120">
        <f t="shared" si="7"/>
        <v>674.02156679644759</v>
      </c>
      <c r="T120" s="8">
        <f>S120/B120</f>
        <v>0.14771456646864947</v>
      </c>
      <c r="U120">
        <v>1440</v>
      </c>
      <c r="V120">
        <f t="shared" si="8"/>
        <v>12132.388202336057</v>
      </c>
      <c r="W120">
        <f t="shared" si="9"/>
        <v>25920</v>
      </c>
      <c r="X120">
        <f t="shared" si="10"/>
        <v>674.02156679644759</v>
      </c>
      <c r="Y120">
        <f t="shared" si="11"/>
        <v>454305.07250673807</v>
      </c>
    </row>
    <row r="121" spans="1:25" x14ac:dyDescent="0.35">
      <c r="A121" s="1">
        <v>41035</v>
      </c>
      <c r="B121">
        <v>5394</v>
      </c>
      <c r="C121">
        <v>4632</v>
      </c>
      <c r="D121">
        <v>3774</v>
      </c>
      <c r="E121">
        <v>0</v>
      </c>
      <c r="F121">
        <v>4563</v>
      </c>
      <c r="G121">
        <v>0</v>
      </c>
      <c r="H121">
        <f>IF(AND(L121=0,E121=0,G121=0,I121=0,O121=0,J121=0),1,0)</f>
        <v>1</v>
      </c>
      <c r="I121">
        <v>0</v>
      </c>
      <c r="J121">
        <v>0</v>
      </c>
      <c r="K121">
        <v>4759</v>
      </c>
      <c r="L121">
        <v>0</v>
      </c>
      <c r="M121">
        <v>0.59654932032066921</v>
      </c>
      <c r="N121">
        <v>1</v>
      </c>
      <c r="O121">
        <v>0</v>
      </c>
      <c r="Q121">
        <f t="shared" si="6"/>
        <v>5055.7612746775048</v>
      </c>
      <c r="R121">
        <f>Q121-B121</f>
        <v>-338.23872532249516</v>
      </c>
      <c r="S121">
        <f t="shared" si="7"/>
        <v>338.23872532249516</v>
      </c>
      <c r="T121" s="8">
        <f>S121/B121</f>
        <v>6.2706474846587909E-2</v>
      </c>
      <c r="U121">
        <v>1295</v>
      </c>
      <c r="V121">
        <f t="shared" si="8"/>
        <v>24353.188223219651</v>
      </c>
      <c r="W121">
        <f t="shared" si="9"/>
        <v>23310</v>
      </c>
      <c r="X121">
        <f t="shared" si="10"/>
        <v>-676.47745064499031</v>
      </c>
      <c r="Y121">
        <f t="shared" si="11"/>
        <v>457621.74123114528</v>
      </c>
    </row>
    <row r="122" spans="1:25" x14ac:dyDescent="0.35">
      <c r="A122" s="1">
        <v>41036</v>
      </c>
      <c r="B122">
        <v>4018</v>
      </c>
      <c r="C122">
        <v>4764.3999999999996</v>
      </c>
      <c r="D122">
        <v>2954</v>
      </c>
      <c r="E122">
        <v>0</v>
      </c>
      <c r="F122">
        <v>5394</v>
      </c>
      <c r="G122">
        <v>0</v>
      </c>
      <c r="H122">
        <f>IF(AND(L122=0,E122=0,G122=0,I122=0,O122=0,J122=0),1,0)</f>
        <v>0</v>
      </c>
      <c r="I122">
        <v>1</v>
      </c>
      <c r="J122">
        <v>0</v>
      </c>
      <c r="K122">
        <v>4946</v>
      </c>
      <c r="L122">
        <v>0</v>
      </c>
      <c r="M122">
        <v>0.34013012664110609</v>
      </c>
      <c r="N122">
        <v>0</v>
      </c>
      <c r="O122">
        <v>0</v>
      </c>
      <c r="Q122">
        <f t="shared" si="6"/>
        <v>4121.6411931894381</v>
      </c>
      <c r="R122">
        <f>Q122-B122</f>
        <v>103.64119318943813</v>
      </c>
      <c r="S122">
        <f t="shared" si="7"/>
        <v>103.64119318943813</v>
      </c>
      <c r="T122" s="8">
        <f>S122/B122</f>
        <v>2.5794224288063248E-2</v>
      </c>
      <c r="U122">
        <v>913</v>
      </c>
      <c r="V122">
        <f t="shared" si="8"/>
        <v>1865.5414774098863</v>
      </c>
      <c r="W122">
        <f t="shared" si="9"/>
        <v>16434</v>
      </c>
      <c r="X122">
        <f t="shared" si="10"/>
        <v>103.64119318943813</v>
      </c>
      <c r="Y122">
        <f t="shared" si="11"/>
        <v>10741.496925730436</v>
      </c>
    </row>
    <row r="123" spans="1:25" x14ac:dyDescent="0.35">
      <c r="A123" s="1">
        <v>41037</v>
      </c>
      <c r="B123">
        <v>4112</v>
      </c>
      <c r="C123">
        <v>4737.8</v>
      </c>
      <c r="D123">
        <v>4732</v>
      </c>
      <c r="E123">
        <v>0</v>
      </c>
      <c r="F123">
        <v>4018</v>
      </c>
      <c r="G123">
        <v>0</v>
      </c>
      <c r="H123">
        <f>IF(AND(L123=0,E123=0,G123=0,I123=0,O123=0,J123=0),1,0)</f>
        <v>0</v>
      </c>
      <c r="I123">
        <v>0</v>
      </c>
      <c r="J123">
        <v>0</v>
      </c>
      <c r="K123">
        <v>4658.333333333333</v>
      </c>
      <c r="L123">
        <v>1</v>
      </c>
      <c r="M123">
        <v>0.51092134309283144</v>
      </c>
      <c r="N123">
        <v>0</v>
      </c>
      <c r="O123">
        <v>0</v>
      </c>
      <c r="Q123">
        <f t="shared" si="6"/>
        <v>4963.8072584148704</v>
      </c>
      <c r="R123">
        <f>Q123-B123</f>
        <v>851.80725841487038</v>
      </c>
      <c r="S123">
        <f t="shared" si="7"/>
        <v>851.80725841487038</v>
      </c>
      <c r="T123" s="8">
        <f>S123/B123</f>
        <v>0.20715157062618442</v>
      </c>
      <c r="U123">
        <v>955</v>
      </c>
      <c r="V123">
        <f t="shared" si="8"/>
        <v>15332.530651467667</v>
      </c>
      <c r="W123">
        <f t="shared" si="9"/>
        <v>17190</v>
      </c>
      <c r="X123">
        <f t="shared" si="10"/>
        <v>851.80725841487038</v>
      </c>
      <c r="Y123">
        <f t="shared" si="11"/>
        <v>725575.60548825772</v>
      </c>
    </row>
    <row r="124" spans="1:25" x14ac:dyDescent="0.35">
      <c r="A124" s="1">
        <v>41038</v>
      </c>
      <c r="B124">
        <v>4315</v>
      </c>
      <c r="C124">
        <v>4593.6000000000004</v>
      </c>
      <c r="D124">
        <v>4151</v>
      </c>
      <c r="E124">
        <v>1</v>
      </c>
      <c r="F124">
        <v>4112</v>
      </c>
      <c r="G124">
        <v>0</v>
      </c>
      <c r="H124">
        <f>IF(AND(L124=0,E124=0,G124=0,I124=0,O124=0,J124=0),1,0)</f>
        <v>0</v>
      </c>
      <c r="I124">
        <v>0</v>
      </c>
      <c r="J124">
        <v>0</v>
      </c>
      <c r="K124">
        <v>4508</v>
      </c>
      <c r="L124">
        <v>0</v>
      </c>
      <c r="M124">
        <v>0.52358545370047638</v>
      </c>
      <c r="N124">
        <v>0</v>
      </c>
      <c r="O124">
        <v>0</v>
      </c>
      <c r="Q124">
        <f t="shared" si="6"/>
        <v>4390.1438760953806</v>
      </c>
      <c r="R124">
        <f>Q124-B124</f>
        <v>75.14387609538062</v>
      </c>
      <c r="S124">
        <f t="shared" si="7"/>
        <v>75.14387609538062</v>
      </c>
      <c r="T124" s="8">
        <f>S124/B124</f>
        <v>1.7414571516890062E-2</v>
      </c>
      <c r="U124">
        <v>902</v>
      </c>
      <c r="V124">
        <f t="shared" si="8"/>
        <v>1352.5897697168512</v>
      </c>
      <c r="W124">
        <f t="shared" si="9"/>
        <v>16236</v>
      </c>
      <c r="X124">
        <f t="shared" si="10"/>
        <v>75.14387609538062</v>
      </c>
      <c r="Y124">
        <f t="shared" si="11"/>
        <v>5646.6021146379153</v>
      </c>
    </row>
    <row r="125" spans="1:25" x14ac:dyDescent="0.35">
      <c r="A125" s="1">
        <v>41039</v>
      </c>
      <c r="B125">
        <v>4869</v>
      </c>
      <c r="C125">
        <v>4480.3999999999996</v>
      </c>
      <c r="D125">
        <v>4833</v>
      </c>
      <c r="E125">
        <v>0</v>
      </c>
      <c r="F125">
        <v>4315</v>
      </c>
      <c r="G125">
        <v>0</v>
      </c>
      <c r="H125">
        <f>IF(AND(L125=0,E125=0,G125=0,I125=0,O125=0,J125=0),1,0)</f>
        <v>0</v>
      </c>
      <c r="I125">
        <v>0</v>
      </c>
      <c r="J125">
        <v>0</v>
      </c>
      <c r="K125">
        <v>4148.333333333333</v>
      </c>
      <c r="L125">
        <v>0</v>
      </c>
      <c r="M125">
        <v>0.5643662135471128</v>
      </c>
      <c r="N125">
        <v>0</v>
      </c>
      <c r="O125">
        <v>1</v>
      </c>
      <c r="Q125">
        <f t="shared" si="6"/>
        <v>4903.81186507453</v>
      </c>
      <c r="R125">
        <f>Q125-B125</f>
        <v>34.811865074530033</v>
      </c>
      <c r="S125">
        <f t="shared" si="7"/>
        <v>34.811865074530033</v>
      </c>
      <c r="T125" s="8">
        <f>S125/B125</f>
        <v>7.1496950245491953E-3</v>
      </c>
      <c r="U125">
        <v>777</v>
      </c>
      <c r="V125">
        <f t="shared" si="8"/>
        <v>626.61357134154059</v>
      </c>
      <c r="W125">
        <f t="shared" si="9"/>
        <v>13986</v>
      </c>
      <c r="X125">
        <f t="shared" si="10"/>
        <v>34.811865074530033</v>
      </c>
      <c r="Y125">
        <f t="shared" si="11"/>
        <v>1211.865949967284</v>
      </c>
    </row>
    <row r="126" spans="1:25" x14ac:dyDescent="0.35">
      <c r="A126" s="1">
        <v>41040</v>
      </c>
      <c r="B126">
        <v>4844</v>
      </c>
      <c r="C126">
        <v>4541.6000000000004</v>
      </c>
      <c r="D126">
        <v>4881</v>
      </c>
      <c r="E126">
        <v>0</v>
      </c>
      <c r="F126">
        <v>4869</v>
      </c>
      <c r="G126">
        <v>0</v>
      </c>
      <c r="H126">
        <f>IF(AND(L126=0,E126=0,G126=0,I126=0,O126=0,J126=0),1,0)</f>
        <v>0</v>
      </c>
      <c r="I126">
        <v>0</v>
      </c>
      <c r="J126">
        <v>1</v>
      </c>
      <c r="K126">
        <v>4432</v>
      </c>
      <c r="L126">
        <v>0</v>
      </c>
      <c r="M126">
        <v>0.49709538747531079</v>
      </c>
      <c r="N126">
        <v>0</v>
      </c>
      <c r="O126">
        <v>0</v>
      </c>
      <c r="Q126">
        <f t="shared" si="6"/>
        <v>5330.5378729896947</v>
      </c>
      <c r="R126">
        <f>Q126-B126</f>
        <v>486.53787298969473</v>
      </c>
      <c r="S126">
        <f t="shared" si="7"/>
        <v>486.53787298969473</v>
      </c>
      <c r="T126" s="8">
        <f>S126/B126</f>
        <v>0.10044134454783128</v>
      </c>
      <c r="U126">
        <v>1476</v>
      </c>
      <c r="V126">
        <f t="shared" si="8"/>
        <v>8757.6817138145052</v>
      </c>
      <c r="W126">
        <f t="shared" si="9"/>
        <v>26568</v>
      </c>
      <c r="X126">
        <f t="shared" si="10"/>
        <v>486.53787298969473</v>
      </c>
      <c r="Y126">
        <f t="shared" si="11"/>
        <v>236719.10185333632</v>
      </c>
    </row>
    <row r="127" spans="1:25" x14ac:dyDescent="0.35">
      <c r="A127" s="1">
        <v>41041</v>
      </c>
      <c r="B127">
        <v>5278</v>
      </c>
      <c r="C127">
        <v>4431.6000000000004</v>
      </c>
      <c r="D127">
        <v>4563</v>
      </c>
      <c r="E127">
        <v>0</v>
      </c>
      <c r="F127">
        <v>4844</v>
      </c>
      <c r="G127">
        <v>1</v>
      </c>
      <c r="H127">
        <f>IF(AND(L127=0,E127=0,G127=0,I127=0,O127=0,J127=0),1,0)</f>
        <v>0</v>
      </c>
      <c r="I127">
        <v>0</v>
      </c>
      <c r="J127">
        <v>0</v>
      </c>
      <c r="K127">
        <v>4676</v>
      </c>
      <c r="L127">
        <v>0</v>
      </c>
      <c r="M127">
        <v>0.55042407342860467</v>
      </c>
      <c r="N127">
        <v>1</v>
      </c>
      <c r="O127">
        <v>0</v>
      </c>
      <c r="Q127">
        <f t="shared" si="6"/>
        <v>5537.6797281101844</v>
      </c>
      <c r="R127">
        <f>Q127-B127</f>
        <v>259.67972811018444</v>
      </c>
      <c r="S127">
        <f t="shared" si="7"/>
        <v>259.67972811018444</v>
      </c>
      <c r="T127" s="8">
        <f>S127/B127</f>
        <v>4.9200403203900046E-2</v>
      </c>
      <c r="U127">
        <v>891</v>
      </c>
      <c r="V127">
        <f t="shared" si="8"/>
        <v>4674.23510598332</v>
      </c>
      <c r="W127">
        <f t="shared" si="9"/>
        <v>16038</v>
      </c>
      <c r="X127">
        <f t="shared" si="10"/>
        <v>259.67972811018444</v>
      </c>
      <c r="Y127">
        <f t="shared" si="11"/>
        <v>67433.561191379311</v>
      </c>
    </row>
    <row r="128" spans="1:25" x14ac:dyDescent="0.35">
      <c r="A128" s="1">
        <v>41042</v>
      </c>
      <c r="B128">
        <v>7177</v>
      </c>
      <c r="C128">
        <v>4683.6000000000004</v>
      </c>
      <c r="D128">
        <v>5394</v>
      </c>
      <c r="E128">
        <v>0</v>
      </c>
      <c r="F128">
        <v>5278</v>
      </c>
      <c r="G128">
        <v>0</v>
      </c>
      <c r="H128">
        <f>IF(AND(L128=0,E128=0,G128=0,I128=0,O128=0,J128=0),1,0)</f>
        <v>1</v>
      </c>
      <c r="I128">
        <v>0</v>
      </c>
      <c r="J128">
        <v>0</v>
      </c>
      <c r="K128">
        <v>4997</v>
      </c>
      <c r="L128">
        <v>0</v>
      </c>
      <c r="M128">
        <v>0.7206343673753921</v>
      </c>
      <c r="N128">
        <v>1</v>
      </c>
      <c r="O128">
        <v>0</v>
      </c>
      <c r="Q128">
        <f t="shared" si="6"/>
        <v>5812.6771822593582</v>
      </c>
      <c r="R128">
        <f>Q128-B128</f>
        <v>-1364.3228177406418</v>
      </c>
      <c r="S128">
        <f t="shared" si="7"/>
        <v>1364.3228177406418</v>
      </c>
      <c r="T128" s="8">
        <f>S128/B128</f>
        <v>0.19009653305568369</v>
      </c>
      <c r="U128">
        <v>545</v>
      </c>
      <c r="V128">
        <f t="shared" si="8"/>
        <v>98231.242877326207</v>
      </c>
      <c r="W128">
        <f t="shared" si="9"/>
        <v>9810</v>
      </c>
      <c r="X128">
        <f t="shared" si="10"/>
        <v>-2728.6456354812835</v>
      </c>
      <c r="Y128">
        <f t="shared" si="11"/>
        <v>7445507.0040310575</v>
      </c>
    </row>
    <row r="129" spans="1:25" x14ac:dyDescent="0.35">
      <c r="A129" s="1">
        <v>41043</v>
      </c>
      <c r="B129">
        <v>3609</v>
      </c>
      <c r="C129">
        <v>5296.6</v>
      </c>
      <c r="D129">
        <v>4018</v>
      </c>
      <c r="E129">
        <v>0</v>
      </c>
      <c r="F129">
        <v>7177</v>
      </c>
      <c r="G129">
        <v>0</v>
      </c>
      <c r="H129">
        <f>IF(AND(L129=0,E129=0,G129=0,I129=0,O129=0,J129=0),1,0)</f>
        <v>0</v>
      </c>
      <c r="I129">
        <v>1</v>
      </c>
      <c r="J129">
        <v>0</v>
      </c>
      <c r="K129">
        <v>5766.333333333333</v>
      </c>
      <c r="L129">
        <v>0</v>
      </c>
      <c r="M129">
        <v>8.5453700476356448E-2</v>
      </c>
      <c r="N129">
        <v>0</v>
      </c>
      <c r="O129">
        <v>0</v>
      </c>
      <c r="Q129">
        <f t="shared" si="6"/>
        <v>5239.5247372040094</v>
      </c>
      <c r="R129">
        <f>Q129-B129</f>
        <v>1630.5247372040094</v>
      </c>
      <c r="S129">
        <f t="shared" si="7"/>
        <v>1630.5247372040094</v>
      </c>
      <c r="T129" s="8">
        <f>S129/B129</f>
        <v>0.45179405297977537</v>
      </c>
      <c r="U129">
        <v>1371</v>
      </c>
      <c r="V129">
        <f t="shared" si="8"/>
        <v>29349.445269672171</v>
      </c>
      <c r="W129">
        <f t="shared" si="9"/>
        <v>24678</v>
      </c>
      <c r="X129">
        <f t="shared" si="10"/>
        <v>1630.5247372040094</v>
      </c>
      <c r="Y129">
        <f t="shared" si="11"/>
        <v>2658610.9186342037</v>
      </c>
    </row>
    <row r="130" spans="1:25" x14ac:dyDescent="0.35">
      <c r="A130" s="1">
        <v>41044</v>
      </c>
      <c r="B130">
        <v>4596</v>
      </c>
      <c r="C130">
        <v>5155.3999999999996</v>
      </c>
      <c r="D130">
        <v>4112</v>
      </c>
      <c r="E130">
        <v>0</v>
      </c>
      <c r="F130">
        <v>3609</v>
      </c>
      <c r="G130">
        <v>0</v>
      </c>
      <c r="H130">
        <f>IF(AND(L130=0,E130=0,G130=0,I130=0,O130=0,J130=0),1,0)</f>
        <v>0</v>
      </c>
      <c r="I130">
        <v>0</v>
      </c>
      <c r="J130">
        <v>0</v>
      </c>
      <c r="K130">
        <v>5354.666666666667</v>
      </c>
      <c r="L130">
        <v>1</v>
      </c>
      <c r="M130">
        <v>0.61467410247472987</v>
      </c>
      <c r="N130">
        <v>0</v>
      </c>
      <c r="O130">
        <v>0</v>
      </c>
      <c r="Q130">
        <f t="shared" si="6"/>
        <v>4907.24283820244</v>
      </c>
      <c r="R130">
        <f>Q130-B130</f>
        <v>311.24283820244</v>
      </c>
      <c r="S130">
        <f t="shared" si="7"/>
        <v>311.24283820244</v>
      </c>
      <c r="T130" s="8">
        <f>S130/B130</f>
        <v>6.7720373847354215E-2</v>
      </c>
      <c r="U130">
        <v>729</v>
      </c>
      <c r="V130">
        <f t="shared" si="8"/>
        <v>5602.37108764392</v>
      </c>
      <c r="W130">
        <f t="shared" si="9"/>
        <v>13122</v>
      </c>
      <c r="X130">
        <f t="shared" si="10"/>
        <v>311.24283820244</v>
      </c>
      <c r="Y130">
        <f t="shared" si="11"/>
        <v>96872.104332310249</v>
      </c>
    </row>
    <row r="131" spans="1:25" x14ac:dyDescent="0.35">
      <c r="A131" s="1">
        <v>41045</v>
      </c>
      <c r="B131">
        <v>4910</v>
      </c>
      <c r="C131">
        <v>5100.8</v>
      </c>
      <c r="D131">
        <v>4315</v>
      </c>
      <c r="E131">
        <v>1</v>
      </c>
      <c r="F131">
        <v>4596</v>
      </c>
      <c r="G131">
        <v>0</v>
      </c>
      <c r="H131">
        <f>IF(AND(L131=0,E131=0,G131=0,I131=0,O131=0,J131=0),1,0)</f>
        <v>0</v>
      </c>
      <c r="I131">
        <v>0</v>
      </c>
      <c r="J131">
        <v>0</v>
      </c>
      <c r="K131">
        <v>5127.333333333333</v>
      </c>
      <c r="L131">
        <v>0</v>
      </c>
      <c r="M131">
        <v>0.53648193331009641</v>
      </c>
      <c r="N131">
        <v>0</v>
      </c>
      <c r="O131">
        <v>0</v>
      </c>
      <c r="Q131">
        <f t="shared" ref="Q131:Q194" si="12">$AA$2+SUMPRODUCT(D131:K131,$AB$2:$AI$2)</f>
        <v>4795.6996105219287</v>
      </c>
      <c r="R131">
        <f>Q131-B131</f>
        <v>-114.30038947807134</v>
      </c>
      <c r="S131">
        <f t="shared" ref="S131:S194" si="13">ABS(R131)</f>
        <v>114.30038947807134</v>
      </c>
      <c r="T131" s="8">
        <f>S131/B131</f>
        <v>2.3279101726694774E-2</v>
      </c>
      <c r="U131">
        <v>683</v>
      </c>
      <c r="V131">
        <f t="shared" ref="V131:V194" si="14">IF(R131&lt;0,R131*-72,R131*18)</f>
        <v>8229.6280424211363</v>
      </c>
      <c r="W131">
        <f t="shared" ref="W131:W194" si="15">U131*18</f>
        <v>12294</v>
      </c>
      <c r="X131">
        <f t="shared" ref="X131:X194" si="16">IF(R131&lt;0,R131*2,R131)</f>
        <v>-228.60077895614268</v>
      </c>
      <c r="Y131">
        <f t="shared" ref="Y131:Y194" si="17">X131^2</f>
        <v>52258.316139355207</v>
      </c>
    </row>
    <row r="132" spans="1:25" x14ac:dyDescent="0.35">
      <c r="A132" s="1">
        <v>41046</v>
      </c>
      <c r="B132">
        <v>5297</v>
      </c>
      <c r="C132">
        <v>5114</v>
      </c>
      <c r="D132">
        <v>4869</v>
      </c>
      <c r="E132">
        <v>0</v>
      </c>
      <c r="F132">
        <v>4910</v>
      </c>
      <c r="G132">
        <v>0</v>
      </c>
      <c r="H132">
        <f>IF(AND(L132=0,E132=0,G132=0,I132=0,O132=0,J132=0),1,0)</f>
        <v>0</v>
      </c>
      <c r="I132">
        <v>0</v>
      </c>
      <c r="J132">
        <v>0</v>
      </c>
      <c r="K132">
        <v>4371.666666666667</v>
      </c>
      <c r="L132">
        <v>0</v>
      </c>
      <c r="M132">
        <v>0.54496340188218895</v>
      </c>
      <c r="N132">
        <v>0</v>
      </c>
      <c r="O132">
        <v>1</v>
      </c>
      <c r="Q132">
        <f t="shared" si="12"/>
        <v>5168.3928316969314</v>
      </c>
      <c r="R132">
        <f>Q132-B132</f>
        <v>-128.60716830306865</v>
      </c>
      <c r="S132">
        <f t="shared" si="13"/>
        <v>128.60716830306865</v>
      </c>
      <c r="T132" s="8">
        <f>S132/B132</f>
        <v>2.4279246423082622E-2</v>
      </c>
      <c r="U132">
        <v>768</v>
      </c>
      <c r="V132">
        <f t="shared" si="14"/>
        <v>9259.7161178209426</v>
      </c>
      <c r="W132">
        <f t="shared" si="15"/>
        <v>13824</v>
      </c>
      <c r="X132">
        <f t="shared" si="16"/>
        <v>-257.21433660613729</v>
      </c>
      <c r="Y132">
        <f t="shared" si="17"/>
        <v>66159.214955735297</v>
      </c>
    </row>
    <row r="133" spans="1:25" x14ac:dyDescent="0.35">
      <c r="A133" s="1">
        <v>41047</v>
      </c>
      <c r="B133">
        <v>5306</v>
      </c>
      <c r="C133">
        <v>5117.8</v>
      </c>
      <c r="D133">
        <v>4844</v>
      </c>
      <c r="E133">
        <v>0</v>
      </c>
      <c r="F133">
        <v>5297</v>
      </c>
      <c r="G133">
        <v>0</v>
      </c>
      <c r="H133">
        <f>IF(AND(L133=0,E133=0,G133=0,I133=0,O133=0,J133=0),1,0)</f>
        <v>0</v>
      </c>
      <c r="I133">
        <v>0</v>
      </c>
      <c r="J133">
        <v>1</v>
      </c>
      <c r="K133">
        <v>4934.333333333333</v>
      </c>
      <c r="L133">
        <v>0</v>
      </c>
      <c r="M133">
        <v>0.5010456605088881</v>
      </c>
      <c r="N133">
        <v>0</v>
      </c>
      <c r="O133">
        <v>0</v>
      </c>
      <c r="Q133">
        <f t="shared" si="12"/>
        <v>5621.5362059830304</v>
      </c>
      <c r="R133">
        <f>Q133-B133</f>
        <v>315.53620598303041</v>
      </c>
      <c r="S133">
        <f t="shared" si="13"/>
        <v>315.53620598303041</v>
      </c>
      <c r="T133" s="8">
        <f>S133/B133</f>
        <v>5.9467811153982364E-2</v>
      </c>
      <c r="U133">
        <v>890</v>
      </c>
      <c r="V133">
        <f t="shared" si="14"/>
        <v>5679.6517076945474</v>
      </c>
      <c r="W133">
        <f t="shared" si="15"/>
        <v>16020</v>
      </c>
      <c r="X133">
        <f t="shared" si="16"/>
        <v>315.53620598303041</v>
      </c>
      <c r="Y133">
        <f t="shared" si="17"/>
        <v>99563.097286165401</v>
      </c>
    </row>
    <row r="134" spans="1:25" x14ac:dyDescent="0.35">
      <c r="A134" s="1">
        <v>41048</v>
      </c>
      <c r="B134">
        <v>5362</v>
      </c>
      <c r="C134">
        <v>4743.6000000000004</v>
      </c>
      <c r="D134">
        <v>5278</v>
      </c>
      <c r="E134">
        <v>0</v>
      </c>
      <c r="F134">
        <v>5306</v>
      </c>
      <c r="G134">
        <v>1</v>
      </c>
      <c r="H134">
        <f>IF(AND(L134=0,E134=0,G134=0,I134=0,O134=0,J134=0),1,0)</f>
        <v>0</v>
      </c>
      <c r="I134">
        <v>0</v>
      </c>
      <c r="J134">
        <v>0</v>
      </c>
      <c r="K134">
        <v>5171</v>
      </c>
      <c r="L134">
        <v>0</v>
      </c>
      <c r="M134">
        <v>0.50650633205530382</v>
      </c>
      <c r="N134">
        <v>1</v>
      </c>
      <c r="O134">
        <v>0</v>
      </c>
      <c r="Q134">
        <f t="shared" si="12"/>
        <v>6050.6251806378723</v>
      </c>
      <c r="R134">
        <f>Q134-B134</f>
        <v>688.62518063787229</v>
      </c>
      <c r="S134">
        <f t="shared" si="13"/>
        <v>688.62518063787229</v>
      </c>
      <c r="T134" s="8">
        <f>S134/B134</f>
        <v>0.12842692663891689</v>
      </c>
      <c r="U134">
        <v>931</v>
      </c>
      <c r="V134">
        <f t="shared" si="14"/>
        <v>12395.253251481701</v>
      </c>
      <c r="W134">
        <f t="shared" si="15"/>
        <v>16758</v>
      </c>
      <c r="X134">
        <f t="shared" si="16"/>
        <v>688.62518063787229</v>
      </c>
      <c r="Y134">
        <f t="shared" si="17"/>
        <v>474204.63940854225</v>
      </c>
    </row>
    <row r="135" spans="1:25" x14ac:dyDescent="0.35">
      <c r="A135" s="1">
        <v>41049</v>
      </c>
      <c r="B135">
        <v>5483</v>
      </c>
      <c r="C135">
        <v>5094.2</v>
      </c>
      <c r="D135">
        <v>7177</v>
      </c>
      <c r="E135">
        <v>0</v>
      </c>
      <c r="F135">
        <v>5362</v>
      </c>
      <c r="G135">
        <v>0</v>
      </c>
      <c r="H135">
        <f>IF(AND(L135=0,E135=0,G135=0,I135=0,O135=0,J135=0),1,0)</f>
        <v>1</v>
      </c>
      <c r="I135">
        <v>0</v>
      </c>
      <c r="J135">
        <v>0</v>
      </c>
      <c r="K135">
        <v>5321.666666666667</v>
      </c>
      <c r="L135">
        <v>0</v>
      </c>
      <c r="M135">
        <v>0.51405832461949574</v>
      </c>
      <c r="N135">
        <v>1</v>
      </c>
      <c r="O135">
        <v>0</v>
      </c>
      <c r="Q135">
        <f t="shared" si="12"/>
        <v>6458.6598777520003</v>
      </c>
      <c r="R135">
        <f>Q135-B135</f>
        <v>975.65987775200028</v>
      </c>
      <c r="S135">
        <f t="shared" si="13"/>
        <v>975.65987775200028</v>
      </c>
      <c r="T135" s="8">
        <f>S135/B135</f>
        <v>0.17794270978515417</v>
      </c>
      <c r="U135">
        <v>741</v>
      </c>
      <c r="V135">
        <f t="shared" si="14"/>
        <v>17561.877799536007</v>
      </c>
      <c r="W135">
        <f t="shared" si="15"/>
        <v>13338</v>
      </c>
      <c r="X135">
        <f t="shared" si="16"/>
        <v>975.65987775200028</v>
      </c>
      <c r="Y135">
        <f t="shared" si="17"/>
        <v>951912.19705504819</v>
      </c>
    </row>
    <row r="136" spans="1:25" x14ac:dyDescent="0.35">
      <c r="A136" s="1">
        <v>41050</v>
      </c>
      <c r="B136">
        <v>3884</v>
      </c>
      <c r="C136">
        <v>5271.6</v>
      </c>
      <c r="D136">
        <v>3609</v>
      </c>
      <c r="E136">
        <v>0</v>
      </c>
      <c r="F136">
        <v>5483</v>
      </c>
      <c r="G136">
        <v>0</v>
      </c>
      <c r="H136">
        <f>IF(AND(L136=0,E136=0,G136=0,I136=0,O136=0,J136=0),1,0)</f>
        <v>0</v>
      </c>
      <c r="I136">
        <v>1</v>
      </c>
      <c r="J136">
        <v>0</v>
      </c>
      <c r="K136">
        <v>5383.666666666667</v>
      </c>
      <c r="L136">
        <v>0</v>
      </c>
      <c r="M136">
        <v>0.31422098292087836</v>
      </c>
      <c r="N136">
        <v>0</v>
      </c>
      <c r="O136">
        <v>0</v>
      </c>
      <c r="Q136">
        <f t="shared" si="12"/>
        <v>4486.7498279211386</v>
      </c>
      <c r="R136">
        <f>Q136-B136</f>
        <v>602.7498279211386</v>
      </c>
      <c r="S136">
        <f t="shared" si="13"/>
        <v>602.7498279211386</v>
      </c>
      <c r="T136" s="8">
        <f>S136/B136</f>
        <v>0.15518790626187914</v>
      </c>
      <c r="U136">
        <v>1133</v>
      </c>
      <c r="V136">
        <f t="shared" si="14"/>
        <v>10849.496902580495</v>
      </c>
      <c r="W136">
        <f t="shared" si="15"/>
        <v>20394</v>
      </c>
      <c r="X136">
        <f t="shared" si="16"/>
        <v>602.7498279211386</v>
      </c>
      <c r="Y136">
        <f t="shared" si="17"/>
        <v>363307.35505896219</v>
      </c>
    </row>
    <row r="137" spans="1:25" x14ac:dyDescent="0.35">
      <c r="A137" s="1">
        <v>41051</v>
      </c>
      <c r="B137">
        <v>4569</v>
      </c>
      <c r="C137">
        <v>5066.3999999999996</v>
      </c>
      <c r="D137">
        <v>4596</v>
      </c>
      <c r="E137">
        <v>0</v>
      </c>
      <c r="F137">
        <v>3884</v>
      </c>
      <c r="G137">
        <v>0</v>
      </c>
      <c r="H137">
        <f>IF(AND(L137=0,E137=0,G137=0,I137=0,O137=0,J137=0),1,0)</f>
        <v>0</v>
      </c>
      <c r="I137">
        <v>0</v>
      </c>
      <c r="J137">
        <v>0</v>
      </c>
      <c r="K137">
        <v>4909.666666666667</v>
      </c>
      <c r="L137">
        <v>1</v>
      </c>
      <c r="M137">
        <v>0.57958638317648425</v>
      </c>
      <c r="N137">
        <v>0</v>
      </c>
      <c r="O137">
        <v>0</v>
      </c>
      <c r="Q137">
        <f t="shared" si="12"/>
        <v>4972.4650039720582</v>
      </c>
      <c r="R137">
        <f>Q137-B137</f>
        <v>403.46500397205818</v>
      </c>
      <c r="S137">
        <f t="shared" si="13"/>
        <v>403.46500397205818</v>
      </c>
      <c r="T137" s="8">
        <f>S137/B137</f>
        <v>8.8304881587230946E-2</v>
      </c>
      <c r="U137">
        <v>876</v>
      </c>
      <c r="V137">
        <f t="shared" si="14"/>
        <v>7262.3700714970473</v>
      </c>
      <c r="W137">
        <f t="shared" si="15"/>
        <v>15768</v>
      </c>
      <c r="X137">
        <f t="shared" si="16"/>
        <v>403.46500397205818</v>
      </c>
      <c r="Y137">
        <f t="shared" si="17"/>
        <v>162784.00943017294</v>
      </c>
    </row>
    <row r="138" spans="1:25" x14ac:dyDescent="0.35">
      <c r="A138" s="1">
        <v>41052</v>
      </c>
      <c r="B138">
        <v>4568</v>
      </c>
      <c r="C138">
        <v>4920.8</v>
      </c>
      <c r="D138">
        <v>4910</v>
      </c>
      <c r="E138">
        <v>1</v>
      </c>
      <c r="F138">
        <v>4569</v>
      </c>
      <c r="G138">
        <v>0</v>
      </c>
      <c r="H138">
        <f>IF(AND(L138=0,E138=0,G138=0,I138=0,O138=0,J138=0),1,0)</f>
        <v>0</v>
      </c>
      <c r="I138">
        <v>0</v>
      </c>
      <c r="J138">
        <v>0</v>
      </c>
      <c r="K138">
        <v>4645.333333333333</v>
      </c>
      <c r="L138">
        <v>0</v>
      </c>
      <c r="M138">
        <v>0.49988381549901245</v>
      </c>
      <c r="N138">
        <v>0</v>
      </c>
      <c r="O138">
        <v>0</v>
      </c>
      <c r="Q138">
        <f t="shared" si="12"/>
        <v>4789.9904379888885</v>
      </c>
      <c r="R138">
        <f>Q138-B138</f>
        <v>221.99043798888852</v>
      </c>
      <c r="S138">
        <f t="shared" si="13"/>
        <v>221.99043798888852</v>
      </c>
      <c r="T138" s="8">
        <f>S138/B138</f>
        <v>4.8596855952033391E-2</v>
      </c>
      <c r="U138">
        <v>914</v>
      </c>
      <c r="V138">
        <f t="shared" si="14"/>
        <v>3995.8278837999933</v>
      </c>
      <c r="W138">
        <f t="shared" si="15"/>
        <v>16452</v>
      </c>
      <c r="X138">
        <f t="shared" si="16"/>
        <v>221.99043798888852</v>
      </c>
      <c r="Y138">
        <f t="shared" si="17"/>
        <v>49279.754558498556</v>
      </c>
    </row>
    <row r="139" spans="1:25" x14ac:dyDescent="0.35">
      <c r="A139" s="1">
        <v>41053</v>
      </c>
      <c r="B139">
        <v>5522</v>
      </c>
      <c r="C139">
        <v>4773.2</v>
      </c>
      <c r="D139">
        <v>5297</v>
      </c>
      <c r="E139">
        <v>0</v>
      </c>
      <c r="F139">
        <v>4568</v>
      </c>
      <c r="G139">
        <v>0</v>
      </c>
      <c r="H139">
        <f>IF(AND(L139=0,E139=0,G139=0,I139=0,O139=0,J139=0),1,0)</f>
        <v>0</v>
      </c>
      <c r="I139">
        <v>0</v>
      </c>
      <c r="J139">
        <v>0</v>
      </c>
      <c r="K139">
        <v>4340.333333333333</v>
      </c>
      <c r="L139">
        <v>0</v>
      </c>
      <c r="M139">
        <v>0.61084001394214016</v>
      </c>
      <c r="N139">
        <v>0</v>
      </c>
      <c r="O139">
        <v>1</v>
      </c>
      <c r="Q139">
        <f t="shared" si="12"/>
        <v>5177.918090984178</v>
      </c>
      <c r="R139">
        <f>Q139-B139</f>
        <v>-344.08190901582202</v>
      </c>
      <c r="S139">
        <f t="shared" si="13"/>
        <v>344.08190901582202</v>
      </c>
      <c r="T139" s="8">
        <f>S139/B139</f>
        <v>6.2311102683053607E-2</v>
      </c>
      <c r="U139">
        <v>227</v>
      </c>
      <c r="V139">
        <f t="shared" si="14"/>
        <v>24773.897449139185</v>
      </c>
      <c r="W139">
        <f t="shared" si="15"/>
        <v>4086</v>
      </c>
      <c r="X139">
        <f t="shared" si="16"/>
        <v>-688.16381803164404</v>
      </c>
      <c r="Y139">
        <f t="shared" si="17"/>
        <v>473569.44044788968</v>
      </c>
    </row>
    <row r="140" spans="1:25" x14ac:dyDescent="0.35">
      <c r="A140" s="1">
        <v>41054</v>
      </c>
      <c r="B140">
        <v>5481</v>
      </c>
      <c r="C140">
        <v>4805.2</v>
      </c>
      <c r="D140">
        <v>5306</v>
      </c>
      <c r="E140">
        <v>0</v>
      </c>
      <c r="F140">
        <v>5522</v>
      </c>
      <c r="G140">
        <v>0</v>
      </c>
      <c r="H140">
        <f>IF(AND(L140=0,E140=0,G140=0,I140=0,O140=0,J140=0),1,0)</f>
        <v>0</v>
      </c>
      <c r="I140">
        <v>0</v>
      </c>
      <c r="J140">
        <v>1</v>
      </c>
      <c r="K140">
        <v>4886.333333333333</v>
      </c>
      <c r="L140">
        <v>0</v>
      </c>
      <c r="M140">
        <v>0.49523643545950968</v>
      </c>
      <c r="N140">
        <v>0</v>
      </c>
      <c r="O140">
        <v>0</v>
      </c>
      <c r="Q140">
        <f t="shared" si="12"/>
        <v>5803.4410827700322</v>
      </c>
      <c r="R140">
        <f>Q140-B140</f>
        <v>322.44108277003215</v>
      </c>
      <c r="S140">
        <f t="shared" si="13"/>
        <v>322.44108277003215</v>
      </c>
      <c r="T140" s="8">
        <f>S140/B140</f>
        <v>5.8828878447369483E-2</v>
      </c>
      <c r="U140">
        <v>959</v>
      </c>
      <c r="V140">
        <f t="shared" si="14"/>
        <v>5803.9394898605788</v>
      </c>
      <c r="W140">
        <f t="shared" si="15"/>
        <v>17262</v>
      </c>
      <c r="X140">
        <f t="shared" si="16"/>
        <v>322.44108277003215</v>
      </c>
      <c r="Y140">
        <f t="shared" si="17"/>
        <v>103968.25185791073</v>
      </c>
    </row>
    <row r="141" spans="1:25" x14ac:dyDescent="0.35">
      <c r="A141" s="1">
        <v>41055</v>
      </c>
      <c r="B141">
        <v>5617</v>
      </c>
      <c r="C141">
        <v>4804.8</v>
      </c>
      <c r="D141">
        <v>5362</v>
      </c>
      <c r="E141">
        <v>0</v>
      </c>
      <c r="F141">
        <v>5481</v>
      </c>
      <c r="G141">
        <v>1</v>
      </c>
      <c r="H141">
        <f>IF(AND(L141=0,E141=0,G141=0,I141=0,O141=0,J141=0),1,0)</f>
        <v>0</v>
      </c>
      <c r="I141">
        <v>0</v>
      </c>
      <c r="J141">
        <v>0</v>
      </c>
      <c r="K141">
        <v>5190.333333333333</v>
      </c>
      <c r="L141">
        <v>0</v>
      </c>
      <c r="M141">
        <v>0.51580109213430925</v>
      </c>
      <c r="N141">
        <v>1</v>
      </c>
      <c r="O141">
        <v>0</v>
      </c>
      <c r="Q141">
        <f t="shared" si="12"/>
        <v>6133.2817693322013</v>
      </c>
      <c r="R141">
        <f>Q141-B141</f>
        <v>516.28176933220129</v>
      </c>
      <c r="S141">
        <f t="shared" si="13"/>
        <v>516.28176933220129</v>
      </c>
      <c r="T141" s="8">
        <f>S141/B141</f>
        <v>9.1914148002884333E-2</v>
      </c>
      <c r="U141">
        <v>1070</v>
      </c>
      <c r="V141">
        <f t="shared" si="14"/>
        <v>9293.0718479796233</v>
      </c>
      <c r="W141">
        <f t="shared" si="15"/>
        <v>19260</v>
      </c>
      <c r="X141">
        <f t="shared" si="16"/>
        <v>516.28176933220129</v>
      </c>
      <c r="Y141">
        <f t="shared" si="17"/>
        <v>266546.8653447883</v>
      </c>
    </row>
    <row r="142" spans="1:25" x14ac:dyDescent="0.35">
      <c r="A142" s="1">
        <v>41056</v>
      </c>
      <c r="B142">
        <v>4964</v>
      </c>
      <c r="C142">
        <v>5151.3999999999996</v>
      </c>
      <c r="D142">
        <v>5483</v>
      </c>
      <c r="E142">
        <v>0</v>
      </c>
      <c r="F142">
        <v>5617</v>
      </c>
      <c r="G142">
        <v>0</v>
      </c>
      <c r="H142">
        <f>IF(AND(L142=0,E142=0,G142=0,I142=0,O142=0,J142=0),1,0)</f>
        <v>1</v>
      </c>
      <c r="I142">
        <v>0</v>
      </c>
      <c r="J142">
        <v>0</v>
      </c>
      <c r="K142">
        <v>5540</v>
      </c>
      <c r="L142">
        <v>0</v>
      </c>
      <c r="M142">
        <v>0.42413152085511791</v>
      </c>
      <c r="N142">
        <v>1</v>
      </c>
      <c r="O142">
        <v>0</v>
      </c>
      <c r="Q142">
        <f t="shared" si="12"/>
        <v>6127.2695353441286</v>
      </c>
      <c r="R142">
        <f>Q142-B142</f>
        <v>1163.2695353441286</v>
      </c>
      <c r="S142">
        <f t="shared" si="13"/>
        <v>1163.2695353441286</v>
      </c>
      <c r="T142" s="8">
        <f>S142/B142</f>
        <v>0.2343411634456343</v>
      </c>
      <c r="U142">
        <v>1623</v>
      </c>
      <c r="V142">
        <f t="shared" si="14"/>
        <v>20938.851636194315</v>
      </c>
      <c r="W142">
        <f t="shared" si="15"/>
        <v>29214</v>
      </c>
      <c r="X142">
        <f t="shared" si="16"/>
        <v>1163.2695353441286</v>
      </c>
      <c r="Y142">
        <f t="shared" si="17"/>
        <v>1353196.0118597448</v>
      </c>
    </row>
    <row r="143" spans="1:25" x14ac:dyDescent="0.35">
      <c r="A143" s="1">
        <v>41057</v>
      </c>
      <c r="B143">
        <v>3782</v>
      </c>
      <c r="C143">
        <v>5230.3999999999996</v>
      </c>
      <c r="D143">
        <v>3884</v>
      </c>
      <c r="E143">
        <v>0</v>
      </c>
      <c r="F143">
        <v>4964</v>
      </c>
      <c r="G143">
        <v>0</v>
      </c>
      <c r="H143">
        <f>IF(AND(L143=0,E143=0,G143=0,I143=0,O143=0,J143=0),1,0)</f>
        <v>0</v>
      </c>
      <c r="I143">
        <v>1</v>
      </c>
      <c r="J143">
        <v>0</v>
      </c>
      <c r="K143">
        <v>5354</v>
      </c>
      <c r="L143">
        <v>0</v>
      </c>
      <c r="M143">
        <v>0.36266991983269431</v>
      </c>
      <c r="N143">
        <v>0</v>
      </c>
      <c r="O143">
        <v>0</v>
      </c>
      <c r="Q143">
        <f t="shared" si="12"/>
        <v>4400.6425452456742</v>
      </c>
      <c r="R143">
        <f>Q143-B143</f>
        <v>618.64254524567423</v>
      </c>
      <c r="S143">
        <f t="shared" si="13"/>
        <v>618.64254524567423</v>
      </c>
      <c r="T143" s="8">
        <f>S143/B143</f>
        <v>0.16357550112260028</v>
      </c>
      <c r="U143">
        <v>1334</v>
      </c>
      <c r="V143">
        <f t="shared" si="14"/>
        <v>11135.565814422136</v>
      </c>
      <c r="W143">
        <f t="shared" si="15"/>
        <v>24012</v>
      </c>
      <c r="X143">
        <f t="shared" si="16"/>
        <v>618.64254524567423</v>
      </c>
      <c r="Y143">
        <f t="shared" si="17"/>
        <v>382718.5987880461</v>
      </c>
    </row>
    <row r="144" spans="1:25" x14ac:dyDescent="0.35">
      <c r="A144" s="1">
        <v>41058</v>
      </c>
      <c r="B144">
        <v>4148</v>
      </c>
      <c r="C144">
        <v>5073.2</v>
      </c>
      <c r="D144">
        <v>4569</v>
      </c>
      <c r="E144">
        <v>0</v>
      </c>
      <c r="F144">
        <v>3782</v>
      </c>
      <c r="G144">
        <v>0</v>
      </c>
      <c r="H144">
        <f>IF(AND(L144=0,E144=0,G144=0,I144=0,O144=0,J144=0),1,0)</f>
        <v>0</v>
      </c>
      <c r="I144">
        <v>0</v>
      </c>
      <c r="J144">
        <v>0</v>
      </c>
      <c r="K144">
        <v>4787.666666666667</v>
      </c>
      <c r="L144">
        <v>1</v>
      </c>
      <c r="M144">
        <v>0.54252352736144993</v>
      </c>
      <c r="N144">
        <v>0</v>
      </c>
      <c r="O144">
        <v>0</v>
      </c>
      <c r="Q144">
        <f t="shared" si="12"/>
        <v>4892.1103095411818</v>
      </c>
      <c r="R144">
        <f>Q144-B144</f>
        <v>744.11030954118178</v>
      </c>
      <c r="S144">
        <f t="shared" si="13"/>
        <v>744.11030954118178</v>
      </c>
      <c r="T144" s="8">
        <f>S144/B144</f>
        <v>0.17939014212661084</v>
      </c>
      <c r="U144">
        <v>1221</v>
      </c>
      <c r="V144">
        <f t="shared" si="14"/>
        <v>13393.985571741272</v>
      </c>
      <c r="W144">
        <f t="shared" si="15"/>
        <v>21978</v>
      </c>
      <c r="X144">
        <f t="shared" si="16"/>
        <v>744.11030954118178</v>
      </c>
      <c r="Y144">
        <f t="shared" si="17"/>
        <v>553700.15276547335</v>
      </c>
    </row>
    <row r="145" spans="1:25" x14ac:dyDescent="0.35">
      <c r="A145" s="1">
        <v>41059</v>
      </c>
      <c r="B145">
        <v>4465</v>
      </c>
      <c r="C145">
        <v>4798.3999999999996</v>
      </c>
      <c r="D145">
        <v>4568</v>
      </c>
      <c r="E145">
        <v>1</v>
      </c>
      <c r="F145">
        <v>4148</v>
      </c>
      <c r="G145">
        <v>0</v>
      </c>
      <c r="H145">
        <f>IF(AND(L145=0,E145=0,G145=0,I145=0,O145=0,J145=0),1,0)</f>
        <v>0</v>
      </c>
      <c r="I145">
        <v>0</v>
      </c>
      <c r="J145">
        <v>0</v>
      </c>
      <c r="K145">
        <v>4298</v>
      </c>
      <c r="L145">
        <v>0</v>
      </c>
      <c r="M145">
        <v>0.53683048681305912</v>
      </c>
      <c r="N145">
        <v>0</v>
      </c>
      <c r="O145">
        <v>0</v>
      </c>
      <c r="Q145">
        <f t="shared" si="12"/>
        <v>4446.8269190992478</v>
      </c>
      <c r="R145">
        <f>Q145-B145</f>
        <v>-18.173080900752211</v>
      </c>
      <c r="S145">
        <f t="shared" si="13"/>
        <v>18.173080900752211</v>
      </c>
      <c r="T145" s="8">
        <f>S145/B145</f>
        <v>4.0701189027440559E-3</v>
      </c>
      <c r="U145">
        <v>731</v>
      </c>
      <c r="V145">
        <f t="shared" si="14"/>
        <v>1308.4618248541592</v>
      </c>
      <c r="W145">
        <f t="shared" si="15"/>
        <v>13158</v>
      </c>
      <c r="X145">
        <f t="shared" si="16"/>
        <v>-36.346161801504422</v>
      </c>
      <c r="Y145">
        <f t="shared" si="17"/>
        <v>1321.0434777011392</v>
      </c>
    </row>
    <row r="146" spans="1:25" x14ac:dyDescent="0.35">
      <c r="A146" s="1">
        <v>41060</v>
      </c>
      <c r="B146">
        <v>4885</v>
      </c>
      <c r="C146">
        <v>4595.2</v>
      </c>
      <c r="D146">
        <v>5522</v>
      </c>
      <c r="E146">
        <v>0</v>
      </c>
      <c r="F146">
        <v>4465</v>
      </c>
      <c r="G146">
        <v>0</v>
      </c>
      <c r="H146">
        <f>IF(AND(L146=0,E146=0,G146=0,I146=0,O146=0,J146=0),1,0)</f>
        <v>0</v>
      </c>
      <c r="I146">
        <v>0</v>
      </c>
      <c r="J146">
        <v>0</v>
      </c>
      <c r="K146">
        <v>4131.666666666667</v>
      </c>
      <c r="L146">
        <v>0</v>
      </c>
      <c r="M146">
        <v>0.54879749041477865</v>
      </c>
      <c r="N146">
        <v>0</v>
      </c>
      <c r="O146">
        <v>1</v>
      </c>
      <c r="Q146">
        <f t="shared" si="12"/>
        <v>5139.0251215094668</v>
      </c>
      <c r="R146">
        <f>Q146-B146</f>
        <v>254.02512150946677</v>
      </c>
      <c r="S146">
        <f t="shared" si="13"/>
        <v>254.02512150946677</v>
      </c>
      <c r="T146" s="8">
        <f>S146/B146</f>
        <v>5.2001048415448677E-2</v>
      </c>
      <c r="U146">
        <v>546</v>
      </c>
      <c r="V146">
        <f t="shared" si="14"/>
        <v>4572.4521871704019</v>
      </c>
      <c r="W146">
        <f t="shared" si="15"/>
        <v>9828</v>
      </c>
      <c r="X146">
        <f t="shared" si="16"/>
        <v>254.02512150946677</v>
      </c>
      <c r="Y146">
        <f t="shared" si="17"/>
        <v>64528.762357899359</v>
      </c>
    </row>
    <row r="147" spans="1:25" x14ac:dyDescent="0.35">
      <c r="A147" s="1">
        <v>41061</v>
      </c>
      <c r="B147">
        <v>6633</v>
      </c>
      <c r="C147">
        <v>4448.8</v>
      </c>
      <c r="D147">
        <v>5481</v>
      </c>
      <c r="E147">
        <v>0</v>
      </c>
      <c r="F147">
        <v>4885</v>
      </c>
      <c r="G147">
        <v>0</v>
      </c>
      <c r="H147">
        <f>IF(AND(L147=0,E147=0,G147=0,I147=0,O147=0,J147=0),1,0)</f>
        <v>0</v>
      </c>
      <c r="I147">
        <v>0</v>
      </c>
      <c r="J147">
        <v>1</v>
      </c>
      <c r="K147">
        <v>4499.333333333333</v>
      </c>
      <c r="L147">
        <v>0</v>
      </c>
      <c r="M147">
        <v>0.70309050772626935</v>
      </c>
      <c r="N147">
        <v>0</v>
      </c>
      <c r="O147">
        <v>0</v>
      </c>
      <c r="Q147">
        <f t="shared" si="12"/>
        <v>5529.7216031697744</v>
      </c>
      <c r="R147">
        <f>Q147-B147</f>
        <v>-1103.2783968302256</v>
      </c>
      <c r="S147">
        <f t="shared" si="13"/>
        <v>1103.2783968302256</v>
      </c>
      <c r="T147" s="8">
        <f>S147/B147</f>
        <v>0.16633173478519908</v>
      </c>
      <c r="U147">
        <v>2869</v>
      </c>
      <c r="V147">
        <f t="shared" si="14"/>
        <v>79436.044571776234</v>
      </c>
      <c r="W147">
        <f t="shared" si="15"/>
        <v>51642</v>
      </c>
      <c r="X147">
        <f t="shared" si="16"/>
        <v>-2206.5567936604511</v>
      </c>
      <c r="Y147">
        <f t="shared" si="17"/>
        <v>4868892.8836490912</v>
      </c>
    </row>
    <row r="148" spans="1:25" x14ac:dyDescent="0.35">
      <c r="A148" s="1">
        <v>41062</v>
      </c>
      <c r="B148">
        <v>5081</v>
      </c>
      <c r="C148">
        <v>4782.6000000000004</v>
      </c>
      <c r="D148">
        <v>5617</v>
      </c>
      <c r="E148">
        <v>0</v>
      </c>
      <c r="F148">
        <v>6633</v>
      </c>
      <c r="G148">
        <v>1</v>
      </c>
      <c r="H148">
        <f>IF(AND(L148=0,E148=0,G148=0,I148=0,O148=0,J148=0),1,0)</f>
        <v>0</v>
      </c>
      <c r="I148">
        <v>0</v>
      </c>
      <c r="J148">
        <v>0</v>
      </c>
      <c r="K148">
        <v>5327.666666666667</v>
      </c>
      <c r="L148">
        <v>0</v>
      </c>
      <c r="M148">
        <v>0.31968165446729407</v>
      </c>
      <c r="N148">
        <v>1</v>
      </c>
      <c r="O148">
        <v>0</v>
      </c>
      <c r="Q148">
        <f t="shared" si="12"/>
        <v>6595.9455960790619</v>
      </c>
      <c r="R148">
        <f>Q148-B148</f>
        <v>1514.9455960790619</v>
      </c>
      <c r="S148">
        <f t="shared" si="13"/>
        <v>1514.9455960790619</v>
      </c>
      <c r="T148" s="8">
        <f>S148/B148</f>
        <v>0.298158944317863</v>
      </c>
      <c r="U148">
        <v>1212</v>
      </c>
      <c r="V148">
        <f t="shared" si="14"/>
        <v>27269.020729423115</v>
      </c>
      <c r="W148">
        <f t="shared" si="15"/>
        <v>21816</v>
      </c>
      <c r="X148">
        <f t="shared" si="16"/>
        <v>1514.9455960790619</v>
      </c>
      <c r="Y148">
        <f t="shared" si="17"/>
        <v>2295060.1590793445</v>
      </c>
    </row>
    <row r="149" spans="1:25" x14ac:dyDescent="0.35">
      <c r="A149" s="1">
        <v>41063</v>
      </c>
      <c r="B149">
        <v>4951</v>
      </c>
      <c r="C149">
        <v>5042.3999999999996</v>
      </c>
      <c r="D149">
        <v>4964</v>
      </c>
      <c r="E149">
        <v>0</v>
      </c>
      <c r="F149">
        <v>5081</v>
      </c>
      <c r="G149">
        <v>0</v>
      </c>
      <c r="H149">
        <f>IF(AND(L149=0,E149=0,G149=0,I149=0,O149=0,J149=0),1,0)</f>
        <v>1</v>
      </c>
      <c r="I149">
        <v>0</v>
      </c>
      <c r="J149">
        <v>0</v>
      </c>
      <c r="K149">
        <v>5533</v>
      </c>
      <c r="L149">
        <v>0</v>
      </c>
      <c r="M149">
        <v>0.4848960148716161</v>
      </c>
      <c r="N149">
        <v>1</v>
      </c>
      <c r="O149">
        <v>0</v>
      </c>
      <c r="Q149">
        <f t="shared" si="12"/>
        <v>5817.615073054737</v>
      </c>
      <c r="R149">
        <f>Q149-B149</f>
        <v>866.61507305473697</v>
      </c>
      <c r="S149">
        <f t="shared" si="13"/>
        <v>866.61507305473697</v>
      </c>
      <c r="T149" s="8">
        <f>S149/B149</f>
        <v>0.17503839084119108</v>
      </c>
      <c r="U149">
        <v>1540</v>
      </c>
      <c r="V149">
        <f t="shared" si="14"/>
        <v>15599.071314985265</v>
      </c>
      <c r="W149">
        <f t="shared" si="15"/>
        <v>27720</v>
      </c>
      <c r="X149">
        <f t="shared" si="16"/>
        <v>866.61507305473697</v>
      </c>
      <c r="Y149">
        <f t="shared" si="17"/>
        <v>751021.6848456671</v>
      </c>
    </row>
    <row r="150" spans="1:25" x14ac:dyDescent="0.35">
      <c r="A150" s="1">
        <v>41064</v>
      </c>
      <c r="B150">
        <v>4124</v>
      </c>
      <c r="C150">
        <v>5203</v>
      </c>
      <c r="D150">
        <v>3782</v>
      </c>
      <c r="E150">
        <v>0</v>
      </c>
      <c r="F150">
        <v>4951</v>
      </c>
      <c r="G150">
        <v>0</v>
      </c>
      <c r="H150">
        <f>IF(AND(L150=0,E150=0,G150=0,I150=0,O150=0,J150=0),1,0)</f>
        <v>0</v>
      </c>
      <c r="I150">
        <v>1</v>
      </c>
      <c r="J150">
        <v>0</v>
      </c>
      <c r="K150">
        <v>5555</v>
      </c>
      <c r="L150">
        <v>0</v>
      </c>
      <c r="M150">
        <v>0.40391541768328104</v>
      </c>
      <c r="N150">
        <v>0</v>
      </c>
      <c r="O150">
        <v>0</v>
      </c>
      <c r="Q150">
        <f t="shared" si="12"/>
        <v>4437.47375745515</v>
      </c>
      <c r="R150">
        <f>Q150-B150</f>
        <v>313.47375745515001</v>
      </c>
      <c r="S150">
        <f t="shared" si="13"/>
        <v>313.47375745515001</v>
      </c>
      <c r="T150" s="8">
        <f>S150/B150</f>
        <v>7.6012065338300197E-2</v>
      </c>
      <c r="U150">
        <v>1023</v>
      </c>
      <c r="V150">
        <f t="shared" si="14"/>
        <v>5642.5276341927001</v>
      </c>
      <c r="W150">
        <f t="shared" si="15"/>
        <v>18414</v>
      </c>
      <c r="X150">
        <f t="shared" si="16"/>
        <v>313.47375745515001</v>
      </c>
      <c r="Y150">
        <f t="shared" si="17"/>
        <v>98265.796613050217</v>
      </c>
    </row>
    <row r="151" spans="1:25" x14ac:dyDescent="0.35">
      <c r="A151" s="1">
        <v>41065</v>
      </c>
      <c r="B151">
        <v>4156</v>
      </c>
      <c r="C151">
        <v>5134.8</v>
      </c>
      <c r="D151">
        <v>4148</v>
      </c>
      <c r="E151">
        <v>0</v>
      </c>
      <c r="F151">
        <v>4124</v>
      </c>
      <c r="G151">
        <v>0</v>
      </c>
      <c r="H151">
        <f>IF(AND(L151=0,E151=0,G151=0,I151=0,O151=0,J151=0),1,0)</f>
        <v>0</v>
      </c>
      <c r="I151">
        <v>0</v>
      </c>
      <c r="J151">
        <v>0</v>
      </c>
      <c r="K151">
        <v>4718.666666666667</v>
      </c>
      <c r="L151">
        <v>1</v>
      </c>
      <c r="M151">
        <v>0.50371790403160221</v>
      </c>
      <c r="N151">
        <v>0</v>
      </c>
      <c r="O151">
        <v>0</v>
      </c>
      <c r="Q151">
        <f t="shared" si="12"/>
        <v>4849.7518452778759</v>
      </c>
      <c r="R151">
        <f>Q151-B151</f>
        <v>693.75184527787587</v>
      </c>
      <c r="S151">
        <f t="shared" si="13"/>
        <v>693.75184527787587</v>
      </c>
      <c r="T151" s="8">
        <f>S151/B151</f>
        <v>0.16692777797831471</v>
      </c>
      <c r="U151">
        <v>1406</v>
      </c>
      <c r="V151">
        <f t="shared" si="14"/>
        <v>12487.533215001766</v>
      </c>
      <c r="W151">
        <f t="shared" si="15"/>
        <v>25308</v>
      </c>
      <c r="X151">
        <f t="shared" si="16"/>
        <v>693.75184527787587</v>
      </c>
      <c r="Y151">
        <f t="shared" si="17"/>
        <v>481291.62282645784</v>
      </c>
    </row>
    <row r="152" spans="1:25" x14ac:dyDescent="0.35">
      <c r="A152" s="1">
        <v>41066</v>
      </c>
      <c r="B152">
        <v>4261</v>
      </c>
      <c r="C152">
        <v>4989</v>
      </c>
      <c r="D152">
        <v>4465</v>
      </c>
      <c r="E152">
        <v>1</v>
      </c>
      <c r="F152">
        <v>4156</v>
      </c>
      <c r="G152">
        <v>0</v>
      </c>
      <c r="H152">
        <f>IF(AND(L152=0,E152=0,G152=0,I152=0,O152=0,J152=0),1,0)</f>
        <v>0</v>
      </c>
      <c r="I152">
        <v>0</v>
      </c>
      <c r="J152">
        <v>0</v>
      </c>
      <c r="K152">
        <v>4410.333333333333</v>
      </c>
      <c r="L152">
        <v>0</v>
      </c>
      <c r="M152">
        <v>0.51219937260369464</v>
      </c>
      <c r="N152">
        <v>0</v>
      </c>
      <c r="O152">
        <v>0</v>
      </c>
      <c r="Q152">
        <f t="shared" si="12"/>
        <v>4458.8337473502888</v>
      </c>
      <c r="R152">
        <f>Q152-B152</f>
        <v>197.83374735028883</v>
      </c>
      <c r="S152">
        <f t="shared" si="13"/>
        <v>197.83374735028883</v>
      </c>
      <c r="T152" s="8">
        <f>S152/B152</f>
        <v>4.6428947981762225E-2</v>
      </c>
      <c r="U152">
        <v>1465</v>
      </c>
      <c r="V152">
        <f t="shared" si="14"/>
        <v>3561.007452305199</v>
      </c>
      <c r="W152">
        <f t="shared" si="15"/>
        <v>26370</v>
      </c>
      <c r="X152">
        <f t="shared" si="16"/>
        <v>197.83374735028883</v>
      </c>
      <c r="Y152">
        <f t="shared" si="17"/>
        <v>39138.191590657916</v>
      </c>
    </row>
    <row r="153" spans="1:25" x14ac:dyDescent="0.35">
      <c r="A153" s="1">
        <v>41067</v>
      </c>
      <c r="B153">
        <v>3967</v>
      </c>
      <c r="C153">
        <v>4514.6000000000004</v>
      </c>
      <c r="D153">
        <v>4885</v>
      </c>
      <c r="E153">
        <v>0</v>
      </c>
      <c r="F153">
        <v>4261</v>
      </c>
      <c r="G153">
        <v>0</v>
      </c>
      <c r="H153">
        <f>IF(AND(L153=0,E153=0,G153=0,I153=0,O153=0,J153=0),1,0)</f>
        <v>0</v>
      </c>
      <c r="I153">
        <v>0</v>
      </c>
      <c r="J153">
        <v>0</v>
      </c>
      <c r="K153">
        <v>4180.333333333333</v>
      </c>
      <c r="L153">
        <v>0</v>
      </c>
      <c r="M153">
        <v>0.46584175670965494</v>
      </c>
      <c r="N153">
        <v>0</v>
      </c>
      <c r="O153">
        <v>1</v>
      </c>
      <c r="Q153">
        <f t="shared" si="12"/>
        <v>4913.6999906986021</v>
      </c>
      <c r="R153">
        <f>Q153-B153</f>
        <v>946.69999069860205</v>
      </c>
      <c r="S153">
        <f t="shared" si="13"/>
        <v>946.69999069860205</v>
      </c>
      <c r="T153" s="8">
        <f>S153/B153</f>
        <v>0.23864380909972324</v>
      </c>
      <c r="U153">
        <v>1760</v>
      </c>
      <c r="V153">
        <f t="shared" si="14"/>
        <v>17040.599832574837</v>
      </c>
      <c r="W153">
        <f t="shared" si="15"/>
        <v>31680</v>
      </c>
      <c r="X153">
        <f t="shared" si="16"/>
        <v>946.69999069860205</v>
      </c>
      <c r="Y153">
        <f t="shared" si="17"/>
        <v>896240.8723887332</v>
      </c>
    </row>
    <row r="154" spans="1:25" x14ac:dyDescent="0.35">
      <c r="A154" s="1">
        <v>41068</v>
      </c>
      <c r="B154">
        <v>4510</v>
      </c>
      <c r="C154">
        <v>4291.8</v>
      </c>
      <c r="D154">
        <v>6633</v>
      </c>
      <c r="E154">
        <v>0</v>
      </c>
      <c r="F154">
        <v>3967</v>
      </c>
      <c r="G154">
        <v>0</v>
      </c>
      <c r="H154">
        <f>IF(AND(L154=0,E154=0,G154=0,I154=0,O154=0,J154=0),1,0)</f>
        <v>0</v>
      </c>
      <c r="I154">
        <v>0</v>
      </c>
      <c r="J154">
        <v>1</v>
      </c>
      <c r="K154">
        <v>4128</v>
      </c>
      <c r="L154">
        <v>0</v>
      </c>
      <c r="M154">
        <v>0.56308818403624961</v>
      </c>
      <c r="N154">
        <v>0</v>
      </c>
      <c r="O154">
        <v>0</v>
      </c>
      <c r="Q154">
        <f t="shared" si="12"/>
        <v>5456.4837903426269</v>
      </c>
      <c r="R154">
        <f>Q154-B154</f>
        <v>946.48379034262689</v>
      </c>
      <c r="S154">
        <f t="shared" si="13"/>
        <v>946.48379034262689</v>
      </c>
      <c r="T154" s="8">
        <f>S154/B154</f>
        <v>0.20986336814692391</v>
      </c>
      <c r="U154">
        <v>1099</v>
      </c>
      <c r="V154">
        <f t="shared" si="14"/>
        <v>17036.708226167284</v>
      </c>
      <c r="W154">
        <f t="shared" si="15"/>
        <v>19782</v>
      </c>
      <c r="X154">
        <f t="shared" si="16"/>
        <v>946.48379034262689</v>
      </c>
      <c r="Y154">
        <f t="shared" si="17"/>
        <v>895831.56538134569</v>
      </c>
    </row>
    <row r="155" spans="1:25" x14ac:dyDescent="0.35">
      <c r="A155" s="1">
        <v>41069</v>
      </c>
      <c r="B155">
        <v>4355</v>
      </c>
      <c r="C155">
        <v>4203.6000000000004</v>
      </c>
      <c r="D155">
        <v>5081</v>
      </c>
      <c r="E155">
        <v>0</v>
      </c>
      <c r="F155">
        <v>4510</v>
      </c>
      <c r="G155">
        <v>1</v>
      </c>
      <c r="H155">
        <f>IF(AND(L155=0,E155=0,G155=0,I155=0,O155=0,J155=0),1,0)</f>
        <v>0</v>
      </c>
      <c r="I155">
        <v>0</v>
      </c>
      <c r="J155">
        <v>0</v>
      </c>
      <c r="K155">
        <v>4246</v>
      </c>
      <c r="L155">
        <v>0</v>
      </c>
      <c r="M155">
        <v>0.48199140234692694</v>
      </c>
      <c r="N155">
        <v>1</v>
      </c>
      <c r="O155">
        <v>0</v>
      </c>
      <c r="Q155">
        <f t="shared" si="12"/>
        <v>5436.8506831382074</v>
      </c>
      <c r="R155">
        <f>Q155-B155</f>
        <v>1081.8506831382074</v>
      </c>
      <c r="S155">
        <f t="shared" si="13"/>
        <v>1081.8506831382074</v>
      </c>
      <c r="T155" s="8">
        <f>S155/B155</f>
        <v>0.24841577109947358</v>
      </c>
      <c r="U155">
        <v>1772</v>
      </c>
      <c r="V155">
        <f t="shared" si="14"/>
        <v>19473.312296487733</v>
      </c>
      <c r="W155">
        <f t="shared" si="15"/>
        <v>31896</v>
      </c>
      <c r="X155">
        <f t="shared" si="16"/>
        <v>1081.8506831382074</v>
      </c>
      <c r="Y155">
        <f t="shared" si="17"/>
        <v>1170400.9006066059</v>
      </c>
    </row>
    <row r="156" spans="1:25" x14ac:dyDescent="0.35">
      <c r="A156" s="1">
        <v>41070</v>
      </c>
      <c r="B156">
        <v>4852</v>
      </c>
      <c r="C156">
        <v>4249.8</v>
      </c>
      <c r="D156">
        <v>4951</v>
      </c>
      <c r="E156">
        <v>0</v>
      </c>
      <c r="F156">
        <v>4355</v>
      </c>
      <c r="G156">
        <v>0</v>
      </c>
      <c r="H156">
        <f>IF(AND(L156=0,E156=0,G156=0,I156=0,O156=0,J156=0),1,0)</f>
        <v>1</v>
      </c>
      <c r="I156">
        <v>0</v>
      </c>
      <c r="J156">
        <v>0</v>
      </c>
      <c r="K156">
        <v>4277.333333333333</v>
      </c>
      <c r="L156">
        <v>0</v>
      </c>
      <c r="M156">
        <v>0.55774369699082138</v>
      </c>
      <c r="N156">
        <v>1</v>
      </c>
      <c r="O156">
        <v>0</v>
      </c>
      <c r="Q156">
        <f t="shared" si="12"/>
        <v>5162.3119879830429</v>
      </c>
      <c r="R156">
        <f>Q156-B156</f>
        <v>310.31198798304285</v>
      </c>
      <c r="S156">
        <f t="shared" si="13"/>
        <v>310.31198798304285</v>
      </c>
      <c r="T156" s="8">
        <f>S156/B156</f>
        <v>6.3955479798648573E-2</v>
      </c>
      <c r="U156">
        <v>1224</v>
      </c>
      <c r="V156">
        <f t="shared" si="14"/>
        <v>5585.6157836947714</v>
      </c>
      <c r="W156">
        <f t="shared" si="15"/>
        <v>22032</v>
      </c>
      <c r="X156">
        <f t="shared" si="16"/>
        <v>310.31198798304285</v>
      </c>
      <c r="Y156">
        <f t="shared" si="17"/>
        <v>96293.52988598813</v>
      </c>
    </row>
    <row r="157" spans="1:25" x14ac:dyDescent="0.35">
      <c r="A157" s="1">
        <v>41071</v>
      </c>
      <c r="B157">
        <v>3423</v>
      </c>
      <c r="C157">
        <v>4389</v>
      </c>
      <c r="D157">
        <v>4124</v>
      </c>
      <c r="E157">
        <v>0</v>
      </c>
      <c r="F157">
        <v>4852</v>
      </c>
      <c r="G157">
        <v>0</v>
      </c>
      <c r="H157">
        <f>IF(AND(L157=0,E157=0,G157=0,I157=0,O157=0,J157=0),1,0)</f>
        <v>0</v>
      </c>
      <c r="I157">
        <v>1</v>
      </c>
      <c r="J157">
        <v>0</v>
      </c>
      <c r="K157">
        <v>4572.333333333333</v>
      </c>
      <c r="L157">
        <v>0</v>
      </c>
      <c r="M157">
        <v>0.33397234808876497</v>
      </c>
      <c r="N157">
        <v>0</v>
      </c>
      <c r="O157">
        <v>0</v>
      </c>
      <c r="Q157">
        <f t="shared" si="12"/>
        <v>4164.4454744073701</v>
      </c>
      <c r="R157">
        <f>Q157-B157</f>
        <v>741.44547440737006</v>
      </c>
      <c r="S157">
        <f t="shared" si="13"/>
        <v>741.44547440737006</v>
      </c>
      <c r="T157" s="8">
        <f>S157/B157</f>
        <v>0.21660691627442888</v>
      </c>
      <c r="U157">
        <v>1556</v>
      </c>
      <c r="V157">
        <f t="shared" si="14"/>
        <v>13346.018539332661</v>
      </c>
      <c r="W157">
        <f t="shared" si="15"/>
        <v>28008</v>
      </c>
      <c r="X157">
        <f t="shared" si="16"/>
        <v>741.44547440737006</v>
      </c>
      <c r="Y157">
        <f t="shared" si="17"/>
        <v>549741.39151917002</v>
      </c>
    </row>
    <row r="158" spans="1:25" x14ac:dyDescent="0.35">
      <c r="A158" s="1">
        <v>41072</v>
      </c>
      <c r="B158">
        <v>3820</v>
      </c>
      <c r="C158">
        <v>4221.3999999999996</v>
      </c>
      <c r="D158">
        <v>4156</v>
      </c>
      <c r="E158">
        <v>0</v>
      </c>
      <c r="F158">
        <v>3423</v>
      </c>
      <c r="G158">
        <v>0</v>
      </c>
      <c r="H158">
        <f>IF(AND(L158=0,E158=0,G158=0,I158=0,O158=0,J158=0),1,0)</f>
        <v>0</v>
      </c>
      <c r="I158">
        <v>0</v>
      </c>
      <c r="J158">
        <v>0</v>
      </c>
      <c r="K158">
        <v>4210</v>
      </c>
      <c r="L158">
        <v>1</v>
      </c>
      <c r="M158">
        <v>0.54612524689206465</v>
      </c>
      <c r="N158">
        <v>0</v>
      </c>
      <c r="O158">
        <v>0</v>
      </c>
      <c r="Q158">
        <f t="shared" si="12"/>
        <v>4467.1711697071014</v>
      </c>
      <c r="R158">
        <f>Q158-B158</f>
        <v>647.1711697071014</v>
      </c>
      <c r="S158">
        <f t="shared" si="13"/>
        <v>647.1711697071014</v>
      </c>
      <c r="T158" s="8">
        <f>S158/B158</f>
        <v>0.16941653657253963</v>
      </c>
      <c r="U158">
        <v>1367</v>
      </c>
      <c r="V158">
        <f t="shared" si="14"/>
        <v>11649.081054727825</v>
      </c>
      <c r="W158">
        <f t="shared" si="15"/>
        <v>24606</v>
      </c>
      <c r="X158">
        <f t="shared" si="16"/>
        <v>647.1711697071014</v>
      </c>
      <c r="Y158">
        <f t="shared" si="17"/>
        <v>418830.52290005784</v>
      </c>
    </row>
    <row r="159" spans="1:25" x14ac:dyDescent="0.35">
      <c r="A159" s="1">
        <v>41073</v>
      </c>
      <c r="B159">
        <v>3285</v>
      </c>
      <c r="C159">
        <v>4192</v>
      </c>
      <c r="D159">
        <v>4261</v>
      </c>
      <c r="E159">
        <v>1</v>
      </c>
      <c r="F159">
        <v>3820</v>
      </c>
      <c r="G159">
        <v>0</v>
      </c>
      <c r="H159">
        <f>IF(AND(L159=0,E159=0,G159=0,I159=0,O159=0,J159=0),1,0)</f>
        <v>0</v>
      </c>
      <c r="I159">
        <v>0</v>
      </c>
      <c r="J159">
        <v>0</v>
      </c>
      <c r="K159">
        <v>4031.6666666666665</v>
      </c>
      <c r="L159">
        <v>0</v>
      </c>
      <c r="M159">
        <v>0.437841291971651</v>
      </c>
      <c r="N159">
        <v>0</v>
      </c>
      <c r="O159">
        <v>0</v>
      </c>
      <c r="Q159">
        <f t="shared" si="12"/>
        <v>4169.3922938883879</v>
      </c>
      <c r="R159">
        <f>Q159-B159</f>
        <v>884.39229388838794</v>
      </c>
      <c r="S159">
        <f t="shared" si="13"/>
        <v>884.39229388838794</v>
      </c>
      <c r="T159" s="8">
        <f>S159/B159</f>
        <v>0.26922139844395371</v>
      </c>
      <c r="U159">
        <v>1013</v>
      </c>
      <c r="V159">
        <f t="shared" si="14"/>
        <v>15919.061289990983</v>
      </c>
      <c r="W159">
        <f t="shared" si="15"/>
        <v>18234</v>
      </c>
      <c r="X159">
        <f t="shared" si="16"/>
        <v>884.39229388838794</v>
      </c>
      <c r="Y159">
        <f t="shared" si="17"/>
        <v>782149.72948916478</v>
      </c>
    </row>
    <row r="160" spans="1:25" x14ac:dyDescent="0.35">
      <c r="A160" s="1">
        <v>41074</v>
      </c>
      <c r="B160">
        <v>3967</v>
      </c>
      <c r="C160">
        <v>3947</v>
      </c>
      <c r="D160">
        <v>3967</v>
      </c>
      <c r="E160">
        <v>0</v>
      </c>
      <c r="F160">
        <v>3285</v>
      </c>
      <c r="G160">
        <v>0</v>
      </c>
      <c r="H160">
        <f>IF(AND(L160=0,E160=0,G160=0,I160=0,O160=0,J160=0),1,0)</f>
        <v>0</v>
      </c>
      <c r="I160">
        <v>0</v>
      </c>
      <c r="J160">
        <v>0</v>
      </c>
      <c r="K160">
        <v>3509.3333333333335</v>
      </c>
      <c r="L160">
        <v>0</v>
      </c>
      <c r="M160">
        <v>0.57923782967352155</v>
      </c>
      <c r="N160">
        <v>0</v>
      </c>
      <c r="O160">
        <v>1</v>
      </c>
      <c r="Q160">
        <f t="shared" si="12"/>
        <v>4129.0612566921081</v>
      </c>
      <c r="R160">
        <f>Q160-B160</f>
        <v>162.06125669210815</v>
      </c>
      <c r="S160">
        <f t="shared" si="13"/>
        <v>162.06125669210815</v>
      </c>
      <c r="T160" s="8">
        <f>S160/B160</f>
        <v>4.0852346027756024E-2</v>
      </c>
      <c r="U160">
        <v>1306</v>
      </c>
      <c r="V160">
        <f t="shared" si="14"/>
        <v>2917.1026204579466</v>
      </c>
      <c r="W160">
        <f t="shared" si="15"/>
        <v>23508</v>
      </c>
      <c r="X160">
        <f t="shared" si="16"/>
        <v>162.06125669210815</v>
      </c>
      <c r="Y160">
        <f t="shared" si="17"/>
        <v>26263.850920625366</v>
      </c>
    </row>
    <row r="161" spans="1:25" x14ac:dyDescent="0.35">
      <c r="A161" s="1">
        <v>41075</v>
      </c>
      <c r="B161">
        <v>3700</v>
      </c>
      <c r="C161">
        <v>3869.4</v>
      </c>
      <c r="D161">
        <v>4510</v>
      </c>
      <c r="E161">
        <v>0</v>
      </c>
      <c r="F161">
        <v>3967</v>
      </c>
      <c r="G161">
        <v>0</v>
      </c>
      <c r="H161">
        <f>IF(AND(L161=0,E161=0,G161=0,I161=0,O161=0,J161=0),1,0)</f>
        <v>0</v>
      </c>
      <c r="I161">
        <v>0</v>
      </c>
      <c r="J161">
        <v>1</v>
      </c>
      <c r="K161">
        <v>3690.6666666666665</v>
      </c>
      <c r="L161">
        <v>0</v>
      </c>
      <c r="M161">
        <v>0.46897873823631925</v>
      </c>
      <c r="N161">
        <v>0</v>
      </c>
      <c r="O161">
        <v>0</v>
      </c>
      <c r="Q161">
        <f t="shared" si="12"/>
        <v>4699.417936624206</v>
      </c>
      <c r="R161">
        <f>Q161-B161</f>
        <v>999.41793662420605</v>
      </c>
      <c r="S161">
        <f t="shared" si="13"/>
        <v>999.41793662420605</v>
      </c>
      <c r="T161" s="8">
        <f>S161/B161</f>
        <v>0.27011295584438</v>
      </c>
      <c r="U161">
        <v>1626</v>
      </c>
      <c r="V161">
        <f t="shared" si="14"/>
        <v>17989.522859235709</v>
      </c>
      <c r="W161">
        <f t="shared" si="15"/>
        <v>29268</v>
      </c>
      <c r="X161">
        <f t="shared" si="16"/>
        <v>999.41793662420605</v>
      </c>
      <c r="Y161">
        <f t="shared" si="17"/>
        <v>998836.21204618551</v>
      </c>
    </row>
    <row r="162" spans="1:25" x14ac:dyDescent="0.35">
      <c r="A162" s="1">
        <v>41076</v>
      </c>
      <c r="B162">
        <v>4320</v>
      </c>
      <c r="C162">
        <v>3639</v>
      </c>
      <c r="D162">
        <v>4355</v>
      </c>
      <c r="E162">
        <v>0</v>
      </c>
      <c r="F162">
        <v>3700</v>
      </c>
      <c r="G162">
        <v>1</v>
      </c>
      <c r="H162">
        <f>IF(AND(L162=0,E162=0,G162=0,I162=0,O162=0,J162=0),1,0)</f>
        <v>0</v>
      </c>
      <c r="I162">
        <v>0</v>
      </c>
      <c r="J162">
        <v>0</v>
      </c>
      <c r="K162">
        <v>3650.6666666666665</v>
      </c>
      <c r="L162">
        <v>0</v>
      </c>
      <c r="M162">
        <v>0.57203439061229233</v>
      </c>
      <c r="N162">
        <v>1</v>
      </c>
      <c r="O162">
        <v>0</v>
      </c>
      <c r="Q162">
        <f t="shared" si="12"/>
        <v>4782.5395610900459</v>
      </c>
      <c r="R162">
        <f>Q162-B162</f>
        <v>462.53956109004594</v>
      </c>
      <c r="S162">
        <f t="shared" si="13"/>
        <v>462.53956109004594</v>
      </c>
      <c r="T162" s="8">
        <f>S162/B162</f>
        <v>0.10706934284491804</v>
      </c>
      <c r="U162">
        <v>1457</v>
      </c>
      <c r="V162">
        <f t="shared" si="14"/>
        <v>8325.7120996208268</v>
      </c>
      <c r="W162">
        <f t="shared" si="15"/>
        <v>26226</v>
      </c>
      <c r="X162">
        <f t="shared" si="16"/>
        <v>462.53956109004594</v>
      </c>
      <c r="Y162">
        <f t="shared" si="17"/>
        <v>213942.84557337232</v>
      </c>
    </row>
    <row r="163" spans="1:25" x14ac:dyDescent="0.35">
      <c r="A163" s="1">
        <v>41077</v>
      </c>
      <c r="B163">
        <v>6134</v>
      </c>
      <c r="C163">
        <v>3818.4</v>
      </c>
      <c r="D163">
        <v>4852</v>
      </c>
      <c r="E163">
        <v>0</v>
      </c>
      <c r="F163">
        <v>4320</v>
      </c>
      <c r="G163">
        <v>0</v>
      </c>
      <c r="H163">
        <f>IF(AND(L163=0,E163=0,G163=0,I163=0,O163=0,J163=0),1,0)</f>
        <v>1</v>
      </c>
      <c r="I163">
        <v>0</v>
      </c>
      <c r="J163">
        <v>0</v>
      </c>
      <c r="K163">
        <v>3995.6666666666665</v>
      </c>
      <c r="L163">
        <v>0</v>
      </c>
      <c r="M163">
        <v>0.71075868479144877</v>
      </c>
      <c r="N163">
        <v>1</v>
      </c>
      <c r="O163">
        <v>0</v>
      </c>
      <c r="Q163">
        <f t="shared" si="12"/>
        <v>5025.9128481092957</v>
      </c>
      <c r="R163">
        <f>Q163-B163</f>
        <v>-1108.0871518907043</v>
      </c>
      <c r="S163">
        <f t="shared" si="13"/>
        <v>1108.0871518907043</v>
      </c>
      <c r="T163" s="8">
        <f>S163/B163</f>
        <v>0.18064674794436</v>
      </c>
      <c r="U163">
        <v>748</v>
      </c>
      <c r="V163">
        <f t="shared" si="14"/>
        <v>79782.274936130707</v>
      </c>
      <c r="W163">
        <f t="shared" si="15"/>
        <v>13464</v>
      </c>
      <c r="X163">
        <f t="shared" si="16"/>
        <v>-2216.1743037814085</v>
      </c>
      <c r="Y163">
        <f t="shared" si="17"/>
        <v>4911428.5447410112</v>
      </c>
    </row>
    <row r="164" spans="1:25" x14ac:dyDescent="0.35">
      <c r="A164" s="1">
        <v>41078</v>
      </c>
      <c r="B164">
        <v>3468</v>
      </c>
      <c r="C164">
        <v>4281.2</v>
      </c>
      <c r="D164">
        <v>3423</v>
      </c>
      <c r="E164">
        <v>0</v>
      </c>
      <c r="F164">
        <v>6134</v>
      </c>
      <c r="G164">
        <v>0</v>
      </c>
      <c r="H164">
        <f>IF(AND(L164=0,E164=0,G164=0,I164=0,O164=0,J164=0),1,0)</f>
        <v>0</v>
      </c>
      <c r="I164">
        <v>1</v>
      </c>
      <c r="J164">
        <v>0</v>
      </c>
      <c r="K164">
        <v>4718</v>
      </c>
      <c r="L164">
        <v>0</v>
      </c>
      <c r="M164">
        <v>0.19025212036714303</v>
      </c>
      <c r="N164">
        <v>0</v>
      </c>
      <c r="O164">
        <v>0</v>
      </c>
      <c r="Q164">
        <f t="shared" si="12"/>
        <v>4396.0793251356135</v>
      </c>
      <c r="R164">
        <f>Q164-B164</f>
        <v>928.07932513561354</v>
      </c>
      <c r="S164">
        <f t="shared" si="13"/>
        <v>928.07932513561354</v>
      </c>
      <c r="T164" s="8">
        <f>S164/B164</f>
        <v>0.26761226214983092</v>
      </c>
      <c r="U164">
        <v>1249</v>
      </c>
      <c r="V164">
        <f t="shared" si="14"/>
        <v>16705.427852441044</v>
      </c>
      <c r="W164">
        <f t="shared" si="15"/>
        <v>22482</v>
      </c>
      <c r="X164">
        <f t="shared" si="16"/>
        <v>928.07932513561354</v>
      </c>
      <c r="Y164">
        <f t="shared" si="17"/>
        <v>861331.23374417587</v>
      </c>
    </row>
    <row r="165" spans="1:25" x14ac:dyDescent="0.35">
      <c r="A165" s="1">
        <v>41079</v>
      </c>
      <c r="B165">
        <v>3583</v>
      </c>
      <c r="C165">
        <v>4317.8</v>
      </c>
      <c r="D165">
        <v>3820</v>
      </c>
      <c r="E165">
        <v>0</v>
      </c>
      <c r="F165">
        <v>3468</v>
      </c>
      <c r="G165">
        <v>0</v>
      </c>
      <c r="H165">
        <f>IF(AND(L165=0,E165=0,G165=0,I165=0,O165=0,J165=0),1,0)</f>
        <v>0</v>
      </c>
      <c r="I165">
        <v>0</v>
      </c>
      <c r="J165">
        <v>0</v>
      </c>
      <c r="K165">
        <v>4640.666666666667</v>
      </c>
      <c r="L165">
        <v>1</v>
      </c>
      <c r="M165">
        <v>0.51336121761357034</v>
      </c>
      <c r="N165">
        <v>0</v>
      </c>
      <c r="O165">
        <v>0</v>
      </c>
      <c r="Q165">
        <f t="shared" si="12"/>
        <v>4534.2484800207112</v>
      </c>
      <c r="R165">
        <f>Q165-B165</f>
        <v>951.24848002071121</v>
      </c>
      <c r="S165">
        <f t="shared" si="13"/>
        <v>951.24848002071121</v>
      </c>
      <c r="T165" s="8">
        <f>S165/B165</f>
        <v>0.2654893887861321</v>
      </c>
      <c r="U165">
        <v>1678</v>
      </c>
      <c r="V165">
        <f t="shared" si="14"/>
        <v>17122.472640372802</v>
      </c>
      <c r="W165">
        <f t="shared" si="15"/>
        <v>30204</v>
      </c>
      <c r="X165">
        <f t="shared" si="16"/>
        <v>951.24848002071121</v>
      </c>
      <c r="Y165">
        <f t="shared" si="17"/>
        <v>904873.67074171337</v>
      </c>
    </row>
    <row r="166" spans="1:25" x14ac:dyDescent="0.35">
      <c r="A166" s="1">
        <v>41080</v>
      </c>
      <c r="B166">
        <v>3633</v>
      </c>
      <c r="C166">
        <v>4241</v>
      </c>
      <c r="D166">
        <v>3285</v>
      </c>
      <c r="E166">
        <v>1</v>
      </c>
      <c r="F166">
        <v>3583</v>
      </c>
      <c r="G166">
        <v>0</v>
      </c>
      <c r="H166">
        <f>IF(AND(L166=0,E166=0,G166=0,I166=0,O166=0,J166=0),1,0)</f>
        <v>0</v>
      </c>
      <c r="I166">
        <v>0</v>
      </c>
      <c r="J166">
        <v>0</v>
      </c>
      <c r="K166">
        <v>4395</v>
      </c>
      <c r="L166">
        <v>0</v>
      </c>
      <c r="M166">
        <v>0.50580922504937842</v>
      </c>
      <c r="N166">
        <v>0</v>
      </c>
      <c r="O166">
        <v>0</v>
      </c>
      <c r="Q166">
        <f t="shared" si="12"/>
        <v>3946.8459022367497</v>
      </c>
      <c r="R166">
        <f>Q166-B166</f>
        <v>313.84590223674968</v>
      </c>
      <c r="S166">
        <f t="shared" si="13"/>
        <v>313.84590223674968</v>
      </c>
      <c r="T166" s="8">
        <f>S166/B166</f>
        <v>8.6387531581819346E-2</v>
      </c>
      <c r="U166">
        <v>1398</v>
      </c>
      <c r="V166">
        <f t="shared" si="14"/>
        <v>5649.2262402614942</v>
      </c>
      <c r="W166">
        <f t="shared" si="15"/>
        <v>25164</v>
      </c>
      <c r="X166">
        <f t="shared" si="16"/>
        <v>313.84590223674968</v>
      </c>
      <c r="Y166">
        <f t="shared" si="17"/>
        <v>98499.250350799441</v>
      </c>
    </row>
    <row r="167" spans="1:25" x14ac:dyDescent="0.35">
      <c r="A167" s="1">
        <v>41081</v>
      </c>
      <c r="B167">
        <v>3800</v>
      </c>
      <c r="C167">
        <v>4227.6000000000004</v>
      </c>
      <c r="D167">
        <v>3967</v>
      </c>
      <c r="E167">
        <v>0</v>
      </c>
      <c r="F167">
        <v>3633</v>
      </c>
      <c r="G167">
        <v>0</v>
      </c>
      <c r="H167">
        <f>IF(AND(L167=0,E167=0,G167=0,I167=0,O167=0,J167=0),1,0)</f>
        <v>0</v>
      </c>
      <c r="I167">
        <v>0</v>
      </c>
      <c r="J167">
        <v>0</v>
      </c>
      <c r="K167">
        <v>3561.3333333333335</v>
      </c>
      <c r="L167">
        <v>0</v>
      </c>
      <c r="M167">
        <v>0.51940281166492386</v>
      </c>
      <c r="N167">
        <v>0</v>
      </c>
      <c r="O167">
        <v>1</v>
      </c>
      <c r="Q167">
        <f t="shared" si="12"/>
        <v>4250.5128744933381</v>
      </c>
      <c r="R167">
        <f>Q167-B167</f>
        <v>450.51287449333813</v>
      </c>
      <c r="S167">
        <f t="shared" si="13"/>
        <v>450.51287449333813</v>
      </c>
      <c r="T167" s="8">
        <f>S167/B167</f>
        <v>0.11855601960351003</v>
      </c>
      <c r="U167">
        <v>1141</v>
      </c>
      <c r="V167">
        <f t="shared" si="14"/>
        <v>8109.2317408800864</v>
      </c>
      <c r="W167">
        <f t="shared" si="15"/>
        <v>20538</v>
      </c>
      <c r="X167">
        <f t="shared" si="16"/>
        <v>450.51287449333813</v>
      </c>
      <c r="Y167">
        <f t="shared" si="17"/>
        <v>202961.85008425024</v>
      </c>
    </row>
    <row r="168" spans="1:25" x14ac:dyDescent="0.35">
      <c r="A168" s="1">
        <v>41082</v>
      </c>
      <c r="B168">
        <v>3843</v>
      </c>
      <c r="C168">
        <v>4123.6000000000004</v>
      </c>
      <c r="D168">
        <v>3700</v>
      </c>
      <c r="E168">
        <v>0</v>
      </c>
      <c r="F168">
        <v>3800</v>
      </c>
      <c r="G168">
        <v>0</v>
      </c>
      <c r="H168">
        <f>IF(AND(L168=0,E168=0,G168=0,I168=0,O168=0,J168=0),1,0)</f>
        <v>0</v>
      </c>
      <c r="I168">
        <v>0</v>
      </c>
      <c r="J168">
        <v>1</v>
      </c>
      <c r="K168">
        <v>3672</v>
      </c>
      <c r="L168">
        <v>0</v>
      </c>
      <c r="M168">
        <v>0.50499593354246541</v>
      </c>
      <c r="N168">
        <v>0</v>
      </c>
      <c r="O168">
        <v>0</v>
      </c>
      <c r="Q168">
        <f t="shared" si="12"/>
        <v>4412.3918561036953</v>
      </c>
      <c r="R168">
        <f>Q168-B168</f>
        <v>569.39185610369532</v>
      </c>
      <c r="S168">
        <f t="shared" si="13"/>
        <v>569.39185610369532</v>
      </c>
      <c r="T168" s="8">
        <f>S168/B168</f>
        <v>0.1481633765557365</v>
      </c>
      <c r="U168">
        <v>1124</v>
      </c>
      <c r="V168">
        <f t="shared" si="14"/>
        <v>10249.053409866516</v>
      </c>
      <c r="W168">
        <f t="shared" si="15"/>
        <v>20232</v>
      </c>
      <c r="X168">
        <f t="shared" si="16"/>
        <v>569.39185610369532</v>
      </c>
      <c r="Y168">
        <f t="shared" si="17"/>
        <v>324207.08579721127</v>
      </c>
    </row>
    <row r="169" spans="1:25" x14ac:dyDescent="0.35">
      <c r="A169" s="1">
        <v>41083</v>
      </c>
      <c r="B169">
        <v>4580</v>
      </c>
      <c r="C169">
        <v>3665.4</v>
      </c>
      <c r="D169">
        <v>4320</v>
      </c>
      <c r="E169">
        <v>0</v>
      </c>
      <c r="F169">
        <v>3843</v>
      </c>
      <c r="G169">
        <v>1</v>
      </c>
      <c r="H169">
        <f>IF(AND(L169=0,E169=0,G169=0,I169=0,O169=0,J169=0),1,0)</f>
        <v>0</v>
      </c>
      <c r="I169">
        <v>0</v>
      </c>
      <c r="J169">
        <v>0</v>
      </c>
      <c r="K169">
        <v>3758.6666666666665</v>
      </c>
      <c r="L169">
        <v>0</v>
      </c>
      <c r="M169">
        <v>0.58562797722783777</v>
      </c>
      <c r="N169">
        <v>1</v>
      </c>
      <c r="O169">
        <v>0</v>
      </c>
      <c r="Q169">
        <f t="shared" si="12"/>
        <v>4852.5408881583908</v>
      </c>
      <c r="R169">
        <f>Q169-B169</f>
        <v>272.54088815839077</v>
      </c>
      <c r="S169">
        <f t="shared" si="13"/>
        <v>272.54088815839077</v>
      </c>
      <c r="T169" s="8">
        <f>S169/B169</f>
        <v>5.9506744139386634E-2</v>
      </c>
      <c r="U169">
        <v>922</v>
      </c>
      <c r="V169">
        <f t="shared" si="14"/>
        <v>4905.7359868510339</v>
      </c>
      <c r="W169">
        <f t="shared" si="15"/>
        <v>16596</v>
      </c>
      <c r="X169">
        <f t="shared" si="16"/>
        <v>272.54088815839077</v>
      </c>
      <c r="Y169">
        <f t="shared" si="17"/>
        <v>74278.535718164465</v>
      </c>
    </row>
    <row r="170" spans="1:25" x14ac:dyDescent="0.35">
      <c r="A170" s="1">
        <v>41084</v>
      </c>
      <c r="B170">
        <v>4592</v>
      </c>
      <c r="C170">
        <v>3887.8</v>
      </c>
      <c r="D170">
        <v>6134</v>
      </c>
      <c r="E170">
        <v>0</v>
      </c>
      <c r="F170">
        <v>4580</v>
      </c>
      <c r="G170">
        <v>0</v>
      </c>
      <c r="H170">
        <f>IF(AND(L170=0,E170=0,G170=0,I170=0,O170=0,J170=0),1,0)</f>
        <v>1</v>
      </c>
      <c r="I170">
        <v>0</v>
      </c>
      <c r="J170">
        <v>0</v>
      </c>
      <c r="K170">
        <v>4074.3333333333335</v>
      </c>
      <c r="L170">
        <v>0</v>
      </c>
      <c r="M170">
        <v>0.5013942140118508</v>
      </c>
      <c r="N170">
        <v>1</v>
      </c>
      <c r="O170">
        <v>0</v>
      </c>
      <c r="Q170">
        <f t="shared" si="12"/>
        <v>5495.9639572669166</v>
      </c>
      <c r="R170">
        <f>Q170-B170</f>
        <v>903.96395726691662</v>
      </c>
      <c r="S170">
        <f t="shared" si="13"/>
        <v>903.96395726691662</v>
      </c>
      <c r="T170" s="8">
        <f>S170/B170</f>
        <v>0.19685626247101842</v>
      </c>
      <c r="U170">
        <v>790</v>
      </c>
      <c r="V170">
        <f t="shared" si="14"/>
        <v>16271.351230804499</v>
      </c>
      <c r="W170">
        <f t="shared" si="15"/>
        <v>14220</v>
      </c>
      <c r="X170">
        <f t="shared" si="16"/>
        <v>903.96395726691662</v>
      </c>
      <c r="Y170">
        <f t="shared" si="17"/>
        <v>817150.83603766386</v>
      </c>
    </row>
    <row r="171" spans="1:25" x14ac:dyDescent="0.35">
      <c r="A171" s="1">
        <v>41085</v>
      </c>
      <c r="B171">
        <v>3615</v>
      </c>
      <c r="C171">
        <v>4089.6</v>
      </c>
      <c r="D171">
        <v>3468</v>
      </c>
      <c r="E171">
        <v>0</v>
      </c>
      <c r="F171">
        <v>4592</v>
      </c>
      <c r="G171">
        <v>0</v>
      </c>
      <c r="H171">
        <f>IF(AND(L171=0,E171=0,G171=0,I171=0,O171=0,J171=0),1,0)</f>
        <v>0</v>
      </c>
      <c r="I171">
        <v>1</v>
      </c>
      <c r="J171">
        <v>0</v>
      </c>
      <c r="K171">
        <v>4338.333333333333</v>
      </c>
      <c r="L171">
        <v>0</v>
      </c>
      <c r="M171">
        <v>0.38648774253514578</v>
      </c>
      <c r="N171">
        <v>0</v>
      </c>
      <c r="O171">
        <v>0</v>
      </c>
      <c r="Q171">
        <f t="shared" si="12"/>
        <v>3818.941856733361</v>
      </c>
      <c r="R171">
        <f>Q171-B171</f>
        <v>203.94185673336096</v>
      </c>
      <c r="S171">
        <f t="shared" si="13"/>
        <v>203.94185673336096</v>
      </c>
      <c r="T171" s="8">
        <f>S171/B171</f>
        <v>5.6415451378523086E-2</v>
      </c>
      <c r="U171">
        <v>1081</v>
      </c>
      <c r="V171">
        <f t="shared" si="14"/>
        <v>3670.9534212004974</v>
      </c>
      <c r="W171">
        <f t="shared" si="15"/>
        <v>19458</v>
      </c>
      <c r="X171">
        <f t="shared" si="16"/>
        <v>203.94185673336096</v>
      </c>
      <c r="Y171">
        <f t="shared" si="17"/>
        <v>41592.280927850727</v>
      </c>
    </row>
    <row r="172" spans="1:25" x14ac:dyDescent="0.35">
      <c r="A172" s="1">
        <v>41086</v>
      </c>
      <c r="B172">
        <v>3596</v>
      </c>
      <c r="C172">
        <v>4086</v>
      </c>
      <c r="D172">
        <v>3583</v>
      </c>
      <c r="E172">
        <v>0</v>
      </c>
      <c r="F172">
        <v>3615</v>
      </c>
      <c r="G172">
        <v>0</v>
      </c>
      <c r="H172">
        <f>IF(AND(L172=0,E172=0,G172=0,I172=0,O172=0,J172=0),1,0)</f>
        <v>0</v>
      </c>
      <c r="I172">
        <v>0</v>
      </c>
      <c r="J172">
        <v>0</v>
      </c>
      <c r="K172">
        <v>4262.333333333333</v>
      </c>
      <c r="L172">
        <v>1</v>
      </c>
      <c r="M172">
        <v>0.49779249448123619</v>
      </c>
      <c r="N172">
        <v>0</v>
      </c>
      <c r="O172">
        <v>0</v>
      </c>
      <c r="Q172">
        <f t="shared" si="12"/>
        <v>4379.0278003609064</v>
      </c>
      <c r="R172">
        <f>Q172-B172</f>
        <v>783.02780036090644</v>
      </c>
      <c r="S172">
        <f t="shared" si="13"/>
        <v>783.02780036090644</v>
      </c>
      <c r="T172" s="8">
        <f>S172/B172</f>
        <v>0.21774966639624763</v>
      </c>
      <c r="U172">
        <v>1278</v>
      </c>
      <c r="V172">
        <f t="shared" si="14"/>
        <v>14094.500406496316</v>
      </c>
      <c r="W172">
        <f t="shared" si="15"/>
        <v>23004</v>
      </c>
      <c r="X172">
        <f t="shared" si="16"/>
        <v>783.02780036090644</v>
      </c>
      <c r="Y172">
        <f t="shared" si="17"/>
        <v>613132.53613803955</v>
      </c>
    </row>
    <row r="173" spans="1:25" x14ac:dyDescent="0.35">
      <c r="A173" s="1">
        <v>41087</v>
      </c>
      <c r="B173">
        <v>3909</v>
      </c>
      <c r="C173">
        <v>4045.2</v>
      </c>
      <c r="D173">
        <v>3633</v>
      </c>
      <c r="E173">
        <v>1</v>
      </c>
      <c r="F173">
        <v>3596</v>
      </c>
      <c r="G173">
        <v>0</v>
      </c>
      <c r="H173">
        <f>IF(AND(L173=0,E173=0,G173=0,I173=0,O173=0,J173=0),1,0)</f>
        <v>0</v>
      </c>
      <c r="I173">
        <v>0</v>
      </c>
      <c r="J173">
        <v>0</v>
      </c>
      <c r="K173">
        <v>3934.3333333333335</v>
      </c>
      <c r="L173">
        <v>0</v>
      </c>
      <c r="M173">
        <v>0.53636574880910881</v>
      </c>
      <c r="N173">
        <v>0</v>
      </c>
      <c r="O173">
        <v>0</v>
      </c>
      <c r="Q173">
        <f t="shared" si="12"/>
        <v>3890.0092334027472</v>
      </c>
      <c r="R173">
        <f>Q173-B173</f>
        <v>-18.990766597252787</v>
      </c>
      <c r="S173">
        <f t="shared" si="13"/>
        <v>18.990766597252787</v>
      </c>
      <c r="T173" s="8">
        <f>S173/B173</f>
        <v>4.858216064787103E-3</v>
      </c>
      <c r="U173">
        <v>879</v>
      </c>
      <c r="V173">
        <f t="shared" si="14"/>
        <v>1367.3351950022006</v>
      </c>
      <c r="W173">
        <f t="shared" si="15"/>
        <v>15822</v>
      </c>
      <c r="X173">
        <f t="shared" si="16"/>
        <v>-37.981533194505573</v>
      </c>
      <c r="Y173">
        <f t="shared" si="17"/>
        <v>1442.5968638053287</v>
      </c>
    </row>
    <row r="174" spans="1:25" x14ac:dyDescent="0.35">
      <c r="A174" s="1">
        <v>41088</v>
      </c>
      <c r="B174">
        <v>4080</v>
      </c>
      <c r="C174">
        <v>4058.4</v>
      </c>
      <c r="D174">
        <v>3800</v>
      </c>
      <c r="E174">
        <v>0</v>
      </c>
      <c r="F174">
        <v>3909</v>
      </c>
      <c r="G174">
        <v>0</v>
      </c>
      <c r="H174">
        <f>IF(AND(L174=0,E174=0,G174=0,I174=0,O174=0,J174=0),1,0)</f>
        <v>0</v>
      </c>
      <c r="I174">
        <v>0</v>
      </c>
      <c r="J174">
        <v>0</v>
      </c>
      <c r="K174">
        <v>3706.6666666666665</v>
      </c>
      <c r="L174">
        <v>0</v>
      </c>
      <c r="M174">
        <v>0.51986754966887416</v>
      </c>
      <c r="N174">
        <v>0</v>
      </c>
      <c r="O174">
        <v>1</v>
      </c>
      <c r="Q174">
        <f t="shared" si="12"/>
        <v>4335.3595384694863</v>
      </c>
      <c r="R174">
        <f>Q174-B174</f>
        <v>255.35953846948632</v>
      </c>
      <c r="S174">
        <f t="shared" si="13"/>
        <v>255.35953846948632</v>
      </c>
      <c r="T174" s="8">
        <f>S174/B174</f>
        <v>6.2588122173893701E-2</v>
      </c>
      <c r="U174">
        <v>755</v>
      </c>
      <c r="V174">
        <f t="shared" si="14"/>
        <v>4596.4716924507538</v>
      </c>
      <c r="W174">
        <f t="shared" si="15"/>
        <v>13590</v>
      </c>
      <c r="X174">
        <f t="shared" si="16"/>
        <v>255.35953846948632</v>
      </c>
      <c r="Y174">
        <f t="shared" si="17"/>
        <v>65208.493887349068</v>
      </c>
    </row>
    <row r="175" spans="1:25" x14ac:dyDescent="0.35">
      <c r="A175" s="1">
        <v>41089</v>
      </c>
      <c r="B175">
        <v>4686</v>
      </c>
      <c r="C175">
        <v>3958.4</v>
      </c>
      <c r="D175">
        <v>3843</v>
      </c>
      <c r="E175">
        <v>0</v>
      </c>
      <c r="F175">
        <v>4080</v>
      </c>
      <c r="G175">
        <v>0</v>
      </c>
      <c r="H175">
        <f>IF(AND(L175=0,E175=0,G175=0,I175=0,O175=0,J175=0),1,0)</f>
        <v>0</v>
      </c>
      <c r="I175">
        <v>0</v>
      </c>
      <c r="J175">
        <v>1</v>
      </c>
      <c r="K175">
        <v>3861.6666666666665</v>
      </c>
      <c r="L175">
        <v>0</v>
      </c>
      <c r="M175">
        <v>0.57040780759846632</v>
      </c>
      <c r="N175">
        <v>0</v>
      </c>
      <c r="O175">
        <v>0</v>
      </c>
      <c r="Q175">
        <f t="shared" si="12"/>
        <v>4602.1955422545216</v>
      </c>
      <c r="R175">
        <f>Q175-B175</f>
        <v>-83.80445774547843</v>
      </c>
      <c r="S175">
        <f t="shared" si="13"/>
        <v>83.80445774547843</v>
      </c>
      <c r="T175" s="8">
        <f>S175/B175</f>
        <v>1.7884007201339827E-2</v>
      </c>
      <c r="U175">
        <v>923</v>
      </c>
      <c r="V175">
        <f t="shared" si="14"/>
        <v>6033.920957674447</v>
      </c>
      <c r="W175">
        <f t="shared" si="15"/>
        <v>16614</v>
      </c>
      <c r="X175">
        <f t="shared" si="16"/>
        <v>-167.60891549095686</v>
      </c>
      <c r="Y175">
        <f t="shared" si="17"/>
        <v>28092.74855205472</v>
      </c>
    </row>
    <row r="176" spans="1:25" x14ac:dyDescent="0.35">
      <c r="A176" s="1">
        <v>41090</v>
      </c>
      <c r="B176">
        <v>4815</v>
      </c>
      <c r="C176">
        <v>3977.2</v>
      </c>
      <c r="D176">
        <v>4580</v>
      </c>
      <c r="E176">
        <v>0</v>
      </c>
      <c r="F176">
        <v>4686</v>
      </c>
      <c r="G176">
        <v>1</v>
      </c>
      <c r="H176">
        <f>IF(AND(L176=0,E176=0,G176=0,I176=0,O176=0,J176=0),1,0)</f>
        <v>0</v>
      </c>
      <c r="I176">
        <v>0</v>
      </c>
      <c r="J176">
        <v>0</v>
      </c>
      <c r="K176">
        <v>4225</v>
      </c>
      <c r="L176">
        <v>0</v>
      </c>
      <c r="M176">
        <v>0.51498780062739635</v>
      </c>
      <c r="N176">
        <v>1</v>
      </c>
      <c r="O176">
        <v>0</v>
      </c>
      <c r="Q176">
        <f t="shared" si="12"/>
        <v>5339.0236833313083</v>
      </c>
      <c r="R176">
        <f>Q176-B176</f>
        <v>524.02368333130835</v>
      </c>
      <c r="S176">
        <f t="shared" si="13"/>
        <v>524.02368333130835</v>
      </c>
      <c r="T176" s="8">
        <f>S176/B176</f>
        <v>0.10883150224949291</v>
      </c>
      <c r="U176">
        <v>828</v>
      </c>
      <c r="V176">
        <f t="shared" si="14"/>
        <v>9432.4262999635503</v>
      </c>
      <c r="W176">
        <f t="shared" si="15"/>
        <v>14904</v>
      </c>
      <c r="X176">
        <f t="shared" si="16"/>
        <v>524.02368333130835</v>
      </c>
      <c r="Y176">
        <f t="shared" si="17"/>
        <v>274600.82069211133</v>
      </c>
    </row>
    <row r="177" spans="1:25" x14ac:dyDescent="0.35">
      <c r="A177" s="1">
        <v>41091</v>
      </c>
      <c r="B177">
        <v>4948</v>
      </c>
      <c r="C177">
        <v>4217.2</v>
      </c>
      <c r="D177">
        <v>4592</v>
      </c>
      <c r="E177">
        <v>0</v>
      </c>
      <c r="F177">
        <v>4815</v>
      </c>
      <c r="G177">
        <v>0</v>
      </c>
      <c r="H177">
        <f>IF(AND(L177=0,E177=0,G177=0,I177=0,O177=0,J177=0),1,0)</f>
        <v>1</v>
      </c>
      <c r="I177">
        <v>0</v>
      </c>
      <c r="J177">
        <v>0</v>
      </c>
      <c r="K177">
        <v>4527</v>
      </c>
      <c r="L177">
        <v>0</v>
      </c>
      <c r="M177">
        <v>0.51545253863134655</v>
      </c>
      <c r="N177">
        <v>1</v>
      </c>
      <c r="O177">
        <v>0</v>
      </c>
      <c r="Q177">
        <f t="shared" si="12"/>
        <v>5283.3097466056697</v>
      </c>
      <c r="R177">
        <f>Q177-B177</f>
        <v>335.30974660566972</v>
      </c>
      <c r="S177">
        <f t="shared" si="13"/>
        <v>335.30974660566972</v>
      </c>
      <c r="T177" s="8">
        <f>S177/B177</f>
        <v>6.7766723242859678E-2</v>
      </c>
      <c r="U177">
        <v>687</v>
      </c>
      <c r="V177">
        <f t="shared" si="14"/>
        <v>6035.5754389020549</v>
      </c>
      <c r="W177">
        <f t="shared" si="15"/>
        <v>12366</v>
      </c>
      <c r="X177">
        <f t="shared" si="16"/>
        <v>335.30974660566972</v>
      </c>
      <c r="Y177">
        <f t="shared" si="17"/>
        <v>112432.62616875843</v>
      </c>
    </row>
    <row r="178" spans="1:25" x14ac:dyDescent="0.35">
      <c r="A178" s="1">
        <v>41092</v>
      </c>
      <c r="B178">
        <v>3637</v>
      </c>
      <c r="C178">
        <v>4487.6000000000004</v>
      </c>
      <c r="D178">
        <v>3615</v>
      </c>
      <c r="E178">
        <v>0</v>
      </c>
      <c r="F178">
        <v>4948</v>
      </c>
      <c r="G178">
        <v>0</v>
      </c>
      <c r="H178">
        <f>IF(AND(L178=0,E178=0,G178=0,I178=0,O178=0,J178=0),1,0)</f>
        <v>0</v>
      </c>
      <c r="I178">
        <v>1</v>
      </c>
      <c r="J178">
        <v>0</v>
      </c>
      <c r="K178">
        <v>4816.333333333333</v>
      </c>
      <c r="L178">
        <v>0</v>
      </c>
      <c r="M178">
        <v>0.34768211920529801</v>
      </c>
      <c r="N178">
        <v>0</v>
      </c>
      <c r="O178">
        <v>0</v>
      </c>
      <c r="Q178">
        <f t="shared" si="12"/>
        <v>4132.55727802208</v>
      </c>
      <c r="R178">
        <f>Q178-B178</f>
        <v>495.55727802208003</v>
      </c>
      <c r="S178">
        <f t="shared" si="13"/>
        <v>495.55727802208003</v>
      </c>
      <c r="T178" s="8">
        <f>S178/B178</f>
        <v>0.13625440693485841</v>
      </c>
      <c r="U178">
        <v>1215</v>
      </c>
      <c r="V178">
        <f t="shared" si="14"/>
        <v>8920.0310043974405</v>
      </c>
      <c r="W178">
        <f t="shared" si="15"/>
        <v>21870</v>
      </c>
      <c r="X178">
        <f t="shared" si="16"/>
        <v>495.55727802208003</v>
      </c>
      <c r="Y178">
        <f t="shared" si="17"/>
        <v>245577.01580065311</v>
      </c>
    </row>
    <row r="179" spans="1:25" x14ac:dyDescent="0.35">
      <c r="A179" s="1">
        <v>41093</v>
      </c>
      <c r="B179">
        <v>4048</v>
      </c>
      <c r="C179">
        <v>4433.2</v>
      </c>
      <c r="D179">
        <v>3596</v>
      </c>
      <c r="E179">
        <v>0</v>
      </c>
      <c r="F179">
        <v>3637</v>
      </c>
      <c r="G179">
        <v>0</v>
      </c>
      <c r="H179">
        <f>IF(AND(L179=0,E179=0,G179=0,I179=0,O179=0,J179=0),1,0)</f>
        <v>0</v>
      </c>
      <c r="I179">
        <v>0</v>
      </c>
      <c r="J179">
        <v>0</v>
      </c>
      <c r="K179">
        <v>4466.666666666667</v>
      </c>
      <c r="L179">
        <v>1</v>
      </c>
      <c r="M179">
        <v>0.54775182990589055</v>
      </c>
      <c r="N179">
        <v>0</v>
      </c>
      <c r="O179">
        <v>0</v>
      </c>
      <c r="Q179">
        <f t="shared" si="12"/>
        <v>4460.2013834962208</v>
      </c>
      <c r="R179">
        <f>Q179-B179</f>
        <v>412.20138349622084</v>
      </c>
      <c r="S179">
        <f t="shared" si="13"/>
        <v>412.20138349622084</v>
      </c>
      <c r="T179" s="8">
        <f>S179/B179</f>
        <v>0.10182840501388855</v>
      </c>
      <c r="U179">
        <v>918</v>
      </c>
      <c r="V179">
        <f t="shared" si="14"/>
        <v>7419.6249029319752</v>
      </c>
      <c r="W179">
        <f t="shared" si="15"/>
        <v>16524</v>
      </c>
      <c r="X179">
        <f t="shared" si="16"/>
        <v>412.20138349622084</v>
      </c>
      <c r="Y179">
        <f t="shared" si="17"/>
        <v>169909.98055619851</v>
      </c>
    </row>
    <row r="180" spans="1:25" x14ac:dyDescent="0.35">
      <c r="A180" s="1">
        <v>41094</v>
      </c>
      <c r="B180">
        <v>3795</v>
      </c>
      <c r="C180">
        <v>4426.8</v>
      </c>
      <c r="D180">
        <v>3909</v>
      </c>
      <c r="E180">
        <v>1</v>
      </c>
      <c r="F180">
        <v>4048</v>
      </c>
      <c r="G180">
        <v>0</v>
      </c>
      <c r="H180">
        <f>IF(AND(L180=0,E180=0,G180=0,I180=0,O180=0,J180=0),1,0)</f>
        <v>0</v>
      </c>
      <c r="I180">
        <v>0</v>
      </c>
      <c r="J180">
        <v>0</v>
      </c>
      <c r="K180">
        <v>4211</v>
      </c>
      <c r="L180">
        <v>0</v>
      </c>
      <c r="M180">
        <v>0.4706053212501452</v>
      </c>
      <c r="N180">
        <v>0</v>
      </c>
      <c r="O180">
        <v>0</v>
      </c>
      <c r="Q180">
        <f t="shared" si="12"/>
        <v>4199.0369390548121</v>
      </c>
      <c r="R180">
        <f>Q180-B180</f>
        <v>404.03693905481214</v>
      </c>
      <c r="S180">
        <f t="shared" si="13"/>
        <v>404.03693905481214</v>
      </c>
      <c r="T180" s="8">
        <f>S180/B180</f>
        <v>0.1064655965888833</v>
      </c>
      <c r="U180">
        <v>1364</v>
      </c>
      <c r="V180">
        <f t="shared" si="14"/>
        <v>7272.6649029866185</v>
      </c>
      <c r="W180">
        <f t="shared" si="15"/>
        <v>24552</v>
      </c>
      <c r="X180">
        <f t="shared" si="16"/>
        <v>404.03693905481214</v>
      </c>
      <c r="Y180">
        <f t="shared" si="17"/>
        <v>163245.84812078197</v>
      </c>
    </row>
    <row r="181" spans="1:25" x14ac:dyDescent="0.35">
      <c r="A181" s="1">
        <v>41095</v>
      </c>
      <c r="B181">
        <v>3891</v>
      </c>
      <c r="C181">
        <v>4248.6000000000004</v>
      </c>
      <c r="D181">
        <v>4080</v>
      </c>
      <c r="E181">
        <v>0</v>
      </c>
      <c r="F181">
        <v>3795</v>
      </c>
      <c r="G181">
        <v>0</v>
      </c>
      <c r="H181">
        <f>IF(AND(L181=0,E181=0,G181=0,I181=0,O181=0,J181=0),1,0)</f>
        <v>0</v>
      </c>
      <c r="I181">
        <v>0</v>
      </c>
      <c r="J181">
        <v>0</v>
      </c>
      <c r="K181">
        <v>3826.6666666666665</v>
      </c>
      <c r="L181">
        <v>0</v>
      </c>
      <c r="M181">
        <v>0.51115371209480653</v>
      </c>
      <c r="N181">
        <v>0</v>
      </c>
      <c r="O181">
        <v>1</v>
      </c>
      <c r="Q181">
        <f t="shared" si="12"/>
        <v>4422.9688522546166</v>
      </c>
      <c r="R181">
        <f>Q181-B181</f>
        <v>531.96885225461665</v>
      </c>
      <c r="S181">
        <f t="shared" si="13"/>
        <v>531.96885225461665</v>
      </c>
      <c r="T181" s="8">
        <f>S181/B181</f>
        <v>0.13671777236047716</v>
      </c>
      <c r="U181">
        <v>1221</v>
      </c>
      <c r="V181">
        <f t="shared" si="14"/>
        <v>9575.4393405830997</v>
      </c>
      <c r="W181">
        <f t="shared" si="15"/>
        <v>21978</v>
      </c>
      <c r="X181">
        <f t="shared" si="16"/>
        <v>531.96885225461665</v>
      </c>
      <c r="Y181">
        <f t="shared" si="17"/>
        <v>282990.85976909415</v>
      </c>
    </row>
    <row r="182" spans="1:25" x14ac:dyDescent="0.35">
      <c r="A182" s="1">
        <v>41096</v>
      </c>
      <c r="B182">
        <v>3962</v>
      </c>
      <c r="C182">
        <v>4063.8</v>
      </c>
      <c r="D182">
        <v>4686</v>
      </c>
      <c r="E182">
        <v>0</v>
      </c>
      <c r="F182">
        <v>3891</v>
      </c>
      <c r="G182">
        <v>0</v>
      </c>
      <c r="H182">
        <f>IF(AND(L182=0,E182=0,G182=0,I182=0,O182=0,J182=0),1,0)</f>
        <v>0</v>
      </c>
      <c r="I182">
        <v>0</v>
      </c>
      <c r="J182">
        <v>1</v>
      </c>
      <c r="K182">
        <v>3911.3333333333335</v>
      </c>
      <c r="L182">
        <v>0</v>
      </c>
      <c r="M182">
        <v>0.50824909957011732</v>
      </c>
      <c r="N182">
        <v>0</v>
      </c>
      <c r="O182">
        <v>0</v>
      </c>
      <c r="Q182">
        <f t="shared" si="12"/>
        <v>4803.6129779734611</v>
      </c>
      <c r="R182">
        <f>Q182-B182</f>
        <v>841.61297797346106</v>
      </c>
      <c r="S182">
        <f t="shared" si="13"/>
        <v>841.61297797346106</v>
      </c>
      <c r="T182" s="8">
        <f>S182/B182</f>
        <v>0.21242124633353385</v>
      </c>
      <c r="U182">
        <v>1257</v>
      </c>
      <c r="V182">
        <f t="shared" si="14"/>
        <v>15149.033603522299</v>
      </c>
      <c r="W182">
        <f t="shared" si="15"/>
        <v>22626</v>
      </c>
      <c r="X182">
        <f t="shared" si="16"/>
        <v>841.61297797346106</v>
      </c>
      <c r="Y182">
        <f t="shared" si="17"/>
        <v>708312.40469335741</v>
      </c>
    </row>
    <row r="183" spans="1:25" x14ac:dyDescent="0.35">
      <c r="A183" s="1">
        <v>41097</v>
      </c>
      <c r="B183">
        <v>4371</v>
      </c>
      <c r="C183">
        <v>3866.6</v>
      </c>
      <c r="D183">
        <v>4815</v>
      </c>
      <c r="E183">
        <v>0</v>
      </c>
      <c r="F183">
        <v>3962</v>
      </c>
      <c r="G183">
        <v>1</v>
      </c>
      <c r="H183">
        <f>IF(AND(L183=0,E183=0,G183=0,I183=0,O183=0,J183=0),1,0)</f>
        <v>0</v>
      </c>
      <c r="I183">
        <v>0</v>
      </c>
      <c r="J183">
        <v>0</v>
      </c>
      <c r="K183">
        <v>3882.6666666666665</v>
      </c>
      <c r="L183">
        <v>0</v>
      </c>
      <c r="M183">
        <v>0.54751946090391546</v>
      </c>
      <c r="N183">
        <v>1</v>
      </c>
      <c r="O183">
        <v>0</v>
      </c>
      <c r="Q183">
        <f t="shared" si="12"/>
        <v>5072.064830593572</v>
      </c>
      <c r="R183">
        <f>Q183-B183</f>
        <v>701.06483059357197</v>
      </c>
      <c r="S183">
        <f t="shared" si="13"/>
        <v>701.06483059357197</v>
      </c>
      <c r="T183" s="8">
        <f>S183/B183</f>
        <v>0.16039003216508166</v>
      </c>
      <c r="U183">
        <v>1250</v>
      </c>
      <c r="V183">
        <f t="shared" si="14"/>
        <v>12619.166950684295</v>
      </c>
      <c r="W183">
        <f t="shared" si="15"/>
        <v>22500</v>
      </c>
      <c r="X183">
        <f t="shared" si="16"/>
        <v>701.06483059357197</v>
      </c>
      <c r="Y183">
        <f t="shared" si="17"/>
        <v>491491.89669519378</v>
      </c>
    </row>
    <row r="184" spans="1:25" x14ac:dyDescent="0.35">
      <c r="A184" s="1">
        <v>41098</v>
      </c>
      <c r="B184">
        <v>5165</v>
      </c>
      <c r="C184">
        <v>4013.4</v>
      </c>
      <c r="D184">
        <v>4948</v>
      </c>
      <c r="E184">
        <v>0</v>
      </c>
      <c r="F184">
        <v>4371</v>
      </c>
      <c r="G184">
        <v>0</v>
      </c>
      <c r="H184">
        <f>IF(AND(L184=0,E184=0,G184=0,I184=0,O184=0,J184=0),1,0)</f>
        <v>1</v>
      </c>
      <c r="I184">
        <v>0</v>
      </c>
      <c r="J184">
        <v>0</v>
      </c>
      <c r="K184">
        <v>4074.6666666666665</v>
      </c>
      <c r="L184">
        <v>0</v>
      </c>
      <c r="M184">
        <v>0.59225049378412919</v>
      </c>
      <c r="N184">
        <v>1</v>
      </c>
      <c r="O184">
        <v>0</v>
      </c>
      <c r="Q184">
        <f t="shared" si="12"/>
        <v>5095.8587829571188</v>
      </c>
      <c r="R184">
        <f>Q184-B184</f>
        <v>-69.141217042881181</v>
      </c>
      <c r="S184">
        <f t="shared" si="13"/>
        <v>69.141217042881181</v>
      </c>
      <c r="T184" s="8">
        <f>S184/B184</f>
        <v>1.3386489262900519E-2</v>
      </c>
      <c r="U184">
        <v>790</v>
      </c>
      <c r="V184">
        <f t="shared" si="14"/>
        <v>4978.167627087445</v>
      </c>
      <c r="W184">
        <f t="shared" si="15"/>
        <v>14220</v>
      </c>
      <c r="X184">
        <f t="shared" si="16"/>
        <v>-138.28243408576236</v>
      </c>
      <c r="Y184">
        <f t="shared" si="17"/>
        <v>19122.031576683214</v>
      </c>
    </row>
    <row r="185" spans="1:25" x14ac:dyDescent="0.35">
      <c r="A185" s="1">
        <v>41099</v>
      </c>
      <c r="B185">
        <v>3698</v>
      </c>
      <c r="C185">
        <v>4236.8</v>
      </c>
      <c r="D185">
        <v>3637</v>
      </c>
      <c r="E185">
        <v>0</v>
      </c>
      <c r="F185">
        <v>5165</v>
      </c>
      <c r="G185">
        <v>0</v>
      </c>
      <c r="H185">
        <f>IF(AND(L185=0,E185=0,G185=0,I185=0,O185=0,J185=0),1,0)</f>
        <v>0</v>
      </c>
      <c r="I185">
        <v>1</v>
      </c>
      <c r="J185">
        <v>0</v>
      </c>
      <c r="K185">
        <v>4499.333333333333</v>
      </c>
      <c r="L185">
        <v>0</v>
      </c>
      <c r="M185">
        <v>0.32955733705123735</v>
      </c>
      <c r="N185">
        <v>0</v>
      </c>
      <c r="O185">
        <v>0</v>
      </c>
      <c r="Q185">
        <f t="shared" si="12"/>
        <v>4093.2655759244149</v>
      </c>
      <c r="R185">
        <f>Q185-B185</f>
        <v>395.26557592441486</v>
      </c>
      <c r="S185">
        <f t="shared" si="13"/>
        <v>395.26557592441486</v>
      </c>
      <c r="T185" s="8">
        <f>S185/B185</f>
        <v>0.10688631041763517</v>
      </c>
      <c r="U185">
        <v>1162</v>
      </c>
      <c r="V185">
        <f t="shared" si="14"/>
        <v>7114.7803666394675</v>
      </c>
      <c r="W185">
        <f t="shared" si="15"/>
        <v>20916</v>
      </c>
      <c r="X185">
        <f t="shared" si="16"/>
        <v>395.26557592441486</v>
      </c>
      <c r="Y185">
        <f t="shared" si="17"/>
        <v>156234.87551085936</v>
      </c>
    </row>
    <row r="186" spans="1:25" x14ac:dyDescent="0.35">
      <c r="A186" s="1">
        <v>41100</v>
      </c>
      <c r="B186">
        <v>4292</v>
      </c>
      <c r="C186">
        <v>4217.3999999999996</v>
      </c>
      <c r="D186">
        <v>4048</v>
      </c>
      <c r="E186">
        <v>0</v>
      </c>
      <c r="F186">
        <v>3698</v>
      </c>
      <c r="G186">
        <v>0</v>
      </c>
      <c r="H186">
        <f>IF(AND(L186=0,E186=0,G186=0,I186=0,O186=0,J186=0),1,0)</f>
        <v>0</v>
      </c>
      <c r="I186">
        <v>0</v>
      </c>
      <c r="J186">
        <v>0</v>
      </c>
      <c r="K186">
        <v>4411.333333333333</v>
      </c>
      <c r="L186">
        <v>1</v>
      </c>
      <c r="M186">
        <v>0.56901359358661552</v>
      </c>
      <c r="N186">
        <v>0</v>
      </c>
      <c r="O186">
        <v>0</v>
      </c>
      <c r="Q186">
        <f t="shared" si="12"/>
        <v>4587.9805902406761</v>
      </c>
      <c r="R186">
        <f>Q186-B186</f>
        <v>295.98059024067607</v>
      </c>
      <c r="S186">
        <f t="shared" si="13"/>
        <v>295.98059024067607</v>
      </c>
      <c r="T186" s="8">
        <f>S186/B186</f>
        <v>6.8960994930260033E-2</v>
      </c>
      <c r="U186">
        <v>637</v>
      </c>
      <c r="V186">
        <f t="shared" si="14"/>
        <v>5327.6506243321692</v>
      </c>
      <c r="W186">
        <f t="shared" si="15"/>
        <v>11466</v>
      </c>
      <c r="X186">
        <f t="shared" si="16"/>
        <v>295.98059024067607</v>
      </c>
      <c r="Y186">
        <f t="shared" si="17"/>
        <v>87604.509799218984</v>
      </c>
    </row>
    <row r="187" spans="1:25" x14ac:dyDescent="0.35">
      <c r="A187" s="1">
        <v>41101</v>
      </c>
      <c r="B187">
        <v>4362</v>
      </c>
      <c r="C187">
        <v>4297.6000000000004</v>
      </c>
      <c r="D187">
        <v>3795</v>
      </c>
      <c r="E187">
        <v>1</v>
      </c>
      <c r="F187">
        <v>4292</v>
      </c>
      <c r="G187">
        <v>0</v>
      </c>
      <c r="H187">
        <f>IF(AND(L187=0,E187=0,G187=0,I187=0,O187=0,J187=0),1,0)</f>
        <v>0</v>
      </c>
      <c r="I187">
        <v>0</v>
      </c>
      <c r="J187">
        <v>0</v>
      </c>
      <c r="K187">
        <v>4385</v>
      </c>
      <c r="L187">
        <v>0</v>
      </c>
      <c r="M187">
        <v>0.50813291506912983</v>
      </c>
      <c r="N187">
        <v>0</v>
      </c>
      <c r="O187">
        <v>0</v>
      </c>
      <c r="Q187">
        <f t="shared" si="12"/>
        <v>4299.4365481749701</v>
      </c>
      <c r="R187">
        <f>Q187-B187</f>
        <v>-62.563451825029915</v>
      </c>
      <c r="S187">
        <f t="shared" si="13"/>
        <v>62.563451825029915</v>
      </c>
      <c r="T187" s="8">
        <f>S187/B187</f>
        <v>1.4342836273505253E-2</v>
      </c>
      <c r="U187">
        <v>630</v>
      </c>
      <c r="V187">
        <f t="shared" si="14"/>
        <v>4504.5685314021539</v>
      </c>
      <c r="W187">
        <f t="shared" si="15"/>
        <v>11340</v>
      </c>
      <c r="X187">
        <f t="shared" si="16"/>
        <v>-125.12690365005983</v>
      </c>
      <c r="Y187">
        <f t="shared" si="17"/>
        <v>15656.742017051356</v>
      </c>
    </row>
    <row r="188" spans="1:25" x14ac:dyDescent="0.35">
      <c r="A188" s="1">
        <v>41102</v>
      </c>
      <c r="B188">
        <v>4619</v>
      </c>
      <c r="C188">
        <v>4377.6000000000004</v>
      </c>
      <c r="D188">
        <v>3891</v>
      </c>
      <c r="E188">
        <v>0</v>
      </c>
      <c r="F188">
        <v>4362</v>
      </c>
      <c r="G188">
        <v>0</v>
      </c>
      <c r="H188">
        <f>IF(AND(L188=0,E188=0,G188=0,I188=0,O188=0,J188=0),1,0)</f>
        <v>0</v>
      </c>
      <c r="I188">
        <v>0</v>
      </c>
      <c r="J188">
        <v>0</v>
      </c>
      <c r="K188">
        <v>4117.333333333333</v>
      </c>
      <c r="L188">
        <v>0</v>
      </c>
      <c r="M188">
        <v>0.52985941675380499</v>
      </c>
      <c r="N188">
        <v>0</v>
      </c>
      <c r="O188">
        <v>1</v>
      </c>
      <c r="Q188">
        <f t="shared" si="12"/>
        <v>4638.4576801134053</v>
      </c>
      <c r="R188">
        <f>Q188-B188</f>
        <v>19.457680113405331</v>
      </c>
      <c r="S188">
        <f t="shared" si="13"/>
        <v>19.457680113405331</v>
      </c>
      <c r="T188" s="8">
        <f>S188/B188</f>
        <v>4.2125308753854368E-3</v>
      </c>
      <c r="U188">
        <v>616</v>
      </c>
      <c r="V188">
        <f t="shared" si="14"/>
        <v>350.23824204129596</v>
      </c>
      <c r="W188">
        <f t="shared" si="15"/>
        <v>11088</v>
      </c>
      <c r="X188">
        <f t="shared" si="16"/>
        <v>19.457680113405331</v>
      </c>
      <c r="Y188">
        <f t="shared" si="17"/>
        <v>378.60131539560928</v>
      </c>
    </row>
    <row r="189" spans="1:25" x14ac:dyDescent="0.35">
      <c r="A189" s="1">
        <v>41103</v>
      </c>
      <c r="B189">
        <v>4451</v>
      </c>
      <c r="C189">
        <v>4427.2</v>
      </c>
      <c r="D189">
        <v>3962</v>
      </c>
      <c r="E189">
        <v>0</v>
      </c>
      <c r="F189">
        <v>4619</v>
      </c>
      <c r="G189">
        <v>0</v>
      </c>
      <c r="H189">
        <f>IF(AND(L189=0,E189=0,G189=0,I189=0,O189=0,J189=0),1,0)</f>
        <v>0</v>
      </c>
      <c r="I189">
        <v>0</v>
      </c>
      <c r="J189">
        <v>1</v>
      </c>
      <c r="K189">
        <v>4424.333333333333</v>
      </c>
      <c r="L189">
        <v>0</v>
      </c>
      <c r="M189">
        <v>0.48048100383408854</v>
      </c>
      <c r="N189">
        <v>0</v>
      </c>
      <c r="O189">
        <v>0</v>
      </c>
      <c r="Q189">
        <f t="shared" si="12"/>
        <v>4991.5933579323373</v>
      </c>
      <c r="R189">
        <f>Q189-B189</f>
        <v>540.59335793233731</v>
      </c>
      <c r="S189">
        <f t="shared" si="13"/>
        <v>540.59335793233731</v>
      </c>
      <c r="T189" s="8">
        <f>S189/B189</f>
        <v>0.12145436035325484</v>
      </c>
      <c r="U189">
        <v>924</v>
      </c>
      <c r="V189">
        <f t="shared" si="14"/>
        <v>9730.6804427820716</v>
      </c>
      <c r="W189">
        <f t="shared" si="15"/>
        <v>16632</v>
      </c>
      <c r="X189">
        <f t="shared" si="16"/>
        <v>540.59335793233731</v>
      </c>
      <c r="Y189">
        <f t="shared" si="17"/>
        <v>292241.17864056019</v>
      </c>
    </row>
    <row r="190" spans="1:25" x14ac:dyDescent="0.35">
      <c r="A190" s="1">
        <v>41104</v>
      </c>
      <c r="B190">
        <v>5277</v>
      </c>
      <c r="C190">
        <v>4284.3999999999996</v>
      </c>
      <c r="D190">
        <v>4371</v>
      </c>
      <c r="E190">
        <v>0</v>
      </c>
      <c r="F190">
        <v>4451</v>
      </c>
      <c r="G190">
        <v>1</v>
      </c>
      <c r="H190">
        <f>IF(AND(L190=0,E190=0,G190=0,I190=0,O190=0,J190=0),1,0)</f>
        <v>0</v>
      </c>
      <c r="I190">
        <v>0</v>
      </c>
      <c r="J190">
        <v>0</v>
      </c>
      <c r="K190">
        <v>4477.333333333333</v>
      </c>
      <c r="L190">
        <v>0</v>
      </c>
      <c r="M190">
        <v>0.59596839781573141</v>
      </c>
      <c r="N190">
        <v>1</v>
      </c>
      <c r="O190">
        <v>0</v>
      </c>
      <c r="Q190">
        <f t="shared" si="12"/>
        <v>5297.2067322237599</v>
      </c>
      <c r="R190">
        <f>Q190-B190</f>
        <v>20.2067322237599</v>
      </c>
      <c r="S190">
        <f t="shared" si="13"/>
        <v>20.2067322237599</v>
      </c>
      <c r="T190" s="8">
        <f>S190/B190</f>
        <v>3.8292083046730908E-3</v>
      </c>
      <c r="U190">
        <v>667</v>
      </c>
      <c r="V190">
        <f t="shared" si="14"/>
        <v>363.7211800276782</v>
      </c>
      <c r="W190">
        <f t="shared" si="15"/>
        <v>12006</v>
      </c>
      <c r="X190">
        <f t="shared" si="16"/>
        <v>20.2067322237599</v>
      </c>
      <c r="Y190">
        <f t="shared" si="17"/>
        <v>408.31202716273674</v>
      </c>
    </row>
    <row r="191" spans="1:25" x14ac:dyDescent="0.35">
      <c r="A191" s="1">
        <v>41105</v>
      </c>
      <c r="B191">
        <v>5596</v>
      </c>
      <c r="C191">
        <v>4600.2</v>
      </c>
      <c r="D191">
        <v>5165</v>
      </c>
      <c r="E191">
        <v>0</v>
      </c>
      <c r="F191">
        <v>5277</v>
      </c>
      <c r="G191">
        <v>0</v>
      </c>
      <c r="H191">
        <f>IF(AND(L191=0,E191=0,G191=0,I191=0,O191=0,J191=0),1,0)</f>
        <v>1</v>
      </c>
      <c r="I191">
        <v>0</v>
      </c>
      <c r="J191">
        <v>0</v>
      </c>
      <c r="K191">
        <v>4782.333333333333</v>
      </c>
      <c r="L191">
        <v>0</v>
      </c>
      <c r="M191">
        <v>0.53706285581503432</v>
      </c>
      <c r="N191">
        <v>1</v>
      </c>
      <c r="O191">
        <v>0</v>
      </c>
      <c r="Q191">
        <f t="shared" si="12"/>
        <v>5672.5760616887183</v>
      </c>
      <c r="R191">
        <f>Q191-B191</f>
        <v>76.576061688718255</v>
      </c>
      <c r="S191">
        <f t="shared" si="13"/>
        <v>76.576061688718255</v>
      </c>
      <c r="T191" s="8">
        <f>S191/B191</f>
        <v>1.3684071066604405E-2</v>
      </c>
      <c r="U191">
        <v>719</v>
      </c>
      <c r="V191">
        <f t="shared" si="14"/>
        <v>1378.3691103969286</v>
      </c>
      <c r="W191">
        <f t="shared" si="15"/>
        <v>12942</v>
      </c>
      <c r="X191">
        <f t="shared" si="16"/>
        <v>76.576061688718255</v>
      </c>
      <c r="Y191">
        <f t="shared" si="17"/>
        <v>5863.8932237543841</v>
      </c>
    </row>
    <row r="192" spans="1:25" x14ac:dyDescent="0.35">
      <c r="A192" s="1">
        <v>41106</v>
      </c>
      <c r="B192">
        <v>4242</v>
      </c>
      <c r="C192">
        <v>4861</v>
      </c>
      <c r="D192">
        <v>3698</v>
      </c>
      <c r="E192">
        <v>0</v>
      </c>
      <c r="F192">
        <v>5596</v>
      </c>
      <c r="G192">
        <v>0</v>
      </c>
      <c r="H192">
        <f>IF(AND(L192=0,E192=0,G192=0,I192=0,O192=0,J192=0),1,0)</f>
        <v>0</v>
      </c>
      <c r="I192">
        <v>1</v>
      </c>
      <c r="J192">
        <v>0</v>
      </c>
      <c r="K192">
        <v>5108</v>
      </c>
      <c r="L192">
        <v>0</v>
      </c>
      <c r="M192">
        <v>0.3426861856628326</v>
      </c>
      <c r="N192">
        <v>0</v>
      </c>
      <c r="O192">
        <v>0</v>
      </c>
      <c r="Q192">
        <f t="shared" si="12"/>
        <v>4450.0061152609505</v>
      </c>
      <c r="R192">
        <f>Q192-B192</f>
        <v>208.00611526095054</v>
      </c>
      <c r="S192">
        <f t="shared" si="13"/>
        <v>208.00611526095054</v>
      </c>
      <c r="T192" s="8">
        <f>S192/B192</f>
        <v>4.9034916374575799E-2</v>
      </c>
      <c r="U192">
        <v>624</v>
      </c>
      <c r="V192">
        <f t="shared" si="14"/>
        <v>3744.1100746971097</v>
      </c>
      <c r="W192">
        <f t="shared" si="15"/>
        <v>11232</v>
      </c>
      <c r="X192">
        <f t="shared" si="16"/>
        <v>208.00611526095054</v>
      </c>
      <c r="Y192">
        <f t="shared" si="17"/>
        <v>43266.543985951837</v>
      </c>
    </row>
    <row r="193" spans="1:25" x14ac:dyDescent="0.35">
      <c r="A193" s="1">
        <v>41107</v>
      </c>
      <c r="B193">
        <v>4394</v>
      </c>
      <c r="C193">
        <v>4837</v>
      </c>
      <c r="D193">
        <v>4292</v>
      </c>
      <c r="E193">
        <v>0</v>
      </c>
      <c r="F193">
        <v>4242</v>
      </c>
      <c r="G193">
        <v>0</v>
      </c>
      <c r="H193">
        <f>IF(AND(L193=0,E193=0,G193=0,I193=0,O193=0,J193=0),1,0)</f>
        <v>0</v>
      </c>
      <c r="I193">
        <v>0</v>
      </c>
      <c r="J193">
        <v>0</v>
      </c>
      <c r="K193">
        <v>5038.333333333333</v>
      </c>
      <c r="L193">
        <v>1</v>
      </c>
      <c r="M193">
        <v>0.51766004415011035</v>
      </c>
      <c r="N193">
        <v>0</v>
      </c>
      <c r="O193">
        <v>0</v>
      </c>
      <c r="Q193">
        <f t="shared" si="12"/>
        <v>5036.8328735774412</v>
      </c>
      <c r="R193">
        <f>Q193-B193</f>
        <v>642.83287357744121</v>
      </c>
      <c r="S193">
        <f t="shared" si="13"/>
        <v>642.83287357744121</v>
      </c>
      <c r="T193" s="8">
        <f>S193/B193</f>
        <v>0.14629787746414227</v>
      </c>
      <c r="U193">
        <v>756</v>
      </c>
      <c r="V193">
        <f t="shared" si="14"/>
        <v>11570.991724393942</v>
      </c>
      <c r="W193">
        <f t="shared" si="15"/>
        <v>13608</v>
      </c>
      <c r="X193">
        <f t="shared" si="16"/>
        <v>642.83287357744121</v>
      </c>
      <c r="Y193">
        <f t="shared" si="17"/>
        <v>413234.1033518305</v>
      </c>
    </row>
    <row r="194" spans="1:25" x14ac:dyDescent="0.35">
      <c r="A194" s="1">
        <v>41108</v>
      </c>
      <c r="B194">
        <v>4551</v>
      </c>
      <c r="C194">
        <v>4792</v>
      </c>
      <c r="D194">
        <v>4362</v>
      </c>
      <c r="E194">
        <v>1</v>
      </c>
      <c r="F194">
        <v>4394</v>
      </c>
      <c r="G194">
        <v>0</v>
      </c>
      <c r="H194">
        <f>IF(AND(L194=0,E194=0,G194=0,I194=0,O194=0,J194=0),1,0)</f>
        <v>0</v>
      </c>
      <c r="I194">
        <v>0</v>
      </c>
      <c r="J194">
        <v>0</v>
      </c>
      <c r="K194">
        <v>4744</v>
      </c>
      <c r="L194">
        <v>0</v>
      </c>
      <c r="M194">
        <v>0.51824096665504826</v>
      </c>
      <c r="N194">
        <v>0</v>
      </c>
      <c r="O194">
        <v>0</v>
      </c>
      <c r="Q194">
        <f t="shared" si="12"/>
        <v>4616.0119426393803</v>
      </c>
      <c r="R194">
        <f>Q194-B194</f>
        <v>65.011942639380322</v>
      </c>
      <c r="S194">
        <f t="shared" si="13"/>
        <v>65.011942639380322</v>
      </c>
      <c r="T194" s="8">
        <f>S194/B194</f>
        <v>1.4285199437350104E-2</v>
      </c>
      <c r="U194">
        <v>700</v>
      </c>
      <c r="V194">
        <f t="shared" si="14"/>
        <v>1170.2149675088458</v>
      </c>
      <c r="W194">
        <f t="shared" si="15"/>
        <v>12600</v>
      </c>
      <c r="X194">
        <f t="shared" si="16"/>
        <v>65.011942639380322</v>
      </c>
      <c r="Y194">
        <f t="shared" si="17"/>
        <v>4226.5526857460773</v>
      </c>
    </row>
    <row r="195" spans="1:25" x14ac:dyDescent="0.35">
      <c r="A195" s="1">
        <v>41109</v>
      </c>
      <c r="B195">
        <v>4973</v>
      </c>
      <c r="C195">
        <v>4812</v>
      </c>
      <c r="D195">
        <v>4619</v>
      </c>
      <c r="E195">
        <v>0</v>
      </c>
      <c r="F195">
        <v>4551</v>
      </c>
      <c r="G195">
        <v>0</v>
      </c>
      <c r="H195">
        <f>IF(AND(L195=0,E195=0,G195=0,I195=0,O195=0,J195=0),1,0)</f>
        <v>0</v>
      </c>
      <c r="I195">
        <v>0</v>
      </c>
      <c r="J195">
        <v>0</v>
      </c>
      <c r="K195">
        <v>4395.666666666667</v>
      </c>
      <c r="L195">
        <v>0</v>
      </c>
      <c r="M195">
        <v>0.54902985941675375</v>
      </c>
      <c r="N195">
        <v>0</v>
      </c>
      <c r="O195">
        <v>1</v>
      </c>
      <c r="Q195">
        <f t="shared" ref="Q195:Q258" si="18">$AA$2+SUMPRODUCT(D195:K195,$AB$2:$AI$2)</f>
        <v>4998.7813960155199</v>
      </c>
      <c r="R195">
        <f>Q195-B195</f>
        <v>25.781396015519931</v>
      </c>
      <c r="S195">
        <f t="shared" ref="S195:S258" si="19">ABS(R195)</f>
        <v>25.781396015519931</v>
      </c>
      <c r="T195" s="8">
        <f>S195/B195</f>
        <v>5.1842742842388764E-3</v>
      </c>
      <c r="U195">
        <v>467</v>
      </c>
      <c r="V195">
        <f t="shared" ref="V195:V258" si="20">IF(R195&lt;0,R195*-72,R195*18)</f>
        <v>464.06512827935876</v>
      </c>
      <c r="W195">
        <f t="shared" ref="W195:W258" si="21">U195*18</f>
        <v>8406</v>
      </c>
      <c r="X195">
        <f t="shared" ref="X195:X258" si="22">IF(R195&lt;0,R195*2,R195)</f>
        <v>25.781396015519931</v>
      </c>
      <c r="Y195">
        <f t="shared" ref="Y195:Y258" si="23">X195^2</f>
        <v>664.68038050906694</v>
      </c>
    </row>
    <row r="196" spans="1:25" x14ac:dyDescent="0.35">
      <c r="A196" s="1">
        <v>41110</v>
      </c>
      <c r="B196">
        <v>4931</v>
      </c>
      <c r="C196">
        <v>4751.2</v>
      </c>
      <c r="D196">
        <v>4451</v>
      </c>
      <c r="E196">
        <v>0</v>
      </c>
      <c r="F196">
        <v>4973</v>
      </c>
      <c r="G196">
        <v>0</v>
      </c>
      <c r="H196">
        <f>IF(AND(L196=0,E196=0,G196=0,I196=0,O196=0,J196=0),1,0)</f>
        <v>0</v>
      </c>
      <c r="I196">
        <v>0</v>
      </c>
      <c r="J196">
        <v>1</v>
      </c>
      <c r="K196">
        <v>4639.333333333333</v>
      </c>
      <c r="L196">
        <v>0</v>
      </c>
      <c r="M196">
        <v>0.49512025095852213</v>
      </c>
      <c r="N196">
        <v>0</v>
      </c>
      <c r="O196">
        <v>0</v>
      </c>
      <c r="Q196">
        <f t="shared" si="18"/>
        <v>5310.8209443535216</v>
      </c>
      <c r="R196">
        <f>Q196-B196</f>
        <v>379.82094435352155</v>
      </c>
      <c r="S196">
        <f t="shared" si="19"/>
        <v>379.82094435352155</v>
      </c>
      <c r="T196" s="8">
        <f>S196/B196</f>
        <v>7.70271637301808E-2</v>
      </c>
      <c r="U196">
        <v>1209</v>
      </c>
      <c r="V196">
        <f t="shared" si="20"/>
        <v>6836.776998363388</v>
      </c>
      <c r="W196">
        <f t="shared" si="21"/>
        <v>21762</v>
      </c>
      <c r="X196">
        <f t="shared" si="22"/>
        <v>379.82094435352155</v>
      </c>
      <c r="Y196">
        <f t="shared" si="23"/>
        <v>144263.94976960091</v>
      </c>
    </row>
    <row r="197" spans="1:25" x14ac:dyDescent="0.35">
      <c r="A197" s="1">
        <v>41111</v>
      </c>
      <c r="B197">
        <v>4628.5</v>
      </c>
      <c r="C197">
        <v>4618.2</v>
      </c>
      <c r="D197">
        <v>5277</v>
      </c>
      <c r="E197">
        <v>0</v>
      </c>
      <c r="F197">
        <v>4931</v>
      </c>
      <c r="G197">
        <v>1</v>
      </c>
      <c r="H197">
        <f>IF(AND(L197=0,E197=0,G197=0,I197=0,O197=0,J197=0),1,0)</f>
        <v>0</v>
      </c>
      <c r="I197">
        <v>0</v>
      </c>
      <c r="J197">
        <v>0</v>
      </c>
      <c r="K197">
        <v>4818.333333333333</v>
      </c>
      <c r="L197">
        <v>0</v>
      </c>
      <c r="M197">
        <v>0.46485418845126059</v>
      </c>
      <c r="N197">
        <v>1</v>
      </c>
      <c r="O197">
        <v>0</v>
      </c>
      <c r="Q197">
        <f t="shared" si="18"/>
        <v>5816.4951252386427</v>
      </c>
      <c r="R197">
        <f>Q197-B197</f>
        <v>1187.9951252386427</v>
      </c>
      <c r="S197">
        <f t="shared" si="19"/>
        <v>1187.9951252386427</v>
      </c>
      <c r="T197" s="8">
        <f>S197/B197</f>
        <v>0.25666957442770716</v>
      </c>
      <c r="U197">
        <v>2035</v>
      </c>
      <c r="V197">
        <f t="shared" si="20"/>
        <v>21383.912254295567</v>
      </c>
      <c r="W197">
        <f t="shared" si="21"/>
        <v>36630</v>
      </c>
      <c r="X197">
        <f t="shared" si="22"/>
        <v>1187.9951252386427</v>
      </c>
      <c r="Y197">
        <f t="shared" si="23"/>
        <v>1411332.4175907783</v>
      </c>
    </row>
    <row r="198" spans="1:25" x14ac:dyDescent="0.35">
      <c r="A198" s="1">
        <v>41112</v>
      </c>
      <c r="B198">
        <v>2695</v>
      </c>
      <c r="C198">
        <v>4695.5</v>
      </c>
      <c r="D198">
        <v>5596</v>
      </c>
      <c r="E198">
        <v>0</v>
      </c>
      <c r="F198">
        <v>4628.5</v>
      </c>
      <c r="G198">
        <v>0</v>
      </c>
      <c r="H198">
        <f>IF(AND(L198=0,E198=0,G198=0,I198=0,O198=0,J198=0),1,0)</f>
        <v>1</v>
      </c>
      <c r="I198">
        <v>0</v>
      </c>
      <c r="J198">
        <v>0</v>
      </c>
      <c r="K198">
        <v>4844.166666666667</v>
      </c>
      <c r="L198">
        <v>0</v>
      </c>
      <c r="M198">
        <v>0.27535726734053678</v>
      </c>
      <c r="N198">
        <v>1</v>
      </c>
      <c r="O198">
        <v>0</v>
      </c>
      <c r="Q198">
        <f t="shared" si="18"/>
        <v>5624.2277461975509</v>
      </c>
      <c r="R198">
        <f>Q198-B198</f>
        <v>2929.2277461975509</v>
      </c>
      <c r="S198">
        <f t="shared" si="19"/>
        <v>2929.2277461975509</v>
      </c>
      <c r="T198" s="8">
        <f>S198/B198</f>
        <v>1.0869119651938965</v>
      </c>
      <c r="U198">
        <v>1331</v>
      </c>
      <c r="V198">
        <f t="shared" si="20"/>
        <v>52726.099431555915</v>
      </c>
      <c r="W198">
        <f t="shared" si="21"/>
        <v>23958</v>
      </c>
      <c r="X198">
        <f t="shared" si="22"/>
        <v>2929.2277461975509</v>
      </c>
      <c r="Y198">
        <f t="shared" si="23"/>
        <v>8580375.1890935842</v>
      </c>
    </row>
    <row r="199" spans="1:25" x14ac:dyDescent="0.35">
      <c r="A199" s="1">
        <v>41113</v>
      </c>
      <c r="B199">
        <v>4628.5</v>
      </c>
      <c r="C199">
        <v>4355.7</v>
      </c>
      <c r="D199">
        <v>4242</v>
      </c>
      <c r="E199">
        <v>0</v>
      </c>
      <c r="F199">
        <v>2695</v>
      </c>
      <c r="G199">
        <v>0</v>
      </c>
      <c r="H199">
        <f>IF(AND(L199=0,E199=0,G199=0,I199=0,O199=0,J199=0),1,0)</f>
        <v>0</v>
      </c>
      <c r="I199">
        <v>1</v>
      </c>
      <c r="J199">
        <v>0</v>
      </c>
      <c r="K199">
        <v>4084.8333333333335</v>
      </c>
      <c r="L199">
        <v>0</v>
      </c>
      <c r="M199">
        <v>0.72464273265946322</v>
      </c>
      <c r="N199">
        <v>0</v>
      </c>
      <c r="O199">
        <v>0</v>
      </c>
      <c r="Q199">
        <f t="shared" si="18"/>
        <v>3387.9533542649297</v>
      </c>
      <c r="R199">
        <f>Q199-B199</f>
        <v>-1240.5466457350703</v>
      </c>
      <c r="S199">
        <f t="shared" si="19"/>
        <v>1240.5466457350703</v>
      </c>
      <c r="T199" s="8">
        <f>S199/B199</f>
        <v>0.26802347320623754</v>
      </c>
      <c r="U199">
        <v>985</v>
      </c>
      <c r="V199">
        <f t="shared" si="20"/>
        <v>89319.358492925065</v>
      </c>
      <c r="W199">
        <f t="shared" si="21"/>
        <v>17730</v>
      </c>
      <c r="X199">
        <f t="shared" si="22"/>
        <v>-2481.0932914701407</v>
      </c>
      <c r="Y199">
        <f t="shared" si="23"/>
        <v>6155823.9209781364</v>
      </c>
    </row>
    <row r="200" spans="1:25" x14ac:dyDescent="0.35">
      <c r="A200" s="1">
        <v>41114</v>
      </c>
      <c r="B200">
        <v>2758</v>
      </c>
      <c r="C200">
        <v>4371.2</v>
      </c>
      <c r="D200">
        <v>4394</v>
      </c>
      <c r="E200">
        <v>0</v>
      </c>
      <c r="F200">
        <v>4628.5</v>
      </c>
      <c r="G200">
        <v>0</v>
      </c>
      <c r="H200">
        <f>IF(AND(L200=0,E200=0,G200=0,I200=0,O200=0,J200=0),1,0)</f>
        <v>0</v>
      </c>
      <c r="I200">
        <v>0</v>
      </c>
      <c r="J200">
        <v>0</v>
      </c>
      <c r="K200">
        <v>3984</v>
      </c>
      <c r="L200">
        <v>1</v>
      </c>
      <c r="M200">
        <v>0.28267689090275355</v>
      </c>
      <c r="N200">
        <v>0</v>
      </c>
      <c r="O200">
        <v>0</v>
      </c>
      <c r="Q200">
        <f t="shared" si="18"/>
        <v>4814.7603463747364</v>
      </c>
      <c r="R200">
        <f>Q200-B200</f>
        <v>2056.7603463747364</v>
      </c>
      <c r="S200">
        <f t="shared" si="19"/>
        <v>2056.7603463747364</v>
      </c>
      <c r="T200" s="8">
        <f>S200/B200</f>
        <v>0.74574341782985365</v>
      </c>
      <c r="U200">
        <v>745</v>
      </c>
      <c r="V200">
        <f t="shared" si="20"/>
        <v>37021.686234745255</v>
      </c>
      <c r="W200">
        <f t="shared" si="21"/>
        <v>13410</v>
      </c>
      <c r="X200">
        <f t="shared" si="22"/>
        <v>2056.7603463747364</v>
      </c>
      <c r="Y200">
        <f t="shared" si="23"/>
        <v>4230263.1224195259</v>
      </c>
    </row>
    <row r="201" spans="1:25" x14ac:dyDescent="0.35">
      <c r="A201" s="1">
        <v>41115</v>
      </c>
      <c r="B201">
        <v>3261</v>
      </c>
      <c r="C201">
        <v>3928.2</v>
      </c>
      <c r="D201">
        <v>4551</v>
      </c>
      <c r="E201">
        <v>1</v>
      </c>
      <c r="F201">
        <v>2758</v>
      </c>
      <c r="G201">
        <v>0</v>
      </c>
      <c r="H201">
        <f>IF(AND(L201=0,E201=0,G201=0,I201=0,O201=0,J201=0),1,0)</f>
        <v>0</v>
      </c>
      <c r="I201">
        <v>0</v>
      </c>
      <c r="J201">
        <v>0</v>
      </c>
      <c r="K201">
        <v>3360.5</v>
      </c>
      <c r="L201">
        <v>0</v>
      </c>
      <c r="M201">
        <v>0.55844080399674678</v>
      </c>
      <c r="N201">
        <v>0</v>
      </c>
      <c r="O201">
        <v>0</v>
      </c>
      <c r="Q201">
        <f t="shared" si="18"/>
        <v>3703.5356882176297</v>
      </c>
      <c r="R201">
        <f>Q201-B201</f>
        <v>442.53568821762974</v>
      </c>
      <c r="S201">
        <f t="shared" si="19"/>
        <v>442.53568821762974</v>
      </c>
      <c r="T201" s="8">
        <f>S201/B201</f>
        <v>0.13570551616609314</v>
      </c>
      <c r="U201">
        <v>478</v>
      </c>
      <c r="V201">
        <f t="shared" si="20"/>
        <v>7965.6423879173353</v>
      </c>
      <c r="W201">
        <f t="shared" si="21"/>
        <v>8604</v>
      </c>
      <c r="X201">
        <f t="shared" si="22"/>
        <v>442.53568821762974</v>
      </c>
      <c r="Y201">
        <f t="shared" si="23"/>
        <v>195837.8353462512</v>
      </c>
    </row>
    <row r="202" spans="1:25" x14ac:dyDescent="0.35">
      <c r="A202" s="1">
        <v>41116</v>
      </c>
      <c r="B202">
        <v>3045</v>
      </c>
      <c r="C202">
        <v>3594.2</v>
      </c>
      <c r="D202">
        <v>4973</v>
      </c>
      <c r="E202">
        <v>0</v>
      </c>
      <c r="F202">
        <v>3261</v>
      </c>
      <c r="G202">
        <v>0</v>
      </c>
      <c r="H202">
        <f>IF(AND(L202=0,E202=0,G202=0,I202=0,O202=0,J202=0),1,0)</f>
        <v>0</v>
      </c>
      <c r="I202">
        <v>0</v>
      </c>
      <c r="J202">
        <v>0</v>
      </c>
      <c r="K202">
        <v>3549.1666666666665</v>
      </c>
      <c r="L202">
        <v>0</v>
      </c>
      <c r="M202">
        <v>0.47490414778668527</v>
      </c>
      <c r="N202">
        <v>0</v>
      </c>
      <c r="O202">
        <v>1</v>
      </c>
      <c r="Q202">
        <f t="shared" si="18"/>
        <v>4422.5617188638635</v>
      </c>
      <c r="R202">
        <f>Q202-B202</f>
        <v>1377.5617188638635</v>
      </c>
      <c r="S202">
        <f t="shared" si="19"/>
        <v>1377.5617188638635</v>
      </c>
      <c r="T202" s="8">
        <f>S202/B202</f>
        <v>0.45240122130176141</v>
      </c>
      <c r="U202">
        <v>988</v>
      </c>
      <c r="V202">
        <f t="shared" si="20"/>
        <v>24796.110939549544</v>
      </c>
      <c r="W202">
        <f t="shared" si="21"/>
        <v>17784</v>
      </c>
      <c r="X202">
        <f t="shared" si="22"/>
        <v>1377.5617188638635</v>
      </c>
      <c r="Y202">
        <f t="shared" si="23"/>
        <v>1897676.289279162</v>
      </c>
    </row>
    <row r="203" spans="1:25" x14ac:dyDescent="0.35">
      <c r="A203" s="1">
        <v>41117</v>
      </c>
      <c r="B203">
        <v>3783</v>
      </c>
      <c r="C203">
        <v>3277.5</v>
      </c>
      <c r="D203">
        <v>4931</v>
      </c>
      <c r="E203">
        <v>0</v>
      </c>
      <c r="F203">
        <v>3045</v>
      </c>
      <c r="G203">
        <v>0</v>
      </c>
      <c r="H203">
        <f>IF(AND(L203=0,E203=0,G203=0,I203=0,O203=0,J203=0),1,0)</f>
        <v>0</v>
      </c>
      <c r="I203">
        <v>0</v>
      </c>
      <c r="J203">
        <v>1</v>
      </c>
      <c r="K203">
        <v>3021.3333333333335</v>
      </c>
      <c r="L203">
        <v>0</v>
      </c>
      <c r="M203">
        <v>0.58574416172882537</v>
      </c>
      <c r="N203">
        <v>0</v>
      </c>
      <c r="O203">
        <v>0</v>
      </c>
      <c r="Q203">
        <f t="shared" si="18"/>
        <v>4313.1430132003043</v>
      </c>
      <c r="R203">
        <f>Q203-B203</f>
        <v>530.14301320030427</v>
      </c>
      <c r="S203">
        <f t="shared" si="19"/>
        <v>530.14301320030427</v>
      </c>
      <c r="T203" s="8">
        <f>S203/B203</f>
        <v>0.14013825355545975</v>
      </c>
      <c r="U203">
        <v>656</v>
      </c>
      <c r="V203">
        <f t="shared" si="20"/>
        <v>9542.5742376054768</v>
      </c>
      <c r="W203">
        <f t="shared" si="21"/>
        <v>11808</v>
      </c>
      <c r="X203">
        <f t="shared" si="22"/>
        <v>530.14301320030427</v>
      </c>
      <c r="Y203">
        <f t="shared" si="23"/>
        <v>281051.61444509798</v>
      </c>
    </row>
    <row r="204" spans="1:25" x14ac:dyDescent="0.35">
      <c r="A204" s="1">
        <v>41118</v>
      </c>
      <c r="B204">
        <v>3997</v>
      </c>
      <c r="C204">
        <v>3495.1</v>
      </c>
      <c r="D204">
        <v>4628.5</v>
      </c>
      <c r="E204">
        <v>0</v>
      </c>
      <c r="F204">
        <v>3783</v>
      </c>
      <c r="G204">
        <v>1</v>
      </c>
      <c r="H204">
        <f>IF(AND(L204=0,E204=0,G204=0,I204=0,O204=0,J204=0),1,0)</f>
        <v>0</v>
      </c>
      <c r="I204">
        <v>0</v>
      </c>
      <c r="J204">
        <v>0</v>
      </c>
      <c r="K204">
        <v>3363</v>
      </c>
      <c r="L204">
        <v>0</v>
      </c>
      <c r="M204">
        <v>0.52486348321133958</v>
      </c>
      <c r="N204">
        <v>1</v>
      </c>
      <c r="O204">
        <v>0</v>
      </c>
      <c r="Q204">
        <f t="shared" si="18"/>
        <v>4785.3161764500283</v>
      </c>
      <c r="R204">
        <f>Q204-B204</f>
        <v>788.31617645002825</v>
      </c>
      <c r="S204">
        <f t="shared" si="19"/>
        <v>788.31617645002825</v>
      </c>
      <c r="T204" s="8">
        <f>S204/B204</f>
        <v>0.19722696433575887</v>
      </c>
      <c r="U204">
        <v>1210</v>
      </c>
      <c r="V204">
        <f t="shared" si="20"/>
        <v>14189.691176100509</v>
      </c>
      <c r="W204">
        <f t="shared" si="21"/>
        <v>21780</v>
      </c>
      <c r="X204">
        <f t="shared" si="22"/>
        <v>788.31617645002825</v>
      </c>
      <c r="Y204">
        <f t="shared" si="23"/>
        <v>621442.39405279211</v>
      </c>
    </row>
    <row r="205" spans="1:25" x14ac:dyDescent="0.35">
      <c r="A205" s="1">
        <v>41119</v>
      </c>
      <c r="B205">
        <v>4547</v>
      </c>
      <c r="C205">
        <v>3368.8</v>
      </c>
      <c r="D205">
        <v>2695</v>
      </c>
      <c r="E205">
        <v>0</v>
      </c>
      <c r="F205">
        <v>3997</v>
      </c>
      <c r="G205">
        <v>0</v>
      </c>
      <c r="H205">
        <f>IF(AND(L205=0,E205=0,G205=0,I205=0,O205=0,J205=0),1,0)</f>
        <v>1</v>
      </c>
      <c r="I205">
        <v>0</v>
      </c>
      <c r="J205">
        <v>0</v>
      </c>
      <c r="K205">
        <v>3608.3333333333335</v>
      </c>
      <c r="L205">
        <v>0</v>
      </c>
      <c r="M205">
        <v>0.5639014755431625</v>
      </c>
      <c r="N205">
        <v>1</v>
      </c>
      <c r="O205">
        <v>0</v>
      </c>
      <c r="Q205">
        <f t="shared" si="18"/>
        <v>4180.5378242365214</v>
      </c>
      <c r="R205">
        <f>Q205-B205</f>
        <v>-366.46217576347863</v>
      </c>
      <c r="S205">
        <f t="shared" si="19"/>
        <v>366.46217576347863</v>
      </c>
      <c r="T205" s="8">
        <f>S205/B205</f>
        <v>8.0594276613916563E-2</v>
      </c>
      <c r="U205">
        <v>663</v>
      </c>
      <c r="V205">
        <f t="shared" si="20"/>
        <v>26385.276654970461</v>
      </c>
      <c r="W205">
        <f t="shared" si="21"/>
        <v>11934</v>
      </c>
      <c r="X205">
        <f t="shared" si="22"/>
        <v>-732.92435152695725</v>
      </c>
      <c r="Y205">
        <f t="shared" si="23"/>
        <v>537178.10506121081</v>
      </c>
    </row>
    <row r="206" spans="1:25" x14ac:dyDescent="0.35">
      <c r="A206" s="1">
        <v>41120</v>
      </c>
      <c r="B206">
        <v>3646</v>
      </c>
      <c r="C206">
        <v>3726.6</v>
      </c>
      <c r="D206">
        <v>4628.5</v>
      </c>
      <c r="E206">
        <v>0</v>
      </c>
      <c r="F206">
        <v>4547</v>
      </c>
      <c r="G206">
        <v>0</v>
      </c>
      <c r="H206">
        <f>IF(AND(L206=0,E206=0,G206=0,I206=0,O206=0,J206=0),1,0)</f>
        <v>0</v>
      </c>
      <c r="I206">
        <v>1</v>
      </c>
      <c r="J206">
        <v>0</v>
      </c>
      <c r="K206">
        <v>4109</v>
      </c>
      <c r="L206">
        <v>0</v>
      </c>
      <c r="M206">
        <v>0.39531776461020102</v>
      </c>
      <c r="N206">
        <v>0</v>
      </c>
      <c r="O206">
        <v>0</v>
      </c>
      <c r="Q206">
        <f t="shared" si="18"/>
        <v>4056.813347859264</v>
      </c>
      <c r="R206">
        <f>Q206-B206</f>
        <v>410.81334785926401</v>
      </c>
      <c r="S206">
        <f t="shared" si="19"/>
        <v>410.81334785926401</v>
      </c>
      <c r="T206" s="8">
        <f>S206/B206</f>
        <v>0.11267508169480636</v>
      </c>
      <c r="U206">
        <v>944</v>
      </c>
      <c r="V206">
        <f t="shared" si="20"/>
        <v>7394.6402614667522</v>
      </c>
      <c r="W206">
        <f t="shared" si="21"/>
        <v>16992</v>
      </c>
      <c r="X206">
        <f t="shared" si="22"/>
        <v>410.81334785926401</v>
      </c>
      <c r="Y206">
        <f t="shared" si="23"/>
        <v>168767.60677933667</v>
      </c>
    </row>
    <row r="207" spans="1:25" x14ac:dyDescent="0.35">
      <c r="A207" s="1">
        <v>41121</v>
      </c>
      <c r="B207">
        <v>4104</v>
      </c>
      <c r="C207">
        <v>3803.6</v>
      </c>
      <c r="D207">
        <v>2758</v>
      </c>
      <c r="E207">
        <v>0</v>
      </c>
      <c r="F207">
        <v>3646</v>
      </c>
      <c r="G207">
        <v>0</v>
      </c>
      <c r="H207">
        <f>IF(AND(L207=0,E207=0,G207=0,I207=0,O207=0,J207=0),1,0)</f>
        <v>0</v>
      </c>
      <c r="I207">
        <v>0</v>
      </c>
      <c r="J207">
        <v>0</v>
      </c>
      <c r="K207">
        <v>4063.3333333333335</v>
      </c>
      <c r="L207">
        <v>1</v>
      </c>
      <c r="M207">
        <v>0.55321250145230627</v>
      </c>
      <c r="N207">
        <v>0</v>
      </c>
      <c r="O207">
        <v>0</v>
      </c>
      <c r="Q207">
        <f t="shared" si="18"/>
        <v>4083.9574146444224</v>
      </c>
      <c r="R207">
        <f>Q207-B207</f>
        <v>-20.042585355577557</v>
      </c>
      <c r="S207">
        <f t="shared" si="19"/>
        <v>20.042585355577557</v>
      </c>
      <c r="T207" s="8">
        <f>S207/B207</f>
        <v>4.883670895608567E-3</v>
      </c>
      <c r="U207">
        <v>1034</v>
      </c>
      <c r="V207">
        <f t="shared" si="20"/>
        <v>1443.0661456015841</v>
      </c>
      <c r="W207">
        <f t="shared" si="21"/>
        <v>18612</v>
      </c>
      <c r="X207">
        <f t="shared" si="22"/>
        <v>-40.085170711155115</v>
      </c>
      <c r="Y207">
        <f t="shared" si="23"/>
        <v>1606.8209109424479</v>
      </c>
    </row>
    <row r="208" spans="1:25" x14ac:dyDescent="0.35">
      <c r="A208" s="1">
        <v>41122</v>
      </c>
      <c r="B208">
        <v>3818</v>
      </c>
      <c r="C208">
        <v>4015.4</v>
      </c>
      <c r="D208">
        <v>3261</v>
      </c>
      <c r="E208">
        <v>1</v>
      </c>
      <c r="F208">
        <v>4104</v>
      </c>
      <c r="G208">
        <v>0</v>
      </c>
      <c r="H208">
        <f>IF(AND(L208=0,E208=0,G208=0,I208=0,O208=0,J208=0),1,0)</f>
        <v>0</v>
      </c>
      <c r="I208">
        <v>0</v>
      </c>
      <c r="J208">
        <v>0</v>
      </c>
      <c r="K208">
        <v>4099</v>
      </c>
      <c r="L208">
        <v>0</v>
      </c>
      <c r="M208">
        <v>0.4667712327175555</v>
      </c>
      <c r="N208">
        <v>0</v>
      </c>
      <c r="O208">
        <v>0</v>
      </c>
      <c r="Q208">
        <f t="shared" si="18"/>
        <v>3992.0567748510675</v>
      </c>
      <c r="R208">
        <f>Q208-B208</f>
        <v>174.05677485106753</v>
      </c>
      <c r="S208">
        <f t="shared" si="19"/>
        <v>174.05677485106753</v>
      </c>
      <c r="T208" s="8">
        <f>S208/B208</f>
        <v>4.5588469054758392E-2</v>
      </c>
      <c r="U208">
        <v>1417</v>
      </c>
      <c r="V208">
        <f t="shared" si="20"/>
        <v>3133.0219473192155</v>
      </c>
      <c r="W208">
        <f t="shared" si="21"/>
        <v>25506</v>
      </c>
      <c r="X208">
        <f t="shared" si="22"/>
        <v>174.05677485106753</v>
      </c>
      <c r="Y208">
        <f t="shared" si="23"/>
        <v>30295.760871555216</v>
      </c>
    </row>
    <row r="209" spans="1:25" x14ac:dyDescent="0.35">
      <c r="A209" s="1">
        <v>41123</v>
      </c>
      <c r="B209">
        <v>3859</v>
      </c>
      <c r="C209">
        <v>4022.4</v>
      </c>
      <c r="D209">
        <v>3045</v>
      </c>
      <c r="E209">
        <v>0</v>
      </c>
      <c r="F209">
        <v>3818</v>
      </c>
      <c r="G209">
        <v>0</v>
      </c>
      <c r="H209">
        <f>IF(AND(L209=0,E209=0,G209=0,I209=0,O209=0,J209=0),1,0)</f>
        <v>0</v>
      </c>
      <c r="I209">
        <v>0</v>
      </c>
      <c r="J209">
        <v>0</v>
      </c>
      <c r="K209">
        <v>3856</v>
      </c>
      <c r="L209">
        <v>0</v>
      </c>
      <c r="M209">
        <v>0.50476356454049032</v>
      </c>
      <c r="N209">
        <v>0</v>
      </c>
      <c r="O209">
        <v>1</v>
      </c>
      <c r="Q209">
        <f t="shared" si="18"/>
        <v>4144.9134759092713</v>
      </c>
      <c r="R209">
        <f>Q209-B209</f>
        <v>285.91347590927126</v>
      </c>
      <c r="S209">
        <f t="shared" si="19"/>
        <v>285.91347590927126</v>
      </c>
      <c r="T209" s="8">
        <f>S209/B209</f>
        <v>7.409004299281452E-2</v>
      </c>
      <c r="U209">
        <v>1345</v>
      </c>
      <c r="V209">
        <f t="shared" si="20"/>
        <v>5146.4425663668826</v>
      </c>
      <c r="W209">
        <f t="shared" si="21"/>
        <v>24210</v>
      </c>
      <c r="X209">
        <f t="shared" si="22"/>
        <v>285.91347590927126</v>
      </c>
      <c r="Y209">
        <f t="shared" si="23"/>
        <v>81746.51570652143</v>
      </c>
    </row>
    <row r="210" spans="1:25" x14ac:dyDescent="0.35">
      <c r="A210" s="1">
        <v>41124</v>
      </c>
      <c r="B210">
        <v>4182</v>
      </c>
      <c r="C210">
        <v>3994.8</v>
      </c>
      <c r="D210">
        <v>3783</v>
      </c>
      <c r="E210">
        <v>0</v>
      </c>
      <c r="F210">
        <v>3859</v>
      </c>
      <c r="G210">
        <v>0</v>
      </c>
      <c r="H210">
        <f>IF(AND(L210=0,E210=0,G210=0,I210=0,O210=0,J210=0),1,0)</f>
        <v>0</v>
      </c>
      <c r="I210">
        <v>0</v>
      </c>
      <c r="J210">
        <v>1</v>
      </c>
      <c r="K210">
        <v>3927</v>
      </c>
      <c r="L210">
        <v>0</v>
      </c>
      <c r="M210">
        <v>0.53752759381898452</v>
      </c>
      <c r="N210">
        <v>0</v>
      </c>
      <c r="O210">
        <v>0</v>
      </c>
      <c r="Q210">
        <f t="shared" si="18"/>
        <v>4542.1037470204274</v>
      </c>
      <c r="R210">
        <f>Q210-B210</f>
        <v>360.10374702042736</v>
      </c>
      <c r="S210">
        <f t="shared" si="19"/>
        <v>360.10374702042736</v>
      </c>
      <c r="T210" s="8">
        <f>S210/B210</f>
        <v>8.6108021764808071E-2</v>
      </c>
      <c r="U210">
        <v>1129</v>
      </c>
      <c r="V210">
        <f t="shared" si="20"/>
        <v>6481.8674463676925</v>
      </c>
      <c r="W210">
        <f t="shared" si="21"/>
        <v>20322</v>
      </c>
      <c r="X210">
        <f t="shared" si="22"/>
        <v>360.10374702042736</v>
      </c>
      <c r="Y210">
        <f t="shared" si="23"/>
        <v>129674.70861815196</v>
      </c>
    </row>
    <row r="211" spans="1:25" x14ac:dyDescent="0.35">
      <c r="A211" s="1">
        <v>41125</v>
      </c>
      <c r="B211">
        <v>5052</v>
      </c>
      <c r="C211">
        <v>3921.8</v>
      </c>
      <c r="D211">
        <v>3997</v>
      </c>
      <c r="E211">
        <v>0</v>
      </c>
      <c r="F211">
        <v>4182</v>
      </c>
      <c r="G211">
        <v>1</v>
      </c>
      <c r="H211">
        <f>IF(AND(L211=0,E211=0,G211=0,I211=0,O211=0,J211=0),1,0)</f>
        <v>0</v>
      </c>
      <c r="I211">
        <v>0</v>
      </c>
      <c r="J211">
        <v>0</v>
      </c>
      <c r="K211">
        <v>3953</v>
      </c>
      <c r="L211">
        <v>0</v>
      </c>
      <c r="M211">
        <v>0.60108051585918443</v>
      </c>
      <c r="N211">
        <v>1</v>
      </c>
      <c r="O211">
        <v>0</v>
      </c>
      <c r="Q211">
        <f t="shared" si="18"/>
        <v>4928.6415029907203</v>
      </c>
      <c r="R211">
        <f>Q211-B211</f>
        <v>-123.35849700927974</v>
      </c>
      <c r="S211">
        <f t="shared" si="19"/>
        <v>123.35849700927974</v>
      </c>
      <c r="T211" s="8">
        <f>S211/B211</f>
        <v>2.441775475243067E-2</v>
      </c>
      <c r="U211">
        <v>346</v>
      </c>
      <c r="V211">
        <f t="shared" si="20"/>
        <v>8881.8117846681416</v>
      </c>
      <c r="W211">
        <f t="shared" si="21"/>
        <v>6228</v>
      </c>
      <c r="X211">
        <f t="shared" si="22"/>
        <v>-246.71699401855949</v>
      </c>
      <c r="Y211">
        <f t="shared" si="23"/>
        <v>60869.275137553916</v>
      </c>
    </row>
    <row r="212" spans="1:25" x14ac:dyDescent="0.35">
      <c r="A212" s="1">
        <v>41126</v>
      </c>
      <c r="B212">
        <v>4950</v>
      </c>
      <c r="C212">
        <v>4203</v>
      </c>
      <c r="D212">
        <v>4547</v>
      </c>
      <c r="E212">
        <v>0</v>
      </c>
      <c r="F212">
        <v>5052</v>
      </c>
      <c r="G212">
        <v>0</v>
      </c>
      <c r="H212">
        <f>IF(AND(L212=0,E212=0,G212=0,I212=0,O212=0,J212=0),1,0)</f>
        <v>1</v>
      </c>
      <c r="I212">
        <v>0</v>
      </c>
      <c r="J212">
        <v>0</v>
      </c>
      <c r="K212">
        <v>4364.333333333333</v>
      </c>
      <c r="L212">
        <v>0</v>
      </c>
      <c r="M212">
        <v>0.48814918089926806</v>
      </c>
      <c r="N212">
        <v>1</v>
      </c>
      <c r="O212">
        <v>0</v>
      </c>
      <c r="Q212">
        <f t="shared" si="18"/>
        <v>5284.4333087536006</v>
      </c>
      <c r="R212">
        <f>Q212-B212</f>
        <v>334.43330875360061</v>
      </c>
      <c r="S212">
        <f t="shared" si="19"/>
        <v>334.43330875360061</v>
      </c>
      <c r="T212" s="8">
        <f>S212/B212</f>
        <v>6.7562284596686992E-2</v>
      </c>
      <c r="U212">
        <v>782</v>
      </c>
      <c r="V212">
        <f t="shared" si="20"/>
        <v>6019.799557564811</v>
      </c>
      <c r="W212">
        <f t="shared" si="21"/>
        <v>14076</v>
      </c>
      <c r="X212">
        <f t="shared" si="22"/>
        <v>334.43330875360061</v>
      </c>
      <c r="Y212">
        <f t="shared" si="23"/>
        <v>111845.63800388116</v>
      </c>
    </row>
    <row r="213" spans="1:25" x14ac:dyDescent="0.35">
      <c r="A213" s="1">
        <v>41127</v>
      </c>
      <c r="B213">
        <v>3960</v>
      </c>
      <c r="C213">
        <v>4372.2</v>
      </c>
      <c r="D213">
        <v>3646</v>
      </c>
      <c r="E213">
        <v>0</v>
      </c>
      <c r="F213">
        <v>4950</v>
      </c>
      <c r="G213">
        <v>0</v>
      </c>
      <c r="H213">
        <f>IF(AND(L213=0,E213=0,G213=0,I213=0,O213=0,J213=0),1,0)</f>
        <v>0</v>
      </c>
      <c r="I213">
        <v>1</v>
      </c>
      <c r="J213">
        <v>0</v>
      </c>
      <c r="K213">
        <v>4728</v>
      </c>
      <c r="L213">
        <v>0</v>
      </c>
      <c r="M213">
        <v>0.38497734402230743</v>
      </c>
      <c r="N213">
        <v>0</v>
      </c>
      <c r="O213">
        <v>0</v>
      </c>
      <c r="Q213">
        <f t="shared" si="18"/>
        <v>4111.3261543754252</v>
      </c>
      <c r="R213">
        <f>Q213-B213</f>
        <v>151.32615437542518</v>
      </c>
      <c r="S213">
        <f t="shared" si="19"/>
        <v>151.32615437542518</v>
      </c>
      <c r="T213" s="8">
        <f>S213/B213</f>
        <v>3.8213675347329591E-2</v>
      </c>
      <c r="U213">
        <v>974</v>
      </c>
      <c r="V213">
        <f t="shared" si="20"/>
        <v>2723.8707787576532</v>
      </c>
      <c r="W213">
        <f t="shared" si="21"/>
        <v>17532</v>
      </c>
      <c r="X213">
        <f t="shared" si="22"/>
        <v>151.32615437542518</v>
      </c>
      <c r="Y213">
        <f t="shared" si="23"/>
        <v>22899.604998055012</v>
      </c>
    </row>
    <row r="214" spans="1:25" x14ac:dyDescent="0.35">
      <c r="A214" s="1">
        <v>41128</v>
      </c>
      <c r="B214">
        <v>3968</v>
      </c>
      <c r="C214">
        <v>4400.6000000000004</v>
      </c>
      <c r="D214">
        <v>4104</v>
      </c>
      <c r="E214">
        <v>0</v>
      </c>
      <c r="F214">
        <v>3960</v>
      </c>
      <c r="G214">
        <v>0</v>
      </c>
      <c r="H214">
        <f>IF(AND(L214=0,E214=0,G214=0,I214=0,O214=0,J214=0),1,0)</f>
        <v>0</v>
      </c>
      <c r="I214">
        <v>0</v>
      </c>
      <c r="J214">
        <v>0</v>
      </c>
      <c r="K214">
        <v>4654</v>
      </c>
      <c r="L214">
        <v>1</v>
      </c>
      <c r="M214">
        <v>0.5009294760079005</v>
      </c>
      <c r="N214">
        <v>0</v>
      </c>
      <c r="O214">
        <v>0</v>
      </c>
      <c r="Q214">
        <f t="shared" si="18"/>
        <v>4766.0307876145598</v>
      </c>
      <c r="R214">
        <f>Q214-B214</f>
        <v>798.03078761455981</v>
      </c>
      <c r="S214">
        <f t="shared" si="19"/>
        <v>798.03078761455981</v>
      </c>
      <c r="T214" s="8">
        <f>S214/B214</f>
        <v>0.20111662994318544</v>
      </c>
      <c r="U214">
        <v>1453</v>
      </c>
      <c r="V214">
        <f t="shared" si="20"/>
        <v>14364.554177062077</v>
      </c>
      <c r="W214">
        <f t="shared" si="21"/>
        <v>26154</v>
      </c>
      <c r="X214">
        <f t="shared" si="22"/>
        <v>798.03078761455981</v>
      </c>
      <c r="Y214">
        <f t="shared" si="23"/>
        <v>636853.13798071467</v>
      </c>
    </row>
    <row r="215" spans="1:25" x14ac:dyDescent="0.35">
      <c r="A215" s="1">
        <v>41129</v>
      </c>
      <c r="B215">
        <v>4133</v>
      </c>
      <c r="C215">
        <v>4422.3999999999996</v>
      </c>
      <c r="D215">
        <v>3818</v>
      </c>
      <c r="E215">
        <v>1</v>
      </c>
      <c r="F215">
        <v>3968</v>
      </c>
      <c r="G215">
        <v>0</v>
      </c>
      <c r="H215">
        <f>IF(AND(L215=0,E215=0,G215=0,I215=0,O215=0,J215=0),1,0)</f>
        <v>0</v>
      </c>
      <c r="I215">
        <v>0</v>
      </c>
      <c r="J215">
        <v>0</v>
      </c>
      <c r="K215">
        <v>4292.666666666667</v>
      </c>
      <c r="L215">
        <v>0</v>
      </c>
      <c r="M215">
        <v>0.51917044266294876</v>
      </c>
      <c r="N215">
        <v>0</v>
      </c>
      <c r="O215">
        <v>0</v>
      </c>
      <c r="Q215">
        <f t="shared" si="18"/>
        <v>4177.6722007660037</v>
      </c>
      <c r="R215">
        <f>Q215-B215</f>
        <v>44.672200766003698</v>
      </c>
      <c r="S215">
        <f t="shared" si="19"/>
        <v>44.672200766003698</v>
      </c>
      <c r="T215" s="8">
        <f>S215/B215</f>
        <v>1.0808662174208492E-2</v>
      </c>
      <c r="U215">
        <v>1286</v>
      </c>
      <c r="V215">
        <f t="shared" si="20"/>
        <v>804.09961378806656</v>
      </c>
      <c r="W215">
        <f t="shared" si="21"/>
        <v>23148</v>
      </c>
      <c r="X215">
        <f t="shared" si="22"/>
        <v>44.672200766003698</v>
      </c>
      <c r="Y215">
        <f t="shared" si="23"/>
        <v>1995.6055212781414</v>
      </c>
    </row>
    <row r="216" spans="1:25" x14ac:dyDescent="0.35">
      <c r="A216" s="1">
        <v>41130</v>
      </c>
      <c r="B216">
        <v>4408</v>
      </c>
      <c r="C216">
        <v>4412.6000000000004</v>
      </c>
      <c r="D216">
        <v>3859</v>
      </c>
      <c r="E216">
        <v>0</v>
      </c>
      <c r="F216">
        <v>4133</v>
      </c>
      <c r="G216">
        <v>0</v>
      </c>
      <c r="H216">
        <f>IF(AND(L216=0,E216=0,G216=0,I216=0,O216=0,J216=0),1,0)</f>
        <v>0</v>
      </c>
      <c r="I216">
        <v>0</v>
      </c>
      <c r="J216">
        <v>0</v>
      </c>
      <c r="K216">
        <v>4020.3333333333335</v>
      </c>
      <c r="L216">
        <v>0</v>
      </c>
      <c r="M216">
        <v>0.53195073777158131</v>
      </c>
      <c r="N216">
        <v>0</v>
      </c>
      <c r="O216">
        <v>1</v>
      </c>
      <c r="Q216">
        <f t="shared" si="18"/>
        <v>4527.6204630168486</v>
      </c>
      <c r="R216">
        <f>Q216-B216</f>
        <v>119.62046301684859</v>
      </c>
      <c r="S216">
        <f t="shared" si="19"/>
        <v>119.62046301684859</v>
      </c>
      <c r="T216" s="8">
        <f>S216/B216</f>
        <v>2.713712863358634E-2</v>
      </c>
      <c r="U216">
        <v>1232</v>
      </c>
      <c r="V216">
        <f t="shared" si="20"/>
        <v>2153.1683343032746</v>
      </c>
      <c r="W216">
        <f t="shared" si="21"/>
        <v>22176</v>
      </c>
      <c r="X216">
        <f t="shared" si="22"/>
        <v>119.62046301684859</v>
      </c>
      <c r="Y216">
        <f t="shared" si="23"/>
        <v>14309.055172365241</v>
      </c>
    </row>
    <row r="217" spans="1:25" x14ac:dyDescent="0.35">
      <c r="A217" s="1">
        <v>41131</v>
      </c>
      <c r="B217">
        <v>5050</v>
      </c>
      <c r="C217">
        <v>4283.8</v>
      </c>
      <c r="D217">
        <v>4182</v>
      </c>
      <c r="E217">
        <v>0</v>
      </c>
      <c r="F217">
        <v>4408</v>
      </c>
      <c r="G217">
        <v>0</v>
      </c>
      <c r="H217">
        <f>IF(AND(L217=0,E217=0,G217=0,I217=0,O217=0,J217=0),1,0)</f>
        <v>0</v>
      </c>
      <c r="I217">
        <v>0</v>
      </c>
      <c r="J217">
        <v>1</v>
      </c>
      <c r="K217">
        <v>4169.666666666667</v>
      </c>
      <c r="L217">
        <v>0</v>
      </c>
      <c r="M217">
        <v>0.57459044963401884</v>
      </c>
      <c r="N217">
        <v>0</v>
      </c>
      <c r="O217">
        <v>0</v>
      </c>
      <c r="Q217">
        <f t="shared" si="18"/>
        <v>4903.2169744850935</v>
      </c>
      <c r="R217">
        <f>Q217-B217</f>
        <v>-146.78302551490651</v>
      </c>
      <c r="S217">
        <f t="shared" si="19"/>
        <v>146.78302551490651</v>
      </c>
      <c r="T217" s="8">
        <f>S217/B217</f>
        <v>2.9065945646516142E-2</v>
      </c>
      <c r="U217">
        <v>1233</v>
      </c>
      <c r="V217">
        <f t="shared" si="20"/>
        <v>10568.377837073269</v>
      </c>
      <c r="W217">
        <f t="shared" si="21"/>
        <v>22194</v>
      </c>
      <c r="X217">
        <f t="shared" si="22"/>
        <v>-293.56605102981302</v>
      </c>
      <c r="Y217">
        <f t="shared" si="23"/>
        <v>86181.026317238779</v>
      </c>
    </row>
    <row r="218" spans="1:25" x14ac:dyDescent="0.35">
      <c r="A218" s="1">
        <v>41132</v>
      </c>
      <c r="B218">
        <v>5490</v>
      </c>
      <c r="C218">
        <v>4303.8</v>
      </c>
      <c r="D218">
        <v>5052</v>
      </c>
      <c r="E218">
        <v>0</v>
      </c>
      <c r="F218">
        <v>5050</v>
      </c>
      <c r="G218">
        <v>1</v>
      </c>
      <c r="H218">
        <f>IF(AND(L218=0,E218=0,G218=0,I218=0,O218=0,J218=0),1,0)</f>
        <v>0</v>
      </c>
      <c r="I218">
        <v>0</v>
      </c>
      <c r="J218">
        <v>0</v>
      </c>
      <c r="K218">
        <v>4530.333333333333</v>
      </c>
      <c r="L218">
        <v>0</v>
      </c>
      <c r="M218">
        <v>0.55112118043453007</v>
      </c>
      <c r="N218">
        <v>1</v>
      </c>
      <c r="O218">
        <v>0</v>
      </c>
      <c r="Q218">
        <f t="shared" si="18"/>
        <v>5687.7335107104454</v>
      </c>
      <c r="R218">
        <f>Q218-B218</f>
        <v>197.73351071044544</v>
      </c>
      <c r="S218">
        <f t="shared" si="19"/>
        <v>197.73351071044544</v>
      </c>
      <c r="T218" s="8">
        <f>S218/B218</f>
        <v>3.6017032916292428E-2</v>
      </c>
      <c r="U218">
        <v>1154</v>
      </c>
      <c r="V218">
        <f t="shared" si="20"/>
        <v>3559.203192788018</v>
      </c>
      <c r="W218">
        <f t="shared" si="21"/>
        <v>20772</v>
      </c>
      <c r="X218">
        <f t="shared" si="22"/>
        <v>197.73351071044544</v>
      </c>
      <c r="Y218">
        <f t="shared" si="23"/>
        <v>39098.541257877841</v>
      </c>
    </row>
    <row r="219" spans="1:25" x14ac:dyDescent="0.35">
      <c r="A219" s="1">
        <v>41133</v>
      </c>
      <c r="B219">
        <v>5736</v>
      </c>
      <c r="C219">
        <v>4609.8</v>
      </c>
      <c r="D219">
        <v>4950</v>
      </c>
      <c r="E219">
        <v>0</v>
      </c>
      <c r="F219">
        <v>5490</v>
      </c>
      <c r="G219">
        <v>0</v>
      </c>
      <c r="H219">
        <f>IF(AND(L219=0,E219=0,G219=0,I219=0,O219=0,J219=0),1,0)</f>
        <v>1</v>
      </c>
      <c r="I219">
        <v>0</v>
      </c>
      <c r="J219">
        <v>0</v>
      </c>
      <c r="K219">
        <v>4982.666666666667</v>
      </c>
      <c r="L219">
        <v>0</v>
      </c>
      <c r="M219">
        <v>0.52858138724294179</v>
      </c>
      <c r="N219">
        <v>1</v>
      </c>
      <c r="O219">
        <v>0</v>
      </c>
      <c r="Q219">
        <f t="shared" si="18"/>
        <v>5744.1113591489484</v>
      </c>
      <c r="R219">
        <f>Q219-B219</f>
        <v>8.1113591489483952</v>
      </c>
      <c r="S219">
        <f t="shared" si="19"/>
        <v>8.1113591489483952</v>
      </c>
      <c r="T219" s="8">
        <f>S219/B219</f>
        <v>1.4141142170412126E-3</v>
      </c>
      <c r="U219">
        <v>1053</v>
      </c>
      <c r="V219">
        <f t="shared" si="20"/>
        <v>146.00446468107111</v>
      </c>
      <c r="W219">
        <f t="shared" si="21"/>
        <v>18954</v>
      </c>
      <c r="X219">
        <f t="shared" si="22"/>
        <v>8.1113591489483952</v>
      </c>
      <c r="Y219">
        <f t="shared" si="23"/>
        <v>65.794147243228835</v>
      </c>
    </row>
    <row r="220" spans="1:25" x14ac:dyDescent="0.35">
      <c r="A220" s="1">
        <v>41134</v>
      </c>
      <c r="B220">
        <v>5580</v>
      </c>
      <c r="C220">
        <v>4963.3999999999996</v>
      </c>
      <c r="D220">
        <v>3960</v>
      </c>
      <c r="E220">
        <v>0</v>
      </c>
      <c r="F220">
        <v>5736</v>
      </c>
      <c r="G220">
        <v>0</v>
      </c>
      <c r="H220">
        <f>IF(AND(L220=0,E220=0,G220=0,I220=0,O220=0,J220=0),1,0)</f>
        <v>0</v>
      </c>
      <c r="I220">
        <v>1</v>
      </c>
      <c r="J220">
        <v>0</v>
      </c>
      <c r="K220">
        <v>5425.333333333333</v>
      </c>
      <c r="L220">
        <v>0</v>
      </c>
      <c r="M220">
        <v>0.48187521784593934</v>
      </c>
      <c r="N220">
        <v>0</v>
      </c>
      <c r="O220">
        <v>0</v>
      </c>
      <c r="Q220">
        <f t="shared" si="18"/>
        <v>4676.4550439468694</v>
      </c>
      <c r="R220">
        <f>Q220-B220</f>
        <v>-903.54495605313059</v>
      </c>
      <c r="S220">
        <f t="shared" si="19"/>
        <v>903.54495605313059</v>
      </c>
      <c r="T220" s="8">
        <f>S220/B220</f>
        <v>0.16192561936436031</v>
      </c>
      <c r="U220">
        <v>374</v>
      </c>
      <c r="V220">
        <f t="shared" si="20"/>
        <v>65055.236835825403</v>
      </c>
      <c r="W220">
        <f t="shared" si="21"/>
        <v>6732</v>
      </c>
      <c r="X220">
        <f t="shared" si="22"/>
        <v>-1807.0899121062612</v>
      </c>
      <c r="Y220">
        <f t="shared" si="23"/>
        <v>3265573.9504362149</v>
      </c>
    </row>
    <row r="221" spans="1:25" x14ac:dyDescent="0.35">
      <c r="A221" s="1">
        <v>41135</v>
      </c>
      <c r="B221">
        <v>5663</v>
      </c>
      <c r="C221">
        <v>5252.8</v>
      </c>
      <c r="D221">
        <v>3968</v>
      </c>
      <c r="E221">
        <v>0</v>
      </c>
      <c r="F221">
        <v>5580</v>
      </c>
      <c r="G221">
        <v>0</v>
      </c>
      <c r="H221">
        <f>IF(AND(L221=0,E221=0,G221=0,I221=0,O221=0,J221=0),1,0)</f>
        <v>0</v>
      </c>
      <c r="I221">
        <v>0</v>
      </c>
      <c r="J221">
        <v>0</v>
      </c>
      <c r="K221">
        <v>5602</v>
      </c>
      <c r="L221">
        <v>1</v>
      </c>
      <c r="M221">
        <v>0.50964331358196813</v>
      </c>
      <c r="N221">
        <v>0</v>
      </c>
      <c r="O221">
        <v>0</v>
      </c>
      <c r="Q221">
        <f t="shared" si="18"/>
        <v>5537.6871767870289</v>
      </c>
      <c r="R221">
        <f>Q221-B221</f>
        <v>-125.31282321297113</v>
      </c>
      <c r="S221">
        <f t="shared" si="19"/>
        <v>125.31282321297113</v>
      </c>
      <c r="T221" s="8">
        <f>S221/B221</f>
        <v>2.2128345967326706E-2</v>
      </c>
      <c r="U221">
        <v>806</v>
      </c>
      <c r="V221">
        <f t="shared" si="20"/>
        <v>9022.523271333921</v>
      </c>
      <c r="W221">
        <f t="shared" si="21"/>
        <v>14508</v>
      </c>
      <c r="X221">
        <f t="shared" si="22"/>
        <v>-250.62564642594225</v>
      </c>
      <c r="Y221">
        <f t="shared" si="23"/>
        <v>62813.214646421417</v>
      </c>
    </row>
    <row r="222" spans="1:25" x14ac:dyDescent="0.35">
      <c r="A222" s="1">
        <v>41136</v>
      </c>
      <c r="B222">
        <v>3655</v>
      </c>
      <c r="C222">
        <v>5503.8</v>
      </c>
      <c r="D222">
        <v>4133</v>
      </c>
      <c r="E222">
        <v>1</v>
      </c>
      <c r="F222">
        <v>5663</v>
      </c>
      <c r="G222">
        <v>0</v>
      </c>
      <c r="H222">
        <f>IF(AND(L222=0,E222=0,G222=0,I222=0,O222=0,J222=0),1,0)</f>
        <v>0</v>
      </c>
      <c r="I222">
        <v>0</v>
      </c>
      <c r="J222">
        <v>0</v>
      </c>
      <c r="K222">
        <v>5659.666666666667</v>
      </c>
      <c r="L222">
        <v>0</v>
      </c>
      <c r="M222">
        <v>0.26670152201696296</v>
      </c>
      <c r="N222">
        <v>0</v>
      </c>
      <c r="O222">
        <v>0</v>
      </c>
      <c r="Q222">
        <f t="shared" si="18"/>
        <v>5245.6385440449949</v>
      </c>
      <c r="R222">
        <f>Q222-B222</f>
        <v>1590.6385440449949</v>
      </c>
      <c r="S222">
        <f t="shared" si="19"/>
        <v>1590.6385440449949</v>
      </c>
      <c r="T222" s="8">
        <f>S222/B222</f>
        <v>0.43519522408891786</v>
      </c>
      <c r="U222">
        <v>2392</v>
      </c>
      <c r="V222">
        <f t="shared" si="20"/>
        <v>28631.49379280991</v>
      </c>
      <c r="W222">
        <f t="shared" si="21"/>
        <v>43056</v>
      </c>
      <c r="X222">
        <f t="shared" si="22"/>
        <v>1590.6385440449949</v>
      </c>
      <c r="Y222">
        <f t="shared" si="23"/>
        <v>2530130.9778015809</v>
      </c>
    </row>
    <row r="223" spans="1:25" x14ac:dyDescent="0.35">
      <c r="A223" s="1">
        <v>41137</v>
      </c>
      <c r="B223">
        <v>6616</v>
      </c>
      <c r="C223">
        <v>5224.8</v>
      </c>
      <c r="D223">
        <v>4408</v>
      </c>
      <c r="E223">
        <v>0</v>
      </c>
      <c r="F223">
        <v>3655</v>
      </c>
      <c r="G223">
        <v>0</v>
      </c>
      <c r="H223">
        <f>IF(AND(L223=0,E223=0,G223=0,I223=0,O223=0,J223=0),1,0)</f>
        <v>0</v>
      </c>
      <c r="I223">
        <v>0</v>
      </c>
      <c r="J223">
        <v>0</v>
      </c>
      <c r="K223">
        <v>4966</v>
      </c>
      <c r="L223">
        <v>0</v>
      </c>
      <c r="M223">
        <v>0.8440223074241896</v>
      </c>
      <c r="N223">
        <v>0</v>
      </c>
      <c r="O223">
        <v>1</v>
      </c>
      <c r="Q223">
        <f t="shared" si="18"/>
        <v>4870.3800170522036</v>
      </c>
      <c r="R223">
        <f>Q223-B223</f>
        <v>-1745.6199829477964</v>
      </c>
      <c r="S223">
        <f t="shared" si="19"/>
        <v>1745.6199829477964</v>
      </c>
      <c r="T223" s="8">
        <f>S223/B223</f>
        <v>0.263848244097309</v>
      </c>
      <c r="U223">
        <v>1441</v>
      </c>
      <c r="V223">
        <f t="shared" si="20"/>
        <v>125684.63877224133</v>
      </c>
      <c r="W223">
        <f t="shared" si="21"/>
        <v>25938</v>
      </c>
      <c r="X223">
        <f t="shared" si="22"/>
        <v>-3491.2399658955928</v>
      </c>
      <c r="Y223">
        <f t="shared" si="23"/>
        <v>12188756.49946666</v>
      </c>
    </row>
    <row r="224" spans="1:25" x14ac:dyDescent="0.35">
      <c r="A224" s="1">
        <v>41138</v>
      </c>
      <c r="B224">
        <v>6646</v>
      </c>
      <c r="C224">
        <v>5450</v>
      </c>
      <c r="D224">
        <v>5050</v>
      </c>
      <c r="E224">
        <v>0</v>
      </c>
      <c r="F224">
        <v>6616</v>
      </c>
      <c r="G224">
        <v>0</v>
      </c>
      <c r="H224">
        <f>IF(AND(L224=0,E224=0,G224=0,I224=0,O224=0,J224=0),1,0)</f>
        <v>0</v>
      </c>
      <c r="I224">
        <v>0</v>
      </c>
      <c r="J224">
        <v>1</v>
      </c>
      <c r="K224">
        <v>5311.333333333333</v>
      </c>
      <c r="L224">
        <v>0</v>
      </c>
      <c r="M224">
        <v>0.50348553502962701</v>
      </c>
      <c r="N224">
        <v>0</v>
      </c>
      <c r="O224">
        <v>0</v>
      </c>
      <c r="Q224">
        <f t="shared" si="18"/>
        <v>6203.0467848260387</v>
      </c>
      <c r="R224">
        <f>Q224-B224</f>
        <v>-442.95321517396133</v>
      </c>
      <c r="S224">
        <f t="shared" si="19"/>
        <v>442.95321517396133</v>
      </c>
      <c r="T224" s="8">
        <f>S224/B224</f>
        <v>6.6649596023767882E-2</v>
      </c>
      <c r="U224">
        <v>564</v>
      </c>
      <c r="V224">
        <f t="shared" si="20"/>
        <v>31892.631492525215</v>
      </c>
      <c r="W224">
        <f t="shared" si="21"/>
        <v>10152</v>
      </c>
      <c r="X224">
        <f t="shared" si="22"/>
        <v>-885.90643034792265</v>
      </c>
      <c r="Y224">
        <f t="shared" si="23"/>
        <v>784830.20333179878</v>
      </c>
    </row>
    <row r="225" spans="1:25" x14ac:dyDescent="0.35">
      <c r="A225" s="1">
        <v>41139</v>
      </c>
      <c r="B225">
        <v>7997</v>
      </c>
      <c r="C225">
        <v>5632</v>
      </c>
      <c r="D225">
        <v>5490</v>
      </c>
      <c r="E225">
        <v>0</v>
      </c>
      <c r="F225">
        <v>6646</v>
      </c>
      <c r="G225">
        <v>1</v>
      </c>
      <c r="H225">
        <f>IF(AND(L225=0,E225=0,G225=0,I225=0,O225=0,J225=0),1,0)</f>
        <v>0</v>
      </c>
      <c r="I225">
        <v>0</v>
      </c>
      <c r="J225">
        <v>0</v>
      </c>
      <c r="K225">
        <v>5639</v>
      </c>
      <c r="L225">
        <v>0</v>
      </c>
      <c r="M225">
        <v>0.6569652608342047</v>
      </c>
      <c r="N225">
        <v>1</v>
      </c>
      <c r="O225">
        <v>0</v>
      </c>
      <c r="Q225">
        <f t="shared" si="18"/>
        <v>6671.6749893369415</v>
      </c>
      <c r="R225">
        <f>Q225-B225</f>
        <v>-1325.3250106630585</v>
      </c>
      <c r="S225">
        <f t="shared" si="19"/>
        <v>1325.3250106630585</v>
      </c>
      <c r="T225" s="8">
        <f>S225/B225</f>
        <v>0.16572777424822541</v>
      </c>
      <c r="U225">
        <v>302</v>
      </c>
      <c r="V225">
        <f t="shared" si="20"/>
        <v>95423.400767740211</v>
      </c>
      <c r="W225">
        <f t="shared" si="21"/>
        <v>5436</v>
      </c>
      <c r="X225">
        <f t="shared" si="22"/>
        <v>-2650.650021326117</v>
      </c>
      <c r="Y225">
        <f t="shared" si="23"/>
        <v>7025945.5355561441</v>
      </c>
    </row>
    <row r="226" spans="1:25" x14ac:dyDescent="0.35">
      <c r="A226" s="1">
        <v>41140</v>
      </c>
      <c r="B226">
        <v>4628.5</v>
      </c>
      <c r="C226">
        <v>6115.4</v>
      </c>
      <c r="D226">
        <v>5736</v>
      </c>
      <c r="E226">
        <v>0</v>
      </c>
      <c r="F226">
        <v>7997</v>
      </c>
      <c r="G226">
        <v>0</v>
      </c>
      <c r="H226">
        <f>IF(AND(L226=0,E226=0,G226=0,I226=0,O226=0,J226=0),1,0)</f>
        <v>1</v>
      </c>
      <c r="I226">
        <v>0</v>
      </c>
      <c r="J226">
        <v>0</v>
      </c>
      <c r="K226">
        <v>7086.333333333333</v>
      </c>
      <c r="L226">
        <v>0</v>
      </c>
      <c r="M226">
        <v>0.10863250842337632</v>
      </c>
      <c r="N226">
        <v>1</v>
      </c>
      <c r="O226">
        <v>0</v>
      </c>
      <c r="Q226">
        <f t="shared" si="18"/>
        <v>7443.3454692089472</v>
      </c>
      <c r="R226">
        <f>Q226-B226</f>
        <v>2814.8454692089472</v>
      </c>
      <c r="S226">
        <f t="shared" si="19"/>
        <v>2814.8454692089472</v>
      </c>
      <c r="T226" s="8">
        <f>S226/B226</f>
        <v>0.60815501117185855</v>
      </c>
      <c r="U226">
        <v>3550</v>
      </c>
      <c r="V226">
        <f t="shared" si="20"/>
        <v>50667.218445761049</v>
      </c>
      <c r="W226">
        <f t="shared" si="21"/>
        <v>63900</v>
      </c>
      <c r="X226">
        <f t="shared" si="22"/>
        <v>2814.8454692089472</v>
      </c>
      <c r="Y226">
        <f t="shared" si="23"/>
        <v>7923355.0155261382</v>
      </c>
    </row>
    <row r="227" spans="1:25" x14ac:dyDescent="0.35">
      <c r="A227" s="1">
        <v>41141</v>
      </c>
      <c r="B227">
        <v>4628.5</v>
      </c>
      <c r="C227">
        <v>5908.5</v>
      </c>
      <c r="D227">
        <v>5580</v>
      </c>
      <c r="E227">
        <v>0</v>
      </c>
      <c r="F227">
        <v>4628.5</v>
      </c>
      <c r="G227">
        <v>0</v>
      </c>
      <c r="H227">
        <f>IF(AND(L227=0,E227=0,G227=0,I227=0,O227=0,J227=0),1,0)</f>
        <v>0</v>
      </c>
      <c r="I227">
        <v>1</v>
      </c>
      <c r="J227">
        <v>0</v>
      </c>
      <c r="K227">
        <v>6423.833333333333</v>
      </c>
      <c r="L227">
        <v>0</v>
      </c>
      <c r="M227">
        <v>0.5</v>
      </c>
      <c r="N227">
        <v>0</v>
      </c>
      <c r="O227">
        <v>0</v>
      </c>
      <c r="Q227">
        <f t="shared" si="18"/>
        <v>5155.8474379101717</v>
      </c>
      <c r="R227">
        <f>Q227-B227</f>
        <v>527.34743791017172</v>
      </c>
      <c r="S227">
        <f t="shared" si="19"/>
        <v>527.34743791017172</v>
      </c>
      <c r="T227" s="8">
        <f>S227/B227</f>
        <v>0.11393484669118974</v>
      </c>
      <c r="U227">
        <v>564</v>
      </c>
      <c r="V227">
        <f t="shared" si="20"/>
        <v>9492.253882383091</v>
      </c>
      <c r="W227">
        <f t="shared" si="21"/>
        <v>10152</v>
      </c>
      <c r="X227">
        <f t="shared" si="22"/>
        <v>527.34743791017172</v>
      </c>
      <c r="Y227">
        <f t="shared" si="23"/>
        <v>278095.32027042244</v>
      </c>
    </row>
    <row r="228" spans="1:25" x14ac:dyDescent="0.35">
      <c r="A228" s="1">
        <v>41142</v>
      </c>
      <c r="B228">
        <v>4628.5</v>
      </c>
      <c r="C228">
        <v>6103.2</v>
      </c>
      <c r="D228">
        <v>5663</v>
      </c>
      <c r="E228">
        <v>0</v>
      </c>
      <c r="F228">
        <v>4628.5</v>
      </c>
      <c r="G228">
        <v>0</v>
      </c>
      <c r="H228">
        <f>IF(AND(L228=0,E228=0,G228=0,I228=0,O228=0,J228=0),1,0)</f>
        <v>0</v>
      </c>
      <c r="I228">
        <v>0</v>
      </c>
      <c r="J228">
        <v>0</v>
      </c>
      <c r="K228">
        <v>5751.333333333333</v>
      </c>
      <c r="L228">
        <v>1</v>
      </c>
      <c r="M228">
        <v>0.5</v>
      </c>
      <c r="N228">
        <v>0</v>
      </c>
      <c r="O228">
        <v>0</v>
      </c>
      <c r="Q228">
        <f t="shared" si="18"/>
        <v>5790.0411683003467</v>
      </c>
      <c r="R228">
        <f>Q228-B228</f>
        <v>1161.5411683003467</v>
      </c>
      <c r="S228">
        <f t="shared" si="19"/>
        <v>1161.5411683003467</v>
      </c>
      <c r="T228" s="8">
        <f>S228/B228</f>
        <v>0.25095412515941379</v>
      </c>
      <c r="U228">
        <v>1221</v>
      </c>
      <c r="V228">
        <f t="shared" si="20"/>
        <v>20907.741029406243</v>
      </c>
      <c r="W228">
        <f t="shared" si="21"/>
        <v>21978</v>
      </c>
      <c r="X228">
        <f t="shared" si="22"/>
        <v>1161.5411683003467</v>
      </c>
      <c r="Y228">
        <f t="shared" si="23"/>
        <v>1349177.8856565345</v>
      </c>
    </row>
    <row r="229" spans="1:25" x14ac:dyDescent="0.35">
      <c r="A229" s="1">
        <v>41143</v>
      </c>
      <c r="B229">
        <v>4628.5</v>
      </c>
      <c r="C229">
        <v>5705.7</v>
      </c>
      <c r="D229">
        <v>3655</v>
      </c>
      <c r="E229">
        <v>1</v>
      </c>
      <c r="F229">
        <v>4628.5</v>
      </c>
      <c r="G229">
        <v>0</v>
      </c>
      <c r="H229">
        <f>IF(AND(L229=0,E229=0,G229=0,I229=0,O229=0,J229=0),1,0)</f>
        <v>0</v>
      </c>
      <c r="I229">
        <v>0</v>
      </c>
      <c r="J229">
        <v>0</v>
      </c>
      <c r="K229">
        <v>4628.5</v>
      </c>
      <c r="L229">
        <v>0</v>
      </c>
      <c r="M229">
        <v>0.5</v>
      </c>
      <c r="N229">
        <v>0</v>
      </c>
      <c r="O229">
        <v>0</v>
      </c>
      <c r="Q229">
        <f t="shared" si="18"/>
        <v>4444.0337657881828</v>
      </c>
      <c r="R229">
        <f>Q229-B229</f>
        <v>-184.46623421181721</v>
      </c>
      <c r="S229">
        <f t="shared" si="19"/>
        <v>184.46623421181721</v>
      </c>
      <c r="T229" s="8">
        <f>S229/B229</f>
        <v>3.9854431070933824E-2</v>
      </c>
      <c r="U229">
        <v>242</v>
      </c>
      <c r="V229">
        <f t="shared" si="20"/>
        <v>13281.568863250839</v>
      </c>
      <c r="W229">
        <f t="shared" si="21"/>
        <v>4356</v>
      </c>
      <c r="X229">
        <f t="shared" si="22"/>
        <v>-368.93246842363442</v>
      </c>
      <c r="Y229">
        <f t="shared" si="23"/>
        <v>136111.166257156</v>
      </c>
    </row>
    <row r="230" spans="1:25" x14ac:dyDescent="0.35">
      <c r="A230" s="1">
        <v>41144</v>
      </c>
      <c r="B230">
        <v>8932</v>
      </c>
      <c r="C230">
        <v>5302.2</v>
      </c>
      <c r="D230">
        <v>6616</v>
      </c>
      <c r="E230">
        <v>0</v>
      </c>
      <c r="F230">
        <v>4628.5</v>
      </c>
      <c r="G230">
        <v>0</v>
      </c>
      <c r="H230">
        <f>IF(AND(L230=0,E230=0,G230=0,I230=0,O230=0,J230=0),1,0)</f>
        <v>0</v>
      </c>
      <c r="I230">
        <v>0</v>
      </c>
      <c r="J230">
        <v>0</v>
      </c>
      <c r="K230">
        <v>4628.5</v>
      </c>
      <c r="L230">
        <v>0</v>
      </c>
      <c r="M230">
        <v>1</v>
      </c>
      <c r="N230">
        <v>0</v>
      </c>
      <c r="O230">
        <v>1</v>
      </c>
      <c r="Q230">
        <f t="shared" si="18"/>
        <v>5671.9645398004704</v>
      </c>
      <c r="R230">
        <f>Q230-B230</f>
        <v>-3260.0354601995296</v>
      </c>
      <c r="S230">
        <f t="shared" si="19"/>
        <v>3260.0354601995296</v>
      </c>
      <c r="T230" s="8">
        <f>S230/B230</f>
        <v>0.36498381775632888</v>
      </c>
      <c r="U230">
        <v>256</v>
      </c>
      <c r="V230">
        <f t="shared" si="20"/>
        <v>234722.55313436611</v>
      </c>
      <c r="W230">
        <f t="shared" si="21"/>
        <v>4608</v>
      </c>
      <c r="X230">
        <f t="shared" si="22"/>
        <v>-6520.0709203990591</v>
      </c>
      <c r="Y230">
        <f t="shared" si="23"/>
        <v>42511324.807033435</v>
      </c>
    </row>
    <row r="231" spans="1:25" x14ac:dyDescent="0.35">
      <c r="A231" s="1">
        <v>41145</v>
      </c>
      <c r="B231">
        <v>4628.5</v>
      </c>
      <c r="C231">
        <v>5489.2</v>
      </c>
      <c r="D231">
        <v>6646</v>
      </c>
      <c r="E231">
        <v>0</v>
      </c>
      <c r="F231">
        <v>8932</v>
      </c>
      <c r="G231">
        <v>0</v>
      </c>
      <c r="H231">
        <f>IF(AND(L231=0,E231=0,G231=0,I231=0,O231=0,J231=0),1,0)</f>
        <v>0</v>
      </c>
      <c r="I231">
        <v>0</v>
      </c>
      <c r="J231">
        <v>1</v>
      </c>
      <c r="K231">
        <v>6063</v>
      </c>
      <c r="L231">
        <v>0</v>
      </c>
      <c r="M231">
        <v>0</v>
      </c>
      <c r="N231">
        <v>0</v>
      </c>
      <c r="O231">
        <v>0</v>
      </c>
      <c r="Q231">
        <f t="shared" si="18"/>
        <v>7607.1333385188827</v>
      </c>
      <c r="R231">
        <f>Q231-B231</f>
        <v>2978.6333385188827</v>
      </c>
      <c r="S231">
        <f t="shared" si="19"/>
        <v>2978.6333385188827</v>
      </c>
      <c r="T231" s="8">
        <f>S231/B231</f>
        <v>0.64354182532545812</v>
      </c>
      <c r="U231">
        <v>1510</v>
      </c>
      <c r="V231">
        <f t="shared" si="20"/>
        <v>53615.400093339893</v>
      </c>
      <c r="W231">
        <f t="shared" si="21"/>
        <v>27180</v>
      </c>
      <c r="X231">
        <f t="shared" si="22"/>
        <v>2978.6333385188827</v>
      </c>
      <c r="Y231">
        <f t="shared" si="23"/>
        <v>8872256.5653361455</v>
      </c>
    </row>
    <row r="232" spans="1:25" x14ac:dyDescent="0.35">
      <c r="A232" s="1">
        <v>41146</v>
      </c>
      <c r="B232">
        <v>8831</v>
      </c>
      <c r="C232">
        <v>5489.2</v>
      </c>
      <c r="D232">
        <v>7997</v>
      </c>
      <c r="E232">
        <v>0</v>
      </c>
      <c r="F232">
        <v>4628.5</v>
      </c>
      <c r="G232">
        <v>1</v>
      </c>
      <c r="H232">
        <f>IF(AND(L232=0,E232=0,G232=0,I232=0,O232=0,J232=0),1,0)</f>
        <v>0</v>
      </c>
      <c r="I232">
        <v>0</v>
      </c>
      <c r="J232">
        <v>0</v>
      </c>
      <c r="K232">
        <v>6063</v>
      </c>
      <c r="L232">
        <v>0</v>
      </c>
      <c r="M232">
        <v>0.98826536540025556</v>
      </c>
      <c r="N232">
        <v>1</v>
      </c>
      <c r="O232">
        <v>0</v>
      </c>
      <c r="Q232">
        <f t="shared" si="18"/>
        <v>6934.1312511697488</v>
      </c>
      <c r="R232">
        <f>Q232-B232</f>
        <v>-1896.8687488302512</v>
      </c>
      <c r="S232">
        <f t="shared" si="19"/>
        <v>1896.8687488302512</v>
      </c>
      <c r="T232" s="8">
        <f>S232/B232</f>
        <v>0.21479659708189913</v>
      </c>
      <c r="U232">
        <v>1237</v>
      </c>
      <c r="V232">
        <f t="shared" si="20"/>
        <v>136574.5499157781</v>
      </c>
      <c r="W232">
        <f t="shared" si="21"/>
        <v>22266</v>
      </c>
      <c r="X232">
        <f t="shared" si="22"/>
        <v>-3793.7374976605024</v>
      </c>
      <c r="Y232">
        <f t="shared" si="23"/>
        <v>14392444.20115537</v>
      </c>
    </row>
    <row r="233" spans="1:25" x14ac:dyDescent="0.35">
      <c r="A233" s="1">
        <v>41147</v>
      </c>
      <c r="B233">
        <v>8547</v>
      </c>
      <c r="C233">
        <v>6329.7</v>
      </c>
      <c r="D233">
        <v>4628.5</v>
      </c>
      <c r="E233">
        <v>0</v>
      </c>
      <c r="F233">
        <v>8831</v>
      </c>
      <c r="G233">
        <v>0</v>
      </c>
      <c r="H233">
        <f>IF(AND(L233=0,E233=0,G233=0,I233=0,O233=0,J233=0),1,0)</f>
        <v>1</v>
      </c>
      <c r="I233">
        <v>0</v>
      </c>
      <c r="J233">
        <v>0</v>
      </c>
      <c r="K233">
        <v>7463.833333333333</v>
      </c>
      <c r="L233">
        <v>0</v>
      </c>
      <c r="M233">
        <v>0.46700360171953059</v>
      </c>
      <c r="N233">
        <v>1</v>
      </c>
      <c r="O233">
        <v>0</v>
      </c>
      <c r="Q233">
        <f t="shared" si="18"/>
        <v>7506.4517817919586</v>
      </c>
      <c r="R233">
        <f>Q233-B233</f>
        <v>-1040.5482182080414</v>
      </c>
      <c r="S233">
        <f t="shared" si="19"/>
        <v>1040.5482182080414</v>
      </c>
      <c r="T233" s="8">
        <f>S233/B233</f>
        <v>0.12174426327460411</v>
      </c>
      <c r="U233">
        <v>942</v>
      </c>
      <c r="V233">
        <f t="shared" si="20"/>
        <v>74919.471710978978</v>
      </c>
      <c r="W233">
        <f t="shared" si="21"/>
        <v>16956</v>
      </c>
      <c r="X233">
        <f t="shared" si="22"/>
        <v>-2081.0964364160827</v>
      </c>
      <c r="Y233">
        <f t="shared" si="23"/>
        <v>4330962.3776637185</v>
      </c>
    </row>
    <row r="234" spans="1:25" x14ac:dyDescent="0.35">
      <c r="A234" s="1">
        <v>41148</v>
      </c>
      <c r="B234">
        <v>6839</v>
      </c>
      <c r="C234">
        <v>7113.4</v>
      </c>
      <c r="D234">
        <v>4628.5</v>
      </c>
      <c r="E234">
        <v>0</v>
      </c>
      <c r="F234">
        <v>8547</v>
      </c>
      <c r="G234">
        <v>0</v>
      </c>
      <c r="H234">
        <f>IF(AND(L234=0,E234=0,G234=0,I234=0,O234=0,J234=0),1,0)</f>
        <v>0</v>
      </c>
      <c r="I234">
        <v>1</v>
      </c>
      <c r="J234">
        <v>0</v>
      </c>
      <c r="K234">
        <v>7335.5</v>
      </c>
      <c r="L234">
        <v>0</v>
      </c>
      <c r="M234">
        <v>0.30155687231323342</v>
      </c>
      <c r="N234">
        <v>0</v>
      </c>
      <c r="O234">
        <v>0</v>
      </c>
      <c r="Q234">
        <f t="shared" si="18"/>
        <v>6365.3478316132569</v>
      </c>
      <c r="R234">
        <f>Q234-B234</f>
        <v>-473.65216838674314</v>
      </c>
      <c r="S234">
        <f t="shared" si="19"/>
        <v>473.65216838674314</v>
      </c>
      <c r="T234" s="8">
        <f>S234/B234</f>
        <v>6.925751840718572E-2</v>
      </c>
      <c r="U234">
        <v>489</v>
      </c>
      <c r="V234">
        <f t="shared" si="20"/>
        <v>34102.956123845506</v>
      </c>
      <c r="W234">
        <f t="shared" si="21"/>
        <v>8802</v>
      </c>
      <c r="X234">
        <f t="shared" si="22"/>
        <v>-947.30433677348628</v>
      </c>
      <c r="Y234">
        <f t="shared" si="23"/>
        <v>897385.50646985474</v>
      </c>
    </row>
    <row r="235" spans="1:25" x14ac:dyDescent="0.35">
      <c r="A235" s="1">
        <v>41149</v>
      </c>
      <c r="B235">
        <v>6209</v>
      </c>
      <c r="C235">
        <v>7555.5</v>
      </c>
      <c r="D235">
        <v>4628.5</v>
      </c>
      <c r="E235">
        <v>0</v>
      </c>
      <c r="F235">
        <v>6839</v>
      </c>
      <c r="G235">
        <v>0</v>
      </c>
      <c r="H235">
        <f>IF(AND(L235=0,E235=0,G235=0,I235=0,O235=0,J235=0),1,0)</f>
        <v>0</v>
      </c>
      <c r="I235">
        <v>0</v>
      </c>
      <c r="J235">
        <v>0</v>
      </c>
      <c r="K235">
        <v>8072.333333333333</v>
      </c>
      <c r="L235">
        <v>1</v>
      </c>
      <c r="M235">
        <v>0.42680376437783202</v>
      </c>
      <c r="N235">
        <v>0</v>
      </c>
      <c r="O235">
        <v>0</v>
      </c>
      <c r="Q235">
        <f t="shared" si="18"/>
        <v>6957.6069999878873</v>
      </c>
      <c r="R235">
        <f>Q235-B235</f>
        <v>748.60699998788732</v>
      </c>
      <c r="S235">
        <f t="shared" si="19"/>
        <v>748.60699998788732</v>
      </c>
      <c r="T235" s="8">
        <f>S235/B235</f>
        <v>0.12056804638233005</v>
      </c>
      <c r="U235">
        <v>1543</v>
      </c>
      <c r="V235">
        <f t="shared" si="20"/>
        <v>13474.925999781972</v>
      </c>
      <c r="W235">
        <f t="shared" si="21"/>
        <v>27774</v>
      </c>
      <c r="X235">
        <f t="shared" si="22"/>
        <v>748.60699998788732</v>
      </c>
      <c r="Y235">
        <f t="shared" si="23"/>
        <v>560412.44043086469</v>
      </c>
    </row>
    <row r="236" spans="1:25" x14ac:dyDescent="0.35">
      <c r="A236" s="1">
        <v>41150</v>
      </c>
      <c r="B236">
        <v>6414</v>
      </c>
      <c r="C236">
        <v>7010.9</v>
      </c>
      <c r="D236">
        <v>4628.5</v>
      </c>
      <c r="E236">
        <v>1</v>
      </c>
      <c r="F236">
        <v>6209</v>
      </c>
      <c r="G236">
        <v>0</v>
      </c>
      <c r="H236">
        <f>IF(AND(L236=0,E236=0,G236=0,I236=0,O236=0,J236=0),1,0)</f>
        <v>0</v>
      </c>
      <c r="I236">
        <v>0</v>
      </c>
      <c r="J236">
        <v>0</v>
      </c>
      <c r="K236">
        <v>7198.333333333333</v>
      </c>
      <c r="L236">
        <v>0</v>
      </c>
      <c r="M236">
        <v>0.52381782270245147</v>
      </c>
      <c r="N236">
        <v>0</v>
      </c>
      <c r="O236">
        <v>0</v>
      </c>
      <c r="Q236">
        <f t="shared" si="18"/>
        <v>6083.2543347681931</v>
      </c>
      <c r="R236">
        <f>Q236-B236</f>
        <v>-330.74566523180692</v>
      </c>
      <c r="S236">
        <f t="shared" si="19"/>
        <v>330.74566523180692</v>
      </c>
      <c r="T236" s="8">
        <f>S236/B236</f>
        <v>5.1566209110041616E-2</v>
      </c>
      <c r="U236">
        <v>1461</v>
      </c>
      <c r="V236">
        <f t="shared" si="20"/>
        <v>23813.687896690099</v>
      </c>
      <c r="W236">
        <f t="shared" si="21"/>
        <v>26298</v>
      </c>
      <c r="X236">
        <f t="shared" si="22"/>
        <v>-661.49133046361385</v>
      </c>
      <c r="Y236">
        <f t="shared" si="23"/>
        <v>437570.780278522</v>
      </c>
    </row>
    <row r="237" spans="1:25" x14ac:dyDescent="0.35">
      <c r="A237" s="1">
        <v>41151</v>
      </c>
      <c r="B237">
        <v>7412</v>
      </c>
      <c r="C237">
        <v>7368</v>
      </c>
      <c r="D237">
        <v>8932</v>
      </c>
      <c r="E237">
        <v>0</v>
      </c>
      <c r="F237">
        <v>6414</v>
      </c>
      <c r="G237">
        <v>0</v>
      </c>
      <c r="H237">
        <f>IF(AND(L237=0,E237=0,G237=0,I237=0,O237=0,J237=0),1,0)</f>
        <v>0</v>
      </c>
      <c r="I237">
        <v>0</v>
      </c>
      <c r="J237">
        <v>0</v>
      </c>
      <c r="K237">
        <v>6487.333333333333</v>
      </c>
      <c r="L237">
        <v>0</v>
      </c>
      <c r="M237">
        <v>0.61595213198559318</v>
      </c>
      <c r="N237">
        <v>0</v>
      </c>
      <c r="O237">
        <v>1</v>
      </c>
      <c r="Q237">
        <f t="shared" si="18"/>
        <v>7508.0241314001942</v>
      </c>
      <c r="R237">
        <f>Q237-B237</f>
        <v>96.024131400194165</v>
      </c>
      <c r="S237">
        <f t="shared" si="19"/>
        <v>96.024131400194165</v>
      </c>
      <c r="T237" s="8">
        <f>S237/B237</f>
        <v>1.2955225499216698E-2</v>
      </c>
      <c r="U237">
        <v>188</v>
      </c>
      <c r="V237">
        <f t="shared" si="20"/>
        <v>1728.434365203495</v>
      </c>
      <c r="W237">
        <f t="shared" si="21"/>
        <v>3384</v>
      </c>
      <c r="X237">
        <f t="shared" si="22"/>
        <v>96.024131400194165</v>
      </c>
      <c r="Y237">
        <f t="shared" si="23"/>
        <v>9220.6338111617551</v>
      </c>
    </row>
    <row r="238" spans="1:25" x14ac:dyDescent="0.35">
      <c r="A238" s="1">
        <v>41152</v>
      </c>
      <c r="B238">
        <v>8691</v>
      </c>
      <c r="C238">
        <v>7084.2</v>
      </c>
      <c r="D238">
        <v>4628.5</v>
      </c>
      <c r="E238">
        <v>0</v>
      </c>
      <c r="F238">
        <v>7412</v>
      </c>
      <c r="G238">
        <v>0</v>
      </c>
      <c r="H238">
        <f>IF(AND(L238=0,E238=0,G238=0,I238=0,O238=0,J238=0),1,0)</f>
        <v>0</v>
      </c>
      <c r="I238">
        <v>0</v>
      </c>
      <c r="J238">
        <v>1</v>
      </c>
      <c r="K238">
        <v>6678.333333333333</v>
      </c>
      <c r="L238">
        <v>0</v>
      </c>
      <c r="M238">
        <v>0.64859997676309977</v>
      </c>
      <c r="N238">
        <v>0</v>
      </c>
      <c r="O238">
        <v>0</v>
      </c>
      <c r="Q238">
        <f t="shared" si="18"/>
        <v>6793.9230214865875</v>
      </c>
      <c r="R238">
        <f>Q238-B238</f>
        <v>-1897.0769785134125</v>
      </c>
      <c r="S238">
        <f t="shared" si="19"/>
        <v>1897.0769785134125</v>
      </c>
      <c r="T238" s="8">
        <f>S238/B238</f>
        <v>0.21828063266751957</v>
      </c>
      <c r="U238">
        <v>387</v>
      </c>
      <c r="V238">
        <f t="shared" si="20"/>
        <v>136589.54245296569</v>
      </c>
      <c r="W238">
        <f t="shared" si="21"/>
        <v>6966</v>
      </c>
      <c r="X238">
        <f t="shared" si="22"/>
        <v>-3794.1539570268251</v>
      </c>
      <c r="Y238">
        <f t="shared" si="23"/>
        <v>14395604.249622315</v>
      </c>
    </row>
    <row r="239" spans="1:25" x14ac:dyDescent="0.35">
      <c r="A239" s="1">
        <v>41153</v>
      </c>
      <c r="B239">
        <v>8447</v>
      </c>
      <c r="C239">
        <v>7113</v>
      </c>
      <c r="D239">
        <v>8831</v>
      </c>
      <c r="E239">
        <v>0</v>
      </c>
      <c r="F239">
        <v>8691</v>
      </c>
      <c r="G239">
        <v>1</v>
      </c>
      <c r="H239">
        <f>IF(AND(L239=0,E239=0,G239=0,I239=0,O239=0,J239=0),1,0)</f>
        <v>0</v>
      </c>
      <c r="I239">
        <v>0</v>
      </c>
      <c r="J239">
        <v>0</v>
      </c>
      <c r="K239">
        <v>7505.666666666667</v>
      </c>
      <c r="L239">
        <v>0</v>
      </c>
      <c r="M239">
        <v>0.47165098175903336</v>
      </c>
      <c r="N239">
        <v>1</v>
      </c>
      <c r="O239">
        <v>0</v>
      </c>
      <c r="Q239">
        <f t="shared" si="18"/>
        <v>8879.7795936292532</v>
      </c>
      <c r="R239">
        <f>Q239-B239</f>
        <v>432.77959362925321</v>
      </c>
      <c r="S239">
        <f t="shared" si="19"/>
        <v>432.77959362925321</v>
      </c>
      <c r="T239" s="8">
        <f>S239/B239</f>
        <v>5.12347097939213E-2</v>
      </c>
      <c r="U239">
        <v>1113</v>
      </c>
      <c r="V239">
        <f t="shared" si="20"/>
        <v>7790.0326853265578</v>
      </c>
      <c r="W239">
        <f t="shared" si="21"/>
        <v>20034</v>
      </c>
      <c r="X239">
        <f t="shared" si="22"/>
        <v>432.77959362925321</v>
      </c>
      <c r="Y239">
        <f t="shared" si="23"/>
        <v>187298.17666190155</v>
      </c>
    </row>
    <row r="240" spans="1:25" x14ac:dyDescent="0.35">
      <c r="A240" s="1">
        <v>41154</v>
      </c>
      <c r="B240">
        <v>7848</v>
      </c>
      <c r="C240">
        <v>7434.6</v>
      </c>
      <c r="D240">
        <v>8547</v>
      </c>
      <c r="E240">
        <v>0</v>
      </c>
      <c r="F240">
        <v>8447</v>
      </c>
      <c r="G240">
        <v>0</v>
      </c>
      <c r="H240">
        <f>IF(AND(L240=0,E240=0,G240=0,I240=0,O240=0,J240=0),1,0)</f>
        <v>1</v>
      </c>
      <c r="I240">
        <v>0</v>
      </c>
      <c r="J240">
        <v>0</v>
      </c>
      <c r="K240">
        <v>8183.333333333333</v>
      </c>
      <c r="L240">
        <v>0</v>
      </c>
      <c r="M240">
        <v>0.43040548390844663</v>
      </c>
      <c r="N240">
        <v>1</v>
      </c>
      <c r="O240">
        <v>0</v>
      </c>
      <c r="Q240">
        <f t="shared" si="18"/>
        <v>8759.2546908271015</v>
      </c>
      <c r="R240">
        <f>Q240-B240</f>
        <v>911.25469082710151</v>
      </c>
      <c r="S240">
        <f t="shared" si="19"/>
        <v>911.25469082710151</v>
      </c>
      <c r="T240" s="8">
        <f>S240/B240</f>
        <v>0.11611298303097624</v>
      </c>
      <c r="U240">
        <v>1581</v>
      </c>
      <c r="V240">
        <f t="shared" si="20"/>
        <v>16402.584434887827</v>
      </c>
      <c r="W240">
        <f t="shared" si="21"/>
        <v>28458</v>
      </c>
      <c r="X240">
        <f t="shared" si="22"/>
        <v>911.25469082710151</v>
      </c>
      <c r="Y240">
        <f t="shared" si="23"/>
        <v>830385.11155439634</v>
      </c>
    </row>
    <row r="241" spans="1:25" x14ac:dyDescent="0.35">
      <c r="A241" s="1">
        <v>41155</v>
      </c>
      <c r="B241">
        <v>5397</v>
      </c>
      <c r="C241">
        <v>7762.4</v>
      </c>
      <c r="D241">
        <v>6839</v>
      </c>
      <c r="E241">
        <v>0</v>
      </c>
      <c r="F241">
        <v>7848</v>
      </c>
      <c r="G241">
        <v>0</v>
      </c>
      <c r="H241">
        <f>IF(AND(L241=0,E241=0,G241=0,I241=0,O241=0,J241=0),1,0)</f>
        <v>0</v>
      </c>
      <c r="I241">
        <v>1</v>
      </c>
      <c r="J241">
        <v>0</v>
      </c>
      <c r="K241">
        <v>8328.6666666666661</v>
      </c>
      <c r="L241">
        <v>0</v>
      </c>
      <c r="M241">
        <v>0.21523178807947019</v>
      </c>
      <c r="N241">
        <v>0</v>
      </c>
      <c r="O241">
        <v>0</v>
      </c>
      <c r="Q241">
        <f t="shared" si="18"/>
        <v>7132.6136842263531</v>
      </c>
      <c r="R241">
        <f>Q241-B241</f>
        <v>1735.6136842263531</v>
      </c>
      <c r="S241">
        <f t="shared" si="19"/>
        <v>1735.6136842263531</v>
      </c>
      <c r="T241" s="8">
        <f>S241/B241</f>
        <v>0.32158860185776417</v>
      </c>
      <c r="U241">
        <v>2340</v>
      </c>
      <c r="V241">
        <f t="shared" si="20"/>
        <v>31241.046316074357</v>
      </c>
      <c r="W241">
        <f t="shared" si="21"/>
        <v>42120</v>
      </c>
      <c r="X241">
        <f t="shared" si="22"/>
        <v>1735.6136842263531</v>
      </c>
      <c r="Y241">
        <f t="shared" si="23"/>
        <v>3012354.8608737751</v>
      </c>
    </row>
    <row r="242" spans="1:25" x14ac:dyDescent="0.35">
      <c r="A242" s="1">
        <v>41156</v>
      </c>
      <c r="B242">
        <v>5752</v>
      </c>
      <c r="C242">
        <v>7559</v>
      </c>
      <c r="D242">
        <v>6209</v>
      </c>
      <c r="E242">
        <v>0</v>
      </c>
      <c r="F242">
        <v>5397</v>
      </c>
      <c r="G242">
        <v>0</v>
      </c>
      <c r="H242">
        <f>IF(AND(L242=0,E242=0,G242=0,I242=0,O242=0,J242=0),1,0)</f>
        <v>0</v>
      </c>
      <c r="I242">
        <v>0</v>
      </c>
      <c r="J242">
        <v>0</v>
      </c>
      <c r="K242">
        <v>7230.666666666667</v>
      </c>
      <c r="L242">
        <v>1</v>
      </c>
      <c r="M242">
        <v>0.54124549785058673</v>
      </c>
      <c r="N242">
        <v>0</v>
      </c>
      <c r="O242">
        <v>0</v>
      </c>
      <c r="Q242">
        <f t="shared" si="18"/>
        <v>6687.5688471976064</v>
      </c>
      <c r="R242">
        <f>Q242-B242</f>
        <v>935.56884719760637</v>
      </c>
      <c r="S242">
        <f t="shared" si="19"/>
        <v>935.56884719760637</v>
      </c>
      <c r="T242" s="8">
        <f>S242/B242</f>
        <v>0.16265105132086341</v>
      </c>
      <c r="U242">
        <v>1289</v>
      </c>
      <c r="V242">
        <f t="shared" si="20"/>
        <v>16840.239249556915</v>
      </c>
      <c r="W242">
        <f t="shared" si="21"/>
        <v>23202</v>
      </c>
      <c r="X242">
        <f t="shared" si="22"/>
        <v>935.56884719760637</v>
      </c>
      <c r="Y242">
        <f t="shared" si="23"/>
        <v>875289.06784665817</v>
      </c>
    </row>
    <row r="243" spans="1:25" x14ac:dyDescent="0.35">
      <c r="A243" s="1">
        <v>41157</v>
      </c>
      <c r="B243">
        <v>5373</v>
      </c>
      <c r="C243">
        <v>7227</v>
      </c>
      <c r="D243">
        <v>6414</v>
      </c>
      <c r="E243">
        <v>1</v>
      </c>
      <c r="F243">
        <v>5752</v>
      </c>
      <c r="G243">
        <v>0</v>
      </c>
      <c r="H243">
        <f>IF(AND(L243=0,E243=0,G243=0,I243=0,O243=0,J243=0),1,0)</f>
        <v>0</v>
      </c>
      <c r="I243">
        <v>0</v>
      </c>
      <c r="J243">
        <v>0</v>
      </c>
      <c r="K243">
        <v>6332.333333333333</v>
      </c>
      <c r="L243">
        <v>0</v>
      </c>
      <c r="M243">
        <v>0.45596607412571161</v>
      </c>
      <c r="N243">
        <v>0</v>
      </c>
      <c r="O243">
        <v>0</v>
      </c>
      <c r="Q243">
        <f t="shared" si="18"/>
        <v>6155.8852484395466</v>
      </c>
      <c r="R243">
        <f>Q243-B243</f>
        <v>782.88524843954656</v>
      </c>
      <c r="S243">
        <f t="shared" si="19"/>
        <v>782.88524843954656</v>
      </c>
      <c r="T243" s="8">
        <f>S243/B243</f>
        <v>0.14570728614173581</v>
      </c>
      <c r="U243">
        <v>2262</v>
      </c>
      <c r="V243">
        <f t="shared" si="20"/>
        <v>14091.934471911838</v>
      </c>
      <c r="W243">
        <f t="shared" si="21"/>
        <v>40716</v>
      </c>
      <c r="X243">
        <f t="shared" si="22"/>
        <v>782.88524843954656</v>
      </c>
      <c r="Y243">
        <f t="shared" si="23"/>
        <v>612909.31222425052</v>
      </c>
    </row>
    <row r="244" spans="1:25" x14ac:dyDescent="0.35">
      <c r="A244" s="1">
        <v>41158</v>
      </c>
      <c r="B244">
        <v>5436</v>
      </c>
      <c r="C244">
        <v>6563.4</v>
      </c>
      <c r="D244">
        <v>7412</v>
      </c>
      <c r="E244">
        <v>0</v>
      </c>
      <c r="F244">
        <v>5373</v>
      </c>
      <c r="G244">
        <v>0</v>
      </c>
      <c r="H244">
        <f>IF(AND(L244=0,E244=0,G244=0,I244=0,O244=0,J244=0),1,0)</f>
        <v>0</v>
      </c>
      <c r="I244">
        <v>0</v>
      </c>
      <c r="J244">
        <v>0</v>
      </c>
      <c r="K244">
        <v>5507.333333333333</v>
      </c>
      <c r="L244">
        <v>0</v>
      </c>
      <c r="M244">
        <v>0.50731962356221683</v>
      </c>
      <c r="N244">
        <v>0</v>
      </c>
      <c r="O244">
        <v>1</v>
      </c>
      <c r="Q244">
        <f t="shared" si="18"/>
        <v>6425.1820633552325</v>
      </c>
      <c r="R244">
        <f>Q244-B244</f>
        <v>989.18206335523246</v>
      </c>
      <c r="S244">
        <f t="shared" si="19"/>
        <v>989.18206335523246</v>
      </c>
      <c r="T244" s="8">
        <f>S244/B244</f>
        <v>0.18196873865990296</v>
      </c>
      <c r="U244">
        <v>2233</v>
      </c>
      <c r="V244">
        <f t="shared" si="20"/>
        <v>17805.277140394184</v>
      </c>
      <c r="W244">
        <f t="shared" si="21"/>
        <v>40194</v>
      </c>
      <c r="X244">
        <f t="shared" si="22"/>
        <v>989.18206335523246</v>
      </c>
      <c r="Y244">
        <f t="shared" si="23"/>
        <v>978481.15446371515</v>
      </c>
    </row>
    <row r="245" spans="1:25" x14ac:dyDescent="0.35">
      <c r="A245" s="1">
        <v>41159</v>
      </c>
      <c r="B245">
        <v>7263</v>
      </c>
      <c r="C245">
        <v>5961.2</v>
      </c>
      <c r="D245">
        <v>8691</v>
      </c>
      <c r="E245">
        <v>0</v>
      </c>
      <c r="F245">
        <v>5436</v>
      </c>
      <c r="G245">
        <v>0</v>
      </c>
      <c r="H245">
        <f>IF(AND(L245=0,E245=0,G245=0,I245=0,O245=0,J245=0),1,0)</f>
        <v>0</v>
      </c>
      <c r="I245">
        <v>0</v>
      </c>
      <c r="J245">
        <v>1</v>
      </c>
      <c r="K245">
        <v>5520.333333333333</v>
      </c>
      <c r="L245">
        <v>0</v>
      </c>
      <c r="M245">
        <v>0.71226908330428718</v>
      </c>
      <c r="N245">
        <v>0</v>
      </c>
      <c r="O245">
        <v>0</v>
      </c>
      <c r="Q245">
        <f t="shared" si="18"/>
        <v>6963.0111677797013</v>
      </c>
      <c r="R245">
        <f>Q245-B245</f>
        <v>-299.98883222029872</v>
      </c>
      <c r="S245">
        <f t="shared" si="19"/>
        <v>299.98883222029872</v>
      </c>
      <c r="T245" s="8">
        <f>S245/B245</f>
        <v>4.130370813992823E-2</v>
      </c>
      <c r="U245">
        <v>603</v>
      </c>
      <c r="V245">
        <f t="shared" si="20"/>
        <v>21599.195919861508</v>
      </c>
      <c r="W245">
        <f t="shared" si="21"/>
        <v>10854</v>
      </c>
      <c r="X245">
        <f t="shared" si="22"/>
        <v>-599.97766444059744</v>
      </c>
      <c r="Y245">
        <f t="shared" si="23"/>
        <v>359973.19782759412</v>
      </c>
    </row>
    <row r="246" spans="1:25" x14ac:dyDescent="0.35">
      <c r="A246" s="1">
        <v>41160</v>
      </c>
      <c r="B246">
        <v>7986</v>
      </c>
      <c r="C246">
        <v>5844.2</v>
      </c>
      <c r="D246">
        <v>8447</v>
      </c>
      <c r="E246">
        <v>0</v>
      </c>
      <c r="F246">
        <v>7263</v>
      </c>
      <c r="G246">
        <v>1</v>
      </c>
      <c r="H246">
        <f>IF(AND(L246=0,E246=0,G246=0,I246=0,O246=0,J246=0),1,0)</f>
        <v>0</v>
      </c>
      <c r="I246">
        <v>0</v>
      </c>
      <c r="J246">
        <v>0</v>
      </c>
      <c r="K246">
        <v>6024</v>
      </c>
      <c r="L246">
        <v>0</v>
      </c>
      <c r="M246">
        <v>0.58400139421401187</v>
      </c>
      <c r="N246">
        <v>1</v>
      </c>
      <c r="O246">
        <v>0</v>
      </c>
      <c r="Q246">
        <f t="shared" si="18"/>
        <v>7831.6707386131493</v>
      </c>
      <c r="R246">
        <f>Q246-B246</f>
        <v>-154.3292613868507</v>
      </c>
      <c r="S246">
        <f t="shared" si="19"/>
        <v>154.3292613868507</v>
      </c>
      <c r="T246" s="8">
        <f>S246/B246</f>
        <v>1.9324976382024881E-2</v>
      </c>
      <c r="U246">
        <v>980</v>
      </c>
      <c r="V246">
        <f t="shared" si="20"/>
        <v>11111.706819853251</v>
      </c>
      <c r="W246">
        <f t="shared" si="21"/>
        <v>17640</v>
      </c>
      <c r="X246">
        <f t="shared" si="22"/>
        <v>-308.65852277370141</v>
      </c>
      <c r="Y246">
        <f t="shared" si="23"/>
        <v>95270.083680843556</v>
      </c>
    </row>
    <row r="247" spans="1:25" x14ac:dyDescent="0.35">
      <c r="A247" s="1">
        <v>41161</v>
      </c>
      <c r="B247">
        <v>7444</v>
      </c>
      <c r="C247">
        <v>6362</v>
      </c>
      <c r="D247">
        <v>7848</v>
      </c>
      <c r="E247">
        <v>0</v>
      </c>
      <c r="F247">
        <v>7986</v>
      </c>
      <c r="G247">
        <v>0</v>
      </c>
      <c r="H247">
        <f>IF(AND(L247=0,E247=0,G247=0,I247=0,O247=0,J247=0),1,0)</f>
        <v>1</v>
      </c>
      <c r="I247">
        <v>0</v>
      </c>
      <c r="J247">
        <v>0</v>
      </c>
      <c r="K247">
        <v>6895</v>
      </c>
      <c r="L247">
        <v>0</v>
      </c>
      <c r="M247">
        <v>0.437028000464738</v>
      </c>
      <c r="N247">
        <v>1</v>
      </c>
      <c r="O247">
        <v>0</v>
      </c>
      <c r="Q247">
        <f t="shared" si="18"/>
        <v>7975.7768777542578</v>
      </c>
      <c r="R247">
        <f>Q247-B247</f>
        <v>531.77687775425784</v>
      </c>
      <c r="S247">
        <f t="shared" si="19"/>
        <v>531.77687775425784</v>
      </c>
      <c r="T247" s="8">
        <f>S247/B247</f>
        <v>7.1436979816531146E-2</v>
      </c>
      <c r="U247">
        <v>1321</v>
      </c>
      <c r="V247">
        <f t="shared" si="20"/>
        <v>9571.9837995766411</v>
      </c>
      <c r="W247">
        <f t="shared" si="21"/>
        <v>23778</v>
      </c>
      <c r="X247">
        <f t="shared" si="22"/>
        <v>531.77687775425784</v>
      </c>
      <c r="Y247">
        <f t="shared" si="23"/>
        <v>282786.6477140669</v>
      </c>
    </row>
    <row r="248" spans="1:25" x14ac:dyDescent="0.35">
      <c r="A248" s="1">
        <v>41162</v>
      </c>
      <c r="B248">
        <v>5029</v>
      </c>
      <c r="C248">
        <v>6700.4</v>
      </c>
      <c r="D248">
        <v>5397</v>
      </c>
      <c r="E248">
        <v>0</v>
      </c>
      <c r="F248">
        <v>7444</v>
      </c>
      <c r="G248">
        <v>0</v>
      </c>
      <c r="H248">
        <f>IF(AND(L248=0,E248=0,G248=0,I248=0,O248=0,J248=0),1,0)</f>
        <v>0</v>
      </c>
      <c r="I248">
        <v>1</v>
      </c>
      <c r="J248">
        <v>0</v>
      </c>
      <c r="K248">
        <v>7564.333333333333</v>
      </c>
      <c r="L248">
        <v>0</v>
      </c>
      <c r="M248">
        <v>0.21941443011502265</v>
      </c>
      <c r="N248">
        <v>0</v>
      </c>
      <c r="O248">
        <v>0</v>
      </c>
      <c r="Q248">
        <f t="shared" si="18"/>
        <v>6336.1445763661304</v>
      </c>
      <c r="R248">
        <f>Q248-B248</f>
        <v>1307.1445763661304</v>
      </c>
      <c r="S248">
        <f t="shared" si="19"/>
        <v>1307.1445763661304</v>
      </c>
      <c r="T248" s="8">
        <f>S248/B248</f>
        <v>0.25992137131957255</v>
      </c>
      <c r="U248">
        <v>1989</v>
      </c>
      <c r="V248">
        <f t="shared" si="20"/>
        <v>23528.602374590348</v>
      </c>
      <c r="W248">
        <f t="shared" si="21"/>
        <v>35802</v>
      </c>
      <c r="X248">
        <f t="shared" si="22"/>
        <v>1307.1445763661304</v>
      </c>
      <c r="Y248">
        <f t="shared" si="23"/>
        <v>1708626.9435233907</v>
      </c>
    </row>
    <row r="249" spans="1:25" x14ac:dyDescent="0.35">
      <c r="A249" s="1">
        <v>41163</v>
      </c>
      <c r="B249">
        <v>5327</v>
      </c>
      <c r="C249">
        <v>6631.6</v>
      </c>
      <c r="D249">
        <v>5752</v>
      </c>
      <c r="E249">
        <v>0</v>
      </c>
      <c r="F249">
        <v>5029</v>
      </c>
      <c r="G249">
        <v>0</v>
      </c>
      <c r="H249">
        <f>IF(AND(L249=0,E249=0,G249=0,I249=0,O249=0,J249=0),1,0)</f>
        <v>0</v>
      </c>
      <c r="I249">
        <v>0</v>
      </c>
      <c r="J249">
        <v>0</v>
      </c>
      <c r="K249">
        <v>6819.666666666667</v>
      </c>
      <c r="L249">
        <v>1</v>
      </c>
      <c r="M249">
        <v>0.53462298129429531</v>
      </c>
      <c r="N249">
        <v>0</v>
      </c>
      <c r="O249">
        <v>0</v>
      </c>
      <c r="Q249">
        <f t="shared" si="18"/>
        <v>6305.2666808274298</v>
      </c>
      <c r="R249">
        <f>Q249-B249</f>
        <v>978.26668082742981</v>
      </c>
      <c r="S249">
        <f t="shared" si="19"/>
        <v>978.26668082742981</v>
      </c>
      <c r="T249" s="8">
        <f>S249/B249</f>
        <v>0.18364307881123143</v>
      </c>
      <c r="U249">
        <v>1892</v>
      </c>
      <c r="V249">
        <f t="shared" si="20"/>
        <v>17608.800254893737</v>
      </c>
      <c r="W249">
        <f t="shared" si="21"/>
        <v>34056</v>
      </c>
      <c r="X249">
        <f t="shared" si="22"/>
        <v>978.26668082742981</v>
      </c>
      <c r="Y249">
        <f t="shared" si="23"/>
        <v>957005.69881711644</v>
      </c>
    </row>
    <row r="250" spans="1:25" x14ac:dyDescent="0.35">
      <c r="A250" s="1">
        <v>41164</v>
      </c>
      <c r="B250">
        <v>5012</v>
      </c>
      <c r="C250">
        <v>6609.8</v>
      </c>
      <c r="D250">
        <v>5373</v>
      </c>
      <c r="E250">
        <v>1</v>
      </c>
      <c r="F250">
        <v>5327</v>
      </c>
      <c r="G250">
        <v>0</v>
      </c>
      <c r="H250">
        <f>IF(AND(L250=0,E250=0,G250=0,I250=0,O250=0,J250=0),1,0)</f>
        <v>0</v>
      </c>
      <c r="I250">
        <v>0</v>
      </c>
      <c r="J250">
        <v>0</v>
      </c>
      <c r="K250">
        <v>5933.333333333333</v>
      </c>
      <c r="L250">
        <v>0</v>
      </c>
      <c r="M250">
        <v>0.46340188218891598</v>
      </c>
      <c r="N250">
        <v>0</v>
      </c>
      <c r="O250">
        <v>0</v>
      </c>
      <c r="Q250">
        <f t="shared" si="18"/>
        <v>5594.3176720888159</v>
      </c>
      <c r="R250">
        <f>Q250-B250</f>
        <v>582.31767208881593</v>
      </c>
      <c r="S250">
        <f t="shared" si="19"/>
        <v>582.31767208881593</v>
      </c>
      <c r="T250" s="8">
        <f>S250/B250</f>
        <v>0.11618469115898163</v>
      </c>
      <c r="U250">
        <v>2102</v>
      </c>
      <c r="V250">
        <f t="shared" si="20"/>
        <v>10481.718097598687</v>
      </c>
      <c r="W250">
        <f t="shared" si="21"/>
        <v>37836</v>
      </c>
      <c r="X250">
        <f t="shared" si="22"/>
        <v>582.31767208881593</v>
      </c>
      <c r="Y250">
        <f t="shared" si="23"/>
        <v>339093.87122693774</v>
      </c>
    </row>
    <row r="251" spans="1:25" x14ac:dyDescent="0.35">
      <c r="A251" s="1">
        <v>41165</v>
      </c>
      <c r="B251">
        <v>6084</v>
      </c>
      <c r="C251">
        <v>6159.6</v>
      </c>
      <c r="D251">
        <v>5436</v>
      </c>
      <c r="E251">
        <v>0</v>
      </c>
      <c r="F251">
        <v>5012</v>
      </c>
      <c r="G251">
        <v>0</v>
      </c>
      <c r="H251">
        <f>IF(AND(L251=0,E251=0,G251=0,I251=0,O251=0,J251=0),1,0)</f>
        <v>0</v>
      </c>
      <c r="I251">
        <v>0</v>
      </c>
      <c r="J251">
        <v>0</v>
      </c>
      <c r="K251">
        <v>5122.666666666667</v>
      </c>
      <c r="L251">
        <v>0</v>
      </c>
      <c r="M251">
        <v>0.6245497850586732</v>
      </c>
      <c r="N251">
        <v>0</v>
      </c>
      <c r="O251">
        <v>1</v>
      </c>
      <c r="Q251">
        <f t="shared" si="18"/>
        <v>5621.0437724681178</v>
      </c>
      <c r="R251">
        <f>Q251-B251</f>
        <v>-462.95622753188218</v>
      </c>
      <c r="S251">
        <f t="shared" si="19"/>
        <v>462.95622753188218</v>
      </c>
      <c r="T251" s="8">
        <f>S251/B251</f>
        <v>7.6094054492419821E-2</v>
      </c>
      <c r="U251">
        <v>1186</v>
      </c>
      <c r="V251">
        <f t="shared" si="20"/>
        <v>33332.848382295517</v>
      </c>
      <c r="W251">
        <f t="shared" si="21"/>
        <v>21348</v>
      </c>
      <c r="X251">
        <f t="shared" si="22"/>
        <v>-925.91245506376436</v>
      </c>
      <c r="Y251">
        <f t="shared" si="23"/>
        <v>857313.87444220739</v>
      </c>
    </row>
    <row r="252" spans="1:25" x14ac:dyDescent="0.35">
      <c r="A252" s="1">
        <v>41166</v>
      </c>
      <c r="B252">
        <v>6172</v>
      </c>
      <c r="C252">
        <v>5779.2</v>
      </c>
      <c r="D252">
        <v>7263</v>
      </c>
      <c r="E252">
        <v>0</v>
      </c>
      <c r="F252">
        <v>6084</v>
      </c>
      <c r="G252">
        <v>0</v>
      </c>
      <c r="H252">
        <f>IF(AND(L252=0,E252=0,G252=0,I252=0,O252=0,J252=0),1,0)</f>
        <v>0</v>
      </c>
      <c r="I252">
        <v>0</v>
      </c>
      <c r="J252">
        <v>1</v>
      </c>
      <c r="K252">
        <v>5474.333333333333</v>
      </c>
      <c r="L252">
        <v>0</v>
      </c>
      <c r="M252">
        <v>0.51022423608690604</v>
      </c>
      <c r="N252">
        <v>0</v>
      </c>
      <c r="O252">
        <v>0</v>
      </c>
      <c r="Q252">
        <f t="shared" si="18"/>
        <v>6732.4688640011891</v>
      </c>
      <c r="R252">
        <f>Q252-B252</f>
        <v>560.4688640011891</v>
      </c>
      <c r="S252">
        <f t="shared" si="19"/>
        <v>560.4688640011891</v>
      </c>
      <c r="T252" s="8">
        <f>S252/B252</f>
        <v>9.0808305897794733E-2</v>
      </c>
      <c r="U252">
        <v>1219</v>
      </c>
      <c r="V252">
        <f t="shared" si="20"/>
        <v>10088.439552021404</v>
      </c>
      <c r="W252">
        <f t="shared" si="21"/>
        <v>21942</v>
      </c>
      <c r="X252">
        <f t="shared" si="22"/>
        <v>560.4688640011891</v>
      </c>
      <c r="Y252">
        <f t="shared" si="23"/>
        <v>314125.34751478338</v>
      </c>
    </row>
    <row r="253" spans="1:25" x14ac:dyDescent="0.35">
      <c r="A253" s="1">
        <v>41167</v>
      </c>
      <c r="B253">
        <v>7222</v>
      </c>
      <c r="C253">
        <v>5524.8</v>
      </c>
      <c r="D253">
        <v>7986</v>
      </c>
      <c r="E253">
        <v>0</v>
      </c>
      <c r="F253">
        <v>6172</v>
      </c>
      <c r="G253">
        <v>1</v>
      </c>
      <c r="H253">
        <f>IF(AND(L253=0,E253=0,G253=0,I253=0,O253=0,J253=0),1,0)</f>
        <v>0</v>
      </c>
      <c r="I253">
        <v>0</v>
      </c>
      <c r="J253">
        <v>0</v>
      </c>
      <c r="K253">
        <v>5756</v>
      </c>
      <c r="L253">
        <v>0</v>
      </c>
      <c r="M253">
        <v>0.62199372603694669</v>
      </c>
      <c r="N253">
        <v>1</v>
      </c>
      <c r="O253">
        <v>0</v>
      </c>
      <c r="Q253">
        <f t="shared" si="18"/>
        <v>7283.0439674237969</v>
      </c>
      <c r="R253">
        <f>Q253-B253</f>
        <v>61.043967423796857</v>
      </c>
      <c r="S253">
        <f t="shared" si="19"/>
        <v>61.043967423796857</v>
      </c>
      <c r="T253" s="8">
        <f>S253/B253</f>
        <v>8.4525017202709586E-3</v>
      </c>
      <c r="U253">
        <v>1451</v>
      </c>
      <c r="V253">
        <f t="shared" si="20"/>
        <v>1098.7914136283434</v>
      </c>
      <c r="W253">
        <f t="shared" si="21"/>
        <v>26118</v>
      </c>
      <c r="X253">
        <f t="shared" si="22"/>
        <v>61.043967423796857</v>
      </c>
      <c r="Y253">
        <f t="shared" si="23"/>
        <v>3726.3659588375717</v>
      </c>
    </row>
    <row r="254" spans="1:25" x14ac:dyDescent="0.35">
      <c r="A254" s="1">
        <v>41168</v>
      </c>
      <c r="B254">
        <v>6819</v>
      </c>
      <c r="C254">
        <v>5963.4</v>
      </c>
      <c r="D254">
        <v>7444</v>
      </c>
      <c r="E254">
        <v>0</v>
      </c>
      <c r="F254">
        <v>7222</v>
      </c>
      <c r="G254">
        <v>0</v>
      </c>
      <c r="H254">
        <f>IF(AND(L254=0,E254=0,G254=0,I254=0,O254=0,J254=0),1,0)</f>
        <v>1</v>
      </c>
      <c r="I254">
        <v>0</v>
      </c>
      <c r="J254">
        <v>0</v>
      </c>
      <c r="K254">
        <v>6492.666666666667</v>
      </c>
      <c r="L254">
        <v>0</v>
      </c>
      <c r="M254">
        <v>0.45317764610201</v>
      </c>
      <c r="N254">
        <v>1</v>
      </c>
      <c r="O254">
        <v>0</v>
      </c>
      <c r="Q254">
        <f t="shared" si="18"/>
        <v>7493.9301877368762</v>
      </c>
      <c r="R254">
        <f>Q254-B254</f>
        <v>674.93018773687618</v>
      </c>
      <c r="S254">
        <f t="shared" si="19"/>
        <v>674.93018773687618</v>
      </c>
      <c r="T254" s="8">
        <f>S254/B254</f>
        <v>9.8977883522052529E-2</v>
      </c>
      <c r="U254">
        <v>1712</v>
      </c>
      <c r="V254">
        <f t="shared" si="20"/>
        <v>12148.743379263771</v>
      </c>
      <c r="W254">
        <f t="shared" si="21"/>
        <v>30816</v>
      </c>
      <c r="X254">
        <f t="shared" si="22"/>
        <v>674.93018773687618</v>
      </c>
      <c r="Y254">
        <f t="shared" si="23"/>
        <v>455530.75831853494</v>
      </c>
    </row>
    <row r="255" spans="1:25" x14ac:dyDescent="0.35">
      <c r="A255" s="1">
        <v>41169</v>
      </c>
      <c r="B255">
        <v>5059</v>
      </c>
      <c r="C255">
        <v>6261.8</v>
      </c>
      <c r="D255">
        <v>5029</v>
      </c>
      <c r="E255">
        <v>0</v>
      </c>
      <c r="F255">
        <v>6819</v>
      </c>
      <c r="G255">
        <v>0</v>
      </c>
      <c r="H255">
        <f>IF(AND(L255=0,E255=0,G255=0,I255=0,O255=0,J255=0),1,0)</f>
        <v>0</v>
      </c>
      <c r="I255">
        <v>1</v>
      </c>
      <c r="J255">
        <v>0</v>
      </c>
      <c r="K255">
        <v>6737.666666666667</v>
      </c>
      <c r="L255">
        <v>0</v>
      </c>
      <c r="M255">
        <v>0.29551527826187984</v>
      </c>
      <c r="N255">
        <v>0</v>
      </c>
      <c r="O255">
        <v>0</v>
      </c>
      <c r="Q255">
        <f t="shared" si="18"/>
        <v>5758.5626769934743</v>
      </c>
      <c r="R255">
        <f>Q255-B255</f>
        <v>699.56267699347427</v>
      </c>
      <c r="S255">
        <f t="shared" si="19"/>
        <v>699.56267699347427</v>
      </c>
      <c r="T255" s="8">
        <f>S255/B255</f>
        <v>0.13828082170260411</v>
      </c>
      <c r="U255">
        <v>1575</v>
      </c>
      <c r="V255">
        <f t="shared" si="20"/>
        <v>12592.128185882537</v>
      </c>
      <c r="W255">
        <f t="shared" si="21"/>
        <v>28350</v>
      </c>
      <c r="X255">
        <f t="shared" si="22"/>
        <v>699.56267699347427</v>
      </c>
      <c r="Y255">
        <f t="shared" si="23"/>
        <v>489387.939042276</v>
      </c>
    </row>
    <row r="256" spans="1:25" x14ac:dyDescent="0.35">
      <c r="A256" s="1">
        <v>41170</v>
      </c>
      <c r="B256">
        <v>4676</v>
      </c>
      <c r="C256">
        <v>6271.2</v>
      </c>
      <c r="D256">
        <v>5327</v>
      </c>
      <c r="E256">
        <v>0</v>
      </c>
      <c r="F256">
        <v>5059</v>
      </c>
      <c r="G256">
        <v>0</v>
      </c>
      <c r="H256">
        <f>IF(AND(L256=0,E256=0,G256=0,I256=0,O256=0,J256=0),1,0)</f>
        <v>0</v>
      </c>
      <c r="I256">
        <v>0</v>
      </c>
      <c r="J256">
        <v>0</v>
      </c>
      <c r="K256">
        <v>6366.666666666667</v>
      </c>
      <c r="L256">
        <v>1</v>
      </c>
      <c r="M256">
        <v>0.45550133612176136</v>
      </c>
      <c r="N256">
        <v>0</v>
      </c>
      <c r="O256">
        <v>0</v>
      </c>
      <c r="Q256">
        <f t="shared" si="18"/>
        <v>6035.7652002759587</v>
      </c>
      <c r="R256">
        <f>Q256-B256</f>
        <v>1359.7652002759587</v>
      </c>
      <c r="S256">
        <f t="shared" si="19"/>
        <v>1359.7652002759587</v>
      </c>
      <c r="T256" s="8">
        <f>S256/B256</f>
        <v>0.29079666387424269</v>
      </c>
      <c r="U256">
        <v>2240</v>
      </c>
      <c r="V256">
        <f t="shared" si="20"/>
        <v>24475.773604967257</v>
      </c>
      <c r="W256">
        <f t="shared" si="21"/>
        <v>40320</v>
      </c>
      <c r="X256">
        <f t="shared" si="22"/>
        <v>1359.7652002759587</v>
      </c>
      <c r="Y256">
        <f t="shared" si="23"/>
        <v>1848961.399881518</v>
      </c>
    </row>
    <row r="257" spans="1:25" x14ac:dyDescent="0.35">
      <c r="A257" s="1">
        <v>41171</v>
      </c>
      <c r="B257">
        <v>3000</v>
      </c>
      <c r="C257">
        <v>5989.6</v>
      </c>
      <c r="D257">
        <v>5012</v>
      </c>
      <c r="E257">
        <v>1</v>
      </c>
      <c r="F257">
        <v>4676</v>
      </c>
      <c r="G257">
        <v>0</v>
      </c>
      <c r="H257">
        <f>IF(AND(L257=0,E257=0,G257=0,I257=0,O257=0,J257=0),1,0)</f>
        <v>0</v>
      </c>
      <c r="I257">
        <v>0</v>
      </c>
      <c r="J257">
        <v>0</v>
      </c>
      <c r="K257">
        <v>5518</v>
      </c>
      <c r="L257">
        <v>0</v>
      </c>
      <c r="M257">
        <v>0.30527477634483557</v>
      </c>
      <c r="N257">
        <v>0</v>
      </c>
      <c r="O257">
        <v>0</v>
      </c>
      <c r="Q257">
        <f t="shared" si="18"/>
        <v>5153.7928373958675</v>
      </c>
      <c r="R257">
        <f>Q257-B257</f>
        <v>2153.7928373958675</v>
      </c>
      <c r="S257">
        <f t="shared" si="19"/>
        <v>2153.7928373958675</v>
      </c>
      <c r="T257" s="8">
        <f>S257/B257</f>
        <v>0.71793094579862249</v>
      </c>
      <c r="U257">
        <v>272</v>
      </c>
      <c r="V257">
        <f t="shared" si="20"/>
        <v>38768.271073125616</v>
      </c>
      <c r="W257">
        <f t="shared" si="21"/>
        <v>4896</v>
      </c>
      <c r="X257">
        <f t="shared" si="22"/>
        <v>2153.7928373958675</v>
      </c>
      <c r="Y257">
        <f t="shared" si="23"/>
        <v>4638823.5864177421</v>
      </c>
    </row>
    <row r="258" spans="1:25" x14ac:dyDescent="0.35">
      <c r="A258" s="1">
        <v>41172</v>
      </c>
      <c r="B258">
        <v>5739</v>
      </c>
      <c r="C258">
        <v>5355.2</v>
      </c>
      <c r="D258">
        <v>6084</v>
      </c>
      <c r="E258">
        <v>0</v>
      </c>
      <c r="F258">
        <v>3000</v>
      </c>
      <c r="G258">
        <v>0</v>
      </c>
      <c r="H258">
        <f>IF(AND(L258=0,E258=0,G258=0,I258=0,O258=0,J258=0),1,0)</f>
        <v>0</v>
      </c>
      <c r="I258">
        <v>0</v>
      </c>
      <c r="J258">
        <v>0</v>
      </c>
      <c r="K258">
        <v>4245</v>
      </c>
      <c r="L258">
        <v>0</v>
      </c>
      <c r="M258">
        <v>0.81822934820494941</v>
      </c>
      <c r="N258">
        <v>0</v>
      </c>
      <c r="O258">
        <v>1</v>
      </c>
      <c r="Q258">
        <f t="shared" si="18"/>
        <v>4903.2957718186753</v>
      </c>
      <c r="R258">
        <f>Q258-B258</f>
        <v>-835.70422818132465</v>
      </c>
      <c r="S258">
        <f t="shared" si="19"/>
        <v>835.70422818132465</v>
      </c>
      <c r="T258" s="8">
        <f>S258/B258</f>
        <v>0.14561844017796213</v>
      </c>
      <c r="U258">
        <v>1134</v>
      </c>
      <c r="V258">
        <f t="shared" si="20"/>
        <v>60170.704429055375</v>
      </c>
      <c r="W258">
        <f t="shared" si="21"/>
        <v>20412</v>
      </c>
      <c r="X258">
        <f t="shared" si="22"/>
        <v>-1671.4084563626493</v>
      </c>
      <c r="Y258">
        <f t="shared" si="23"/>
        <v>2793606.2280005743</v>
      </c>
    </row>
    <row r="259" spans="1:25" x14ac:dyDescent="0.35">
      <c r="A259" s="1">
        <v>41173</v>
      </c>
      <c r="B259">
        <v>4628.5</v>
      </c>
      <c r="C259">
        <v>5058.6000000000004</v>
      </c>
      <c r="D259">
        <v>6172</v>
      </c>
      <c r="E259">
        <v>0</v>
      </c>
      <c r="F259">
        <v>5739</v>
      </c>
      <c r="G259">
        <v>0</v>
      </c>
      <c r="H259">
        <f>IF(AND(L259=0,E259=0,G259=0,I259=0,O259=0,J259=0),1,0)</f>
        <v>0</v>
      </c>
      <c r="I259">
        <v>0</v>
      </c>
      <c r="J259">
        <v>1</v>
      </c>
      <c r="K259">
        <v>4471.666666666667</v>
      </c>
      <c r="L259">
        <v>0</v>
      </c>
      <c r="M259">
        <v>0.37097711165330544</v>
      </c>
      <c r="N259">
        <v>0</v>
      </c>
      <c r="O259">
        <v>0</v>
      </c>
      <c r="Q259">
        <f t="shared" ref="Q259:Q322" si="24">$AA$2+SUMPRODUCT(D259:K259,$AB$2:$AI$2)</f>
        <v>5970.8651897985183</v>
      </c>
      <c r="R259">
        <f>Q259-B259</f>
        <v>1342.3651897985183</v>
      </c>
      <c r="S259">
        <f t="shared" ref="S259:S322" si="25">ABS(R259)</f>
        <v>1342.3651897985183</v>
      </c>
      <c r="T259" s="8">
        <f>S259/B259</f>
        <v>0.29002164627817184</v>
      </c>
      <c r="U259">
        <v>4162</v>
      </c>
      <c r="V259">
        <f t="shared" ref="V259:V322" si="26">IF(R259&lt;0,R259*-72,R259*18)</f>
        <v>24162.573416373329</v>
      </c>
      <c r="W259">
        <f t="shared" ref="W259:W322" si="27">U259*18</f>
        <v>74916</v>
      </c>
      <c r="X259">
        <f t="shared" ref="X259:X322" si="28">IF(R259&lt;0,R259*2,R259)</f>
        <v>1342.3651897985183</v>
      </c>
      <c r="Y259">
        <f t="shared" ref="Y259:Y322" si="29">X259^2</f>
        <v>1801944.3027828119</v>
      </c>
    </row>
    <row r="260" spans="1:25" x14ac:dyDescent="0.35">
      <c r="A260" s="1">
        <v>41174</v>
      </c>
      <c r="B260">
        <v>6288</v>
      </c>
      <c r="C260">
        <v>4620.5</v>
      </c>
      <c r="D260">
        <v>7222</v>
      </c>
      <c r="E260">
        <v>0</v>
      </c>
      <c r="F260">
        <v>4628.5</v>
      </c>
      <c r="G260">
        <v>1</v>
      </c>
      <c r="H260">
        <f>IF(AND(L260=0,E260=0,G260=0,I260=0,O260=0,J260=0),1,0)</f>
        <v>0</v>
      </c>
      <c r="I260">
        <v>0</v>
      </c>
      <c r="J260">
        <v>0</v>
      </c>
      <c r="K260">
        <v>4455.833333333333</v>
      </c>
      <c r="L260">
        <v>0</v>
      </c>
      <c r="M260">
        <v>0.69280817938886952</v>
      </c>
      <c r="N260">
        <v>1</v>
      </c>
      <c r="O260">
        <v>0</v>
      </c>
      <c r="Q260">
        <f t="shared" si="24"/>
        <v>6155.2855544787471</v>
      </c>
      <c r="R260">
        <f>Q260-B260</f>
        <v>-132.71444552125286</v>
      </c>
      <c r="S260">
        <f t="shared" si="25"/>
        <v>132.71444552125286</v>
      </c>
      <c r="T260" s="8">
        <f>S260/B260</f>
        <v>2.11059868831509E-2</v>
      </c>
      <c r="U260">
        <v>836</v>
      </c>
      <c r="V260">
        <f t="shared" si="26"/>
        <v>9555.4400775302056</v>
      </c>
      <c r="W260">
        <f t="shared" si="27"/>
        <v>15048</v>
      </c>
      <c r="X260">
        <f t="shared" si="28"/>
        <v>-265.42889104250571</v>
      </c>
      <c r="Y260">
        <f t="shared" si="29"/>
        <v>70452.496200054375</v>
      </c>
    </row>
    <row r="261" spans="1:25" x14ac:dyDescent="0.35">
      <c r="A261" s="1">
        <v>41175</v>
      </c>
      <c r="B261">
        <v>6844</v>
      </c>
      <c r="C261">
        <v>4866.3</v>
      </c>
      <c r="D261">
        <v>6819</v>
      </c>
      <c r="E261">
        <v>0</v>
      </c>
      <c r="F261">
        <v>6288</v>
      </c>
      <c r="G261">
        <v>0</v>
      </c>
      <c r="H261">
        <f>IF(AND(L261=0,E261=0,G261=0,I261=0,O261=0,J261=0),1,0)</f>
        <v>1</v>
      </c>
      <c r="I261">
        <v>0</v>
      </c>
      <c r="J261">
        <v>0</v>
      </c>
      <c r="K261">
        <v>5551.833333333333</v>
      </c>
      <c r="L261">
        <v>0</v>
      </c>
      <c r="M261">
        <v>0.5645985825490879</v>
      </c>
      <c r="N261">
        <v>1</v>
      </c>
      <c r="O261">
        <v>0</v>
      </c>
      <c r="Q261">
        <f t="shared" si="24"/>
        <v>6711.6356298508144</v>
      </c>
      <c r="R261">
        <f>Q261-B261</f>
        <v>-132.36437014918556</v>
      </c>
      <c r="S261">
        <f t="shared" si="25"/>
        <v>132.36437014918556</v>
      </c>
      <c r="T261" s="8">
        <f>S261/B261</f>
        <v>1.9340206041669427E-2</v>
      </c>
      <c r="U261">
        <v>1051</v>
      </c>
      <c r="V261">
        <f t="shared" si="26"/>
        <v>9530.2346507413604</v>
      </c>
      <c r="W261">
        <f t="shared" si="27"/>
        <v>18918</v>
      </c>
      <c r="X261">
        <f t="shared" si="28"/>
        <v>-264.72874029837112</v>
      </c>
      <c r="Y261">
        <f t="shared" si="29"/>
        <v>70081.305939962418</v>
      </c>
    </row>
    <row r="262" spans="1:25" x14ac:dyDescent="0.35">
      <c r="A262" s="1">
        <v>41176</v>
      </c>
      <c r="B262">
        <v>4615</v>
      </c>
      <c r="C262">
        <v>5299.9</v>
      </c>
      <c r="D262">
        <v>5059</v>
      </c>
      <c r="E262">
        <v>0</v>
      </c>
      <c r="F262">
        <v>6844</v>
      </c>
      <c r="G262">
        <v>0</v>
      </c>
      <c r="H262">
        <f>IF(AND(L262=0,E262=0,G262=0,I262=0,O262=0,J262=0),1,0)</f>
        <v>0</v>
      </c>
      <c r="I262">
        <v>1</v>
      </c>
      <c r="J262">
        <v>0</v>
      </c>
      <c r="K262">
        <v>5920.166666666667</v>
      </c>
      <c r="L262">
        <v>0</v>
      </c>
      <c r="M262">
        <v>0.24102474729871035</v>
      </c>
      <c r="N262">
        <v>0</v>
      </c>
      <c r="O262">
        <v>0</v>
      </c>
      <c r="Q262">
        <f t="shared" si="24"/>
        <v>5490.7637037614641</v>
      </c>
      <c r="R262">
        <f>Q262-B262</f>
        <v>875.76370376146406</v>
      </c>
      <c r="S262">
        <f t="shared" si="25"/>
        <v>875.76370376146406</v>
      </c>
      <c r="T262" s="8">
        <f>S262/B262</f>
        <v>0.1897646161996672</v>
      </c>
      <c r="U262">
        <v>1840</v>
      </c>
      <c r="V262">
        <f t="shared" si="26"/>
        <v>15763.746667706353</v>
      </c>
      <c r="W262">
        <f t="shared" si="27"/>
        <v>33120</v>
      </c>
      <c r="X262">
        <f t="shared" si="28"/>
        <v>875.76370376146406</v>
      </c>
      <c r="Y262">
        <f t="shared" si="29"/>
        <v>766962.06482599734</v>
      </c>
    </row>
    <row r="263" spans="1:25" x14ac:dyDescent="0.35">
      <c r="A263" s="1">
        <v>41177</v>
      </c>
      <c r="B263">
        <v>5412</v>
      </c>
      <c r="C263">
        <v>5622.9</v>
      </c>
      <c r="D263">
        <v>4676</v>
      </c>
      <c r="E263">
        <v>0</v>
      </c>
      <c r="F263">
        <v>4615</v>
      </c>
      <c r="G263">
        <v>0</v>
      </c>
      <c r="H263">
        <f>IF(AND(L263=0,E263=0,G263=0,I263=0,O263=0,J263=0),1,0)</f>
        <v>0</v>
      </c>
      <c r="I263">
        <v>0</v>
      </c>
      <c r="J263">
        <v>0</v>
      </c>
      <c r="K263">
        <v>5915.666666666667</v>
      </c>
      <c r="L263">
        <v>1</v>
      </c>
      <c r="M263">
        <v>0.5925990472870919</v>
      </c>
      <c r="N263">
        <v>0</v>
      </c>
      <c r="O263">
        <v>0</v>
      </c>
      <c r="Q263">
        <f t="shared" si="24"/>
        <v>5561.6878391658247</v>
      </c>
      <c r="R263">
        <f>Q263-B263</f>
        <v>149.6878391658247</v>
      </c>
      <c r="S263">
        <f t="shared" si="25"/>
        <v>149.6878391658247</v>
      </c>
      <c r="T263" s="8">
        <f>S263/B263</f>
        <v>2.7658506867299464E-2</v>
      </c>
      <c r="U263">
        <v>2027</v>
      </c>
      <c r="V263">
        <f t="shared" si="26"/>
        <v>2694.3811049848446</v>
      </c>
      <c r="W263">
        <f t="shared" si="27"/>
        <v>36486</v>
      </c>
      <c r="X263">
        <f t="shared" si="28"/>
        <v>149.6878391658247</v>
      </c>
      <c r="Y263">
        <f t="shared" si="29"/>
        <v>22406.449194133802</v>
      </c>
    </row>
    <row r="264" spans="1:25" x14ac:dyDescent="0.35">
      <c r="A264" s="1">
        <v>41178</v>
      </c>
      <c r="B264">
        <v>5273</v>
      </c>
      <c r="C264">
        <v>5557.5</v>
      </c>
      <c r="D264">
        <v>3000</v>
      </c>
      <c r="E264">
        <v>1</v>
      </c>
      <c r="F264">
        <v>5412</v>
      </c>
      <c r="G264">
        <v>0</v>
      </c>
      <c r="H264">
        <f>IF(AND(L264=0,E264=0,G264=0,I264=0,O264=0,J264=0),1,0)</f>
        <v>0</v>
      </c>
      <c r="I264">
        <v>0</v>
      </c>
      <c r="J264">
        <v>0</v>
      </c>
      <c r="K264">
        <v>5623.666666666667</v>
      </c>
      <c r="L264">
        <v>0</v>
      </c>
      <c r="M264">
        <v>0.483850354362728</v>
      </c>
      <c r="N264">
        <v>0</v>
      </c>
      <c r="O264">
        <v>0</v>
      </c>
      <c r="Q264">
        <f t="shared" si="24"/>
        <v>4835.5514808776188</v>
      </c>
      <c r="R264">
        <f>Q264-B264</f>
        <v>-437.44851912238119</v>
      </c>
      <c r="S264">
        <f t="shared" si="25"/>
        <v>437.44851912238119</v>
      </c>
      <c r="T264" s="8">
        <f>S264/B264</f>
        <v>8.2960083277523453E-2</v>
      </c>
      <c r="U264">
        <v>1856</v>
      </c>
      <c r="V264">
        <f t="shared" si="26"/>
        <v>31496.293376811445</v>
      </c>
      <c r="W264">
        <f t="shared" si="27"/>
        <v>33408</v>
      </c>
      <c r="X264">
        <f t="shared" si="28"/>
        <v>-874.89703824476237</v>
      </c>
      <c r="Y264">
        <f t="shared" si="29"/>
        <v>765444.82752945716</v>
      </c>
    </row>
    <row r="265" spans="1:25" x14ac:dyDescent="0.35">
      <c r="A265" s="1">
        <v>41179</v>
      </c>
      <c r="B265">
        <v>4996</v>
      </c>
      <c r="C265">
        <v>5686.4</v>
      </c>
      <c r="D265">
        <v>5739</v>
      </c>
      <c r="E265">
        <v>0</v>
      </c>
      <c r="F265">
        <v>5273</v>
      </c>
      <c r="G265">
        <v>0</v>
      </c>
      <c r="H265">
        <f>IF(AND(L265=0,E265=0,G265=0,I265=0,O265=0,J265=0),1,0)</f>
        <v>0</v>
      </c>
      <c r="I265">
        <v>0</v>
      </c>
      <c r="J265">
        <v>0</v>
      </c>
      <c r="K265">
        <v>5100</v>
      </c>
      <c r="L265">
        <v>0</v>
      </c>
      <c r="M265">
        <v>0.4678168932264436</v>
      </c>
      <c r="N265">
        <v>0</v>
      </c>
      <c r="O265">
        <v>1</v>
      </c>
      <c r="Q265">
        <f t="shared" si="24"/>
        <v>5777.1093996480813</v>
      </c>
      <c r="R265">
        <f>Q265-B265</f>
        <v>781.10939964808131</v>
      </c>
      <c r="S265">
        <f t="shared" si="25"/>
        <v>781.10939964808131</v>
      </c>
      <c r="T265" s="8">
        <f>S265/B265</f>
        <v>0.15634695749561275</v>
      </c>
      <c r="U265">
        <v>1961</v>
      </c>
      <c r="V265">
        <f t="shared" si="26"/>
        <v>14059.969193665464</v>
      </c>
      <c r="W265">
        <f t="shared" si="27"/>
        <v>35298</v>
      </c>
      <c r="X265">
        <f t="shared" si="28"/>
        <v>781.10939964808131</v>
      </c>
      <c r="Y265">
        <f t="shared" si="29"/>
        <v>610131.89421858604</v>
      </c>
    </row>
    <row r="266" spans="1:25" x14ac:dyDescent="0.35">
      <c r="A266" s="1">
        <v>41180</v>
      </c>
      <c r="B266">
        <v>5590</v>
      </c>
      <c r="C266">
        <v>5428</v>
      </c>
      <c r="D266">
        <v>4628.5</v>
      </c>
      <c r="E266">
        <v>0</v>
      </c>
      <c r="F266">
        <v>4996</v>
      </c>
      <c r="G266">
        <v>0</v>
      </c>
      <c r="H266">
        <f>IF(AND(L266=0,E266=0,G266=0,I266=0,O266=0,J266=0),1,0)</f>
        <v>0</v>
      </c>
      <c r="I266">
        <v>0</v>
      </c>
      <c r="J266">
        <v>1</v>
      </c>
      <c r="K266">
        <v>5227</v>
      </c>
      <c r="L266">
        <v>0</v>
      </c>
      <c r="M266">
        <v>0.56901359358661552</v>
      </c>
      <c r="N266">
        <v>0</v>
      </c>
      <c r="O266">
        <v>0</v>
      </c>
      <c r="Q266">
        <f t="shared" si="24"/>
        <v>5572.256624139367</v>
      </c>
      <c r="R266">
        <f>Q266-B266</f>
        <v>-17.743375860633023</v>
      </c>
      <c r="S266">
        <f t="shared" si="25"/>
        <v>17.743375860633023</v>
      </c>
      <c r="T266" s="8">
        <f>S266/B266</f>
        <v>3.1741280609361403E-3</v>
      </c>
      <c r="U266">
        <v>835</v>
      </c>
      <c r="V266">
        <f t="shared" si="26"/>
        <v>1277.5230619655777</v>
      </c>
      <c r="W266">
        <f t="shared" si="27"/>
        <v>15030</v>
      </c>
      <c r="X266">
        <f t="shared" si="28"/>
        <v>-35.486751721266046</v>
      </c>
      <c r="Y266">
        <f t="shared" si="29"/>
        <v>1259.3095477267786</v>
      </c>
    </row>
    <row r="267" spans="1:25" x14ac:dyDescent="0.35">
      <c r="A267" s="1">
        <v>41181</v>
      </c>
      <c r="B267">
        <v>6648</v>
      </c>
      <c r="C267">
        <v>5177.2</v>
      </c>
      <c r="D267">
        <v>6288</v>
      </c>
      <c r="E267">
        <v>0</v>
      </c>
      <c r="F267">
        <v>5590</v>
      </c>
      <c r="G267">
        <v>1</v>
      </c>
      <c r="H267">
        <f>IF(AND(L267=0,E267=0,G267=0,I267=0,O267=0,J267=0),1,0)</f>
        <v>0</v>
      </c>
      <c r="I267">
        <v>0</v>
      </c>
      <c r="J267">
        <v>0</v>
      </c>
      <c r="K267">
        <v>5286.333333333333</v>
      </c>
      <c r="L267">
        <v>0</v>
      </c>
      <c r="M267">
        <v>0.62292320204484719</v>
      </c>
      <c r="N267">
        <v>1</v>
      </c>
      <c r="O267">
        <v>0</v>
      </c>
      <c r="Q267">
        <f t="shared" si="24"/>
        <v>6462.9900779674044</v>
      </c>
      <c r="R267">
        <f>Q267-B267</f>
        <v>-185.00992203259557</v>
      </c>
      <c r="S267">
        <f t="shared" si="25"/>
        <v>185.00992203259557</v>
      </c>
      <c r="T267" s="8">
        <f>S267/B267</f>
        <v>2.782941065472256E-2</v>
      </c>
      <c r="U267">
        <v>1478</v>
      </c>
      <c r="V267">
        <f t="shared" si="26"/>
        <v>13320.714386346881</v>
      </c>
      <c r="W267">
        <f t="shared" si="27"/>
        <v>26604</v>
      </c>
      <c r="X267">
        <f t="shared" si="28"/>
        <v>-370.01984406519114</v>
      </c>
      <c r="Y267">
        <f t="shared" si="29"/>
        <v>136914.68500202836</v>
      </c>
    </row>
    <row r="268" spans="1:25" x14ac:dyDescent="0.35">
      <c r="A268" s="1">
        <v>41182</v>
      </c>
      <c r="B268">
        <v>6569</v>
      </c>
      <c r="C268">
        <v>5583.8</v>
      </c>
      <c r="D268">
        <v>6844</v>
      </c>
      <c r="E268">
        <v>0</v>
      </c>
      <c r="F268">
        <v>6648</v>
      </c>
      <c r="G268">
        <v>0</v>
      </c>
      <c r="H268">
        <f>IF(AND(L268=0,E268=0,G268=0,I268=0,O268=0,J268=0),1,0)</f>
        <v>1</v>
      </c>
      <c r="I268">
        <v>0</v>
      </c>
      <c r="J268">
        <v>0</v>
      </c>
      <c r="K268">
        <v>5744.666666666667</v>
      </c>
      <c r="L268">
        <v>0</v>
      </c>
      <c r="M268">
        <v>0.49082142442198212</v>
      </c>
      <c r="N268">
        <v>1</v>
      </c>
      <c r="O268">
        <v>0</v>
      </c>
      <c r="Q268">
        <f t="shared" si="24"/>
        <v>6892.6678170416744</v>
      </c>
      <c r="R268">
        <f>Q268-B268</f>
        <v>323.66781704167443</v>
      </c>
      <c r="S268">
        <f t="shared" si="25"/>
        <v>323.66781704167443</v>
      </c>
      <c r="T268" s="8">
        <f>S268/B268</f>
        <v>4.9272007465622533E-2</v>
      </c>
      <c r="U268">
        <v>1075</v>
      </c>
      <c r="V268">
        <f t="shared" si="26"/>
        <v>5826.0207067501397</v>
      </c>
      <c r="W268">
        <f t="shared" si="27"/>
        <v>19350</v>
      </c>
      <c r="X268">
        <f t="shared" si="28"/>
        <v>323.66781704167443</v>
      </c>
      <c r="Y268">
        <f t="shared" si="29"/>
        <v>104760.85578852284</v>
      </c>
    </row>
    <row r="269" spans="1:25" x14ac:dyDescent="0.35">
      <c r="A269" s="1">
        <v>41183</v>
      </c>
      <c r="B269">
        <v>4396</v>
      </c>
      <c r="C269">
        <v>5815.2</v>
      </c>
      <c r="D269">
        <v>4615</v>
      </c>
      <c r="E269">
        <v>0</v>
      </c>
      <c r="F269">
        <v>6569</v>
      </c>
      <c r="G269">
        <v>0</v>
      </c>
      <c r="H269">
        <f>IF(AND(L269=0,E269=0,G269=0,I269=0,O269=0,J269=0),1,0)</f>
        <v>0</v>
      </c>
      <c r="I269">
        <v>1</v>
      </c>
      <c r="J269">
        <v>0</v>
      </c>
      <c r="K269">
        <v>6269</v>
      </c>
      <c r="L269">
        <v>0</v>
      </c>
      <c r="M269">
        <v>0.24753107935401417</v>
      </c>
      <c r="N269">
        <v>0</v>
      </c>
      <c r="O269">
        <v>0</v>
      </c>
      <c r="Q269">
        <f t="shared" si="24"/>
        <v>5403.562802531842</v>
      </c>
      <c r="R269">
        <f>Q269-B269</f>
        <v>1007.562802531842</v>
      </c>
      <c r="S269">
        <f t="shared" si="25"/>
        <v>1007.562802531842</v>
      </c>
      <c r="T269" s="8">
        <f>S269/B269</f>
        <v>0.22919990958413147</v>
      </c>
      <c r="U269">
        <v>1808</v>
      </c>
      <c r="V269">
        <f t="shared" si="26"/>
        <v>18136.130445573155</v>
      </c>
      <c r="W269">
        <f t="shared" si="27"/>
        <v>32544</v>
      </c>
      <c r="X269">
        <f t="shared" si="28"/>
        <v>1007.562802531842</v>
      </c>
      <c r="Y269">
        <f t="shared" si="29"/>
        <v>1015182.8010458195</v>
      </c>
    </row>
    <row r="270" spans="1:25" x14ac:dyDescent="0.35">
      <c r="A270" s="1">
        <v>41184</v>
      </c>
      <c r="B270">
        <v>5205</v>
      </c>
      <c r="C270">
        <v>5639.8</v>
      </c>
      <c r="D270">
        <v>5412</v>
      </c>
      <c r="E270">
        <v>0</v>
      </c>
      <c r="F270">
        <v>4396</v>
      </c>
      <c r="G270">
        <v>0</v>
      </c>
      <c r="H270">
        <f>IF(AND(L270=0,E270=0,G270=0,I270=0,O270=0,J270=0),1,0)</f>
        <v>0</v>
      </c>
      <c r="I270">
        <v>0</v>
      </c>
      <c r="J270">
        <v>0</v>
      </c>
      <c r="K270">
        <v>5871</v>
      </c>
      <c r="L270">
        <v>1</v>
      </c>
      <c r="M270">
        <v>0.5939932612989427</v>
      </c>
      <c r="N270">
        <v>0</v>
      </c>
      <c r="O270">
        <v>0</v>
      </c>
      <c r="Q270">
        <f t="shared" si="24"/>
        <v>5690.9403299180922</v>
      </c>
      <c r="R270">
        <f>Q270-B270</f>
        <v>485.94032991809217</v>
      </c>
      <c r="S270">
        <f t="shared" si="25"/>
        <v>485.94032991809217</v>
      </c>
      <c r="T270" s="8">
        <f>S270/B270</f>
        <v>9.3360293932390426E-2</v>
      </c>
      <c r="U270">
        <v>1511</v>
      </c>
      <c r="V270">
        <f t="shared" si="26"/>
        <v>8746.9259385256591</v>
      </c>
      <c r="W270">
        <f t="shared" si="27"/>
        <v>27198</v>
      </c>
      <c r="X270">
        <f t="shared" si="28"/>
        <v>485.94032991809217</v>
      </c>
      <c r="Y270">
        <f t="shared" si="29"/>
        <v>236138.00424090427</v>
      </c>
    </row>
    <row r="271" spans="1:25" x14ac:dyDescent="0.35">
      <c r="A271" s="1">
        <v>41185</v>
      </c>
      <c r="B271">
        <v>5350</v>
      </c>
      <c r="C271">
        <v>5681.6</v>
      </c>
      <c r="D271">
        <v>5273</v>
      </c>
      <c r="E271">
        <v>1</v>
      </c>
      <c r="F271">
        <v>5205</v>
      </c>
      <c r="G271">
        <v>0</v>
      </c>
      <c r="H271">
        <f>IF(AND(L271=0,E271=0,G271=0,I271=0,O271=0,J271=0),1,0)</f>
        <v>0</v>
      </c>
      <c r="I271">
        <v>0</v>
      </c>
      <c r="J271">
        <v>0</v>
      </c>
      <c r="K271">
        <v>5390</v>
      </c>
      <c r="L271">
        <v>0</v>
      </c>
      <c r="M271">
        <v>0.51684675264319735</v>
      </c>
      <c r="N271">
        <v>0</v>
      </c>
      <c r="O271">
        <v>0</v>
      </c>
      <c r="Q271">
        <f t="shared" si="24"/>
        <v>5340.9505022545</v>
      </c>
      <c r="R271">
        <f>Q271-B271</f>
        <v>-9.049497745500048</v>
      </c>
      <c r="S271">
        <f t="shared" si="25"/>
        <v>9.049497745500048</v>
      </c>
      <c r="T271" s="8">
        <f>S271/B271</f>
        <v>1.6914949057009435E-3</v>
      </c>
      <c r="U271">
        <v>1355</v>
      </c>
      <c r="V271">
        <f t="shared" si="26"/>
        <v>651.56383767600346</v>
      </c>
      <c r="W271">
        <f t="shared" si="27"/>
        <v>24390</v>
      </c>
      <c r="X271">
        <f t="shared" si="28"/>
        <v>-18.098995491000096</v>
      </c>
      <c r="Y271">
        <f t="shared" si="29"/>
        <v>327.57363778324179</v>
      </c>
    </row>
    <row r="272" spans="1:25" x14ac:dyDescent="0.35">
      <c r="A272" s="1">
        <v>41186</v>
      </c>
      <c r="B272">
        <v>4939</v>
      </c>
      <c r="C272">
        <v>5633.6</v>
      </c>
      <c r="D272">
        <v>4996</v>
      </c>
      <c r="E272">
        <v>0</v>
      </c>
      <c r="F272">
        <v>5350</v>
      </c>
      <c r="G272">
        <v>0</v>
      </c>
      <c r="H272">
        <f>IF(AND(L272=0,E272=0,G272=0,I272=0,O272=0,J272=0),1,0)</f>
        <v>0</v>
      </c>
      <c r="I272">
        <v>0</v>
      </c>
      <c r="J272">
        <v>0</v>
      </c>
      <c r="K272">
        <v>4983.666666666667</v>
      </c>
      <c r="L272">
        <v>0</v>
      </c>
      <c r="M272">
        <v>0.45224817009410945</v>
      </c>
      <c r="N272">
        <v>0</v>
      </c>
      <c r="O272">
        <v>1</v>
      </c>
      <c r="Q272">
        <f t="shared" si="24"/>
        <v>5547.7808106912935</v>
      </c>
      <c r="R272">
        <f>Q272-B272</f>
        <v>608.78081069129348</v>
      </c>
      <c r="S272">
        <f t="shared" si="25"/>
        <v>608.78081069129348</v>
      </c>
      <c r="T272" s="8">
        <f>S272/B272</f>
        <v>0.12325993332482152</v>
      </c>
      <c r="U272">
        <v>1835</v>
      </c>
      <c r="V272">
        <f t="shared" si="26"/>
        <v>10958.054592443283</v>
      </c>
      <c r="W272">
        <f t="shared" si="27"/>
        <v>33030</v>
      </c>
      <c r="X272">
        <f t="shared" si="28"/>
        <v>608.78081069129348</v>
      </c>
      <c r="Y272">
        <f t="shared" si="29"/>
        <v>370614.0754659485</v>
      </c>
    </row>
    <row r="273" spans="1:25" x14ac:dyDescent="0.35">
      <c r="A273" s="1">
        <v>41187</v>
      </c>
      <c r="B273">
        <v>6693</v>
      </c>
      <c r="C273">
        <v>5291.8</v>
      </c>
      <c r="D273">
        <v>5590</v>
      </c>
      <c r="E273">
        <v>0</v>
      </c>
      <c r="F273">
        <v>4939</v>
      </c>
      <c r="G273">
        <v>0</v>
      </c>
      <c r="H273">
        <f>IF(AND(L273=0,E273=0,G273=0,I273=0,O273=0,J273=0),1,0)</f>
        <v>0</v>
      </c>
      <c r="I273">
        <v>0</v>
      </c>
      <c r="J273">
        <v>1</v>
      </c>
      <c r="K273">
        <v>5164.666666666667</v>
      </c>
      <c r="L273">
        <v>0</v>
      </c>
      <c r="M273">
        <v>0.70378761473219476</v>
      </c>
      <c r="N273">
        <v>0</v>
      </c>
      <c r="O273">
        <v>0</v>
      </c>
      <c r="Q273">
        <f t="shared" si="24"/>
        <v>5807.7999076164124</v>
      </c>
      <c r="R273">
        <f>Q273-B273</f>
        <v>-885.20009238358762</v>
      </c>
      <c r="S273">
        <f t="shared" si="25"/>
        <v>885.20009238358762</v>
      </c>
      <c r="T273" s="8">
        <f>S273/B273</f>
        <v>0.13225759635194795</v>
      </c>
      <c r="U273">
        <v>671</v>
      </c>
      <c r="V273">
        <f t="shared" si="26"/>
        <v>63734.406651618308</v>
      </c>
      <c r="W273">
        <f t="shared" si="27"/>
        <v>12078</v>
      </c>
      <c r="X273">
        <f t="shared" si="28"/>
        <v>-1770.4001847671752</v>
      </c>
      <c r="Y273">
        <f t="shared" si="29"/>
        <v>3134316.814223648</v>
      </c>
    </row>
    <row r="274" spans="1:25" x14ac:dyDescent="0.35">
      <c r="A274" s="1">
        <v>41188</v>
      </c>
      <c r="B274">
        <v>7112</v>
      </c>
      <c r="C274">
        <v>5316.6</v>
      </c>
      <c r="D274">
        <v>6648</v>
      </c>
      <c r="E274">
        <v>0</v>
      </c>
      <c r="F274">
        <v>6693</v>
      </c>
      <c r="G274">
        <v>1</v>
      </c>
      <c r="H274">
        <f>IF(AND(L274=0,E274=0,G274=0,I274=0,O274=0,J274=0),1,0)</f>
        <v>0</v>
      </c>
      <c r="I274">
        <v>0</v>
      </c>
      <c r="J274">
        <v>0</v>
      </c>
      <c r="K274">
        <v>5660.666666666667</v>
      </c>
      <c r="L274">
        <v>0</v>
      </c>
      <c r="M274">
        <v>0.54868130591379105</v>
      </c>
      <c r="N274">
        <v>1</v>
      </c>
      <c r="O274">
        <v>0</v>
      </c>
      <c r="Q274">
        <f t="shared" si="24"/>
        <v>7023.2995903153851</v>
      </c>
      <c r="R274">
        <f>Q274-B274</f>
        <v>-88.700409684614897</v>
      </c>
      <c r="S274">
        <f t="shared" si="25"/>
        <v>88.700409684614897</v>
      </c>
      <c r="T274" s="8">
        <f>S274/B274</f>
        <v>1.2471936119883984E-2</v>
      </c>
      <c r="U274">
        <v>885</v>
      </c>
      <c r="V274">
        <f t="shared" si="26"/>
        <v>6386.4294972922726</v>
      </c>
      <c r="W274">
        <f t="shared" si="27"/>
        <v>15930</v>
      </c>
      <c r="X274">
        <f t="shared" si="28"/>
        <v>-177.40081936922979</v>
      </c>
      <c r="Y274">
        <f t="shared" si="29"/>
        <v>31471.050712874097</v>
      </c>
    </row>
    <row r="275" spans="1:25" x14ac:dyDescent="0.35">
      <c r="A275" s="1">
        <v>41189</v>
      </c>
      <c r="B275">
        <v>6933</v>
      </c>
      <c r="C275">
        <v>5859.8</v>
      </c>
      <c r="D275">
        <v>6569</v>
      </c>
      <c r="E275">
        <v>0</v>
      </c>
      <c r="F275">
        <v>7112</v>
      </c>
      <c r="G275">
        <v>0</v>
      </c>
      <c r="H275">
        <f>IF(AND(L275=0,E275=0,G275=0,I275=0,O275=0,J275=0),1,0)</f>
        <v>1</v>
      </c>
      <c r="I275">
        <v>0</v>
      </c>
      <c r="J275">
        <v>0</v>
      </c>
      <c r="K275">
        <v>6248</v>
      </c>
      <c r="L275">
        <v>0</v>
      </c>
      <c r="M275">
        <v>0.47920297432322528</v>
      </c>
      <c r="N275">
        <v>1</v>
      </c>
      <c r="O275">
        <v>0</v>
      </c>
      <c r="Q275">
        <f t="shared" si="24"/>
        <v>7126.8576408682238</v>
      </c>
      <c r="R275">
        <f>Q275-B275</f>
        <v>193.85764086822383</v>
      </c>
      <c r="S275">
        <f t="shared" si="25"/>
        <v>193.85764086822383</v>
      </c>
      <c r="T275" s="8">
        <f>S275/B275</f>
        <v>2.7961580970463557E-2</v>
      </c>
      <c r="U275">
        <v>735</v>
      </c>
      <c r="V275">
        <f t="shared" si="26"/>
        <v>3489.4375356280289</v>
      </c>
      <c r="W275">
        <f t="shared" si="27"/>
        <v>13230</v>
      </c>
      <c r="X275">
        <f t="shared" si="28"/>
        <v>193.85764086822383</v>
      </c>
      <c r="Y275">
        <f t="shared" si="29"/>
        <v>37580.784922993247</v>
      </c>
    </row>
    <row r="276" spans="1:25" x14ac:dyDescent="0.35">
      <c r="A276" s="1">
        <v>41190</v>
      </c>
      <c r="B276">
        <v>4621</v>
      </c>
      <c r="C276">
        <v>6205.4</v>
      </c>
      <c r="D276">
        <v>4396</v>
      </c>
      <c r="E276">
        <v>0</v>
      </c>
      <c r="F276">
        <v>6933</v>
      </c>
      <c r="G276">
        <v>0</v>
      </c>
      <c r="H276">
        <f>IF(AND(L276=0,E276=0,G276=0,I276=0,O276=0,J276=0),1,0)</f>
        <v>0</v>
      </c>
      <c r="I276">
        <v>1</v>
      </c>
      <c r="J276">
        <v>0</v>
      </c>
      <c r="K276">
        <v>6912.666666666667</v>
      </c>
      <c r="L276">
        <v>0</v>
      </c>
      <c r="M276">
        <v>0.23138143371674219</v>
      </c>
      <c r="N276">
        <v>0</v>
      </c>
      <c r="O276">
        <v>0</v>
      </c>
      <c r="Q276">
        <f t="shared" si="24"/>
        <v>5672.7191191531656</v>
      </c>
      <c r="R276">
        <f>Q276-B276</f>
        <v>1051.7191191531656</v>
      </c>
      <c r="S276">
        <f t="shared" si="25"/>
        <v>1051.7191191531656</v>
      </c>
      <c r="T276" s="8">
        <f>S276/B276</f>
        <v>0.22759556787560389</v>
      </c>
      <c r="U276">
        <v>1495</v>
      </c>
      <c r="V276">
        <f t="shared" si="26"/>
        <v>18930.944144756981</v>
      </c>
      <c r="W276">
        <f t="shared" si="27"/>
        <v>26910</v>
      </c>
      <c r="X276">
        <f t="shared" si="28"/>
        <v>1051.7191191531656</v>
      </c>
      <c r="Y276">
        <f t="shared" si="29"/>
        <v>1106113.1055923104</v>
      </c>
    </row>
    <row r="277" spans="1:25" x14ac:dyDescent="0.35">
      <c r="A277" s="1">
        <v>41191</v>
      </c>
      <c r="B277">
        <v>5251</v>
      </c>
      <c r="C277">
        <v>6059.6</v>
      </c>
      <c r="D277">
        <v>5205</v>
      </c>
      <c r="E277">
        <v>0</v>
      </c>
      <c r="F277">
        <v>4621</v>
      </c>
      <c r="G277">
        <v>0</v>
      </c>
      <c r="H277">
        <f>IF(AND(L277=0,E277=0,G277=0,I277=0,O277=0,J277=0),1,0)</f>
        <v>0</v>
      </c>
      <c r="I277">
        <v>0</v>
      </c>
      <c r="J277">
        <v>0</v>
      </c>
      <c r="K277">
        <v>6222</v>
      </c>
      <c r="L277">
        <v>1</v>
      </c>
      <c r="M277">
        <v>0.57319623562216804</v>
      </c>
      <c r="N277">
        <v>0</v>
      </c>
      <c r="O277">
        <v>0</v>
      </c>
      <c r="Q277">
        <f t="shared" si="24"/>
        <v>5820.6230655412692</v>
      </c>
      <c r="R277">
        <f>Q277-B277</f>
        <v>569.62306554126917</v>
      </c>
      <c r="S277">
        <f t="shared" si="25"/>
        <v>569.62306554126917</v>
      </c>
      <c r="T277" s="8">
        <f>S277/B277</f>
        <v>0.108478968870933</v>
      </c>
      <c r="U277">
        <v>1300</v>
      </c>
      <c r="V277">
        <f t="shared" si="26"/>
        <v>10253.215179742845</v>
      </c>
      <c r="W277">
        <f t="shared" si="27"/>
        <v>23400</v>
      </c>
      <c r="X277">
        <f t="shared" si="28"/>
        <v>569.62306554126917</v>
      </c>
      <c r="Y277">
        <f t="shared" si="29"/>
        <v>324470.43679663306</v>
      </c>
    </row>
    <row r="278" spans="1:25" x14ac:dyDescent="0.35">
      <c r="A278" s="1">
        <v>41192</v>
      </c>
      <c r="B278">
        <v>5459</v>
      </c>
      <c r="C278">
        <v>6122</v>
      </c>
      <c r="D278">
        <v>5350</v>
      </c>
      <c r="E278">
        <v>1</v>
      </c>
      <c r="F278">
        <v>5251</v>
      </c>
      <c r="G278">
        <v>0</v>
      </c>
      <c r="H278">
        <f>IF(AND(L278=0,E278=0,G278=0,I278=0,O278=0,J278=0),1,0)</f>
        <v>0</v>
      </c>
      <c r="I278">
        <v>0</v>
      </c>
      <c r="J278">
        <v>0</v>
      </c>
      <c r="K278">
        <v>5601.666666666667</v>
      </c>
      <c r="L278">
        <v>0</v>
      </c>
      <c r="M278">
        <v>0.52416637620541418</v>
      </c>
      <c r="N278">
        <v>0</v>
      </c>
      <c r="O278">
        <v>0</v>
      </c>
      <c r="Q278">
        <f t="shared" si="24"/>
        <v>5450.04679403516</v>
      </c>
      <c r="R278">
        <f>Q278-B278</f>
        <v>-8.9532059648399809</v>
      </c>
      <c r="S278">
        <f t="shared" si="25"/>
        <v>8.9532059648399809</v>
      </c>
      <c r="T278" s="8">
        <f>S278/B278</f>
        <v>1.6400816935043013E-3</v>
      </c>
      <c r="U278">
        <v>877</v>
      </c>
      <c r="V278">
        <f t="shared" si="26"/>
        <v>644.63082946847862</v>
      </c>
      <c r="W278">
        <f t="shared" si="27"/>
        <v>15786</v>
      </c>
      <c r="X278">
        <f t="shared" si="28"/>
        <v>-17.906411929679962</v>
      </c>
      <c r="Y278">
        <f t="shared" si="29"/>
        <v>320.63958819538487</v>
      </c>
    </row>
    <row r="279" spans="1:25" x14ac:dyDescent="0.35">
      <c r="A279" s="1">
        <v>41193</v>
      </c>
      <c r="B279">
        <v>5194</v>
      </c>
      <c r="C279">
        <v>5875.2</v>
      </c>
      <c r="D279">
        <v>4939</v>
      </c>
      <c r="E279">
        <v>0</v>
      </c>
      <c r="F279">
        <v>5459</v>
      </c>
      <c r="G279">
        <v>0</v>
      </c>
      <c r="H279">
        <f>IF(AND(L279=0,E279=0,G279=0,I279=0,O279=0,J279=0),1,0)</f>
        <v>0</v>
      </c>
      <c r="I279">
        <v>0</v>
      </c>
      <c r="J279">
        <v>0</v>
      </c>
      <c r="K279">
        <v>5110.333333333333</v>
      </c>
      <c r="L279">
        <v>0</v>
      </c>
      <c r="M279">
        <v>0.4692111072382944</v>
      </c>
      <c r="N279">
        <v>0</v>
      </c>
      <c r="O279">
        <v>1</v>
      </c>
      <c r="Q279">
        <f t="shared" si="24"/>
        <v>5607.8874917629773</v>
      </c>
      <c r="R279">
        <f>Q279-B279</f>
        <v>413.88749176297733</v>
      </c>
      <c r="S279">
        <f t="shared" si="25"/>
        <v>413.88749176297733</v>
      </c>
      <c r="T279" s="8">
        <f>S279/B279</f>
        <v>7.96856934468574E-2</v>
      </c>
      <c r="U279">
        <v>1324</v>
      </c>
      <c r="V279">
        <f t="shared" si="26"/>
        <v>7449.974851733592</v>
      </c>
      <c r="W279">
        <f t="shared" si="27"/>
        <v>23832</v>
      </c>
      <c r="X279">
        <f t="shared" si="28"/>
        <v>413.88749176297733</v>
      </c>
      <c r="Y279">
        <f t="shared" si="29"/>
        <v>171302.85583784862</v>
      </c>
    </row>
    <row r="280" spans="1:25" x14ac:dyDescent="0.35">
      <c r="A280" s="1">
        <v>41194</v>
      </c>
      <c r="B280">
        <v>6255</v>
      </c>
      <c r="C280">
        <v>5491.6</v>
      </c>
      <c r="D280">
        <v>6693</v>
      </c>
      <c r="E280">
        <v>0</v>
      </c>
      <c r="F280">
        <v>5194</v>
      </c>
      <c r="G280">
        <v>0</v>
      </c>
      <c r="H280">
        <f>IF(AND(L280=0,E280=0,G280=0,I280=0,O280=0,J280=0),1,0)</f>
        <v>0</v>
      </c>
      <c r="I280">
        <v>0</v>
      </c>
      <c r="J280">
        <v>1</v>
      </c>
      <c r="K280">
        <v>5301.333333333333</v>
      </c>
      <c r="L280">
        <v>0</v>
      </c>
      <c r="M280">
        <v>0.62327175554780989</v>
      </c>
      <c r="N280">
        <v>0</v>
      </c>
      <c r="O280">
        <v>0</v>
      </c>
      <c r="Q280">
        <f t="shared" si="24"/>
        <v>6245.4672485309466</v>
      </c>
      <c r="R280">
        <f>Q280-B280</f>
        <v>-9.5327514690534372</v>
      </c>
      <c r="S280">
        <f t="shared" si="25"/>
        <v>9.5327514690534372</v>
      </c>
      <c r="T280" s="8">
        <f>S280/B280</f>
        <v>1.5240210182339627E-3</v>
      </c>
      <c r="U280">
        <v>1152</v>
      </c>
      <c r="V280">
        <f t="shared" si="26"/>
        <v>686.35810577184748</v>
      </c>
      <c r="W280">
        <f t="shared" si="27"/>
        <v>20736</v>
      </c>
      <c r="X280">
        <f t="shared" si="28"/>
        <v>-19.065502938106874</v>
      </c>
      <c r="Y280">
        <f t="shared" si="29"/>
        <v>363.49340228296188</v>
      </c>
    </row>
    <row r="281" spans="1:25" x14ac:dyDescent="0.35">
      <c r="A281" s="1">
        <v>41195</v>
      </c>
      <c r="B281">
        <v>6800</v>
      </c>
      <c r="C281">
        <v>5356</v>
      </c>
      <c r="D281">
        <v>7112</v>
      </c>
      <c r="E281">
        <v>0</v>
      </c>
      <c r="F281">
        <v>6255</v>
      </c>
      <c r="G281">
        <v>1</v>
      </c>
      <c r="H281">
        <f>IF(AND(L281=0,E281=0,G281=0,I281=0,O281=0,J281=0),1,0)</f>
        <v>0</v>
      </c>
      <c r="I281">
        <v>0</v>
      </c>
      <c r="J281">
        <v>0</v>
      </c>
      <c r="K281">
        <v>5636</v>
      </c>
      <c r="L281">
        <v>0</v>
      </c>
      <c r="M281">
        <v>0.5633205530382247</v>
      </c>
      <c r="N281">
        <v>1</v>
      </c>
      <c r="O281">
        <v>0</v>
      </c>
      <c r="Q281">
        <f t="shared" si="24"/>
        <v>7016.8780755004082</v>
      </c>
      <c r="R281">
        <f>Q281-B281</f>
        <v>216.87807550040816</v>
      </c>
      <c r="S281">
        <f t="shared" si="25"/>
        <v>216.87807550040816</v>
      </c>
      <c r="T281" s="8">
        <f>S281/B281</f>
        <v>3.1893834632412965E-2</v>
      </c>
      <c r="U281">
        <v>1105</v>
      </c>
      <c r="V281">
        <f t="shared" si="26"/>
        <v>3903.8053590073469</v>
      </c>
      <c r="W281">
        <f t="shared" si="27"/>
        <v>19890</v>
      </c>
      <c r="X281">
        <f t="shared" si="28"/>
        <v>216.87807550040816</v>
      </c>
      <c r="Y281">
        <f t="shared" si="29"/>
        <v>47036.099632760743</v>
      </c>
    </row>
    <row r="282" spans="1:25" x14ac:dyDescent="0.35">
      <c r="A282" s="1">
        <v>41196</v>
      </c>
      <c r="B282">
        <v>6959</v>
      </c>
      <c r="C282">
        <v>5791.8</v>
      </c>
      <c r="D282">
        <v>6933</v>
      </c>
      <c r="E282">
        <v>0</v>
      </c>
      <c r="F282">
        <v>6800</v>
      </c>
      <c r="G282">
        <v>0</v>
      </c>
      <c r="H282">
        <f>IF(AND(L282=0,E282=0,G282=0,I282=0,O282=0,J282=0),1,0)</f>
        <v>1</v>
      </c>
      <c r="I282">
        <v>0</v>
      </c>
      <c r="J282">
        <v>0</v>
      </c>
      <c r="K282">
        <v>6083</v>
      </c>
      <c r="L282">
        <v>0</v>
      </c>
      <c r="M282">
        <v>0.51847333565702336</v>
      </c>
      <c r="N282">
        <v>1</v>
      </c>
      <c r="O282">
        <v>0</v>
      </c>
      <c r="Q282">
        <f t="shared" si="24"/>
        <v>7080.6508611805157</v>
      </c>
      <c r="R282">
        <f>Q282-B282</f>
        <v>121.65086118051568</v>
      </c>
      <c r="S282">
        <f t="shared" si="25"/>
        <v>121.65086118051568</v>
      </c>
      <c r="T282" s="8">
        <f>S282/B282</f>
        <v>1.7481083658645737E-2</v>
      </c>
      <c r="U282">
        <v>715</v>
      </c>
      <c r="V282">
        <f t="shared" si="26"/>
        <v>2189.7155012492822</v>
      </c>
      <c r="W282">
        <f t="shared" si="27"/>
        <v>12870</v>
      </c>
      <c r="X282">
        <f t="shared" si="28"/>
        <v>121.65086118051568</v>
      </c>
      <c r="Y282">
        <f t="shared" si="29"/>
        <v>14798.932025961096</v>
      </c>
    </row>
    <row r="283" spans="1:25" x14ac:dyDescent="0.35">
      <c r="A283" s="1">
        <v>41197</v>
      </c>
      <c r="B283">
        <v>4404</v>
      </c>
      <c r="C283">
        <v>6133.4</v>
      </c>
      <c r="D283">
        <v>4621</v>
      </c>
      <c r="E283">
        <v>0</v>
      </c>
      <c r="F283">
        <v>6959</v>
      </c>
      <c r="G283">
        <v>0</v>
      </c>
      <c r="H283">
        <f>IF(AND(L283=0,E283=0,G283=0,I283=0,O283=0,J283=0),1,0)</f>
        <v>0</v>
      </c>
      <c r="I283">
        <v>1</v>
      </c>
      <c r="J283">
        <v>0</v>
      </c>
      <c r="K283">
        <v>6671.333333333333</v>
      </c>
      <c r="L283">
        <v>0</v>
      </c>
      <c r="M283">
        <v>0.2031485999767631</v>
      </c>
      <c r="N283">
        <v>0</v>
      </c>
      <c r="O283">
        <v>0</v>
      </c>
      <c r="Q283">
        <f t="shared" si="24"/>
        <v>5660.8161203118925</v>
      </c>
      <c r="R283">
        <f>Q283-B283</f>
        <v>1256.8161203118925</v>
      </c>
      <c r="S283">
        <f t="shared" si="25"/>
        <v>1256.8161203118925</v>
      </c>
      <c r="T283" s="8">
        <f>S283/B283</f>
        <v>0.28538059044320901</v>
      </c>
      <c r="U283">
        <v>1726</v>
      </c>
      <c r="V283">
        <f t="shared" si="26"/>
        <v>22622.690165614065</v>
      </c>
      <c r="W283">
        <f t="shared" si="27"/>
        <v>31068</v>
      </c>
      <c r="X283">
        <f t="shared" si="28"/>
        <v>1256.8161203118925</v>
      </c>
      <c r="Y283">
        <f t="shared" si="29"/>
        <v>1579586.7602758375</v>
      </c>
    </row>
    <row r="284" spans="1:25" x14ac:dyDescent="0.35">
      <c r="A284" s="1">
        <v>41198</v>
      </c>
      <c r="B284">
        <v>4921</v>
      </c>
      <c r="C284">
        <v>5922.4</v>
      </c>
      <c r="D284">
        <v>5251</v>
      </c>
      <c r="E284">
        <v>0</v>
      </c>
      <c r="F284">
        <v>4404</v>
      </c>
      <c r="G284">
        <v>0</v>
      </c>
      <c r="H284">
        <f>IF(AND(L284=0,E284=0,G284=0,I284=0,O284=0,J284=0),1,0)</f>
        <v>0</v>
      </c>
      <c r="I284">
        <v>0</v>
      </c>
      <c r="J284">
        <v>0</v>
      </c>
      <c r="K284">
        <v>6054.333333333333</v>
      </c>
      <c r="L284">
        <v>1</v>
      </c>
      <c r="M284">
        <v>0.56006738701057279</v>
      </c>
      <c r="N284">
        <v>0</v>
      </c>
      <c r="O284">
        <v>0</v>
      </c>
      <c r="Q284">
        <f t="shared" si="24"/>
        <v>5711.0580664692661</v>
      </c>
      <c r="R284">
        <f>Q284-B284</f>
        <v>790.05806646926612</v>
      </c>
      <c r="S284">
        <f t="shared" si="25"/>
        <v>790.05806646926612</v>
      </c>
      <c r="T284" s="8">
        <f>S284/B284</f>
        <v>0.1605482760555306</v>
      </c>
      <c r="U284">
        <v>1601</v>
      </c>
      <c r="V284">
        <f t="shared" si="26"/>
        <v>14221.04519644679</v>
      </c>
      <c r="W284">
        <f t="shared" si="27"/>
        <v>28818</v>
      </c>
      <c r="X284">
        <f t="shared" si="28"/>
        <v>790.05806646926612</v>
      </c>
      <c r="Y284">
        <f t="shared" si="29"/>
        <v>624191.74839315529</v>
      </c>
    </row>
    <row r="285" spans="1:25" x14ac:dyDescent="0.35">
      <c r="A285" s="1">
        <v>41199</v>
      </c>
      <c r="B285">
        <v>5289</v>
      </c>
      <c r="C285">
        <v>5867.8</v>
      </c>
      <c r="D285">
        <v>5459</v>
      </c>
      <c r="E285">
        <v>1</v>
      </c>
      <c r="F285">
        <v>4921</v>
      </c>
      <c r="G285">
        <v>0</v>
      </c>
      <c r="H285">
        <f>IF(AND(L285=0,E285=0,G285=0,I285=0,O285=0,J285=0),1,0)</f>
        <v>0</v>
      </c>
      <c r="I285">
        <v>0</v>
      </c>
      <c r="J285">
        <v>0</v>
      </c>
      <c r="K285">
        <v>5428</v>
      </c>
      <c r="L285">
        <v>0</v>
      </c>
      <c r="M285">
        <v>0.54275589636342514</v>
      </c>
      <c r="N285">
        <v>0</v>
      </c>
      <c r="O285">
        <v>0</v>
      </c>
      <c r="Q285">
        <f t="shared" si="24"/>
        <v>5322.7843611635108</v>
      </c>
      <c r="R285">
        <f>Q285-B285</f>
        <v>33.784361163510766</v>
      </c>
      <c r="S285">
        <f t="shared" si="25"/>
        <v>33.784361163510766</v>
      </c>
      <c r="T285" s="8">
        <f>S285/B285</f>
        <v>6.3876651850086532E-3</v>
      </c>
      <c r="U285">
        <v>1185</v>
      </c>
      <c r="V285">
        <f t="shared" si="26"/>
        <v>608.11850094319379</v>
      </c>
      <c r="W285">
        <f t="shared" si="27"/>
        <v>21330</v>
      </c>
      <c r="X285">
        <f t="shared" si="28"/>
        <v>33.784361163510766</v>
      </c>
      <c r="Y285">
        <f t="shared" si="29"/>
        <v>1141.3830592265344</v>
      </c>
    </row>
    <row r="286" spans="1:25" x14ac:dyDescent="0.35">
      <c r="A286" s="1">
        <v>41200</v>
      </c>
      <c r="B286">
        <v>5067</v>
      </c>
      <c r="C286">
        <v>5674.6</v>
      </c>
      <c r="D286">
        <v>5194</v>
      </c>
      <c r="E286">
        <v>0</v>
      </c>
      <c r="F286">
        <v>5289</v>
      </c>
      <c r="G286">
        <v>0</v>
      </c>
      <c r="H286">
        <f>IF(AND(L286=0,E286=0,G286=0,I286=0,O286=0,J286=0),1,0)</f>
        <v>0</v>
      </c>
      <c r="I286">
        <v>0</v>
      </c>
      <c r="J286">
        <v>0</v>
      </c>
      <c r="K286">
        <v>4871.333333333333</v>
      </c>
      <c r="L286">
        <v>0</v>
      </c>
      <c r="M286">
        <v>0.47420704078075987</v>
      </c>
      <c r="N286">
        <v>0</v>
      </c>
      <c r="O286">
        <v>1</v>
      </c>
      <c r="Q286">
        <f t="shared" si="24"/>
        <v>5547.1100530084886</v>
      </c>
      <c r="R286">
        <f>Q286-B286</f>
        <v>480.11005300848865</v>
      </c>
      <c r="S286">
        <f t="shared" si="25"/>
        <v>480.11005300848865</v>
      </c>
      <c r="T286" s="8">
        <f>S286/B286</f>
        <v>9.4752329387899875E-2</v>
      </c>
      <c r="U286">
        <v>1309</v>
      </c>
      <c r="V286">
        <f t="shared" si="26"/>
        <v>8641.9809541527957</v>
      </c>
      <c r="W286">
        <f t="shared" si="27"/>
        <v>23562</v>
      </c>
      <c r="X286">
        <f t="shared" si="28"/>
        <v>480.11005300848865</v>
      </c>
      <c r="Y286">
        <f t="shared" si="29"/>
        <v>230505.66299981379</v>
      </c>
    </row>
    <row r="287" spans="1:25" x14ac:dyDescent="0.35">
      <c r="A287" s="1">
        <v>41201</v>
      </c>
      <c r="B287">
        <v>6009</v>
      </c>
      <c r="C287">
        <v>5328</v>
      </c>
      <c r="D287">
        <v>6255</v>
      </c>
      <c r="E287">
        <v>0</v>
      </c>
      <c r="F287">
        <v>5067</v>
      </c>
      <c r="G287">
        <v>0</v>
      </c>
      <c r="H287">
        <f>IF(AND(L287=0,E287=0,G287=0,I287=0,O287=0,J287=0),1,0)</f>
        <v>0</v>
      </c>
      <c r="I287">
        <v>0</v>
      </c>
      <c r="J287">
        <v>1</v>
      </c>
      <c r="K287">
        <v>5092.333333333333</v>
      </c>
      <c r="L287">
        <v>0</v>
      </c>
      <c r="M287">
        <v>0.60944579993028924</v>
      </c>
      <c r="N287">
        <v>0</v>
      </c>
      <c r="O287">
        <v>0</v>
      </c>
      <c r="Q287">
        <f t="shared" si="24"/>
        <v>6010.3104338458579</v>
      </c>
      <c r="R287">
        <f>Q287-B287</f>
        <v>1.310433845857915</v>
      </c>
      <c r="S287">
        <f t="shared" si="25"/>
        <v>1.310433845857915</v>
      </c>
      <c r="T287" s="8">
        <f>S287/B287</f>
        <v>2.1807852319153187E-4</v>
      </c>
      <c r="U287">
        <v>1299</v>
      </c>
      <c r="V287">
        <f t="shared" si="26"/>
        <v>23.58780922544247</v>
      </c>
      <c r="W287">
        <f t="shared" si="27"/>
        <v>23382</v>
      </c>
      <c r="X287">
        <f t="shared" si="28"/>
        <v>1.310433845857915</v>
      </c>
      <c r="Y287">
        <f t="shared" si="29"/>
        <v>1.7172368643699658</v>
      </c>
    </row>
    <row r="288" spans="1:25" x14ac:dyDescent="0.35">
      <c r="A288" s="1">
        <v>41202</v>
      </c>
      <c r="B288">
        <v>6801</v>
      </c>
      <c r="C288">
        <v>5138</v>
      </c>
      <c r="D288">
        <v>6800</v>
      </c>
      <c r="E288">
        <v>0</v>
      </c>
      <c r="F288">
        <v>6009</v>
      </c>
      <c r="G288">
        <v>1</v>
      </c>
      <c r="H288">
        <f>IF(AND(L288=0,E288=0,G288=0,I288=0,O288=0,J288=0),1,0)</f>
        <v>0</v>
      </c>
      <c r="I288">
        <v>0</v>
      </c>
      <c r="J288">
        <v>0</v>
      </c>
      <c r="K288">
        <v>5455</v>
      </c>
      <c r="L288">
        <v>0</v>
      </c>
      <c r="M288">
        <v>0.5920181247821541</v>
      </c>
      <c r="N288">
        <v>1</v>
      </c>
      <c r="O288">
        <v>0</v>
      </c>
      <c r="Q288">
        <f t="shared" si="24"/>
        <v>6792.0044216144124</v>
      </c>
      <c r="R288">
        <f>Q288-B288</f>
        <v>-8.9955783855875779</v>
      </c>
      <c r="S288">
        <f t="shared" si="25"/>
        <v>8.9955783855875779</v>
      </c>
      <c r="T288" s="8">
        <f>S288/B288</f>
        <v>1.3226846619008349E-3</v>
      </c>
      <c r="U288">
        <v>1091</v>
      </c>
      <c r="V288">
        <f t="shared" si="26"/>
        <v>647.68164376230561</v>
      </c>
      <c r="W288">
        <f t="shared" si="27"/>
        <v>19638</v>
      </c>
      <c r="X288">
        <f t="shared" si="28"/>
        <v>-17.991156771175156</v>
      </c>
      <c r="Y288">
        <f t="shared" si="29"/>
        <v>323.68172196500166</v>
      </c>
    </row>
    <row r="289" spans="1:25" x14ac:dyDescent="0.35">
      <c r="A289" s="1">
        <v>41203</v>
      </c>
      <c r="B289">
        <v>4628.5</v>
      </c>
      <c r="C289">
        <v>5617.4</v>
      </c>
      <c r="D289">
        <v>6959</v>
      </c>
      <c r="E289">
        <v>0</v>
      </c>
      <c r="F289">
        <v>6801</v>
      </c>
      <c r="G289">
        <v>0</v>
      </c>
      <c r="H289">
        <f>IF(AND(L289=0,E289=0,G289=0,I289=0,O289=0,J289=0),1,0)</f>
        <v>1</v>
      </c>
      <c r="I289">
        <v>0</v>
      </c>
      <c r="J289">
        <v>0</v>
      </c>
      <c r="K289">
        <v>5959</v>
      </c>
      <c r="L289">
        <v>0</v>
      </c>
      <c r="M289">
        <v>0.24758917160450797</v>
      </c>
      <c r="N289">
        <v>1</v>
      </c>
      <c r="O289">
        <v>0</v>
      </c>
      <c r="Q289">
        <f t="shared" si="24"/>
        <v>7045.3161175878595</v>
      </c>
      <c r="R289">
        <f>Q289-B289</f>
        <v>2416.8161175878595</v>
      </c>
      <c r="S289">
        <f t="shared" si="25"/>
        <v>2416.8161175878595</v>
      </c>
      <c r="T289" s="8">
        <f>S289/B289</f>
        <v>0.52215968836293825</v>
      </c>
      <c r="U289">
        <v>339</v>
      </c>
      <c r="V289">
        <f t="shared" si="26"/>
        <v>43502.690116581471</v>
      </c>
      <c r="W289">
        <f t="shared" si="27"/>
        <v>6102</v>
      </c>
      <c r="X289">
        <f t="shared" si="28"/>
        <v>2416.8161175878595</v>
      </c>
      <c r="Y289">
        <f t="shared" si="29"/>
        <v>5841000.1462324541</v>
      </c>
    </row>
    <row r="290" spans="1:25" x14ac:dyDescent="0.35">
      <c r="A290" s="1">
        <v>41204</v>
      </c>
      <c r="B290">
        <v>3390</v>
      </c>
      <c r="C290">
        <v>5558.9</v>
      </c>
      <c r="D290">
        <v>4404</v>
      </c>
      <c r="E290">
        <v>0</v>
      </c>
      <c r="F290">
        <v>4628.5</v>
      </c>
      <c r="G290">
        <v>0</v>
      </c>
      <c r="H290">
        <f>IF(AND(L290=0,E290=0,G290=0,I290=0,O290=0,J290=0),1,0)</f>
        <v>0</v>
      </c>
      <c r="I290">
        <v>1</v>
      </c>
      <c r="J290">
        <v>0</v>
      </c>
      <c r="K290">
        <v>5812.833333333333</v>
      </c>
      <c r="L290">
        <v>0</v>
      </c>
      <c r="M290">
        <v>0.35610549552689669</v>
      </c>
      <c r="N290">
        <v>0</v>
      </c>
      <c r="O290">
        <v>0</v>
      </c>
      <c r="Q290">
        <f t="shared" si="24"/>
        <v>4608.4800388358026</v>
      </c>
      <c r="R290">
        <f>Q290-B290</f>
        <v>1218.4800388358026</v>
      </c>
      <c r="S290">
        <f t="shared" si="25"/>
        <v>1218.4800388358026</v>
      </c>
      <c r="T290" s="8">
        <f>S290/B290</f>
        <v>0.35943363977457304</v>
      </c>
      <c r="U290">
        <v>1549</v>
      </c>
      <c r="V290">
        <f t="shared" si="26"/>
        <v>21932.640699044445</v>
      </c>
      <c r="W290">
        <f t="shared" si="27"/>
        <v>27882</v>
      </c>
      <c r="X290">
        <f t="shared" si="28"/>
        <v>1218.4800388358026</v>
      </c>
      <c r="Y290">
        <f t="shared" si="29"/>
        <v>1484693.605041299</v>
      </c>
    </row>
    <row r="291" spans="1:25" x14ac:dyDescent="0.35">
      <c r="A291" s="1">
        <v>41205</v>
      </c>
      <c r="B291">
        <v>5303</v>
      </c>
      <c r="C291">
        <v>5179.1000000000004</v>
      </c>
      <c r="D291">
        <v>4921</v>
      </c>
      <c r="E291">
        <v>0</v>
      </c>
      <c r="F291">
        <v>3390</v>
      </c>
      <c r="G291">
        <v>0</v>
      </c>
      <c r="H291">
        <f>IF(AND(L291=0,E291=0,G291=0,I291=0,O291=0,J291=0),1,0)</f>
        <v>0</v>
      </c>
      <c r="I291">
        <v>0</v>
      </c>
      <c r="J291">
        <v>0</v>
      </c>
      <c r="K291">
        <v>4939.833333333333</v>
      </c>
      <c r="L291">
        <v>1</v>
      </c>
      <c r="M291">
        <v>0.72226095038921811</v>
      </c>
      <c r="N291">
        <v>0</v>
      </c>
      <c r="O291">
        <v>0</v>
      </c>
      <c r="Q291">
        <f t="shared" si="24"/>
        <v>4928.8106519622897</v>
      </c>
      <c r="R291">
        <f>Q291-B291</f>
        <v>-374.18934803771026</v>
      </c>
      <c r="S291">
        <f t="shared" si="25"/>
        <v>374.18934803771026</v>
      </c>
      <c r="T291" s="8">
        <f>S291/B291</f>
        <v>7.0561823126100376E-2</v>
      </c>
      <c r="U291">
        <v>1031</v>
      </c>
      <c r="V291">
        <f t="shared" si="26"/>
        <v>26941.633058715139</v>
      </c>
      <c r="W291">
        <f t="shared" si="27"/>
        <v>18558</v>
      </c>
      <c r="X291">
        <f t="shared" si="28"/>
        <v>-748.37869607542052</v>
      </c>
      <c r="Y291">
        <f t="shared" si="29"/>
        <v>560070.67273954663</v>
      </c>
    </row>
    <row r="292" spans="1:25" x14ac:dyDescent="0.35">
      <c r="A292" s="1">
        <v>41206</v>
      </c>
      <c r="B292">
        <v>5852</v>
      </c>
      <c r="C292">
        <v>5226.3</v>
      </c>
      <c r="D292">
        <v>5289</v>
      </c>
      <c r="E292">
        <v>1</v>
      </c>
      <c r="F292">
        <v>5303</v>
      </c>
      <c r="G292">
        <v>0</v>
      </c>
      <c r="H292">
        <f>IF(AND(L292=0,E292=0,G292=0,I292=0,O292=0,J292=0),1,0)</f>
        <v>0</v>
      </c>
      <c r="I292">
        <v>0</v>
      </c>
      <c r="J292">
        <v>0</v>
      </c>
      <c r="K292">
        <v>4440.5</v>
      </c>
      <c r="L292">
        <v>0</v>
      </c>
      <c r="M292">
        <v>0.56378529104217501</v>
      </c>
      <c r="N292">
        <v>0</v>
      </c>
      <c r="O292">
        <v>0</v>
      </c>
      <c r="Q292">
        <f t="shared" si="24"/>
        <v>5045.0292549227115</v>
      </c>
      <c r="R292">
        <f>Q292-B292</f>
        <v>-806.97074507728848</v>
      </c>
      <c r="S292">
        <f t="shared" si="25"/>
        <v>806.97074507728848</v>
      </c>
      <c r="T292" s="8">
        <f>S292/B292</f>
        <v>0.13789657297971436</v>
      </c>
      <c r="U292">
        <v>507</v>
      </c>
      <c r="V292">
        <f t="shared" si="26"/>
        <v>58101.893645564771</v>
      </c>
      <c r="W292">
        <f t="shared" si="27"/>
        <v>9126</v>
      </c>
      <c r="X292">
        <f t="shared" si="28"/>
        <v>-1613.941490154577</v>
      </c>
      <c r="Y292">
        <f t="shared" si="29"/>
        <v>2604807.1336423764</v>
      </c>
    </row>
    <row r="293" spans="1:25" x14ac:dyDescent="0.35">
      <c r="A293" s="1">
        <v>41207</v>
      </c>
      <c r="B293">
        <v>6591</v>
      </c>
      <c r="C293">
        <v>5194.8999999999996</v>
      </c>
      <c r="D293">
        <v>5067</v>
      </c>
      <c r="E293">
        <v>0</v>
      </c>
      <c r="F293">
        <v>5852</v>
      </c>
      <c r="G293">
        <v>0</v>
      </c>
      <c r="H293">
        <f>IF(AND(L293=0,E293=0,G293=0,I293=0,O293=0,J293=0),1,0)</f>
        <v>0</v>
      </c>
      <c r="I293">
        <v>0</v>
      </c>
      <c r="J293">
        <v>0</v>
      </c>
      <c r="K293">
        <v>4848.333333333333</v>
      </c>
      <c r="L293">
        <v>0</v>
      </c>
      <c r="M293">
        <v>0.58586034622981298</v>
      </c>
      <c r="N293">
        <v>0</v>
      </c>
      <c r="O293">
        <v>1</v>
      </c>
      <c r="Q293">
        <f t="shared" si="24"/>
        <v>5670.2025892398515</v>
      </c>
      <c r="R293">
        <f>Q293-B293</f>
        <v>-920.79741076014852</v>
      </c>
      <c r="S293">
        <f t="shared" si="25"/>
        <v>920.79741076014852</v>
      </c>
      <c r="T293" s="8">
        <f>S293/B293</f>
        <v>0.13970526638752065</v>
      </c>
      <c r="U293">
        <v>370</v>
      </c>
      <c r="V293">
        <f t="shared" si="26"/>
        <v>66297.413574730686</v>
      </c>
      <c r="W293">
        <f t="shared" si="27"/>
        <v>6660</v>
      </c>
      <c r="X293">
        <f t="shared" si="28"/>
        <v>-1841.594821520297</v>
      </c>
      <c r="Y293">
        <f t="shared" si="29"/>
        <v>3391471.4866503747</v>
      </c>
    </row>
    <row r="294" spans="1:25" x14ac:dyDescent="0.35">
      <c r="A294" s="1">
        <v>41208</v>
      </c>
      <c r="B294">
        <v>4628.5</v>
      </c>
      <c r="C294">
        <v>5152.8999999999996</v>
      </c>
      <c r="D294">
        <v>6009</v>
      </c>
      <c r="E294">
        <v>0</v>
      </c>
      <c r="F294">
        <v>6591</v>
      </c>
      <c r="G294">
        <v>0</v>
      </c>
      <c r="H294">
        <f>IF(AND(L294=0,E294=0,G294=0,I294=0,O294=0,J294=0),1,0)</f>
        <v>0</v>
      </c>
      <c r="I294">
        <v>0</v>
      </c>
      <c r="J294">
        <v>1</v>
      </c>
      <c r="K294">
        <v>5915.333333333333</v>
      </c>
      <c r="L294">
        <v>0</v>
      </c>
      <c r="M294">
        <v>0.27198791681189727</v>
      </c>
      <c r="N294">
        <v>0</v>
      </c>
      <c r="O294">
        <v>0</v>
      </c>
      <c r="Q294">
        <f t="shared" si="24"/>
        <v>6678.6907386675011</v>
      </c>
      <c r="R294">
        <f>Q294-B294</f>
        <v>2050.1907386675011</v>
      </c>
      <c r="S294">
        <f t="shared" si="25"/>
        <v>2050.1907386675011</v>
      </c>
      <c r="T294" s="8">
        <f>S294/B294</f>
        <v>0.44294927917629928</v>
      </c>
      <c r="U294">
        <v>3343</v>
      </c>
      <c r="V294">
        <f t="shared" si="26"/>
        <v>36903.43329601502</v>
      </c>
      <c r="W294">
        <f t="shared" si="27"/>
        <v>60174</v>
      </c>
      <c r="X294">
        <f t="shared" si="28"/>
        <v>2050.1907386675011</v>
      </c>
      <c r="Y294">
        <f t="shared" si="29"/>
        <v>4203282.0649179937</v>
      </c>
    </row>
    <row r="295" spans="1:25" x14ac:dyDescent="0.35">
      <c r="A295" s="1">
        <v>41209</v>
      </c>
      <c r="B295">
        <v>4628.5</v>
      </c>
      <c r="C295">
        <v>5152.8999999999996</v>
      </c>
      <c r="D295">
        <v>6801</v>
      </c>
      <c r="E295">
        <v>0</v>
      </c>
      <c r="F295">
        <v>4628.5</v>
      </c>
      <c r="G295">
        <v>1</v>
      </c>
      <c r="H295">
        <f>IF(AND(L295=0,E295=0,G295=0,I295=0,O295=0,J295=0),1,0)</f>
        <v>0</v>
      </c>
      <c r="I295">
        <v>0</v>
      </c>
      <c r="J295">
        <v>0</v>
      </c>
      <c r="K295">
        <v>5690.5</v>
      </c>
      <c r="L295">
        <v>0</v>
      </c>
      <c r="M295">
        <v>0.5</v>
      </c>
      <c r="N295">
        <v>1</v>
      </c>
      <c r="O295">
        <v>0</v>
      </c>
      <c r="Q295">
        <f t="shared" si="24"/>
        <v>6463.8528421278861</v>
      </c>
      <c r="R295">
        <f>Q295-B295</f>
        <v>1835.3528421278861</v>
      </c>
      <c r="S295">
        <f t="shared" si="25"/>
        <v>1835.3528421278861</v>
      </c>
      <c r="T295" s="8">
        <f>S295/B295</f>
        <v>0.39653296794380166</v>
      </c>
      <c r="U295">
        <v>1717</v>
      </c>
      <c r="V295">
        <f t="shared" si="26"/>
        <v>33036.35115830195</v>
      </c>
      <c r="W295">
        <f t="shared" si="27"/>
        <v>30906</v>
      </c>
      <c r="X295">
        <f t="shared" si="28"/>
        <v>1835.3528421278861</v>
      </c>
      <c r="Y295">
        <f t="shared" si="29"/>
        <v>3368520.055106909</v>
      </c>
    </row>
    <row r="296" spans="1:25" x14ac:dyDescent="0.35">
      <c r="A296" s="1">
        <v>41210</v>
      </c>
      <c r="B296">
        <v>4628.5</v>
      </c>
      <c r="C296">
        <v>5400.6</v>
      </c>
      <c r="D296">
        <v>4628.5</v>
      </c>
      <c r="E296">
        <v>0</v>
      </c>
      <c r="F296">
        <v>4628.5</v>
      </c>
      <c r="G296">
        <v>0</v>
      </c>
      <c r="H296">
        <f>IF(AND(L296=0,E296=0,G296=0,I296=0,O296=0,J296=0),1,0)</f>
        <v>1</v>
      </c>
      <c r="I296">
        <v>0</v>
      </c>
      <c r="J296">
        <v>0</v>
      </c>
      <c r="K296">
        <v>5282.666666666667</v>
      </c>
      <c r="L296">
        <v>0</v>
      </c>
      <c r="M296">
        <v>0.5</v>
      </c>
      <c r="N296">
        <v>1</v>
      </c>
      <c r="O296">
        <v>0</v>
      </c>
      <c r="Q296">
        <f t="shared" si="24"/>
        <v>5500.6168641800759</v>
      </c>
      <c r="R296">
        <f>Q296-B296</f>
        <v>872.11686418007594</v>
      </c>
      <c r="S296">
        <f t="shared" si="25"/>
        <v>872.11686418007594</v>
      </c>
      <c r="T296" s="8">
        <f>S296/B296</f>
        <v>0.18842321792807085</v>
      </c>
      <c r="U296">
        <v>1525</v>
      </c>
      <c r="V296">
        <f t="shared" si="26"/>
        <v>15698.103555241367</v>
      </c>
      <c r="W296">
        <f t="shared" si="27"/>
        <v>27450</v>
      </c>
      <c r="X296">
        <f t="shared" si="28"/>
        <v>872.11686418007594</v>
      </c>
      <c r="Y296">
        <f t="shared" si="29"/>
        <v>760587.82478728902</v>
      </c>
    </row>
    <row r="297" spans="1:25" x14ac:dyDescent="0.35">
      <c r="A297" s="1">
        <v>41211</v>
      </c>
      <c r="B297">
        <v>4628.5</v>
      </c>
      <c r="C297">
        <v>5265.7</v>
      </c>
      <c r="D297">
        <v>3390</v>
      </c>
      <c r="E297">
        <v>0</v>
      </c>
      <c r="F297">
        <v>4628.5</v>
      </c>
      <c r="G297">
        <v>0</v>
      </c>
      <c r="H297">
        <f>IF(AND(L297=0,E297=0,G297=0,I297=0,O297=0,J297=0),1,0)</f>
        <v>0</v>
      </c>
      <c r="I297">
        <v>1</v>
      </c>
      <c r="J297">
        <v>0</v>
      </c>
      <c r="K297">
        <v>4628.5</v>
      </c>
      <c r="L297">
        <v>0</v>
      </c>
      <c r="M297">
        <v>0.5</v>
      </c>
      <c r="N297">
        <v>0</v>
      </c>
      <c r="O297">
        <v>0</v>
      </c>
      <c r="Q297">
        <f t="shared" si="24"/>
        <v>3908.275742905093</v>
      </c>
      <c r="R297">
        <f>Q297-B297</f>
        <v>-720.22425709490699</v>
      </c>
      <c r="S297">
        <f t="shared" si="25"/>
        <v>720.22425709490699</v>
      </c>
      <c r="T297" s="8">
        <f>S297/B297</f>
        <v>0.15560640749592891</v>
      </c>
      <c r="U297">
        <v>1934</v>
      </c>
      <c r="V297">
        <f t="shared" si="26"/>
        <v>51856.146510833307</v>
      </c>
      <c r="W297">
        <f t="shared" si="27"/>
        <v>34812</v>
      </c>
      <c r="X297">
        <f t="shared" si="28"/>
        <v>-1440.448514189814</v>
      </c>
      <c r="Y297">
        <f t="shared" si="29"/>
        <v>2074891.9220316426</v>
      </c>
    </row>
    <row r="298" spans="1:25" x14ac:dyDescent="0.35">
      <c r="A298" s="1">
        <v>41212</v>
      </c>
      <c r="B298">
        <v>5800</v>
      </c>
      <c r="C298">
        <v>5021</v>
      </c>
      <c r="D298">
        <v>5303</v>
      </c>
      <c r="E298">
        <v>0</v>
      </c>
      <c r="F298">
        <v>4628.5</v>
      </c>
      <c r="G298">
        <v>0</v>
      </c>
      <c r="H298">
        <f>IF(AND(L298=0,E298=0,G298=0,I298=0,O298=0,J298=0),1,0)</f>
        <v>0</v>
      </c>
      <c r="I298">
        <v>0</v>
      </c>
      <c r="J298">
        <v>0</v>
      </c>
      <c r="K298">
        <v>4628.5</v>
      </c>
      <c r="L298">
        <v>1</v>
      </c>
      <c r="M298">
        <v>0.63611014290693624</v>
      </c>
      <c r="N298">
        <v>0</v>
      </c>
      <c r="O298">
        <v>0</v>
      </c>
      <c r="Q298">
        <f t="shared" si="24"/>
        <v>5297.6366635288759</v>
      </c>
      <c r="R298">
        <f>Q298-B298</f>
        <v>-502.36333647112406</v>
      </c>
      <c r="S298">
        <f t="shared" si="25"/>
        <v>502.36333647112406</v>
      </c>
      <c r="T298" s="8">
        <f>S298/B298</f>
        <v>8.6614368357090354E-2</v>
      </c>
      <c r="U298">
        <v>796</v>
      </c>
      <c r="V298">
        <f t="shared" si="26"/>
        <v>36170.160225920932</v>
      </c>
      <c r="W298">
        <f t="shared" si="27"/>
        <v>14328</v>
      </c>
      <c r="X298">
        <f t="shared" si="28"/>
        <v>-1004.7266729422481</v>
      </c>
      <c r="Y298">
        <f t="shared" si="29"/>
        <v>1009475.6873215992</v>
      </c>
    </row>
    <row r="299" spans="1:25" x14ac:dyDescent="0.35">
      <c r="A299" s="1">
        <v>41213</v>
      </c>
      <c r="B299">
        <v>6353</v>
      </c>
      <c r="C299">
        <v>4862.8</v>
      </c>
      <c r="D299">
        <v>5852</v>
      </c>
      <c r="E299">
        <v>1</v>
      </c>
      <c r="F299">
        <v>5800</v>
      </c>
      <c r="G299">
        <v>0</v>
      </c>
      <c r="H299">
        <f>IF(AND(L299=0,E299=0,G299=0,I299=0,O299=0,J299=0),1,0)</f>
        <v>0</v>
      </c>
      <c r="I299">
        <v>0</v>
      </c>
      <c r="J299">
        <v>0</v>
      </c>
      <c r="K299">
        <v>5019</v>
      </c>
      <c r="L299">
        <v>0</v>
      </c>
      <c r="M299">
        <v>0.5642500290461252</v>
      </c>
      <c r="N299">
        <v>0</v>
      </c>
      <c r="O299">
        <v>0</v>
      </c>
      <c r="Q299">
        <f t="shared" si="24"/>
        <v>5554.0254662544367</v>
      </c>
      <c r="R299">
        <f>Q299-B299</f>
        <v>-798.97453374556335</v>
      </c>
      <c r="S299">
        <f t="shared" si="25"/>
        <v>798.97453374556335</v>
      </c>
      <c r="T299" s="8">
        <f>S299/B299</f>
        <v>0.12576334546601028</v>
      </c>
      <c r="U299">
        <v>1172</v>
      </c>
      <c r="V299">
        <f t="shared" si="26"/>
        <v>57526.166429680561</v>
      </c>
      <c r="W299">
        <f t="shared" si="27"/>
        <v>21096</v>
      </c>
      <c r="X299">
        <f t="shared" si="28"/>
        <v>-1597.9490674911267</v>
      </c>
      <c r="Y299">
        <f t="shared" si="29"/>
        <v>2553441.2222957616</v>
      </c>
    </row>
    <row r="300" spans="1:25" x14ac:dyDescent="0.35">
      <c r="A300" s="1">
        <v>41214</v>
      </c>
      <c r="B300">
        <v>6383</v>
      </c>
      <c r="C300">
        <v>5207.7</v>
      </c>
      <c r="D300">
        <v>6591</v>
      </c>
      <c r="E300">
        <v>0</v>
      </c>
      <c r="F300">
        <v>6353</v>
      </c>
      <c r="G300">
        <v>0</v>
      </c>
      <c r="H300">
        <f>IF(AND(L300=0,E300=0,G300=0,I300=0,O300=0,J300=0),1,0)</f>
        <v>0</v>
      </c>
      <c r="I300">
        <v>0</v>
      </c>
      <c r="J300">
        <v>0</v>
      </c>
      <c r="K300">
        <v>5593.833333333333</v>
      </c>
      <c r="L300">
        <v>0</v>
      </c>
      <c r="M300">
        <v>0.50348553502962701</v>
      </c>
      <c r="N300">
        <v>0</v>
      </c>
      <c r="O300">
        <v>1</v>
      </c>
      <c r="Q300">
        <f t="shared" si="24"/>
        <v>6512.3332096381891</v>
      </c>
      <c r="R300">
        <f>Q300-B300</f>
        <v>129.33320963818915</v>
      </c>
      <c r="S300">
        <f t="shared" si="25"/>
        <v>129.33320963818915</v>
      </c>
      <c r="T300" s="8">
        <f>S300/B300</f>
        <v>2.0262135302865289E-2</v>
      </c>
      <c r="U300">
        <v>938</v>
      </c>
      <c r="V300">
        <f t="shared" si="26"/>
        <v>2327.9977734874046</v>
      </c>
      <c r="W300">
        <f t="shared" si="27"/>
        <v>16884</v>
      </c>
      <c r="X300">
        <f t="shared" si="28"/>
        <v>129.33320963818915</v>
      </c>
      <c r="Y300">
        <f t="shared" si="29"/>
        <v>16727.079115315781</v>
      </c>
    </row>
    <row r="301" spans="1:25" x14ac:dyDescent="0.35">
      <c r="A301" s="1">
        <v>41215</v>
      </c>
      <c r="B301">
        <v>6562</v>
      </c>
      <c r="C301">
        <v>5558.6</v>
      </c>
      <c r="D301">
        <v>4628.5</v>
      </c>
      <c r="E301">
        <v>0</v>
      </c>
      <c r="F301">
        <v>6383</v>
      </c>
      <c r="G301">
        <v>0</v>
      </c>
      <c r="H301">
        <f>IF(AND(L301=0,E301=0,G301=0,I301=0,O301=0,J301=0),1,0)</f>
        <v>0</v>
      </c>
      <c r="I301">
        <v>0</v>
      </c>
      <c r="J301">
        <v>1</v>
      </c>
      <c r="K301">
        <v>6178.666666666667</v>
      </c>
      <c r="L301">
        <v>0</v>
      </c>
      <c r="M301">
        <v>0.52079702567677477</v>
      </c>
      <c r="N301">
        <v>0</v>
      </c>
      <c r="O301">
        <v>0</v>
      </c>
      <c r="Q301">
        <f t="shared" si="24"/>
        <v>6314.7275742408783</v>
      </c>
      <c r="R301">
        <f>Q301-B301</f>
        <v>-247.27242575912169</v>
      </c>
      <c r="S301">
        <f t="shared" si="25"/>
        <v>247.27242575912169</v>
      </c>
      <c r="T301" s="8">
        <f>S301/B301</f>
        <v>3.7682478780725649E-2</v>
      </c>
      <c r="U301">
        <v>1139</v>
      </c>
      <c r="V301">
        <f t="shared" si="26"/>
        <v>17803.614654656762</v>
      </c>
      <c r="W301">
        <f t="shared" si="27"/>
        <v>20502</v>
      </c>
      <c r="X301">
        <f t="shared" si="28"/>
        <v>-494.54485151824338</v>
      </c>
      <c r="Y301">
        <f t="shared" si="29"/>
        <v>244574.61016320137</v>
      </c>
    </row>
    <row r="302" spans="1:25" x14ac:dyDescent="0.35">
      <c r="A302" s="1">
        <v>41216</v>
      </c>
      <c r="B302">
        <v>7628</v>
      </c>
      <c r="C302">
        <v>5945.3</v>
      </c>
      <c r="D302">
        <v>4628.5</v>
      </c>
      <c r="E302">
        <v>0</v>
      </c>
      <c r="F302">
        <v>6562</v>
      </c>
      <c r="G302">
        <v>1</v>
      </c>
      <c r="H302">
        <f>IF(AND(L302=0,E302=0,G302=0,I302=0,O302=0,J302=0),1,0)</f>
        <v>0</v>
      </c>
      <c r="I302">
        <v>0</v>
      </c>
      <c r="J302">
        <v>0</v>
      </c>
      <c r="K302">
        <v>6432.666666666667</v>
      </c>
      <c r="L302">
        <v>0</v>
      </c>
      <c r="M302">
        <v>0.6238526780527478</v>
      </c>
      <c r="N302">
        <v>1</v>
      </c>
      <c r="O302">
        <v>0</v>
      </c>
      <c r="Q302">
        <f t="shared" si="24"/>
        <v>6676.6147545063041</v>
      </c>
      <c r="R302">
        <f>Q302-B302</f>
        <v>-951.38524549369595</v>
      </c>
      <c r="S302">
        <f t="shared" si="25"/>
        <v>951.38524549369595</v>
      </c>
      <c r="T302" s="8">
        <f>S302/B302</f>
        <v>0.12472276422308547</v>
      </c>
      <c r="U302">
        <v>800</v>
      </c>
      <c r="V302">
        <f t="shared" si="26"/>
        <v>68499.737675546115</v>
      </c>
      <c r="W302">
        <f t="shared" si="27"/>
        <v>14400</v>
      </c>
      <c r="X302">
        <f t="shared" si="28"/>
        <v>-1902.7704909873919</v>
      </c>
      <c r="Y302">
        <f t="shared" si="29"/>
        <v>3620535.5413724002</v>
      </c>
    </row>
    <row r="303" spans="1:25" x14ac:dyDescent="0.35">
      <c r="A303" s="1">
        <v>41217</v>
      </c>
      <c r="B303">
        <v>7951</v>
      </c>
      <c r="C303">
        <v>6545.2</v>
      </c>
      <c r="D303">
        <v>4628.5</v>
      </c>
      <c r="E303">
        <v>0</v>
      </c>
      <c r="F303">
        <v>7628</v>
      </c>
      <c r="G303">
        <v>0</v>
      </c>
      <c r="H303">
        <f>IF(AND(L303=0,E303=0,G303=0,I303=0,O303=0,J303=0),1,0)</f>
        <v>1</v>
      </c>
      <c r="I303">
        <v>0</v>
      </c>
      <c r="J303">
        <v>0</v>
      </c>
      <c r="K303">
        <v>6857.666666666667</v>
      </c>
      <c r="L303">
        <v>0</v>
      </c>
      <c r="M303">
        <v>0.53752759381898452</v>
      </c>
      <c r="N303">
        <v>1</v>
      </c>
      <c r="O303">
        <v>0</v>
      </c>
      <c r="Q303">
        <f t="shared" si="24"/>
        <v>6938.586440243349</v>
      </c>
      <c r="R303">
        <f>Q303-B303</f>
        <v>-1012.413559756651</v>
      </c>
      <c r="S303">
        <f t="shared" si="25"/>
        <v>1012.413559756651</v>
      </c>
      <c r="T303" s="8">
        <f>S303/B303</f>
        <v>0.1273316010258648</v>
      </c>
      <c r="U303">
        <v>385</v>
      </c>
      <c r="V303">
        <f t="shared" si="26"/>
        <v>72893.776302478873</v>
      </c>
      <c r="W303">
        <f t="shared" si="27"/>
        <v>6930</v>
      </c>
      <c r="X303">
        <f t="shared" si="28"/>
        <v>-2024.827119513302</v>
      </c>
      <c r="Y303">
        <f t="shared" si="29"/>
        <v>4099924.8639165359</v>
      </c>
    </row>
    <row r="304" spans="1:25" x14ac:dyDescent="0.35">
      <c r="A304" s="1">
        <v>41218</v>
      </c>
      <c r="B304">
        <v>4925</v>
      </c>
      <c r="C304">
        <v>6975.4</v>
      </c>
      <c r="D304">
        <v>4628.5</v>
      </c>
      <c r="E304">
        <v>0</v>
      </c>
      <c r="F304">
        <v>7951</v>
      </c>
      <c r="G304">
        <v>0</v>
      </c>
      <c r="H304">
        <f>IF(AND(L304=0,E304=0,G304=0,I304=0,O304=0,J304=0),1,0)</f>
        <v>0</v>
      </c>
      <c r="I304">
        <v>1</v>
      </c>
      <c r="J304">
        <v>0</v>
      </c>
      <c r="K304">
        <v>7380.333333333333</v>
      </c>
      <c r="L304">
        <v>0</v>
      </c>
      <c r="M304">
        <v>0.14842570001161845</v>
      </c>
      <c r="N304">
        <v>0</v>
      </c>
      <c r="O304">
        <v>0</v>
      </c>
      <c r="Q304">
        <f t="shared" si="24"/>
        <v>6203.822201441435</v>
      </c>
      <c r="R304">
        <f>Q304-B304</f>
        <v>1278.822201441435</v>
      </c>
      <c r="S304">
        <f t="shared" si="25"/>
        <v>1278.822201441435</v>
      </c>
      <c r="T304" s="8">
        <f>S304/B304</f>
        <v>0.25965933024191573</v>
      </c>
      <c r="U304">
        <v>1585</v>
      </c>
      <c r="V304">
        <f t="shared" si="26"/>
        <v>23018.79962594583</v>
      </c>
      <c r="W304">
        <f t="shared" si="27"/>
        <v>28530</v>
      </c>
      <c r="X304">
        <f t="shared" si="28"/>
        <v>1278.822201441435</v>
      </c>
      <c r="Y304">
        <f t="shared" si="29"/>
        <v>1635386.2228995182</v>
      </c>
    </row>
    <row r="305" spans="1:25" x14ac:dyDescent="0.35">
      <c r="A305" s="1">
        <v>41219</v>
      </c>
      <c r="B305">
        <v>5084</v>
      </c>
      <c r="C305">
        <v>6689.8</v>
      </c>
      <c r="D305">
        <v>5800</v>
      </c>
      <c r="E305">
        <v>0</v>
      </c>
      <c r="F305">
        <v>4925</v>
      </c>
      <c r="G305">
        <v>0</v>
      </c>
      <c r="H305">
        <f>IF(AND(L305=0,E305=0,G305=0,I305=0,O305=0,J305=0),1,0)</f>
        <v>0</v>
      </c>
      <c r="I305">
        <v>0</v>
      </c>
      <c r="J305">
        <v>0</v>
      </c>
      <c r="K305">
        <v>6834.666666666667</v>
      </c>
      <c r="L305">
        <v>1</v>
      </c>
      <c r="M305">
        <v>0.51847333565702336</v>
      </c>
      <c r="N305">
        <v>0</v>
      </c>
      <c r="O305">
        <v>0</v>
      </c>
      <c r="Q305">
        <f t="shared" si="24"/>
        <v>6293.2567627757126</v>
      </c>
      <c r="R305">
        <f>Q305-B305</f>
        <v>1209.2567627757126</v>
      </c>
      <c r="S305">
        <f t="shared" si="25"/>
        <v>1209.2567627757126</v>
      </c>
      <c r="T305" s="8">
        <f>S305/B305</f>
        <v>0.23785538213526997</v>
      </c>
      <c r="U305">
        <v>1921</v>
      </c>
      <c r="V305">
        <f t="shared" si="26"/>
        <v>21766.621729962826</v>
      </c>
      <c r="W305">
        <f t="shared" si="27"/>
        <v>34578</v>
      </c>
      <c r="X305">
        <f t="shared" si="28"/>
        <v>1209.2567627757126</v>
      </c>
      <c r="Y305">
        <f t="shared" si="29"/>
        <v>1462301.918318796</v>
      </c>
    </row>
    <row r="306" spans="1:25" x14ac:dyDescent="0.35">
      <c r="A306" s="1">
        <v>41220</v>
      </c>
      <c r="B306">
        <v>5097</v>
      </c>
      <c r="C306">
        <v>6430</v>
      </c>
      <c r="D306">
        <v>6353</v>
      </c>
      <c r="E306">
        <v>1</v>
      </c>
      <c r="F306">
        <v>5084</v>
      </c>
      <c r="G306">
        <v>0</v>
      </c>
      <c r="H306">
        <f>IF(AND(L306=0,E306=0,G306=0,I306=0,O306=0,J306=0),1,0)</f>
        <v>0</v>
      </c>
      <c r="I306">
        <v>0</v>
      </c>
      <c r="J306">
        <v>0</v>
      </c>
      <c r="K306">
        <v>5986.666666666667</v>
      </c>
      <c r="L306">
        <v>0</v>
      </c>
      <c r="M306">
        <v>0.50151039851283841</v>
      </c>
      <c r="N306">
        <v>0</v>
      </c>
      <c r="O306">
        <v>0</v>
      </c>
      <c r="Q306">
        <f t="shared" si="24"/>
        <v>5820.0207957252587</v>
      </c>
      <c r="R306">
        <f>Q306-B306</f>
        <v>723.02079572525872</v>
      </c>
      <c r="S306">
        <f t="shared" si="25"/>
        <v>723.02079572525872</v>
      </c>
      <c r="T306" s="8">
        <f>S306/B306</f>
        <v>0.14185222596140057</v>
      </c>
      <c r="U306">
        <v>2653</v>
      </c>
      <c r="V306">
        <f t="shared" si="26"/>
        <v>13014.374323054657</v>
      </c>
      <c r="W306">
        <f t="shared" si="27"/>
        <v>47754</v>
      </c>
      <c r="X306">
        <f t="shared" si="28"/>
        <v>723.02079572525872</v>
      </c>
      <c r="Y306">
        <f t="shared" si="29"/>
        <v>522759.0710511863</v>
      </c>
    </row>
    <row r="307" spans="1:25" x14ac:dyDescent="0.35">
      <c r="A307" s="1">
        <v>41221</v>
      </c>
      <c r="B307">
        <v>5462</v>
      </c>
      <c r="C307">
        <v>6137</v>
      </c>
      <c r="D307">
        <v>6383</v>
      </c>
      <c r="E307">
        <v>0</v>
      </c>
      <c r="F307">
        <v>5097</v>
      </c>
      <c r="G307">
        <v>0</v>
      </c>
      <c r="H307">
        <f>IF(AND(L307=0,E307=0,G307=0,I307=0,O307=0,J307=0),1,0)</f>
        <v>0</v>
      </c>
      <c r="I307">
        <v>0</v>
      </c>
      <c r="J307">
        <v>0</v>
      </c>
      <c r="K307">
        <v>5035.333333333333</v>
      </c>
      <c r="L307">
        <v>0</v>
      </c>
      <c r="M307">
        <v>0.54240734286046244</v>
      </c>
      <c r="N307">
        <v>0</v>
      </c>
      <c r="O307">
        <v>1</v>
      </c>
      <c r="Q307">
        <f t="shared" si="24"/>
        <v>5885.9671838892464</v>
      </c>
      <c r="R307">
        <f>Q307-B307</f>
        <v>423.96718388924637</v>
      </c>
      <c r="S307">
        <f t="shared" si="25"/>
        <v>423.96718388924637</v>
      </c>
      <c r="T307" s="8">
        <f>S307/B307</f>
        <v>7.7621234692282381E-2</v>
      </c>
      <c r="U307">
        <v>1188</v>
      </c>
      <c r="V307">
        <f t="shared" si="26"/>
        <v>7631.4093100064347</v>
      </c>
      <c r="W307">
        <f t="shared" si="27"/>
        <v>21384</v>
      </c>
      <c r="X307">
        <f t="shared" si="28"/>
        <v>423.96718388924637</v>
      </c>
      <c r="Y307">
        <f t="shared" si="29"/>
        <v>179748.17301497803</v>
      </c>
    </row>
    <row r="308" spans="1:25" x14ac:dyDescent="0.35">
      <c r="A308" s="1">
        <v>41222</v>
      </c>
      <c r="B308">
        <v>6114</v>
      </c>
      <c r="C308">
        <v>5703.8</v>
      </c>
      <c r="D308">
        <v>6562</v>
      </c>
      <c r="E308">
        <v>0</v>
      </c>
      <c r="F308">
        <v>5462</v>
      </c>
      <c r="G308">
        <v>0</v>
      </c>
      <c r="H308">
        <f>IF(AND(L308=0,E308=0,G308=0,I308=0,O308=0,J308=0),1,0)</f>
        <v>0</v>
      </c>
      <c r="I308">
        <v>0</v>
      </c>
      <c r="J308">
        <v>1</v>
      </c>
      <c r="K308">
        <v>5214.333333333333</v>
      </c>
      <c r="L308">
        <v>0</v>
      </c>
      <c r="M308">
        <v>0.57575229464389455</v>
      </c>
      <c r="N308">
        <v>0</v>
      </c>
      <c r="O308">
        <v>0</v>
      </c>
      <c r="Q308">
        <f t="shared" si="24"/>
        <v>6257.550034621916</v>
      </c>
      <c r="R308">
        <f>Q308-B308</f>
        <v>143.55003462191598</v>
      </c>
      <c r="S308">
        <f t="shared" si="25"/>
        <v>143.55003462191598</v>
      </c>
      <c r="T308" s="8">
        <f>S308/B308</f>
        <v>2.3478906545946351E-2</v>
      </c>
      <c r="U308">
        <v>578</v>
      </c>
      <c r="V308">
        <f t="shared" si="26"/>
        <v>2583.9006231944877</v>
      </c>
      <c r="W308">
        <f t="shared" si="27"/>
        <v>10404</v>
      </c>
      <c r="X308">
        <f t="shared" si="28"/>
        <v>143.55003462191598</v>
      </c>
      <c r="Y308">
        <f t="shared" si="29"/>
        <v>20606.612439953278</v>
      </c>
    </row>
    <row r="309" spans="1:25" x14ac:dyDescent="0.35">
      <c r="A309" s="1">
        <v>41223</v>
      </c>
      <c r="B309">
        <v>6373</v>
      </c>
      <c r="C309">
        <v>5336.4</v>
      </c>
      <c r="D309">
        <v>7628</v>
      </c>
      <c r="E309">
        <v>0</v>
      </c>
      <c r="F309">
        <v>6114</v>
      </c>
      <c r="G309">
        <v>1</v>
      </c>
      <c r="H309">
        <f>IF(AND(L309=0,E309=0,G309=0,I309=0,O309=0,J309=0),1,0)</f>
        <v>0</v>
      </c>
      <c r="I309">
        <v>0</v>
      </c>
      <c r="J309">
        <v>0</v>
      </c>
      <c r="K309">
        <v>5557.666666666667</v>
      </c>
      <c r="L309">
        <v>0</v>
      </c>
      <c r="M309">
        <v>0.5300917857557802</v>
      </c>
      <c r="N309">
        <v>1</v>
      </c>
      <c r="O309">
        <v>0</v>
      </c>
      <c r="Q309">
        <f t="shared" si="24"/>
        <v>7094.8992542400829</v>
      </c>
      <c r="R309">
        <f>Q309-B309</f>
        <v>721.89925424008288</v>
      </c>
      <c r="S309">
        <f t="shared" si="25"/>
        <v>721.89925424008288</v>
      </c>
      <c r="T309" s="8">
        <f>S309/B309</f>
        <v>0.11327463584498397</v>
      </c>
      <c r="U309">
        <v>1160</v>
      </c>
      <c r="V309">
        <f t="shared" si="26"/>
        <v>12994.186576321492</v>
      </c>
      <c r="W309">
        <f t="shared" si="27"/>
        <v>20880</v>
      </c>
      <c r="X309">
        <f t="shared" si="28"/>
        <v>721.89925424008288</v>
      </c>
      <c r="Y309">
        <f t="shared" si="29"/>
        <v>521138.53327238781</v>
      </c>
    </row>
    <row r="310" spans="1:25" x14ac:dyDescent="0.35">
      <c r="A310" s="1">
        <v>41224</v>
      </c>
      <c r="B310">
        <v>6479</v>
      </c>
      <c r="C310">
        <v>5626</v>
      </c>
      <c r="D310">
        <v>7951</v>
      </c>
      <c r="E310">
        <v>0</v>
      </c>
      <c r="F310">
        <v>6373</v>
      </c>
      <c r="G310">
        <v>0</v>
      </c>
      <c r="H310">
        <f>IF(AND(L310=0,E310=0,G310=0,I310=0,O310=0,J310=0),1,0)</f>
        <v>1</v>
      </c>
      <c r="I310">
        <v>0</v>
      </c>
      <c r="J310">
        <v>0</v>
      </c>
      <c r="K310">
        <v>5983</v>
      </c>
      <c r="L310">
        <v>0</v>
      </c>
      <c r="M310">
        <v>0.51231555710468224</v>
      </c>
      <c r="N310">
        <v>1</v>
      </c>
      <c r="O310">
        <v>0</v>
      </c>
      <c r="Q310">
        <f t="shared" si="24"/>
        <v>7209.2890348898818</v>
      </c>
      <c r="R310">
        <f>Q310-B310</f>
        <v>730.2890348898818</v>
      </c>
      <c r="S310">
        <f t="shared" si="25"/>
        <v>730.2890348898818</v>
      </c>
      <c r="T310" s="8">
        <f>S310/B310</f>
        <v>0.11271631963109767</v>
      </c>
      <c r="U310">
        <v>1046</v>
      </c>
      <c r="V310">
        <f t="shared" si="26"/>
        <v>13145.202628017872</v>
      </c>
      <c r="W310">
        <f t="shared" si="27"/>
        <v>18828</v>
      </c>
      <c r="X310">
        <f t="shared" si="28"/>
        <v>730.2890348898818</v>
      </c>
      <c r="Y310">
        <f t="shared" si="29"/>
        <v>533322.07448039495</v>
      </c>
    </row>
    <row r="311" spans="1:25" x14ac:dyDescent="0.35">
      <c r="A311" s="1">
        <v>41225</v>
      </c>
      <c r="B311">
        <v>4343</v>
      </c>
      <c r="C311">
        <v>5905</v>
      </c>
      <c r="D311">
        <v>4925</v>
      </c>
      <c r="E311">
        <v>0</v>
      </c>
      <c r="F311">
        <v>6479</v>
      </c>
      <c r="G311">
        <v>0</v>
      </c>
      <c r="H311">
        <f>IF(AND(L311=0,E311=0,G311=0,I311=0,O311=0,J311=0),1,0)</f>
        <v>0</v>
      </c>
      <c r="I311">
        <v>1</v>
      </c>
      <c r="J311">
        <v>0</v>
      </c>
      <c r="K311">
        <v>6322</v>
      </c>
      <c r="L311">
        <v>0</v>
      </c>
      <c r="M311">
        <v>0.25182990589055421</v>
      </c>
      <c r="N311">
        <v>0</v>
      </c>
      <c r="O311">
        <v>0</v>
      </c>
      <c r="Q311">
        <f t="shared" si="24"/>
        <v>5483.5982019149778</v>
      </c>
      <c r="R311">
        <f>Q311-B311</f>
        <v>1140.5982019149778</v>
      </c>
      <c r="S311">
        <f t="shared" si="25"/>
        <v>1140.5982019149778</v>
      </c>
      <c r="T311" s="8">
        <f>S311/B311</f>
        <v>0.26262910474671375</v>
      </c>
      <c r="U311">
        <v>1677</v>
      </c>
      <c r="V311">
        <f t="shared" si="26"/>
        <v>20530.767634469601</v>
      </c>
      <c r="W311">
        <f t="shared" si="27"/>
        <v>30186</v>
      </c>
      <c r="X311">
        <f t="shared" si="28"/>
        <v>1140.5982019149778</v>
      </c>
      <c r="Y311">
        <f t="shared" si="29"/>
        <v>1300964.2582116805</v>
      </c>
    </row>
    <row r="312" spans="1:25" x14ac:dyDescent="0.35">
      <c r="A312" s="1">
        <v>41226</v>
      </c>
      <c r="B312">
        <v>5596</v>
      </c>
      <c r="C312">
        <v>5754.2</v>
      </c>
      <c r="D312">
        <v>5084</v>
      </c>
      <c r="E312">
        <v>0</v>
      </c>
      <c r="F312">
        <v>4343</v>
      </c>
      <c r="G312">
        <v>0</v>
      </c>
      <c r="H312">
        <f>IF(AND(L312=0,E312=0,G312=0,I312=0,O312=0,J312=0),1,0)</f>
        <v>0</v>
      </c>
      <c r="I312">
        <v>0</v>
      </c>
      <c r="J312">
        <v>0</v>
      </c>
      <c r="K312">
        <v>5731.666666666667</v>
      </c>
      <c r="L312">
        <v>1</v>
      </c>
      <c r="M312">
        <v>0.64557917973742307</v>
      </c>
      <c r="N312">
        <v>0</v>
      </c>
      <c r="O312">
        <v>0</v>
      </c>
      <c r="Q312">
        <f t="shared" si="24"/>
        <v>5533.3148259016652</v>
      </c>
      <c r="R312">
        <f>Q312-B312</f>
        <v>-62.685174098334755</v>
      </c>
      <c r="S312">
        <f t="shared" si="25"/>
        <v>62.685174098334755</v>
      </c>
      <c r="T312" s="8">
        <f>S312/B312</f>
        <v>1.1201782362104137E-2</v>
      </c>
      <c r="U312">
        <v>1166</v>
      </c>
      <c r="V312">
        <f t="shared" si="26"/>
        <v>4513.3325350801024</v>
      </c>
      <c r="W312">
        <f t="shared" si="27"/>
        <v>20988</v>
      </c>
      <c r="X312">
        <f t="shared" si="28"/>
        <v>-125.37034819666951</v>
      </c>
      <c r="Y312">
        <f t="shared" si="29"/>
        <v>15717.724206954153</v>
      </c>
    </row>
    <row r="313" spans="1:25" x14ac:dyDescent="0.35">
      <c r="A313" s="1">
        <v>41227</v>
      </c>
      <c r="B313">
        <v>4999</v>
      </c>
      <c r="C313">
        <v>5781</v>
      </c>
      <c r="D313">
        <v>5097</v>
      </c>
      <c r="E313">
        <v>1</v>
      </c>
      <c r="F313">
        <v>5596</v>
      </c>
      <c r="G313">
        <v>0</v>
      </c>
      <c r="H313">
        <f>IF(AND(L313=0,E313=0,G313=0,I313=0,O313=0,J313=0),1,0)</f>
        <v>0</v>
      </c>
      <c r="I313">
        <v>0</v>
      </c>
      <c r="J313">
        <v>0</v>
      </c>
      <c r="K313">
        <v>5472.666666666667</v>
      </c>
      <c r="L313">
        <v>0</v>
      </c>
      <c r="M313">
        <v>0.43063785291042173</v>
      </c>
      <c r="N313">
        <v>0</v>
      </c>
      <c r="O313">
        <v>0</v>
      </c>
      <c r="Q313">
        <f t="shared" si="24"/>
        <v>5435.6475482390924</v>
      </c>
      <c r="R313">
        <f>Q313-B313</f>
        <v>436.64754823909243</v>
      </c>
      <c r="S313">
        <f t="shared" si="25"/>
        <v>436.64754823909243</v>
      </c>
      <c r="T313" s="8">
        <f>S313/B313</f>
        <v>8.7346979043627218E-2</v>
      </c>
      <c r="U313">
        <v>1322</v>
      </c>
      <c r="V313">
        <f t="shared" si="26"/>
        <v>7859.6558683036637</v>
      </c>
      <c r="W313">
        <f t="shared" si="27"/>
        <v>23796</v>
      </c>
      <c r="X313">
        <f t="shared" si="28"/>
        <v>436.64754823909243</v>
      </c>
      <c r="Y313">
        <f t="shared" si="29"/>
        <v>190661.08138321055</v>
      </c>
    </row>
    <row r="314" spans="1:25" x14ac:dyDescent="0.35">
      <c r="A314" s="1">
        <v>41228</v>
      </c>
      <c r="B314">
        <v>5279</v>
      </c>
      <c r="C314">
        <v>5558</v>
      </c>
      <c r="D314">
        <v>5462</v>
      </c>
      <c r="E314">
        <v>0</v>
      </c>
      <c r="F314">
        <v>4999</v>
      </c>
      <c r="G314">
        <v>0</v>
      </c>
      <c r="H314">
        <f>IF(AND(L314=0,E314=0,G314=0,I314=0,O314=0,J314=0),1,0)</f>
        <v>0</v>
      </c>
      <c r="I314">
        <v>0</v>
      </c>
      <c r="J314">
        <v>0</v>
      </c>
      <c r="K314">
        <v>4979.333333333333</v>
      </c>
      <c r="L314">
        <v>0</v>
      </c>
      <c r="M314">
        <v>0.5325316602765191</v>
      </c>
      <c r="N314">
        <v>0</v>
      </c>
      <c r="O314">
        <v>1</v>
      </c>
      <c r="Q314">
        <f t="shared" si="24"/>
        <v>5574.8380184636781</v>
      </c>
      <c r="R314">
        <f>Q314-B314</f>
        <v>295.83801846367805</v>
      </c>
      <c r="S314">
        <f t="shared" si="25"/>
        <v>295.83801846367805</v>
      </c>
      <c r="T314" s="8">
        <f>S314/B314</f>
        <v>5.6040541478249301E-2</v>
      </c>
      <c r="U314">
        <v>1503</v>
      </c>
      <c r="V314">
        <f t="shared" si="26"/>
        <v>5325.084332346205</v>
      </c>
      <c r="W314">
        <f t="shared" si="27"/>
        <v>27054</v>
      </c>
      <c r="X314">
        <f t="shared" si="28"/>
        <v>295.83801846367805</v>
      </c>
      <c r="Y314">
        <f t="shared" si="29"/>
        <v>87520.133168515516</v>
      </c>
    </row>
    <row r="315" spans="1:25" x14ac:dyDescent="0.35">
      <c r="A315" s="1">
        <v>41229</v>
      </c>
      <c r="B315">
        <v>5432</v>
      </c>
      <c r="C315">
        <v>5339.2</v>
      </c>
      <c r="D315">
        <v>6114</v>
      </c>
      <c r="E315">
        <v>0</v>
      </c>
      <c r="F315">
        <v>5279</v>
      </c>
      <c r="G315">
        <v>0</v>
      </c>
      <c r="H315">
        <f>IF(AND(L315=0,E315=0,G315=0,I315=0,O315=0,J315=0),1,0)</f>
        <v>0</v>
      </c>
      <c r="I315">
        <v>0</v>
      </c>
      <c r="J315">
        <v>1</v>
      </c>
      <c r="K315">
        <v>5291.333333333333</v>
      </c>
      <c r="L315">
        <v>0</v>
      </c>
      <c r="M315">
        <v>0.51777622865109796</v>
      </c>
      <c r="N315">
        <v>0</v>
      </c>
      <c r="O315">
        <v>0</v>
      </c>
      <c r="Q315">
        <f t="shared" si="24"/>
        <v>6102.1826858766408</v>
      </c>
      <c r="R315">
        <f>Q315-B315</f>
        <v>670.18268587664079</v>
      </c>
      <c r="S315">
        <f t="shared" si="25"/>
        <v>670.18268587664079</v>
      </c>
      <c r="T315" s="8">
        <f>S315/B315</f>
        <v>0.1233767831142564</v>
      </c>
      <c r="U315">
        <v>1383</v>
      </c>
      <c r="V315">
        <f t="shared" si="26"/>
        <v>12063.288345779534</v>
      </c>
      <c r="W315">
        <f t="shared" si="27"/>
        <v>24894</v>
      </c>
      <c r="X315">
        <f t="shared" si="28"/>
        <v>670.18268587664079</v>
      </c>
      <c r="Y315">
        <f t="shared" si="29"/>
        <v>449144.83244882821</v>
      </c>
    </row>
    <row r="316" spans="1:25" x14ac:dyDescent="0.35">
      <c r="A316" s="1">
        <v>41230</v>
      </c>
      <c r="B316">
        <v>6584</v>
      </c>
      <c r="C316">
        <v>5129.8</v>
      </c>
      <c r="D316">
        <v>6373</v>
      </c>
      <c r="E316">
        <v>0</v>
      </c>
      <c r="F316">
        <v>5432</v>
      </c>
      <c r="G316">
        <v>1</v>
      </c>
      <c r="H316">
        <f>IF(AND(L316=0,E316=0,G316=0,I316=0,O316=0,J316=0),1,0)</f>
        <v>0</v>
      </c>
      <c r="I316">
        <v>0</v>
      </c>
      <c r="J316">
        <v>0</v>
      </c>
      <c r="K316">
        <v>5236.666666666667</v>
      </c>
      <c r="L316">
        <v>0</v>
      </c>
      <c r="M316">
        <v>0.63384454513767863</v>
      </c>
      <c r="N316">
        <v>1</v>
      </c>
      <c r="O316">
        <v>0</v>
      </c>
      <c r="Q316">
        <f t="shared" si="24"/>
        <v>6423.0358371918273</v>
      </c>
      <c r="R316">
        <f>Q316-B316</f>
        <v>-160.96416280817266</v>
      </c>
      <c r="S316">
        <f t="shared" si="25"/>
        <v>160.96416280817266</v>
      </c>
      <c r="T316" s="8">
        <f>S316/B316</f>
        <v>2.4447776854218204E-2</v>
      </c>
      <c r="U316">
        <v>1212</v>
      </c>
      <c r="V316">
        <f t="shared" si="26"/>
        <v>11589.419722188431</v>
      </c>
      <c r="W316">
        <f t="shared" si="27"/>
        <v>21816</v>
      </c>
      <c r="X316">
        <f t="shared" si="28"/>
        <v>-321.92832561634532</v>
      </c>
      <c r="Y316">
        <f t="shared" si="29"/>
        <v>103637.84683414365</v>
      </c>
    </row>
    <row r="317" spans="1:25" x14ac:dyDescent="0.35">
      <c r="A317" s="1">
        <v>41231</v>
      </c>
      <c r="B317">
        <v>6661</v>
      </c>
      <c r="C317">
        <v>5578</v>
      </c>
      <c r="D317">
        <v>6479</v>
      </c>
      <c r="E317">
        <v>0</v>
      </c>
      <c r="F317">
        <v>6584</v>
      </c>
      <c r="G317">
        <v>0</v>
      </c>
      <c r="H317">
        <f>IF(AND(L317=0,E317=0,G317=0,I317=0,O317=0,J317=0),1,0)</f>
        <v>1</v>
      </c>
      <c r="I317">
        <v>0</v>
      </c>
      <c r="J317">
        <v>0</v>
      </c>
      <c r="K317">
        <v>5765</v>
      </c>
      <c r="L317">
        <v>0</v>
      </c>
      <c r="M317">
        <v>0.50894620657604273</v>
      </c>
      <c r="N317">
        <v>1</v>
      </c>
      <c r="O317">
        <v>0</v>
      </c>
      <c r="Q317">
        <f t="shared" si="24"/>
        <v>6776.6507637534723</v>
      </c>
      <c r="R317">
        <f>Q317-B317</f>
        <v>115.65076375347235</v>
      </c>
      <c r="S317">
        <f t="shared" si="25"/>
        <v>115.65076375347235</v>
      </c>
      <c r="T317" s="8">
        <f>S317/B317</f>
        <v>1.7362372579713608E-2</v>
      </c>
      <c r="U317">
        <v>1206</v>
      </c>
      <c r="V317">
        <f t="shared" si="26"/>
        <v>2081.7137475625022</v>
      </c>
      <c r="W317">
        <f t="shared" si="27"/>
        <v>21708</v>
      </c>
      <c r="X317">
        <f t="shared" si="28"/>
        <v>115.65076375347235</v>
      </c>
      <c r="Y317">
        <f t="shared" si="29"/>
        <v>13375.099156761473</v>
      </c>
    </row>
    <row r="318" spans="1:25" x14ac:dyDescent="0.35">
      <c r="A318" s="1">
        <v>41232</v>
      </c>
      <c r="B318">
        <v>4297</v>
      </c>
      <c r="C318">
        <v>5791</v>
      </c>
      <c r="D318">
        <v>4343</v>
      </c>
      <c r="E318">
        <v>0</v>
      </c>
      <c r="F318">
        <v>6661</v>
      </c>
      <c r="G318">
        <v>0</v>
      </c>
      <c r="H318">
        <f>IF(AND(L318=0,E318=0,G318=0,I318=0,O318=0,J318=0),1,0)</f>
        <v>0</v>
      </c>
      <c r="I318">
        <v>1</v>
      </c>
      <c r="J318">
        <v>0</v>
      </c>
      <c r="K318">
        <v>6225.666666666667</v>
      </c>
      <c r="L318">
        <v>0</v>
      </c>
      <c r="M318">
        <v>0.22533983966538865</v>
      </c>
      <c r="N318">
        <v>0</v>
      </c>
      <c r="O318">
        <v>0</v>
      </c>
      <c r="Q318">
        <f t="shared" si="24"/>
        <v>5338.3108211693025</v>
      </c>
      <c r="R318">
        <f>Q318-B318</f>
        <v>1041.3108211693025</v>
      </c>
      <c r="S318">
        <f t="shared" si="25"/>
        <v>1041.3108211693025</v>
      </c>
      <c r="T318" s="8">
        <f>S318/B318</f>
        <v>0.24233437774477601</v>
      </c>
      <c r="U318">
        <v>1480</v>
      </c>
      <c r="V318">
        <f t="shared" si="26"/>
        <v>18743.594781047446</v>
      </c>
      <c r="W318">
        <f t="shared" si="27"/>
        <v>26640</v>
      </c>
      <c r="X318">
        <f t="shared" si="28"/>
        <v>1041.3108211693025</v>
      </c>
      <c r="Y318">
        <f t="shared" si="29"/>
        <v>1084328.2262842869</v>
      </c>
    </row>
    <row r="319" spans="1:25" x14ac:dyDescent="0.35">
      <c r="A319" s="1">
        <v>41233</v>
      </c>
      <c r="B319">
        <v>5112</v>
      </c>
      <c r="C319">
        <v>5650.6</v>
      </c>
      <c r="D319">
        <v>5596</v>
      </c>
      <c r="E319">
        <v>0</v>
      </c>
      <c r="F319">
        <v>4297</v>
      </c>
      <c r="G319">
        <v>0</v>
      </c>
      <c r="H319">
        <f>IF(AND(L319=0,E319=0,G319=0,I319=0,O319=0,J319=0),1,0)</f>
        <v>0</v>
      </c>
      <c r="I319">
        <v>0</v>
      </c>
      <c r="J319">
        <v>0</v>
      </c>
      <c r="K319">
        <v>5847.333333333333</v>
      </c>
      <c r="L319">
        <v>1</v>
      </c>
      <c r="M319">
        <v>0.5946903683048681</v>
      </c>
      <c r="N319">
        <v>0</v>
      </c>
      <c r="O319">
        <v>0</v>
      </c>
      <c r="Q319">
        <f t="shared" si="24"/>
        <v>5705.7663648982461</v>
      </c>
      <c r="R319">
        <f>Q319-B319</f>
        <v>593.76636489824614</v>
      </c>
      <c r="S319">
        <f t="shared" si="25"/>
        <v>593.76636489824614</v>
      </c>
      <c r="T319" s="8">
        <f>S319/B319</f>
        <v>0.11615147983142531</v>
      </c>
      <c r="U319">
        <v>1683</v>
      </c>
      <c r="V319">
        <f t="shared" si="26"/>
        <v>10687.79456816843</v>
      </c>
      <c r="W319">
        <f t="shared" si="27"/>
        <v>30294</v>
      </c>
      <c r="X319">
        <f t="shared" si="28"/>
        <v>593.76636489824614</v>
      </c>
      <c r="Y319">
        <f t="shared" si="29"/>
        <v>352558.49608447717</v>
      </c>
    </row>
    <row r="320" spans="1:25" x14ac:dyDescent="0.35">
      <c r="A320" s="1">
        <v>41234</v>
      </c>
      <c r="B320">
        <v>4905</v>
      </c>
      <c r="C320">
        <v>5617.2</v>
      </c>
      <c r="D320">
        <v>4999</v>
      </c>
      <c r="E320">
        <v>1</v>
      </c>
      <c r="F320">
        <v>5112</v>
      </c>
      <c r="G320">
        <v>0</v>
      </c>
      <c r="H320">
        <f>IF(AND(L320=0,E320=0,G320=0,I320=0,O320=0,J320=0),1,0)</f>
        <v>0</v>
      </c>
      <c r="I320">
        <v>0</v>
      </c>
      <c r="J320">
        <v>0</v>
      </c>
      <c r="K320">
        <v>5356.666666666667</v>
      </c>
      <c r="L320">
        <v>0</v>
      </c>
      <c r="M320">
        <v>0.47594980829557337</v>
      </c>
      <c r="N320">
        <v>0</v>
      </c>
      <c r="O320">
        <v>0</v>
      </c>
      <c r="Q320">
        <f t="shared" si="24"/>
        <v>5223.6308432065271</v>
      </c>
      <c r="R320">
        <f>Q320-B320</f>
        <v>318.63084320652706</v>
      </c>
      <c r="S320">
        <f t="shared" si="25"/>
        <v>318.63084320652706</v>
      </c>
      <c r="T320" s="8">
        <f>S320/B320</f>
        <v>6.4960416555866887E-2</v>
      </c>
      <c r="U320">
        <v>1760</v>
      </c>
      <c r="V320">
        <f t="shared" si="26"/>
        <v>5735.3551777174871</v>
      </c>
      <c r="W320">
        <f t="shared" si="27"/>
        <v>31680</v>
      </c>
      <c r="X320">
        <f t="shared" si="28"/>
        <v>318.63084320652706</v>
      </c>
      <c r="Y320">
        <f t="shared" si="29"/>
        <v>101525.61424250243</v>
      </c>
    </row>
    <row r="321" spans="1:25" x14ac:dyDescent="0.35">
      <c r="A321" s="1">
        <v>41235</v>
      </c>
      <c r="B321">
        <v>5279</v>
      </c>
      <c r="C321">
        <v>5511.8</v>
      </c>
      <c r="D321">
        <v>5279</v>
      </c>
      <c r="E321">
        <v>0</v>
      </c>
      <c r="F321">
        <v>4905</v>
      </c>
      <c r="G321">
        <v>0</v>
      </c>
      <c r="H321">
        <f>IF(AND(L321=0,E321=0,G321=0,I321=0,O321=0,J321=0),1,0)</f>
        <v>0</v>
      </c>
      <c r="I321">
        <v>0</v>
      </c>
      <c r="J321">
        <v>0</v>
      </c>
      <c r="K321">
        <v>4771.333333333333</v>
      </c>
      <c r="L321">
        <v>0</v>
      </c>
      <c r="M321">
        <v>0.54345300336935054</v>
      </c>
      <c r="N321">
        <v>0</v>
      </c>
      <c r="O321">
        <v>1</v>
      </c>
      <c r="Q321">
        <f t="shared" si="24"/>
        <v>5422.5324456691742</v>
      </c>
      <c r="R321">
        <f>Q321-B321</f>
        <v>143.53244566917419</v>
      </c>
      <c r="S321">
        <f t="shared" si="25"/>
        <v>143.53244566917419</v>
      </c>
      <c r="T321" s="8">
        <f>S321/B321</f>
        <v>2.7189324809466602E-2</v>
      </c>
      <c r="U321">
        <v>921</v>
      </c>
      <c r="V321">
        <f t="shared" si="26"/>
        <v>2583.5840220451355</v>
      </c>
      <c r="W321">
        <f t="shared" si="27"/>
        <v>16578</v>
      </c>
      <c r="X321">
        <f t="shared" si="28"/>
        <v>143.53244566917419</v>
      </c>
      <c r="Y321">
        <f t="shared" si="29"/>
        <v>20601.562959774441</v>
      </c>
    </row>
    <row r="322" spans="1:25" x14ac:dyDescent="0.35">
      <c r="A322" s="1">
        <v>41236</v>
      </c>
      <c r="B322">
        <v>4632</v>
      </c>
      <c r="C322">
        <v>5250.8</v>
      </c>
      <c r="D322">
        <v>5432</v>
      </c>
      <c r="E322">
        <v>0</v>
      </c>
      <c r="F322">
        <v>5279</v>
      </c>
      <c r="G322">
        <v>0</v>
      </c>
      <c r="H322">
        <f>IF(AND(L322=0,E322=0,G322=0,I322=0,O322=0,J322=0),1,0)</f>
        <v>0</v>
      </c>
      <c r="I322">
        <v>0</v>
      </c>
      <c r="J322">
        <v>1</v>
      </c>
      <c r="K322">
        <v>5098.666666666667</v>
      </c>
      <c r="L322">
        <v>0</v>
      </c>
      <c r="M322">
        <v>0.42482862786104336</v>
      </c>
      <c r="N322">
        <v>0</v>
      </c>
      <c r="O322">
        <v>0</v>
      </c>
      <c r="Q322">
        <f t="shared" si="24"/>
        <v>5840.8681931717438</v>
      </c>
      <c r="R322">
        <f>Q322-B322</f>
        <v>1208.8681931717438</v>
      </c>
      <c r="S322">
        <f t="shared" si="25"/>
        <v>1208.8681931717438</v>
      </c>
      <c r="T322" s="8">
        <f>S322/B322</f>
        <v>0.26098190698871843</v>
      </c>
      <c r="U322">
        <v>716</v>
      </c>
      <c r="V322">
        <f t="shared" si="26"/>
        <v>21759.627477091388</v>
      </c>
      <c r="W322">
        <f t="shared" si="27"/>
        <v>12888</v>
      </c>
      <c r="X322">
        <f t="shared" si="28"/>
        <v>1208.8681931717438</v>
      </c>
      <c r="Y322">
        <f t="shared" si="29"/>
        <v>1461362.3084623164</v>
      </c>
    </row>
    <row r="323" spans="1:25" x14ac:dyDescent="0.35">
      <c r="A323" s="1">
        <v>41237</v>
      </c>
      <c r="B323">
        <v>4628.5</v>
      </c>
      <c r="C323">
        <v>4845</v>
      </c>
      <c r="D323">
        <v>6584</v>
      </c>
      <c r="E323">
        <v>0</v>
      </c>
      <c r="F323">
        <v>4632</v>
      </c>
      <c r="G323">
        <v>1</v>
      </c>
      <c r="H323">
        <f>IF(AND(L323=0,E323=0,G323=0,I323=0,O323=0,J323=0),1,0)</f>
        <v>0</v>
      </c>
      <c r="I323">
        <v>0</v>
      </c>
      <c r="J323">
        <v>0</v>
      </c>
      <c r="K323">
        <v>4938.666666666667</v>
      </c>
      <c r="L323">
        <v>0</v>
      </c>
      <c r="M323">
        <v>0.4995933542465435</v>
      </c>
      <c r="N323">
        <v>1</v>
      </c>
      <c r="O323">
        <v>0</v>
      </c>
      <c r="Q323">
        <f t="shared" ref="Q323:Q360" si="30">$AA$2+SUMPRODUCT(D323:K323,$AB$2:$AI$2)</f>
        <v>6142.042455191955</v>
      </c>
      <c r="R323">
        <f>Q323-B323</f>
        <v>1513.542455191955</v>
      </c>
      <c r="S323">
        <f t="shared" ref="S323:S360" si="31">ABS(R323)</f>
        <v>1513.542455191955</v>
      </c>
      <c r="T323" s="8">
        <f>S323/B323</f>
        <v>0.32700495953158798</v>
      </c>
      <c r="U323">
        <v>1149</v>
      </c>
      <c r="V323">
        <f t="shared" ref="V323:V360" si="32">IF(R323&lt;0,R323*-72,R323*18)</f>
        <v>27243.76419345519</v>
      </c>
      <c r="W323">
        <f t="shared" ref="W323:W360" si="33">U323*18</f>
        <v>20682</v>
      </c>
      <c r="X323">
        <f t="shared" ref="X323:X360" si="34">IF(R323&lt;0,R323*2,R323)</f>
        <v>1513.542455191955</v>
      </c>
      <c r="Y323">
        <f t="shared" ref="Y323:Y360" si="35">X323^2</f>
        <v>2290810.763668491</v>
      </c>
    </row>
    <row r="324" spans="1:25" x14ac:dyDescent="0.35">
      <c r="A324" s="1">
        <v>41238</v>
      </c>
      <c r="B324">
        <v>4628.5</v>
      </c>
      <c r="C324">
        <v>4911.3</v>
      </c>
      <c r="D324">
        <v>6661</v>
      </c>
      <c r="E324">
        <v>0</v>
      </c>
      <c r="F324">
        <v>4628.5</v>
      </c>
      <c r="G324">
        <v>0</v>
      </c>
      <c r="H324">
        <f>IF(AND(L324=0,E324=0,G324=0,I324=0,O324=0,J324=0),1,0)</f>
        <v>1</v>
      </c>
      <c r="I324">
        <v>0</v>
      </c>
      <c r="J324">
        <v>0</v>
      </c>
      <c r="K324">
        <v>4846.5</v>
      </c>
      <c r="L324">
        <v>0</v>
      </c>
      <c r="M324">
        <v>0.5</v>
      </c>
      <c r="N324">
        <v>1</v>
      </c>
      <c r="O324">
        <v>0</v>
      </c>
      <c r="Q324">
        <f t="shared" si="30"/>
        <v>5928.6623870364811</v>
      </c>
      <c r="R324">
        <f>Q324-B324</f>
        <v>1300.1623870364811</v>
      </c>
      <c r="S324">
        <f t="shared" si="31"/>
        <v>1300.1623870364811</v>
      </c>
      <c r="T324" s="8">
        <f>S324/B324</f>
        <v>0.28090361608220399</v>
      </c>
      <c r="U324">
        <v>0</v>
      </c>
      <c r="V324">
        <f t="shared" si="32"/>
        <v>23402.922966656661</v>
      </c>
      <c r="W324">
        <f t="shared" si="33"/>
        <v>0</v>
      </c>
      <c r="X324">
        <f t="shared" si="34"/>
        <v>1300.1623870364811</v>
      </c>
      <c r="Y324">
        <f t="shared" si="35"/>
        <v>1690422.2326644002</v>
      </c>
    </row>
    <row r="325" spans="1:25" x14ac:dyDescent="0.35">
      <c r="A325" s="1">
        <v>41239</v>
      </c>
      <c r="B325">
        <v>4480</v>
      </c>
      <c r="C325">
        <v>4814.6000000000004</v>
      </c>
      <c r="D325">
        <v>4297</v>
      </c>
      <c r="E325">
        <v>0</v>
      </c>
      <c r="F325">
        <v>4628.5</v>
      </c>
      <c r="G325">
        <v>0</v>
      </c>
      <c r="H325">
        <f>IF(AND(L325=0,E325=0,G325=0,I325=0,O325=0,J325=0),1,0)</f>
        <v>0</v>
      </c>
      <c r="I325">
        <v>1</v>
      </c>
      <c r="J325">
        <v>0</v>
      </c>
      <c r="K325">
        <v>4629.666666666667</v>
      </c>
      <c r="L325">
        <v>0</v>
      </c>
      <c r="M325">
        <v>0.48274660160334609</v>
      </c>
      <c r="N325">
        <v>0</v>
      </c>
      <c r="O325">
        <v>0</v>
      </c>
      <c r="Q325">
        <f t="shared" si="30"/>
        <v>4167.2606106693511</v>
      </c>
      <c r="R325">
        <f>Q325-B325</f>
        <v>-312.73938933064892</v>
      </c>
      <c r="S325">
        <f t="shared" si="31"/>
        <v>312.73938933064892</v>
      </c>
      <c r="T325" s="8">
        <f>S325/B325</f>
        <v>6.980789940416271E-2</v>
      </c>
      <c r="U325">
        <v>1541</v>
      </c>
      <c r="V325">
        <f t="shared" si="32"/>
        <v>22517.236031806722</v>
      </c>
      <c r="W325">
        <f t="shared" si="33"/>
        <v>27738</v>
      </c>
      <c r="X325">
        <f t="shared" si="34"/>
        <v>-625.47877866129784</v>
      </c>
      <c r="Y325">
        <f t="shared" si="35"/>
        <v>391223.70255562878</v>
      </c>
    </row>
    <row r="326" spans="1:25" x14ac:dyDescent="0.35">
      <c r="A326" s="1">
        <v>41240</v>
      </c>
      <c r="B326">
        <v>4565</v>
      </c>
      <c r="C326">
        <v>4729.6000000000004</v>
      </c>
      <c r="D326">
        <v>5112</v>
      </c>
      <c r="E326">
        <v>0</v>
      </c>
      <c r="F326">
        <v>4480</v>
      </c>
      <c r="G326">
        <v>0</v>
      </c>
      <c r="H326">
        <f>IF(AND(L326=0,E326=0,G326=0,I326=0,O326=0,J326=0),1,0)</f>
        <v>0</v>
      </c>
      <c r="I326">
        <v>0</v>
      </c>
      <c r="J326">
        <v>0</v>
      </c>
      <c r="K326">
        <v>4579</v>
      </c>
      <c r="L326">
        <v>1</v>
      </c>
      <c r="M326">
        <v>0.50987568258394333</v>
      </c>
      <c r="N326">
        <v>0</v>
      </c>
      <c r="O326">
        <v>0</v>
      </c>
      <c r="Q326">
        <f t="shared" si="30"/>
        <v>5181.8771711609988</v>
      </c>
      <c r="R326">
        <f>Q326-B326</f>
        <v>616.87717116099884</v>
      </c>
      <c r="S326">
        <f t="shared" si="31"/>
        <v>616.87717116099884</v>
      </c>
      <c r="T326" s="8">
        <f>S326/B326</f>
        <v>0.1351319104405255</v>
      </c>
      <c r="U326">
        <v>1815</v>
      </c>
      <c r="V326">
        <f t="shared" si="32"/>
        <v>11103.789080897979</v>
      </c>
      <c r="W326">
        <f t="shared" si="33"/>
        <v>32670</v>
      </c>
      <c r="X326">
        <f t="shared" si="34"/>
        <v>616.87717116099884</v>
      </c>
      <c r="Y326">
        <f t="shared" si="35"/>
        <v>380537.44429959625</v>
      </c>
    </row>
    <row r="327" spans="1:25" x14ac:dyDescent="0.35">
      <c r="A327" s="1">
        <v>41241</v>
      </c>
      <c r="B327">
        <v>4465</v>
      </c>
      <c r="C327">
        <v>4586.8</v>
      </c>
      <c r="D327">
        <v>4905</v>
      </c>
      <c r="E327">
        <v>1</v>
      </c>
      <c r="F327">
        <v>4565</v>
      </c>
      <c r="G327">
        <v>0</v>
      </c>
      <c r="H327">
        <f>IF(AND(L327=0,E327=0,G327=0,I327=0,O327=0,J327=0),1,0)</f>
        <v>0</v>
      </c>
      <c r="I327">
        <v>0</v>
      </c>
      <c r="J327">
        <v>0</v>
      </c>
      <c r="K327">
        <v>4557.833333333333</v>
      </c>
      <c r="L327">
        <v>0</v>
      </c>
      <c r="M327">
        <v>0.48838154990124316</v>
      </c>
      <c r="N327">
        <v>0</v>
      </c>
      <c r="O327">
        <v>0</v>
      </c>
      <c r="Q327">
        <f t="shared" si="30"/>
        <v>4757.0024494820736</v>
      </c>
      <c r="R327">
        <f>Q327-B327</f>
        <v>292.00244948207364</v>
      </c>
      <c r="S327">
        <f t="shared" si="31"/>
        <v>292.00244948207364</v>
      </c>
      <c r="T327" s="8">
        <f>S327/B327</f>
        <v>6.5398084990386032E-2</v>
      </c>
      <c r="U327">
        <v>1875</v>
      </c>
      <c r="V327">
        <f t="shared" si="32"/>
        <v>5256.0440906773256</v>
      </c>
      <c r="W327">
        <f t="shared" si="33"/>
        <v>33750</v>
      </c>
      <c r="X327">
        <f t="shared" si="34"/>
        <v>292.00244948207364</v>
      </c>
      <c r="Y327">
        <f t="shared" si="35"/>
        <v>85265.430503530966</v>
      </c>
    </row>
    <row r="328" spans="1:25" x14ac:dyDescent="0.35">
      <c r="A328" s="1">
        <v>41242</v>
      </c>
      <c r="B328">
        <v>4849</v>
      </c>
      <c r="C328">
        <v>4553.3999999999996</v>
      </c>
      <c r="D328">
        <v>5279</v>
      </c>
      <c r="E328">
        <v>0</v>
      </c>
      <c r="F328">
        <v>4465</v>
      </c>
      <c r="G328">
        <v>0</v>
      </c>
      <c r="H328">
        <f>IF(AND(L328=0,E328=0,G328=0,I328=0,O328=0,J328=0),1,0)</f>
        <v>0</v>
      </c>
      <c r="I328">
        <v>0</v>
      </c>
      <c r="J328">
        <v>0</v>
      </c>
      <c r="K328">
        <v>4503.333333333333</v>
      </c>
      <c r="L328">
        <v>0</v>
      </c>
      <c r="M328">
        <v>0.54461484837922625</v>
      </c>
      <c r="N328">
        <v>0</v>
      </c>
      <c r="O328">
        <v>1</v>
      </c>
      <c r="Q328">
        <f t="shared" si="30"/>
        <v>5198.7645864033093</v>
      </c>
      <c r="R328">
        <f>Q328-B328</f>
        <v>349.76458640330929</v>
      </c>
      <c r="S328">
        <f t="shared" si="31"/>
        <v>349.76458640330929</v>
      </c>
      <c r="T328" s="8">
        <f>S328/B328</f>
        <v>7.2131281996970359E-2</v>
      </c>
      <c r="U328">
        <v>1360</v>
      </c>
      <c r="V328">
        <f t="shared" si="32"/>
        <v>6295.7625552595673</v>
      </c>
      <c r="W328">
        <f t="shared" si="33"/>
        <v>24480</v>
      </c>
      <c r="X328">
        <f t="shared" si="34"/>
        <v>349.76458640330929</v>
      </c>
      <c r="Y328">
        <f t="shared" si="35"/>
        <v>122335.26590187801</v>
      </c>
    </row>
    <row r="329" spans="1:25" x14ac:dyDescent="0.35">
      <c r="A329" s="1">
        <v>41243</v>
      </c>
      <c r="B329">
        <v>6084</v>
      </c>
      <c r="C329">
        <v>4597.5</v>
      </c>
      <c r="D329">
        <v>4632</v>
      </c>
      <c r="E329">
        <v>0</v>
      </c>
      <c r="F329">
        <v>4849</v>
      </c>
      <c r="G329">
        <v>0</v>
      </c>
      <c r="H329">
        <f>IF(AND(L329=0,E329=0,G329=0,I329=0,O329=0,J329=0),1,0)</f>
        <v>0</v>
      </c>
      <c r="I329">
        <v>0</v>
      </c>
      <c r="J329">
        <v>1</v>
      </c>
      <c r="K329">
        <v>4626.333333333333</v>
      </c>
      <c r="L329">
        <v>0</v>
      </c>
      <c r="M329">
        <v>0.64348785871964675</v>
      </c>
      <c r="N329">
        <v>0</v>
      </c>
      <c r="O329">
        <v>0</v>
      </c>
      <c r="Q329">
        <f t="shared" si="30"/>
        <v>5321.0662175786265</v>
      </c>
      <c r="R329">
        <f>Q329-B329</f>
        <v>-762.93378242137351</v>
      </c>
      <c r="S329">
        <f t="shared" si="31"/>
        <v>762.93378242137351</v>
      </c>
      <c r="T329" s="8">
        <f>S329/B329</f>
        <v>0.12540002998378921</v>
      </c>
      <c r="U329">
        <v>757</v>
      </c>
      <c r="V329">
        <f t="shared" si="32"/>
        <v>54931.232334338893</v>
      </c>
      <c r="W329">
        <f t="shared" si="33"/>
        <v>13626</v>
      </c>
      <c r="X329">
        <f t="shared" si="34"/>
        <v>-1525.867564842747</v>
      </c>
      <c r="Y329">
        <f t="shared" si="35"/>
        <v>2328271.8254391346</v>
      </c>
    </row>
    <row r="330" spans="1:25" x14ac:dyDescent="0.35">
      <c r="A330" s="1">
        <v>41244</v>
      </c>
      <c r="B330">
        <v>6609</v>
      </c>
      <c r="C330">
        <v>4888.6000000000004</v>
      </c>
      <c r="D330">
        <v>4628.5</v>
      </c>
      <c r="E330">
        <v>0</v>
      </c>
      <c r="F330">
        <v>6084</v>
      </c>
      <c r="G330">
        <v>1</v>
      </c>
      <c r="H330">
        <f>IF(AND(L330=0,E330=0,G330=0,I330=0,O330=0,J330=0),1,0)</f>
        <v>0</v>
      </c>
      <c r="I330">
        <v>0</v>
      </c>
      <c r="J330">
        <v>0</v>
      </c>
      <c r="K330">
        <v>5132.666666666667</v>
      </c>
      <c r="L330">
        <v>0</v>
      </c>
      <c r="M330">
        <v>0.56099686301847329</v>
      </c>
      <c r="N330">
        <v>1</v>
      </c>
      <c r="O330">
        <v>0</v>
      </c>
      <c r="Q330">
        <f t="shared" si="30"/>
        <v>6083.3163019251779</v>
      </c>
      <c r="R330">
        <f>Q330-B330</f>
        <v>-525.68369807482213</v>
      </c>
      <c r="S330">
        <f t="shared" si="31"/>
        <v>525.68369807482213</v>
      </c>
      <c r="T330" s="8">
        <f>S330/B330</f>
        <v>7.9540580734577412E-2</v>
      </c>
      <c r="U330">
        <v>800</v>
      </c>
      <c r="V330">
        <f t="shared" si="32"/>
        <v>37849.226261387194</v>
      </c>
      <c r="W330">
        <f t="shared" si="33"/>
        <v>14400</v>
      </c>
      <c r="X330">
        <f t="shared" si="34"/>
        <v>-1051.3673961496443</v>
      </c>
      <c r="Y330">
        <f t="shared" si="35"/>
        <v>1105373.4016864831</v>
      </c>
    </row>
    <row r="331" spans="1:25" x14ac:dyDescent="0.35">
      <c r="A331" s="1">
        <v>41245</v>
      </c>
      <c r="B331">
        <v>6482</v>
      </c>
      <c r="C331">
        <v>5314.4</v>
      </c>
      <c r="D331">
        <v>4628.5</v>
      </c>
      <c r="E331">
        <v>0</v>
      </c>
      <c r="F331">
        <v>6609</v>
      </c>
      <c r="G331">
        <v>0</v>
      </c>
      <c r="H331">
        <f>IF(AND(L331=0,E331=0,G331=0,I331=0,O331=0,J331=0),1,0)</f>
        <v>1</v>
      </c>
      <c r="I331">
        <v>0</v>
      </c>
      <c r="J331">
        <v>0</v>
      </c>
      <c r="K331">
        <v>5847.333333333333</v>
      </c>
      <c r="L331">
        <v>0</v>
      </c>
      <c r="M331">
        <v>0.48524456837457886</v>
      </c>
      <c r="N331">
        <v>1</v>
      </c>
      <c r="O331">
        <v>0</v>
      </c>
      <c r="Q331">
        <f t="shared" si="30"/>
        <v>6285.0937959857911</v>
      </c>
      <c r="R331">
        <f>Q331-B331</f>
        <v>-196.90620401420892</v>
      </c>
      <c r="S331">
        <f t="shared" si="31"/>
        <v>196.90620401420892</v>
      </c>
      <c r="T331" s="8">
        <f>S331/B331</f>
        <v>3.0377384142889374E-2</v>
      </c>
      <c r="U331">
        <v>1117</v>
      </c>
      <c r="V331">
        <f t="shared" si="32"/>
        <v>14177.246689023043</v>
      </c>
      <c r="W331">
        <f t="shared" si="33"/>
        <v>20106</v>
      </c>
      <c r="X331">
        <f t="shared" si="34"/>
        <v>-393.81240802841785</v>
      </c>
      <c r="Y331">
        <f t="shared" si="35"/>
        <v>155088.21271714105</v>
      </c>
    </row>
    <row r="332" spans="1:25" x14ac:dyDescent="0.35">
      <c r="A332" s="1">
        <v>41246</v>
      </c>
      <c r="B332">
        <v>4308</v>
      </c>
      <c r="C332">
        <v>5697.8</v>
      </c>
      <c r="D332">
        <v>4480</v>
      </c>
      <c r="E332">
        <v>0</v>
      </c>
      <c r="F332">
        <v>6482</v>
      </c>
      <c r="G332">
        <v>0</v>
      </c>
      <c r="H332">
        <f>IF(AND(L332=0,E332=0,G332=0,I332=0,O332=0,J332=0),1,0)</f>
        <v>0</v>
      </c>
      <c r="I332">
        <v>1</v>
      </c>
      <c r="J332">
        <v>0</v>
      </c>
      <c r="K332">
        <v>6391.666666666667</v>
      </c>
      <c r="L332">
        <v>0</v>
      </c>
      <c r="M332">
        <v>0.24741489485302662</v>
      </c>
      <c r="N332">
        <v>0</v>
      </c>
      <c r="O332">
        <v>0</v>
      </c>
      <c r="Q332">
        <f t="shared" si="30"/>
        <v>5381.8064371062183</v>
      </c>
      <c r="R332">
        <f>Q332-B332</f>
        <v>1073.8064371062183</v>
      </c>
      <c r="S332">
        <f t="shared" si="31"/>
        <v>1073.8064371062183</v>
      </c>
      <c r="T332" s="8">
        <f>S332/B332</f>
        <v>0.24925869013607665</v>
      </c>
      <c r="U332">
        <v>1852</v>
      </c>
      <c r="V332">
        <f t="shared" si="32"/>
        <v>19328.515867911927</v>
      </c>
      <c r="W332">
        <f t="shared" si="33"/>
        <v>33336</v>
      </c>
      <c r="X332">
        <f t="shared" si="34"/>
        <v>1073.8064371062183</v>
      </c>
      <c r="Y332">
        <f t="shared" si="35"/>
        <v>1153060.2643707506</v>
      </c>
    </row>
    <row r="333" spans="1:25" x14ac:dyDescent="0.35">
      <c r="A333" s="1">
        <v>41247</v>
      </c>
      <c r="B333">
        <v>4580</v>
      </c>
      <c r="C333">
        <v>5666.4</v>
      </c>
      <c r="D333">
        <v>4565</v>
      </c>
      <c r="E333">
        <v>0</v>
      </c>
      <c r="F333">
        <v>4308</v>
      </c>
      <c r="G333">
        <v>0</v>
      </c>
      <c r="H333">
        <f>IF(AND(L333=0,E333=0,G333=0,I333=0,O333=0,J333=0),1,0)</f>
        <v>0</v>
      </c>
      <c r="I333">
        <v>0</v>
      </c>
      <c r="J333">
        <v>0</v>
      </c>
      <c r="K333">
        <v>5799.666666666667</v>
      </c>
      <c r="L333">
        <v>1</v>
      </c>
      <c r="M333">
        <v>0.5316021842686186</v>
      </c>
      <c r="N333">
        <v>0</v>
      </c>
      <c r="O333">
        <v>0</v>
      </c>
      <c r="Q333">
        <f t="shared" si="30"/>
        <v>5398.556693584138</v>
      </c>
      <c r="R333">
        <f>Q333-B333</f>
        <v>818.55669358413797</v>
      </c>
      <c r="S333">
        <f t="shared" si="31"/>
        <v>818.55669358413797</v>
      </c>
      <c r="T333" s="8">
        <f>S333/B333</f>
        <v>0.17872416890483361</v>
      </c>
      <c r="U333">
        <v>1941</v>
      </c>
      <c r="V333">
        <f t="shared" si="32"/>
        <v>14734.020484514484</v>
      </c>
      <c r="W333">
        <f t="shared" si="33"/>
        <v>34938</v>
      </c>
      <c r="X333">
        <f t="shared" si="34"/>
        <v>818.55669358413797</v>
      </c>
      <c r="Y333">
        <f t="shared" si="35"/>
        <v>670035.06061139633</v>
      </c>
    </row>
    <row r="334" spans="1:25" x14ac:dyDescent="0.35">
      <c r="A334" s="1">
        <v>41248</v>
      </c>
      <c r="B334">
        <v>4827</v>
      </c>
      <c r="C334">
        <v>5612.6</v>
      </c>
      <c r="D334">
        <v>4465</v>
      </c>
      <c r="E334">
        <v>1</v>
      </c>
      <c r="F334">
        <v>4580</v>
      </c>
      <c r="G334">
        <v>0</v>
      </c>
      <c r="H334">
        <f>IF(AND(L334=0,E334=0,G334=0,I334=0,O334=0,J334=0),1,0)</f>
        <v>0</v>
      </c>
      <c r="I334">
        <v>0</v>
      </c>
      <c r="J334">
        <v>0</v>
      </c>
      <c r="K334">
        <v>5123.333333333333</v>
      </c>
      <c r="L334">
        <v>0</v>
      </c>
      <c r="M334">
        <v>0.5286975717439294</v>
      </c>
      <c r="N334">
        <v>0</v>
      </c>
      <c r="O334">
        <v>0</v>
      </c>
      <c r="Q334">
        <f t="shared" si="30"/>
        <v>4832.3210633422341</v>
      </c>
      <c r="R334">
        <f>Q334-B334</f>
        <v>5.3210633422340834</v>
      </c>
      <c r="S334">
        <f t="shared" si="31"/>
        <v>5.3210633422340834</v>
      </c>
      <c r="T334" s="8">
        <f>S334/B334</f>
        <v>1.1023541210346142E-3</v>
      </c>
      <c r="U334">
        <v>1585</v>
      </c>
      <c r="V334">
        <f t="shared" si="32"/>
        <v>95.779140160213501</v>
      </c>
      <c r="W334">
        <f t="shared" si="33"/>
        <v>28530</v>
      </c>
      <c r="X334">
        <f t="shared" si="34"/>
        <v>5.3210633422340834</v>
      </c>
      <c r="Y334">
        <f t="shared" si="35"/>
        <v>28.313715092067355</v>
      </c>
    </row>
    <row r="335" spans="1:25" x14ac:dyDescent="0.35">
      <c r="A335" s="1">
        <v>41249</v>
      </c>
      <c r="B335">
        <v>5214</v>
      </c>
      <c r="C335">
        <v>5361.2</v>
      </c>
      <c r="D335">
        <v>4849</v>
      </c>
      <c r="E335">
        <v>0</v>
      </c>
      <c r="F335">
        <v>4827</v>
      </c>
      <c r="G335">
        <v>0</v>
      </c>
      <c r="H335">
        <f>IF(AND(L335=0,E335=0,G335=0,I335=0,O335=0,J335=0),1,0)</f>
        <v>0</v>
      </c>
      <c r="I335">
        <v>0</v>
      </c>
      <c r="J335">
        <v>0</v>
      </c>
      <c r="K335">
        <v>4571.666666666667</v>
      </c>
      <c r="L335">
        <v>0</v>
      </c>
      <c r="M335">
        <v>0.54496340188218895</v>
      </c>
      <c r="N335">
        <v>0</v>
      </c>
      <c r="O335">
        <v>1</v>
      </c>
      <c r="Q335">
        <f t="shared" si="30"/>
        <v>5207.4555788522166</v>
      </c>
      <c r="R335">
        <f>Q335-B335</f>
        <v>-6.544421147783396</v>
      </c>
      <c r="S335">
        <f t="shared" si="31"/>
        <v>6.544421147783396</v>
      </c>
      <c r="T335" s="8">
        <f>S335/B335</f>
        <v>1.2551632427662822E-3</v>
      </c>
      <c r="U335">
        <v>1523</v>
      </c>
      <c r="V335">
        <f t="shared" si="32"/>
        <v>471.19832264040451</v>
      </c>
      <c r="W335">
        <f t="shared" si="33"/>
        <v>27414</v>
      </c>
      <c r="X335">
        <f t="shared" si="34"/>
        <v>-13.088842295566792</v>
      </c>
      <c r="Y335">
        <f t="shared" si="35"/>
        <v>171.31779263821818</v>
      </c>
    </row>
    <row r="336" spans="1:25" x14ac:dyDescent="0.35">
      <c r="A336" s="1">
        <v>41250</v>
      </c>
      <c r="B336">
        <v>5733</v>
      </c>
      <c r="C336">
        <v>5082.2</v>
      </c>
      <c r="D336">
        <v>6084</v>
      </c>
      <c r="E336">
        <v>0</v>
      </c>
      <c r="F336">
        <v>5214</v>
      </c>
      <c r="G336">
        <v>0</v>
      </c>
      <c r="H336">
        <f>IF(AND(L336=0,E336=0,G336=0,I336=0,O336=0,J336=0),1,0)</f>
        <v>0</v>
      </c>
      <c r="I336">
        <v>0</v>
      </c>
      <c r="J336">
        <v>1</v>
      </c>
      <c r="K336">
        <v>4873.666666666667</v>
      </c>
      <c r="L336">
        <v>0</v>
      </c>
      <c r="M336">
        <v>0.56029975601254789</v>
      </c>
      <c r="N336">
        <v>0</v>
      </c>
      <c r="O336">
        <v>0</v>
      </c>
      <c r="Q336">
        <f t="shared" si="30"/>
        <v>5929.3312595644884</v>
      </c>
      <c r="R336">
        <f>Q336-B336</f>
        <v>196.33125956448839</v>
      </c>
      <c r="S336">
        <f t="shared" si="31"/>
        <v>196.33125956448839</v>
      </c>
      <c r="T336" s="8">
        <f>S336/B336</f>
        <v>3.4245815378421141E-2</v>
      </c>
      <c r="U336">
        <v>1531</v>
      </c>
      <c r="V336">
        <f t="shared" si="32"/>
        <v>3533.962672160791</v>
      </c>
      <c r="W336">
        <f t="shared" si="33"/>
        <v>27558</v>
      </c>
      <c r="X336">
        <f t="shared" si="34"/>
        <v>196.33125956448839</v>
      </c>
      <c r="Y336">
        <f t="shared" si="35"/>
        <v>38545.963482178515</v>
      </c>
    </row>
    <row r="337" spans="1:25" x14ac:dyDescent="0.35">
      <c r="A337" s="1">
        <v>41251</v>
      </c>
      <c r="B337">
        <v>6245</v>
      </c>
      <c r="C337">
        <v>4932.3999999999996</v>
      </c>
      <c r="D337">
        <v>6609</v>
      </c>
      <c r="E337">
        <v>0</v>
      </c>
      <c r="F337">
        <v>5733</v>
      </c>
      <c r="G337">
        <v>1</v>
      </c>
      <c r="H337">
        <f>IF(AND(L337=0,E337=0,G337=0,I337=0,O337=0,J337=0),1,0)</f>
        <v>0</v>
      </c>
      <c r="I337">
        <v>0</v>
      </c>
      <c r="J337">
        <v>0</v>
      </c>
      <c r="K337">
        <v>5258</v>
      </c>
      <c r="L337">
        <v>0</v>
      </c>
      <c r="M337">
        <v>0.55948646450563499</v>
      </c>
      <c r="N337">
        <v>1</v>
      </c>
      <c r="O337">
        <v>0</v>
      </c>
      <c r="Q337">
        <f t="shared" si="30"/>
        <v>6587.1591271586694</v>
      </c>
      <c r="R337">
        <f>Q337-B337</f>
        <v>342.15912715866943</v>
      </c>
      <c r="S337">
        <f t="shared" si="31"/>
        <v>342.15912715866943</v>
      </c>
      <c r="T337" s="8">
        <f>S337/B337</f>
        <v>5.4789291778810159E-2</v>
      </c>
      <c r="U337">
        <v>1202</v>
      </c>
      <c r="V337">
        <f t="shared" si="32"/>
        <v>6158.8642888560498</v>
      </c>
      <c r="W337">
        <f t="shared" si="33"/>
        <v>21636</v>
      </c>
      <c r="X337">
        <f t="shared" si="34"/>
        <v>342.15912715866943</v>
      </c>
      <c r="Y337">
        <f t="shared" si="35"/>
        <v>117072.86829798252</v>
      </c>
    </row>
    <row r="338" spans="1:25" x14ac:dyDescent="0.35">
      <c r="A338" s="1">
        <v>41252</v>
      </c>
      <c r="B338">
        <v>6423</v>
      </c>
      <c r="C338">
        <v>5319.8</v>
      </c>
      <c r="D338">
        <v>6482</v>
      </c>
      <c r="E338">
        <v>0</v>
      </c>
      <c r="F338">
        <v>6245</v>
      </c>
      <c r="G338">
        <v>0</v>
      </c>
      <c r="H338">
        <f>IF(AND(L338=0,E338=0,G338=0,I338=0,O338=0,J338=0),1,0)</f>
        <v>1</v>
      </c>
      <c r="I338">
        <v>0</v>
      </c>
      <c r="J338">
        <v>0</v>
      </c>
      <c r="K338">
        <v>5730.666666666667</v>
      </c>
      <c r="L338">
        <v>0</v>
      </c>
      <c r="M338">
        <v>0.52068084117578717</v>
      </c>
      <c r="N338">
        <v>1</v>
      </c>
      <c r="O338">
        <v>0</v>
      </c>
      <c r="Q338">
        <f t="shared" si="30"/>
        <v>6664.8612412331449</v>
      </c>
      <c r="R338">
        <f>Q338-B338</f>
        <v>241.86124123314494</v>
      </c>
      <c r="S338">
        <f t="shared" si="31"/>
        <v>241.86124123314494</v>
      </c>
      <c r="T338" s="8">
        <f>S338/B338</f>
        <v>3.7655494509286153E-2</v>
      </c>
      <c r="U338">
        <v>989</v>
      </c>
      <c r="V338">
        <f t="shared" si="32"/>
        <v>4353.5023421966089</v>
      </c>
      <c r="W338">
        <f t="shared" si="33"/>
        <v>17802</v>
      </c>
      <c r="X338">
        <f t="shared" si="34"/>
        <v>241.86124123314494</v>
      </c>
      <c r="Y338">
        <f t="shared" si="35"/>
        <v>58496.860010837532</v>
      </c>
    </row>
    <row r="339" spans="1:25" x14ac:dyDescent="0.35">
      <c r="A339" s="1">
        <v>41253</v>
      </c>
      <c r="B339">
        <v>4249</v>
      </c>
      <c r="C339">
        <v>5688.4</v>
      </c>
      <c r="D339">
        <v>4308</v>
      </c>
      <c r="E339">
        <v>0</v>
      </c>
      <c r="F339">
        <v>6423</v>
      </c>
      <c r="G339">
        <v>0</v>
      </c>
      <c r="H339">
        <f>IF(AND(L339=0,E339=0,G339=0,I339=0,O339=0,J339=0),1,0)</f>
        <v>0</v>
      </c>
      <c r="I339">
        <v>1</v>
      </c>
      <c r="J339">
        <v>0</v>
      </c>
      <c r="K339">
        <v>6133.666666666667</v>
      </c>
      <c r="L339">
        <v>0</v>
      </c>
      <c r="M339">
        <v>0.24741489485302662</v>
      </c>
      <c r="N339">
        <v>0</v>
      </c>
      <c r="O339">
        <v>0</v>
      </c>
      <c r="Q339">
        <f t="shared" si="30"/>
        <v>5225.6798226939354</v>
      </c>
      <c r="R339">
        <f>Q339-B339</f>
        <v>976.67982269393542</v>
      </c>
      <c r="S339">
        <f t="shared" si="31"/>
        <v>976.67982269393542</v>
      </c>
      <c r="T339" s="8">
        <f>S339/B339</f>
        <v>0.22986110206964824</v>
      </c>
      <c r="U339">
        <v>1642</v>
      </c>
      <c r="V339">
        <f t="shared" si="32"/>
        <v>17580.236808490838</v>
      </c>
      <c r="W339">
        <f t="shared" si="33"/>
        <v>29556</v>
      </c>
      <c r="X339">
        <f t="shared" si="34"/>
        <v>976.67982269393542</v>
      </c>
      <c r="Y339">
        <f t="shared" si="35"/>
        <v>953903.47605745716</v>
      </c>
    </row>
    <row r="340" spans="1:25" x14ac:dyDescent="0.35">
      <c r="A340" s="1">
        <v>41254</v>
      </c>
      <c r="B340">
        <v>5191</v>
      </c>
      <c r="C340">
        <v>5572.8</v>
      </c>
      <c r="D340">
        <v>4580</v>
      </c>
      <c r="E340">
        <v>0</v>
      </c>
      <c r="F340">
        <v>4249</v>
      </c>
      <c r="G340">
        <v>0</v>
      </c>
      <c r="H340">
        <f>IF(AND(L340=0,E340=0,G340=0,I340=0,O340=0,J340=0),1,0)</f>
        <v>0</v>
      </c>
      <c r="I340">
        <v>0</v>
      </c>
      <c r="J340">
        <v>0</v>
      </c>
      <c r="K340">
        <v>5639</v>
      </c>
      <c r="L340">
        <v>1</v>
      </c>
      <c r="M340">
        <v>0.60944579993028924</v>
      </c>
      <c r="N340">
        <v>0</v>
      </c>
      <c r="O340">
        <v>0</v>
      </c>
      <c r="Q340">
        <f t="shared" si="30"/>
        <v>5329.5300450277327</v>
      </c>
      <c r="R340">
        <f>Q340-B340</f>
        <v>138.53004502773274</v>
      </c>
      <c r="S340">
        <f t="shared" si="31"/>
        <v>138.53004502773274</v>
      </c>
      <c r="T340" s="8">
        <f>S340/B340</f>
        <v>2.6686581588852388E-2</v>
      </c>
      <c r="U340">
        <v>1239</v>
      </c>
      <c r="V340">
        <f t="shared" si="32"/>
        <v>2493.5408104991893</v>
      </c>
      <c r="W340">
        <f t="shared" si="33"/>
        <v>22302</v>
      </c>
      <c r="X340">
        <f t="shared" si="34"/>
        <v>138.53004502773274</v>
      </c>
      <c r="Y340">
        <f t="shared" si="35"/>
        <v>19190.573375385662</v>
      </c>
    </row>
    <row r="341" spans="1:25" x14ac:dyDescent="0.35">
      <c r="A341" s="1">
        <v>41255</v>
      </c>
      <c r="B341">
        <v>5345</v>
      </c>
      <c r="C341">
        <v>5568.2</v>
      </c>
      <c r="D341">
        <v>4827</v>
      </c>
      <c r="E341">
        <v>1</v>
      </c>
      <c r="F341">
        <v>5191</v>
      </c>
      <c r="G341">
        <v>0</v>
      </c>
      <c r="H341">
        <f>IF(AND(L341=0,E341=0,G341=0,I341=0,O341=0,J341=0),1,0)</f>
        <v>0</v>
      </c>
      <c r="I341">
        <v>0</v>
      </c>
      <c r="J341">
        <v>0</v>
      </c>
      <c r="K341">
        <v>5287.666666666667</v>
      </c>
      <c r="L341">
        <v>0</v>
      </c>
      <c r="M341">
        <v>0.51789241315208556</v>
      </c>
      <c r="N341">
        <v>0</v>
      </c>
      <c r="O341">
        <v>0</v>
      </c>
      <c r="Q341">
        <f t="shared" si="30"/>
        <v>5174.115839074323</v>
      </c>
      <c r="R341">
        <f>Q341-B341</f>
        <v>-170.88416092567695</v>
      </c>
      <c r="S341">
        <f t="shared" si="31"/>
        <v>170.88416092567695</v>
      </c>
      <c r="T341" s="8">
        <f>S341/B341</f>
        <v>3.1970843952418511E-2</v>
      </c>
      <c r="U341">
        <v>1072</v>
      </c>
      <c r="V341">
        <f t="shared" si="32"/>
        <v>12303.659586648741</v>
      </c>
      <c r="W341">
        <f t="shared" si="33"/>
        <v>19296</v>
      </c>
      <c r="X341">
        <f t="shared" si="34"/>
        <v>-341.7683218513539</v>
      </c>
      <c r="Y341">
        <f t="shared" si="35"/>
        <v>116805.58582109063</v>
      </c>
    </row>
    <row r="342" spans="1:25" x14ac:dyDescent="0.35">
      <c r="A342" s="1">
        <v>41256</v>
      </c>
      <c r="B342">
        <v>5545</v>
      </c>
      <c r="C342">
        <v>5490.6</v>
      </c>
      <c r="D342">
        <v>5214</v>
      </c>
      <c r="E342">
        <v>0</v>
      </c>
      <c r="F342">
        <v>5345</v>
      </c>
      <c r="G342">
        <v>0</v>
      </c>
      <c r="H342">
        <f>IF(AND(L342=0,E342=0,G342=0,I342=0,O342=0,J342=0),1,0)</f>
        <v>0</v>
      </c>
      <c r="I342">
        <v>0</v>
      </c>
      <c r="J342">
        <v>0</v>
      </c>
      <c r="K342">
        <v>4928.333333333333</v>
      </c>
      <c r="L342">
        <v>0</v>
      </c>
      <c r="M342">
        <v>0.52323690019751368</v>
      </c>
      <c r="N342">
        <v>0</v>
      </c>
      <c r="O342">
        <v>1</v>
      </c>
      <c r="Q342">
        <f t="shared" si="30"/>
        <v>5589.2376259307548</v>
      </c>
      <c r="R342">
        <f>Q342-B342</f>
        <v>44.237625930754803</v>
      </c>
      <c r="S342">
        <f t="shared" si="31"/>
        <v>44.237625930754803</v>
      </c>
      <c r="T342" s="8">
        <f>S342/B342</f>
        <v>7.9779307359341394E-3</v>
      </c>
      <c r="U342">
        <v>1200</v>
      </c>
      <c r="V342">
        <f t="shared" si="32"/>
        <v>796.27726675358645</v>
      </c>
      <c r="W342">
        <f t="shared" si="33"/>
        <v>21600</v>
      </c>
      <c r="X342">
        <f t="shared" si="34"/>
        <v>44.237625930754803</v>
      </c>
      <c r="Y342">
        <f t="shared" si="35"/>
        <v>1956.9675479893897</v>
      </c>
    </row>
    <row r="343" spans="1:25" x14ac:dyDescent="0.35">
      <c r="A343" s="1">
        <v>41257</v>
      </c>
      <c r="B343">
        <v>5341</v>
      </c>
      <c r="C343">
        <v>5350.6</v>
      </c>
      <c r="D343">
        <v>5733</v>
      </c>
      <c r="E343">
        <v>0</v>
      </c>
      <c r="F343">
        <v>5545</v>
      </c>
      <c r="G343">
        <v>0</v>
      </c>
      <c r="H343">
        <f>IF(AND(L343=0,E343=0,G343=0,I343=0,O343=0,J343=0),1,0)</f>
        <v>0</v>
      </c>
      <c r="I343">
        <v>0</v>
      </c>
      <c r="J343">
        <v>1</v>
      </c>
      <c r="K343">
        <v>5360.333333333333</v>
      </c>
      <c r="L343">
        <v>0</v>
      </c>
      <c r="M343">
        <v>0.47629836179853607</v>
      </c>
      <c r="N343">
        <v>0</v>
      </c>
      <c r="O343">
        <v>0</v>
      </c>
      <c r="Q343">
        <f t="shared" si="30"/>
        <v>6096.5503318459887</v>
      </c>
      <c r="R343">
        <f>Q343-B343</f>
        <v>755.55033184598869</v>
      </c>
      <c r="S343">
        <f t="shared" si="31"/>
        <v>755.55033184598869</v>
      </c>
      <c r="T343" s="8">
        <f>S343/B343</f>
        <v>0.14146233511439593</v>
      </c>
      <c r="U343">
        <v>1611</v>
      </c>
      <c r="V343">
        <f t="shared" si="32"/>
        <v>13599.905973227796</v>
      </c>
      <c r="W343">
        <f t="shared" si="33"/>
        <v>28998</v>
      </c>
      <c r="X343">
        <f t="shared" si="34"/>
        <v>755.55033184598869</v>
      </c>
      <c r="Y343">
        <f t="shared" si="35"/>
        <v>570856.30395258369</v>
      </c>
    </row>
    <row r="344" spans="1:25" x14ac:dyDescent="0.35">
      <c r="A344" s="1">
        <v>41258</v>
      </c>
      <c r="B344">
        <v>4501</v>
      </c>
      <c r="C344">
        <v>5134.2</v>
      </c>
      <c r="D344">
        <v>6245</v>
      </c>
      <c r="E344">
        <v>0</v>
      </c>
      <c r="F344">
        <v>5341</v>
      </c>
      <c r="G344">
        <v>1</v>
      </c>
      <c r="H344">
        <f>IF(AND(L344=0,E344=0,G344=0,I344=0,O344=0,J344=0),1,0)</f>
        <v>0</v>
      </c>
      <c r="I344">
        <v>0</v>
      </c>
      <c r="J344">
        <v>0</v>
      </c>
      <c r="K344">
        <v>5410.333333333333</v>
      </c>
      <c r="L344">
        <v>0</v>
      </c>
      <c r="M344">
        <v>0.40240501917044269</v>
      </c>
      <c r="N344">
        <v>1</v>
      </c>
      <c r="O344">
        <v>0</v>
      </c>
      <c r="Q344">
        <f t="shared" si="30"/>
        <v>6419.7903184235274</v>
      </c>
      <c r="R344">
        <f>Q344-B344</f>
        <v>1918.7903184235274</v>
      </c>
      <c r="S344">
        <f t="shared" si="31"/>
        <v>1918.7903184235274</v>
      </c>
      <c r="T344" s="8">
        <f>S344/B344</f>
        <v>0.42630311451311431</v>
      </c>
      <c r="U344">
        <v>1776</v>
      </c>
      <c r="V344">
        <f t="shared" si="32"/>
        <v>34538.22573162349</v>
      </c>
      <c r="W344">
        <f t="shared" si="33"/>
        <v>31968</v>
      </c>
      <c r="X344">
        <f t="shared" si="34"/>
        <v>1918.7903184235274</v>
      </c>
      <c r="Y344">
        <f t="shared" si="35"/>
        <v>3681756.2860758617</v>
      </c>
    </row>
    <row r="345" spans="1:25" x14ac:dyDescent="0.35">
      <c r="A345" s="1">
        <v>41259</v>
      </c>
      <c r="B345">
        <v>6753</v>
      </c>
      <c r="C345">
        <v>5184.6000000000004</v>
      </c>
      <c r="D345">
        <v>6423</v>
      </c>
      <c r="E345">
        <v>0</v>
      </c>
      <c r="F345">
        <v>4501</v>
      </c>
      <c r="G345">
        <v>0</v>
      </c>
      <c r="H345">
        <f>IF(AND(L345=0,E345=0,G345=0,I345=0,O345=0,J345=0),1,0)</f>
        <v>1</v>
      </c>
      <c r="I345">
        <v>0</v>
      </c>
      <c r="J345">
        <v>0</v>
      </c>
      <c r="K345">
        <v>5129</v>
      </c>
      <c r="L345">
        <v>0</v>
      </c>
      <c r="M345">
        <v>0.76164749622400374</v>
      </c>
      <c r="N345">
        <v>1</v>
      </c>
      <c r="O345">
        <v>0</v>
      </c>
      <c r="Q345">
        <f t="shared" si="30"/>
        <v>5920.9908550123173</v>
      </c>
      <c r="R345">
        <f>Q345-B345</f>
        <v>-832.0091449876827</v>
      </c>
      <c r="S345">
        <f t="shared" si="31"/>
        <v>832.0091449876827</v>
      </c>
      <c r="T345" s="8">
        <f>S345/B345</f>
        <v>0.12320585591406526</v>
      </c>
      <c r="U345">
        <v>800</v>
      </c>
      <c r="V345">
        <f t="shared" si="32"/>
        <v>59904.658439113155</v>
      </c>
      <c r="W345">
        <f t="shared" si="33"/>
        <v>14400</v>
      </c>
      <c r="X345">
        <f t="shared" si="34"/>
        <v>-1664.0182899753654</v>
      </c>
      <c r="Y345">
        <f t="shared" si="35"/>
        <v>2768956.8693725392</v>
      </c>
    </row>
    <row r="346" spans="1:25" x14ac:dyDescent="0.35">
      <c r="A346" s="1">
        <v>41260</v>
      </c>
      <c r="B346">
        <v>5214</v>
      </c>
      <c r="C346">
        <v>5497</v>
      </c>
      <c r="D346">
        <v>4249</v>
      </c>
      <c r="E346">
        <v>0</v>
      </c>
      <c r="F346">
        <v>6753</v>
      </c>
      <c r="G346">
        <v>0</v>
      </c>
      <c r="H346">
        <f>IF(AND(L346=0,E346=0,G346=0,I346=0,O346=0,J346=0),1,0)</f>
        <v>0</v>
      </c>
      <c r="I346">
        <v>1</v>
      </c>
      <c r="J346">
        <v>0</v>
      </c>
      <c r="K346">
        <v>5531.666666666667</v>
      </c>
      <c r="L346">
        <v>0</v>
      </c>
      <c r="M346">
        <v>0.32119205298013243</v>
      </c>
      <c r="N346">
        <v>0</v>
      </c>
      <c r="O346">
        <v>0</v>
      </c>
      <c r="Q346">
        <f t="shared" si="30"/>
        <v>5097.9386046343043</v>
      </c>
      <c r="R346">
        <f>Q346-B346</f>
        <v>-116.06139536569572</v>
      </c>
      <c r="S346">
        <f t="shared" si="31"/>
        <v>116.06139536569572</v>
      </c>
      <c r="T346" s="8">
        <f>S346/B346</f>
        <v>2.2259569498599103E-2</v>
      </c>
      <c r="U346">
        <v>511</v>
      </c>
      <c r="V346">
        <f t="shared" si="32"/>
        <v>8356.4204663300916</v>
      </c>
      <c r="W346">
        <f t="shared" si="33"/>
        <v>9198</v>
      </c>
      <c r="X346">
        <f t="shared" si="34"/>
        <v>-232.12279073139143</v>
      </c>
      <c r="Y346">
        <f t="shared" si="35"/>
        <v>53880.989976929341</v>
      </c>
    </row>
    <row r="347" spans="1:25" x14ac:dyDescent="0.35">
      <c r="A347" s="1">
        <v>41261</v>
      </c>
      <c r="B347">
        <v>6300</v>
      </c>
      <c r="C347">
        <v>5470.8</v>
      </c>
      <c r="D347">
        <v>5191</v>
      </c>
      <c r="E347">
        <v>0</v>
      </c>
      <c r="F347">
        <v>5214</v>
      </c>
      <c r="G347">
        <v>0</v>
      </c>
      <c r="H347">
        <f>IF(AND(L347=0,E347=0,G347=0,I347=0,O347=0,J347=0),1,0)</f>
        <v>0</v>
      </c>
      <c r="I347">
        <v>0</v>
      </c>
      <c r="J347">
        <v>0</v>
      </c>
      <c r="K347">
        <v>5489.333333333333</v>
      </c>
      <c r="L347">
        <v>1</v>
      </c>
      <c r="M347">
        <v>0.6261763680724991</v>
      </c>
      <c r="N347">
        <v>0</v>
      </c>
      <c r="O347">
        <v>0</v>
      </c>
      <c r="Q347">
        <f t="shared" si="30"/>
        <v>5738.497385718334</v>
      </c>
      <c r="R347">
        <f>Q347-B347</f>
        <v>-561.50261428166596</v>
      </c>
      <c r="S347">
        <f t="shared" si="31"/>
        <v>561.50261428166596</v>
      </c>
      <c r="T347" s="8">
        <f>S347/B347</f>
        <v>8.9127399092327933E-2</v>
      </c>
      <c r="U347">
        <v>684</v>
      </c>
      <c r="V347">
        <f t="shared" si="32"/>
        <v>40428.188228279949</v>
      </c>
      <c r="W347">
        <f t="shared" si="33"/>
        <v>12312</v>
      </c>
      <c r="X347">
        <f t="shared" si="34"/>
        <v>-1123.0052285633319</v>
      </c>
      <c r="Y347">
        <f t="shared" si="35"/>
        <v>1261140.7433805813</v>
      </c>
    </row>
    <row r="348" spans="1:25" x14ac:dyDescent="0.35">
      <c r="A348" s="1">
        <v>41262</v>
      </c>
      <c r="B348">
        <v>6478</v>
      </c>
      <c r="C348">
        <v>5621.8</v>
      </c>
      <c r="D348">
        <v>5345</v>
      </c>
      <c r="E348">
        <v>1</v>
      </c>
      <c r="F348">
        <v>6300</v>
      </c>
      <c r="G348">
        <v>0</v>
      </c>
      <c r="H348">
        <f>IF(AND(L348=0,E348=0,G348=0,I348=0,O348=0,J348=0),1,0)</f>
        <v>0</v>
      </c>
      <c r="I348">
        <v>0</v>
      </c>
      <c r="J348">
        <v>0</v>
      </c>
      <c r="K348">
        <v>6089</v>
      </c>
      <c r="L348">
        <v>0</v>
      </c>
      <c r="M348">
        <v>0.52068084117578717</v>
      </c>
      <c r="N348">
        <v>0</v>
      </c>
      <c r="O348">
        <v>0</v>
      </c>
      <c r="Q348">
        <f t="shared" si="30"/>
        <v>5929.4780584770197</v>
      </c>
      <c r="R348">
        <f>Q348-B348</f>
        <v>-548.52194152298034</v>
      </c>
      <c r="S348">
        <f t="shared" si="31"/>
        <v>548.52194152298034</v>
      </c>
      <c r="T348" s="8">
        <f>S348/B348</f>
        <v>8.4674581896106882E-2</v>
      </c>
      <c r="U348">
        <v>686</v>
      </c>
      <c r="V348">
        <f t="shared" si="32"/>
        <v>39493.579789654585</v>
      </c>
      <c r="W348">
        <f t="shared" si="33"/>
        <v>12348</v>
      </c>
      <c r="X348">
        <f t="shared" si="34"/>
        <v>-1097.0438830459607</v>
      </c>
      <c r="Y348">
        <f t="shared" si="35"/>
        <v>1203505.2813285594</v>
      </c>
    </row>
    <row r="349" spans="1:25" x14ac:dyDescent="0.35">
      <c r="A349" s="1">
        <v>41263</v>
      </c>
      <c r="B349">
        <v>6525</v>
      </c>
      <c r="C349">
        <v>5849.2</v>
      </c>
      <c r="D349">
        <v>5545</v>
      </c>
      <c r="E349">
        <v>0</v>
      </c>
      <c r="F349">
        <v>6478</v>
      </c>
      <c r="G349">
        <v>0</v>
      </c>
      <c r="H349">
        <f>IF(AND(L349=0,E349=0,G349=0,I349=0,O349=0,J349=0),1,0)</f>
        <v>0</v>
      </c>
      <c r="I349">
        <v>0</v>
      </c>
      <c r="J349">
        <v>0</v>
      </c>
      <c r="K349">
        <v>5997.333333333333</v>
      </c>
      <c r="L349">
        <v>0</v>
      </c>
      <c r="M349">
        <v>0.50546067154641572</v>
      </c>
      <c r="N349">
        <v>0</v>
      </c>
      <c r="O349">
        <v>1</v>
      </c>
      <c r="Q349">
        <f t="shared" si="30"/>
        <v>6391.3339636786186</v>
      </c>
      <c r="R349">
        <f>Q349-B349</f>
        <v>-133.6660363213814</v>
      </c>
      <c r="S349">
        <f t="shared" si="31"/>
        <v>133.6660363213814</v>
      </c>
      <c r="T349" s="8">
        <f>S349/B349</f>
        <v>2.0485216294464582E-2</v>
      </c>
      <c r="U349">
        <v>1589</v>
      </c>
      <c r="V349">
        <f t="shared" si="32"/>
        <v>9623.9546151394607</v>
      </c>
      <c r="W349">
        <f t="shared" si="33"/>
        <v>28602</v>
      </c>
      <c r="X349">
        <f t="shared" si="34"/>
        <v>-267.3320726427628</v>
      </c>
      <c r="Y349">
        <f t="shared" si="35"/>
        <v>71466.437063475401</v>
      </c>
    </row>
    <row r="350" spans="1:25" x14ac:dyDescent="0.35">
      <c r="A350" s="1">
        <v>41264</v>
      </c>
      <c r="B350">
        <v>6350</v>
      </c>
      <c r="C350">
        <v>6254</v>
      </c>
      <c r="D350">
        <v>5341</v>
      </c>
      <c r="E350">
        <v>0</v>
      </c>
      <c r="F350">
        <v>6525</v>
      </c>
      <c r="G350">
        <v>0</v>
      </c>
      <c r="H350">
        <f>IF(AND(L350=0,E350=0,G350=0,I350=0,O350=0,J350=0),1,0)</f>
        <v>0</v>
      </c>
      <c r="I350">
        <v>0</v>
      </c>
      <c r="J350">
        <v>1</v>
      </c>
      <c r="K350">
        <v>6434.333333333333</v>
      </c>
      <c r="L350">
        <v>0</v>
      </c>
      <c r="M350">
        <v>0.47966771232717553</v>
      </c>
      <c r="N350">
        <v>0</v>
      </c>
      <c r="O350">
        <v>0</v>
      </c>
      <c r="Q350">
        <f t="shared" si="30"/>
        <v>6648.7989778061856</v>
      </c>
      <c r="R350">
        <f>Q350-B350</f>
        <v>298.79897780618558</v>
      </c>
      <c r="S350">
        <f t="shared" si="31"/>
        <v>298.79897780618558</v>
      </c>
      <c r="T350" s="8">
        <f>S350/B350</f>
        <v>4.7054957134832376E-2</v>
      </c>
      <c r="U350">
        <v>1587</v>
      </c>
      <c r="V350">
        <f t="shared" si="32"/>
        <v>5378.3816005113404</v>
      </c>
      <c r="W350">
        <f t="shared" si="33"/>
        <v>28566</v>
      </c>
      <c r="X350">
        <f t="shared" si="34"/>
        <v>298.79897780618558</v>
      </c>
      <c r="Y350">
        <f t="shared" si="35"/>
        <v>89280.829138021378</v>
      </c>
    </row>
    <row r="351" spans="1:25" x14ac:dyDescent="0.35">
      <c r="A351" s="1">
        <v>41265</v>
      </c>
      <c r="B351">
        <v>6531</v>
      </c>
      <c r="C351">
        <v>6173.4</v>
      </c>
      <c r="D351">
        <v>4501</v>
      </c>
      <c r="E351">
        <v>0</v>
      </c>
      <c r="F351">
        <v>6350</v>
      </c>
      <c r="G351">
        <v>1</v>
      </c>
      <c r="H351">
        <f>IF(AND(L351=0,E351=0,G351=0,I351=0,O351=0,J351=0),1,0)</f>
        <v>0</v>
      </c>
      <c r="I351">
        <v>0</v>
      </c>
      <c r="J351">
        <v>0</v>
      </c>
      <c r="K351">
        <v>6451</v>
      </c>
      <c r="L351">
        <v>0</v>
      </c>
      <c r="M351">
        <v>0.52102939467874987</v>
      </c>
      <c r="N351">
        <v>1</v>
      </c>
      <c r="O351">
        <v>0</v>
      </c>
      <c r="Q351">
        <f t="shared" si="30"/>
        <v>6583.6381201346849</v>
      </c>
      <c r="R351">
        <f>Q351-B351</f>
        <v>52.638120134684868</v>
      </c>
      <c r="S351">
        <f t="shared" si="31"/>
        <v>52.638120134684868</v>
      </c>
      <c r="T351" s="8">
        <f>S351/B351</f>
        <v>8.0597335989411826E-3</v>
      </c>
      <c r="U351">
        <v>1151</v>
      </c>
      <c r="V351">
        <f t="shared" si="32"/>
        <v>947.48616242432763</v>
      </c>
      <c r="W351">
        <f t="shared" si="33"/>
        <v>20718</v>
      </c>
      <c r="X351">
        <f t="shared" si="34"/>
        <v>52.638120134684868</v>
      </c>
      <c r="Y351">
        <f t="shared" si="35"/>
        <v>2770.7716913135164</v>
      </c>
    </row>
    <row r="352" spans="1:25" x14ac:dyDescent="0.35">
      <c r="A352" s="1">
        <v>41266</v>
      </c>
      <c r="B352">
        <v>5977</v>
      </c>
      <c r="C352">
        <v>6436.8</v>
      </c>
      <c r="D352">
        <v>6753</v>
      </c>
      <c r="E352">
        <v>0</v>
      </c>
      <c r="F352">
        <v>6531</v>
      </c>
      <c r="G352">
        <v>0</v>
      </c>
      <c r="H352">
        <f>IF(AND(L352=0,E352=0,G352=0,I352=0,O352=0,J352=0),1,0)</f>
        <v>1</v>
      </c>
      <c r="I352">
        <v>0</v>
      </c>
      <c r="J352">
        <v>0</v>
      </c>
      <c r="K352">
        <v>6468.666666666667</v>
      </c>
      <c r="L352">
        <v>0</v>
      </c>
      <c r="M352">
        <v>0.4356337864528872</v>
      </c>
      <c r="N352">
        <v>1</v>
      </c>
      <c r="O352">
        <v>0</v>
      </c>
      <c r="Q352">
        <f t="shared" si="30"/>
        <v>7083.2834483836359</v>
      </c>
      <c r="R352">
        <f>Q352-B352</f>
        <v>1106.2834483836359</v>
      </c>
      <c r="S352">
        <f t="shared" si="31"/>
        <v>1106.2834483836359</v>
      </c>
      <c r="T352" s="8">
        <f>S352/B352</f>
        <v>0.18509008672973665</v>
      </c>
      <c r="U352">
        <v>1746</v>
      </c>
      <c r="V352">
        <f t="shared" si="32"/>
        <v>19913.102070905446</v>
      </c>
      <c r="W352">
        <f t="shared" si="33"/>
        <v>31428</v>
      </c>
      <c r="X352">
        <f t="shared" si="34"/>
        <v>1106.2834483836359</v>
      </c>
      <c r="Y352">
        <f t="shared" si="35"/>
        <v>1223863.0681675889</v>
      </c>
    </row>
    <row r="353" spans="1:25" x14ac:dyDescent="0.35">
      <c r="A353" s="1">
        <v>41267</v>
      </c>
      <c r="B353">
        <v>5544</v>
      </c>
      <c r="C353">
        <v>6372.2</v>
      </c>
      <c r="D353">
        <v>5214</v>
      </c>
      <c r="E353">
        <v>0</v>
      </c>
      <c r="F353">
        <v>5977</v>
      </c>
      <c r="G353">
        <v>0</v>
      </c>
      <c r="H353">
        <f>IF(AND(L353=0,E353=0,G353=0,I353=0,O353=0,J353=0),1,0)</f>
        <v>0</v>
      </c>
      <c r="I353">
        <v>1</v>
      </c>
      <c r="J353">
        <v>0</v>
      </c>
      <c r="K353">
        <v>6286</v>
      </c>
      <c r="L353">
        <v>0</v>
      </c>
      <c r="M353">
        <v>0.44969211107238294</v>
      </c>
      <c r="N353">
        <v>0</v>
      </c>
      <c r="O353">
        <v>0</v>
      </c>
      <c r="Q353">
        <f t="shared" si="30"/>
        <v>5404.3349174779833</v>
      </c>
      <c r="R353">
        <f>Q353-B353</f>
        <v>-139.66508252201675</v>
      </c>
      <c r="S353">
        <f t="shared" si="31"/>
        <v>139.66508252201675</v>
      </c>
      <c r="T353" s="8">
        <f>S353/B353</f>
        <v>2.5192114452023222E-2</v>
      </c>
      <c r="U353">
        <v>1088</v>
      </c>
      <c r="V353">
        <f t="shared" si="32"/>
        <v>10055.885941585206</v>
      </c>
      <c r="W353">
        <f t="shared" si="33"/>
        <v>19584</v>
      </c>
      <c r="X353">
        <f t="shared" si="34"/>
        <v>-279.33016504403349</v>
      </c>
      <c r="Y353">
        <f t="shared" si="35"/>
        <v>78025.341103526996</v>
      </c>
    </row>
    <row r="354" spans="1:25" x14ac:dyDescent="0.35">
      <c r="A354" s="1">
        <v>41268</v>
      </c>
      <c r="B354">
        <v>5099</v>
      </c>
      <c r="C354">
        <v>6185.4</v>
      </c>
      <c r="D354">
        <v>6300</v>
      </c>
      <c r="E354">
        <v>0</v>
      </c>
      <c r="F354">
        <v>5544</v>
      </c>
      <c r="G354">
        <v>0</v>
      </c>
      <c r="H354">
        <f>IF(AND(L354=0,E354=0,G354=0,I354=0,O354=0,J354=0),1,0)</f>
        <v>0</v>
      </c>
      <c r="I354">
        <v>0</v>
      </c>
      <c r="J354">
        <v>0</v>
      </c>
      <c r="K354">
        <v>6017.333333333333</v>
      </c>
      <c r="L354">
        <v>1</v>
      </c>
      <c r="M354">
        <v>0.44829789706053214</v>
      </c>
      <c r="N354">
        <v>0</v>
      </c>
      <c r="O354">
        <v>0</v>
      </c>
      <c r="Q354">
        <f t="shared" si="30"/>
        <v>6336.0040643163511</v>
      </c>
      <c r="R354">
        <f>Q354-B354</f>
        <v>1237.0040643163511</v>
      </c>
      <c r="S354">
        <f t="shared" si="31"/>
        <v>1237.0040643163511</v>
      </c>
      <c r="T354" s="8">
        <f>S354/B354</f>
        <v>0.24259738464725458</v>
      </c>
      <c r="U354">
        <v>2482</v>
      </c>
      <c r="V354">
        <f t="shared" si="32"/>
        <v>22266.073157694322</v>
      </c>
      <c r="W354">
        <f t="shared" si="33"/>
        <v>44676</v>
      </c>
      <c r="X354">
        <f t="shared" si="34"/>
        <v>1237.0040643163511</v>
      </c>
      <c r="Y354">
        <f t="shared" si="35"/>
        <v>1530179.0551351714</v>
      </c>
    </row>
    <row r="355" spans="1:25" x14ac:dyDescent="0.35">
      <c r="A355" s="1">
        <v>41269</v>
      </c>
      <c r="B355">
        <v>3944</v>
      </c>
      <c r="C355">
        <v>5900.2</v>
      </c>
      <c r="D355">
        <v>6478</v>
      </c>
      <c r="E355">
        <v>1</v>
      </c>
      <c r="F355">
        <v>5099</v>
      </c>
      <c r="G355">
        <v>0</v>
      </c>
      <c r="H355">
        <f>IF(AND(L355=0,E355=0,G355=0,I355=0,O355=0,J355=0),1,0)</f>
        <v>0</v>
      </c>
      <c r="I355">
        <v>0</v>
      </c>
      <c r="J355">
        <v>0</v>
      </c>
      <c r="K355">
        <v>5540</v>
      </c>
      <c r="L355">
        <v>0</v>
      </c>
      <c r="M355">
        <v>0.36580690135935867</v>
      </c>
      <c r="N355">
        <v>0</v>
      </c>
      <c r="O355">
        <v>0</v>
      </c>
      <c r="Q355">
        <f t="shared" si="30"/>
        <v>5705.0623558738007</v>
      </c>
      <c r="R355">
        <f>Q355-B355</f>
        <v>1761.0623558738007</v>
      </c>
      <c r="S355">
        <f t="shared" si="31"/>
        <v>1761.0623558738007</v>
      </c>
      <c r="T355" s="8">
        <f>S355/B355</f>
        <v>0.44651682451161273</v>
      </c>
      <c r="U355">
        <v>995</v>
      </c>
      <c r="V355">
        <f t="shared" si="32"/>
        <v>31699.122405728413</v>
      </c>
      <c r="W355">
        <f t="shared" si="33"/>
        <v>17910</v>
      </c>
      <c r="X355">
        <f t="shared" si="34"/>
        <v>1761.0623558738007</v>
      </c>
      <c r="Y355">
        <f t="shared" si="35"/>
        <v>3101340.6212757812</v>
      </c>
    </row>
    <row r="356" spans="1:25" x14ac:dyDescent="0.35">
      <c r="A356" s="1">
        <v>41270</v>
      </c>
      <c r="B356">
        <v>5461</v>
      </c>
      <c r="C356">
        <v>5419</v>
      </c>
      <c r="D356">
        <v>6525</v>
      </c>
      <c r="E356">
        <v>0</v>
      </c>
      <c r="F356">
        <v>3944</v>
      </c>
      <c r="G356">
        <v>0</v>
      </c>
      <c r="H356">
        <f>IF(AND(L356=0,E356=0,G356=0,I356=0,O356=0,J356=0),1,0)</f>
        <v>0</v>
      </c>
      <c r="I356">
        <v>0</v>
      </c>
      <c r="J356">
        <v>0</v>
      </c>
      <c r="K356">
        <v>4862.333333333333</v>
      </c>
      <c r="L356">
        <v>0</v>
      </c>
      <c r="M356">
        <v>0.67625188799814107</v>
      </c>
      <c r="N356">
        <v>0</v>
      </c>
      <c r="O356">
        <v>1</v>
      </c>
      <c r="Q356">
        <f t="shared" si="30"/>
        <v>5523.8073581112221</v>
      </c>
      <c r="R356">
        <f>Q356-B356</f>
        <v>62.807358111222129</v>
      </c>
      <c r="S356">
        <f t="shared" si="31"/>
        <v>62.807358111222129</v>
      </c>
      <c r="T356" s="8">
        <f>S356/B356</f>
        <v>1.1501072717674808E-2</v>
      </c>
      <c r="U356">
        <v>1115</v>
      </c>
      <c r="V356">
        <f t="shared" si="32"/>
        <v>1130.5324460019983</v>
      </c>
      <c r="W356">
        <f t="shared" si="33"/>
        <v>20070</v>
      </c>
      <c r="X356">
        <f t="shared" si="34"/>
        <v>62.807358111222129</v>
      </c>
      <c r="Y356">
        <f t="shared" si="35"/>
        <v>3944.7642329113</v>
      </c>
    </row>
    <row r="357" spans="1:25" x14ac:dyDescent="0.35">
      <c r="A357" s="1">
        <v>41271</v>
      </c>
      <c r="B357">
        <v>5391</v>
      </c>
      <c r="C357">
        <v>5205</v>
      </c>
      <c r="D357">
        <v>6350</v>
      </c>
      <c r="E357">
        <v>0</v>
      </c>
      <c r="F357">
        <v>5461</v>
      </c>
      <c r="G357">
        <v>0</v>
      </c>
      <c r="H357">
        <f>IF(AND(L357=0,E357=0,G357=0,I357=0,O357=0,J357=0),1,0)</f>
        <v>0</v>
      </c>
      <c r="I357">
        <v>0</v>
      </c>
      <c r="J357">
        <v>1</v>
      </c>
      <c r="K357">
        <v>4834.666666666667</v>
      </c>
      <c r="L357">
        <v>0</v>
      </c>
      <c r="M357">
        <v>0.49186708493087022</v>
      </c>
      <c r="N357">
        <v>0</v>
      </c>
      <c r="O357">
        <v>0</v>
      </c>
      <c r="Q357">
        <f t="shared" si="30"/>
        <v>6065.018808198196</v>
      </c>
      <c r="R357">
        <f>Q357-B357</f>
        <v>674.01880819819598</v>
      </c>
      <c r="S357">
        <f t="shared" si="31"/>
        <v>674.01880819819598</v>
      </c>
      <c r="T357" s="8">
        <f>S357/B357</f>
        <v>0.12502667560715933</v>
      </c>
      <c r="U357">
        <v>1619</v>
      </c>
      <c r="V357">
        <f t="shared" si="32"/>
        <v>12132.338547567528</v>
      </c>
      <c r="W357">
        <f t="shared" si="33"/>
        <v>29142</v>
      </c>
      <c r="X357">
        <f t="shared" si="34"/>
        <v>674.01880819819598</v>
      </c>
      <c r="Y357">
        <f t="shared" si="35"/>
        <v>454301.35380491649</v>
      </c>
    </row>
    <row r="358" spans="1:25" x14ac:dyDescent="0.35">
      <c r="A358" s="1">
        <v>41272</v>
      </c>
      <c r="B358">
        <v>6368</v>
      </c>
      <c r="C358">
        <v>5087.8</v>
      </c>
      <c r="D358">
        <v>6531</v>
      </c>
      <c r="E358">
        <v>0</v>
      </c>
      <c r="F358">
        <v>5391</v>
      </c>
      <c r="G358">
        <v>1</v>
      </c>
      <c r="H358">
        <f>IF(AND(L358=0,E358=0,G358=0,I358=0,O358=0,J358=0),1,0)</f>
        <v>0</v>
      </c>
      <c r="I358">
        <v>0</v>
      </c>
      <c r="J358">
        <v>0</v>
      </c>
      <c r="K358">
        <v>4932</v>
      </c>
      <c r="L358">
        <v>0</v>
      </c>
      <c r="M358">
        <v>0.61351225746485416</v>
      </c>
      <c r="N358">
        <v>1</v>
      </c>
      <c r="O358">
        <v>0</v>
      </c>
      <c r="Q358">
        <f t="shared" si="30"/>
        <v>6350.1389520298908</v>
      </c>
      <c r="R358">
        <f>Q358-B358</f>
        <v>-17.861047970109212</v>
      </c>
      <c r="S358">
        <f t="shared" si="31"/>
        <v>17.861047970109212</v>
      </c>
      <c r="T358" s="8">
        <f>S358/B358</f>
        <v>2.8048128093764468E-3</v>
      </c>
      <c r="U358">
        <v>843</v>
      </c>
      <c r="V358">
        <f t="shared" si="32"/>
        <v>1285.9954538478632</v>
      </c>
      <c r="W358">
        <f t="shared" si="33"/>
        <v>15174</v>
      </c>
      <c r="X358">
        <f t="shared" si="34"/>
        <v>-35.722095940218423</v>
      </c>
      <c r="Y358">
        <f t="shared" si="35"/>
        <v>1276.0681383621695</v>
      </c>
    </row>
    <row r="359" spans="1:25" x14ac:dyDescent="0.35">
      <c r="A359" s="1">
        <v>41273</v>
      </c>
      <c r="B359">
        <v>6498</v>
      </c>
      <c r="C359">
        <v>5252.6</v>
      </c>
      <c r="D359">
        <v>5977</v>
      </c>
      <c r="E359">
        <v>0</v>
      </c>
      <c r="F359">
        <v>6368</v>
      </c>
      <c r="G359">
        <v>0</v>
      </c>
      <c r="H359">
        <f>IF(AND(L359=0,E359=0,G359=0,I359=0,O359=0,J359=0),1,0)</f>
        <v>1</v>
      </c>
      <c r="I359">
        <v>0</v>
      </c>
      <c r="J359">
        <v>0</v>
      </c>
      <c r="K359">
        <v>5740</v>
      </c>
      <c r="L359">
        <v>0</v>
      </c>
      <c r="M359">
        <v>0.51510398512838385</v>
      </c>
      <c r="N359">
        <v>1</v>
      </c>
      <c r="O359">
        <v>0</v>
      </c>
      <c r="Q359">
        <f t="shared" si="30"/>
        <v>6560.6757025112965</v>
      </c>
      <c r="R359">
        <f>Q359-B359</f>
        <v>62.675702511296549</v>
      </c>
      <c r="S359">
        <f t="shared" si="31"/>
        <v>62.675702511296549</v>
      </c>
      <c r="T359" s="8">
        <f>S359/B359</f>
        <v>9.6453835813014085E-3</v>
      </c>
      <c r="U359">
        <v>915</v>
      </c>
      <c r="V359">
        <f t="shared" si="32"/>
        <v>1128.1626452033379</v>
      </c>
      <c r="W359">
        <f t="shared" si="33"/>
        <v>16470</v>
      </c>
      <c r="X359">
        <f t="shared" si="34"/>
        <v>62.675702511296549</v>
      </c>
      <c r="Y359">
        <f t="shared" si="35"/>
        <v>3928.2436852845444</v>
      </c>
    </row>
    <row r="360" spans="1:25" x14ac:dyDescent="0.35">
      <c r="A360" s="1">
        <v>41274</v>
      </c>
      <c r="B360">
        <v>5484</v>
      </c>
      <c r="C360">
        <v>5532.4</v>
      </c>
      <c r="D360">
        <v>5544</v>
      </c>
      <c r="E360">
        <v>0</v>
      </c>
      <c r="F360">
        <v>6498</v>
      </c>
      <c r="G360">
        <v>0</v>
      </c>
      <c r="H360">
        <f>IF(AND(L360=0,E360=0,G360=0,I360=0,O360=0,J360=0),1,0)</f>
        <v>0</v>
      </c>
      <c r="I360">
        <v>1</v>
      </c>
      <c r="J360">
        <v>0</v>
      </c>
      <c r="K360">
        <v>6085.666666666667</v>
      </c>
      <c r="L360">
        <v>0</v>
      </c>
      <c r="M360">
        <v>0.38218891599860577</v>
      </c>
      <c r="N360">
        <v>0</v>
      </c>
      <c r="O360">
        <v>0</v>
      </c>
      <c r="Q360">
        <f t="shared" si="30"/>
        <v>5583.6778320443773</v>
      </c>
      <c r="R360">
        <f>Q360-B360</f>
        <v>99.677832044377283</v>
      </c>
      <c r="S360">
        <f t="shared" si="31"/>
        <v>99.677832044377283</v>
      </c>
      <c r="T360" s="8">
        <f>S360/B360</f>
        <v>1.8176118170017741E-2</v>
      </c>
      <c r="U360">
        <v>457</v>
      </c>
      <c r="V360">
        <f t="shared" si="32"/>
        <v>1794.2009767987911</v>
      </c>
      <c r="W360">
        <f t="shared" si="33"/>
        <v>8226</v>
      </c>
      <c r="X360">
        <f t="shared" si="34"/>
        <v>99.677832044377283</v>
      </c>
      <c r="Y360">
        <f t="shared" si="35"/>
        <v>9935.670201067087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B131C-4644-4994-B8D3-749DB9457BC8}">
  <dimension ref="A1:AE32"/>
  <sheetViews>
    <sheetView topLeftCell="N1" workbookViewId="0">
      <selection activeCell="W4" sqref="W4:W7"/>
    </sheetView>
  </sheetViews>
  <sheetFormatPr defaultRowHeight="14.5" x14ac:dyDescent="0.35"/>
  <cols>
    <col min="1" max="1" width="10.453125" bestFit="1" customWidth="1"/>
  </cols>
  <sheetData>
    <row r="1" spans="1:31" ht="15" thickBot="1" x14ac:dyDescent="0.4">
      <c r="A1" s="1" t="s">
        <v>143</v>
      </c>
      <c r="B1" t="s">
        <v>3</v>
      </c>
      <c r="C1" t="s">
        <v>4</v>
      </c>
      <c r="D1" t="s">
        <v>155</v>
      </c>
      <c r="E1" t="s">
        <v>21</v>
      </c>
      <c r="F1" t="s">
        <v>17</v>
      </c>
      <c r="G1" t="s">
        <v>138</v>
      </c>
      <c r="H1" t="s">
        <v>20</v>
      </c>
      <c r="I1" t="s">
        <v>152</v>
      </c>
      <c r="J1" t="s">
        <v>15</v>
      </c>
      <c r="K1" t="s">
        <v>19</v>
      </c>
      <c r="L1" t="s">
        <v>55</v>
      </c>
      <c r="M1" t="s">
        <v>16</v>
      </c>
      <c r="N1" t="s">
        <v>112</v>
      </c>
      <c r="O1" t="s">
        <v>113</v>
      </c>
      <c r="P1" t="s">
        <v>114</v>
      </c>
      <c r="Q1" s="8" t="s">
        <v>116</v>
      </c>
      <c r="R1" s="8" t="s">
        <v>117</v>
      </c>
      <c r="S1" t="s">
        <v>121</v>
      </c>
      <c r="T1" t="s">
        <v>122</v>
      </c>
      <c r="U1" t="s">
        <v>155</v>
      </c>
      <c r="V1" t="s">
        <v>139</v>
      </c>
      <c r="W1" s="2" t="s">
        <v>32</v>
      </c>
      <c r="X1" s="2" t="s">
        <v>21</v>
      </c>
      <c r="Y1" s="2" t="s">
        <v>17</v>
      </c>
      <c r="Z1" s="2" t="s">
        <v>53</v>
      </c>
      <c r="AA1" s="2" t="s">
        <v>20</v>
      </c>
      <c r="AB1" s="2" t="s">
        <v>152</v>
      </c>
      <c r="AC1" s="2" t="s">
        <v>15</v>
      </c>
      <c r="AD1" s="2" t="s">
        <v>19</v>
      </c>
      <c r="AE1" s="3" t="s">
        <v>106</v>
      </c>
    </row>
    <row r="2" spans="1:31" ht="15" thickBot="1" x14ac:dyDescent="0.4">
      <c r="A2" s="1">
        <v>41275</v>
      </c>
      <c r="B2">
        <v>5264</v>
      </c>
      <c r="C2">
        <v>1616</v>
      </c>
      <c r="D2">
        <v>5840.4</v>
      </c>
      <c r="E2">
        <v>5099</v>
      </c>
      <c r="F2">
        <v>0</v>
      </c>
      <c r="G2">
        <v>5484</v>
      </c>
      <c r="H2">
        <v>0</v>
      </c>
      <c r="I2">
        <v>0</v>
      </c>
      <c r="J2">
        <v>0</v>
      </c>
      <c r="K2">
        <f>IF(V2=5,1,0)</f>
        <v>0</v>
      </c>
      <c r="L2">
        <v>6116.666666666667</v>
      </c>
      <c r="M2">
        <v>0</v>
      </c>
      <c r="N2">
        <f>$W$2+SUMPRODUCT(E2:L2,$X$2:$AE$2)</f>
        <v>6010.2606773704902</v>
      </c>
      <c r="O2">
        <f>N2-B2</f>
        <v>746.26067737049016</v>
      </c>
      <c r="P2">
        <f>ABS(O2)</f>
        <v>746.26067737049016</v>
      </c>
      <c r="Q2" s="8">
        <f>P2/B2</f>
        <v>0.14176684600503234</v>
      </c>
      <c r="R2" s="8">
        <f>C2/B2</f>
        <v>0.30699088145896658</v>
      </c>
      <c r="S2">
        <f>IF(O2&lt;0,O2*-72,O2*18)</f>
        <v>13432.692192668823</v>
      </c>
      <c r="T2">
        <f>C2*18</f>
        <v>29088</v>
      </c>
      <c r="U2">
        <v>5840.4</v>
      </c>
      <c r="V2">
        <v>2</v>
      </c>
      <c r="W2" s="2">
        <v>803.82717067093984</v>
      </c>
      <c r="X2" s="2">
        <v>0.28509358436526649</v>
      </c>
      <c r="Y2" s="2">
        <v>-383.76867070673387</v>
      </c>
      <c r="Z2" s="2">
        <v>0.29712867823517586</v>
      </c>
      <c r="AA2" s="2">
        <v>370.49234080709891</v>
      </c>
      <c r="AB2" s="2">
        <v>168.19396988121358</v>
      </c>
      <c r="AC2" s="2">
        <v>-843.97689373302785</v>
      </c>
      <c r="AD2" s="2">
        <v>149.96259384862887</v>
      </c>
      <c r="AE2" s="3">
        <v>0.34713149568054796</v>
      </c>
    </row>
    <row r="3" spans="1:31" x14ac:dyDescent="0.35">
      <c r="A3" s="1">
        <v>41276</v>
      </c>
      <c r="B3">
        <v>4895</v>
      </c>
      <c r="C3">
        <v>2038</v>
      </c>
      <c r="D3">
        <v>5801</v>
      </c>
      <c r="E3">
        <v>3944</v>
      </c>
      <c r="F3">
        <v>1</v>
      </c>
      <c r="G3">
        <v>5264</v>
      </c>
      <c r="H3">
        <v>0</v>
      </c>
      <c r="I3">
        <v>0</v>
      </c>
      <c r="J3">
        <v>0</v>
      </c>
      <c r="K3">
        <f t="shared" ref="K3:K32" si="0">IF(V3=5,1,0)</f>
        <v>0</v>
      </c>
      <c r="L3">
        <v>5748.666666666667</v>
      </c>
      <c r="M3">
        <v>0</v>
      </c>
      <c r="N3">
        <f t="shared" ref="N3:N32" si="1">$W$2+SUMPRODUCT(E3:L3,$X$2:$AE$2)</f>
        <v>5104.0962170996936</v>
      </c>
      <c r="O3">
        <f>N3-B3</f>
        <v>209.0962170996936</v>
      </c>
      <c r="P3">
        <f t="shared" ref="P3:P32" si="2">ABS(O3)</f>
        <v>209.0962170996936</v>
      </c>
      <c r="Q3" s="8">
        <f>P3/B3</f>
        <v>4.2716285413624842E-2</v>
      </c>
      <c r="R3" s="8">
        <f>C3/B3</f>
        <v>0.4163432073544433</v>
      </c>
      <c r="S3">
        <f t="shared" ref="S3:S32" si="3">IF(O3&lt;0,O3*-72,O3*18)</f>
        <v>3763.7319077944849</v>
      </c>
      <c r="T3">
        <f t="shared" ref="T3:T32" si="4">C3*18</f>
        <v>36684</v>
      </c>
      <c r="U3">
        <v>5801</v>
      </c>
      <c r="V3">
        <v>3</v>
      </c>
    </row>
    <row r="4" spans="1:31" x14ac:dyDescent="0.35">
      <c r="A4" s="1">
        <v>41277</v>
      </c>
      <c r="B4">
        <v>4230</v>
      </c>
      <c r="C4">
        <v>2421</v>
      </c>
      <c r="D4">
        <v>5701.8</v>
      </c>
      <c r="E4">
        <v>5461</v>
      </c>
      <c r="F4">
        <v>0</v>
      </c>
      <c r="G4">
        <v>4895</v>
      </c>
      <c r="H4">
        <v>0</v>
      </c>
      <c r="I4">
        <v>0</v>
      </c>
      <c r="J4">
        <v>0</v>
      </c>
      <c r="K4">
        <f t="shared" si="0"/>
        <v>0</v>
      </c>
      <c r="L4">
        <v>5214.333333333333</v>
      </c>
      <c r="M4">
        <v>0</v>
      </c>
      <c r="N4">
        <f t="shared" si="1"/>
        <v>5625.2274438277836</v>
      </c>
      <c r="O4">
        <f>N4-B4</f>
        <v>1395.2274438277836</v>
      </c>
      <c r="P4">
        <f t="shared" si="2"/>
        <v>1395.2274438277836</v>
      </c>
      <c r="Q4" s="8">
        <f>P4/B4</f>
        <v>0.32984100326897958</v>
      </c>
      <c r="R4" s="8">
        <f>C4/B4</f>
        <v>0.57234042553191489</v>
      </c>
      <c r="S4">
        <f t="shared" si="3"/>
        <v>25114.093988900106</v>
      </c>
      <c r="T4">
        <f t="shared" si="4"/>
        <v>43578</v>
      </c>
      <c r="U4">
        <v>5701.8</v>
      </c>
      <c r="V4">
        <v>4</v>
      </c>
      <c r="W4" s="21" t="s">
        <v>137</v>
      </c>
      <c r="X4" s="20">
        <f t="array" ref="X4">SUM(S2:S32)</f>
        <v>559070.44282492832</v>
      </c>
    </row>
    <row r="5" spans="1:31" x14ac:dyDescent="0.35">
      <c r="A5" s="1">
        <v>41278</v>
      </c>
      <c r="B5">
        <v>5071</v>
      </c>
      <c r="C5">
        <v>1702</v>
      </c>
      <c r="D5">
        <v>5274.2</v>
      </c>
      <c r="E5">
        <v>5391</v>
      </c>
      <c r="F5">
        <v>0</v>
      </c>
      <c r="G5">
        <v>4230</v>
      </c>
      <c r="H5">
        <v>0</v>
      </c>
      <c r="I5">
        <v>0</v>
      </c>
      <c r="J5">
        <v>0</v>
      </c>
      <c r="K5">
        <f t="shared" si="0"/>
        <v>1</v>
      </c>
      <c r="L5">
        <v>4796.333333333333</v>
      </c>
      <c r="M5">
        <v>0</v>
      </c>
      <c r="N5">
        <f t="shared" si="1"/>
        <v>5412.5419505499822</v>
      </c>
      <c r="O5">
        <f>N5-B5</f>
        <v>341.54195054998218</v>
      </c>
      <c r="P5">
        <f t="shared" si="2"/>
        <v>341.54195054998218</v>
      </c>
      <c r="Q5" s="8">
        <f>P5/B5</f>
        <v>6.7351991826066299E-2</v>
      </c>
      <c r="R5" s="8">
        <f>C5/B5</f>
        <v>0.33563399723920329</v>
      </c>
      <c r="S5">
        <f t="shared" si="3"/>
        <v>6147.7551098996792</v>
      </c>
      <c r="T5">
        <f t="shared" si="4"/>
        <v>30636</v>
      </c>
      <c r="U5">
        <v>5274.2</v>
      </c>
      <c r="V5">
        <v>5</v>
      </c>
      <c r="W5" s="21" t="s">
        <v>148</v>
      </c>
      <c r="X5" s="20">
        <f>SUM(T2:T32)</f>
        <v>804240</v>
      </c>
    </row>
    <row r="6" spans="1:31" x14ac:dyDescent="0.35">
      <c r="A6" s="1">
        <v>41279</v>
      </c>
      <c r="B6">
        <v>6145</v>
      </c>
      <c r="C6">
        <v>1125</v>
      </c>
      <c r="D6">
        <v>4988.8</v>
      </c>
      <c r="E6">
        <v>6368</v>
      </c>
      <c r="F6">
        <v>0</v>
      </c>
      <c r="G6">
        <v>5071</v>
      </c>
      <c r="H6">
        <v>1</v>
      </c>
      <c r="I6">
        <v>0</v>
      </c>
      <c r="J6">
        <v>0</v>
      </c>
      <c r="K6">
        <f t="shared" si="0"/>
        <v>0</v>
      </c>
      <c r="L6">
        <v>4732</v>
      </c>
      <c r="M6">
        <v>0</v>
      </c>
      <c r="N6">
        <f t="shared" si="1"/>
        <v>6139.1612216069861</v>
      </c>
      <c r="O6">
        <f>N6-B6</f>
        <v>-5.8387783930138539</v>
      </c>
      <c r="P6">
        <f t="shared" si="2"/>
        <v>5.8387783930138539</v>
      </c>
      <c r="Q6" s="8">
        <f>P6/B6</f>
        <v>9.5016735443675406E-4</v>
      </c>
      <c r="R6" s="8">
        <f>C6/B6</f>
        <v>0.18307567127746135</v>
      </c>
      <c r="S6">
        <f t="shared" si="3"/>
        <v>420.39204429699748</v>
      </c>
      <c r="T6">
        <f t="shared" si="4"/>
        <v>20250</v>
      </c>
      <c r="U6">
        <v>4988.8</v>
      </c>
      <c r="V6">
        <v>6</v>
      </c>
      <c r="W6" s="21" t="s">
        <v>146</v>
      </c>
      <c r="X6" s="20">
        <f>COUNTIF(O2:O32,"&lt;0")</f>
        <v>7</v>
      </c>
    </row>
    <row r="7" spans="1:31" x14ac:dyDescent="0.35">
      <c r="A7" s="1">
        <v>41280</v>
      </c>
      <c r="B7">
        <v>5558</v>
      </c>
      <c r="C7">
        <v>1753</v>
      </c>
      <c r="D7">
        <v>5121</v>
      </c>
      <c r="E7">
        <v>6498</v>
      </c>
      <c r="F7">
        <v>0</v>
      </c>
      <c r="G7">
        <v>6145</v>
      </c>
      <c r="H7">
        <v>0</v>
      </c>
      <c r="I7">
        <v>1</v>
      </c>
      <c r="J7">
        <v>0</v>
      </c>
      <c r="K7">
        <f t="shared" si="0"/>
        <v>0</v>
      </c>
      <c r="L7">
        <v>5148.666666666667</v>
      </c>
      <c r="M7">
        <v>0</v>
      </c>
      <c r="N7">
        <f t="shared" si="1"/>
        <v>6437.6793402733929</v>
      </c>
      <c r="O7">
        <f>N7-B7</f>
        <v>879.67934027339288</v>
      </c>
      <c r="P7">
        <f t="shared" si="2"/>
        <v>879.67934027339288</v>
      </c>
      <c r="Q7" s="8">
        <f>P7/B7</f>
        <v>0.15827264128704441</v>
      </c>
      <c r="R7" s="8">
        <f>C7/B7</f>
        <v>0.31540122346167687</v>
      </c>
      <c r="S7">
        <f t="shared" si="3"/>
        <v>15834.228124921072</v>
      </c>
      <c r="T7">
        <f t="shared" si="4"/>
        <v>31554</v>
      </c>
      <c r="U7">
        <v>5121</v>
      </c>
      <c r="V7">
        <v>7</v>
      </c>
      <c r="W7" s="21" t="s">
        <v>147</v>
      </c>
      <c r="X7" s="20">
        <f>COUNTIF(O3:O33,"&gt;0")</f>
        <v>23</v>
      </c>
    </row>
    <row r="8" spans="1:31" x14ac:dyDescent="0.35">
      <c r="A8" s="1">
        <v>41281</v>
      </c>
      <c r="B8">
        <v>4506</v>
      </c>
      <c r="C8">
        <v>1492</v>
      </c>
      <c r="D8">
        <v>5179.8</v>
      </c>
      <c r="E8">
        <v>5484</v>
      </c>
      <c r="F8">
        <v>0</v>
      </c>
      <c r="G8">
        <v>5558</v>
      </c>
      <c r="H8">
        <v>0</v>
      </c>
      <c r="I8">
        <v>0</v>
      </c>
      <c r="J8">
        <v>1</v>
      </c>
      <c r="K8">
        <f t="shared" si="0"/>
        <v>0</v>
      </c>
      <c r="L8">
        <v>5591.333333333333</v>
      </c>
      <c r="M8">
        <v>1</v>
      </c>
      <c r="N8">
        <f t="shared" si="1"/>
        <v>5115.6725900766451</v>
      </c>
      <c r="O8">
        <f>N8-B8</f>
        <v>609.67259007664506</v>
      </c>
      <c r="P8">
        <f t="shared" si="2"/>
        <v>609.67259007664506</v>
      </c>
      <c r="Q8" s="8">
        <f>P8/B8</f>
        <v>0.13530239460200733</v>
      </c>
      <c r="R8" s="8">
        <f>C8/B8</f>
        <v>0.33111407012871724</v>
      </c>
      <c r="S8">
        <f t="shared" si="3"/>
        <v>10974.106621379611</v>
      </c>
      <c r="T8">
        <f t="shared" si="4"/>
        <v>26856</v>
      </c>
      <c r="U8">
        <v>5179.8</v>
      </c>
      <c r="V8">
        <v>1</v>
      </c>
    </row>
    <row r="9" spans="1:31" x14ac:dyDescent="0.35">
      <c r="A9" s="1">
        <v>41282</v>
      </c>
      <c r="B9">
        <v>4488</v>
      </c>
      <c r="C9">
        <v>1971</v>
      </c>
      <c r="D9">
        <v>5102</v>
      </c>
      <c r="E9">
        <v>5264</v>
      </c>
      <c r="F9">
        <v>0</v>
      </c>
      <c r="G9">
        <v>4506</v>
      </c>
      <c r="H9">
        <v>0</v>
      </c>
      <c r="I9">
        <v>0</v>
      </c>
      <c r="J9">
        <v>0</v>
      </c>
      <c r="K9">
        <f t="shared" si="0"/>
        <v>0</v>
      </c>
      <c r="L9">
        <v>5403</v>
      </c>
      <c r="M9">
        <v>0</v>
      </c>
      <c r="N9">
        <f t="shared" si="1"/>
        <v>5518.9730940594063</v>
      </c>
      <c r="O9">
        <f>N9-B9</f>
        <v>1030.9730940594063</v>
      </c>
      <c r="P9">
        <f t="shared" si="2"/>
        <v>1030.9730940594063</v>
      </c>
      <c r="Q9" s="8">
        <f>P9/B9</f>
        <v>0.22971771258008161</v>
      </c>
      <c r="R9" s="8">
        <f>C9/B9</f>
        <v>0.43917112299465239</v>
      </c>
      <c r="S9">
        <f t="shared" si="3"/>
        <v>18557.515693069312</v>
      </c>
      <c r="T9">
        <f t="shared" si="4"/>
        <v>35478</v>
      </c>
      <c r="U9">
        <v>5102</v>
      </c>
      <c r="V9">
        <v>2</v>
      </c>
    </row>
    <row r="10" spans="1:31" x14ac:dyDescent="0.35">
      <c r="A10" s="1">
        <v>41283</v>
      </c>
      <c r="B10">
        <v>4772</v>
      </c>
      <c r="C10">
        <v>1658</v>
      </c>
      <c r="D10">
        <v>5153.6000000000004</v>
      </c>
      <c r="E10">
        <v>4895</v>
      </c>
      <c r="F10">
        <v>1</v>
      </c>
      <c r="G10">
        <v>4488</v>
      </c>
      <c r="H10">
        <v>0</v>
      </c>
      <c r="I10">
        <v>0</v>
      </c>
      <c r="J10">
        <v>0</v>
      </c>
      <c r="K10">
        <f t="shared" si="0"/>
        <v>0</v>
      </c>
      <c r="L10">
        <v>4850.666666666667</v>
      </c>
      <c r="M10">
        <v>0</v>
      </c>
      <c r="N10">
        <f t="shared" si="1"/>
        <v>4832.9242783994332</v>
      </c>
      <c r="O10">
        <f>N10-B10</f>
        <v>60.924278399433206</v>
      </c>
      <c r="P10">
        <f t="shared" si="2"/>
        <v>60.924278399433206</v>
      </c>
      <c r="Q10" s="8">
        <f>P10/B10</f>
        <v>1.2767032355287764E-2</v>
      </c>
      <c r="R10" s="8">
        <f>C10/B10</f>
        <v>0.34744341994970662</v>
      </c>
      <c r="S10">
        <f t="shared" si="3"/>
        <v>1096.6370111897977</v>
      </c>
      <c r="T10">
        <f t="shared" si="4"/>
        <v>29844</v>
      </c>
      <c r="U10">
        <v>5153.6000000000004</v>
      </c>
      <c r="V10">
        <v>3</v>
      </c>
    </row>
    <row r="11" spans="1:31" x14ac:dyDescent="0.35">
      <c r="A11" s="1">
        <v>41284</v>
      </c>
      <c r="B11">
        <v>4979</v>
      </c>
      <c r="C11">
        <v>1491</v>
      </c>
      <c r="D11">
        <v>5093.8</v>
      </c>
      <c r="E11">
        <v>4230</v>
      </c>
      <c r="F11">
        <v>0</v>
      </c>
      <c r="G11">
        <v>4772</v>
      </c>
      <c r="H11">
        <v>0</v>
      </c>
      <c r="I11">
        <v>0</v>
      </c>
      <c r="J11">
        <v>0</v>
      </c>
      <c r="K11">
        <f t="shared" si="0"/>
        <v>0</v>
      </c>
      <c r="L11">
        <v>4588.666666666667</v>
      </c>
      <c r="M11">
        <v>0</v>
      </c>
      <c r="N11">
        <f t="shared" si="1"/>
        <v>5020.5418082537508</v>
      </c>
      <c r="O11">
        <f>N11-B11</f>
        <v>41.541808253750787</v>
      </c>
      <c r="P11">
        <f t="shared" si="2"/>
        <v>41.541808253750787</v>
      </c>
      <c r="Q11" s="8">
        <f>P11/B11</f>
        <v>8.3434039473289385E-3</v>
      </c>
      <c r="R11" s="8">
        <f>C11/B11</f>
        <v>0.29945772243422375</v>
      </c>
      <c r="S11">
        <f t="shared" si="3"/>
        <v>747.75254856751417</v>
      </c>
      <c r="T11">
        <f t="shared" si="4"/>
        <v>26838</v>
      </c>
      <c r="U11">
        <v>5093.8</v>
      </c>
      <c r="V11">
        <v>4</v>
      </c>
    </row>
    <row r="12" spans="1:31" x14ac:dyDescent="0.35">
      <c r="A12" s="1">
        <v>41285</v>
      </c>
      <c r="B12">
        <v>5192</v>
      </c>
      <c r="C12">
        <v>1062</v>
      </c>
      <c r="D12">
        <v>4860.6000000000004</v>
      </c>
      <c r="E12">
        <v>5071</v>
      </c>
      <c r="F12">
        <v>0</v>
      </c>
      <c r="G12">
        <v>4979</v>
      </c>
      <c r="H12">
        <v>0</v>
      </c>
      <c r="I12">
        <v>0</v>
      </c>
      <c r="J12">
        <v>0</v>
      </c>
      <c r="K12">
        <f t="shared" si="0"/>
        <v>1</v>
      </c>
      <c r="L12">
        <v>4746.333333333333</v>
      </c>
      <c r="M12">
        <v>0</v>
      </c>
      <c r="N12">
        <f t="shared" si="1"/>
        <v>5526.5048087672167</v>
      </c>
      <c r="O12">
        <f>N12-B12</f>
        <v>334.50480876721667</v>
      </c>
      <c r="P12">
        <f t="shared" si="2"/>
        <v>334.50480876721667</v>
      </c>
      <c r="Q12" s="8">
        <f>P12/B12</f>
        <v>6.4426966249463924E-2</v>
      </c>
      <c r="R12" s="8">
        <f>C12/B12</f>
        <v>0.20454545454545456</v>
      </c>
      <c r="S12">
        <f t="shared" si="3"/>
        <v>6021.0865578099001</v>
      </c>
      <c r="T12">
        <f t="shared" si="4"/>
        <v>19116</v>
      </c>
      <c r="U12">
        <v>4860.6000000000004</v>
      </c>
      <c r="V12">
        <v>5</v>
      </c>
    </row>
    <row r="13" spans="1:31" x14ac:dyDescent="0.35">
      <c r="A13" s="1">
        <v>41286</v>
      </c>
      <c r="B13">
        <v>6065</v>
      </c>
      <c r="C13">
        <v>868</v>
      </c>
      <c r="D13">
        <v>4787.3999999999996</v>
      </c>
      <c r="E13">
        <v>6145</v>
      </c>
      <c r="F13">
        <v>0</v>
      </c>
      <c r="G13">
        <v>5192</v>
      </c>
      <c r="H13">
        <v>1</v>
      </c>
      <c r="I13">
        <v>0</v>
      </c>
      <c r="J13">
        <v>0</v>
      </c>
      <c r="K13">
        <f t="shared" si="0"/>
        <v>0</v>
      </c>
      <c r="L13">
        <v>4981</v>
      </c>
      <c r="M13">
        <v>0</v>
      </c>
      <c r="N13">
        <f t="shared" si="1"/>
        <v>6197.9736647844438</v>
      </c>
      <c r="O13">
        <f>N13-B13</f>
        <v>132.97366478444383</v>
      </c>
      <c r="P13">
        <f t="shared" si="2"/>
        <v>132.97366478444383</v>
      </c>
      <c r="Q13" s="8">
        <f>P13/B13</f>
        <v>2.1924759238984966E-2</v>
      </c>
      <c r="R13" s="8">
        <f>C13/B13</f>
        <v>0.14311624072547402</v>
      </c>
      <c r="S13">
        <f t="shared" si="3"/>
        <v>2393.5259661199889</v>
      </c>
      <c r="T13">
        <f t="shared" si="4"/>
        <v>15624</v>
      </c>
      <c r="U13">
        <v>4787.3999999999996</v>
      </c>
      <c r="V13">
        <v>6</v>
      </c>
    </row>
    <row r="14" spans="1:31" x14ac:dyDescent="0.35">
      <c r="A14" s="1">
        <v>41287</v>
      </c>
      <c r="B14">
        <v>4711</v>
      </c>
      <c r="C14">
        <v>1426</v>
      </c>
      <c r="D14">
        <v>5099.2</v>
      </c>
      <c r="E14">
        <v>5558</v>
      </c>
      <c r="F14">
        <v>0</v>
      </c>
      <c r="G14">
        <v>6065</v>
      </c>
      <c r="H14">
        <v>0</v>
      </c>
      <c r="I14">
        <v>1</v>
      </c>
      <c r="J14">
        <v>0</v>
      </c>
      <c r="K14">
        <f t="shared" si="0"/>
        <v>0</v>
      </c>
      <c r="L14">
        <v>5412</v>
      </c>
      <c r="M14">
        <v>0</v>
      </c>
      <c r="N14">
        <f t="shared" si="1"/>
        <v>6237.3323705737721</v>
      </c>
      <c r="O14">
        <f>N14-B14</f>
        <v>1526.3323705737721</v>
      </c>
      <c r="P14">
        <f t="shared" si="2"/>
        <v>1526.3323705737721</v>
      </c>
      <c r="Q14" s="8">
        <f>P14/B14</f>
        <v>0.32399328604834898</v>
      </c>
      <c r="R14" s="8">
        <f>C14/B14</f>
        <v>0.30269581829760134</v>
      </c>
      <c r="S14">
        <f t="shared" si="3"/>
        <v>27473.982670327896</v>
      </c>
      <c r="T14">
        <f t="shared" si="4"/>
        <v>25668</v>
      </c>
      <c r="U14">
        <v>5099.2</v>
      </c>
      <c r="V14">
        <v>7</v>
      </c>
    </row>
    <row r="15" spans="1:31" x14ac:dyDescent="0.35">
      <c r="A15" s="1">
        <v>41288</v>
      </c>
      <c r="B15">
        <v>4096</v>
      </c>
      <c r="C15">
        <v>1558</v>
      </c>
      <c r="D15">
        <v>5143.8</v>
      </c>
      <c r="E15">
        <v>4506</v>
      </c>
      <c r="F15">
        <v>0</v>
      </c>
      <c r="G15">
        <v>4711</v>
      </c>
      <c r="H15">
        <v>0</v>
      </c>
      <c r="I15">
        <v>0</v>
      </c>
      <c r="J15">
        <v>1</v>
      </c>
      <c r="K15">
        <f t="shared" si="0"/>
        <v>0</v>
      </c>
      <c r="L15">
        <v>5322.666666666667</v>
      </c>
      <c r="M15">
        <v>1</v>
      </c>
      <c r="N15">
        <f t="shared" si="1"/>
        <v>4491.9204122627134</v>
      </c>
      <c r="O15">
        <f>N15-B15</f>
        <v>395.9204122627134</v>
      </c>
      <c r="P15">
        <f t="shared" si="2"/>
        <v>395.9204122627134</v>
      </c>
      <c r="Q15" s="8">
        <f>P15/B15</f>
        <v>9.6660256900076513E-2</v>
      </c>
      <c r="R15" s="8">
        <f>C15/B15</f>
        <v>0.38037109375</v>
      </c>
      <c r="S15">
        <f t="shared" si="3"/>
        <v>7126.5674207288412</v>
      </c>
      <c r="T15">
        <f t="shared" si="4"/>
        <v>28044</v>
      </c>
      <c r="U15">
        <v>5143.8</v>
      </c>
      <c r="V15">
        <v>1</v>
      </c>
    </row>
    <row r="16" spans="1:31" x14ac:dyDescent="0.35">
      <c r="A16" s="1">
        <v>41289</v>
      </c>
      <c r="B16">
        <v>4032</v>
      </c>
      <c r="C16">
        <v>2114</v>
      </c>
      <c r="D16">
        <v>5008.6000000000004</v>
      </c>
      <c r="E16">
        <v>4488</v>
      </c>
      <c r="F16">
        <v>0</v>
      </c>
      <c r="G16">
        <v>4096</v>
      </c>
      <c r="H16">
        <v>0</v>
      </c>
      <c r="I16">
        <v>0</v>
      </c>
      <c r="J16">
        <v>0</v>
      </c>
      <c r="K16">
        <f t="shared" si="0"/>
        <v>0</v>
      </c>
      <c r="L16">
        <v>4957.333333333333</v>
      </c>
      <c r="M16">
        <v>0</v>
      </c>
      <c r="N16">
        <f t="shared" si="1"/>
        <v>5021.2127779405728</v>
      </c>
      <c r="O16">
        <f>N16-B16</f>
        <v>989.21277794057278</v>
      </c>
      <c r="P16">
        <f t="shared" si="2"/>
        <v>989.21277794057278</v>
      </c>
      <c r="Q16" s="8">
        <f>P16/B16</f>
        <v>0.24534047071938808</v>
      </c>
      <c r="R16" s="8">
        <f>C16/B16</f>
        <v>0.52430555555555558</v>
      </c>
      <c r="S16">
        <f t="shared" si="3"/>
        <v>17805.83000293031</v>
      </c>
      <c r="T16">
        <f t="shared" si="4"/>
        <v>38052</v>
      </c>
      <c r="U16">
        <v>5008.6000000000004</v>
      </c>
      <c r="V16">
        <v>2</v>
      </c>
    </row>
    <row r="17" spans="1:22" x14ac:dyDescent="0.35">
      <c r="A17" s="1">
        <v>41290</v>
      </c>
      <c r="B17">
        <v>4776</v>
      </c>
      <c r="C17">
        <v>1578</v>
      </c>
      <c r="D17">
        <v>4819.2</v>
      </c>
      <c r="E17">
        <v>4772</v>
      </c>
      <c r="F17">
        <v>1</v>
      </c>
      <c r="G17">
        <v>4032</v>
      </c>
      <c r="H17">
        <v>0</v>
      </c>
      <c r="I17">
        <v>0</v>
      </c>
      <c r="J17">
        <v>0</v>
      </c>
      <c r="K17">
        <f t="shared" si="0"/>
        <v>0</v>
      </c>
      <c r="L17">
        <v>4279.666666666667</v>
      </c>
      <c r="M17">
        <v>0</v>
      </c>
      <c r="N17">
        <f t="shared" si="1"/>
        <v>4464.1550062136721</v>
      </c>
      <c r="O17">
        <f>N17-B17</f>
        <v>-311.8449937863279</v>
      </c>
      <c r="P17">
        <f t="shared" si="2"/>
        <v>311.8449937863279</v>
      </c>
      <c r="Q17" s="8">
        <f>P17/B17</f>
        <v>6.5294177928460623E-2</v>
      </c>
      <c r="R17" s="8">
        <f>C17/B17</f>
        <v>0.33040201005025127</v>
      </c>
      <c r="S17">
        <f t="shared" si="3"/>
        <v>22452.839552615609</v>
      </c>
      <c r="T17">
        <f t="shared" si="4"/>
        <v>28404</v>
      </c>
      <c r="U17">
        <v>4819.2</v>
      </c>
      <c r="V17">
        <v>3</v>
      </c>
    </row>
    <row r="18" spans="1:22" x14ac:dyDescent="0.35">
      <c r="A18" s="1">
        <v>41291</v>
      </c>
      <c r="B18">
        <v>2591</v>
      </c>
      <c r="C18">
        <v>3806</v>
      </c>
      <c r="D18">
        <v>4736</v>
      </c>
      <c r="E18">
        <v>4979</v>
      </c>
      <c r="F18">
        <v>0</v>
      </c>
      <c r="G18">
        <v>4776</v>
      </c>
      <c r="H18">
        <v>0</v>
      </c>
      <c r="I18">
        <v>0</v>
      </c>
      <c r="J18">
        <v>0</v>
      </c>
      <c r="K18">
        <f t="shared" si="0"/>
        <v>0</v>
      </c>
      <c r="L18">
        <v>4301.333333333333</v>
      </c>
      <c r="M18">
        <v>0</v>
      </c>
      <c r="N18">
        <f t="shared" si="1"/>
        <v>5135.5229678973992</v>
      </c>
      <c r="O18">
        <f>N18-B18</f>
        <v>2544.5229678973992</v>
      </c>
      <c r="P18">
        <f t="shared" si="2"/>
        <v>2544.5229678973992</v>
      </c>
      <c r="Q18" s="8">
        <f>P18/B18</f>
        <v>0.98206212578054775</v>
      </c>
      <c r="R18" s="8">
        <f>C18/B18</f>
        <v>1.4689309147047471</v>
      </c>
      <c r="S18">
        <f t="shared" si="3"/>
        <v>45801.413422153186</v>
      </c>
      <c r="T18">
        <f t="shared" si="4"/>
        <v>68508</v>
      </c>
      <c r="U18">
        <v>4736</v>
      </c>
      <c r="V18">
        <v>4</v>
      </c>
    </row>
    <row r="19" spans="1:22" x14ac:dyDescent="0.35">
      <c r="A19" s="1">
        <v>41292</v>
      </c>
      <c r="B19">
        <v>3065</v>
      </c>
      <c r="C19">
        <v>471</v>
      </c>
      <c r="D19">
        <v>4041.2</v>
      </c>
      <c r="E19">
        <v>5192</v>
      </c>
      <c r="F19">
        <v>0</v>
      </c>
      <c r="G19">
        <v>2591</v>
      </c>
      <c r="H19">
        <v>0</v>
      </c>
      <c r="I19">
        <v>0</v>
      </c>
      <c r="J19">
        <v>0</v>
      </c>
      <c r="K19">
        <f t="shared" si="0"/>
        <v>1</v>
      </c>
      <c r="L19">
        <v>3799.6666666666665</v>
      </c>
      <c r="M19">
        <v>0</v>
      </c>
      <c r="N19">
        <f t="shared" si="1"/>
        <v>4522.8400329388951</v>
      </c>
      <c r="O19">
        <f>N19-B19</f>
        <v>1457.8400329388951</v>
      </c>
      <c r="P19">
        <f t="shared" si="2"/>
        <v>1457.8400329388951</v>
      </c>
      <c r="Q19" s="8">
        <f>P19/B19</f>
        <v>0.4756411200453165</v>
      </c>
      <c r="R19" s="8">
        <f>C19/B19</f>
        <v>0.1536704730831974</v>
      </c>
      <c r="S19">
        <f t="shared" si="3"/>
        <v>26241.120592900112</v>
      </c>
      <c r="T19">
        <f t="shared" si="4"/>
        <v>8478</v>
      </c>
      <c r="U19">
        <v>4041.2</v>
      </c>
      <c r="V19">
        <v>5</v>
      </c>
    </row>
    <row r="20" spans="1:22" x14ac:dyDescent="0.35">
      <c r="A20" s="1">
        <v>41293</v>
      </c>
      <c r="B20">
        <v>6468</v>
      </c>
      <c r="C20">
        <v>485</v>
      </c>
      <c r="D20">
        <v>3712</v>
      </c>
      <c r="E20">
        <v>6065</v>
      </c>
      <c r="F20">
        <v>0</v>
      </c>
      <c r="G20">
        <v>3065</v>
      </c>
      <c r="H20">
        <v>1</v>
      </c>
      <c r="I20">
        <v>0</v>
      </c>
      <c r="J20">
        <v>0</v>
      </c>
      <c r="K20">
        <f t="shared" si="0"/>
        <v>0</v>
      </c>
      <c r="L20">
        <v>3477.3333333333335</v>
      </c>
      <c r="M20">
        <v>0</v>
      </c>
      <c r="N20">
        <f t="shared" si="1"/>
        <v>5021.2034204240199</v>
      </c>
      <c r="O20">
        <f>N20-B20</f>
        <v>-1446.7965795759801</v>
      </c>
      <c r="P20">
        <f t="shared" si="2"/>
        <v>1446.7965795759801</v>
      </c>
      <c r="Q20" s="8">
        <f>P20/B20</f>
        <v>0.22368530914903836</v>
      </c>
      <c r="R20" s="8">
        <f>C20/B20</f>
        <v>7.4984539270253558E-2</v>
      </c>
      <c r="S20">
        <f t="shared" si="3"/>
        <v>104169.35372947057</v>
      </c>
      <c r="T20">
        <f t="shared" si="4"/>
        <v>8730</v>
      </c>
      <c r="U20">
        <v>3712</v>
      </c>
      <c r="V20">
        <v>6</v>
      </c>
    </row>
    <row r="21" spans="1:22" x14ac:dyDescent="0.35">
      <c r="A21" s="1">
        <v>41294</v>
      </c>
      <c r="B21">
        <v>6335</v>
      </c>
      <c r="C21">
        <v>889</v>
      </c>
      <c r="D21">
        <v>4186.3999999999996</v>
      </c>
      <c r="E21">
        <v>4711</v>
      </c>
      <c r="F21">
        <v>0</v>
      </c>
      <c r="G21">
        <v>6468</v>
      </c>
      <c r="H21">
        <v>0</v>
      </c>
      <c r="I21">
        <v>1</v>
      </c>
      <c r="J21">
        <v>0</v>
      </c>
      <c r="K21">
        <f t="shared" si="0"/>
        <v>0</v>
      </c>
      <c r="L21">
        <v>4041.3333333333335</v>
      </c>
      <c r="M21">
        <v>0</v>
      </c>
      <c r="N21">
        <f t="shared" si="1"/>
        <v>5639.7993918656957</v>
      </c>
      <c r="O21">
        <f>N21-B21</f>
        <v>-695.20060813430428</v>
      </c>
      <c r="P21">
        <f t="shared" si="2"/>
        <v>695.20060813430428</v>
      </c>
      <c r="Q21" s="8">
        <f>P21/B21</f>
        <v>0.10973963822167392</v>
      </c>
      <c r="R21" s="8">
        <f>C21/B21</f>
        <v>0.14033149171270717</v>
      </c>
      <c r="S21">
        <f t="shared" si="3"/>
        <v>50054.443785669908</v>
      </c>
      <c r="T21">
        <f t="shared" si="4"/>
        <v>16002</v>
      </c>
      <c r="U21">
        <v>4186.3999999999996</v>
      </c>
      <c r="V21">
        <v>7</v>
      </c>
    </row>
    <row r="22" spans="1:22" x14ac:dyDescent="0.35">
      <c r="A22" s="1">
        <v>41295</v>
      </c>
      <c r="B22">
        <v>4824</v>
      </c>
      <c r="C22">
        <v>905</v>
      </c>
      <c r="D22">
        <v>4647</v>
      </c>
      <c r="E22">
        <v>4096</v>
      </c>
      <c r="F22">
        <v>0</v>
      </c>
      <c r="G22">
        <v>6335</v>
      </c>
      <c r="H22">
        <v>0</v>
      </c>
      <c r="I22">
        <v>0</v>
      </c>
      <c r="J22">
        <v>1</v>
      </c>
      <c r="K22">
        <f t="shared" si="0"/>
        <v>0</v>
      </c>
      <c r="L22">
        <v>5289.333333333333</v>
      </c>
      <c r="M22">
        <v>1</v>
      </c>
      <c r="N22">
        <f t="shared" si="1"/>
        <v>4845.9979662708611</v>
      </c>
      <c r="O22">
        <f>N22-B22</f>
        <v>21.99796627086107</v>
      </c>
      <c r="P22">
        <f t="shared" si="2"/>
        <v>21.99796627086107</v>
      </c>
      <c r="Q22" s="8">
        <f>P22/B22</f>
        <v>4.5601090942912663E-3</v>
      </c>
      <c r="R22" s="8">
        <f>C22/B22</f>
        <v>0.18760364842454394</v>
      </c>
      <c r="S22">
        <f t="shared" si="3"/>
        <v>395.96339287549927</v>
      </c>
      <c r="T22">
        <f t="shared" si="4"/>
        <v>16290</v>
      </c>
      <c r="U22">
        <v>4647</v>
      </c>
      <c r="V22">
        <v>1</v>
      </c>
    </row>
    <row r="23" spans="1:22" x14ac:dyDescent="0.35">
      <c r="A23" s="1">
        <v>41296</v>
      </c>
      <c r="B23">
        <v>5042</v>
      </c>
      <c r="C23">
        <v>1249</v>
      </c>
      <c r="D23">
        <v>4656.6000000000004</v>
      </c>
      <c r="E23">
        <v>4032</v>
      </c>
      <c r="F23">
        <v>0</v>
      </c>
      <c r="G23">
        <v>4824</v>
      </c>
      <c r="H23">
        <v>0</v>
      </c>
      <c r="I23">
        <v>0</v>
      </c>
      <c r="J23">
        <v>0</v>
      </c>
      <c r="K23">
        <f t="shared" si="0"/>
        <v>0</v>
      </c>
      <c r="L23">
        <v>5875.666666666667</v>
      </c>
      <c r="M23">
        <v>0</v>
      </c>
      <c r="N23">
        <f t="shared" si="1"/>
        <v>5426.3022047585227</v>
      </c>
      <c r="O23">
        <f>N23-B23</f>
        <v>384.30220475852275</v>
      </c>
      <c r="P23">
        <f t="shared" si="2"/>
        <v>384.30220475852275</v>
      </c>
      <c r="Q23" s="8">
        <f>P23/B23</f>
        <v>7.6220191344411492E-2</v>
      </c>
      <c r="R23" s="8">
        <f>C23/B23</f>
        <v>0.24771915906386355</v>
      </c>
      <c r="S23">
        <f t="shared" si="3"/>
        <v>6917.4396856534095</v>
      </c>
      <c r="T23">
        <f t="shared" si="4"/>
        <v>22482</v>
      </c>
      <c r="U23">
        <v>4656.6000000000004</v>
      </c>
      <c r="V23">
        <v>2</v>
      </c>
    </row>
    <row r="24" spans="1:22" x14ac:dyDescent="0.35">
      <c r="A24" s="1">
        <v>41297</v>
      </c>
      <c r="B24">
        <v>5238</v>
      </c>
      <c r="C24">
        <v>1191</v>
      </c>
      <c r="D24">
        <v>5146.8</v>
      </c>
      <c r="E24">
        <v>4776</v>
      </c>
      <c r="F24">
        <v>1</v>
      </c>
      <c r="G24">
        <v>5042</v>
      </c>
      <c r="H24">
        <v>0</v>
      </c>
      <c r="I24">
        <v>0</v>
      </c>
      <c r="J24">
        <v>0</v>
      </c>
      <c r="K24">
        <f t="shared" si="0"/>
        <v>0</v>
      </c>
      <c r="L24">
        <v>5400.333333333333</v>
      </c>
      <c r="M24">
        <v>0</v>
      </c>
      <c r="N24">
        <f t="shared" si="1"/>
        <v>5154.414041727995</v>
      </c>
      <c r="O24">
        <f>N24-B24</f>
        <v>-83.585958272004973</v>
      </c>
      <c r="P24">
        <f t="shared" si="2"/>
        <v>83.585958272004973</v>
      </c>
      <c r="Q24" s="8">
        <f>P24/B24</f>
        <v>1.5957609444827218E-2</v>
      </c>
      <c r="R24" s="8">
        <f>C24/B24</f>
        <v>0.22737686139747995</v>
      </c>
      <c r="S24">
        <f t="shared" si="3"/>
        <v>6018.1889955843581</v>
      </c>
      <c r="T24">
        <f t="shared" si="4"/>
        <v>21438</v>
      </c>
      <c r="U24">
        <v>5146.8</v>
      </c>
      <c r="V24">
        <v>3</v>
      </c>
    </row>
    <row r="25" spans="1:22" x14ac:dyDescent="0.35">
      <c r="A25" s="1">
        <v>41298</v>
      </c>
      <c r="B25">
        <v>5660</v>
      </c>
      <c r="C25">
        <v>825</v>
      </c>
      <c r="D25">
        <v>5581.4</v>
      </c>
      <c r="E25">
        <v>2591</v>
      </c>
      <c r="F25">
        <v>0</v>
      </c>
      <c r="G25">
        <v>5238</v>
      </c>
      <c r="H25">
        <v>0</v>
      </c>
      <c r="I25">
        <v>0</v>
      </c>
      <c r="J25">
        <v>0</v>
      </c>
      <c r="K25">
        <f t="shared" si="0"/>
        <v>0</v>
      </c>
      <c r="L25">
        <v>5034.666666666667</v>
      </c>
      <c r="M25">
        <v>0</v>
      </c>
      <c r="N25">
        <f t="shared" si="1"/>
        <v>4846.5560346101956</v>
      </c>
      <c r="O25">
        <f>N25-B25</f>
        <v>-813.44396538980436</v>
      </c>
      <c r="P25">
        <f t="shared" si="2"/>
        <v>813.44396538980436</v>
      </c>
      <c r="Q25" s="8">
        <f>P25/B25</f>
        <v>0.14371801508653786</v>
      </c>
      <c r="R25" s="8">
        <f>C25/B25</f>
        <v>0.14575971731448764</v>
      </c>
      <c r="S25">
        <f t="shared" si="3"/>
        <v>58567.965508065914</v>
      </c>
      <c r="T25">
        <f t="shared" si="4"/>
        <v>14850</v>
      </c>
      <c r="U25">
        <v>5581.4</v>
      </c>
      <c r="V25">
        <v>4</v>
      </c>
    </row>
    <row r="26" spans="1:22" x14ac:dyDescent="0.35">
      <c r="A26" s="1">
        <v>41299</v>
      </c>
      <c r="B26">
        <v>4786</v>
      </c>
      <c r="C26">
        <v>1202</v>
      </c>
      <c r="D26">
        <v>5419.8</v>
      </c>
      <c r="E26">
        <v>3065</v>
      </c>
      <c r="F26">
        <v>0</v>
      </c>
      <c r="G26">
        <v>5660</v>
      </c>
      <c r="H26">
        <v>0</v>
      </c>
      <c r="I26">
        <v>0</v>
      </c>
      <c r="J26">
        <v>0</v>
      </c>
      <c r="K26">
        <f t="shared" si="0"/>
        <v>1</v>
      </c>
      <c r="L26">
        <v>5313.333333333333</v>
      </c>
      <c r="M26">
        <v>0</v>
      </c>
      <c r="N26">
        <f t="shared" si="1"/>
        <v>5353.7752664595173</v>
      </c>
      <c r="O26">
        <f>N26-B26</f>
        <v>567.7752664595173</v>
      </c>
      <c r="P26">
        <f t="shared" si="2"/>
        <v>567.7752664595173</v>
      </c>
      <c r="Q26" s="8">
        <f>P26/B26</f>
        <v>0.11863252537808552</v>
      </c>
      <c r="R26" s="8">
        <f>C26/B26</f>
        <v>0.25114918512327622</v>
      </c>
      <c r="S26">
        <f t="shared" si="3"/>
        <v>10219.954796271311</v>
      </c>
      <c r="T26">
        <f t="shared" si="4"/>
        <v>21636</v>
      </c>
      <c r="U26">
        <v>5419.8</v>
      </c>
      <c r="V26">
        <v>5</v>
      </c>
    </row>
    <row r="27" spans="1:22" x14ac:dyDescent="0.35">
      <c r="A27" s="1">
        <v>41300</v>
      </c>
      <c r="B27">
        <v>6425</v>
      </c>
      <c r="C27">
        <v>939</v>
      </c>
      <c r="D27">
        <v>5110</v>
      </c>
      <c r="E27">
        <v>6468</v>
      </c>
      <c r="F27">
        <v>0</v>
      </c>
      <c r="G27">
        <v>4786</v>
      </c>
      <c r="H27">
        <v>1</v>
      </c>
      <c r="I27">
        <v>0</v>
      </c>
      <c r="J27">
        <v>0</v>
      </c>
      <c r="K27">
        <f t="shared" si="0"/>
        <v>0</v>
      </c>
      <c r="L27">
        <v>5228</v>
      </c>
      <c r="M27">
        <v>0</v>
      </c>
      <c r="N27">
        <f t="shared" si="1"/>
        <v>6255.1661286040398</v>
      </c>
      <c r="O27">
        <f>N27-B27</f>
        <v>-169.83387139596016</v>
      </c>
      <c r="P27">
        <f t="shared" si="2"/>
        <v>169.83387139596016</v>
      </c>
      <c r="Q27" s="8">
        <f>P27/B27</f>
        <v>2.6433287376803137E-2</v>
      </c>
      <c r="R27" s="8">
        <f>C27/B27</f>
        <v>0.14614785992217899</v>
      </c>
      <c r="S27">
        <f t="shared" si="3"/>
        <v>12228.038740509131</v>
      </c>
      <c r="T27">
        <f t="shared" si="4"/>
        <v>16902</v>
      </c>
      <c r="U27">
        <v>5110</v>
      </c>
      <c r="V27">
        <v>6</v>
      </c>
    </row>
    <row r="28" spans="1:22" x14ac:dyDescent="0.35">
      <c r="A28" s="1">
        <v>41301</v>
      </c>
      <c r="B28">
        <v>6093</v>
      </c>
      <c r="C28">
        <v>1083</v>
      </c>
      <c r="D28">
        <v>5430.2</v>
      </c>
      <c r="E28">
        <v>6335</v>
      </c>
      <c r="F28">
        <v>0</v>
      </c>
      <c r="G28">
        <v>6425</v>
      </c>
      <c r="H28">
        <v>0</v>
      </c>
      <c r="I28">
        <v>1</v>
      </c>
      <c r="J28">
        <v>0</v>
      </c>
      <c r="K28">
        <f t="shared" si="0"/>
        <v>0</v>
      </c>
      <c r="L28">
        <v>5623.666666666667</v>
      </c>
      <c r="M28">
        <v>0</v>
      </c>
      <c r="N28">
        <f t="shared" si="1"/>
        <v>6639.2925763759631</v>
      </c>
      <c r="O28">
        <f>N28-B28</f>
        <v>546.29257637596311</v>
      </c>
      <c r="P28">
        <f t="shared" si="2"/>
        <v>546.29257637596311</v>
      </c>
      <c r="Q28" s="8">
        <f>P28/B28</f>
        <v>8.9659047493182847E-2</v>
      </c>
      <c r="R28" s="8">
        <f>C28/B28</f>
        <v>0.1777449532250123</v>
      </c>
      <c r="S28">
        <f t="shared" si="3"/>
        <v>9833.2663747673359</v>
      </c>
      <c r="T28">
        <f t="shared" si="4"/>
        <v>19494</v>
      </c>
      <c r="U28">
        <v>5430.2</v>
      </c>
      <c r="V28">
        <v>7</v>
      </c>
    </row>
    <row r="29" spans="1:22" x14ac:dyDescent="0.35">
      <c r="A29" s="1">
        <v>41302</v>
      </c>
      <c r="B29">
        <v>4438</v>
      </c>
      <c r="C29">
        <v>1461</v>
      </c>
      <c r="D29">
        <v>5640.4</v>
      </c>
      <c r="E29">
        <v>4824</v>
      </c>
      <c r="F29">
        <v>0</v>
      </c>
      <c r="G29">
        <v>6093</v>
      </c>
      <c r="H29">
        <v>0</v>
      </c>
      <c r="I29">
        <v>0</v>
      </c>
      <c r="J29">
        <v>1</v>
      </c>
      <c r="K29">
        <f t="shared" si="0"/>
        <v>0</v>
      </c>
      <c r="L29">
        <v>5768</v>
      </c>
      <c r="M29">
        <v>1</v>
      </c>
      <c r="N29">
        <f t="shared" si="1"/>
        <v>5147.8012314882853</v>
      </c>
      <c r="O29">
        <f>N29-B29</f>
        <v>709.80123148828534</v>
      </c>
      <c r="P29">
        <f t="shared" si="2"/>
        <v>709.80123148828534</v>
      </c>
      <c r="Q29" s="8">
        <f>P29/B29</f>
        <v>0.15993718600457082</v>
      </c>
      <c r="R29" s="8">
        <f>C29/B29</f>
        <v>0.32920234339792698</v>
      </c>
      <c r="S29">
        <f t="shared" si="3"/>
        <v>12776.422166789136</v>
      </c>
      <c r="T29">
        <f t="shared" si="4"/>
        <v>26298</v>
      </c>
      <c r="U29">
        <v>5640.4</v>
      </c>
      <c r="V29">
        <v>1</v>
      </c>
    </row>
    <row r="30" spans="1:22" x14ac:dyDescent="0.35">
      <c r="A30" s="1">
        <v>41303</v>
      </c>
      <c r="B30">
        <v>4741</v>
      </c>
      <c r="C30">
        <v>1356</v>
      </c>
      <c r="D30">
        <v>5480.4</v>
      </c>
      <c r="E30">
        <v>5042</v>
      </c>
      <c r="F30">
        <v>0</v>
      </c>
      <c r="G30">
        <v>4438</v>
      </c>
      <c r="H30">
        <v>0</v>
      </c>
      <c r="I30">
        <v>0</v>
      </c>
      <c r="J30">
        <v>0</v>
      </c>
      <c r="K30">
        <f t="shared" si="0"/>
        <v>0</v>
      </c>
      <c r="L30">
        <v>5652</v>
      </c>
      <c r="M30">
        <v>0</v>
      </c>
      <c r="N30">
        <f t="shared" si="1"/>
        <v>5521.9133106347817</v>
      </c>
      <c r="O30">
        <f>N30-B30</f>
        <v>780.91331063478174</v>
      </c>
      <c r="P30">
        <f t="shared" si="2"/>
        <v>780.91331063478174</v>
      </c>
      <c r="Q30" s="8">
        <f>P30/B30</f>
        <v>0.16471489361627964</v>
      </c>
      <c r="R30" s="8">
        <f>C30/B30</f>
        <v>0.286015608521409</v>
      </c>
      <c r="S30">
        <f t="shared" si="3"/>
        <v>14056.439591426071</v>
      </c>
      <c r="T30">
        <f t="shared" si="4"/>
        <v>24408</v>
      </c>
      <c r="U30">
        <v>5480.4</v>
      </c>
      <c r="V30">
        <v>2</v>
      </c>
    </row>
    <row r="31" spans="1:22" x14ac:dyDescent="0.35">
      <c r="A31" s="1">
        <v>41304</v>
      </c>
      <c r="B31">
        <v>5080</v>
      </c>
      <c r="C31">
        <v>1083</v>
      </c>
      <c r="D31">
        <v>5296.6</v>
      </c>
      <c r="E31">
        <v>5238</v>
      </c>
      <c r="F31">
        <v>1</v>
      </c>
      <c r="G31">
        <v>4741</v>
      </c>
      <c r="H31">
        <v>0</v>
      </c>
      <c r="I31">
        <v>0</v>
      </c>
      <c r="J31">
        <v>0</v>
      </c>
      <c r="K31">
        <f t="shared" si="0"/>
        <v>0</v>
      </c>
      <c r="L31">
        <v>5090.666666666667</v>
      </c>
      <c r="M31">
        <v>0</v>
      </c>
      <c r="N31">
        <f t="shared" si="1"/>
        <v>5089.1964923935502</v>
      </c>
      <c r="O31">
        <f>N31-B31</f>
        <v>9.1964923935502156</v>
      </c>
      <c r="P31">
        <f t="shared" si="2"/>
        <v>9.1964923935502156</v>
      </c>
      <c r="Q31" s="8">
        <f>P31/B31</f>
        <v>1.8103331483366567E-3</v>
      </c>
      <c r="R31" s="8">
        <f>C31/B31</f>
        <v>0.21318897637795275</v>
      </c>
      <c r="S31">
        <f t="shared" si="3"/>
        <v>165.53686308390388</v>
      </c>
      <c r="T31">
        <f t="shared" si="4"/>
        <v>19494</v>
      </c>
      <c r="U31">
        <v>5296.6</v>
      </c>
      <c r="V31">
        <v>3</v>
      </c>
    </row>
    <row r="32" spans="1:22" x14ac:dyDescent="0.35">
      <c r="A32" s="1">
        <v>41305</v>
      </c>
      <c r="B32">
        <v>4340</v>
      </c>
      <c r="C32">
        <v>1862</v>
      </c>
      <c r="D32">
        <v>5355.4</v>
      </c>
      <c r="E32">
        <v>5660</v>
      </c>
      <c r="F32">
        <v>0</v>
      </c>
      <c r="G32">
        <v>5080</v>
      </c>
      <c r="H32">
        <v>0</v>
      </c>
      <c r="I32">
        <v>0</v>
      </c>
      <c r="J32">
        <v>0</v>
      </c>
      <c r="K32">
        <f t="shared" si="0"/>
        <v>0</v>
      </c>
      <c r="L32">
        <v>4753</v>
      </c>
      <c r="M32">
        <v>0</v>
      </c>
      <c r="N32">
        <f t="shared" si="1"/>
        <v>5576.7865425826867</v>
      </c>
      <c r="O32">
        <f>N32-B32</f>
        <v>1236.7865425826867</v>
      </c>
      <c r="P32">
        <f t="shared" si="2"/>
        <v>1236.7865425826867</v>
      </c>
      <c r="Q32" s="8">
        <f>P32/B32</f>
        <v>0.28497385773794626</v>
      </c>
      <c r="R32" s="8">
        <f>C32/B32</f>
        <v>0.42903225806451611</v>
      </c>
      <c r="S32">
        <f t="shared" si="3"/>
        <v>22262.157766488359</v>
      </c>
      <c r="T32">
        <f t="shared" si="4"/>
        <v>33516</v>
      </c>
      <c r="U32">
        <v>5355.4</v>
      </c>
      <c r="V32">
        <v>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412F0-11C5-4AF9-9509-AA0986798348}">
  <dimension ref="A1:AK360"/>
  <sheetViews>
    <sheetView topLeftCell="T1" workbookViewId="0">
      <selection activeCell="AD10" sqref="AD10"/>
    </sheetView>
  </sheetViews>
  <sheetFormatPr defaultRowHeight="14.5" x14ac:dyDescent="0.35"/>
  <cols>
    <col min="1" max="1" width="10.453125" bestFit="1" customWidth="1"/>
    <col min="4" max="4" width="8.7265625" style="23"/>
    <col min="31" max="31" width="11.81640625" bestFit="1" customWidth="1"/>
  </cols>
  <sheetData>
    <row r="1" spans="1:37" ht="15" thickBot="1" x14ac:dyDescent="0.4">
      <c r="A1" s="1" t="s">
        <v>2</v>
      </c>
      <c r="B1" t="s">
        <v>133</v>
      </c>
      <c r="C1" t="s">
        <v>154</v>
      </c>
      <c r="D1" s="23" t="s">
        <v>153</v>
      </c>
      <c r="E1" t="s">
        <v>21</v>
      </c>
      <c r="F1" t="s">
        <v>17</v>
      </c>
      <c r="G1" t="s">
        <v>53</v>
      </c>
      <c r="H1" t="s">
        <v>20</v>
      </c>
      <c r="I1" t="s">
        <v>152</v>
      </c>
      <c r="J1" t="s">
        <v>15</v>
      </c>
      <c r="K1" t="s">
        <v>19</v>
      </c>
      <c r="L1" t="s">
        <v>106</v>
      </c>
      <c r="M1" t="s">
        <v>16</v>
      </c>
      <c r="N1" t="s">
        <v>149</v>
      </c>
      <c r="O1" t="s">
        <v>54</v>
      </c>
      <c r="P1" t="s">
        <v>18</v>
      </c>
      <c r="Q1" t="s">
        <v>99</v>
      </c>
      <c r="R1" t="s">
        <v>46</v>
      </c>
      <c r="S1" t="s">
        <v>100</v>
      </c>
      <c r="T1" s="8" t="s">
        <v>101</v>
      </c>
      <c r="U1" t="s">
        <v>4</v>
      </c>
      <c r="V1" t="s">
        <v>102</v>
      </c>
      <c r="W1" t="s">
        <v>108</v>
      </c>
      <c r="X1" t="s">
        <v>127</v>
      </c>
      <c r="Y1" t="s">
        <v>128</v>
      </c>
      <c r="AB1" s="2" t="s">
        <v>32</v>
      </c>
      <c r="AC1" s="2" t="s">
        <v>154</v>
      </c>
      <c r="AD1" s="2" t="s">
        <v>153</v>
      </c>
      <c r="AE1" s="2" t="s">
        <v>21</v>
      </c>
      <c r="AF1" s="2" t="s">
        <v>17</v>
      </c>
      <c r="AG1" s="2" t="s">
        <v>53</v>
      </c>
      <c r="AH1" s="2" t="s">
        <v>20</v>
      </c>
      <c r="AI1" s="2" t="s">
        <v>152</v>
      </c>
      <c r="AJ1" s="2" t="s">
        <v>15</v>
      </c>
      <c r="AK1" s="3" t="s">
        <v>19</v>
      </c>
    </row>
    <row r="2" spans="1:37" ht="15" thickBot="1" x14ac:dyDescent="0.4">
      <c r="A2" s="1">
        <v>40916</v>
      </c>
      <c r="B2">
        <v>5214</v>
      </c>
      <c r="C2">
        <v>4372</v>
      </c>
      <c r="D2" s="23">
        <v>14.8</v>
      </c>
      <c r="E2">
        <v>5549</v>
      </c>
      <c r="F2">
        <v>0</v>
      </c>
      <c r="G2">
        <v>5281</v>
      </c>
      <c r="H2">
        <v>0</v>
      </c>
      <c r="I2">
        <f>IF(AND(M2=0,F2=0,H2=0,J2=0,P2=0,K2=0),1,0)</f>
        <v>1</v>
      </c>
      <c r="J2">
        <v>0</v>
      </c>
      <c r="K2">
        <v>0</v>
      </c>
      <c r="L2">
        <v>4638</v>
      </c>
      <c r="M2">
        <v>0</v>
      </c>
      <c r="N2">
        <v>0.49221563843383292</v>
      </c>
      <c r="O2">
        <v>1</v>
      </c>
      <c r="P2">
        <v>0</v>
      </c>
      <c r="Q2">
        <f>$AB$2+SUMPRODUCT(C2:K2,$AC$2:$AK$2)</f>
        <v>5600.9443384833658</v>
      </c>
      <c r="R2">
        <f>Q2-B2</f>
        <v>386.94433848336575</v>
      </c>
      <c r="S2">
        <f>ABS(R2)</f>
        <v>386.94433848336575</v>
      </c>
      <c r="T2" s="8">
        <f>S2/B2</f>
        <v>7.4212569712958532E-2</v>
      </c>
      <c r="U2">
        <v>1141</v>
      </c>
      <c r="V2">
        <f>IF(R2&lt;0,R2*-72,R2*18)</f>
        <v>6964.9980927005836</v>
      </c>
      <c r="W2">
        <f>U2*18</f>
        <v>20538</v>
      </c>
      <c r="X2">
        <f>IF(R2&lt;0,R2*2,R2)</f>
        <v>386.94433848336575</v>
      </c>
      <c r="Y2">
        <f>X2^2</f>
        <v>149725.92108432951</v>
      </c>
      <c r="AB2" s="2">
        <v>365.09381767292865</v>
      </c>
      <c r="AC2" s="2">
        <v>0.40219415754506321</v>
      </c>
      <c r="AD2" s="2">
        <v>9.5408001435147494</v>
      </c>
      <c r="AE2" s="2">
        <v>0.23704124592750134</v>
      </c>
      <c r="AF2" s="2">
        <v>-375.43537421349117</v>
      </c>
      <c r="AG2" s="2">
        <v>0.31203594624499226</v>
      </c>
      <c r="AH2" s="2">
        <v>559.62945489703498</v>
      </c>
      <c r="AI2" s="2">
        <v>373.05011612789235</v>
      </c>
      <c r="AJ2" s="2">
        <v>-724.40523516392955</v>
      </c>
      <c r="AK2" s="3">
        <v>198.6727213604737</v>
      </c>
    </row>
    <row r="3" spans="1:37" x14ac:dyDescent="0.35">
      <c r="A3" s="1">
        <v>40917</v>
      </c>
      <c r="B3">
        <v>4097</v>
      </c>
      <c r="C3">
        <v>4624.8</v>
      </c>
      <c r="D3" s="23">
        <v>15.4</v>
      </c>
      <c r="E3">
        <v>4285</v>
      </c>
      <c r="F3">
        <v>0</v>
      </c>
      <c r="G3">
        <v>5214</v>
      </c>
      <c r="H3">
        <v>0</v>
      </c>
      <c r="I3">
        <f>IF(AND(M3=0,F3=0,H3=0,J3=0,P3=0,K3=0),1,0)</f>
        <v>0</v>
      </c>
      <c r="J3">
        <v>1</v>
      </c>
      <c r="K3">
        <v>0</v>
      </c>
      <c r="L3">
        <v>4905</v>
      </c>
      <c r="M3">
        <v>0</v>
      </c>
      <c r="N3">
        <v>0.37022191239688623</v>
      </c>
      <c r="O3">
        <v>0</v>
      </c>
      <c r="P3">
        <v>0</v>
      </c>
      <c r="Q3">
        <f t="shared" ref="Q3:Q66" si="0">$AB$2+SUMPRODUCT(C3:K3,$AC$2:$AK$2)</f>
        <v>4290.3616070542685</v>
      </c>
      <c r="R3">
        <f>Q3-B3</f>
        <v>193.36160705426846</v>
      </c>
      <c r="S3">
        <f t="shared" ref="S3:S66" si="1">ABS(R3)</f>
        <v>193.36160705426846</v>
      </c>
      <c r="T3" s="8">
        <f>S3/B3</f>
        <v>4.7195901160426768E-2</v>
      </c>
      <c r="U3">
        <v>1054</v>
      </c>
      <c r="V3">
        <f t="shared" ref="V3:V66" si="2">IF(R3&lt;0,R3*-72,R3*18)</f>
        <v>3480.5089269768323</v>
      </c>
      <c r="W3">
        <f t="shared" ref="W3:W66" si="3">U3*18</f>
        <v>18972</v>
      </c>
      <c r="X3">
        <f t="shared" ref="X3:X66" si="4">IF(R3&lt;0,R3*2,R3)</f>
        <v>193.36160705426846</v>
      </c>
      <c r="Y3">
        <f t="shared" ref="Y3:Y66" si="5">X3^2</f>
        <v>37388.711082609319</v>
      </c>
    </row>
    <row r="4" spans="1:37" x14ac:dyDescent="0.35">
      <c r="A4" s="1">
        <v>40918</v>
      </c>
      <c r="B4">
        <v>3757</v>
      </c>
      <c r="C4">
        <v>4645</v>
      </c>
      <c r="D4" s="23">
        <v>17.7</v>
      </c>
      <c r="E4">
        <v>3950</v>
      </c>
      <c r="F4">
        <v>0</v>
      </c>
      <c r="G4">
        <v>4097</v>
      </c>
      <c r="H4">
        <v>0</v>
      </c>
      <c r="I4">
        <f>IF(AND(M4=0,F4=0,H4=0,J4=0,P4=0,K4=0),1,0)</f>
        <v>0</v>
      </c>
      <c r="J4">
        <v>0</v>
      </c>
      <c r="K4">
        <v>0</v>
      </c>
      <c r="L4">
        <v>4864</v>
      </c>
      <c r="M4">
        <v>1</v>
      </c>
      <c r="N4">
        <v>0.46049726966422677</v>
      </c>
      <c r="O4">
        <v>0</v>
      </c>
      <c r="P4">
        <v>0</v>
      </c>
      <c r="Q4">
        <f t="shared" si="0"/>
        <v>4616.8820351893219</v>
      </c>
      <c r="R4">
        <f>Q4-B4</f>
        <v>859.88203518932187</v>
      </c>
      <c r="S4">
        <f t="shared" si="1"/>
        <v>859.88203518932187</v>
      </c>
      <c r="T4" s="8">
        <f>S4/B4</f>
        <v>0.22887464338283786</v>
      </c>
      <c r="U4">
        <v>1583</v>
      </c>
      <c r="V4">
        <f t="shared" si="2"/>
        <v>15477.876633407794</v>
      </c>
      <c r="W4">
        <f t="shared" si="3"/>
        <v>28494</v>
      </c>
      <c r="X4">
        <f t="shared" si="4"/>
        <v>859.88203518932187</v>
      </c>
      <c r="Y4">
        <f t="shared" si="5"/>
        <v>739397.1144413302</v>
      </c>
    </row>
    <row r="5" spans="1:37" x14ac:dyDescent="0.35">
      <c r="A5" s="1">
        <v>40919</v>
      </c>
      <c r="B5">
        <v>4307</v>
      </c>
      <c r="C5">
        <v>4513.8</v>
      </c>
      <c r="D5" s="23">
        <v>17.899999999999999</v>
      </c>
      <c r="E5">
        <v>3996</v>
      </c>
      <c r="F5">
        <v>1</v>
      </c>
      <c r="G5">
        <v>3757</v>
      </c>
      <c r="H5">
        <v>0</v>
      </c>
      <c r="I5">
        <f>IF(AND(M5=0,F5=0,H5=0,J5=0,P5=0,K5=0),1,0)</f>
        <v>0</v>
      </c>
      <c r="J5">
        <v>0</v>
      </c>
      <c r="K5">
        <v>0</v>
      </c>
      <c r="L5">
        <v>4356</v>
      </c>
      <c r="M5">
        <v>0</v>
      </c>
      <c r="N5">
        <v>0.5639014755431625</v>
      </c>
      <c r="O5">
        <v>0</v>
      </c>
      <c r="P5">
        <v>0</v>
      </c>
      <c r="Q5">
        <f t="shared" si="0"/>
        <v>4095.3986231239887</v>
      </c>
      <c r="R5">
        <f>Q5-B5</f>
        <v>-211.60137687601127</v>
      </c>
      <c r="S5">
        <f t="shared" si="1"/>
        <v>211.60137687601127</v>
      </c>
      <c r="T5" s="8">
        <f>S5/B5</f>
        <v>4.9129644039008886E-2</v>
      </c>
      <c r="U5">
        <v>1321</v>
      </c>
      <c r="V5">
        <f t="shared" si="2"/>
        <v>15235.299135072812</v>
      </c>
      <c r="W5">
        <f t="shared" si="3"/>
        <v>23778</v>
      </c>
      <c r="X5">
        <f t="shared" si="4"/>
        <v>-423.20275375202255</v>
      </c>
      <c r="Y5">
        <f t="shared" si="5"/>
        <v>179100.57078329503</v>
      </c>
      <c r="AD5" s="21" t="s">
        <v>103</v>
      </c>
      <c r="AE5" s="20">
        <f>SUM(Y2:Y360)</f>
        <v>389691932.18955076</v>
      </c>
      <c r="AF5" s="20"/>
      <c r="AG5" s="21" t="s">
        <v>146</v>
      </c>
      <c r="AH5" s="20">
        <f>COUNTIF(R2:R360,"&lt;0")</f>
        <v>89</v>
      </c>
    </row>
    <row r="6" spans="1:37" x14ac:dyDescent="0.35">
      <c r="A6" s="1">
        <v>40920</v>
      </c>
      <c r="B6">
        <v>4380</v>
      </c>
      <c r="C6">
        <v>4531.2</v>
      </c>
      <c r="D6" s="23">
        <v>18.3</v>
      </c>
      <c r="E6">
        <v>4413</v>
      </c>
      <c r="F6">
        <v>0</v>
      </c>
      <c r="G6">
        <v>4307</v>
      </c>
      <c r="H6">
        <v>0</v>
      </c>
      <c r="I6">
        <f>IF(AND(M6=0,F6=0,H6=0,J6=0,P6=0,K6=0),1,0)</f>
        <v>0</v>
      </c>
      <c r="J6">
        <v>0</v>
      </c>
      <c r="K6">
        <v>0</v>
      </c>
      <c r="L6">
        <v>4053.6666666666665</v>
      </c>
      <c r="M6">
        <v>0</v>
      </c>
      <c r="N6">
        <v>0.50848146857209253</v>
      </c>
      <c r="O6">
        <v>0</v>
      </c>
      <c r="P6">
        <v>1</v>
      </c>
      <c r="Q6">
        <f t="shared" si="0"/>
        <v>4752.1144657226841</v>
      </c>
      <c r="R6">
        <f>Q6-B6</f>
        <v>372.11446572268414</v>
      </c>
      <c r="S6">
        <f t="shared" si="1"/>
        <v>372.11446572268414</v>
      </c>
      <c r="T6" s="8">
        <f>S6/B6</f>
        <v>8.4957640575955284E-2</v>
      </c>
      <c r="U6">
        <v>1155</v>
      </c>
      <c r="V6">
        <f t="shared" si="2"/>
        <v>6698.0603830083146</v>
      </c>
      <c r="W6">
        <f t="shared" si="3"/>
        <v>20790</v>
      </c>
      <c r="X6">
        <f t="shared" si="4"/>
        <v>372.11446572268414</v>
      </c>
      <c r="Y6">
        <f t="shared" si="5"/>
        <v>138469.17560007868</v>
      </c>
      <c r="AB6" t="s">
        <v>22</v>
      </c>
      <c r="AD6" s="21" t="s">
        <v>137</v>
      </c>
      <c r="AE6" s="20">
        <f>SUM(V2:V360)</f>
        <v>6455227.2379233688</v>
      </c>
      <c r="AF6" s="20"/>
      <c r="AG6" s="21" t="s">
        <v>147</v>
      </c>
      <c r="AH6" s="20">
        <f>COUNTIF(R3:R361,"&gt;0")</f>
        <v>269</v>
      </c>
    </row>
    <row r="7" spans="1:37" ht="15" thickBot="1" x14ac:dyDescent="0.4">
      <c r="A7" s="1">
        <v>40921</v>
      </c>
      <c r="B7">
        <v>4075</v>
      </c>
      <c r="C7">
        <v>4351</v>
      </c>
      <c r="D7" s="23">
        <v>19.3</v>
      </c>
      <c r="E7">
        <v>4220</v>
      </c>
      <c r="F7">
        <v>0</v>
      </c>
      <c r="G7">
        <v>4380</v>
      </c>
      <c r="H7">
        <v>0</v>
      </c>
      <c r="I7">
        <f>IF(AND(M7=0,F7=0,H7=0,J7=0,P7=0,K7=0),1,0)</f>
        <v>0</v>
      </c>
      <c r="J7">
        <v>0</v>
      </c>
      <c r="K7">
        <v>1</v>
      </c>
      <c r="L7">
        <v>4148</v>
      </c>
      <c r="M7">
        <v>0</v>
      </c>
      <c r="N7">
        <v>0.46456372719879169</v>
      </c>
      <c r="O7">
        <v>0</v>
      </c>
      <c r="P7">
        <v>0</v>
      </c>
      <c r="Q7">
        <f t="shared" si="0"/>
        <v>4864.8822636489285</v>
      </c>
      <c r="R7">
        <f>Q7-B7</f>
        <v>789.88226364892853</v>
      </c>
      <c r="S7">
        <f t="shared" si="1"/>
        <v>789.88226364892853</v>
      </c>
      <c r="T7" s="8">
        <f>S7/B7</f>
        <v>0.19383613831875546</v>
      </c>
      <c r="U7">
        <v>1876</v>
      </c>
      <c r="V7">
        <f t="shared" si="2"/>
        <v>14217.880745680714</v>
      </c>
      <c r="W7">
        <f t="shared" si="3"/>
        <v>33768</v>
      </c>
      <c r="X7">
        <f t="shared" si="4"/>
        <v>789.88226364892853</v>
      </c>
      <c r="Y7">
        <f t="shared" si="5"/>
        <v>623913.9904271554</v>
      </c>
    </row>
    <row r="8" spans="1:37" x14ac:dyDescent="0.35">
      <c r="A8" s="1">
        <v>40922</v>
      </c>
      <c r="B8">
        <v>4984</v>
      </c>
      <c r="C8">
        <v>4123.2</v>
      </c>
      <c r="D8" s="23">
        <v>21.4</v>
      </c>
      <c r="E8">
        <v>5281</v>
      </c>
      <c r="F8">
        <v>0</v>
      </c>
      <c r="G8">
        <v>4075</v>
      </c>
      <c r="H8">
        <v>1</v>
      </c>
      <c r="I8">
        <f>IF(AND(M8=0,F8=0,H8=0,J8=0,P8=0,K8=0),1,0)</f>
        <v>0</v>
      </c>
      <c r="J8">
        <v>0</v>
      </c>
      <c r="K8">
        <v>0</v>
      </c>
      <c r="L8">
        <v>4254</v>
      </c>
      <c r="M8">
        <v>0</v>
      </c>
      <c r="N8">
        <v>0.60561171139769954</v>
      </c>
      <c r="O8">
        <v>1</v>
      </c>
      <c r="P8">
        <v>0</v>
      </c>
      <c r="Q8">
        <f t="shared" si="0"/>
        <v>5310.5846467224619</v>
      </c>
      <c r="R8">
        <f>Q8-B8</f>
        <v>326.58464672246191</v>
      </c>
      <c r="S8">
        <f t="shared" si="1"/>
        <v>326.58464672246191</v>
      </c>
      <c r="T8" s="8">
        <f>S8/B8</f>
        <v>6.5526614510927353E-2</v>
      </c>
      <c r="U8">
        <v>1360</v>
      </c>
      <c r="V8">
        <f t="shared" si="2"/>
        <v>5878.5236410043144</v>
      </c>
      <c r="W8">
        <f t="shared" si="3"/>
        <v>24480</v>
      </c>
      <c r="X8">
        <f t="shared" si="4"/>
        <v>326.58464672246191</v>
      </c>
      <c r="Y8">
        <f t="shared" si="5"/>
        <v>106657.53147483525</v>
      </c>
      <c r="AB8" s="5" t="s">
        <v>23</v>
      </c>
      <c r="AC8" s="5"/>
    </row>
    <row r="9" spans="1:37" x14ac:dyDescent="0.35">
      <c r="A9" s="1">
        <v>40923</v>
      </c>
      <c r="B9">
        <v>4625</v>
      </c>
      <c r="C9">
        <v>4300.6000000000004</v>
      </c>
      <c r="D9" s="23">
        <v>23.6</v>
      </c>
      <c r="E9">
        <v>5214</v>
      </c>
      <c r="F9">
        <v>0</v>
      </c>
      <c r="G9">
        <v>4984</v>
      </c>
      <c r="H9">
        <v>0</v>
      </c>
      <c r="I9">
        <f>IF(AND(M9=0,F9=0,H9=0,J9=0,P9=0,K9=0),1,0)</f>
        <v>1</v>
      </c>
      <c r="J9">
        <v>0</v>
      </c>
      <c r="K9">
        <v>0</v>
      </c>
      <c r="L9">
        <v>4479.666666666667</v>
      </c>
      <c r="M9">
        <v>0</v>
      </c>
      <c r="N9">
        <v>0.45828976414546302</v>
      </c>
      <c r="O9">
        <v>1</v>
      </c>
      <c r="P9">
        <v>0</v>
      </c>
      <c r="Q9">
        <f t="shared" si="0"/>
        <v>5484.1032234771019</v>
      </c>
      <c r="R9">
        <f>Q9-B9</f>
        <v>859.10322347710189</v>
      </c>
      <c r="S9">
        <f t="shared" si="1"/>
        <v>859.10322347710189</v>
      </c>
      <c r="T9" s="8">
        <f>S9/B9</f>
        <v>0.18575204831937339</v>
      </c>
      <c r="U9">
        <v>1708</v>
      </c>
      <c r="V9">
        <f t="shared" si="2"/>
        <v>15463.858022587834</v>
      </c>
      <c r="W9">
        <f t="shared" si="3"/>
        <v>30744</v>
      </c>
      <c r="X9">
        <f t="shared" si="4"/>
        <v>859.10322347710189</v>
      </c>
      <c r="Y9">
        <f t="shared" si="5"/>
        <v>738058.34858874732</v>
      </c>
      <c r="AB9" s="2" t="s">
        <v>24</v>
      </c>
      <c r="AC9" s="2">
        <v>0.79037243234153409</v>
      </c>
    </row>
    <row r="10" spans="1:37" x14ac:dyDescent="0.35">
      <c r="A10" s="1">
        <v>40924</v>
      </c>
      <c r="B10">
        <v>3706</v>
      </c>
      <c r="C10">
        <v>4474.2</v>
      </c>
      <c r="D10" s="23">
        <v>19.2</v>
      </c>
      <c r="E10">
        <v>4097</v>
      </c>
      <c r="F10">
        <v>0</v>
      </c>
      <c r="G10">
        <v>4625</v>
      </c>
      <c r="H10">
        <v>0</v>
      </c>
      <c r="I10">
        <f>IF(AND(M10=0,F10=0,H10=0,J10=0,P10=0,K10=0),1,0)</f>
        <v>0</v>
      </c>
      <c r="J10">
        <v>1</v>
      </c>
      <c r="K10">
        <v>0</v>
      </c>
      <c r="L10">
        <v>4561.333333333333</v>
      </c>
      <c r="M10">
        <v>0</v>
      </c>
      <c r="N10">
        <v>0.39322644359242476</v>
      </c>
      <c r="O10">
        <v>0</v>
      </c>
      <c r="P10">
        <v>0</v>
      </c>
      <c r="Q10">
        <f t="shared" si="0"/>
        <v>4037.6932809006667</v>
      </c>
      <c r="R10">
        <f>Q10-B10</f>
        <v>331.69328090066665</v>
      </c>
      <c r="S10">
        <f t="shared" si="1"/>
        <v>331.69328090066665</v>
      </c>
      <c r="T10" s="8">
        <f>S10/B10</f>
        <v>8.9501694792408701E-2</v>
      </c>
      <c r="U10">
        <v>1589</v>
      </c>
      <c r="V10">
        <f t="shared" si="2"/>
        <v>5970.4790562119997</v>
      </c>
      <c r="W10">
        <f t="shared" si="3"/>
        <v>28602</v>
      </c>
      <c r="X10">
        <f t="shared" si="4"/>
        <v>331.69328090066665</v>
      </c>
      <c r="Y10">
        <f t="shared" si="5"/>
        <v>110020.43259464855</v>
      </c>
      <c r="AB10" s="2" t="s">
        <v>25</v>
      </c>
      <c r="AC10" s="2">
        <v>0.62468858180547293</v>
      </c>
    </row>
    <row r="11" spans="1:37" x14ac:dyDescent="0.35">
      <c r="A11" s="1">
        <v>40925</v>
      </c>
      <c r="B11">
        <v>3782</v>
      </c>
      <c r="C11">
        <v>4354</v>
      </c>
      <c r="D11" s="23">
        <v>16</v>
      </c>
      <c r="E11">
        <v>3757</v>
      </c>
      <c r="F11">
        <v>0</v>
      </c>
      <c r="G11">
        <v>3706</v>
      </c>
      <c r="H11">
        <v>0</v>
      </c>
      <c r="I11">
        <f>IF(AND(M11=0,F11=0,H11=0,J11=0,P11=0,K11=0),1,0)</f>
        <v>0</v>
      </c>
      <c r="J11">
        <v>0</v>
      </c>
      <c r="K11">
        <v>0</v>
      </c>
      <c r="L11">
        <v>4438.333333333333</v>
      </c>
      <c r="M11">
        <v>1</v>
      </c>
      <c r="N11">
        <v>0.50883002207505523</v>
      </c>
      <c r="O11">
        <v>0</v>
      </c>
      <c r="P11">
        <v>0</v>
      </c>
      <c r="Q11">
        <f t="shared" si="0"/>
        <v>4315.8691596539329</v>
      </c>
      <c r="R11">
        <f>Q11-B11</f>
        <v>533.86915965393291</v>
      </c>
      <c r="S11">
        <f t="shared" si="1"/>
        <v>533.86915965393291</v>
      </c>
      <c r="T11" s="8">
        <f>S11/B11</f>
        <v>0.14116053930564065</v>
      </c>
      <c r="U11">
        <v>1485</v>
      </c>
      <c r="V11">
        <f t="shared" si="2"/>
        <v>9609.6448737707924</v>
      </c>
      <c r="W11">
        <f t="shared" si="3"/>
        <v>26730</v>
      </c>
      <c r="X11">
        <f t="shared" si="4"/>
        <v>533.86915965393291</v>
      </c>
      <c r="Y11">
        <f t="shared" si="5"/>
        <v>285016.27962959651</v>
      </c>
      <c r="AB11" s="2" t="s">
        <v>26</v>
      </c>
      <c r="AC11" s="2">
        <v>0.61501006385776313</v>
      </c>
    </row>
    <row r="12" spans="1:37" x14ac:dyDescent="0.35">
      <c r="A12" s="1">
        <v>40926</v>
      </c>
      <c r="B12">
        <v>4263</v>
      </c>
      <c r="C12">
        <v>4234.3999999999996</v>
      </c>
      <c r="D12" s="23">
        <v>15.7</v>
      </c>
      <c r="E12">
        <v>4307</v>
      </c>
      <c r="F12">
        <v>1</v>
      </c>
      <c r="G12">
        <v>3782</v>
      </c>
      <c r="H12">
        <v>0</v>
      </c>
      <c r="I12">
        <f>IF(AND(M12=0,F12=0,H12=0,J12=0,P12=0,K12=0),1,0)</f>
        <v>0</v>
      </c>
      <c r="J12">
        <v>0</v>
      </c>
      <c r="K12">
        <v>0</v>
      </c>
      <c r="L12">
        <v>4037.6666666666665</v>
      </c>
      <c r="M12">
        <v>0</v>
      </c>
      <c r="N12">
        <v>0.55588474497502038</v>
      </c>
      <c r="O12">
        <v>0</v>
      </c>
      <c r="P12">
        <v>0</v>
      </c>
      <c r="Q12">
        <f t="shared" si="0"/>
        <v>4043.5565413297431</v>
      </c>
      <c r="R12">
        <f>Q12-B12</f>
        <v>-219.44345867025686</v>
      </c>
      <c r="S12">
        <f t="shared" si="1"/>
        <v>219.44345867025686</v>
      </c>
      <c r="T12" s="8">
        <f>S12/B12</f>
        <v>5.147629806949492E-2</v>
      </c>
      <c r="U12">
        <v>1395</v>
      </c>
      <c r="V12">
        <f t="shared" si="2"/>
        <v>15799.929024258494</v>
      </c>
      <c r="W12">
        <f t="shared" si="3"/>
        <v>25110</v>
      </c>
      <c r="X12">
        <f t="shared" si="4"/>
        <v>-438.88691734051372</v>
      </c>
      <c r="Y12">
        <f t="shared" si="5"/>
        <v>192621.72621265892</v>
      </c>
      <c r="AB12" s="2" t="s">
        <v>6</v>
      </c>
      <c r="AC12" s="2">
        <v>734.04459291412172</v>
      </c>
    </row>
    <row r="13" spans="1:37" ht="15" thickBot="1" x14ac:dyDescent="0.4">
      <c r="A13" s="1">
        <v>40927</v>
      </c>
      <c r="B13">
        <v>3901</v>
      </c>
      <c r="C13">
        <v>4272</v>
      </c>
      <c r="D13" s="23">
        <v>16.7</v>
      </c>
      <c r="E13">
        <v>4380</v>
      </c>
      <c r="F13">
        <v>0</v>
      </c>
      <c r="G13">
        <v>4263</v>
      </c>
      <c r="H13">
        <v>0</v>
      </c>
      <c r="I13">
        <f>IF(AND(M13=0,F13=0,H13=0,J13=0,P13=0,K13=0),1,0)</f>
        <v>0</v>
      </c>
      <c r="J13">
        <v>0</v>
      </c>
      <c r="K13">
        <v>0</v>
      </c>
      <c r="L13">
        <v>3917</v>
      </c>
      <c r="M13">
        <v>0</v>
      </c>
      <c r="N13">
        <v>0.45794121064250032</v>
      </c>
      <c r="O13">
        <v>0</v>
      </c>
      <c r="P13">
        <v>1</v>
      </c>
      <c r="Q13">
        <f t="shared" si="0"/>
        <v>4611.0485171069922</v>
      </c>
      <c r="R13">
        <f>Q13-B13</f>
        <v>710.04851710699222</v>
      </c>
      <c r="S13">
        <f t="shared" si="1"/>
        <v>710.04851710699222</v>
      </c>
      <c r="T13" s="8">
        <f>S13/B13</f>
        <v>0.18201705129633228</v>
      </c>
      <c r="U13">
        <v>1336</v>
      </c>
      <c r="V13">
        <f t="shared" si="2"/>
        <v>12780.87330792586</v>
      </c>
      <c r="W13">
        <f t="shared" si="3"/>
        <v>24048</v>
      </c>
      <c r="X13">
        <f t="shared" si="4"/>
        <v>710.04851710699222</v>
      </c>
      <c r="Y13">
        <f t="shared" si="5"/>
        <v>504168.89664583863</v>
      </c>
      <c r="AB13" s="3" t="s">
        <v>27</v>
      </c>
      <c r="AC13" s="3">
        <v>359</v>
      </c>
    </row>
    <row r="14" spans="1:37" x14ac:dyDescent="0.35">
      <c r="A14" s="1">
        <v>40928</v>
      </c>
      <c r="B14">
        <v>4376</v>
      </c>
      <c r="C14">
        <v>4055.4</v>
      </c>
      <c r="D14" s="23">
        <v>16.600000000000001</v>
      </c>
      <c r="E14">
        <v>4075</v>
      </c>
      <c r="F14">
        <v>0</v>
      </c>
      <c r="G14">
        <v>3901</v>
      </c>
      <c r="H14">
        <v>0</v>
      </c>
      <c r="I14">
        <f>IF(AND(M14=0,F14=0,H14=0,J14=0,P14=0,K14=0),1,0)</f>
        <v>0</v>
      </c>
      <c r="J14">
        <v>0</v>
      </c>
      <c r="K14">
        <v>1</v>
      </c>
      <c r="L14">
        <v>3982</v>
      </c>
      <c r="M14">
        <v>0</v>
      </c>
      <c r="N14">
        <v>0.55518763796909487</v>
      </c>
      <c r="O14">
        <v>0</v>
      </c>
      <c r="P14">
        <v>0</v>
      </c>
      <c r="Q14">
        <f t="shared" si="0"/>
        <v>4536.3973113802795</v>
      </c>
      <c r="R14">
        <f>Q14-B14</f>
        <v>160.39731138027946</v>
      </c>
      <c r="S14">
        <f t="shared" si="1"/>
        <v>160.39731138027946</v>
      </c>
      <c r="T14" s="8">
        <f>S14/B14</f>
        <v>3.6653864575018159E-2</v>
      </c>
      <c r="U14">
        <v>1306</v>
      </c>
      <c r="V14">
        <f t="shared" si="2"/>
        <v>2887.1516048450303</v>
      </c>
      <c r="W14">
        <f t="shared" si="3"/>
        <v>23508</v>
      </c>
      <c r="X14">
        <f t="shared" si="4"/>
        <v>160.39731138027946</v>
      </c>
      <c r="Y14">
        <f t="shared" si="5"/>
        <v>25727.297498022326</v>
      </c>
    </row>
    <row r="15" spans="1:37" ht="15" thickBot="1" x14ac:dyDescent="0.4">
      <c r="A15" s="1">
        <v>40929</v>
      </c>
      <c r="B15">
        <v>5661</v>
      </c>
      <c r="C15">
        <v>4005.6</v>
      </c>
      <c r="D15" s="23">
        <v>18.399999999999999</v>
      </c>
      <c r="E15">
        <v>4984</v>
      </c>
      <c r="F15">
        <v>0</v>
      </c>
      <c r="G15">
        <v>4376</v>
      </c>
      <c r="H15">
        <v>1</v>
      </c>
      <c r="I15">
        <f>IF(AND(M15=0,F15=0,H15=0,J15=0,P15=0,K15=0),1,0)</f>
        <v>0</v>
      </c>
      <c r="J15">
        <v>0</v>
      </c>
      <c r="K15">
        <v>0</v>
      </c>
      <c r="L15">
        <v>4180</v>
      </c>
      <c r="M15">
        <v>0</v>
      </c>
      <c r="N15">
        <v>0.64929708376902517</v>
      </c>
      <c r="O15">
        <v>1</v>
      </c>
      <c r="P15">
        <v>0</v>
      </c>
      <c r="Q15">
        <f t="shared" si="0"/>
        <v>5258.1857831438938</v>
      </c>
      <c r="R15">
        <f>Q15-B15</f>
        <v>-402.81421685610621</v>
      </c>
      <c r="S15">
        <f t="shared" si="1"/>
        <v>402.81421685610621</v>
      </c>
      <c r="T15" s="8">
        <f>S15/B15</f>
        <v>7.1156017815952349E-2</v>
      </c>
      <c r="U15">
        <v>633</v>
      </c>
      <c r="V15">
        <f t="shared" si="2"/>
        <v>29002.623613639647</v>
      </c>
      <c r="W15">
        <f t="shared" si="3"/>
        <v>11394</v>
      </c>
      <c r="X15">
        <f t="shared" si="4"/>
        <v>-805.62843371221243</v>
      </c>
      <c r="Y15">
        <f t="shared" si="5"/>
        <v>649037.17320559267</v>
      </c>
      <c r="AB15" t="s">
        <v>28</v>
      </c>
    </row>
    <row r="16" spans="1:37" x14ac:dyDescent="0.35">
      <c r="A16" s="1">
        <v>40930</v>
      </c>
      <c r="B16">
        <v>5299</v>
      </c>
      <c r="C16">
        <v>4396.6000000000004</v>
      </c>
      <c r="D16" s="23">
        <v>17.100000000000001</v>
      </c>
      <c r="E16">
        <v>4625</v>
      </c>
      <c r="F16">
        <v>0</v>
      </c>
      <c r="G16">
        <v>5661</v>
      </c>
      <c r="H16">
        <v>0</v>
      </c>
      <c r="I16">
        <f>IF(AND(M16=0,F16=0,H16=0,J16=0,P16=0,K16=0),1,0)</f>
        <v>1</v>
      </c>
      <c r="J16">
        <v>0</v>
      </c>
      <c r="K16">
        <v>0</v>
      </c>
      <c r="L16">
        <v>4646</v>
      </c>
      <c r="M16">
        <v>0</v>
      </c>
      <c r="N16">
        <v>0.45794121064250032</v>
      </c>
      <c r="O16">
        <v>1</v>
      </c>
      <c r="P16">
        <v>0</v>
      </c>
      <c r="Q16">
        <f t="shared" si="0"/>
        <v>5532.3297034251436</v>
      </c>
      <c r="R16">
        <f>Q16-B16</f>
        <v>233.32970342514363</v>
      </c>
      <c r="S16">
        <f t="shared" si="1"/>
        <v>233.32970342514363</v>
      </c>
      <c r="T16" s="8">
        <f>S16/B16</f>
        <v>4.4032780416143356E-2</v>
      </c>
      <c r="U16">
        <v>1060</v>
      </c>
      <c r="V16">
        <f t="shared" si="2"/>
        <v>4199.9346616525854</v>
      </c>
      <c r="W16">
        <f t="shared" si="3"/>
        <v>19080</v>
      </c>
      <c r="X16">
        <f t="shared" si="4"/>
        <v>233.32970342514363</v>
      </c>
      <c r="Y16">
        <f t="shared" si="5"/>
        <v>54442.750500465489</v>
      </c>
      <c r="AB16" s="4"/>
      <c r="AC16" s="4" t="s">
        <v>33</v>
      </c>
      <c r="AD16" s="4" t="s">
        <v>34</v>
      </c>
      <c r="AE16" s="4" t="s">
        <v>35</v>
      </c>
      <c r="AF16" s="4" t="s">
        <v>36</v>
      </c>
      <c r="AG16" s="4" t="s">
        <v>37</v>
      </c>
    </row>
    <row r="17" spans="1:36" x14ac:dyDescent="0.35">
      <c r="A17" s="1">
        <v>40931</v>
      </c>
      <c r="B17">
        <v>3587</v>
      </c>
      <c r="C17">
        <v>4700</v>
      </c>
      <c r="D17" s="23">
        <v>17.899999999999999</v>
      </c>
      <c r="E17">
        <v>3706</v>
      </c>
      <c r="F17">
        <v>0</v>
      </c>
      <c r="G17">
        <v>5299</v>
      </c>
      <c r="H17">
        <v>0</v>
      </c>
      <c r="I17">
        <f>IF(AND(M17=0,F17=0,H17=0,J17=0,P17=0,K17=0),1,0)</f>
        <v>0</v>
      </c>
      <c r="J17">
        <v>1</v>
      </c>
      <c r="K17">
        <v>0</v>
      </c>
      <c r="L17">
        <v>5112</v>
      </c>
      <c r="M17">
        <v>0</v>
      </c>
      <c r="N17">
        <v>0.30109213430928317</v>
      </c>
      <c r="O17">
        <v>0</v>
      </c>
      <c r="P17">
        <v>0</v>
      </c>
      <c r="Q17">
        <f t="shared" si="0"/>
        <v>4233.7347820992445</v>
      </c>
      <c r="R17">
        <f>Q17-B17</f>
        <v>646.73478209924451</v>
      </c>
      <c r="S17">
        <f t="shared" si="1"/>
        <v>646.73478209924451</v>
      </c>
      <c r="T17" s="8">
        <f>S17/B17</f>
        <v>0.18029963258969739</v>
      </c>
      <c r="U17">
        <v>1593</v>
      </c>
      <c r="V17">
        <f t="shared" si="2"/>
        <v>11641.226077786401</v>
      </c>
      <c r="W17">
        <f t="shared" si="3"/>
        <v>28674</v>
      </c>
      <c r="X17">
        <f t="shared" si="4"/>
        <v>646.73478209924451</v>
      </c>
      <c r="Y17">
        <f t="shared" si="5"/>
        <v>418265.87837695726</v>
      </c>
      <c r="AB17" s="2" t="s">
        <v>29</v>
      </c>
      <c r="AC17" s="2">
        <v>9</v>
      </c>
      <c r="AD17" s="2">
        <v>312998391.31074119</v>
      </c>
      <c r="AE17" s="2">
        <v>34777599.034526795</v>
      </c>
      <c r="AF17" s="2">
        <v>64.543826356522572</v>
      </c>
      <c r="AG17" s="2">
        <v>6.6297199524954248E-69</v>
      </c>
    </row>
    <row r="18" spans="1:36" x14ac:dyDescent="0.35">
      <c r="A18" s="1">
        <v>40932</v>
      </c>
      <c r="B18">
        <v>3742</v>
      </c>
      <c r="C18">
        <v>4564.8</v>
      </c>
      <c r="D18" s="23">
        <v>17.8</v>
      </c>
      <c r="E18">
        <v>3782</v>
      </c>
      <c r="F18">
        <v>0</v>
      </c>
      <c r="G18">
        <v>3587</v>
      </c>
      <c r="H18">
        <v>0</v>
      </c>
      <c r="I18">
        <f>IF(AND(M18=0,F18=0,H18=0,J18=0,P18=0,K18=0),1,0)</f>
        <v>0</v>
      </c>
      <c r="J18">
        <v>0</v>
      </c>
      <c r="K18">
        <v>0</v>
      </c>
      <c r="L18">
        <v>4849</v>
      </c>
      <c r="M18">
        <v>1</v>
      </c>
      <c r="N18">
        <v>0.51800859765307306</v>
      </c>
      <c r="O18">
        <v>0</v>
      </c>
      <c r="P18">
        <v>0</v>
      </c>
      <c r="Q18">
        <f t="shared" si="0"/>
        <v>4386.6188818677929</v>
      </c>
      <c r="R18">
        <f>Q18-B18</f>
        <v>644.61888186779288</v>
      </c>
      <c r="S18">
        <f t="shared" si="1"/>
        <v>644.61888186779288</v>
      </c>
      <c r="T18" s="8">
        <f>S18/B18</f>
        <v>0.17226586901865124</v>
      </c>
      <c r="U18">
        <v>1361</v>
      </c>
      <c r="V18">
        <f t="shared" si="2"/>
        <v>11603.139873620272</v>
      </c>
      <c r="W18">
        <f t="shared" si="3"/>
        <v>24498</v>
      </c>
      <c r="X18">
        <f t="shared" si="4"/>
        <v>644.61888186779288</v>
      </c>
      <c r="Y18">
        <f t="shared" si="5"/>
        <v>415533.50286048354</v>
      </c>
      <c r="AB18" s="2" t="s">
        <v>30</v>
      </c>
      <c r="AC18" s="2">
        <v>349</v>
      </c>
      <c r="AD18" s="2">
        <v>188048691.07087407</v>
      </c>
      <c r="AE18" s="2">
        <v>538821.46438645863</v>
      </c>
      <c r="AF18" s="2"/>
      <c r="AG18" s="2"/>
    </row>
    <row r="19" spans="1:36" ht="15" thickBot="1" x14ac:dyDescent="0.4">
      <c r="A19" s="1">
        <v>40933</v>
      </c>
      <c r="B19">
        <v>3516</v>
      </c>
      <c r="C19">
        <v>4533</v>
      </c>
      <c r="D19" s="23">
        <v>17.2</v>
      </c>
      <c r="E19">
        <v>4263</v>
      </c>
      <c r="F19">
        <v>1</v>
      </c>
      <c r="G19">
        <v>3742</v>
      </c>
      <c r="H19">
        <v>0</v>
      </c>
      <c r="I19">
        <f>IF(AND(M19=0,F19=0,H19=0,J19=0,P19=0,K19=0),1,0)</f>
        <v>0</v>
      </c>
      <c r="J19">
        <v>0</v>
      </c>
      <c r="K19">
        <v>0</v>
      </c>
      <c r="L19">
        <v>4209.333333333333</v>
      </c>
      <c r="M19">
        <v>0</v>
      </c>
      <c r="N19">
        <v>0.47374230277680957</v>
      </c>
      <c r="O19">
        <v>0</v>
      </c>
      <c r="P19">
        <v>0</v>
      </c>
      <c r="Q19">
        <f t="shared" si="0"/>
        <v>4155.0516643173614</v>
      </c>
      <c r="R19">
        <f>Q19-B19</f>
        <v>639.05166431736143</v>
      </c>
      <c r="S19">
        <f t="shared" si="1"/>
        <v>639.05166431736143</v>
      </c>
      <c r="T19" s="8">
        <f>S19/B19</f>
        <v>0.181755308395154</v>
      </c>
      <c r="U19">
        <v>1881</v>
      </c>
      <c r="V19">
        <f t="shared" si="2"/>
        <v>11502.929957712506</v>
      </c>
      <c r="W19">
        <f t="shared" si="3"/>
        <v>33858</v>
      </c>
      <c r="X19">
        <f t="shared" si="4"/>
        <v>639.05166431736143</v>
      </c>
      <c r="Y19">
        <f t="shared" si="5"/>
        <v>408387.02966678957</v>
      </c>
      <c r="AB19" s="3" t="s">
        <v>31</v>
      </c>
      <c r="AC19" s="3">
        <v>358</v>
      </c>
      <c r="AD19" s="3">
        <v>501047082.38161528</v>
      </c>
      <c r="AE19" s="3"/>
      <c r="AF19" s="3"/>
      <c r="AG19" s="3"/>
    </row>
    <row r="20" spans="1:36" ht="15" thickBot="1" x14ac:dyDescent="0.4">
      <c r="A20" s="1">
        <v>40934</v>
      </c>
      <c r="B20">
        <v>3657</v>
      </c>
      <c r="C20">
        <v>4361</v>
      </c>
      <c r="D20" s="23">
        <v>17.3</v>
      </c>
      <c r="E20">
        <v>3901</v>
      </c>
      <c r="F20">
        <v>0</v>
      </c>
      <c r="G20">
        <v>3516</v>
      </c>
      <c r="H20">
        <v>0</v>
      </c>
      <c r="I20">
        <f>IF(AND(M20=0,F20=0,H20=0,J20=0,P20=0,K20=0),1,0)</f>
        <v>0</v>
      </c>
      <c r="J20">
        <v>0</v>
      </c>
      <c r="K20">
        <v>0</v>
      </c>
      <c r="L20">
        <v>3615</v>
      </c>
      <c r="M20">
        <v>0</v>
      </c>
      <c r="N20">
        <v>0.51638201463924716</v>
      </c>
      <c r="O20">
        <v>0</v>
      </c>
      <c r="P20">
        <v>1</v>
      </c>
      <c r="Q20">
        <f t="shared" si="0"/>
        <v>4305.9346685703304</v>
      </c>
      <c r="R20">
        <f>Q20-B20</f>
        <v>648.93466857033036</v>
      </c>
      <c r="S20">
        <f t="shared" si="1"/>
        <v>648.93466857033036</v>
      </c>
      <c r="T20" s="8">
        <f>S20/B20</f>
        <v>0.17745000507802305</v>
      </c>
      <c r="U20">
        <v>1534</v>
      </c>
      <c r="V20">
        <f t="shared" si="2"/>
        <v>11680.824034265946</v>
      </c>
      <c r="W20">
        <f t="shared" si="3"/>
        <v>27612</v>
      </c>
      <c r="X20">
        <f t="shared" si="4"/>
        <v>648.93466857033036</v>
      </c>
      <c r="Y20">
        <f t="shared" si="5"/>
        <v>421116.20407248451</v>
      </c>
    </row>
    <row r="21" spans="1:36" x14ac:dyDescent="0.35">
      <c r="A21" s="1">
        <v>40935</v>
      </c>
      <c r="B21">
        <v>4107</v>
      </c>
      <c r="C21">
        <v>3960.2</v>
      </c>
      <c r="D21" s="23">
        <v>17.8</v>
      </c>
      <c r="E21">
        <v>4376</v>
      </c>
      <c r="F21">
        <v>0</v>
      </c>
      <c r="G21">
        <v>3657</v>
      </c>
      <c r="H21">
        <v>0</v>
      </c>
      <c r="I21">
        <f>IF(AND(M21=0,F21=0,H21=0,J21=0,P21=0,K21=0),1,0)</f>
        <v>0</v>
      </c>
      <c r="J21">
        <v>0</v>
      </c>
      <c r="K21">
        <v>1</v>
      </c>
      <c r="L21">
        <v>3638.3333333333335</v>
      </c>
      <c r="M21">
        <v>0</v>
      </c>
      <c r="N21">
        <v>0.55228302544440566</v>
      </c>
      <c r="O21">
        <v>0</v>
      </c>
      <c r="P21">
        <v>0</v>
      </c>
      <c r="Q21">
        <f t="shared" si="0"/>
        <v>4504.7700318946063</v>
      </c>
      <c r="R21">
        <f>Q21-B21</f>
        <v>397.77003189460629</v>
      </c>
      <c r="S21">
        <f t="shared" si="1"/>
        <v>397.77003189460629</v>
      </c>
      <c r="T21" s="8">
        <f>S21/B21</f>
        <v>9.6851724347359697E-2</v>
      </c>
      <c r="U21">
        <v>1444</v>
      </c>
      <c r="V21">
        <f t="shared" si="2"/>
        <v>7159.8605741029132</v>
      </c>
      <c r="W21">
        <f t="shared" si="3"/>
        <v>25992</v>
      </c>
      <c r="X21">
        <f t="shared" si="4"/>
        <v>397.77003189460629</v>
      </c>
      <c r="Y21">
        <f t="shared" si="5"/>
        <v>158220.9982734361</v>
      </c>
      <c r="AB21" s="4"/>
      <c r="AC21" s="4" t="s">
        <v>38</v>
      </c>
      <c r="AD21" s="4" t="s">
        <v>6</v>
      </c>
      <c r="AE21" s="4" t="s">
        <v>39</v>
      </c>
      <c r="AF21" s="4" t="s">
        <v>40</v>
      </c>
      <c r="AG21" s="4" t="s">
        <v>41</v>
      </c>
      <c r="AH21" s="4" t="s">
        <v>42</v>
      </c>
      <c r="AI21" s="4" t="s">
        <v>43</v>
      </c>
      <c r="AJ21" s="4" t="s">
        <v>44</v>
      </c>
    </row>
    <row r="22" spans="1:36" x14ac:dyDescent="0.35">
      <c r="A22" s="1">
        <v>40936</v>
      </c>
      <c r="B22">
        <v>5166</v>
      </c>
      <c r="C22">
        <v>3721.8</v>
      </c>
      <c r="D22" s="23">
        <v>17.8</v>
      </c>
      <c r="E22">
        <v>5661</v>
      </c>
      <c r="F22">
        <v>0</v>
      </c>
      <c r="G22">
        <v>4107</v>
      </c>
      <c r="H22">
        <v>1</v>
      </c>
      <c r="I22">
        <f>IF(AND(M22=0,F22=0,H22=0,J22=0,P22=0,K22=0),1,0)</f>
        <v>0</v>
      </c>
      <c r="J22">
        <v>0</v>
      </c>
      <c r="K22">
        <v>0</v>
      </c>
      <c r="L22">
        <v>3760</v>
      </c>
      <c r="M22">
        <v>0</v>
      </c>
      <c r="N22">
        <v>0.62303938654583479</v>
      </c>
      <c r="O22">
        <v>1</v>
      </c>
      <c r="P22">
        <v>0</v>
      </c>
      <c r="Q22">
        <f t="shared" si="0"/>
        <v>5214.8578550995098</v>
      </c>
      <c r="R22">
        <f>Q22-B22</f>
        <v>48.857855099509834</v>
      </c>
      <c r="S22">
        <f t="shared" si="1"/>
        <v>48.857855099509834</v>
      </c>
      <c r="T22" s="8">
        <f>S22/B22</f>
        <v>9.4575793843418177E-3</v>
      </c>
      <c r="U22">
        <v>1173</v>
      </c>
      <c r="V22">
        <f t="shared" si="2"/>
        <v>879.44139179117701</v>
      </c>
      <c r="W22">
        <f t="shared" si="3"/>
        <v>21114</v>
      </c>
      <c r="X22">
        <f t="shared" si="4"/>
        <v>48.857855099509834</v>
      </c>
      <c r="Y22">
        <f t="shared" si="5"/>
        <v>2387.0900049246993</v>
      </c>
      <c r="AB22" s="2" t="s">
        <v>32</v>
      </c>
      <c r="AC22" s="2">
        <v>515.43159160516916</v>
      </c>
      <c r="AD22" s="2">
        <v>322.72715729631267</v>
      </c>
      <c r="AE22" s="2">
        <v>1.5971125452325181</v>
      </c>
      <c r="AF22" s="2">
        <v>0.11114562717013365</v>
      </c>
      <c r="AG22" s="2">
        <v>-119.30319735251942</v>
      </c>
      <c r="AH22" s="2">
        <v>1150.1663805628577</v>
      </c>
      <c r="AI22" s="2">
        <v>-119.30319735251942</v>
      </c>
      <c r="AJ22" s="2">
        <v>1150.1663805628577</v>
      </c>
    </row>
    <row r="23" spans="1:36" x14ac:dyDescent="0.35">
      <c r="A23" s="1">
        <v>40937</v>
      </c>
      <c r="B23">
        <v>5031</v>
      </c>
      <c r="C23">
        <v>4037.6</v>
      </c>
      <c r="D23" s="23">
        <v>18.600000000000001</v>
      </c>
      <c r="E23">
        <v>5299</v>
      </c>
      <c r="F23">
        <v>0</v>
      </c>
      <c r="G23">
        <v>5166</v>
      </c>
      <c r="H23">
        <v>0</v>
      </c>
      <c r="I23">
        <f>IF(AND(M23=0,F23=0,H23=0,J23=0,P23=0,K23=0),1,0)</f>
        <v>1</v>
      </c>
      <c r="J23">
        <v>0</v>
      </c>
      <c r="K23">
        <v>0</v>
      </c>
      <c r="L23">
        <v>4310</v>
      </c>
      <c r="M23">
        <v>0</v>
      </c>
      <c r="N23">
        <v>0.4843150923666783</v>
      </c>
      <c r="O23">
        <v>1</v>
      </c>
      <c r="P23">
        <v>0</v>
      </c>
      <c r="Q23">
        <f t="shared" si="0"/>
        <v>5407.5612074456021</v>
      </c>
      <c r="R23">
        <f>Q23-B23</f>
        <v>376.56120744560212</v>
      </c>
      <c r="S23">
        <f t="shared" si="1"/>
        <v>376.56120744560212</v>
      </c>
      <c r="T23" s="8">
        <f>S23/B23</f>
        <v>7.4848182756033013E-2</v>
      </c>
      <c r="U23">
        <v>1311</v>
      </c>
      <c r="V23">
        <f t="shared" si="2"/>
        <v>6778.1017340208382</v>
      </c>
      <c r="W23">
        <f t="shared" si="3"/>
        <v>23598</v>
      </c>
      <c r="X23">
        <f t="shared" si="4"/>
        <v>376.56120744560212</v>
      </c>
      <c r="Y23">
        <f t="shared" si="5"/>
        <v>141798.3429528898</v>
      </c>
      <c r="AB23" s="2" t="s">
        <v>154</v>
      </c>
      <c r="AC23" s="2">
        <v>0.40746933834544624</v>
      </c>
      <c r="AD23" s="2">
        <v>8.410799667835811E-2</v>
      </c>
      <c r="AE23" s="2">
        <v>4.8445968806470514</v>
      </c>
      <c r="AF23" s="2">
        <v>1.9112170620753803E-6</v>
      </c>
      <c r="AG23" s="2">
        <v>0.24204702939400313</v>
      </c>
      <c r="AH23" s="2">
        <v>0.57289164729688935</v>
      </c>
      <c r="AI23" s="2">
        <v>0.24204702939400313</v>
      </c>
      <c r="AJ23" s="2">
        <v>0.57289164729688935</v>
      </c>
    </row>
    <row r="24" spans="1:36" x14ac:dyDescent="0.35">
      <c r="A24" s="1">
        <v>40938</v>
      </c>
      <c r="B24">
        <v>3241</v>
      </c>
      <c r="C24">
        <v>4295.3999999999996</v>
      </c>
      <c r="D24" s="23">
        <v>27.5</v>
      </c>
      <c r="E24">
        <v>3587</v>
      </c>
      <c r="F24">
        <v>0</v>
      </c>
      <c r="G24">
        <v>5031</v>
      </c>
      <c r="H24">
        <v>0</v>
      </c>
      <c r="I24">
        <f>IF(AND(M24=0,F24=0,H24=0,J24=0,P24=0,K24=0),1,0)</f>
        <v>0</v>
      </c>
      <c r="J24">
        <v>1</v>
      </c>
      <c r="K24">
        <v>0</v>
      </c>
      <c r="L24">
        <v>4768</v>
      </c>
      <c r="M24">
        <v>0</v>
      </c>
      <c r="N24">
        <v>0.29202974323225284</v>
      </c>
      <c r="O24">
        <v>0</v>
      </c>
      <c r="P24">
        <v>0</v>
      </c>
      <c r="Q24">
        <f t="shared" si="0"/>
        <v>4050.7651654752226</v>
      </c>
      <c r="R24">
        <f>Q24-B24</f>
        <v>809.7651654752226</v>
      </c>
      <c r="S24">
        <f t="shared" si="1"/>
        <v>809.7651654752226</v>
      </c>
      <c r="T24" s="8">
        <f>S24/B24</f>
        <v>0.24985040588559784</v>
      </c>
      <c r="U24">
        <v>1942</v>
      </c>
      <c r="V24">
        <f t="shared" si="2"/>
        <v>14575.772978554007</v>
      </c>
      <c r="W24">
        <f t="shared" si="3"/>
        <v>34956</v>
      </c>
      <c r="X24">
        <f t="shared" si="4"/>
        <v>809.7651654752226</v>
      </c>
      <c r="Y24">
        <f t="shared" si="5"/>
        <v>655719.6232171146</v>
      </c>
      <c r="AB24" s="2" t="s">
        <v>153</v>
      </c>
      <c r="AC24" s="2">
        <v>-1.313429810099799</v>
      </c>
      <c r="AD24" s="2">
        <v>8.6630505806888447</v>
      </c>
      <c r="AE24" s="2">
        <v>-0.15161285252421569</v>
      </c>
      <c r="AF24" s="2">
        <v>0.8795798970344999</v>
      </c>
      <c r="AG24" s="2">
        <v>-18.351783905025364</v>
      </c>
      <c r="AH24" s="2">
        <v>15.724924284825768</v>
      </c>
      <c r="AI24" s="2">
        <v>-18.351783905025364</v>
      </c>
      <c r="AJ24" s="2">
        <v>15.724924284825768</v>
      </c>
    </row>
    <row r="25" spans="1:36" x14ac:dyDescent="0.35">
      <c r="A25" s="1">
        <v>40939</v>
      </c>
      <c r="B25">
        <v>3794</v>
      </c>
      <c r="C25">
        <v>4240.3999999999996</v>
      </c>
      <c r="D25" s="23">
        <v>27</v>
      </c>
      <c r="E25">
        <v>3742</v>
      </c>
      <c r="F25">
        <v>0</v>
      </c>
      <c r="G25">
        <v>3241</v>
      </c>
      <c r="H25">
        <v>0</v>
      </c>
      <c r="I25">
        <f>IF(AND(M25=0,F25=0,H25=0,J25=0,P25=0,K25=0),1,0)</f>
        <v>0</v>
      </c>
      <c r="J25">
        <v>0</v>
      </c>
      <c r="K25">
        <v>0</v>
      </c>
      <c r="L25">
        <v>4479.333333333333</v>
      </c>
      <c r="M25">
        <v>1</v>
      </c>
      <c r="N25">
        <v>0.5642500290461252</v>
      </c>
      <c r="O25">
        <v>0</v>
      </c>
      <c r="P25">
        <v>0</v>
      </c>
      <c r="Q25">
        <f t="shared" si="0"/>
        <v>4226.4763712426429</v>
      </c>
      <c r="R25">
        <f>Q25-B25</f>
        <v>432.47637124264293</v>
      </c>
      <c r="S25">
        <f t="shared" si="1"/>
        <v>432.47637124264293</v>
      </c>
      <c r="T25" s="8">
        <f>S25/B25</f>
        <v>0.11398955488735976</v>
      </c>
      <c r="U25">
        <v>1287</v>
      </c>
      <c r="V25">
        <f t="shared" si="2"/>
        <v>7784.5746823675727</v>
      </c>
      <c r="W25">
        <f t="shared" si="3"/>
        <v>23166</v>
      </c>
      <c r="X25">
        <f t="shared" si="4"/>
        <v>432.47637124264293</v>
      </c>
      <c r="Y25">
        <f t="shared" si="5"/>
        <v>187035.81168320432</v>
      </c>
      <c r="AB25" s="2" t="s">
        <v>21</v>
      </c>
      <c r="AC25" s="2">
        <v>0.21186604053055574</v>
      </c>
      <c r="AD25" s="2">
        <v>4.921644930548668E-2</v>
      </c>
      <c r="AE25" s="2">
        <v>4.3047810949445466</v>
      </c>
      <c r="AF25" s="2">
        <v>2.1743155119530297E-5</v>
      </c>
      <c r="AG25" s="2">
        <v>0.11506788810707577</v>
      </c>
      <c r="AH25" s="2">
        <v>0.30866419295403569</v>
      </c>
      <c r="AI25" s="2">
        <v>0.11506788810707577</v>
      </c>
      <c r="AJ25" s="2">
        <v>0.30866419295403569</v>
      </c>
    </row>
    <row r="26" spans="1:36" x14ac:dyDescent="0.35">
      <c r="A26" s="1">
        <v>40940</v>
      </c>
      <c r="B26">
        <v>3987</v>
      </c>
      <c r="C26">
        <v>4267.8</v>
      </c>
      <c r="D26" s="23">
        <v>18.2</v>
      </c>
      <c r="E26">
        <v>3516</v>
      </c>
      <c r="F26">
        <v>1</v>
      </c>
      <c r="G26">
        <v>3794</v>
      </c>
      <c r="H26">
        <v>0</v>
      </c>
      <c r="I26">
        <f>IF(AND(M26=0,F26=0,H26=0,J26=0,P26=0,K26=0),1,0)</f>
        <v>0</v>
      </c>
      <c r="J26">
        <v>0</v>
      </c>
      <c r="K26">
        <v>0</v>
      </c>
      <c r="L26">
        <v>4022</v>
      </c>
      <c r="M26">
        <v>0</v>
      </c>
      <c r="N26">
        <v>0.52242360869060067</v>
      </c>
      <c r="O26">
        <v>0</v>
      </c>
      <c r="P26">
        <v>0</v>
      </c>
      <c r="Q26">
        <f t="shared" si="0"/>
        <v>3897.0866323768223</v>
      </c>
      <c r="R26">
        <f>Q26-B26</f>
        <v>-89.913367623177692</v>
      </c>
      <c r="S26">
        <f t="shared" si="1"/>
        <v>89.913367623177692</v>
      </c>
      <c r="T26" s="8">
        <f>S26/B26</f>
        <v>2.2551634718629969E-2</v>
      </c>
      <c r="U26">
        <v>949</v>
      </c>
      <c r="V26">
        <f t="shared" si="2"/>
        <v>6473.7624688687938</v>
      </c>
      <c r="W26">
        <f t="shared" si="3"/>
        <v>17082</v>
      </c>
      <c r="X26">
        <f t="shared" si="4"/>
        <v>-179.82673524635538</v>
      </c>
      <c r="Y26">
        <f t="shared" si="5"/>
        <v>32337.654709362792</v>
      </c>
      <c r="AB26" s="2" t="s">
        <v>17</v>
      </c>
      <c r="AC26" s="2">
        <v>-288.22131138845157</v>
      </c>
      <c r="AD26" s="2">
        <v>127.05396937395453</v>
      </c>
      <c r="AE26" s="2">
        <v>-2.2684951348520057</v>
      </c>
      <c r="AF26" s="2">
        <v>2.3909371913177702E-2</v>
      </c>
      <c r="AG26" s="2">
        <v>-538.10909620467874</v>
      </c>
      <c r="AH26" s="2">
        <v>-38.333526572224457</v>
      </c>
      <c r="AI26" s="2">
        <v>-538.10909620467874</v>
      </c>
      <c r="AJ26" s="2">
        <v>-38.333526572224457</v>
      </c>
    </row>
    <row r="27" spans="1:36" x14ac:dyDescent="0.35">
      <c r="A27" s="1">
        <v>40941</v>
      </c>
      <c r="B27">
        <v>3841</v>
      </c>
      <c r="C27">
        <v>4243.8</v>
      </c>
      <c r="D27" s="23">
        <v>19.100000000000001</v>
      </c>
      <c r="E27">
        <v>3657</v>
      </c>
      <c r="F27">
        <v>0</v>
      </c>
      <c r="G27">
        <v>3987</v>
      </c>
      <c r="H27">
        <v>0</v>
      </c>
      <c r="I27">
        <f>IF(AND(M27=0,F27=0,H27=0,J27=0,P27=0,K27=0),1,0)</f>
        <v>0</v>
      </c>
      <c r="J27">
        <v>0</v>
      </c>
      <c r="K27">
        <v>0</v>
      </c>
      <c r="L27">
        <v>3674</v>
      </c>
      <c r="M27">
        <v>0</v>
      </c>
      <c r="N27">
        <v>0.48303706285581505</v>
      </c>
      <c r="O27">
        <v>0</v>
      </c>
      <c r="P27">
        <v>1</v>
      </c>
      <c r="Q27">
        <f t="shared" si="0"/>
        <v>4365.1018202394562</v>
      </c>
      <c r="R27">
        <f>Q27-B27</f>
        <v>524.10182023945617</v>
      </c>
      <c r="S27">
        <f t="shared" si="1"/>
        <v>524.10182023945617</v>
      </c>
      <c r="T27" s="8">
        <f>S27/B27</f>
        <v>0.13644931534482066</v>
      </c>
      <c r="U27">
        <v>1223</v>
      </c>
      <c r="V27">
        <f t="shared" si="2"/>
        <v>9433.8327643102111</v>
      </c>
      <c r="W27">
        <f t="shared" si="3"/>
        <v>22014</v>
      </c>
      <c r="X27">
        <f t="shared" si="4"/>
        <v>524.10182023945617</v>
      </c>
      <c r="Y27">
        <f t="shared" si="5"/>
        <v>274682.71797831124</v>
      </c>
      <c r="AB27" s="2" t="s">
        <v>53</v>
      </c>
      <c r="AC27" s="2">
        <v>0.27472747279453857</v>
      </c>
      <c r="AD27" s="2">
        <v>6.2012894510457481E-2</v>
      </c>
      <c r="AE27" s="2">
        <v>4.4301669025981392</v>
      </c>
      <c r="AF27" s="2">
        <v>1.2619743649738521E-5</v>
      </c>
      <c r="AG27" s="2">
        <v>0.15276146956286579</v>
      </c>
      <c r="AH27" s="2">
        <v>0.39669347602621136</v>
      </c>
      <c r="AI27" s="2">
        <v>0.15276146956286579</v>
      </c>
      <c r="AJ27" s="2">
        <v>0.39669347602621136</v>
      </c>
    </row>
    <row r="28" spans="1:36" x14ac:dyDescent="0.35">
      <c r="A28" s="1">
        <v>40942</v>
      </c>
      <c r="B28">
        <v>4489</v>
      </c>
      <c r="C28">
        <v>3978.8</v>
      </c>
      <c r="D28" s="23">
        <v>20.2</v>
      </c>
      <c r="E28">
        <v>4107</v>
      </c>
      <c r="F28">
        <v>0</v>
      </c>
      <c r="G28">
        <v>3841</v>
      </c>
      <c r="H28">
        <v>0</v>
      </c>
      <c r="I28">
        <f>IF(AND(M28=0,F28=0,H28=0,J28=0,P28=0,K28=0),1,0)</f>
        <v>0</v>
      </c>
      <c r="J28">
        <v>0</v>
      </c>
      <c r="K28">
        <v>1</v>
      </c>
      <c r="L28">
        <v>3874</v>
      </c>
      <c r="M28">
        <v>0</v>
      </c>
      <c r="N28">
        <v>0.57528755663994424</v>
      </c>
      <c r="O28">
        <v>0</v>
      </c>
      <c r="P28">
        <v>0</v>
      </c>
      <c r="Q28">
        <f t="shared" si="0"/>
        <v>4528.7992825239617</v>
      </c>
      <c r="R28">
        <f>Q28-B28</f>
        <v>39.799282523961665</v>
      </c>
      <c r="S28">
        <f t="shared" si="1"/>
        <v>39.799282523961665</v>
      </c>
      <c r="T28" s="8">
        <f>S28/B28</f>
        <v>8.8659573455027105E-3</v>
      </c>
      <c r="U28">
        <v>988</v>
      </c>
      <c r="V28">
        <f t="shared" si="2"/>
        <v>716.38708543130997</v>
      </c>
      <c r="W28">
        <f t="shared" si="3"/>
        <v>17784</v>
      </c>
      <c r="X28">
        <f t="shared" si="4"/>
        <v>39.799282523961665</v>
      </c>
      <c r="Y28">
        <f t="shared" si="5"/>
        <v>1583.9828894221205</v>
      </c>
      <c r="AB28" s="2" t="s">
        <v>20</v>
      </c>
      <c r="AC28" s="2">
        <v>623.79404986300608</v>
      </c>
      <c r="AD28" s="2">
        <v>154.26572180269466</v>
      </c>
      <c r="AE28" s="2">
        <v>4.0436335601556159</v>
      </c>
      <c r="AF28" s="2">
        <v>6.4807573790498491E-5</v>
      </c>
      <c r="AG28" s="2">
        <v>320.38661061259484</v>
      </c>
      <c r="AH28" s="2">
        <v>927.20148911341732</v>
      </c>
      <c r="AI28" s="2">
        <v>320.38661061259484</v>
      </c>
      <c r="AJ28" s="2">
        <v>927.20148911341732</v>
      </c>
    </row>
    <row r="29" spans="1:36" x14ac:dyDescent="0.35">
      <c r="A29" s="1">
        <v>40943</v>
      </c>
      <c r="B29">
        <v>5628</v>
      </c>
      <c r="C29">
        <v>3870.4</v>
      </c>
      <c r="D29" s="23">
        <v>20.399999999999999</v>
      </c>
      <c r="E29">
        <v>5166</v>
      </c>
      <c r="F29">
        <v>0</v>
      </c>
      <c r="G29">
        <v>4489</v>
      </c>
      <c r="H29">
        <v>1</v>
      </c>
      <c r="I29">
        <f>IF(AND(M29=0,F29=0,H29=0,J29=0,P29=0,K29=0),1,0)</f>
        <v>0</v>
      </c>
      <c r="J29">
        <v>0</v>
      </c>
      <c r="K29">
        <v>0</v>
      </c>
      <c r="L29">
        <v>4105.666666666667</v>
      </c>
      <c r="M29">
        <v>0</v>
      </c>
      <c r="N29">
        <v>0.63233414662484022</v>
      </c>
      <c r="O29">
        <v>1</v>
      </c>
      <c r="P29">
        <v>0</v>
      </c>
      <c r="Q29">
        <f t="shared" si="0"/>
        <v>5301.2923020153194</v>
      </c>
      <c r="R29">
        <f>Q29-B29</f>
        <v>-326.70769798468064</v>
      </c>
      <c r="S29">
        <f t="shared" si="1"/>
        <v>326.70769798468064</v>
      </c>
      <c r="T29" s="8">
        <f>S29/B29</f>
        <v>5.8050408312843041E-2</v>
      </c>
      <c r="U29">
        <v>946</v>
      </c>
      <c r="V29">
        <f t="shared" si="2"/>
        <v>23522.954254897006</v>
      </c>
      <c r="W29">
        <f t="shared" si="3"/>
        <v>17028</v>
      </c>
      <c r="X29">
        <f t="shared" si="4"/>
        <v>-653.41539596936127</v>
      </c>
      <c r="Y29">
        <f t="shared" si="5"/>
        <v>426951.67968979717</v>
      </c>
      <c r="AB29" s="2" t="s">
        <v>152</v>
      </c>
      <c r="AC29" s="2">
        <v>421.46424359907621</v>
      </c>
      <c r="AD29" s="2">
        <v>156.94243810394741</v>
      </c>
      <c r="AE29" s="2">
        <v>2.6854702188322608</v>
      </c>
      <c r="AF29" s="2">
        <v>7.5887331336274766E-3</v>
      </c>
      <c r="AG29" s="2">
        <v>112.79228006502893</v>
      </c>
      <c r="AH29" s="2">
        <v>730.13620713312343</v>
      </c>
      <c r="AI29" s="2">
        <v>112.79228006502893</v>
      </c>
      <c r="AJ29" s="2">
        <v>730.13620713312343</v>
      </c>
    </row>
    <row r="30" spans="1:36" x14ac:dyDescent="0.35">
      <c r="A30" s="1">
        <v>40944</v>
      </c>
      <c r="B30">
        <v>4295</v>
      </c>
      <c r="C30">
        <v>4347.8</v>
      </c>
      <c r="D30" s="23">
        <v>16.8</v>
      </c>
      <c r="E30">
        <v>5031</v>
      </c>
      <c r="F30">
        <v>0</v>
      </c>
      <c r="G30">
        <v>5628</v>
      </c>
      <c r="H30">
        <v>0</v>
      </c>
      <c r="I30">
        <f>IF(AND(M30=0,F30=0,H30=0,J30=0,P30=0,K30=0),1,0)</f>
        <v>1</v>
      </c>
      <c r="J30">
        <v>0</v>
      </c>
      <c r="K30">
        <v>0</v>
      </c>
      <c r="L30">
        <v>4652.666666666667</v>
      </c>
      <c r="M30">
        <v>0</v>
      </c>
      <c r="N30">
        <v>0.3451260601835715</v>
      </c>
      <c r="O30">
        <v>1</v>
      </c>
      <c r="P30">
        <v>0</v>
      </c>
      <c r="Q30">
        <f t="shared" si="0"/>
        <v>5595.7819481143706</v>
      </c>
      <c r="R30">
        <f>Q30-B30</f>
        <v>1300.7819481143706</v>
      </c>
      <c r="S30">
        <f t="shared" si="1"/>
        <v>1300.7819481143706</v>
      </c>
      <c r="T30" s="8">
        <f>S30/B30</f>
        <v>0.30285959211044716</v>
      </c>
      <c r="U30">
        <v>1698</v>
      </c>
      <c r="V30">
        <f t="shared" si="2"/>
        <v>23414.075066058671</v>
      </c>
      <c r="W30">
        <f t="shared" si="3"/>
        <v>30564</v>
      </c>
      <c r="X30">
        <f t="shared" si="4"/>
        <v>1300.7819481143706</v>
      </c>
      <c r="Y30">
        <f t="shared" si="5"/>
        <v>1692033.6765402171</v>
      </c>
      <c r="AB30" s="2" t="s">
        <v>15</v>
      </c>
      <c r="AC30" s="2">
        <v>-732.6379807445071</v>
      </c>
      <c r="AD30" s="2">
        <v>146.36981247248869</v>
      </c>
      <c r="AE30" s="2">
        <v>-5.0053898981541156</v>
      </c>
      <c r="AF30" s="2">
        <v>8.8606154051365815E-7</v>
      </c>
      <c r="AG30" s="2">
        <v>-1020.5158674641541</v>
      </c>
      <c r="AH30" s="2">
        <v>-444.76009402486017</v>
      </c>
      <c r="AI30" s="2">
        <v>-1020.5158674641541</v>
      </c>
      <c r="AJ30" s="2">
        <v>-444.76009402486017</v>
      </c>
    </row>
    <row r="31" spans="1:36" ht="15" thickBot="1" x14ac:dyDescent="0.4">
      <c r="A31" s="1">
        <v>40945</v>
      </c>
      <c r="B31">
        <v>3259</v>
      </c>
      <c r="C31">
        <v>4448</v>
      </c>
      <c r="D31" s="23">
        <v>15.3</v>
      </c>
      <c r="E31">
        <v>3241</v>
      </c>
      <c r="F31">
        <v>0</v>
      </c>
      <c r="G31">
        <v>4295</v>
      </c>
      <c r="H31">
        <v>0</v>
      </c>
      <c r="I31">
        <f>IF(AND(M31=0,F31=0,H31=0,J31=0,P31=0,K31=0),1,0)</f>
        <v>0</v>
      </c>
      <c r="J31">
        <v>1</v>
      </c>
      <c r="K31">
        <v>0</v>
      </c>
      <c r="L31">
        <v>4804</v>
      </c>
      <c r="M31">
        <v>0</v>
      </c>
      <c r="N31">
        <v>0.37963285697687926</v>
      </c>
      <c r="O31">
        <v>0</v>
      </c>
      <c r="P31">
        <v>0</v>
      </c>
      <c r="Q31">
        <f t="shared" si="0"/>
        <v>3684.0675046384895</v>
      </c>
      <c r="R31">
        <f>Q31-B31</f>
        <v>425.06750463848948</v>
      </c>
      <c r="S31">
        <f t="shared" si="1"/>
        <v>425.06750463848948</v>
      </c>
      <c r="T31" s="8">
        <f>S31/B31</f>
        <v>0.13042881394246378</v>
      </c>
      <c r="U31">
        <v>1738</v>
      </c>
      <c r="V31">
        <f t="shared" si="2"/>
        <v>7651.2150834928107</v>
      </c>
      <c r="W31">
        <f t="shared" si="3"/>
        <v>31284</v>
      </c>
      <c r="X31">
        <f t="shared" si="4"/>
        <v>425.06750463848948</v>
      </c>
      <c r="Y31">
        <f t="shared" si="5"/>
        <v>180682.38349959228</v>
      </c>
      <c r="AB31" s="3" t="s">
        <v>19</v>
      </c>
      <c r="AC31" s="3">
        <v>273.32129134539173</v>
      </c>
      <c r="AD31" s="3">
        <v>137.67130271503268</v>
      </c>
      <c r="AE31" s="3">
        <v>1.9853178255394477</v>
      </c>
      <c r="AF31" s="3">
        <v>4.7891472465280534E-2</v>
      </c>
      <c r="AG31" s="3">
        <v>2.5514992819249187</v>
      </c>
      <c r="AH31" s="3">
        <v>544.09108340885859</v>
      </c>
      <c r="AI31" s="3">
        <v>2.5514992819249187</v>
      </c>
      <c r="AJ31" s="3">
        <v>544.09108340885859</v>
      </c>
    </row>
    <row r="32" spans="1:36" x14ac:dyDescent="0.35">
      <c r="A32" s="1">
        <v>40946</v>
      </c>
      <c r="B32">
        <v>3582</v>
      </c>
      <c r="C32">
        <v>4302.3999999999996</v>
      </c>
      <c r="D32" s="23">
        <v>15</v>
      </c>
      <c r="E32">
        <v>3794</v>
      </c>
      <c r="F32">
        <v>0</v>
      </c>
      <c r="G32">
        <v>3259</v>
      </c>
      <c r="H32">
        <v>0</v>
      </c>
      <c r="I32">
        <f>IF(AND(M32=0,F32=0,H32=0,J32=0,P32=0,K32=0),1,0)</f>
        <v>0</v>
      </c>
      <c r="J32">
        <v>0</v>
      </c>
      <c r="K32">
        <v>0</v>
      </c>
      <c r="L32">
        <v>4394</v>
      </c>
      <c r="M32">
        <v>1</v>
      </c>
      <c r="N32">
        <v>0.53752759381898452</v>
      </c>
      <c r="O32">
        <v>0</v>
      </c>
      <c r="P32">
        <v>0</v>
      </c>
      <c r="Q32">
        <f t="shared" si="0"/>
        <v>4154.865599108899</v>
      </c>
      <c r="R32">
        <f>Q32-B32</f>
        <v>572.865599108899</v>
      </c>
      <c r="S32">
        <f t="shared" si="1"/>
        <v>572.865599108899</v>
      </c>
      <c r="T32" s="8">
        <f>S32/B32</f>
        <v>0.1599289779756837</v>
      </c>
      <c r="U32">
        <v>1186</v>
      </c>
      <c r="V32">
        <f t="shared" si="2"/>
        <v>10311.580783960182</v>
      </c>
      <c r="W32">
        <f t="shared" si="3"/>
        <v>21348</v>
      </c>
      <c r="X32">
        <f t="shared" si="4"/>
        <v>572.865599108899</v>
      </c>
      <c r="Y32">
        <f t="shared" si="5"/>
        <v>328174.9946423978</v>
      </c>
    </row>
    <row r="33" spans="1:25" x14ac:dyDescent="0.35">
      <c r="A33" s="1">
        <v>40947</v>
      </c>
      <c r="B33">
        <v>3878</v>
      </c>
      <c r="C33">
        <v>4250.6000000000004</v>
      </c>
      <c r="D33" s="23">
        <v>14.3</v>
      </c>
      <c r="E33">
        <v>3987</v>
      </c>
      <c r="F33">
        <v>1</v>
      </c>
      <c r="G33">
        <v>3582</v>
      </c>
      <c r="H33">
        <v>0</v>
      </c>
      <c r="I33">
        <f>IF(AND(M33=0,F33=0,H33=0,J33=0,P33=0,K33=0),1,0)</f>
        <v>0</v>
      </c>
      <c r="J33">
        <v>0</v>
      </c>
      <c r="K33">
        <v>0</v>
      </c>
      <c r="L33">
        <v>3712</v>
      </c>
      <c r="M33">
        <v>0</v>
      </c>
      <c r="N33">
        <v>0.53439061229232021</v>
      </c>
      <c r="O33">
        <v>0</v>
      </c>
      <c r="P33">
        <v>0</v>
      </c>
      <c r="Q33">
        <f t="shared" si="0"/>
        <v>3898.4545785352543</v>
      </c>
      <c r="R33">
        <f>Q33-B33</f>
        <v>20.454578535254313</v>
      </c>
      <c r="S33">
        <f t="shared" si="1"/>
        <v>20.454578535254313</v>
      </c>
      <c r="T33" s="8">
        <f>S33/B33</f>
        <v>5.2745174149701687E-3</v>
      </c>
      <c r="U33">
        <v>1060</v>
      </c>
      <c r="V33">
        <f t="shared" si="2"/>
        <v>368.18241363457764</v>
      </c>
      <c r="W33">
        <f t="shared" si="3"/>
        <v>19080</v>
      </c>
      <c r="X33">
        <f t="shared" si="4"/>
        <v>20.454578535254313</v>
      </c>
      <c r="Y33">
        <f t="shared" si="5"/>
        <v>418.38978305488649</v>
      </c>
    </row>
    <row r="34" spans="1:25" x14ac:dyDescent="0.35">
      <c r="A34" s="1">
        <v>40948</v>
      </c>
      <c r="B34">
        <v>4423</v>
      </c>
      <c r="C34">
        <v>4128.3999999999996</v>
      </c>
      <c r="D34" s="23">
        <v>16</v>
      </c>
      <c r="E34">
        <v>3841</v>
      </c>
      <c r="F34">
        <v>0</v>
      </c>
      <c r="G34">
        <v>3878</v>
      </c>
      <c r="H34">
        <v>0</v>
      </c>
      <c r="I34">
        <f>IF(AND(M34=0,F34=0,H34=0,J34=0,P34=0,K34=0),1,0)</f>
        <v>0</v>
      </c>
      <c r="J34">
        <v>0</v>
      </c>
      <c r="K34">
        <v>0</v>
      </c>
      <c r="L34">
        <v>3573</v>
      </c>
      <c r="M34">
        <v>0</v>
      </c>
      <c r="N34">
        <v>0.5633205530382247</v>
      </c>
      <c r="O34">
        <v>0</v>
      </c>
      <c r="P34">
        <v>1</v>
      </c>
      <c r="Q34">
        <f t="shared" si="0"/>
        <v>4298.7158051238157</v>
      </c>
      <c r="R34">
        <f>Q34-B34</f>
        <v>-124.2841948761843</v>
      </c>
      <c r="S34">
        <f t="shared" si="1"/>
        <v>124.2841948761843</v>
      </c>
      <c r="T34" s="8">
        <f>S34/B34</f>
        <v>2.8099524050686029E-2</v>
      </c>
      <c r="U34">
        <v>570</v>
      </c>
      <c r="V34">
        <f t="shared" si="2"/>
        <v>8948.4620310852697</v>
      </c>
      <c r="W34">
        <f t="shared" si="3"/>
        <v>10260</v>
      </c>
      <c r="X34">
        <f t="shared" si="4"/>
        <v>-248.5683897523686</v>
      </c>
      <c r="Y34">
        <f t="shared" si="5"/>
        <v>61786.244384085425</v>
      </c>
    </row>
    <row r="35" spans="1:25" x14ac:dyDescent="0.35">
      <c r="A35" s="1">
        <v>40949</v>
      </c>
      <c r="B35">
        <v>4431</v>
      </c>
      <c r="C35">
        <v>3887.4</v>
      </c>
      <c r="D35" s="23">
        <v>17.8</v>
      </c>
      <c r="E35">
        <v>4489</v>
      </c>
      <c r="F35">
        <v>0</v>
      </c>
      <c r="G35">
        <v>4423</v>
      </c>
      <c r="H35">
        <v>0</v>
      </c>
      <c r="I35">
        <f>IF(AND(M35=0,F35=0,H35=0,J35=0,P35=0,K35=0),1,0)</f>
        <v>0</v>
      </c>
      <c r="J35">
        <v>0</v>
      </c>
      <c r="K35">
        <v>1</v>
      </c>
      <c r="L35">
        <v>3961</v>
      </c>
      <c r="M35">
        <v>0</v>
      </c>
      <c r="N35">
        <v>0.5009294760079005</v>
      </c>
      <c r="O35">
        <v>0</v>
      </c>
      <c r="P35">
        <v>0</v>
      </c>
      <c r="Q35">
        <f t="shared" si="0"/>
        <v>4741.2954928387971</v>
      </c>
      <c r="R35">
        <f>Q35-B35</f>
        <v>310.29549283879714</v>
      </c>
      <c r="S35">
        <f t="shared" si="1"/>
        <v>310.29549283879714</v>
      </c>
      <c r="T35" s="8">
        <f>S35/B35</f>
        <v>7.002832156145275E-2</v>
      </c>
      <c r="U35">
        <v>929</v>
      </c>
      <c r="V35">
        <f t="shared" si="2"/>
        <v>5585.3188710983486</v>
      </c>
      <c r="W35">
        <f t="shared" si="3"/>
        <v>16722</v>
      </c>
      <c r="X35">
        <f t="shared" si="4"/>
        <v>310.29549283879714</v>
      </c>
      <c r="Y35">
        <f t="shared" si="5"/>
        <v>96283.29287607201</v>
      </c>
    </row>
    <row r="36" spans="1:25" x14ac:dyDescent="0.35">
      <c r="A36" s="1">
        <v>40950</v>
      </c>
      <c r="B36">
        <v>5229</v>
      </c>
      <c r="C36">
        <v>3914.6</v>
      </c>
      <c r="D36" s="23">
        <v>19.899999999999999</v>
      </c>
      <c r="E36">
        <v>5628</v>
      </c>
      <c r="F36">
        <v>0</v>
      </c>
      <c r="G36">
        <v>4431</v>
      </c>
      <c r="H36">
        <v>1</v>
      </c>
      <c r="I36">
        <f>IF(AND(M36=0,F36=0,H36=0,J36=0,P36=0,K36=0),1,0)</f>
        <v>0</v>
      </c>
      <c r="J36">
        <v>0</v>
      </c>
      <c r="K36">
        <v>0</v>
      </c>
      <c r="L36">
        <v>4244</v>
      </c>
      <c r="M36">
        <v>0</v>
      </c>
      <c r="N36">
        <v>0.5927152317880795</v>
      </c>
      <c r="O36">
        <v>1</v>
      </c>
      <c r="P36">
        <v>0</v>
      </c>
      <c r="Q36">
        <f t="shared" si="0"/>
        <v>5405.7138544433492</v>
      </c>
      <c r="R36">
        <f>Q36-B36</f>
        <v>176.71385444334919</v>
      </c>
      <c r="S36">
        <f t="shared" si="1"/>
        <v>176.71385444334919</v>
      </c>
      <c r="T36" s="8">
        <f>S36/B36</f>
        <v>3.3794961645314439E-2</v>
      </c>
      <c r="U36">
        <v>1130</v>
      </c>
      <c r="V36">
        <f t="shared" si="2"/>
        <v>3180.8493799802854</v>
      </c>
      <c r="W36">
        <f t="shared" si="3"/>
        <v>20340</v>
      </c>
      <c r="X36">
        <f t="shared" si="4"/>
        <v>176.71385444334919</v>
      </c>
      <c r="Y36">
        <f t="shared" si="5"/>
        <v>31227.786352225205</v>
      </c>
    </row>
    <row r="37" spans="1:25" x14ac:dyDescent="0.35">
      <c r="A37" s="1">
        <v>40951</v>
      </c>
      <c r="B37">
        <v>5357</v>
      </c>
      <c r="C37">
        <v>4308.6000000000004</v>
      </c>
      <c r="D37" s="23">
        <v>21.4</v>
      </c>
      <c r="E37">
        <v>4295</v>
      </c>
      <c r="F37">
        <v>0</v>
      </c>
      <c r="G37">
        <v>5229</v>
      </c>
      <c r="H37">
        <v>0</v>
      </c>
      <c r="I37">
        <f>IF(AND(M37=0,F37=0,H37=0,J37=0,P37=0,K37=0),1,0)</f>
        <v>1</v>
      </c>
      <c r="J37">
        <v>0</v>
      </c>
      <c r="K37">
        <v>0</v>
      </c>
      <c r="L37">
        <v>4694.333333333333</v>
      </c>
      <c r="M37">
        <v>0</v>
      </c>
      <c r="N37">
        <v>0.51487161612640875</v>
      </c>
      <c r="O37">
        <v>1</v>
      </c>
      <c r="P37">
        <v>0</v>
      </c>
      <c r="Q37">
        <f t="shared" si="0"/>
        <v>5324.9389182443792</v>
      </c>
      <c r="R37">
        <f>Q37-B37</f>
        <v>-32.061081755620762</v>
      </c>
      <c r="S37">
        <f t="shared" si="1"/>
        <v>32.061081755620762</v>
      </c>
      <c r="T37" s="8">
        <f>S37/B37</f>
        <v>5.9848948582454289E-3</v>
      </c>
      <c r="U37">
        <v>831</v>
      </c>
      <c r="V37">
        <f t="shared" si="2"/>
        <v>2308.3978864046949</v>
      </c>
      <c r="W37">
        <f t="shared" si="3"/>
        <v>14958</v>
      </c>
      <c r="X37">
        <f t="shared" si="4"/>
        <v>-64.122163511241524</v>
      </c>
      <c r="Y37">
        <f t="shared" si="5"/>
        <v>4111.6518533623939</v>
      </c>
    </row>
    <row r="38" spans="1:25" x14ac:dyDescent="0.35">
      <c r="A38" s="1">
        <v>40952</v>
      </c>
      <c r="B38">
        <v>4260</v>
      </c>
      <c r="C38">
        <v>4663.6000000000004</v>
      </c>
      <c r="D38" s="23">
        <v>21.2</v>
      </c>
      <c r="E38">
        <v>3259</v>
      </c>
      <c r="F38">
        <v>0</v>
      </c>
      <c r="G38">
        <v>5357</v>
      </c>
      <c r="H38">
        <v>0</v>
      </c>
      <c r="I38">
        <f>IF(AND(M38=0,F38=0,H38=0,J38=0,P38=0,K38=0),1,0)</f>
        <v>0</v>
      </c>
      <c r="J38">
        <v>1</v>
      </c>
      <c r="K38">
        <v>0</v>
      </c>
      <c r="L38">
        <v>5005.666666666667</v>
      </c>
      <c r="M38">
        <v>0</v>
      </c>
      <c r="N38">
        <v>0.37254560241663764</v>
      </c>
      <c r="O38">
        <v>0</v>
      </c>
      <c r="P38">
        <v>0</v>
      </c>
      <c r="Q38">
        <f t="shared" si="0"/>
        <v>4162.7202031908191</v>
      </c>
      <c r="R38">
        <f>Q38-B38</f>
        <v>-97.27979680918088</v>
      </c>
      <c r="S38">
        <f t="shared" si="1"/>
        <v>97.27979680918088</v>
      </c>
      <c r="T38" s="8">
        <f>S38/B38</f>
        <v>2.2835633053798328E-2</v>
      </c>
      <c r="U38">
        <v>1527</v>
      </c>
      <c r="V38">
        <f t="shared" si="2"/>
        <v>7004.1453702610233</v>
      </c>
      <c r="W38">
        <f t="shared" si="3"/>
        <v>27486</v>
      </c>
      <c r="X38">
        <f t="shared" si="4"/>
        <v>-194.55959361836176</v>
      </c>
      <c r="Y38">
        <f t="shared" si="5"/>
        <v>37853.435468942072</v>
      </c>
    </row>
    <row r="39" spans="1:25" x14ac:dyDescent="0.35">
      <c r="A39" s="1">
        <v>40953</v>
      </c>
      <c r="B39">
        <v>6659</v>
      </c>
      <c r="C39">
        <v>4740</v>
      </c>
      <c r="D39" s="23">
        <v>18.100000000000001</v>
      </c>
      <c r="E39">
        <v>3582</v>
      </c>
      <c r="F39">
        <v>0</v>
      </c>
      <c r="G39">
        <v>4260</v>
      </c>
      <c r="H39">
        <v>0</v>
      </c>
      <c r="I39">
        <f>IF(AND(M39=0,F39=0,H39=0,J39=0,P39=0,K39=0),1,0)</f>
        <v>0</v>
      </c>
      <c r="J39">
        <v>0</v>
      </c>
      <c r="K39">
        <v>0</v>
      </c>
      <c r="L39">
        <v>4948.666666666667</v>
      </c>
      <c r="M39">
        <v>1</v>
      </c>
      <c r="N39">
        <v>0.7787266178691763</v>
      </c>
      <c r="O39">
        <v>0</v>
      </c>
      <c r="P39">
        <v>0</v>
      </c>
      <c r="Q39">
        <f t="shared" si="0"/>
        <v>4622.5374809501227</v>
      </c>
      <c r="R39">
        <f>Q39-B39</f>
        <v>-2036.4625190498773</v>
      </c>
      <c r="S39">
        <f t="shared" si="1"/>
        <v>2036.4625190498773</v>
      </c>
      <c r="T39" s="8">
        <f>S39/B39</f>
        <v>0.30582107209038556</v>
      </c>
      <c r="U39">
        <v>61</v>
      </c>
      <c r="V39">
        <f t="shared" si="2"/>
        <v>146625.30137159117</v>
      </c>
      <c r="W39">
        <f t="shared" si="3"/>
        <v>1098</v>
      </c>
      <c r="X39">
        <f t="shared" si="4"/>
        <v>-4072.9250380997546</v>
      </c>
      <c r="Y39">
        <f t="shared" si="5"/>
        <v>16588718.365979888</v>
      </c>
    </row>
    <row r="40" spans="1:25" x14ac:dyDescent="0.35">
      <c r="A40" s="1">
        <v>40954</v>
      </c>
      <c r="B40">
        <v>3800</v>
      </c>
      <c r="C40">
        <v>5187.2</v>
      </c>
      <c r="D40" s="23">
        <v>16.8</v>
      </c>
      <c r="E40">
        <v>3878</v>
      </c>
      <c r="F40">
        <v>1</v>
      </c>
      <c r="G40">
        <v>6659</v>
      </c>
      <c r="H40">
        <v>0</v>
      </c>
      <c r="I40">
        <f>IF(AND(M40=0,F40=0,H40=0,J40=0,P40=0,K40=0),1,0)</f>
        <v>0</v>
      </c>
      <c r="J40">
        <v>0</v>
      </c>
      <c r="K40">
        <v>0</v>
      </c>
      <c r="L40">
        <v>5425.333333333333</v>
      </c>
      <c r="M40">
        <v>0</v>
      </c>
      <c r="N40">
        <v>0.16782851167654234</v>
      </c>
      <c r="O40">
        <v>0</v>
      </c>
      <c r="P40">
        <v>0</v>
      </c>
      <c r="Q40">
        <f t="shared" si="0"/>
        <v>5233.2987376404908</v>
      </c>
      <c r="R40">
        <f>Q40-B40</f>
        <v>1433.2987376404908</v>
      </c>
      <c r="S40">
        <f t="shared" si="1"/>
        <v>1433.2987376404908</v>
      </c>
      <c r="T40" s="8">
        <f>S40/B40</f>
        <v>0.37718387832644495</v>
      </c>
      <c r="U40">
        <v>1530</v>
      </c>
      <c r="V40">
        <f t="shared" si="2"/>
        <v>25799.377277528834</v>
      </c>
      <c r="W40">
        <f t="shared" si="3"/>
        <v>27540</v>
      </c>
      <c r="X40">
        <f t="shared" si="4"/>
        <v>1433.2987376404908</v>
      </c>
      <c r="Y40">
        <f t="shared" si="5"/>
        <v>2054345.2713218245</v>
      </c>
    </row>
    <row r="41" spans="1:25" x14ac:dyDescent="0.35">
      <c r="A41" s="1">
        <v>40955</v>
      </c>
      <c r="B41">
        <v>3960</v>
      </c>
      <c r="C41">
        <v>5061</v>
      </c>
      <c r="D41" s="23">
        <v>17.600000000000001</v>
      </c>
      <c r="E41">
        <v>4423</v>
      </c>
      <c r="F41">
        <v>0</v>
      </c>
      <c r="G41">
        <v>3800</v>
      </c>
      <c r="H41">
        <v>0</v>
      </c>
      <c r="I41">
        <f>IF(AND(M41=0,F41=0,H41=0,J41=0,P41=0,K41=0),1,0)</f>
        <v>0</v>
      </c>
      <c r="J41">
        <v>0</v>
      </c>
      <c r="K41">
        <v>0</v>
      </c>
      <c r="L41">
        <v>4906.333333333333</v>
      </c>
      <c r="M41">
        <v>0</v>
      </c>
      <c r="N41">
        <v>0.51858952015801096</v>
      </c>
      <c r="O41">
        <v>0</v>
      </c>
      <c r="P41">
        <v>1</v>
      </c>
      <c r="Q41">
        <f t="shared" si="0"/>
        <v>4802.6865580026624</v>
      </c>
      <c r="R41">
        <f>Q41-B41</f>
        <v>842.68655800266242</v>
      </c>
      <c r="S41">
        <f t="shared" si="1"/>
        <v>842.68655800266242</v>
      </c>
      <c r="T41" s="8">
        <f>S41/B41</f>
        <v>0.21279963585925818</v>
      </c>
      <c r="U41">
        <v>1001</v>
      </c>
      <c r="V41">
        <f t="shared" si="2"/>
        <v>15168.358044047924</v>
      </c>
      <c r="W41">
        <f t="shared" si="3"/>
        <v>18018</v>
      </c>
      <c r="X41">
        <f t="shared" si="4"/>
        <v>842.68655800266242</v>
      </c>
      <c r="Y41">
        <f t="shared" si="5"/>
        <v>710120.63503837457</v>
      </c>
    </row>
    <row r="42" spans="1:25" x14ac:dyDescent="0.35">
      <c r="A42" s="1">
        <v>40956</v>
      </c>
      <c r="B42">
        <v>4609</v>
      </c>
      <c r="C42">
        <v>4807.2</v>
      </c>
      <c r="D42" s="23">
        <v>19.899999999999999</v>
      </c>
      <c r="E42">
        <v>4431</v>
      </c>
      <c r="F42">
        <v>0</v>
      </c>
      <c r="G42">
        <v>3960</v>
      </c>
      <c r="H42">
        <v>0</v>
      </c>
      <c r="I42">
        <f>IF(AND(M42=0,F42=0,H42=0,J42=0,P42=0,K42=0),1,0)</f>
        <v>0</v>
      </c>
      <c r="J42">
        <v>0</v>
      </c>
      <c r="K42">
        <v>1</v>
      </c>
      <c r="L42">
        <v>4806.333333333333</v>
      </c>
      <c r="M42">
        <v>0</v>
      </c>
      <c r="N42">
        <v>0.57540374114093185</v>
      </c>
      <c r="O42">
        <v>0</v>
      </c>
      <c r="P42">
        <v>0</v>
      </c>
      <c r="Q42">
        <f t="shared" si="0"/>
        <v>4973.0483238749011</v>
      </c>
      <c r="R42">
        <f>Q42-B42</f>
        <v>364.04832387490114</v>
      </c>
      <c r="S42">
        <f t="shared" si="1"/>
        <v>364.04832387490114</v>
      </c>
      <c r="T42" s="8">
        <f>S42/B42</f>
        <v>7.8986401361445246E-2</v>
      </c>
      <c r="U42">
        <v>992</v>
      </c>
      <c r="V42">
        <f t="shared" si="2"/>
        <v>6552.8698297482206</v>
      </c>
      <c r="W42">
        <f t="shared" si="3"/>
        <v>17856</v>
      </c>
      <c r="X42">
        <f t="shared" si="4"/>
        <v>364.04832387490114</v>
      </c>
      <c r="Y42">
        <f t="shared" si="5"/>
        <v>132531.18211612492</v>
      </c>
    </row>
    <row r="43" spans="1:25" x14ac:dyDescent="0.35">
      <c r="A43" s="1">
        <v>40957</v>
      </c>
      <c r="B43">
        <v>4848</v>
      </c>
      <c r="C43">
        <v>4657.6000000000004</v>
      </c>
      <c r="D43" s="23">
        <v>20.6</v>
      </c>
      <c r="E43">
        <v>5229</v>
      </c>
      <c r="F43">
        <v>0</v>
      </c>
      <c r="G43">
        <v>4609</v>
      </c>
      <c r="H43">
        <v>1</v>
      </c>
      <c r="I43">
        <f>IF(AND(M43=0,F43=0,H43=0,J43=0,P43=0,K43=0),1,0)</f>
        <v>0</v>
      </c>
      <c r="J43">
        <v>0</v>
      </c>
      <c r="K43">
        <v>0</v>
      </c>
      <c r="L43">
        <v>4123</v>
      </c>
      <c r="M43">
        <v>0</v>
      </c>
      <c r="N43">
        <v>0.52776809573602879</v>
      </c>
      <c r="O43">
        <v>1</v>
      </c>
      <c r="P43">
        <v>0</v>
      </c>
      <c r="Q43">
        <f t="shared" si="0"/>
        <v>5672.1856149063278</v>
      </c>
      <c r="R43">
        <f>Q43-B43</f>
        <v>824.18561490632783</v>
      </c>
      <c r="S43">
        <f t="shared" si="1"/>
        <v>824.18561490632783</v>
      </c>
      <c r="T43" s="8">
        <f>S43/B43</f>
        <v>0.17000528360279038</v>
      </c>
      <c r="U43">
        <v>1877</v>
      </c>
      <c r="V43">
        <f t="shared" si="2"/>
        <v>14835.341068313901</v>
      </c>
      <c r="W43">
        <f t="shared" si="3"/>
        <v>33786</v>
      </c>
      <c r="X43">
        <f t="shared" si="4"/>
        <v>824.18561490632783</v>
      </c>
      <c r="Y43">
        <f t="shared" si="5"/>
        <v>679281.92781852174</v>
      </c>
    </row>
    <row r="44" spans="1:25" x14ac:dyDescent="0.35">
      <c r="A44" s="1">
        <v>40958</v>
      </c>
      <c r="B44">
        <v>4972</v>
      </c>
      <c r="C44">
        <v>4775.2</v>
      </c>
      <c r="D44" s="23">
        <v>20.8</v>
      </c>
      <c r="E44">
        <v>5357</v>
      </c>
      <c r="F44">
        <v>0</v>
      </c>
      <c r="G44">
        <v>4848</v>
      </c>
      <c r="H44">
        <v>0</v>
      </c>
      <c r="I44">
        <f>IF(AND(M44=0,F44=0,H44=0,J44=0,P44=0,K44=0),1,0)</f>
        <v>1</v>
      </c>
      <c r="J44">
        <v>0</v>
      </c>
      <c r="K44">
        <v>0</v>
      </c>
      <c r="L44">
        <v>4472.333333333333</v>
      </c>
      <c r="M44">
        <v>0</v>
      </c>
      <c r="N44">
        <v>0.51440687812245844</v>
      </c>
      <c r="O44">
        <v>1</v>
      </c>
      <c r="P44">
        <v>0</v>
      </c>
      <c r="Q44">
        <f t="shared" si="0"/>
        <v>5639.7303397244605</v>
      </c>
      <c r="R44">
        <f>Q44-B44</f>
        <v>667.73033972446046</v>
      </c>
      <c r="S44">
        <f t="shared" si="1"/>
        <v>667.73033972446046</v>
      </c>
      <c r="T44" s="8">
        <f>S44/B44</f>
        <v>0.13429813751497596</v>
      </c>
      <c r="U44">
        <v>1273</v>
      </c>
      <c r="V44">
        <f t="shared" si="2"/>
        <v>12019.146115040288</v>
      </c>
      <c r="W44">
        <f t="shared" si="3"/>
        <v>22914</v>
      </c>
      <c r="X44">
        <f t="shared" si="4"/>
        <v>667.73033972446046</v>
      </c>
      <c r="Y44">
        <f t="shared" si="5"/>
        <v>445863.8065885434</v>
      </c>
    </row>
    <row r="45" spans="1:25" x14ac:dyDescent="0.35">
      <c r="A45" s="1">
        <v>40959</v>
      </c>
      <c r="B45">
        <v>3215</v>
      </c>
      <c r="C45">
        <v>4437.8</v>
      </c>
      <c r="D45" s="23">
        <v>23.7</v>
      </c>
      <c r="E45">
        <v>4260</v>
      </c>
      <c r="F45">
        <v>0</v>
      </c>
      <c r="G45">
        <v>4972</v>
      </c>
      <c r="H45">
        <v>0</v>
      </c>
      <c r="I45">
        <f>IF(AND(M45=0,F45=0,H45=0,J45=0,P45=0,K45=0),1,0)</f>
        <v>0</v>
      </c>
      <c r="J45">
        <v>1</v>
      </c>
      <c r="K45">
        <v>0</v>
      </c>
      <c r="L45">
        <v>4809.666666666667</v>
      </c>
      <c r="M45">
        <v>0</v>
      </c>
      <c r="N45">
        <v>0.29586383176484254</v>
      </c>
      <c r="O45">
        <v>0</v>
      </c>
      <c r="P45">
        <v>0</v>
      </c>
      <c r="Q45">
        <f t="shared" si="0"/>
        <v>4212.9012106450373</v>
      </c>
      <c r="R45">
        <f>Q45-B45</f>
        <v>997.90121064503728</v>
      </c>
      <c r="S45">
        <f t="shared" si="1"/>
        <v>997.90121064503728</v>
      </c>
      <c r="T45" s="8">
        <f>S45/B45</f>
        <v>0.31038917904977831</v>
      </c>
      <c r="U45">
        <v>1478</v>
      </c>
      <c r="V45">
        <f t="shared" si="2"/>
        <v>17962.221791610671</v>
      </c>
      <c r="W45">
        <f t="shared" si="3"/>
        <v>26604</v>
      </c>
      <c r="X45">
        <f t="shared" si="4"/>
        <v>997.90121064503728</v>
      </c>
      <c r="Y45">
        <f t="shared" si="5"/>
        <v>995806.82620683103</v>
      </c>
    </row>
    <row r="46" spans="1:25" x14ac:dyDescent="0.35">
      <c r="A46" s="1">
        <v>40960</v>
      </c>
      <c r="B46">
        <v>3789</v>
      </c>
      <c r="C46">
        <v>4320.8</v>
      </c>
      <c r="D46" s="23">
        <v>22.9</v>
      </c>
      <c r="E46">
        <v>6659</v>
      </c>
      <c r="F46">
        <v>0</v>
      </c>
      <c r="G46">
        <v>3215</v>
      </c>
      <c r="H46">
        <v>0</v>
      </c>
      <c r="I46">
        <f>IF(AND(M46=0,F46=0,H46=0,J46=0,P46=0,K46=0),1,0)</f>
        <v>0</v>
      </c>
      <c r="J46">
        <v>0</v>
      </c>
      <c r="K46">
        <v>0</v>
      </c>
      <c r="L46">
        <v>4345</v>
      </c>
      <c r="M46">
        <v>1</v>
      </c>
      <c r="N46">
        <v>0.56668990356686422</v>
      </c>
      <c r="O46">
        <v>0</v>
      </c>
      <c r="P46">
        <v>0</v>
      </c>
      <c r="Q46">
        <f t="shared" si="0"/>
        <v>4903.0318806890073</v>
      </c>
      <c r="R46">
        <f>Q46-B46</f>
        <v>1114.0318806890073</v>
      </c>
      <c r="S46">
        <f t="shared" si="1"/>
        <v>1114.0318806890073</v>
      </c>
      <c r="T46" s="8">
        <f>S46/B46</f>
        <v>0.29401738735524074</v>
      </c>
      <c r="U46">
        <v>796</v>
      </c>
      <c r="V46">
        <f t="shared" si="2"/>
        <v>20052.573852402129</v>
      </c>
      <c r="W46">
        <f t="shared" si="3"/>
        <v>14328</v>
      </c>
      <c r="X46">
        <f t="shared" si="4"/>
        <v>1114.0318806890073</v>
      </c>
      <c r="Y46">
        <f t="shared" si="5"/>
        <v>1241067.0311914866</v>
      </c>
    </row>
    <row r="47" spans="1:25" x14ac:dyDescent="0.35">
      <c r="A47" s="1">
        <v>40961</v>
      </c>
      <c r="B47">
        <v>3695</v>
      </c>
      <c r="C47">
        <v>4286.6000000000004</v>
      </c>
      <c r="D47" s="23">
        <v>20.7</v>
      </c>
      <c r="E47">
        <v>3800</v>
      </c>
      <c r="F47">
        <v>1</v>
      </c>
      <c r="G47">
        <v>3789</v>
      </c>
      <c r="H47">
        <v>0</v>
      </c>
      <c r="I47">
        <f>IF(AND(M47=0,F47=0,H47=0,J47=0,P47=0,K47=0),1,0)</f>
        <v>0</v>
      </c>
      <c r="J47">
        <v>0</v>
      </c>
      <c r="K47">
        <v>0</v>
      </c>
      <c r="L47">
        <v>3992</v>
      </c>
      <c r="M47">
        <v>0</v>
      </c>
      <c r="N47">
        <v>0.48907865690716856</v>
      </c>
      <c r="O47">
        <v>0</v>
      </c>
      <c r="P47">
        <v>0</v>
      </c>
      <c r="Q47">
        <f t="shared" si="0"/>
        <v>3994.2594170096418</v>
      </c>
      <c r="R47">
        <f>Q47-B47</f>
        <v>299.25941700964177</v>
      </c>
      <c r="S47">
        <f t="shared" si="1"/>
        <v>299.25941700964177</v>
      </c>
      <c r="T47" s="8">
        <f>S47/B47</f>
        <v>8.0990369962014003E-2</v>
      </c>
      <c r="U47">
        <v>1311</v>
      </c>
      <c r="V47">
        <f t="shared" si="2"/>
        <v>5386.6695061735518</v>
      </c>
      <c r="W47">
        <f t="shared" si="3"/>
        <v>23598</v>
      </c>
      <c r="X47">
        <f t="shared" si="4"/>
        <v>299.25941700964177</v>
      </c>
      <c r="Y47">
        <f t="shared" si="5"/>
        <v>89556.198668950674</v>
      </c>
    </row>
    <row r="48" spans="1:25" x14ac:dyDescent="0.35">
      <c r="A48" s="1">
        <v>40962</v>
      </c>
      <c r="B48">
        <v>3844</v>
      </c>
      <c r="C48">
        <v>4103.8</v>
      </c>
      <c r="D48" s="23">
        <v>18.8</v>
      </c>
      <c r="E48">
        <v>3960</v>
      </c>
      <c r="F48">
        <v>0</v>
      </c>
      <c r="G48">
        <v>3695</v>
      </c>
      <c r="H48">
        <v>0</v>
      </c>
      <c r="I48">
        <f>IF(AND(M48=0,F48=0,H48=0,J48=0,P48=0,K48=0),1,0)</f>
        <v>0</v>
      </c>
      <c r="J48">
        <v>0</v>
      </c>
      <c r="K48">
        <v>0</v>
      </c>
      <c r="L48">
        <v>3566.3333333333335</v>
      </c>
      <c r="M48">
        <v>0</v>
      </c>
      <c r="N48">
        <v>0.51731149064714765</v>
      </c>
      <c r="O48">
        <v>0</v>
      </c>
      <c r="P48">
        <v>1</v>
      </c>
      <c r="Q48">
        <f t="shared" si="0"/>
        <v>4286.6413993525885</v>
      </c>
      <c r="R48">
        <f>Q48-B48</f>
        <v>442.64139935258845</v>
      </c>
      <c r="S48">
        <f t="shared" si="1"/>
        <v>442.64139935258845</v>
      </c>
      <c r="T48" s="8">
        <f>S48/B48</f>
        <v>0.11515124853085028</v>
      </c>
      <c r="U48">
        <v>1322</v>
      </c>
      <c r="V48">
        <f t="shared" si="2"/>
        <v>7967.5451883465921</v>
      </c>
      <c r="W48">
        <f t="shared" si="3"/>
        <v>23796</v>
      </c>
      <c r="X48">
        <f t="shared" si="4"/>
        <v>442.64139935258845</v>
      </c>
      <c r="Y48">
        <f t="shared" si="5"/>
        <v>195931.40842081769</v>
      </c>
    </row>
    <row r="49" spans="1:25" x14ac:dyDescent="0.35">
      <c r="A49" s="1">
        <v>40963</v>
      </c>
      <c r="B49">
        <v>4438</v>
      </c>
      <c r="C49">
        <v>3903</v>
      </c>
      <c r="D49" s="23">
        <v>17.600000000000001</v>
      </c>
      <c r="E49">
        <v>4609</v>
      </c>
      <c r="F49">
        <v>0</v>
      </c>
      <c r="G49">
        <v>3844</v>
      </c>
      <c r="H49">
        <v>0</v>
      </c>
      <c r="I49">
        <f>IF(AND(M49=0,F49=0,H49=0,J49=0,P49=0,K49=0),1,0)</f>
        <v>0</v>
      </c>
      <c r="J49">
        <v>0</v>
      </c>
      <c r="K49">
        <v>1</v>
      </c>
      <c r="L49">
        <v>3776</v>
      </c>
      <c r="M49">
        <v>0</v>
      </c>
      <c r="N49">
        <v>0.56901359358661552</v>
      </c>
      <c r="O49">
        <v>0</v>
      </c>
      <c r="P49">
        <v>0</v>
      </c>
      <c r="Q49">
        <f t="shared" si="0"/>
        <v>4593.4376983032471</v>
      </c>
      <c r="R49">
        <f>Q49-B49</f>
        <v>155.43769830324709</v>
      </c>
      <c r="S49">
        <f t="shared" si="1"/>
        <v>155.43769830324709</v>
      </c>
      <c r="T49" s="8">
        <f>S49/B49</f>
        <v>3.5024267305824038E-2</v>
      </c>
      <c r="U49">
        <v>1086</v>
      </c>
      <c r="V49">
        <f t="shared" si="2"/>
        <v>2797.8785694584476</v>
      </c>
      <c r="W49">
        <f t="shared" si="3"/>
        <v>19548</v>
      </c>
      <c r="X49">
        <f t="shared" si="4"/>
        <v>155.43769830324709</v>
      </c>
      <c r="Y49">
        <f t="shared" si="5"/>
        <v>24160.878053811262</v>
      </c>
    </row>
    <row r="50" spans="1:25" x14ac:dyDescent="0.35">
      <c r="A50" s="1">
        <v>40964</v>
      </c>
      <c r="B50">
        <v>4395</v>
      </c>
      <c r="C50">
        <v>3796.2</v>
      </c>
      <c r="D50" s="23">
        <v>19.100000000000001</v>
      </c>
      <c r="E50">
        <v>4848</v>
      </c>
      <c r="F50">
        <v>0</v>
      </c>
      <c r="G50">
        <v>4438</v>
      </c>
      <c r="H50">
        <v>1</v>
      </c>
      <c r="I50">
        <f>IF(AND(M50=0,F50=0,H50=0,J50=0,P50=0,K50=0),1,0)</f>
        <v>0</v>
      </c>
      <c r="J50">
        <v>0</v>
      </c>
      <c r="K50">
        <v>0</v>
      </c>
      <c r="L50">
        <v>3992.3333333333335</v>
      </c>
      <c r="M50">
        <v>0</v>
      </c>
      <c r="N50">
        <v>0.49500406645753459</v>
      </c>
      <c r="O50">
        <v>1</v>
      </c>
      <c r="P50">
        <v>0</v>
      </c>
      <c r="Q50">
        <f t="shared" si="0"/>
        <v>5167.7535058754656</v>
      </c>
      <c r="R50">
        <f>Q50-B50</f>
        <v>772.75350587546563</v>
      </c>
      <c r="S50">
        <f t="shared" si="1"/>
        <v>772.75350587546563</v>
      </c>
      <c r="T50" s="8">
        <f>S50/B50</f>
        <v>0.17582559860647681</v>
      </c>
      <c r="U50">
        <v>1755</v>
      </c>
      <c r="V50">
        <f t="shared" si="2"/>
        <v>13909.563105758381</v>
      </c>
      <c r="W50">
        <f t="shared" si="3"/>
        <v>31590</v>
      </c>
      <c r="X50">
        <f t="shared" si="4"/>
        <v>772.75350587546563</v>
      </c>
      <c r="Y50">
        <f t="shared" si="5"/>
        <v>597147.98084282328</v>
      </c>
    </row>
    <row r="51" spans="1:25" x14ac:dyDescent="0.35">
      <c r="A51" s="1">
        <v>40965</v>
      </c>
      <c r="B51">
        <v>4973</v>
      </c>
      <c r="C51">
        <v>4032.2</v>
      </c>
      <c r="D51" s="23">
        <v>21</v>
      </c>
      <c r="E51">
        <v>4972</v>
      </c>
      <c r="F51">
        <v>0</v>
      </c>
      <c r="G51">
        <v>4395</v>
      </c>
      <c r="H51">
        <v>0</v>
      </c>
      <c r="I51">
        <f>IF(AND(M51=0,F51=0,H51=0,J51=0,P51=0,K51=0),1,0)</f>
        <v>1</v>
      </c>
      <c r="J51">
        <v>0</v>
      </c>
      <c r="K51">
        <v>0</v>
      </c>
      <c r="L51">
        <v>4225.666666666667</v>
      </c>
      <c r="M51">
        <v>0</v>
      </c>
      <c r="N51">
        <v>0.56715464157081441</v>
      </c>
      <c r="O51">
        <v>1</v>
      </c>
      <c r="P51">
        <v>0</v>
      </c>
      <c r="Q51">
        <f t="shared" si="0"/>
        <v>5110.1950773661129</v>
      </c>
      <c r="R51">
        <f>Q51-B51</f>
        <v>137.19507736611286</v>
      </c>
      <c r="S51">
        <f t="shared" si="1"/>
        <v>137.19507736611286</v>
      </c>
      <c r="T51" s="8">
        <f>S51/B51</f>
        <v>2.7587990622584529E-2</v>
      </c>
      <c r="U51">
        <v>1259</v>
      </c>
      <c r="V51">
        <f t="shared" si="2"/>
        <v>2469.5113925900314</v>
      </c>
      <c r="W51">
        <f t="shared" si="3"/>
        <v>22662</v>
      </c>
      <c r="X51">
        <f t="shared" si="4"/>
        <v>137.19507736611286</v>
      </c>
      <c r="Y51">
        <f t="shared" si="5"/>
        <v>18822.489253493692</v>
      </c>
    </row>
    <row r="52" spans="1:25" x14ac:dyDescent="0.35">
      <c r="A52" s="1">
        <v>40966</v>
      </c>
      <c r="B52">
        <v>3390</v>
      </c>
      <c r="C52">
        <v>4269</v>
      </c>
      <c r="D52" s="23">
        <v>21.6</v>
      </c>
      <c r="E52">
        <v>3215</v>
      </c>
      <c r="F52">
        <v>0</v>
      </c>
      <c r="G52">
        <v>4973</v>
      </c>
      <c r="H52">
        <v>0</v>
      </c>
      <c r="I52">
        <f>IF(AND(M52=0,F52=0,H52=0,J52=0,P52=0,K52=0),1,0)</f>
        <v>0</v>
      </c>
      <c r="J52">
        <v>1</v>
      </c>
      <c r="K52">
        <v>0</v>
      </c>
      <c r="L52">
        <v>4602</v>
      </c>
      <c r="M52">
        <v>0</v>
      </c>
      <c r="N52">
        <v>0.31607993493667946</v>
      </c>
      <c r="O52">
        <v>0</v>
      </c>
      <c r="P52">
        <v>0</v>
      </c>
      <c r="Q52">
        <f t="shared" si="0"/>
        <v>3877.5790905020567</v>
      </c>
      <c r="R52">
        <f>Q52-B52</f>
        <v>487.57909050205672</v>
      </c>
      <c r="S52">
        <f t="shared" si="1"/>
        <v>487.57909050205672</v>
      </c>
      <c r="T52" s="8">
        <f>S52/B52</f>
        <v>0.14382864026609343</v>
      </c>
      <c r="U52">
        <v>1213</v>
      </c>
      <c r="V52">
        <f t="shared" si="2"/>
        <v>8776.4236290370209</v>
      </c>
      <c r="W52">
        <f t="shared" si="3"/>
        <v>21834</v>
      </c>
      <c r="X52">
        <f t="shared" si="4"/>
        <v>487.57909050205672</v>
      </c>
      <c r="Y52">
        <f t="shared" si="5"/>
        <v>237733.36949481282</v>
      </c>
    </row>
    <row r="53" spans="1:25" x14ac:dyDescent="0.35">
      <c r="A53" s="1">
        <v>40967</v>
      </c>
      <c r="B53">
        <v>3795</v>
      </c>
      <c r="C53">
        <v>4208</v>
      </c>
      <c r="D53" s="23">
        <v>23.4</v>
      </c>
      <c r="E53">
        <v>3789</v>
      </c>
      <c r="F53">
        <v>0</v>
      </c>
      <c r="G53">
        <v>3390</v>
      </c>
      <c r="H53">
        <v>0</v>
      </c>
      <c r="I53">
        <f>IF(AND(M53=0,F53=0,H53=0,J53=0,P53=0,K53=0),1,0)</f>
        <v>0</v>
      </c>
      <c r="J53">
        <v>0</v>
      </c>
      <c r="K53">
        <v>0</v>
      </c>
      <c r="L53">
        <v>4252.666666666667</v>
      </c>
      <c r="M53">
        <v>1</v>
      </c>
      <c r="N53">
        <v>0.54705472289996515</v>
      </c>
      <c r="O53">
        <v>0</v>
      </c>
      <c r="P53">
        <v>0</v>
      </c>
      <c r="Q53">
        <f t="shared" si="0"/>
        <v>4236.7326945706263</v>
      </c>
      <c r="R53">
        <f>Q53-B53</f>
        <v>441.73269457062634</v>
      </c>
      <c r="S53">
        <f t="shared" si="1"/>
        <v>441.73269457062634</v>
      </c>
      <c r="T53" s="8">
        <f>S53/B53</f>
        <v>0.11639860199489495</v>
      </c>
      <c r="U53">
        <v>1158</v>
      </c>
      <c r="V53">
        <f t="shared" si="2"/>
        <v>7951.188502271274</v>
      </c>
      <c r="W53">
        <f t="shared" si="3"/>
        <v>20844</v>
      </c>
      <c r="X53">
        <f t="shared" si="4"/>
        <v>441.73269457062634</v>
      </c>
      <c r="Y53">
        <f t="shared" si="5"/>
        <v>195127.77345262625</v>
      </c>
    </row>
    <row r="54" spans="1:25" x14ac:dyDescent="0.35">
      <c r="A54" s="1">
        <v>40968</v>
      </c>
      <c r="B54">
        <v>3842</v>
      </c>
      <c r="C54">
        <v>4198.2</v>
      </c>
      <c r="D54" s="23">
        <v>23.2</v>
      </c>
      <c r="E54">
        <v>3695</v>
      </c>
      <c r="F54">
        <v>1</v>
      </c>
      <c r="G54">
        <v>3795</v>
      </c>
      <c r="H54">
        <v>0</v>
      </c>
      <c r="I54">
        <f>IF(AND(M54=0,F54=0,H54=0,J54=0,P54=0,K54=0),1,0)</f>
        <v>0</v>
      </c>
      <c r="J54">
        <v>0</v>
      </c>
      <c r="K54">
        <v>0</v>
      </c>
      <c r="L54">
        <v>4052.6666666666665</v>
      </c>
      <c r="M54">
        <v>0</v>
      </c>
      <c r="N54">
        <v>0.50546067154641572</v>
      </c>
      <c r="O54">
        <v>0</v>
      </c>
      <c r="P54">
        <v>0</v>
      </c>
      <c r="Q54">
        <f t="shared" si="0"/>
        <v>3959.5403386965272</v>
      </c>
      <c r="R54">
        <f>Q54-B54</f>
        <v>117.54033869652721</v>
      </c>
      <c r="S54">
        <f t="shared" si="1"/>
        <v>117.54033869652721</v>
      </c>
      <c r="T54" s="8">
        <f>S54/B54</f>
        <v>3.0593529072495372E-2</v>
      </c>
      <c r="U54">
        <v>1024</v>
      </c>
      <c r="V54">
        <f t="shared" si="2"/>
        <v>2115.7260965374899</v>
      </c>
      <c r="W54">
        <f t="shared" si="3"/>
        <v>18432</v>
      </c>
      <c r="X54">
        <f t="shared" si="4"/>
        <v>117.54033869652721</v>
      </c>
      <c r="Y54">
        <f t="shared" si="5"/>
        <v>13815.731220894333</v>
      </c>
    </row>
    <row r="55" spans="1:25" x14ac:dyDescent="0.35">
      <c r="A55" s="1">
        <v>40969</v>
      </c>
      <c r="B55">
        <v>4135</v>
      </c>
      <c r="C55">
        <v>4079</v>
      </c>
      <c r="D55" s="23">
        <v>23.3</v>
      </c>
      <c r="E55">
        <v>3844</v>
      </c>
      <c r="F55">
        <v>0</v>
      </c>
      <c r="G55">
        <v>3842</v>
      </c>
      <c r="H55">
        <v>0</v>
      </c>
      <c r="I55">
        <f>IF(AND(M55=0,F55=0,H55=0,J55=0,P55=0,K55=0),1,0)</f>
        <v>0</v>
      </c>
      <c r="J55">
        <v>0</v>
      </c>
      <c r="K55">
        <v>0</v>
      </c>
      <c r="L55">
        <v>3675.6666666666665</v>
      </c>
      <c r="M55">
        <v>0</v>
      </c>
      <c r="N55">
        <v>0.53404205878935751</v>
      </c>
      <c r="O55">
        <v>0</v>
      </c>
      <c r="P55">
        <v>1</v>
      </c>
      <c r="Q55">
        <f t="shared" si="0"/>
        <v>4337.9730844617106</v>
      </c>
      <c r="R55">
        <f>Q55-B55</f>
        <v>202.97308446171064</v>
      </c>
      <c r="S55">
        <f t="shared" si="1"/>
        <v>202.97308446171064</v>
      </c>
      <c r="T55" s="8">
        <f>S55/B55</f>
        <v>4.9086598418793384E-2</v>
      </c>
      <c r="U55">
        <v>995</v>
      </c>
      <c r="V55">
        <f t="shared" si="2"/>
        <v>3653.5155203107915</v>
      </c>
      <c r="W55">
        <f t="shared" si="3"/>
        <v>17910</v>
      </c>
      <c r="X55">
        <f t="shared" si="4"/>
        <v>202.97308446171064</v>
      </c>
      <c r="Y55">
        <f t="shared" si="5"/>
        <v>41198.073015900722</v>
      </c>
    </row>
    <row r="56" spans="1:25" x14ac:dyDescent="0.35">
      <c r="A56" s="1">
        <v>40970</v>
      </c>
      <c r="B56">
        <v>4592</v>
      </c>
      <c r="C56">
        <v>4027</v>
      </c>
      <c r="D56" s="23">
        <v>23.2</v>
      </c>
      <c r="E56">
        <v>4438</v>
      </c>
      <c r="F56">
        <v>0</v>
      </c>
      <c r="G56">
        <v>4135</v>
      </c>
      <c r="H56">
        <v>0</v>
      </c>
      <c r="I56">
        <f>IF(AND(M56=0,F56=0,H56=0,J56=0,P56=0,K56=0),1,0)</f>
        <v>0</v>
      </c>
      <c r="J56">
        <v>0</v>
      </c>
      <c r="K56">
        <v>1</v>
      </c>
      <c r="L56">
        <v>3924</v>
      </c>
      <c r="M56">
        <v>0</v>
      </c>
      <c r="N56">
        <v>0.55309631695131867</v>
      </c>
      <c r="O56">
        <v>0</v>
      </c>
      <c r="P56">
        <v>0</v>
      </c>
      <c r="Q56">
        <f t="shared" si="0"/>
        <v>4747.0066619462077</v>
      </c>
      <c r="R56">
        <f>Q56-B56</f>
        <v>155.00666194620771</v>
      </c>
      <c r="S56">
        <f t="shared" si="1"/>
        <v>155.00666194620771</v>
      </c>
      <c r="T56" s="8">
        <f>S56/B56</f>
        <v>3.3755806172954643E-2</v>
      </c>
      <c r="U56">
        <v>674</v>
      </c>
      <c r="V56">
        <f t="shared" si="2"/>
        <v>2790.1199150317389</v>
      </c>
      <c r="W56">
        <f t="shared" si="3"/>
        <v>12132</v>
      </c>
      <c r="X56">
        <f t="shared" si="4"/>
        <v>155.00666194620771</v>
      </c>
      <c r="Y56">
        <f t="shared" si="5"/>
        <v>24027.065247705919</v>
      </c>
    </row>
    <row r="57" spans="1:25" x14ac:dyDescent="0.35">
      <c r="A57" s="1">
        <v>40971</v>
      </c>
      <c r="B57">
        <v>5335</v>
      </c>
      <c r="C57">
        <v>3950.8</v>
      </c>
      <c r="D57" s="23">
        <v>25</v>
      </c>
      <c r="E57">
        <v>4395</v>
      </c>
      <c r="F57">
        <v>0</v>
      </c>
      <c r="G57">
        <v>4592</v>
      </c>
      <c r="H57">
        <v>1</v>
      </c>
      <c r="I57">
        <f>IF(AND(M57=0,F57=0,H57=0,J57=0,P57=0,K57=0),1,0)</f>
        <v>0</v>
      </c>
      <c r="J57">
        <v>0</v>
      </c>
      <c r="K57">
        <v>0</v>
      </c>
      <c r="L57">
        <v>4189.666666666667</v>
      </c>
      <c r="M57">
        <v>0</v>
      </c>
      <c r="N57">
        <v>0.58632508423376317</v>
      </c>
      <c r="O57">
        <v>1</v>
      </c>
      <c r="P57">
        <v>0</v>
      </c>
      <c r="Q57">
        <f t="shared" si="0"/>
        <v>5226.8972947952407</v>
      </c>
      <c r="R57">
        <f>Q57-B57</f>
        <v>-108.10270520475933</v>
      </c>
      <c r="S57">
        <f t="shared" si="1"/>
        <v>108.10270520475933</v>
      </c>
      <c r="T57" s="8">
        <f>S57/B57</f>
        <v>2.0262925061810558E-2</v>
      </c>
      <c r="U57">
        <v>1162</v>
      </c>
      <c r="V57">
        <f t="shared" si="2"/>
        <v>7783.3947747426719</v>
      </c>
      <c r="W57">
        <f t="shared" si="3"/>
        <v>20916</v>
      </c>
      <c r="X57">
        <f t="shared" si="4"/>
        <v>-216.20541040951866</v>
      </c>
      <c r="Y57">
        <f t="shared" si="5"/>
        <v>46744.779490348403</v>
      </c>
    </row>
    <row r="58" spans="1:25" x14ac:dyDescent="0.35">
      <c r="A58" s="1">
        <v>40972</v>
      </c>
      <c r="B58">
        <v>5604</v>
      </c>
      <c r="C58">
        <v>4339.8</v>
      </c>
      <c r="D58" s="23">
        <v>23.9</v>
      </c>
      <c r="E58">
        <v>4973</v>
      </c>
      <c r="F58">
        <v>0</v>
      </c>
      <c r="G58">
        <v>5335</v>
      </c>
      <c r="H58">
        <v>0</v>
      </c>
      <c r="I58">
        <f>IF(AND(M58=0,F58=0,H58=0,J58=0,P58=0,K58=0),1,0)</f>
        <v>1</v>
      </c>
      <c r="J58">
        <v>0</v>
      </c>
      <c r="K58">
        <v>0</v>
      </c>
      <c r="L58">
        <v>4687.333333333333</v>
      </c>
      <c r="M58">
        <v>0</v>
      </c>
      <c r="N58">
        <v>0.5312536307656559</v>
      </c>
      <c r="O58">
        <v>1</v>
      </c>
      <c r="P58">
        <v>0</v>
      </c>
      <c r="Q58">
        <f t="shared" si="0"/>
        <v>5555.1291513593869</v>
      </c>
      <c r="R58">
        <f>Q58-B58</f>
        <v>-48.870848640613076</v>
      </c>
      <c r="S58">
        <f t="shared" si="1"/>
        <v>48.870848640613076</v>
      </c>
      <c r="T58" s="8">
        <f>S58/B58</f>
        <v>8.7207081799809197E-3</v>
      </c>
      <c r="U58">
        <v>622</v>
      </c>
      <c r="V58">
        <f t="shared" si="2"/>
        <v>3518.7011021241415</v>
      </c>
      <c r="W58">
        <f t="shared" si="3"/>
        <v>11196</v>
      </c>
      <c r="X58">
        <f t="shared" si="4"/>
        <v>-97.741697281226152</v>
      </c>
      <c r="Y58">
        <f t="shared" si="5"/>
        <v>9553.4393874148518</v>
      </c>
    </row>
    <row r="59" spans="1:25" x14ac:dyDescent="0.35">
      <c r="A59" s="1">
        <v>40973</v>
      </c>
      <c r="B59">
        <v>3487</v>
      </c>
      <c r="C59">
        <v>4701.6000000000004</v>
      </c>
      <c r="D59" s="23">
        <v>24.1</v>
      </c>
      <c r="E59">
        <v>3390</v>
      </c>
      <c r="F59">
        <v>0</v>
      </c>
      <c r="G59">
        <v>5604</v>
      </c>
      <c r="H59">
        <v>0</v>
      </c>
      <c r="I59">
        <f>IF(AND(M59=0,F59=0,H59=0,J59=0,P59=0,K59=0),1,0)</f>
        <v>0</v>
      </c>
      <c r="J59">
        <v>1</v>
      </c>
      <c r="K59">
        <v>0</v>
      </c>
      <c r="L59">
        <v>5177</v>
      </c>
      <c r="M59">
        <v>0</v>
      </c>
      <c r="N59">
        <v>0.25403741140931801</v>
      </c>
      <c r="O59">
        <v>0</v>
      </c>
      <c r="P59">
        <v>0</v>
      </c>
      <c r="Q59">
        <f t="shared" si="0"/>
        <v>4313.7971835327398</v>
      </c>
      <c r="R59">
        <f>Q59-B59</f>
        <v>826.79718353273984</v>
      </c>
      <c r="S59">
        <f t="shared" si="1"/>
        <v>826.79718353273984</v>
      </c>
      <c r="T59" s="8">
        <f>S59/B59</f>
        <v>0.23710845527179233</v>
      </c>
      <c r="U59">
        <v>1251</v>
      </c>
      <c r="V59">
        <f t="shared" si="2"/>
        <v>14882.349303589317</v>
      </c>
      <c r="W59">
        <f t="shared" si="3"/>
        <v>22518</v>
      </c>
      <c r="X59">
        <f t="shared" si="4"/>
        <v>826.79718353273984</v>
      </c>
      <c r="Y59">
        <f t="shared" si="5"/>
        <v>683593.58269767114</v>
      </c>
    </row>
    <row r="60" spans="1:25" x14ac:dyDescent="0.35">
      <c r="A60" s="1">
        <v>40974</v>
      </c>
      <c r="B60">
        <v>3854</v>
      </c>
      <c r="C60">
        <v>4630.6000000000004</v>
      </c>
      <c r="D60" s="23">
        <v>23.2</v>
      </c>
      <c r="E60">
        <v>3795</v>
      </c>
      <c r="F60">
        <v>0</v>
      </c>
      <c r="G60">
        <v>3487</v>
      </c>
      <c r="H60">
        <v>0</v>
      </c>
      <c r="I60">
        <f>IF(AND(M60=0,F60=0,H60=0,J60=0,P60=0,K60=0),1,0)</f>
        <v>0</v>
      </c>
      <c r="J60">
        <v>0</v>
      </c>
      <c r="K60">
        <v>0</v>
      </c>
      <c r="L60">
        <v>4808.666666666667</v>
      </c>
      <c r="M60">
        <v>1</v>
      </c>
      <c r="N60">
        <v>0.54263971186243753</v>
      </c>
      <c r="O60">
        <v>0</v>
      </c>
      <c r="P60">
        <v>0</v>
      </c>
      <c r="Q60">
        <f t="shared" si="0"/>
        <v>4436.4815197817961</v>
      </c>
      <c r="R60">
        <f>Q60-B60</f>
        <v>582.48151978179612</v>
      </c>
      <c r="S60">
        <f t="shared" si="1"/>
        <v>582.48151978179612</v>
      </c>
      <c r="T60" s="8">
        <f>S60/B60</f>
        <v>0.15113687591639755</v>
      </c>
      <c r="U60">
        <v>1095</v>
      </c>
      <c r="V60">
        <f t="shared" si="2"/>
        <v>10484.66735607233</v>
      </c>
      <c r="W60">
        <f t="shared" si="3"/>
        <v>19710</v>
      </c>
      <c r="X60">
        <f t="shared" si="4"/>
        <v>582.48151978179612</v>
      </c>
      <c r="Y60">
        <f t="shared" si="5"/>
        <v>339284.72088731098</v>
      </c>
    </row>
    <row r="61" spans="1:25" x14ac:dyDescent="0.35">
      <c r="A61" s="1">
        <v>40975</v>
      </c>
      <c r="B61">
        <v>4368</v>
      </c>
      <c r="C61">
        <v>4574.3999999999996</v>
      </c>
      <c r="D61" s="23">
        <v>22.9</v>
      </c>
      <c r="E61">
        <v>3842</v>
      </c>
      <c r="F61">
        <v>1</v>
      </c>
      <c r="G61">
        <v>3854</v>
      </c>
      <c r="H61">
        <v>0</v>
      </c>
      <c r="I61">
        <f>IF(AND(M61=0,F61=0,H61=0,J61=0,P61=0,K61=0),1,0)</f>
        <v>0</v>
      </c>
      <c r="J61">
        <v>0</v>
      </c>
      <c r="K61">
        <v>0</v>
      </c>
      <c r="L61">
        <v>4315</v>
      </c>
      <c r="M61">
        <v>0</v>
      </c>
      <c r="N61">
        <v>0.55971883350761009</v>
      </c>
      <c r="O61">
        <v>0</v>
      </c>
      <c r="P61">
        <v>0</v>
      </c>
      <c r="Q61">
        <f t="shared" si="0"/>
        <v>4161.2387247017223</v>
      </c>
      <c r="R61">
        <f>Q61-B61</f>
        <v>-206.76127529827772</v>
      </c>
      <c r="S61">
        <f t="shared" si="1"/>
        <v>206.76127529827772</v>
      </c>
      <c r="T61" s="8">
        <f>S61/B61</f>
        <v>4.7335456799056257E-2</v>
      </c>
      <c r="U61">
        <v>616</v>
      </c>
      <c r="V61">
        <f t="shared" si="2"/>
        <v>14886.811821475996</v>
      </c>
      <c r="W61">
        <f t="shared" si="3"/>
        <v>11088</v>
      </c>
      <c r="X61">
        <f t="shared" si="4"/>
        <v>-413.52255059655545</v>
      </c>
      <c r="Y61">
        <f t="shared" si="5"/>
        <v>171000.89985188076</v>
      </c>
    </row>
    <row r="62" spans="1:25" x14ac:dyDescent="0.35">
      <c r="A62" s="1">
        <v>40976</v>
      </c>
      <c r="B62">
        <v>4263</v>
      </c>
      <c r="C62">
        <v>4529.6000000000004</v>
      </c>
      <c r="D62" s="23">
        <v>22.7</v>
      </c>
      <c r="E62">
        <v>4135</v>
      </c>
      <c r="F62">
        <v>0</v>
      </c>
      <c r="G62">
        <v>4368</v>
      </c>
      <c r="H62">
        <v>0</v>
      </c>
      <c r="I62">
        <f>IF(AND(M62=0,F62=0,H62=0,J62=0,P62=0,K62=0),1,0)</f>
        <v>0</v>
      </c>
      <c r="J62">
        <v>0</v>
      </c>
      <c r="K62">
        <v>0</v>
      </c>
      <c r="L62">
        <v>3903</v>
      </c>
      <c r="M62">
        <v>0</v>
      </c>
      <c r="N62">
        <v>0.48780062739630531</v>
      </c>
      <c r="O62">
        <v>0</v>
      </c>
      <c r="P62">
        <v>1</v>
      </c>
      <c r="Q62">
        <f t="shared" si="0"/>
        <v>4746.587202055176</v>
      </c>
      <c r="R62">
        <f>Q62-B62</f>
        <v>483.58720205517602</v>
      </c>
      <c r="S62">
        <f t="shared" si="1"/>
        <v>483.58720205517602</v>
      </c>
      <c r="T62" s="8">
        <f>S62/B62</f>
        <v>0.11343823646614497</v>
      </c>
      <c r="U62">
        <v>856</v>
      </c>
      <c r="V62">
        <f t="shared" si="2"/>
        <v>8704.5696369931684</v>
      </c>
      <c r="W62">
        <f t="shared" si="3"/>
        <v>15408</v>
      </c>
      <c r="X62">
        <f t="shared" si="4"/>
        <v>483.58720205517602</v>
      </c>
      <c r="Y62">
        <f t="shared" si="5"/>
        <v>233856.58199155363</v>
      </c>
    </row>
    <row r="63" spans="1:25" x14ac:dyDescent="0.35">
      <c r="A63" s="1">
        <v>40977</v>
      </c>
      <c r="B63">
        <v>4953</v>
      </c>
      <c r="C63">
        <v>4315.2</v>
      </c>
      <c r="D63" s="23">
        <v>22</v>
      </c>
      <c r="E63">
        <v>4592</v>
      </c>
      <c r="F63">
        <v>0</v>
      </c>
      <c r="G63">
        <v>4263</v>
      </c>
      <c r="H63">
        <v>0</v>
      </c>
      <c r="I63">
        <f>IF(AND(M63=0,F63=0,H63=0,J63=0,P63=0,K63=0),1,0)</f>
        <v>0</v>
      </c>
      <c r="J63">
        <v>0</v>
      </c>
      <c r="K63">
        <v>1</v>
      </c>
      <c r="L63">
        <v>4161.666666666667</v>
      </c>
      <c r="M63">
        <v>0</v>
      </c>
      <c r="N63">
        <v>0.58016730568142205</v>
      </c>
      <c r="O63">
        <v>0</v>
      </c>
      <c r="P63">
        <v>0</v>
      </c>
      <c r="Q63">
        <f t="shared" si="0"/>
        <v>4927.9150109706716</v>
      </c>
      <c r="R63">
        <f>Q63-B63</f>
        <v>-25.084989029328426</v>
      </c>
      <c r="S63">
        <f t="shared" si="1"/>
        <v>25.084989029328426</v>
      </c>
      <c r="T63" s="8">
        <f>S63/B63</f>
        <v>5.0646050937469059E-3</v>
      </c>
      <c r="U63">
        <v>336</v>
      </c>
      <c r="V63">
        <f t="shared" si="2"/>
        <v>1806.1192101116467</v>
      </c>
      <c r="W63">
        <f t="shared" si="3"/>
        <v>6048</v>
      </c>
      <c r="X63">
        <f t="shared" si="4"/>
        <v>-50.169978058656852</v>
      </c>
      <c r="Y63">
        <f t="shared" si="5"/>
        <v>2517.02669840611</v>
      </c>
    </row>
    <row r="64" spans="1:25" x14ac:dyDescent="0.35">
      <c r="A64" s="1">
        <v>40978</v>
      </c>
      <c r="B64">
        <v>5715</v>
      </c>
      <c r="C64">
        <v>4185</v>
      </c>
      <c r="D64" s="23">
        <v>21.6</v>
      </c>
      <c r="E64">
        <v>5335</v>
      </c>
      <c r="F64">
        <v>0</v>
      </c>
      <c r="G64">
        <v>4953</v>
      </c>
      <c r="H64">
        <v>1</v>
      </c>
      <c r="I64">
        <f>IF(AND(M64=0,F64=0,H64=0,J64=0,P64=0,K64=0),1,0)</f>
        <v>0</v>
      </c>
      <c r="J64">
        <v>0</v>
      </c>
      <c r="K64">
        <v>0</v>
      </c>
      <c r="L64">
        <v>4528</v>
      </c>
      <c r="M64">
        <v>0</v>
      </c>
      <c r="N64">
        <v>0.58853258975252698</v>
      </c>
      <c r="O64">
        <v>1</v>
      </c>
      <c r="P64">
        <v>0</v>
      </c>
      <c r="Q64">
        <f t="shared" si="0"/>
        <v>5624.1161937706383</v>
      </c>
      <c r="R64">
        <f>Q64-B64</f>
        <v>-90.883806229361653</v>
      </c>
      <c r="S64">
        <f t="shared" si="1"/>
        <v>90.883806229361653</v>
      </c>
      <c r="T64" s="8">
        <f>S64/B64</f>
        <v>1.5902678255356371E-2</v>
      </c>
      <c r="U64">
        <v>704</v>
      </c>
      <c r="V64">
        <f t="shared" si="2"/>
        <v>6543.634048514039</v>
      </c>
      <c r="W64">
        <f t="shared" si="3"/>
        <v>12672</v>
      </c>
      <c r="X64">
        <f t="shared" si="4"/>
        <v>-181.76761245872331</v>
      </c>
      <c r="Y64">
        <f t="shared" si="5"/>
        <v>33039.464938944628</v>
      </c>
    </row>
    <row r="65" spans="1:25" x14ac:dyDescent="0.35">
      <c r="A65" s="1">
        <v>40979</v>
      </c>
      <c r="B65">
        <v>5598</v>
      </c>
      <c r="C65">
        <v>4630.6000000000004</v>
      </c>
      <c r="D65" s="23">
        <v>21.6</v>
      </c>
      <c r="E65">
        <v>5604</v>
      </c>
      <c r="F65">
        <v>0</v>
      </c>
      <c r="G65">
        <v>5715</v>
      </c>
      <c r="H65">
        <v>0</v>
      </c>
      <c r="I65">
        <f>IF(AND(M65=0,F65=0,H65=0,J65=0,P65=0,K65=0),1,0)</f>
        <v>1</v>
      </c>
      <c r="J65">
        <v>0</v>
      </c>
      <c r="K65">
        <v>0</v>
      </c>
      <c r="L65">
        <v>4977</v>
      </c>
      <c r="M65">
        <v>0</v>
      </c>
      <c r="N65">
        <v>0.48640641338445451</v>
      </c>
      <c r="O65">
        <v>1</v>
      </c>
      <c r="P65">
        <v>0</v>
      </c>
      <c r="Q65">
        <f t="shared" si="0"/>
        <v>5918.2900577967575</v>
      </c>
      <c r="R65">
        <f>Q65-B65</f>
        <v>320.29005779675754</v>
      </c>
      <c r="S65">
        <f t="shared" si="1"/>
        <v>320.29005779675754</v>
      </c>
      <c r="T65" s="8">
        <f>S65/B65</f>
        <v>5.7215087137684445E-2</v>
      </c>
      <c r="U65">
        <v>551</v>
      </c>
      <c r="V65">
        <f t="shared" si="2"/>
        <v>5765.2210403416357</v>
      </c>
      <c r="W65">
        <f t="shared" si="3"/>
        <v>9918</v>
      </c>
      <c r="X65">
        <f t="shared" si="4"/>
        <v>320.29005779675754</v>
      </c>
      <c r="Y65">
        <f t="shared" si="5"/>
        <v>102585.72112345029</v>
      </c>
    </row>
    <row r="66" spans="1:25" x14ac:dyDescent="0.35">
      <c r="A66" s="1">
        <v>40980</v>
      </c>
      <c r="B66">
        <v>3941</v>
      </c>
      <c r="C66">
        <v>4979.3999999999996</v>
      </c>
      <c r="D66" s="23">
        <v>22.3</v>
      </c>
      <c r="E66">
        <v>3487</v>
      </c>
      <c r="F66">
        <v>0</v>
      </c>
      <c r="G66">
        <v>5598</v>
      </c>
      <c r="H66">
        <v>0</v>
      </c>
      <c r="I66">
        <f>IF(AND(M66=0,F66=0,H66=0,J66=0,P66=0,K66=0),1,0)</f>
        <v>0</v>
      </c>
      <c r="J66">
        <v>1</v>
      </c>
      <c r="K66">
        <v>0</v>
      </c>
      <c r="L66">
        <v>5422</v>
      </c>
      <c r="M66">
        <v>0</v>
      </c>
      <c r="N66">
        <v>0.30748228186359938</v>
      </c>
      <c r="O66">
        <v>0</v>
      </c>
      <c r="P66">
        <v>0</v>
      </c>
      <c r="Q66">
        <f t="shared" si="0"/>
        <v>4429.4740654179295</v>
      </c>
      <c r="R66">
        <f>Q66-B66</f>
        <v>488.47406541792952</v>
      </c>
      <c r="S66">
        <f t="shared" si="1"/>
        <v>488.47406541792952</v>
      </c>
      <c r="T66" s="8">
        <f>S66/B66</f>
        <v>0.12394673063129397</v>
      </c>
      <c r="U66">
        <v>1038</v>
      </c>
      <c r="V66">
        <f t="shared" si="2"/>
        <v>8792.5331775227314</v>
      </c>
      <c r="W66">
        <f t="shared" si="3"/>
        <v>18684</v>
      </c>
      <c r="X66">
        <f t="shared" si="4"/>
        <v>488.47406541792952</v>
      </c>
      <c r="Y66">
        <f t="shared" si="5"/>
        <v>238606.91258591969</v>
      </c>
    </row>
    <row r="67" spans="1:25" x14ac:dyDescent="0.35">
      <c r="A67" s="1">
        <v>40981</v>
      </c>
      <c r="B67">
        <v>4048</v>
      </c>
      <c r="C67">
        <v>4894</v>
      </c>
      <c r="D67" s="23">
        <v>23.4</v>
      </c>
      <c r="E67">
        <v>3854</v>
      </c>
      <c r="F67">
        <v>0</v>
      </c>
      <c r="G67">
        <v>3941</v>
      </c>
      <c r="H67">
        <v>0</v>
      </c>
      <c r="I67">
        <f>IF(AND(M67=0,F67=0,H67=0,J67=0,P67=0,K67=0),1,0)</f>
        <v>0</v>
      </c>
      <c r="J67">
        <v>0</v>
      </c>
      <c r="K67">
        <v>0</v>
      </c>
      <c r="L67">
        <v>5084.666666666667</v>
      </c>
      <c r="M67">
        <v>1</v>
      </c>
      <c r="N67">
        <v>0.51243174160566984</v>
      </c>
      <c r="O67">
        <v>0</v>
      </c>
      <c r="P67">
        <v>0</v>
      </c>
      <c r="Q67">
        <f t="shared" ref="Q67:Q130" si="6">$AB$2+SUMPRODUCT(C67:K67,$AC$2:$AK$2)</f>
        <v>4699.9773740128176</v>
      </c>
      <c r="R67">
        <f>Q67-B67</f>
        <v>651.97737401281756</v>
      </c>
      <c r="S67">
        <f t="shared" ref="S67:S130" si="7">ABS(R67)</f>
        <v>651.97737401281756</v>
      </c>
      <c r="T67" s="8">
        <f>S67/B67</f>
        <v>0.16106160425217825</v>
      </c>
      <c r="U67">
        <v>1060</v>
      </c>
      <c r="V67">
        <f t="shared" ref="V67:V130" si="8">IF(R67&lt;0,R67*-72,R67*18)</f>
        <v>11735.592732230716</v>
      </c>
      <c r="W67">
        <f t="shared" ref="W67:W130" si="9">U67*18</f>
        <v>19080</v>
      </c>
      <c r="X67">
        <f t="shared" ref="X67:X130" si="10">IF(R67&lt;0,R67*2,R67)</f>
        <v>651.97737401281756</v>
      </c>
      <c r="Y67">
        <f t="shared" ref="Y67:Y130" si="11">X67^2</f>
        <v>425074.49622464943</v>
      </c>
    </row>
    <row r="68" spans="1:25" x14ac:dyDescent="0.35">
      <c r="A68" s="1">
        <v>40982</v>
      </c>
      <c r="B68">
        <v>3883</v>
      </c>
      <c r="C68">
        <v>4851</v>
      </c>
      <c r="D68" s="23">
        <v>23.9</v>
      </c>
      <c r="E68">
        <v>4368</v>
      </c>
      <c r="F68">
        <v>1</v>
      </c>
      <c r="G68">
        <v>4048</v>
      </c>
      <c r="H68">
        <v>0</v>
      </c>
      <c r="I68">
        <f>IF(AND(M68=0,F68=0,H68=0,J68=0,P68=0,K68=0),1,0)</f>
        <v>0</v>
      </c>
      <c r="J68">
        <v>0</v>
      </c>
      <c r="K68">
        <v>0</v>
      </c>
      <c r="L68">
        <v>4529</v>
      </c>
      <c r="M68">
        <v>0</v>
      </c>
      <c r="N68">
        <v>0.48082955733705124</v>
      </c>
      <c r="O68">
        <v>0</v>
      </c>
      <c r="P68">
        <v>0</v>
      </c>
      <c r="Q68">
        <f t="shared" si="6"/>
        <v>4467.2450977515964</v>
      </c>
      <c r="R68">
        <f>Q68-B68</f>
        <v>584.2450977515964</v>
      </c>
      <c r="S68">
        <f t="shared" si="7"/>
        <v>584.2450977515964</v>
      </c>
      <c r="T68" s="8">
        <f>S68/B68</f>
        <v>0.15046229661385435</v>
      </c>
      <c r="U68">
        <v>1181</v>
      </c>
      <c r="V68">
        <f t="shared" si="8"/>
        <v>10516.411759528735</v>
      </c>
      <c r="W68">
        <f t="shared" si="9"/>
        <v>21258</v>
      </c>
      <c r="X68">
        <f t="shared" si="10"/>
        <v>584.2450977515964</v>
      </c>
      <c r="Y68">
        <f t="shared" si="11"/>
        <v>341342.33424677246</v>
      </c>
    </row>
    <row r="69" spans="1:25" x14ac:dyDescent="0.35">
      <c r="A69" s="1">
        <v>40983</v>
      </c>
      <c r="B69">
        <v>4491</v>
      </c>
      <c r="C69">
        <v>4637</v>
      </c>
      <c r="D69" s="23">
        <v>24.2</v>
      </c>
      <c r="E69">
        <v>4263</v>
      </c>
      <c r="F69">
        <v>0</v>
      </c>
      <c r="G69">
        <v>3883</v>
      </c>
      <c r="H69">
        <v>0</v>
      </c>
      <c r="I69">
        <f>IF(AND(M69=0,F69=0,H69=0,J69=0,P69=0,K69=0),1,0)</f>
        <v>0</v>
      </c>
      <c r="J69">
        <v>0</v>
      </c>
      <c r="K69">
        <v>0</v>
      </c>
      <c r="L69">
        <v>3957.3333333333335</v>
      </c>
      <c r="M69">
        <v>0</v>
      </c>
      <c r="N69">
        <v>0.57064017660044153</v>
      </c>
      <c r="O69">
        <v>0</v>
      </c>
      <c r="P69">
        <v>1</v>
      </c>
      <c r="Q69">
        <f t="shared" si="6"/>
        <v>4683.0979003406874</v>
      </c>
      <c r="R69">
        <f>Q69-B69</f>
        <v>192.09790034068737</v>
      </c>
      <c r="S69">
        <f t="shared" si="7"/>
        <v>192.09790034068737</v>
      </c>
      <c r="T69" s="8">
        <f>S69/B69</f>
        <v>4.2773970238407344E-2</v>
      </c>
      <c r="U69">
        <v>844</v>
      </c>
      <c r="V69">
        <f t="shared" si="8"/>
        <v>3457.7622061323727</v>
      </c>
      <c r="W69">
        <f t="shared" si="9"/>
        <v>15192</v>
      </c>
      <c r="X69">
        <f t="shared" si="10"/>
        <v>192.09790034068737</v>
      </c>
      <c r="Y69">
        <f t="shared" si="11"/>
        <v>36901.603315300657</v>
      </c>
    </row>
    <row r="70" spans="1:25" x14ac:dyDescent="0.35">
      <c r="A70" s="1">
        <v>40984</v>
      </c>
      <c r="B70">
        <v>4594</v>
      </c>
      <c r="C70">
        <v>4392.2</v>
      </c>
      <c r="D70" s="23">
        <v>24.7</v>
      </c>
      <c r="E70">
        <v>4953</v>
      </c>
      <c r="F70">
        <v>0</v>
      </c>
      <c r="G70">
        <v>4491</v>
      </c>
      <c r="H70">
        <v>0</v>
      </c>
      <c r="I70">
        <f>IF(AND(M70=0,F70=0,H70=0,J70=0,P70=0,K70=0),1,0)</f>
        <v>0</v>
      </c>
      <c r="J70">
        <v>0</v>
      </c>
      <c r="K70">
        <v>1</v>
      </c>
      <c r="L70">
        <v>4140.666666666667</v>
      </c>
      <c r="M70">
        <v>0</v>
      </c>
      <c r="N70">
        <v>0.51196700360171954</v>
      </c>
      <c r="O70">
        <v>0</v>
      </c>
      <c r="P70">
        <v>0</v>
      </c>
      <c r="Q70">
        <f t="shared" si="6"/>
        <v>5141.3602070128172</v>
      </c>
      <c r="R70">
        <f>Q70-B70</f>
        <v>547.36020701281723</v>
      </c>
      <c r="S70">
        <f t="shared" si="7"/>
        <v>547.36020701281723</v>
      </c>
      <c r="T70" s="8">
        <f>S70/B70</f>
        <v>0.11914675816561106</v>
      </c>
      <c r="U70">
        <v>1082</v>
      </c>
      <c r="V70">
        <f t="shared" si="8"/>
        <v>9852.4837262307101</v>
      </c>
      <c r="W70">
        <f t="shared" si="9"/>
        <v>19476</v>
      </c>
      <c r="X70">
        <f t="shared" si="10"/>
        <v>547.36020701281723</v>
      </c>
      <c r="Y70">
        <f t="shared" si="11"/>
        <v>299603.19622111414</v>
      </c>
    </row>
    <row r="71" spans="1:25" x14ac:dyDescent="0.35">
      <c r="A71" s="1">
        <v>40985</v>
      </c>
      <c r="B71">
        <v>4131</v>
      </c>
      <c r="C71">
        <v>4191.3999999999996</v>
      </c>
      <c r="D71" s="23">
        <v>25.2</v>
      </c>
      <c r="E71">
        <v>5715</v>
      </c>
      <c r="F71">
        <v>0</v>
      </c>
      <c r="G71">
        <v>4594</v>
      </c>
      <c r="H71">
        <v>1</v>
      </c>
      <c r="I71">
        <f>IF(AND(M71=0,F71=0,H71=0,J71=0,P71=0,K71=0),1,0)</f>
        <v>0</v>
      </c>
      <c r="J71">
        <v>0</v>
      </c>
      <c r="K71">
        <v>0</v>
      </c>
      <c r="L71">
        <v>4322.666666666667</v>
      </c>
      <c r="M71">
        <v>0</v>
      </c>
      <c r="N71">
        <v>0.44620657604275588</v>
      </c>
      <c r="O71">
        <v>1</v>
      </c>
      <c r="P71">
        <v>0</v>
      </c>
      <c r="Q71">
        <f t="shared" si="6"/>
        <v>5639.0918856460776</v>
      </c>
      <c r="R71">
        <f>Q71-B71</f>
        <v>1508.0918856460776</v>
      </c>
      <c r="S71">
        <f t="shared" si="7"/>
        <v>1508.0918856460776</v>
      </c>
      <c r="T71" s="8">
        <f>S71/B71</f>
        <v>0.36506702630018822</v>
      </c>
      <c r="U71">
        <v>796</v>
      </c>
      <c r="V71">
        <f t="shared" si="8"/>
        <v>27145.653941629396</v>
      </c>
      <c r="W71">
        <f t="shared" si="9"/>
        <v>14328</v>
      </c>
      <c r="X71">
        <f t="shared" si="10"/>
        <v>1508.0918856460776</v>
      </c>
      <c r="Y71">
        <f t="shared" si="11"/>
        <v>2274341.135551542</v>
      </c>
    </row>
    <row r="72" spans="1:25" x14ac:dyDescent="0.35">
      <c r="A72" s="1">
        <v>40986</v>
      </c>
      <c r="B72">
        <v>5677</v>
      </c>
      <c r="C72">
        <v>4229.3999999999996</v>
      </c>
      <c r="D72" s="23">
        <v>25.1</v>
      </c>
      <c r="E72">
        <v>5598</v>
      </c>
      <c r="F72">
        <v>0</v>
      </c>
      <c r="G72">
        <v>4131</v>
      </c>
      <c r="H72">
        <v>0</v>
      </c>
      <c r="I72">
        <f>IF(AND(M72=0,F72=0,H72=0,J72=0,P72=0,K72=0),1,0)</f>
        <v>1</v>
      </c>
      <c r="J72">
        <v>0</v>
      </c>
      <c r="K72">
        <v>0</v>
      </c>
      <c r="L72">
        <v>4405.333333333333</v>
      </c>
      <c r="M72">
        <v>0</v>
      </c>
      <c r="N72">
        <v>0.67962123852678058</v>
      </c>
      <c r="O72">
        <v>1</v>
      </c>
      <c r="P72">
        <v>0</v>
      </c>
      <c r="Q72">
        <f t="shared" si="6"/>
        <v>5294.6353759643471</v>
      </c>
      <c r="R72">
        <f>Q72-B72</f>
        <v>-382.36462403565292</v>
      </c>
      <c r="S72">
        <f t="shared" si="7"/>
        <v>382.36462403565292</v>
      </c>
      <c r="T72" s="8">
        <f>S72/B72</f>
        <v>6.7353289419702825E-2</v>
      </c>
      <c r="U72">
        <v>1262</v>
      </c>
      <c r="V72">
        <f t="shared" si="8"/>
        <v>27530.25293056701</v>
      </c>
      <c r="W72">
        <f t="shared" si="9"/>
        <v>22716</v>
      </c>
      <c r="X72">
        <f t="shared" si="10"/>
        <v>-764.72924807130585</v>
      </c>
      <c r="Y72">
        <f t="shared" si="11"/>
        <v>584810.82285570481</v>
      </c>
    </row>
    <row r="73" spans="1:25" x14ac:dyDescent="0.35">
      <c r="A73" s="1">
        <v>40987</v>
      </c>
      <c r="B73">
        <v>3805</v>
      </c>
      <c r="C73">
        <v>4555.2</v>
      </c>
      <c r="D73" s="23">
        <v>27.3</v>
      </c>
      <c r="E73">
        <v>3941</v>
      </c>
      <c r="F73">
        <v>0</v>
      </c>
      <c r="G73">
        <v>5677</v>
      </c>
      <c r="H73">
        <v>0</v>
      </c>
      <c r="I73">
        <f>IF(AND(M73=0,F73=0,H73=0,J73=0,P73=0,K73=0),1,0)</f>
        <v>0</v>
      </c>
      <c r="J73">
        <v>1</v>
      </c>
      <c r="K73">
        <v>0</v>
      </c>
      <c r="L73">
        <v>4800.666666666667</v>
      </c>
      <c r="M73">
        <v>0</v>
      </c>
      <c r="N73">
        <v>0.2825026141512722</v>
      </c>
      <c r="O73">
        <v>0</v>
      </c>
      <c r="P73">
        <v>0</v>
      </c>
      <c r="Q73">
        <f t="shared" si="6"/>
        <v>4438.8348699093276</v>
      </c>
      <c r="R73">
        <f>Q73-B73</f>
        <v>633.83486990932761</v>
      </c>
      <c r="S73">
        <f t="shared" si="7"/>
        <v>633.83486990932761</v>
      </c>
      <c r="T73" s="8">
        <f>S73/B73</f>
        <v>0.16657946646762881</v>
      </c>
      <c r="U73">
        <v>940</v>
      </c>
      <c r="V73">
        <f t="shared" si="8"/>
        <v>11409.027658367897</v>
      </c>
      <c r="W73">
        <f t="shared" si="9"/>
        <v>16920</v>
      </c>
      <c r="X73">
        <f t="shared" si="10"/>
        <v>633.83486990932761</v>
      </c>
      <c r="Y73">
        <f t="shared" si="11"/>
        <v>401746.64231297426</v>
      </c>
    </row>
    <row r="74" spans="1:25" x14ac:dyDescent="0.35">
      <c r="A74" s="1">
        <v>40988</v>
      </c>
      <c r="B74">
        <v>4395</v>
      </c>
      <c r="C74">
        <v>4539.6000000000004</v>
      </c>
      <c r="D74" s="23">
        <v>24.1</v>
      </c>
      <c r="E74">
        <v>4048</v>
      </c>
      <c r="F74">
        <v>0</v>
      </c>
      <c r="G74">
        <v>3805</v>
      </c>
      <c r="H74">
        <v>0</v>
      </c>
      <c r="I74">
        <f>IF(AND(M74=0,F74=0,H74=0,J74=0,P74=0,K74=0),1,0)</f>
        <v>0</v>
      </c>
      <c r="J74">
        <v>0</v>
      </c>
      <c r="K74">
        <v>0</v>
      </c>
      <c r="L74">
        <v>4537.666666666667</v>
      </c>
      <c r="M74">
        <v>1</v>
      </c>
      <c r="N74">
        <v>0.56854885558266532</v>
      </c>
      <c r="O74">
        <v>0</v>
      </c>
      <c r="P74">
        <v>0</v>
      </c>
      <c r="Q74">
        <f t="shared" si="6"/>
        <v>4567.6674376999244</v>
      </c>
      <c r="R74">
        <f>Q74-B74</f>
        <v>172.66743769992445</v>
      </c>
      <c r="S74">
        <f t="shared" si="7"/>
        <v>172.66743769992445</v>
      </c>
      <c r="T74" s="8">
        <f>S74/B74</f>
        <v>3.9287244072792819E-2</v>
      </c>
      <c r="U74">
        <v>675</v>
      </c>
      <c r="V74">
        <f t="shared" si="8"/>
        <v>3108.0138785986401</v>
      </c>
      <c r="W74">
        <f t="shared" si="9"/>
        <v>12150</v>
      </c>
      <c r="X74">
        <f t="shared" si="10"/>
        <v>172.66743769992445</v>
      </c>
      <c r="Y74">
        <f t="shared" si="11"/>
        <v>29814.044041857291</v>
      </c>
    </row>
    <row r="75" spans="1:25" x14ac:dyDescent="0.35">
      <c r="A75" s="1">
        <v>40989</v>
      </c>
      <c r="B75">
        <v>5026</v>
      </c>
      <c r="C75">
        <v>4520.3999999999996</v>
      </c>
      <c r="D75" s="23">
        <v>23.9</v>
      </c>
      <c r="E75">
        <v>3883</v>
      </c>
      <c r="F75">
        <v>1</v>
      </c>
      <c r="G75">
        <v>4395</v>
      </c>
      <c r="H75">
        <v>0</v>
      </c>
      <c r="I75">
        <f>IF(AND(M75=0,F75=0,H75=0,J75=0,P75=0,K75=0),1,0)</f>
        <v>0</v>
      </c>
      <c r="J75">
        <v>0</v>
      </c>
      <c r="K75">
        <v>0</v>
      </c>
      <c r="L75">
        <v>4625.666666666667</v>
      </c>
      <c r="M75">
        <v>0</v>
      </c>
      <c r="N75">
        <v>0.57331242012315553</v>
      </c>
      <c r="O75">
        <v>0</v>
      </c>
      <c r="P75">
        <v>0</v>
      </c>
      <c r="Q75">
        <f t="shared" si="6"/>
        <v>4327.5911783393722</v>
      </c>
      <c r="R75">
        <f>Q75-B75</f>
        <v>-698.40882166062784</v>
      </c>
      <c r="S75">
        <f t="shared" si="7"/>
        <v>698.40882166062784</v>
      </c>
      <c r="T75" s="8">
        <f>S75/B75</f>
        <v>0.13895917661373414</v>
      </c>
      <c r="U75">
        <v>707</v>
      </c>
      <c r="V75">
        <f t="shared" si="8"/>
        <v>50285.435159565204</v>
      </c>
      <c r="W75">
        <f t="shared" si="9"/>
        <v>12726</v>
      </c>
      <c r="X75">
        <f t="shared" si="10"/>
        <v>-1396.8176433212557</v>
      </c>
      <c r="Y75">
        <f t="shared" si="11"/>
        <v>1951099.5286935465</v>
      </c>
    </row>
    <row r="76" spans="1:25" x14ac:dyDescent="0.35">
      <c r="A76" s="1">
        <v>40990</v>
      </c>
      <c r="B76">
        <v>4975</v>
      </c>
      <c r="C76">
        <v>4606.8</v>
      </c>
      <c r="D76" s="23">
        <v>24.2</v>
      </c>
      <c r="E76">
        <v>4491</v>
      </c>
      <c r="F76">
        <v>0</v>
      </c>
      <c r="G76">
        <v>5026</v>
      </c>
      <c r="H76">
        <v>0</v>
      </c>
      <c r="I76">
        <f>IF(AND(M76=0,F76=0,H76=0,J76=0,P76=0,K76=0),1,0)</f>
        <v>0</v>
      </c>
      <c r="J76">
        <v>0</v>
      </c>
      <c r="K76">
        <v>0</v>
      </c>
      <c r="L76">
        <v>4408.666666666667</v>
      </c>
      <c r="M76">
        <v>0</v>
      </c>
      <c r="N76">
        <v>0.49407459044963403</v>
      </c>
      <c r="O76">
        <v>0</v>
      </c>
      <c r="P76">
        <v>1</v>
      </c>
      <c r="Q76">
        <f t="shared" si="6"/>
        <v>5081.6541274123229</v>
      </c>
      <c r="R76">
        <f>Q76-B76</f>
        <v>106.65412741232285</v>
      </c>
      <c r="S76">
        <f t="shared" si="7"/>
        <v>106.65412741232285</v>
      </c>
      <c r="T76" s="8">
        <f>S76/B76</f>
        <v>2.1438015560265901E-2</v>
      </c>
      <c r="U76">
        <v>449</v>
      </c>
      <c r="V76">
        <f t="shared" si="8"/>
        <v>1919.7742934218113</v>
      </c>
      <c r="W76">
        <f t="shared" si="9"/>
        <v>8082</v>
      </c>
      <c r="X76">
        <f t="shared" si="10"/>
        <v>106.65412741232285</v>
      </c>
      <c r="Y76">
        <f t="shared" si="11"/>
        <v>11375.102894083997</v>
      </c>
    </row>
    <row r="77" spans="1:25" x14ac:dyDescent="0.35">
      <c r="A77" s="1">
        <v>40991</v>
      </c>
      <c r="B77">
        <v>5295</v>
      </c>
      <c r="C77">
        <v>4775.6000000000004</v>
      </c>
      <c r="D77" s="23">
        <v>25.2</v>
      </c>
      <c r="E77">
        <v>4594</v>
      </c>
      <c r="F77">
        <v>0</v>
      </c>
      <c r="G77">
        <v>4975</v>
      </c>
      <c r="H77">
        <v>0</v>
      </c>
      <c r="I77">
        <f>IF(AND(M77=0,F77=0,H77=0,J77=0,P77=0,K77=0),1,0)</f>
        <v>0</v>
      </c>
      <c r="J77">
        <v>0</v>
      </c>
      <c r="K77">
        <v>1</v>
      </c>
      <c r="L77">
        <v>4798.666666666667</v>
      </c>
      <c r="M77">
        <v>0</v>
      </c>
      <c r="N77">
        <v>0.53717904031602182</v>
      </c>
      <c r="O77">
        <v>0</v>
      </c>
      <c r="P77">
        <v>0</v>
      </c>
      <c r="Q77">
        <f t="shared" si="6"/>
        <v>5366.2594377819551</v>
      </c>
      <c r="R77">
        <f>Q77-B77</f>
        <v>71.259437781955057</v>
      </c>
      <c r="S77">
        <f t="shared" si="7"/>
        <v>71.259437781955057</v>
      </c>
      <c r="T77" s="8">
        <f>S77/B77</f>
        <v>1.3457873046639294E-2</v>
      </c>
      <c r="U77">
        <v>942</v>
      </c>
      <c r="V77">
        <f t="shared" si="8"/>
        <v>1282.669880075191</v>
      </c>
      <c r="W77">
        <f t="shared" si="9"/>
        <v>16956</v>
      </c>
      <c r="X77">
        <f t="shared" si="10"/>
        <v>71.259437781955057</v>
      </c>
      <c r="Y77">
        <f t="shared" si="11"/>
        <v>5077.907473000324</v>
      </c>
    </row>
    <row r="78" spans="1:25" x14ac:dyDescent="0.35">
      <c r="A78" s="1">
        <v>40992</v>
      </c>
      <c r="B78">
        <v>5167</v>
      </c>
      <c r="C78">
        <v>4699.2</v>
      </c>
      <c r="D78" s="23">
        <v>26.1</v>
      </c>
      <c r="E78">
        <v>4131</v>
      </c>
      <c r="F78">
        <v>0</v>
      </c>
      <c r="G78">
        <v>5295</v>
      </c>
      <c r="H78">
        <v>1</v>
      </c>
      <c r="I78">
        <f>IF(AND(M78=0,F78=0,H78=0,J78=0,P78=0,K78=0),1,0)</f>
        <v>0</v>
      </c>
      <c r="J78">
        <v>0</v>
      </c>
      <c r="K78">
        <v>0</v>
      </c>
      <c r="L78">
        <v>5098.666666666667</v>
      </c>
      <c r="M78">
        <v>0</v>
      </c>
      <c r="N78">
        <v>0.48512838387359125</v>
      </c>
      <c r="O78">
        <v>1</v>
      </c>
      <c r="P78">
        <v>0</v>
      </c>
      <c r="Q78">
        <f t="shared" si="6"/>
        <v>5695.1766637452019</v>
      </c>
      <c r="R78">
        <f>Q78-B78</f>
        <v>528.17666374520195</v>
      </c>
      <c r="S78">
        <f t="shared" si="7"/>
        <v>528.17666374520195</v>
      </c>
      <c r="T78" s="8">
        <f>S78/B78</f>
        <v>0.10222114645736442</v>
      </c>
      <c r="U78">
        <v>779</v>
      </c>
      <c r="V78">
        <f t="shared" si="8"/>
        <v>9507.1799474136351</v>
      </c>
      <c r="W78">
        <f t="shared" si="9"/>
        <v>14022</v>
      </c>
      <c r="X78">
        <f t="shared" si="10"/>
        <v>528.17666374520195</v>
      </c>
      <c r="Y78">
        <f t="shared" si="11"/>
        <v>278970.58812501212</v>
      </c>
    </row>
    <row r="79" spans="1:25" x14ac:dyDescent="0.35">
      <c r="A79" s="1">
        <v>40993</v>
      </c>
      <c r="B79">
        <v>5166</v>
      </c>
      <c r="C79">
        <v>4971.6000000000004</v>
      </c>
      <c r="D79" s="23">
        <v>26.1</v>
      </c>
      <c r="E79">
        <v>5677</v>
      </c>
      <c r="F79">
        <v>0</v>
      </c>
      <c r="G79">
        <v>5167</v>
      </c>
      <c r="H79">
        <v>0</v>
      </c>
      <c r="I79">
        <f>IF(AND(M79=0,F79=0,H79=0,J79=0,P79=0,K79=0),1,0)</f>
        <v>1</v>
      </c>
      <c r="J79">
        <v>0</v>
      </c>
      <c r="K79">
        <v>0</v>
      </c>
      <c r="L79">
        <v>5145.666666666667</v>
      </c>
      <c r="M79">
        <v>0</v>
      </c>
      <c r="N79">
        <v>0.49988381549901245</v>
      </c>
      <c r="O79">
        <v>1</v>
      </c>
      <c r="P79">
        <v>0</v>
      </c>
      <c r="Q79">
        <f t="shared" si="6"/>
        <v>5944.6801785758926</v>
      </c>
      <c r="R79">
        <f>Q79-B79</f>
        <v>778.68017857589257</v>
      </c>
      <c r="S79">
        <f t="shared" si="7"/>
        <v>778.68017857589257</v>
      </c>
      <c r="T79" s="8">
        <f>S79/B79</f>
        <v>0.15073174188460947</v>
      </c>
      <c r="U79">
        <v>1077</v>
      </c>
      <c r="V79">
        <f t="shared" si="8"/>
        <v>14016.243214366066</v>
      </c>
      <c r="W79">
        <f t="shared" si="9"/>
        <v>19386</v>
      </c>
      <c r="X79">
        <f t="shared" si="10"/>
        <v>778.68017857589257</v>
      </c>
      <c r="Y79">
        <f t="shared" si="11"/>
        <v>606342.8205069839</v>
      </c>
    </row>
    <row r="80" spans="1:25" x14ac:dyDescent="0.35">
      <c r="A80" s="1">
        <v>40994</v>
      </c>
      <c r="B80">
        <v>2709</v>
      </c>
      <c r="C80">
        <v>5125.8</v>
      </c>
      <c r="D80" s="23">
        <v>27.2</v>
      </c>
      <c r="E80">
        <v>3805</v>
      </c>
      <c r="F80">
        <v>0</v>
      </c>
      <c r="G80">
        <v>5166</v>
      </c>
      <c r="H80">
        <v>0</v>
      </c>
      <c r="I80">
        <f>IF(AND(M80=0,F80=0,H80=0,J80=0,P80=0,K80=0),1,0)</f>
        <v>0</v>
      </c>
      <c r="J80">
        <v>1</v>
      </c>
      <c r="K80">
        <v>0</v>
      </c>
      <c r="L80">
        <v>5209.333333333333</v>
      </c>
      <c r="M80">
        <v>0</v>
      </c>
      <c r="N80">
        <v>0.21453468107354479</v>
      </c>
      <c r="O80">
        <v>0</v>
      </c>
      <c r="P80">
        <v>0</v>
      </c>
      <c r="Q80">
        <f t="shared" si="6"/>
        <v>4475.6847982128584</v>
      </c>
      <c r="R80">
        <f>Q80-B80</f>
        <v>1766.6847982128584</v>
      </c>
      <c r="S80">
        <f t="shared" si="7"/>
        <v>1766.6847982128584</v>
      </c>
      <c r="T80" s="8">
        <f>S80/B80</f>
        <v>0.65215385685229177</v>
      </c>
      <c r="U80">
        <v>1196</v>
      </c>
      <c r="V80">
        <f t="shared" si="8"/>
        <v>31800.326367831451</v>
      </c>
      <c r="W80">
        <f t="shared" si="9"/>
        <v>21528</v>
      </c>
      <c r="X80">
        <f t="shared" si="10"/>
        <v>1766.6847982128584</v>
      </c>
      <c r="Y80">
        <f t="shared" si="11"/>
        <v>3121175.1762364083</v>
      </c>
    </row>
    <row r="81" spans="1:25" x14ac:dyDescent="0.35">
      <c r="A81" s="1">
        <v>40995</v>
      </c>
      <c r="B81">
        <v>4628.5</v>
      </c>
      <c r="C81">
        <v>4662.3999999999996</v>
      </c>
      <c r="D81" s="23">
        <v>28</v>
      </c>
      <c r="E81">
        <v>4395</v>
      </c>
      <c r="F81">
        <v>0</v>
      </c>
      <c r="G81">
        <v>2709</v>
      </c>
      <c r="H81">
        <v>0</v>
      </c>
      <c r="I81">
        <f>IF(AND(M81=0,F81=0,H81=0,J81=0,P81=0,K81=0),1,0)</f>
        <v>0</v>
      </c>
      <c r="J81">
        <v>0</v>
      </c>
      <c r="K81">
        <v>0</v>
      </c>
      <c r="L81">
        <v>4347.333333333333</v>
      </c>
      <c r="M81">
        <v>1</v>
      </c>
      <c r="N81">
        <v>0.72301614964563732</v>
      </c>
      <c r="O81">
        <v>0</v>
      </c>
      <c r="P81">
        <v>0</v>
      </c>
      <c r="Q81">
        <f t="shared" si="6"/>
        <v>4394.5279160584969</v>
      </c>
      <c r="R81">
        <f>Q81-B81</f>
        <v>-233.97208394150312</v>
      </c>
      <c r="S81">
        <f t="shared" si="7"/>
        <v>233.97208394150312</v>
      </c>
      <c r="T81" s="8">
        <f>S81/B81</f>
        <v>5.0550304405639651E-2</v>
      </c>
      <c r="U81">
        <v>1683</v>
      </c>
      <c r="V81">
        <f t="shared" si="8"/>
        <v>16845.990043788224</v>
      </c>
      <c r="W81">
        <f t="shared" si="9"/>
        <v>30294</v>
      </c>
      <c r="X81">
        <f t="shared" si="10"/>
        <v>-467.94416788300623</v>
      </c>
      <c r="Y81">
        <f t="shared" si="11"/>
        <v>218971.74425571912</v>
      </c>
    </row>
    <row r="82" spans="1:25" x14ac:dyDescent="0.35">
      <c r="A82" s="1">
        <v>40996</v>
      </c>
      <c r="B82">
        <v>2723</v>
      </c>
      <c r="C82">
        <v>4593.1000000000004</v>
      </c>
      <c r="D82" s="23">
        <v>30.1</v>
      </c>
      <c r="E82">
        <v>5026</v>
      </c>
      <c r="F82">
        <v>1</v>
      </c>
      <c r="G82">
        <v>4628.5</v>
      </c>
      <c r="H82">
        <v>0</v>
      </c>
      <c r="I82">
        <f>IF(AND(M82=0,F82=0,H82=0,J82=0,P82=0,K82=0),1,0)</f>
        <v>0</v>
      </c>
      <c r="J82">
        <v>0</v>
      </c>
      <c r="K82">
        <v>0</v>
      </c>
      <c r="L82">
        <v>4167.833333333333</v>
      </c>
      <c r="M82">
        <v>0</v>
      </c>
      <c r="N82">
        <v>0.27861043336818869</v>
      </c>
      <c r="O82">
        <v>0</v>
      </c>
      <c r="P82">
        <v>0</v>
      </c>
      <c r="Q82">
        <f t="shared" si="6"/>
        <v>4759.7821920260303</v>
      </c>
      <c r="R82">
        <f>Q82-B82</f>
        <v>2036.7821920260303</v>
      </c>
      <c r="S82">
        <f t="shared" si="7"/>
        <v>2036.7821920260303</v>
      </c>
      <c r="T82" s="8">
        <f>S82/B82</f>
        <v>0.7479919911957511</v>
      </c>
      <c r="U82">
        <v>1188</v>
      </c>
      <c r="V82">
        <f t="shared" si="8"/>
        <v>36662.079456468549</v>
      </c>
      <c r="W82">
        <f t="shared" si="9"/>
        <v>21384</v>
      </c>
      <c r="X82">
        <f t="shared" si="10"/>
        <v>2036.7821920260303</v>
      </c>
      <c r="Y82">
        <f t="shared" si="11"/>
        <v>4148481.6977543612</v>
      </c>
    </row>
    <row r="83" spans="1:25" x14ac:dyDescent="0.35">
      <c r="A83" s="1">
        <v>40997</v>
      </c>
      <c r="B83">
        <v>3348</v>
      </c>
      <c r="C83">
        <v>4078.7</v>
      </c>
      <c r="D83" s="23">
        <v>29.3</v>
      </c>
      <c r="E83">
        <v>4975</v>
      </c>
      <c r="F83">
        <v>0</v>
      </c>
      <c r="G83">
        <v>2723</v>
      </c>
      <c r="H83">
        <v>0</v>
      </c>
      <c r="I83">
        <f>IF(AND(M83=0,F83=0,H83=0,J83=0,P83=0,K83=0),1,0)</f>
        <v>0</v>
      </c>
      <c r="J83">
        <v>0</v>
      </c>
      <c r="K83">
        <v>0</v>
      </c>
      <c r="L83">
        <v>3353.5</v>
      </c>
      <c r="M83">
        <v>0</v>
      </c>
      <c r="N83">
        <v>0.57261531311723013</v>
      </c>
      <c r="O83">
        <v>0</v>
      </c>
      <c r="P83">
        <v>1</v>
      </c>
      <c r="Q83">
        <f t="shared" si="6"/>
        <v>4314.0226523713927</v>
      </c>
      <c r="R83">
        <f>Q83-B83</f>
        <v>966.02265237139272</v>
      </c>
      <c r="S83">
        <f t="shared" si="7"/>
        <v>966.02265237139272</v>
      </c>
      <c r="T83" s="8">
        <f>S83/B83</f>
        <v>0.28853723189109698</v>
      </c>
      <c r="U83">
        <v>303</v>
      </c>
      <c r="V83">
        <f t="shared" si="8"/>
        <v>17388.407742685071</v>
      </c>
      <c r="W83">
        <f t="shared" si="9"/>
        <v>5454</v>
      </c>
      <c r="X83">
        <f t="shared" si="10"/>
        <v>966.02265237139272</v>
      </c>
      <c r="Y83">
        <f t="shared" si="11"/>
        <v>933199.76489466068</v>
      </c>
    </row>
    <row r="84" spans="1:25" x14ac:dyDescent="0.35">
      <c r="A84" s="1">
        <v>40998</v>
      </c>
      <c r="B84">
        <v>4623</v>
      </c>
      <c r="C84">
        <v>3714.9</v>
      </c>
      <c r="D84" s="23">
        <v>29.9</v>
      </c>
      <c r="E84">
        <v>5295</v>
      </c>
      <c r="F84">
        <v>0</v>
      </c>
      <c r="G84">
        <v>3348</v>
      </c>
      <c r="H84">
        <v>0</v>
      </c>
      <c r="I84">
        <f>IF(AND(M84=0,F84=0,H84=0,J84=0,P84=0,K84=0),1,0)</f>
        <v>0</v>
      </c>
      <c r="J84">
        <v>0</v>
      </c>
      <c r="K84">
        <v>1</v>
      </c>
      <c r="L84">
        <v>3566.5</v>
      </c>
      <c r="M84">
        <v>0</v>
      </c>
      <c r="N84">
        <v>0.64813523875914958</v>
      </c>
      <c r="O84">
        <v>0</v>
      </c>
      <c r="P84">
        <v>0</v>
      </c>
      <c r="Q84">
        <f t="shared" si="6"/>
        <v>4642.9772844030022</v>
      </c>
      <c r="R84">
        <f>Q84-B84</f>
        <v>19.977284403002159</v>
      </c>
      <c r="S84">
        <f t="shared" si="7"/>
        <v>19.977284403002159</v>
      </c>
      <c r="T84" s="8">
        <f>S84/B84</f>
        <v>4.3212815061652952E-3</v>
      </c>
      <c r="U84">
        <v>1091</v>
      </c>
      <c r="V84">
        <f t="shared" si="8"/>
        <v>359.59111925403886</v>
      </c>
      <c r="W84">
        <f t="shared" si="9"/>
        <v>19638</v>
      </c>
      <c r="X84">
        <f t="shared" si="10"/>
        <v>19.977284403002159</v>
      </c>
      <c r="Y84">
        <f t="shared" si="11"/>
        <v>399.09189211843329</v>
      </c>
    </row>
    <row r="85" spans="1:25" x14ac:dyDescent="0.35">
      <c r="A85" s="1">
        <v>40999</v>
      </c>
      <c r="B85">
        <v>4037</v>
      </c>
      <c r="C85">
        <v>3606.3</v>
      </c>
      <c r="D85" s="23">
        <v>29.1</v>
      </c>
      <c r="E85">
        <v>5167</v>
      </c>
      <c r="F85">
        <v>0</v>
      </c>
      <c r="G85">
        <v>4623</v>
      </c>
      <c r="H85">
        <v>1</v>
      </c>
      <c r="I85">
        <f>IF(AND(M85=0,F85=0,H85=0,J85=0,P85=0,K85=0),1,0)</f>
        <v>0</v>
      </c>
      <c r="J85">
        <v>0</v>
      </c>
      <c r="K85">
        <v>0</v>
      </c>
      <c r="L85">
        <v>3564.6666666666665</v>
      </c>
      <c r="M85">
        <v>0</v>
      </c>
      <c r="N85">
        <v>0.43191588242128498</v>
      </c>
      <c r="O85">
        <v>1</v>
      </c>
      <c r="P85">
        <v>0</v>
      </c>
      <c r="Q85">
        <f t="shared" si="6"/>
        <v>5320.127644299002</v>
      </c>
      <c r="R85">
        <f>Q85-B85</f>
        <v>1283.127644299002</v>
      </c>
      <c r="S85">
        <f t="shared" si="7"/>
        <v>1283.127644299002</v>
      </c>
      <c r="T85" s="8">
        <f>S85/B85</f>
        <v>0.31784187374263118</v>
      </c>
      <c r="U85">
        <v>1018</v>
      </c>
      <c r="V85">
        <f t="shared" si="8"/>
        <v>23096.297597382036</v>
      </c>
      <c r="W85">
        <f t="shared" si="9"/>
        <v>18324</v>
      </c>
      <c r="X85">
        <f t="shared" si="10"/>
        <v>1283.127644299002</v>
      </c>
      <c r="Y85">
        <f t="shared" si="11"/>
        <v>1646416.5515643063</v>
      </c>
    </row>
    <row r="86" spans="1:25" x14ac:dyDescent="0.35">
      <c r="A86" s="1">
        <v>41000</v>
      </c>
      <c r="B86">
        <v>4088</v>
      </c>
      <c r="C86">
        <v>3871.9</v>
      </c>
      <c r="D86" s="23">
        <v>27.1</v>
      </c>
      <c r="E86">
        <v>5166</v>
      </c>
      <c r="F86">
        <v>0</v>
      </c>
      <c r="G86">
        <v>4037</v>
      </c>
      <c r="H86">
        <v>0</v>
      </c>
      <c r="I86">
        <f>IF(AND(M86=0,F86=0,H86=0,J86=0,P86=0,K86=0),1,0)</f>
        <v>1</v>
      </c>
      <c r="J86">
        <v>0</v>
      </c>
      <c r="K86">
        <v>0</v>
      </c>
      <c r="L86">
        <v>4002.6666666666665</v>
      </c>
      <c r="M86">
        <v>0</v>
      </c>
      <c r="N86">
        <v>0.50592540955036602</v>
      </c>
      <c r="O86">
        <v>1</v>
      </c>
      <c r="P86">
        <v>0</v>
      </c>
      <c r="Q86">
        <f t="shared" si="6"/>
        <v>5038.1993677413066</v>
      </c>
      <c r="R86">
        <f>Q86-B86</f>
        <v>950.19936774130656</v>
      </c>
      <c r="S86">
        <f t="shared" si="7"/>
        <v>950.19936774130656</v>
      </c>
      <c r="T86" s="8">
        <f>S86/B86</f>
        <v>0.23243624455511414</v>
      </c>
      <c r="U86">
        <v>589</v>
      </c>
      <c r="V86">
        <f t="shared" si="8"/>
        <v>17103.588619343518</v>
      </c>
      <c r="W86">
        <f t="shared" si="9"/>
        <v>10602</v>
      </c>
      <c r="X86">
        <f t="shared" si="10"/>
        <v>950.19936774130656</v>
      </c>
      <c r="Y86">
        <f t="shared" si="11"/>
        <v>902878.83845597878</v>
      </c>
    </row>
    <row r="87" spans="1:25" x14ac:dyDescent="0.35">
      <c r="A87" s="1">
        <v>41001</v>
      </c>
      <c r="B87">
        <v>4628.5</v>
      </c>
      <c r="C87">
        <v>3763.8</v>
      </c>
      <c r="D87" s="23">
        <v>29.3</v>
      </c>
      <c r="E87">
        <v>2709</v>
      </c>
      <c r="F87">
        <v>0</v>
      </c>
      <c r="G87">
        <v>4088</v>
      </c>
      <c r="H87">
        <v>0</v>
      </c>
      <c r="I87">
        <f>IF(AND(M87=0,F87=0,H87=0,J87=0,P87=0,K87=0),1,0)</f>
        <v>0</v>
      </c>
      <c r="J87">
        <v>1</v>
      </c>
      <c r="K87">
        <v>0</v>
      </c>
      <c r="L87">
        <v>4249.333333333333</v>
      </c>
      <c r="M87">
        <v>0</v>
      </c>
      <c r="N87">
        <v>0.5627977227837806</v>
      </c>
      <c r="O87">
        <v>0</v>
      </c>
      <c r="P87">
        <v>0</v>
      </c>
      <c r="Q87">
        <f t="shared" si="6"/>
        <v>3351.7600803492196</v>
      </c>
      <c r="R87">
        <f>Q87-B87</f>
        <v>-1276.7399196507804</v>
      </c>
      <c r="S87">
        <f t="shared" si="7"/>
        <v>1276.7399196507804</v>
      </c>
      <c r="T87" s="8">
        <f>S87/B87</f>
        <v>0.27584312836789032</v>
      </c>
      <c r="U87">
        <v>1122</v>
      </c>
      <c r="V87">
        <f t="shared" si="8"/>
        <v>91925.274214856181</v>
      </c>
      <c r="W87">
        <f t="shared" si="9"/>
        <v>20196</v>
      </c>
      <c r="X87">
        <f t="shared" si="10"/>
        <v>-2553.4798393015608</v>
      </c>
      <c r="Y87">
        <f t="shared" si="11"/>
        <v>6520259.2897195248</v>
      </c>
    </row>
    <row r="88" spans="1:25" x14ac:dyDescent="0.35">
      <c r="A88" s="1">
        <v>41002</v>
      </c>
      <c r="B88">
        <v>3023</v>
      </c>
      <c r="C88">
        <v>4144.8999999999996</v>
      </c>
      <c r="D88" s="23">
        <v>29.2</v>
      </c>
      <c r="E88">
        <v>4628.5</v>
      </c>
      <c r="F88">
        <v>0</v>
      </c>
      <c r="G88">
        <v>4628.5</v>
      </c>
      <c r="H88">
        <v>0</v>
      </c>
      <c r="I88">
        <f>IF(AND(M88=0,F88=0,H88=0,J88=0,P88=0,K88=0),1,0)</f>
        <v>0</v>
      </c>
      <c r="J88">
        <v>0</v>
      </c>
      <c r="K88">
        <v>0</v>
      </c>
      <c r="L88">
        <v>4251.166666666667</v>
      </c>
      <c r="M88">
        <v>1</v>
      </c>
      <c r="N88">
        <v>0.31346578366445915</v>
      </c>
      <c r="O88">
        <v>0</v>
      </c>
      <c r="P88">
        <v>0</v>
      </c>
      <c r="Q88">
        <f t="shared" si="6"/>
        <v>4852.1435294424782</v>
      </c>
      <c r="R88">
        <f>Q88-B88</f>
        <v>1829.1435294424782</v>
      </c>
      <c r="S88">
        <f t="shared" si="7"/>
        <v>1829.1435294424782</v>
      </c>
      <c r="T88" s="8">
        <f>S88/B88</f>
        <v>0.60507559690455781</v>
      </c>
      <c r="U88">
        <v>926</v>
      </c>
      <c r="V88">
        <f t="shared" si="8"/>
        <v>32924.583529964606</v>
      </c>
      <c r="W88">
        <f t="shared" si="9"/>
        <v>16668</v>
      </c>
      <c r="X88">
        <f t="shared" si="10"/>
        <v>1829.1435294424782</v>
      </c>
      <c r="Y88">
        <f t="shared" si="11"/>
        <v>3345766.0513012861</v>
      </c>
    </row>
    <row r="89" spans="1:25" x14ac:dyDescent="0.35">
      <c r="A89" s="1">
        <v>41003</v>
      </c>
      <c r="B89">
        <v>2706</v>
      </c>
      <c r="C89">
        <v>4079.9</v>
      </c>
      <c r="D89" s="23">
        <v>30.2</v>
      </c>
      <c r="E89">
        <v>2723</v>
      </c>
      <c r="F89">
        <v>1</v>
      </c>
      <c r="G89">
        <v>3023</v>
      </c>
      <c r="H89">
        <v>0</v>
      </c>
      <c r="I89">
        <f>IF(AND(M89=0,F89=0,H89=0,J89=0,P89=0,K89=0),1,0)</f>
        <v>0</v>
      </c>
      <c r="J89">
        <v>0</v>
      </c>
      <c r="K89">
        <v>0</v>
      </c>
      <c r="L89">
        <v>3913.1666666666665</v>
      </c>
      <c r="M89">
        <v>0</v>
      </c>
      <c r="N89">
        <v>0.46316951318694088</v>
      </c>
      <c r="O89">
        <v>0</v>
      </c>
      <c r="P89">
        <v>0</v>
      </c>
      <c r="Q89">
        <f t="shared" si="6"/>
        <v>3507.450529320884</v>
      </c>
      <c r="R89">
        <f>Q89-B89</f>
        <v>801.45052932088402</v>
      </c>
      <c r="S89">
        <f t="shared" si="7"/>
        <v>801.45052932088402</v>
      </c>
      <c r="T89" s="8">
        <f>S89/B89</f>
        <v>0.29617536190720029</v>
      </c>
      <c r="U89">
        <v>1401</v>
      </c>
      <c r="V89">
        <f t="shared" si="8"/>
        <v>14426.109527775912</v>
      </c>
      <c r="W89">
        <f t="shared" si="9"/>
        <v>25218</v>
      </c>
      <c r="X89">
        <f t="shared" si="10"/>
        <v>801.45052932088402</v>
      </c>
      <c r="Y89">
        <f t="shared" si="11"/>
        <v>642322.95094872522</v>
      </c>
    </row>
    <row r="90" spans="1:25" x14ac:dyDescent="0.35">
      <c r="A90" s="1">
        <v>41004</v>
      </c>
      <c r="B90">
        <v>2830</v>
      </c>
      <c r="C90">
        <v>3696.5</v>
      </c>
      <c r="D90" s="23">
        <v>29.6</v>
      </c>
      <c r="E90">
        <v>3348</v>
      </c>
      <c r="F90">
        <v>0</v>
      </c>
      <c r="G90">
        <v>2706</v>
      </c>
      <c r="H90">
        <v>0</v>
      </c>
      <c r="I90">
        <f>IF(AND(M90=0,F90=0,H90=0,J90=0,P90=0,K90=0),1,0)</f>
        <v>0</v>
      </c>
      <c r="J90">
        <v>0</v>
      </c>
      <c r="K90">
        <v>0</v>
      </c>
      <c r="L90">
        <v>3452.5</v>
      </c>
      <c r="M90">
        <v>0</v>
      </c>
      <c r="N90">
        <v>0.51440687812245844</v>
      </c>
      <c r="O90">
        <v>0</v>
      </c>
      <c r="P90">
        <v>1</v>
      </c>
      <c r="Q90">
        <f t="shared" si="6"/>
        <v>3772.1955671905148</v>
      </c>
      <c r="R90">
        <f>Q90-B90</f>
        <v>942.19556719051479</v>
      </c>
      <c r="S90">
        <f t="shared" si="7"/>
        <v>942.19556719051479</v>
      </c>
      <c r="T90" s="8">
        <f>S90/B90</f>
        <v>0.33293129582703701</v>
      </c>
      <c r="U90">
        <v>1240</v>
      </c>
      <c r="V90">
        <f t="shared" si="8"/>
        <v>16959.520209429265</v>
      </c>
      <c r="W90">
        <f t="shared" si="9"/>
        <v>22320</v>
      </c>
      <c r="X90">
        <f t="shared" si="10"/>
        <v>942.19556719051479</v>
      </c>
      <c r="Y90">
        <f t="shared" si="11"/>
        <v>887732.48683345586</v>
      </c>
    </row>
    <row r="91" spans="1:25" x14ac:dyDescent="0.35">
      <c r="A91" s="1">
        <v>41005</v>
      </c>
      <c r="B91">
        <v>3316</v>
      </c>
      <c r="C91">
        <v>3455.1</v>
      </c>
      <c r="D91" s="23">
        <v>28.7</v>
      </c>
      <c r="E91">
        <v>4623</v>
      </c>
      <c r="F91">
        <v>0</v>
      </c>
      <c r="G91">
        <v>2830</v>
      </c>
      <c r="H91">
        <v>0</v>
      </c>
      <c r="I91">
        <f>IF(AND(M91=0,F91=0,H91=0,J91=0,P91=0,K91=0),1,0)</f>
        <v>0</v>
      </c>
      <c r="J91">
        <v>0</v>
      </c>
      <c r="K91">
        <v>1</v>
      </c>
      <c r="L91">
        <v>2853</v>
      </c>
      <c r="M91">
        <v>0</v>
      </c>
      <c r="N91">
        <v>0.55646566747995818</v>
      </c>
      <c r="O91">
        <v>0</v>
      </c>
      <c r="P91">
        <v>0</v>
      </c>
      <c r="Q91">
        <f t="shared" si="6"/>
        <v>4206.1119446823895</v>
      </c>
      <c r="R91">
        <f>Q91-B91</f>
        <v>890.11194468238955</v>
      </c>
      <c r="S91">
        <f t="shared" si="7"/>
        <v>890.11194468238955</v>
      </c>
      <c r="T91" s="8">
        <f>S91/B91</f>
        <v>0.26842941636984002</v>
      </c>
      <c r="U91">
        <v>1041</v>
      </c>
      <c r="V91">
        <f t="shared" si="8"/>
        <v>16022.015004283012</v>
      </c>
      <c r="W91">
        <f t="shared" si="9"/>
        <v>18738</v>
      </c>
      <c r="X91">
        <f t="shared" si="10"/>
        <v>890.11194468238955</v>
      </c>
      <c r="Y91">
        <f t="shared" si="11"/>
        <v>792299.27406626532</v>
      </c>
    </row>
    <row r="92" spans="1:25" x14ac:dyDescent="0.35">
      <c r="A92" s="1">
        <v>41006</v>
      </c>
      <c r="B92">
        <v>3348</v>
      </c>
      <c r="C92">
        <v>3300.7</v>
      </c>
      <c r="D92" s="23">
        <v>28.4</v>
      </c>
      <c r="E92">
        <v>4037</v>
      </c>
      <c r="F92">
        <v>0</v>
      </c>
      <c r="G92">
        <v>3316</v>
      </c>
      <c r="H92">
        <v>1</v>
      </c>
      <c r="I92">
        <f>IF(AND(M92=0,F92=0,H92=0,J92=0,P92=0,K92=0),1,0)</f>
        <v>0</v>
      </c>
      <c r="J92">
        <v>0</v>
      </c>
      <c r="K92">
        <v>0</v>
      </c>
      <c r="L92">
        <v>2950.6666666666665</v>
      </c>
      <c r="M92">
        <v>0</v>
      </c>
      <c r="N92">
        <v>0.50371790403160221</v>
      </c>
      <c r="O92">
        <v>1</v>
      </c>
      <c r="P92">
        <v>0</v>
      </c>
      <c r="Q92">
        <f t="shared" si="6"/>
        <v>4514.8509600124908</v>
      </c>
      <c r="R92">
        <f>Q92-B92</f>
        <v>1166.8509600124908</v>
      </c>
      <c r="S92">
        <f t="shared" si="7"/>
        <v>1166.8509600124908</v>
      </c>
      <c r="T92" s="8">
        <f>S92/B92</f>
        <v>0.34852179211842615</v>
      </c>
      <c r="U92">
        <v>1204</v>
      </c>
      <c r="V92">
        <f t="shared" si="8"/>
        <v>21003.317280224834</v>
      </c>
      <c r="W92">
        <f t="shared" si="9"/>
        <v>21672</v>
      </c>
      <c r="X92">
        <f t="shared" si="10"/>
        <v>1166.8509600124908</v>
      </c>
      <c r="Y92">
        <f t="shared" si="11"/>
        <v>1361541.1628820712</v>
      </c>
    </row>
    <row r="93" spans="1:25" x14ac:dyDescent="0.35">
      <c r="A93" s="1">
        <v>41007</v>
      </c>
      <c r="B93">
        <v>4428</v>
      </c>
      <c r="C93">
        <v>3044.6</v>
      </c>
      <c r="D93" s="23">
        <v>27.6</v>
      </c>
      <c r="E93">
        <v>4088</v>
      </c>
      <c r="F93">
        <v>0</v>
      </c>
      <c r="G93">
        <v>3348</v>
      </c>
      <c r="H93">
        <v>0</v>
      </c>
      <c r="I93">
        <f>IF(AND(M93=0,F93=0,H93=0,J93=0,P93=0,K93=0),1,0)</f>
        <v>1</v>
      </c>
      <c r="J93">
        <v>0</v>
      </c>
      <c r="K93">
        <v>0</v>
      </c>
      <c r="L93">
        <v>3164.6666666666665</v>
      </c>
      <c r="M93">
        <v>0</v>
      </c>
      <c r="N93">
        <v>0.6254792610665737</v>
      </c>
      <c r="O93">
        <v>1</v>
      </c>
      <c r="P93">
        <v>0</v>
      </c>
      <c r="Q93">
        <f t="shared" si="6"/>
        <v>4239.7113112033876</v>
      </c>
      <c r="R93">
        <f>Q93-B93</f>
        <v>-188.2886887966124</v>
      </c>
      <c r="S93">
        <f t="shared" si="7"/>
        <v>188.2886887966124</v>
      </c>
      <c r="T93" s="8">
        <f>S93/B93</f>
        <v>4.2522287442776065E-2</v>
      </c>
      <c r="U93">
        <v>892</v>
      </c>
      <c r="V93">
        <f t="shared" si="8"/>
        <v>13556.785593356093</v>
      </c>
      <c r="W93">
        <f t="shared" si="9"/>
        <v>16056</v>
      </c>
      <c r="X93">
        <f t="shared" si="10"/>
        <v>-376.57737759322481</v>
      </c>
      <c r="Y93">
        <f t="shared" si="11"/>
        <v>141810.52131499021</v>
      </c>
    </row>
    <row r="94" spans="1:25" x14ac:dyDescent="0.35">
      <c r="A94" s="1">
        <v>41008</v>
      </c>
      <c r="B94">
        <v>4628.5</v>
      </c>
      <c r="C94">
        <v>3325.6</v>
      </c>
      <c r="D94" s="23">
        <v>30.7</v>
      </c>
      <c r="E94">
        <v>4628.5</v>
      </c>
      <c r="F94">
        <v>0</v>
      </c>
      <c r="G94">
        <v>4428</v>
      </c>
      <c r="H94">
        <v>0</v>
      </c>
      <c r="I94">
        <f>IF(AND(M94=0,F94=0,H94=0,J94=0,P94=0,K94=0),1,0)</f>
        <v>0</v>
      </c>
      <c r="J94">
        <v>1</v>
      </c>
      <c r="K94">
        <v>0</v>
      </c>
      <c r="L94">
        <v>3697.3333333333335</v>
      </c>
      <c r="M94">
        <v>0</v>
      </c>
      <c r="N94">
        <v>0.52329499244800748</v>
      </c>
      <c r="O94">
        <v>0</v>
      </c>
      <c r="P94">
        <v>0</v>
      </c>
      <c r="Q94">
        <f t="shared" si="6"/>
        <v>3749.96861399503</v>
      </c>
      <c r="R94">
        <f>Q94-B94</f>
        <v>-878.53138600497005</v>
      </c>
      <c r="S94">
        <f t="shared" si="7"/>
        <v>878.53138600497005</v>
      </c>
      <c r="T94" s="8">
        <f>S94/B94</f>
        <v>0.18980909279571567</v>
      </c>
      <c r="U94">
        <v>1213</v>
      </c>
      <c r="V94">
        <f t="shared" si="8"/>
        <v>63254.259792357843</v>
      </c>
      <c r="W94">
        <f t="shared" si="9"/>
        <v>21834</v>
      </c>
      <c r="X94">
        <f t="shared" si="10"/>
        <v>-1757.0627720099401</v>
      </c>
      <c r="Y94">
        <f t="shared" si="11"/>
        <v>3087269.5847832547</v>
      </c>
    </row>
    <row r="95" spans="1:25" x14ac:dyDescent="0.35">
      <c r="A95" s="1">
        <v>41009</v>
      </c>
      <c r="B95">
        <v>2712</v>
      </c>
      <c r="C95">
        <v>3710.1</v>
      </c>
      <c r="D95" s="23">
        <v>29.6</v>
      </c>
      <c r="E95">
        <v>3023</v>
      </c>
      <c r="F95">
        <v>0</v>
      </c>
      <c r="G95">
        <v>4628.5</v>
      </c>
      <c r="H95">
        <v>0</v>
      </c>
      <c r="I95">
        <f>IF(AND(M95=0,F95=0,H95=0,J95=0,P95=0,K95=0),1,0)</f>
        <v>0</v>
      </c>
      <c r="J95">
        <v>0</v>
      </c>
      <c r="K95">
        <v>0</v>
      </c>
      <c r="L95">
        <v>4134.833333333333</v>
      </c>
      <c r="M95">
        <v>1</v>
      </c>
      <c r="N95">
        <v>0.27733240385732544</v>
      </c>
      <c r="O95">
        <v>0</v>
      </c>
      <c r="P95">
        <v>0</v>
      </c>
      <c r="Q95">
        <f t="shared" si="6"/>
        <v>4300.5161094626874</v>
      </c>
      <c r="R95">
        <f>Q95-B95</f>
        <v>1588.5161094626874</v>
      </c>
      <c r="S95">
        <f t="shared" si="7"/>
        <v>1588.5161094626874</v>
      </c>
      <c r="T95" s="8">
        <f>S95/B95</f>
        <v>0.58573602856293783</v>
      </c>
      <c r="U95">
        <v>1313</v>
      </c>
      <c r="V95">
        <f t="shared" si="8"/>
        <v>28593.289970328373</v>
      </c>
      <c r="W95">
        <f t="shared" si="9"/>
        <v>23634</v>
      </c>
      <c r="X95">
        <f t="shared" si="10"/>
        <v>1588.5161094626874</v>
      </c>
      <c r="Y95">
        <f t="shared" si="11"/>
        <v>2523383.4300224725</v>
      </c>
    </row>
    <row r="96" spans="1:25" x14ac:dyDescent="0.35">
      <c r="A96" s="1">
        <v>41010</v>
      </c>
      <c r="B96">
        <v>3136</v>
      </c>
      <c r="C96">
        <v>3686.5</v>
      </c>
      <c r="D96" s="23">
        <v>28.4</v>
      </c>
      <c r="E96">
        <v>2706</v>
      </c>
      <c r="F96">
        <v>1</v>
      </c>
      <c r="G96">
        <v>2712</v>
      </c>
      <c r="H96">
        <v>0</v>
      </c>
      <c r="I96">
        <f>IF(AND(M96=0,F96=0,H96=0,J96=0,P96=0,K96=0),1,0)</f>
        <v>0</v>
      </c>
      <c r="J96">
        <v>0</v>
      </c>
      <c r="K96">
        <v>0</v>
      </c>
      <c r="L96">
        <v>3922.8333333333335</v>
      </c>
      <c r="M96">
        <v>0</v>
      </c>
      <c r="N96">
        <v>0.54926222841872896</v>
      </c>
      <c r="O96">
        <v>0</v>
      </c>
      <c r="P96">
        <v>0</v>
      </c>
      <c r="Q96">
        <f t="shared" si="6"/>
        <v>3230.9810270213693</v>
      </c>
      <c r="R96">
        <f>Q96-B96</f>
        <v>94.9810270213693</v>
      </c>
      <c r="S96">
        <f t="shared" si="7"/>
        <v>94.9810270213693</v>
      </c>
      <c r="T96" s="8">
        <f>S96/B96</f>
        <v>3.0287317289977456E-2</v>
      </c>
      <c r="U96">
        <v>818</v>
      </c>
      <c r="V96">
        <f t="shared" si="8"/>
        <v>1709.6584863846474</v>
      </c>
      <c r="W96">
        <f t="shared" si="9"/>
        <v>14724</v>
      </c>
      <c r="X96">
        <f t="shared" si="10"/>
        <v>94.9810270213693</v>
      </c>
      <c r="Y96">
        <f t="shared" si="11"/>
        <v>9021.3954940340845</v>
      </c>
    </row>
    <row r="97" spans="1:25" x14ac:dyDescent="0.35">
      <c r="A97" s="1">
        <v>41011</v>
      </c>
      <c r="B97">
        <v>3088</v>
      </c>
      <c r="C97">
        <v>3650.5</v>
      </c>
      <c r="D97" s="23">
        <v>28.5</v>
      </c>
      <c r="E97">
        <v>2830</v>
      </c>
      <c r="F97">
        <v>0</v>
      </c>
      <c r="G97">
        <v>3136</v>
      </c>
      <c r="H97">
        <v>0</v>
      </c>
      <c r="I97">
        <f>IF(AND(M97=0,F97=0,H97=0,J97=0,P97=0,K97=0),1,0)</f>
        <v>0</v>
      </c>
      <c r="J97">
        <v>0</v>
      </c>
      <c r="K97">
        <v>0</v>
      </c>
      <c r="L97">
        <v>3492.1666666666665</v>
      </c>
      <c r="M97">
        <v>0</v>
      </c>
      <c r="N97">
        <v>0.49442314395259673</v>
      </c>
      <c r="O97">
        <v>0</v>
      </c>
      <c r="P97">
        <v>1</v>
      </c>
      <c r="Q97">
        <f t="shared" si="6"/>
        <v>3754.5878472804766</v>
      </c>
      <c r="R97">
        <f>Q97-B97</f>
        <v>666.58784728047658</v>
      </c>
      <c r="S97">
        <f t="shared" si="7"/>
        <v>666.58784728047658</v>
      </c>
      <c r="T97" s="8">
        <f>S97/B97</f>
        <v>0.21586394018150148</v>
      </c>
      <c r="U97">
        <v>888</v>
      </c>
      <c r="V97">
        <f t="shared" si="8"/>
        <v>11998.581251048578</v>
      </c>
      <c r="W97">
        <f t="shared" si="9"/>
        <v>15984</v>
      </c>
      <c r="X97">
        <f t="shared" si="10"/>
        <v>666.58784728047658</v>
      </c>
      <c r="Y97">
        <f t="shared" si="11"/>
        <v>444339.35814201995</v>
      </c>
    </row>
    <row r="98" spans="1:25" x14ac:dyDescent="0.35">
      <c r="A98" s="1">
        <v>41012</v>
      </c>
      <c r="B98">
        <v>3198</v>
      </c>
      <c r="C98">
        <v>3598.5</v>
      </c>
      <c r="D98" s="23">
        <v>27.8</v>
      </c>
      <c r="E98">
        <v>3316</v>
      </c>
      <c r="F98">
        <v>0</v>
      </c>
      <c r="G98">
        <v>3088</v>
      </c>
      <c r="H98">
        <v>0</v>
      </c>
      <c r="I98">
        <f>IF(AND(M98=0,F98=0,H98=0,J98=0,P98=0,K98=0),1,0)</f>
        <v>0</v>
      </c>
      <c r="J98">
        <v>0</v>
      </c>
      <c r="K98">
        <v>1</v>
      </c>
      <c r="L98">
        <v>2978.6666666666665</v>
      </c>
      <c r="M98">
        <v>0</v>
      </c>
      <c r="N98">
        <v>0.51278029510863254</v>
      </c>
      <c r="O98">
        <v>0</v>
      </c>
      <c r="P98">
        <v>0</v>
      </c>
      <c r="Q98">
        <f t="shared" si="6"/>
        <v>4025.8922324491532</v>
      </c>
      <c r="R98">
        <f>Q98-B98</f>
        <v>827.8922324491532</v>
      </c>
      <c r="S98">
        <f t="shared" si="7"/>
        <v>827.8922324491532</v>
      </c>
      <c r="T98" s="8">
        <f>S98/B98</f>
        <v>0.25887812146627681</v>
      </c>
      <c r="U98">
        <v>1039</v>
      </c>
      <c r="V98">
        <f t="shared" si="8"/>
        <v>14902.060184084758</v>
      </c>
      <c r="W98">
        <f t="shared" si="9"/>
        <v>18702</v>
      </c>
      <c r="X98">
        <f t="shared" si="10"/>
        <v>827.8922324491532</v>
      </c>
      <c r="Y98">
        <f t="shared" si="11"/>
        <v>685405.54854964267</v>
      </c>
    </row>
    <row r="99" spans="1:25" x14ac:dyDescent="0.35">
      <c r="A99" s="1">
        <v>41013</v>
      </c>
      <c r="B99">
        <v>3595</v>
      </c>
      <c r="C99">
        <v>3352.5</v>
      </c>
      <c r="D99" s="23">
        <v>28.3</v>
      </c>
      <c r="E99">
        <v>3348</v>
      </c>
      <c r="F99">
        <v>0</v>
      </c>
      <c r="G99">
        <v>3198</v>
      </c>
      <c r="H99">
        <v>1</v>
      </c>
      <c r="I99">
        <f>IF(AND(M99=0,F99=0,H99=0,J99=0,P99=0,K99=0),1,0)</f>
        <v>0</v>
      </c>
      <c r="J99">
        <v>0</v>
      </c>
      <c r="K99">
        <v>0</v>
      </c>
      <c r="L99">
        <v>3140.6666666666665</v>
      </c>
      <c r="M99">
        <v>0</v>
      </c>
      <c r="N99">
        <v>0.54612524689206465</v>
      </c>
      <c r="O99">
        <v>1</v>
      </c>
      <c r="P99">
        <v>0</v>
      </c>
      <c r="Q99">
        <f t="shared" si="6"/>
        <v>4334.5888772580147</v>
      </c>
      <c r="R99">
        <f>Q99-B99</f>
        <v>739.58887725801469</v>
      </c>
      <c r="S99">
        <f t="shared" si="7"/>
        <v>739.58887725801469</v>
      </c>
      <c r="T99" s="8">
        <f>S99/B99</f>
        <v>0.20572708685897487</v>
      </c>
      <c r="U99">
        <v>922</v>
      </c>
      <c r="V99">
        <f t="shared" si="8"/>
        <v>13312.599790644264</v>
      </c>
      <c r="W99">
        <f t="shared" si="9"/>
        <v>16596</v>
      </c>
      <c r="X99">
        <f t="shared" si="10"/>
        <v>739.58887725801469</v>
      </c>
      <c r="Y99">
        <f t="shared" si="11"/>
        <v>546991.70736377069</v>
      </c>
    </row>
    <row r="100" spans="1:25" x14ac:dyDescent="0.35">
      <c r="A100" s="1">
        <v>41014</v>
      </c>
      <c r="B100">
        <v>3953</v>
      </c>
      <c r="C100">
        <v>3145.8</v>
      </c>
      <c r="D100" s="23">
        <v>28.8</v>
      </c>
      <c r="E100">
        <v>4428</v>
      </c>
      <c r="F100">
        <v>0</v>
      </c>
      <c r="G100">
        <v>3595</v>
      </c>
      <c r="H100">
        <v>0</v>
      </c>
      <c r="I100">
        <f>IF(AND(M100=0,F100=0,H100=0,J100=0,P100=0,K100=0),1,0)</f>
        <v>1</v>
      </c>
      <c r="J100">
        <v>0</v>
      </c>
      <c r="K100">
        <v>0</v>
      </c>
      <c r="L100">
        <v>3293.6666666666665</v>
      </c>
      <c r="M100">
        <v>0</v>
      </c>
      <c r="N100">
        <v>0.54159405135354943</v>
      </c>
      <c r="O100">
        <v>1</v>
      </c>
      <c r="P100">
        <v>0</v>
      </c>
      <c r="Q100">
        <f t="shared" si="6"/>
        <v>4449.5292224570294</v>
      </c>
      <c r="R100">
        <f>Q100-B100</f>
        <v>496.52922245702939</v>
      </c>
      <c r="S100">
        <f t="shared" si="7"/>
        <v>496.52922245702939</v>
      </c>
      <c r="T100" s="8">
        <f>S100/B100</f>
        <v>0.12560820198761177</v>
      </c>
      <c r="U100">
        <v>743</v>
      </c>
      <c r="V100">
        <f t="shared" si="8"/>
        <v>8937.526004226529</v>
      </c>
      <c r="W100">
        <f t="shared" si="9"/>
        <v>13374</v>
      </c>
      <c r="X100">
        <f t="shared" si="10"/>
        <v>496.52922245702939</v>
      </c>
      <c r="Y100">
        <f t="shared" si="11"/>
        <v>246541.26875378218</v>
      </c>
    </row>
    <row r="101" spans="1:25" x14ac:dyDescent="0.35">
      <c r="A101" s="1">
        <v>41015</v>
      </c>
      <c r="B101">
        <v>4628.5</v>
      </c>
      <c r="C101">
        <v>3394</v>
      </c>
      <c r="D101" s="23">
        <v>28.4</v>
      </c>
      <c r="E101">
        <v>4628.5</v>
      </c>
      <c r="F101">
        <v>0</v>
      </c>
      <c r="G101">
        <v>3953</v>
      </c>
      <c r="H101">
        <v>0</v>
      </c>
      <c r="I101">
        <f>IF(AND(M101=0,F101=0,H101=0,J101=0,P101=0,K101=0),1,0)</f>
        <v>0</v>
      </c>
      <c r="J101">
        <v>1</v>
      </c>
      <c r="K101">
        <v>0</v>
      </c>
      <c r="L101">
        <v>3582</v>
      </c>
      <c r="M101">
        <v>0</v>
      </c>
      <c r="N101">
        <v>0.57848263041710235</v>
      </c>
      <c r="O101">
        <v>0</v>
      </c>
      <c r="P101">
        <v>0</v>
      </c>
      <c r="Q101">
        <f t="shared" si="6"/>
        <v>3607.3177795746569</v>
      </c>
      <c r="R101">
        <f>Q101-B101</f>
        <v>-1021.1822204253431</v>
      </c>
      <c r="S101">
        <f t="shared" si="7"/>
        <v>1021.1822204253431</v>
      </c>
      <c r="T101" s="8">
        <f>S101/B101</f>
        <v>0.22062919313499904</v>
      </c>
      <c r="U101">
        <v>1235</v>
      </c>
      <c r="V101">
        <f t="shared" si="8"/>
        <v>73525.119870624709</v>
      </c>
      <c r="W101">
        <f t="shared" si="9"/>
        <v>22230</v>
      </c>
      <c r="X101">
        <f t="shared" si="10"/>
        <v>-2042.3644408506862</v>
      </c>
      <c r="Y101">
        <f t="shared" si="11"/>
        <v>4171252.5092513361</v>
      </c>
    </row>
    <row r="102" spans="1:25" x14ac:dyDescent="0.35">
      <c r="A102" s="1">
        <v>41016</v>
      </c>
      <c r="B102">
        <v>2900</v>
      </c>
      <c r="C102">
        <v>3692.5</v>
      </c>
      <c r="D102" s="23">
        <v>28.6</v>
      </c>
      <c r="E102">
        <v>2712</v>
      </c>
      <c r="F102">
        <v>0</v>
      </c>
      <c r="G102">
        <v>4628.5</v>
      </c>
      <c r="H102">
        <v>0</v>
      </c>
      <c r="I102">
        <f>IF(AND(M102=0,F102=0,H102=0,J102=0,P102=0,K102=0),1,0)</f>
        <v>0</v>
      </c>
      <c r="J102">
        <v>0</v>
      </c>
      <c r="K102">
        <v>0</v>
      </c>
      <c r="L102">
        <v>4058.8333333333335</v>
      </c>
      <c r="M102">
        <v>1</v>
      </c>
      <c r="N102">
        <v>0.29917509004298826</v>
      </c>
      <c r="O102">
        <v>0</v>
      </c>
      <c r="P102">
        <v>0</v>
      </c>
      <c r="Q102">
        <f t="shared" si="6"/>
        <v>4210.1768646629271</v>
      </c>
      <c r="R102">
        <f>Q102-B102</f>
        <v>1310.1768646629271</v>
      </c>
      <c r="S102">
        <f t="shared" si="7"/>
        <v>1310.1768646629271</v>
      </c>
      <c r="T102" s="8">
        <f>S102/B102</f>
        <v>0.4517851257458369</v>
      </c>
      <c r="U102">
        <v>845</v>
      </c>
      <c r="V102">
        <f t="shared" si="8"/>
        <v>23583.183563932689</v>
      </c>
      <c r="W102">
        <f t="shared" si="9"/>
        <v>15210</v>
      </c>
      <c r="X102">
        <f t="shared" si="10"/>
        <v>1310.1768646629271</v>
      </c>
      <c r="Y102">
        <f t="shared" si="11"/>
        <v>1716563.4166979778</v>
      </c>
    </row>
    <row r="103" spans="1:25" x14ac:dyDescent="0.35">
      <c r="A103" s="1">
        <v>41017</v>
      </c>
      <c r="B103">
        <v>2827</v>
      </c>
      <c r="C103">
        <v>3654.9</v>
      </c>
      <c r="D103" s="23">
        <v>28.6</v>
      </c>
      <c r="E103">
        <v>3136</v>
      </c>
      <c r="F103">
        <v>1</v>
      </c>
      <c r="G103">
        <v>2900</v>
      </c>
      <c r="H103">
        <v>0</v>
      </c>
      <c r="I103">
        <f>IF(AND(M103=0,F103=0,H103=0,J103=0,P103=0,K103=0),1,0)</f>
        <v>0</v>
      </c>
      <c r="J103">
        <v>0</v>
      </c>
      <c r="K103">
        <v>0</v>
      </c>
      <c r="L103">
        <v>3827.1666666666665</v>
      </c>
      <c r="M103">
        <v>0</v>
      </c>
      <c r="N103">
        <v>0.49151853142790752</v>
      </c>
      <c r="O103">
        <v>0</v>
      </c>
      <c r="P103">
        <v>0</v>
      </c>
      <c r="Q103">
        <f t="shared" si="6"/>
        <v>3380.7703453145327</v>
      </c>
      <c r="R103">
        <f>Q103-B103</f>
        <v>553.77034531453273</v>
      </c>
      <c r="S103">
        <f t="shared" si="7"/>
        <v>553.77034531453273</v>
      </c>
      <c r="T103" s="8">
        <f>S103/B103</f>
        <v>0.19588622048621604</v>
      </c>
      <c r="U103">
        <v>876</v>
      </c>
      <c r="V103">
        <f t="shared" si="8"/>
        <v>9967.8662156615901</v>
      </c>
      <c r="W103">
        <f t="shared" si="9"/>
        <v>15768</v>
      </c>
      <c r="X103">
        <f t="shared" si="10"/>
        <v>553.77034531453273</v>
      </c>
      <c r="Y103">
        <f t="shared" si="11"/>
        <v>306661.59534977685</v>
      </c>
    </row>
    <row r="104" spans="1:25" x14ac:dyDescent="0.35">
      <c r="A104" s="1">
        <v>41018</v>
      </c>
      <c r="B104">
        <v>3146</v>
      </c>
      <c r="C104">
        <v>3580.7</v>
      </c>
      <c r="D104" s="23">
        <v>27.2</v>
      </c>
      <c r="E104">
        <v>3088</v>
      </c>
      <c r="F104">
        <v>0</v>
      </c>
      <c r="G104">
        <v>2827</v>
      </c>
      <c r="H104">
        <v>0</v>
      </c>
      <c r="I104">
        <f>IF(AND(M104=0,F104=0,H104=0,J104=0,P104=0,K104=0),1,0)</f>
        <v>0</v>
      </c>
      <c r="J104">
        <v>0</v>
      </c>
      <c r="K104">
        <v>0</v>
      </c>
      <c r="L104">
        <v>3451.8333333333335</v>
      </c>
      <c r="M104">
        <v>0</v>
      </c>
      <c r="N104">
        <v>0.53706285581503432</v>
      </c>
      <c r="O104">
        <v>0</v>
      </c>
      <c r="P104">
        <v>1</v>
      </c>
      <c r="Q104">
        <f t="shared" si="6"/>
        <v>3678.849188956855</v>
      </c>
      <c r="R104">
        <f>Q104-B104</f>
        <v>532.84918895685496</v>
      </c>
      <c r="S104">
        <f t="shared" si="7"/>
        <v>532.84918895685496</v>
      </c>
      <c r="T104" s="8">
        <f>S104/B104</f>
        <v>0.16937355020879052</v>
      </c>
      <c r="U104">
        <v>605</v>
      </c>
      <c r="V104">
        <f t="shared" si="8"/>
        <v>9591.2854012233893</v>
      </c>
      <c r="W104">
        <f t="shared" si="9"/>
        <v>10890</v>
      </c>
      <c r="X104">
        <f t="shared" si="10"/>
        <v>532.84918895685496</v>
      </c>
      <c r="Y104">
        <f t="shared" si="11"/>
        <v>283928.25817197812</v>
      </c>
    </row>
    <row r="105" spans="1:25" x14ac:dyDescent="0.35">
      <c r="A105" s="1">
        <v>41019</v>
      </c>
      <c r="B105">
        <v>3377</v>
      </c>
      <c r="C105">
        <v>3490.9</v>
      </c>
      <c r="D105" s="23">
        <v>27.1</v>
      </c>
      <c r="E105">
        <v>3198</v>
      </c>
      <c r="F105">
        <v>0</v>
      </c>
      <c r="G105">
        <v>3146</v>
      </c>
      <c r="H105">
        <v>0</v>
      </c>
      <c r="I105">
        <f>IF(AND(M105=0,F105=0,H105=0,J105=0,P105=0,K105=0),1,0)</f>
        <v>0</v>
      </c>
      <c r="J105">
        <v>0</v>
      </c>
      <c r="K105">
        <v>1</v>
      </c>
      <c r="L105">
        <v>2957.6666666666665</v>
      </c>
      <c r="M105">
        <v>0</v>
      </c>
      <c r="N105">
        <v>0.52683861972812829</v>
      </c>
      <c r="O105">
        <v>0</v>
      </c>
      <c r="P105">
        <v>0</v>
      </c>
      <c r="Q105">
        <f t="shared" si="6"/>
        <v>3966.0647988596079</v>
      </c>
      <c r="R105">
        <f>Q105-B105</f>
        <v>589.06479885960789</v>
      </c>
      <c r="S105">
        <f t="shared" si="7"/>
        <v>589.06479885960789</v>
      </c>
      <c r="T105" s="8">
        <f>S105/B105</f>
        <v>0.17443434967711219</v>
      </c>
      <c r="U105">
        <v>838</v>
      </c>
      <c r="V105">
        <f t="shared" si="8"/>
        <v>10603.166379472943</v>
      </c>
      <c r="W105">
        <f t="shared" si="9"/>
        <v>15084</v>
      </c>
      <c r="X105">
        <f t="shared" si="10"/>
        <v>589.06479885960789</v>
      </c>
      <c r="Y105">
        <f t="shared" si="11"/>
        <v>346997.33725551033</v>
      </c>
    </row>
    <row r="106" spans="1:25" x14ac:dyDescent="0.35">
      <c r="A106" s="1">
        <v>41020</v>
      </c>
      <c r="B106">
        <v>3394</v>
      </c>
      <c r="C106">
        <v>3375.7</v>
      </c>
      <c r="D106" s="23">
        <v>27.8</v>
      </c>
      <c r="E106">
        <v>3595</v>
      </c>
      <c r="F106">
        <v>0</v>
      </c>
      <c r="G106">
        <v>3377</v>
      </c>
      <c r="H106">
        <v>1</v>
      </c>
      <c r="I106">
        <f>IF(AND(M106=0,F106=0,H106=0,J106=0,P106=0,K106=0),1,0)</f>
        <v>0</v>
      </c>
      <c r="J106">
        <v>0</v>
      </c>
      <c r="K106">
        <v>0</v>
      </c>
      <c r="L106">
        <v>3116.6666666666665</v>
      </c>
      <c r="M106">
        <v>0</v>
      </c>
      <c r="N106">
        <v>0.50197513651678871</v>
      </c>
      <c r="O106">
        <v>1</v>
      </c>
      <c r="P106">
        <v>0</v>
      </c>
      <c r="Q106">
        <f t="shared" si="6"/>
        <v>4453.5530037632498</v>
      </c>
      <c r="R106">
        <f>Q106-B106</f>
        <v>1059.5530037632498</v>
      </c>
      <c r="S106">
        <f t="shared" si="7"/>
        <v>1059.5530037632498</v>
      </c>
      <c r="T106" s="8">
        <f>S106/B106</f>
        <v>0.3121841496061431</v>
      </c>
      <c r="U106">
        <v>970</v>
      </c>
      <c r="V106">
        <f t="shared" si="8"/>
        <v>19071.954067738494</v>
      </c>
      <c r="W106">
        <f t="shared" si="9"/>
        <v>17460</v>
      </c>
      <c r="X106">
        <f t="shared" si="10"/>
        <v>1059.5530037632498</v>
      </c>
      <c r="Y106">
        <f t="shared" si="11"/>
        <v>1122652.5677837252</v>
      </c>
    </row>
    <row r="107" spans="1:25" x14ac:dyDescent="0.35">
      <c r="A107" s="1">
        <v>41021</v>
      </c>
      <c r="B107">
        <v>3905</v>
      </c>
      <c r="C107">
        <v>3128.8</v>
      </c>
      <c r="D107" s="23">
        <v>28.1</v>
      </c>
      <c r="E107">
        <v>3953</v>
      </c>
      <c r="F107">
        <v>0</v>
      </c>
      <c r="G107">
        <v>3394</v>
      </c>
      <c r="H107">
        <v>0</v>
      </c>
      <c r="I107">
        <f>IF(AND(M107=0,F107=0,H107=0,J107=0,P107=0,K107=0),1,0)</f>
        <v>1</v>
      </c>
      <c r="J107">
        <v>0</v>
      </c>
      <c r="K107">
        <v>0</v>
      </c>
      <c r="L107">
        <v>3305.6666666666665</v>
      </c>
      <c r="M107">
        <v>0</v>
      </c>
      <c r="N107">
        <v>0.55937028000464739</v>
      </c>
      <c r="O107">
        <v>1</v>
      </c>
      <c r="P107">
        <v>0</v>
      </c>
      <c r="Q107">
        <f t="shared" si="6"/>
        <v>4260.6995446674964</v>
      </c>
      <c r="R107">
        <f>Q107-B107</f>
        <v>355.69954466749641</v>
      </c>
      <c r="S107">
        <f t="shared" si="7"/>
        <v>355.69954466749641</v>
      </c>
      <c r="T107" s="8">
        <f>S107/B107</f>
        <v>9.108823166901317E-2</v>
      </c>
      <c r="U107">
        <v>980</v>
      </c>
      <c r="V107">
        <f t="shared" si="8"/>
        <v>6402.5918040149354</v>
      </c>
      <c r="W107">
        <f t="shared" si="9"/>
        <v>17640</v>
      </c>
      <c r="X107">
        <f t="shared" si="10"/>
        <v>355.69954466749641</v>
      </c>
      <c r="Y107">
        <f t="shared" si="11"/>
        <v>126522.16607666427</v>
      </c>
    </row>
    <row r="108" spans="1:25" x14ac:dyDescent="0.35">
      <c r="A108" s="1">
        <v>41022</v>
      </c>
      <c r="B108">
        <v>4628.5</v>
      </c>
      <c r="C108">
        <v>3329.8</v>
      </c>
      <c r="D108" s="23">
        <v>27.9</v>
      </c>
      <c r="E108">
        <v>4628.5</v>
      </c>
      <c r="F108">
        <v>0</v>
      </c>
      <c r="G108">
        <v>3905</v>
      </c>
      <c r="H108">
        <v>0</v>
      </c>
      <c r="I108">
        <f>IF(AND(M108=0,F108=0,H108=0,J108=0,P108=0,K108=0),1,0)</f>
        <v>0</v>
      </c>
      <c r="J108">
        <v>1</v>
      </c>
      <c r="K108">
        <v>0</v>
      </c>
      <c r="L108">
        <v>3558.6666666666665</v>
      </c>
      <c r="M108">
        <v>0</v>
      </c>
      <c r="N108">
        <v>0.58405948646450567</v>
      </c>
      <c r="O108">
        <v>0</v>
      </c>
      <c r="P108">
        <v>0</v>
      </c>
      <c r="Q108">
        <f t="shared" si="6"/>
        <v>3561.748789168747</v>
      </c>
      <c r="R108">
        <f>Q108-B108</f>
        <v>-1066.751210831253</v>
      </c>
      <c r="S108">
        <f t="shared" si="7"/>
        <v>1066.751210831253</v>
      </c>
      <c r="T108" s="8">
        <f>S108/B108</f>
        <v>0.23047449731689598</v>
      </c>
      <c r="U108">
        <v>1058</v>
      </c>
      <c r="V108">
        <f t="shared" si="8"/>
        <v>76806.087179850219</v>
      </c>
      <c r="W108">
        <f t="shared" si="9"/>
        <v>19044</v>
      </c>
      <c r="X108">
        <f t="shared" si="10"/>
        <v>-2133.5024216625061</v>
      </c>
      <c r="Y108">
        <f t="shared" si="11"/>
        <v>4551832.5832397779</v>
      </c>
    </row>
    <row r="109" spans="1:25" x14ac:dyDescent="0.35">
      <c r="A109" s="1">
        <v>41023</v>
      </c>
      <c r="B109">
        <v>2751</v>
      </c>
      <c r="C109">
        <v>3690.1</v>
      </c>
      <c r="D109" s="23">
        <v>27.8</v>
      </c>
      <c r="E109">
        <v>2900</v>
      </c>
      <c r="F109">
        <v>0</v>
      </c>
      <c r="G109">
        <v>4628.5</v>
      </c>
      <c r="H109">
        <v>0</v>
      </c>
      <c r="I109">
        <f>IF(AND(M109=0,F109=0,H109=0,J109=0,P109=0,K109=0),1,0)</f>
        <v>0</v>
      </c>
      <c r="J109">
        <v>0</v>
      </c>
      <c r="K109">
        <v>0</v>
      </c>
      <c r="L109">
        <v>3975.8333333333335</v>
      </c>
      <c r="M109">
        <v>1</v>
      </c>
      <c r="N109">
        <v>0.2818635993958406</v>
      </c>
      <c r="O109">
        <v>0</v>
      </c>
      <c r="P109">
        <v>0</v>
      </c>
      <c r="Q109">
        <f t="shared" si="6"/>
        <v>4246.142712804377</v>
      </c>
      <c r="R109">
        <f>Q109-B109</f>
        <v>1495.142712804377</v>
      </c>
      <c r="S109">
        <f t="shared" si="7"/>
        <v>1495.142712804377</v>
      </c>
      <c r="T109" s="8">
        <f>S109/B109</f>
        <v>0.54349062624659283</v>
      </c>
      <c r="U109">
        <v>819</v>
      </c>
      <c r="V109">
        <f t="shared" si="8"/>
        <v>26912.568830478784</v>
      </c>
      <c r="W109">
        <f t="shared" si="9"/>
        <v>14742</v>
      </c>
      <c r="X109">
        <f t="shared" si="10"/>
        <v>1495.142712804377</v>
      </c>
      <c r="Y109">
        <f t="shared" si="11"/>
        <v>2235451.7316520317</v>
      </c>
    </row>
    <row r="110" spans="1:25" x14ac:dyDescent="0.35">
      <c r="A110" s="1">
        <v>41024</v>
      </c>
      <c r="B110">
        <v>3050</v>
      </c>
      <c r="C110">
        <v>3611.1</v>
      </c>
      <c r="D110" s="23">
        <v>28.3</v>
      </c>
      <c r="E110">
        <v>2827</v>
      </c>
      <c r="F110">
        <v>1</v>
      </c>
      <c r="G110">
        <v>2751</v>
      </c>
      <c r="H110">
        <v>0</v>
      </c>
      <c r="I110">
        <f>IF(AND(M110=0,F110=0,H110=0,J110=0,P110=0,K110=0),1,0)</f>
        <v>0</v>
      </c>
      <c r="J110">
        <v>0</v>
      </c>
      <c r="K110">
        <v>0</v>
      </c>
      <c r="L110">
        <v>3761.5</v>
      </c>
      <c r="M110">
        <v>0</v>
      </c>
      <c r="N110">
        <v>0.53473916579528291</v>
      </c>
      <c r="O110">
        <v>0</v>
      </c>
      <c r="P110">
        <v>0</v>
      </c>
      <c r="Q110">
        <f t="shared" si="6"/>
        <v>3240.5529001889022</v>
      </c>
      <c r="R110">
        <f>Q110-B110</f>
        <v>190.55290018890219</v>
      </c>
      <c r="S110">
        <f t="shared" si="7"/>
        <v>190.55290018890219</v>
      </c>
      <c r="T110" s="8">
        <f>S110/B110</f>
        <v>6.2476360717672846E-2</v>
      </c>
      <c r="U110">
        <v>798</v>
      </c>
      <c r="V110">
        <f t="shared" si="8"/>
        <v>3429.9522034002393</v>
      </c>
      <c r="W110">
        <f t="shared" si="9"/>
        <v>14364</v>
      </c>
      <c r="X110">
        <f t="shared" si="10"/>
        <v>190.55290018890219</v>
      </c>
      <c r="Y110">
        <f t="shared" si="11"/>
        <v>36310.407770401718</v>
      </c>
    </row>
    <row r="111" spans="1:25" x14ac:dyDescent="0.35">
      <c r="A111" s="1">
        <v>41025</v>
      </c>
      <c r="B111">
        <v>3207</v>
      </c>
      <c r="C111">
        <v>3545.7</v>
      </c>
      <c r="D111" s="23">
        <v>28.9</v>
      </c>
      <c r="E111">
        <v>3146</v>
      </c>
      <c r="F111">
        <v>0</v>
      </c>
      <c r="G111">
        <v>3050</v>
      </c>
      <c r="H111">
        <v>0</v>
      </c>
      <c r="I111">
        <f>IF(AND(M111=0,F111=0,H111=0,J111=0,P111=0,K111=0),1,0)</f>
        <v>0</v>
      </c>
      <c r="J111">
        <v>0</v>
      </c>
      <c r="K111">
        <v>0</v>
      </c>
      <c r="L111">
        <v>3476.5</v>
      </c>
      <c r="M111">
        <v>0</v>
      </c>
      <c r="N111">
        <v>0.51824096665504826</v>
      </c>
      <c r="O111">
        <v>0</v>
      </c>
      <c r="P111">
        <v>1</v>
      </c>
      <c r="Q111">
        <f t="shared" si="6"/>
        <v>3764.3241619631813</v>
      </c>
      <c r="R111">
        <f>Q111-B111</f>
        <v>557.32416196318127</v>
      </c>
      <c r="S111">
        <f t="shared" si="7"/>
        <v>557.32416196318127</v>
      </c>
      <c r="T111" s="8">
        <f>S111/B111</f>
        <v>0.17378364888156572</v>
      </c>
      <c r="U111">
        <v>772</v>
      </c>
      <c r="V111">
        <f t="shared" si="8"/>
        <v>10031.834915337262</v>
      </c>
      <c r="W111">
        <f t="shared" si="9"/>
        <v>13896</v>
      </c>
      <c r="X111">
        <f t="shared" si="10"/>
        <v>557.32416196318127</v>
      </c>
      <c r="Y111">
        <f t="shared" si="11"/>
        <v>310610.22150796233</v>
      </c>
    </row>
    <row r="112" spans="1:25" x14ac:dyDescent="0.35">
      <c r="A112" s="1">
        <v>41026</v>
      </c>
      <c r="B112">
        <v>3271</v>
      </c>
      <c r="C112">
        <v>3508.3</v>
      </c>
      <c r="D112" s="23">
        <v>28.5</v>
      </c>
      <c r="E112">
        <v>3377</v>
      </c>
      <c r="F112">
        <v>0</v>
      </c>
      <c r="G112">
        <v>3207</v>
      </c>
      <c r="H112">
        <v>0</v>
      </c>
      <c r="I112">
        <f>IF(AND(M112=0,F112=0,H112=0,J112=0,P112=0,K112=0),1,0)</f>
        <v>0</v>
      </c>
      <c r="J112">
        <v>0</v>
      </c>
      <c r="K112">
        <v>1</v>
      </c>
      <c r="L112">
        <v>3002.6666666666665</v>
      </c>
      <c r="M112">
        <v>0</v>
      </c>
      <c r="N112">
        <v>0.50743580806320432</v>
      </c>
      <c r="O112">
        <v>0</v>
      </c>
      <c r="P112">
        <v>0</v>
      </c>
      <c r="Q112">
        <f t="shared" si="6"/>
        <v>4047.8846731437802</v>
      </c>
      <c r="R112">
        <f>Q112-B112</f>
        <v>776.88467314378022</v>
      </c>
      <c r="S112">
        <f t="shared" si="7"/>
        <v>776.88467314378022</v>
      </c>
      <c r="T112" s="8">
        <f>S112/B112</f>
        <v>0.23750677870491599</v>
      </c>
      <c r="U112">
        <v>1055</v>
      </c>
      <c r="V112">
        <f t="shared" si="8"/>
        <v>13983.924116588045</v>
      </c>
      <c r="W112">
        <f t="shared" si="9"/>
        <v>18990</v>
      </c>
      <c r="X112">
        <f t="shared" si="10"/>
        <v>776.88467314378022</v>
      </c>
      <c r="Y112">
        <f t="shared" si="11"/>
        <v>603549.79536571819</v>
      </c>
    </row>
    <row r="113" spans="1:25" x14ac:dyDescent="0.35">
      <c r="A113" s="1">
        <v>41027</v>
      </c>
      <c r="B113">
        <v>3536</v>
      </c>
      <c r="C113">
        <v>3381.5</v>
      </c>
      <c r="D113" s="23">
        <v>30.3</v>
      </c>
      <c r="E113">
        <v>3394</v>
      </c>
      <c r="F113">
        <v>0</v>
      </c>
      <c r="G113">
        <v>3271</v>
      </c>
      <c r="H113">
        <v>1</v>
      </c>
      <c r="I113">
        <f>IF(AND(M113=0,F113=0,H113=0,J113=0,P113=0,K113=0),1,0)</f>
        <v>0</v>
      </c>
      <c r="J113">
        <v>0</v>
      </c>
      <c r="K113">
        <v>0</v>
      </c>
      <c r="L113">
        <v>3176</v>
      </c>
      <c r="M113">
        <v>0</v>
      </c>
      <c r="N113">
        <v>0.5307888927617056</v>
      </c>
      <c r="O113">
        <v>1</v>
      </c>
      <c r="P113">
        <v>0</v>
      </c>
      <c r="Q113">
        <f t="shared" si="6"/>
        <v>4399.016629502401</v>
      </c>
      <c r="R113">
        <f>Q113-B113</f>
        <v>863.01662950240097</v>
      </c>
      <c r="S113">
        <f t="shared" si="7"/>
        <v>863.01662950240097</v>
      </c>
      <c r="T113" s="8">
        <f>S113/B113</f>
        <v>0.24406578888642561</v>
      </c>
      <c r="U113">
        <v>945</v>
      </c>
      <c r="V113">
        <f t="shared" si="8"/>
        <v>15534.299331043218</v>
      </c>
      <c r="W113">
        <f t="shared" si="9"/>
        <v>17010</v>
      </c>
      <c r="X113">
        <f t="shared" si="10"/>
        <v>863.01662950240097</v>
      </c>
      <c r="Y113">
        <f t="shared" si="11"/>
        <v>744797.70279768447</v>
      </c>
    </row>
    <row r="114" spans="1:25" x14ac:dyDescent="0.35">
      <c r="A114" s="1">
        <v>41028</v>
      </c>
      <c r="B114">
        <v>3774</v>
      </c>
      <c r="C114">
        <v>3163</v>
      </c>
      <c r="D114" s="23">
        <v>32.299999999999997</v>
      </c>
      <c r="E114">
        <v>3905</v>
      </c>
      <c r="F114">
        <v>0</v>
      </c>
      <c r="G114">
        <v>3536</v>
      </c>
      <c r="H114">
        <v>0</v>
      </c>
      <c r="I114">
        <f>IF(AND(M114=0,F114=0,H114=0,J114=0,P114=0,K114=0),1,0)</f>
        <v>1</v>
      </c>
      <c r="J114">
        <v>0</v>
      </c>
      <c r="K114">
        <v>0</v>
      </c>
      <c r="L114">
        <v>3338</v>
      </c>
      <c r="M114">
        <v>0</v>
      </c>
      <c r="N114">
        <v>0.52765191123504129</v>
      </c>
      <c r="O114">
        <v>1</v>
      </c>
      <c r="P114">
        <v>0</v>
      </c>
      <c r="Q114">
        <f t="shared" si="6"/>
        <v>4347.4570700205677</v>
      </c>
      <c r="R114">
        <f>Q114-B114</f>
        <v>573.4570700205677</v>
      </c>
      <c r="S114">
        <f t="shared" si="7"/>
        <v>573.4570700205677</v>
      </c>
      <c r="T114" s="8">
        <f>S114/B114</f>
        <v>0.15194940912044719</v>
      </c>
      <c r="U114">
        <v>1056</v>
      </c>
      <c r="V114">
        <f t="shared" si="8"/>
        <v>10322.227260370219</v>
      </c>
      <c r="W114">
        <f t="shared" si="9"/>
        <v>19008</v>
      </c>
      <c r="X114">
        <f t="shared" si="10"/>
        <v>573.4570700205677</v>
      </c>
      <c r="Y114">
        <f t="shared" si="11"/>
        <v>328853.0111565743</v>
      </c>
    </row>
    <row r="115" spans="1:25" x14ac:dyDescent="0.35">
      <c r="A115" s="1">
        <v>41029</v>
      </c>
      <c r="B115">
        <v>2954</v>
      </c>
      <c r="C115">
        <v>3367.6</v>
      </c>
      <c r="D115" s="23">
        <v>33.4</v>
      </c>
      <c r="E115">
        <v>4628.5</v>
      </c>
      <c r="F115">
        <v>0</v>
      </c>
      <c r="G115">
        <v>3774</v>
      </c>
      <c r="H115">
        <v>0</v>
      </c>
      <c r="I115">
        <f>IF(AND(M115=0,F115=0,H115=0,J115=0,P115=0,K115=0),1,0)</f>
        <v>0</v>
      </c>
      <c r="J115">
        <v>1</v>
      </c>
      <c r="K115">
        <v>0</v>
      </c>
      <c r="L115">
        <v>3527</v>
      </c>
      <c r="M115">
        <v>0</v>
      </c>
      <c r="N115">
        <v>0.40472870919019405</v>
      </c>
      <c r="O115">
        <v>0</v>
      </c>
      <c r="P115">
        <v>0</v>
      </c>
      <c r="Q115">
        <f t="shared" si="6"/>
        <v>3588.5494201551874</v>
      </c>
      <c r="R115">
        <f>Q115-B115</f>
        <v>634.54942015518736</v>
      </c>
      <c r="S115">
        <f t="shared" si="7"/>
        <v>634.54942015518736</v>
      </c>
      <c r="T115" s="8">
        <f>S115/B115</f>
        <v>0.2148102302488786</v>
      </c>
      <c r="U115">
        <v>698</v>
      </c>
      <c r="V115">
        <f t="shared" si="8"/>
        <v>11421.889562793373</v>
      </c>
      <c r="W115">
        <f t="shared" si="9"/>
        <v>12564</v>
      </c>
      <c r="X115">
        <f t="shared" si="10"/>
        <v>634.54942015518736</v>
      </c>
      <c r="Y115">
        <f t="shared" si="11"/>
        <v>402652.96661928447</v>
      </c>
    </row>
    <row r="116" spans="1:25" x14ac:dyDescent="0.35">
      <c r="A116" s="1">
        <v>41030</v>
      </c>
      <c r="B116">
        <v>4732</v>
      </c>
      <c r="C116">
        <v>3348.4</v>
      </c>
      <c r="D116" s="23">
        <v>33.200000000000003</v>
      </c>
      <c r="E116">
        <v>2751</v>
      </c>
      <c r="F116">
        <v>0</v>
      </c>
      <c r="G116">
        <v>2954</v>
      </c>
      <c r="H116">
        <v>0</v>
      </c>
      <c r="I116">
        <f>IF(AND(M116=0,F116=0,H116=0,J116=0,P116=0,K116=0),1,0)</f>
        <v>0</v>
      </c>
      <c r="J116">
        <v>0</v>
      </c>
      <c r="K116">
        <v>0</v>
      </c>
      <c r="L116">
        <v>3421.3333333333335</v>
      </c>
      <c r="M116">
        <v>1</v>
      </c>
      <c r="N116">
        <v>0.70657604275589636</v>
      </c>
      <c r="O116">
        <v>0</v>
      </c>
      <c r="P116">
        <v>0</v>
      </c>
      <c r="Q116">
        <f t="shared" si="6"/>
        <v>3602.4099523157711</v>
      </c>
      <c r="R116">
        <f>Q116-B116</f>
        <v>-1129.5900476842289</v>
      </c>
      <c r="S116">
        <f t="shared" si="7"/>
        <v>1129.5900476842289</v>
      </c>
      <c r="T116" s="8">
        <f>S116/B116</f>
        <v>0.23871302782845075</v>
      </c>
      <c r="U116">
        <v>701</v>
      </c>
      <c r="V116">
        <f t="shared" si="8"/>
        <v>81330.483433264482</v>
      </c>
      <c r="W116">
        <f t="shared" si="9"/>
        <v>12618</v>
      </c>
      <c r="X116">
        <f t="shared" si="10"/>
        <v>-2259.1800953684578</v>
      </c>
      <c r="Y116">
        <f t="shared" si="11"/>
        <v>5103894.703309034</v>
      </c>
    </row>
    <row r="117" spans="1:25" x14ac:dyDescent="0.35">
      <c r="A117" s="1">
        <v>41031</v>
      </c>
      <c r="B117">
        <v>4151</v>
      </c>
      <c r="C117">
        <v>3653.4</v>
      </c>
      <c r="D117" s="23">
        <v>30.3</v>
      </c>
      <c r="E117">
        <v>3050</v>
      </c>
      <c r="F117">
        <v>1</v>
      </c>
      <c r="G117">
        <v>4732</v>
      </c>
      <c r="H117">
        <v>0</v>
      </c>
      <c r="I117">
        <f>IF(AND(M117=0,F117=0,H117=0,J117=0,P117=0,K117=0),1,0)</f>
        <v>0</v>
      </c>
      <c r="J117">
        <v>0</v>
      </c>
      <c r="K117">
        <v>0</v>
      </c>
      <c r="L117">
        <v>3820</v>
      </c>
      <c r="M117">
        <v>0</v>
      </c>
      <c r="N117">
        <v>0.43249680492622283</v>
      </c>
      <c r="O117">
        <v>0</v>
      </c>
      <c r="P117">
        <v>0</v>
      </c>
      <c r="Q117">
        <f t="shared" si="6"/>
        <v>3947.6507206932511</v>
      </c>
      <c r="R117">
        <f>Q117-B117</f>
        <v>-203.34927930674894</v>
      </c>
      <c r="S117">
        <f t="shared" si="7"/>
        <v>203.34927930674894</v>
      </c>
      <c r="T117" s="8">
        <f>S117/B117</f>
        <v>4.8988021996325931E-2</v>
      </c>
      <c r="U117">
        <v>1152</v>
      </c>
      <c r="V117">
        <f t="shared" si="8"/>
        <v>14641.148110085924</v>
      </c>
      <c r="W117">
        <f t="shared" si="9"/>
        <v>20736</v>
      </c>
      <c r="X117">
        <f t="shared" si="10"/>
        <v>-406.69855861349788</v>
      </c>
      <c r="Y117">
        <f t="shared" si="11"/>
        <v>165403.71757829678</v>
      </c>
    </row>
    <row r="118" spans="1:25" x14ac:dyDescent="0.35">
      <c r="A118" s="1">
        <v>41032</v>
      </c>
      <c r="B118">
        <v>4833</v>
      </c>
      <c r="C118">
        <v>3829.4</v>
      </c>
      <c r="D118" s="23">
        <v>32.299999999999997</v>
      </c>
      <c r="E118">
        <v>3207</v>
      </c>
      <c r="F118">
        <v>0</v>
      </c>
      <c r="G118">
        <v>4151</v>
      </c>
      <c r="H118">
        <v>0</v>
      </c>
      <c r="I118">
        <f>IF(AND(M118=0,F118=0,H118=0,J118=0,P118=0,K118=0),1,0)</f>
        <v>0</v>
      </c>
      <c r="J118">
        <v>0</v>
      </c>
      <c r="K118">
        <v>0</v>
      </c>
      <c r="L118">
        <v>3945.6666666666665</v>
      </c>
      <c r="M118">
        <v>0</v>
      </c>
      <c r="N118">
        <v>0.57923782967352155</v>
      </c>
      <c r="O118">
        <v>0</v>
      </c>
      <c r="P118">
        <v>1</v>
      </c>
      <c r="Q118">
        <f t="shared" si="6"/>
        <v>4268.8764577639795</v>
      </c>
      <c r="R118">
        <f>Q118-B118</f>
        <v>-564.12354223602051</v>
      </c>
      <c r="S118">
        <f t="shared" si="7"/>
        <v>564.12354223602051</v>
      </c>
      <c r="T118" s="8">
        <f>S118/B118</f>
        <v>0.1167232655154191</v>
      </c>
      <c r="U118">
        <v>369</v>
      </c>
      <c r="V118">
        <f t="shared" si="8"/>
        <v>40616.895040993477</v>
      </c>
      <c r="W118">
        <f t="shared" si="9"/>
        <v>6642</v>
      </c>
      <c r="X118">
        <f t="shared" si="10"/>
        <v>-1128.247084472041</v>
      </c>
      <c r="Y118">
        <f t="shared" si="11"/>
        <v>1272941.4836196608</v>
      </c>
    </row>
    <row r="119" spans="1:25" x14ac:dyDescent="0.35">
      <c r="A119" s="1">
        <v>41033</v>
      </c>
      <c r="B119">
        <v>4881</v>
      </c>
      <c r="C119">
        <v>4088.8</v>
      </c>
      <c r="D119" s="23">
        <v>33.6</v>
      </c>
      <c r="E119">
        <v>3271</v>
      </c>
      <c r="F119">
        <v>0</v>
      </c>
      <c r="G119">
        <v>4833</v>
      </c>
      <c r="H119">
        <v>0</v>
      </c>
      <c r="I119">
        <f>IF(AND(M119=0,F119=0,H119=0,J119=0,P119=0,K119=0),1,0)</f>
        <v>0</v>
      </c>
      <c r="J119">
        <v>0</v>
      </c>
      <c r="K119">
        <v>1</v>
      </c>
      <c r="L119">
        <v>4572</v>
      </c>
      <c r="M119">
        <v>0</v>
      </c>
      <c r="N119">
        <v>0.50557685604740332</v>
      </c>
      <c r="O119">
        <v>0</v>
      </c>
      <c r="P119">
        <v>0</v>
      </c>
      <c r="Q119">
        <f t="shared" si="6"/>
        <v>4812.2605388566571</v>
      </c>
      <c r="R119">
        <f>Q119-B119</f>
        <v>-68.739461143342851</v>
      </c>
      <c r="S119">
        <f t="shared" si="7"/>
        <v>68.739461143342851</v>
      </c>
      <c r="T119" s="8">
        <f>S119/B119</f>
        <v>1.4083069277472413E-2</v>
      </c>
      <c r="U119">
        <v>1188</v>
      </c>
      <c r="V119">
        <f t="shared" si="8"/>
        <v>4949.2412023206853</v>
      </c>
      <c r="W119">
        <f t="shared" si="9"/>
        <v>21384</v>
      </c>
      <c r="X119">
        <f t="shared" si="10"/>
        <v>-137.4789222866857</v>
      </c>
      <c r="Y119">
        <f t="shared" si="11"/>
        <v>18900.454073108565</v>
      </c>
    </row>
    <row r="120" spans="1:25" x14ac:dyDescent="0.35">
      <c r="A120" s="1">
        <v>41034</v>
      </c>
      <c r="B120">
        <v>4563</v>
      </c>
      <c r="C120">
        <v>4310.2</v>
      </c>
      <c r="D120" s="23">
        <v>30</v>
      </c>
      <c r="E120">
        <v>3536</v>
      </c>
      <c r="F120">
        <v>0</v>
      </c>
      <c r="G120">
        <v>4881</v>
      </c>
      <c r="H120">
        <v>1</v>
      </c>
      <c r="I120">
        <f>IF(AND(M120=0,F120=0,H120=0,J120=0,P120=0,K120=0),1,0)</f>
        <v>0</v>
      </c>
      <c r="J120">
        <v>0</v>
      </c>
      <c r="K120">
        <v>0</v>
      </c>
      <c r="L120">
        <v>4621.666666666667</v>
      </c>
      <c r="M120">
        <v>0</v>
      </c>
      <c r="N120">
        <v>0.46305332868595328</v>
      </c>
      <c r="O120">
        <v>1</v>
      </c>
      <c r="P120">
        <v>0</v>
      </c>
      <c r="Q120">
        <f t="shared" si="6"/>
        <v>5305.7098339475888</v>
      </c>
      <c r="R120">
        <f>Q120-B120</f>
        <v>742.70983394758878</v>
      </c>
      <c r="S120">
        <f t="shared" si="7"/>
        <v>742.70983394758878</v>
      </c>
      <c r="T120" s="8">
        <f>S120/B120</f>
        <v>0.16276787945377794</v>
      </c>
      <c r="U120">
        <v>1440</v>
      </c>
      <c r="V120">
        <f t="shared" si="8"/>
        <v>13368.777011056598</v>
      </c>
      <c r="W120">
        <f t="shared" si="9"/>
        <v>25920</v>
      </c>
      <c r="X120">
        <f t="shared" si="10"/>
        <v>742.70983394758878</v>
      </c>
      <c r="Y120">
        <f t="shared" si="11"/>
        <v>551617.89744245494</v>
      </c>
    </row>
    <row r="121" spans="1:25" x14ac:dyDescent="0.35">
      <c r="A121" s="1">
        <v>41035</v>
      </c>
      <c r="B121">
        <v>5394</v>
      </c>
      <c r="C121">
        <v>4632</v>
      </c>
      <c r="D121" s="23">
        <v>29.8</v>
      </c>
      <c r="E121">
        <v>3774</v>
      </c>
      <c r="F121">
        <v>0</v>
      </c>
      <c r="G121">
        <v>4563</v>
      </c>
      <c r="H121">
        <v>0</v>
      </c>
      <c r="I121">
        <f>IF(AND(M121=0,F121=0,H121=0,J121=0,P121=0,K121=0),1,0)</f>
        <v>1</v>
      </c>
      <c r="J121">
        <v>0</v>
      </c>
      <c r="K121">
        <v>0</v>
      </c>
      <c r="L121">
        <v>4759</v>
      </c>
      <c r="M121">
        <v>0</v>
      </c>
      <c r="N121">
        <v>0.59654932032066921</v>
      </c>
      <c r="O121">
        <v>1</v>
      </c>
      <c r="P121">
        <v>0</v>
      </c>
      <c r="Q121">
        <f t="shared" si="6"/>
        <v>5203.8368006725832</v>
      </c>
      <c r="R121">
        <f>Q121-B121</f>
        <v>-190.16319932741681</v>
      </c>
      <c r="S121">
        <f t="shared" si="7"/>
        <v>190.16319932741681</v>
      </c>
      <c r="T121" s="8">
        <f>S121/B121</f>
        <v>3.5254579037340895E-2</v>
      </c>
      <c r="U121">
        <v>1295</v>
      </c>
      <c r="V121">
        <f t="shared" si="8"/>
        <v>13691.75035157401</v>
      </c>
      <c r="W121">
        <f t="shared" si="9"/>
        <v>23310</v>
      </c>
      <c r="X121">
        <f t="shared" si="10"/>
        <v>-380.32639865483361</v>
      </c>
      <c r="Y121">
        <f t="shared" si="11"/>
        <v>144648.16951375542</v>
      </c>
    </row>
    <row r="122" spans="1:25" x14ac:dyDescent="0.35">
      <c r="A122" s="1">
        <v>41036</v>
      </c>
      <c r="B122">
        <v>4018</v>
      </c>
      <c r="C122">
        <v>4764.3999999999996</v>
      </c>
      <c r="D122" s="23">
        <v>29.9</v>
      </c>
      <c r="E122">
        <v>2954</v>
      </c>
      <c r="F122">
        <v>0</v>
      </c>
      <c r="G122">
        <v>5394</v>
      </c>
      <c r="H122">
        <v>0</v>
      </c>
      <c r="I122">
        <f>IF(AND(M122=0,F122=0,H122=0,J122=0,P122=0,K122=0),1,0)</f>
        <v>0</v>
      </c>
      <c r="J122">
        <v>1</v>
      </c>
      <c r="K122">
        <v>0</v>
      </c>
      <c r="L122">
        <v>4946</v>
      </c>
      <c r="M122">
        <v>0</v>
      </c>
      <c r="N122">
        <v>0.34013012664110609</v>
      </c>
      <c r="O122">
        <v>0</v>
      </c>
      <c r="P122">
        <v>0</v>
      </c>
      <c r="Q122">
        <f t="shared" si="6"/>
        <v>4225.5140855231166</v>
      </c>
      <c r="R122">
        <f>Q122-B122</f>
        <v>207.51408552311659</v>
      </c>
      <c r="S122">
        <f t="shared" si="7"/>
        <v>207.51408552311659</v>
      </c>
      <c r="T122" s="8">
        <f>S122/B122</f>
        <v>5.1646113868371479E-2</v>
      </c>
      <c r="U122">
        <v>913</v>
      </c>
      <c r="V122">
        <f t="shared" si="8"/>
        <v>3735.2535394160986</v>
      </c>
      <c r="W122">
        <f t="shared" si="9"/>
        <v>16434</v>
      </c>
      <c r="X122">
        <f t="shared" si="10"/>
        <v>207.51408552311659</v>
      </c>
      <c r="Y122">
        <f t="shared" si="11"/>
        <v>43062.095690495349</v>
      </c>
    </row>
    <row r="123" spans="1:25" x14ac:dyDescent="0.35">
      <c r="A123" s="1">
        <v>41037</v>
      </c>
      <c r="B123">
        <v>4112</v>
      </c>
      <c r="C123">
        <v>4737.8</v>
      </c>
      <c r="D123" s="23">
        <v>29.7</v>
      </c>
      <c r="E123">
        <v>4732</v>
      </c>
      <c r="F123">
        <v>0</v>
      </c>
      <c r="G123">
        <v>4018</v>
      </c>
      <c r="H123">
        <v>0</v>
      </c>
      <c r="I123">
        <f>IF(AND(M123=0,F123=0,H123=0,J123=0,P123=0,K123=0),1,0)</f>
        <v>0</v>
      </c>
      <c r="J123">
        <v>0</v>
      </c>
      <c r="K123">
        <v>0</v>
      </c>
      <c r="L123">
        <v>4658.333333333333</v>
      </c>
      <c r="M123">
        <v>1</v>
      </c>
      <c r="N123">
        <v>0.51092134309283144</v>
      </c>
      <c r="O123">
        <v>0</v>
      </c>
      <c r="P123">
        <v>0</v>
      </c>
      <c r="Q123">
        <f t="shared" si="6"/>
        <v>4929.410669293633</v>
      </c>
      <c r="R123">
        <f>Q123-B123</f>
        <v>817.41066929363296</v>
      </c>
      <c r="S123">
        <f t="shared" si="7"/>
        <v>817.41066929363296</v>
      </c>
      <c r="T123" s="8">
        <f>S123/B123</f>
        <v>0.19878664136518312</v>
      </c>
      <c r="U123">
        <v>955</v>
      </c>
      <c r="V123">
        <f t="shared" si="8"/>
        <v>14713.392047285393</v>
      </c>
      <c r="W123">
        <f t="shared" si="9"/>
        <v>17190</v>
      </c>
      <c r="X123">
        <f t="shared" si="10"/>
        <v>817.41066929363296</v>
      </c>
      <c r="Y123">
        <f t="shared" si="11"/>
        <v>668160.20227506501</v>
      </c>
    </row>
    <row r="124" spans="1:25" x14ac:dyDescent="0.35">
      <c r="A124" s="1">
        <v>41038</v>
      </c>
      <c r="B124">
        <v>4315</v>
      </c>
      <c r="C124">
        <v>4593.6000000000004</v>
      </c>
      <c r="D124" s="23">
        <v>29.9</v>
      </c>
      <c r="E124">
        <v>4151</v>
      </c>
      <c r="F124">
        <v>1</v>
      </c>
      <c r="G124">
        <v>4112</v>
      </c>
      <c r="H124">
        <v>0</v>
      </c>
      <c r="I124">
        <f>IF(AND(M124=0,F124=0,H124=0,J124=0,P124=0,K124=0),1,0)</f>
        <v>0</v>
      </c>
      <c r="J124">
        <v>0</v>
      </c>
      <c r="K124">
        <v>0</v>
      </c>
      <c r="L124">
        <v>4508</v>
      </c>
      <c r="M124">
        <v>0</v>
      </c>
      <c r="N124">
        <v>0.52358545370047638</v>
      </c>
      <c r="O124">
        <v>0</v>
      </c>
      <c r="P124">
        <v>0</v>
      </c>
      <c r="Q124">
        <f t="shared" si="6"/>
        <v>4389.4974726539967</v>
      </c>
      <c r="R124">
        <f>Q124-B124</f>
        <v>74.497472653996738</v>
      </c>
      <c r="S124">
        <f t="shared" si="7"/>
        <v>74.497472653996738</v>
      </c>
      <c r="T124" s="8">
        <f>S124/B124</f>
        <v>1.7264767706604112E-2</v>
      </c>
      <c r="U124">
        <v>902</v>
      </c>
      <c r="V124">
        <f t="shared" si="8"/>
        <v>1340.9545077719413</v>
      </c>
      <c r="W124">
        <f t="shared" si="9"/>
        <v>16236</v>
      </c>
      <c r="X124">
        <f t="shared" si="10"/>
        <v>74.497472653996738</v>
      </c>
      <c r="Y124">
        <f t="shared" si="11"/>
        <v>5549.8734318329916</v>
      </c>
    </row>
    <row r="125" spans="1:25" x14ac:dyDescent="0.35">
      <c r="A125" s="1">
        <v>41039</v>
      </c>
      <c r="B125">
        <v>4869</v>
      </c>
      <c r="C125">
        <v>4480.3999999999996</v>
      </c>
      <c r="D125" s="23">
        <v>30.2</v>
      </c>
      <c r="E125">
        <v>4833</v>
      </c>
      <c r="F125">
        <v>0</v>
      </c>
      <c r="G125">
        <v>4315</v>
      </c>
      <c r="H125">
        <v>0</v>
      </c>
      <c r="I125">
        <f>IF(AND(M125=0,F125=0,H125=0,J125=0,P125=0,K125=0),1,0)</f>
        <v>0</v>
      </c>
      <c r="J125">
        <v>0</v>
      </c>
      <c r="K125">
        <v>0</v>
      </c>
      <c r="L125">
        <v>4148.333333333333</v>
      </c>
      <c r="M125">
        <v>0</v>
      </c>
      <c r="N125">
        <v>0.5643662135471128</v>
      </c>
      <c r="O125">
        <v>0</v>
      </c>
      <c r="P125">
        <v>1</v>
      </c>
      <c r="Q125">
        <f t="shared" si="6"/>
        <v>4947.2721350867305</v>
      </c>
      <c r="R125">
        <f>Q125-B125</f>
        <v>78.272135086730486</v>
      </c>
      <c r="S125">
        <f t="shared" si="7"/>
        <v>78.272135086730486</v>
      </c>
      <c r="T125" s="8">
        <f>S125/B125</f>
        <v>1.6075607945518686E-2</v>
      </c>
      <c r="U125">
        <v>777</v>
      </c>
      <c r="V125">
        <f t="shared" si="8"/>
        <v>1408.8984315611488</v>
      </c>
      <c r="W125">
        <f t="shared" si="9"/>
        <v>13986</v>
      </c>
      <c r="X125">
        <f t="shared" si="10"/>
        <v>78.272135086730486</v>
      </c>
      <c r="Y125">
        <f t="shared" si="11"/>
        <v>6126.5271310353855</v>
      </c>
    </row>
    <row r="126" spans="1:25" x14ac:dyDescent="0.35">
      <c r="A126" s="1">
        <v>41040</v>
      </c>
      <c r="B126">
        <v>4844</v>
      </c>
      <c r="C126">
        <v>4541.6000000000004</v>
      </c>
      <c r="D126" s="23">
        <v>30</v>
      </c>
      <c r="E126">
        <v>4881</v>
      </c>
      <c r="F126">
        <v>0</v>
      </c>
      <c r="G126">
        <v>4869</v>
      </c>
      <c r="H126">
        <v>0</v>
      </c>
      <c r="I126">
        <f>IF(AND(M126=0,F126=0,H126=0,J126=0,P126=0,K126=0),1,0)</f>
        <v>0</v>
      </c>
      <c r="J126">
        <v>0</v>
      </c>
      <c r="K126">
        <v>1</v>
      </c>
      <c r="L126">
        <v>4432</v>
      </c>
      <c r="M126">
        <v>0</v>
      </c>
      <c r="N126">
        <v>0.49709538747531079</v>
      </c>
      <c r="O126">
        <v>0</v>
      </c>
      <c r="P126">
        <v>0</v>
      </c>
      <c r="Q126">
        <f t="shared" si="6"/>
        <v>5352.8968728845057</v>
      </c>
      <c r="R126">
        <f>Q126-B126</f>
        <v>508.89687288450568</v>
      </c>
      <c r="S126">
        <f t="shared" si="7"/>
        <v>508.89687288450568</v>
      </c>
      <c r="T126" s="8">
        <f>S126/B126</f>
        <v>0.10505715790349003</v>
      </c>
      <c r="U126">
        <v>1476</v>
      </c>
      <c r="V126">
        <f t="shared" si="8"/>
        <v>9160.1437119211023</v>
      </c>
      <c r="W126">
        <f t="shared" si="9"/>
        <v>26568</v>
      </c>
      <c r="X126">
        <f t="shared" si="10"/>
        <v>508.89687288450568</v>
      </c>
      <c r="Y126">
        <f t="shared" si="11"/>
        <v>258976.02723162874</v>
      </c>
    </row>
    <row r="127" spans="1:25" x14ac:dyDescent="0.35">
      <c r="A127" s="1">
        <v>41041</v>
      </c>
      <c r="B127">
        <v>5278</v>
      </c>
      <c r="C127">
        <v>4431.6000000000004</v>
      </c>
      <c r="D127" s="23">
        <v>30</v>
      </c>
      <c r="E127">
        <v>4563</v>
      </c>
      <c r="F127">
        <v>0</v>
      </c>
      <c r="G127">
        <v>4844</v>
      </c>
      <c r="H127">
        <v>1</v>
      </c>
      <c r="I127">
        <f>IF(AND(M127=0,F127=0,H127=0,J127=0,P127=0,K127=0),1,0)</f>
        <v>0</v>
      </c>
      <c r="J127">
        <v>0</v>
      </c>
      <c r="K127">
        <v>0</v>
      </c>
      <c r="L127">
        <v>4676</v>
      </c>
      <c r="M127">
        <v>0</v>
      </c>
      <c r="N127">
        <v>0.55042407342860467</v>
      </c>
      <c r="O127">
        <v>1</v>
      </c>
      <c r="P127">
        <v>0</v>
      </c>
      <c r="Q127">
        <f t="shared" si="6"/>
        <v>5586.4322342300384</v>
      </c>
      <c r="R127">
        <f>Q127-B127</f>
        <v>308.43223423003838</v>
      </c>
      <c r="S127">
        <f t="shared" si="7"/>
        <v>308.43223423003838</v>
      </c>
      <c r="T127" s="8">
        <f>S127/B127</f>
        <v>5.8437331229639705E-2</v>
      </c>
      <c r="U127">
        <v>891</v>
      </c>
      <c r="V127">
        <f t="shared" si="8"/>
        <v>5551.7802161406908</v>
      </c>
      <c r="W127">
        <f t="shared" si="9"/>
        <v>16038</v>
      </c>
      <c r="X127">
        <f t="shared" si="10"/>
        <v>308.43223423003838</v>
      </c>
      <c r="Y127">
        <f t="shared" si="11"/>
        <v>95130.44311213326</v>
      </c>
    </row>
    <row r="128" spans="1:25" x14ac:dyDescent="0.35">
      <c r="A128" s="1">
        <v>41042</v>
      </c>
      <c r="B128">
        <v>7177</v>
      </c>
      <c r="C128">
        <v>4683.6000000000004</v>
      </c>
      <c r="D128" s="23">
        <v>30</v>
      </c>
      <c r="E128">
        <v>5394</v>
      </c>
      <c r="F128">
        <v>0</v>
      </c>
      <c r="G128">
        <v>5278</v>
      </c>
      <c r="H128">
        <v>0</v>
      </c>
      <c r="I128">
        <f>IF(AND(M128=0,F128=0,H128=0,J128=0,P128=0,K128=0),1,0)</f>
        <v>1</v>
      </c>
      <c r="J128">
        <v>0</v>
      </c>
      <c r="K128">
        <v>0</v>
      </c>
      <c r="L128">
        <v>4997</v>
      </c>
      <c r="M128">
        <v>0</v>
      </c>
      <c r="N128">
        <v>0.7206343673753921</v>
      </c>
      <c r="O128">
        <v>1</v>
      </c>
      <c r="P128">
        <v>0</v>
      </c>
      <c r="Q128">
        <f t="shared" si="6"/>
        <v>5833.6106991983334</v>
      </c>
      <c r="R128">
        <f>Q128-B128</f>
        <v>-1343.3893008016666</v>
      </c>
      <c r="S128">
        <f t="shared" si="7"/>
        <v>1343.3893008016666</v>
      </c>
      <c r="T128" s="8">
        <f>S128/B128</f>
        <v>0.18717978275068506</v>
      </c>
      <c r="U128">
        <v>545</v>
      </c>
      <c r="V128">
        <f t="shared" si="8"/>
        <v>96724.029657720006</v>
      </c>
      <c r="W128">
        <f t="shared" si="9"/>
        <v>9810</v>
      </c>
      <c r="X128">
        <f t="shared" si="10"/>
        <v>-2686.7786016033333</v>
      </c>
      <c r="Y128">
        <f t="shared" si="11"/>
        <v>7218779.2540335637</v>
      </c>
    </row>
    <row r="129" spans="1:25" x14ac:dyDescent="0.35">
      <c r="A129" s="1">
        <v>41043</v>
      </c>
      <c r="B129">
        <v>3609</v>
      </c>
      <c r="C129">
        <v>5296.6</v>
      </c>
      <c r="D129" s="23">
        <v>30.2</v>
      </c>
      <c r="E129">
        <v>4018</v>
      </c>
      <c r="F129">
        <v>0</v>
      </c>
      <c r="G129">
        <v>7177</v>
      </c>
      <c r="H129">
        <v>0</v>
      </c>
      <c r="I129">
        <f>IF(AND(M129=0,F129=0,H129=0,J129=0,P129=0,K129=0),1,0)</f>
        <v>0</v>
      </c>
      <c r="J129">
        <v>1</v>
      </c>
      <c r="K129">
        <v>0</v>
      </c>
      <c r="L129">
        <v>5766.333333333333</v>
      </c>
      <c r="M129">
        <v>0</v>
      </c>
      <c r="N129">
        <v>8.5453700476356448E-2</v>
      </c>
      <c r="O129">
        <v>0</v>
      </c>
      <c r="P129">
        <v>0</v>
      </c>
      <c r="Q129">
        <f t="shared" si="6"/>
        <v>5250.9960340333364</v>
      </c>
      <c r="R129">
        <f>Q129-B129</f>
        <v>1641.9960340333364</v>
      </c>
      <c r="S129">
        <f t="shared" si="7"/>
        <v>1641.9960340333364</v>
      </c>
      <c r="T129" s="8">
        <f>S129/B129</f>
        <v>0.45497257800868285</v>
      </c>
      <c r="U129">
        <v>1371</v>
      </c>
      <c r="V129">
        <f t="shared" si="8"/>
        <v>29555.928612600055</v>
      </c>
      <c r="W129">
        <f t="shared" si="9"/>
        <v>24678</v>
      </c>
      <c r="X129">
        <f t="shared" si="10"/>
        <v>1641.9960340333364</v>
      </c>
      <c r="Y129">
        <f t="shared" si="11"/>
        <v>2696150.9757812056</v>
      </c>
    </row>
    <row r="130" spans="1:25" x14ac:dyDescent="0.35">
      <c r="A130" s="1">
        <v>41044</v>
      </c>
      <c r="B130">
        <v>4596</v>
      </c>
      <c r="C130">
        <v>5155.3999999999996</v>
      </c>
      <c r="D130" s="24">
        <v>30.2</v>
      </c>
      <c r="E130">
        <v>4112</v>
      </c>
      <c r="F130">
        <v>0</v>
      </c>
      <c r="G130">
        <v>3609</v>
      </c>
      <c r="H130">
        <v>0</v>
      </c>
      <c r="I130">
        <f>IF(AND(M130=0,F130=0,H130=0,J130=0,P130=0,K130=0),1,0)</f>
        <v>0</v>
      </c>
      <c r="J130">
        <v>0</v>
      </c>
      <c r="K130">
        <v>0</v>
      </c>
      <c r="L130">
        <v>5354.666666666667</v>
      </c>
      <c r="M130">
        <v>1</v>
      </c>
      <c r="N130">
        <v>0.61467410247472987</v>
      </c>
      <c r="O130">
        <v>0</v>
      </c>
      <c r="P130">
        <v>0</v>
      </c>
      <c r="Q130">
        <f t="shared" si="6"/>
        <v>4827.5490750669551</v>
      </c>
      <c r="R130">
        <f>Q130-B130</f>
        <v>231.54907506695508</v>
      </c>
      <c r="S130">
        <f t="shared" si="7"/>
        <v>231.54907506695508</v>
      </c>
      <c r="T130" s="8">
        <f>S130/B130</f>
        <v>5.0380564635978044E-2</v>
      </c>
      <c r="U130">
        <v>729</v>
      </c>
      <c r="V130">
        <f t="shared" si="8"/>
        <v>4167.8833512051915</v>
      </c>
      <c r="W130">
        <f t="shared" si="9"/>
        <v>13122</v>
      </c>
      <c r="X130">
        <f t="shared" si="10"/>
        <v>231.54907506695508</v>
      </c>
      <c r="Y130">
        <f t="shared" si="11"/>
        <v>53614.9741643624</v>
      </c>
    </row>
    <row r="131" spans="1:25" x14ac:dyDescent="0.35">
      <c r="A131" s="1">
        <v>41045</v>
      </c>
      <c r="B131">
        <v>4910</v>
      </c>
      <c r="C131">
        <v>5100.8</v>
      </c>
      <c r="D131" s="24">
        <v>29.9</v>
      </c>
      <c r="E131">
        <v>4315</v>
      </c>
      <c r="F131">
        <v>1</v>
      </c>
      <c r="G131">
        <v>4596</v>
      </c>
      <c r="H131">
        <v>0</v>
      </c>
      <c r="I131">
        <f>IF(AND(M131=0,F131=0,H131=0,J131=0,P131=0,K131=0),1,0)</f>
        <v>0</v>
      </c>
      <c r="J131">
        <v>0</v>
      </c>
      <c r="K131">
        <v>0</v>
      </c>
      <c r="L131">
        <v>5127.333333333333</v>
      </c>
      <c r="M131">
        <v>0</v>
      </c>
      <c r="N131">
        <v>0.53648193331009641</v>
      </c>
      <c r="O131">
        <v>0</v>
      </c>
      <c r="P131">
        <v>0</v>
      </c>
      <c r="Q131">
        <f t="shared" ref="Q131:Q194" si="12">$AB$2+SUMPRODUCT(C131:K131,$AC$2:$AK$2)</f>
        <v>4783.3905116755395</v>
      </c>
      <c r="R131">
        <f>Q131-B131</f>
        <v>-126.60948832446047</v>
      </c>
      <c r="S131">
        <f t="shared" ref="S131:S194" si="13">ABS(R131)</f>
        <v>126.60948832446047</v>
      </c>
      <c r="T131" s="8">
        <f>S131/B131</f>
        <v>2.5786046501926778E-2</v>
      </c>
      <c r="U131">
        <v>683</v>
      </c>
      <c r="V131">
        <f t="shared" ref="V131:V194" si="14">IF(R131&lt;0,R131*-72,R131*18)</f>
        <v>9115.883159361154</v>
      </c>
      <c r="W131">
        <f t="shared" ref="W131:W194" si="15">U131*18</f>
        <v>12294</v>
      </c>
      <c r="X131">
        <f t="shared" ref="X131:X194" si="16">IF(R131&lt;0,R131*2,R131)</f>
        <v>-253.21897664892094</v>
      </c>
      <c r="Y131">
        <f t="shared" ref="Y131:Y194" si="17">X131^2</f>
        <v>64119.85013512677</v>
      </c>
    </row>
    <row r="132" spans="1:25" x14ac:dyDescent="0.35">
      <c r="A132" s="1">
        <v>41046</v>
      </c>
      <c r="B132">
        <v>5297</v>
      </c>
      <c r="C132">
        <v>5114</v>
      </c>
      <c r="D132" s="24">
        <v>29.4</v>
      </c>
      <c r="E132">
        <v>4869</v>
      </c>
      <c r="F132">
        <v>0</v>
      </c>
      <c r="G132">
        <v>4910</v>
      </c>
      <c r="H132">
        <v>0</v>
      </c>
      <c r="I132">
        <f>IF(AND(M132=0,F132=0,H132=0,J132=0,P132=0,K132=0),1,0)</f>
        <v>0</v>
      </c>
      <c r="J132">
        <v>0</v>
      </c>
      <c r="K132">
        <v>0</v>
      </c>
      <c r="L132">
        <v>4371.666666666667</v>
      </c>
      <c r="M132">
        <v>0</v>
      </c>
      <c r="N132">
        <v>0.54496340188218895</v>
      </c>
      <c r="O132">
        <v>0</v>
      </c>
      <c r="P132">
        <v>1</v>
      </c>
      <c r="Q132">
        <f t="shared" si="12"/>
        <v>5388.6645860616318</v>
      </c>
      <c r="R132">
        <f>Q132-B132</f>
        <v>91.66458606163178</v>
      </c>
      <c r="S132">
        <f t="shared" si="13"/>
        <v>91.66458606163178</v>
      </c>
      <c r="T132" s="8">
        <f>S132/B132</f>
        <v>1.730500020042133E-2</v>
      </c>
      <c r="U132">
        <v>768</v>
      </c>
      <c r="V132">
        <f t="shared" si="14"/>
        <v>1649.962549109372</v>
      </c>
      <c r="W132">
        <f t="shared" si="15"/>
        <v>13824</v>
      </c>
      <c r="X132">
        <f t="shared" si="16"/>
        <v>91.66458606163178</v>
      </c>
      <c r="Y132">
        <f t="shared" si="17"/>
        <v>8402.3963378502995</v>
      </c>
    </row>
    <row r="133" spans="1:25" x14ac:dyDescent="0.35">
      <c r="A133" s="1">
        <v>41047</v>
      </c>
      <c r="B133">
        <v>5306</v>
      </c>
      <c r="C133">
        <v>5117.8</v>
      </c>
      <c r="D133" s="24">
        <v>29.5</v>
      </c>
      <c r="E133">
        <v>4844</v>
      </c>
      <c r="F133">
        <v>0</v>
      </c>
      <c r="G133">
        <v>5297</v>
      </c>
      <c r="H133">
        <v>0</v>
      </c>
      <c r="I133">
        <f>IF(AND(M133=0,F133=0,H133=0,J133=0,P133=0,K133=0),1,0)</f>
        <v>0</v>
      </c>
      <c r="J133">
        <v>0</v>
      </c>
      <c r="K133">
        <v>1</v>
      </c>
      <c r="L133">
        <v>4934.333333333333</v>
      </c>
      <c r="M133">
        <v>0</v>
      </c>
      <c r="N133">
        <v>0.5010456605088881</v>
      </c>
      <c r="O133">
        <v>0</v>
      </c>
      <c r="P133">
        <v>0</v>
      </c>
      <c r="Q133">
        <f t="shared" si="12"/>
        <v>5704.6516052837524</v>
      </c>
      <c r="R133">
        <f>Q133-B133</f>
        <v>398.65160528375236</v>
      </c>
      <c r="S133">
        <f t="shared" si="13"/>
        <v>398.65160528375236</v>
      </c>
      <c r="T133" s="8">
        <f>S133/B133</f>
        <v>7.5132228662599387E-2</v>
      </c>
      <c r="U133">
        <v>890</v>
      </c>
      <c r="V133">
        <f t="shared" si="14"/>
        <v>7175.7288951075425</v>
      </c>
      <c r="W133">
        <f t="shared" si="15"/>
        <v>16020</v>
      </c>
      <c r="X133">
        <f t="shared" si="16"/>
        <v>398.65160528375236</v>
      </c>
      <c r="Y133">
        <f t="shared" si="17"/>
        <v>158923.10239531269</v>
      </c>
    </row>
    <row r="134" spans="1:25" x14ac:dyDescent="0.35">
      <c r="A134" s="1">
        <v>41048</v>
      </c>
      <c r="B134">
        <v>5362</v>
      </c>
      <c r="C134">
        <v>4743.6000000000004</v>
      </c>
      <c r="D134" s="24">
        <v>30.4</v>
      </c>
      <c r="E134">
        <v>5278</v>
      </c>
      <c r="F134">
        <v>0</v>
      </c>
      <c r="G134">
        <v>5306</v>
      </c>
      <c r="H134">
        <v>1</v>
      </c>
      <c r="I134">
        <f>IF(AND(M134=0,F134=0,H134=0,J134=0,P134=0,K134=0),1,0)</f>
        <v>0</v>
      </c>
      <c r="J134">
        <v>0</v>
      </c>
      <c r="K134">
        <v>0</v>
      </c>
      <c r="L134">
        <v>5171</v>
      </c>
      <c r="M134">
        <v>0</v>
      </c>
      <c r="N134">
        <v>0.50650633205530382</v>
      </c>
      <c r="O134">
        <v>1</v>
      </c>
      <c r="P134">
        <v>0</v>
      </c>
      <c r="Q134">
        <f t="shared" si="12"/>
        <v>6029.3782294448556</v>
      </c>
      <c r="R134">
        <f>Q134-B134</f>
        <v>667.37822944485561</v>
      </c>
      <c r="S134">
        <f t="shared" si="13"/>
        <v>667.37822944485561</v>
      </c>
      <c r="T134" s="8">
        <f>S134/B134</f>
        <v>0.12446442175398277</v>
      </c>
      <c r="U134">
        <v>931</v>
      </c>
      <c r="V134">
        <f t="shared" si="14"/>
        <v>12012.808130007401</v>
      </c>
      <c r="W134">
        <f t="shared" si="15"/>
        <v>16758</v>
      </c>
      <c r="X134">
        <f t="shared" si="16"/>
        <v>667.37822944485561</v>
      </c>
      <c r="Y134">
        <f t="shared" si="17"/>
        <v>445393.70113695035</v>
      </c>
    </row>
    <row r="135" spans="1:25" x14ac:dyDescent="0.35">
      <c r="A135" s="1">
        <v>41049</v>
      </c>
      <c r="B135">
        <v>5483</v>
      </c>
      <c r="C135">
        <v>5094.2</v>
      </c>
      <c r="D135" s="24">
        <v>30.1</v>
      </c>
      <c r="E135">
        <v>7177</v>
      </c>
      <c r="F135">
        <v>0</v>
      </c>
      <c r="G135">
        <v>5362</v>
      </c>
      <c r="H135">
        <v>0</v>
      </c>
      <c r="I135">
        <f>IF(AND(M135=0,F135=0,H135=0,J135=0,P135=0,K135=0),1,0)</f>
        <v>1</v>
      </c>
      <c r="J135">
        <v>0</v>
      </c>
      <c r="K135">
        <v>0</v>
      </c>
      <c r="L135">
        <v>5321.666666666667</v>
      </c>
      <c r="M135">
        <v>0</v>
      </c>
      <c r="N135">
        <v>0.51405832461949574</v>
      </c>
      <c r="O135">
        <v>1</v>
      </c>
      <c r="P135">
        <v>0</v>
      </c>
      <c r="Q135">
        <f t="shared" si="12"/>
        <v>6448.5612612740015</v>
      </c>
      <c r="R135">
        <f>Q135-B135</f>
        <v>965.56126127400148</v>
      </c>
      <c r="S135">
        <f t="shared" si="13"/>
        <v>965.56126127400148</v>
      </c>
      <c r="T135" s="8">
        <f>S135/B135</f>
        <v>0.17610090484661708</v>
      </c>
      <c r="U135">
        <v>741</v>
      </c>
      <c r="V135">
        <f t="shared" si="14"/>
        <v>17380.102702932025</v>
      </c>
      <c r="W135">
        <f t="shared" si="15"/>
        <v>13338</v>
      </c>
      <c r="X135">
        <f t="shared" si="16"/>
        <v>965.56126127400148</v>
      </c>
      <c r="Y135">
        <f t="shared" si="17"/>
        <v>932308.54927304049</v>
      </c>
    </row>
    <row r="136" spans="1:25" x14ac:dyDescent="0.35">
      <c r="A136" s="1">
        <v>41050</v>
      </c>
      <c r="B136">
        <v>3884</v>
      </c>
      <c r="C136">
        <v>5271.6</v>
      </c>
      <c r="D136" s="24">
        <v>30.8</v>
      </c>
      <c r="E136">
        <v>3609</v>
      </c>
      <c r="F136">
        <v>0</v>
      </c>
      <c r="G136">
        <v>5483</v>
      </c>
      <c r="H136">
        <v>0</v>
      </c>
      <c r="I136">
        <f>IF(AND(M136=0,F136=0,H136=0,J136=0,P136=0,K136=0),1,0)</f>
        <v>0</v>
      </c>
      <c r="J136">
        <v>1</v>
      </c>
      <c r="K136">
        <v>0</v>
      </c>
      <c r="L136">
        <v>5383.666666666667</v>
      </c>
      <c r="M136">
        <v>0</v>
      </c>
      <c r="N136">
        <v>0.31422098292087836</v>
      </c>
      <c r="O136">
        <v>0</v>
      </c>
      <c r="P136">
        <v>0</v>
      </c>
      <c r="Q136">
        <f t="shared" si="12"/>
        <v>4621.1268976574538</v>
      </c>
      <c r="R136">
        <f>Q136-B136</f>
        <v>737.12689765745381</v>
      </c>
      <c r="S136">
        <f t="shared" si="13"/>
        <v>737.12689765745381</v>
      </c>
      <c r="T136" s="8">
        <f>S136/B136</f>
        <v>0.18978550403127029</v>
      </c>
      <c r="U136">
        <v>1133</v>
      </c>
      <c r="V136">
        <f t="shared" si="14"/>
        <v>13268.284157834169</v>
      </c>
      <c r="W136">
        <f t="shared" si="15"/>
        <v>20394</v>
      </c>
      <c r="X136">
        <f t="shared" si="16"/>
        <v>737.12689765745381</v>
      </c>
      <c r="Y136">
        <f t="shared" si="17"/>
        <v>543356.06325010234</v>
      </c>
    </row>
    <row r="137" spans="1:25" x14ac:dyDescent="0.35">
      <c r="A137" s="1">
        <v>41051</v>
      </c>
      <c r="B137">
        <v>4569</v>
      </c>
      <c r="C137">
        <v>5066.3999999999996</v>
      </c>
      <c r="D137" s="24">
        <v>30.9</v>
      </c>
      <c r="E137">
        <v>4596</v>
      </c>
      <c r="F137">
        <v>0</v>
      </c>
      <c r="G137">
        <v>3884</v>
      </c>
      <c r="H137">
        <v>0</v>
      </c>
      <c r="I137">
        <f>IF(AND(M137=0,F137=0,H137=0,J137=0,P137=0,K137=0),1,0)</f>
        <v>0</v>
      </c>
      <c r="J137">
        <v>0</v>
      </c>
      <c r="K137">
        <v>0</v>
      </c>
      <c r="L137">
        <v>4909.666666666667</v>
      </c>
      <c r="M137">
        <v>1</v>
      </c>
      <c r="N137">
        <v>0.57958638317648425</v>
      </c>
      <c r="O137">
        <v>0</v>
      </c>
      <c r="P137">
        <v>0</v>
      </c>
      <c r="Q137">
        <f t="shared" si="12"/>
        <v>4998.9702033921894</v>
      </c>
      <c r="R137">
        <f>Q137-B137</f>
        <v>429.97020339218943</v>
      </c>
      <c r="S137">
        <f t="shared" si="13"/>
        <v>429.97020339218943</v>
      </c>
      <c r="T137" s="8">
        <f>S137/B137</f>
        <v>9.4105975791680771E-2</v>
      </c>
      <c r="U137">
        <v>876</v>
      </c>
      <c r="V137">
        <f t="shared" si="14"/>
        <v>7739.4636610594098</v>
      </c>
      <c r="W137">
        <f t="shared" si="15"/>
        <v>15768</v>
      </c>
      <c r="X137">
        <f t="shared" si="16"/>
        <v>429.97020339218943</v>
      </c>
      <c r="Y137">
        <f t="shared" si="17"/>
        <v>184874.37580512074</v>
      </c>
    </row>
    <row r="138" spans="1:25" x14ac:dyDescent="0.35">
      <c r="A138" s="1">
        <v>41052</v>
      </c>
      <c r="B138">
        <v>4568</v>
      </c>
      <c r="C138">
        <v>4920.8</v>
      </c>
      <c r="D138" s="24">
        <v>30.3</v>
      </c>
      <c r="E138">
        <v>4910</v>
      </c>
      <c r="F138">
        <v>1</v>
      </c>
      <c r="G138">
        <v>4569</v>
      </c>
      <c r="H138">
        <v>0</v>
      </c>
      <c r="I138">
        <f>IF(AND(M138=0,F138=0,H138=0,J138=0,P138=0,K138=0),1,0)</f>
        <v>0</v>
      </c>
      <c r="J138">
        <v>0</v>
      </c>
      <c r="K138">
        <v>0</v>
      </c>
      <c r="L138">
        <v>4645.333333333333</v>
      </c>
      <c r="M138">
        <v>0</v>
      </c>
      <c r="N138">
        <v>0.49988381549901245</v>
      </c>
      <c r="O138">
        <v>0</v>
      </c>
      <c r="P138">
        <v>0</v>
      </c>
      <c r="Q138">
        <f t="shared" si="12"/>
        <v>4847.4264541530829</v>
      </c>
      <c r="R138">
        <f>Q138-B138</f>
        <v>279.42645415308289</v>
      </c>
      <c r="S138">
        <f t="shared" si="13"/>
        <v>279.42645415308289</v>
      </c>
      <c r="T138" s="8">
        <f>S138/B138</f>
        <v>6.1170414656979616E-2</v>
      </c>
      <c r="U138">
        <v>914</v>
      </c>
      <c r="V138">
        <f t="shared" si="14"/>
        <v>5029.676174755492</v>
      </c>
      <c r="W138">
        <f t="shared" si="15"/>
        <v>16452</v>
      </c>
      <c r="X138">
        <f t="shared" si="16"/>
        <v>279.42645415308289</v>
      </c>
      <c r="Y138">
        <f t="shared" si="17"/>
        <v>78079.143280564938</v>
      </c>
    </row>
    <row r="139" spans="1:25" x14ac:dyDescent="0.35">
      <c r="A139" s="1">
        <v>41053</v>
      </c>
      <c r="B139">
        <v>5522</v>
      </c>
      <c r="C139">
        <v>4773.2</v>
      </c>
      <c r="D139" s="24">
        <v>30.2</v>
      </c>
      <c r="E139">
        <v>5297</v>
      </c>
      <c r="F139">
        <v>0</v>
      </c>
      <c r="G139">
        <v>4568</v>
      </c>
      <c r="H139">
        <v>0</v>
      </c>
      <c r="I139">
        <f>IF(AND(M139=0,F139=0,H139=0,J139=0,P139=0,K139=0),1,0)</f>
        <v>0</v>
      </c>
      <c r="J139">
        <v>0</v>
      </c>
      <c r="K139">
        <v>0</v>
      </c>
      <c r="L139">
        <v>4340.333333333333</v>
      </c>
      <c r="M139">
        <v>0</v>
      </c>
      <c r="N139">
        <v>0.61084001394214016</v>
      </c>
      <c r="O139">
        <v>0</v>
      </c>
      <c r="P139">
        <v>1</v>
      </c>
      <c r="Q139">
        <f t="shared" si="12"/>
        <v>5253.9668169262695</v>
      </c>
      <c r="R139">
        <f>Q139-B139</f>
        <v>-268.03318307373047</v>
      </c>
      <c r="S139">
        <f t="shared" si="13"/>
        <v>268.03318307373047</v>
      </c>
      <c r="T139" s="8">
        <f>S139/B139</f>
        <v>4.8539149415742569E-2</v>
      </c>
      <c r="U139">
        <v>227</v>
      </c>
      <c r="V139">
        <f t="shared" si="14"/>
        <v>19298.389181308594</v>
      </c>
      <c r="W139">
        <f t="shared" si="15"/>
        <v>4086</v>
      </c>
      <c r="X139">
        <f t="shared" si="16"/>
        <v>-536.06636614746094</v>
      </c>
      <c r="Y139">
        <f t="shared" si="17"/>
        <v>287367.14891454368</v>
      </c>
    </row>
    <row r="140" spans="1:25" x14ac:dyDescent="0.35">
      <c r="A140" s="1">
        <v>41054</v>
      </c>
      <c r="B140">
        <v>5481</v>
      </c>
      <c r="C140">
        <v>4805.2</v>
      </c>
      <c r="D140" s="24">
        <v>30.2</v>
      </c>
      <c r="E140">
        <v>5306</v>
      </c>
      <c r="F140">
        <v>0</v>
      </c>
      <c r="G140">
        <v>5522</v>
      </c>
      <c r="H140">
        <v>0</v>
      </c>
      <c r="I140">
        <f>IF(AND(M140=0,F140=0,H140=0,J140=0,P140=0,K140=0),1,0)</f>
        <v>0</v>
      </c>
      <c r="J140">
        <v>0</v>
      </c>
      <c r="K140">
        <v>1</v>
      </c>
      <c r="L140">
        <v>4886.333333333333</v>
      </c>
      <c r="M140">
        <v>0</v>
      </c>
      <c r="N140">
        <v>0.49523643545950968</v>
      </c>
      <c r="O140">
        <v>0</v>
      </c>
      <c r="P140">
        <v>0</v>
      </c>
      <c r="Q140">
        <f t="shared" si="12"/>
        <v>5765.3254152592544</v>
      </c>
      <c r="R140">
        <f>Q140-B140</f>
        <v>284.32541525925444</v>
      </c>
      <c r="S140">
        <f t="shared" si="13"/>
        <v>284.32541525925444</v>
      </c>
      <c r="T140" s="8">
        <f>S140/B140</f>
        <v>5.1874733672551437E-2</v>
      </c>
      <c r="U140">
        <v>959</v>
      </c>
      <c r="V140">
        <f t="shared" si="14"/>
        <v>5117.8574746665799</v>
      </c>
      <c r="W140">
        <f t="shared" si="15"/>
        <v>17262</v>
      </c>
      <c r="X140">
        <f t="shared" si="16"/>
        <v>284.32541525925444</v>
      </c>
      <c r="Y140">
        <f t="shared" si="17"/>
        <v>80840.941762347473</v>
      </c>
    </row>
    <row r="141" spans="1:25" x14ac:dyDescent="0.35">
      <c r="A141" s="1">
        <v>41055</v>
      </c>
      <c r="B141">
        <v>5617</v>
      </c>
      <c r="C141">
        <v>4804.8</v>
      </c>
      <c r="D141" s="24">
        <v>30.1</v>
      </c>
      <c r="E141">
        <v>5362</v>
      </c>
      <c r="F141">
        <v>0</v>
      </c>
      <c r="G141">
        <v>5481</v>
      </c>
      <c r="H141">
        <v>1</v>
      </c>
      <c r="I141">
        <f>IF(AND(M141=0,F141=0,H141=0,J141=0,P141=0,K141=0),1,0)</f>
        <v>0</v>
      </c>
      <c r="J141">
        <v>0</v>
      </c>
      <c r="K141">
        <v>0</v>
      </c>
      <c r="L141">
        <v>5190.333333333333</v>
      </c>
      <c r="M141">
        <v>0</v>
      </c>
      <c r="N141">
        <v>0.51580109213430925</v>
      </c>
      <c r="O141">
        <v>1</v>
      </c>
      <c r="P141">
        <v>0</v>
      </c>
      <c r="Q141">
        <f t="shared" si="12"/>
        <v>6125.648027094343</v>
      </c>
      <c r="R141">
        <f>Q141-B141</f>
        <v>508.64802709434298</v>
      </c>
      <c r="S141">
        <f t="shared" si="13"/>
        <v>508.64802709434298</v>
      </c>
      <c r="T141" s="8">
        <f>S141/B141</f>
        <v>9.0555105411134582E-2</v>
      </c>
      <c r="U141">
        <v>1070</v>
      </c>
      <c r="V141">
        <f t="shared" si="14"/>
        <v>9155.6644876981736</v>
      </c>
      <c r="W141">
        <f t="shared" si="15"/>
        <v>19260</v>
      </c>
      <c r="X141">
        <f t="shared" si="16"/>
        <v>508.64802709434298</v>
      </c>
      <c r="Y141">
        <f t="shared" si="17"/>
        <v>258722.81546696747</v>
      </c>
    </row>
    <row r="142" spans="1:25" x14ac:dyDescent="0.35">
      <c r="A142" s="1">
        <v>41056</v>
      </c>
      <c r="B142">
        <v>4964</v>
      </c>
      <c r="C142">
        <v>5151.3999999999996</v>
      </c>
      <c r="D142" s="24">
        <v>30.7</v>
      </c>
      <c r="E142">
        <v>5483</v>
      </c>
      <c r="F142">
        <v>0</v>
      </c>
      <c r="G142">
        <v>5617</v>
      </c>
      <c r="H142">
        <v>0</v>
      </c>
      <c r="I142">
        <f>IF(AND(M142=0,F142=0,H142=0,J142=0,P142=0,K142=0),1,0)</f>
        <v>1</v>
      </c>
      <c r="J142">
        <v>0</v>
      </c>
      <c r="K142">
        <v>0</v>
      </c>
      <c r="L142">
        <v>5540</v>
      </c>
      <c r="M142">
        <v>0</v>
      </c>
      <c r="N142">
        <v>0.42413152085511791</v>
      </c>
      <c r="O142">
        <v>1</v>
      </c>
      <c r="P142">
        <v>0</v>
      </c>
      <c r="Q142">
        <f t="shared" si="12"/>
        <v>6155.3125428629746</v>
      </c>
      <c r="R142">
        <f>Q142-B142</f>
        <v>1191.3125428629746</v>
      </c>
      <c r="S142">
        <f t="shared" si="13"/>
        <v>1191.3125428629746</v>
      </c>
      <c r="T142" s="8">
        <f>S142/B142</f>
        <v>0.23999043973871367</v>
      </c>
      <c r="U142">
        <v>1623</v>
      </c>
      <c r="V142">
        <f t="shared" si="14"/>
        <v>21443.625771533545</v>
      </c>
      <c r="W142">
        <f t="shared" si="15"/>
        <v>29214</v>
      </c>
      <c r="X142">
        <f t="shared" si="16"/>
        <v>1191.3125428629746</v>
      </c>
      <c r="Y142">
        <f t="shared" si="17"/>
        <v>1419225.5747826467</v>
      </c>
    </row>
    <row r="143" spans="1:25" x14ac:dyDescent="0.35">
      <c r="A143" s="1">
        <v>41057</v>
      </c>
      <c r="B143">
        <v>3782</v>
      </c>
      <c r="C143">
        <v>5230.3999999999996</v>
      </c>
      <c r="D143" s="24">
        <v>30.3</v>
      </c>
      <c r="E143">
        <v>3884</v>
      </c>
      <c r="F143">
        <v>0</v>
      </c>
      <c r="G143">
        <v>4964</v>
      </c>
      <c r="H143">
        <v>0</v>
      </c>
      <c r="I143">
        <f>IF(AND(M143=0,F143=0,H143=0,J143=0,P143=0,K143=0),1,0)</f>
        <v>0</v>
      </c>
      <c r="J143">
        <v>1</v>
      </c>
      <c r="K143">
        <v>0</v>
      </c>
      <c r="L143">
        <v>5354</v>
      </c>
      <c r="M143">
        <v>0</v>
      </c>
      <c r="N143">
        <v>0.36266991983269431</v>
      </c>
      <c r="O143">
        <v>0</v>
      </c>
      <c r="P143">
        <v>0</v>
      </c>
      <c r="Q143">
        <f t="shared" si="12"/>
        <v>4503.0257848237525</v>
      </c>
      <c r="R143">
        <f>Q143-B143</f>
        <v>721.02578482375247</v>
      </c>
      <c r="S143">
        <f t="shared" si="13"/>
        <v>721.02578482375247</v>
      </c>
      <c r="T143" s="8">
        <f>S143/B143</f>
        <v>0.19064669085768177</v>
      </c>
      <c r="U143">
        <v>1334</v>
      </c>
      <c r="V143">
        <f t="shared" si="14"/>
        <v>12978.464126827545</v>
      </c>
      <c r="W143">
        <f t="shared" si="15"/>
        <v>24012</v>
      </c>
      <c r="X143">
        <f t="shared" si="16"/>
        <v>721.02578482375247</v>
      </c>
      <c r="Y143">
        <f t="shared" si="17"/>
        <v>519878.18238070823</v>
      </c>
    </row>
    <row r="144" spans="1:25" x14ac:dyDescent="0.35">
      <c r="A144" s="1">
        <v>41058</v>
      </c>
      <c r="B144">
        <v>4148</v>
      </c>
      <c r="C144">
        <v>5073.2</v>
      </c>
      <c r="D144" s="24">
        <v>30.6</v>
      </c>
      <c r="E144">
        <v>4569</v>
      </c>
      <c r="F144">
        <v>0</v>
      </c>
      <c r="G144">
        <v>3782</v>
      </c>
      <c r="H144">
        <v>0</v>
      </c>
      <c r="I144">
        <f>IF(AND(M144=0,F144=0,H144=0,J144=0,P144=0,K144=0),1,0)</f>
        <v>0</v>
      </c>
      <c r="J144">
        <v>0</v>
      </c>
      <c r="K144">
        <v>0</v>
      </c>
      <c r="L144">
        <v>4787.666666666667</v>
      </c>
      <c r="M144">
        <v>1</v>
      </c>
      <c r="N144">
        <v>0.54252352736144993</v>
      </c>
      <c r="O144">
        <v>0</v>
      </c>
      <c r="P144">
        <v>0</v>
      </c>
      <c r="Q144">
        <f t="shared" si="12"/>
        <v>4960.6151034634095</v>
      </c>
      <c r="R144">
        <f>Q144-B144</f>
        <v>812.61510346340947</v>
      </c>
      <c r="S144">
        <f t="shared" si="13"/>
        <v>812.61510346340947</v>
      </c>
      <c r="T144" s="8">
        <f>S144/B144</f>
        <v>0.19590528048780365</v>
      </c>
      <c r="U144">
        <v>1221</v>
      </c>
      <c r="V144">
        <f t="shared" si="14"/>
        <v>14627.07186234137</v>
      </c>
      <c r="W144">
        <f t="shared" si="15"/>
        <v>21978</v>
      </c>
      <c r="X144">
        <f t="shared" si="16"/>
        <v>812.61510346340947</v>
      </c>
      <c r="Y144">
        <f t="shared" si="17"/>
        <v>660343.30637684767</v>
      </c>
    </row>
    <row r="145" spans="1:25" x14ac:dyDescent="0.35">
      <c r="A145" s="1">
        <v>41059</v>
      </c>
      <c r="B145">
        <v>4465</v>
      </c>
      <c r="C145">
        <v>4798.3999999999996</v>
      </c>
      <c r="D145" s="24">
        <v>30.1</v>
      </c>
      <c r="E145">
        <v>4568</v>
      </c>
      <c r="F145">
        <v>1</v>
      </c>
      <c r="G145">
        <v>4148</v>
      </c>
      <c r="H145">
        <v>0</v>
      </c>
      <c r="I145">
        <f>IF(AND(M145=0,F145=0,H145=0,J145=0,P145=0,K145=0),1,0)</f>
        <v>0</v>
      </c>
      <c r="J145">
        <v>0</v>
      </c>
      <c r="K145">
        <v>0</v>
      </c>
      <c r="L145">
        <v>4298</v>
      </c>
      <c r="M145">
        <v>0</v>
      </c>
      <c r="N145">
        <v>0.53683048681305912</v>
      </c>
      <c r="O145">
        <v>0</v>
      </c>
      <c r="P145">
        <v>0</v>
      </c>
      <c r="Q145">
        <f t="shared" si="12"/>
        <v>4583.854489764517</v>
      </c>
      <c r="R145">
        <f>Q145-B145</f>
        <v>118.85448976451698</v>
      </c>
      <c r="S145">
        <f t="shared" si="13"/>
        <v>118.85448976451698</v>
      </c>
      <c r="T145" s="8">
        <f>S145/B145</f>
        <v>2.66191466437888E-2</v>
      </c>
      <c r="U145">
        <v>731</v>
      </c>
      <c r="V145">
        <f t="shared" si="14"/>
        <v>2139.3808157613057</v>
      </c>
      <c r="W145">
        <f t="shared" si="15"/>
        <v>13158</v>
      </c>
      <c r="X145">
        <f t="shared" si="16"/>
        <v>118.85448976451698</v>
      </c>
      <c r="Y145">
        <f t="shared" si="17"/>
        <v>14126.389737183672</v>
      </c>
    </row>
    <row r="146" spans="1:25" x14ac:dyDescent="0.35">
      <c r="A146" s="1">
        <v>41060</v>
      </c>
      <c r="B146">
        <v>4885</v>
      </c>
      <c r="C146">
        <v>4595.2</v>
      </c>
      <c r="D146" s="24">
        <v>32.6</v>
      </c>
      <c r="E146">
        <v>5522</v>
      </c>
      <c r="F146">
        <v>0</v>
      </c>
      <c r="G146">
        <v>4465</v>
      </c>
      <c r="H146">
        <v>0</v>
      </c>
      <c r="I146">
        <f>IF(AND(M146=0,F146=0,H146=0,J146=0,P146=0,K146=0),1,0)</f>
        <v>0</v>
      </c>
      <c r="J146">
        <v>0</v>
      </c>
      <c r="K146">
        <v>0</v>
      </c>
      <c r="L146">
        <v>4131.666666666667</v>
      </c>
      <c r="M146">
        <v>0</v>
      </c>
      <c r="N146">
        <v>0.54879749041477865</v>
      </c>
      <c r="O146">
        <v>0</v>
      </c>
      <c r="P146">
        <v>1</v>
      </c>
      <c r="Q146">
        <f t="shared" si="12"/>
        <v>5226.4687550981362</v>
      </c>
      <c r="R146">
        <f>Q146-B146</f>
        <v>341.46875509813617</v>
      </c>
      <c r="S146">
        <f t="shared" si="13"/>
        <v>341.46875509813617</v>
      </c>
      <c r="T146" s="8">
        <f>S146/B146</f>
        <v>6.9901485178738218E-2</v>
      </c>
      <c r="U146">
        <v>546</v>
      </c>
      <c r="V146">
        <f t="shared" si="14"/>
        <v>6146.4375917664511</v>
      </c>
      <c r="W146">
        <f t="shared" si="15"/>
        <v>9828</v>
      </c>
      <c r="X146">
        <f t="shared" si="16"/>
        <v>341.46875509813617</v>
      </c>
      <c r="Y146">
        <f t="shared" si="17"/>
        <v>116600.91070827089</v>
      </c>
    </row>
    <row r="147" spans="1:25" x14ac:dyDescent="0.35">
      <c r="A147" s="1">
        <v>41061</v>
      </c>
      <c r="B147">
        <v>6633</v>
      </c>
      <c r="C147">
        <v>4448.8</v>
      </c>
      <c r="D147" s="24">
        <v>31.6</v>
      </c>
      <c r="E147">
        <v>5481</v>
      </c>
      <c r="F147">
        <v>0</v>
      </c>
      <c r="G147">
        <v>4885</v>
      </c>
      <c r="H147">
        <v>0</v>
      </c>
      <c r="I147">
        <f>IF(AND(M147=0,F147=0,H147=0,J147=0,P147=0,K147=0),1,0)</f>
        <v>0</v>
      </c>
      <c r="J147">
        <v>0</v>
      </c>
      <c r="K147">
        <v>1</v>
      </c>
      <c r="L147">
        <v>4499.333333333333</v>
      </c>
      <c r="M147">
        <v>0</v>
      </c>
      <c r="N147">
        <v>0.70309050772626935</v>
      </c>
      <c r="O147">
        <v>0</v>
      </c>
      <c r="P147">
        <v>0</v>
      </c>
      <c r="Q147">
        <f t="shared" si="12"/>
        <v>5478.0558579903682</v>
      </c>
      <c r="R147">
        <f>Q147-B147</f>
        <v>-1154.9441420096318</v>
      </c>
      <c r="S147">
        <f t="shared" si="13"/>
        <v>1154.9441420096318</v>
      </c>
      <c r="T147" s="8">
        <f>S147/B147</f>
        <v>0.17412093200808559</v>
      </c>
      <c r="U147">
        <v>2869</v>
      </c>
      <c r="V147">
        <f t="shared" si="14"/>
        <v>83155.978224693492</v>
      </c>
      <c r="W147">
        <f t="shared" si="15"/>
        <v>51642</v>
      </c>
      <c r="X147">
        <f t="shared" si="16"/>
        <v>-2309.8882840192637</v>
      </c>
      <c r="Y147">
        <f t="shared" si="17"/>
        <v>5335583.8846494583</v>
      </c>
    </row>
    <row r="148" spans="1:25" x14ac:dyDescent="0.35">
      <c r="A148" s="1">
        <v>41062</v>
      </c>
      <c r="B148">
        <v>5081</v>
      </c>
      <c r="C148">
        <v>4782.6000000000004</v>
      </c>
      <c r="D148" s="24">
        <v>30.6</v>
      </c>
      <c r="E148">
        <v>5617</v>
      </c>
      <c r="F148">
        <v>0</v>
      </c>
      <c r="G148">
        <v>6633</v>
      </c>
      <c r="H148">
        <v>1</v>
      </c>
      <c r="I148">
        <f>IF(AND(M148=0,F148=0,H148=0,J148=0,P148=0,K148=0),1,0)</f>
        <v>0</v>
      </c>
      <c r="J148">
        <v>0</v>
      </c>
      <c r="K148">
        <v>0</v>
      </c>
      <c r="L148">
        <v>5327.666666666667</v>
      </c>
      <c r="M148">
        <v>0</v>
      </c>
      <c r="N148">
        <v>0.31968165446729407</v>
      </c>
      <c r="O148">
        <v>1</v>
      </c>
      <c r="P148">
        <v>0</v>
      </c>
      <c r="Q148">
        <f t="shared" si="12"/>
        <v>6541.4006446543426</v>
      </c>
      <c r="R148">
        <f>Q148-B148</f>
        <v>1460.4006446543426</v>
      </c>
      <c r="S148">
        <f t="shared" si="13"/>
        <v>1460.4006446543426</v>
      </c>
      <c r="T148" s="8">
        <f>S148/B148</f>
        <v>0.28742386236062639</v>
      </c>
      <c r="U148">
        <v>1212</v>
      </c>
      <c r="V148">
        <f t="shared" si="14"/>
        <v>26287.211603778167</v>
      </c>
      <c r="W148">
        <f t="shared" si="15"/>
        <v>21816</v>
      </c>
      <c r="X148">
        <f t="shared" si="16"/>
        <v>1460.4006446543426</v>
      </c>
      <c r="Y148">
        <f t="shared" si="17"/>
        <v>2132770.0429068194</v>
      </c>
    </row>
    <row r="149" spans="1:25" x14ac:dyDescent="0.35">
      <c r="A149" s="1">
        <v>41063</v>
      </c>
      <c r="B149">
        <v>4951</v>
      </c>
      <c r="C149">
        <v>5042.3999999999996</v>
      </c>
      <c r="D149" s="24">
        <v>30.3</v>
      </c>
      <c r="E149">
        <v>4964</v>
      </c>
      <c r="F149">
        <v>0</v>
      </c>
      <c r="G149">
        <v>5081</v>
      </c>
      <c r="H149">
        <v>0</v>
      </c>
      <c r="I149">
        <f>IF(AND(M149=0,F149=0,H149=0,J149=0,P149=0,K149=0),1,0)</f>
        <v>1</v>
      </c>
      <c r="J149">
        <v>0</v>
      </c>
      <c r="K149">
        <v>0</v>
      </c>
      <c r="L149">
        <v>5533</v>
      </c>
      <c r="M149">
        <v>0</v>
      </c>
      <c r="N149">
        <v>0.4848960148716161</v>
      </c>
      <c r="O149">
        <v>1</v>
      </c>
      <c r="P149">
        <v>0</v>
      </c>
      <c r="Q149">
        <f t="shared" si="12"/>
        <v>5817.3813858094672</v>
      </c>
      <c r="R149">
        <f>Q149-B149</f>
        <v>866.38138580946725</v>
      </c>
      <c r="S149">
        <f t="shared" si="13"/>
        <v>866.38138580946725</v>
      </c>
      <c r="T149" s="8">
        <f>S149/B149</f>
        <v>0.17499119083204751</v>
      </c>
      <c r="U149">
        <v>1540</v>
      </c>
      <c r="V149">
        <f t="shared" si="14"/>
        <v>15594.86494457041</v>
      </c>
      <c r="W149">
        <f t="shared" si="15"/>
        <v>27720</v>
      </c>
      <c r="X149">
        <f t="shared" si="16"/>
        <v>866.38138580946725</v>
      </c>
      <c r="Y149">
        <f t="shared" si="17"/>
        <v>750616.70567713294</v>
      </c>
    </row>
    <row r="150" spans="1:25" x14ac:dyDescent="0.35">
      <c r="A150" s="1">
        <v>41064</v>
      </c>
      <c r="B150">
        <v>4124</v>
      </c>
      <c r="C150">
        <v>5203</v>
      </c>
      <c r="D150" s="24">
        <v>30.8</v>
      </c>
      <c r="E150">
        <v>3782</v>
      </c>
      <c r="F150">
        <v>0</v>
      </c>
      <c r="G150">
        <v>4951</v>
      </c>
      <c r="H150">
        <v>0</v>
      </c>
      <c r="I150">
        <f>IF(AND(M150=0,F150=0,H150=0,J150=0,P150=0,K150=0),1,0)</f>
        <v>0</v>
      </c>
      <c r="J150">
        <v>1</v>
      </c>
      <c r="K150">
        <v>0</v>
      </c>
      <c r="L150">
        <v>5555</v>
      </c>
      <c r="M150">
        <v>0</v>
      </c>
      <c r="N150">
        <v>0.40391541768328104</v>
      </c>
      <c r="O150">
        <v>0</v>
      </c>
      <c r="P150">
        <v>0</v>
      </c>
      <c r="Q150">
        <f t="shared" si="12"/>
        <v>4468.5413905929836</v>
      </c>
      <c r="R150">
        <f>Q150-B150</f>
        <v>344.54139059298359</v>
      </c>
      <c r="S150">
        <f t="shared" si="13"/>
        <v>344.54139059298359</v>
      </c>
      <c r="T150" s="8">
        <f>S150/B150</f>
        <v>8.3545439038065855E-2</v>
      </c>
      <c r="U150">
        <v>1023</v>
      </c>
      <c r="V150">
        <f t="shared" si="14"/>
        <v>6201.7450306737046</v>
      </c>
      <c r="W150">
        <f t="shared" si="15"/>
        <v>18414</v>
      </c>
      <c r="X150">
        <f t="shared" si="16"/>
        <v>344.54139059298359</v>
      </c>
      <c r="Y150">
        <f t="shared" si="17"/>
        <v>118708.76983174687</v>
      </c>
    </row>
    <row r="151" spans="1:25" x14ac:dyDescent="0.35">
      <c r="A151" s="1">
        <v>41065</v>
      </c>
      <c r="B151">
        <v>4156</v>
      </c>
      <c r="C151">
        <v>5134.8</v>
      </c>
      <c r="D151" s="24">
        <v>30.7</v>
      </c>
      <c r="E151">
        <v>4148</v>
      </c>
      <c r="F151">
        <v>0</v>
      </c>
      <c r="G151">
        <v>4124</v>
      </c>
      <c r="H151">
        <v>0</v>
      </c>
      <c r="I151">
        <f>IF(AND(M151=0,F151=0,H151=0,J151=0,P151=0,K151=0),1,0)</f>
        <v>0</v>
      </c>
      <c r="J151">
        <v>0</v>
      </c>
      <c r="K151">
        <v>0</v>
      </c>
      <c r="L151">
        <v>4718.666666666667</v>
      </c>
      <c r="M151">
        <v>1</v>
      </c>
      <c r="N151">
        <v>0.50371790403160221</v>
      </c>
      <c r="O151">
        <v>0</v>
      </c>
      <c r="P151">
        <v>0</v>
      </c>
      <c r="Q151">
        <f t="shared" si="12"/>
        <v>4993.2662726628459</v>
      </c>
      <c r="R151">
        <f>Q151-B151</f>
        <v>837.26627266284595</v>
      </c>
      <c r="S151">
        <f t="shared" si="13"/>
        <v>837.26627266284595</v>
      </c>
      <c r="T151" s="8">
        <f>S151/B151</f>
        <v>0.2014596421229177</v>
      </c>
      <c r="U151">
        <v>1406</v>
      </c>
      <c r="V151">
        <f t="shared" si="14"/>
        <v>15070.792907931227</v>
      </c>
      <c r="W151">
        <f t="shared" si="15"/>
        <v>25308</v>
      </c>
      <c r="X151">
        <f t="shared" si="16"/>
        <v>837.26627266284595</v>
      </c>
      <c r="Y151">
        <f t="shared" si="17"/>
        <v>701014.81133873505</v>
      </c>
    </row>
    <row r="152" spans="1:25" x14ac:dyDescent="0.35">
      <c r="A152" s="1">
        <v>41066</v>
      </c>
      <c r="B152">
        <v>4261</v>
      </c>
      <c r="C152">
        <v>4989</v>
      </c>
      <c r="D152" s="24">
        <v>29.9</v>
      </c>
      <c r="E152">
        <v>4465</v>
      </c>
      <c r="F152">
        <v>1</v>
      </c>
      <c r="G152">
        <v>4156</v>
      </c>
      <c r="H152">
        <v>0</v>
      </c>
      <c r="I152">
        <f>IF(AND(M152=0,F152=0,H152=0,J152=0,P152=0,K152=0),1,0)</f>
        <v>0</v>
      </c>
      <c r="J152">
        <v>0</v>
      </c>
      <c r="K152">
        <v>0</v>
      </c>
      <c r="L152">
        <v>4410.333333333333</v>
      </c>
      <c r="M152">
        <v>0</v>
      </c>
      <c r="N152">
        <v>0.51219937260369464</v>
      </c>
      <c r="O152">
        <v>0</v>
      </c>
      <c r="P152">
        <v>0</v>
      </c>
      <c r="Q152">
        <f t="shared" si="12"/>
        <v>4636.6855754033304</v>
      </c>
      <c r="R152">
        <f>Q152-B152</f>
        <v>375.6855754033304</v>
      </c>
      <c r="S152">
        <f t="shared" si="13"/>
        <v>375.6855754033304</v>
      </c>
      <c r="T152" s="8">
        <f>S152/B152</f>
        <v>8.8168405398575553E-2</v>
      </c>
      <c r="U152">
        <v>1465</v>
      </c>
      <c r="V152">
        <f t="shared" si="14"/>
        <v>6762.3403572599473</v>
      </c>
      <c r="W152">
        <f t="shared" si="15"/>
        <v>26370</v>
      </c>
      <c r="X152">
        <f t="shared" si="16"/>
        <v>375.6855754033304</v>
      </c>
      <c r="Y152">
        <f t="shared" si="17"/>
        <v>141139.65156613145</v>
      </c>
    </row>
    <row r="153" spans="1:25" x14ac:dyDescent="0.35">
      <c r="A153" s="1">
        <v>41067</v>
      </c>
      <c r="B153">
        <v>3967</v>
      </c>
      <c r="C153">
        <v>4514.6000000000004</v>
      </c>
      <c r="D153" s="24">
        <v>30.3</v>
      </c>
      <c r="E153">
        <v>4885</v>
      </c>
      <c r="F153">
        <v>0</v>
      </c>
      <c r="G153">
        <v>4261</v>
      </c>
      <c r="H153">
        <v>0</v>
      </c>
      <c r="I153">
        <f>IF(AND(M153=0,F153=0,H153=0,J153=0,P153=0,K153=0),1,0)</f>
        <v>0</v>
      </c>
      <c r="J153">
        <v>0</v>
      </c>
      <c r="K153">
        <v>0</v>
      </c>
      <c r="L153">
        <v>4180.333333333333</v>
      </c>
      <c r="M153">
        <v>0</v>
      </c>
      <c r="N153">
        <v>0.46584175670965494</v>
      </c>
      <c r="O153">
        <v>0</v>
      </c>
      <c r="P153">
        <v>1</v>
      </c>
      <c r="Q153">
        <f t="shared" si="12"/>
        <v>4957.457458980125</v>
      </c>
      <c r="R153">
        <f>Q153-B153</f>
        <v>990.45745898012501</v>
      </c>
      <c r="S153">
        <f t="shared" si="13"/>
        <v>990.45745898012501</v>
      </c>
      <c r="T153" s="8">
        <f>S153/B153</f>
        <v>0.2496741767028296</v>
      </c>
      <c r="U153">
        <v>1760</v>
      </c>
      <c r="V153">
        <f t="shared" si="14"/>
        <v>17828.23426164225</v>
      </c>
      <c r="W153">
        <f t="shared" si="15"/>
        <v>31680</v>
      </c>
      <c r="X153">
        <f t="shared" si="16"/>
        <v>990.45745898012501</v>
      </c>
      <c r="Y153">
        <f t="shared" si="17"/>
        <v>981005.97804936604</v>
      </c>
    </row>
    <row r="154" spans="1:25" x14ac:dyDescent="0.35">
      <c r="A154" s="1">
        <v>41068</v>
      </c>
      <c r="B154">
        <v>4510</v>
      </c>
      <c r="C154">
        <v>4291.8</v>
      </c>
      <c r="D154" s="24">
        <v>30.8</v>
      </c>
      <c r="E154">
        <v>6633</v>
      </c>
      <c r="F154">
        <v>0</v>
      </c>
      <c r="G154">
        <v>3967</v>
      </c>
      <c r="H154">
        <v>0</v>
      </c>
      <c r="I154">
        <f>IF(AND(M154=0,F154=0,H154=0,J154=0,P154=0,K154=0),1,0)</f>
        <v>0</v>
      </c>
      <c r="J154">
        <v>0</v>
      </c>
      <c r="K154">
        <v>1</v>
      </c>
      <c r="L154">
        <v>4128</v>
      </c>
      <c r="M154">
        <v>0</v>
      </c>
      <c r="N154">
        <v>0.56308818403624961</v>
      </c>
      <c r="O154">
        <v>0</v>
      </c>
      <c r="P154">
        <v>0</v>
      </c>
      <c r="Q154">
        <f t="shared" si="12"/>
        <v>5393.9012517965602</v>
      </c>
      <c r="R154">
        <f>Q154-B154</f>
        <v>883.90125179656025</v>
      </c>
      <c r="S154">
        <f t="shared" si="13"/>
        <v>883.90125179656025</v>
      </c>
      <c r="T154" s="8">
        <f>S154/B154</f>
        <v>0.19598697379081159</v>
      </c>
      <c r="U154">
        <v>1099</v>
      </c>
      <c r="V154">
        <f t="shared" si="14"/>
        <v>15910.222532338084</v>
      </c>
      <c r="W154">
        <f t="shared" si="15"/>
        <v>19782</v>
      </c>
      <c r="X154">
        <f t="shared" si="16"/>
        <v>883.90125179656025</v>
      </c>
      <c r="Y154">
        <f t="shared" si="17"/>
        <v>781281.42292752618</v>
      </c>
    </row>
    <row r="155" spans="1:25" x14ac:dyDescent="0.35">
      <c r="A155" s="1">
        <v>41069</v>
      </c>
      <c r="B155">
        <v>4355</v>
      </c>
      <c r="C155">
        <v>4203.6000000000004</v>
      </c>
      <c r="D155" s="24">
        <v>30.4</v>
      </c>
      <c r="E155">
        <v>5081</v>
      </c>
      <c r="F155">
        <v>0</v>
      </c>
      <c r="G155">
        <v>4510</v>
      </c>
      <c r="H155">
        <v>1</v>
      </c>
      <c r="I155">
        <f>IF(AND(M155=0,F155=0,H155=0,J155=0,P155=0,K155=0),1,0)</f>
        <v>0</v>
      </c>
      <c r="J155">
        <v>0</v>
      </c>
      <c r="K155">
        <v>0</v>
      </c>
      <c r="L155">
        <v>4246</v>
      </c>
      <c r="M155">
        <v>0</v>
      </c>
      <c r="N155">
        <v>0.48199140234692694</v>
      </c>
      <c r="O155">
        <v>1</v>
      </c>
      <c r="P155">
        <v>0</v>
      </c>
      <c r="Q155">
        <f t="shared" si="12"/>
        <v>5517.1156457117886</v>
      </c>
      <c r="R155">
        <f>Q155-B155</f>
        <v>1162.1156457117886</v>
      </c>
      <c r="S155">
        <f t="shared" si="13"/>
        <v>1162.1156457117886</v>
      </c>
      <c r="T155" s="8">
        <f>S155/B155</f>
        <v>0.26684630211522126</v>
      </c>
      <c r="U155">
        <v>1772</v>
      </c>
      <c r="V155">
        <f t="shared" si="14"/>
        <v>20918.081622812195</v>
      </c>
      <c r="W155">
        <f t="shared" si="15"/>
        <v>31896</v>
      </c>
      <c r="X155">
        <f t="shared" si="16"/>
        <v>1162.1156457117886</v>
      </c>
      <c r="Y155">
        <f t="shared" si="17"/>
        <v>1350512.7740081274</v>
      </c>
    </row>
    <row r="156" spans="1:25" x14ac:dyDescent="0.35">
      <c r="A156" s="1">
        <v>41070</v>
      </c>
      <c r="B156">
        <v>4852</v>
      </c>
      <c r="C156">
        <v>4249.8</v>
      </c>
      <c r="D156" s="24">
        <v>30.4</v>
      </c>
      <c r="E156">
        <v>4951</v>
      </c>
      <c r="F156">
        <v>0</v>
      </c>
      <c r="G156">
        <v>4355</v>
      </c>
      <c r="H156">
        <v>0</v>
      </c>
      <c r="I156">
        <f>IF(AND(M156=0,F156=0,H156=0,J156=0,P156=0,K156=0),1,0)</f>
        <v>1</v>
      </c>
      <c r="J156">
        <v>0</v>
      </c>
      <c r="K156">
        <v>0</v>
      </c>
      <c r="L156">
        <v>4277.333333333333</v>
      </c>
      <c r="M156">
        <v>0</v>
      </c>
      <c r="N156">
        <v>0.55774369699082138</v>
      </c>
      <c r="O156">
        <v>1</v>
      </c>
      <c r="P156">
        <v>0</v>
      </c>
      <c r="Q156">
        <f t="shared" si="12"/>
        <v>5269.9367433826792</v>
      </c>
      <c r="R156">
        <f>Q156-B156</f>
        <v>417.9367433826792</v>
      </c>
      <c r="S156">
        <f t="shared" si="13"/>
        <v>417.9367433826792</v>
      </c>
      <c r="T156" s="8">
        <f>S156/B156</f>
        <v>8.6137003994781372E-2</v>
      </c>
      <c r="U156">
        <v>1224</v>
      </c>
      <c r="V156">
        <f t="shared" si="14"/>
        <v>7522.8613808882255</v>
      </c>
      <c r="W156">
        <f t="shared" si="15"/>
        <v>22032</v>
      </c>
      <c r="X156">
        <f t="shared" si="16"/>
        <v>417.9367433826792</v>
      </c>
      <c r="Y156">
        <f t="shared" si="17"/>
        <v>174671.12146931945</v>
      </c>
    </row>
    <row r="157" spans="1:25" x14ac:dyDescent="0.35">
      <c r="A157" s="1">
        <v>41071</v>
      </c>
      <c r="B157">
        <v>3423</v>
      </c>
      <c r="C157">
        <v>4389</v>
      </c>
      <c r="D157" s="24">
        <v>30.7</v>
      </c>
      <c r="E157">
        <v>4124</v>
      </c>
      <c r="F157">
        <v>0</v>
      </c>
      <c r="G157">
        <v>4852</v>
      </c>
      <c r="H157">
        <v>0</v>
      </c>
      <c r="I157">
        <f>IF(AND(M157=0,F157=0,H157=0,J157=0,P157=0,K157=0),1,0)</f>
        <v>0</v>
      </c>
      <c r="J157">
        <v>1</v>
      </c>
      <c r="K157">
        <v>0</v>
      </c>
      <c r="L157">
        <v>4572.333333333333</v>
      </c>
      <c r="M157">
        <v>0</v>
      </c>
      <c r="N157">
        <v>0.33397234808876497</v>
      </c>
      <c r="O157">
        <v>0</v>
      </c>
      <c r="P157">
        <v>0</v>
      </c>
      <c r="Q157">
        <f t="shared" si="12"/>
        <v>4190.3778137659028</v>
      </c>
      <c r="R157">
        <f>Q157-B157</f>
        <v>767.37781376590283</v>
      </c>
      <c r="S157">
        <f t="shared" si="13"/>
        <v>767.37781376590283</v>
      </c>
      <c r="T157" s="8">
        <f>S157/B157</f>
        <v>0.22418282610747964</v>
      </c>
      <c r="U157">
        <v>1556</v>
      </c>
      <c r="V157">
        <f t="shared" si="14"/>
        <v>13812.800647786251</v>
      </c>
      <c r="W157">
        <f t="shared" si="15"/>
        <v>28008</v>
      </c>
      <c r="X157">
        <f t="shared" si="16"/>
        <v>767.37781376590283</v>
      </c>
      <c r="Y157">
        <f t="shared" si="17"/>
        <v>588868.70906013669</v>
      </c>
    </row>
    <row r="158" spans="1:25" x14ac:dyDescent="0.35">
      <c r="A158" s="1">
        <v>41072</v>
      </c>
      <c r="B158">
        <v>3820</v>
      </c>
      <c r="C158">
        <v>4221.3999999999996</v>
      </c>
      <c r="D158" s="24">
        <v>30.5</v>
      </c>
      <c r="E158">
        <v>4156</v>
      </c>
      <c r="F158">
        <v>0</v>
      </c>
      <c r="G158">
        <v>3423</v>
      </c>
      <c r="H158">
        <v>0</v>
      </c>
      <c r="I158">
        <f>IF(AND(M158=0,F158=0,H158=0,J158=0,P158=0,K158=0),1,0)</f>
        <v>0</v>
      </c>
      <c r="J158">
        <v>0</v>
      </c>
      <c r="K158">
        <v>0</v>
      </c>
      <c r="L158">
        <v>4210</v>
      </c>
      <c r="M158">
        <v>1</v>
      </c>
      <c r="N158">
        <v>0.54612524689206465</v>
      </c>
      <c r="O158">
        <v>0</v>
      </c>
      <c r="P158">
        <v>0</v>
      </c>
      <c r="Q158">
        <f t="shared" si="12"/>
        <v>4407.1531007821623</v>
      </c>
      <c r="R158">
        <f>Q158-B158</f>
        <v>587.15310078216226</v>
      </c>
      <c r="S158">
        <f t="shared" si="13"/>
        <v>587.15310078216226</v>
      </c>
      <c r="T158" s="8">
        <f>S158/B158</f>
        <v>0.15370500020475453</v>
      </c>
      <c r="U158">
        <v>1367</v>
      </c>
      <c r="V158">
        <f t="shared" si="14"/>
        <v>10568.755814078921</v>
      </c>
      <c r="W158">
        <f t="shared" si="15"/>
        <v>24606</v>
      </c>
      <c r="X158">
        <f t="shared" si="16"/>
        <v>587.15310078216226</v>
      </c>
      <c r="Y158">
        <f t="shared" si="17"/>
        <v>344748.76375810796</v>
      </c>
    </row>
    <row r="159" spans="1:25" x14ac:dyDescent="0.35">
      <c r="A159" s="1">
        <v>41073</v>
      </c>
      <c r="B159">
        <v>3285</v>
      </c>
      <c r="C159">
        <v>4192</v>
      </c>
      <c r="D159" s="24">
        <v>31.2</v>
      </c>
      <c r="E159">
        <v>4261</v>
      </c>
      <c r="F159">
        <v>1</v>
      </c>
      <c r="G159">
        <v>3820</v>
      </c>
      <c r="H159">
        <v>0</v>
      </c>
      <c r="I159">
        <f>IF(AND(M159=0,F159=0,H159=0,J159=0,P159=0,K159=0),1,0)</f>
        <v>0</v>
      </c>
      <c r="J159">
        <v>0</v>
      </c>
      <c r="K159">
        <v>0</v>
      </c>
      <c r="L159">
        <v>4031.6666666666665</v>
      </c>
      <c r="M159">
        <v>0</v>
      </c>
      <c r="N159">
        <v>0.437841291971651</v>
      </c>
      <c r="O159">
        <v>0</v>
      </c>
      <c r="P159">
        <v>0</v>
      </c>
      <c r="Q159">
        <f t="shared" si="12"/>
        <v>4175.3393799189562</v>
      </c>
      <c r="R159">
        <f>Q159-B159</f>
        <v>890.33937991895618</v>
      </c>
      <c r="S159">
        <f t="shared" si="13"/>
        <v>890.33937991895618</v>
      </c>
      <c r="T159" s="8">
        <f>S159/B159</f>
        <v>0.27103177470896689</v>
      </c>
      <c r="U159">
        <v>1013</v>
      </c>
      <c r="V159">
        <f t="shared" si="14"/>
        <v>16026.108838541211</v>
      </c>
      <c r="W159">
        <f t="shared" si="15"/>
        <v>18234</v>
      </c>
      <c r="X159">
        <f t="shared" si="16"/>
        <v>890.33937991895618</v>
      </c>
      <c r="Y159">
        <f t="shared" si="17"/>
        <v>792704.21143447142</v>
      </c>
    </row>
    <row r="160" spans="1:25" x14ac:dyDescent="0.35">
      <c r="A160" s="1">
        <v>41074</v>
      </c>
      <c r="B160">
        <v>3967</v>
      </c>
      <c r="C160">
        <v>3947</v>
      </c>
      <c r="D160" s="24">
        <v>31.9</v>
      </c>
      <c r="E160">
        <v>3967</v>
      </c>
      <c r="F160">
        <v>0</v>
      </c>
      <c r="G160">
        <v>3285</v>
      </c>
      <c r="H160">
        <v>0</v>
      </c>
      <c r="I160">
        <f>IF(AND(M160=0,F160=0,H160=0,J160=0,P160=0,K160=0),1,0)</f>
        <v>0</v>
      </c>
      <c r="J160">
        <v>0</v>
      </c>
      <c r="K160">
        <v>0</v>
      </c>
      <c r="L160">
        <v>3509.3333333333335</v>
      </c>
      <c r="M160">
        <v>0</v>
      </c>
      <c r="N160">
        <v>0.57923782967352155</v>
      </c>
      <c r="O160">
        <v>0</v>
      </c>
      <c r="P160">
        <v>1</v>
      </c>
      <c r="Q160">
        <f t="shared" si="12"/>
        <v>4222.2863880906107</v>
      </c>
      <c r="R160">
        <f>Q160-B160</f>
        <v>255.28638809061067</v>
      </c>
      <c r="S160">
        <f t="shared" si="13"/>
        <v>255.28638809061067</v>
      </c>
      <c r="T160" s="8">
        <f>S160/B160</f>
        <v>6.4352505190474085E-2</v>
      </c>
      <c r="U160">
        <v>1306</v>
      </c>
      <c r="V160">
        <f t="shared" si="14"/>
        <v>4595.1549856309921</v>
      </c>
      <c r="W160">
        <f t="shared" si="15"/>
        <v>23508</v>
      </c>
      <c r="X160">
        <f t="shared" si="16"/>
        <v>255.28638809061067</v>
      </c>
      <c r="Y160">
        <f t="shared" si="17"/>
        <v>65171.139944349889</v>
      </c>
    </row>
    <row r="161" spans="1:25" x14ac:dyDescent="0.35">
      <c r="A161" s="1">
        <v>41075</v>
      </c>
      <c r="B161">
        <v>3700</v>
      </c>
      <c r="C161">
        <v>3869.4</v>
      </c>
      <c r="D161" s="25">
        <v>31.2</v>
      </c>
      <c r="E161">
        <v>4510</v>
      </c>
      <c r="F161">
        <v>0</v>
      </c>
      <c r="G161">
        <v>3967</v>
      </c>
      <c r="H161">
        <v>0</v>
      </c>
      <c r="I161">
        <f>IF(AND(M161=0,F161=0,H161=0,J161=0,P161=0,K161=0),1,0)</f>
        <v>0</v>
      </c>
      <c r="J161">
        <v>0</v>
      </c>
      <c r="K161">
        <v>1</v>
      </c>
      <c r="L161">
        <v>3690.6666666666665</v>
      </c>
      <c r="M161">
        <v>0</v>
      </c>
      <c r="N161">
        <v>0.46897873823631925</v>
      </c>
      <c r="O161">
        <v>0</v>
      </c>
      <c r="P161">
        <v>0</v>
      </c>
      <c r="Q161">
        <f t="shared" si="12"/>
        <v>4724.5921946028448</v>
      </c>
      <c r="R161">
        <f>Q161-B161</f>
        <v>1024.5921946028448</v>
      </c>
      <c r="S161">
        <f t="shared" si="13"/>
        <v>1024.5921946028448</v>
      </c>
      <c r="T161" s="8">
        <f>S161/B161</f>
        <v>0.27691680935212021</v>
      </c>
      <c r="U161">
        <v>1626</v>
      </c>
      <c r="V161">
        <f t="shared" si="14"/>
        <v>18442.659502851206</v>
      </c>
      <c r="W161">
        <f t="shared" si="15"/>
        <v>29268</v>
      </c>
      <c r="X161">
        <f t="shared" si="16"/>
        <v>1024.5921946028448</v>
      </c>
      <c r="Y161">
        <f t="shared" si="17"/>
        <v>1049789.1652410736</v>
      </c>
    </row>
    <row r="162" spans="1:25" x14ac:dyDescent="0.35">
      <c r="A162" s="1">
        <v>41076</v>
      </c>
      <c r="B162">
        <v>4320</v>
      </c>
      <c r="C162">
        <v>3639</v>
      </c>
      <c r="D162" s="25">
        <v>30.9</v>
      </c>
      <c r="E162">
        <v>4355</v>
      </c>
      <c r="F162">
        <v>0</v>
      </c>
      <c r="G162">
        <v>3700</v>
      </c>
      <c r="H162">
        <v>1</v>
      </c>
      <c r="I162">
        <f>IF(AND(M162=0,F162=0,H162=0,J162=0,P162=0,K162=0),1,0)</f>
        <v>0</v>
      </c>
      <c r="J162">
        <v>0</v>
      </c>
      <c r="K162">
        <v>0</v>
      </c>
      <c r="L162">
        <v>3650.6666666666665</v>
      </c>
      <c r="M162">
        <v>0</v>
      </c>
      <c r="N162">
        <v>0.57203439061229233</v>
      </c>
      <c r="O162">
        <v>1</v>
      </c>
      <c r="P162">
        <v>0</v>
      </c>
      <c r="Q162">
        <f t="shared" si="12"/>
        <v>4869.9661634317945</v>
      </c>
      <c r="R162">
        <f>Q162-B162</f>
        <v>549.96616343179448</v>
      </c>
      <c r="S162">
        <f t="shared" si="13"/>
        <v>549.96616343179448</v>
      </c>
      <c r="T162" s="8">
        <f>S162/B162</f>
        <v>0.12730698227587836</v>
      </c>
      <c r="U162">
        <v>1457</v>
      </c>
      <c r="V162">
        <f t="shared" si="14"/>
        <v>9899.3909417723007</v>
      </c>
      <c r="W162">
        <f t="shared" si="15"/>
        <v>26226</v>
      </c>
      <c r="X162">
        <f t="shared" si="16"/>
        <v>549.96616343179448</v>
      </c>
      <c r="Y162">
        <f t="shared" si="17"/>
        <v>302462.7809198873</v>
      </c>
    </row>
    <row r="163" spans="1:25" x14ac:dyDescent="0.35">
      <c r="A163" s="1">
        <v>41077</v>
      </c>
      <c r="B163">
        <v>6134</v>
      </c>
      <c r="C163">
        <v>3818.4</v>
      </c>
      <c r="D163" s="24">
        <v>30.9</v>
      </c>
      <c r="E163">
        <v>4852</v>
      </c>
      <c r="F163">
        <v>0</v>
      </c>
      <c r="G163">
        <v>4320</v>
      </c>
      <c r="H163">
        <v>0</v>
      </c>
      <c r="I163">
        <f>IF(AND(M163=0,F163=0,H163=0,J163=0,P163=0,K163=0),1,0)</f>
        <v>1</v>
      </c>
      <c r="J163">
        <v>0</v>
      </c>
      <c r="K163">
        <v>0</v>
      </c>
      <c r="L163">
        <v>3995.6666666666665</v>
      </c>
      <c r="M163">
        <v>0</v>
      </c>
      <c r="N163">
        <v>0.71075868479144877</v>
      </c>
      <c r="O163">
        <v>1</v>
      </c>
      <c r="P163">
        <v>0</v>
      </c>
      <c r="Q163">
        <f t="shared" si="12"/>
        <v>5066.8122424240992</v>
      </c>
      <c r="R163">
        <f>Q163-B163</f>
        <v>-1067.1877575759008</v>
      </c>
      <c r="S163">
        <f t="shared" si="13"/>
        <v>1067.1877575759008</v>
      </c>
      <c r="T163" s="8">
        <f>S163/B163</f>
        <v>0.17397909318159452</v>
      </c>
      <c r="U163">
        <v>748</v>
      </c>
      <c r="V163">
        <f t="shared" si="14"/>
        <v>76837.51854546486</v>
      </c>
      <c r="W163">
        <f t="shared" si="15"/>
        <v>13464</v>
      </c>
      <c r="X163">
        <f t="shared" si="16"/>
        <v>-2134.3755151518017</v>
      </c>
      <c r="Y163">
        <f t="shared" si="17"/>
        <v>4555558.8396795187</v>
      </c>
    </row>
    <row r="164" spans="1:25" x14ac:dyDescent="0.35">
      <c r="A164" s="1">
        <v>41078</v>
      </c>
      <c r="B164">
        <v>3468</v>
      </c>
      <c r="C164">
        <v>4281.2</v>
      </c>
      <c r="D164" s="24">
        <v>30.9</v>
      </c>
      <c r="E164">
        <v>3423</v>
      </c>
      <c r="F164">
        <v>0</v>
      </c>
      <c r="G164">
        <v>6134</v>
      </c>
      <c r="H164">
        <v>0</v>
      </c>
      <c r="I164">
        <f>IF(AND(M164=0,F164=0,H164=0,J164=0,P164=0,K164=0),1,0)</f>
        <v>0</v>
      </c>
      <c r="J164">
        <v>1</v>
      </c>
      <c r="K164">
        <v>0</v>
      </c>
      <c r="L164">
        <v>4718</v>
      </c>
      <c r="M164">
        <v>0</v>
      </c>
      <c r="N164">
        <v>0.19025212036714303</v>
      </c>
      <c r="O164">
        <v>0</v>
      </c>
      <c r="P164">
        <v>0</v>
      </c>
      <c r="Q164">
        <f t="shared" si="12"/>
        <v>4382.7936133021494</v>
      </c>
      <c r="R164">
        <f>Q164-B164</f>
        <v>914.79361330214942</v>
      </c>
      <c r="S164">
        <f t="shared" si="13"/>
        <v>914.79361330214942</v>
      </c>
      <c r="T164" s="8">
        <f>S164/B164</f>
        <v>0.26378131871457594</v>
      </c>
      <c r="U164">
        <v>1249</v>
      </c>
      <c r="V164">
        <f t="shared" si="14"/>
        <v>16466.285039438691</v>
      </c>
      <c r="W164">
        <f t="shared" si="15"/>
        <v>22482</v>
      </c>
      <c r="X164">
        <f t="shared" si="16"/>
        <v>914.79361330214942</v>
      </c>
      <c r="Y164">
        <f t="shared" si="17"/>
        <v>836847.35493840254</v>
      </c>
    </row>
    <row r="165" spans="1:25" x14ac:dyDescent="0.35">
      <c r="A165" s="1">
        <v>41079</v>
      </c>
      <c r="B165">
        <v>3583</v>
      </c>
      <c r="C165">
        <v>4317.8</v>
      </c>
      <c r="D165" s="24">
        <v>30.8</v>
      </c>
      <c r="E165">
        <v>3820</v>
      </c>
      <c r="F165">
        <v>0</v>
      </c>
      <c r="G165">
        <v>3468</v>
      </c>
      <c r="H165">
        <v>0</v>
      </c>
      <c r="I165">
        <f>IF(AND(M165=0,F165=0,H165=0,J165=0,P165=0,K165=0),1,0)</f>
        <v>0</v>
      </c>
      <c r="J165">
        <v>0</v>
      </c>
      <c r="K165">
        <v>0</v>
      </c>
      <c r="L165">
        <v>4640.666666666667</v>
      </c>
      <c r="M165">
        <v>1</v>
      </c>
      <c r="N165">
        <v>0.51336121761357034</v>
      </c>
      <c r="O165">
        <v>0</v>
      </c>
      <c r="P165">
        <v>0</v>
      </c>
      <c r="Q165">
        <f t="shared" si="12"/>
        <v>4383.182616561945</v>
      </c>
      <c r="R165">
        <f>Q165-B165</f>
        <v>800.182616561945</v>
      </c>
      <c r="S165">
        <f t="shared" si="13"/>
        <v>800.182616561945</v>
      </c>
      <c r="T165" s="8">
        <f>S165/B165</f>
        <v>0.22332755137090288</v>
      </c>
      <c r="U165">
        <v>1678</v>
      </c>
      <c r="V165">
        <f t="shared" si="14"/>
        <v>14403.28709811501</v>
      </c>
      <c r="W165">
        <f t="shared" si="15"/>
        <v>30204</v>
      </c>
      <c r="X165">
        <f t="shared" si="16"/>
        <v>800.182616561945</v>
      </c>
      <c r="Y165">
        <f t="shared" si="17"/>
        <v>640292.2198479207</v>
      </c>
    </row>
    <row r="166" spans="1:25" x14ac:dyDescent="0.35">
      <c r="A166" s="1">
        <v>41080</v>
      </c>
      <c r="B166">
        <v>3633</v>
      </c>
      <c r="C166">
        <v>4241</v>
      </c>
      <c r="D166" s="24">
        <v>30.7</v>
      </c>
      <c r="E166">
        <v>3285</v>
      </c>
      <c r="F166">
        <v>1</v>
      </c>
      <c r="G166">
        <v>3583</v>
      </c>
      <c r="H166">
        <v>0</v>
      </c>
      <c r="I166">
        <f>IF(AND(M166=0,F166=0,H166=0,J166=0,P166=0,K166=0),1,0)</f>
        <v>0</v>
      </c>
      <c r="J166">
        <v>0</v>
      </c>
      <c r="K166">
        <v>0</v>
      </c>
      <c r="L166">
        <v>4395</v>
      </c>
      <c r="M166">
        <v>0</v>
      </c>
      <c r="N166">
        <v>0.50580922504937842</v>
      </c>
      <c r="O166">
        <v>0</v>
      </c>
      <c r="P166">
        <v>0</v>
      </c>
      <c r="Q166">
        <f t="shared" si="12"/>
        <v>3884.9717182816025</v>
      </c>
      <c r="R166">
        <f>Q166-B166</f>
        <v>251.97171828160253</v>
      </c>
      <c r="S166">
        <f t="shared" si="13"/>
        <v>251.97171828160253</v>
      </c>
      <c r="T166" s="8">
        <f>S166/B166</f>
        <v>6.9356377176328796E-2</v>
      </c>
      <c r="U166">
        <v>1398</v>
      </c>
      <c r="V166">
        <f t="shared" si="14"/>
        <v>4535.4909290688456</v>
      </c>
      <c r="W166">
        <f t="shared" si="15"/>
        <v>25164</v>
      </c>
      <c r="X166">
        <f t="shared" si="16"/>
        <v>251.97171828160253</v>
      </c>
      <c r="Y166">
        <f t="shared" si="17"/>
        <v>63489.746813783269</v>
      </c>
    </row>
    <row r="167" spans="1:25" x14ac:dyDescent="0.35">
      <c r="A167" s="1">
        <v>41081</v>
      </c>
      <c r="B167">
        <v>3800</v>
      </c>
      <c r="C167">
        <v>4227.6000000000004</v>
      </c>
      <c r="D167" s="24">
        <v>30.9</v>
      </c>
      <c r="E167">
        <v>3967</v>
      </c>
      <c r="F167">
        <v>0</v>
      </c>
      <c r="G167">
        <v>3633</v>
      </c>
      <c r="H167">
        <v>0</v>
      </c>
      <c r="I167">
        <f>IF(AND(M167=0,F167=0,H167=0,J167=0,P167=0,K167=0),1,0)</f>
        <v>0</v>
      </c>
      <c r="J167">
        <v>0</v>
      </c>
      <c r="K167">
        <v>0</v>
      </c>
      <c r="L167">
        <v>3561.3333333333335</v>
      </c>
      <c r="M167">
        <v>0</v>
      </c>
      <c r="N167">
        <v>0.51940281166492386</v>
      </c>
      <c r="O167">
        <v>0</v>
      </c>
      <c r="P167">
        <v>1</v>
      </c>
      <c r="Q167">
        <f t="shared" si="12"/>
        <v>4434.1897778474986</v>
      </c>
      <c r="R167">
        <f>Q167-B167</f>
        <v>634.18977784749859</v>
      </c>
      <c r="S167">
        <f t="shared" si="13"/>
        <v>634.18977784749859</v>
      </c>
      <c r="T167" s="8">
        <f>S167/B167</f>
        <v>0.16689204680197331</v>
      </c>
      <c r="U167">
        <v>1141</v>
      </c>
      <c r="V167">
        <f t="shared" si="14"/>
        <v>11415.416001254975</v>
      </c>
      <c r="W167">
        <f t="shared" si="15"/>
        <v>20538</v>
      </c>
      <c r="X167">
        <f t="shared" si="16"/>
        <v>634.18977784749859</v>
      </c>
      <c r="Y167">
        <f t="shared" si="17"/>
        <v>402196.67432625958</v>
      </c>
    </row>
    <row r="168" spans="1:25" x14ac:dyDescent="0.35">
      <c r="A168" s="1">
        <v>41082</v>
      </c>
      <c r="B168">
        <v>3843</v>
      </c>
      <c r="C168">
        <v>4123.6000000000004</v>
      </c>
      <c r="D168" s="24">
        <v>30.1</v>
      </c>
      <c r="E168">
        <v>3700</v>
      </c>
      <c r="F168">
        <v>0</v>
      </c>
      <c r="G168">
        <v>3800</v>
      </c>
      <c r="H168">
        <v>0</v>
      </c>
      <c r="I168">
        <f>IF(AND(M168=0,F168=0,H168=0,J168=0,P168=0,K168=0),1,0)</f>
        <v>0</v>
      </c>
      <c r="J168">
        <v>0</v>
      </c>
      <c r="K168">
        <v>1</v>
      </c>
      <c r="L168">
        <v>3672</v>
      </c>
      <c r="M168">
        <v>0</v>
      </c>
      <c r="N168">
        <v>0.50499593354246541</v>
      </c>
      <c r="O168">
        <v>0</v>
      </c>
      <c r="P168">
        <v>0</v>
      </c>
      <c r="Q168">
        <f t="shared" si="12"/>
        <v>4572.2216570687442</v>
      </c>
      <c r="R168">
        <f>Q168-B168</f>
        <v>729.22165706874421</v>
      </c>
      <c r="S168">
        <f t="shared" si="13"/>
        <v>729.22165706874421</v>
      </c>
      <c r="T168" s="8">
        <f>S168/B168</f>
        <v>0.18975322848523138</v>
      </c>
      <c r="U168">
        <v>1124</v>
      </c>
      <c r="V168">
        <f t="shared" si="14"/>
        <v>13125.989827237396</v>
      </c>
      <c r="W168">
        <f t="shared" si="15"/>
        <v>20232</v>
      </c>
      <c r="X168">
        <f t="shared" si="16"/>
        <v>729.22165706874421</v>
      </c>
      <c r="Y168">
        <f t="shared" si="17"/>
        <v>531764.2251380852</v>
      </c>
    </row>
    <row r="169" spans="1:25" x14ac:dyDescent="0.35">
      <c r="A169" s="1">
        <v>41083</v>
      </c>
      <c r="B169">
        <v>4580</v>
      </c>
      <c r="C169">
        <v>3665.4</v>
      </c>
      <c r="D169" s="24">
        <v>30.3</v>
      </c>
      <c r="E169">
        <v>4320</v>
      </c>
      <c r="F169">
        <v>0</v>
      </c>
      <c r="G169">
        <v>3843</v>
      </c>
      <c r="H169">
        <v>1</v>
      </c>
      <c r="I169">
        <f>IF(AND(M169=0,F169=0,H169=0,J169=0,P169=0,K169=0),1,0)</f>
        <v>0</v>
      </c>
      <c r="J169">
        <v>0</v>
      </c>
      <c r="K169">
        <v>0</v>
      </c>
      <c r="L169">
        <v>3758.6666666666665</v>
      </c>
      <c r="M169">
        <v>0</v>
      </c>
      <c r="N169">
        <v>0.58562797722783777</v>
      </c>
      <c r="O169">
        <v>1</v>
      </c>
      <c r="P169">
        <v>0</v>
      </c>
      <c r="Q169">
        <f t="shared" si="12"/>
        <v>4911.1843058104459</v>
      </c>
      <c r="R169">
        <f>Q169-B169</f>
        <v>331.18430581044595</v>
      </c>
      <c r="S169">
        <f t="shared" si="13"/>
        <v>331.18430581044595</v>
      </c>
      <c r="T169" s="8">
        <f>S169/B169</f>
        <v>7.2310983801407408E-2</v>
      </c>
      <c r="U169">
        <v>922</v>
      </c>
      <c r="V169">
        <f t="shared" si="14"/>
        <v>5961.3175045880271</v>
      </c>
      <c r="W169">
        <f t="shared" si="15"/>
        <v>16596</v>
      </c>
      <c r="X169">
        <f t="shared" si="16"/>
        <v>331.18430581044595</v>
      </c>
      <c r="Y169">
        <f t="shared" si="17"/>
        <v>109683.04441514699</v>
      </c>
    </row>
    <row r="170" spans="1:25" x14ac:dyDescent="0.35">
      <c r="A170" s="1">
        <v>41084</v>
      </c>
      <c r="B170">
        <v>4592</v>
      </c>
      <c r="C170">
        <v>3887.8</v>
      </c>
      <c r="D170" s="24">
        <v>30.2</v>
      </c>
      <c r="E170">
        <v>6134</v>
      </c>
      <c r="F170">
        <v>0</v>
      </c>
      <c r="G170">
        <v>4580</v>
      </c>
      <c r="H170">
        <v>0</v>
      </c>
      <c r="I170">
        <f>IF(AND(M170=0,F170=0,H170=0,J170=0,P170=0,K170=0),1,0)</f>
        <v>1</v>
      </c>
      <c r="J170">
        <v>0</v>
      </c>
      <c r="K170">
        <v>0</v>
      </c>
      <c r="L170">
        <v>4074.3333333333335</v>
      </c>
      <c r="M170">
        <v>0</v>
      </c>
      <c r="N170">
        <v>0.5013942140118508</v>
      </c>
      <c r="O170">
        <v>1</v>
      </c>
      <c r="P170">
        <v>0</v>
      </c>
      <c r="Q170">
        <f t="shared" si="12"/>
        <v>5473.0621801600219</v>
      </c>
      <c r="R170">
        <f>Q170-B170</f>
        <v>881.06218016002185</v>
      </c>
      <c r="S170">
        <f t="shared" si="13"/>
        <v>881.06218016002185</v>
      </c>
      <c r="T170" s="8">
        <f>S170/B170</f>
        <v>0.19186894167247862</v>
      </c>
      <c r="U170">
        <v>790</v>
      </c>
      <c r="V170">
        <f t="shared" si="14"/>
        <v>15859.119242880393</v>
      </c>
      <c r="W170">
        <f t="shared" si="15"/>
        <v>14220</v>
      </c>
      <c r="X170">
        <f t="shared" si="16"/>
        <v>881.06218016002185</v>
      </c>
      <c r="Y170">
        <f t="shared" si="17"/>
        <v>776270.56530833081</v>
      </c>
    </row>
    <row r="171" spans="1:25" x14ac:dyDescent="0.35">
      <c r="A171" s="1">
        <v>41085</v>
      </c>
      <c r="B171">
        <v>3615</v>
      </c>
      <c r="C171">
        <v>4089.6</v>
      </c>
      <c r="D171" s="24">
        <v>30.3</v>
      </c>
      <c r="E171">
        <v>3468</v>
      </c>
      <c r="F171">
        <v>0</v>
      </c>
      <c r="G171">
        <v>4592</v>
      </c>
      <c r="H171">
        <v>0</v>
      </c>
      <c r="I171">
        <f>IF(AND(M171=0,F171=0,H171=0,J171=0,P171=0,K171=0),1,0)</f>
        <v>0</v>
      </c>
      <c r="J171">
        <v>1</v>
      </c>
      <c r="K171">
        <v>0</v>
      </c>
      <c r="L171">
        <v>4338.333333333333</v>
      </c>
      <c r="M171">
        <v>0</v>
      </c>
      <c r="N171">
        <v>0.38648774253514578</v>
      </c>
      <c r="O171">
        <v>0</v>
      </c>
      <c r="P171">
        <v>0</v>
      </c>
      <c r="Q171">
        <f t="shared" si="12"/>
        <v>3829.516159587366</v>
      </c>
      <c r="R171">
        <f>Q171-B171</f>
        <v>214.51615958736602</v>
      </c>
      <c r="S171">
        <f t="shared" si="13"/>
        <v>214.51615958736602</v>
      </c>
      <c r="T171" s="8">
        <f>S171/B171</f>
        <v>5.9340569733711206E-2</v>
      </c>
      <c r="U171">
        <v>1081</v>
      </c>
      <c r="V171">
        <f t="shared" si="14"/>
        <v>3861.2908725725883</v>
      </c>
      <c r="W171">
        <f t="shared" si="15"/>
        <v>19458</v>
      </c>
      <c r="X171">
        <f t="shared" si="16"/>
        <v>214.51615958736602</v>
      </c>
      <c r="Y171">
        <f t="shared" si="17"/>
        <v>46017.182724112288</v>
      </c>
    </row>
    <row r="172" spans="1:25" x14ac:dyDescent="0.35">
      <c r="A172" s="1">
        <v>41086</v>
      </c>
      <c r="B172">
        <v>3596</v>
      </c>
      <c r="C172">
        <v>4086</v>
      </c>
      <c r="D172" s="24">
        <v>29.9</v>
      </c>
      <c r="E172">
        <v>3583</v>
      </c>
      <c r="F172">
        <v>0</v>
      </c>
      <c r="G172">
        <v>3615</v>
      </c>
      <c r="H172">
        <v>0</v>
      </c>
      <c r="I172">
        <f>IF(AND(M172=0,F172=0,H172=0,J172=0,P172=0,K172=0),1,0)</f>
        <v>0</v>
      </c>
      <c r="J172">
        <v>0</v>
      </c>
      <c r="K172">
        <v>0</v>
      </c>
      <c r="L172">
        <v>4262.333333333333</v>
      </c>
      <c r="M172">
        <v>1</v>
      </c>
      <c r="N172">
        <v>0.49779249448123619</v>
      </c>
      <c r="O172">
        <v>0</v>
      </c>
      <c r="P172">
        <v>0</v>
      </c>
      <c r="Q172">
        <f t="shared" si="12"/>
        <v>4271.0577995270323</v>
      </c>
      <c r="R172">
        <f>Q172-B172</f>
        <v>675.05779952703233</v>
      </c>
      <c r="S172">
        <f t="shared" si="13"/>
        <v>675.05779952703233</v>
      </c>
      <c r="T172" s="8">
        <f>S172/B172</f>
        <v>0.18772463835568196</v>
      </c>
      <c r="U172">
        <v>1278</v>
      </c>
      <c r="V172">
        <f t="shared" si="14"/>
        <v>12151.040391486582</v>
      </c>
      <c r="W172">
        <f t="shared" si="15"/>
        <v>23004</v>
      </c>
      <c r="X172">
        <f t="shared" si="16"/>
        <v>675.05779952703233</v>
      </c>
      <c r="Y172">
        <f t="shared" si="17"/>
        <v>455703.03270227899</v>
      </c>
    </row>
    <row r="173" spans="1:25" x14ac:dyDescent="0.35">
      <c r="A173" s="1">
        <v>41087</v>
      </c>
      <c r="B173">
        <v>3909</v>
      </c>
      <c r="C173">
        <v>4045.2</v>
      </c>
      <c r="D173" s="24">
        <v>30.1</v>
      </c>
      <c r="E173">
        <v>3633</v>
      </c>
      <c r="F173">
        <v>1</v>
      </c>
      <c r="G173">
        <v>3596</v>
      </c>
      <c r="H173">
        <v>0</v>
      </c>
      <c r="I173">
        <f>IF(AND(M173=0,F173=0,H173=0,J173=0,P173=0,K173=0),1,0)</f>
        <v>0</v>
      </c>
      <c r="J173">
        <v>0</v>
      </c>
      <c r="K173">
        <v>0</v>
      </c>
      <c r="L173">
        <v>3934.3333333333335</v>
      </c>
      <c r="M173">
        <v>0</v>
      </c>
      <c r="N173">
        <v>0.53636574880910881</v>
      </c>
      <c r="O173">
        <v>0</v>
      </c>
      <c r="P173">
        <v>0</v>
      </c>
      <c r="Q173">
        <f t="shared" si="12"/>
        <v>3887.0444430321259</v>
      </c>
      <c r="R173">
        <f>Q173-B173</f>
        <v>-21.955556967874145</v>
      </c>
      <c r="S173">
        <f t="shared" si="13"/>
        <v>21.955556967874145</v>
      </c>
      <c r="T173" s="8">
        <f>S173/B173</f>
        <v>5.6166684491875535E-3</v>
      </c>
      <c r="U173">
        <v>879</v>
      </c>
      <c r="V173">
        <f t="shared" si="14"/>
        <v>1580.8001016869384</v>
      </c>
      <c r="W173">
        <f t="shared" si="15"/>
        <v>15822</v>
      </c>
      <c r="X173">
        <f t="shared" si="16"/>
        <v>-43.91111393574829</v>
      </c>
      <c r="Y173">
        <f t="shared" si="17"/>
        <v>1928.1859270782677</v>
      </c>
    </row>
    <row r="174" spans="1:25" x14ac:dyDescent="0.35">
      <c r="A174" s="1">
        <v>41088</v>
      </c>
      <c r="B174">
        <v>4080</v>
      </c>
      <c r="C174">
        <v>4058.4</v>
      </c>
      <c r="D174" s="24">
        <v>30.2</v>
      </c>
      <c r="E174">
        <v>3800</v>
      </c>
      <c r="F174">
        <v>0</v>
      </c>
      <c r="G174">
        <v>3909</v>
      </c>
      <c r="H174">
        <v>0</v>
      </c>
      <c r="I174">
        <f>IF(AND(M174=0,F174=0,H174=0,J174=0,P174=0,K174=0),1,0)</f>
        <v>0</v>
      </c>
      <c r="J174">
        <v>0</v>
      </c>
      <c r="K174">
        <v>0</v>
      </c>
      <c r="L174">
        <v>3706.6666666666665</v>
      </c>
      <c r="M174">
        <v>0</v>
      </c>
      <c r="N174">
        <v>0.51986754966887416</v>
      </c>
      <c r="O174">
        <v>0</v>
      </c>
      <c r="P174">
        <v>1</v>
      </c>
      <c r="Q174">
        <f t="shared" si="12"/>
        <v>4405.9959993841385</v>
      </c>
      <c r="R174">
        <f>Q174-B174</f>
        <v>325.99599938413849</v>
      </c>
      <c r="S174">
        <f t="shared" si="13"/>
        <v>325.99599938413849</v>
      </c>
      <c r="T174" s="8">
        <f>S174/B174</f>
        <v>7.9900980241210409E-2</v>
      </c>
      <c r="U174">
        <v>755</v>
      </c>
      <c r="V174">
        <f t="shared" si="14"/>
        <v>5867.9279889144927</v>
      </c>
      <c r="W174">
        <f t="shared" si="15"/>
        <v>13590</v>
      </c>
      <c r="X174">
        <f t="shared" si="16"/>
        <v>325.99599938413849</v>
      </c>
      <c r="Y174">
        <f t="shared" si="17"/>
        <v>106273.39161446322</v>
      </c>
    </row>
    <row r="175" spans="1:25" x14ac:dyDescent="0.35">
      <c r="A175" s="1">
        <v>41089</v>
      </c>
      <c r="B175">
        <v>4686</v>
      </c>
      <c r="C175">
        <v>3958.4</v>
      </c>
      <c r="D175" s="24">
        <v>30.2</v>
      </c>
      <c r="E175">
        <v>3843</v>
      </c>
      <c r="F175">
        <v>0</v>
      </c>
      <c r="G175">
        <v>4080</v>
      </c>
      <c r="H175">
        <v>0</v>
      </c>
      <c r="I175">
        <f>IF(AND(M175=0,F175=0,H175=0,J175=0,P175=0,K175=0),1,0)</f>
        <v>0</v>
      </c>
      <c r="J175">
        <v>0</v>
      </c>
      <c r="K175">
        <v>1</v>
      </c>
      <c r="L175">
        <v>3861.6666666666665</v>
      </c>
      <c r="M175">
        <v>0</v>
      </c>
      <c r="N175">
        <v>0.57040780759846632</v>
      </c>
      <c r="O175">
        <v>0</v>
      </c>
      <c r="P175">
        <v>0</v>
      </c>
      <c r="Q175">
        <f t="shared" si="12"/>
        <v>4628.0002253728826</v>
      </c>
      <c r="R175">
        <f>Q175-B175</f>
        <v>-57.999774627117404</v>
      </c>
      <c r="S175">
        <f t="shared" si="13"/>
        <v>57.999774627117404</v>
      </c>
      <c r="T175" s="8">
        <f>S175/B175</f>
        <v>1.2377245972496245E-2</v>
      </c>
      <c r="U175">
        <v>923</v>
      </c>
      <c r="V175">
        <f t="shared" si="14"/>
        <v>4175.9837731524531</v>
      </c>
      <c r="W175">
        <f t="shared" si="15"/>
        <v>16614</v>
      </c>
      <c r="X175">
        <f t="shared" si="16"/>
        <v>-115.99954925423481</v>
      </c>
      <c r="Y175">
        <f t="shared" si="17"/>
        <v>13455.895427185647</v>
      </c>
    </row>
    <row r="176" spans="1:25" x14ac:dyDescent="0.35">
      <c r="A176" s="1">
        <v>41090</v>
      </c>
      <c r="B176">
        <v>4815</v>
      </c>
      <c r="C176">
        <v>3977.2</v>
      </c>
      <c r="D176" s="24">
        <v>29.9</v>
      </c>
      <c r="E176">
        <v>4580</v>
      </c>
      <c r="F176">
        <v>0</v>
      </c>
      <c r="G176">
        <v>4686</v>
      </c>
      <c r="H176">
        <v>1</v>
      </c>
      <c r="I176">
        <f>IF(AND(M176=0,F176=0,H176=0,J176=0,P176=0,K176=0),1,0)</f>
        <v>0</v>
      </c>
      <c r="J176">
        <v>0</v>
      </c>
      <c r="K176">
        <v>0</v>
      </c>
      <c r="L176">
        <v>4225</v>
      </c>
      <c r="M176">
        <v>0</v>
      </c>
      <c r="N176">
        <v>0.51498780062739635</v>
      </c>
      <c r="O176">
        <v>1</v>
      </c>
      <c r="P176">
        <v>0</v>
      </c>
      <c r="Q176">
        <f t="shared" si="12"/>
        <v>5357.4491507012699</v>
      </c>
      <c r="R176">
        <f>Q176-B176</f>
        <v>542.4491507012699</v>
      </c>
      <c r="S176">
        <f t="shared" si="13"/>
        <v>542.4491507012699</v>
      </c>
      <c r="T176" s="8">
        <f>S176/B176</f>
        <v>0.11265818290784421</v>
      </c>
      <c r="U176">
        <v>828</v>
      </c>
      <c r="V176">
        <f t="shared" si="14"/>
        <v>9764.0847126228582</v>
      </c>
      <c r="W176">
        <f t="shared" si="15"/>
        <v>14904</v>
      </c>
      <c r="X176">
        <f t="shared" si="16"/>
        <v>542.4491507012699</v>
      </c>
      <c r="Y176">
        <f t="shared" si="17"/>
        <v>294251.08109652903</v>
      </c>
    </row>
    <row r="177" spans="1:25" x14ac:dyDescent="0.35">
      <c r="A177" s="1">
        <v>41091</v>
      </c>
      <c r="B177">
        <v>4948</v>
      </c>
      <c r="C177">
        <v>4217.2</v>
      </c>
      <c r="D177" s="26">
        <v>30</v>
      </c>
      <c r="E177">
        <v>4592</v>
      </c>
      <c r="F177">
        <v>0</v>
      </c>
      <c r="G177">
        <v>4815</v>
      </c>
      <c r="H177">
        <v>0</v>
      </c>
      <c r="I177">
        <f>IF(AND(M177=0,F177=0,H177=0,J177=0,P177=0,K177=0),1,0)</f>
        <v>1</v>
      </c>
      <c r="J177">
        <v>0</v>
      </c>
      <c r="K177">
        <v>0</v>
      </c>
      <c r="L177">
        <v>4527</v>
      </c>
      <c r="M177">
        <v>0</v>
      </c>
      <c r="N177">
        <v>0.51545253863134655</v>
      </c>
      <c r="O177">
        <v>1</v>
      </c>
      <c r="P177">
        <v>0</v>
      </c>
      <c r="Q177">
        <f t="shared" si="12"/>
        <v>5311.4476217740275</v>
      </c>
      <c r="R177">
        <f>Q177-B177</f>
        <v>363.44762177402754</v>
      </c>
      <c r="S177">
        <f t="shared" si="13"/>
        <v>363.44762177402754</v>
      </c>
      <c r="T177" s="8">
        <f>S177/B177</f>
        <v>7.3453440132180178E-2</v>
      </c>
      <c r="U177">
        <v>687</v>
      </c>
      <c r="V177">
        <f t="shared" si="14"/>
        <v>6542.0571919324957</v>
      </c>
      <c r="W177">
        <f t="shared" si="15"/>
        <v>12366</v>
      </c>
      <c r="X177">
        <f t="shared" si="16"/>
        <v>363.44762177402754</v>
      </c>
      <c r="Y177">
        <f t="shared" si="17"/>
        <v>132094.17377319658</v>
      </c>
    </row>
    <row r="178" spans="1:25" x14ac:dyDescent="0.35">
      <c r="A178" s="1">
        <v>41092</v>
      </c>
      <c r="B178">
        <v>3637</v>
      </c>
      <c r="C178">
        <v>4487.6000000000004</v>
      </c>
      <c r="D178" s="24">
        <v>30.2</v>
      </c>
      <c r="E178">
        <v>3615</v>
      </c>
      <c r="F178">
        <v>0</v>
      </c>
      <c r="G178">
        <v>4948</v>
      </c>
      <c r="H178">
        <v>0</v>
      </c>
      <c r="I178">
        <f>IF(AND(M178=0,F178=0,H178=0,J178=0,P178=0,K178=0),1,0)</f>
        <v>0</v>
      </c>
      <c r="J178">
        <v>1</v>
      </c>
      <c r="K178">
        <v>0</v>
      </c>
      <c r="L178">
        <v>4816.333333333333</v>
      </c>
      <c r="M178">
        <v>0</v>
      </c>
      <c r="N178">
        <v>0.34768211920529801</v>
      </c>
      <c r="O178">
        <v>0</v>
      </c>
      <c r="P178">
        <v>0</v>
      </c>
      <c r="Q178">
        <f t="shared" si="12"/>
        <v>4134.5652142905101</v>
      </c>
      <c r="R178">
        <f>Q178-B178</f>
        <v>497.56521429051008</v>
      </c>
      <c r="S178">
        <f t="shared" si="13"/>
        <v>497.56521429051008</v>
      </c>
      <c r="T178" s="8">
        <f>S178/B178</f>
        <v>0.1368064927936514</v>
      </c>
      <c r="U178">
        <v>1215</v>
      </c>
      <c r="V178">
        <f t="shared" si="14"/>
        <v>8956.1738572291815</v>
      </c>
      <c r="W178">
        <f t="shared" si="15"/>
        <v>21870</v>
      </c>
      <c r="X178">
        <f t="shared" si="16"/>
        <v>497.56521429051008</v>
      </c>
      <c r="Y178">
        <f t="shared" si="17"/>
        <v>247571.14247196121</v>
      </c>
    </row>
    <row r="179" spans="1:25" x14ac:dyDescent="0.35">
      <c r="A179" s="1">
        <v>41093</v>
      </c>
      <c r="B179">
        <v>4048</v>
      </c>
      <c r="C179">
        <v>4433.2</v>
      </c>
      <c r="D179" s="24">
        <v>30.3</v>
      </c>
      <c r="E179">
        <v>3596</v>
      </c>
      <c r="F179">
        <v>0</v>
      </c>
      <c r="G179">
        <v>3637</v>
      </c>
      <c r="H179">
        <v>0</v>
      </c>
      <c r="I179">
        <f>IF(AND(M179=0,F179=0,H179=0,J179=0,P179=0,K179=0),1,0)</f>
        <v>0</v>
      </c>
      <c r="J179">
        <v>0</v>
      </c>
      <c r="K179">
        <v>0</v>
      </c>
      <c r="L179">
        <v>4466.666666666667</v>
      </c>
      <c r="M179">
        <v>1</v>
      </c>
      <c r="N179">
        <v>0.54775182990589055</v>
      </c>
      <c r="O179">
        <v>0</v>
      </c>
      <c r="P179">
        <v>0</v>
      </c>
      <c r="Q179">
        <f t="shared" si="12"/>
        <v>4424.4622580985315</v>
      </c>
      <c r="R179">
        <f>Q179-B179</f>
        <v>376.46225809853149</v>
      </c>
      <c r="S179">
        <f t="shared" si="13"/>
        <v>376.46225809853149</v>
      </c>
      <c r="T179" s="8">
        <f>S179/B179</f>
        <v>9.2999569688372405E-2</v>
      </c>
      <c r="U179">
        <v>918</v>
      </c>
      <c r="V179">
        <f t="shared" si="14"/>
        <v>6776.3206457735669</v>
      </c>
      <c r="W179">
        <f t="shared" si="15"/>
        <v>16524</v>
      </c>
      <c r="X179">
        <f t="shared" si="16"/>
        <v>376.46225809853149</v>
      </c>
      <c r="Y179">
        <f t="shared" si="17"/>
        <v>141723.83177264535</v>
      </c>
    </row>
    <row r="180" spans="1:25" x14ac:dyDescent="0.35">
      <c r="A180" s="1">
        <v>41094</v>
      </c>
      <c r="B180">
        <v>3795</v>
      </c>
      <c r="C180">
        <v>4426.8</v>
      </c>
      <c r="D180" s="24">
        <v>30.2</v>
      </c>
      <c r="E180">
        <v>3909</v>
      </c>
      <c r="F180">
        <v>1</v>
      </c>
      <c r="G180">
        <v>4048</v>
      </c>
      <c r="H180">
        <v>0</v>
      </c>
      <c r="I180">
        <f>IF(AND(M180=0,F180=0,H180=0,J180=0,P180=0,K180=0),1,0)</f>
        <v>0</v>
      </c>
      <c r="J180">
        <v>0</v>
      </c>
      <c r="K180">
        <v>0</v>
      </c>
      <c r="L180">
        <v>4211</v>
      </c>
      <c r="M180">
        <v>0</v>
      </c>
      <c r="N180">
        <v>0.4706053212501452</v>
      </c>
      <c r="O180">
        <v>0</v>
      </c>
      <c r="P180">
        <v>0</v>
      </c>
      <c r="Q180">
        <f t="shared" si="12"/>
        <v>4247.9394451444005</v>
      </c>
      <c r="R180">
        <f>Q180-B180</f>
        <v>452.93944514440045</v>
      </c>
      <c r="S180">
        <f t="shared" si="13"/>
        <v>452.93944514440045</v>
      </c>
      <c r="T180" s="8">
        <f>S180/B180</f>
        <v>0.11935163244911738</v>
      </c>
      <c r="U180">
        <v>1364</v>
      </c>
      <c r="V180">
        <f t="shared" si="14"/>
        <v>8152.9100125992081</v>
      </c>
      <c r="W180">
        <f t="shared" si="15"/>
        <v>24552</v>
      </c>
      <c r="X180">
        <f t="shared" si="16"/>
        <v>452.93944514440045</v>
      </c>
      <c r="Y180">
        <f t="shared" si="17"/>
        <v>205154.14096771734</v>
      </c>
    </row>
    <row r="181" spans="1:25" x14ac:dyDescent="0.35">
      <c r="A181" s="1">
        <v>41095</v>
      </c>
      <c r="B181">
        <v>3891</v>
      </c>
      <c r="C181">
        <v>4248.6000000000004</v>
      </c>
      <c r="D181" s="24">
        <v>30.6</v>
      </c>
      <c r="E181">
        <v>4080</v>
      </c>
      <c r="F181">
        <v>0</v>
      </c>
      <c r="G181">
        <v>3795</v>
      </c>
      <c r="H181">
        <v>0</v>
      </c>
      <c r="I181">
        <f>IF(AND(M181=0,F181=0,H181=0,J181=0,P181=0,K181=0),1,0)</f>
        <v>0</v>
      </c>
      <c r="J181">
        <v>0</v>
      </c>
      <c r="K181">
        <v>0</v>
      </c>
      <c r="L181">
        <v>3826.6666666666665</v>
      </c>
      <c r="M181">
        <v>0</v>
      </c>
      <c r="N181">
        <v>0.51115371209480653</v>
      </c>
      <c r="O181">
        <v>0</v>
      </c>
      <c r="P181">
        <v>1</v>
      </c>
      <c r="Q181">
        <f t="shared" si="12"/>
        <v>4517.1090991943875</v>
      </c>
      <c r="R181">
        <f>Q181-B181</f>
        <v>626.10909919438745</v>
      </c>
      <c r="S181">
        <f t="shared" si="13"/>
        <v>626.10909919438745</v>
      </c>
      <c r="T181" s="8">
        <f>S181/B181</f>
        <v>0.16091213035065213</v>
      </c>
      <c r="U181">
        <v>1221</v>
      </c>
      <c r="V181">
        <f t="shared" si="14"/>
        <v>11269.963785498974</v>
      </c>
      <c r="W181">
        <f t="shared" si="15"/>
        <v>21978</v>
      </c>
      <c r="X181">
        <f t="shared" si="16"/>
        <v>626.10909919438745</v>
      </c>
      <c r="Y181">
        <f t="shared" si="17"/>
        <v>392012.60409400729</v>
      </c>
    </row>
    <row r="182" spans="1:25" x14ac:dyDescent="0.35">
      <c r="A182" s="1">
        <v>41096</v>
      </c>
      <c r="B182">
        <v>3962</v>
      </c>
      <c r="C182">
        <v>4063.8</v>
      </c>
      <c r="D182" s="24">
        <v>30.9</v>
      </c>
      <c r="E182">
        <v>4686</v>
      </c>
      <c r="F182">
        <v>0</v>
      </c>
      <c r="G182">
        <v>3891</v>
      </c>
      <c r="H182">
        <v>0</v>
      </c>
      <c r="I182">
        <f>IF(AND(M182=0,F182=0,H182=0,J182=0,P182=0,K182=0),1,0)</f>
        <v>0</v>
      </c>
      <c r="J182">
        <v>0</v>
      </c>
      <c r="K182">
        <v>1</v>
      </c>
      <c r="L182">
        <v>3911.3333333333335</v>
      </c>
      <c r="M182">
        <v>0</v>
      </c>
      <c r="N182">
        <v>0.50824909957011732</v>
      </c>
      <c r="O182">
        <v>0</v>
      </c>
      <c r="P182">
        <v>0</v>
      </c>
      <c r="Q182">
        <f t="shared" si="12"/>
        <v>4817.9210261551725</v>
      </c>
      <c r="R182">
        <f>Q182-B182</f>
        <v>855.92102615517251</v>
      </c>
      <c r="S182">
        <f t="shared" si="13"/>
        <v>855.92102615517251</v>
      </c>
      <c r="T182" s="8">
        <f>S182/B182</f>
        <v>0.21603256591498549</v>
      </c>
      <c r="U182">
        <v>1257</v>
      </c>
      <c r="V182">
        <f t="shared" si="14"/>
        <v>15406.578470793105</v>
      </c>
      <c r="W182">
        <f t="shared" si="15"/>
        <v>22626</v>
      </c>
      <c r="X182">
        <f t="shared" si="16"/>
        <v>855.92102615517251</v>
      </c>
      <c r="Y182">
        <f t="shared" si="17"/>
        <v>732600.80301452347</v>
      </c>
    </row>
    <row r="183" spans="1:25" x14ac:dyDescent="0.35">
      <c r="A183" s="1">
        <v>41097</v>
      </c>
      <c r="B183">
        <v>4371</v>
      </c>
      <c r="C183">
        <v>3866.6</v>
      </c>
      <c r="D183" s="24">
        <v>30.3</v>
      </c>
      <c r="E183">
        <v>4815</v>
      </c>
      <c r="F183">
        <v>0</v>
      </c>
      <c r="G183">
        <v>3962</v>
      </c>
      <c r="H183">
        <v>1</v>
      </c>
      <c r="I183">
        <f>IF(AND(M183=0,F183=0,H183=0,J183=0,P183=0,K183=0),1,0)</f>
        <v>0</v>
      </c>
      <c r="J183">
        <v>0</v>
      </c>
      <c r="K183">
        <v>0</v>
      </c>
      <c r="L183">
        <v>3882.6666666666665</v>
      </c>
      <c r="M183">
        <v>0</v>
      </c>
      <c r="N183">
        <v>0.54751946090391546</v>
      </c>
      <c r="O183">
        <v>1</v>
      </c>
      <c r="P183">
        <v>0</v>
      </c>
      <c r="Q183">
        <f t="shared" si="12"/>
        <v>5146.5734646457804</v>
      </c>
      <c r="R183">
        <f>Q183-B183</f>
        <v>775.5734646457804</v>
      </c>
      <c r="S183">
        <f t="shared" si="13"/>
        <v>775.5734646457804</v>
      </c>
      <c r="T183" s="8">
        <f>S183/B183</f>
        <v>0.17743616212440641</v>
      </c>
      <c r="U183">
        <v>1250</v>
      </c>
      <c r="V183">
        <f t="shared" si="14"/>
        <v>13960.322363624047</v>
      </c>
      <c r="W183">
        <f t="shared" si="15"/>
        <v>22500</v>
      </c>
      <c r="X183">
        <f t="shared" si="16"/>
        <v>775.5734646457804</v>
      </c>
      <c r="Y183">
        <f t="shared" si="17"/>
        <v>601514.19906265964</v>
      </c>
    </row>
    <row r="184" spans="1:25" x14ac:dyDescent="0.35">
      <c r="A184" s="1">
        <v>41098</v>
      </c>
      <c r="B184">
        <v>5165</v>
      </c>
      <c r="C184">
        <v>4013.4</v>
      </c>
      <c r="D184" s="24">
        <v>30.8</v>
      </c>
      <c r="E184">
        <v>4948</v>
      </c>
      <c r="F184">
        <v>0</v>
      </c>
      <c r="G184">
        <v>4371</v>
      </c>
      <c r="H184">
        <v>0</v>
      </c>
      <c r="I184">
        <f>IF(AND(M184=0,F184=0,H184=0,J184=0,P184=0,K184=0),1,0)</f>
        <v>1</v>
      </c>
      <c r="J184">
        <v>0</v>
      </c>
      <c r="K184">
        <v>0</v>
      </c>
      <c r="L184">
        <v>4074.6666666666665</v>
      </c>
      <c r="M184">
        <v>0</v>
      </c>
      <c r="N184">
        <v>0.59225049378412919</v>
      </c>
      <c r="O184">
        <v>1</v>
      </c>
      <c r="P184">
        <v>0</v>
      </c>
      <c r="Q184">
        <f t="shared" si="12"/>
        <v>5182.95581599857</v>
      </c>
      <c r="R184">
        <f>Q184-B184</f>
        <v>17.95581599856996</v>
      </c>
      <c r="S184">
        <f t="shared" si="13"/>
        <v>17.95581599856996</v>
      </c>
      <c r="T184" s="8">
        <f>S184/B184</f>
        <v>3.4764406579999925E-3</v>
      </c>
      <c r="U184">
        <v>790</v>
      </c>
      <c r="V184">
        <f t="shared" si="14"/>
        <v>323.20468797425929</v>
      </c>
      <c r="W184">
        <f t="shared" si="15"/>
        <v>14220</v>
      </c>
      <c r="X184">
        <f t="shared" si="16"/>
        <v>17.95581599856996</v>
      </c>
      <c r="Y184">
        <f t="shared" si="17"/>
        <v>322.41132817450097</v>
      </c>
    </row>
    <row r="185" spans="1:25" x14ac:dyDescent="0.35">
      <c r="A185" s="1">
        <v>41099</v>
      </c>
      <c r="B185">
        <v>3698</v>
      </c>
      <c r="C185">
        <v>4236.8</v>
      </c>
      <c r="D185" s="24">
        <v>30.8</v>
      </c>
      <c r="E185">
        <v>3637</v>
      </c>
      <c r="F185">
        <v>0</v>
      </c>
      <c r="G185">
        <v>5165</v>
      </c>
      <c r="H185">
        <v>0</v>
      </c>
      <c r="I185">
        <f>IF(AND(M185=0,F185=0,H185=0,J185=0,P185=0,K185=0),1,0)</f>
        <v>0</v>
      </c>
      <c r="J185">
        <v>1</v>
      </c>
      <c r="K185">
        <v>0</v>
      </c>
      <c r="L185">
        <v>4499.333333333333</v>
      </c>
      <c r="M185">
        <v>0</v>
      </c>
      <c r="N185">
        <v>0.32955733705123735</v>
      </c>
      <c r="O185">
        <v>0</v>
      </c>
      <c r="P185">
        <v>0</v>
      </c>
      <c r="Q185">
        <f t="shared" si="12"/>
        <v>4112.346107409885</v>
      </c>
      <c r="R185">
        <f>Q185-B185</f>
        <v>414.34610740988501</v>
      </c>
      <c r="S185">
        <f t="shared" si="13"/>
        <v>414.34610740988501</v>
      </c>
      <c r="T185" s="8">
        <f>S185/B185</f>
        <v>0.11204599984042321</v>
      </c>
      <c r="U185">
        <v>1162</v>
      </c>
      <c r="V185">
        <f t="shared" si="14"/>
        <v>7458.2299333779301</v>
      </c>
      <c r="W185">
        <f t="shared" si="15"/>
        <v>20916</v>
      </c>
      <c r="X185">
        <f t="shared" si="16"/>
        <v>414.34610740988501</v>
      </c>
      <c r="Y185">
        <f t="shared" si="17"/>
        <v>171682.69672572397</v>
      </c>
    </row>
    <row r="186" spans="1:25" x14ac:dyDescent="0.35">
      <c r="A186" s="1">
        <v>41100</v>
      </c>
      <c r="B186">
        <v>4292</v>
      </c>
      <c r="C186">
        <v>4217.3999999999996</v>
      </c>
      <c r="D186" s="24">
        <v>31.1</v>
      </c>
      <c r="E186">
        <v>4048</v>
      </c>
      <c r="F186">
        <v>0</v>
      </c>
      <c r="G186">
        <v>3698</v>
      </c>
      <c r="H186">
        <v>0</v>
      </c>
      <c r="I186">
        <f>IF(AND(M186=0,F186=0,H186=0,J186=0,P186=0,K186=0),1,0)</f>
        <v>0</v>
      </c>
      <c r="J186">
        <v>0</v>
      </c>
      <c r="K186">
        <v>0</v>
      </c>
      <c r="L186">
        <v>4411.333333333333</v>
      </c>
      <c r="M186">
        <v>1</v>
      </c>
      <c r="N186">
        <v>0.56901359358661552</v>
      </c>
      <c r="O186">
        <v>0</v>
      </c>
      <c r="P186">
        <v>0</v>
      </c>
      <c r="Q186">
        <f t="shared" si="12"/>
        <v>4471.478234895294</v>
      </c>
      <c r="R186">
        <f>Q186-B186</f>
        <v>179.47823489529401</v>
      </c>
      <c r="S186">
        <f t="shared" si="13"/>
        <v>179.47823489529401</v>
      </c>
      <c r="T186" s="8">
        <f>S186/B186</f>
        <v>4.1816923321363934E-2</v>
      </c>
      <c r="U186">
        <v>637</v>
      </c>
      <c r="V186">
        <f t="shared" si="14"/>
        <v>3230.6082281152921</v>
      </c>
      <c r="W186">
        <f t="shared" si="15"/>
        <v>11466</v>
      </c>
      <c r="X186">
        <f t="shared" si="16"/>
        <v>179.47823489529401</v>
      </c>
      <c r="Y186">
        <f t="shared" si="17"/>
        <v>32212.43680113033</v>
      </c>
    </row>
    <row r="187" spans="1:25" x14ac:dyDescent="0.35">
      <c r="A187" s="1">
        <v>41101</v>
      </c>
      <c r="B187">
        <v>4362</v>
      </c>
      <c r="C187">
        <v>4297.6000000000004</v>
      </c>
      <c r="D187" s="24">
        <v>30.5</v>
      </c>
      <c r="E187">
        <v>3795</v>
      </c>
      <c r="F187">
        <v>1</v>
      </c>
      <c r="G187">
        <v>4292</v>
      </c>
      <c r="H187">
        <v>0</v>
      </c>
      <c r="I187">
        <f>IF(AND(M187=0,F187=0,H187=0,J187=0,P187=0,K187=0),1,0)</f>
        <v>0</v>
      </c>
      <c r="J187">
        <v>0</v>
      </c>
      <c r="K187">
        <v>0</v>
      </c>
      <c r="L187">
        <v>4385</v>
      </c>
      <c r="M187">
        <v>0</v>
      </c>
      <c r="N187">
        <v>0.50813291506912983</v>
      </c>
      <c r="O187">
        <v>0</v>
      </c>
      <c r="P187">
        <v>0</v>
      </c>
      <c r="Q187">
        <f t="shared" si="12"/>
        <v>4247.9522688806746</v>
      </c>
      <c r="R187">
        <f>Q187-B187</f>
        <v>-114.04773111932536</v>
      </c>
      <c r="S187">
        <f t="shared" si="13"/>
        <v>114.04773111932536</v>
      </c>
      <c r="T187" s="8">
        <f>S187/B187</f>
        <v>2.6145743035150243E-2</v>
      </c>
      <c r="U187">
        <v>630</v>
      </c>
      <c r="V187">
        <f t="shared" si="14"/>
        <v>8211.4366405914261</v>
      </c>
      <c r="W187">
        <f t="shared" si="15"/>
        <v>11340</v>
      </c>
      <c r="X187">
        <f t="shared" si="16"/>
        <v>-228.09546223865073</v>
      </c>
      <c r="Y187">
        <f t="shared" si="17"/>
        <v>52027.539893863737</v>
      </c>
    </row>
    <row r="188" spans="1:25" x14ac:dyDescent="0.35">
      <c r="A188" s="1">
        <v>41102</v>
      </c>
      <c r="B188">
        <v>4619</v>
      </c>
      <c r="C188">
        <v>4377.6000000000004</v>
      </c>
      <c r="D188" s="24">
        <v>30.9</v>
      </c>
      <c r="E188">
        <v>3891</v>
      </c>
      <c r="F188">
        <v>0</v>
      </c>
      <c r="G188">
        <v>4362</v>
      </c>
      <c r="H188">
        <v>0</v>
      </c>
      <c r="I188">
        <f>IF(AND(M188=0,F188=0,H188=0,J188=0,P188=0,K188=0),1,0)</f>
        <v>0</v>
      </c>
      <c r="J188">
        <v>0</v>
      </c>
      <c r="K188">
        <v>0</v>
      </c>
      <c r="L188">
        <v>4117.333333333333</v>
      </c>
      <c r="M188">
        <v>0</v>
      </c>
      <c r="N188">
        <v>0.52985941675380499</v>
      </c>
      <c r="O188">
        <v>0</v>
      </c>
      <c r="P188">
        <v>1</v>
      </c>
      <c r="Q188">
        <f t="shared" si="12"/>
        <v>4703.9779716013672</v>
      </c>
      <c r="R188">
        <f>Q188-B188</f>
        <v>84.977971601367244</v>
      </c>
      <c r="S188">
        <f t="shared" si="13"/>
        <v>84.977971601367244</v>
      </c>
      <c r="T188" s="8">
        <f>S188/B188</f>
        <v>1.8397482485682452E-2</v>
      </c>
      <c r="U188">
        <v>616</v>
      </c>
      <c r="V188">
        <f t="shared" si="14"/>
        <v>1529.6034888246104</v>
      </c>
      <c r="W188">
        <f t="shared" si="15"/>
        <v>11088</v>
      </c>
      <c r="X188">
        <f t="shared" si="16"/>
        <v>84.977971601367244</v>
      </c>
      <c r="Y188">
        <f t="shared" si="17"/>
        <v>7221.2556574827777</v>
      </c>
    </row>
    <row r="189" spans="1:25" x14ac:dyDescent="0.35">
      <c r="A189" s="1">
        <v>41103</v>
      </c>
      <c r="B189">
        <v>4451</v>
      </c>
      <c r="C189">
        <v>4427.2</v>
      </c>
      <c r="D189" s="24">
        <v>30.5</v>
      </c>
      <c r="E189">
        <v>3962</v>
      </c>
      <c r="F189">
        <v>0</v>
      </c>
      <c r="G189">
        <v>4619</v>
      </c>
      <c r="H189">
        <v>0</v>
      </c>
      <c r="I189">
        <f>IF(AND(M189=0,F189=0,H189=0,J189=0,P189=0,K189=0),1,0)</f>
        <v>0</v>
      </c>
      <c r="J189">
        <v>0</v>
      </c>
      <c r="K189">
        <v>1</v>
      </c>
      <c r="L189">
        <v>4424.333333333333</v>
      </c>
      <c r="M189">
        <v>0</v>
      </c>
      <c r="N189">
        <v>0.48048100383408854</v>
      </c>
      <c r="O189">
        <v>0</v>
      </c>
      <c r="P189">
        <v>0</v>
      </c>
      <c r="Q189">
        <f t="shared" si="12"/>
        <v>5015.8063697644857</v>
      </c>
      <c r="R189">
        <f>Q189-B189</f>
        <v>564.80636976448568</v>
      </c>
      <c r="S189">
        <f t="shared" si="13"/>
        <v>564.80636976448568</v>
      </c>
      <c r="T189" s="8">
        <f>S189/B189</f>
        <v>0.12689426415737715</v>
      </c>
      <c r="U189">
        <v>924</v>
      </c>
      <c r="V189">
        <f t="shared" si="14"/>
        <v>10166.514655760742</v>
      </c>
      <c r="W189">
        <f t="shared" si="15"/>
        <v>16632</v>
      </c>
      <c r="X189">
        <f t="shared" si="16"/>
        <v>564.80636976448568</v>
      </c>
      <c r="Y189">
        <f t="shared" si="17"/>
        <v>319006.23532653693</v>
      </c>
    </row>
    <row r="190" spans="1:25" x14ac:dyDescent="0.35">
      <c r="A190" s="1">
        <v>41104</v>
      </c>
      <c r="B190">
        <v>5277</v>
      </c>
      <c r="C190">
        <v>4284.3999999999996</v>
      </c>
      <c r="D190" s="26">
        <v>30</v>
      </c>
      <c r="E190">
        <v>4371</v>
      </c>
      <c r="F190">
        <v>0</v>
      </c>
      <c r="G190">
        <v>4451</v>
      </c>
      <c r="H190">
        <v>1</v>
      </c>
      <c r="I190">
        <f>IF(AND(M190=0,F190=0,H190=0,J190=0,P190=0,K190=0),1,0)</f>
        <v>0</v>
      </c>
      <c r="J190">
        <v>0</v>
      </c>
      <c r="K190">
        <v>0</v>
      </c>
      <c r="L190">
        <v>4477.333333333333</v>
      </c>
      <c r="M190">
        <v>0</v>
      </c>
      <c r="N190">
        <v>0.59596839781573141</v>
      </c>
      <c r="O190">
        <v>1</v>
      </c>
      <c r="P190">
        <v>0</v>
      </c>
      <c r="Q190">
        <f t="shared" si="12"/>
        <v>5359.0872081470425</v>
      </c>
      <c r="R190">
        <f>Q190-B190</f>
        <v>82.087208147042475</v>
      </c>
      <c r="S190">
        <f t="shared" si="13"/>
        <v>82.087208147042475</v>
      </c>
      <c r="T190" s="8">
        <f>S190/B190</f>
        <v>1.5555658166958967E-2</v>
      </c>
      <c r="U190">
        <v>667</v>
      </c>
      <c r="V190">
        <f t="shared" si="14"/>
        <v>1477.5697466467645</v>
      </c>
      <c r="W190">
        <f t="shared" si="15"/>
        <v>12006</v>
      </c>
      <c r="X190">
        <f t="shared" si="16"/>
        <v>82.087208147042475</v>
      </c>
      <c r="Y190">
        <f t="shared" si="17"/>
        <v>6738.309741375876</v>
      </c>
    </row>
    <row r="191" spans="1:25" x14ac:dyDescent="0.35">
      <c r="A191" s="1">
        <v>41105</v>
      </c>
      <c r="B191">
        <v>5596</v>
      </c>
      <c r="C191">
        <v>4600.2</v>
      </c>
      <c r="D191" s="25">
        <v>29.5</v>
      </c>
      <c r="E191">
        <v>5165</v>
      </c>
      <c r="F191">
        <v>0</v>
      </c>
      <c r="G191">
        <v>5277</v>
      </c>
      <c r="H191">
        <v>0</v>
      </c>
      <c r="I191">
        <f>IF(AND(M191=0,F191=0,H191=0,J191=0,P191=0,K191=0),1,0)</f>
        <v>1</v>
      </c>
      <c r="J191">
        <v>0</v>
      </c>
      <c r="K191">
        <v>0</v>
      </c>
      <c r="L191">
        <v>4782.333333333333</v>
      </c>
      <c r="M191">
        <v>0</v>
      </c>
      <c r="N191">
        <v>0.53706285581503432</v>
      </c>
      <c r="O191">
        <v>1</v>
      </c>
      <c r="P191">
        <v>0</v>
      </c>
      <c r="Q191">
        <f t="shared" si="12"/>
        <v>5740.7028251236752</v>
      </c>
      <c r="R191">
        <f>Q191-B191</f>
        <v>144.70282512367521</v>
      </c>
      <c r="S191">
        <f t="shared" si="13"/>
        <v>144.70282512367521</v>
      </c>
      <c r="T191" s="8">
        <f>S191/B191</f>
        <v>2.585826038664675E-2</v>
      </c>
      <c r="U191">
        <v>719</v>
      </c>
      <c r="V191">
        <f t="shared" si="14"/>
        <v>2604.6508522261538</v>
      </c>
      <c r="W191">
        <f t="shared" si="15"/>
        <v>12942</v>
      </c>
      <c r="X191">
        <f t="shared" si="16"/>
        <v>144.70282512367521</v>
      </c>
      <c r="Y191">
        <f t="shared" si="17"/>
        <v>20938.90759877293</v>
      </c>
    </row>
    <row r="192" spans="1:25" x14ac:dyDescent="0.35">
      <c r="A192" s="1">
        <v>41106</v>
      </c>
      <c r="B192">
        <v>4242</v>
      </c>
      <c r="C192">
        <v>4861</v>
      </c>
      <c r="D192" s="25">
        <v>29.7</v>
      </c>
      <c r="E192">
        <v>3698</v>
      </c>
      <c r="F192">
        <v>0</v>
      </c>
      <c r="G192">
        <v>5596</v>
      </c>
      <c r="H192">
        <v>0</v>
      </c>
      <c r="I192">
        <f>IF(AND(M192=0,F192=0,H192=0,J192=0,P192=0,K192=0),1,0)</f>
        <v>0</v>
      </c>
      <c r="J192">
        <v>1</v>
      </c>
      <c r="K192">
        <v>0</v>
      </c>
      <c r="L192">
        <v>5108</v>
      </c>
      <c r="M192">
        <v>0</v>
      </c>
      <c r="N192">
        <v>0.3426861856628326</v>
      </c>
      <c r="O192">
        <v>0</v>
      </c>
      <c r="P192">
        <v>0</v>
      </c>
      <c r="Q192">
        <f t="shared" si="12"/>
        <v>4501.8478292248165</v>
      </c>
      <c r="R192">
        <f>Q192-B192</f>
        <v>259.84782922481645</v>
      </c>
      <c r="S192">
        <f t="shared" si="13"/>
        <v>259.84782922481645</v>
      </c>
      <c r="T192" s="8">
        <f>S192/B192</f>
        <v>6.1255971057241031E-2</v>
      </c>
      <c r="U192">
        <v>624</v>
      </c>
      <c r="V192">
        <f t="shared" si="14"/>
        <v>4677.2609260466961</v>
      </c>
      <c r="W192">
        <f t="shared" si="15"/>
        <v>11232</v>
      </c>
      <c r="X192">
        <f t="shared" si="16"/>
        <v>259.84782922481645</v>
      </c>
      <c r="Y192">
        <f t="shared" si="17"/>
        <v>67520.894352849369</v>
      </c>
    </row>
    <row r="193" spans="1:25" x14ac:dyDescent="0.35">
      <c r="A193" s="1">
        <v>41107</v>
      </c>
      <c r="B193">
        <v>4394</v>
      </c>
      <c r="C193">
        <v>4837</v>
      </c>
      <c r="D193" s="24">
        <v>30.2</v>
      </c>
      <c r="E193">
        <v>4292</v>
      </c>
      <c r="F193">
        <v>0</v>
      </c>
      <c r="G193">
        <v>4242</v>
      </c>
      <c r="H193">
        <v>0</v>
      </c>
      <c r="I193">
        <f>IF(AND(M193=0,F193=0,H193=0,J193=0,P193=0,K193=0),1,0)</f>
        <v>0</v>
      </c>
      <c r="J193">
        <v>0</v>
      </c>
      <c r="K193">
        <v>0</v>
      </c>
      <c r="L193">
        <v>5038.333333333333</v>
      </c>
      <c r="M193">
        <v>1</v>
      </c>
      <c r="N193">
        <v>0.51766004415011035</v>
      </c>
      <c r="O193">
        <v>0</v>
      </c>
      <c r="P193">
        <v>0</v>
      </c>
      <c r="Q193">
        <f t="shared" si="12"/>
        <v>4939.6766335446373</v>
      </c>
      <c r="R193">
        <f>Q193-B193</f>
        <v>545.6766335446373</v>
      </c>
      <c r="S193">
        <f t="shared" si="13"/>
        <v>545.6766335446373</v>
      </c>
      <c r="T193" s="8">
        <f>S193/B193</f>
        <v>0.12418676229964436</v>
      </c>
      <c r="U193">
        <v>756</v>
      </c>
      <c r="V193">
        <f t="shared" si="14"/>
        <v>9822.1794038034714</v>
      </c>
      <c r="W193">
        <f t="shared" si="15"/>
        <v>13608</v>
      </c>
      <c r="X193">
        <f t="shared" si="16"/>
        <v>545.6766335446373</v>
      </c>
      <c r="Y193">
        <f t="shared" si="17"/>
        <v>297762.98839660839</v>
      </c>
    </row>
    <row r="194" spans="1:25" x14ac:dyDescent="0.35">
      <c r="A194" s="1">
        <v>41108</v>
      </c>
      <c r="B194">
        <v>4551</v>
      </c>
      <c r="C194">
        <v>4792</v>
      </c>
      <c r="D194" s="24">
        <v>29.6</v>
      </c>
      <c r="E194">
        <v>4362</v>
      </c>
      <c r="F194">
        <v>1</v>
      </c>
      <c r="G194">
        <v>4394</v>
      </c>
      <c r="H194">
        <v>0</v>
      </c>
      <c r="I194">
        <f>IF(AND(M194=0,F194=0,H194=0,J194=0,P194=0,K194=0),1,0)</f>
        <v>0</v>
      </c>
      <c r="J194">
        <v>0</v>
      </c>
      <c r="K194">
        <v>0</v>
      </c>
      <c r="L194">
        <v>4744</v>
      </c>
      <c r="M194">
        <v>0</v>
      </c>
      <c r="N194">
        <v>0.51824096665504826</v>
      </c>
      <c r="O194">
        <v>0</v>
      </c>
      <c r="P194">
        <v>0</v>
      </c>
      <c r="Q194">
        <f t="shared" si="12"/>
        <v>4604.440393199674</v>
      </c>
      <c r="R194">
        <f>Q194-B194</f>
        <v>53.440393199673963</v>
      </c>
      <c r="S194">
        <f t="shared" si="13"/>
        <v>53.440393199673963</v>
      </c>
      <c r="T194" s="8">
        <f>S194/B194</f>
        <v>1.1742560580020647E-2</v>
      </c>
      <c r="U194">
        <v>700</v>
      </c>
      <c r="V194">
        <f t="shared" si="14"/>
        <v>961.92707759413133</v>
      </c>
      <c r="W194">
        <f t="shared" si="15"/>
        <v>12600</v>
      </c>
      <c r="X194">
        <f t="shared" si="16"/>
        <v>53.440393199673963</v>
      </c>
      <c r="Y194">
        <f t="shared" si="17"/>
        <v>2855.8756253357592</v>
      </c>
    </row>
    <row r="195" spans="1:25" x14ac:dyDescent="0.35">
      <c r="A195" s="1">
        <v>41109</v>
      </c>
      <c r="B195">
        <v>4973</v>
      </c>
      <c r="C195">
        <v>4812</v>
      </c>
      <c r="D195" s="26">
        <v>29</v>
      </c>
      <c r="E195">
        <v>4619</v>
      </c>
      <c r="F195">
        <v>0</v>
      </c>
      <c r="G195">
        <v>4551</v>
      </c>
      <c r="H195">
        <v>0</v>
      </c>
      <c r="I195">
        <f>IF(AND(M195=0,F195=0,H195=0,J195=0,P195=0,K195=0),1,0)</f>
        <v>0</v>
      </c>
      <c r="J195">
        <v>0</v>
      </c>
      <c r="K195">
        <v>0</v>
      </c>
      <c r="L195">
        <v>4395.666666666667</v>
      </c>
      <c r="M195">
        <v>0</v>
      </c>
      <c r="N195">
        <v>0.54902985941675375</v>
      </c>
      <c r="O195">
        <v>0</v>
      </c>
      <c r="P195">
        <v>1</v>
      </c>
      <c r="Q195">
        <f t="shared" ref="Q195:Q258" si="18">$AB$2+SUMPRODUCT(C195:K195,$AC$2:$AK$2)</f>
        <v>5092.1044142417886</v>
      </c>
      <c r="R195">
        <f>Q195-B195</f>
        <v>119.10441424178862</v>
      </c>
      <c r="S195">
        <f t="shared" ref="S195:S258" si="19">ABS(R195)</f>
        <v>119.10441424178862</v>
      </c>
      <c r="T195" s="8">
        <f>S195/B195</f>
        <v>2.395021400397921E-2</v>
      </c>
      <c r="U195">
        <v>467</v>
      </c>
      <c r="V195">
        <f t="shared" ref="V195:V258" si="20">IF(R195&lt;0,R195*-72,R195*18)</f>
        <v>2143.8794563521951</v>
      </c>
      <c r="W195">
        <f t="shared" ref="W195:W258" si="21">U195*18</f>
        <v>8406</v>
      </c>
      <c r="X195">
        <f t="shared" ref="X195:X258" si="22">IF(R195&lt;0,R195*2,R195)</f>
        <v>119.10441424178862</v>
      </c>
      <c r="Y195">
        <f t="shared" ref="Y195:Y258" si="23">X195^2</f>
        <v>14185.861491879579</v>
      </c>
    </row>
    <row r="196" spans="1:25" x14ac:dyDescent="0.35">
      <c r="A196" s="1">
        <v>41110</v>
      </c>
      <c r="B196">
        <v>4931</v>
      </c>
      <c r="C196">
        <v>4751.2</v>
      </c>
      <c r="D196" s="24">
        <v>29.7</v>
      </c>
      <c r="E196">
        <v>4451</v>
      </c>
      <c r="F196">
        <v>0</v>
      </c>
      <c r="G196">
        <v>4973</v>
      </c>
      <c r="H196">
        <v>0</v>
      </c>
      <c r="I196">
        <f>IF(AND(M196=0,F196=0,H196=0,J196=0,P196=0,K196=0),1,0)</f>
        <v>0</v>
      </c>
      <c r="J196">
        <v>0</v>
      </c>
      <c r="K196">
        <v>1</v>
      </c>
      <c r="L196">
        <v>4639.333333333333</v>
      </c>
      <c r="M196">
        <v>0</v>
      </c>
      <c r="N196">
        <v>0.49512025095852213</v>
      </c>
      <c r="O196">
        <v>0</v>
      </c>
      <c r="P196">
        <v>0</v>
      </c>
      <c r="Q196">
        <f t="shared" si="18"/>
        <v>5364.8585309235496</v>
      </c>
      <c r="R196">
        <f>Q196-B196</f>
        <v>433.85853092354955</v>
      </c>
      <c r="S196">
        <f t="shared" si="19"/>
        <v>433.85853092354955</v>
      </c>
      <c r="T196" s="8">
        <f>S196/B196</f>
        <v>8.7985911767095831E-2</v>
      </c>
      <c r="U196">
        <v>1209</v>
      </c>
      <c r="V196">
        <f t="shared" si="20"/>
        <v>7809.4535566238919</v>
      </c>
      <c r="W196">
        <f t="shared" si="21"/>
        <v>21762</v>
      </c>
      <c r="X196">
        <f t="shared" si="22"/>
        <v>433.85853092354955</v>
      </c>
      <c r="Y196">
        <f t="shared" si="23"/>
        <v>188233.22485514061</v>
      </c>
    </row>
    <row r="197" spans="1:25" x14ac:dyDescent="0.35">
      <c r="A197" s="1">
        <v>41111</v>
      </c>
      <c r="B197">
        <v>4628.5</v>
      </c>
      <c r="C197">
        <v>4618.2</v>
      </c>
      <c r="D197" s="24">
        <v>30.4</v>
      </c>
      <c r="E197">
        <v>5277</v>
      </c>
      <c r="F197">
        <v>0</v>
      </c>
      <c r="G197">
        <v>4931</v>
      </c>
      <c r="H197">
        <v>1</v>
      </c>
      <c r="I197">
        <f>IF(AND(M197=0,F197=0,H197=0,J197=0,P197=0,K197=0),1,0)</f>
        <v>0</v>
      </c>
      <c r="J197">
        <v>0</v>
      </c>
      <c r="K197">
        <v>0</v>
      </c>
      <c r="L197">
        <v>4818.333333333333</v>
      </c>
      <c r="M197">
        <v>0</v>
      </c>
      <c r="N197">
        <v>0.46485418845126059</v>
      </c>
      <c r="O197">
        <v>1</v>
      </c>
      <c r="P197">
        <v>0</v>
      </c>
      <c r="Q197">
        <f t="shared" si="18"/>
        <v>5861.6925610009039</v>
      </c>
      <c r="R197">
        <f>Q197-B197</f>
        <v>1233.1925610009039</v>
      </c>
      <c r="S197">
        <f t="shared" si="19"/>
        <v>1233.1925610009039</v>
      </c>
      <c r="T197" s="8">
        <f>S197/B197</f>
        <v>0.26643460321938078</v>
      </c>
      <c r="U197">
        <v>2035</v>
      </c>
      <c r="V197">
        <f t="shared" si="20"/>
        <v>22197.46609801627</v>
      </c>
      <c r="W197">
        <f t="shared" si="21"/>
        <v>36630</v>
      </c>
      <c r="X197">
        <f t="shared" si="22"/>
        <v>1233.1925610009039</v>
      </c>
      <c r="Y197">
        <f t="shared" si="23"/>
        <v>1520763.892507968</v>
      </c>
    </row>
    <row r="198" spans="1:25" x14ac:dyDescent="0.35">
      <c r="A198" s="1">
        <v>41112</v>
      </c>
      <c r="B198">
        <v>2695</v>
      </c>
      <c r="C198">
        <v>4695.5</v>
      </c>
      <c r="D198" s="24">
        <v>29.9</v>
      </c>
      <c r="E198">
        <v>5596</v>
      </c>
      <c r="F198">
        <v>0</v>
      </c>
      <c r="G198">
        <v>4628.5</v>
      </c>
      <c r="H198">
        <v>0</v>
      </c>
      <c r="I198">
        <f>IF(AND(M198=0,F198=0,H198=0,J198=0,P198=0,K198=0),1,0)</f>
        <v>1</v>
      </c>
      <c r="J198">
        <v>0</v>
      </c>
      <c r="K198">
        <v>0</v>
      </c>
      <c r="L198">
        <v>4844.166666666667</v>
      </c>
      <c r="M198">
        <v>0</v>
      </c>
      <c r="N198">
        <v>0.27535726734053678</v>
      </c>
      <c r="O198">
        <v>1</v>
      </c>
      <c r="P198">
        <v>0</v>
      </c>
      <c r="Q198">
        <f t="shared" si="18"/>
        <v>5682.6577142500009</v>
      </c>
      <c r="R198">
        <f>Q198-B198</f>
        <v>2987.6577142500009</v>
      </c>
      <c r="S198">
        <f t="shared" si="19"/>
        <v>2987.6577142500009</v>
      </c>
      <c r="T198" s="8">
        <f>S198/B198</f>
        <v>1.1085928438775514</v>
      </c>
      <c r="U198">
        <v>1331</v>
      </c>
      <c r="V198">
        <f t="shared" si="20"/>
        <v>53777.83885650002</v>
      </c>
      <c r="W198">
        <f t="shared" si="21"/>
        <v>23958</v>
      </c>
      <c r="X198">
        <f t="shared" si="22"/>
        <v>2987.6577142500009</v>
      </c>
      <c r="Y198">
        <f t="shared" si="23"/>
        <v>8926098.6175175402</v>
      </c>
    </row>
    <row r="199" spans="1:25" x14ac:dyDescent="0.35">
      <c r="A199" s="1">
        <v>41113</v>
      </c>
      <c r="B199">
        <v>4628.5</v>
      </c>
      <c r="C199">
        <v>4355.7</v>
      </c>
      <c r="D199" s="24">
        <v>29.1</v>
      </c>
      <c r="E199">
        <v>4242</v>
      </c>
      <c r="F199">
        <v>0</v>
      </c>
      <c r="G199">
        <v>2695</v>
      </c>
      <c r="H199">
        <v>0</v>
      </c>
      <c r="I199">
        <f>IF(AND(M199=0,F199=0,H199=0,J199=0,P199=0,K199=0),1,0)</f>
        <v>0</v>
      </c>
      <c r="J199">
        <v>1</v>
      </c>
      <c r="K199">
        <v>0</v>
      </c>
      <c r="L199">
        <v>4084.8333333333335</v>
      </c>
      <c r="M199">
        <v>0</v>
      </c>
      <c r="N199">
        <v>0.72464273265946322</v>
      </c>
      <c r="O199">
        <v>0</v>
      </c>
      <c r="P199">
        <v>0</v>
      </c>
      <c r="Q199">
        <f t="shared" si="18"/>
        <v>3516.6287990590245</v>
      </c>
      <c r="R199">
        <f>Q199-B199</f>
        <v>-1111.8712009409755</v>
      </c>
      <c r="S199">
        <f t="shared" si="19"/>
        <v>1111.8712009409755</v>
      </c>
      <c r="T199" s="8">
        <f>S199/B199</f>
        <v>0.24022279376492936</v>
      </c>
      <c r="U199">
        <v>985</v>
      </c>
      <c r="V199">
        <f t="shared" si="20"/>
        <v>80054.726467750239</v>
      </c>
      <c r="W199">
        <f t="shared" si="21"/>
        <v>17730</v>
      </c>
      <c r="X199">
        <f t="shared" si="22"/>
        <v>-2223.7424018819511</v>
      </c>
      <c r="Y199">
        <f t="shared" si="23"/>
        <v>4945030.2699277084</v>
      </c>
    </row>
    <row r="200" spans="1:25" x14ac:dyDescent="0.35">
      <c r="A200" s="1">
        <v>41114</v>
      </c>
      <c r="B200">
        <v>2758</v>
      </c>
      <c r="C200">
        <v>4371.2</v>
      </c>
      <c r="D200" s="24">
        <v>29.3</v>
      </c>
      <c r="E200">
        <v>4394</v>
      </c>
      <c r="F200">
        <v>0</v>
      </c>
      <c r="G200">
        <v>4628.5</v>
      </c>
      <c r="H200">
        <v>0</v>
      </c>
      <c r="I200">
        <f>IF(AND(M200=0,F200=0,H200=0,J200=0,P200=0,K200=0),1,0)</f>
        <v>0</v>
      </c>
      <c r="J200">
        <v>0</v>
      </c>
      <c r="K200">
        <v>0</v>
      </c>
      <c r="L200">
        <v>3984</v>
      </c>
      <c r="M200">
        <v>1</v>
      </c>
      <c r="N200">
        <v>0.28267689090275355</v>
      </c>
      <c r="O200">
        <v>0</v>
      </c>
      <c r="P200">
        <v>0</v>
      </c>
      <c r="Q200">
        <f t="shared" si="18"/>
        <v>4888.5279751392791</v>
      </c>
      <c r="R200">
        <f>Q200-B200</f>
        <v>2130.5279751392791</v>
      </c>
      <c r="S200">
        <f t="shared" si="19"/>
        <v>2130.5279751392791</v>
      </c>
      <c r="T200" s="8">
        <f>S200/B200</f>
        <v>0.77249020128327739</v>
      </c>
      <c r="U200">
        <v>745</v>
      </c>
      <c r="V200">
        <f t="shared" si="20"/>
        <v>38349.503552507027</v>
      </c>
      <c r="W200">
        <f t="shared" si="21"/>
        <v>13410</v>
      </c>
      <c r="X200">
        <f t="shared" si="22"/>
        <v>2130.5279751392791</v>
      </c>
      <c r="Y200">
        <f t="shared" si="23"/>
        <v>4539149.4528510766</v>
      </c>
    </row>
    <row r="201" spans="1:25" x14ac:dyDescent="0.35">
      <c r="A201" s="1">
        <v>41115</v>
      </c>
      <c r="B201">
        <v>3261</v>
      </c>
      <c r="C201">
        <v>3928.2</v>
      </c>
      <c r="D201" s="24">
        <v>29.2</v>
      </c>
      <c r="E201">
        <v>4551</v>
      </c>
      <c r="F201">
        <v>1</v>
      </c>
      <c r="G201">
        <v>2758</v>
      </c>
      <c r="H201">
        <v>0</v>
      </c>
      <c r="I201">
        <f>IF(AND(M201=0,F201=0,H201=0,J201=0,P201=0,K201=0),1,0)</f>
        <v>0</v>
      </c>
      <c r="J201">
        <v>0</v>
      </c>
      <c r="K201">
        <v>0</v>
      </c>
      <c r="L201">
        <v>3360.5</v>
      </c>
      <c r="M201">
        <v>0</v>
      </c>
      <c r="N201">
        <v>0.55844080399674678</v>
      </c>
      <c r="O201">
        <v>0</v>
      </c>
      <c r="P201">
        <v>0</v>
      </c>
      <c r="Q201">
        <f t="shared" si="18"/>
        <v>3787.5187472783327</v>
      </c>
      <c r="R201">
        <f>Q201-B201</f>
        <v>526.51874727833274</v>
      </c>
      <c r="S201">
        <f t="shared" si="19"/>
        <v>526.51874727833274</v>
      </c>
      <c r="T201" s="8">
        <f>S201/B201</f>
        <v>0.16145929079372362</v>
      </c>
      <c r="U201">
        <v>478</v>
      </c>
      <c r="V201">
        <f t="shared" si="20"/>
        <v>9477.3374510099893</v>
      </c>
      <c r="W201">
        <f t="shared" si="21"/>
        <v>8604</v>
      </c>
      <c r="X201">
        <f t="shared" si="22"/>
        <v>526.51874727833274</v>
      </c>
      <c r="Y201">
        <f t="shared" si="23"/>
        <v>277221.99123554485</v>
      </c>
    </row>
    <row r="202" spans="1:25" x14ac:dyDescent="0.35">
      <c r="A202" s="1">
        <v>41116</v>
      </c>
      <c r="B202">
        <v>3045</v>
      </c>
      <c r="C202">
        <v>3594.2</v>
      </c>
      <c r="D202" s="24">
        <v>28.9</v>
      </c>
      <c r="E202">
        <v>4973</v>
      </c>
      <c r="F202">
        <v>0</v>
      </c>
      <c r="G202">
        <v>3261</v>
      </c>
      <c r="H202">
        <v>0</v>
      </c>
      <c r="I202">
        <f>IF(AND(M202=0,F202=0,H202=0,J202=0,P202=0,K202=0),1,0)</f>
        <v>0</v>
      </c>
      <c r="J202">
        <v>0</v>
      </c>
      <c r="K202">
        <v>0</v>
      </c>
      <c r="L202">
        <v>3549.1666666666665</v>
      </c>
      <c r="M202">
        <v>0</v>
      </c>
      <c r="N202">
        <v>0.47490414778668527</v>
      </c>
      <c r="O202">
        <v>0</v>
      </c>
      <c r="P202">
        <v>1</v>
      </c>
      <c r="Q202">
        <f t="shared" si="18"/>
        <v>4282.7445195713544</v>
      </c>
      <c r="R202">
        <f>Q202-B202</f>
        <v>1237.7445195713544</v>
      </c>
      <c r="S202">
        <f t="shared" si="19"/>
        <v>1237.7445195713544</v>
      </c>
      <c r="T202" s="8">
        <f>S202/B202</f>
        <v>0.40648424288057616</v>
      </c>
      <c r="U202">
        <v>988</v>
      </c>
      <c r="V202">
        <f t="shared" si="20"/>
        <v>22279.401352284382</v>
      </c>
      <c r="W202">
        <f t="shared" si="21"/>
        <v>17784</v>
      </c>
      <c r="X202">
        <f t="shared" si="22"/>
        <v>1237.7445195713544</v>
      </c>
      <c r="Y202">
        <f t="shared" si="23"/>
        <v>1532011.495728923</v>
      </c>
    </row>
    <row r="203" spans="1:25" x14ac:dyDescent="0.35">
      <c r="A203" s="1">
        <v>41117</v>
      </c>
      <c r="B203">
        <v>3783</v>
      </c>
      <c r="C203">
        <v>3277.5</v>
      </c>
      <c r="D203" s="24">
        <v>28.8</v>
      </c>
      <c r="E203">
        <v>4931</v>
      </c>
      <c r="F203">
        <v>0</v>
      </c>
      <c r="G203">
        <v>3045</v>
      </c>
      <c r="H203">
        <v>0</v>
      </c>
      <c r="I203">
        <f>IF(AND(M203=0,F203=0,H203=0,J203=0,P203=0,K203=0),1,0)</f>
        <v>0</v>
      </c>
      <c r="J203">
        <v>0</v>
      </c>
      <c r="K203">
        <v>1</v>
      </c>
      <c r="L203">
        <v>3021.3333333333335</v>
      </c>
      <c r="M203">
        <v>0</v>
      </c>
      <c r="N203">
        <v>0.58574416172882537</v>
      </c>
      <c r="O203">
        <v>0</v>
      </c>
      <c r="P203">
        <v>0</v>
      </c>
      <c r="Q203">
        <f t="shared" si="18"/>
        <v>4275.7327745050816</v>
      </c>
      <c r="R203">
        <f>Q203-B203</f>
        <v>492.73277450508158</v>
      </c>
      <c r="S203">
        <f t="shared" si="19"/>
        <v>492.73277450508158</v>
      </c>
      <c r="T203" s="8">
        <f>S203/B203</f>
        <v>0.13024921345627322</v>
      </c>
      <c r="U203">
        <v>656</v>
      </c>
      <c r="V203">
        <f t="shared" si="20"/>
        <v>8869.1899410914684</v>
      </c>
      <c r="W203">
        <f t="shared" si="21"/>
        <v>11808</v>
      </c>
      <c r="X203">
        <f t="shared" si="22"/>
        <v>492.73277450508158</v>
      </c>
      <c r="Y203">
        <f t="shared" si="23"/>
        <v>242785.58707147557</v>
      </c>
    </row>
    <row r="204" spans="1:25" x14ac:dyDescent="0.35">
      <c r="A204" s="1">
        <v>41118</v>
      </c>
      <c r="B204">
        <v>3997</v>
      </c>
      <c r="C204">
        <v>3495.1</v>
      </c>
      <c r="D204" s="24">
        <v>28.8</v>
      </c>
      <c r="E204">
        <v>4628.5</v>
      </c>
      <c r="F204">
        <v>0</v>
      </c>
      <c r="G204">
        <v>3783</v>
      </c>
      <c r="H204">
        <v>1</v>
      </c>
      <c r="I204">
        <f>IF(AND(M204=0,F204=0,H204=0,J204=0,P204=0,K204=0),1,0)</f>
        <v>0</v>
      </c>
      <c r="J204">
        <v>0</v>
      </c>
      <c r="K204">
        <v>0</v>
      </c>
      <c r="L204">
        <v>3363</v>
      </c>
      <c r="M204">
        <v>0</v>
      </c>
      <c r="N204">
        <v>0.52486348321133958</v>
      </c>
      <c r="O204">
        <v>1</v>
      </c>
      <c r="P204">
        <v>0</v>
      </c>
      <c r="Q204">
        <f t="shared" si="18"/>
        <v>4882.784508159184</v>
      </c>
      <c r="R204">
        <f>Q204-B204</f>
        <v>885.78450815918404</v>
      </c>
      <c r="S204">
        <f t="shared" si="19"/>
        <v>885.78450815918404</v>
      </c>
      <c r="T204" s="8">
        <f>S204/B204</f>
        <v>0.22161233629201502</v>
      </c>
      <c r="U204">
        <v>1210</v>
      </c>
      <c r="V204">
        <f t="shared" si="20"/>
        <v>15944.121146865313</v>
      </c>
      <c r="W204">
        <f t="shared" si="21"/>
        <v>21780</v>
      </c>
      <c r="X204">
        <f t="shared" si="22"/>
        <v>885.78450815918404</v>
      </c>
      <c r="Y204">
        <f t="shared" si="23"/>
        <v>784614.19489480753</v>
      </c>
    </row>
    <row r="205" spans="1:25" x14ac:dyDescent="0.35">
      <c r="A205" s="1">
        <v>41119</v>
      </c>
      <c r="B205">
        <v>4547</v>
      </c>
      <c r="C205">
        <v>3368.8</v>
      </c>
      <c r="D205" s="24">
        <v>28.4</v>
      </c>
      <c r="E205">
        <v>2695</v>
      </c>
      <c r="F205">
        <v>0</v>
      </c>
      <c r="G205">
        <v>3997</v>
      </c>
      <c r="H205">
        <v>0</v>
      </c>
      <c r="I205">
        <f>IF(AND(M205=0,F205=0,H205=0,J205=0,P205=0,K205=0),1,0)</f>
        <v>1</v>
      </c>
      <c r="J205">
        <v>0</v>
      </c>
      <c r="K205">
        <v>0</v>
      </c>
      <c r="L205">
        <v>3608.3333333333335</v>
      </c>
      <c r="M205">
        <v>0</v>
      </c>
      <c r="N205">
        <v>0.5639014755431625</v>
      </c>
      <c r="O205">
        <v>1</v>
      </c>
      <c r="P205">
        <v>0</v>
      </c>
      <c r="Q205">
        <f t="shared" si="18"/>
        <v>4250.0481707302988</v>
      </c>
      <c r="R205">
        <f>Q205-B205</f>
        <v>-296.95182926970119</v>
      </c>
      <c r="S205">
        <f t="shared" si="19"/>
        <v>296.95182926970119</v>
      </c>
      <c r="T205" s="8">
        <f>S205/B205</f>
        <v>6.530719799201698E-2</v>
      </c>
      <c r="U205">
        <v>663</v>
      </c>
      <c r="V205">
        <f t="shared" si="20"/>
        <v>21380.531707418486</v>
      </c>
      <c r="W205">
        <f t="shared" si="21"/>
        <v>11934</v>
      </c>
      <c r="X205">
        <f t="shared" si="22"/>
        <v>-593.90365853940239</v>
      </c>
      <c r="Y205">
        <f t="shared" si="23"/>
        <v>352721.55562648707</v>
      </c>
    </row>
    <row r="206" spans="1:25" x14ac:dyDescent="0.35">
      <c r="A206" s="1">
        <v>41120</v>
      </c>
      <c r="B206">
        <v>3646</v>
      </c>
      <c r="C206">
        <v>3726.6</v>
      </c>
      <c r="D206" s="24">
        <v>27.9</v>
      </c>
      <c r="E206">
        <v>4628.5</v>
      </c>
      <c r="F206">
        <v>0</v>
      </c>
      <c r="G206">
        <v>4547</v>
      </c>
      <c r="H206">
        <v>0</v>
      </c>
      <c r="I206">
        <f>IF(AND(M206=0,F206=0,H206=0,J206=0,P206=0,K206=0),1,0)</f>
        <v>0</v>
      </c>
      <c r="J206">
        <v>1</v>
      </c>
      <c r="K206">
        <v>0</v>
      </c>
      <c r="L206">
        <v>4109</v>
      </c>
      <c r="M206">
        <v>0</v>
      </c>
      <c r="N206">
        <v>0.39531776461020102</v>
      </c>
      <c r="O206">
        <v>0</v>
      </c>
      <c r="P206">
        <v>0</v>
      </c>
      <c r="Q206">
        <f t="shared" si="18"/>
        <v>3921.6665083719136</v>
      </c>
      <c r="R206">
        <f>Q206-B206</f>
        <v>275.66650837191355</v>
      </c>
      <c r="S206">
        <f t="shared" si="19"/>
        <v>275.66650837191355</v>
      </c>
      <c r="T206" s="8">
        <f>S206/B206</f>
        <v>7.5607928790980133E-2</v>
      </c>
      <c r="U206">
        <v>944</v>
      </c>
      <c r="V206">
        <f t="shared" si="20"/>
        <v>4961.9971506944439</v>
      </c>
      <c r="W206">
        <f t="shared" si="21"/>
        <v>16992</v>
      </c>
      <c r="X206">
        <f t="shared" si="22"/>
        <v>275.66650837191355</v>
      </c>
      <c r="Y206">
        <f t="shared" si="23"/>
        <v>75992.02383796229</v>
      </c>
    </row>
    <row r="207" spans="1:25" x14ac:dyDescent="0.35">
      <c r="A207" s="1">
        <v>41121</v>
      </c>
      <c r="B207">
        <v>4104</v>
      </c>
      <c r="C207">
        <v>3803.6</v>
      </c>
      <c r="D207" s="24">
        <v>28.3</v>
      </c>
      <c r="E207">
        <v>2758</v>
      </c>
      <c r="F207">
        <v>0</v>
      </c>
      <c r="G207">
        <v>3646</v>
      </c>
      <c r="H207">
        <v>0</v>
      </c>
      <c r="I207">
        <f>IF(AND(M207=0,F207=0,H207=0,J207=0,P207=0,K207=0),1,0)</f>
        <v>0</v>
      </c>
      <c r="J207">
        <v>0</v>
      </c>
      <c r="K207">
        <v>0</v>
      </c>
      <c r="L207">
        <v>4063.3333333333335</v>
      </c>
      <c r="M207">
        <v>1</v>
      </c>
      <c r="N207">
        <v>0.55321250145230627</v>
      </c>
      <c r="O207">
        <v>0</v>
      </c>
      <c r="P207">
        <v>0</v>
      </c>
      <c r="Q207">
        <f t="shared" si="18"/>
        <v>3956.3269756500886</v>
      </c>
      <c r="R207">
        <f>Q207-B207</f>
        <v>-147.67302434991143</v>
      </c>
      <c r="S207">
        <f t="shared" si="19"/>
        <v>147.67302434991143</v>
      </c>
      <c r="T207" s="8">
        <f>S207/B207</f>
        <v>3.5982705738282515E-2</v>
      </c>
      <c r="U207">
        <v>1034</v>
      </c>
      <c r="V207">
        <f t="shared" si="20"/>
        <v>10632.457753193623</v>
      </c>
      <c r="W207">
        <f t="shared" si="21"/>
        <v>18612</v>
      </c>
      <c r="X207">
        <f t="shared" si="22"/>
        <v>-295.34604869982286</v>
      </c>
      <c r="Y207">
        <f t="shared" si="23"/>
        <v>87229.288482598131</v>
      </c>
    </row>
    <row r="208" spans="1:25" x14ac:dyDescent="0.35">
      <c r="A208" s="1">
        <v>41122</v>
      </c>
      <c r="B208">
        <v>3818</v>
      </c>
      <c r="C208">
        <v>4015.4</v>
      </c>
      <c r="D208" s="24">
        <v>28.5</v>
      </c>
      <c r="E208">
        <v>3261</v>
      </c>
      <c r="F208">
        <v>1</v>
      </c>
      <c r="G208">
        <v>4104</v>
      </c>
      <c r="H208">
        <v>0</v>
      </c>
      <c r="I208">
        <f>IF(AND(M208=0,F208=0,H208=0,J208=0,P208=0,K208=0),1,0)</f>
        <v>0</v>
      </c>
      <c r="J208">
        <v>0</v>
      </c>
      <c r="K208">
        <v>0</v>
      </c>
      <c r="L208">
        <v>4099</v>
      </c>
      <c r="M208">
        <v>0</v>
      </c>
      <c r="N208">
        <v>0.4667712327175555</v>
      </c>
      <c r="O208">
        <v>0</v>
      </c>
      <c r="P208">
        <v>0</v>
      </c>
      <c r="Q208">
        <f t="shared" si="18"/>
        <v>3930.1286941150847</v>
      </c>
      <c r="R208">
        <f>Q208-B208</f>
        <v>112.12869411508473</v>
      </c>
      <c r="S208">
        <f t="shared" si="19"/>
        <v>112.12869411508473</v>
      </c>
      <c r="T208" s="8">
        <f>S208/B208</f>
        <v>2.9368437431923709E-2</v>
      </c>
      <c r="U208">
        <v>1417</v>
      </c>
      <c r="V208">
        <f t="shared" si="20"/>
        <v>2018.3164940715251</v>
      </c>
      <c r="W208">
        <f t="shared" si="21"/>
        <v>25506</v>
      </c>
      <c r="X208">
        <f t="shared" si="22"/>
        <v>112.12869411508473</v>
      </c>
      <c r="Y208">
        <f t="shared" si="23"/>
        <v>12572.844043954236</v>
      </c>
    </row>
    <row r="209" spans="1:25" x14ac:dyDescent="0.35">
      <c r="A209" s="1">
        <v>41123</v>
      </c>
      <c r="B209">
        <v>3859</v>
      </c>
      <c r="C209">
        <v>4022.4</v>
      </c>
      <c r="D209" s="24">
        <v>28.4</v>
      </c>
      <c r="E209">
        <v>3045</v>
      </c>
      <c r="F209">
        <v>0</v>
      </c>
      <c r="G209">
        <v>3818</v>
      </c>
      <c r="H209">
        <v>0</v>
      </c>
      <c r="I209">
        <f>IF(AND(M209=0,F209=0,H209=0,J209=0,P209=0,K209=0),1,0)</f>
        <v>0</v>
      </c>
      <c r="J209">
        <v>0</v>
      </c>
      <c r="K209">
        <v>0</v>
      </c>
      <c r="L209">
        <v>3856</v>
      </c>
      <c r="M209">
        <v>0</v>
      </c>
      <c r="N209">
        <v>0.50476356454049032</v>
      </c>
      <c r="O209">
        <v>0</v>
      </c>
      <c r="P209">
        <v>1</v>
      </c>
      <c r="Q209">
        <f t="shared" si="18"/>
        <v>4166.9821576706318</v>
      </c>
      <c r="R209">
        <f>Q209-B209</f>
        <v>307.98215767063175</v>
      </c>
      <c r="S209">
        <f t="shared" si="19"/>
        <v>307.98215767063175</v>
      </c>
      <c r="T209" s="8">
        <f>S209/B209</f>
        <v>7.9808799603687933E-2</v>
      </c>
      <c r="U209">
        <v>1345</v>
      </c>
      <c r="V209">
        <f t="shared" si="20"/>
        <v>5543.6788380713715</v>
      </c>
      <c r="W209">
        <f t="shared" si="21"/>
        <v>24210</v>
      </c>
      <c r="X209">
        <f t="shared" si="22"/>
        <v>307.98215767063175</v>
      </c>
      <c r="Y209">
        <f t="shared" si="23"/>
        <v>94853.009443457879</v>
      </c>
    </row>
    <row r="210" spans="1:25" x14ac:dyDescent="0.35">
      <c r="A210" s="1">
        <v>41124</v>
      </c>
      <c r="B210">
        <v>4182</v>
      </c>
      <c r="C210">
        <v>3994.8</v>
      </c>
      <c r="D210" s="24">
        <v>27.9</v>
      </c>
      <c r="E210">
        <v>3783</v>
      </c>
      <c r="F210">
        <v>0</v>
      </c>
      <c r="G210">
        <v>3859</v>
      </c>
      <c r="H210">
        <v>0</v>
      </c>
      <c r="I210">
        <f>IF(AND(M210=0,F210=0,H210=0,J210=0,P210=0,K210=0),1,0)</f>
        <v>0</v>
      </c>
      <c r="J210">
        <v>0</v>
      </c>
      <c r="K210">
        <v>1</v>
      </c>
      <c r="L210">
        <v>3927</v>
      </c>
      <c r="M210">
        <v>0</v>
      </c>
      <c r="N210">
        <v>0.53752759381898452</v>
      </c>
      <c r="O210">
        <v>0</v>
      </c>
      <c r="P210">
        <v>0</v>
      </c>
      <c r="Q210">
        <f t="shared" si="18"/>
        <v>4537.5138335016454</v>
      </c>
      <c r="R210">
        <f>Q210-B210</f>
        <v>355.51383350164542</v>
      </c>
      <c r="S210">
        <f t="shared" si="19"/>
        <v>355.51383350164542</v>
      </c>
      <c r="T210" s="8">
        <f>S210/B210</f>
        <v>8.5010481468590485E-2</v>
      </c>
      <c r="U210">
        <v>1129</v>
      </c>
      <c r="V210">
        <f t="shared" si="20"/>
        <v>6399.2490030296176</v>
      </c>
      <c r="W210">
        <f t="shared" si="21"/>
        <v>20322</v>
      </c>
      <c r="X210">
        <f t="shared" si="22"/>
        <v>355.51383350164542</v>
      </c>
      <c r="Y210">
        <f t="shared" si="23"/>
        <v>126390.08581103566</v>
      </c>
    </row>
    <row r="211" spans="1:25" x14ac:dyDescent="0.35">
      <c r="A211" s="1">
        <v>41125</v>
      </c>
      <c r="B211">
        <v>5052</v>
      </c>
      <c r="C211">
        <v>3921.8</v>
      </c>
      <c r="D211" s="24">
        <v>27.7</v>
      </c>
      <c r="E211">
        <v>3997</v>
      </c>
      <c r="F211">
        <v>0</v>
      </c>
      <c r="G211">
        <v>4182</v>
      </c>
      <c r="H211">
        <v>1</v>
      </c>
      <c r="I211">
        <f>IF(AND(M211=0,F211=0,H211=0,J211=0,P211=0,K211=0),1,0)</f>
        <v>0</v>
      </c>
      <c r="J211">
        <v>0</v>
      </c>
      <c r="K211">
        <v>0</v>
      </c>
      <c r="L211">
        <v>3953</v>
      </c>
      <c r="M211">
        <v>0</v>
      </c>
      <c r="N211">
        <v>0.60108051585918443</v>
      </c>
      <c r="O211">
        <v>1</v>
      </c>
      <c r="P211">
        <v>0</v>
      </c>
      <c r="Q211">
        <f t="shared" si="18"/>
        <v>5018.7166707743318</v>
      </c>
      <c r="R211">
        <f>Q211-B211</f>
        <v>-33.28332922566824</v>
      </c>
      <c r="S211">
        <f t="shared" si="19"/>
        <v>33.28332922566824</v>
      </c>
      <c r="T211" s="8">
        <f>S211/B211</f>
        <v>6.5881490945503248E-3</v>
      </c>
      <c r="U211">
        <v>346</v>
      </c>
      <c r="V211">
        <f t="shared" si="20"/>
        <v>2396.3997042481133</v>
      </c>
      <c r="W211">
        <f t="shared" si="21"/>
        <v>6228</v>
      </c>
      <c r="X211">
        <f t="shared" si="22"/>
        <v>-66.56665845133648</v>
      </c>
      <c r="Y211">
        <f t="shared" si="23"/>
        <v>4431.1200173768866</v>
      </c>
    </row>
    <row r="212" spans="1:25" x14ac:dyDescent="0.35">
      <c r="A212" s="1">
        <v>41126</v>
      </c>
      <c r="B212">
        <v>4950</v>
      </c>
      <c r="C212">
        <v>4203</v>
      </c>
      <c r="D212" s="24">
        <v>29.3</v>
      </c>
      <c r="E212">
        <v>4547</v>
      </c>
      <c r="F212">
        <v>0</v>
      </c>
      <c r="G212">
        <v>5052</v>
      </c>
      <c r="H212">
        <v>0</v>
      </c>
      <c r="I212">
        <f>IF(AND(M212=0,F212=0,H212=0,J212=0,P212=0,K212=0),1,0)</f>
        <v>1</v>
      </c>
      <c r="J212">
        <v>0</v>
      </c>
      <c r="K212">
        <v>0</v>
      </c>
      <c r="L212">
        <v>4364.333333333333</v>
      </c>
      <c r="M212">
        <v>0</v>
      </c>
      <c r="N212">
        <v>0.48814918089926806</v>
      </c>
      <c r="O212">
        <v>1</v>
      </c>
      <c r="P212">
        <v>0</v>
      </c>
      <c r="Q212">
        <f t="shared" si="18"/>
        <v>5362.3435678297537</v>
      </c>
      <c r="R212">
        <f>Q212-B212</f>
        <v>412.34356782975374</v>
      </c>
      <c r="S212">
        <f t="shared" si="19"/>
        <v>412.34356782975374</v>
      </c>
      <c r="T212" s="8">
        <f>S212/B212</f>
        <v>8.3301730874697721E-2</v>
      </c>
      <c r="U212">
        <v>782</v>
      </c>
      <c r="V212">
        <f t="shared" si="20"/>
        <v>7422.1842209355673</v>
      </c>
      <c r="W212">
        <f t="shared" si="21"/>
        <v>14076</v>
      </c>
      <c r="X212">
        <f t="shared" si="22"/>
        <v>412.34356782975374</v>
      </c>
      <c r="Y212">
        <f t="shared" si="23"/>
        <v>170027.21793057071</v>
      </c>
    </row>
    <row r="213" spans="1:25" x14ac:dyDescent="0.35">
      <c r="A213" s="1">
        <v>41127</v>
      </c>
      <c r="B213">
        <v>3960</v>
      </c>
      <c r="C213">
        <v>4372.2</v>
      </c>
      <c r="D213" s="24">
        <v>29.6</v>
      </c>
      <c r="E213">
        <v>3646</v>
      </c>
      <c r="F213">
        <v>0</v>
      </c>
      <c r="G213">
        <v>4950</v>
      </c>
      <c r="H213">
        <v>0</v>
      </c>
      <c r="I213">
        <f>IF(AND(M213=0,F213=0,H213=0,J213=0,P213=0,K213=0),1,0)</f>
        <v>0</v>
      </c>
      <c r="J213">
        <v>1</v>
      </c>
      <c r="K213">
        <v>0</v>
      </c>
      <c r="L213">
        <v>4728</v>
      </c>
      <c r="M213">
        <v>0</v>
      </c>
      <c r="N213">
        <v>0.38497734402230743</v>
      </c>
      <c r="O213">
        <v>0</v>
      </c>
      <c r="P213">
        <v>0</v>
      </c>
      <c r="Q213">
        <f t="shared" si="18"/>
        <v>4090.3998789399429</v>
      </c>
      <c r="R213">
        <f>Q213-B213</f>
        <v>130.39987893994294</v>
      </c>
      <c r="S213">
        <f t="shared" si="19"/>
        <v>130.39987893994294</v>
      </c>
      <c r="T213" s="8">
        <f>S213/B213</f>
        <v>3.2929262358571451E-2</v>
      </c>
      <c r="U213">
        <v>974</v>
      </c>
      <c r="V213">
        <f t="shared" si="20"/>
        <v>2347.1978209189729</v>
      </c>
      <c r="W213">
        <f t="shared" si="21"/>
        <v>17532</v>
      </c>
      <c r="X213">
        <f t="shared" si="22"/>
        <v>130.39987893994294</v>
      </c>
      <c r="Y213">
        <f t="shared" si="23"/>
        <v>17004.128427551772</v>
      </c>
    </row>
    <row r="214" spans="1:25" x14ac:dyDescent="0.35">
      <c r="A214" s="1">
        <v>41128</v>
      </c>
      <c r="B214">
        <v>3968</v>
      </c>
      <c r="C214">
        <v>4400.6000000000004</v>
      </c>
      <c r="D214" s="24">
        <v>29.3</v>
      </c>
      <c r="E214">
        <v>4104</v>
      </c>
      <c r="F214">
        <v>0</v>
      </c>
      <c r="G214">
        <v>3960</v>
      </c>
      <c r="H214">
        <v>0</v>
      </c>
      <c r="I214">
        <f>IF(AND(M214=0,F214=0,H214=0,J214=0,P214=0,K214=0),1,0)</f>
        <v>0</v>
      </c>
      <c r="J214">
        <v>0</v>
      </c>
      <c r="K214">
        <v>0</v>
      </c>
      <c r="L214">
        <v>4654</v>
      </c>
      <c r="M214">
        <v>1</v>
      </c>
      <c r="N214">
        <v>0.5009294760079005</v>
      </c>
      <c r="O214">
        <v>0</v>
      </c>
      <c r="P214">
        <v>0</v>
      </c>
      <c r="Q214">
        <f t="shared" si="18"/>
        <v>4623.014491987351</v>
      </c>
      <c r="R214">
        <f>Q214-B214</f>
        <v>655.01449198735099</v>
      </c>
      <c r="S214">
        <f t="shared" si="19"/>
        <v>655.01449198735099</v>
      </c>
      <c r="T214" s="8">
        <f>S214/B214</f>
        <v>0.1650742167306832</v>
      </c>
      <c r="U214">
        <v>1453</v>
      </c>
      <c r="V214">
        <f t="shared" si="20"/>
        <v>11790.260855772318</v>
      </c>
      <c r="W214">
        <f t="shared" si="21"/>
        <v>26154</v>
      </c>
      <c r="X214">
        <f t="shared" si="22"/>
        <v>655.01449198735099</v>
      </c>
      <c r="Y214">
        <f t="shared" si="23"/>
        <v>429043.98471344751</v>
      </c>
    </row>
    <row r="215" spans="1:25" x14ac:dyDescent="0.35">
      <c r="A215" s="1">
        <v>41129</v>
      </c>
      <c r="B215">
        <v>4133</v>
      </c>
      <c r="C215">
        <v>4422.3999999999996</v>
      </c>
      <c r="D215" s="24">
        <v>29.1</v>
      </c>
      <c r="E215">
        <v>3818</v>
      </c>
      <c r="F215">
        <v>1</v>
      </c>
      <c r="G215">
        <v>3968</v>
      </c>
      <c r="H215">
        <v>0</v>
      </c>
      <c r="I215">
        <f>IF(AND(M215=0,F215=0,H215=0,J215=0,P215=0,K215=0),1,0)</f>
        <v>0</v>
      </c>
      <c r="J215">
        <v>0</v>
      </c>
      <c r="K215">
        <v>0</v>
      </c>
      <c r="L215">
        <v>4292.666666666667</v>
      </c>
      <c r="M215">
        <v>0</v>
      </c>
      <c r="N215">
        <v>0.51917044266294876</v>
      </c>
      <c r="O215">
        <v>0</v>
      </c>
      <c r="P215">
        <v>0</v>
      </c>
      <c r="Q215">
        <f t="shared" si="18"/>
        <v>4189.1412816143329</v>
      </c>
      <c r="R215">
        <f>Q215-B215</f>
        <v>56.141281614332911</v>
      </c>
      <c r="S215">
        <f t="shared" si="19"/>
        <v>56.141281614332911</v>
      </c>
      <c r="T215" s="8">
        <f>S215/B215</f>
        <v>1.3583663589240966E-2</v>
      </c>
      <c r="U215">
        <v>1286</v>
      </c>
      <c r="V215">
        <f t="shared" si="20"/>
        <v>1010.5430690579924</v>
      </c>
      <c r="W215">
        <f t="shared" si="21"/>
        <v>23148</v>
      </c>
      <c r="X215">
        <f t="shared" si="22"/>
        <v>56.141281614332911</v>
      </c>
      <c r="Y215">
        <f t="shared" si="23"/>
        <v>3151.8435012998343</v>
      </c>
    </row>
    <row r="216" spans="1:25" x14ac:dyDescent="0.35">
      <c r="A216" s="1">
        <v>41130</v>
      </c>
      <c r="B216">
        <v>4408</v>
      </c>
      <c r="C216">
        <v>4412.6000000000004</v>
      </c>
      <c r="D216" s="24">
        <v>28.7</v>
      </c>
      <c r="E216">
        <v>3859</v>
      </c>
      <c r="F216">
        <v>0</v>
      </c>
      <c r="G216">
        <v>4133</v>
      </c>
      <c r="H216">
        <v>0</v>
      </c>
      <c r="I216">
        <f>IF(AND(M216=0,F216=0,H216=0,J216=0,P216=0,K216=0),1,0)</f>
        <v>0</v>
      </c>
      <c r="J216">
        <v>0</v>
      </c>
      <c r="K216">
        <v>0</v>
      </c>
      <c r="L216">
        <v>4020.3333333333335</v>
      </c>
      <c r="M216">
        <v>0</v>
      </c>
      <c r="N216">
        <v>0.53195073777158131</v>
      </c>
      <c r="O216">
        <v>0</v>
      </c>
      <c r="P216">
        <v>1</v>
      </c>
      <c r="Q216">
        <f t="shared" si="18"/>
        <v>4618.0234552399288</v>
      </c>
      <c r="R216">
        <f>Q216-B216</f>
        <v>210.02345523992881</v>
      </c>
      <c r="S216">
        <f t="shared" si="19"/>
        <v>210.02345523992881</v>
      </c>
      <c r="T216" s="8">
        <f>S216/B216</f>
        <v>4.7645974419221596E-2</v>
      </c>
      <c r="U216">
        <v>1232</v>
      </c>
      <c r="V216">
        <f t="shared" si="20"/>
        <v>3780.4221943187185</v>
      </c>
      <c r="W216">
        <f t="shared" si="21"/>
        <v>22176</v>
      </c>
      <c r="X216">
        <f t="shared" si="22"/>
        <v>210.02345523992881</v>
      </c>
      <c r="Y216">
        <f t="shared" si="23"/>
        <v>44109.85175091838</v>
      </c>
    </row>
    <row r="217" spans="1:25" x14ac:dyDescent="0.35">
      <c r="A217" s="1">
        <v>41131</v>
      </c>
      <c r="B217">
        <v>5050</v>
      </c>
      <c r="C217">
        <v>4283.8</v>
      </c>
      <c r="D217" s="24">
        <v>28.2</v>
      </c>
      <c r="E217">
        <v>4182</v>
      </c>
      <c r="F217">
        <v>0</v>
      </c>
      <c r="G217">
        <v>4408</v>
      </c>
      <c r="H217">
        <v>0</v>
      </c>
      <c r="I217">
        <f>IF(AND(M217=0,F217=0,H217=0,J217=0,P217=0,K217=0),1,0)</f>
        <v>0</v>
      </c>
      <c r="J217">
        <v>0</v>
      </c>
      <c r="K217">
        <v>1</v>
      </c>
      <c r="L217">
        <v>4169.666666666667</v>
      </c>
      <c r="M217">
        <v>0</v>
      </c>
      <c r="N217">
        <v>0.57459044963401884</v>
      </c>
      <c r="O217">
        <v>0</v>
      </c>
      <c r="P217">
        <v>0</v>
      </c>
      <c r="Q217">
        <f t="shared" si="18"/>
        <v>4922.4973766887961</v>
      </c>
      <c r="R217">
        <f>Q217-B217</f>
        <v>-127.50262331120393</v>
      </c>
      <c r="S217">
        <f t="shared" si="19"/>
        <v>127.50262331120393</v>
      </c>
      <c r="T217" s="8">
        <f>S217/B217</f>
        <v>2.5248044220040382E-2</v>
      </c>
      <c r="U217">
        <v>1233</v>
      </c>
      <c r="V217">
        <f t="shared" si="20"/>
        <v>9180.1888784066832</v>
      </c>
      <c r="W217">
        <f t="shared" si="21"/>
        <v>22194</v>
      </c>
      <c r="X217">
        <f t="shared" si="22"/>
        <v>-255.00524662240787</v>
      </c>
      <c r="Y217">
        <f t="shared" si="23"/>
        <v>65027.675804955055</v>
      </c>
    </row>
    <row r="218" spans="1:25" x14ac:dyDescent="0.35">
      <c r="A218" s="1">
        <v>41132</v>
      </c>
      <c r="B218">
        <v>5490</v>
      </c>
      <c r="C218">
        <v>4303.8</v>
      </c>
      <c r="D218" s="24">
        <v>28.8</v>
      </c>
      <c r="E218">
        <v>5052</v>
      </c>
      <c r="F218">
        <v>0</v>
      </c>
      <c r="G218">
        <v>5050</v>
      </c>
      <c r="H218">
        <v>1</v>
      </c>
      <c r="I218">
        <f>IF(AND(M218=0,F218=0,H218=0,J218=0,P218=0,K218=0),1,0)</f>
        <v>0</v>
      </c>
      <c r="J218">
        <v>0</v>
      </c>
      <c r="K218">
        <v>0</v>
      </c>
      <c r="L218">
        <v>4530.333333333333</v>
      </c>
      <c r="M218">
        <v>0</v>
      </c>
      <c r="N218">
        <v>0.55112118043453007</v>
      </c>
      <c r="O218">
        <v>1</v>
      </c>
      <c r="P218">
        <v>0</v>
      </c>
      <c r="Q218">
        <f t="shared" si="18"/>
        <v>5703.775434908579</v>
      </c>
      <c r="R218">
        <f>Q218-B218</f>
        <v>213.77543490857897</v>
      </c>
      <c r="S218">
        <f t="shared" si="19"/>
        <v>213.77543490857897</v>
      </c>
      <c r="T218" s="8">
        <f>S218/B218</f>
        <v>3.8939059181890522E-2</v>
      </c>
      <c r="U218">
        <v>1154</v>
      </c>
      <c r="V218">
        <f t="shared" si="20"/>
        <v>3847.9578283544215</v>
      </c>
      <c r="W218">
        <f t="shared" si="21"/>
        <v>20772</v>
      </c>
      <c r="X218">
        <f t="shared" si="22"/>
        <v>213.77543490857897</v>
      </c>
      <c r="Y218">
        <f t="shared" si="23"/>
        <v>45699.936570352082</v>
      </c>
    </row>
    <row r="219" spans="1:25" x14ac:dyDescent="0.35">
      <c r="A219" s="1">
        <v>41133</v>
      </c>
      <c r="B219">
        <v>5736</v>
      </c>
      <c r="C219">
        <v>4609.8</v>
      </c>
      <c r="D219" s="24">
        <v>29.3</v>
      </c>
      <c r="E219">
        <v>4950</v>
      </c>
      <c r="F219">
        <v>0</v>
      </c>
      <c r="G219">
        <v>5490</v>
      </c>
      <c r="H219">
        <v>0</v>
      </c>
      <c r="I219">
        <f>IF(AND(M219=0,F219=0,H219=0,J219=0,P219=0,K219=0),1,0)</f>
        <v>1</v>
      </c>
      <c r="J219">
        <v>0</v>
      </c>
      <c r="K219">
        <v>0</v>
      </c>
      <c r="L219">
        <v>4982.666666666667</v>
      </c>
      <c r="M219">
        <v>0</v>
      </c>
      <c r="N219">
        <v>0.52858138724294179</v>
      </c>
      <c r="O219">
        <v>1</v>
      </c>
      <c r="P219">
        <v>0</v>
      </c>
      <c r="Q219">
        <f t="shared" si="18"/>
        <v>5758.1555176831753</v>
      </c>
      <c r="R219">
        <f>Q219-B219</f>
        <v>22.155517683175276</v>
      </c>
      <c r="S219">
        <f t="shared" si="19"/>
        <v>22.155517683175276</v>
      </c>
      <c r="T219" s="8">
        <f>S219/B219</f>
        <v>3.8625379503443649E-3</v>
      </c>
      <c r="U219">
        <v>1053</v>
      </c>
      <c r="V219">
        <f t="shared" si="20"/>
        <v>398.79931829715497</v>
      </c>
      <c r="W219">
        <f t="shared" si="21"/>
        <v>18954</v>
      </c>
      <c r="X219">
        <f t="shared" si="22"/>
        <v>22.155517683175276</v>
      </c>
      <c r="Y219">
        <f t="shared" si="23"/>
        <v>490.86696380949235</v>
      </c>
    </row>
    <row r="220" spans="1:25" x14ac:dyDescent="0.35">
      <c r="A220" s="1">
        <v>41134</v>
      </c>
      <c r="B220">
        <v>5580</v>
      </c>
      <c r="C220">
        <v>4963.3999999999996</v>
      </c>
      <c r="D220" s="24">
        <v>29.2</v>
      </c>
      <c r="E220">
        <v>3960</v>
      </c>
      <c r="F220">
        <v>0</v>
      </c>
      <c r="G220">
        <v>5736</v>
      </c>
      <c r="H220">
        <v>0</v>
      </c>
      <c r="I220">
        <f>IF(AND(M220=0,F220=0,H220=0,J220=0,P220=0,K220=0),1,0)</f>
        <v>0</v>
      </c>
      <c r="J220">
        <v>1</v>
      </c>
      <c r="K220">
        <v>0</v>
      </c>
      <c r="L220">
        <v>5425.333333333333</v>
      </c>
      <c r="M220">
        <v>0</v>
      </c>
      <c r="N220">
        <v>0.48187521784593934</v>
      </c>
      <c r="O220">
        <v>0</v>
      </c>
      <c r="P220">
        <v>0</v>
      </c>
      <c r="Q220">
        <f t="shared" si="18"/>
        <v>4644.0519497929781</v>
      </c>
      <c r="R220">
        <f>Q220-B220</f>
        <v>-935.94805020702188</v>
      </c>
      <c r="S220">
        <f t="shared" si="19"/>
        <v>935.94805020702188</v>
      </c>
      <c r="T220" s="8">
        <f>S220/B220</f>
        <v>0.16773262548512938</v>
      </c>
      <c r="U220">
        <v>374</v>
      </c>
      <c r="V220">
        <f t="shared" si="20"/>
        <v>67388.259614905575</v>
      </c>
      <c r="W220">
        <f t="shared" si="21"/>
        <v>6732</v>
      </c>
      <c r="X220">
        <f t="shared" si="22"/>
        <v>-1871.8961004140438</v>
      </c>
      <c r="Y220">
        <f t="shared" si="23"/>
        <v>3503995.0107453037</v>
      </c>
    </row>
    <row r="221" spans="1:25" x14ac:dyDescent="0.35">
      <c r="A221" s="1">
        <v>41135</v>
      </c>
      <c r="B221">
        <v>5663</v>
      </c>
      <c r="C221">
        <v>5252.8</v>
      </c>
      <c r="D221" s="24">
        <v>28.3</v>
      </c>
      <c r="E221">
        <v>3968</v>
      </c>
      <c r="F221">
        <v>0</v>
      </c>
      <c r="G221">
        <v>5580</v>
      </c>
      <c r="H221">
        <v>0</v>
      </c>
      <c r="I221">
        <f>IF(AND(M221=0,F221=0,H221=0,J221=0,P221=0,K221=0),1,0)</f>
        <v>0</v>
      </c>
      <c r="J221">
        <v>0</v>
      </c>
      <c r="K221">
        <v>0</v>
      </c>
      <c r="L221">
        <v>5602</v>
      </c>
      <c r="M221">
        <v>1</v>
      </c>
      <c r="N221">
        <v>0.50964331358196813</v>
      </c>
      <c r="O221">
        <v>0</v>
      </c>
      <c r="P221">
        <v>0</v>
      </c>
      <c r="Q221">
        <f t="shared" si="18"/>
        <v>5429.4841763744862</v>
      </c>
      <c r="R221">
        <f>Q221-B221</f>
        <v>-233.5158236255138</v>
      </c>
      <c r="S221">
        <f t="shared" si="19"/>
        <v>233.5158236255138</v>
      </c>
      <c r="T221" s="8">
        <f>S221/B221</f>
        <v>4.123535645868158E-2</v>
      </c>
      <c r="U221">
        <v>806</v>
      </c>
      <c r="V221">
        <f t="shared" si="20"/>
        <v>16813.139301036994</v>
      </c>
      <c r="W221">
        <f t="shared" si="21"/>
        <v>14508</v>
      </c>
      <c r="X221">
        <f t="shared" si="22"/>
        <v>-467.03164725102761</v>
      </c>
      <c r="Y221">
        <f t="shared" si="23"/>
        <v>218118.55953400829</v>
      </c>
    </row>
    <row r="222" spans="1:25" x14ac:dyDescent="0.35">
      <c r="A222" s="1">
        <v>41136</v>
      </c>
      <c r="B222">
        <v>3655</v>
      </c>
      <c r="C222">
        <v>5503.8</v>
      </c>
      <c r="D222" s="25">
        <v>28.8</v>
      </c>
      <c r="E222">
        <v>4133</v>
      </c>
      <c r="F222">
        <v>1</v>
      </c>
      <c r="G222">
        <v>5663</v>
      </c>
      <c r="H222">
        <v>0</v>
      </c>
      <c r="I222">
        <f>IF(AND(M222=0,F222=0,H222=0,J222=0,P222=0,K222=0),1,0)</f>
        <v>0</v>
      </c>
      <c r="J222">
        <v>0</v>
      </c>
      <c r="K222">
        <v>0</v>
      </c>
      <c r="L222">
        <v>5659.666666666667</v>
      </c>
      <c r="M222">
        <v>0</v>
      </c>
      <c r="N222">
        <v>0.26670152201696296</v>
      </c>
      <c r="O222">
        <v>0</v>
      </c>
      <c r="P222">
        <v>0</v>
      </c>
      <c r="Q222">
        <f t="shared" si="18"/>
        <v>5224.7807248929348</v>
      </c>
      <c r="R222">
        <f>Q222-B222</f>
        <v>1569.7807248929348</v>
      </c>
      <c r="S222">
        <f t="shared" si="19"/>
        <v>1569.7807248929348</v>
      </c>
      <c r="T222" s="8">
        <f>S222/B222</f>
        <v>0.42948857042214361</v>
      </c>
      <c r="U222">
        <v>2392</v>
      </c>
      <c r="V222">
        <f t="shared" si="20"/>
        <v>28256.053048072827</v>
      </c>
      <c r="W222">
        <f t="shared" si="21"/>
        <v>43056</v>
      </c>
      <c r="X222">
        <f t="shared" si="22"/>
        <v>1569.7807248929348</v>
      </c>
      <c r="Y222">
        <f t="shared" si="23"/>
        <v>2464211.5242453879</v>
      </c>
    </row>
    <row r="223" spans="1:25" x14ac:dyDescent="0.35">
      <c r="A223" s="1">
        <v>41137</v>
      </c>
      <c r="B223">
        <v>6616</v>
      </c>
      <c r="C223">
        <v>5224.8</v>
      </c>
      <c r="D223" s="25">
        <v>28.4</v>
      </c>
      <c r="E223">
        <v>4408</v>
      </c>
      <c r="F223">
        <v>0</v>
      </c>
      <c r="G223">
        <v>3655</v>
      </c>
      <c r="H223">
        <v>0</v>
      </c>
      <c r="I223">
        <f>IF(AND(M223=0,F223=0,H223=0,J223=0,P223=0,K223=0),1,0)</f>
        <v>0</v>
      </c>
      <c r="J223">
        <v>0</v>
      </c>
      <c r="K223">
        <v>0</v>
      </c>
      <c r="L223">
        <v>4966</v>
      </c>
      <c r="M223">
        <v>0</v>
      </c>
      <c r="N223">
        <v>0.8440223074241896</v>
      </c>
      <c r="O223">
        <v>0</v>
      </c>
      <c r="P223">
        <v>1</v>
      </c>
      <c r="Q223">
        <f t="shared" si="18"/>
        <v>4922.805771664066</v>
      </c>
      <c r="R223">
        <f>Q223-B223</f>
        <v>-1693.194228335934</v>
      </c>
      <c r="S223">
        <f t="shared" si="19"/>
        <v>1693.194228335934</v>
      </c>
      <c r="T223" s="8">
        <f>S223/B223</f>
        <v>0.25592415785005046</v>
      </c>
      <c r="U223">
        <v>1441</v>
      </c>
      <c r="V223">
        <f t="shared" si="20"/>
        <v>121909.98444018725</v>
      </c>
      <c r="W223">
        <f t="shared" si="21"/>
        <v>25938</v>
      </c>
      <c r="X223">
        <f t="shared" si="22"/>
        <v>-3386.388456671868</v>
      </c>
      <c r="Y223">
        <f t="shared" si="23"/>
        <v>11467626.779480476</v>
      </c>
    </row>
    <row r="224" spans="1:25" x14ac:dyDescent="0.35">
      <c r="A224" s="1">
        <v>41138</v>
      </c>
      <c r="B224">
        <v>6646</v>
      </c>
      <c r="C224">
        <v>5450</v>
      </c>
      <c r="D224" s="24">
        <v>28.8</v>
      </c>
      <c r="E224">
        <v>5050</v>
      </c>
      <c r="F224">
        <v>0</v>
      </c>
      <c r="G224">
        <v>6616</v>
      </c>
      <c r="H224">
        <v>0</v>
      </c>
      <c r="I224">
        <f>IF(AND(M224=0,F224=0,H224=0,J224=0,P224=0,K224=0),1,0)</f>
        <v>0</v>
      </c>
      <c r="J224">
        <v>0</v>
      </c>
      <c r="K224">
        <v>1</v>
      </c>
      <c r="L224">
        <v>5311.333333333333</v>
      </c>
      <c r="M224">
        <v>0</v>
      </c>
      <c r="N224">
        <v>0.50348553502962701</v>
      </c>
      <c r="O224">
        <v>0</v>
      </c>
      <c r="P224">
        <v>0</v>
      </c>
      <c r="Q224">
        <f t="shared" si="18"/>
        <v>6291.9878540779719</v>
      </c>
      <c r="R224">
        <f>Q224-B224</f>
        <v>-354.01214592202814</v>
      </c>
      <c r="S224">
        <f t="shared" si="19"/>
        <v>354.01214592202814</v>
      </c>
      <c r="T224" s="8">
        <f>S224/B224</f>
        <v>5.3266949431542004E-2</v>
      </c>
      <c r="U224">
        <v>564</v>
      </c>
      <c r="V224">
        <f t="shared" si="20"/>
        <v>25488.874506386026</v>
      </c>
      <c r="W224">
        <f t="shared" si="21"/>
        <v>10152</v>
      </c>
      <c r="X224">
        <f t="shared" si="22"/>
        <v>-708.02429184405628</v>
      </c>
      <c r="Y224">
        <f t="shared" si="23"/>
        <v>501298.39784127736</v>
      </c>
    </row>
    <row r="225" spans="1:25" x14ac:dyDescent="0.35">
      <c r="A225" s="1">
        <v>41139</v>
      </c>
      <c r="B225">
        <v>7997</v>
      </c>
      <c r="C225">
        <v>5632</v>
      </c>
      <c r="D225" s="24">
        <v>28.4</v>
      </c>
      <c r="E225">
        <v>5490</v>
      </c>
      <c r="F225">
        <v>0</v>
      </c>
      <c r="G225">
        <v>6646</v>
      </c>
      <c r="H225">
        <v>1</v>
      </c>
      <c r="I225">
        <f>IF(AND(M225=0,F225=0,H225=0,J225=0,P225=0,K225=0),1,0)</f>
        <v>0</v>
      </c>
      <c r="J225">
        <v>0</v>
      </c>
      <c r="K225">
        <v>0</v>
      </c>
      <c r="L225">
        <v>5639</v>
      </c>
      <c r="M225">
        <v>0</v>
      </c>
      <c r="N225">
        <v>0.6569652608342047</v>
      </c>
      <c r="O225">
        <v>1</v>
      </c>
      <c r="P225">
        <v>0</v>
      </c>
      <c r="Q225">
        <f t="shared" si="18"/>
        <v>6835.9868308257792</v>
      </c>
      <c r="R225">
        <f>Q225-B225</f>
        <v>-1161.0131691742208</v>
      </c>
      <c r="S225">
        <f t="shared" si="19"/>
        <v>1161.0131691742208</v>
      </c>
      <c r="T225" s="8">
        <f>S225/B225</f>
        <v>0.1451810890551733</v>
      </c>
      <c r="U225">
        <v>302</v>
      </c>
      <c r="V225">
        <f t="shared" si="20"/>
        <v>83592.948180543899</v>
      </c>
      <c r="W225">
        <f t="shared" si="21"/>
        <v>5436</v>
      </c>
      <c r="X225">
        <f t="shared" si="22"/>
        <v>-2322.0263383484416</v>
      </c>
      <c r="Y225">
        <f t="shared" si="23"/>
        <v>5391806.3159838719</v>
      </c>
    </row>
    <row r="226" spans="1:25" x14ac:dyDescent="0.35">
      <c r="A226" s="1">
        <v>41140</v>
      </c>
      <c r="B226">
        <v>4628.5</v>
      </c>
      <c r="C226">
        <v>6115.4</v>
      </c>
      <c r="D226" s="26">
        <v>29</v>
      </c>
      <c r="E226">
        <v>5736</v>
      </c>
      <c r="F226">
        <v>0</v>
      </c>
      <c r="G226">
        <v>7997</v>
      </c>
      <c r="H226">
        <v>0</v>
      </c>
      <c r="I226">
        <f>IF(AND(M226=0,F226=0,H226=0,J226=0,P226=0,K226=0),1,0)</f>
        <v>1</v>
      </c>
      <c r="J226">
        <v>0</v>
      </c>
      <c r="K226">
        <v>0</v>
      </c>
      <c r="L226">
        <v>7086.333333333333</v>
      </c>
      <c r="M226">
        <v>0</v>
      </c>
      <c r="N226">
        <v>0.10863250842337632</v>
      </c>
      <c r="O226">
        <v>1</v>
      </c>
      <c r="P226">
        <v>0</v>
      </c>
      <c r="Q226">
        <f t="shared" si="18"/>
        <v>7329.4253377751784</v>
      </c>
      <c r="R226">
        <f>Q226-B226</f>
        <v>2700.9253377751784</v>
      </c>
      <c r="S226">
        <f t="shared" si="19"/>
        <v>2700.9253377751784</v>
      </c>
      <c r="T226" s="8">
        <f>S226/B226</f>
        <v>0.58354225727021247</v>
      </c>
      <c r="U226">
        <v>3550</v>
      </c>
      <c r="V226">
        <f t="shared" si="20"/>
        <v>48616.656079953209</v>
      </c>
      <c r="W226">
        <f t="shared" si="21"/>
        <v>63900</v>
      </c>
      <c r="X226">
        <f t="shared" si="22"/>
        <v>2700.9253377751784</v>
      </c>
      <c r="Y226">
        <f t="shared" si="23"/>
        <v>7294997.6802359615</v>
      </c>
    </row>
    <row r="227" spans="1:25" x14ac:dyDescent="0.35">
      <c r="A227" s="1">
        <v>41141</v>
      </c>
      <c r="B227">
        <v>4628.5</v>
      </c>
      <c r="C227">
        <v>5908.5</v>
      </c>
      <c r="D227" s="24">
        <v>29.6</v>
      </c>
      <c r="E227">
        <v>5580</v>
      </c>
      <c r="F227">
        <v>0</v>
      </c>
      <c r="G227">
        <v>4628.5</v>
      </c>
      <c r="H227">
        <v>0</v>
      </c>
      <c r="I227">
        <f>IF(AND(M227=0,F227=0,H227=0,J227=0,P227=0,K227=0),1,0)</f>
        <v>0</v>
      </c>
      <c r="J227">
        <v>1</v>
      </c>
      <c r="K227">
        <v>0</v>
      </c>
      <c r="L227">
        <v>6423.833333333333</v>
      </c>
      <c r="M227">
        <v>0</v>
      </c>
      <c r="N227">
        <v>0.5</v>
      </c>
      <c r="O227">
        <v>0</v>
      </c>
      <c r="P227">
        <v>0</v>
      </c>
      <c r="Q227">
        <f t="shared" si="18"/>
        <v>5066.4089760824463</v>
      </c>
      <c r="R227">
        <f>Q227-B227</f>
        <v>437.90897608244632</v>
      </c>
      <c r="S227">
        <f t="shared" si="19"/>
        <v>437.90897608244632</v>
      </c>
      <c r="T227" s="8">
        <f>S227/B227</f>
        <v>9.4611424021269597E-2</v>
      </c>
      <c r="U227">
        <v>564</v>
      </c>
      <c r="V227">
        <f t="shared" si="20"/>
        <v>7882.3615694840337</v>
      </c>
      <c r="W227">
        <f t="shared" si="21"/>
        <v>10152</v>
      </c>
      <c r="X227">
        <f t="shared" si="22"/>
        <v>437.90897608244632</v>
      </c>
      <c r="Y227">
        <f t="shared" si="23"/>
        <v>191764.27133357653</v>
      </c>
    </row>
    <row r="228" spans="1:25" x14ac:dyDescent="0.35">
      <c r="A228" s="1">
        <v>41142</v>
      </c>
      <c r="B228">
        <v>4628.5</v>
      </c>
      <c r="C228">
        <v>6103.2</v>
      </c>
      <c r="D228" s="24">
        <v>29.5</v>
      </c>
      <c r="E228">
        <v>5663</v>
      </c>
      <c r="F228">
        <v>0</v>
      </c>
      <c r="G228">
        <v>4628.5</v>
      </c>
      <c r="H228">
        <v>0</v>
      </c>
      <c r="I228">
        <f>IF(AND(M228=0,F228=0,H228=0,J228=0,P228=0,K228=0),1,0)</f>
        <v>0</v>
      </c>
      <c r="J228">
        <v>0</v>
      </c>
      <c r="K228">
        <v>0</v>
      </c>
      <c r="L228">
        <v>5751.333333333333</v>
      </c>
      <c r="M228">
        <v>1</v>
      </c>
      <c r="N228">
        <v>0.5</v>
      </c>
      <c r="O228">
        <v>0</v>
      </c>
      <c r="P228">
        <v>0</v>
      </c>
      <c r="Q228">
        <f t="shared" si="18"/>
        <v>5887.8417571180298</v>
      </c>
      <c r="R228">
        <f>Q228-B228</f>
        <v>1259.3417571180298</v>
      </c>
      <c r="S228">
        <f t="shared" si="19"/>
        <v>1259.3417571180298</v>
      </c>
      <c r="T228" s="8">
        <f>S228/B228</f>
        <v>0.27208420808426698</v>
      </c>
      <c r="U228">
        <v>1221</v>
      </c>
      <c r="V228">
        <f t="shared" si="20"/>
        <v>22668.151628124535</v>
      </c>
      <c r="W228">
        <f t="shared" si="21"/>
        <v>21978</v>
      </c>
      <c r="X228">
        <f t="shared" si="22"/>
        <v>1259.3417571180298</v>
      </c>
      <c r="Y228">
        <f t="shared" si="23"/>
        <v>1585941.6612211268</v>
      </c>
    </row>
    <row r="229" spans="1:25" x14ac:dyDescent="0.35">
      <c r="A229" s="1">
        <v>41143</v>
      </c>
      <c r="B229">
        <v>4628.5</v>
      </c>
      <c r="C229">
        <v>5705.7</v>
      </c>
      <c r="D229" s="24">
        <v>29.2</v>
      </c>
      <c r="E229">
        <v>3655</v>
      </c>
      <c r="F229">
        <v>1</v>
      </c>
      <c r="G229">
        <v>4628.5</v>
      </c>
      <c r="H229">
        <v>0</v>
      </c>
      <c r="I229">
        <f>IF(AND(M229=0,F229=0,H229=0,J229=0,P229=0,K229=0),1,0)</f>
        <v>0</v>
      </c>
      <c r="J229">
        <v>0</v>
      </c>
      <c r="K229">
        <v>0</v>
      </c>
      <c r="L229">
        <v>4628.5</v>
      </c>
      <c r="M229">
        <v>0</v>
      </c>
      <c r="N229">
        <v>0.5</v>
      </c>
      <c r="O229">
        <v>0</v>
      </c>
      <c r="P229">
        <v>0</v>
      </c>
      <c r="Q229">
        <f t="shared" si="18"/>
        <v>4873.6931434148992</v>
      </c>
      <c r="R229">
        <f>Q229-B229</f>
        <v>245.19314341489917</v>
      </c>
      <c r="S229">
        <f t="shared" si="19"/>
        <v>245.19314341489917</v>
      </c>
      <c r="T229" s="8">
        <f>S229/B229</f>
        <v>5.2974644790947212E-2</v>
      </c>
      <c r="U229">
        <v>242</v>
      </c>
      <c r="V229">
        <f t="shared" si="20"/>
        <v>4413.476581468185</v>
      </c>
      <c r="W229">
        <f t="shared" si="21"/>
        <v>4356</v>
      </c>
      <c r="X229">
        <f t="shared" si="22"/>
        <v>245.19314341489917</v>
      </c>
      <c r="Y229">
        <f t="shared" si="23"/>
        <v>60119.677577679315</v>
      </c>
    </row>
    <row r="230" spans="1:25" x14ac:dyDescent="0.35">
      <c r="A230" s="1">
        <v>41144</v>
      </c>
      <c r="B230">
        <v>8932</v>
      </c>
      <c r="C230">
        <v>5302.2</v>
      </c>
      <c r="D230" s="24">
        <v>28.9</v>
      </c>
      <c r="E230">
        <v>6616</v>
      </c>
      <c r="F230">
        <v>0</v>
      </c>
      <c r="G230">
        <v>4628.5</v>
      </c>
      <c r="H230">
        <v>0</v>
      </c>
      <c r="I230">
        <f>IF(AND(M230=0,F230=0,H230=0,J230=0,P230=0,K230=0),1,0)</f>
        <v>0</v>
      </c>
      <c r="J230">
        <v>0</v>
      </c>
      <c r="K230">
        <v>0</v>
      </c>
      <c r="L230">
        <v>4628.5</v>
      </c>
      <c r="M230">
        <v>0</v>
      </c>
      <c r="N230">
        <v>1</v>
      </c>
      <c r="O230">
        <v>0</v>
      </c>
      <c r="P230">
        <v>1</v>
      </c>
      <c r="Q230">
        <f t="shared" si="18"/>
        <v>5785.8600642072342</v>
      </c>
      <c r="R230">
        <f>Q230-B230</f>
        <v>-3146.1399357927658</v>
      </c>
      <c r="S230">
        <f t="shared" si="19"/>
        <v>3146.1399357927658</v>
      </c>
      <c r="T230" s="8">
        <f>S230/B230</f>
        <v>0.35223241556121426</v>
      </c>
      <c r="U230">
        <v>256</v>
      </c>
      <c r="V230">
        <f t="shared" si="20"/>
        <v>226522.07537707913</v>
      </c>
      <c r="W230">
        <f t="shared" si="21"/>
        <v>4608</v>
      </c>
      <c r="X230">
        <f t="shared" si="22"/>
        <v>-6292.2798715855315</v>
      </c>
      <c r="Y230">
        <f t="shared" si="23"/>
        <v>39592785.98236043</v>
      </c>
    </row>
    <row r="231" spans="1:25" x14ac:dyDescent="0.35">
      <c r="A231" s="1">
        <v>41145</v>
      </c>
      <c r="B231">
        <v>4628.5</v>
      </c>
      <c r="C231">
        <v>5489.2</v>
      </c>
      <c r="D231" s="24">
        <v>29.2</v>
      </c>
      <c r="E231">
        <v>6646</v>
      </c>
      <c r="F231">
        <v>0</v>
      </c>
      <c r="G231">
        <v>8932</v>
      </c>
      <c r="H231">
        <v>0</v>
      </c>
      <c r="I231">
        <f>IF(AND(M231=0,F231=0,H231=0,J231=0,P231=0,K231=0),1,0)</f>
        <v>0</v>
      </c>
      <c r="J231">
        <v>0</v>
      </c>
      <c r="K231">
        <v>1</v>
      </c>
      <c r="L231">
        <v>6063</v>
      </c>
      <c r="M231">
        <v>0</v>
      </c>
      <c r="N231">
        <v>0</v>
      </c>
      <c r="O231">
        <v>0</v>
      </c>
      <c r="P231">
        <v>0</v>
      </c>
      <c r="Q231">
        <f t="shared" si="18"/>
        <v>7412.563265114838</v>
      </c>
      <c r="R231">
        <f>Q231-B231</f>
        <v>2784.063265114838</v>
      </c>
      <c r="S231">
        <f t="shared" si="19"/>
        <v>2784.063265114838</v>
      </c>
      <c r="T231" s="8">
        <f>S231/B231</f>
        <v>0.60150443234629747</v>
      </c>
      <c r="U231">
        <v>1510</v>
      </c>
      <c r="V231">
        <f t="shared" si="20"/>
        <v>50113.138772067083</v>
      </c>
      <c r="W231">
        <f t="shared" si="21"/>
        <v>27180</v>
      </c>
      <c r="X231">
        <f t="shared" si="22"/>
        <v>2784.063265114838</v>
      </c>
      <c r="Y231">
        <f t="shared" si="23"/>
        <v>7751008.2641618932</v>
      </c>
    </row>
    <row r="232" spans="1:25" x14ac:dyDescent="0.35">
      <c r="A232" s="1">
        <v>41146</v>
      </c>
      <c r="B232">
        <v>8831</v>
      </c>
      <c r="C232">
        <v>5489.2</v>
      </c>
      <c r="D232" s="24">
        <v>28.4</v>
      </c>
      <c r="E232">
        <v>7997</v>
      </c>
      <c r="F232">
        <v>0</v>
      </c>
      <c r="G232">
        <v>4628.5</v>
      </c>
      <c r="H232">
        <v>1</v>
      </c>
      <c r="I232">
        <f>IF(AND(M232=0,F232=0,H232=0,J232=0,P232=0,K232=0),1,0)</f>
        <v>0</v>
      </c>
      <c r="J232">
        <v>0</v>
      </c>
      <c r="K232">
        <v>0</v>
      </c>
      <c r="L232">
        <v>6063</v>
      </c>
      <c r="M232">
        <v>0</v>
      </c>
      <c r="N232">
        <v>0.98826536540025556</v>
      </c>
      <c r="O232">
        <v>1</v>
      </c>
      <c r="P232">
        <v>0</v>
      </c>
      <c r="Q232">
        <f t="shared" si="18"/>
        <v>6743.2833871193179</v>
      </c>
      <c r="R232">
        <f>Q232-B232</f>
        <v>-2087.7166128806821</v>
      </c>
      <c r="S232">
        <f t="shared" si="19"/>
        <v>2087.7166128806821</v>
      </c>
      <c r="T232" s="8">
        <f>S232/B232</f>
        <v>0.23640772425327619</v>
      </c>
      <c r="U232">
        <v>1237</v>
      </c>
      <c r="V232">
        <f t="shared" si="20"/>
        <v>150315.59612740911</v>
      </c>
      <c r="W232">
        <f t="shared" si="21"/>
        <v>22266</v>
      </c>
      <c r="X232">
        <f t="shared" si="22"/>
        <v>-4175.4332257613642</v>
      </c>
      <c r="Y232">
        <f t="shared" si="23"/>
        <v>17434242.62279195</v>
      </c>
    </row>
    <row r="233" spans="1:25" x14ac:dyDescent="0.35">
      <c r="A233" s="1">
        <v>41147</v>
      </c>
      <c r="B233">
        <v>8547</v>
      </c>
      <c r="C233">
        <v>6329.7</v>
      </c>
      <c r="D233" s="24">
        <v>28.7</v>
      </c>
      <c r="E233">
        <v>4628.5</v>
      </c>
      <c r="F233">
        <v>0</v>
      </c>
      <c r="G233">
        <v>8831</v>
      </c>
      <c r="H233">
        <v>0</v>
      </c>
      <c r="I233">
        <f>IF(AND(M233=0,F233=0,H233=0,J233=0,P233=0,K233=0),1,0)</f>
        <v>1</v>
      </c>
      <c r="J233">
        <v>0</v>
      </c>
      <c r="K233">
        <v>0</v>
      </c>
      <c r="L233">
        <v>7463.833333333333</v>
      </c>
      <c r="M233">
        <v>0</v>
      </c>
      <c r="N233">
        <v>0.46700360171953059</v>
      </c>
      <c r="O233">
        <v>1</v>
      </c>
      <c r="P233">
        <v>0</v>
      </c>
      <c r="Q233">
        <f t="shared" si="18"/>
        <v>7410.468104997648</v>
      </c>
      <c r="R233">
        <f>Q233-B233</f>
        <v>-1136.531895002352</v>
      </c>
      <c r="S233">
        <f t="shared" si="19"/>
        <v>1136.531895002352</v>
      </c>
      <c r="T233" s="8">
        <f>S233/B233</f>
        <v>0.13297436468963988</v>
      </c>
      <c r="U233">
        <v>942</v>
      </c>
      <c r="V233">
        <f t="shared" si="20"/>
        <v>81830.296440169346</v>
      </c>
      <c r="W233">
        <f t="shared" si="21"/>
        <v>16956</v>
      </c>
      <c r="X233">
        <f t="shared" si="22"/>
        <v>-2273.0637900047041</v>
      </c>
      <c r="Y233">
        <f t="shared" si="23"/>
        <v>5166818.9934305493</v>
      </c>
    </row>
    <row r="234" spans="1:25" x14ac:dyDescent="0.35">
      <c r="A234" s="1">
        <v>41148</v>
      </c>
      <c r="B234">
        <v>6839</v>
      </c>
      <c r="C234">
        <v>7113.4</v>
      </c>
      <c r="D234" s="24">
        <v>29.1</v>
      </c>
      <c r="E234">
        <v>4628.5</v>
      </c>
      <c r="F234">
        <v>0</v>
      </c>
      <c r="G234">
        <v>8547</v>
      </c>
      <c r="H234">
        <v>0</v>
      </c>
      <c r="I234">
        <f>IF(AND(M234=0,F234=0,H234=0,J234=0,P234=0,K234=0),1,0)</f>
        <v>0</v>
      </c>
      <c r="J234">
        <v>1</v>
      </c>
      <c r="K234">
        <v>0</v>
      </c>
      <c r="L234">
        <v>7335.5</v>
      </c>
      <c r="M234">
        <v>0</v>
      </c>
      <c r="N234">
        <v>0.30155687231323342</v>
      </c>
      <c r="O234">
        <v>0</v>
      </c>
      <c r="P234">
        <v>0</v>
      </c>
      <c r="Q234">
        <f t="shared" si="18"/>
        <v>6543.4104262977198</v>
      </c>
      <c r="R234">
        <f>Q234-B234</f>
        <v>-295.58957370228018</v>
      </c>
      <c r="S234">
        <f t="shared" si="19"/>
        <v>295.58957370228018</v>
      </c>
      <c r="T234" s="8">
        <f>S234/B234</f>
        <v>4.3221168840807164E-2</v>
      </c>
      <c r="U234">
        <v>489</v>
      </c>
      <c r="V234">
        <f t="shared" si="20"/>
        <v>21282.449306564173</v>
      </c>
      <c r="W234">
        <f t="shared" si="21"/>
        <v>8802</v>
      </c>
      <c r="X234">
        <f t="shared" si="22"/>
        <v>-591.17914740456035</v>
      </c>
      <c r="Y234">
        <f t="shared" si="23"/>
        <v>349492.78432598291</v>
      </c>
    </row>
    <row r="235" spans="1:25" x14ac:dyDescent="0.35">
      <c r="A235" s="1">
        <v>41149</v>
      </c>
      <c r="B235">
        <v>6209</v>
      </c>
      <c r="C235">
        <v>7555.5</v>
      </c>
      <c r="D235" s="24">
        <v>29.8</v>
      </c>
      <c r="E235">
        <v>4628.5</v>
      </c>
      <c r="F235">
        <v>0</v>
      </c>
      <c r="G235">
        <v>6839</v>
      </c>
      <c r="H235">
        <v>0</v>
      </c>
      <c r="I235">
        <f>IF(AND(M235=0,F235=0,H235=0,J235=0,P235=0,K235=0),1,0)</f>
        <v>0</v>
      </c>
      <c r="J235">
        <v>0</v>
      </c>
      <c r="K235">
        <v>0</v>
      </c>
      <c r="L235">
        <v>8072.333333333333</v>
      </c>
      <c r="M235">
        <v>1</v>
      </c>
      <c r="N235">
        <v>0.42680376437783202</v>
      </c>
      <c r="O235">
        <v>0</v>
      </c>
      <c r="P235">
        <v>0</v>
      </c>
      <c r="Q235">
        <f t="shared" si="18"/>
        <v>6919.3468624263351</v>
      </c>
      <c r="R235">
        <f>Q235-B235</f>
        <v>710.34686242633506</v>
      </c>
      <c r="S235">
        <f t="shared" si="19"/>
        <v>710.34686242633506</v>
      </c>
      <c r="T235" s="8">
        <f>S235/B235</f>
        <v>0.11440600135711629</v>
      </c>
      <c r="U235">
        <v>1543</v>
      </c>
      <c r="V235">
        <f t="shared" si="20"/>
        <v>12786.243523674031</v>
      </c>
      <c r="W235">
        <f t="shared" si="21"/>
        <v>27774</v>
      </c>
      <c r="X235">
        <f t="shared" si="22"/>
        <v>710.34686242633506</v>
      </c>
      <c r="Y235">
        <f t="shared" si="23"/>
        <v>504592.66495893861</v>
      </c>
    </row>
    <row r="236" spans="1:25" x14ac:dyDescent="0.35">
      <c r="A236" s="1">
        <v>41150</v>
      </c>
      <c r="B236">
        <v>6414</v>
      </c>
      <c r="C236">
        <v>7010.9</v>
      </c>
      <c r="D236" s="24">
        <v>29.7</v>
      </c>
      <c r="E236">
        <v>4628.5</v>
      </c>
      <c r="F236">
        <v>1</v>
      </c>
      <c r="G236">
        <v>6209</v>
      </c>
      <c r="H236">
        <v>0</v>
      </c>
      <c r="I236">
        <f>IF(AND(M236=0,F236=0,H236=0,J236=0,P236=0,K236=0),1,0)</f>
        <v>0</v>
      </c>
      <c r="J236">
        <v>0</v>
      </c>
      <c r="K236">
        <v>0</v>
      </c>
      <c r="L236">
        <v>7198.333333333333</v>
      </c>
      <c r="M236">
        <v>0</v>
      </c>
      <c r="N236">
        <v>0.52381782270245147</v>
      </c>
      <c r="O236">
        <v>0</v>
      </c>
      <c r="P236">
        <v>0</v>
      </c>
      <c r="Q236">
        <f t="shared" si="18"/>
        <v>6127.3398238651062</v>
      </c>
      <c r="R236">
        <f>Q236-B236</f>
        <v>-286.66017613489385</v>
      </c>
      <c r="S236">
        <f t="shared" si="19"/>
        <v>286.66017613489385</v>
      </c>
      <c r="T236" s="8">
        <f>S236/B236</f>
        <v>4.4692886831134059E-2</v>
      </c>
      <c r="U236">
        <v>1461</v>
      </c>
      <c r="V236">
        <f t="shared" si="20"/>
        <v>20639.532681712357</v>
      </c>
      <c r="W236">
        <f t="shared" si="21"/>
        <v>26298</v>
      </c>
      <c r="X236">
        <f t="shared" si="22"/>
        <v>-573.32035226978769</v>
      </c>
      <c r="Y236">
        <f t="shared" si="23"/>
        <v>328696.22632675344</v>
      </c>
    </row>
    <row r="237" spans="1:25" x14ac:dyDescent="0.35">
      <c r="A237" s="1">
        <v>41151</v>
      </c>
      <c r="B237">
        <v>7412</v>
      </c>
      <c r="C237">
        <v>7368</v>
      </c>
      <c r="D237" s="24">
        <v>29.9</v>
      </c>
      <c r="E237">
        <v>8932</v>
      </c>
      <c r="F237">
        <v>0</v>
      </c>
      <c r="G237">
        <v>6414</v>
      </c>
      <c r="H237">
        <v>0</v>
      </c>
      <c r="I237">
        <f>IF(AND(M237=0,F237=0,H237=0,J237=0,P237=0,K237=0),1,0)</f>
        <v>0</v>
      </c>
      <c r="J237">
        <v>0</v>
      </c>
      <c r="K237">
        <v>0</v>
      </c>
      <c r="L237">
        <v>6487.333333333333</v>
      </c>
      <c r="M237">
        <v>0</v>
      </c>
      <c r="N237">
        <v>0.61595213198559318</v>
      </c>
      <c r="O237">
        <v>0</v>
      </c>
      <c r="P237">
        <v>1</v>
      </c>
      <c r="Q237">
        <f t="shared" si="18"/>
        <v>7732.3812625958681</v>
      </c>
      <c r="R237">
        <f>Q237-B237</f>
        <v>320.38126259586807</v>
      </c>
      <c r="S237">
        <f t="shared" si="19"/>
        <v>320.38126259586807</v>
      </c>
      <c r="T237" s="8">
        <f>S237/B237</f>
        <v>4.3224671154326509E-2</v>
      </c>
      <c r="U237">
        <v>188</v>
      </c>
      <c r="V237">
        <f t="shared" si="20"/>
        <v>5766.8627267256252</v>
      </c>
      <c r="W237">
        <f t="shared" si="21"/>
        <v>3384</v>
      </c>
      <c r="X237">
        <f t="shared" si="22"/>
        <v>320.38126259586807</v>
      </c>
      <c r="Y237">
        <f t="shared" si="23"/>
        <v>102644.15342252258</v>
      </c>
    </row>
    <row r="238" spans="1:25" x14ac:dyDescent="0.35">
      <c r="A238" s="1">
        <v>41152</v>
      </c>
      <c r="B238">
        <v>8691</v>
      </c>
      <c r="C238">
        <v>7084.2</v>
      </c>
      <c r="D238" s="24">
        <v>29.9</v>
      </c>
      <c r="E238">
        <v>4628.5</v>
      </c>
      <c r="F238">
        <v>0</v>
      </c>
      <c r="G238">
        <v>7412</v>
      </c>
      <c r="H238">
        <v>0</v>
      </c>
      <c r="I238">
        <f>IF(AND(M238=0,F238=0,H238=0,J238=0,P238=0,K238=0),1,0)</f>
        <v>0</v>
      </c>
      <c r="J238">
        <v>0</v>
      </c>
      <c r="K238">
        <v>1</v>
      </c>
      <c r="L238">
        <v>6678.333333333333</v>
      </c>
      <c r="M238">
        <v>0</v>
      </c>
      <c r="N238">
        <v>0.64859997676309977</v>
      </c>
      <c r="O238">
        <v>0</v>
      </c>
      <c r="P238">
        <v>0</v>
      </c>
      <c r="Q238">
        <f t="shared" si="18"/>
        <v>7108.2161545485533</v>
      </c>
      <c r="R238">
        <f>Q238-B238</f>
        <v>-1582.7838454514467</v>
      </c>
      <c r="S238">
        <f t="shared" si="19"/>
        <v>1582.7838454514467</v>
      </c>
      <c r="T238" s="8">
        <f>S238/B238</f>
        <v>0.18211757512961071</v>
      </c>
      <c r="U238">
        <v>387</v>
      </c>
      <c r="V238">
        <f t="shared" si="20"/>
        <v>113960.43687250416</v>
      </c>
      <c r="W238">
        <f t="shared" si="21"/>
        <v>6966</v>
      </c>
      <c r="X238">
        <f t="shared" si="22"/>
        <v>-3165.5676909028934</v>
      </c>
      <c r="Y238">
        <f t="shared" si="23"/>
        <v>10020818.805688277</v>
      </c>
    </row>
    <row r="239" spans="1:25" x14ac:dyDescent="0.35">
      <c r="A239" s="1">
        <v>41153</v>
      </c>
      <c r="B239">
        <v>8447</v>
      </c>
      <c r="C239">
        <v>7113</v>
      </c>
      <c r="D239" s="24">
        <v>30.2</v>
      </c>
      <c r="E239">
        <v>8831</v>
      </c>
      <c r="F239">
        <v>0</v>
      </c>
      <c r="G239">
        <v>8691</v>
      </c>
      <c r="H239">
        <v>1</v>
      </c>
      <c r="I239">
        <f>IF(AND(M239=0,F239=0,H239=0,J239=0,P239=0,K239=0),1,0)</f>
        <v>0</v>
      </c>
      <c r="J239">
        <v>0</v>
      </c>
      <c r="K239">
        <v>0</v>
      </c>
      <c r="L239">
        <v>7505.666666666667</v>
      </c>
      <c r="M239">
        <v>0</v>
      </c>
      <c r="N239">
        <v>0.47165098175903336</v>
      </c>
      <c r="O239">
        <v>1</v>
      </c>
      <c r="P239">
        <v>0</v>
      </c>
      <c r="Q239">
        <f t="shared" si="18"/>
        <v>8878.878131123136</v>
      </c>
      <c r="R239">
        <f>Q239-B239</f>
        <v>431.87813112313597</v>
      </c>
      <c r="S239">
        <f t="shared" si="19"/>
        <v>431.87813112313597</v>
      </c>
      <c r="T239" s="8">
        <f>S239/B239</f>
        <v>5.1127989951833312E-2</v>
      </c>
      <c r="U239">
        <v>1113</v>
      </c>
      <c r="V239">
        <f t="shared" si="20"/>
        <v>7773.8063602164475</v>
      </c>
      <c r="W239">
        <f t="shared" si="21"/>
        <v>20034</v>
      </c>
      <c r="X239">
        <f t="shared" si="22"/>
        <v>431.87813112313597</v>
      </c>
      <c r="Y239">
        <f t="shared" si="23"/>
        <v>186518.72014241264</v>
      </c>
    </row>
    <row r="240" spans="1:25" x14ac:dyDescent="0.35">
      <c r="A240" s="1">
        <v>41154</v>
      </c>
      <c r="B240">
        <v>7848</v>
      </c>
      <c r="C240">
        <v>7434.6</v>
      </c>
      <c r="D240" s="24">
        <v>30.7</v>
      </c>
      <c r="E240">
        <v>8547</v>
      </c>
      <c r="F240">
        <v>0</v>
      </c>
      <c r="G240">
        <v>8447</v>
      </c>
      <c r="H240">
        <v>0</v>
      </c>
      <c r="I240">
        <f>IF(AND(M240=0,F240=0,H240=0,J240=0,P240=0,K240=0),1,0)</f>
        <v>1</v>
      </c>
      <c r="J240">
        <v>0</v>
      </c>
      <c r="K240">
        <v>0</v>
      </c>
      <c r="L240">
        <v>8183.333333333333</v>
      </c>
      <c r="M240">
        <v>0</v>
      </c>
      <c r="N240">
        <v>0.43040548390844663</v>
      </c>
      <c r="O240">
        <v>1</v>
      </c>
      <c r="P240">
        <v>0</v>
      </c>
      <c r="Q240">
        <f t="shared" si="18"/>
        <v>8682.9583487650525</v>
      </c>
      <c r="R240">
        <f>Q240-B240</f>
        <v>834.95834876505251</v>
      </c>
      <c r="S240">
        <f t="shared" si="19"/>
        <v>834.95834876505251</v>
      </c>
      <c r="T240" s="8">
        <f>S240/B240</f>
        <v>0.10639122690686194</v>
      </c>
      <c r="U240">
        <v>1581</v>
      </c>
      <c r="V240">
        <f t="shared" si="20"/>
        <v>15029.250277770945</v>
      </c>
      <c r="W240">
        <f t="shared" si="21"/>
        <v>28458</v>
      </c>
      <c r="X240">
        <f t="shared" si="22"/>
        <v>834.95834876505251</v>
      </c>
      <c r="Y240">
        <f t="shared" si="23"/>
        <v>697155.44417246303</v>
      </c>
    </row>
    <row r="241" spans="1:25" x14ac:dyDescent="0.35">
      <c r="A241" s="1">
        <v>41155</v>
      </c>
      <c r="B241">
        <v>5397</v>
      </c>
      <c r="C241">
        <v>7762.4</v>
      </c>
      <c r="D241" s="24">
        <v>30.2</v>
      </c>
      <c r="E241">
        <v>6839</v>
      </c>
      <c r="F241">
        <v>0</v>
      </c>
      <c r="G241">
        <v>7848</v>
      </c>
      <c r="H241">
        <v>0</v>
      </c>
      <c r="I241">
        <f>IF(AND(M241=0,F241=0,H241=0,J241=0,P241=0,K241=0),1,0)</f>
        <v>0</v>
      </c>
      <c r="J241">
        <v>1</v>
      </c>
      <c r="K241">
        <v>0</v>
      </c>
      <c r="L241">
        <v>8328.6666666666661</v>
      </c>
      <c r="M241">
        <v>0</v>
      </c>
      <c r="N241">
        <v>0.21523178807947019</v>
      </c>
      <c r="O241">
        <v>0</v>
      </c>
      <c r="P241">
        <v>0</v>
      </c>
      <c r="Q241">
        <f t="shared" si="18"/>
        <v>7120.7958623998238</v>
      </c>
      <c r="R241">
        <f>Q241-B241</f>
        <v>1723.7958623998238</v>
      </c>
      <c r="S241">
        <f t="shared" si="19"/>
        <v>1723.7958623998238</v>
      </c>
      <c r="T241" s="8">
        <f>S241/B241</f>
        <v>0.31939889983320807</v>
      </c>
      <c r="U241">
        <v>2340</v>
      </c>
      <c r="V241">
        <f t="shared" si="20"/>
        <v>31028.325523196829</v>
      </c>
      <c r="W241">
        <f t="shared" si="21"/>
        <v>42120</v>
      </c>
      <c r="X241">
        <f t="shared" si="22"/>
        <v>1723.7958623998238</v>
      </c>
      <c r="Y241">
        <f t="shared" si="23"/>
        <v>2971472.1752267522</v>
      </c>
    </row>
    <row r="242" spans="1:25" x14ac:dyDescent="0.35">
      <c r="A242" s="1">
        <v>41156</v>
      </c>
      <c r="B242">
        <v>5752</v>
      </c>
      <c r="C242">
        <v>7559</v>
      </c>
      <c r="D242" s="24">
        <v>30.3</v>
      </c>
      <c r="E242">
        <v>6209</v>
      </c>
      <c r="F242">
        <v>0</v>
      </c>
      <c r="G242">
        <v>5397</v>
      </c>
      <c r="H242">
        <v>0</v>
      </c>
      <c r="I242">
        <f>IF(AND(M242=0,F242=0,H242=0,J242=0,P242=0,K242=0),1,0)</f>
        <v>0</v>
      </c>
      <c r="J242">
        <v>0</v>
      </c>
      <c r="K242">
        <v>0</v>
      </c>
      <c r="L242">
        <v>7230.666666666667</v>
      </c>
      <c r="M242">
        <v>1</v>
      </c>
      <c r="N242">
        <v>0.54124549785058673</v>
      </c>
      <c r="O242">
        <v>0</v>
      </c>
      <c r="P242">
        <v>0</v>
      </c>
      <c r="Q242">
        <f t="shared" si="18"/>
        <v>6850.2127967526376</v>
      </c>
      <c r="R242">
        <f>Q242-B242</f>
        <v>1098.2127967526376</v>
      </c>
      <c r="S242">
        <f t="shared" si="19"/>
        <v>1098.2127967526376</v>
      </c>
      <c r="T242" s="8">
        <f>S242/B242</f>
        <v>0.1909271204368285</v>
      </c>
      <c r="U242">
        <v>1289</v>
      </c>
      <c r="V242">
        <f t="shared" si="20"/>
        <v>19767.830341547477</v>
      </c>
      <c r="W242">
        <f t="shared" si="21"/>
        <v>23202</v>
      </c>
      <c r="X242">
        <f t="shared" si="22"/>
        <v>1098.2127967526376</v>
      </c>
      <c r="Y242">
        <f t="shared" si="23"/>
        <v>1206071.34695125</v>
      </c>
    </row>
    <row r="243" spans="1:25" x14ac:dyDescent="0.35">
      <c r="A243" s="1">
        <v>41157</v>
      </c>
      <c r="B243">
        <v>5373</v>
      </c>
      <c r="C243">
        <v>7227</v>
      </c>
      <c r="D243" s="24">
        <v>27.9</v>
      </c>
      <c r="E243">
        <v>6414</v>
      </c>
      <c r="F243">
        <v>1</v>
      </c>
      <c r="G243">
        <v>5752</v>
      </c>
      <c r="H243">
        <v>0</v>
      </c>
      <c r="I243">
        <f>IF(AND(M243=0,F243=0,H243=0,J243=0,P243=0,K243=0),1,0)</f>
        <v>0</v>
      </c>
      <c r="J243">
        <v>0</v>
      </c>
      <c r="K243">
        <v>0</v>
      </c>
      <c r="L243">
        <v>6332.333333333333</v>
      </c>
      <c r="M243">
        <v>0</v>
      </c>
      <c r="N243">
        <v>0.45596607412571161</v>
      </c>
      <c r="O243">
        <v>0</v>
      </c>
      <c r="P243">
        <v>0</v>
      </c>
      <c r="Q243">
        <f t="shared" si="18"/>
        <v>6477.71725822186</v>
      </c>
      <c r="R243">
        <f>Q243-B243</f>
        <v>1104.71725822186</v>
      </c>
      <c r="S243">
        <f t="shared" si="19"/>
        <v>1104.71725822186</v>
      </c>
      <c r="T243" s="8">
        <f>S243/B243</f>
        <v>0.20560529652370371</v>
      </c>
      <c r="U243">
        <v>2262</v>
      </c>
      <c r="V243">
        <f t="shared" si="20"/>
        <v>19884.910647993478</v>
      </c>
      <c r="W243">
        <f t="shared" si="21"/>
        <v>40716</v>
      </c>
      <c r="X243">
        <f t="shared" si="22"/>
        <v>1104.71725822186</v>
      </c>
      <c r="Y243">
        <f t="shared" si="23"/>
        <v>1220400.2206132237</v>
      </c>
    </row>
    <row r="244" spans="1:25" x14ac:dyDescent="0.35">
      <c r="A244" s="1">
        <v>41158</v>
      </c>
      <c r="B244">
        <v>5436</v>
      </c>
      <c r="C244">
        <v>6563.4</v>
      </c>
      <c r="D244" s="24">
        <v>29.4</v>
      </c>
      <c r="E244">
        <v>7412</v>
      </c>
      <c r="F244">
        <v>0</v>
      </c>
      <c r="G244">
        <v>5373</v>
      </c>
      <c r="H244">
        <v>0</v>
      </c>
      <c r="I244">
        <f>IF(AND(M244=0,F244=0,H244=0,J244=0,P244=0,K244=0),1,0)</f>
        <v>0</v>
      </c>
      <c r="J244">
        <v>0</v>
      </c>
      <c r="K244">
        <v>0</v>
      </c>
      <c r="L244">
        <v>5507.333333333333</v>
      </c>
      <c r="M244">
        <v>0</v>
      </c>
      <c r="N244">
        <v>0.50731962356221683</v>
      </c>
      <c r="O244">
        <v>0</v>
      </c>
      <c r="P244">
        <v>1</v>
      </c>
      <c r="Q244">
        <f t="shared" si="18"/>
        <v>6718.873329512513</v>
      </c>
      <c r="R244">
        <f>Q244-B244</f>
        <v>1282.873329512513</v>
      </c>
      <c r="S244">
        <f t="shared" si="19"/>
        <v>1282.873329512513</v>
      </c>
      <c r="T244" s="8">
        <f>S244/B244</f>
        <v>0.23599582956447995</v>
      </c>
      <c r="U244">
        <v>2233</v>
      </c>
      <c r="V244">
        <f t="shared" si="20"/>
        <v>23091.719931225234</v>
      </c>
      <c r="W244">
        <f t="shared" si="21"/>
        <v>40194</v>
      </c>
      <c r="X244">
        <f t="shared" si="22"/>
        <v>1282.873329512513</v>
      </c>
      <c r="Y244">
        <f t="shared" si="23"/>
        <v>1645763.9795745208</v>
      </c>
    </row>
    <row r="245" spans="1:25" x14ac:dyDescent="0.35">
      <c r="A245" s="1">
        <v>41159</v>
      </c>
      <c r="B245">
        <v>7263</v>
      </c>
      <c r="C245">
        <v>5961.2</v>
      </c>
      <c r="D245" s="24">
        <v>29.9</v>
      </c>
      <c r="E245">
        <v>8691</v>
      </c>
      <c r="F245">
        <v>0</v>
      </c>
      <c r="G245">
        <v>5436</v>
      </c>
      <c r="H245">
        <v>0</v>
      </c>
      <c r="I245">
        <f>IF(AND(M245=0,F245=0,H245=0,J245=0,P245=0,K245=0),1,0)</f>
        <v>0</v>
      </c>
      <c r="J245">
        <v>0</v>
      </c>
      <c r="K245">
        <v>1</v>
      </c>
      <c r="L245">
        <v>5520.333333333333</v>
      </c>
      <c r="M245">
        <v>0</v>
      </c>
      <c r="N245">
        <v>0.71226908330428718</v>
      </c>
      <c r="O245">
        <v>0</v>
      </c>
      <c r="P245">
        <v>0</v>
      </c>
      <c r="Q245">
        <f t="shared" si="18"/>
        <v>7002.9491474258157</v>
      </c>
      <c r="R245">
        <f>Q245-B245</f>
        <v>-260.05085257418432</v>
      </c>
      <c r="S245">
        <f t="shared" si="19"/>
        <v>260.05085257418432</v>
      </c>
      <c r="T245" s="8">
        <f>S245/B245</f>
        <v>3.5804881257632426E-2</v>
      </c>
      <c r="U245">
        <v>603</v>
      </c>
      <c r="V245">
        <f t="shared" si="20"/>
        <v>18723.661385341271</v>
      </c>
      <c r="W245">
        <f t="shared" si="21"/>
        <v>10854</v>
      </c>
      <c r="X245">
        <f t="shared" si="22"/>
        <v>-520.10170514836864</v>
      </c>
      <c r="Y245">
        <f t="shared" si="23"/>
        <v>270505.78369824059</v>
      </c>
    </row>
    <row r="246" spans="1:25" x14ac:dyDescent="0.35">
      <c r="A246" s="1">
        <v>41160</v>
      </c>
      <c r="B246">
        <v>7986</v>
      </c>
      <c r="C246">
        <v>5844.2</v>
      </c>
      <c r="D246" s="24">
        <v>29.2</v>
      </c>
      <c r="E246">
        <v>8447</v>
      </c>
      <c r="F246">
        <v>0</v>
      </c>
      <c r="G246">
        <v>7263</v>
      </c>
      <c r="H246">
        <v>1</v>
      </c>
      <c r="I246">
        <f>IF(AND(M246=0,F246=0,H246=0,J246=0,P246=0,K246=0),1,0)</f>
        <v>0</v>
      </c>
      <c r="J246">
        <v>0</v>
      </c>
      <c r="K246">
        <v>0</v>
      </c>
      <c r="L246">
        <v>6024</v>
      </c>
      <c r="M246">
        <v>0</v>
      </c>
      <c r="N246">
        <v>0.58400139421401187</v>
      </c>
      <c r="O246">
        <v>1</v>
      </c>
      <c r="P246">
        <v>0</v>
      </c>
      <c r="Q246">
        <f t="shared" si="18"/>
        <v>7822.4222142124363</v>
      </c>
      <c r="R246">
        <f>Q246-B246</f>
        <v>-163.5777857875637</v>
      </c>
      <c r="S246">
        <f t="shared" si="19"/>
        <v>163.5777857875637</v>
      </c>
      <c r="T246" s="8">
        <f>S246/B246</f>
        <v>2.0483068593484061E-2</v>
      </c>
      <c r="U246">
        <v>980</v>
      </c>
      <c r="V246">
        <f t="shared" si="20"/>
        <v>11777.600576704586</v>
      </c>
      <c r="W246">
        <f t="shared" si="21"/>
        <v>17640</v>
      </c>
      <c r="X246">
        <f t="shared" si="22"/>
        <v>-327.1555715751274</v>
      </c>
      <c r="Y246">
        <f t="shared" si="23"/>
        <v>107030.7680126483</v>
      </c>
    </row>
    <row r="247" spans="1:25" x14ac:dyDescent="0.35">
      <c r="A247" s="1">
        <v>41161</v>
      </c>
      <c r="B247">
        <v>7444</v>
      </c>
      <c r="C247">
        <v>6362</v>
      </c>
      <c r="D247" s="24">
        <v>29.2</v>
      </c>
      <c r="E247">
        <v>7848</v>
      </c>
      <c r="F247">
        <v>0</v>
      </c>
      <c r="G247">
        <v>7986</v>
      </c>
      <c r="H247">
        <v>0</v>
      </c>
      <c r="I247">
        <f>IF(AND(M247=0,F247=0,H247=0,J247=0,P247=0,K247=0),1,0)</f>
        <v>1</v>
      </c>
      <c r="J247">
        <v>0</v>
      </c>
      <c r="K247">
        <v>0</v>
      </c>
      <c r="L247">
        <v>6895</v>
      </c>
      <c r="M247">
        <v>0</v>
      </c>
      <c r="N247">
        <v>0.437028000464738</v>
      </c>
      <c r="O247">
        <v>1</v>
      </c>
      <c r="P247">
        <v>0</v>
      </c>
      <c r="Q247">
        <f t="shared" si="18"/>
        <v>7927.7132930446833</v>
      </c>
      <c r="R247">
        <f>Q247-B247</f>
        <v>483.71329304468327</v>
      </c>
      <c r="S247">
        <f t="shared" si="19"/>
        <v>483.71329304468327</v>
      </c>
      <c r="T247" s="8">
        <f>S247/B247</f>
        <v>6.4980291918952618E-2</v>
      </c>
      <c r="U247">
        <v>1321</v>
      </c>
      <c r="V247">
        <f t="shared" si="20"/>
        <v>8706.8392748042988</v>
      </c>
      <c r="W247">
        <f t="shared" si="21"/>
        <v>23778</v>
      </c>
      <c r="X247">
        <f t="shared" si="22"/>
        <v>483.71329304468327</v>
      </c>
      <c r="Y247">
        <f t="shared" si="23"/>
        <v>233978.54986813164</v>
      </c>
    </row>
    <row r="248" spans="1:25" x14ac:dyDescent="0.35">
      <c r="A248" s="1">
        <v>41162</v>
      </c>
      <c r="B248">
        <v>5029</v>
      </c>
      <c r="C248">
        <v>6700.4</v>
      </c>
      <c r="D248" s="26">
        <v>29</v>
      </c>
      <c r="E248">
        <v>5397</v>
      </c>
      <c r="F248">
        <v>0</v>
      </c>
      <c r="G248">
        <v>7444</v>
      </c>
      <c r="H248">
        <v>0</v>
      </c>
      <c r="I248">
        <f>IF(AND(M248=0,F248=0,H248=0,J248=0,P248=0,K248=0),1,0)</f>
        <v>0</v>
      </c>
      <c r="J248">
        <v>1</v>
      </c>
      <c r="K248">
        <v>0</v>
      </c>
      <c r="L248">
        <v>7564.333333333333</v>
      </c>
      <c r="M248">
        <v>0</v>
      </c>
      <c r="N248">
        <v>0.21941443011502265</v>
      </c>
      <c r="O248">
        <v>0</v>
      </c>
      <c r="P248">
        <v>0</v>
      </c>
      <c r="Q248">
        <f t="shared" si="18"/>
        <v>6214.3407080043162</v>
      </c>
      <c r="R248">
        <f>Q248-B248</f>
        <v>1185.3407080043162</v>
      </c>
      <c r="S248">
        <f t="shared" si="19"/>
        <v>1185.3407080043162</v>
      </c>
      <c r="T248" s="8">
        <f>S248/B248</f>
        <v>0.23570107536375345</v>
      </c>
      <c r="U248">
        <v>1989</v>
      </c>
      <c r="V248">
        <f t="shared" si="20"/>
        <v>21336.132744077691</v>
      </c>
      <c r="W248">
        <f t="shared" si="21"/>
        <v>35802</v>
      </c>
      <c r="X248">
        <f t="shared" si="22"/>
        <v>1185.3407080043162</v>
      </c>
      <c r="Y248">
        <f t="shared" si="23"/>
        <v>1405032.5940521737</v>
      </c>
    </row>
    <row r="249" spans="1:25" x14ac:dyDescent="0.35">
      <c r="A249" s="1">
        <v>41163</v>
      </c>
      <c r="B249">
        <v>5327</v>
      </c>
      <c r="C249">
        <v>6631.6</v>
      </c>
      <c r="D249" s="24">
        <v>28.6</v>
      </c>
      <c r="E249">
        <v>5752</v>
      </c>
      <c r="F249">
        <v>0</v>
      </c>
      <c r="G249">
        <v>5029</v>
      </c>
      <c r="H249">
        <v>0</v>
      </c>
      <c r="I249">
        <f>IF(AND(M249=0,F249=0,H249=0,J249=0,P249=0,K249=0),1,0)</f>
        <v>0</v>
      </c>
      <c r="J249">
        <v>0</v>
      </c>
      <c r="K249">
        <v>0</v>
      </c>
      <c r="L249">
        <v>6819.666666666667</v>
      </c>
      <c r="M249">
        <v>1</v>
      </c>
      <c r="N249">
        <v>0.53462298129429531</v>
      </c>
      <c r="O249">
        <v>0</v>
      </c>
      <c r="P249">
        <v>0</v>
      </c>
      <c r="Q249">
        <f t="shared" si="18"/>
        <v>6237.8414971943457</v>
      </c>
      <c r="R249">
        <f>Q249-B249</f>
        <v>910.84149719434572</v>
      </c>
      <c r="S249">
        <f t="shared" si="19"/>
        <v>910.84149719434572</v>
      </c>
      <c r="T249" s="8">
        <f>S249/B249</f>
        <v>0.17098582639278126</v>
      </c>
      <c r="U249">
        <v>1892</v>
      </c>
      <c r="V249">
        <f t="shared" si="20"/>
        <v>16395.146949498223</v>
      </c>
      <c r="W249">
        <f t="shared" si="21"/>
        <v>34056</v>
      </c>
      <c r="X249">
        <f t="shared" si="22"/>
        <v>910.84149719434572</v>
      </c>
      <c r="Y249">
        <f t="shared" si="23"/>
        <v>829632.23301123735</v>
      </c>
    </row>
    <row r="250" spans="1:25" x14ac:dyDescent="0.35">
      <c r="A250" s="1">
        <v>41164</v>
      </c>
      <c r="B250">
        <v>5012</v>
      </c>
      <c r="C250">
        <v>6609.8</v>
      </c>
      <c r="D250" s="24">
        <v>28.1</v>
      </c>
      <c r="E250">
        <v>5373</v>
      </c>
      <c r="F250">
        <v>1</v>
      </c>
      <c r="G250">
        <v>5327</v>
      </c>
      <c r="H250">
        <v>0</v>
      </c>
      <c r="I250">
        <f>IF(AND(M250=0,F250=0,H250=0,J250=0,P250=0,K250=0),1,0)</f>
        <v>0</v>
      </c>
      <c r="J250">
        <v>0</v>
      </c>
      <c r="K250">
        <v>0</v>
      </c>
      <c r="L250">
        <v>5933.333333333333</v>
      </c>
      <c r="M250">
        <v>0</v>
      </c>
      <c r="N250">
        <v>0.46340188218891598</v>
      </c>
      <c r="O250">
        <v>0</v>
      </c>
      <c r="P250">
        <v>0</v>
      </c>
      <c r="Q250">
        <f t="shared" si="18"/>
        <v>5852.0159700490985</v>
      </c>
      <c r="R250">
        <f>Q250-B250</f>
        <v>840.01597004909854</v>
      </c>
      <c r="S250">
        <f t="shared" si="19"/>
        <v>840.01597004909854</v>
      </c>
      <c r="T250" s="8">
        <f>S250/B250</f>
        <v>0.16760095172567807</v>
      </c>
      <c r="U250">
        <v>2102</v>
      </c>
      <c r="V250">
        <f t="shared" si="20"/>
        <v>15120.287460883774</v>
      </c>
      <c r="W250">
        <f t="shared" si="21"/>
        <v>37836</v>
      </c>
      <c r="X250">
        <f t="shared" si="22"/>
        <v>840.01597004909854</v>
      </c>
      <c r="Y250">
        <f t="shared" si="23"/>
        <v>705626.829937528</v>
      </c>
    </row>
    <row r="251" spans="1:25" x14ac:dyDescent="0.35">
      <c r="A251" s="1">
        <v>41165</v>
      </c>
      <c r="B251">
        <v>6084</v>
      </c>
      <c r="C251">
        <v>6159.6</v>
      </c>
      <c r="D251" s="24">
        <v>29.1</v>
      </c>
      <c r="E251">
        <v>5436</v>
      </c>
      <c r="F251">
        <v>0</v>
      </c>
      <c r="G251">
        <v>5012</v>
      </c>
      <c r="H251">
        <v>0</v>
      </c>
      <c r="I251">
        <f>IF(AND(M251=0,F251=0,H251=0,J251=0,P251=0,K251=0),1,0)</f>
        <v>0</v>
      </c>
      <c r="J251">
        <v>0</v>
      </c>
      <c r="K251">
        <v>0</v>
      </c>
      <c r="L251">
        <v>5122.666666666667</v>
      </c>
      <c r="M251">
        <v>0</v>
      </c>
      <c r="N251">
        <v>0.6245497850586732</v>
      </c>
      <c r="O251">
        <v>0</v>
      </c>
      <c r="P251">
        <v>1</v>
      </c>
      <c r="Q251">
        <f t="shared" si="18"/>
        <v>5972.5666101055776</v>
      </c>
      <c r="R251">
        <f>Q251-B251</f>
        <v>-111.43338989442236</v>
      </c>
      <c r="S251">
        <f t="shared" si="19"/>
        <v>111.43338989442236</v>
      </c>
      <c r="T251" s="8">
        <f>S251/B251</f>
        <v>1.831581030480315E-2</v>
      </c>
      <c r="U251">
        <v>1186</v>
      </c>
      <c r="V251">
        <f t="shared" si="20"/>
        <v>8023.2040723984101</v>
      </c>
      <c r="W251">
        <f t="shared" si="21"/>
        <v>21348</v>
      </c>
      <c r="X251">
        <f t="shared" si="22"/>
        <v>-222.86677978884472</v>
      </c>
      <c r="Y251">
        <f t="shared" si="23"/>
        <v>49669.601533449408</v>
      </c>
    </row>
    <row r="252" spans="1:25" x14ac:dyDescent="0.35">
      <c r="A252" s="1">
        <v>41166</v>
      </c>
      <c r="B252">
        <v>6172</v>
      </c>
      <c r="C252">
        <v>5779.2</v>
      </c>
      <c r="D252" s="24">
        <v>28.8</v>
      </c>
      <c r="E252">
        <v>7263</v>
      </c>
      <c r="F252">
        <v>0</v>
      </c>
      <c r="G252">
        <v>6084</v>
      </c>
      <c r="H252">
        <v>0</v>
      </c>
      <c r="I252">
        <f>IF(AND(M252=0,F252=0,H252=0,J252=0,P252=0,K252=0),1,0)</f>
        <v>0</v>
      </c>
      <c r="J252">
        <v>0</v>
      </c>
      <c r="K252">
        <v>1</v>
      </c>
      <c r="L252">
        <v>5474.333333333333</v>
      </c>
      <c r="M252">
        <v>0</v>
      </c>
      <c r="N252">
        <v>0.51022423608690604</v>
      </c>
      <c r="O252">
        <v>0</v>
      </c>
      <c r="P252">
        <v>0</v>
      </c>
      <c r="Q252">
        <f t="shared" si="18"/>
        <v>6782.959324577032</v>
      </c>
      <c r="R252">
        <f>Q252-B252</f>
        <v>610.95932457703202</v>
      </c>
      <c r="S252">
        <f t="shared" si="19"/>
        <v>610.95932457703202</v>
      </c>
      <c r="T252" s="8">
        <f>S252/B252</f>
        <v>9.8988873068216465E-2</v>
      </c>
      <c r="U252">
        <v>1219</v>
      </c>
      <c r="V252">
        <f t="shared" si="20"/>
        <v>10997.267842386576</v>
      </c>
      <c r="W252">
        <f t="shared" si="21"/>
        <v>21942</v>
      </c>
      <c r="X252">
        <f t="shared" si="22"/>
        <v>610.95932457703202</v>
      </c>
      <c r="Y252">
        <f t="shared" si="23"/>
        <v>373271.29628762318</v>
      </c>
    </row>
    <row r="253" spans="1:25" x14ac:dyDescent="0.35">
      <c r="A253" s="1">
        <v>41167</v>
      </c>
      <c r="B253">
        <v>7222</v>
      </c>
      <c r="C253">
        <v>5524.8</v>
      </c>
      <c r="D253" s="25">
        <v>28.7</v>
      </c>
      <c r="E253">
        <v>7986</v>
      </c>
      <c r="F253">
        <v>0</v>
      </c>
      <c r="G253">
        <v>6172</v>
      </c>
      <c r="H253">
        <v>1</v>
      </c>
      <c r="I253">
        <f>IF(AND(M253=0,F253=0,H253=0,J253=0,P253=0,K253=0),1,0)</f>
        <v>0</v>
      </c>
      <c r="J253">
        <v>0</v>
      </c>
      <c r="K253">
        <v>0</v>
      </c>
      <c r="L253">
        <v>5756</v>
      </c>
      <c r="M253">
        <v>0</v>
      </c>
      <c r="N253">
        <v>0.62199372603694669</v>
      </c>
      <c r="O253">
        <v>1</v>
      </c>
      <c r="P253">
        <v>0</v>
      </c>
      <c r="Q253">
        <f t="shared" si="18"/>
        <v>7239.4837684949198</v>
      </c>
      <c r="R253">
        <f>Q253-B253</f>
        <v>17.483768494919786</v>
      </c>
      <c r="S253">
        <f t="shared" si="19"/>
        <v>17.483768494919786</v>
      </c>
      <c r="T253" s="8">
        <f>S253/B253</f>
        <v>2.4209039732649941E-3</v>
      </c>
      <c r="U253">
        <v>1451</v>
      </c>
      <c r="V253">
        <f t="shared" si="20"/>
        <v>314.70783290855616</v>
      </c>
      <c r="W253">
        <f t="shared" si="21"/>
        <v>26118</v>
      </c>
      <c r="X253">
        <f t="shared" si="22"/>
        <v>17.483768494919786</v>
      </c>
      <c r="Y253">
        <f t="shared" si="23"/>
        <v>305.68216078394971</v>
      </c>
    </row>
    <row r="254" spans="1:25" x14ac:dyDescent="0.35">
      <c r="A254" s="1">
        <v>41168</v>
      </c>
      <c r="B254">
        <v>6819</v>
      </c>
      <c r="C254">
        <v>5963.4</v>
      </c>
      <c r="D254" s="25">
        <v>29.3</v>
      </c>
      <c r="E254">
        <v>7444</v>
      </c>
      <c r="F254">
        <v>0</v>
      </c>
      <c r="G254">
        <v>7222</v>
      </c>
      <c r="H254">
        <v>0</v>
      </c>
      <c r="I254">
        <f>IF(AND(M254=0,F254=0,H254=0,J254=0,P254=0,K254=0),1,0)</f>
        <v>1</v>
      </c>
      <c r="J254">
        <v>0</v>
      </c>
      <c r="K254">
        <v>0</v>
      </c>
      <c r="L254">
        <v>6492.666666666667</v>
      </c>
      <c r="M254">
        <v>0</v>
      </c>
      <c r="N254">
        <v>0.45317764610201</v>
      </c>
      <c r="O254">
        <v>1</v>
      </c>
      <c r="P254">
        <v>0</v>
      </c>
      <c r="Q254">
        <f t="shared" si="18"/>
        <v>7434.1926555756881</v>
      </c>
      <c r="R254">
        <f>Q254-B254</f>
        <v>615.19265557568815</v>
      </c>
      <c r="S254">
        <f t="shared" si="19"/>
        <v>615.19265557568815</v>
      </c>
      <c r="T254" s="8">
        <f>S254/B254</f>
        <v>9.0217430059493786E-2</v>
      </c>
      <c r="U254">
        <v>1712</v>
      </c>
      <c r="V254">
        <f t="shared" si="20"/>
        <v>11073.467800362387</v>
      </c>
      <c r="W254">
        <f t="shared" si="21"/>
        <v>30816</v>
      </c>
      <c r="X254">
        <f t="shared" si="22"/>
        <v>615.19265557568815</v>
      </c>
      <c r="Y254">
        <f t="shared" si="23"/>
        <v>378462.00347426726</v>
      </c>
    </row>
    <row r="255" spans="1:25" x14ac:dyDescent="0.35">
      <c r="A255" s="1">
        <v>41169</v>
      </c>
      <c r="B255">
        <v>5059</v>
      </c>
      <c r="C255">
        <v>6261.8</v>
      </c>
      <c r="D255" s="24">
        <v>29.8</v>
      </c>
      <c r="E255">
        <v>5029</v>
      </c>
      <c r="F255">
        <v>0</v>
      </c>
      <c r="G255">
        <v>6819</v>
      </c>
      <c r="H255">
        <v>0</v>
      </c>
      <c r="I255">
        <f>IF(AND(M255=0,F255=0,H255=0,J255=0,P255=0,K255=0),1,0)</f>
        <v>0</v>
      </c>
      <c r="J255">
        <v>1</v>
      </c>
      <c r="K255">
        <v>0</v>
      </c>
      <c r="L255">
        <v>6737.666666666667</v>
      </c>
      <c r="M255">
        <v>0</v>
      </c>
      <c r="N255">
        <v>0.29551527826187984</v>
      </c>
      <c r="O255">
        <v>0</v>
      </c>
      <c r="P255">
        <v>0</v>
      </c>
      <c r="Q255">
        <f t="shared" si="18"/>
        <v>5763.3173457154226</v>
      </c>
      <c r="R255">
        <f>Q255-B255</f>
        <v>704.31734571542256</v>
      </c>
      <c r="S255">
        <f t="shared" si="19"/>
        <v>704.31734571542256</v>
      </c>
      <c r="T255" s="8">
        <f>S255/B255</f>
        <v>0.13922066529263147</v>
      </c>
      <c r="U255">
        <v>1575</v>
      </c>
      <c r="V255">
        <f t="shared" si="20"/>
        <v>12677.712222877606</v>
      </c>
      <c r="W255">
        <f t="shared" si="21"/>
        <v>28350</v>
      </c>
      <c r="X255">
        <f t="shared" si="22"/>
        <v>704.31734571542256</v>
      </c>
      <c r="Y255">
        <f t="shared" si="23"/>
        <v>496062.92347561807</v>
      </c>
    </row>
    <row r="256" spans="1:25" x14ac:dyDescent="0.35">
      <c r="A256" s="1">
        <v>41170</v>
      </c>
      <c r="B256">
        <v>4676</v>
      </c>
      <c r="C256">
        <v>6271.2</v>
      </c>
      <c r="D256" s="26">
        <v>30</v>
      </c>
      <c r="E256">
        <v>5327</v>
      </c>
      <c r="F256">
        <v>0</v>
      </c>
      <c r="G256">
        <v>5059</v>
      </c>
      <c r="H256">
        <v>0</v>
      </c>
      <c r="I256">
        <f>IF(AND(M256=0,F256=0,H256=0,J256=0,P256=0,K256=0),1,0)</f>
        <v>0</v>
      </c>
      <c r="J256">
        <v>0</v>
      </c>
      <c r="K256">
        <v>0</v>
      </c>
      <c r="L256">
        <v>6366.666666666667</v>
      </c>
      <c r="M256">
        <v>1</v>
      </c>
      <c r="N256">
        <v>0.45550133612176136</v>
      </c>
      <c r="O256">
        <v>0</v>
      </c>
      <c r="P256">
        <v>0</v>
      </c>
      <c r="Q256">
        <f t="shared" si="18"/>
        <v>6014.8663918841867</v>
      </c>
      <c r="R256">
        <f>Q256-B256</f>
        <v>1338.8663918841867</v>
      </c>
      <c r="S256">
        <f t="shared" si="19"/>
        <v>1338.8663918841867</v>
      </c>
      <c r="T256" s="8">
        <f>S256/B256</f>
        <v>0.2863272865449501</v>
      </c>
      <c r="U256">
        <v>2240</v>
      </c>
      <c r="V256">
        <f t="shared" si="20"/>
        <v>24099.59505391536</v>
      </c>
      <c r="W256">
        <f t="shared" si="21"/>
        <v>40320</v>
      </c>
      <c r="X256">
        <f t="shared" si="22"/>
        <v>1338.8663918841867</v>
      </c>
      <c r="Y256">
        <f t="shared" si="23"/>
        <v>1792563.2153169806</v>
      </c>
    </row>
    <row r="257" spans="1:25" x14ac:dyDescent="0.35">
      <c r="A257" s="1">
        <v>41171</v>
      </c>
      <c r="B257">
        <v>3000</v>
      </c>
      <c r="C257">
        <v>5989.6</v>
      </c>
      <c r="D257" s="24">
        <v>29.3</v>
      </c>
      <c r="E257">
        <v>5012</v>
      </c>
      <c r="F257">
        <v>1</v>
      </c>
      <c r="G257">
        <v>4676</v>
      </c>
      <c r="H257">
        <v>0</v>
      </c>
      <c r="I257">
        <f>IF(AND(M257=0,F257=0,H257=0,J257=0,P257=0,K257=0),1,0)</f>
        <v>0</v>
      </c>
      <c r="J257">
        <v>0</v>
      </c>
      <c r="K257">
        <v>0</v>
      </c>
      <c r="L257">
        <v>5518</v>
      </c>
      <c r="M257">
        <v>0</v>
      </c>
      <c r="N257">
        <v>0.30527477634483557</v>
      </c>
      <c r="O257">
        <v>0</v>
      </c>
      <c r="P257">
        <v>0</v>
      </c>
      <c r="Q257">
        <f t="shared" si="18"/>
        <v>5325.3168229265511</v>
      </c>
      <c r="R257">
        <f>Q257-B257</f>
        <v>2325.3168229265511</v>
      </c>
      <c r="S257">
        <f t="shared" si="19"/>
        <v>2325.3168229265511</v>
      </c>
      <c r="T257" s="8">
        <f>S257/B257</f>
        <v>0.77510560764218372</v>
      </c>
      <c r="U257">
        <v>272</v>
      </c>
      <c r="V257">
        <f t="shared" si="20"/>
        <v>41855.702812677919</v>
      </c>
      <c r="W257">
        <f t="shared" si="21"/>
        <v>4896</v>
      </c>
      <c r="X257">
        <f t="shared" si="22"/>
        <v>2325.3168229265511</v>
      </c>
      <c r="Y257">
        <f t="shared" si="23"/>
        <v>5407098.3269852297</v>
      </c>
    </row>
    <row r="258" spans="1:25" x14ac:dyDescent="0.35">
      <c r="A258" s="1">
        <v>41172</v>
      </c>
      <c r="B258">
        <v>5739</v>
      </c>
      <c r="C258">
        <v>5355.2</v>
      </c>
      <c r="D258" s="26">
        <v>29</v>
      </c>
      <c r="E258">
        <v>6084</v>
      </c>
      <c r="F258">
        <v>0</v>
      </c>
      <c r="G258">
        <v>3000</v>
      </c>
      <c r="H258">
        <v>0</v>
      </c>
      <c r="I258">
        <f>IF(AND(M258=0,F258=0,H258=0,J258=0,P258=0,K258=0),1,0)</f>
        <v>0</v>
      </c>
      <c r="J258">
        <v>0</v>
      </c>
      <c r="K258">
        <v>0</v>
      </c>
      <c r="L258">
        <v>4245</v>
      </c>
      <c r="M258">
        <v>0</v>
      </c>
      <c r="N258">
        <v>0.81822934820494941</v>
      </c>
      <c r="O258">
        <v>0</v>
      </c>
      <c r="P258">
        <v>1</v>
      </c>
      <c r="Q258">
        <f t="shared" si="18"/>
        <v>5173.8739532780737</v>
      </c>
      <c r="R258">
        <f>Q258-B258</f>
        <v>-565.12604672192629</v>
      </c>
      <c r="S258">
        <f t="shared" si="19"/>
        <v>565.12604672192629</v>
      </c>
      <c r="T258" s="8">
        <f>S258/B258</f>
        <v>9.8471170364510585E-2</v>
      </c>
      <c r="U258">
        <v>1134</v>
      </c>
      <c r="V258">
        <f t="shared" si="20"/>
        <v>40689.075363978693</v>
      </c>
      <c r="W258">
        <f t="shared" si="21"/>
        <v>20412</v>
      </c>
      <c r="X258">
        <f t="shared" si="22"/>
        <v>-1130.2520934438526</v>
      </c>
      <c r="Y258">
        <f t="shared" si="23"/>
        <v>1277469.7947342112</v>
      </c>
    </row>
    <row r="259" spans="1:25" x14ac:dyDescent="0.35">
      <c r="A259" s="1">
        <v>41173</v>
      </c>
      <c r="B259">
        <v>4628.5</v>
      </c>
      <c r="C259">
        <v>5058.6000000000004</v>
      </c>
      <c r="D259" s="24">
        <v>28.6</v>
      </c>
      <c r="E259">
        <v>6172</v>
      </c>
      <c r="F259">
        <v>0</v>
      </c>
      <c r="G259">
        <v>5739</v>
      </c>
      <c r="H259">
        <v>0</v>
      </c>
      <c r="I259">
        <f>IF(AND(M259=0,F259=0,H259=0,J259=0,P259=0,K259=0),1,0)</f>
        <v>0</v>
      </c>
      <c r="J259">
        <v>0</v>
      </c>
      <c r="K259">
        <v>1</v>
      </c>
      <c r="L259">
        <v>4471.666666666667</v>
      </c>
      <c r="M259">
        <v>0</v>
      </c>
      <c r="N259">
        <v>0.37097711165330544</v>
      </c>
      <c r="O259">
        <v>0</v>
      </c>
      <c r="P259">
        <v>0</v>
      </c>
      <c r="Q259">
        <f t="shared" ref="Q259:Q322" si="24">$AB$2+SUMPRODUCT(C259:K259,$AC$2:$AK$2)</f>
        <v>6124.9656538599302</v>
      </c>
      <c r="R259">
        <f>Q259-B259</f>
        <v>1496.4656538599302</v>
      </c>
      <c r="S259">
        <f t="shared" ref="S259:S322" si="25">ABS(R259)</f>
        <v>1496.4656538599302</v>
      </c>
      <c r="T259" s="8">
        <f>S259/B259</f>
        <v>0.32331547020847579</v>
      </c>
      <c r="U259">
        <v>4162</v>
      </c>
      <c r="V259">
        <f t="shared" ref="V259:V322" si="26">IF(R259&lt;0,R259*-72,R259*18)</f>
        <v>26936.381769478743</v>
      </c>
      <c r="W259">
        <f t="shared" ref="W259:W322" si="27">U259*18</f>
        <v>74916</v>
      </c>
      <c r="X259">
        <f t="shared" ref="X259:X322" si="28">IF(R259&lt;0,R259*2,R259)</f>
        <v>1496.4656538599302</v>
      </c>
      <c r="Y259">
        <f t="shared" ref="Y259:Y322" si="29">X259^2</f>
        <v>2239409.4531824281</v>
      </c>
    </row>
    <row r="260" spans="1:25" x14ac:dyDescent="0.35">
      <c r="A260" s="1">
        <v>41174</v>
      </c>
      <c r="B260">
        <v>6288</v>
      </c>
      <c r="C260">
        <v>4620.5</v>
      </c>
      <c r="D260" s="24">
        <v>28.6</v>
      </c>
      <c r="E260">
        <v>7222</v>
      </c>
      <c r="F260">
        <v>0</v>
      </c>
      <c r="G260">
        <v>4628.5</v>
      </c>
      <c r="H260">
        <v>1</v>
      </c>
      <c r="I260">
        <f>IF(AND(M260=0,F260=0,H260=0,J260=0,P260=0,K260=0),1,0)</f>
        <v>0</v>
      </c>
      <c r="J260">
        <v>0</v>
      </c>
      <c r="K260">
        <v>0</v>
      </c>
      <c r="L260">
        <v>4455.833333333333</v>
      </c>
      <c r="M260">
        <v>0</v>
      </c>
      <c r="N260">
        <v>0.69280817938886952</v>
      </c>
      <c r="O260">
        <v>1</v>
      </c>
      <c r="P260">
        <v>0</v>
      </c>
      <c r="Q260">
        <f t="shared" si="24"/>
        <v>6212.0985168948118</v>
      </c>
      <c r="R260">
        <f>Q260-B260</f>
        <v>-75.901483105188163</v>
      </c>
      <c r="S260">
        <f t="shared" si="25"/>
        <v>75.901483105188163</v>
      </c>
      <c r="T260" s="8">
        <f>S260/B260</f>
        <v>1.2070846549807277E-2</v>
      </c>
      <c r="U260">
        <v>836</v>
      </c>
      <c r="V260">
        <f t="shared" si="26"/>
        <v>5464.9067835735477</v>
      </c>
      <c r="W260">
        <f t="shared" si="27"/>
        <v>15048</v>
      </c>
      <c r="X260">
        <f t="shared" si="28"/>
        <v>-151.80296621037633</v>
      </c>
      <c r="Y260">
        <f t="shared" si="29"/>
        <v>23044.140550268658</v>
      </c>
    </row>
    <row r="261" spans="1:25" x14ac:dyDescent="0.35">
      <c r="A261" s="1">
        <v>41175</v>
      </c>
      <c r="B261">
        <v>6844</v>
      </c>
      <c r="C261">
        <v>4866.3</v>
      </c>
      <c r="D261" s="24">
        <v>28.2</v>
      </c>
      <c r="E261">
        <v>6819</v>
      </c>
      <c r="F261">
        <v>0</v>
      </c>
      <c r="G261">
        <v>6288</v>
      </c>
      <c r="H261">
        <v>0</v>
      </c>
      <c r="I261">
        <f>IF(AND(M261=0,F261=0,H261=0,J261=0,P261=0,K261=0),1,0)</f>
        <v>1</v>
      </c>
      <c r="J261">
        <v>0</v>
      </c>
      <c r="K261">
        <v>0</v>
      </c>
      <c r="L261">
        <v>5551.833333333333</v>
      </c>
      <c r="M261">
        <v>0</v>
      </c>
      <c r="N261">
        <v>0.5645985825490879</v>
      </c>
      <c r="O261">
        <v>1</v>
      </c>
      <c r="P261">
        <v>0</v>
      </c>
      <c r="Q261">
        <f t="shared" si="24"/>
        <v>6542.8582126776209</v>
      </c>
      <c r="R261">
        <f>Q261-B261</f>
        <v>-301.14178732237906</v>
      </c>
      <c r="S261">
        <f t="shared" si="25"/>
        <v>301.14178732237906</v>
      </c>
      <c r="T261" s="8">
        <f>S261/B261</f>
        <v>4.4000845605257022E-2</v>
      </c>
      <c r="U261">
        <v>1051</v>
      </c>
      <c r="V261">
        <f t="shared" si="26"/>
        <v>21682.208687211292</v>
      </c>
      <c r="W261">
        <f t="shared" si="27"/>
        <v>18918</v>
      </c>
      <c r="X261">
        <f t="shared" si="28"/>
        <v>-602.28357464475812</v>
      </c>
      <c r="Y261">
        <f t="shared" si="29"/>
        <v>362745.50428686792</v>
      </c>
    </row>
    <row r="262" spans="1:25" x14ac:dyDescent="0.35">
      <c r="A262" s="1">
        <v>41176</v>
      </c>
      <c r="B262">
        <v>4615</v>
      </c>
      <c r="C262">
        <v>5299.9</v>
      </c>
      <c r="D262" s="24">
        <v>28.3</v>
      </c>
      <c r="E262">
        <v>5059</v>
      </c>
      <c r="F262">
        <v>0</v>
      </c>
      <c r="G262">
        <v>6844</v>
      </c>
      <c r="H262">
        <v>0</v>
      </c>
      <c r="I262">
        <f>IF(AND(M262=0,F262=0,H262=0,J262=0,P262=0,K262=0),1,0)</f>
        <v>0</v>
      </c>
      <c r="J262">
        <v>1</v>
      </c>
      <c r="K262">
        <v>0</v>
      </c>
      <c r="L262">
        <v>5920.166666666667</v>
      </c>
      <c r="M262">
        <v>0</v>
      </c>
      <c r="N262">
        <v>0.24102474729871035</v>
      </c>
      <c r="O262">
        <v>0</v>
      </c>
      <c r="P262">
        <v>0</v>
      </c>
      <c r="Q262">
        <f t="shared" si="24"/>
        <v>5377.0477213915037</v>
      </c>
      <c r="R262">
        <f>Q262-B262</f>
        <v>762.04772139150373</v>
      </c>
      <c r="S262">
        <f t="shared" si="25"/>
        <v>762.04772139150373</v>
      </c>
      <c r="T262" s="8">
        <f>S262/B262</f>
        <v>0.16512409997649052</v>
      </c>
      <c r="U262">
        <v>1840</v>
      </c>
      <c r="V262">
        <f t="shared" si="26"/>
        <v>13716.858985047067</v>
      </c>
      <c r="W262">
        <f t="shared" si="27"/>
        <v>33120</v>
      </c>
      <c r="X262">
        <f t="shared" si="28"/>
        <v>762.04772139150373</v>
      </c>
      <c r="Y262">
        <f t="shared" si="29"/>
        <v>580716.72967798286</v>
      </c>
    </row>
    <row r="263" spans="1:25" x14ac:dyDescent="0.35">
      <c r="A263" s="1">
        <v>41177</v>
      </c>
      <c r="B263">
        <v>5412</v>
      </c>
      <c r="C263">
        <v>5622.9</v>
      </c>
      <c r="D263" s="24">
        <v>28.4</v>
      </c>
      <c r="E263">
        <v>4676</v>
      </c>
      <c r="F263">
        <v>0</v>
      </c>
      <c r="G263">
        <v>4615</v>
      </c>
      <c r="H263">
        <v>0</v>
      </c>
      <c r="I263">
        <f>IF(AND(M263=0,F263=0,H263=0,J263=0,P263=0,K263=0),1,0)</f>
        <v>0</v>
      </c>
      <c r="J263">
        <v>0</v>
      </c>
      <c r="K263">
        <v>0</v>
      </c>
      <c r="L263">
        <v>5915.666666666667</v>
      </c>
      <c r="M263">
        <v>1</v>
      </c>
      <c r="N263">
        <v>0.5925990472870919</v>
      </c>
      <c r="O263">
        <v>0</v>
      </c>
      <c r="P263">
        <v>0</v>
      </c>
      <c r="Q263">
        <f t="shared" si="24"/>
        <v>5446.0008280865186</v>
      </c>
      <c r="R263">
        <f>Q263-B263</f>
        <v>34.000828086518595</v>
      </c>
      <c r="S263">
        <f t="shared" si="25"/>
        <v>34.000828086518595</v>
      </c>
      <c r="T263" s="8">
        <f>S263/B263</f>
        <v>6.2824885599627855E-3</v>
      </c>
      <c r="U263">
        <v>2027</v>
      </c>
      <c r="V263">
        <f t="shared" si="26"/>
        <v>612.01490555733471</v>
      </c>
      <c r="W263">
        <f t="shared" si="27"/>
        <v>36486</v>
      </c>
      <c r="X263">
        <f t="shared" si="28"/>
        <v>34.000828086518595</v>
      </c>
      <c r="Y263">
        <f t="shared" si="29"/>
        <v>1156.0563105689916</v>
      </c>
    </row>
    <row r="264" spans="1:25" x14ac:dyDescent="0.35">
      <c r="A264" s="1">
        <v>41178</v>
      </c>
      <c r="B264">
        <v>5273</v>
      </c>
      <c r="C264">
        <v>5557.5</v>
      </c>
      <c r="D264" s="24">
        <v>28.4</v>
      </c>
      <c r="E264">
        <v>3000</v>
      </c>
      <c r="F264">
        <v>1</v>
      </c>
      <c r="G264">
        <v>5412</v>
      </c>
      <c r="H264">
        <v>0</v>
      </c>
      <c r="I264">
        <f>IF(AND(M264=0,F264=0,H264=0,J264=0,P264=0,K264=0),1,0)</f>
        <v>0</v>
      </c>
      <c r="J264">
        <v>0</v>
      </c>
      <c r="K264">
        <v>0</v>
      </c>
      <c r="L264">
        <v>5623.666666666667</v>
      </c>
      <c r="M264">
        <v>0</v>
      </c>
      <c r="N264">
        <v>0.483850354362728</v>
      </c>
      <c r="O264">
        <v>0</v>
      </c>
      <c r="P264">
        <v>0</v>
      </c>
      <c r="Q264">
        <f t="shared" si="24"/>
        <v>4895.6734769523473</v>
      </c>
      <c r="R264">
        <f>Q264-B264</f>
        <v>-377.3265230476527</v>
      </c>
      <c r="S264">
        <f t="shared" si="25"/>
        <v>377.3265230476527</v>
      </c>
      <c r="T264" s="8">
        <f>S264/B264</f>
        <v>7.1558225497373923E-2</v>
      </c>
      <c r="U264">
        <v>1856</v>
      </c>
      <c r="V264">
        <f t="shared" si="26"/>
        <v>27167.509659430994</v>
      </c>
      <c r="W264">
        <f t="shared" si="27"/>
        <v>33408</v>
      </c>
      <c r="X264">
        <f t="shared" si="28"/>
        <v>-754.6530460953054</v>
      </c>
      <c r="Y264">
        <f t="shared" si="29"/>
        <v>569501.21998092311</v>
      </c>
    </row>
    <row r="265" spans="1:25" x14ac:dyDescent="0.35">
      <c r="A265" s="1">
        <v>41179</v>
      </c>
      <c r="B265">
        <v>4996</v>
      </c>
      <c r="C265">
        <v>5686.4</v>
      </c>
      <c r="D265" s="24">
        <v>28.8</v>
      </c>
      <c r="E265">
        <v>5739</v>
      </c>
      <c r="F265">
        <v>0</v>
      </c>
      <c r="G265">
        <v>5273</v>
      </c>
      <c r="H265">
        <v>0</v>
      </c>
      <c r="I265">
        <f>IF(AND(M265=0,F265=0,H265=0,J265=0,P265=0,K265=0),1,0)</f>
        <v>0</v>
      </c>
      <c r="J265">
        <v>0</v>
      </c>
      <c r="K265">
        <v>0</v>
      </c>
      <c r="L265">
        <v>5100</v>
      </c>
      <c r="M265">
        <v>0</v>
      </c>
      <c r="N265">
        <v>0.4678168932264436</v>
      </c>
      <c r="O265">
        <v>0</v>
      </c>
      <c r="P265">
        <v>1</v>
      </c>
      <c r="Q265">
        <f t="shared" si="24"/>
        <v>5932.6509741981754</v>
      </c>
      <c r="R265">
        <f>Q265-B265</f>
        <v>936.65097419817539</v>
      </c>
      <c r="S265">
        <f t="shared" si="25"/>
        <v>936.65097419817539</v>
      </c>
      <c r="T265" s="8">
        <f>S265/B265</f>
        <v>0.18748017898282132</v>
      </c>
      <c r="U265">
        <v>1961</v>
      </c>
      <c r="V265">
        <f t="shared" si="26"/>
        <v>16859.717535567157</v>
      </c>
      <c r="W265">
        <f t="shared" si="27"/>
        <v>35298</v>
      </c>
      <c r="X265">
        <f t="shared" si="28"/>
        <v>936.65097419817539</v>
      </c>
      <c r="Y265">
        <f t="shared" si="29"/>
        <v>877315.047466391</v>
      </c>
    </row>
    <row r="266" spans="1:25" x14ac:dyDescent="0.35">
      <c r="A266" s="1">
        <v>41180</v>
      </c>
      <c r="B266">
        <v>5590</v>
      </c>
      <c r="C266">
        <v>5428</v>
      </c>
      <c r="D266" s="24">
        <v>28.7</v>
      </c>
      <c r="E266">
        <v>4628.5</v>
      </c>
      <c r="F266">
        <v>0</v>
      </c>
      <c r="G266">
        <v>4996</v>
      </c>
      <c r="H266">
        <v>0</v>
      </c>
      <c r="I266">
        <f>IF(AND(M266=0,F266=0,H266=0,J266=0,P266=0,K266=0),1,0)</f>
        <v>0</v>
      </c>
      <c r="J266">
        <v>0</v>
      </c>
      <c r="K266">
        <v>1</v>
      </c>
      <c r="L266">
        <v>5227</v>
      </c>
      <c r="M266">
        <v>0</v>
      </c>
      <c r="N266">
        <v>0.56901359358661552</v>
      </c>
      <c r="O266">
        <v>0</v>
      </c>
      <c r="P266">
        <v>0</v>
      </c>
      <c r="Q266">
        <f t="shared" si="24"/>
        <v>5676.7743845222994</v>
      </c>
      <c r="R266">
        <f>Q266-B266</f>
        <v>86.774384522299442</v>
      </c>
      <c r="S266">
        <f t="shared" si="25"/>
        <v>86.774384522299442</v>
      </c>
      <c r="T266" s="8">
        <f>S266/B266</f>
        <v>1.552314571060813E-2</v>
      </c>
      <c r="U266">
        <v>835</v>
      </c>
      <c r="V266">
        <f t="shared" si="26"/>
        <v>1561.93892140139</v>
      </c>
      <c r="W266">
        <f t="shared" si="27"/>
        <v>15030</v>
      </c>
      <c r="X266">
        <f t="shared" si="28"/>
        <v>86.774384522299442</v>
      </c>
      <c r="Y266">
        <f t="shared" si="29"/>
        <v>7529.793809223881</v>
      </c>
    </row>
    <row r="267" spans="1:25" x14ac:dyDescent="0.35">
      <c r="A267" s="1">
        <v>41181</v>
      </c>
      <c r="B267">
        <v>6648</v>
      </c>
      <c r="C267">
        <v>5177.2</v>
      </c>
      <c r="D267" s="24">
        <v>28.9</v>
      </c>
      <c r="E267">
        <v>6288</v>
      </c>
      <c r="F267">
        <v>0</v>
      </c>
      <c r="G267">
        <v>5590</v>
      </c>
      <c r="H267">
        <v>1</v>
      </c>
      <c r="I267">
        <f>IF(AND(M267=0,F267=0,H267=0,J267=0,P267=0,K267=0),1,0)</f>
        <v>0</v>
      </c>
      <c r="J267">
        <v>0</v>
      </c>
      <c r="K267">
        <v>0</v>
      </c>
      <c r="L267">
        <v>5286.333333333333</v>
      </c>
      <c r="M267">
        <v>0</v>
      </c>
      <c r="N267">
        <v>0.62292320204484719</v>
      </c>
      <c r="O267">
        <v>1</v>
      </c>
      <c r="P267">
        <v>0</v>
      </c>
      <c r="Q267">
        <f t="shared" si="24"/>
        <v>6517.488283061477</v>
      </c>
      <c r="R267">
        <f>Q267-B267</f>
        <v>-130.51171693852302</v>
      </c>
      <c r="S267">
        <f t="shared" si="25"/>
        <v>130.51171693852302</v>
      </c>
      <c r="T267" s="8">
        <f>S267/B267</f>
        <v>1.9631726374627411E-2</v>
      </c>
      <c r="U267">
        <v>1478</v>
      </c>
      <c r="V267">
        <f t="shared" si="26"/>
        <v>9396.8436195736576</v>
      </c>
      <c r="W267">
        <f t="shared" si="27"/>
        <v>26604</v>
      </c>
      <c r="X267">
        <f t="shared" si="28"/>
        <v>-261.02343387704605</v>
      </c>
      <c r="Y267">
        <f t="shared" si="29"/>
        <v>68133.233032964636</v>
      </c>
    </row>
    <row r="268" spans="1:25" x14ac:dyDescent="0.35">
      <c r="A268" s="1">
        <v>41182</v>
      </c>
      <c r="B268">
        <v>6569</v>
      </c>
      <c r="C268">
        <v>5583.8</v>
      </c>
      <c r="D268" s="24">
        <v>29.2</v>
      </c>
      <c r="E268">
        <v>6844</v>
      </c>
      <c r="F268">
        <v>0</v>
      </c>
      <c r="G268">
        <v>6648</v>
      </c>
      <c r="H268">
        <v>0</v>
      </c>
      <c r="I268">
        <f>IF(AND(M268=0,F268=0,H268=0,J268=0,P268=0,K268=0),1,0)</f>
        <v>1</v>
      </c>
      <c r="J268">
        <v>0</v>
      </c>
      <c r="K268">
        <v>0</v>
      </c>
      <c r="L268">
        <v>5744.666666666667</v>
      </c>
      <c r="M268">
        <v>0</v>
      </c>
      <c r="N268">
        <v>0.49082142442198212</v>
      </c>
      <c r="O268">
        <v>1</v>
      </c>
      <c r="P268">
        <v>0</v>
      </c>
      <c r="Q268">
        <f t="shared" si="24"/>
        <v>6959.2322926561037</v>
      </c>
      <c r="R268">
        <f>Q268-B268</f>
        <v>390.23229265610371</v>
      </c>
      <c r="S268">
        <f t="shared" si="25"/>
        <v>390.23229265610371</v>
      </c>
      <c r="T268" s="8">
        <f>S268/B268</f>
        <v>5.9405129038834478E-2</v>
      </c>
      <c r="U268">
        <v>1075</v>
      </c>
      <c r="V268">
        <f t="shared" si="26"/>
        <v>7024.1812678098668</v>
      </c>
      <c r="W268">
        <f t="shared" si="27"/>
        <v>19350</v>
      </c>
      <c r="X268">
        <f t="shared" si="28"/>
        <v>390.23229265610371</v>
      </c>
      <c r="Y268">
        <f t="shared" si="29"/>
        <v>152281.24223163899</v>
      </c>
    </row>
    <row r="269" spans="1:25" x14ac:dyDescent="0.35">
      <c r="A269" s="1">
        <v>41183</v>
      </c>
      <c r="B269">
        <v>4396</v>
      </c>
      <c r="C269">
        <v>5815.2</v>
      </c>
      <c r="D269" s="27">
        <v>30.4</v>
      </c>
      <c r="E269">
        <v>4615</v>
      </c>
      <c r="F269">
        <v>0</v>
      </c>
      <c r="G269">
        <v>6569</v>
      </c>
      <c r="H269">
        <v>0</v>
      </c>
      <c r="I269">
        <f>IF(AND(M269=0,F269=0,H269=0,J269=0,P269=0,K269=0),1,0)</f>
        <v>0</v>
      </c>
      <c r="J269">
        <v>1</v>
      </c>
      <c r="K269">
        <v>0</v>
      </c>
      <c r="L269">
        <v>6269</v>
      </c>
      <c r="M269">
        <v>0</v>
      </c>
      <c r="N269">
        <v>0.24753107935401417</v>
      </c>
      <c r="O269">
        <v>0</v>
      </c>
      <c r="P269">
        <v>0</v>
      </c>
      <c r="Q269">
        <f t="shared" si="24"/>
        <v>5413.2778526666716</v>
      </c>
      <c r="R269">
        <f>Q269-B269</f>
        <v>1017.2778526666716</v>
      </c>
      <c r="S269">
        <f t="shared" si="25"/>
        <v>1017.2778526666716</v>
      </c>
      <c r="T269" s="8">
        <f>S269/B269</f>
        <v>0.2314098845920545</v>
      </c>
      <c r="U269">
        <v>1808</v>
      </c>
      <c r="V269">
        <f t="shared" si="26"/>
        <v>18311.001348000089</v>
      </c>
      <c r="W269">
        <f t="shared" si="27"/>
        <v>32544</v>
      </c>
      <c r="X269">
        <f t="shared" si="28"/>
        <v>1017.2778526666716</v>
      </c>
      <c r="Y269">
        <f t="shared" si="29"/>
        <v>1034854.2295261144</v>
      </c>
    </row>
    <row r="270" spans="1:25" x14ac:dyDescent="0.35">
      <c r="A270" s="1">
        <v>41184</v>
      </c>
      <c r="B270">
        <v>5205</v>
      </c>
      <c r="C270">
        <v>5639.8</v>
      </c>
      <c r="D270" s="27">
        <v>29.3</v>
      </c>
      <c r="E270">
        <v>5412</v>
      </c>
      <c r="F270">
        <v>0</v>
      </c>
      <c r="G270">
        <v>4396</v>
      </c>
      <c r="H270">
        <v>0</v>
      </c>
      <c r="I270">
        <f>IF(AND(M270=0,F270=0,H270=0,J270=0,P270=0,K270=0),1,0)</f>
        <v>0</v>
      </c>
      <c r="J270">
        <v>0</v>
      </c>
      <c r="K270">
        <v>0</v>
      </c>
      <c r="L270">
        <v>5871</v>
      </c>
      <c r="M270">
        <v>1</v>
      </c>
      <c r="N270">
        <v>0.5939932612989427</v>
      </c>
      <c r="O270">
        <v>0</v>
      </c>
      <c r="P270">
        <v>0</v>
      </c>
      <c r="Q270">
        <f t="shared" si="24"/>
        <v>5567.5111142531823</v>
      </c>
      <c r="R270">
        <f>Q270-B270</f>
        <v>362.51111425318231</v>
      </c>
      <c r="S270">
        <f t="shared" si="25"/>
        <v>362.51111425318231</v>
      </c>
      <c r="T270" s="8">
        <f>S270/B270</f>
        <v>6.9646707829621957E-2</v>
      </c>
      <c r="U270">
        <v>1511</v>
      </c>
      <c r="V270">
        <f t="shared" si="26"/>
        <v>6525.2000565572816</v>
      </c>
      <c r="W270">
        <f t="shared" si="27"/>
        <v>27198</v>
      </c>
      <c r="X270">
        <f t="shared" si="28"/>
        <v>362.51111425318231</v>
      </c>
      <c r="Y270">
        <f t="shared" si="29"/>
        <v>131414.3079570838</v>
      </c>
    </row>
    <row r="271" spans="1:25" x14ac:dyDescent="0.35">
      <c r="A271" s="1">
        <v>41185</v>
      </c>
      <c r="B271">
        <v>5350</v>
      </c>
      <c r="C271">
        <v>5681.6</v>
      </c>
      <c r="D271" s="27">
        <v>29.6</v>
      </c>
      <c r="E271">
        <v>5273</v>
      </c>
      <c r="F271">
        <v>1</v>
      </c>
      <c r="G271">
        <v>5205</v>
      </c>
      <c r="H271">
        <v>0</v>
      </c>
      <c r="I271">
        <f>IF(AND(M271=0,F271=0,H271=0,J271=0,P271=0,K271=0),1,0)</f>
        <v>0</v>
      </c>
      <c r="J271">
        <v>0</v>
      </c>
      <c r="K271">
        <v>0</v>
      </c>
      <c r="L271">
        <v>5390</v>
      </c>
      <c r="M271">
        <v>0</v>
      </c>
      <c r="N271">
        <v>0.51684675264319735</v>
      </c>
      <c r="O271">
        <v>0</v>
      </c>
      <c r="P271">
        <v>0</v>
      </c>
      <c r="Q271">
        <f t="shared" si="24"/>
        <v>5431.2380431964048</v>
      </c>
      <c r="R271">
        <f>Q271-B271</f>
        <v>81.23804319640476</v>
      </c>
      <c r="S271">
        <f t="shared" si="25"/>
        <v>81.23804319640476</v>
      </c>
      <c r="T271" s="8">
        <f>S271/B271</f>
        <v>1.5184680971290609E-2</v>
      </c>
      <c r="U271">
        <v>1355</v>
      </c>
      <c r="V271">
        <f t="shared" si="26"/>
        <v>1462.2847775352857</v>
      </c>
      <c r="W271">
        <f t="shared" si="27"/>
        <v>24390</v>
      </c>
      <c r="X271">
        <f t="shared" si="28"/>
        <v>81.23804319640476</v>
      </c>
      <c r="Y271">
        <f t="shared" si="29"/>
        <v>6599.6196623809255</v>
      </c>
    </row>
    <row r="272" spans="1:25" x14ac:dyDescent="0.35">
      <c r="A272" s="1">
        <v>41186</v>
      </c>
      <c r="B272">
        <v>4939</v>
      </c>
      <c r="C272">
        <v>5633.6</v>
      </c>
      <c r="D272" s="27">
        <v>28.3</v>
      </c>
      <c r="E272">
        <v>4996</v>
      </c>
      <c r="F272">
        <v>0</v>
      </c>
      <c r="G272">
        <v>5350</v>
      </c>
      <c r="H272">
        <v>0</v>
      </c>
      <c r="I272">
        <f>IF(AND(M272=0,F272=0,H272=0,J272=0,P272=0,K272=0),1,0)</f>
        <v>0</v>
      </c>
      <c r="J272">
        <v>0</v>
      </c>
      <c r="K272">
        <v>0</v>
      </c>
      <c r="L272">
        <v>4983.666666666667</v>
      </c>
      <c r="M272">
        <v>0</v>
      </c>
      <c r="N272">
        <v>0.45224817009410945</v>
      </c>
      <c r="O272">
        <v>0</v>
      </c>
      <c r="P272">
        <v>1</v>
      </c>
      <c r="Q272">
        <f t="shared" si="24"/>
        <v>5754.5498447447699</v>
      </c>
      <c r="R272">
        <f>Q272-B272</f>
        <v>815.54984474476987</v>
      </c>
      <c r="S272">
        <f t="shared" si="25"/>
        <v>815.54984474476987</v>
      </c>
      <c r="T272" s="8">
        <f>S272/B272</f>
        <v>0.1651244876988803</v>
      </c>
      <c r="U272">
        <v>1835</v>
      </c>
      <c r="V272">
        <f t="shared" si="26"/>
        <v>14679.897205405858</v>
      </c>
      <c r="W272">
        <f t="shared" si="27"/>
        <v>33030</v>
      </c>
      <c r="X272">
        <f t="shared" si="28"/>
        <v>815.54984474476987</v>
      </c>
      <c r="Y272">
        <f t="shared" si="29"/>
        <v>665121.54926321818</v>
      </c>
    </row>
    <row r="273" spans="1:25" x14ac:dyDescent="0.35">
      <c r="A273" s="1">
        <v>41187</v>
      </c>
      <c r="B273">
        <v>6693</v>
      </c>
      <c r="C273">
        <v>5291.8</v>
      </c>
      <c r="D273" s="27">
        <v>27.2</v>
      </c>
      <c r="E273">
        <v>5590</v>
      </c>
      <c r="F273">
        <v>0</v>
      </c>
      <c r="G273">
        <v>4939</v>
      </c>
      <c r="H273">
        <v>0</v>
      </c>
      <c r="I273">
        <f>IF(AND(M273=0,F273=0,H273=0,J273=0,P273=0,K273=0),1,0)</f>
        <v>0</v>
      </c>
      <c r="J273">
        <v>0</v>
      </c>
      <c r="K273">
        <v>1</v>
      </c>
      <c r="L273">
        <v>5164.666666666667</v>
      </c>
      <c r="M273">
        <v>0</v>
      </c>
      <c r="N273">
        <v>0.70378761473219476</v>
      </c>
      <c r="O273">
        <v>0</v>
      </c>
      <c r="P273">
        <v>0</v>
      </c>
      <c r="Q273">
        <f t="shared" si="24"/>
        <v>5817.8134490727189</v>
      </c>
      <c r="R273">
        <f>Q273-B273</f>
        <v>-875.18655092728113</v>
      </c>
      <c r="S273">
        <f t="shared" si="25"/>
        <v>875.18655092728113</v>
      </c>
      <c r="T273" s="8">
        <f>S273/B273</f>
        <v>0.13076147481357853</v>
      </c>
      <c r="U273">
        <v>671</v>
      </c>
      <c r="V273">
        <f t="shared" si="26"/>
        <v>63013.431666764242</v>
      </c>
      <c r="W273">
        <f t="shared" si="27"/>
        <v>12078</v>
      </c>
      <c r="X273">
        <f t="shared" si="28"/>
        <v>-1750.3731018545623</v>
      </c>
      <c r="Y273">
        <f t="shared" si="29"/>
        <v>3063805.9956959616</v>
      </c>
    </row>
    <row r="274" spans="1:25" x14ac:dyDescent="0.35">
      <c r="A274" s="1">
        <v>41188</v>
      </c>
      <c r="B274">
        <v>7112</v>
      </c>
      <c r="C274">
        <v>5316.6</v>
      </c>
      <c r="D274" s="27">
        <v>27.7</v>
      </c>
      <c r="E274">
        <v>6648</v>
      </c>
      <c r="F274">
        <v>0</v>
      </c>
      <c r="G274">
        <v>6693</v>
      </c>
      <c r="H274">
        <v>1</v>
      </c>
      <c r="I274">
        <f>IF(AND(M274=0,F274=0,H274=0,J274=0,P274=0,K274=0),1,0)</f>
        <v>0</v>
      </c>
      <c r="J274">
        <v>0</v>
      </c>
      <c r="K274">
        <v>0</v>
      </c>
      <c r="L274">
        <v>5660.666666666667</v>
      </c>
      <c r="M274">
        <v>0</v>
      </c>
      <c r="N274">
        <v>0.54868130591379105</v>
      </c>
      <c r="O274">
        <v>1</v>
      </c>
      <c r="P274">
        <v>0</v>
      </c>
      <c r="Q274">
        <f t="shared" si="24"/>
        <v>6991.6156856931666</v>
      </c>
      <c r="R274">
        <f>Q274-B274</f>
        <v>-120.3843143068334</v>
      </c>
      <c r="S274">
        <f t="shared" si="25"/>
        <v>120.3843143068334</v>
      </c>
      <c r="T274" s="8">
        <f>S274/B274</f>
        <v>1.6926928333356777E-2</v>
      </c>
      <c r="U274">
        <v>885</v>
      </c>
      <c r="V274">
        <f t="shared" si="26"/>
        <v>8667.670630092005</v>
      </c>
      <c r="W274">
        <f t="shared" si="27"/>
        <v>15930</v>
      </c>
      <c r="X274">
        <f t="shared" si="28"/>
        <v>-240.76862861366681</v>
      </c>
      <c r="Y274">
        <f t="shared" si="29"/>
        <v>57969.532524505812</v>
      </c>
    </row>
    <row r="275" spans="1:25" x14ac:dyDescent="0.35">
      <c r="A275" s="1">
        <v>41189</v>
      </c>
      <c r="B275">
        <v>6933</v>
      </c>
      <c r="C275">
        <v>5859.8</v>
      </c>
      <c r="D275" s="27">
        <v>28.1</v>
      </c>
      <c r="E275">
        <v>6569</v>
      </c>
      <c r="F275">
        <v>0</v>
      </c>
      <c r="G275">
        <v>7112</v>
      </c>
      <c r="H275">
        <v>0</v>
      </c>
      <c r="I275">
        <f>IF(AND(M275=0,F275=0,H275=0,J275=0,P275=0,K275=0),1,0)</f>
        <v>1</v>
      </c>
      <c r="J275">
        <v>0</v>
      </c>
      <c r="K275">
        <v>0</v>
      </c>
      <c r="L275">
        <v>6248</v>
      </c>
      <c r="M275">
        <v>0</v>
      </c>
      <c r="N275">
        <v>0.47920297432322528</v>
      </c>
      <c r="O275">
        <v>1</v>
      </c>
      <c r="P275">
        <v>0</v>
      </c>
      <c r="Q275">
        <f t="shared" si="24"/>
        <v>7139.341336408288</v>
      </c>
      <c r="R275">
        <f>Q275-B275</f>
        <v>206.34133640828804</v>
      </c>
      <c r="S275">
        <f t="shared" si="25"/>
        <v>206.34133640828804</v>
      </c>
      <c r="T275" s="8">
        <f>S275/B275</f>
        <v>2.9762200549298724E-2</v>
      </c>
      <c r="U275">
        <v>735</v>
      </c>
      <c r="V275">
        <f t="shared" si="26"/>
        <v>3714.1440553491848</v>
      </c>
      <c r="W275">
        <f t="shared" si="27"/>
        <v>13230</v>
      </c>
      <c r="X275">
        <f t="shared" si="28"/>
        <v>206.34133640828804</v>
      </c>
      <c r="Y275">
        <f t="shared" si="29"/>
        <v>42576.747110758297</v>
      </c>
    </row>
    <row r="276" spans="1:25" x14ac:dyDescent="0.35">
      <c r="A276" s="1">
        <v>41190</v>
      </c>
      <c r="B276">
        <v>4621</v>
      </c>
      <c r="C276">
        <v>6205.4</v>
      </c>
      <c r="D276" s="28">
        <v>29</v>
      </c>
      <c r="E276">
        <v>4396</v>
      </c>
      <c r="F276">
        <v>0</v>
      </c>
      <c r="G276">
        <v>6933</v>
      </c>
      <c r="H276">
        <v>0</v>
      </c>
      <c r="I276">
        <f>IF(AND(M276=0,F276=0,H276=0,J276=0,P276=0,K276=0),1,0)</f>
        <v>0</v>
      </c>
      <c r="J276">
        <v>1</v>
      </c>
      <c r="K276">
        <v>0</v>
      </c>
      <c r="L276">
        <v>6912.666666666667</v>
      </c>
      <c r="M276">
        <v>0</v>
      </c>
      <c r="N276">
        <v>0.23138143371674219</v>
      </c>
      <c r="O276">
        <v>0</v>
      </c>
      <c r="P276">
        <v>0</v>
      </c>
      <c r="Q276">
        <f t="shared" si="24"/>
        <v>5618.5259443148898</v>
      </c>
      <c r="R276">
        <f>Q276-B276</f>
        <v>997.52594431488978</v>
      </c>
      <c r="S276">
        <f t="shared" si="25"/>
        <v>997.52594431488978</v>
      </c>
      <c r="T276" s="8">
        <f>S276/B276</f>
        <v>0.21586798189025963</v>
      </c>
      <c r="U276">
        <v>1495</v>
      </c>
      <c r="V276">
        <f t="shared" si="26"/>
        <v>17955.466997668016</v>
      </c>
      <c r="W276">
        <f t="shared" si="27"/>
        <v>26910</v>
      </c>
      <c r="X276">
        <f t="shared" si="28"/>
        <v>997.52594431488978</v>
      </c>
      <c r="Y276">
        <f t="shared" si="29"/>
        <v>995058.00958131254</v>
      </c>
    </row>
    <row r="277" spans="1:25" x14ac:dyDescent="0.35">
      <c r="A277" s="1">
        <v>41191</v>
      </c>
      <c r="B277">
        <v>5251</v>
      </c>
      <c r="C277">
        <v>6059.6</v>
      </c>
      <c r="D277" s="27">
        <v>28.5</v>
      </c>
      <c r="E277">
        <v>5205</v>
      </c>
      <c r="F277">
        <v>0</v>
      </c>
      <c r="G277">
        <v>4621</v>
      </c>
      <c r="H277">
        <v>0</v>
      </c>
      <c r="I277">
        <f>IF(AND(M277=0,F277=0,H277=0,J277=0,P277=0,K277=0),1,0)</f>
        <v>0</v>
      </c>
      <c r="J277">
        <v>0</v>
      </c>
      <c r="K277">
        <v>0</v>
      </c>
      <c r="L277">
        <v>6222</v>
      </c>
      <c r="M277">
        <v>1</v>
      </c>
      <c r="N277">
        <v>0.57319623562216804</v>
      </c>
      <c r="O277">
        <v>0</v>
      </c>
      <c r="P277">
        <v>0</v>
      </c>
      <c r="Q277">
        <f t="shared" si="24"/>
        <v>5749.860131473919</v>
      </c>
      <c r="R277">
        <f>Q277-B277</f>
        <v>498.86013147391895</v>
      </c>
      <c r="S277">
        <f t="shared" si="25"/>
        <v>498.86013147391895</v>
      </c>
      <c r="T277" s="8">
        <f>S277/B277</f>
        <v>9.5002881636625208E-2</v>
      </c>
      <c r="U277">
        <v>1300</v>
      </c>
      <c r="V277">
        <f t="shared" si="26"/>
        <v>8979.4823665305412</v>
      </c>
      <c r="W277">
        <f t="shared" si="27"/>
        <v>23400</v>
      </c>
      <c r="X277">
        <f t="shared" si="28"/>
        <v>498.86013147391895</v>
      </c>
      <c r="Y277">
        <f t="shared" si="29"/>
        <v>248861.43077417571</v>
      </c>
    </row>
    <row r="278" spans="1:25" x14ac:dyDescent="0.35">
      <c r="A278" s="1">
        <v>41192</v>
      </c>
      <c r="B278">
        <v>5459</v>
      </c>
      <c r="C278">
        <v>6122</v>
      </c>
      <c r="D278" s="27">
        <v>27.9</v>
      </c>
      <c r="E278">
        <v>5350</v>
      </c>
      <c r="F278">
        <v>1</v>
      </c>
      <c r="G278">
        <v>5251</v>
      </c>
      <c r="H278">
        <v>0</v>
      </c>
      <c r="I278">
        <f>IF(AND(M278=0,F278=0,H278=0,J278=0,P278=0,K278=0),1,0)</f>
        <v>0</v>
      </c>
      <c r="J278">
        <v>0</v>
      </c>
      <c r="K278">
        <v>0</v>
      </c>
      <c r="L278">
        <v>5601.666666666667</v>
      </c>
      <c r="M278">
        <v>0</v>
      </c>
      <c r="N278">
        <v>0.52416637620541418</v>
      </c>
      <c r="O278">
        <v>0</v>
      </c>
      <c r="P278">
        <v>0</v>
      </c>
      <c r="Q278">
        <f t="shared" si="24"/>
        <v>5624.7508193989624</v>
      </c>
      <c r="R278">
        <f>Q278-B278</f>
        <v>165.75081939896245</v>
      </c>
      <c r="S278">
        <f t="shared" si="25"/>
        <v>165.75081939896245</v>
      </c>
      <c r="T278" s="8">
        <f>S278/B278</f>
        <v>3.0362853892464271E-2</v>
      </c>
      <c r="U278">
        <v>877</v>
      </c>
      <c r="V278">
        <f t="shared" si="26"/>
        <v>2983.5147491813241</v>
      </c>
      <c r="W278">
        <f t="shared" si="27"/>
        <v>15786</v>
      </c>
      <c r="X278">
        <f t="shared" si="28"/>
        <v>165.75081939896245</v>
      </c>
      <c r="Y278">
        <f t="shared" si="29"/>
        <v>27473.334131427466</v>
      </c>
    </row>
    <row r="279" spans="1:25" x14ac:dyDescent="0.35">
      <c r="A279" s="1">
        <v>41193</v>
      </c>
      <c r="B279">
        <v>5194</v>
      </c>
      <c r="C279">
        <v>5875.2</v>
      </c>
      <c r="D279" s="27">
        <v>27.5</v>
      </c>
      <c r="E279">
        <v>4939</v>
      </c>
      <c r="F279">
        <v>0</v>
      </c>
      <c r="G279">
        <v>5459</v>
      </c>
      <c r="H279">
        <v>0</v>
      </c>
      <c r="I279">
        <f>IF(AND(M279=0,F279=0,H279=0,J279=0,P279=0,K279=0),1,0)</f>
        <v>0</v>
      </c>
      <c r="J279">
        <v>0</v>
      </c>
      <c r="K279">
        <v>0</v>
      </c>
      <c r="L279">
        <v>5110.333333333333</v>
      </c>
      <c r="M279">
        <v>0</v>
      </c>
      <c r="N279">
        <v>0.4692111072382944</v>
      </c>
      <c r="O279">
        <v>0</v>
      </c>
      <c r="P279">
        <v>1</v>
      </c>
      <c r="Q279">
        <f t="shared" si="24"/>
        <v>5864.5878802156822</v>
      </c>
      <c r="R279">
        <f>Q279-B279</f>
        <v>670.58788021568216</v>
      </c>
      <c r="S279">
        <f t="shared" si="25"/>
        <v>670.58788021568216</v>
      </c>
      <c r="T279" s="8">
        <f>S279/B279</f>
        <v>0.12910817870921876</v>
      </c>
      <c r="U279">
        <v>1324</v>
      </c>
      <c r="V279">
        <f t="shared" si="26"/>
        <v>12070.581843882279</v>
      </c>
      <c r="W279">
        <f t="shared" si="27"/>
        <v>23832</v>
      </c>
      <c r="X279">
        <f t="shared" si="28"/>
        <v>670.58788021568216</v>
      </c>
      <c r="Y279">
        <f t="shared" si="29"/>
        <v>449688.10509216209</v>
      </c>
    </row>
    <row r="280" spans="1:25" x14ac:dyDescent="0.35">
      <c r="A280" s="1">
        <v>41194</v>
      </c>
      <c r="B280">
        <v>6255</v>
      </c>
      <c r="C280">
        <v>5491.6</v>
      </c>
      <c r="D280" s="27">
        <v>28.1</v>
      </c>
      <c r="E280">
        <v>6693</v>
      </c>
      <c r="F280">
        <v>0</v>
      </c>
      <c r="G280">
        <v>5194</v>
      </c>
      <c r="H280">
        <v>0</v>
      </c>
      <c r="I280">
        <f>IF(AND(M280=0,F280=0,H280=0,J280=0,P280=0,K280=0),1,0)</f>
        <v>0</v>
      </c>
      <c r="J280">
        <v>0</v>
      </c>
      <c r="K280">
        <v>1</v>
      </c>
      <c r="L280">
        <v>5301.333333333333</v>
      </c>
      <c r="M280">
        <v>0</v>
      </c>
      <c r="N280">
        <v>0.62327175554780989</v>
      </c>
      <c r="O280">
        <v>0</v>
      </c>
      <c r="P280">
        <v>0</v>
      </c>
      <c r="Q280">
        <f t="shared" si="24"/>
        <v>6247.7842224298929</v>
      </c>
      <c r="R280">
        <f>Q280-B280</f>
        <v>-7.2157775701070932</v>
      </c>
      <c r="S280">
        <f t="shared" si="25"/>
        <v>7.2157775701070932</v>
      </c>
      <c r="T280" s="8">
        <f>S280/B280</f>
        <v>1.1536015299931405E-3</v>
      </c>
      <c r="U280">
        <v>1152</v>
      </c>
      <c r="V280">
        <f t="shared" si="26"/>
        <v>519.53598504771071</v>
      </c>
      <c r="W280">
        <f t="shared" si="27"/>
        <v>20736</v>
      </c>
      <c r="X280">
        <f t="shared" si="28"/>
        <v>-14.431555140214186</v>
      </c>
      <c r="Y280">
        <f t="shared" si="29"/>
        <v>208.26978376504252</v>
      </c>
    </row>
    <row r="281" spans="1:25" x14ac:dyDescent="0.35">
      <c r="A281" s="1">
        <v>41195</v>
      </c>
      <c r="B281">
        <v>6800</v>
      </c>
      <c r="C281">
        <v>5356</v>
      </c>
      <c r="D281" s="27">
        <v>28.1</v>
      </c>
      <c r="E281">
        <v>7112</v>
      </c>
      <c r="F281">
        <v>0</v>
      </c>
      <c r="G281">
        <v>6255</v>
      </c>
      <c r="H281">
        <v>1</v>
      </c>
      <c r="I281">
        <f>IF(AND(M281=0,F281=0,H281=0,J281=0,P281=0,K281=0),1,0)</f>
        <v>0</v>
      </c>
      <c r="J281">
        <v>0</v>
      </c>
      <c r="K281">
        <v>0</v>
      </c>
      <c r="L281">
        <v>5636</v>
      </c>
      <c r="M281">
        <v>0</v>
      </c>
      <c r="N281">
        <v>0.5633205530382247</v>
      </c>
      <c r="O281">
        <v>1</v>
      </c>
      <c r="P281">
        <v>0</v>
      </c>
      <c r="Q281">
        <f t="shared" si="24"/>
        <v>6984.5938492129026</v>
      </c>
      <c r="R281">
        <f>Q281-B281</f>
        <v>184.59384921290257</v>
      </c>
      <c r="S281">
        <f t="shared" si="25"/>
        <v>184.59384921290257</v>
      </c>
      <c r="T281" s="8">
        <f>S281/B281</f>
        <v>2.7146154296015083E-2</v>
      </c>
      <c r="U281">
        <v>1105</v>
      </c>
      <c r="V281">
        <f t="shared" si="26"/>
        <v>3322.6892858322462</v>
      </c>
      <c r="W281">
        <f t="shared" si="27"/>
        <v>19890</v>
      </c>
      <c r="X281">
        <f t="shared" si="28"/>
        <v>184.59384921290257</v>
      </c>
      <c r="Y281">
        <f t="shared" si="29"/>
        <v>34074.889167235808</v>
      </c>
    </row>
    <row r="282" spans="1:25" x14ac:dyDescent="0.35">
      <c r="A282" s="1">
        <v>41196</v>
      </c>
      <c r="B282">
        <v>6959</v>
      </c>
      <c r="C282">
        <v>5791.8</v>
      </c>
      <c r="D282" s="27">
        <v>28.6</v>
      </c>
      <c r="E282">
        <v>6933</v>
      </c>
      <c r="F282">
        <v>0</v>
      </c>
      <c r="G282">
        <v>6800</v>
      </c>
      <c r="H282">
        <v>0</v>
      </c>
      <c r="I282">
        <f>IF(AND(M282=0,F282=0,H282=0,J282=0,P282=0,K282=0),1,0)</f>
        <v>1</v>
      </c>
      <c r="J282">
        <v>0</v>
      </c>
      <c r="K282">
        <v>0</v>
      </c>
      <c r="L282">
        <v>6083</v>
      </c>
      <c r="M282">
        <v>0</v>
      </c>
      <c r="N282">
        <v>0.51847333565702336</v>
      </c>
      <c r="O282">
        <v>1</v>
      </c>
      <c r="P282">
        <v>0</v>
      </c>
      <c r="Q282">
        <f t="shared" si="24"/>
        <v>7105.6903320561551</v>
      </c>
      <c r="R282">
        <f>Q282-B282</f>
        <v>146.69033205615506</v>
      </c>
      <c r="S282">
        <f t="shared" si="25"/>
        <v>146.69033205615506</v>
      </c>
      <c r="T282" s="8">
        <f>S282/B282</f>
        <v>2.1079225758895682E-2</v>
      </c>
      <c r="U282">
        <v>715</v>
      </c>
      <c r="V282">
        <f t="shared" si="26"/>
        <v>2640.425977010791</v>
      </c>
      <c r="W282">
        <f t="shared" si="27"/>
        <v>12870</v>
      </c>
      <c r="X282">
        <f t="shared" si="28"/>
        <v>146.69033205615506</v>
      </c>
      <c r="Y282">
        <f t="shared" si="29"/>
        <v>21518.053518745033</v>
      </c>
    </row>
    <row r="283" spans="1:25" x14ac:dyDescent="0.35">
      <c r="A283" s="1">
        <v>41197</v>
      </c>
      <c r="B283">
        <v>4404</v>
      </c>
      <c r="C283">
        <v>6133.4</v>
      </c>
      <c r="D283" s="29">
        <v>28.5</v>
      </c>
      <c r="E283">
        <v>4621</v>
      </c>
      <c r="F283">
        <v>0</v>
      </c>
      <c r="G283">
        <v>6959</v>
      </c>
      <c r="H283">
        <v>0</v>
      </c>
      <c r="I283">
        <f>IF(AND(M283=0,F283=0,H283=0,J283=0,P283=0,K283=0),1,0)</f>
        <v>0</v>
      </c>
      <c r="J283">
        <v>1</v>
      </c>
      <c r="K283">
        <v>0</v>
      </c>
      <c r="L283">
        <v>6671.333333333333</v>
      </c>
      <c r="M283">
        <v>0</v>
      </c>
      <c r="N283">
        <v>0.2031485999767631</v>
      </c>
      <c r="O283">
        <v>0</v>
      </c>
      <c r="P283">
        <v>0</v>
      </c>
      <c r="Q283">
        <f t="shared" si="24"/>
        <v>5646.2447798359462</v>
      </c>
      <c r="R283">
        <f>Q283-B283</f>
        <v>1242.2447798359462</v>
      </c>
      <c r="S283">
        <f t="shared" si="25"/>
        <v>1242.2447798359462</v>
      </c>
      <c r="T283" s="8">
        <f>S283/B283</f>
        <v>0.28207193002632747</v>
      </c>
      <c r="U283">
        <v>1726</v>
      </c>
      <c r="V283">
        <f t="shared" si="26"/>
        <v>22360.406037047032</v>
      </c>
      <c r="W283">
        <f t="shared" si="27"/>
        <v>31068</v>
      </c>
      <c r="X283">
        <f t="shared" si="28"/>
        <v>1242.2447798359462</v>
      </c>
      <c r="Y283">
        <f t="shared" si="29"/>
        <v>1543172.0930296585</v>
      </c>
    </row>
    <row r="284" spans="1:25" x14ac:dyDescent="0.35">
      <c r="A284" s="1">
        <v>41198</v>
      </c>
      <c r="B284">
        <v>4921</v>
      </c>
      <c r="C284">
        <v>5922.4</v>
      </c>
      <c r="D284" s="29">
        <v>28.8</v>
      </c>
      <c r="E284">
        <v>5251</v>
      </c>
      <c r="F284">
        <v>0</v>
      </c>
      <c r="G284">
        <v>4404</v>
      </c>
      <c r="H284">
        <v>0</v>
      </c>
      <c r="I284">
        <f>IF(AND(M284=0,F284=0,H284=0,J284=0,P284=0,K284=0),1,0)</f>
        <v>0</v>
      </c>
      <c r="J284">
        <v>0</v>
      </c>
      <c r="K284">
        <v>0</v>
      </c>
      <c r="L284">
        <v>6054.333333333333</v>
      </c>
      <c r="M284">
        <v>1</v>
      </c>
      <c r="N284">
        <v>0.56006738701057279</v>
      </c>
      <c r="O284">
        <v>0</v>
      </c>
      <c r="P284">
        <v>0</v>
      </c>
      <c r="Q284">
        <f t="shared" si="24"/>
        <v>5640.7334300792918</v>
      </c>
      <c r="R284">
        <f>Q284-B284</f>
        <v>719.73343007929179</v>
      </c>
      <c r="S284">
        <f t="shared" si="25"/>
        <v>719.73343007929179</v>
      </c>
      <c r="T284" s="8">
        <f>S284/B284</f>
        <v>0.14625755539103674</v>
      </c>
      <c r="U284">
        <v>1601</v>
      </c>
      <c r="V284">
        <f t="shared" si="26"/>
        <v>12955.201741427252</v>
      </c>
      <c r="W284">
        <f t="shared" si="27"/>
        <v>28818</v>
      </c>
      <c r="X284">
        <f t="shared" si="28"/>
        <v>719.73343007929179</v>
      </c>
      <c r="Y284">
        <f t="shared" si="29"/>
        <v>518016.21037370281</v>
      </c>
    </row>
    <row r="285" spans="1:25" x14ac:dyDescent="0.35">
      <c r="A285" s="1">
        <v>41199</v>
      </c>
      <c r="B285">
        <v>5289</v>
      </c>
      <c r="C285">
        <v>5867.8</v>
      </c>
      <c r="D285" s="27">
        <v>28.3</v>
      </c>
      <c r="E285">
        <v>5459</v>
      </c>
      <c r="F285">
        <v>1</v>
      </c>
      <c r="G285">
        <v>4921</v>
      </c>
      <c r="H285">
        <v>0</v>
      </c>
      <c r="I285">
        <f>IF(AND(M285=0,F285=0,H285=0,J285=0,P285=0,K285=0),1,0)</f>
        <v>0</v>
      </c>
      <c r="J285">
        <v>0</v>
      </c>
      <c r="K285">
        <v>0</v>
      </c>
      <c r="L285">
        <v>5428</v>
      </c>
      <c r="M285">
        <v>0</v>
      </c>
      <c r="N285">
        <v>0.54275589636342514</v>
      </c>
      <c r="O285">
        <v>0</v>
      </c>
      <c r="P285">
        <v>0</v>
      </c>
      <c r="Q285">
        <f t="shared" si="24"/>
        <v>5449.1950181536631</v>
      </c>
      <c r="R285">
        <f>Q285-B285</f>
        <v>160.19501815366311</v>
      </c>
      <c r="S285">
        <f t="shared" si="25"/>
        <v>160.19501815366311</v>
      </c>
      <c r="T285" s="8">
        <f>S285/B285</f>
        <v>3.0288337711034809E-2</v>
      </c>
      <c r="U285">
        <v>1185</v>
      </c>
      <c r="V285">
        <f t="shared" si="26"/>
        <v>2883.510326765936</v>
      </c>
      <c r="W285">
        <f t="shared" si="27"/>
        <v>21330</v>
      </c>
      <c r="X285">
        <f t="shared" si="28"/>
        <v>160.19501815366311</v>
      </c>
      <c r="Y285">
        <f t="shared" si="29"/>
        <v>25662.443841252454</v>
      </c>
    </row>
    <row r="286" spans="1:25" x14ac:dyDescent="0.35">
      <c r="A286" s="1">
        <v>41200</v>
      </c>
      <c r="B286">
        <v>5067</v>
      </c>
      <c r="C286">
        <v>5674.6</v>
      </c>
      <c r="D286" s="27">
        <v>27.8</v>
      </c>
      <c r="E286">
        <v>5194</v>
      </c>
      <c r="F286">
        <v>0</v>
      </c>
      <c r="G286">
        <v>5289</v>
      </c>
      <c r="H286">
        <v>0</v>
      </c>
      <c r="I286">
        <f>IF(AND(M286=0,F286=0,H286=0,J286=0,P286=0,K286=0),1,0)</f>
        <v>0</v>
      </c>
      <c r="J286">
        <v>0</v>
      </c>
      <c r="K286">
        <v>0</v>
      </c>
      <c r="L286">
        <v>4871.333333333333</v>
      </c>
      <c r="M286">
        <v>0</v>
      </c>
      <c r="N286">
        <v>0.47420704078075987</v>
      </c>
      <c r="O286">
        <v>0</v>
      </c>
      <c r="P286">
        <v>1</v>
      </c>
      <c r="Q286">
        <f t="shared" si="24"/>
        <v>5794.1693791050602</v>
      </c>
      <c r="R286">
        <f>Q286-B286</f>
        <v>727.16937910506022</v>
      </c>
      <c r="S286">
        <f t="shared" si="25"/>
        <v>727.16937910506022</v>
      </c>
      <c r="T286" s="8">
        <f>S286/B286</f>
        <v>0.14351083068976914</v>
      </c>
      <c r="U286">
        <v>1309</v>
      </c>
      <c r="V286">
        <f t="shared" si="26"/>
        <v>13089.048823891084</v>
      </c>
      <c r="W286">
        <f t="shared" si="27"/>
        <v>23562</v>
      </c>
      <c r="X286">
        <f t="shared" si="28"/>
        <v>727.16937910506022</v>
      </c>
      <c r="Y286">
        <f t="shared" si="29"/>
        <v>528775.30590803875</v>
      </c>
    </row>
    <row r="287" spans="1:25" x14ac:dyDescent="0.35">
      <c r="A287" s="1">
        <v>41201</v>
      </c>
      <c r="B287">
        <v>6009</v>
      </c>
      <c r="C287">
        <v>5328</v>
      </c>
      <c r="D287" s="27">
        <v>28.4</v>
      </c>
      <c r="E287">
        <v>6255</v>
      </c>
      <c r="F287">
        <v>0</v>
      </c>
      <c r="G287">
        <v>5067</v>
      </c>
      <c r="H287">
        <v>0</v>
      </c>
      <c r="I287">
        <f>IF(AND(M287=0,F287=0,H287=0,J287=0,P287=0,K287=0),1,0)</f>
        <v>0</v>
      </c>
      <c r="J287">
        <v>0</v>
      </c>
      <c r="K287">
        <v>1</v>
      </c>
      <c r="L287">
        <v>5092.333333333333</v>
      </c>
      <c r="M287">
        <v>0</v>
      </c>
      <c r="N287">
        <v>0.60944579993028924</v>
      </c>
      <c r="O287">
        <v>0</v>
      </c>
      <c r="P287">
        <v>0</v>
      </c>
      <c r="Q287">
        <f t="shared" si="24"/>
        <v>6041.3948674092144</v>
      </c>
      <c r="R287">
        <f>Q287-B287</f>
        <v>32.394867409214385</v>
      </c>
      <c r="S287">
        <f t="shared" si="25"/>
        <v>32.394867409214385</v>
      </c>
      <c r="T287" s="8">
        <f>S287/B287</f>
        <v>5.391057981230552E-3</v>
      </c>
      <c r="U287">
        <v>1299</v>
      </c>
      <c r="V287">
        <f t="shared" si="26"/>
        <v>583.10761336585892</v>
      </c>
      <c r="W287">
        <f t="shared" si="27"/>
        <v>23382</v>
      </c>
      <c r="X287">
        <f t="shared" si="28"/>
        <v>32.394867409214385</v>
      </c>
      <c r="Y287">
        <f t="shared" si="29"/>
        <v>1049.4274344605803</v>
      </c>
    </row>
    <row r="288" spans="1:25" x14ac:dyDescent="0.35">
      <c r="A288" s="1">
        <v>41202</v>
      </c>
      <c r="B288">
        <v>6801</v>
      </c>
      <c r="C288">
        <v>5138</v>
      </c>
      <c r="D288" s="27">
        <v>27.9</v>
      </c>
      <c r="E288">
        <v>6800</v>
      </c>
      <c r="F288">
        <v>0</v>
      </c>
      <c r="G288">
        <v>6009</v>
      </c>
      <c r="H288">
        <v>1</v>
      </c>
      <c r="I288">
        <f>IF(AND(M288=0,F288=0,H288=0,J288=0,P288=0,K288=0),1,0)</f>
        <v>0</v>
      </c>
      <c r="J288">
        <v>0</v>
      </c>
      <c r="K288">
        <v>0</v>
      </c>
      <c r="L288">
        <v>5455</v>
      </c>
      <c r="M288">
        <v>0</v>
      </c>
      <c r="N288">
        <v>0.5920181247821541</v>
      </c>
      <c r="O288">
        <v>1</v>
      </c>
      <c r="P288">
        <v>0</v>
      </c>
      <c r="Q288">
        <f t="shared" si="24"/>
        <v>6744.2896513337273</v>
      </c>
      <c r="R288">
        <f>Q288-B288</f>
        <v>-56.710348666272694</v>
      </c>
      <c r="S288">
        <f t="shared" si="25"/>
        <v>56.710348666272694</v>
      </c>
      <c r="T288" s="8">
        <f>S288/B288</f>
        <v>8.3385309022603587E-3</v>
      </c>
      <c r="U288">
        <v>1091</v>
      </c>
      <c r="V288">
        <f t="shared" si="26"/>
        <v>4083.1451039716339</v>
      </c>
      <c r="W288">
        <f t="shared" si="27"/>
        <v>19638</v>
      </c>
      <c r="X288">
        <f t="shared" si="28"/>
        <v>-113.42069733254539</v>
      </c>
      <c r="Y288">
        <f t="shared" si="29"/>
        <v>12864.254583400869</v>
      </c>
    </row>
    <row r="289" spans="1:25" x14ac:dyDescent="0.35">
      <c r="A289" s="1">
        <v>41203</v>
      </c>
      <c r="B289">
        <v>4628.5</v>
      </c>
      <c r="C289">
        <v>5617.4</v>
      </c>
      <c r="D289" s="27">
        <v>29.4</v>
      </c>
      <c r="E289">
        <v>6959</v>
      </c>
      <c r="F289">
        <v>0</v>
      </c>
      <c r="G289">
        <v>6801</v>
      </c>
      <c r="H289">
        <v>0</v>
      </c>
      <c r="I289">
        <f>IF(AND(M289=0,F289=0,H289=0,J289=0,P289=0,K289=0),1,0)</f>
        <v>1</v>
      </c>
      <c r="J289">
        <v>0</v>
      </c>
      <c r="K289">
        <v>0</v>
      </c>
      <c r="L289">
        <v>5959</v>
      </c>
      <c r="M289">
        <v>0</v>
      </c>
      <c r="N289">
        <v>0.24758917160450797</v>
      </c>
      <c r="O289">
        <v>1</v>
      </c>
      <c r="P289">
        <v>0</v>
      </c>
      <c r="Q289">
        <f t="shared" si="24"/>
        <v>7049.6554194354676</v>
      </c>
      <c r="R289">
        <f>Q289-B289</f>
        <v>2421.1554194354676</v>
      </c>
      <c r="S289">
        <f t="shared" si="25"/>
        <v>2421.1554194354676</v>
      </c>
      <c r="T289" s="8">
        <f>S289/B289</f>
        <v>0.52309720631640222</v>
      </c>
      <c r="U289">
        <v>339</v>
      </c>
      <c r="V289">
        <f t="shared" si="26"/>
        <v>43580.797549838418</v>
      </c>
      <c r="W289">
        <f t="shared" si="27"/>
        <v>6102</v>
      </c>
      <c r="X289">
        <f t="shared" si="28"/>
        <v>2421.1554194354676</v>
      </c>
      <c r="Y289">
        <f t="shared" si="29"/>
        <v>5861993.565061735</v>
      </c>
    </row>
    <row r="290" spans="1:25" x14ac:dyDescent="0.35">
      <c r="A290" s="1">
        <v>41204</v>
      </c>
      <c r="B290">
        <v>3390</v>
      </c>
      <c r="C290">
        <v>5558.9</v>
      </c>
      <c r="D290" s="27">
        <v>29.2</v>
      </c>
      <c r="E290">
        <v>4404</v>
      </c>
      <c r="F290">
        <v>0</v>
      </c>
      <c r="G290">
        <v>4628.5</v>
      </c>
      <c r="H290">
        <v>0</v>
      </c>
      <c r="I290">
        <f>IF(AND(M290=0,F290=0,H290=0,J290=0,P290=0,K290=0),1,0)</f>
        <v>0</v>
      </c>
      <c r="J290">
        <v>1</v>
      </c>
      <c r="K290">
        <v>0</v>
      </c>
      <c r="L290">
        <v>5812.833333333333</v>
      </c>
      <c r="M290">
        <v>0</v>
      </c>
      <c r="N290">
        <v>0.35610549552689669</v>
      </c>
      <c r="O290">
        <v>0</v>
      </c>
      <c r="P290">
        <v>0</v>
      </c>
      <c r="Q290">
        <f t="shared" si="24"/>
        <v>4643.2250733365445</v>
      </c>
      <c r="R290">
        <f>Q290-B290</f>
        <v>1253.2250733365445</v>
      </c>
      <c r="S290">
        <f t="shared" si="25"/>
        <v>1253.2250733365445</v>
      </c>
      <c r="T290" s="8">
        <f>S290/B290</f>
        <v>0.3696829124886562</v>
      </c>
      <c r="U290">
        <v>1549</v>
      </c>
      <c r="V290">
        <f t="shared" si="26"/>
        <v>22558.051320057799</v>
      </c>
      <c r="W290">
        <f t="shared" si="27"/>
        <v>27882</v>
      </c>
      <c r="X290">
        <f t="shared" si="28"/>
        <v>1253.2250733365445</v>
      </c>
      <c r="Y290">
        <f t="shared" si="29"/>
        <v>1570573.0844393873</v>
      </c>
    </row>
    <row r="291" spans="1:25" x14ac:dyDescent="0.35">
      <c r="A291" s="1">
        <v>41205</v>
      </c>
      <c r="B291">
        <v>5303</v>
      </c>
      <c r="C291">
        <v>5179.1000000000004</v>
      </c>
      <c r="D291" s="27">
        <v>28.2</v>
      </c>
      <c r="E291">
        <v>4921</v>
      </c>
      <c r="F291">
        <v>0</v>
      </c>
      <c r="G291">
        <v>3390</v>
      </c>
      <c r="H291">
        <v>0</v>
      </c>
      <c r="I291">
        <f>IF(AND(M291=0,F291=0,H291=0,J291=0,P291=0,K291=0),1,0)</f>
        <v>0</v>
      </c>
      <c r="J291">
        <v>0</v>
      </c>
      <c r="K291">
        <v>0</v>
      </c>
      <c r="L291">
        <v>4939.833333333333</v>
      </c>
      <c r="M291">
        <v>1</v>
      </c>
      <c r="N291">
        <v>0.72226095038921811</v>
      </c>
      <c r="O291">
        <v>0</v>
      </c>
      <c r="P291">
        <v>0</v>
      </c>
      <c r="Q291">
        <f t="shared" si="24"/>
        <v>4941.4299720414401</v>
      </c>
      <c r="R291">
        <f>Q291-B291</f>
        <v>-361.57002795855988</v>
      </c>
      <c r="S291">
        <f t="shared" si="25"/>
        <v>361.57002795855988</v>
      </c>
      <c r="T291" s="8">
        <f>S291/B291</f>
        <v>6.8182166313135936E-2</v>
      </c>
      <c r="U291">
        <v>1031</v>
      </c>
      <c r="V291">
        <f t="shared" si="26"/>
        <v>26033.042013016311</v>
      </c>
      <c r="W291">
        <f t="shared" si="27"/>
        <v>18558</v>
      </c>
      <c r="X291">
        <f t="shared" si="28"/>
        <v>-723.14005591711975</v>
      </c>
      <c r="Y291">
        <f t="shared" si="29"/>
        <v>522931.5404718151</v>
      </c>
    </row>
    <row r="292" spans="1:25" x14ac:dyDescent="0.35">
      <c r="A292" s="1">
        <v>41206</v>
      </c>
      <c r="B292">
        <v>5852</v>
      </c>
      <c r="C292">
        <v>5226.3</v>
      </c>
      <c r="D292" s="27">
        <v>27.4</v>
      </c>
      <c r="E292">
        <v>5289</v>
      </c>
      <c r="F292">
        <v>1</v>
      </c>
      <c r="G292">
        <v>5303</v>
      </c>
      <c r="H292">
        <v>0</v>
      </c>
      <c r="I292">
        <f>IF(AND(M292=0,F292=0,H292=0,J292=0,P292=0,K292=0),1,0)</f>
        <v>0</v>
      </c>
      <c r="J292">
        <v>0</v>
      </c>
      <c r="K292">
        <v>0</v>
      </c>
      <c r="L292">
        <v>4440.5</v>
      </c>
      <c r="M292">
        <v>0</v>
      </c>
      <c r="N292">
        <v>0.56378529104217501</v>
      </c>
      <c r="O292">
        <v>0</v>
      </c>
      <c r="P292">
        <v>0</v>
      </c>
      <c r="Q292">
        <f t="shared" si="24"/>
        <v>5261.5014656172534</v>
      </c>
      <c r="R292">
        <f>Q292-B292</f>
        <v>-590.49853438274658</v>
      </c>
      <c r="S292">
        <f t="shared" si="25"/>
        <v>590.49853438274658</v>
      </c>
      <c r="T292" s="8">
        <f>S292/B292</f>
        <v>0.10090542282685348</v>
      </c>
      <c r="U292">
        <v>507</v>
      </c>
      <c r="V292">
        <f t="shared" si="26"/>
        <v>42515.894475557754</v>
      </c>
      <c r="W292">
        <f t="shared" si="27"/>
        <v>9126</v>
      </c>
      <c r="X292">
        <f t="shared" si="28"/>
        <v>-1180.9970687654932</v>
      </c>
      <c r="Y292">
        <f t="shared" si="29"/>
        <v>1394754.076432687</v>
      </c>
    </row>
    <row r="293" spans="1:25" x14ac:dyDescent="0.35">
      <c r="A293" s="1">
        <v>41207</v>
      </c>
      <c r="B293">
        <v>6591</v>
      </c>
      <c r="C293">
        <v>5194.8999999999996</v>
      </c>
      <c r="D293" s="27">
        <v>26.8</v>
      </c>
      <c r="E293">
        <v>5067</v>
      </c>
      <c r="F293">
        <v>0</v>
      </c>
      <c r="G293">
        <v>5852</v>
      </c>
      <c r="H293">
        <v>0</v>
      </c>
      <c r="I293">
        <f>IF(AND(M293=0,F293=0,H293=0,J293=0,P293=0,K293=0),1,0)</f>
        <v>0</v>
      </c>
      <c r="J293">
        <v>0</v>
      </c>
      <c r="K293">
        <v>0</v>
      </c>
      <c r="L293">
        <v>4848.333333333333</v>
      </c>
      <c r="M293">
        <v>0</v>
      </c>
      <c r="N293">
        <v>0.58586034622981298</v>
      </c>
      <c r="O293">
        <v>0</v>
      </c>
      <c r="P293">
        <v>1</v>
      </c>
      <c r="Q293">
        <f t="shared" si="24"/>
        <v>5737.2680410903167</v>
      </c>
      <c r="R293">
        <f>Q293-B293</f>
        <v>-853.73195890968327</v>
      </c>
      <c r="S293">
        <f t="shared" si="25"/>
        <v>853.73195890968327</v>
      </c>
      <c r="T293" s="8">
        <f>S293/B293</f>
        <v>0.12952995886962271</v>
      </c>
      <c r="U293">
        <v>370</v>
      </c>
      <c r="V293">
        <f t="shared" si="26"/>
        <v>61468.701041497196</v>
      </c>
      <c r="W293">
        <f t="shared" si="27"/>
        <v>6660</v>
      </c>
      <c r="X293">
        <f t="shared" si="28"/>
        <v>-1707.4639178193665</v>
      </c>
      <c r="Y293">
        <f t="shared" si="29"/>
        <v>2915433.0306550604</v>
      </c>
    </row>
    <row r="294" spans="1:25" x14ac:dyDescent="0.35">
      <c r="A294" s="1">
        <v>41208</v>
      </c>
      <c r="B294">
        <v>4628.5</v>
      </c>
      <c r="C294">
        <v>5152.8999999999996</v>
      </c>
      <c r="D294" s="27">
        <v>27.2</v>
      </c>
      <c r="E294">
        <v>6009</v>
      </c>
      <c r="F294">
        <v>0</v>
      </c>
      <c r="G294">
        <v>6591</v>
      </c>
      <c r="H294">
        <v>0</v>
      </c>
      <c r="I294">
        <f>IF(AND(M294=0,F294=0,H294=0,J294=0,P294=0,K294=0),1,0)</f>
        <v>0</v>
      </c>
      <c r="J294">
        <v>0</v>
      </c>
      <c r="K294">
        <v>1</v>
      </c>
      <c r="L294">
        <v>5915.333333333333</v>
      </c>
      <c r="M294">
        <v>0</v>
      </c>
      <c r="N294">
        <v>0.27198791681189727</v>
      </c>
      <c r="O294">
        <v>0</v>
      </c>
      <c r="P294">
        <v>0</v>
      </c>
      <c r="Q294">
        <f t="shared" si="24"/>
        <v>6376.7523458300584</v>
      </c>
      <c r="R294">
        <f>Q294-B294</f>
        <v>1748.2523458300584</v>
      </c>
      <c r="S294">
        <f t="shared" si="25"/>
        <v>1748.2523458300584</v>
      </c>
      <c r="T294" s="8">
        <f>S294/B294</f>
        <v>0.37771466907854778</v>
      </c>
      <c r="U294">
        <v>3343</v>
      </c>
      <c r="V294">
        <f t="shared" si="26"/>
        <v>31468.542224941051</v>
      </c>
      <c r="W294">
        <f t="shared" si="27"/>
        <v>60174</v>
      </c>
      <c r="X294">
        <f t="shared" si="28"/>
        <v>1748.2523458300584</v>
      </c>
      <c r="Y294">
        <f t="shared" si="29"/>
        <v>3056386.2647003019</v>
      </c>
    </row>
    <row r="295" spans="1:25" x14ac:dyDescent="0.35">
      <c r="A295" s="1">
        <v>41209</v>
      </c>
      <c r="B295">
        <v>4628.5</v>
      </c>
      <c r="C295">
        <v>5152.8999999999996</v>
      </c>
      <c r="D295" s="27">
        <v>27.3</v>
      </c>
      <c r="E295">
        <v>6801</v>
      </c>
      <c r="F295">
        <v>0</v>
      </c>
      <c r="G295">
        <v>4628.5</v>
      </c>
      <c r="H295">
        <v>1</v>
      </c>
      <c r="I295">
        <f>IF(AND(M295=0,F295=0,H295=0,J295=0,P295=0,K295=0),1,0)</f>
        <v>0</v>
      </c>
      <c r="J295">
        <v>0</v>
      </c>
      <c r="K295">
        <v>0</v>
      </c>
      <c r="L295">
        <v>5690.5</v>
      </c>
      <c r="M295">
        <v>0</v>
      </c>
      <c r="N295">
        <v>0.5</v>
      </c>
      <c r="O295">
        <v>1</v>
      </c>
      <c r="P295">
        <v>0</v>
      </c>
      <c r="Q295">
        <f t="shared" si="24"/>
        <v>6314.0292816497549</v>
      </c>
      <c r="R295">
        <f>Q295-B295</f>
        <v>1685.5292816497549</v>
      </c>
      <c r="S295">
        <f t="shared" si="25"/>
        <v>1685.5292816497549</v>
      </c>
      <c r="T295" s="8">
        <f>S295/B295</f>
        <v>0.36416318065242625</v>
      </c>
      <c r="U295">
        <v>1717</v>
      </c>
      <c r="V295">
        <f t="shared" si="26"/>
        <v>30339.527069695589</v>
      </c>
      <c r="W295">
        <f t="shared" si="27"/>
        <v>30906</v>
      </c>
      <c r="X295">
        <f t="shared" si="28"/>
        <v>1685.5292816497549</v>
      </c>
      <c r="Y295">
        <f t="shared" si="29"/>
        <v>2841008.9592987387</v>
      </c>
    </row>
    <row r="296" spans="1:25" x14ac:dyDescent="0.35">
      <c r="A296" s="1">
        <v>41210</v>
      </c>
      <c r="B296">
        <v>4628.5</v>
      </c>
      <c r="C296">
        <v>5400.6</v>
      </c>
      <c r="D296" s="27">
        <v>26.3</v>
      </c>
      <c r="E296">
        <v>4628.5</v>
      </c>
      <c r="F296">
        <v>0</v>
      </c>
      <c r="G296">
        <v>4628.5</v>
      </c>
      <c r="H296">
        <v>0</v>
      </c>
      <c r="I296">
        <f>IF(AND(M296=0,F296=0,H296=0,J296=0,P296=0,K296=0),1,0)</f>
        <v>1</v>
      </c>
      <c r="J296">
        <v>0</v>
      </c>
      <c r="K296">
        <v>0</v>
      </c>
      <c r="L296">
        <v>5282.666666666667</v>
      </c>
      <c r="M296">
        <v>0</v>
      </c>
      <c r="N296">
        <v>0.5</v>
      </c>
      <c r="O296">
        <v>1</v>
      </c>
      <c r="P296">
        <v>0</v>
      </c>
      <c r="Q296">
        <f t="shared" si="24"/>
        <v>5702.5605287835151</v>
      </c>
      <c r="R296">
        <f>Q296-B296</f>
        <v>1074.0605287835151</v>
      </c>
      <c r="S296">
        <f t="shared" si="25"/>
        <v>1074.0605287835151</v>
      </c>
      <c r="T296" s="8">
        <f>S296/B296</f>
        <v>0.23205369531889708</v>
      </c>
      <c r="U296">
        <v>1525</v>
      </c>
      <c r="V296">
        <f t="shared" si="26"/>
        <v>19333.089518103272</v>
      </c>
      <c r="W296">
        <f t="shared" si="27"/>
        <v>27450</v>
      </c>
      <c r="X296">
        <f t="shared" si="28"/>
        <v>1074.0605287835151</v>
      </c>
      <c r="Y296">
        <f t="shared" si="29"/>
        <v>1153606.0194907242</v>
      </c>
    </row>
    <row r="297" spans="1:25" x14ac:dyDescent="0.35">
      <c r="A297" s="1">
        <v>41211</v>
      </c>
      <c r="B297">
        <v>4628.5</v>
      </c>
      <c r="C297">
        <v>5265.7</v>
      </c>
      <c r="D297" s="27">
        <v>26.5</v>
      </c>
      <c r="E297">
        <v>3390</v>
      </c>
      <c r="F297">
        <v>0</v>
      </c>
      <c r="G297">
        <v>4628.5</v>
      </c>
      <c r="H297">
        <v>0</v>
      </c>
      <c r="I297">
        <f>IF(AND(M297=0,F297=0,H297=0,J297=0,P297=0,K297=0),1,0)</f>
        <v>0</v>
      </c>
      <c r="J297">
        <v>1</v>
      </c>
      <c r="K297">
        <v>0</v>
      </c>
      <c r="L297">
        <v>4628.5</v>
      </c>
      <c r="M297">
        <v>0</v>
      </c>
      <c r="N297">
        <v>0.5</v>
      </c>
      <c r="O297">
        <v>0</v>
      </c>
      <c r="P297">
        <v>0</v>
      </c>
      <c r="Q297">
        <f t="shared" si="24"/>
        <v>4259.181762586355</v>
      </c>
      <c r="R297">
        <f>Q297-B297</f>
        <v>-369.31823741364497</v>
      </c>
      <c r="S297">
        <f t="shared" si="25"/>
        <v>369.31823741364497</v>
      </c>
      <c r="T297" s="8">
        <f>S297/B297</f>
        <v>7.9792208580240886E-2</v>
      </c>
      <c r="U297">
        <v>1934</v>
      </c>
      <c r="V297">
        <f t="shared" si="26"/>
        <v>26590.913093782437</v>
      </c>
      <c r="W297">
        <f t="shared" si="27"/>
        <v>34812</v>
      </c>
      <c r="X297">
        <f t="shared" si="28"/>
        <v>-738.63647482728993</v>
      </c>
      <c r="Y297">
        <f t="shared" si="29"/>
        <v>545583.84194528568</v>
      </c>
    </row>
    <row r="298" spans="1:25" x14ac:dyDescent="0.35">
      <c r="A298" s="1">
        <v>41212</v>
      </c>
      <c r="B298">
        <v>5800</v>
      </c>
      <c r="C298">
        <v>5021</v>
      </c>
      <c r="D298" s="28">
        <v>26</v>
      </c>
      <c r="E298">
        <v>5303</v>
      </c>
      <c r="F298">
        <v>0</v>
      </c>
      <c r="G298">
        <v>4628.5</v>
      </c>
      <c r="H298">
        <v>0</v>
      </c>
      <c r="I298">
        <f>IF(AND(M298=0,F298=0,H298=0,J298=0,P298=0,K298=0),1,0)</f>
        <v>0</v>
      </c>
      <c r="J298">
        <v>0</v>
      </c>
      <c r="K298">
        <v>0</v>
      </c>
      <c r="L298">
        <v>4628.5</v>
      </c>
      <c r="M298">
        <v>1</v>
      </c>
      <c r="N298">
        <v>0.63611014290693624</v>
      </c>
      <c r="O298">
        <v>0</v>
      </c>
      <c r="P298">
        <v>0</v>
      </c>
      <c r="Q298">
        <f t="shared" si="24"/>
        <v>5333.8595907865611</v>
      </c>
      <c r="R298">
        <f>Q298-B298</f>
        <v>-466.14040921343894</v>
      </c>
      <c r="S298">
        <f t="shared" si="25"/>
        <v>466.14040921343894</v>
      </c>
      <c r="T298" s="8">
        <f>S298/B298</f>
        <v>8.0369036071282582E-2</v>
      </c>
      <c r="U298">
        <v>796</v>
      </c>
      <c r="V298">
        <f t="shared" si="26"/>
        <v>33562.109463367604</v>
      </c>
      <c r="W298">
        <f t="shared" si="27"/>
        <v>14328</v>
      </c>
      <c r="X298">
        <f t="shared" si="28"/>
        <v>-932.28081842687789</v>
      </c>
      <c r="Y298">
        <f t="shared" si="29"/>
        <v>869147.52440668922</v>
      </c>
    </row>
    <row r="299" spans="1:25" x14ac:dyDescent="0.35">
      <c r="A299" s="1">
        <v>41213</v>
      </c>
      <c r="B299">
        <v>6353</v>
      </c>
      <c r="C299">
        <v>4862.8</v>
      </c>
      <c r="D299" s="27">
        <v>27.1</v>
      </c>
      <c r="E299">
        <v>5852</v>
      </c>
      <c r="F299">
        <v>1</v>
      </c>
      <c r="G299">
        <v>5800</v>
      </c>
      <c r="H299">
        <v>0</v>
      </c>
      <c r="I299">
        <f>IF(AND(M299=0,F299=0,H299=0,J299=0,P299=0,K299=0),1,0)</f>
        <v>0</v>
      </c>
      <c r="J299">
        <v>0</v>
      </c>
      <c r="K299">
        <v>0</v>
      </c>
      <c r="L299">
        <v>5019</v>
      </c>
      <c r="M299">
        <v>0</v>
      </c>
      <c r="N299">
        <v>0.5642500290461252</v>
      </c>
      <c r="O299">
        <v>0</v>
      </c>
      <c r="P299">
        <v>0</v>
      </c>
      <c r="Q299">
        <f t="shared" si="24"/>
        <v>5400.9777360475127</v>
      </c>
      <c r="R299">
        <f>Q299-B299</f>
        <v>-952.02226395248726</v>
      </c>
      <c r="S299">
        <f t="shared" si="25"/>
        <v>952.02226395248726</v>
      </c>
      <c r="T299" s="8">
        <f>S299/B299</f>
        <v>0.14985396882614313</v>
      </c>
      <c r="U299">
        <v>1172</v>
      </c>
      <c r="V299">
        <f t="shared" si="26"/>
        <v>68545.603004579083</v>
      </c>
      <c r="W299">
        <f t="shared" si="27"/>
        <v>21096</v>
      </c>
      <c r="X299">
        <f t="shared" si="28"/>
        <v>-1904.0445279049745</v>
      </c>
      <c r="Y299">
        <f t="shared" si="29"/>
        <v>3625385.5642448775</v>
      </c>
    </row>
    <row r="300" spans="1:25" x14ac:dyDescent="0.35">
      <c r="A300" s="1">
        <v>41214</v>
      </c>
      <c r="B300">
        <v>6383</v>
      </c>
      <c r="C300">
        <v>5207.7</v>
      </c>
      <c r="D300" s="27">
        <v>26.7</v>
      </c>
      <c r="E300">
        <v>6591</v>
      </c>
      <c r="F300">
        <v>0</v>
      </c>
      <c r="G300">
        <v>6353</v>
      </c>
      <c r="H300">
        <v>0</v>
      </c>
      <c r="I300">
        <f>IF(AND(M300=0,F300=0,H300=0,J300=0,P300=0,K300=0),1,0)</f>
        <v>0</v>
      </c>
      <c r="J300">
        <v>0</v>
      </c>
      <c r="K300">
        <v>0</v>
      </c>
      <c r="L300">
        <v>5593.833333333333</v>
      </c>
      <c r="M300">
        <v>0</v>
      </c>
      <c r="N300">
        <v>0.50348553502962701</v>
      </c>
      <c r="O300">
        <v>0</v>
      </c>
      <c r="P300">
        <v>1</v>
      </c>
      <c r="Q300">
        <f t="shared" si="24"/>
        <v>6259.0429141547957</v>
      </c>
      <c r="R300">
        <f>Q300-B300</f>
        <v>-123.95708584520435</v>
      </c>
      <c r="S300">
        <f t="shared" si="25"/>
        <v>123.95708584520435</v>
      </c>
      <c r="T300" s="8">
        <f>S300/B300</f>
        <v>1.9419878716152961E-2</v>
      </c>
      <c r="U300">
        <v>938</v>
      </c>
      <c r="V300">
        <f t="shared" si="26"/>
        <v>8924.910180854713</v>
      </c>
      <c r="W300">
        <f t="shared" si="27"/>
        <v>16884</v>
      </c>
      <c r="X300">
        <f t="shared" si="28"/>
        <v>-247.91417169040869</v>
      </c>
      <c r="Y300">
        <f t="shared" si="29"/>
        <v>61461.43652494144</v>
      </c>
    </row>
    <row r="301" spans="1:25" x14ac:dyDescent="0.35">
      <c r="A301" s="1">
        <v>41215</v>
      </c>
      <c r="B301">
        <v>6562</v>
      </c>
      <c r="C301">
        <v>5558.6</v>
      </c>
      <c r="D301" s="27">
        <v>25.9</v>
      </c>
      <c r="E301">
        <v>4628.5</v>
      </c>
      <c r="F301">
        <v>0</v>
      </c>
      <c r="G301">
        <v>6383</v>
      </c>
      <c r="H301">
        <v>0</v>
      </c>
      <c r="I301">
        <f>IF(AND(M301=0,F301=0,H301=0,J301=0,P301=0,K301=0),1,0)</f>
        <v>0</v>
      </c>
      <c r="J301">
        <v>0</v>
      </c>
      <c r="K301">
        <v>1</v>
      </c>
      <c r="L301">
        <v>6178.666666666667</v>
      </c>
      <c r="M301">
        <v>0</v>
      </c>
      <c r="N301">
        <v>0.52079702567677477</v>
      </c>
      <c r="O301">
        <v>0</v>
      </c>
      <c r="P301">
        <v>0</v>
      </c>
      <c r="Q301">
        <f t="shared" si="24"/>
        <v>6135.3805585376485</v>
      </c>
      <c r="R301">
        <f>Q301-B301</f>
        <v>-426.61944146235146</v>
      </c>
      <c r="S301">
        <f t="shared" si="25"/>
        <v>426.61944146235146</v>
      </c>
      <c r="T301" s="8">
        <f>S301/B301</f>
        <v>6.5013630213707929E-2</v>
      </c>
      <c r="U301">
        <v>1139</v>
      </c>
      <c r="V301">
        <f t="shared" si="26"/>
        <v>30716.599785289305</v>
      </c>
      <c r="W301">
        <f t="shared" si="27"/>
        <v>20502</v>
      </c>
      <c r="X301">
        <f t="shared" si="28"/>
        <v>-853.23888292470292</v>
      </c>
      <c r="Y301">
        <f t="shared" si="29"/>
        <v>728016.59133459488</v>
      </c>
    </row>
    <row r="302" spans="1:25" x14ac:dyDescent="0.35">
      <c r="A302" s="1">
        <v>41216</v>
      </c>
      <c r="B302">
        <v>7628</v>
      </c>
      <c r="C302">
        <v>5945.3</v>
      </c>
      <c r="D302" s="27">
        <v>26.9</v>
      </c>
      <c r="E302">
        <v>4628.5</v>
      </c>
      <c r="F302">
        <v>0</v>
      </c>
      <c r="G302">
        <v>6562</v>
      </c>
      <c r="H302">
        <v>1</v>
      </c>
      <c r="I302">
        <f>IF(AND(M302=0,F302=0,H302=0,J302=0,P302=0,K302=0),1,0)</f>
        <v>0</v>
      </c>
      <c r="J302">
        <v>0</v>
      </c>
      <c r="K302">
        <v>0</v>
      </c>
      <c r="L302">
        <v>6432.666666666667</v>
      </c>
      <c r="M302">
        <v>0</v>
      </c>
      <c r="N302">
        <v>0.6238526780527478</v>
      </c>
      <c r="O302">
        <v>1</v>
      </c>
      <c r="P302">
        <v>0</v>
      </c>
      <c r="Q302">
        <f t="shared" si="24"/>
        <v>6717.2610073182532</v>
      </c>
      <c r="R302">
        <f>Q302-B302</f>
        <v>-910.73899268174682</v>
      </c>
      <c r="S302">
        <f t="shared" si="25"/>
        <v>910.73899268174682</v>
      </c>
      <c r="T302" s="8">
        <f>S302/B302</f>
        <v>0.11939420459907536</v>
      </c>
      <c r="U302">
        <v>800</v>
      </c>
      <c r="V302">
        <f t="shared" si="26"/>
        <v>65573.207473085771</v>
      </c>
      <c r="W302">
        <f t="shared" si="27"/>
        <v>14400</v>
      </c>
      <c r="X302">
        <f t="shared" si="28"/>
        <v>-1821.4779853634936</v>
      </c>
      <c r="Y302">
        <f t="shared" si="29"/>
        <v>3317782.0511638517</v>
      </c>
    </row>
    <row r="303" spans="1:25" x14ac:dyDescent="0.35">
      <c r="A303" s="1">
        <v>41217</v>
      </c>
      <c r="B303">
        <v>7951</v>
      </c>
      <c r="C303">
        <v>6545.2</v>
      </c>
      <c r="D303" s="27">
        <v>25.8</v>
      </c>
      <c r="E303">
        <v>4628.5</v>
      </c>
      <c r="F303">
        <v>0</v>
      </c>
      <c r="G303">
        <v>7628</v>
      </c>
      <c r="H303">
        <v>0</v>
      </c>
      <c r="I303">
        <f>IF(AND(M303=0,F303=0,H303=0,J303=0,P303=0,K303=0),1,0)</f>
        <v>1</v>
      </c>
      <c r="J303">
        <v>0</v>
      </c>
      <c r="K303">
        <v>0</v>
      </c>
      <c r="L303">
        <v>6857.666666666667</v>
      </c>
      <c r="M303">
        <v>0</v>
      </c>
      <c r="N303">
        <v>0.53752759381898452</v>
      </c>
      <c r="O303">
        <v>1</v>
      </c>
      <c r="P303">
        <v>0</v>
      </c>
      <c r="Q303">
        <f t="shared" si="24"/>
        <v>7094.0933821996905</v>
      </c>
      <c r="R303">
        <f>Q303-B303</f>
        <v>-856.9066178003095</v>
      </c>
      <c r="S303">
        <f t="shared" si="25"/>
        <v>856.9066178003095</v>
      </c>
      <c r="T303" s="8">
        <f>S303/B303</f>
        <v>0.10777343954223488</v>
      </c>
      <c r="U303">
        <v>385</v>
      </c>
      <c r="V303">
        <f t="shared" si="26"/>
        <v>61697.276481622284</v>
      </c>
      <c r="W303">
        <f t="shared" si="27"/>
        <v>6930</v>
      </c>
      <c r="X303">
        <f t="shared" si="28"/>
        <v>-1713.813235600619</v>
      </c>
      <c r="Y303">
        <f t="shared" si="29"/>
        <v>2937155.8065198627</v>
      </c>
    </row>
    <row r="304" spans="1:25" x14ac:dyDescent="0.35">
      <c r="A304" s="1">
        <v>41218</v>
      </c>
      <c r="B304">
        <v>4925</v>
      </c>
      <c r="C304">
        <v>6975.4</v>
      </c>
      <c r="D304" s="27">
        <v>25.8</v>
      </c>
      <c r="E304">
        <v>4628.5</v>
      </c>
      <c r="F304">
        <v>0</v>
      </c>
      <c r="G304">
        <v>7951</v>
      </c>
      <c r="H304">
        <v>0</v>
      </c>
      <c r="I304">
        <f>IF(AND(M304=0,F304=0,H304=0,J304=0,P304=0,K304=0),1,0)</f>
        <v>0</v>
      </c>
      <c r="J304">
        <v>1</v>
      </c>
      <c r="K304">
        <v>0</v>
      </c>
      <c r="L304">
        <v>7380.333333333333</v>
      </c>
      <c r="M304">
        <v>0</v>
      </c>
      <c r="N304">
        <v>0.14842570001161845</v>
      </c>
      <c r="O304">
        <v>0</v>
      </c>
      <c r="P304">
        <v>0</v>
      </c>
      <c r="Q304">
        <f t="shared" si="24"/>
        <v>6270.4495681208864</v>
      </c>
      <c r="R304">
        <f>Q304-B304</f>
        <v>1345.4495681208864</v>
      </c>
      <c r="S304">
        <f t="shared" si="25"/>
        <v>1345.4495681208864</v>
      </c>
      <c r="T304" s="8">
        <f>S304/B304</f>
        <v>0.27318772956769266</v>
      </c>
      <c r="U304">
        <v>1585</v>
      </c>
      <c r="V304">
        <f t="shared" si="26"/>
        <v>24218.092226175955</v>
      </c>
      <c r="W304">
        <f t="shared" si="27"/>
        <v>28530</v>
      </c>
      <c r="X304">
        <f t="shared" si="28"/>
        <v>1345.4495681208864</v>
      </c>
      <c r="Y304">
        <f t="shared" si="29"/>
        <v>1810234.5403566798</v>
      </c>
    </row>
    <row r="305" spans="1:25" x14ac:dyDescent="0.35">
      <c r="A305" s="1">
        <v>41219</v>
      </c>
      <c r="B305">
        <v>5084</v>
      </c>
      <c r="C305">
        <v>6689.8</v>
      </c>
      <c r="D305" s="27">
        <v>26.1</v>
      </c>
      <c r="E305">
        <v>5800</v>
      </c>
      <c r="F305">
        <v>0</v>
      </c>
      <c r="G305">
        <v>4925</v>
      </c>
      <c r="H305">
        <v>0</v>
      </c>
      <c r="I305">
        <f>IF(AND(M305=0,F305=0,H305=0,J305=0,P305=0,K305=0),1,0)</f>
        <v>0</v>
      </c>
      <c r="J305">
        <v>0</v>
      </c>
      <c r="K305">
        <v>0</v>
      </c>
      <c r="L305">
        <v>6834.666666666667</v>
      </c>
      <c r="M305">
        <v>1</v>
      </c>
      <c r="N305">
        <v>0.51847333565702336</v>
      </c>
      <c r="O305">
        <v>0</v>
      </c>
      <c r="P305">
        <v>0</v>
      </c>
      <c r="Q305">
        <f t="shared" si="24"/>
        <v>6216.3234381997227</v>
      </c>
      <c r="R305">
        <f>Q305-B305</f>
        <v>1132.3234381997227</v>
      </c>
      <c r="S305">
        <f t="shared" si="25"/>
        <v>1132.3234381997227</v>
      </c>
      <c r="T305" s="8">
        <f>S305/B305</f>
        <v>0.22272294221080305</v>
      </c>
      <c r="U305">
        <v>1921</v>
      </c>
      <c r="V305">
        <f t="shared" si="26"/>
        <v>20381.821887595008</v>
      </c>
      <c r="W305">
        <f t="shared" si="27"/>
        <v>34578</v>
      </c>
      <c r="X305">
        <f t="shared" si="28"/>
        <v>1132.3234381997227</v>
      </c>
      <c r="Y305">
        <f t="shared" si="29"/>
        <v>1282156.3686964412</v>
      </c>
    </row>
    <row r="306" spans="1:25" x14ac:dyDescent="0.35">
      <c r="A306" s="1">
        <v>41220</v>
      </c>
      <c r="B306">
        <v>5097</v>
      </c>
      <c r="C306">
        <v>6430</v>
      </c>
      <c r="D306" s="27">
        <v>26.1</v>
      </c>
      <c r="E306">
        <v>6353</v>
      </c>
      <c r="F306">
        <v>1</v>
      </c>
      <c r="G306">
        <v>5084</v>
      </c>
      <c r="H306">
        <v>0</v>
      </c>
      <c r="I306">
        <f>IF(AND(M306=0,F306=0,H306=0,J306=0,P306=0,K306=0),1,0)</f>
        <v>0</v>
      </c>
      <c r="J306">
        <v>0</v>
      </c>
      <c r="K306">
        <v>0</v>
      </c>
      <c r="L306">
        <v>5986.666666666667</v>
      </c>
      <c r="M306">
        <v>0</v>
      </c>
      <c r="N306">
        <v>0.50151039851283841</v>
      </c>
      <c r="O306">
        <v>0</v>
      </c>
      <c r="P306">
        <v>0</v>
      </c>
      <c r="Q306">
        <f t="shared" si="24"/>
        <v>5917.0955463068858</v>
      </c>
      <c r="R306">
        <f>Q306-B306</f>
        <v>820.09554630688581</v>
      </c>
      <c r="S306">
        <f t="shared" si="25"/>
        <v>820.09554630688581</v>
      </c>
      <c r="T306" s="8">
        <f>S306/B306</f>
        <v>0.16089769399781947</v>
      </c>
      <c r="U306">
        <v>2653</v>
      </c>
      <c r="V306">
        <f t="shared" si="26"/>
        <v>14761.719833523945</v>
      </c>
      <c r="W306">
        <f t="shared" si="27"/>
        <v>47754</v>
      </c>
      <c r="X306">
        <f t="shared" si="28"/>
        <v>820.09554630688581</v>
      </c>
      <c r="Y306">
        <f t="shared" si="29"/>
        <v>672556.70507238945</v>
      </c>
    </row>
    <row r="307" spans="1:25" x14ac:dyDescent="0.35">
      <c r="A307" s="1">
        <v>41221</v>
      </c>
      <c r="B307">
        <v>5462</v>
      </c>
      <c r="C307">
        <v>6137</v>
      </c>
      <c r="D307" s="27">
        <v>26.9</v>
      </c>
      <c r="E307">
        <v>6383</v>
      </c>
      <c r="F307">
        <v>0</v>
      </c>
      <c r="G307">
        <v>5097</v>
      </c>
      <c r="H307">
        <v>0</v>
      </c>
      <c r="I307">
        <f>IF(AND(M307=0,F307=0,H307=0,J307=0,P307=0,K307=0),1,0)</f>
        <v>0</v>
      </c>
      <c r="J307">
        <v>0</v>
      </c>
      <c r="K307">
        <v>0</v>
      </c>
      <c r="L307">
        <v>5035.333333333333</v>
      </c>
      <c r="M307">
        <v>0</v>
      </c>
      <c r="N307">
        <v>0.54240734286046244</v>
      </c>
      <c r="O307">
        <v>0</v>
      </c>
      <c r="P307">
        <v>1</v>
      </c>
      <c r="Q307">
        <f t="shared" si="24"/>
        <v>6193.4883771534951</v>
      </c>
      <c r="R307">
        <f>Q307-B307</f>
        <v>731.48837715349509</v>
      </c>
      <c r="S307">
        <f t="shared" si="25"/>
        <v>731.48837715349509</v>
      </c>
      <c r="T307" s="8">
        <f>S307/B307</f>
        <v>0.13392317414014923</v>
      </c>
      <c r="U307">
        <v>1188</v>
      </c>
      <c r="V307">
        <f t="shared" si="26"/>
        <v>13166.790788762912</v>
      </c>
      <c r="W307">
        <f t="shared" si="27"/>
        <v>21384</v>
      </c>
      <c r="X307">
        <f t="shared" si="28"/>
        <v>731.48837715349509</v>
      </c>
      <c r="Y307">
        <f t="shared" si="29"/>
        <v>535075.24591065384</v>
      </c>
    </row>
    <row r="308" spans="1:25" x14ac:dyDescent="0.35">
      <c r="A308" s="1">
        <v>41222</v>
      </c>
      <c r="B308">
        <v>6114</v>
      </c>
      <c r="C308">
        <v>5703.8</v>
      </c>
      <c r="D308" s="27">
        <v>26.8</v>
      </c>
      <c r="E308">
        <v>6562</v>
      </c>
      <c r="F308">
        <v>0</v>
      </c>
      <c r="G308">
        <v>5462</v>
      </c>
      <c r="H308">
        <v>0</v>
      </c>
      <c r="I308">
        <f>IF(AND(M308=0,F308=0,H308=0,J308=0,P308=0,K308=0),1,0)</f>
        <v>0</v>
      </c>
      <c r="J308">
        <v>0</v>
      </c>
      <c r="K308">
        <v>1</v>
      </c>
      <c r="L308">
        <v>5214.333333333333</v>
      </c>
      <c r="M308">
        <v>0</v>
      </c>
      <c r="N308">
        <v>0.57575229464389455</v>
      </c>
      <c r="O308">
        <v>0</v>
      </c>
      <c r="P308">
        <v>0</v>
      </c>
      <c r="Q308">
        <f t="shared" si="24"/>
        <v>6373.3000128515405</v>
      </c>
      <c r="R308">
        <f>Q308-B308</f>
        <v>259.30001285154049</v>
      </c>
      <c r="S308">
        <f t="shared" si="25"/>
        <v>259.30001285154049</v>
      </c>
      <c r="T308" s="8">
        <f>S308/B308</f>
        <v>4.2410862422561417E-2</v>
      </c>
      <c r="U308">
        <v>578</v>
      </c>
      <c r="V308">
        <f t="shared" si="26"/>
        <v>4667.4002313277288</v>
      </c>
      <c r="W308">
        <f t="shared" si="27"/>
        <v>10404</v>
      </c>
      <c r="X308">
        <f t="shared" si="28"/>
        <v>259.30001285154049</v>
      </c>
      <c r="Y308">
        <f t="shared" si="29"/>
        <v>67236.496664809063</v>
      </c>
    </row>
    <row r="309" spans="1:25" x14ac:dyDescent="0.35">
      <c r="A309" s="1">
        <v>41223</v>
      </c>
      <c r="B309">
        <v>6373</v>
      </c>
      <c r="C309">
        <v>5336.4</v>
      </c>
      <c r="D309" s="27">
        <v>27.3</v>
      </c>
      <c r="E309">
        <v>7628</v>
      </c>
      <c r="F309">
        <v>0</v>
      </c>
      <c r="G309">
        <v>6114</v>
      </c>
      <c r="H309">
        <v>1</v>
      </c>
      <c r="I309">
        <f>IF(AND(M309=0,F309=0,H309=0,J309=0,P309=0,K309=0),1,0)</f>
        <v>0</v>
      </c>
      <c r="J309">
        <v>0</v>
      </c>
      <c r="K309">
        <v>0</v>
      </c>
      <c r="L309">
        <v>5557.666666666667</v>
      </c>
      <c r="M309">
        <v>0</v>
      </c>
      <c r="N309">
        <v>0.5300917857557802</v>
      </c>
      <c r="O309">
        <v>1</v>
      </c>
      <c r="P309">
        <v>0</v>
      </c>
      <c r="Q309">
        <f t="shared" si="24"/>
        <v>7047.3944180882536</v>
      </c>
      <c r="R309">
        <f>Q309-B309</f>
        <v>674.39441808825359</v>
      </c>
      <c r="S309">
        <f t="shared" si="25"/>
        <v>674.39441808825359</v>
      </c>
      <c r="T309" s="8">
        <f>S309/B309</f>
        <v>0.10582055830664579</v>
      </c>
      <c r="U309">
        <v>1160</v>
      </c>
      <c r="V309">
        <f t="shared" si="26"/>
        <v>12139.099525588565</v>
      </c>
      <c r="W309">
        <f t="shared" si="27"/>
        <v>20880</v>
      </c>
      <c r="X309">
        <f t="shared" si="28"/>
        <v>674.39441808825359</v>
      </c>
      <c r="Y309">
        <f t="shared" si="29"/>
        <v>454807.83114859415</v>
      </c>
    </row>
    <row r="310" spans="1:25" x14ac:dyDescent="0.35">
      <c r="A310" s="1">
        <v>41224</v>
      </c>
      <c r="B310">
        <v>6479</v>
      </c>
      <c r="C310">
        <v>5626</v>
      </c>
      <c r="D310" s="27">
        <v>26.7</v>
      </c>
      <c r="E310">
        <v>7951</v>
      </c>
      <c r="F310">
        <v>0</v>
      </c>
      <c r="G310">
        <v>6373</v>
      </c>
      <c r="H310">
        <v>0</v>
      </c>
      <c r="I310">
        <f>IF(AND(M310=0,F310=0,H310=0,J310=0,P310=0,K310=0),1,0)</f>
        <v>1</v>
      </c>
      <c r="J310">
        <v>0</v>
      </c>
      <c r="K310">
        <v>0</v>
      </c>
      <c r="L310">
        <v>5983</v>
      </c>
      <c r="M310">
        <v>0</v>
      </c>
      <c r="N310">
        <v>0.51231555710468224</v>
      </c>
      <c r="O310">
        <v>1</v>
      </c>
      <c r="P310">
        <v>0</v>
      </c>
      <c r="Q310">
        <f t="shared" si="24"/>
        <v>7128.9476597700896</v>
      </c>
      <c r="R310">
        <f>Q310-B310</f>
        <v>649.94765977008956</v>
      </c>
      <c r="S310">
        <f t="shared" si="25"/>
        <v>649.94765977008956</v>
      </c>
      <c r="T310" s="8">
        <f>S310/B310</f>
        <v>0.10031604565057718</v>
      </c>
      <c r="U310">
        <v>1046</v>
      </c>
      <c r="V310">
        <f t="shared" si="26"/>
        <v>11699.057875861612</v>
      </c>
      <c r="W310">
        <f t="shared" si="27"/>
        <v>18828</v>
      </c>
      <c r="X310">
        <f t="shared" si="28"/>
        <v>649.94765977008956</v>
      </c>
      <c r="Y310">
        <f t="shared" si="29"/>
        <v>422431.96044061607</v>
      </c>
    </row>
    <row r="311" spans="1:25" x14ac:dyDescent="0.35">
      <c r="A311" s="1">
        <v>41225</v>
      </c>
      <c r="B311">
        <v>4343</v>
      </c>
      <c r="C311">
        <v>5905</v>
      </c>
      <c r="D311" s="27">
        <v>25.6</v>
      </c>
      <c r="E311">
        <v>4925</v>
      </c>
      <c r="F311">
        <v>0</v>
      </c>
      <c r="G311">
        <v>6479</v>
      </c>
      <c r="H311">
        <v>0</v>
      </c>
      <c r="I311">
        <f>IF(AND(M311=0,F311=0,H311=0,J311=0,P311=0,K311=0),1,0)</f>
        <v>0</v>
      </c>
      <c r="J311">
        <v>1</v>
      </c>
      <c r="K311">
        <v>0</v>
      </c>
      <c r="L311">
        <v>6322</v>
      </c>
      <c r="M311">
        <v>0</v>
      </c>
      <c r="N311">
        <v>0.25182990589055421</v>
      </c>
      <c r="O311">
        <v>0</v>
      </c>
      <c r="P311">
        <v>0</v>
      </c>
      <c r="Q311">
        <f t="shared" si="24"/>
        <v>5448.9985984008235</v>
      </c>
      <c r="R311">
        <f>Q311-B311</f>
        <v>1105.9985984008235</v>
      </c>
      <c r="S311">
        <f t="shared" si="25"/>
        <v>1105.9985984008235</v>
      </c>
      <c r="T311" s="8">
        <f>S311/B311</f>
        <v>0.25466235284384608</v>
      </c>
      <c r="U311">
        <v>1677</v>
      </c>
      <c r="V311">
        <f t="shared" si="26"/>
        <v>19907.974771214824</v>
      </c>
      <c r="W311">
        <f t="shared" si="27"/>
        <v>30186</v>
      </c>
      <c r="X311">
        <f t="shared" si="28"/>
        <v>1105.9985984008235</v>
      </c>
      <c r="Y311">
        <f t="shared" si="29"/>
        <v>1223232.8996645862</v>
      </c>
    </row>
    <row r="312" spans="1:25" x14ac:dyDescent="0.35">
      <c r="A312" s="1">
        <v>41226</v>
      </c>
      <c r="B312">
        <v>5596</v>
      </c>
      <c r="C312">
        <v>5754.2</v>
      </c>
      <c r="D312" s="27">
        <v>25.6</v>
      </c>
      <c r="E312">
        <v>5084</v>
      </c>
      <c r="F312">
        <v>0</v>
      </c>
      <c r="G312">
        <v>4343</v>
      </c>
      <c r="H312">
        <v>0</v>
      </c>
      <c r="I312">
        <f>IF(AND(M312=0,F312=0,H312=0,J312=0,P312=0,K312=0),1,0)</f>
        <v>0</v>
      </c>
      <c r="J312">
        <v>0</v>
      </c>
      <c r="K312">
        <v>0</v>
      </c>
      <c r="L312">
        <v>5731.666666666667</v>
      </c>
      <c r="M312">
        <v>1</v>
      </c>
      <c r="N312">
        <v>0.64557917973742307</v>
      </c>
      <c r="O312">
        <v>0</v>
      </c>
      <c r="P312">
        <v>0</v>
      </c>
      <c r="Q312">
        <f t="shared" si="24"/>
        <v>5483.9337315301273</v>
      </c>
      <c r="R312">
        <f>Q312-B312</f>
        <v>-112.06626846987274</v>
      </c>
      <c r="S312">
        <f t="shared" si="25"/>
        <v>112.06626846987274</v>
      </c>
      <c r="T312" s="8">
        <f>S312/B312</f>
        <v>2.0026138039648454E-2</v>
      </c>
      <c r="U312">
        <v>1166</v>
      </c>
      <c r="V312">
        <f t="shared" si="26"/>
        <v>8068.7713298308372</v>
      </c>
      <c r="W312">
        <f t="shared" si="27"/>
        <v>20988</v>
      </c>
      <c r="X312">
        <f t="shared" si="28"/>
        <v>-224.13253693974548</v>
      </c>
      <c r="Y312">
        <f t="shared" si="29"/>
        <v>50235.394115046372</v>
      </c>
    </row>
    <row r="313" spans="1:25" x14ac:dyDescent="0.35">
      <c r="A313" s="1">
        <v>41227</v>
      </c>
      <c r="B313">
        <v>4999</v>
      </c>
      <c r="C313">
        <v>5781</v>
      </c>
      <c r="D313" s="27">
        <v>24.5</v>
      </c>
      <c r="E313">
        <v>5097</v>
      </c>
      <c r="F313">
        <v>1</v>
      </c>
      <c r="G313">
        <v>5596</v>
      </c>
      <c r="H313">
        <v>0</v>
      </c>
      <c r="I313">
        <f>IF(AND(M313=0,F313=0,H313=0,J313=0,P313=0,K313=0),1,0)</f>
        <v>0</v>
      </c>
      <c r="J313">
        <v>0</v>
      </c>
      <c r="K313">
        <v>0</v>
      </c>
      <c r="L313">
        <v>5472.666666666667</v>
      </c>
      <c r="M313">
        <v>0</v>
      </c>
      <c r="N313">
        <v>0.43063785291042173</v>
      </c>
      <c r="O313">
        <v>0</v>
      </c>
      <c r="P313">
        <v>0</v>
      </c>
      <c r="Q313">
        <f t="shared" si="24"/>
        <v>5502.8448574230097</v>
      </c>
      <c r="R313">
        <f>Q313-B313</f>
        <v>503.84485742300967</v>
      </c>
      <c r="S313">
        <f t="shared" si="25"/>
        <v>503.84485742300967</v>
      </c>
      <c r="T313" s="8">
        <f>S313/B313</f>
        <v>0.10078912931046402</v>
      </c>
      <c r="U313">
        <v>1322</v>
      </c>
      <c r="V313">
        <f t="shared" si="26"/>
        <v>9069.2074336141741</v>
      </c>
      <c r="W313">
        <f t="shared" si="27"/>
        <v>23796</v>
      </c>
      <c r="X313">
        <f t="shared" si="28"/>
        <v>503.84485742300967</v>
      </c>
      <c r="Y313">
        <f t="shared" si="29"/>
        <v>253859.64035161294</v>
      </c>
    </row>
    <row r="314" spans="1:25" x14ac:dyDescent="0.35">
      <c r="A314" s="1">
        <v>41228</v>
      </c>
      <c r="B314">
        <v>5279</v>
      </c>
      <c r="C314">
        <v>5558</v>
      </c>
      <c r="D314" s="29">
        <v>24.6</v>
      </c>
      <c r="E314">
        <v>5462</v>
      </c>
      <c r="F314">
        <v>0</v>
      </c>
      <c r="G314">
        <v>4999</v>
      </c>
      <c r="H314">
        <v>0</v>
      </c>
      <c r="I314">
        <f>IF(AND(M314=0,F314=0,H314=0,J314=0,P314=0,K314=0),1,0)</f>
        <v>0</v>
      </c>
      <c r="J314">
        <v>0</v>
      </c>
      <c r="K314">
        <v>0</v>
      </c>
      <c r="L314">
        <v>4979.333333333333</v>
      </c>
      <c r="M314">
        <v>0</v>
      </c>
      <c r="N314">
        <v>0.5325316602765191</v>
      </c>
      <c r="O314">
        <v>0</v>
      </c>
      <c r="P314">
        <v>1</v>
      </c>
      <c r="Q314">
        <f t="shared" si="24"/>
        <v>5689.7796093735815</v>
      </c>
      <c r="R314">
        <f>Q314-B314</f>
        <v>410.77960937358148</v>
      </c>
      <c r="S314">
        <f t="shared" si="25"/>
        <v>410.77960937358148</v>
      </c>
      <c r="T314" s="8">
        <f>S314/B314</f>
        <v>7.7813905924148788E-2</v>
      </c>
      <c r="U314">
        <v>1503</v>
      </c>
      <c r="V314">
        <f t="shared" si="26"/>
        <v>7394.0329687244666</v>
      </c>
      <c r="W314">
        <f t="shared" si="27"/>
        <v>27054</v>
      </c>
      <c r="X314">
        <f t="shared" si="28"/>
        <v>410.77960937358148</v>
      </c>
      <c r="Y314">
        <f t="shared" si="29"/>
        <v>168739.88747711218</v>
      </c>
    </row>
    <row r="315" spans="1:25" x14ac:dyDescent="0.35">
      <c r="A315" s="1">
        <v>41229</v>
      </c>
      <c r="B315">
        <v>5432</v>
      </c>
      <c r="C315">
        <v>5339.2</v>
      </c>
      <c r="D315" s="29">
        <v>25.3</v>
      </c>
      <c r="E315">
        <v>6114</v>
      </c>
      <c r="F315">
        <v>0</v>
      </c>
      <c r="G315">
        <v>5279</v>
      </c>
      <c r="H315">
        <v>0</v>
      </c>
      <c r="I315">
        <f>IF(AND(M315=0,F315=0,H315=0,J315=0,P315=0,K315=0),1,0)</f>
        <v>0</v>
      </c>
      <c r="J315">
        <v>0</v>
      </c>
      <c r="K315">
        <v>1</v>
      </c>
      <c r="L315">
        <v>5291.333333333333</v>
      </c>
      <c r="M315">
        <v>0</v>
      </c>
      <c r="N315">
        <v>0.51777622865109796</v>
      </c>
      <c r="O315">
        <v>0</v>
      </c>
      <c r="P315">
        <v>0</v>
      </c>
      <c r="Q315">
        <f t="shared" si="24"/>
        <v>6049.0517664569852</v>
      </c>
      <c r="R315">
        <f>Q315-B315</f>
        <v>617.05176645698521</v>
      </c>
      <c r="S315">
        <f t="shared" si="25"/>
        <v>617.05176645698521</v>
      </c>
      <c r="T315" s="8">
        <f>S315/B315</f>
        <v>0.11359568601932718</v>
      </c>
      <c r="U315">
        <v>1383</v>
      </c>
      <c r="V315">
        <f t="shared" si="26"/>
        <v>11106.931796225734</v>
      </c>
      <c r="W315">
        <f t="shared" si="27"/>
        <v>24894</v>
      </c>
      <c r="X315">
        <f t="shared" si="28"/>
        <v>617.05176645698521</v>
      </c>
      <c r="Y315">
        <f t="shared" si="29"/>
        <v>380752.88248768583</v>
      </c>
    </row>
    <row r="316" spans="1:25" x14ac:dyDescent="0.35">
      <c r="A316" s="1">
        <v>41230</v>
      </c>
      <c r="B316">
        <v>6584</v>
      </c>
      <c r="C316">
        <v>5129.8</v>
      </c>
      <c r="D316" s="27">
        <v>25.8</v>
      </c>
      <c r="E316">
        <v>6373</v>
      </c>
      <c r="F316">
        <v>0</v>
      </c>
      <c r="G316">
        <v>5432</v>
      </c>
      <c r="H316">
        <v>1</v>
      </c>
      <c r="I316">
        <f>IF(AND(M316=0,F316=0,H316=0,J316=0,P316=0,K316=0),1,0)</f>
        <v>0</v>
      </c>
      <c r="J316">
        <v>0</v>
      </c>
      <c r="K316">
        <v>0</v>
      </c>
      <c r="L316">
        <v>5236.666666666667</v>
      </c>
      <c r="M316">
        <v>0</v>
      </c>
      <c r="N316">
        <v>0.63384454513767863</v>
      </c>
      <c r="O316">
        <v>1</v>
      </c>
      <c r="P316">
        <v>0</v>
      </c>
      <c r="Q316">
        <f t="shared" si="24"/>
        <v>6439.6946259460728</v>
      </c>
      <c r="R316">
        <f>Q316-B316</f>
        <v>-144.30537405392715</v>
      </c>
      <c r="S316">
        <f t="shared" si="25"/>
        <v>144.30537405392715</v>
      </c>
      <c r="T316" s="8">
        <f>S316/B316</f>
        <v>2.1917584151568522E-2</v>
      </c>
      <c r="U316">
        <v>1212</v>
      </c>
      <c r="V316">
        <f t="shared" si="26"/>
        <v>10389.986931882755</v>
      </c>
      <c r="W316">
        <f t="shared" si="27"/>
        <v>21816</v>
      </c>
      <c r="X316">
        <f t="shared" si="28"/>
        <v>-288.61074810785431</v>
      </c>
      <c r="Y316">
        <f t="shared" si="29"/>
        <v>83296.163923375323</v>
      </c>
    </row>
    <row r="317" spans="1:25" x14ac:dyDescent="0.35">
      <c r="A317" s="1">
        <v>41231</v>
      </c>
      <c r="B317">
        <v>6661</v>
      </c>
      <c r="C317">
        <v>5578</v>
      </c>
      <c r="D317" s="27">
        <v>26.3</v>
      </c>
      <c r="E317">
        <v>6479</v>
      </c>
      <c r="F317">
        <v>0</v>
      </c>
      <c r="G317">
        <v>6584</v>
      </c>
      <c r="H317">
        <v>0</v>
      </c>
      <c r="I317">
        <f>IF(AND(M317=0,F317=0,H317=0,J317=0,P317=0,K317=0),1,0)</f>
        <v>1</v>
      </c>
      <c r="J317">
        <v>0</v>
      </c>
      <c r="K317">
        <v>0</v>
      </c>
      <c r="L317">
        <v>5765</v>
      </c>
      <c r="M317">
        <v>0</v>
      </c>
      <c r="N317">
        <v>0.50894620657604273</v>
      </c>
      <c r="O317">
        <v>1</v>
      </c>
      <c r="P317">
        <v>0</v>
      </c>
      <c r="Q317">
        <f t="shared" si="24"/>
        <v>6822.7408908029329</v>
      </c>
      <c r="R317">
        <f>Q317-B317</f>
        <v>161.74089080293288</v>
      </c>
      <c r="S317">
        <f t="shared" si="25"/>
        <v>161.74089080293288</v>
      </c>
      <c r="T317" s="8">
        <f>S317/B317</f>
        <v>2.428177312759839E-2</v>
      </c>
      <c r="U317">
        <v>1206</v>
      </c>
      <c r="V317">
        <f t="shared" si="26"/>
        <v>2911.3360344527919</v>
      </c>
      <c r="W317">
        <f t="shared" si="27"/>
        <v>21708</v>
      </c>
      <c r="X317">
        <f t="shared" si="28"/>
        <v>161.74089080293288</v>
      </c>
      <c r="Y317">
        <f t="shared" si="29"/>
        <v>26160.115757726257</v>
      </c>
    </row>
    <row r="318" spans="1:25" x14ac:dyDescent="0.35">
      <c r="A318" s="1">
        <v>41232</v>
      </c>
      <c r="B318">
        <v>4297</v>
      </c>
      <c r="C318">
        <v>5791</v>
      </c>
      <c r="D318" s="27">
        <v>24.2</v>
      </c>
      <c r="E318">
        <v>4343</v>
      </c>
      <c r="F318">
        <v>0</v>
      </c>
      <c r="G318">
        <v>6661</v>
      </c>
      <c r="H318">
        <v>0</v>
      </c>
      <c r="I318">
        <f>IF(AND(M318=0,F318=0,H318=0,J318=0,P318=0,K318=0),1,0)</f>
        <v>0</v>
      </c>
      <c r="J318">
        <v>1</v>
      </c>
      <c r="K318">
        <v>0</v>
      </c>
      <c r="L318">
        <v>6225.666666666667</v>
      </c>
      <c r="M318">
        <v>0</v>
      </c>
      <c r="N318">
        <v>0.22533983966538865</v>
      </c>
      <c r="O318">
        <v>0</v>
      </c>
      <c r="P318">
        <v>0</v>
      </c>
      <c r="Q318">
        <f t="shared" si="24"/>
        <v>5308.62388132655</v>
      </c>
      <c r="R318">
        <f>Q318-B318</f>
        <v>1011.62388132655</v>
      </c>
      <c r="S318">
        <f t="shared" si="25"/>
        <v>1011.62388132655</v>
      </c>
      <c r="T318" s="8">
        <f>S318/B318</f>
        <v>0.23542561818164998</v>
      </c>
      <c r="U318">
        <v>1480</v>
      </c>
      <c r="V318">
        <f t="shared" si="26"/>
        <v>18209.229863877899</v>
      </c>
      <c r="W318">
        <f t="shared" si="27"/>
        <v>26640</v>
      </c>
      <c r="X318">
        <f t="shared" si="28"/>
        <v>1011.62388132655</v>
      </c>
      <c r="Y318">
        <f t="shared" si="29"/>
        <v>1023382.8772701937</v>
      </c>
    </row>
    <row r="319" spans="1:25" x14ac:dyDescent="0.35">
      <c r="A319" s="1">
        <v>41233</v>
      </c>
      <c r="B319">
        <v>5112</v>
      </c>
      <c r="C319">
        <v>5650.6</v>
      </c>
      <c r="D319" s="27">
        <v>22.4</v>
      </c>
      <c r="E319">
        <v>5596</v>
      </c>
      <c r="F319">
        <v>0</v>
      </c>
      <c r="G319">
        <v>4297</v>
      </c>
      <c r="H319">
        <v>0</v>
      </c>
      <c r="I319">
        <f>IF(AND(M319=0,F319=0,H319=0,J319=0,P319=0,K319=0),1,0)</f>
        <v>0</v>
      </c>
      <c r="J319">
        <v>0</v>
      </c>
      <c r="K319">
        <v>0</v>
      </c>
      <c r="L319">
        <v>5847.333333333333</v>
      </c>
      <c r="M319">
        <v>1</v>
      </c>
      <c r="N319">
        <v>0.5946903683048681</v>
      </c>
      <c r="O319">
        <v>0</v>
      </c>
      <c r="P319">
        <v>0</v>
      </c>
      <c r="Q319">
        <f t="shared" si="24"/>
        <v>5518.747320736823</v>
      </c>
      <c r="R319">
        <f>Q319-B319</f>
        <v>406.74732073682299</v>
      </c>
      <c r="S319">
        <f t="shared" si="25"/>
        <v>406.74732073682299</v>
      </c>
      <c r="T319" s="8">
        <f>S319/B319</f>
        <v>7.9567159768549098E-2</v>
      </c>
      <c r="U319">
        <v>1683</v>
      </c>
      <c r="V319">
        <f t="shared" si="26"/>
        <v>7321.4517732628137</v>
      </c>
      <c r="W319">
        <f t="shared" si="27"/>
        <v>30294</v>
      </c>
      <c r="X319">
        <f t="shared" si="28"/>
        <v>406.74732073682299</v>
      </c>
      <c r="Y319">
        <f t="shared" si="29"/>
        <v>165443.38292658396</v>
      </c>
    </row>
    <row r="320" spans="1:25" x14ac:dyDescent="0.35">
      <c r="A320" s="1">
        <v>41234</v>
      </c>
      <c r="B320">
        <v>4905</v>
      </c>
      <c r="C320">
        <v>5617.2</v>
      </c>
      <c r="D320" s="27">
        <v>22.8</v>
      </c>
      <c r="E320">
        <v>4999</v>
      </c>
      <c r="F320">
        <v>1</v>
      </c>
      <c r="G320">
        <v>5112</v>
      </c>
      <c r="H320">
        <v>0</v>
      </c>
      <c r="I320">
        <f>IF(AND(M320=0,F320=0,H320=0,J320=0,P320=0,K320=0),1,0)</f>
        <v>0</v>
      </c>
      <c r="J320">
        <v>0</v>
      </c>
      <c r="K320">
        <v>0</v>
      </c>
      <c r="L320">
        <v>5356.666666666667</v>
      </c>
      <c r="M320">
        <v>0</v>
      </c>
      <c r="N320">
        <v>0.47594980829557337</v>
      </c>
      <c r="O320">
        <v>0</v>
      </c>
      <c r="P320">
        <v>0</v>
      </c>
      <c r="Q320">
        <f t="shared" si="24"/>
        <v>5246.4906540896827</v>
      </c>
      <c r="R320">
        <f>Q320-B320</f>
        <v>341.49065408968272</v>
      </c>
      <c r="S320">
        <f t="shared" si="25"/>
        <v>341.49065408968272</v>
      </c>
      <c r="T320" s="8">
        <f>S320/B320</f>
        <v>6.9620928458650908E-2</v>
      </c>
      <c r="U320">
        <v>1760</v>
      </c>
      <c r="V320">
        <f t="shared" si="26"/>
        <v>6146.831773614289</v>
      </c>
      <c r="W320">
        <f t="shared" si="27"/>
        <v>31680</v>
      </c>
      <c r="X320">
        <f t="shared" si="28"/>
        <v>341.49065408968272</v>
      </c>
      <c r="Y320">
        <f t="shared" si="29"/>
        <v>116615.86683059933</v>
      </c>
    </row>
    <row r="321" spans="1:25" x14ac:dyDescent="0.35">
      <c r="A321" s="1">
        <v>41235</v>
      </c>
      <c r="B321">
        <v>5279</v>
      </c>
      <c r="C321">
        <v>5511.8</v>
      </c>
      <c r="D321" s="27">
        <v>24.1</v>
      </c>
      <c r="E321">
        <v>5279</v>
      </c>
      <c r="F321">
        <v>0</v>
      </c>
      <c r="G321">
        <v>4905</v>
      </c>
      <c r="H321">
        <v>0</v>
      </c>
      <c r="I321">
        <f>IF(AND(M321=0,F321=0,H321=0,J321=0,P321=0,K321=0),1,0)</f>
        <v>0</v>
      </c>
      <c r="J321">
        <v>0</v>
      </c>
      <c r="K321">
        <v>0</v>
      </c>
      <c r="L321">
        <v>4771.333333333333</v>
      </c>
      <c r="M321">
        <v>0</v>
      </c>
      <c r="N321">
        <v>0.54345300336935054</v>
      </c>
      <c r="O321">
        <v>0</v>
      </c>
      <c r="P321">
        <v>1</v>
      </c>
      <c r="Q321">
        <f t="shared" si="24"/>
        <v>5593.7179122714797</v>
      </c>
      <c r="R321">
        <f>Q321-B321</f>
        <v>314.71791227147969</v>
      </c>
      <c r="S321">
        <f t="shared" si="25"/>
        <v>314.71791227147969</v>
      </c>
      <c r="T321" s="8">
        <f>S321/B321</f>
        <v>5.9616956293138797E-2</v>
      </c>
      <c r="U321">
        <v>921</v>
      </c>
      <c r="V321">
        <f t="shared" si="26"/>
        <v>5664.9224208866344</v>
      </c>
      <c r="W321">
        <f t="shared" si="27"/>
        <v>16578</v>
      </c>
      <c r="X321">
        <f t="shared" si="28"/>
        <v>314.71791227147969</v>
      </c>
      <c r="Y321">
        <f t="shared" si="29"/>
        <v>99047.364304518793</v>
      </c>
    </row>
    <row r="322" spans="1:25" x14ac:dyDescent="0.35">
      <c r="A322" s="1">
        <v>41236</v>
      </c>
      <c r="B322">
        <v>4632</v>
      </c>
      <c r="C322">
        <v>5250.8</v>
      </c>
      <c r="D322" s="27">
        <v>25.1</v>
      </c>
      <c r="E322">
        <v>5432</v>
      </c>
      <c r="F322">
        <v>0</v>
      </c>
      <c r="G322">
        <v>5279</v>
      </c>
      <c r="H322">
        <v>0</v>
      </c>
      <c r="I322">
        <f>IF(AND(M322=0,F322=0,H322=0,J322=0,P322=0,K322=0),1,0)</f>
        <v>0</v>
      </c>
      <c r="J322">
        <v>0</v>
      </c>
      <c r="K322">
        <v>1</v>
      </c>
      <c r="L322">
        <v>5098.666666666667</v>
      </c>
      <c r="M322">
        <v>0</v>
      </c>
      <c r="N322">
        <v>0.42482862786104336</v>
      </c>
      <c r="O322">
        <v>0</v>
      </c>
      <c r="P322">
        <v>0</v>
      </c>
      <c r="Q322">
        <f t="shared" si="24"/>
        <v>5849.9275131787417</v>
      </c>
      <c r="R322">
        <f>Q322-B322</f>
        <v>1217.9275131787417</v>
      </c>
      <c r="S322">
        <f t="shared" si="25"/>
        <v>1217.9275131787417</v>
      </c>
      <c r="T322" s="8">
        <f>S322/B322</f>
        <v>0.26293771873461608</v>
      </c>
      <c r="U322">
        <v>716</v>
      </c>
      <c r="V322">
        <f t="shared" si="26"/>
        <v>21922.695237217351</v>
      </c>
      <c r="W322">
        <f t="shared" si="27"/>
        <v>12888</v>
      </c>
      <c r="X322">
        <f t="shared" si="28"/>
        <v>1217.9275131787417</v>
      </c>
      <c r="Y322">
        <f t="shared" si="29"/>
        <v>1483347.427357754</v>
      </c>
    </row>
    <row r="323" spans="1:25" x14ac:dyDescent="0.35">
      <c r="A323" s="1">
        <v>41237</v>
      </c>
      <c r="B323">
        <v>4628.5</v>
      </c>
      <c r="C323">
        <v>4845</v>
      </c>
      <c r="D323" s="27">
        <v>23.1</v>
      </c>
      <c r="E323">
        <v>6584</v>
      </c>
      <c r="F323">
        <v>0</v>
      </c>
      <c r="G323">
        <v>4632</v>
      </c>
      <c r="H323">
        <v>1</v>
      </c>
      <c r="I323">
        <f>IF(AND(M323=0,F323=0,H323=0,J323=0,P323=0,K323=0),1,0)</f>
        <v>0</v>
      </c>
      <c r="J323">
        <v>0</v>
      </c>
      <c r="K323">
        <v>0</v>
      </c>
      <c r="L323">
        <v>4938.666666666667</v>
      </c>
      <c r="M323">
        <v>0</v>
      </c>
      <c r="N323">
        <v>0.4995933542465435</v>
      </c>
      <c r="O323">
        <v>1</v>
      </c>
      <c r="P323">
        <v>0</v>
      </c>
      <c r="Q323">
        <f t="shared" ref="Q323:Q360" si="30">$AB$2+SUMPRODUCT(C323:K323,$AC$2:$AK$2)</f>
        <v>6099.7765153844575</v>
      </c>
      <c r="R323">
        <f>Q323-B323</f>
        <v>1471.2765153844575</v>
      </c>
      <c r="S323">
        <f t="shared" ref="S323:S360" si="31">ABS(R323)</f>
        <v>1471.2765153844575</v>
      </c>
      <c r="T323" s="8">
        <f>S323/B323</f>
        <v>0.31787328840541373</v>
      </c>
      <c r="U323">
        <v>1149</v>
      </c>
      <c r="V323">
        <f t="shared" ref="V323:V360" si="32">IF(R323&lt;0,R323*-72,R323*18)</f>
        <v>26482.977276920235</v>
      </c>
      <c r="W323">
        <f t="shared" ref="W323:W360" si="33">U323*18</f>
        <v>20682</v>
      </c>
      <c r="X323">
        <f t="shared" ref="X323:X360" si="34">IF(R323&lt;0,R323*2,R323)</f>
        <v>1471.2765153844575</v>
      </c>
      <c r="Y323">
        <f t="shared" ref="Y323:Y360" si="35">X323^2</f>
        <v>2164654.5847218321</v>
      </c>
    </row>
    <row r="324" spans="1:25" x14ac:dyDescent="0.35">
      <c r="A324" s="1">
        <v>41238</v>
      </c>
      <c r="B324">
        <v>4628.5</v>
      </c>
      <c r="C324">
        <v>4911.3</v>
      </c>
      <c r="D324" s="27">
        <v>22.3</v>
      </c>
      <c r="E324">
        <v>6661</v>
      </c>
      <c r="F324">
        <v>0</v>
      </c>
      <c r="G324">
        <v>4628.5</v>
      </c>
      <c r="H324">
        <v>0</v>
      </c>
      <c r="I324">
        <f>IF(AND(M324=0,F324=0,H324=0,J324=0,P324=0,K324=0),1,0)</f>
        <v>1</v>
      </c>
      <c r="J324">
        <v>0</v>
      </c>
      <c r="K324">
        <v>0</v>
      </c>
      <c r="L324">
        <v>4846.5</v>
      </c>
      <c r="M324">
        <v>0</v>
      </c>
      <c r="N324">
        <v>0.5</v>
      </c>
      <c r="O324">
        <v>1</v>
      </c>
      <c r="P324">
        <v>0</v>
      </c>
      <c r="Q324">
        <f t="shared" si="30"/>
        <v>5949.3900592703021</v>
      </c>
      <c r="R324">
        <f>Q324-B324</f>
        <v>1320.8900592703021</v>
      </c>
      <c r="S324">
        <f t="shared" si="31"/>
        <v>1320.8900592703021</v>
      </c>
      <c r="T324" s="8">
        <f>S324/B324</f>
        <v>0.28538188598256498</v>
      </c>
      <c r="U324">
        <v>0</v>
      </c>
      <c r="V324">
        <f t="shared" si="32"/>
        <v>23776.02106686544</v>
      </c>
      <c r="W324">
        <f t="shared" si="33"/>
        <v>0</v>
      </c>
      <c r="X324">
        <f t="shared" si="34"/>
        <v>1320.8900592703021</v>
      </c>
      <c r="Y324">
        <f t="shared" si="35"/>
        <v>1744750.5486791022</v>
      </c>
    </row>
    <row r="325" spans="1:25" x14ac:dyDescent="0.35">
      <c r="A325" s="1">
        <v>41239</v>
      </c>
      <c r="B325">
        <v>4480</v>
      </c>
      <c r="C325">
        <v>4814.6000000000004</v>
      </c>
      <c r="D325" s="27">
        <v>22.2</v>
      </c>
      <c r="E325">
        <v>4297</v>
      </c>
      <c r="F325">
        <v>0</v>
      </c>
      <c r="G325">
        <v>4628.5</v>
      </c>
      <c r="H325">
        <v>0</v>
      </c>
      <c r="I325">
        <f>IF(AND(M325=0,F325=0,H325=0,J325=0,P325=0,K325=0),1,0)</f>
        <v>0</v>
      </c>
      <c r="J325">
        <v>1</v>
      </c>
      <c r="K325">
        <v>0</v>
      </c>
      <c r="L325">
        <v>4629.666666666667</v>
      </c>
      <c r="M325">
        <v>0</v>
      </c>
      <c r="N325">
        <v>0.48274660160334609</v>
      </c>
      <c r="O325">
        <v>0</v>
      </c>
      <c r="P325">
        <v>0</v>
      </c>
      <c r="Q325">
        <f t="shared" si="30"/>
        <v>4251.7229475569075</v>
      </c>
      <c r="R325">
        <f>Q325-B325</f>
        <v>-228.27705244309254</v>
      </c>
      <c r="S325">
        <f t="shared" si="31"/>
        <v>228.27705244309254</v>
      </c>
      <c r="T325" s="8">
        <f>S325/B325</f>
        <v>5.0954699206047442E-2</v>
      </c>
      <c r="U325">
        <v>1541</v>
      </c>
      <c r="V325">
        <f t="shared" si="32"/>
        <v>16435.947775902663</v>
      </c>
      <c r="W325">
        <f t="shared" si="33"/>
        <v>27738</v>
      </c>
      <c r="X325">
        <f t="shared" si="34"/>
        <v>-456.55410488618509</v>
      </c>
      <c r="Y325">
        <f t="shared" si="35"/>
        <v>208441.6506884257</v>
      </c>
    </row>
    <row r="326" spans="1:25" x14ac:dyDescent="0.35">
      <c r="A326" s="1">
        <v>41240</v>
      </c>
      <c r="B326">
        <v>4565</v>
      </c>
      <c r="C326">
        <v>4729.6000000000004</v>
      </c>
      <c r="D326" s="27">
        <v>22.6</v>
      </c>
      <c r="E326">
        <v>5112</v>
      </c>
      <c r="F326">
        <v>0</v>
      </c>
      <c r="G326">
        <v>4480</v>
      </c>
      <c r="H326">
        <v>0</v>
      </c>
      <c r="I326">
        <f>IF(AND(M326=0,F326=0,H326=0,J326=0,P326=0,K326=0),1,0)</f>
        <v>0</v>
      </c>
      <c r="J326">
        <v>0</v>
      </c>
      <c r="K326">
        <v>0</v>
      </c>
      <c r="L326">
        <v>4579</v>
      </c>
      <c r="M326">
        <v>1</v>
      </c>
      <c r="N326">
        <v>0.50987568258394333</v>
      </c>
      <c r="O326">
        <v>0</v>
      </c>
      <c r="P326">
        <v>0</v>
      </c>
      <c r="Q326">
        <f t="shared" si="30"/>
        <v>5092.6092768004455</v>
      </c>
      <c r="R326">
        <f>Q326-B326</f>
        <v>527.60927680044551</v>
      </c>
      <c r="S326">
        <f t="shared" si="31"/>
        <v>527.60927680044551</v>
      </c>
      <c r="T326" s="8">
        <f>S326/B326</f>
        <v>0.11557705954007569</v>
      </c>
      <c r="U326">
        <v>1815</v>
      </c>
      <c r="V326">
        <f t="shared" si="32"/>
        <v>9496.9669824080192</v>
      </c>
      <c r="W326">
        <f t="shared" si="33"/>
        <v>32670</v>
      </c>
      <c r="X326">
        <f t="shared" si="34"/>
        <v>527.60927680044551</v>
      </c>
      <c r="Y326">
        <f t="shared" si="35"/>
        <v>278371.54896588915</v>
      </c>
    </row>
    <row r="327" spans="1:25" x14ac:dyDescent="0.35">
      <c r="A327" s="1">
        <v>41241</v>
      </c>
      <c r="B327">
        <v>4465</v>
      </c>
      <c r="C327">
        <v>4586.8</v>
      </c>
      <c r="D327" s="27">
        <v>24.6</v>
      </c>
      <c r="E327">
        <v>4905</v>
      </c>
      <c r="F327">
        <v>1</v>
      </c>
      <c r="G327">
        <v>4565</v>
      </c>
      <c r="H327">
        <v>0</v>
      </c>
      <c r="I327">
        <f>IF(AND(M327=0,F327=0,H327=0,J327=0,P327=0,K327=0),1,0)</f>
        <v>0</v>
      </c>
      <c r="J327">
        <v>0</v>
      </c>
      <c r="K327">
        <v>0</v>
      </c>
      <c r="L327">
        <v>4557.833333333333</v>
      </c>
      <c r="M327">
        <v>0</v>
      </c>
      <c r="N327">
        <v>0.48838154990124316</v>
      </c>
      <c r="O327">
        <v>0</v>
      </c>
      <c r="P327">
        <v>0</v>
      </c>
      <c r="Q327">
        <f t="shared" si="30"/>
        <v>4656.2776947003804</v>
      </c>
      <c r="R327">
        <f>Q327-B327</f>
        <v>191.27769470038038</v>
      </c>
      <c r="S327">
        <f t="shared" si="31"/>
        <v>191.27769470038038</v>
      </c>
      <c r="T327" s="8">
        <f>S327/B327</f>
        <v>4.2839349316994485E-2</v>
      </c>
      <c r="U327">
        <v>1875</v>
      </c>
      <c r="V327">
        <f t="shared" si="32"/>
        <v>3442.9985046068468</v>
      </c>
      <c r="W327">
        <f t="shared" si="33"/>
        <v>33750</v>
      </c>
      <c r="X327">
        <f t="shared" si="34"/>
        <v>191.27769470038038</v>
      </c>
      <c r="Y327">
        <f t="shared" si="35"/>
        <v>36587.156489891924</v>
      </c>
    </row>
    <row r="328" spans="1:25" x14ac:dyDescent="0.35">
      <c r="A328" s="1">
        <v>41242</v>
      </c>
      <c r="B328">
        <v>4849</v>
      </c>
      <c r="C328">
        <v>4553.3999999999996</v>
      </c>
      <c r="D328" s="27">
        <v>23.9</v>
      </c>
      <c r="E328">
        <v>5279</v>
      </c>
      <c r="F328">
        <v>0</v>
      </c>
      <c r="G328">
        <v>4465</v>
      </c>
      <c r="H328">
        <v>0</v>
      </c>
      <c r="I328">
        <f>IF(AND(M328=0,F328=0,H328=0,J328=0,P328=0,K328=0),1,0)</f>
        <v>0</v>
      </c>
      <c r="J328">
        <v>0</v>
      </c>
      <c r="K328">
        <v>0</v>
      </c>
      <c r="L328">
        <v>4503.333333333333</v>
      </c>
      <c r="M328">
        <v>0</v>
      </c>
      <c r="N328">
        <v>0.54461484837922625</v>
      </c>
      <c r="O328">
        <v>0</v>
      </c>
      <c r="P328">
        <v>1</v>
      </c>
      <c r="Q328">
        <f t="shared" si="30"/>
        <v>5069.0510553037911</v>
      </c>
      <c r="R328">
        <f>Q328-B328</f>
        <v>220.05105530379114</v>
      </c>
      <c r="S328">
        <f t="shared" si="31"/>
        <v>220.05105530379114</v>
      </c>
      <c r="T328" s="8">
        <f>S328/B328</f>
        <v>4.5380708456133456E-2</v>
      </c>
      <c r="U328">
        <v>1360</v>
      </c>
      <c r="V328">
        <f t="shared" si="32"/>
        <v>3960.9189954682406</v>
      </c>
      <c r="W328">
        <f t="shared" si="33"/>
        <v>24480</v>
      </c>
      <c r="X328">
        <f t="shared" si="34"/>
        <v>220.05105530379114</v>
      </c>
      <c r="Y328">
        <f t="shared" si="35"/>
        <v>48422.466940312152</v>
      </c>
    </row>
    <row r="329" spans="1:25" x14ac:dyDescent="0.35">
      <c r="A329" s="1">
        <v>41243</v>
      </c>
      <c r="B329">
        <v>6084</v>
      </c>
      <c r="C329">
        <v>4597.5</v>
      </c>
      <c r="D329" s="27">
        <v>21.6</v>
      </c>
      <c r="E329">
        <v>4632</v>
      </c>
      <c r="F329">
        <v>0</v>
      </c>
      <c r="G329">
        <v>4849</v>
      </c>
      <c r="H329">
        <v>0</v>
      </c>
      <c r="I329">
        <f>IF(AND(M329=0,F329=0,H329=0,J329=0,P329=0,K329=0),1,0)</f>
        <v>0</v>
      </c>
      <c r="J329">
        <v>0</v>
      </c>
      <c r="K329">
        <v>1</v>
      </c>
      <c r="L329">
        <v>4626.333333333333</v>
      </c>
      <c r="M329">
        <v>0</v>
      </c>
      <c r="N329">
        <v>0.64348785871964675</v>
      </c>
      <c r="O329">
        <v>0</v>
      </c>
      <c r="P329">
        <v>0</v>
      </c>
      <c r="Q329">
        <f t="shared" si="30"/>
        <v>5229.9728159249025</v>
      </c>
      <c r="R329">
        <f>Q329-B329</f>
        <v>-854.02718407509747</v>
      </c>
      <c r="S329">
        <f t="shared" si="31"/>
        <v>854.02718407509747</v>
      </c>
      <c r="T329" s="8">
        <f>S329/B329</f>
        <v>0.14037264695514423</v>
      </c>
      <c r="U329">
        <v>757</v>
      </c>
      <c r="V329">
        <f t="shared" si="32"/>
        <v>61489.957253407018</v>
      </c>
      <c r="W329">
        <f t="shared" si="33"/>
        <v>13626</v>
      </c>
      <c r="X329">
        <f t="shared" si="34"/>
        <v>-1708.0543681501949</v>
      </c>
      <c r="Y329">
        <f t="shared" si="35"/>
        <v>2917449.7245569616</v>
      </c>
    </row>
    <row r="330" spans="1:25" x14ac:dyDescent="0.35">
      <c r="A330" s="1">
        <v>41244</v>
      </c>
      <c r="B330">
        <v>6609</v>
      </c>
      <c r="C330">
        <v>4888.6000000000004</v>
      </c>
      <c r="D330" s="27">
        <v>21.6</v>
      </c>
      <c r="E330">
        <v>4628.5</v>
      </c>
      <c r="F330">
        <v>0</v>
      </c>
      <c r="G330">
        <v>6084</v>
      </c>
      <c r="H330">
        <v>1</v>
      </c>
      <c r="I330">
        <f>IF(AND(M330=0,F330=0,H330=0,J330=0,P330=0,K330=0),1,0)</f>
        <v>0</v>
      </c>
      <c r="J330">
        <v>0</v>
      </c>
      <c r="K330">
        <v>0</v>
      </c>
      <c r="L330">
        <v>5132.666666666667</v>
      </c>
      <c r="M330">
        <v>0</v>
      </c>
      <c r="N330">
        <v>0.56099686301847329</v>
      </c>
      <c r="O330">
        <v>1</v>
      </c>
      <c r="P330">
        <v>0</v>
      </c>
      <c r="Q330">
        <f t="shared" si="30"/>
        <v>6092.5430179746509</v>
      </c>
      <c r="R330">
        <f>Q330-B330</f>
        <v>-516.45698202534913</v>
      </c>
      <c r="S330">
        <f t="shared" si="31"/>
        <v>516.45698202534913</v>
      </c>
      <c r="T330" s="8">
        <f>S330/B330</f>
        <v>7.8144497204622354E-2</v>
      </c>
      <c r="U330">
        <v>800</v>
      </c>
      <c r="V330">
        <f t="shared" si="32"/>
        <v>37184.902705825138</v>
      </c>
      <c r="W330">
        <f t="shared" si="33"/>
        <v>14400</v>
      </c>
      <c r="X330">
        <f t="shared" si="34"/>
        <v>-1032.9139640506983</v>
      </c>
      <c r="Y330">
        <f t="shared" si="35"/>
        <v>1066911.2571309272</v>
      </c>
    </row>
    <row r="331" spans="1:25" x14ac:dyDescent="0.35">
      <c r="A331" s="1">
        <v>41245</v>
      </c>
      <c r="B331">
        <v>6482</v>
      </c>
      <c r="C331">
        <v>5314.4</v>
      </c>
      <c r="D331" s="27">
        <v>20.9</v>
      </c>
      <c r="E331">
        <v>4628.5</v>
      </c>
      <c r="F331">
        <v>0</v>
      </c>
      <c r="G331">
        <v>6609</v>
      </c>
      <c r="H331">
        <v>0</v>
      </c>
      <c r="I331">
        <f>IF(AND(M331=0,F331=0,H331=0,J331=0,P331=0,K331=0),1,0)</f>
        <v>1</v>
      </c>
      <c r="J331">
        <v>0</v>
      </c>
      <c r="K331">
        <v>0</v>
      </c>
      <c r="L331">
        <v>5847.333333333333</v>
      </c>
      <c r="M331">
        <v>0</v>
      </c>
      <c r="N331">
        <v>0.48524456837457886</v>
      </c>
      <c r="O331">
        <v>1</v>
      </c>
      <c r="P331">
        <v>0</v>
      </c>
      <c r="Q331">
        <f t="shared" si="30"/>
        <v>6234.3582631663576</v>
      </c>
      <c r="R331">
        <f>Q331-B331</f>
        <v>-247.64173683364243</v>
      </c>
      <c r="S331">
        <f t="shared" si="31"/>
        <v>247.64173683364243</v>
      </c>
      <c r="T331" s="8">
        <f>S331/B331</f>
        <v>3.8204525892262024E-2</v>
      </c>
      <c r="U331">
        <v>1117</v>
      </c>
      <c r="V331">
        <f t="shared" si="32"/>
        <v>17830.205052022255</v>
      </c>
      <c r="W331">
        <f t="shared" si="33"/>
        <v>20106</v>
      </c>
      <c r="X331">
        <f t="shared" si="34"/>
        <v>-495.28347366728485</v>
      </c>
      <c r="Y331">
        <f t="shared" si="35"/>
        <v>245305.71928793204</v>
      </c>
    </row>
    <row r="332" spans="1:25" x14ac:dyDescent="0.35">
      <c r="A332" s="1">
        <v>41246</v>
      </c>
      <c r="B332">
        <v>4308</v>
      </c>
      <c r="C332">
        <v>5697.8</v>
      </c>
      <c r="D332" s="27">
        <v>21.8</v>
      </c>
      <c r="E332">
        <v>4480</v>
      </c>
      <c r="F332">
        <v>0</v>
      </c>
      <c r="G332">
        <v>6482</v>
      </c>
      <c r="H332">
        <v>0</v>
      </c>
      <c r="I332">
        <f>IF(AND(M332=0,F332=0,H332=0,J332=0,P332=0,K332=0),1,0)</f>
        <v>0</v>
      </c>
      <c r="J332">
        <v>1</v>
      </c>
      <c r="K332">
        <v>0</v>
      </c>
      <c r="L332">
        <v>6391.666666666667</v>
      </c>
      <c r="M332">
        <v>0</v>
      </c>
      <c r="N332">
        <v>0.24741489485302662</v>
      </c>
      <c r="O332">
        <v>0</v>
      </c>
      <c r="P332">
        <v>0</v>
      </c>
      <c r="Q332">
        <f t="shared" si="30"/>
        <v>5224.8616818131286</v>
      </c>
      <c r="R332">
        <f>Q332-B332</f>
        <v>916.8616818131286</v>
      </c>
      <c r="S332">
        <f t="shared" si="31"/>
        <v>916.8616818131286</v>
      </c>
      <c r="T332" s="8">
        <f>S332/B332</f>
        <v>0.21282768844315891</v>
      </c>
      <c r="U332">
        <v>1852</v>
      </c>
      <c r="V332">
        <f t="shared" si="32"/>
        <v>16503.510272636315</v>
      </c>
      <c r="W332">
        <f t="shared" si="33"/>
        <v>33336</v>
      </c>
      <c r="X332">
        <f t="shared" si="34"/>
        <v>916.8616818131286</v>
      </c>
      <c r="Y332">
        <f t="shared" si="35"/>
        <v>840635.34357719868</v>
      </c>
    </row>
    <row r="333" spans="1:25" x14ac:dyDescent="0.35">
      <c r="A333" s="1">
        <v>41247</v>
      </c>
      <c r="B333">
        <v>4580</v>
      </c>
      <c r="C333">
        <v>5666.4</v>
      </c>
      <c r="D333" s="27">
        <v>21.9</v>
      </c>
      <c r="E333">
        <v>4565</v>
      </c>
      <c r="F333">
        <v>0</v>
      </c>
      <c r="G333">
        <v>4308</v>
      </c>
      <c r="H333">
        <v>0</v>
      </c>
      <c r="I333">
        <f>IF(AND(M333=0,F333=0,H333=0,J333=0,P333=0,K333=0),1,0)</f>
        <v>0</v>
      </c>
      <c r="J333">
        <v>0</v>
      </c>
      <c r="K333">
        <v>0</v>
      </c>
      <c r="L333">
        <v>5799.666666666667</v>
      </c>
      <c r="M333">
        <v>1</v>
      </c>
      <c r="N333">
        <v>0.5316021842686186</v>
      </c>
      <c r="O333">
        <v>0</v>
      </c>
      <c r="P333">
        <v>0</v>
      </c>
      <c r="Q333">
        <f t="shared" si="30"/>
        <v>5279.3744592117182</v>
      </c>
      <c r="R333">
        <f>Q333-B333</f>
        <v>699.3744592117182</v>
      </c>
      <c r="S333">
        <f t="shared" si="31"/>
        <v>699.3744592117182</v>
      </c>
      <c r="T333" s="8">
        <f>S333/B333</f>
        <v>0.15270184698945813</v>
      </c>
      <c r="U333">
        <v>1941</v>
      </c>
      <c r="V333">
        <f t="shared" si="32"/>
        <v>12588.740265810928</v>
      </c>
      <c r="W333">
        <f t="shared" si="33"/>
        <v>34938</v>
      </c>
      <c r="X333">
        <f t="shared" si="34"/>
        <v>699.3744592117182</v>
      </c>
      <c r="Y333">
        <f t="shared" si="35"/>
        <v>489124.63419768331</v>
      </c>
    </row>
    <row r="334" spans="1:25" x14ac:dyDescent="0.35">
      <c r="A334" s="1">
        <v>41248</v>
      </c>
      <c r="B334">
        <v>4827</v>
      </c>
      <c r="C334">
        <v>5612.6</v>
      </c>
      <c r="D334" s="27">
        <v>22.8</v>
      </c>
      <c r="E334">
        <v>4465</v>
      </c>
      <c r="F334">
        <v>1</v>
      </c>
      <c r="G334">
        <v>4580</v>
      </c>
      <c r="H334">
        <v>0</v>
      </c>
      <c r="I334">
        <f>IF(AND(M334=0,F334=0,H334=0,J334=0,P334=0,K334=0),1,0)</f>
        <v>0</v>
      </c>
      <c r="J334">
        <v>0</v>
      </c>
      <c r="K334">
        <v>0</v>
      </c>
      <c r="L334">
        <v>5123.333333333333</v>
      </c>
      <c r="M334">
        <v>0</v>
      </c>
      <c r="N334">
        <v>0.5286975717439294</v>
      </c>
      <c r="O334">
        <v>0</v>
      </c>
      <c r="P334">
        <v>0</v>
      </c>
      <c r="Q334">
        <f t="shared" si="30"/>
        <v>4952.0574122373546</v>
      </c>
      <c r="R334">
        <f>Q334-B334</f>
        <v>125.05741223735458</v>
      </c>
      <c r="S334">
        <f t="shared" si="31"/>
        <v>125.05741223735458</v>
      </c>
      <c r="T334" s="8">
        <f>S334/B334</f>
        <v>2.5907895636493594E-2</v>
      </c>
      <c r="U334">
        <v>1585</v>
      </c>
      <c r="V334">
        <f t="shared" si="32"/>
        <v>2251.0334202723825</v>
      </c>
      <c r="W334">
        <f t="shared" si="33"/>
        <v>28530</v>
      </c>
      <c r="X334">
        <f t="shared" si="34"/>
        <v>125.05741223735458</v>
      </c>
      <c r="Y334">
        <f t="shared" si="35"/>
        <v>15639.356355503643</v>
      </c>
    </row>
    <row r="335" spans="1:25" x14ac:dyDescent="0.35">
      <c r="A335" s="1">
        <v>41249</v>
      </c>
      <c r="B335">
        <v>5214</v>
      </c>
      <c r="C335">
        <v>5361.2</v>
      </c>
      <c r="D335" s="27">
        <v>22.3</v>
      </c>
      <c r="E335">
        <v>4849</v>
      </c>
      <c r="F335">
        <v>0</v>
      </c>
      <c r="G335">
        <v>4827</v>
      </c>
      <c r="H335">
        <v>0</v>
      </c>
      <c r="I335">
        <f>IF(AND(M335=0,F335=0,H335=0,J335=0,P335=0,K335=0),1,0)</f>
        <v>0</v>
      </c>
      <c r="J335">
        <v>0</v>
      </c>
      <c r="K335">
        <v>0</v>
      </c>
      <c r="L335">
        <v>4571.666666666667</v>
      </c>
      <c r="M335">
        <v>0</v>
      </c>
      <c r="N335">
        <v>0.54496340188218895</v>
      </c>
      <c r="O335">
        <v>0</v>
      </c>
      <c r="P335">
        <v>1</v>
      </c>
      <c r="Q335">
        <f t="shared" si="30"/>
        <v>5389.7074923309319</v>
      </c>
      <c r="R335">
        <f>Q335-B335</f>
        <v>175.70749233093193</v>
      </c>
      <c r="S335">
        <f t="shared" si="31"/>
        <v>175.70749233093193</v>
      </c>
      <c r="T335" s="8">
        <f>S335/B335</f>
        <v>3.3699173826415789E-2</v>
      </c>
      <c r="U335">
        <v>1523</v>
      </c>
      <c r="V335">
        <f t="shared" si="32"/>
        <v>3162.7348619567747</v>
      </c>
      <c r="W335">
        <f t="shared" si="33"/>
        <v>27414</v>
      </c>
      <c r="X335">
        <f t="shared" si="34"/>
        <v>175.70749233093193</v>
      </c>
      <c r="Y335">
        <f t="shared" si="35"/>
        <v>30873.122861224503</v>
      </c>
    </row>
    <row r="336" spans="1:25" x14ac:dyDescent="0.35">
      <c r="A336" s="1">
        <v>41250</v>
      </c>
      <c r="B336">
        <v>5733</v>
      </c>
      <c r="C336">
        <v>5082.2</v>
      </c>
      <c r="D336" s="27">
        <v>23.4</v>
      </c>
      <c r="E336">
        <v>6084</v>
      </c>
      <c r="F336">
        <v>0</v>
      </c>
      <c r="G336">
        <v>5214</v>
      </c>
      <c r="H336">
        <v>0</v>
      </c>
      <c r="I336">
        <f>IF(AND(M336=0,F336=0,H336=0,J336=0,P336=0,K336=0),1,0)</f>
        <v>0</v>
      </c>
      <c r="J336">
        <v>0</v>
      </c>
      <c r="K336">
        <v>1</v>
      </c>
      <c r="L336">
        <v>4873.666666666667</v>
      </c>
      <c r="M336">
        <v>0</v>
      </c>
      <c r="N336">
        <v>0.56029975601254789</v>
      </c>
      <c r="O336">
        <v>0</v>
      </c>
      <c r="P336">
        <v>0</v>
      </c>
      <c r="Q336">
        <f t="shared" si="30"/>
        <v>5900.1667738114757</v>
      </c>
      <c r="R336">
        <f>Q336-B336</f>
        <v>167.16677381147565</v>
      </c>
      <c r="S336">
        <f t="shared" si="31"/>
        <v>167.16677381147565</v>
      </c>
      <c r="T336" s="8">
        <f>S336/B336</f>
        <v>2.915869070494953E-2</v>
      </c>
      <c r="U336">
        <v>1531</v>
      </c>
      <c r="V336">
        <f t="shared" si="32"/>
        <v>3009.0019286065617</v>
      </c>
      <c r="W336">
        <f t="shared" si="33"/>
        <v>27558</v>
      </c>
      <c r="X336">
        <f t="shared" si="34"/>
        <v>167.16677381147565</v>
      </c>
      <c r="Y336">
        <f t="shared" si="35"/>
        <v>27944.730266537063</v>
      </c>
    </row>
    <row r="337" spans="1:25" x14ac:dyDescent="0.35">
      <c r="A337" s="1">
        <v>41251</v>
      </c>
      <c r="B337">
        <v>6245</v>
      </c>
      <c r="C337">
        <v>4932.3999999999996</v>
      </c>
      <c r="D337" s="27">
        <v>23.9</v>
      </c>
      <c r="E337">
        <v>6609</v>
      </c>
      <c r="F337">
        <v>0</v>
      </c>
      <c r="G337">
        <v>5733</v>
      </c>
      <c r="H337">
        <v>1</v>
      </c>
      <c r="I337">
        <f>IF(AND(M337=0,F337=0,H337=0,J337=0,P337=0,K337=0),1,0)</f>
        <v>0</v>
      </c>
      <c r="J337">
        <v>0</v>
      </c>
      <c r="K337">
        <v>0</v>
      </c>
      <c r="L337">
        <v>5258</v>
      </c>
      <c r="M337">
        <v>0</v>
      </c>
      <c r="N337">
        <v>0.55948646450563499</v>
      </c>
      <c r="O337">
        <v>1</v>
      </c>
      <c r="P337">
        <v>0</v>
      </c>
      <c r="Q337">
        <f t="shared" si="30"/>
        <v>6492.038532832632</v>
      </c>
      <c r="R337">
        <f>Q337-B337</f>
        <v>247.03853283263197</v>
      </c>
      <c r="S337">
        <f t="shared" si="31"/>
        <v>247.03853283263197</v>
      </c>
      <c r="T337" s="8">
        <f>S337/B337</f>
        <v>3.9557811502423053E-2</v>
      </c>
      <c r="U337">
        <v>1202</v>
      </c>
      <c r="V337">
        <f t="shared" si="32"/>
        <v>4446.6935909873755</v>
      </c>
      <c r="W337">
        <f t="shared" si="33"/>
        <v>21636</v>
      </c>
      <c r="X337">
        <f t="shared" si="34"/>
        <v>247.03853283263197</v>
      </c>
      <c r="Y337">
        <f t="shared" si="35"/>
        <v>61028.036704099388</v>
      </c>
    </row>
    <row r="338" spans="1:25" x14ac:dyDescent="0.35">
      <c r="A338" s="1">
        <v>41252</v>
      </c>
      <c r="B338">
        <v>6423</v>
      </c>
      <c r="C338">
        <v>5319.8</v>
      </c>
      <c r="D338" s="27">
        <v>22.7</v>
      </c>
      <c r="E338">
        <v>6482</v>
      </c>
      <c r="F338">
        <v>0</v>
      </c>
      <c r="G338">
        <v>6245</v>
      </c>
      <c r="H338">
        <v>0</v>
      </c>
      <c r="I338">
        <f>IF(AND(M338=0,F338=0,H338=0,J338=0,P338=0,K338=0),1,0)</f>
        <v>1</v>
      </c>
      <c r="J338">
        <v>0</v>
      </c>
      <c r="K338">
        <v>0</v>
      </c>
      <c r="L338">
        <v>5730.666666666667</v>
      </c>
      <c r="M338">
        <v>0</v>
      </c>
      <c r="N338">
        <v>0.52068084117578717</v>
      </c>
      <c r="O338">
        <v>1</v>
      </c>
      <c r="P338">
        <v>0</v>
      </c>
      <c r="Q338">
        <f t="shared" si="30"/>
        <v>6579.4784167688731</v>
      </c>
      <c r="R338">
        <f>Q338-B338</f>
        <v>156.4784167688731</v>
      </c>
      <c r="S338">
        <f t="shared" si="31"/>
        <v>156.4784167688731</v>
      </c>
      <c r="T338" s="8">
        <f>S338/B338</f>
        <v>2.4362200960434861E-2</v>
      </c>
      <c r="U338">
        <v>989</v>
      </c>
      <c r="V338">
        <f t="shared" si="32"/>
        <v>2816.6115018397159</v>
      </c>
      <c r="W338">
        <f t="shared" si="33"/>
        <v>17802</v>
      </c>
      <c r="X338">
        <f t="shared" si="34"/>
        <v>156.4784167688731</v>
      </c>
      <c r="Y338">
        <f t="shared" si="35"/>
        <v>24485.494914493149</v>
      </c>
    </row>
    <row r="339" spans="1:25" x14ac:dyDescent="0.35">
      <c r="A339" s="1">
        <v>41253</v>
      </c>
      <c r="B339">
        <v>4249</v>
      </c>
      <c r="C339">
        <v>5688.4</v>
      </c>
      <c r="D339" s="27">
        <v>22.8</v>
      </c>
      <c r="E339">
        <v>4308</v>
      </c>
      <c r="F339">
        <v>0</v>
      </c>
      <c r="G339">
        <v>6423</v>
      </c>
      <c r="H339">
        <v>0</v>
      </c>
      <c r="I339">
        <f>IF(AND(M339=0,F339=0,H339=0,J339=0,P339=0,K339=0),1,0)</f>
        <v>0</v>
      </c>
      <c r="J339">
        <v>1</v>
      </c>
      <c r="K339">
        <v>0</v>
      </c>
      <c r="L339">
        <v>6133.666666666667</v>
      </c>
      <c r="M339">
        <v>0</v>
      </c>
      <c r="N339">
        <v>0.24741489485302662</v>
      </c>
      <c r="O339">
        <v>0</v>
      </c>
      <c r="P339">
        <v>0</v>
      </c>
      <c r="Q339">
        <f t="shared" si="30"/>
        <v>5171.4406417477348</v>
      </c>
      <c r="R339">
        <f>Q339-B339</f>
        <v>922.44064174773484</v>
      </c>
      <c r="S339">
        <f t="shared" si="31"/>
        <v>922.44064174773484</v>
      </c>
      <c r="T339" s="8">
        <f>S339/B339</f>
        <v>0.2170959382790621</v>
      </c>
      <c r="U339">
        <v>1642</v>
      </c>
      <c r="V339">
        <f t="shared" si="32"/>
        <v>16603.931551459227</v>
      </c>
      <c r="W339">
        <f t="shared" si="33"/>
        <v>29556</v>
      </c>
      <c r="X339">
        <f t="shared" si="34"/>
        <v>922.44064174773484</v>
      </c>
      <c r="Y339">
        <f t="shared" si="35"/>
        <v>850896.73754797294</v>
      </c>
    </row>
    <row r="340" spans="1:25" x14ac:dyDescent="0.35">
      <c r="A340" s="1">
        <v>41254</v>
      </c>
      <c r="B340">
        <v>5191</v>
      </c>
      <c r="C340">
        <v>5572.8</v>
      </c>
      <c r="D340" s="27">
        <v>21.8</v>
      </c>
      <c r="E340">
        <v>4580</v>
      </c>
      <c r="F340">
        <v>0</v>
      </c>
      <c r="G340">
        <v>4249</v>
      </c>
      <c r="H340">
        <v>0</v>
      </c>
      <c r="I340">
        <f>IF(AND(M340=0,F340=0,H340=0,J340=0,P340=0,K340=0),1,0)</f>
        <v>0</v>
      </c>
      <c r="J340">
        <v>0</v>
      </c>
      <c r="K340">
        <v>0</v>
      </c>
      <c r="L340">
        <v>5639</v>
      </c>
      <c r="M340">
        <v>1</v>
      </c>
      <c r="N340">
        <v>0.60944579993028924</v>
      </c>
      <c r="O340">
        <v>0</v>
      </c>
      <c r="P340">
        <v>0</v>
      </c>
      <c r="Q340">
        <f t="shared" si="30"/>
        <v>5225.9205039116068</v>
      </c>
      <c r="R340">
        <f>Q340-B340</f>
        <v>34.920503911606829</v>
      </c>
      <c r="S340">
        <f t="shared" si="31"/>
        <v>34.920503911606829</v>
      </c>
      <c r="T340" s="8">
        <f>S340/B340</f>
        <v>6.7271246217697608E-3</v>
      </c>
      <c r="U340">
        <v>1239</v>
      </c>
      <c r="V340">
        <f t="shared" si="32"/>
        <v>628.56907040892293</v>
      </c>
      <c r="W340">
        <f t="shared" si="33"/>
        <v>22302</v>
      </c>
      <c r="X340">
        <f t="shared" si="34"/>
        <v>34.920503911606829</v>
      </c>
      <c r="Y340">
        <f t="shared" si="35"/>
        <v>1219.4415934405479</v>
      </c>
    </row>
    <row r="341" spans="1:25" x14ac:dyDescent="0.35">
      <c r="A341" s="1">
        <v>41255</v>
      </c>
      <c r="B341">
        <v>5345</v>
      </c>
      <c r="C341">
        <v>5568.2</v>
      </c>
      <c r="D341" s="27">
        <v>22.5</v>
      </c>
      <c r="E341">
        <v>4827</v>
      </c>
      <c r="F341">
        <v>1</v>
      </c>
      <c r="G341">
        <v>5191</v>
      </c>
      <c r="H341">
        <v>0</v>
      </c>
      <c r="I341">
        <f>IF(AND(M341=0,F341=0,H341=0,J341=0,P341=0,K341=0),1,0)</f>
        <v>0</v>
      </c>
      <c r="J341">
        <v>0</v>
      </c>
      <c r="K341">
        <v>0</v>
      </c>
      <c r="L341">
        <v>5287.666666666667</v>
      </c>
      <c r="M341">
        <v>0</v>
      </c>
      <c r="N341">
        <v>0.51789241315208556</v>
      </c>
      <c r="O341">
        <v>0</v>
      </c>
      <c r="P341">
        <v>0</v>
      </c>
      <c r="Q341">
        <f t="shared" si="30"/>
        <v>5207.8006457807442</v>
      </c>
      <c r="R341">
        <f>Q341-B341</f>
        <v>-137.19935421925584</v>
      </c>
      <c r="S341">
        <f t="shared" si="31"/>
        <v>137.19935421925584</v>
      </c>
      <c r="T341" s="8">
        <f>S341/B341</f>
        <v>2.5668728572358437E-2</v>
      </c>
      <c r="U341">
        <v>1072</v>
      </c>
      <c r="V341">
        <f t="shared" si="32"/>
        <v>9878.3535037864203</v>
      </c>
      <c r="W341">
        <f t="shared" si="33"/>
        <v>19296</v>
      </c>
      <c r="X341">
        <f t="shared" si="34"/>
        <v>-274.39870843851168</v>
      </c>
      <c r="Y341">
        <f t="shared" si="35"/>
        <v>75294.651192723337</v>
      </c>
    </row>
    <row r="342" spans="1:25" x14ac:dyDescent="0.35">
      <c r="A342" s="1">
        <v>41256</v>
      </c>
      <c r="B342">
        <v>5545</v>
      </c>
      <c r="C342">
        <v>5490.6</v>
      </c>
      <c r="D342" s="27">
        <v>21.2</v>
      </c>
      <c r="E342">
        <v>5214</v>
      </c>
      <c r="F342">
        <v>0</v>
      </c>
      <c r="G342">
        <v>5345</v>
      </c>
      <c r="H342">
        <v>0</v>
      </c>
      <c r="I342">
        <f>IF(AND(M342=0,F342=0,H342=0,J342=0,P342=0,K342=0),1,0)</f>
        <v>0</v>
      </c>
      <c r="J342">
        <v>0</v>
      </c>
      <c r="K342">
        <v>0</v>
      </c>
      <c r="L342">
        <v>4928.333333333333</v>
      </c>
      <c r="M342">
        <v>0</v>
      </c>
      <c r="N342">
        <v>0.52323690019751368</v>
      </c>
      <c r="O342">
        <v>0</v>
      </c>
      <c r="P342">
        <v>1</v>
      </c>
      <c r="Q342">
        <f t="shared" si="30"/>
        <v>5679.4112110778415</v>
      </c>
      <c r="R342">
        <f>Q342-B342</f>
        <v>134.41121107784147</v>
      </c>
      <c r="S342">
        <f t="shared" si="31"/>
        <v>134.41121107784147</v>
      </c>
      <c r="T342" s="8">
        <f>S342/B342</f>
        <v>2.4240074134867715E-2</v>
      </c>
      <c r="U342">
        <v>1200</v>
      </c>
      <c r="V342">
        <f t="shared" si="32"/>
        <v>2419.4017994011465</v>
      </c>
      <c r="W342">
        <f t="shared" si="33"/>
        <v>21600</v>
      </c>
      <c r="X342">
        <f t="shared" si="34"/>
        <v>134.41121107784147</v>
      </c>
      <c r="Y342">
        <f t="shared" si="35"/>
        <v>18066.373663412054</v>
      </c>
    </row>
    <row r="343" spans="1:25" x14ac:dyDescent="0.35">
      <c r="A343" s="1">
        <v>41257</v>
      </c>
      <c r="B343">
        <v>5341</v>
      </c>
      <c r="C343">
        <v>5350.6</v>
      </c>
      <c r="D343" s="27">
        <v>20.2</v>
      </c>
      <c r="E343">
        <v>5733</v>
      </c>
      <c r="F343">
        <v>0</v>
      </c>
      <c r="G343">
        <v>5545</v>
      </c>
      <c r="H343">
        <v>0</v>
      </c>
      <c r="I343">
        <f>IF(AND(M343=0,F343=0,H343=0,J343=0,P343=0,K343=0),1,0)</f>
        <v>0</v>
      </c>
      <c r="J343">
        <v>0</v>
      </c>
      <c r="K343">
        <v>1</v>
      </c>
      <c r="L343">
        <v>5360.333333333333</v>
      </c>
      <c r="M343">
        <v>0</v>
      </c>
      <c r="N343">
        <v>0.47629836179853607</v>
      </c>
      <c r="O343">
        <v>0</v>
      </c>
      <c r="P343">
        <v>0</v>
      </c>
      <c r="Q343">
        <f t="shared" si="30"/>
        <v>5997.6675461238628</v>
      </c>
      <c r="R343">
        <f>Q343-B343</f>
        <v>656.66754612386285</v>
      </c>
      <c r="S343">
        <f t="shared" si="31"/>
        <v>656.66754612386285</v>
      </c>
      <c r="T343" s="8">
        <f>S343/B343</f>
        <v>0.1229484265350801</v>
      </c>
      <c r="U343">
        <v>1611</v>
      </c>
      <c r="V343">
        <f t="shared" si="32"/>
        <v>11820.015830229531</v>
      </c>
      <c r="W343">
        <f t="shared" si="33"/>
        <v>28998</v>
      </c>
      <c r="X343">
        <f t="shared" si="34"/>
        <v>656.66754612386285</v>
      </c>
      <c r="Y343">
        <f t="shared" si="35"/>
        <v>431212.26613233553</v>
      </c>
    </row>
    <row r="344" spans="1:25" x14ac:dyDescent="0.35">
      <c r="A344" s="1">
        <v>41258</v>
      </c>
      <c r="B344">
        <v>4501</v>
      </c>
      <c r="C344">
        <v>5134.2</v>
      </c>
      <c r="D344" s="29">
        <v>18.899999999999999</v>
      </c>
      <c r="E344">
        <v>6245</v>
      </c>
      <c r="F344">
        <v>0</v>
      </c>
      <c r="G344">
        <v>5341</v>
      </c>
      <c r="H344">
        <v>1</v>
      </c>
      <c r="I344">
        <f>IF(AND(M344=0,F344=0,H344=0,J344=0,P344=0,K344=0),1,0)</f>
        <v>0</v>
      </c>
      <c r="J344">
        <v>0</v>
      </c>
      <c r="K344">
        <v>0</v>
      </c>
      <c r="L344">
        <v>5410.333333333333</v>
      </c>
      <c r="M344">
        <v>0</v>
      </c>
      <c r="N344">
        <v>0.40240501917044269</v>
      </c>
      <c r="O344">
        <v>1</v>
      </c>
      <c r="P344">
        <v>0</v>
      </c>
      <c r="Q344">
        <f t="shared" si="30"/>
        <v>6316.8962086620049</v>
      </c>
      <c r="R344">
        <f>Q344-B344</f>
        <v>1815.8962086620049</v>
      </c>
      <c r="S344">
        <f t="shared" si="31"/>
        <v>1815.8962086620049</v>
      </c>
      <c r="T344" s="8">
        <f>S344/B344</f>
        <v>0.4034428368500344</v>
      </c>
      <c r="U344">
        <v>1776</v>
      </c>
      <c r="V344">
        <f t="shared" si="32"/>
        <v>32686.131755916089</v>
      </c>
      <c r="W344">
        <f t="shared" si="33"/>
        <v>31968</v>
      </c>
      <c r="X344">
        <f t="shared" si="34"/>
        <v>1815.8962086620049</v>
      </c>
      <c r="Y344">
        <f t="shared" si="35"/>
        <v>3297479.0406330437</v>
      </c>
    </row>
    <row r="345" spans="1:25" x14ac:dyDescent="0.35">
      <c r="A345" s="1">
        <v>41259</v>
      </c>
      <c r="B345">
        <v>6753</v>
      </c>
      <c r="C345">
        <v>5184.6000000000004</v>
      </c>
      <c r="D345" s="29">
        <v>19.7</v>
      </c>
      <c r="E345">
        <v>6423</v>
      </c>
      <c r="F345">
        <v>0</v>
      </c>
      <c r="G345">
        <v>4501</v>
      </c>
      <c r="H345">
        <v>0</v>
      </c>
      <c r="I345">
        <f>IF(AND(M345=0,F345=0,H345=0,J345=0,P345=0,K345=0),1,0)</f>
        <v>1</v>
      </c>
      <c r="J345">
        <v>0</v>
      </c>
      <c r="K345">
        <v>0</v>
      </c>
      <c r="L345">
        <v>5129</v>
      </c>
      <c r="M345">
        <v>0</v>
      </c>
      <c r="N345">
        <v>0.76164749622400374</v>
      </c>
      <c r="O345">
        <v>1</v>
      </c>
      <c r="P345">
        <v>0</v>
      </c>
      <c r="Q345">
        <f t="shared" si="30"/>
        <v>5938.3032424772482</v>
      </c>
      <c r="R345">
        <f>Q345-B345</f>
        <v>-814.6967575227518</v>
      </c>
      <c r="S345">
        <f t="shared" si="31"/>
        <v>814.6967575227518</v>
      </c>
      <c r="T345" s="8">
        <f>S345/B345</f>
        <v>0.12064219717499657</v>
      </c>
      <c r="U345">
        <v>800</v>
      </c>
      <c r="V345">
        <f t="shared" si="32"/>
        <v>58658.166541638129</v>
      </c>
      <c r="W345">
        <f t="shared" si="33"/>
        <v>14400</v>
      </c>
      <c r="X345">
        <f t="shared" si="34"/>
        <v>-1629.3935150455036</v>
      </c>
      <c r="Y345">
        <f t="shared" si="35"/>
        <v>2654923.2268723417</v>
      </c>
    </row>
    <row r="346" spans="1:25" x14ac:dyDescent="0.35">
      <c r="A346" s="1">
        <v>41260</v>
      </c>
      <c r="B346">
        <v>5214</v>
      </c>
      <c r="C346">
        <v>5497</v>
      </c>
      <c r="D346" s="23">
        <v>21</v>
      </c>
      <c r="E346">
        <v>4249</v>
      </c>
      <c r="F346">
        <v>0</v>
      </c>
      <c r="G346">
        <v>6753</v>
      </c>
      <c r="H346">
        <v>0</v>
      </c>
      <c r="I346">
        <f>IF(AND(M346=0,F346=0,H346=0,J346=0,P346=0,K346=0),1,0)</f>
        <v>0</v>
      </c>
      <c r="J346">
        <v>1</v>
      </c>
      <c r="K346">
        <v>0</v>
      </c>
      <c r="L346">
        <v>5531.666666666667</v>
      </c>
      <c r="M346">
        <v>0</v>
      </c>
      <c r="N346">
        <v>0.32119205298013243</v>
      </c>
      <c r="O346">
        <v>0</v>
      </c>
      <c r="P346">
        <v>0</v>
      </c>
      <c r="Q346">
        <f t="shared" si="30"/>
        <v>5166.2736684864085</v>
      </c>
      <c r="R346">
        <f>Q346-B346</f>
        <v>-47.726331513591504</v>
      </c>
      <c r="S346">
        <f t="shared" si="31"/>
        <v>47.726331513591504</v>
      </c>
      <c r="T346" s="8">
        <f>S346/B346</f>
        <v>9.1534966462584397E-3</v>
      </c>
      <c r="U346">
        <v>511</v>
      </c>
      <c r="V346">
        <f t="shared" si="32"/>
        <v>3436.2958689785883</v>
      </c>
      <c r="W346">
        <f t="shared" si="33"/>
        <v>9198</v>
      </c>
      <c r="X346">
        <f t="shared" si="34"/>
        <v>-95.452663027183007</v>
      </c>
      <c r="Y346">
        <f t="shared" si="35"/>
        <v>9111.2108789809499</v>
      </c>
    </row>
    <row r="347" spans="1:25" x14ac:dyDescent="0.35">
      <c r="A347" s="1">
        <v>41261</v>
      </c>
      <c r="B347">
        <v>6300</v>
      </c>
      <c r="C347">
        <v>5470.8</v>
      </c>
      <c r="D347" s="23">
        <v>21.1</v>
      </c>
      <c r="E347">
        <v>5191</v>
      </c>
      <c r="F347">
        <v>0</v>
      </c>
      <c r="G347">
        <v>5214</v>
      </c>
      <c r="H347">
        <v>0</v>
      </c>
      <c r="I347">
        <f>IF(AND(M347=0,F347=0,H347=0,J347=0,P347=0,K347=0),1,0)</f>
        <v>0</v>
      </c>
      <c r="J347">
        <v>0</v>
      </c>
      <c r="K347">
        <v>0</v>
      </c>
      <c r="L347">
        <v>5489.333333333333</v>
      </c>
      <c r="M347">
        <v>1</v>
      </c>
      <c r="N347">
        <v>0.6261763680724991</v>
      </c>
      <c r="O347">
        <v>0</v>
      </c>
      <c r="P347">
        <v>0</v>
      </c>
      <c r="Q347">
        <f t="shared" si="30"/>
        <v>5624.165029129671</v>
      </c>
      <c r="R347">
        <f>Q347-B347</f>
        <v>-675.83497087032902</v>
      </c>
      <c r="S347">
        <f t="shared" si="31"/>
        <v>675.83497087032902</v>
      </c>
      <c r="T347" s="8">
        <f>S347/B347</f>
        <v>0.10727539220163952</v>
      </c>
      <c r="U347">
        <v>684</v>
      </c>
      <c r="V347">
        <f t="shared" si="32"/>
        <v>48660.117902663689</v>
      </c>
      <c r="W347">
        <f t="shared" si="33"/>
        <v>12312</v>
      </c>
      <c r="X347">
        <f t="shared" si="34"/>
        <v>-1351.669941740658</v>
      </c>
      <c r="Y347">
        <f t="shared" si="35"/>
        <v>1827011.6314051938</v>
      </c>
    </row>
    <row r="348" spans="1:25" x14ac:dyDescent="0.35">
      <c r="A348" s="1">
        <v>41262</v>
      </c>
      <c r="B348">
        <v>6478</v>
      </c>
      <c r="C348">
        <v>5621.8</v>
      </c>
      <c r="D348" s="23">
        <v>19.8</v>
      </c>
      <c r="E348">
        <v>5345</v>
      </c>
      <c r="F348">
        <v>1</v>
      </c>
      <c r="G348">
        <v>6300</v>
      </c>
      <c r="H348">
        <v>0</v>
      </c>
      <c r="I348">
        <f>IF(AND(M348=0,F348=0,H348=0,J348=0,P348=0,K348=0),1,0)</f>
        <v>0</v>
      </c>
      <c r="J348">
        <v>0</v>
      </c>
      <c r="K348">
        <v>0</v>
      </c>
      <c r="L348">
        <v>6089</v>
      </c>
      <c r="M348">
        <v>0</v>
      </c>
      <c r="N348">
        <v>0.52068084117578717</v>
      </c>
      <c r="O348">
        <v>0</v>
      </c>
      <c r="P348">
        <v>0</v>
      </c>
      <c r="Q348">
        <f t="shared" si="30"/>
        <v>5672.4333220138114</v>
      </c>
      <c r="R348">
        <f>Q348-B348</f>
        <v>-805.56667798618855</v>
      </c>
      <c r="S348">
        <f t="shared" si="31"/>
        <v>805.56667798618855</v>
      </c>
      <c r="T348" s="8">
        <f>S348/B348</f>
        <v>0.12435422630228289</v>
      </c>
      <c r="U348">
        <v>686</v>
      </c>
      <c r="V348">
        <f t="shared" si="32"/>
        <v>58000.800815005576</v>
      </c>
      <c r="W348">
        <f t="shared" si="33"/>
        <v>12348</v>
      </c>
      <c r="X348">
        <f t="shared" si="34"/>
        <v>-1611.1333559723771</v>
      </c>
      <c r="Y348">
        <f t="shared" si="35"/>
        <v>2595750.6907268143</v>
      </c>
    </row>
    <row r="349" spans="1:25" x14ac:dyDescent="0.35">
      <c r="A349" s="1">
        <v>41263</v>
      </c>
      <c r="B349">
        <v>6525</v>
      </c>
      <c r="C349">
        <v>5849.2</v>
      </c>
      <c r="D349" s="23">
        <v>19.899999999999999</v>
      </c>
      <c r="E349">
        <v>5545</v>
      </c>
      <c r="F349">
        <v>0</v>
      </c>
      <c r="G349">
        <v>6478</v>
      </c>
      <c r="H349">
        <v>0</v>
      </c>
      <c r="I349">
        <f>IF(AND(M349=0,F349=0,H349=0,J349=0,P349=0,K349=0),1,0)</f>
        <v>0</v>
      </c>
      <c r="J349">
        <v>0</v>
      </c>
      <c r="K349">
        <v>0</v>
      </c>
      <c r="L349">
        <v>5997.333333333333</v>
      </c>
      <c r="M349">
        <v>0</v>
      </c>
      <c r="N349">
        <v>0.50546067154641572</v>
      </c>
      <c r="O349">
        <v>0</v>
      </c>
      <c r="P349">
        <v>1</v>
      </c>
      <c r="Q349">
        <f t="shared" si="30"/>
        <v>6243.2323752845105</v>
      </c>
      <c r="R349">
        <f>Q349-B349</f>
        <v>-281.76762471548955</v>
      </c>
      <c r="S349">
        <f t="shared" si="31"/>
        <v>281.76762471548955</v>
      </c>
      <c r="T349" s="8">
        <f>S349/B349</f>
        <v>4.3182777734174643E-2</v>
      </c>
      <c r="U349">
        <v>1589</v>
      </c>
      <c r="V349">
        <f t="shared" si="32"/>
        <v>20287.268979515247</v>
      </c>
      <c r="W349">
        <f t="shared" si="33"/>
        <v>28602</v>
      </c>
      <c r="X349">
        <f t="shared" si="34"/>
        <v>-563.53524943097909</v>
      </c>
      <c r="Y349">
        <f t="shared" si="35"/>
        <v>317571.97735123581</v>
      </c>
    </row>
    <row r="350" spans="1:25" x14ac:dyDescent="0.35">
      <c r="A350" s="1">
        <v>41264</v>
      </c>
      <c r="B350">
        <v>6350</v>
      </c>
      <c r="C350">
        <v>6254</v>
      </c>
      <c r="D350" s="23">
        <v>19.8</v>
      </c>
      <c r="E350">
        <v>5341</v>
      </c>
      <c r="F350">
        <v>0</v>
      </c>
      <c r="G350">
        <v>6525</v>
      </c>
      <c r="H350">
        <v>0</v>
      </c>
      <c r="I350">
        <f>IF(AND(M350=0,F350=0,H350=0,J350=0,P350=0,K350=0),1,0)</f>
        <v>0</v>
      </c>
      <c r="J350">
        <v>0</v>
      </c>
      <c r="K350">
        <v>1</v>
      </c>
      <c r="L350">
        <v>6434.333333333333</v>
      </c>
      <c r="M350">
        <v>0</v>
      </c>
      <c r="N350">
        <v>0.47966771232717553</v>
      </c>
      <c r="O350">
        <v>0</v>
      </c>
      <c r="P350">
        <v>0</v>
      </c>
      <c r="Q350">
        <f t="shared" si="30"/>
        <v>6570.0684869091783</v>
      </c>
      <c r="R350">
        <f>Q350-B350</f>
        <v>220.06848690917832</v>
      </c>
      <c r="S350">
        <f t="shared" si="31"/>
        <v>220.06848690917832</v>
      </c>
      <c r="T350" s="8">
        <f>S350/B350</f>
        <v>3.4656454631366664E-2</v>
      </c>
      <c r="U350">
        <v>1587</v>
      </c>
      <c r="V350">
        <f t="shared" si="32"/>
        <v>3961.2327643652097</v>
      </c>
      <c r="W350">
        <f t="shared" si="33"/>
        <v>28566</v>
      </c>
      <c r="X350">
        <f t="shared" si="34"/>
        <v>220.06848690917832</v>
      </c>
      <c r="Y350">
        <f t="shared" si="35"/>
        <v>48430.138930495188</v>
      </c>
    </row>
    <row r="351" spans="1:25" x14ac:dyDescent="0.35">
      <c r="A351" s="1">
        <v>41265</v>
      </c>
      <c r="B351">
        <v>6531</v>
      </c>
      <c r="C351">
        <v>6173.4</v>
      </c>
      <c r="D351" s="23">
        <v>20.6</v>
      </c>
      <c r="E351">
        <v>4501</v>
      </c>
      <c r="F351">
        <v>0</v>
      </c>
      <c r="G351">
        <v>6350</v>
      </c>
      <c r="H351">
        <v>1</v>
      </c>
      <c r="I351">
        <f>IF(AND(M351=0,F351=0,H351=0,J351=0,P351=0,K351=0),1,0)</f>
        <v>0</v>
      </c>
      <c r="J351">
        <v>0</v>
      </c>
      <c r="K351">
        <v>0</v>
      </c>
      <c r="L351">
        <v>6451</v>
      </c>
      <c r="M351">
        <v>0</v>
      </c>
      <c r="N351">
        <v>0.52102939467874987</v>
      </c>
      <c r="O351">
        <v>1</v>
      </c>
      <c r="P351">
        <v>0</v>
      </c>
      <c r="Q351">
        <f t="shared" si="30"/>
        <v>6652.5200742904453</v>
      </c>
      <c r="R351">
        <f>Q351-B351</f>
        <v>121.52007429044534</v>
      </c>
      <c r="S351">
        <f t="shared" si="31"/>
        <v>121.52007429044534</v>
      </c>
      <c r="T351" s="8">
        <f>S351/B351</f>
        <v>1.8606656605488492E-2</v>
      </c>
      <c r="U351">
        <v>1151</v>
      </c>
      <c r="V351">
        <f t="shared" si="32"/>
        <v>2187.3613372280161</v>
      </c>
      <c r="W351">
        <f t="shared" si="33"/>
        <v>20718</v>
      </c>
      <c r="X351">
        <f t="shared" si="34"/>
        <v>121.52007429044534</v>
      </c>
      <c r="Y351">
        <f t="shared" si="35"/>
        <v>14767.128455555354</v>
      </c>
    </row>
    <row r="352" spans="1:25" x14ac:dyDescent="0.35">
      <c r="A352" s="1">
        <v>41266</v>
      </c>
      <c r="B352">
        <v>5977</v>
      </c>
      <c r="C352">
        <v>6436.8</v>
      </c>
      <c r="D352" s="23">
        <v>20</v>
      </c>
      <c r="E352">
        <v>6753</v>
      </c>
      <c r="F352">
        <v>0</v>
      </c>
      <c r="G352">
        <v>6531</v>
      </c>
      <c r="H352">
        <v>0</v>
      </c>
      <c r="I352">
        <f>IF(AND(M352=0,F352=0,H352=0,J352=0,P352=0,K352=0),1,0)</f>
        <v>1</v>
      </c>
      <c r="J352">
        <v>0</v>
      </c>
      <c r="K352">
        <v>0</v>
      </c>
      <c r="L352">
        <v>6468.666666666667</v>
      </c>
      <c r="M352">
        <v>0</v>
      </c>
      <c r="N352">
        <v>0.4356337864528872</v>
      </c>
      <c r="O352">
        <v>1</v>
      </c>
      <c r="P352">
        <v>0</v>
      </c>
      <c r="Q352">
        <f t="shared" si="30"/>
        <v>7156.4495886316399</v>
      </c>
      <c r="R352">
        <f>Q352-B352</f>
        <v>1179.4495886316399</v>
      </c>
      <c r="S352">
        <f t="shared" si="31"/>
        <v>1179.4495886316399</v>
      </c>
      <c r="T352" s="8">
        <f>S352/B352</f>
        <v>0.19733136835061735</v>
      </c>
      <c r="U352">
        <v>1746</v>
      </c>
      <c r="V352">
        <f t="shared" si="32"/>
        <v>21230.092595369519</v>
      </c>
      <c r="W352">
        <f t="shared" si="33"/>
        <v>31428</v>
      </c>
      <c r="X352">
        <f t="shared" si="34"/>
        <v>1179.4495886316399</v>
      </c>
      <c r="Y352">
        <f t="shared" si="35"/>
        <v>1391101.3321233445</v>
      </c>
    </row>
    <row r="353" spans="1:25" x14ac:dyDescent="0.35">
      <c r="A353" s="1">
        <v>41267</v>
      </c>
      <c r="B353">
        <v>5544</v>
      </c>
      <c r="C353">
        <v>6372.2</v>
      </c>
      <c r="D353" s="23">
        <v>20.9</v>
      </c>
      <c r="E353">
        <v>5214</v>
      </c>
      <c r="F353">
        <v>0</v>
      </c>
      <c r="G353">
        <v>5977</v>
      </c>
      <c r="H353">
        <v>0</v>
      </c>
      <c r="I353">
        <f>IF(AND(M353=0,F353=0,H353=0,J353=0,P353=0,K353=0),1,0)</f>
        <v>0</v>
      </c>
      <c r="J353">
        <v>1</v>
      </c>
      <c r="K353">
        <v>0</v>
      </c>
      <c r="L353">
        <v>6286</v>
      </c>
      <c r="M353">
        <v>0</v>
      </c>
      <c r="N353">
        <v>0.44969211107238294</v>
      </c>
      <c r="O353">
        <v>0</v>
      </c>
      <c r="P353">
        <v>0</v>
      </c>
      <c r="Q353">
        <f t="shared" si="30"/>
        <v>5503.9248231894198</v>
      </c>
      <c r="R353">
        <f>Q353-B353</f>
        <v>-40.07517681058016</v>
      </c>
      <c r="S353">
        <f t="shared" si="31"/>
        <v>40.07517681058016</v>
      </c>
      <c r="T353" s="8">
        <f>S353/B353</f>
        <v>7.228567245775642E-3</v>
      </c>
      <c r="U353">
        <v>1088</v>
      </c>
      <c r="V353">
        <f t="shared" si="32"/>
        <v>2885.4127303617715</v>
      </c>
      <c r="W353">
        <f t="shared" si="33"/>
        <v>19584</v>
      </c>
      <c r="X353">
        <f t="shared" si="34"/>
        <v>-80.15035362116032</v>
      </c>
      <c r="Y353">
        <f t="shared" si="35"/>
        <v>6424.0791855970474</v>
      </c>
    </row>
    <row r="354" spans="1:25" x14ac:dyDescent="0.35">
      <c r="A354" s="1">
        <v>41268</v>
      </c>
      <c r="B354">
        <v>5099</v>
      </c>
      <c r="C354">
        <v>6185.4</v>
      </c>
      <c r="D354" s="23">
        <v>20.6</v>
      </c>
      <c r="E354">
        <v>6300</v>
      </c>
      <c r="F354">
        <v>0</v>
      </c>
      <c r="G354">
        <v>5544</v>
      </c>
      <c r="H354">
        <v>0</v>
      </c>
      <c r="I354">
        <f>IF(AND(M354=0,F354=0,H354=0,J354=0,P354=0,K354=0),1,0)</f>
        <v>0</v>
      </c>
      <c r="J354">
        <v>0</v>
      </c>
      <c r="K354">
        <v>0</v>
      </c>
      <c r="L354">
        <v>6017.333333333333</v>
      </c>
      <c r="M354">
        <v>1</v>
      </c>
      <c r="N354">
        <v>0.44829789706053214</v>
      </c>
      <c r="O354">
        <v>0</v>
      </c>
      <c r="P354">
        <v>0</v>
      </c>
      <c r="Q354">
        <f t="shared" si="30"/>
        <v>6272.653178034062</v>
      </c>
      <c r="R354">
        <f>Q354-B354</f>
        <v>1173.653178034062</v>
      </c>
      <c r="S354">
        <f t="shared" si="31"/>
        <v>1173.653178034062</v>
      </c>
      <c r="T354" s="8">
        <f>S354/B354</f>
        <v>0.23017320612552697</v>
      </c>
      <c r="U354">
        <v>2482</v>
      </c>
      <c r="V354">
        <f t="shared" si="32"/>
        <v>21125.757204613117</v>
      </c>
      <c r="W354">
        <f t="shared" si="33"/>
        <v>44676</v>
      </c>
      <c r="X354">
        <f t="shared" si="34"/>
        <v>1173.653178034062</v>
      </c>
      <c r="Y354">
        <f t="shared" si="35"/>
        <v>1377461.7823094535</v>
      </c>
    </row>
    <row r="355" spans="1:25" x14ac:dyDescent="0.35">
      <c r="A355" s="1">
        <v>41269</v>
      </c>
      <c r="B355">
        <v>3944</v>
      </c>
      <c r="C355">
        <v>5900.2</v>
      </c>
      <c r="D355" s="23">
        <v>19.2</v>
      </c>
      <c r="E355">
        <v>6478</v>
      </c>
      <c r="F355">
        <v>1</v>
      </c>
      <c r="G355">
        <v>5099</v>
      </c>
      <c r="H355">
        <v>0</v>
      </c>
      <c r="I355">
        <f>IF(AND(M355=0,F355=0,H355=0,J355=0,P355=0,K355=0),1,0)</f>
        <v>0</v>
      </c>
      <c r="J355">
        <v>0</v>
      </c>
      <c r="K355">
        <v>0</v>
      </c>
      <c r="L355">
        <v>5540</v>
      </c>
      <c r="M355">
        <v>0</v>
      </c>
      <c r="N355">
        <v>0.36580690135935867</v>
      </c>
      <c r="O355">
        <v>0</v>
      </c>
      <c r="P355">
        <v>0</v>
      </c>
      <c r="Q355">
        <f t="shared" si="30"/>
        <v>5672.4922555838721</v>
      </c>
      <c r="R355">
        <f>Q355-B355</f>
        <v>1728.4922555838721</v>
      </c>
      <c r="S355">
        <f t="shared" si="31"/>
        <v>1728.4922555838721</v>
      </c>
      <c r="T355" s="8">
        <f>S355/B355</f>
        <v>0.43825868549286817</v>
      </c>
      <c r="U355">
        <v>995</v>
      </c>
      <c r="V355">
        <f t="shared" si="32"/>
        <v>31112.860600509695</v>
      </c>
      <c r="W355">
        <f t="shared" si="33"/>
        <v>17910</v>
      </c>
      <c r="X355">
        <f t="shared" si="34"/>
        <v>1728.4922555838721</v>
      </c>
      <c r="Y355">
        <f t="shared" si="35"/>
        <v>2987685.4776134216</v>
      </c>
    </row>
    <row r="356" spans="1:25" x14ac:dyDescent="0.35">
      <c r="A356" s="1">
        <v>41270</v>
      </c>
      <c r="B356">
        <v>5461</v>
      </c>
      <c r="C356">
        <v>5419</v>
      </c>
      <c r="D356" s="23">
        <v>21.4</v>
      </c>
      <c r="E356">
        <v>6525</v>
      </c>
      <c r="F356">
        <v>0</v>
      </c>
      <c r="G356">
        <v>3944</v>
      </c>
      <c r="H356">
        <v>0</v>
      </c>
      <c r="I356">
        <f>IF(AND(M356=0,F356=0,H356=0,J356=0,P356=0,K356=0),1,0)</f>
        <v>0</v>
      </c>
      <c r="J356">
        <v>0</v>
      </c>
      <c r="K356">
        <v>0</v>
      </c>
      <c r="L356">
        <v>4862.333333333333</v>
      </c>
      <c r="M356">
        <v>0</v>
      </c>
      <c r="N356">
        <v>0.67625188799814107</v>
      </c>
      <c r="O356">
        <v>0</v>
      </c>
      <c r="P356">
        <v>1</v>
      </c>
      <c r="Q356">
        <f t="shared" si="30"/>
        <v>5526.1209821480379</v>
      </c>
      <c r="R356">
        <f>Q356-B356</f>
        <v>65.120982148037911</v>
      </c>
      <c r="S356">
        <f t="shared" si="31"/>
        <v>65.120982148037911</v>
      </c>
      <c r="T356" s="8">
        <f>S356/B356</f>
        <v>1.1924735789789033E-2</v>
      </c>
      <c r="U356">
        <v>1115</v>
      </c>
      <c r="V356">
        <f t="shared" si="32"/>
        <v>1172.1776786646824</v>
      </c>
      <c r="W356">
        <f t="shared" si="33"/>
        <v>20070</v>
      </c>
      <c r="X356">
        <f t="shared" si="34"/>
        <v>65.120982148037911</v>
      </c>
      <c r="Y356">
        <f t="shared" si="35"/>
        <v>4240.742315925072</v>
      </c>
    </row>
    <row r="357" spans="1:25" x14ac:dyDescent="0.35">
      <c r="A357" s="1">
        <v>41271</v>
      </c>
      <c r="B357">
        <v>5391</v>
      </c>
      <c r="C357">
        <v>5205</v>
      </c>
      <c r="D357" s="23">
        <v>18.5</v>
      </c>
      <c r="E357">
        <v>6350</v>
      </c>
      <c r="F357">
        <v>0</v>
      </c>
      <c r="G357">
        <v>5461</v>
      </c>
      <c r="H357">
        <v>0</v>
      </c>
      <c r="I357">
        <f>IF(AND(M357=0,F357=0,H357=0,J357=0,P357=0,K357=0),1,0)</f>
        <v>0</v>
      </c>
      <c r="J357">
        <v>0</v>
      </c>
      <c r="K357">
        <v>1</v>
      </c>
      <c r="L357">
        <v>4834.666666666667</v>
      </c>
      <c r="M357">
        <v>0</v>
      </c>
      <c r="N357">
        <v>0.49186708493087022</v>
      </c>
      <c r="O357">
        <v>0</v>
      </c>
      <c r="P357">
        <v>0</v>
      </c>
      <c r="Q357">
        <f t="shared" si="30"/>
        <v>6042.932145794015</v>
      </c>
      <c r="R357">
        <f>Q357-B357</f>
        <v>651.93214579401501</v>
      </c>
      <c r="S357">
        <f t="shared" si="31"/>
        <v>651.93214579401501</v>
      </c>
      <c r="T357" s="8">
        <f>S357/B357</f>
        <v>0.1209297246881868</v>
      </c>
      <c r="U357">
        <v>1619</v>
      </c>
      <c r="V357">
        <f t="shared" si="32"/>
        <v>11734.77862429227</v>
      </c>
      <c r="W357">
        <f t="shared" si="33"/>
        <v>29142</v>
      </c>
      <c r="X357">
        <f t="shared" si="34"/>
        <v>651.93214579401501</v>
      </c>
      <c r="Y357">
        <f t="shared" si="35"/>
        <v>425015.52271958883</v>
      </c>
    </row>
    <row r="358" spans="1:25" x14ac:dyDescent="0.35">
      <c r="A358" s="1">
        <v>41272</v>
      </c>
      <c r="B358">
        <v>6368</v>
      </c>
      <c r="C358">
        <v>5087.8</v>
      </c>
      <c r="D358" s="23">
        <v>15</v>
      </c>
      <c r="E358">
        <v>6531</v>
      </c>
      <c r="F358">
        <v>0</v>
      </c>
      <c r="G358">
        <v>5391</v>
      </c>
      <c r="H358">
        <v>1</v>
      </c>
      <c r="I358">
        <f>IF(AND(M358=0,F358=0,H358=0,J358=0,P358=0,K358=0),1,0)</f>
        <v>0</v>
      </c>
      <c r="J358">
        <v>0</v>
      </c>
      <c r="K358">
        <v>0</v>
      </c>
      <c r="L358">
        <v>4932</v>
      </c>
      <c r="M358">
        <v>0</v>
      </c>
      <c r="N358">
        <v>0.61351225746485416</v>
      </c>
      <c r="O358">
        <v>1</v>
      </c>
      <c r="P358">
        <v>0</v>
      </c>
      <c r="Q358">
        <f t="shared" si="30"/>
        <v>6344.4208728397225</v>
      </c>
      <c r="R358">
        <f>Q358-B358</f>
        <v>-23.579127160277494</v>
      </c>
      <c r="S358">
        <f t="shared" si="31"/>
        <v>23.579127160277494</v>
      </c>
      <c r="T358" s="8">
        <f>S358/B358</f>
        <v>3.7027523806968427E-3</v>
      </c>
      <c r="U358">
        <v>843</v>
      </c>
      <c r="V358">
        <f t="shared" si="32"/>
        <v>1697.6971555399796</v>
      </c>
      <c r="W358">
        <f t="shared" si="33"/>
        <v>15174</v>
      </c>
      <c r="X358">
        <f t="shared" si="34"/>
        <v>-47.158254320554988</v>
      </c>
      <c r="Y358">
        <f t="shared" si="35"/>
        <v>2223.9009505621434</v>
      </c>
    </row>
    <row r="359" spans="1:25" x14ac:dyDescent="0.35">
      <c r="A359" s="1">
        <v>41273</v>
      </c>
      <c r="B359">
        <v>6498</v>
      </c>
      <c r="C359">
        <v>5252.6</v>
      </c>
      <c r="D359" s="23">
        <v>14.4</v>
      </c>
      <c r="E359">
        <v>5977</v>
      </c>
      <c r="F359">
        <v>0</v>
      </c>
      <c r="G359">
        <v>6368</v>
      </c>
      <c r="H359">
        <v>0</v>
      </c>
      <c r="I359">
        <f>IF(AND(M359=0,F359=0,H359=0,J359=0,P359=0,K359=0),1,0)</f>
        <v>1</v>
      </c>
      <c r="J359">
        <v>0</v>
      </c>
      <c r="K359">
        <v>0</v>
      </c>
      <c r="L359">
        <v>5740</v>
      </c>
      <c r="M359">
        <v>0</v>
      </c>
      <c r="N359">
        <v>0.51510398512838385</v>
      </c>
      <c r="O359">
        <v>1</v>
      </c>
      <c r="P359">
        <v>0</v>
      </c>
      <c r="Q359">
        <f t="shared" si="30"/>
        <v>6391.9369203854194</v>
      </c>
      <c r="R359">
        <f>Q359-B359</f>
        <v>-106.0630796145806</v>
      </c>
      <c r="S359">
        <f t="shared" si="31"/>
        <v>106.0630796145806</v>
      </c>
      <c r="T359" s="8">
        <f>S359/B359</f>
        <v>1.6322419146595969E-2</v>
      </c>
      <c r="U359">
        <v>915</v>
      </c>
      <c r="V359">
        <f t="shared" si="32"/>
        <v>7636.5417322498033</v>
      </c>
      <c r="W359">
        <f t="shared" si="33"/>
        <v>16470</v>
      </c>
      <c r="X359">
        <f t="shared" si="34"/>
        <v>-212.1261592291612</v>
      </c>
      <c r="Y359">
        <f t="shared" si="35"/>
        <v>44997.507429315454</v>
      </c>
    </row>
    <row r="360" spans="1:25" x14ac:dyDescent="0.35">
      <c r="A360" s="1">
        <v>41274</v>
      </c>
      <c r="B360">
        <v>5484</v>
      </c>
      <c r="C360">
        <v>5532.4</v>
      </c>
      <c r="D360" s="23">
        <v>15.4</v>
      </c>
      <c r="E360">
        <v>5544</v>
      </c>
      <c r="F360">
        <v>0</v>
      </c>
      <c r="G360">
        <v>6498</v>
      </c>
      <c r="H360">
        <v>0</v>
      </c>
      <c r="I360">
        <f>IF(AND(M360=0,F360=0,H360=0,J360=0,P360=0,K360=0),1,0)</f>
        <v>0</v>
      </c>
      <c r="J360">
        <v>1</v>
      </c>
      <c r="K360">
        <v>0</v>
      </c>
      <c r="L360">
        <v>6085.666666666667</v>
      </c>
      <c r="M360">
        <v>0</v>
      </c>
      <c r="N360">
        <v>0.38218891599860577</v>
      </c>
      <c r="O360">
        <v>0</v>
      </c>
      <c r="P360">
        <v>0</v>
      </c>
      <c r="Q360">
        <f t="shared" si="30"/>
        <v>5354.4821080434613</v>
      </c>
      <c r="R360">
        <f>Q360-B360</f>
        <v>-129.51789195653873</v>
      </c>
      <c r="S360">
        <f t="shared" si="31"/>
        <v>129.51789195653873</v>
      </c>
      <c r="T360" s="8">
        <f>S360/B360</f>
        <v>2.3617412829419902E-2</v>
      </c>
      <c r="U360">
        <v>457</v>
      </c>
      <c r="V360">
        <f t="shared" si="32"/>
        <v>9325.2882208707888</v>
      </c>
      <c r="W360">
        <f t="shared" si="33"/>
        <v>8226</v>
      </c>
      <c r="X360">
        <f t="shared" si="34"/>
        <v>-259.03578391307747</v>
      </c>
      <c r="Y360">
        <f t="shared" si="35"/>
        <v>67099.537347462567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B4A27-1E6B-4199-A9FB-53F365EA5C5A}">
  <dimension ref="A1:AG32"/>
  <sheetViews>
    <sheetView topLeftCell="M1" zoomScale="90" zoomScaleNormal="90" workbookViewId="0">
      <selection activeCell="X4" sqref="X4:Y7"/>
    </sheetView>
  </sheetViews>
  <sheetFormatPr defaultRowHeight="14.5" x14ac:dyDescent="0.35"/>
  <cols>
    <col min="1" max="1" width="10.453125" bestFit="1" customWidth="1"/>
    <col min="6" max="6" width="8.7265625" style="23"/>
  </cols>
  <sheetData>
    <row r="1" spans="1:33" ht="15" thickBot="1" x14ac:dyDescent="0.4">
      <c r="A1" s="1" t="s">
        <v>143</v>
      </c>
      <c r="B1" t="s">
        <v>3</v>
      </c>
      <c r="C1" t="s">
        <v>4</v>
      </c>
      <c r="D1" t="s">
        <v>55</v>
      </c>
      <c r="E1" t="s">
        <v>155</v>
      </c>
      <c r="F1" s="23" t="s">
        <v>153</v>
      </c>
      <c r="G1" t="s">
        <v>21</v>
      </c>
      <c r="H1" t="s">
        <v>17</v>
      </c>
      <c r="I1" t="s">
        <v>138</v>
      </c>
      <c r="J1" t="s">
        <v>20</v>
      </c>
      <c r="K1" t="s">
        <v>152</v>
      </c>
      <c r="L1" t="s">
        <v>15</v>
      </c>
      <c r="M1" t="s">
        <v>19</v>
      </c>
      <c r="N1" t="s">
        <v>16</v>
      </c>
      <c r="O1" t="s">
        <v>112</v>
      </c>
      <c r="P1" t="s">
        <v>113</v>
      </c>
      <c r="Q1" t="s">
        <v>114</v>
      </c>
      <c r="R1" s="8" t="s">
        <v>116</v>
      </c>
      <c r="S1" s="8" t="s">
        <v>117</v>
      </c>
      <c r="T1" t="s">
        <v>121</v>
      </c>
      <c r="U1" t="s">
        <v>122</v>
      </c>
      <c r="V1" t="s">
        <v>155</v>
      </c>
      <c r="W1" t="s">
        <v>139</v>
      </c>
      <c r="X1" s="2" t="s">
        <v>32</v>
      </c>
      <c r="Y1" s="2" t="s">
        <v>154</v>
      </c>
      <c r="Z1" s="2" t="s">
        <v>153</v>
      </c>
      <c r="AA1" s="2" t="s">
        <v>21</v>
      </c>
      <c r="AB1" s="2" t="s">
        <v>17</v>
      </c>
      <c r="AC1" s="2" t="s">
        <v>53</v>
      </c>
      <c r="AD1" s="2" t="s">
        <v>20</v>
      </c>
      <c r="AE1" s="2" t="s">
        <v>152</v>
      </c>
      <c r="AF1" s="2" t="s">
        <v>15</v>
      </c>
      <c r="AG1" s="3" t="s">
        <v>19</v>
      </c>
    </row>
    <row r="2" spans="1:33" ht="15" thickBot="1" x14ac:dyDescent="0.4">
      <c r="A2" s="1">
        <v>41275</v>
      </c>
      <c r="B2">
        <v>5264</v>
      </c>
      <c r="C2">
        <v>1616</v>
      </c>
      <c r="D2">
        <v>6116.666666666667</v>
      </c>
      <c r="E2">
        <v>5840.4</v>
      </c>
      <c r="F2" s="27">
        <v>16.899999999999999</v>
      </c>
      <c r="G2">
        <v>5099</v>
      </c>
      <c r="H2">
        <v>0</v>
      </c>
      <c r="I2">
        <v>5484</v>
      </c>
      <c r="J2">
        <v>0</v>
      </c>
      <c r="K2">
        <v>0</v>
      </c>
      <c r="L2">
        <v>0</v>
      </c>
      <c r="M2">
        <f>IF(W2=5,1,0)</f>
        <v>0</v>
      </c>
      <c r="N2">
        <v>0</v>
      </c>
      <c r="O2">
        <f>$X$2+SUMPRODUCT(E2:M2,$Y$2:$AG$2)</f>
        <v>5795.1865400163815</v>
      </c>
      <c r="P2">
        <f>O2-B2</f>
        <v>531.18654001638151</v>
      </c>
      <c r="Q2">
        <f>ABS(P2)</f>
        <v>531.18654001638151</v>
      </c>
      <c r="R2" s="8">
        <f>Q2/B2</f>
        <v>0.10090929711557399</v>
      </c>
      <c r="S2" s="8">
        <f>C2/B2</f>
        <v>0.30699088145896658</v>
      </c>
      <c r="T2">
        <f>IF(P2&lt;0,P2*-72,P2*18)</f>
        <v>9561.3577202948672</v>
      </c>
      <c r="U2">
        <f>C2*18</f>
        <v>29088</v>
      </c>
      <c r="V2">
        <v>5840.4</v>
      </c>
      <c r="W2">
        <v>2</v>
      </c>
      <c r="X2" s="2">
        <v>365.09381767292865</v>
      </c>
      <c r="Y2" s="2">
        <v>0.40219415754506321</v>
      </c>
      <c r="Z2" s="2">
        <v>9.5408001435147494</v>
      </c>
      <c r="AA2" s="2">
        <v>0.23704124592750134</v>
      </c>
      <c r="AB2" s="2">
        <v>-375.43537421349117</v>
      </c>
      <c r="AC2" s="2">
        <v>0.31203594624499226</v>
      </c>
      <c r="AD2" s="2">
        <v>559.62945489703498</v>
      </c>
      <c r="AE2" s="2">
        <v>373.05011612789235</v>
      </c>
      <c r="AF2" s="2">
        <v>-724.40523516392955</v>
      </c>
      <c r="AG2" s="3">
        <v>198.6727213604737</v>
      </c>
    </row>
    <row r="3" spans="1:33" x14ac:dyDescent="0.35">
      <c r="A3" s="1">
        <v>41276</v>
      </c>
      <c r="B3">
        <v>4895</v>
      </c>
      <c r="C3">
        <v>2038</v>
      </c>
      <c r="D3">
        <v>5748.666666666667</v>
      </c>
      <c r="E3">
        <v>5801</v>
      </c>
      <c r="F3" s="27">
        <v>16.899999999999999</v>
      </c>
      <c r="G3">
        <v>3944</v>
      </c>
      <c r="H3">
        <v>1</v>
      </c>
      <c r="I3">
        <v>5264</v>
      </c>
      <c r="J3">
        <v>0</v>
      </c>
      <c r="K3">
        <v>0</v>
      </c>
      <c r="L3">
        <v>0</v>
      </c>
      <c r="M3">
        <f t="shared" ref="M3:M32" si="0">IF(W3=5,1,0)</f>
        <v>0</v>
      </c>
      <c r="N3">
        <v>0</v>
      </c>
      <c r="O3">
        <f t="shared" ref="O3:O32" si="1">$X$2+SUMPRODUCT(E3:M3,$Y$2:$AG$2)</f>
        <v>5061.4741687754522</v>
      </c>
      <c r="P3">
        <f>O3-B3</f>
        <v>166.4741687754522</v>
      </c>
      <c r="Q3">
        <f t="shared" ref="Q3:Q32" si="2">ABS(P3)</f>
        <v>166.4741687754522</v>
      </c>
      <c r="R3" s="8">
        <f>Q3/B3</f>
        <v>3.4009023243197586E-2</v>
      </c>
      <c r="S3" s="8">
        <f>C3/B3</f>
        <v>0.4163432073544433</v>
      </c>
      <c r="T3">
        <f t="shared" ref="T3:T32" si="3">IF(P3&lt;0,P3*-72,P3*18)</f>
        <v>2996.5350379581396</v>
      </c>
      <c r="U3">
        <f t="shared" ref="U3:U32" si="4">C3*18</f>
        <v>36684</v>
      </c>
      <c r="V3">
        <v>5801</v>
      </c>
      <c r="W3">
        <v>3</v>
      </c>
    </row>
    <row r="4" spans="1:33" x14ac:dyDescent="0.35">
      <c r="A4" s="1">
        <v>41277</v>
      </c>
      <c r="B4">
        <v>4230</v>
      </c>
      <c r="C4">
        <v>2421</v>
      </c>
      <c r="D4">
        <v>5214.333333333333</v>
      </c>
      <c r="E4">
        <v>5701.8</v>
      </c>
      <c r="F4" s="27">
        <v>17.2</v>
      </c>
      <c r="G4">
        <v>5461</v>
      </c>
      <c r="H4">
        <v>0</v>
      </c>
      <c r="I4">
        <v>4895</v>
      </c>
      <c r="J4">
        <v>0</v>
      </c>
      <c r="K4">
        <v>0</v>
      </c>
      <c r="L4">
        <v>0</v>
      </c>
      <c r="M4">
        <f t="shared" si="0"/>
        <v>0</v>
      </c>
      <c r="N4">
        <v>0</v>
      </c>
      <c r="O4">
        <f t="shared" si="1"/>
        <v>5644.3244285111459</v>
      </c>
      <c r="P4">
        <f>O4-B4</f>
        <v>1414.3244285111459</v>
      </c>
      <c r="Q4">
        <f t="shared" si="2"/>
        <v>1414.3244285111459</v>
      </c>
      <c r="R4" s="8">
        <f>Q4/B4</f>
        <v>0.33435565685842694</v>
      </c>
      <c r="S4" s="8">
        <f>C4/B4</f>
        <v>0.57234042553191489</v>
      </c>
      <c r="T4">
        <f t="shared" si="3"/>
        <v>25457.839713200628</v>
      </c>
      <c r="U4">
        <f t="shared" si="4"/>
        <v>43578</v>
      </c>
      <c r="V4">
        <v>5701.8</v>
      </c>
      <c r="W4">
        <v>4</v>
      </c>
      <c r="X4" s="21" t="s">
        <v>137</v>
      </c>
      <c r="Y4" s="20">
        <f>SUM(T2:T32)</f>
        <v>561307.78626333864</v>
      </c>
    </row>
    <row r="5" spans="1:33" x14ac:dyDescent="0.35">
      <c r="A5" s="1">
        <v>41278</v>
      </c>
      <c r="B5">
        <v>5071</v>
      </c>
      <c r="C5">
        <v>1702</v>
      </c>
      <c r="D5">
        <v>4796.333333333333</v>
      </c>
      <c r="E5">
        <v>5274.2</v>
      </c>
      <c r="F5" s="27">
        <v>17.399999999999999</v>
      </c>
      <c r="G5">
        <v>5391</v>
      </c>
      <c r="H5">
        <v>0</v>
      </c>
      <c r="I5">
        <v>4230</v>
      </c>
      <c r="J5">
        <v>0</v>
      </c>
      <c r="K5">
        <v>0</v>
      </c>
      <c r="L5">
        <v>0</v>
      </c>
      <c r="M5">
        <f t="shared" si="0"/>
        <v>1</v>
      </c>
      <c r="N5">
        <v>0</v>
      </c>
      <c r="O5">
        <f t="shared" si="1"/>
        <v>5448.8302966662086</v>
      </c>
      <c r="P5">
        <f>O5-B5</f>
        <v>377.8302966662086</v>
      </c>
      <c r="Q5">
        <f t="shared" si="2"/>
        <v>377.8302966662086</v>
      </c>
      <c r="R5" s="8">
        <f>Q5/B5</f>
        <v>7.450804509292222E-2</v>
      </c>
      <c r="S5" s="8">
        <f>C5/B5</f>
        <v>0.33563399723920329</v>
      </c>
      <c r="T5">
        <f t="shared" si="3"/>
        <v>6800.9453399917547</v>
      </c>
      <c r="U5">
        <f t="shared" si="4"/>
        <v>30636</v>
      </c>
      <c r="V5">
        <v>5274.2</v>
      </c>
      <c r="W5">
        <v>5</v>
      </c>
      <c r="X5" s="21" t="s">
        <v>148</v>
      </c>
      <c r="Y5" s="20">
        <f>SUM(U2:U32)</f>
        <v>804240</v>
      </c>
    </row>
    <row r="6" spans="1:33" x14ac:dyDescent="0.35">
      <c r="A6" s="1">
        <v>41279</v>
      </c>
      <c r="B6">
        <v>6145</v>
      </c>
      <c r="C6">
        <v>1125</v>
      </c>
      <c r="D6">
        <v>4732</v>
      </c>
      <c r="E6">
        <v>4988.8</v>
      </c>
      <c r="F6" s="27">
        <v>16.100000000000001</v>
      </c>
      <c r="G6">
        <v>6368</v>
      </c>
      <c r="H6">
        <v>0</v>
      </c>
      <c r="I6">
        <v>5071</v>
      </c>
      <c r="J6">
        <v>1</v>
      </c>
      <c r="K6">
        <v>0</v>
      </c>
      <c r="L6">
        <v>0</v>
      </c>
      <c r="M6">
        <f t="shared" si="0"/>
        <v>0</v>
      </c>
      <c r="N6">
        <v>0</v>
      </c>
      <c r="O6">
        <f t="shared" si="1"/>
        <v>6176.6093055160472</v>
      </c>
      <c r="P6">
        <f>O6-B6</f>
        <v>31.609305516047243</v>
      </c>
      <c r="Q6">
        <f t="shared" si="2"/>
        <v>31.609305516047243</v>
      </c>
      <c r="R6" s="8">
        <f>Q6/B6</f>
        <v>5.1439065119686317E-3</v>
      </c>
      <c r="S6" s="8">
        <f>C6/B6</f>
        <v>0.18307567127746135</v>
      </c>
      <c r="T6">
        <f t="shared" si="3"/>
        <v>568.96749928885038</v>
      </c>
      <c r="U6">
        <f t="shared" si="4"/>
        <v>20250</v>
      </c>
      <c r="V6">
        <v>4988.8</v>
      </c>
      <c r="W6">
        <v>6</v>
      </c>
      <c r="X6" s="21" t="s">
        <v>146</v>
      </c>
      <c r="Y6" s="20">
        <f>COUNTIF(P2:P32,"&lt;0")</f>
        <v>9</v>
      </c>
    </row>
    <row r="7" spans="1:33" x14ac:dyDescent="0.35">
      <c r="A7" s="1">
        <v>41280</v>
      </c>
      <c r="B7">
        <v>5558</v>
      </c>
      <c r="C7">
        <v>1753</v>
      </c>
      <c r="D7">
        <v>5148.666666666667</v>
      </c>
      <c r="E7">
        <v>5121</v>
      </c>
      <c r="F7" s="27">
        <v>17.2</v>
      </c>
      <c r="G7">
        <v>6498</v>
      </c>
      <c r="H7">
        <v>0</v>
      </c>
      <c r="I7">
        <v>6145</v>
      </c>
      <c r="J7">
        <v>0</v>
      </c>
      <c r="K7">
        <v>1</v>
      </c>
      <c r="L7">
        <v>0</v>
      </c>
      <c r="M7">
        <f t="shared" si="0"/>
        <v>0</v>
      </c>
      <c r="N7">
        <v>0</v>
      </c>
      <c r="O7">
        <f t="shared" si="1"/>
        <v>6419.6368827699243</v>
      </c>
      <c r="P7">
        <f>O7-B7</f>
        <v>861.63688276992434</v>
      </c>
      <c r="Q7">
        <f t="shared" si="2"/>
        <v>861.63688276992434</v>
      </c>
      <c r="R7" s="8">
        <f>Q7/B7</f>
        <v>0.15502642727058732</v>
      </c>
      <c r="S7" s="8">
        <f>C7/B7</f>
        <v>0.31540122346167687</v>
      </c>
      <c r="T7">
        <f t="shared" si="3"/>
        <v>15509.463889858638</v>
      </c>
      <c r="U7">
        <f t="shared" si="4"/>
        <v>31554</v>
      </c>
      <c r="V7">
        <v>5121</v>
      </c>
      <c r="W7">
        <v>7</v>
      </c>
      <c r="X7" s="21" t="s">
        <v>147</v>
      </c>
      <c r="Y7" s="20">
        <f>COUNTIF(P3:P33,"&gt;0")</f>
        <v>21</v>
      </c>
    </row>
    <row r="8" spans="1:33" x14ac:dyDescent="0.35">
      <c r="A8" s="1">
        <v>41281</v>
      </c>
      <c r="B8">
        <v>4506</v>
      </c>
      <c r="C8">
        <v>1492</v>
      </c>
      <c r="D8">
        <v>5591.333333333333</v>
      </c>
      <c r="E8">
        <v>5179.8</v>
      </c>
      <c r="F8" s="27">
        <v>18.3</v>
      </c>
      <c r="G8">
        <v>5484</v>
      </c>
      <c r="H8">
        <v>0</v>
      </c>
      <c r="I8">
        <v>5558</v>
      </c>
      <c r="J8">
        <v>0</v>
      </c>
      <c r="K8">
        <v>0</v>
      </c>
      <c r="L8">
        <v>1</v>
      </c>
      <c r="M8">
        <f t="shared" si="0"/>
        <v>0</v>
      </c>
      <c r="N8">
        <v>1</v>
      </c>
      <c r="O8">
        <f t="shared" si="1"/>
        <v>4932.800504283322</v>
      </c>
      <c r="P8">
        <f>O8-B8</f>
        <v>426.80050428332197</v>
      </c>
      <c r="Q8">
        <f t="shared" si="2"/>
        <v>426.80050428332197</v>
      </c>
      <c r="R8" s="8">
        <f>Q8/B8</f>
        <v>9.4718265486755868E-2</v>
      </c>
      <c r="S8" s="8">
        <f>C8/B8</f>
        <v>0.33111407012871724</v>
      </c>
      <c r="T8">
        <f t="shared" si="3"/>
        <v>7682.4090770997955</v>
      </c>
      <c r="U8">
        <f t="shared" si="4"/>
        <v>26856</v>
      </c>
      <c r="V8">
        <v>5179.8</v>
      </c>
      <c r="W8">
        <v>1</v>
      </c>
    </row>
    <row r="9" spans="1:33" x14ac:dyDescent="0.35">
      <c r="A9" s="1">
        <v>41282</v>
      </c>
      <c r="B9">
        <v>4488</v>
      </c>
      <c r="C9">
        <v>1971</v>
      </c>
      <c r="D9">
        <v>5403</v>
      </c>
      <c r="E9">
        <v>5102</v>
      </c>
      <c r="F9" s="27">
        <v>18.100000000000001</v>
      </c>
      <c r="G9">
        <v>5264</v>
      </c>
      <c r="H9">
        <v>0</v>
      </c>
      <c r="I9">
        <v>4506</v>
      </c>
      <c r="J9">
        <v>0</v>
      </c>
      <c r="K9">
        <v>0</v>
      </c>
      <c r="L9">
        <v>0</v>
      </c>
      <c r="M9">
        <f t="shared" si="0"/>
        <v>0</v>
      </c>
      <c r="N9">
        <v>0</v>
      </c>
      <c r="O9">
        <f t="shared" si="1"/>
        <v>5243.5959844077606</v>
      </c>
      <c r="P9">
        <f>O9-B9</f>
        <v>755.59598440776062</v>
      </c>
      <c r="Q9">
        <f t="shared" si="2"/>
        <v>755.59598440776062</v>
      </c>
      <c r="R9" s="8">
        <f>Q9/B9</f>
        <v>0.168359176561444</v>
      </c>
      <c r="S9" s="8">
        <f>C9/B9</f>
        <v>0.43917112299465239</v>
      </c>
      <c r="T9">
        <f t="shared" si="3"/>
        <v>13600.727719339691</v>
      </c>
      <c r="U9">
        <f t="shared" si="4"/>
        <v>35478</v>
      </c>
      <c r="V9">
        <v>5102</v>
      </c>
      <c r="W9">
        <v>2</v>
      </c>
    </row>
    <row r="10" spans="1:33" x14ac:dyDescent="0.35">
      <c r="A10" s="1">
        <v>41283</v>
      </c>
      <c r="B10">
        <v>4772</v>
      </c>
      <c r="C10">
        <v>1658</v>
      </c>
      <c r="D10">
        <v>4850.666666666667</v>
      </c>
      <c r="E10">
        <v>5153.6000000000004</v>
      </c>
      <c r="F10" s="27">
        <v>20.2</v>
      </c>
      <c r="G10">
        <v>4895</v>
      </c>
      <c r="H10">
        <v>1</v>
      </c>
      <c r="I10">
        <v>4488</v>
      </c>
      <c r="J10">
        <v>0</v>
      </c>
      <c r="K10">
        <v>0</v>
      </c>
      <c r="L10">
        <v>0</v>
      </c>
      <c r="M10">
        <f t="shared" si="0"/>
        <v>0</v>
      </c>
      <c r="N10">
        <v>0</v>
      </c>
      <c r="O10">
        <f t="shared" si="1"/>
        <v>4815.8646422453166</v>
      </c>
      <c r="P10">
        <f>O10-B10</f>
        <v>43.864642245316645</v>
      </c>
      <c r="Q10">
        <f t="shared" si="2"/>
        <v>43.864642245316645</v>
      </c>
      <c r="R10" s="8">
        <f>Q10/B10</f>
        <v>9.1920876457075949E-3</v>
      </c>
      <c r="S10" s="8">
        <f>C10/B10</f>
        <v>0.34744341994970662</v>
      </c>
      <c r="T10">
        <f t="shared" si="3"/>
        <v>789.56356041569961</v>
      </c>
      <c r="U10">
        <f t="shared" si="4"/>
        <v>29844</v>
      </c>
      <c r="V10">
        <v>5153.6000000000004</v>
      </c>
      <c r="W10">
        <v>3</v>
      </c>
    </row>
    <row r="11" spans="1:33" x14ac:dyDescent="0.35">
      <c r="A11" s="1">
        <v>41284</v>
      </c>
      <c r="B11">
        <v>4979</v>
      </c>
      <c r="C11">
        <v>1491</v>
      </c>
      <c r="D11">
        <v>4588.666666666667</v>
      </c>
      <c r="E11">
        <v>5093.8</v>
      </c>
      <c r="F11" s="27">
        <v>19.8</v>
      </c>
      <c r="G11">
        <v>4230</v>
      </c>
      <c r="H11">
        <v>0</v>
      </c>
      <c r="I11">
        <v>4772</v>
      </c>
      <c r="J11">
        <v>0</v>
      </c>
      <c r="K11">
        <v>0</v>
      </c>
      <c r="L11">
        <v>0</v>
      </c>
      <c r="M11">
        <f t="shared" si="0"/>
        <v>0</v>
      </c>
      <c r="N11">
        <v>0</v>
      </c>
      <c r="O11">
        <f t="shared" si="1"/>
        <v>5094.4182659719972</v>
      </c>
      <c r="P11">
        <f>O11-B11</f>
        <v>115.41826597199724</v>
      </c>
      <c r="Q11">
        <f t="shared" si="2"/>
        <v>115.41826597199724</v>
      </c>
      <c r="R11" s="8">
        <f>Q11/B11</f>
        <v>2.3181013450893202E-2</v>
      </c>
      <c r="S11" s="8">
        <f>C11/B11</f>
        <v>0.29945772243422375</v>
      </c>
      <c r="T11">
        <f t="shared" si="3"/>
        <v>2077.5287874959504</v>
      </c>
      <c r="U11">
        <f t="shared" si="4"/>
        <v>26838</v>
      </c>
      <c r="V11">
        <v>5093.8</v>
      </c>
      <c r="W11">
        <v>4</v>
      </c>
    </row>
    <row r="12" spans="1:33" x14ac:dyDescent="0.35">
      <c r="A12" s="1">
        <v>41285</v>
      </c>
      <c r="B12">
        <v>5192</v>
      </c>
      <c r="C12">
        <v>1062</v>
      </c>
      <c r="D12">
        <v>4746.333333333333</v>
      </c>
      <c r="E12">
        <v>4860.6000000000004</v>
      </c>
      <c r="F12" s="27">
        <v>21.4</v>
      </c>
      <c r="G12">
        <v>5071</v>
      </c>
      <c r="H12">
        <v>0</v>
      </c>
      <c r="I12">
        <v>4979</v>
      </c>
      <c r="J12">
        <v>0</v>
      </c>
      <c r="K12">
        <v>0</v>
      </c>
      <c r="L12">
        <v>0</v>
      </c>
      <c r="M12">
        <f t="shared" si="0"/>
        <v>1</v>
      </c>
      <c r="N12">
        <v>0</v>
      </c>
      <c r="O12">
        <f t="shared" si="1"/>
        <v>5478.5077187203278</v>
      </c>
      <c r="P12">
        <f>O12-B12</f>
        <v>286.50771872032783</v>
      </c>
      <c r="Q12">
        <f t="shared" si="2"/>
        <v>286.50771872032783</v>
      </c>
      <c r="R12" s="8">
        <f>Q12/B12</f>
        <v>5.5182534422251121E-2</v>
      </c>
      <c r="S12" s="8">
        <f>C12/B12</f>
        <v>0.20454545454545456</v>
      </c>
      <c r="T12">
        <f t="shared" si="3"/>
        <v>5157.1389369659009</v>
      </c>
      <c r="U12">
        <f t="shared" si="4"/>
        <v>19116</v>
      </c>
      <c r="V12">
        <v>4860.6000000000004</v>
      </c>
      <c r="W12">
        <v>5</v>
      </c>
    </row>
    <row r="13" spans="1:33" x14ac:dyDescent="0.35">
      <c r="A13" s="1">
        <v>41286</v>
      </c>
      <c r="B13">
        <v>6065</v>
      </c>
      <c r="C13">
        <v>868</v>
      </c>
      <c r="D13">
        <v>4981</v>
      </c>
      <c r="E13">
        <v>4787.3999999999996</v>
      </c>
      <c r="F13" s="27">
        <v>23.8</v>
      </c>
      <c r="G13">
        <v>6145</v>
      </c>
      <c r="H13">
        <v>0</v>
      </c>
      <c r="I13">
        <v>5192</v>
      </c>
      <c r="J13">
        <v>1</v>
      </c>
      <c r="K13">
        <v>0</v>
      </c>
      <c r="L13">
        <v>0</v>
      </c>
      <c r="M13">
        <f t="shared" si="0"/>
        <v>0</v>
      </c>
      <c r="N13">
        <v>0</v>
      </c>
      <c r="O13">
        <f t="shared" si="1"/>
        <v>6153.9677149453455</v>
      </c>
      <c r="P13">
        <f>O13-B13</f>
        <v>88.967714945345506</v>
      </c>
      <c r="Q13">
        <f t="shared" si="2"/>
        <v>88.967714945345506</v>
      </c>
      <c r="R13" s="8">
        <f>Q13/B13</f>
        <v>1.4669037913494725E-2</v>
      </c>
      <c r="S13" s="8">
        <f>C13/B13</f>
        <v>0.14311624072547402</v>
      </c>
      <c r="T13">
        <f t="shared" si="3"/>
        <v>1601.4188690162191</v>
      </c>
      <c r="U13">
        <f t="shared" si="4"/>
        <v>15624</v>
      </c>
      <c r="V13">
        <v>4787.3999999999996</v>
      </c>
      <c r="W13">
        <v>6</v>
      </c>
    </row>
    <row r="14" spans="1:33" x14ac:dyDescent="0.35">
      <c r="A14" s="1">
        <v>41287</v>
      </c>
      <c r="B14">
        <v>4711</v>
      </c>
      <c r="C14">
        <v>1426</v>
      </c>
      <c r="D14">
        <v>5412</v>
      </c>
      <c r="E14">
        <v>5099.2</v>
      </c>
      <c r="F14" s="27">
        <v>19.7</v>
      </c>
      <c r="G14">
        <v>5558</v>
      </c>
      <c r="H14">
        <v>0</v>
      </c>
      <c r="I14">
        <v>6065</v>
      </c>
      <c r="J14">
        <v>0</v>
      </c>
      <c r="K14">
        <v>1</v>
      </c>
      <c r="L14">
        <v>0</v>
      </c>
      <c r="M14">
        <f t="shared" si="0"/>
        <v>0</v>
      </c>
      <c r="N14">
        <v>0</v>
      </c>
      <c r="O14">
        <f t="shared" si="1"/>
        <v>6186.9394036227786</v>
      </c>
      <c r="P14">
        <f>O14-B14</f>
        <v>1475.9394036227786</v>
      </c>
      <c r="Q14">
        <f t="shared" si="2"/>
        <v>1475.9394036227786</v>
      </c>
      <c r="R14" s="8">
        <f>Q14/B14</f>
        <v>0.31329641342024594</v>
      </c>
      <c r="S14" s="8">
        <f>C14/B14</f>
        <v>0.30269581829760134</v>
      </c>
      <c r="T14">
        <f t="shared" si="3"/>
        <v>26566.909265210015</v>
      </c>
      <c r="U14">
        <f t="shared" si="4"/>
        <v>25668</v>
      </c>
      <c r="V14">
        <v>5099.2</v>
      </c>
      <c r="W14">
        <v>7</v>
      </c>
    </row>
    <row r="15" spans="1:33" x14ac:dyDescent="0.35">
      <c r="A15" s="1">
        <v>41288</v>
      </c>
      <c r="B15">
        <v>4096</v>
      </c>
      <c r="C15">
        <v>1558</v>
      </c>
      <c r="D15">
        <v>5322.666666666667</v>
      </c>
      <c r="E15">
        <v>5143.8</v>
      </c>
      <c r="F15" s="27">
        <v>19.2</v>
      </c>
      <c r="G15">
        <v>4506</v>
      </c>
      <c r="H15">
        <v>0</v>
      </c>
      <c r="I15">
        <v>4711</v>
      </c>
      <c r="J15">
        <v>0</v>
      </c>
      <c r="K15">
        <v>0</v>
      </c>
      <c r="L15">
        <v>1</v>
      </c>
      <c r="M15">
        <f t="shared" si="0"/>
        <v>0</v>
      </c>
      <c r="N15">
        <v>1</v>
      </c>
      <c r="O15">
        <f t="shared" si="1"/>
        <v>4430.787449754258</v>
      </c>
      <c r="P15">
        <f>O15-B15</f>
        <v>334.78744975425798</v>
      </c>
      <c r="Q15">
        <f t="shared" si="2"/>
        <v>334.78744975425798</v>
      </c>
      <c r="R15" s="8">
        <f>Q15/B15</f>
        <v>8.1735217225160639E-2</v>
      </c>
      <c r="S15" s="8">
        <f>C15/B15</f>
        <v>0.38037109375</v>
      </c>
      <c r="T15">
        <f t="shared" si="3"/>
        <v>6026.1740955766436</v>
      </c>
      <c r="U15">
        <f t="shared" si="4"/>
        <v>28044</v>
      </c>
      <c r="V15">
        <v>5143.8</v>
      </c>
      <c r="W15">
        <v>1</v>
      </c>
    </row>
    <row r="16" spans="1:33" x14ac:dyDescent="0.35">
      <c r="A16" s="1">
        <v>41289</v>
      </c>
      <c r="B16">
        <v>4032</v>
      </c>
      <c r="C16">
        <v>2114</v>
      </c>
      <c r="D16">
        <v>4957.333333333333</v>
      </c>
      <c r="E16">
        <v>5008.6000000000004</v>
      </c>
      <c r="F16" s="27">
        <v>20.100000000000001</v>
      </c>
      <c r="G16">
        <v>4488</v>
      </c>
      <c r="H16">
        <v>0</v>
      </c>
      <c r="I16">
        <v>4096</v>
      </c>
      <c r="J16">
        <v>0</v>
      </c>
      <c r="K16">
        <v>0</v>
      </c>
      <c r="L16">
        <v>0</v>
      </c>
      <c r="M16">
        <f t="shared" si="0"/>
        <v>0</v>
      </c>
      <c r="N16">
        <v>0</v>
      </c>
      <c r="O16">
        <f t="shared" si="1"/>
        <v>4913.233905579893</v>
      </c>
      <c r="P16">
        <f>O16-B16</f>
        <v>881.23390557989296</v>
      </c>
      <c r="Q16">
        <f t="shared" si="2"/>
        <v>881.23390557989296</v>
      </c>
      <c r="R16" s="8">
        <f>Q16/B16</f>
        <v>0.21855999642358456</v>
      </c>
      <c r="S16" s="8">
        <f>C16/B16</f>
        <v>0.52430555555555558</v>
      </c>
      <c r="T16">
        <f t="shared" si="3"/>
        <v>15862.210300438073</v>
      </c>
      <c r="U16">
        <f t="shared" si="4"/>
        <v>38052</v>
      </c>
      <c r="V16">
        <v>5008.6000000000004</v>
      </c>
      <c r="W16">
        <v>2</v>
      </c>
    </row>
    <row r="17" spans="1:23" x14ac:dyDescent="0.35">
      <c r="A17" s="1">
        <v>41290</v>
      </c>
      <c r="B17">
        <v>4776</v>
      </c>
      <c r="C17">
        <v>1578</v>
      </c>
      <c r="D17">
        <v>4279.666666666667</v>
      </c>
      <c r="E17">
        <v>4819.2</v>
      </c>
      <c r="F17" s="28">
        <v>20</v>
      </c>
      <c r="G17">
        <v>4772</v>
      </c>
      <c r="H17">
        <v>1</v>
      </c>
      <c r="I17">
        <v>4032</v>
      </c>
      <c r="J17">
        <v>0</v>
      </c>
      <c r="K17">
        <v>0</v>
      </c>
      <c r="L17">
        <v>0</v>
      </c>
      <c r="M17">
        <f t="shared" si="0"/>
        <v>0</v>
      </c>
      <c r="N17">
        <v>0</v>
      </c>
      <c r="O17">
        <f t="shared" si="1"/>
        <v>4508.0182911967458</v>
      </c>
      <c r="P17">
        <f>O17-B17</f>
        <v>-267.98170880325415</v>
      </c>
      <c r="Q17">
        <f t="shared" si="2"/>
        <v>267.98170880325415</v>
      </c>
      <c r="R17" s="8">
        <f>Q17/B17</f>
        <v>5.6110073032507153E-2</v>
      </c>
      <c r="S17" s="8">
        <f>C17/B17</f>
        <v>0.33040201005025127</v>
      </c>
      <c r="T17">
        <f t="shared" si="3"/>
        <v>19294.683033834299</v>
      </c>
      <c r="U17">
        <f t="shared" si="4"/>
        <v>28404</v>
      </c>
      <c r="V17">
        <v>4819.2</v>
      </c>
      <c r="W17">
        <v>3</v>
      </c>
    </row>
    <row r="18" spans="1:23" x14ac:dyDescent="0.35">
      <c r="A18" s="1">
        <v>41291</v>
      </c>
      <c r="B18">
        <v>2591</v>
      </c>
      <c r="C18">
        <v>3806</v>
      </c>
      <c r="D18">
        <v>4301.333333333333</v>
      </c>
      <c r="E18">
        <v>4736</v>
      </c>
      <c r="F18" s="27">
        <v>15.5</v>
      </c>
      <c r="G18">
        <v>4979</v>
      </c>
      <c r="H18">
        <v>0</v>
      </c>
      <c r="I18">
        <v>4776</v>
      </c>
      <c r="J18">
        <v>0</v>
      </c>
      <c r="K18">
        <v>0</v>
      </c>
      <c r="L18">
        <v>0</v>
      </c>
      <c r="M18">
        <f t="shared" si="0"/>
        <v>0</v>
      </c>
      <c r="N18">
        <v>0</v>
      </c>
      <c r="O18">
        <f t="shared" si="1"/>
        <v>5088.2797927699385</v>
      </c>
      <c r="P18">
        <f>O18-B18</f>
        <v>2497.2797927699385</v>
      </c>
      <c r="Q18">
        <f t="shared" si="2"/>
        <v>2497.2797927699385</v>
      </c>
      <c r="R18" s="8">
        <f>Q18/B18</f>
        <v>0.96382855761093722</v>
      </c>
      <c r="S18" s="8">
        <f>C18/B18</f>
        <v>1.4689309147047471</v>
      </c>
      <c r="T18">
        <f t="shared" si="3"/>
        <v>44951.036269858894</v>
      </c>
      <c r="U18">
        <f t="shared" si="4"/>
        <v>68508</v>
      </c>
      <c r="V18">
        <v>4736</v>
      </c>
      <c r="W18">
        <v>4</v>
      </c>
    </row>
    <row r="19" spans="1:23" x14ac:dyDescent="0.35">
      <c r="A19" s="1">
        <v>41292</v>
      </c>
      <c r="B19">
        <v>3065</v>
      </c>
      <c r="C19">
        <v>471</v>
      </c>
      <c r="D19">
        <v>3799.6666666666665</v>
      </c>
      <c r="E19">
        <v>4041.2</v>
      </c>
      <c r="F19" s="29">
        <v>15.4</v>
      </c>
      <c r="G19">
        <v>5192</v>
      </c>
      <c r="H19">
        <v>0</v>
      </c>
      <c r="I19">
        <v>2591</v>
      </c>
      <c r="J19">
        <v>0</v>
      </c>
      <c r="K19">
        <v>0</v>
      </c>
      <c r="L19">
        <v>0</v>
      </c>
      <c r="M19">
        <f t="shared" si="0"/>
        <v>1</v>
      </c>
      <c r="N19">
        <v>0</v>
      </c>
      <c r="O19">
        <f t="shared" si="1"/>
        <v>4375.2451762910005</v>
      </c>
      <c r="P19">
        <f>O19-B19</f>
        <v>1310.2451762910005</v>
      </c>
      <c r="Q19">
        <f t="shared" si="2"/>
        <v>1310.2451762910005</v>
      </c>
      <c r="R19" s="8">
        <f>Q19/B19</f>
        <v>0.42748619128580767</v>
      </c>
      <c r="S19" s="8">
        <f>C19/B19</f>
        <v>0.1536704730831974</v>
      </c>
      <c r="T19">
        <f t="shared" si="3"/>
        <v>23584.413173238008</v>
      </c>
      <c r="U19">
        <f t="shared" si="4"/>
        <v>8478</v>
      </c>
      <c r="V19">
        <v>4041.2</v>
      </c>
      <c r="W19">
        <v>5</v>
      </c>
    </row>
    <row r="20" spans="1:23" x14ac:dyDescent="0.35">
      <c r="A20" s="1">
        <v>41293</v>
      </c>
      <c r="B20">
        <v>6468</v>
      </c>
      <c r="C20">
        <v>485</v>
      </c>
      <c r="D20">
        <v>3477.3333333333335</v>
      </c>
      <c r="E20">
        <v>3712</v>
      </c>
      <c r="F20" s="29">
        <v>16.7</v>
      </c>
      <c r="G20">
        <v>6065</v>
      </c>
      <c r="H20">
        <v>0</v>
      </c>
      <c r="I20">
        <v>3065</v>
      </c>
      <c r="J20">
        <v>1</v>
      </c>
      <c r="K20">
        <v>0</v>
      </c>
      <c r="L20">
        <v>0</v>
      </c>
      <c r="M20">
        <f t="shared" si="0"/>
        <v>0</v>
      </c>
      <c r="N20">
        <v>0</v>
      </c>
      <c r="O20">
        <f t="shared" si="1"/>
        <v>4971.0446795651314</v>
      </c>
      <c r="P20">
        <f>O20-B20</f>
        <v>-1496.9553204348686</v>
      </c>
      <c r="Q20">
        <f t="shared" si="2"/>
        <v>1496.9553204348686</v>
      </c>
      <c r="R20" s="8">
        <f>Q20/B20</f>
        <v>0.23144021651745031</v>
      </c>
      <c r="S20" s="8">
        <f>C20/B20</f>
        <v>7.4984539270253558E-2</v>
      </c>
      <c r="T20">
        <f t="shared" si="3"/>
        <v>107780.78307131054</v>
      </c>
      <c r="U20">
        <f t="shared" si="4"/>
        <v>8730</v>
      </c>
      <c r="V20">
        <v>3712</v>
      </c>
      <c r="W20">
        <v>6</v>
      </c>
    </row>
    <row r="21" spans="1:23" x14ac:dyDescent="0.35">
      <c r="A21" s="1">
        <v>41294</v>
      </c>
      <c r="B21">
        <v>6335</v>
      </c>
      <c r="C21">
        <v>889</v>
      </c>
      <c r="D21">
        <v>4041.3333333333335</v>
      </c>
      <c r="E21">
        <v>4186.3999999999996</v>
      </c>
      <c r="F21" s="27">
        <v>17.600000000000001</v>
      </c>
      <c r="G21">
        <v>4711</v>
      </c>
      <c r="H21">
        <v>0</v>
      </c>
      <c r="I21">
        <v>6468</v>
      </c>
      <c r="J21">
        <v>0</v>
      </c>
      <c r="K21">
        <v>1</v>
      </c>
      <c r="L21">
        <v>0</v>
      </c>
      <c r="M21">
        <f t="shared" si="0"/>
        <v>0</v>
      </c>
      <c r="N21">
        <v>0</v>
      </c>
      <c r="O21">
        <f t="shared" si="1"/>
        <v>5724.7574473504019</v>
      </c>
      <c r="P21">
        <f>O21-B21</f>
        <v>-610.24255264959811</v>
      </c>
      <c r="Q21">
        <f t="shared" si="2"/>
        <v>610.24255264959811</v>
      </c>
      <c r="R21" s="8">
        <f>Q21/B21</f>
        <v>9.6328737592675309E-2</v>
      </c>
      <c r="S21" s="8">
        <f>C21/B21</f>
        <v>0.14033149171270717</v>
      </c>
      <c r="T21">
        <f t="shared" si="3"/>
        <v>43937.463790771064</v>
      </c>
      <c r="U21">
        <f t="shared" si="4"/>
        <v>16002</v>
      </c>
      <c r="V21">
        <v>4186.3999999999996</v>
      </c>
      <c r="W21">
        <v>7</v>
      </c>
    </row>
    <row r="22" spans="1:23" x14ac:dyDescent="0.35">
      <c r="A22" s="1">
        <v>41295</v>
      </c>
      <c r="B22">
        <v>4824</v>
      </c>
      <c r="C22">
        <v>905</v>
      </c>
      <c r="D22">
        <v>5289.333333333333</v>
      </c>
      <c r="E22">
        <v>4647</v>
      </c>
      <c r="F22" s="27">
        <v>17.399999999999999</v>
      </c>
      <c r="G22">
        <v>4096</v>
      </c>
      <c r="H22">
        <v>0</v>
      </c>
      <c r="I22">
        <v>6335</v>
      </c>
      <c r="J22">
        <v>0</v>
      </c>
      <c r="K22">
        <v>0</v>
      </c>
      <c r="L22">
        <v>1</v>
      </c>
      <c r="M22">
        <f t="shared" si="0"/>
        <v>0</v>
      </c>
      <c r="N22">
        <v>1</v>
      </c>
      <c r="O22">
        <f t="shared" si="1"/>
        <v>4623.363417899136</v>
      </c>
      <c r="P22">
        <f>O22-B22</f>
        <v>-200.63658210086396</v>
      </c>
      <c r="Q22">
        <f t="shared" si="2"/>
        <v>200.63658210086396</v>
      </c>
      <c r="R22" s="8">
        <f>Q22/B22</f>
        <v>4.1591331281273625E-2</v>
      </c>
      <c r="S22" s="8">
        <f>C22/B22</f>
        <v>0.18760364842454394</v>
      </c>
      <c r="T22">
        <f t="shared" si="3"/>
        <v>14445.833911262205</v>
      </c>
      <c r="U22">
        <f t="shared" si="4"/>
        <v>16290</v>
      </c>
      <c r="V22">
        <v>4647</v>
      </c>
      <c r="W22">
        <v>1</v>
      </c>
    </row>
    <row r="23" spans="1:23" x14ac:dyDescent="0.35">
      <c r="A23" s="1">
        <v>41296</v>
      </c>
      <c r="B23">
        <v>5042</v>
      </c>
      <c r="C23">
        <v>1249</v>
      </c>
      <c r="D23">
        <v>5875.666666666667</v>
      </c>
      <c r="E23">
        <v>4656.6000000000004</v>
      </c>
      <c r="F23" s="27">
        <v>17.7</v>
      </c>
      <c r="G23">
        <v>4032</v>
      </c>
      <c r="H23">
        <v>0</v>
      </c>
      <c r="I23">
        <v>4824</v>
      </c>
      <c r="J23">
        <v>0</v>
      </c>
      <c r="K23">
        <v>0</v>
      </c>
      <c r="L23">
        <v>0</v>
      </c>
      <c r="M23">
        <f t="shared" si="0"/>
        <v>0</v>
      </c>
      <c r="N23">
        <v>0</v>
      </c>
      <c r="O23">
        <f t="shared" si="1"/>
        <v>4867.8350025030095</v>
      </c>
      <c r="P23">
        <f>O23-B23</f>
        <v>-174.16499749699051</v>
      </c>
      <c r="Q23">
        <f t="shared" si="2"/>
        <v>174.16499749699051</v>
      </c>
      <c r="R23" s="8">
        <f>Q23/B23</f>
        <v>3.4542839646368603E-2</v>
      </c>
      <c r="S23" s="8">
        <f>C23/B23</f>
        <v>0.24771915906386355</v>
      </c>
      <c r="T23">
        <f t="shared" si="3"/>
        <v>12539.879819783317</v>
      </c>
      <c r="U23">
        <f t="shared" si="4"/>
        <v>22482</v>
      </c>
      <c r="V23">
        <v>4656.6000000000004</v>
      </c>
      <c r="W23">
        <v>2</v>
      </c>
    </row>
    <row r="24" spans="1:23" x14ac:dyDescent="0.35">
      <c r="A24" s="1">
        <v>41297</v>
      </c>
      <c r="B24">
        <v>5238</v>
      </c>
      <c r="C24">
        <v>1191</v>
      </c>
      <c r="D24">
        <v>5400.333333333333</v>
      </c>
      <c r="E24">
        <v>5146.8</v>
      </c>
      <c r="F24" s="27">
        <v>17.600000000000001</v>
      </c>
      <c r="G24">
        <v>4776</v>
      </c>
      <c r="H24">
        <v>1</v>
      </c>
      <c r="I24">
        <v>5042</v>
      </c>
      <c r="J24">
        <v>0</v>
      </c>
      <c r="K24">
        <v>0</v>
      </c>
      <c r="L24">
        <v>0</v>
      </c>
      <c r="M24">
        <f t="shared" si="0"/>
        <v>0</v>
      </c>
      <c r="N24">
        <v>0</v>
      </c>
      <c r="O24">
        <f t="shared" si="1"/>
        <v>4932.9836475552256</v>
      </c>
      <c r="P24">
        <f>O24-B24</f>
        <v>-305.01635244477438</v>
      </c>
      <c r="Q24">
        <f t="shared" si="2"/>
        <v>305.01635244477438</v>
      </c>
      <c r="R24" s="8">
        <f>Q24/B24</f>
        <v>5.8231453311335314E-2</v>
      </c>
      <c r="S24" s="8">
        <f>C24/B24</f>
        <v>0.22737686139747995</v>
      </c>
      <c r="T24">
        <f t="shared" si="3"/>
        <v>21961.177376023756</v>
      </c>
      <c r="U24">
        <f t="shared" si="4"/>
        <v>21438</v>
      </c>
      <c r="V24">
        <v>5146.8</v>
      </c>
      <c r="W24">
        <v>3</v>
      </c>
    </row>
    <row r="25" spans="1:23" x14ac:dyDescent="0.35">
      <c r="A25" s="1">
        <v>41298</v>
      </c>
      <c r="B25">
        <v>5660</v>
      </c>
      <c r="C25">
        <v>825</v>
      </c>
      <c r="D25">
        <v>5034.666666666667</v>
      </c>
      <c r="E25">
        <v>5581.4</v>
      </c>
      <c r="F25" s="27">
        <v>18.399999999999999</v>
      </c>
      <c r="G25">
        <v>2591</v>
      </c>
      <c r="H25">
        <v>0</v>
      </c>
      <c r="I25">
        <v>5238</v>
      </c>
      <c r="J25">
        <v>0</v>
      </c>
      <c r="K25">
        <v>0</v>
      </c>
      <c r="L25">
        <v>0</v>
      </c>
      <c r="M25">
        <f t="shared" si="0"/>
        <v>0</v>
      </c>
      <c r="N25">
        <v>0</v>
      </c>
      <c r="O25">
        <f t="shared" si="1"/>
        <v>5034.0691658650412</v>
      </c>
      <c r="P25">
        <f>O25-B25</f>
        <v>-625.93083413495879</v>
      </c>
      <c r="Q25">
        <f t="shared" si="2"/>
        <v>625.93083413495879</v>
      </c>
      <c r="R25" s="8">
        <f>Q25/B25</f>
        <v>0.11058848659628247</v>
      </c>
      <c r="S25" s="8">
        <f>C25/B25</f>
        <v>0.14575971731448764</v>
      </c>
      <c r="T25">
        <f t="shared" si="3"/>
        <v>45067.020057717033</v>
      </c>
      <c r="U25">
        <f t="shared" si="4"/>
        <v>14850</v>
      </c>
      <c r="V25">
        <v>5581.4</v>
      </c>
      <c r="W25">
        <v>4</v>
      </c>
    </row>
    <row r="26" spans="1:23" x14ac:dyDescent="0.35">
      <c r="A26" s="1">
        <v>41299</v>
      </c>
      <c r="B26">
        <v>4786</v>
      </c>
      <c r="C26">
        <v>1202</v>
      </c>
      <c r="D26">
        <v>5313.333333333333</v>
      </c>
      <c r="E26">
        <v>5419.8</v>
      </c>
      <c r="F26" s="28">
        <v>19</v>
      </c>
      <c r="G26">
        <v>3065</v>
      </c>
      <c r="H26">
        <v>0</v>
      </c>
      <c r="I26">
        <v>5660</v>
      </c>
      <c r="J26">
        <v>0</v>
      </c>
      <c r="K26">
        <v>0</v>
      </c>
      <c r="L26">
        <v>0</v>
      </c>
      <c r="M26">
        <f t="shared" si="0"/>
        <v>1</v>
      </c>
      <c r="N26">
        <v>0</v>
      </c>
      <c r="O26">
        <f t="shared" si="1"/>
        <v>5417.5085113373634</v>
      </c>
      <c r="P26">
        <f>O26-B26</f>
        <v>631.50851133736342</v>
      </c>
      <c r="Q26">
        <f t="shared" si="2"/>
        <v>631.50851133736342</v>
      </c>
      <c r="R26" s="8">
        <f>Q26/B26</f>
        <v>0.1319491248093112</v>
      </c>
      <c r="S26" s="8">
        <f>C26/B26</f>
        <v>0.25114918512327622</v>
      </c>
      <c r="T26">
        <f t="shared" si="3"/>
        <v>11367.153204072541</v>
      </c>
      <c r="U26">
        <f t="shared" si="4"/>
        <v>21636</v>
      </c>
      <c r="V26">
        <v>5419.8</v>
      </c>
      <c r="W26">
        <v>5</v>
      </c>
    </row>
    <row r="27" spans="1:23" x14ac:dyDescent="0.35">
      <c r="A27" s="1">
        <v>41300</v>
      </c>
      <c r="B27">
        <v>6425</v>
      </c>
      <c r="C27">
        <v>939</v>
      </c>
      <c r="D27">
        <v>5228</v>
      </c>
      <c r="E27">
        <v>5110</v>
      </c>
      <c r="F27" s="27">
        <v>19.8</v>
      </c>
      <c r="G27">
        <v>6468</v>
      </c>
      <c r="H27">
        <v>0</v>
      </c>
      <c r="I27">
        <v>4786</v>
      </c>
      <c r="J27">
        <v>1</v>
      </c>
      <c r="K27">
        <v>0</v>
      </c>
      <c r="L27">
        <v>0</v>
      </c>
      <c r="M27">
        <f t="shared" si="0"/>
        <v>0</v>
      </c>
      <c r="N27">
        <v>0</v>
      </c>
      <c r="O27">
        <f t="shared" si="1"/>
        <v>6195.4300778544402</v>
      </c>
      <c r="P27">
        <f>O27-B27</f>
        <v>-229.56992214555976</v>
      </c>
      <c r="Q27">
        <f t="shared" si="2"/>
        <v>229.56992214555976</v>
      </c>
      <c r="R27" s="8">
        <f>Q27/B27</f>
        <v>3.5730727182188289E-2</v>
      </c>
      <c r="S27" s="8">
        <f>C27/B27</f>
        <v>0.14614785992217899</v>
      </c>
      <c r="T27">
        <f t="shared" si="3"/>
        <v>16529.034394480303</v>
      </c>
      <c r="U27">
        <f t="shared" si="4"/>
        <v>16902</v>
      </c>
      <c r="V27">
        <v>5110</v>
      </c>
      <c r="W27">
        <v>6</v>
      </c>
    </row>
    <row r="28" spans="1:23" x14ac:dyDescent="0.35">
      <c r="A28" s="1">
        <v>41301</v>
      </c>
      <c r="B28">
        <v>6093</v>
      </c>
      <c r="C28">
        <v>1083</v>
      </c>
      <c r="D28">
        <v>5623.666666666667</v>
      </c>
      <c r="E28">
        <v>5430.2</v>
      </c>
      <c r="F28" s="27">
        <v>20.8</v>
      </c>
      <c r="G28">
        <v>6335</v>
      </c>
      <c r="H28">
        <v>0</v>
      </c>
      <c r="I28">
        <v>6425</v>
      </c>
      <c r="J28">
        <v>0</v>
      </c>
      <c r="K28">
        <v>1</v>
      </c>
      <c r="L28">
        <v>0</v>
      </c>
      <c r="M28">
        <f t="shared" si="0"/>
        <v>0</v>
      </c>
      <c r="N28">
        <v>0</v>
      </c>
      <c r="O28">
        <f t="shared" si="1"/>
        <v>6627.0745386619265</v>
      </c>
      <c r="P28">
        <f>O28-B28</f>
        <v>534.07453866192645</v>
      </c>
      <c r="Q28">
        <f t="shared" si="2"/>
        <v>534.07453866192645</v>
      </c>
      <c r="R28" s="8">
        <f>Q28/B28</f>
        <v>8.7653789375008451E-2</v>
      </c>
      <c r="S28" s="8">
        <f>C28/B28</f>
        <v>0.1777449532250123</v>
      </c>
      <c r="T28">
        <f t="shared" si="3"/>
        <v>9613.3416959146762</v>
      </c>
      <c r="U28">
        <f t="shared" si="4"/>
        <v>19494</v>
      </c>
      <c r="V28">
        <v>5430.2</v>
      </c>
      <c r="W28">
        <v>7</v>
      </c>
    </row>
    <row r="29" spans="1:23" x14ac:dyDescent="0.35">
      <c r="A29" s="1">
        <v>41302</v>
      </c>
      <c r="B29">
        <v>4438</v>
      </c>
      <c r="C29">
        <v>1461</v>
      </c>
      <c r="D29">
        <v>5768</v>
      </c>
      <c r="E29">
        <v>5640.4</v>
      </c>
      <c r="F29" s="28">
        <v>20</v>
      </c>
      <c r="G29">
        <v>4824</v>
      </c>
      <c r="H29">
        <v>0</v>
      </c>
      <c r="I29">
        <v>6093</v>
      </c>
      <c r="J29">
        <v>0</v>
      </c>
      <c r="K29">
        <v>0</v>
      </c>
      <c r="L29">
        <v>1</v>
      </c>
      <c r="M29">
        <f t="shared" si="0"/>
        <v>0</v>
      </c>
      <c r="N29">
        <v>1</v>
      </c>
      <c r="O29">
        <f t="shared" si="1"/>
        <v>5144.762502421474</v>
      </c>
      <c r="P29">
        <f>O29-B29</f>
        <v>706.76250242147398</v>
      </c>
      <c r="Q29">
        <f t="shared" si="2"/>
        <v>706.76250242147398</v>
      </c>
      <c r="R29" s="8">
        <f>Q29/B29</f>
        <v>0.15925247913958404</v>
      </c>
      <c r="S29" s="8">
        <f>C29/B29</f>
        <v>0.32920234339792698</v>
      </c>
      <c r="T29">
        <f t="shared" si="3"/>
        <v>12721.725043586532</v>
      </c>
      <c r="U29">
        <f t="shared" si="4"/>
        <v>26298</v>
      </c>
      <c r="V29">
        <v>5640.4</v>
      </c>
      <c r="W29">
        <v>1</v>
      </c>
    </row>
    <row r="30" spans="1:23" x14ac:dyDescent="0.35">
      <c r="A30" s="1">
        <v>41303</v>
      </c>
      <c r="B30">
        <v>4741</v>
      </c>
      <c r="C30">
        <v>1356</v>
      </c>
      <c r="D30">
        <v>5652</v>
      </c>
      <c r="E30">
        <v>5480.4</v>
      </c>
      <c r="F30" s="27">
        <v>20.7</v>
      </c>
      <c r="G30">
        <v>5042</v>
      </c>
      <c r="H30">
        <v>0</v>
      </c>
      <c r="I30">
        <v>4438</v>
      </c>
      <c r="J30">
        <v>0</v>
      </c>
      <c r="K30">
        <v>0</v>
      </c>
      <c r="L30">
        <v>0</v>
      </c>
      <c r="M30">
        <f t="shared" si="0"/>
        <v>0</v>
      </c>
      <c r="N30">
        <v>0</v>
      </c>
      <c r="O30">
        <f t="shared" si="1"/>
        <v>5346.7507330553854</v>
      </c>
      <c r="P30">
        <f>O30-B30</f>
        <v>605.75073305538535</v>
      </c>
      <c r="Q30">
        <f t="shared" si="2"/>
        <v>605.75073305538535</v>
      </c>
      <c r="R30" s="8">
        <f>Q30/B30</f>
        <v>0.12776855791085959</v>
      </c>
      <c r="S30" s="8">
        <f>C30/B30</f>
        <v>0.286015608521409</v>
      </c>
      <c r="T30">
        <f t="shared" si="3"/>
        <v>10903.513194996936</v>
      </c>
      <c r="U30">
        <f t="shared" si="4"/>
        <v>24408</v>
      </c>
      <c r="V30">
        <v>5480.4</v>
      </c>
      <c r="W30">
        <v>2</v>
      </c>
    </row>
    <row r="31" spans="1:23" x14ac:dyDescent="0.35">
      <c r="A31" s="1">
        <v>41304</v>
      </c>
      <c r="B31">
        <v>5080</v>
      </c>
      <c r="C31">
        <v>1083</v>
      </c>
      <c r="D31">
        <v>5090.666666666667</v>
      </c>
      <c r="E31">
        <v>5296.6</v>
      </c>
      <c r="F31" s="27">
        <v>21.2</v>
      </c>
      <c r="G31">
        <v>5238</v>
      </c>
      <c r="H31">
        <v>1</v>
      </c>
      <c r="I31">
        <v>4741</v>
      </c>
      <c r="J31">
        <v>0</v>
      </c>
      <c r="K31">
        <v>0</v>
      </c>
      <c r="L31">
        <v>0</v>
      </c>
      <c r="M31">
        <f t="shared" si="0"/>
        <v>0</v>
      </c>
      <c r="N31">
        <v>0</v>
      </c>
      <c r="O31">
        <f t="shared" si="1"/>
        <v>5043.1694486708921</v>
      </c>
      <c r="P31">
        <f>O31-B31</f>
        <v>-36.830551329107948</v>
      </c>
      <c r="Q31">
        <f t="shared" si="2"/>
        <v>36.830551329107948</v>
      </c>
      <c r="R31" s="8">
        <f>Q31/B31</f>
        <v>7.250108529351958E-3</v>
      </c>
      <c r="S31" s="8">
        <f>C31/B31</f>
        <v>0.21318897637795275</v>
      </c>
      <c r="T31">
        <f t="shared" si="3"/>
        <v>2651.7996956957722</v>
      </c>
      <c r="U31">
        <f t="shared" si="4"/>
        <v>19494</v>
      </c>
      <c r="V31">
        <v>5296.6</v>
      </c>
      <c r="W31">
        <v>3</v>
      </c>
    </row>
    <row r="32" spans="1:23" x14ac:dyDescent="0.35">
      <c r="A32" s="1">
        <v>41305</v>
      </c>
      <c r="B32">
        <v>4340</v>
      </c>
      <c r="C32">
        <v>1862</v>
      </c>
      <c r="D32">
        <v>4753</v>
      </c>
      <c r="E32">
        <v>5355.4</v>
      </c>
      <c r="F32" s="27">
        <v>22.1</v>
      </c>
      <c r="G32">
        <v>5660</v>
      </c>
      <c r="H32">
        <v>0</v>
      </c>
      <c r="I32">
        <v>5080</v>
      </c>
      <c r="J32">
        <v>0</v>
      </c>
      <c r="K32">
        <v>0</v>
      </c>
      <c r="L32">
        <v>0</v>
      </c>
      <c r="M32">
        <f t="shared" si="0"/>
        <v>0</v>
      </c>
      <c r="N32">
        <v>0</v>
      </c>
      <c r="O32">
        <f t="shared" si="1"/>
        <v>5656.6521510356542</v>
      </c>
      <c r="P32">
        <f>O32-B32</f>
        <v>1316.6521510356542</v>
      </c>
      <c r="Q32">
        <f t="shared" si="2"/>
        <v>1316.6521510356542</v>
      </c>
      <c r="R32" s="8">
        <f>Q32/B32</f>
        <v>0.30337607166720143</v>
      </c>
      <c r="S32" s="8">
        <f>C32/B32</f>
        <v>0.42903225806451611</v>
      </c>
      <c r="T32">
        <f t="shared" si="3"/>
        <v>23699.738718641776</v>
      </c>
      <c r="U32">
        <f t="shared" si="4"/>
        <v>33516</v>
      </c>
      <c r="V32">
        <v>5355.4</v>
      </c>
      <c r="W32">
        <v>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288D0-880D-4E52-B8A8-37D2425278A9}">
  <dimension ref="A1:AI360"/>
  <sheetViews>
    <sheetView topLeftCell="R1" workbookViewId="0">
      <selection activeCell="AE12" sqref="AE12"/>
    </sheetView>
  </sheetViews>
  <sheetFormatPr defaultRowHeight="14.5" x14ac:dyDescent="0.35"/>
  <cols>
    <col min="1" max="1" width="10.453125" bestFit="1" customWidth="1"/>
    <col min="31" max="31" width="11.81640625" bestFit="1" customWidth="1"/>
  </cols>
  <sheetData>
    <row r="1" spans="1:34" ht="15" thickBot="1" x14ac:dyDescent="0.4">
      <c r="A1" s="1" t="s">
        <v>2</v>
      </c>
      <c r="B1" t="s">
        <v>133</v>
      </c>
      <c r="C1" t="s">
        <v>106</v>
      </c>
      <c r="D1" t="s">
        <v>154</v>
      </c>
      <c r="E1" t="s">
        <v>21</v>
      </c>
      <c r="F1" t="s">
        <v>16</v>
      </c>
      <c r="G1" t="s">
        <v>17</v>
      </c>
      <c r="H1" t="s">
        <v>53</v>
      </c>
      <c r="I1" t="s">
        <v>20</v>
      </c>
      <c r="J1" t="s">
        <v>152</v>
      </c>
      <c r="K1" t="s">
        <v>15</v>
      </c>
      <c r="L1" t="s">
        <v>149</v>
      </c>
      <c r="M1" t="s">
        <v>54</v>
      </c>
      <c r="N1" t="s">
        <v>18</v>
      </c>
      <c r="O1" t="s">
        <v>19</v>
      </c>
      <c r="P1" t="s">
        <v>99</v>
      </c>
      <c r="Q1" t="s">
        <v>46</v>
      </c>
      <c r="R1" t="s">
        <v>100</v>
      </c>
      <c r="S1" s="8" t="s">
        <v>101</v>
      </c>
      <c r="T1" t="s">
        <v>4</v>
      </c>
      <c r="U1" t="s">
        <v>102</v>
      </c>
      <c r="V1" t="s">
        <v>108</v>
      </c>
      <c r="W1" t="s">
        <v>127</v>
      </c>
      <c r="X1" t="s">
        <v>128</v>
      </c>
      <c r="Y1" t="s">
        <v>139</v>
      </c>
      <c r="AA1" s="2" t="s">
        <v>32</v>
      </c>
      <c r="AB1" s="2" t="s">
        <v>154</v>
      </c>
      <c r="AC1" s="2" t="s">
        <v>21</v>
      </c>
      <c r="AD1" s="2" t="s">
        <v>16</v>
      </c>
      <c r="AE1" s="2" t="s">
        <v>17</v>
      </c>
      <c r="AF1" s="2" t="s">
        <v>53</v>
      </c>
      <c r="AG1" s="2" t="s">
        <v>20</v>
      </c>
      <c r="AH1" s="3" t="s">
        <v>152</v>
      </c>
    </row>
    <row r="2" spans="1:34" ht="15" thickBot="1" x14ac:dyDescent="0.4">
      <c r="A2" s="1">
        <v>40916</v>
      </c>
      <c r="B2">
        <v>5214</v>
      </c>
      <c r="C2">
        <v>4638</v>
      </c>
      <c r="D2">
        <v>4372</v>
      </c>
      <c r="E2">
        <v>5549</v>
      </c>
      <c r="F2">
        <f>IF(Y2=2,1,0)</f>
        <v>0</v>
      </c>
      <c r="G2">
        <f>IF(Y2=3,1,0)</f>
        <v>0</v>
      </c>
      <c r="H2">
        <v>5281</v>
      </c>
      <c r="I2">
        <f>IF(Y2=6,1,0)</f>
        <v>0</v>
      </c>
      <c r="J2">
        <f>IF(Y2=7,1,0)</f>
        <v>1</v>
      </c>
      <c r="K2">
        <f>IF(Y2=1,1,0)</f>
        <v>0</v>
      </c>
      <c r="L2">
        <v>0.49221563843383292</v>
      </c>
      <c r="M2">
        <v>1</v>
      </c>
      <c r="N2">
        <f>IF(Y2=4,1,0)</f>
        <v>0</v>
      </c>
      <c r="O2">
        <f>IF(Y2=5,1,0)</f>
        <v>0</v>
      </c>
      <c r="P2">
        <f>$AA$2+SUMPRODUCT(D2:J2,$AB$2:$AH$2)</f>
        <v>5722.0486259054833</v>
      </c>
      <c r="Q2">
        <f>P2-B2</f>
        <v>508.04862590548328</v>
      </c>
      <c r="R2">
        <f>ABS(Q2)</f>
        <v>508.04862590548328</v>
      </c>
      <c r="S2" s="8">
        <f>R2/B2</f>
        <v>9.7439322191308644E-2</v>
      </c>
      <c r="T2">
        <v>1141</v>
      </c>
      <c r="U2">
        <f>IF(Q2&lt;0,Q2*-72,Q2*18)</f>
        <v>9144.875266298699</v>
      </c>
      <c r="V2">
        <f>T2*18</f>
        <v>20538</v>
      </c>
      <c r="W2">
        <f>IF(Q2&lt;0,Q2*2,Q2)</f>
        <v>508.04862590548328</v>
      </c>
      <c r="X2">
        <f>W2^2</f>
        <v>258113.40628444968</v>
      </c>
      <c r="Y2">
        <f>WEEKDAY(A2,11)</f>
        <v>7</v>
      </c>
      <c r="AA2" s="2">
        <v>451.37606716163111</v>
      </c>
      <c r="AB2" s="2">
        <v>0.45091361153890613</v>
      </c>
      <c r="AC2" s="2">
        <v>0.29388971139048303</v>
      </c>
      <c r="AD2" s="2">
        <v>-88.256765902462647</v>
      </c>
      <c r="AE2" s="2">
        <v>-297.02038696689243</v>
      </c>
      <c r="AF2" s="2">
        <v>0.22412803248994256</v>
      </c>
      <c r="AG2" s="2">
        <v>630.95568461235143</v>
      </c>
      <c r="AH2" s="3">
        <v>484.86410101057737</v>
      </c>
    </row>
    <row r="3" spans="1:34" x14ac:dyDescent="0.35">
      <c r="A3" s="1">
        <v>40917</v>
      </c>
      <c r="B3">
        <v>4097</v>
      </c>
      <c r="C3">
        <v>4905</v>
      </c>
      <c r="D3">
        <v>4624.8</v>
      </c>
      <c r="E3">
        <v>4285</v>
      </c>
      <c r="F3">
        <f t="shared" ref="F3:F66" si="0">IF(Y3=2,1,0)</f>
        <v>0</v>
      </c>
      <c r="G3">
        <f t="shared" ref="G3:G66" si="1">IF(Y3=3,1,0)</f>
        <v>0</v>
      </c>
      <c r="H3">
        <v>5214</v>
      </c>
      <c r="I3">
        <f t="shared" ref="I3:I66" si="2">IF(Y3=6,1,0)</f>
        <v>0</v>
      </c>
      <c r="J3">
        <f t="shared" ref="J3:J66" si="3">IF(Y3=7,1,0)</f>
        <v>0</v>
      </c>
      <c r="K3">
        <f t="shared" ref="K3:K66" si="4">IF(Y3=1,1,0)</f>
        <v>1</v>
      </c>
      <c r="L3">
        <v>0.37022191239688623</v>
      </c>
      <c r="M3">
        <v>0</v>
      </c>
      <c r="N3">
        <f t="shared" ref="N3:N66" si="5">IF(Y3=4,1,0)</f>
        <v>0</v>
      </c>
      <c r="O3">
        <f t="shared" ref="O3:O66" si="6">IF(Y3=5,1,0)</f>
        <v>0</v>
      </c>
      <c r="P3">
        <f t="shared" ref="P3:P66" si="7">$AA$2+SUMPRODUCT(D3:J3,$AB$2:$AH$2)</f>
        <v>4964.6823125175442</v>
      </c>
      <c r="Q3">
        <f>P3-B3</f>
        <v>867.68231251754423</v>
      </c>
      <c r="R3">
        <f t="shared" ref="R3:R66" si="8">ABS(Q3)</f>
        <v>867.68231251754423</v>
      </c>
      <c r="S3" s="8">
        <f>R3/B3</f>
        <v>0.21178479680682066</v>
      </c>
      <c r="T3">
        <v>1054</v>
      </c>
      <c r="U3">
        <f t="shared" ref="U3:U66" si="9">IF(Q3&lt;0,Q3*-72,Q3*18)</f>
        <v>15618.281625315796</v>
      </c>
      <c r="V3">
        <f t="shared" ref="V3:V66" si="10">T3*18</f>
        <v>18972</v>
      </c>
      <c r="W3">
        <f t="shared" ref="W3:W66" si="11">IF(Q3&lt;0,Q3*2,Q3)</f>
        <v>867.68231251754423</v>
      </c>
      <c r="X3">
        <f t="shared" ref="X3:X66" si="12">W3^2</f>
        <v>752872.59545579331</v>
      </c>
      <c r="Y3">
        <f>WEEKDAY(A3,11)</f>
        <v>1</v>
      </c>
    </row>
    <row r="4" spans="1:34" x14ac:dyDescent="0.35">
      <c r="A4" s="1">
        <v>40918</v>
      </c>
      <c r="B4">
        <v>3757</v>
      </c>
      <c r="C4">
        <v>4864</v>
      </c>
      <c r="D4">
        <v>4645</v>
      </c>
      <c r="E4">
        <v>3950</v>
      </c>
      <c r="F4">
        <f t="shared" si="0"/>
        <v>1</v>
      </c>
      <c r="G4">
        <f t="shared" si="1"/>
        <v>0</v>
      </c>
      <c r="H4">
        <v>4097</v>
      </c>
      <c r="I4">
        <f t="shared" si="2"/>
        <v>0</v>
      </c>
      <c r="J4">
        <f t="shared" si="3"/>
        <v>0</v>
      </c>
      <c r="K4">
        <f t="shared" si="4"/>
        <v>0</v>
      </c>
      <c r="L4">
        <v>0.46049726966422677</v>
      </c>
      <c r="M4">
        <v>0</v>
      </c>
      <c r="N4">
        <f t="shared" si="5"/>
        <v>0</v>
      </c>
      <c r="O4">
        <f t="shared" si="6"/>
        <v>0</v>
      </c>
      <c r="P4">
        <f t="shared" si="7"/>
        <v>4536.7299359610906</v>
      </c>
      <c r="Q4">
        <f>P4-B4</f>
        <v>779.72993596109063</v>
      </c>
      <c r="R4">
        <f t="shared" si="8"/>
        <v>779.72993596109063</v>
      </c>
      <c r="S4" s="8">
        <f>R4/B4</f>
        <v>0.20754057385176752</v>
      </c>
      <c r="T4">
        <v>1583</v>
      </c>
      <c r="U4">
        <f t="shared" si="9"/>
        <v>14035.138847299631</v>
      </c>
      <c r="V4">
        <f t="shared" si="10"/>
        <v>28494</v>
      </c>
      <c r="W4">
        <f t="shared" si="11"/>
        <v>779.72993596109063</v>
      </c>
      <c r="X4">
        <f t="shared" si="12"/>
        <v>607978.77303388645</v>
      </c>
      <c r="Y4">
        <f>WEEKDAY(A4,11)</f>
        <v>2</v>
      </c>
    </row>
    <row r="5" spans="1:34" x14ac:dyDescent="0.35">
      <c r="A5" s="1">
        <v>40919</v>
      </c>
      <c r="B5">
        <v>4307</v>
      </c>
      <c r="C5">
        <v>4356</v>
      </c>
      <c r="D5">
        <v>4513.8</v>
      </c>
      <c r="E5">
        <v>3996</v>
      </c>
      <c r="F5">
        <f t="shared" si="0"/>
        <v>0</v>
      </c>
      <c r="G5">
        <f t="shared" si="1"/>
        <v>1</v>
      </c>
      <c r="H5">
        <v>3757</v>
      </c>
      <c r="I5">
        <f t="shared" si="2"/>
        <v>0</v>
      </c>
      <c r="J5">
        <f t="shared" si="3"/>
        <v>0</v>
      </c>
      <c r="K5">
        <f t="shared" si="4"/>
        <v>0</v>
      </c>
      <c r="L5">
        <v>0.5639014755431625</v>
      </c>
      <c r="M5">
        <v>0</v>
      </c>
      <c r="N5">
        <f t="shared" si="5"/>
        <v>0</v>
      </c>
      <c r="O5">
        <f t="shared" si="6"/>
        <v>0</v>
      </c>
      <c r="P5">
        <f t="shared" si="7"/>
        <v>4206.1218447401379</v>
      </c>
      <c r="Q5">
        <f>P5-B5</f>
        <v>-100.87815525986207</v>
      </c>
      <c r="R5">
        <f t="shared" si="8"/>
        <v>100.87815525986207</v>
      </c>
      <c r="S5" s="8">
        <f>R5/B5</f>
        <v>2.3421907420446267E-2</v>
      </c>
      <c r="T5">
        <v>1321</v>
      </c>
      <c r="U5">
        <f t="shared" si="9"/>
        <v>7263.227178710069</v>
      </c>
      <c r="V5">
        <f t="shared" si="10"/>
        <v>23778</v>
      </c>
      <c r="W5">
        <f t="shared" si="11"/>
        <v>-201.75631051972414</v>
      </c>
      <c r="X5">
        <f t="shared" si="12"/>
        <v>40705.608834531347</v>
      </c>
      <c r="Y5">
        <f>WEEKDAY(A5,11)</f>
        <v>3</v>
      </c>
      <c r="AD5" t="s">
        <v>103</v>
      </c>
      <c r="AE5">
        <f>SUM(X2:X360)</f>
        <v>427389300.37317133</v>
      </c>
    </row>
    <row r="6" spans="1:34" x14ac:dyDescent="0.35">
      <c r="A6" s="1">
        <v>40920</v>
      </c>
      <c r="B6">
        <v>4380</v>
      </c>
      <c r="C6">
        <v>4053.6666666666665</v>
      </c>
      <c r="D6">
        <v>4531.2</v>
      </c>
      <c r="E6">
        <v>4413</v>
      </c>
      <c r="F6">
        <f t="shared" si="0"/>
        <v>0</v>
      </c>
      <c r="G6">
        <f t="shared" si="1"/>
        <v>0</v>
      </c>
      <c r="H6">
        <v>4307</v>
      </c>
      <c r="I6">
        <f t="shared" si="2"/>
        <v>0</v>
      </c>
      <c r="J6">
        <f t="shared" si="3"/>
        <v>0</v>
      </c>
      <c r="K6">
        <f t="shared" si="4"/>
        <v>0</v>
      </c>
      <c r="L6">
        <v>0.50848146857209253</v>
      </c>
      <c r="M6">
        <v>0</v>
      </c>
      <c r="N6">
        <f t="shared" si="5"/>
        <v>1</v>
      </c>
      <c r="O6">
        <f t="shared" si="6"/>
        <v>0</v>
      </c>
      <c r="P6">
        <f t="shared" si="7"/>
        <v>4756.8105560671065</v>
      </c>
      <c r="Q6">
        <f>P6-B6</f>
        <v>376.81055606710652</v>
      </c>
      <c r="R6">
        <f t="shared" si="8"/>
        <v>376.81055606710652</v>
      </c>
      <c r="S6" s="8">
        <f>R6/B6</f>
        <v>8.6029807321257201E-2</v>
      </c>
      <c r="T6">
        <v>1155</v>
      </c>
      <c r="U6">
        <f t="shared" si="9"/>
        <v>6782.5900092079173</v>
      </c>
      <c r="V6">
        <f t="shared" si="10"/>
        <v>20790</v>
      </c>
      <c r="W6">
        <f t="shared" si="11"/>
        <v>376.81055606710652</v>
      </c>
      <c r="X6">
        <f t="shared" si="12"/>
        <v>141986.19516360204</v>
      </c>
      <c r="Y6">
        <f>WEEKDAY(A6,11)</f>
        <v>4</v>
      </c>
      <c r="AA6" t="s">
        <v>22</v>
      </c>
    </row>
    <row r="7" spans="1:34" ht="15" thickBot="1" x14ac:dyDescent="0.4">
      <c r="A7" s="1">
        <v>40921</v>
      </c>
      <c r="B7">
        <v>4075</v>
      </c>
      <c r="C7">
        <v>4148</v>
      </c>
      <c r="D7">
        <v>4351</v>
      </c>
      <c r="E7">
        <v>4220</v>
      </c>
      <c r="F7">
        <f t="shared" si="0"/>
        <v>0</v>
      </c>
      <c r="G7">
        <f t="shared" si="1"/>
        <v>0</v>
      </c>
      <c r="H7">
        <v>4380</v>
      </c>
      <c r="I7">
        <f t="shared" si="2"/>
        <v>0</v>
      </c>
      <c r="J7">
        <f t="shared" si="3"/>
        <v>0</v>
      </c>
      <c r="K7">
        <f t="shared" si="4"/>
        <v>0</v>
      </c>
      <c r="L7">
        <v>0.46456372719879169</v>
      </c>
      <c r="M7">
        <v>0</v>
      </c>
      <c r="N7">
        <f t="shared" si="5"/>
        <v>0</v>
      </c>
      <c r="O7">
        <f t="shared" si="6"/>
        <v>1</v>
      </c>
      <c r="P7">
        <f t="shared" si="7"/>
        <v>4635.1965553411992</v>
      </c>
      <c r="Q7">
        <f>P7-B7</f>
        <v>560.1965553411992</v>
      </c>
      <c r="R7">
        <f t="shared" si="8"/>
        <v>560.1965553411992</v>
      </c>
      <c r="S7" s="8">
        <f>R7/B7</f>
        <v>0.13747154732299366</v>
      </c>
      <c r="T7">
        <v>1876</v>
      </c>
      <c r="U7">
        <f t="shared" si="9"/>
        <v>10083.537996141586</v>
      </c>
      <c r="V7">
        <f t="shared" si="10"/>
        <v>33768</v>
      </c>
      <c r="W7">
        <f t="shared" si="11"/>
        <v>560.1965553411992</v>
      </c>
      <c r="X7">
        <f t="shared" si="12"/>
        <v>313820.18061614526</v>
      </c>
      <c r="Y7">
        <f>WEEKDAY(A7,11)</f>
        <v>5</v>
      </c>
    </row>
    <row r="8" spans="1:34" x14ac:dyDescent="0.35">
      <c r="A8" s="1">
        <v>40922</v>
      </c>
      <c r="B8">
        <v>4984</v>
      </c>
      <c r="C8">
        <v>4254</v>
      </c>
      <c r="D8">
        <v>4123.2</v>
      </c>
      <c r="E8">
        <v>5281</v>
      </c>
      <c r="F8">
        <f t="shared" si="0"/>
        <v>0</v>
      </c>
      <c r="G8">
        <f t="shared" si="1"/>
        <v>0</v>
      </c>
      <c r="H8">
        <v>4075</v>
      </c>
      <c r="I8">
        <f t="shared" si="2"/>
        <v>1</v>
      </c>
      <c r="J8">
        <f t="shared" si="3"/>
        <v>0</v>
      </c>
      <c r="K8">
        <f t="shared" si="4"/>
        <v>0</v>
      </c>
      <c r="L8">
        <v>0.60561171139769954</v>
      </c>
      <c r="M8">
        <v>1</v>
      </c>
      <c r="N8">
        <f t="shared" si="5"/>
        <v>0</v>
      </c>
      <c r="O8">
        <f t="shared" si="6"/>
        <v>0</v>
      </c>
      <c r="P8">
        <f t="shared" si="7"/>
        <v>5406.8920531208569</v>
      </c>
      <c r="Q8">
        <f>P8-B8</f>
        <v>422.89205312085687</v>
      </c>
      <c r="R8">
        <f t="shared" si="8"/>
        <v>422.89205312085687</v>
      </c>
      <c r="S8" s="8">
        <f>R8/B8</f>
        <v>8.4849930401456039E-2</v>
      </c>
      <c r="T8">
        <v>1360</v>
      </c>
      <c r="U8">
        <f t="shared" si="9"/>
        <v>7612.0569561754237</v>
      </c>
      <c r="V8">
        <f t="shared" si="10"/>
        <v>24480</v>
      </c>
      <c r="W8">
        <f t="shared" si="11"/>
        <v>422.89205312085687</v>
      </c>
      <c r="X8">
        <f t="shared" si="12"/>
        <v>178837.68859277363</v>
      </c>
      <c r="Y8">
        <f>WEEKDAY(A8,11)</f>
        <v>6</v>
      </c>
      <c r="AA8" s="5" t="s">
        <v>23</v>
      </c>
      <c r="AB8" s="5"/>
    </row>
    <row r="9" spans="1:34" x14ac:dyDescent="0.35">
      <c r="A9" s="1">
        <v>40923</v>
      </c>
      <c r="B9">
        <v>4625</v>
      </c>
      <c r="C9">
        <v>4479.666666666667</v>
      </c>
      <c r="D9">
        <v>4300.6000000000004</v>
      </c>
      <c r="E9">
        <v>5214</v>
      </c>
      <c r="F9">
        <f t="shared" si="0"/>
        <v>0</v>
      </c>
      <c r="G9">
        <f t="shared" si="1"/>
        <v>0</v>
      </c>
      <c r="H9">
        <v>4984</v>
      </c>
      <c r="I9">
        <f t="shared" si="2"/>
        <v>0</v>
      </c>
      <c r="J9">
        <f t="shared" si="3"/>
        <v>1</v>
      </c>
      <c r="K9">
        <f t="shared" si="4"/>
        <v>0</v>
      </c>
      <c r="L9">
        <v>0.45828976414546302</v>
      </c>
      <c r="M9">
        <v>1</v>
      </c>
      <c r="N9">
        <f t="shared" si="5"/>
        <v>0</v>
      </c>
      <c r="O9">
        <f t="shared" si="6"/>
        <v>0</v>
      </c>
      <c r="P9">
        <f t="shared" si="7"/>
        <v>5524.8343150762812</v>
      </c>
      <c r="Q9">
        <f>P9-B9</f>
        <v>899.8343150762812</v>
      </c>
      <c r="R9">
        <f t="shared" si="8"/>
        <v>899.8343150762812</v>
      </c>
      <c r="S9" s="8">
        <f>R9/B9</f>
        <v>0.19455877082730405</v>
      </c>
      <c r="T9">
        <v>1708</v>
      </c>
      <c r="U9">
        <f t="shared" si="9"/>
        <v>16197.017671373062</v>
      </c>
      <c r="V9">
        <f t="shared" si="10"/>
        <v>30744</v>
      </c>
      <c r="W9">
        <f t="shared" si="11"/>
        <v>899.8343150762812</v>
      </c>
      <c r="X9">
        <f t="shared" si="12"/>
        <v>809701.79458880005</v>
      </c>
      <c r="Y9">
        <f>WEEKDAY(A9,11)</f>
        <v>7</v>
      </c>
      <c r="AA9" s="2" t="s">
        <v>24</v>
      </c>
      <c r="AB9" s="2">
        <v>0.76100305585096106</v>
      </c>
    </row>
    <row r="10" spans="1:34" x14ac:dyDescent="0.35">
      <c r="A10" s="1">
        <v>40924</v>
      </c>
      <c r="B10">
        <v>3706</v>
      </c>
      <c r="C10">
        <v>4561.333333333333</v>
      </c>
      <c r="D10">
        <v>4474.2</v>
      </c>
      <c r="E10">
        <v>4097</v>
      </c>
      <c r="F10">
        <f t="shared" si="0"/>
        <v>0</v>
      </c>
      <c r="G10">
        <f t="shared" si="1"/>
        <v>0</v>
      </c>
      <c r="H10">
        <v>4625</v>
      </c>
      <c r="I10">
        <f t="shared" si="2"/>
        <v>0</v>
      </c>
      <c r="J10">
        <f t="shared" si="3"/>
        <v>0</v>
      </c>
      <c r="K10">
        <f t="shared" si="4"/>
        <v>1</v>
      </c>
      <c r="L10">
        <v>0.39322644359242476</v>
      </c>
      <c r="M10">
        <v>0</v>
      </c>
      <c r="N10">
        <f t="shared" si="5"/>
        <v>0</v>
      </c>
      <c r="O10">
        <f t="shared" si="6"/>
        <v>0</v>
      </c>
      <c r="P10">
        <f t="shared" si="7"/>
        <v>4709.5120457417979</v>
      </c>
      <c r="Q10">
        <f>P10-B10</f>
        <v>1003.5120457417979</v>
      </c>
      <c r="R10">
        <f t="shared" si="8"/>
        <v>1003.5120457417979</v>
      </c>
      <c r="S10" s="8">
        <f>R10/B10</f>
        <v>0.27078036852180193</v>
      </c>
      <c r="T10">
        <v>1589</v>
      </c>
      <c r="U10">
        <f t="shared" si="9"/>
        <v>18063.216823352363</v>
      </c>
      <c r="V10">
        <f t="shared" si="10"/>
        <v>28602</v>
      </c>
      <c r="W10">
        <f t="shared" si="11"/>
        <v>1003.5120457417979</v>
      </c>
      <c r="X10">
        <f t="shared" si="12"/>
        <v>1007036.4259488883</v>
      </c>
      <c r="Y10">
        <f>WEEKDAY(A10,11)</f>
        <v>1</v>
      </c>
      <c r="AA10" s="2" t="s">
        <v>25</v>
      </c>
      <c r="AB10" s="2">
        <v>0.57912565101450098</v>
      </c>
    </row>
    <row r="11" spans="1:34" x14ac:dyDescent="0.35">
      <c r="A11" s="1">
        <v>40925</v>
      </c>
      <c r="B11">
        <v>3782</v>
      </c>
      <c r="C11">
        <v>4438.333333333333</v>
      </c>
      <c r="D11">
        <v>4354</v>
      </c>
      <c r="E11">
        <v>3757</v>
      </c>
      <c r="F11">
        <f t="shared" si="0"/>
        <v>1</v>
      </c>
      <c r="G11">
        <f t="shared" si="1"/>
        <v>0</v>
      </c>
      <c r="H11">
        <v>3706</v>
      </c>
      <c r="I11">
        <f t="shared" si="2"/>
        <v>0</v>
      </c>
      <c r="J11">
        <f t="shared" si="3"/>
        <v>0</v>
      </c>
      <c r="K11">
        <f t="shared" si="4"/>
        <v>0</v>
      </c>
      <c r="L11">
        <v>0.50883002207505523</v>
      </c>
      <c r="M11">
        <v>0</v>
      </c>
      <c r="N11">
        <f t="shared" si="5"/>
        <v>0</v>
      </c>
      <c r="O11">
        <f t="shared" si="6"/>
        <v>0</v>
      </c>
      <c r="P11">
        <f t="shared" si="7"/>
        <v>4261.1593000013381</v>
      </c>
      <c r="Q11">
        <f>P11-B11</f>
        <v>479.15930000133812</v>
      </c>
      <c r="R11">
        <f t="shared" si="8"/>
        <v>479.15930000133812</v>
      </c>
      <c r="S11" s="8">
        <f>R11/B11</f>
        <v>0.12669468535201961</v>
      </c>
      <c r="T11">
        <v>1485</v>
      </c>
      <c r="U11">
        <f t="shared" si="9"/>
        <v>8624.8674000240862</v>
      </c>
      <c r="V11">
        <f t="shared" si="10"/>
        <v>26730</v>
      </c>
      <c r="W11">
        <f t="shared" si="11"/>
        <v>479.15930000133812</v>
      </c>
      <c r="X11">
        <f t="shared" si="12"/>
        <v>229593.63477777236</v>
      </c>
      <c r="Y11">
        <f>WEEKDAY(A11,11)</f>
        <v>2</v>
      </c>
      <c r="AA11" s="2" t="s">
        <v>26</v>
      </c>
      <c r="AB11" s="2">
        <v>0.57073214547917761</v>
      </c>
    </row>
    <row r="12" spans="1:34" x14ac:dyDescent="0.35">
      <c r="A12" s="1">
        <v>40926</v>
      </c>
      <c r="B12">
        <v>4263</v>
      </c>
      <c r="C12">
        <v>4037.6666666666665</v>
      </c>
      <c r="D12">
        <v>4234.3999999999996</v>
      </c>
      <c r="E12">
        <v>4307</v>
      </c>
      <c r="F12">
        <f t="shared" si="0"/>
        <v>0</v>
      </c>
      <c r="G12">
        <f t="shared" si="1"/>
        <v>1</v>
      </c>
      <c r="H12">
        <v>3782</v>
      </c>
      <c r="I12">
        <f t="shared" si="2"/>
        <v>0</v>
      </c>
      <c r="J12">
        <f t="shared" si="3"/>
        <v>0</v>
      </c>
      <c r="K12">
        <f t="shared" si="4"/>
        <v>0</v>
      </c>
      <c r="L12">
        <v>0.55588474497502038</v>
      </c>
      <c r="M12">
        <v>0</v>
      </c>
      <c r="N12">
        <f t="shared" si="5"/>
        <v>0</v>
      </c>
      <c r="O12">
        <f t="shared" si="6"/>
        <v>0</v>
      </c>
      <c r="P12">
        <f t="shared" si="7"/>
        <v>4177.1394827308559</v>
      </c>
      <c r="Q12">
        <f>P12-B12</f>
        <v>-85.860517269144111</v>
      </c>
      <c r="R12">
        <f t="shared" si="8"/>
        <v>85.860517269144111</v>
      </c>
      <c r="S12" s="8">
        <f>R12/B12</f>
        <v>2.0140867292785389E-2</v>
      </c>
      <c r="T12">
        <v>1395</v>
      </c>
      <c r="U12">
        <f t="shared" si="9"/>
        <v>6181.957243378376</v>
      </c>
      <c r="V12">
        <f t="shared" si="10"/>
        <v>25110</v>
      </c>
      <c r="W12">
        <f t="shared" si="11"/>
        <v>-171.72103453828822</v>
      </c>
      <c r="X12">
        <f t="shared" si="12"/>
        <v>29488.113702899976</v>
      </c>
      <c r="Y12">
        <f>WEEKDAY(A12,11)</f>
        <v>3</v>
      </c>
      <c r="AA12" s="2" t="s">
        <v>6</v>
      </c>
      <c r="AB12" s="2">
        <v>775.10750032566432</v>
      </c>
    </row>
    <row r="13" spans="1:34" ht="15" thickBot="1" x14ac:dyDescent="0.4">
      <c r="A13" s="1">
        <v>40927</v>
      </c>
      <c r="B13">
        <v>3901</v>
      </c>
      <c r="C13">
        <v>3917</v>
      </c>
      <c r="D13">
        <v>4272</v>
      </c>
      <c r="E13">
        <v>4380</v>
      </c>
      <c r="F13">
        <f t="shared" si="0"/>
        <v>0</v>
      </c>
      <c r="G13">
        <f t="shared" si="1"/>
        <v>0</v>
      </c>
      <c r="H13">
        <v>4263</v>
      </c>
      <c r="I13">
        <f t="shared" si="2"/>
        <v>0</v>
      </c>
      <c r="J13">
        <f t="shared" si="3"/>
        <v>0</v>
      </c>
      <c r="K13">
        <f t="shared" si="4"/>
        <v>0</v>
      </c>
      <c r="L13">
        <v>0.45794121064250032</v>
      </c>
      <c r="M13">
        <v>0</v>
      </c>
      <c r="N13">
        <f t="shared" si="5"/>
        <v>1</v>
      </c>
      <c r="O13">
        <f t="shared" si="6"/>
        <v>0</v>
      </c>
      <c r="P13">
        <f t="shared" si="7"/>
        <v>4620.3737540507782</v>
      </c>
      <c r="Q13">
        <f>P13-B13</f>
        <v>719.37375405077819</v>
      </c>
      <c r="R13">
        <f t="shared" si="8"/>
        <v>719.37375405077819</v>
      </c>
      <c r="S13" s="8">
        <f>R13/B13</f>
        <v>0.18440752475026356</v>
      </c>
      <c r="T13">
        <v>1336</v>
      </c>
      <c r="U13">
        <f t="shared" si="9"/>
        <v>12948.727572914007</v>
      </c>
      <c r="V13">
        <f t="shared" si="10"/>
        <v>24048</v>
      </c>
      <c r="W13">
        <f t="shared" si="11"/>
        <v>719.37375405077819</v>
      </c>
      <c r="X13">
        <f t="shared" si="12"/>
        <v>517498.5980171095</v>
      </c>
      <c r="Y13">
        <f>WEEKDAY(A13,11)</f>
        <v>4</v>
      </c>
      <c r="AA13" s="3" t="s">
        <v>27</v>
      </c>
      <c r="AB13" s="3">
        <v>359</v>
      </c>
    </row>
    <row r="14" spans="1:34" x14ac:dyDescent="0.35">
      <c r="A14" s="1">
        <v>40928</v>
      </c>
      <c r="B14">
        <v>4376</v>
      </c>
      <c r="C14">
        <v>3982</v>
      </c>
      <c r="D14">
        <v>4055.4</v>
      </c>
      <c r="E14">
        <v>4075</v>
      </c>
      <c r="F14">
        <f t="shared" si="0"/>
        <v>0</v>
      </c>
      <c r="G14">
        <f t="shared" si="1"/>
        <v>0</v>
      </c>
      <c r="H14">
        <v>3901</v>
      </c>
      <c r="I14">
        <f t="shared" si="2"/>
        <v>0</v>
      </c>
      <c r="J14">
        <f t="shared" si="3"/>
        <v>0</v>
      </c>
      <c r="K14">
        <f t="shared" si="4"/>
        <v>0</v>
      </c>
      <c r="L14">
        <v>0.55518763796909487</v>
      </c>
      <c r="M14">
        <v>0</v>
      </c>
      <c r="N14">
        <f t="shared" si="5"/>
        <v>0</v>
      </c>
      <c r="O14">
        <f t="shared" si="6"/>
        <v>1</v>
      </c>
      <c r="P14">
        <f t="shared" si="7"/>
        <v>4351.9351560559953</v>
      </c>
      <c r="Q14">
        <f>P14-B14</f>
        <v>-24.064843944004679</v>
      </c>
      <c r="R14">
        <f t="shared" si="8"/>
        <v>24.064843944004679</v>
      </c>
      <c r="S14" s="8">
        <f>R14/B14</f>
        <v>5.499278780622641E-3</v>
      </c>
      <c r="T14">
        <v>1306</v>
      </c>
      <c r="U14">
        <f t="shared" si="9"/>
        <v>1732.6687639683369</v>
      </c>
      <c r="V14">
        <f t="shared" si="10"/>
        <v>23508</v>
      </c>
      <c r="W14">
        <f t="shared" si="11"/>
        <v>-48.129687888009357</v>
      </c>
      <c r="X14">
        <f t="shared" si="12"/>
        <v>2316.4668561971948</v>
      </c>
      <c r="Y14">
        <f>WEEKDAY(A14,11)</f>
        <v>5</v>
      </c>
    </row>
    <row r="15" spans="1:34" ht="15" thickBot="1" x14ac:dyDescent="0.4">
      <c r="A15" s="1">
        <v>40929</v>
      </c>
      <c r="B15">
        <v>5661</v>
      </c>
      <c r="C15">
        <v>4180</v>
      </c>
      <c r="D15">
        <v>4005.6</v>
      </c>
      <c r="E15">
        <v>4984</v>
      </c>
      <c r="F15">
        <f t="shared" si="0"/>
        <v>0</v>
      </c>
      <c r="G15">
        <f t="shared" si="1"/>
        <v>0</v>
      </c>
      <c r="H15">
        <v>4376</v>
      </c>
      <c r="I15">
        <f t="shared" si="2"/>
        <v>1</v>
      </c>
      <c r="J15">
        <f t="shared" si="3"/>
        <v>0</v>
      </c>
      <c r="K15">
        <f t="shared" si="4"/>
        <v>0</v>
      </c>
      <c r="L15">
        <v>0.64929708376902517</v>
      </c>
      <c r="M15">
        <v>1</v>
      </c>
      <c r="N15">
        <f t="shared" si="5"/>
        <v>0</v>
      </c>
      <c r="O15">
        <f t="shared" si="6"/>
        <v>0</v>
      </c>
      <c r="P15">
        <f t="shared" si="7"/>
        <v>5334.0419059003807</v>
      </c>
      <c r="Q15">
        <f>P15-B15</f>
        <v>-326.9580940996193</v>
      </c>
      <c r="R15">
        <f t="shared" si="8"/>
        <v>326.9580940996193</v>
      </c>
      <c r="S15" s="8">
        <f>R15/B15</f>
        <v>5.7756243437487954E-2</v>
      </c>
      <c r="T15">
        <v>633</v>
      </c>
      <c r="U15">
        <f t="shared" si="9"/>
        <v>23540.98277517259</v>
      </c>
      <c r="V15">
        <f t="shared" si="10"/>
        <v>11394</v>
      </c>
      <c r="W15">
        <f t="shared" si="11"/>
        <v>-653.9161881992386</v>
      </c>
      <c r="X15">
        <f t="shared" si="12"/>
        <v>427606.38118902204</v>
      </c>
      <c r="Y15">
        <f>WEEKDAY(A15,11)</f>
        <v>6</v>
      </c>
      <c r="AA15" t="s">
        <v>28</v>
      </c>
    </row>
    <row r="16" spans="1:34" x14ac:dyDescent="0.35">
      <c r="A16" s="1">
        <v>40930</v>
      </c>
      <c r="B16">
        <v>5299</v>
      </c>
      <c r="C16">
        <v>4646</v>
      </c>
      <c r="D16">
        <v>4396.6000000000004</v>
      </c>
      <c r="E16">
        <v>4625</v>
      </c>
      <c r="F16">
        <f t="shared" si="0"/>
        <v>0</v>
      </c>
      <c r="G16">
        <f t="shared" si="1"/>
        <v>0</v>
      </c>
      <c r="H16">
        <v>5661</v>
      </c>
      <c r="I16">
        <f t="shared" si="2"/>
        <v>0</v>
      </c>
      <c r="J16">
        <f t="shared" si="3"/>
        <v>1</v>
      </c>
      <c r="K16">
        <f t="shared" si="4"/>
        <v>0</v>
      </c>
      <c r="L16">
        <v>0.45794121064250032</v>
      </c>
      <c r="M16">
        <v>1</v>
      </c>
      <c r="N16">
        <f t="shared" si="5"/>
        <v>0</v>
      </c>
      <c r="O16">
        <f t="shared" si="6"/>
        <v>0</v>
      </c>
      <c r="P16">
        <f t="shared" si="7"/>
        <v>5546.7556597707126</v>
      </c>
      <c r="Q16">
        <f>P16-B16</f>
        <v>247.75565977071255</v>
      </c>
      <c r="R16">
        <f t="shared" si="8"/>
        <v>247.75565977071255</v>
      </c>
      <c r="S16" s="8">
        <f>R16/B16</f>
        <v>4.6755172630819505E-2</v>
      </c>
      <c r="T16">
        <v>1060</v>
      </c>
      <c r="U16">
        <f t="shared" si="9"/>
        <v>4459.601875872826</v>
      </c>
      <c r="V16">
        <f t="shared" si="10"/>
        <v>19080</v>
      </c>
      <c r="W16">
        <f t="shared" si="11"/>
        <v>247.75565977071255</v>
      </c>
      <c r="X16">
        <f t="shared" si="12"/>
        <v>61382.866948421077</v>
      </c>
      <c r="Y16">
        <f>WEEKDAY(A16,11)</f>
        <v>7</v>
      </c>
      <c r="AA16" s="4"/>
      <c r="AB16" s="4" t="s">
        <v>33</v>
      </c>
      <c r="AC16" s="4" t="s">
        <v>34</v>
      </c>
      <c r="AD16" s="4" t="s">
        <v>35</v>
      </c>
      <c r="AE16" s="4" t="s">
        <v>36</v>
      </c>
      <c r="AF16" s="4" t="s">
        <v>37</v>
      </c>
    </row>
    <row r="17" spans="1:35" x14ac:dyDescent="0.35">
      <c r="A17" s="1">
        <v>40931</v>
      </c>
      <c r="B17">
        <v>3587</v>
      </c>
      <c r="C17">
        <v>5112</v>
      </c>
      <c r="D17">
        <v>4700</v>
      </c>
      <c r="E17">
        <v>3706</v>
      </c>
      <c r="F17">
        <f t="shared" si="0"/>
        <v>0</v>
      </c>
      <c r="G17">
        <f t="shared" si="1"/>
        <v>0</v>
      </c>
      <c r="H17">
        <v>5299</v>
      </c>
      <c r="I17">
        <f t="shared" si="2"/>
        <v>0</v>
      </c>
      <c r="J17">
        <f t="shared" si="3"/>
        <v>0</v>
      </c>
      <c r="K17">
        <f t="shared" si="4"/>
        <v>1</v>
      </c>
      <c r="L17">
        <v>0.30109213430928317</v>
      </c>
      <c r="M17">
        <v>0</v>
      </c>
      <c r="N17">
        <f t="shared" si="5"/>
        <v>0</v>
      </c>
      <c r="O17">
        <f t="shared" si="6"/>
        <v>0</v>
      </c>
      <c r="P17">
        <f t="shared" si="7"/>
        <v>4847.4797559718254</v>
      </c>
      <c r="Q17">
        <f>P17-B17</f>
        <v>1260.4797559718254</v>
      </c>
      <c r="R17">
        <f t="shared" si="8"/>
        <v>1260.4797559718254</v>
      </c>
      <c r="S17" s="8">
        <f>R17/B17</f>
        <v>0.35140221800162402</v>
      </c>
      <c r="T17">
        <v>1593</v>
      </c>
      <c r="U17">
        <f t="shared" si="9"/>
        <v>22688.635607492855</v>
      </c>
      <c r="V17">
        <f t="shared" si="10"/>
        <v>28674</v>
      </c>
      <c r="W17">
        <f t="shared" si="11"/>
        <v>1260.4797559718254</v>
      </c>
      <c r="X17">
        <f t="shared" si="12"/>
        <v>1588809.2152147924</v>
      </c>
      <c r="Y17">
        <f>WEEKDAY(A17,11)</f>
        <v>1</v>
      </c>
      <c r="AA17" s="2" t="s">
        <v>29</v>
      </c>
      <c r="AB17" s="2">
        <v>7</v>
      </c>
      <c r="AC17" s="2">
        <v>290169217.77316928</v>
      </c>
      <c r="AD17" s="2">
        <v>41452745.39616704</v>
      </c>
      <c r="AE17" s="2">
        <v>68.996874854886414</v>
      </c>
      <c r="AF17" s="2">
        <v>3.5485021137396159E-62</v>
      </c>
    </row>
    <row r="18" spans="1:35" x14ac:dyDescent="0.35">
      <c r="A18" s="1">
        <v>40932</v>
      </c>
      <c r="B18">
        <v>3742</v>
      </c>
      <c r="C18">
        <v>4849</v>
      </c>
      <c r="D18">
        <v>4564.8</v>
      </c>
      <c r="E18">
        <v>3782</v>
      </c>
      <c r="F18">
        <f t="shared" si="0"/>
        <v>1</v>
      </c>
      <c r="G18">
        <f t="shared" si="1"/>
        <v>0</v>
      </c>
      <c r="H18">
        <v>3587</v>
      </c>
      <c r="I18">
        <f t="shared" si="2"/>
        <v>0</v>
      </c>
      <c r="J18">
        <f t="shared" si="3"/>
        <v>0</v>
      </c>
      <c r="K18">
        <f t="shared" si="4"/>
        <v>0</v>
      </c>
      <c r="L18">
        <v>0.51800859765307306</v>
      </c>
      <c r="M18">
        <v>0</v>
      </c>
      <c r="N18">
        <f t="shared" si="5"/>
        <v>0</v>
      </c>
      <c r="O18">
        <f t="shared" si="6"/>
        <v>0</v>
      </c>
      <c r="P18">
        <f t="shared" si="7"/>
        <v>4336.8878962321987</v>
      </c>
      <c r="Q18">
        <f>P18-B18</f>
        <v>594.88789623219873</v>
      </c>
      <c r="R18">
        <f t="shared" si="8"/>
        <v>594.88789623219873</v>
      </c>
      <c r="S18" s="8">
        <f>R18/B18</f>
        <v>0.1589759209599676</v>
      </c>
      <c r="T18">
        <v>1361</v>
      </c>
      <c r="U18">
        <f t="shared" si="9"/>
        <v>10707.982132179577</v>
      </c>
      <c r="V18">
        <f t="shared" si="10"/>
        <v>24498</v>
      </c>
      <c r="W18">
        <f t="shared" si="11"/>
        <v>594.88789623219873</v>
      </c>
      <c r="X18">
        <f t="shared" si="12"/>
        <v>353891.60908357124</v>
      </c>
      <c r="Y18">
        <f>WEEKDAY(A18,11)</f>
        <v>2</v>
      </c>
      <c r="AA18" s="2" t="s">
        <v>30</v>
      </c>
      <c r="AB18" s="2">
        <v>351</v>
      </c>
      <c r="AC18" s="2">
        <v>210877864.608446</v>
      </c>
      <c r="AD18" s="2">
        <v>600791.63706109975</v>
      </c>
      <c r="AE18" s="2"/>
      <c r="AF18" s="2"/>
    </row>
    <row r="19" spans="1:35" ht="15" thickBot="1" x14ac:dyDescent="0.4">
      <c r="A19" s="1">
        <v>40933</v>
      </c>
      <c r="B19">
        <v>3516</v>
      </c>
      <c r="C19">
        <v>4209.333333333333</v>
      </c>
      <c r="D19">
        <v>4533</v>
      </c>
      <c r="E19">
        <v>4263</v>
      </c>
      <c r="F19">
        <f t="shared" si="0"/>
        <v>0</v>
      </c>
      <c r="G19">
        <f t="shared" si="1"/>
        <v>1</v>
      </c>
      <c r="H19">
        <v>3742</v>
      </c>
      <c r="I19">
        <f t="shared" si="2"/>
        <v>0</v>
      </c>
      <c r="J19">
        <f t="shared" si="3"/>
        <v>0</v>
      </c>
      <c r="K19">
        <f t="shared" si="4"/>
        <v>0</v>
      </c>
      <c r="L19">
        <v>0.47374230277680957</v>
      </c>
      <c r="M19">
        <v>0</v>
      </c>
      <c r="N19">
        <f t="shared" si="5"/>
        <v>0</v>
      </c>
      <c r="O19">
        <f t="shared" si="6"/>
        <v>0</v>
      </c>
      <c r="P19">
        <f t="shared" si="7"/>
        <v>4289.8860185355943</v>
      </c>
      <c r="Q19">
        <f>P19-B19</f>
        <v>773.8860185355943</v>
      </c>
      <c r="R19">
        <f t="shared" si="8"/>
        <v>773.8860185355943</v>
      </c>
      <c r="S19" s="8">
        <f>R19/B19</f>
        <v>0.22010410083492443</v>
      </c>
      <c r="T19">
        <v>1881</v>
      </c>
      <c r="U19">
        <f t="shared" si="9"/>
        <v>13929.948333640697</v>
      </c>
      <c r="V19">
        <f t="shared" si="10"/>
        <v>33858</v>
      </c>
      <c r="W19">
        <f t="shared" si="11"/>
        <v>773.8860185355943</v>
      </c>
      <c r="X19">
        <f t="shared" si="12"/>
        <v>598899.56968487427</v>
      </c>
      <c r="Y19">
        <f>WEEKDAY(A19,11)</f>
        <v>3</v>
      </c>
      <c r="AA19" s="3" t="s">
        <v>31</v>
      </c>
      <c r="AB19" s="3">
        <v>358</v>
      </c>
      <c r="AC19" s="3">
        <v>501047082.38161528</v>
      </c>
      <c r="AD19" s="3"/>
      <c r="AE19" s="3"/>
      <c r="AF19" s="3"/>
    </row>
    <row r="20" spans="1:35" ht="15" thickBot="1" x14ac:dyDescent="0.4">
      <c r="A20" s="1">
        <v>40934</v>
      </c>
      <c r="B20">
        <v>3657</v>
      </c>
      <c r="C20">
        <v>3615</v>
      </c>
      <c r="D20">
        <v>4361</v>
      </c>
      <c r="E20">
        <v>3901</v>
      </c>
      <c r="F20">
        <f t="shared" si="0"/>
        <v>0</v>
      </c>
      <c r="G20">
        <f t="shared" si="1"/>
        <v>0</v>
      </c>
      <c r="H20">
        <v>3516</v>
      </c>
      <c r="I20">
        <f t="shared" si="2"/>
        <v>0</v>
      </c>
      <c r="J20">
        <f t="shared" si="3"/>
        <v>0</v>
      </c>
      <c r="K20">
        <f t="shared" si="4"/>
        <v>0</v>
      </c>
      <c r="L20">
        <v>0.51638201463924716</v>
      </c>
      <c r="M20">
        <v>0</v>
      </c>
      <c r="N20">
        <f t="shared" si="5"/>
        <v>1</v>
      </c>
      <c r="O20">
        <f t="shared" si="6"/>
        <v>0</v>
      </c>
      <c r="P20">
        <f t="shared" si="7"/>
        <v>4352.3082534517134</v>
      </c>
      <c r="Q20">
        <f>P20-B20</f>
        <v>695.30825345171343</v>
      </c>
      <c r="R20">
        <f t="shared" si="8"/>
        <v>695.30825345171343</v>
      </c>
      <c r="S20" s="8">
        <f>R20/B20</f>
        <v>0.19013077753670041</v>
      </c>
      <c r="T20">
        <v>1534</v>
      </c>
      <c r="U20">
        <f t="shared" si="9"/>
        <v>12515.548562130842</v>
      </c>
      <c r="V20">
        <f t="shared" si="10"/>
        <v>27612</v>
      </c>
      <c r="W20">
        <f t="shared" si="11"/>
        <v>695.30825345171343</v>
      </c>
      <c r="X20">
        <f t="shared" si="12"/>
        <v>483453.56731807214</v>
      </c>
      <c r="Y20">
        <f>WEEKDAY(A20,11)</f>
        <v>4</v>
      </c>
    </row>
    <row r="21" spans="1:35" x14ac:dyDescent="0.35">
      <c r="A21" s="1">
        <v>40935</v>
      </c>
      <c r="B21">
        <v>4107</v>
      </c>
      <c r="C21">
        <v>3638.3333333333335</v>
      </c>
      <c r="D21">
        <v>3960.2</v>
      </c>
      <c r="E21">
        <v>4376</v>
      </c>
      <c r="F21">
        <f t="shared" si="0"/>
        <v>0</v>
      </c>
      <c r="G21">
        <f t="shared" si="1"/>
        <v>0</v>
      </c>
      <c r="H21">
        <v>3657</v>
      </c>
      <c r="I21">
        <f t="shared" si="2"/>
        <v>0</v>
      </c>
      <c r="J21">
        <f t="shared" si="3"/>
        <v>0</v>
      </c>
      <c r="K21">
        <f t="shared" si="4"/>
        <v>0</v>
      </c>
      <c r="L21">
        <v>0.55228302544440566</v>
      </c>
      <c r="M21">
        <v>0</v>
      </c>
      <c r="N21">
        <f t="shared" si="5"/>
        <v>0</v>
      </c>
      <c r="O21">
        <f t="shared" si="6"/>
        <v>1</v>
      </c>
      <c r="P21">
        <f t="shared" si="7"/>
        <v>4342.7817434384815</v>
      </c>
      <c r="Q21">
        <f>P21-B21</f>
        <v>235.7817434384815</v>
      </c>
      <c r="R21">
        <f t="shared" si="8"/>
        <v>235.7817434384815</v>
      </c>
      <c r="S21" s="8">
        <f>R21/B21</f>
        <v>5.7409725697219749E-2</v>
      </c>
      <c r="T21">
        <v>1444</v>
      </c>
      <c r="U21">
        <f t="shared" si="9"/>
        <v>4244.071381892667</v>
      </c>
      <c r="V21">
        <f t="shared" si="10"/>
        <v>25992</v>
      </c>
      <c r="W21">
        <f t="shared" si="11"/>
        <v>235.7817434384815</v>
      </c>
      <c r="X21">
        <f t="shared" si="12"/>
        <v>55593.030538889914</v>
      </c>
      <c r="Y21">
        <f>WEEKDAY(A21,11)</f>
        <v>5</v>
      </c>
      <c r="AA21" s="4"/>
      <c r="AB21" s="4" t="s">
        <v>38</v>
      </c>
      <c r="AC21" s="4" t="s">
        <v>6</v>
      </c>
      <c r="AD21" s="4" t="s">
        <v>39</v>
      </c>
      <c r="AE21" s="4" t="s">
        <v>40</v>
      </c>
      <c r="AF21" s="4" t="s">
        <v>41</v>
      </c>
      <c r="AG21" s="4" t="s">
        <v>42</v>
      </c>
      <c r="AH21" s="4" t="s">
        <v>43</v>
      </c>
      <c r="AI21" s="4" t="s">
        <v>44</v>
      </c>
    </row>
    <row r="22" spans="1:35" x14ac:dyDescent="0.35">
      <c r="A22" s="1">
        <v>40936</v>
      </c>
      <c r="B22">
        <v>5166</v>
      </c>
      <c r="C22">
        <v>3760</v>
      </c>
      <c r="D22">
        <v>3721.8</v>
      </c>
      <c r="E22">
        <v>5661</v>
      </c>
      <c r="F22">
        <f t="shared" si="0"/>
        <v>0</v>
      </c>
      <c r="G22">
        <f t="shared" si="1"/>
        <v>0</v>
      </c>
      <c r="H22">
        <v>4107</v>
      </c>
      <c r="I22">
        <f t="shared" si="2"/>
        <v>1</v>
      </c>
      <c r="J22">
        <f t="shared" si="3"/>
        <v>0</v>
      </c>
      <c r="K22">
        <f t="shared" si="4"/>
        <v>0</v>
      </c>
      <c r="L22">
        <v>0.62303938654583479</v>
      </c>
      <c r="M22">
        <v>1</v>
      </c>
      <c r="N22">
        <f t="shared" si="5"/>
        <v>0</v>
      </c>
      <c r="O22">
        <f t="shared" si="6"/>
        <v>0</v>
      </c>
      <c r="P22">
        <f t="shared" si="7"/>
        <v>5344.7455168172019</v>
      </c>
      <c r="Q22">
        <f>P22-B22</f>
        <v>178.74551681720186</v>
      </c>
      <c r="R22">
        <f t="shared" si="8"/>
        <v>178.74551681720186</v>
      </c>
      <c r="S22" s="8">
        <f>R22/B22</f>
        <v>3.4600371044754524E-2</v>
      </c>
      <c r="T22">
        <v>1173</v>
      </c>
      <c r="U22">
        <f t="shared" si="9"/>
        <v>3217.4193027096335</v>
      </c>
      <c r="V22">
        <f t="shared" si="10"/>
        <v>21114</v>
      </c>
      <c r="W22">
        <f t="shared" si="11"/>
        <v>178.74551681720186</v>
      </c>
      <c r="X22">
        <f t="shared" si="12"/>
        <v>31949.959782248592</v>
      </c>
      <c r="Y22">
        <f>WEEKDAY(A22,11)</f>
        <v>6</v>
      </c>
      <c r="AA22" s="2" t="s">
        <v>32</v>
      </c>
      <c r="AB22" s="2">
        <v>444.17520729861837</v>
      </c>
      <c r="AC22" s="2">
        <v>234.03908256764529</v>
      </c>
      <c r="AD22" s="2">
        <v>1.8978676656290367</v>
      </c>
      <c r="AE22" s="2">
        <v>5.853376739579455E-2</v>
      </c>
      <c r="AF22" s="2">
        <v>-16.120119429559338</v>
      </c>
      <c r="AG22" s="2">
        <v>904.47053402679603</v>
      </c>
      <c r="AH22" s="2">
        <v>-16.120119429559338</v>
      </c>
      <c r="AI22" s="2">
        <v>904.47053402679603</v>
      </c>
    </row>
    <row r="23" spans="1:35" x14ac:dyDescent="0.35">
      <c r="A23" s="1">
        <v>40937</v>
      </c>
      <c r="B23">
        <v>5031</v>
      </c>
      <c r="C23">
        <v>4310</v>
      </c>
      <c r="D23">
        <v>4037.6</v>
      </c>
      <c r="E23">
        <v>5299</v>
      </c>
      <c r="F23">
        <f t="shared" si="0"/>
        <v>0</v>
      </c>
      <c r="G23">
        <f t="shared" si="1"/>
        <v>0</v>
      </c>
      <c r="H23">
        <v>5166</v>
      </c>
      <c r="I23">
        <f t="shared" si="2"/>
        <v>0</v>
      </c>
      <c r="J23">
        <f t="shared" si="3"/>
        <v>1</v>
      </c>
      <c r="K23">
        <f t="shared" si="4"/>
        <v>0</v>
      </c>
      <c r="L23">
        <v>0.4843150923666783</v>
      </c>
      <c r="M23">
        <v>1</v>
      </c>
      <c r="N23">
        <f t="shared" si="5"/>
        <v>0</v>
      </c>
      <c r="O23">
        <f t="shared" si="6"/>
        <v>0</v>
      </c>
      <c r="P23">
        <f t="shared" si="7"/>
        <v>5472.0159626229088</v>
      </c>
      <c r="Q23">
        <f>P23-B23</f>
        <v>441.01596262290877</v>
      </c>
      <c r="R23">
        <f t="shared" si="8"/>
        <v>441.01596262290877</v>
      </c>
      <c r="S23" s="8">
        <f>R23/B23</f>
        <v>8.7659702369888445E-2</v>
      </c>
      <c r="T23">
        <v>1311</v>
      </c>
      <c r="U23">
        <f t="shared" si="9"/>
        <v>7938.2873272123579</v>
      </c>
      <c r="V23">
        <f t="shared" si="10"/>
        <v>23598</v>
      </c>
      <c r="W23">
        <f t="shared" si="11"/>
        <v>441.01596262290877</v>
      </c>
      <c r="X23">
        <f t="shared" si="12"/>
        <v>194495.07928821087</v>
      </c>
      <c r="Y23">
        <f>WEEKDAY(A23,11)</f>
        <v>7</v>
      </c>
      <c r="AA23" s="2" t="s">
        <v>154</v>
      </c>
      <c r="AB23" s="2">
        <v>0.424947083516383</v>
      </c>
      <c r="AC23" s="2">
        <v>8.8051934862267506E-2</v>
      </c>
      <c r="AD23" s="2">
        <v>4.8260959191991999</v>
      </c>
      <c r="AE23" s="2">
        <v>2.0806679755033491E-6</v>
      </c>
      <c r="AF23" s="2">
        <v>0.25177133149316644</v>
      </c>
      <c r="AG23" s="2">
        <v>0.59812283553959955</v>
      </c>
      <c r="AH23" s="2">
        <v>0.25177133149316644</v>
      </c>
      <c r="AI23" s="2">
        <v>0.59812283553959955</v>
      </c>
    </row>
    <row r="24" spans="1:35" x14ac:dyDescent="0.35">
      <c r="A24" s="1">
        <v>40938</v>
      </c>
      <c r="B24">
        <v>3241</v>
      </c>
      <c r="C24">
        <v>4768</v>
      </c>
      <c r="D24">
        <v>4295.3999999999996</v>
      </c>
      <c r="E24">
        <v>3587</v>
      </c>
      <c r="F24">
        <f t="shared" si="0"/>
        <v>0</v>
      </c>
      <c r="G24">
        <f t="shared" si="1"/>
        <v>0</v>
      </c>
      <c r="H24">
        <v>5031</v>
      </c>
      <c r="I24">
        <f t="shared" si="2"/>
        <v>0</v>
      </c>
      <c r="J24">
        <f t="shared" si="3"/>
        <v>0</v>
      </c>
      <c r="K24">
        <f t="shared" si="4"/>
        <v>1</v>
      </c>
      <c r="L24">
        <v>0.29202974323225284</v>
      </c>
      <c r="M24">
        <v>0</v>
      </c>
      <c r="N24">
        <f t="shared" si="5"/>
        <v>0</v>
      </c>
      <c r="O24">
        <f t="shared" si="6"/>
        <v>0</v>
      </c>
      <c r="P24">
        <f t="shared" si="7"/>
        <v>4570.000920380412</v>
      </c>
      <c r="Q24">
        <f>P24-B24</f>
        <v>1329.000920380412</v>
      </c>
      <c r="R24">
        <f t="shared" si="8"/>
        <v>1329.000920380412</v>
      </c>
      <c r="S24" s="8">
        <f>R24/B24</f>
        <v>0.41005890786189819</v>
      </c>
      <c r="T24">
        <v>1942</v>
      </c>
      <c r="U24">
        <f t="shared" si="9"/>
        <v>23922.016566847415</v>
      </c>
      <c r="V24">
        <f t="shared" si="10"/>
        <v>34956</v>
      </c>
      <c r="W24">
        <f t="shared" si="11"/>
        <v>1329.000920380412</v>
      </c>
      <c r="X24">
        <f t="shared" si="12"/>
        <v>1766243.4463719823</v>
      </c>
      <c r="Y24">
        <f>WEEKDAY(A24,11)</f>
        <v>1</v>
      </c>
      <c r="AA24" s="2" t="s">
        <v>21</v>
      </c>
      <c r="AB24" s="2">
        <v>0.31328907090918928</v>
      </c>
      <c r="AC24" s="2">
        <v>4.9257210908948995E-2</v>
      </c>
      <c r="AD24" s="2">
        <v>6.3602681745074463</v>
      </c>
      <c r="AE24" s="2">
        <v>6.2787568543282331E-10</v>
      </c>
      <c r="AF24" s="2">
        <v>0.21641267000935152</v>
      </c>
      <c r="AG24" s="2">
        <v>0.41016547180902707</v>
      </c>
      <c r="AH24" s="2">
        <v>0.21641267000935152</v>
      </c>
      <c r="AI24" s="2">
        <v>0.41016547180902707</v>
      </c>
    </row>
    <row r="25" spans="1:35" x14ac:dyDescent="0.35">
      <c r="A25" s="1">
        <v>40939</v>
      </c>
      <c r="B25">
        <v>3794</v>
      </c>
      <c r="C25">
        <v>4479.333333333333</v>
      </c>
      <c r="D25">
        <v>4240.3999999999996</v>
      </c>
      <c r="E25">
        <v>3742</v>
      </c>
      <c r="F25">
        <f t="shared" si="0"/>
        <v>1</v>
      </c>
      <c r="G25">
        <f t="shared" si="1"/>
        <v>0</v>
      </c>
      <c r="H25">
        <v>3241</v>
      </c>
      <c r="I25">
        <f t="shared" si="2"/>
        <v>0</v>
      </c>
      <c r="J25">
        <f t="shared" si="3"/>
        <v>0</v>
      </c>
      <c r="K25">
        <f t="shared" si="4"/>
        <v>0</v>
      </c>
      <c r="L25">
        <v>0.5642500290461252</v>
      </c>
      <c r="M25">
        <v>0</v>
      </c>
      <c r="N25">
        <f t="shared" si="5"/>
        <v>0</v>
      </c>
      <c r="O25">
        <f t="shared" si="6"/>
        <v>0</v>
      </c>
      <c r="P25">
        <f t="shared" si="7"/>
        <v>4101.3076329518371</v>
      </c>
      <c r="Q25">
        <f>P25-B25</f>
        <v>307.30763295183715</v>
      </c>
      <c r="R25">
        <f t="shared" si="8"/>
        <v>307.30763295183715</v>
      </c>
      <c r="S25" s="8">
        <f>R25/B25</f>
        <v>8.0998321811238047E-2</v>
      </c>
      <c r="T25">
        <v>1287</v>
      </c>
      <c r="U25">
        <f t="shared" si="9"/>
        <v>5531.5373931330687</v>
      </c>
      <c r="V25">
        <f t="shared" si="10"/>
        <v>23166</v>
      </c>
      <c r="W25">
        <f t="shared" si="11"/>
        <v>307.30763295183715</v>
      </c>
      <c r="X25">
        <f t="shared" si="12"/>
        <v>94437.981270461067</v>
      </c>
      <c r="Y25">
        <f>WEEKDAY(A25,11)</f>
        <v>2</v>
      </c>
      <c r="AA25" s="2" t="s">
        <v>16</v>
      </c>
      <c r="AB25" s="2">
        <v>-110.12887379999106</v>
      </c>
      <c r="AC25" s="2">
        <v>138.01974486887767</v>
      </c>
      <c r="AD25" s="2">
        <v>-0.79792115182227252</v>
      </c>
      <c r="AE25" s="2">
        <v>0.42545573765246758</v>
      </c>
      <c r="AF25" s="2">
        <v>-381.57859434398392</v>
      </c>
      <c r="AG25" s="2">
        <v>161.32084674400178</v>
      </c>
      <c r="AH25" s="2">
        <v>-381.57859434398392</v>
      </c>
      <c r="AI25" s="2">
        <v>161.32084674400178</v>
      </c>
    </row>
    <row r="26" spans="1:35" x14ac:dyDescent="0.35">
      <c r="A26" s="1">
        <v>40940</v>
      </c>
      <c r="B26">
        <v>3987</v>
      </c>
      <c r="C26">
        <v>4022</v>
      </c>
      <c r="D26">
        <v>4267.8</v>
      </c>
      <c r="E26">
        <v>3516</v>
      </c>
      <c r="F26">
        <f t="shared" si="0"/>
        <v>0</v>
      </c>
      <c r="G26">
        <f t="shared" si="1"/>
        <v>1</v>
      </c>
      <c r="H26">
        <v>3794</v>
      </c>
      <c r="I26">
        <f t="shared" si="2"/>
        <v>0</v>
      </c>
      <c r="J26">
        <f t="shared" si="3"/>
        <v>0</v>
      </c>
      <c r="K26">
        <f t="shared" si="4"/>
        <v>0</v>
      </c>
      <c r="L26">
        <v>0.52242360869060067</v>
      </c>
      <c r="M26">
        <v>0</v>
      </c>
      <c r="N26">
        <f t="shared" si="5"/>
        <v>0</v>
      </c>
      <c r="O26">
        <f t="shared" si="6"/>
        <v>0</v>
      </c>
      <c r="P26">
        <f t="shared" si="7"/>
        <v>3962.4227720362624</v>
      </c>
      <c r="Q26">
        <f>P26-B26</f>
        <v>-24.577227963737641</v>
      </c>
      <c r="R26">
        <f t="shared" si="8"/>
        <v>24.577227963737641</v>
      </c>
      <c r="S26" s="8">
        <f>R26/B26</f>
        <v>6.1643410995078111E-3</v>
      </c>
      <c r="T26">
        <v>949</v>
      </c>
      <c r="U26">
        <f t="shared" si="9"/>
        <v>1769.5604133891102</v>
      </c>
      <c r="V26">
        <f t="shared" si="10"/>
        <v>17082</v>
      </c>
      <c r="W26">
        <f t="shared" si="11"/>
        <v>-49.154455927475283</v>
      </c>
      <c r="X26">
        <f t="shared" si="12"/>
        <v>2416.1605375261101</v>
      </c>
      <c r="Y26">
        <f>WEEKDAY(A26,11)</f>
        <v>3</v>
      </c>
      <c r="AA26" s="2" t="s">
        <v>17</v>
      </c>
      <c r="AB26" s="2">
        <v>-206.99434652972093</v>
      </c>
      <c r="AC26" s="2">
        <v>131.36397384771803</v>
      </c>
      <c r="AD26" s="2">
        <v>-1.5757314617299598</v>
      </c>
      <c r="AE26" s="2">
        <v>0.11598854900416576</v>
      </c>
      <c r="AF26" s="2">
        <v>-465.35385896316399</v>
      </c>
      <c r="AG26" s="2">
        <v>51.365165903722129</v>
      </c>
      <c r="AH26" s="2">
        <v>-465.35385896316399</v>
      </c>
      <c r="AI26" s="2">
        <v>51.365165903722129</v>
      </c>
    </row>
    <row r="27" spans="1:35" x14ac:dyDescent="0.35">
      <c r="A27" s="1">
        <v>40941</v>
      </c>
      <c r="B27">
        <v>3841</v>
      </c>
      <c r="C27">
        <v>3674</v>
      </c>
      <c r="D27">
        <v>4243.8</v>
      </c>
      <c r="E27">
        <v>3657</v>
      </c>
      <c r="F27">
        <f t="shared" si="0"/>
        <v>0</v>
      </c>
      <c r="G27">
        <f t="shared" si="1"/>
        <v>0</v>
      </c>
      <c r="H27">
        <v>3987</v>
      </c>
      <c r="I27">
        <f t="shared" si="2"/>
        <v>0</v>
      </c>
      <c r="J27">
        <f t="shared" si="3"/>
        <v>0</v>
      </c>
      <c r="K27">
        <f t="shared" si="4"/>
        <v>0</v>
      </c>
      <c r="L27">
        <v>0.48303706285581505</v>
      </c>
      <c r="M27">
        <v>0</v>
      </c>
      <c r="N27">
        <f t="shared" si="5"/>
        <v>1</v>
      </c>
      <c r="O27">
        <f t="shared" si="6"/>
        <v>0</v>
      </c>
      <c r="P27">
        <f t="shared" si="7"/>
        <v>4333.3163919028384</v>
      </c>
      <c r="Q27">
        <f>P27-B27</f>
        <v>492.3163919028384</v>
      </c>
      <c r="R27">
        <f t="shared" si="8"/>
        <v>492.3163919028384</v>
      </c>
      <c r="S27" s="8">
        <f>R27/B27</f>
        <v>0.12817401507493839</v>
      </c>
      <c r="T27">
        <v>1223</v>
      </c>
      <c r="U27">
        <f t="shared" si="9"/>
        <v>8861.6950542510913</v>
      </c>
      <c r="V27">
        <f t="shared" si="10"/>
        <v>22014</v>
      </c>
      <c r="W27">
        <f t="shared" si="11"/>
        <v>492.3163919028384</v>
      </c>
      <c r="X27">
        <f t="shared" si="12"/>
        <v>242375.42973622918</v>
      </c>
      <c r="Y27">
        <f>WEEKDAY(A27,11)</f>
        <v>4</v>
      </c>
      <c r="AA27" s="2" t="s">
        <v>53</v>
      </c>
      <c r="AB27" s="2">
        <v>0.1465262292421978</v>
      </c>
      <c r="AC27" s="2">
        <v>6.1333039508832697E-2</v>
      </c>
      <c r="AD27" s="2">
        <v>2.3890260521182265</v>
      </c>
      <c r="AE27" s="2">
        <v>1.7420656633125205E-2</v>
      </c>
      <c r="AF27" s="2">
        <v>2.5899746048774042E-2</v>
      </c>
      <c r="AG27" s="2">
        <v>0.26715271243562155</v>
      </c>
      <c r="AH27" s="2">
        <v>2.5899746048774042E-2</v>
      </c>
      <c r="AI27" s="2">
        <v>0.26715271243562155</v>
      </c>
    </row>
    <row r="28" spans="1:35" x14ac:dyDescent="0.35">
      <c r="A28" s="1">
        <v>40942</v>
      </c>
      <c r="B28">
        <v>4489</v>
      </c>
      <c r="C28">
        <v>3874</v>
      </c>
      <c r="D28">
        <v>3978.8</v>
      </c>
      <c r="E28">
        <v>4107</v>
      </c>
      <c r="F28">
        <f t="shared" si="0"/>
        <v>0</v>
      </c>
      <c r="G28">
        <f t="shared" si="1"/>
        <v>0</v>
      </c>
      <c r="H28">
        <v>3841</v>
      </c>
      <c r="I28">
        <f t="shared" si="2"/>
        <v>0</v>
      </c>
      <c r="J28">
        <f t="shared" si="3"/>
        <v>0</v>
      </c>
      <c r="K28">
        <f t="shared" si="4"/>
        <v>0</v>
      </c>
      <c r="L28">
        <v>0.57528755663994424</v>
      </c>
      <c r="M28">
        <v>0</v>
      </c>
      <c r="N28">
        <f t="shared" si="5"/>
        <v>0</v>
      </c>
      <c r="O28">
        <f t="shared" si="6"/>
        <v>1</v>
      </c>
      <c r="P28">
        <f t="shared" si="7"/>
        <v>4313.3519622272142</v>
      </c>
      <c r="Q28">
        <f>P28-B28</f>
        <v>-175.64803777278576</v>
      </c>
      <c r="R28">
        <f t="shared" si="8"/>
        <v>175.64803777278576</v>
      </c>
      <c r="S28" s="8">
        <f>R28/B28</f>
        <v>3.9128544836887005E-2</v>
      </c>
      <c r="T28">
        <v>988</v>
      </c>
      <c r="U28">
        <f t="shared" si="9"/>
        <v>12646.658719640574</v>
      </c>
      <c r="V28">
        <f t="shared" si="10"/>
        <v>17784</v>
      </c>
      <c r="W28">
        <f t="shared" si="11"/>
        <v>-351.29607554557151</v>
      </c>
      <c r="X28">
        <f t="shared" si="12"/>
        <v>123408.93269371989</v>
      </c>
      <c r="Y28">
        <f>WEEKDAY(A28,11)</f>
        <v>5</v>
      </c>
      <c r="AA28" s="2" t="s">
        <v>20</v>
      </c>
      <c r="AB28" s="2">
        <v>669.15285168178264</v>
      </c>
      <c r="AC28" s="2">
        <v>139.13543639954761</v>
      </c>
      <c r="AD28" s="2">
        <v>4.8093632290785582</v>
      </c>
      <c r="AE28" s="2">
        <v>2.2508581792766312E-6</v>
      </c>
      <c r="AF28" s="2">
        <v>395.50884977245784</v>
      </c>
      <c r="AG28" s="2">
        <v>942.79685359110749</v>
      </c>
      <c r="AH28" s="2">
        <v>395.50884977245784</v>
      </c>
      <c r="AI28" s="2">
        <v>942.79685359110749</v>
      </c>
    </row>
    <row r="29" spans="1:35" ht="15" thickBot="1" x14ac:dyDescent="0.4">
      <c r="A29" s="1">
        <v>40943</v>
      </c>
      <c r="B29">
        <v>5628</v>
      </c>
      <c r="C29">
        <v>4105.666666666667</v>
      </c>
      <c r="D29">
        <v>3870.4</v>
      </c>
      <c r="E29">
        <v>5166</v>
      </c>
      <c r="F29">
        <f t="shared" si="0"/>
        <v>0</v>
      </c>
      <c r="G29">
        <f t="shared" si="1"/>
        <v>0</v>
      </c>
      <c r="H29">
        <v>4489</v>
      </c>
      <c r="I29">
        <f t="shared" si="2"/>
        <v>1</v>
      </c>
      <c r="J29">
        <f t="shared" si="3"/>
        <v>0</v>
      </c>
      <c r="K29">
        <f t="shared" si="4"/>
        <v>0</v>
      </c>
      <c r="L29">
        <v>0.63233414662484022</v>
      </c>
      <c r="M29">
        <v>1</v>
      </c>
      <c r="N29">
        <f t="shared" si="5"/>
        <v>0</v>
      </c>
      <c r="O29">
        <f t="shared" si="6"/>
        <v>0</v>
      </c>
      <c r="P29">
        <f t="shared" si="7"/>
        <v>5351.8927807647524</v>
      </c>
      <c r="Q29">
        <f>P29-B29</f>
        <v>-276.10721923524761</v>
      </c>
      <c r="R29">
        <f t="shared" si="8"/>
        <v>276.10721923524761</v>
      </c>
      <c r="S29" s="8">
        <f>R29/B29</f>
        <v>4.9059562763903275E-2</v>
      </c>
      <c r="T29">
        <v>946</v>
      </c>
      <c r="U29">
        <f t="shared" si="9"/>
        <v>19879.719784937828</v>
      </c>
      <c r="V29">
        <f t="shared" si="10"/>
        <v>17028</v>
      </c>
      <c r="W29">
        <f t="shared" si="11"/>
        <v>-552.21443847049522</v>
      </c>
      <c r="X29">
        <f t="shared" si="12"/>
        <v>304940.78605528438</v>
      </c>
      <c r="Y29">
        <f>WEEKDAY(A29,11)</f>
        <v>6</v>
      </c>
      <c r="AA29" s="3" t="s">
        <v>152</v>
      </c>
      <c r="AB29" s="3">
        <v>518.78800249887547</v>
      </c>
      <c r="AC29" s="3">
        <v>138.46654916203724</v>
      </c>
      <c r="AD29" s="3">
        <v>3.7466666544262321</v>
      </c>
      <c r="AE29" s="3">
        <v>2.0942778226148943E-4</v>
      </c>
      <c r="AF29" s="3">
        <v>246.45953159469872</v>
      </c>
      <c r="AG29" s="3">
        <v>791.11647340305217</v>
      </c>
      <c r="AH29" s="3">
        <v>246.45953159469872</v>
      </c>
      <c r="AI29" s="3">
        <v>791.11647340305217</v>
      </c>
    </row>
    <row r="30" spans="1:35" x14ac:dyDescent="0.35">
      <c r="A30" s="1">
        <v>40944</v>
      </c>
      <c r="B30">
        <v>4295</v>
      </c>
      <c r="C30">
        <v>4652.666666666667</v>
      </c>
      <c r="D30">
        <v>4347.8</v>
      </c>
      <c r="E30">
        <v>5031</v>
      </c>
      <c r="F30">
        <f t="shared" si="0"/>
        <v>0</v>
      </c>
      <c r="G30">
        <f t="shared" si="1"/>
        <v>0</v>
      </c>
      <c r="H30">
        <v>5628</v>
      </c>
      <c r="I30">
        <f t="shared" si="2"/>
        <v>0</v>
      </c>
      <c r="J30">
        <f t="shared" si="3"/>
        <v>1</v>
      </c>
      <c r="K30">
        <f t="shared" si="4"/>
        <v>0</v>
      </c>
      <c r="L30">
        <v>0.3451260601835715</v>
      </c>
      <c r="M30">
        <v>1</v>
      </c>
      <c r="N30">
        <f t="shared" si="5"/>
        <v>0</v>
      </c>
      <c r="O30">
        <f t="shared" si="6"/>
        <v>0</v>
      </c>
      <c r="P30">
        <f t="shared" si="7"/>
        <v>5636.6740732799817</v>
      </c>
      <c r="Q30">
        <f>P30-B30</f>
        <v>1341.6740732799817</v>
      </c>
      <c r="R30">
        <f t="shared" si="8"/>
        <v>1341.6740732799817</v>
      </c>
      <c r="S30" s="8">
        <f>R30/B30</f>
        <v>0.31238045943654985</v>
      </c>
      <c r="T30">
        <v>1698</v>
      </c>
      <c r="U30">
        <f t="shared" si="9"/>
        <v>24150.133319039669</v>
      </c>
      <c r="V30">
        <f t="shared" si="10"/>
        <v>30564</v>
      </c>
      <c r="W30">
        <f t="shared" si="11"/>
        <v>1341.6740732799817</v>
      </c>
      <c r="X30">
        <f t="shared" si="12"/>
        <v>1800089.3189116977</v>
      </c>
      <c r="Y30">
        <f>WEEKDAY(A30,11)</f>
        <v>7</v>
      </c>
    </row>
    <row r="31" spans="1:35" x14ac:dyDescent="0.35">
      <c r="A31" s="1">
        <v>40945</v>
      </c>
      <c r="B31">
        <v>3259</v>
      </c>
      <c r="C31">
        <v>4804</v>
      </c>
      <c r="D31">
        <v>4448</v>
      </c>
      <c r="E31">
        <v>3241</v>
      </c>
      <c r="F31">
        <f t="shared" si="0"/>
        <v>0</v>
      </c>
      <c r="G31">
        <f t="shared" si="1"/>
        <v>0</v>
      </c>
      <c r="H31">
        <v>4295</v>
      </c>
      <c r="I31">
        <f t="shared" si="2"/>
        <v>0</v>
      </c>
      <c r="J31">
        <f t="shared" si="3"/>
        <v>0</v>
      </c>
      <c r="K31">
        <f t="shared" si="4"/>
        <v>1</v>
      </c>
      <c r="L31">
        <v>0.37963285697687926</v>
      </c>
      <c r="M31">
        <v>0</v>
      </c>
      <c r="N31">
        <f t="shared" si="5"/>
        <v>0</v>
      </c>
      <c r="O31">
        <f t="shared" si="6"/>
        <v>0</v>
      </c>
      <c r="P31">
        <f t="shared" si="7"/>
        <v>4372.166265447544</v>
      </c>
      <c r="Q31">
        <f>P31-B31</f>
        <v>1113.166265447544</v>
      </c>
      <c r="R31">
        <f t="shared" si="8"/>
        <v>1113.166265447544</v>
      </c>
      <c r="S31" s="8">
        <f>R31/B31</f>
        <v>0.34156681971388281</v>
      </c>
      <c r="T31">
        <v>1738</v>
      </c>
      <c r="U31">
        <f t="shared" si="9"/>
        <v>20036.992778055792</v>
      </c>
      <c r="V31">
        <f t="shared" si="10"/>
        <v>31284</v>
      </c>
      <c r="W31">
        <f t="shared" si="11"/>
        <v>1113.166265447544</v>
      </c>
      <c r="X31">
        <f t="shared" si="12"/>
        <v>1239139.1345304321</v>
      </c>
      <c r="Y31">
        <f>WEEKDAY(A31,11)</f>
        <v>1</v>
      </c>
    </row>
    <row r="32" spans="1:35" x14ac:dyDescent="0.35">
      <c r="A32" s="1">
        <v>40946</v>
      </c>
      <c r="B32">
        <v>3582</v>
      </c>
      <c r="C32">
        <v>4394</v>
      </c>
      <c r="D32">
        <v>4302.3999999999996</v>
      </c>
      <c r="E32">
        <v>3794</v>
      </c>
      <c r="F32">
        <f t="shared" si="0"/>
        <v>1</v>
      </c>
      <c r="G32">
        <f t="shared" si="1"/>
        <v>0</v>
      </c>
      <c r="H32">
        <v>3259</v>
      </c>
      <c r="I32">
        <f t="shared" si="2"/>
        <v>0</v>
      </c>
      <c r="J32">
        <f t="shared" si="3"/>
        <v>0</v>
      </c>
      <c r="K32">
        <f t="shared" si="4"/>
        <v>0</v>
      </c>
      <c r="L32">
        <v>0.53752759381898452</v>
      </c>
      <c r="M32">
        <v>0</v>
      </c>
      <c r="N32">
        <f t="shared" si="5"/>
        <v>0</v>
      </c>
      <c r="O32">
        <f t="shared" si="6"/>
        <v>0</v>
      </c>
      <c r="P32">
        <f t="shared" si="7"/>
        <v>4148.5808464443744</v>
      </c>
      <c r="Q32">
        <f>P32-B32</f>
        <v>566.5808464443744</v>
      </c>
      <c r="R32">
        <f t="shared" si="8"/>
        <v>566.5808464443744</v>
      </c>
      <c r="S32" s="8">
        <f>R32/B32</f>
        <v>0.15817444066007103</v>
      </c>
      <c r="T32">
        <v>1186</v>
      </c>
      <c r="U32">
        <f t="shared" si="9"/>
        <v>10198.455235998739</v>
      </c>
      <c r="V32">
        <f t="shared" si="10"/>
        <v>21348</v>
      </c>
      <c r="W32">
        <f t="shared" si="11"/>
        <v>566.5808464443744</v>
      </c>
      <c r="X32">
        <f t="shared" si="12"/>
        <v>321013.85555762378</v>
      </c>
      <c r="Y32">
        <f>WEEKDAY(A32,11)</f>
        <v>2</v>
      </c>
    </row>
    <row r="33" spans="1:25" x14ac:dyDescent="0.35">
      <c r="A33" s="1">
        <v>40947</v>
      </c>
      <c r="B33">
        <v>3878</v>
      </c>
      <c r="C33">
        <v>3712</v>
      </c>
      <c r="D33">
        <v>4250.6000000000004</v>
      </c>
      <c r="E33">
        <v>3987</v>
      </c>
      <c r="F33">
        <f t="shared" si="0"/>
        <v>0</v>
      </c>
      <c r="G33">
        <f t="shared" si="1"/>
        <v>1</v>
      </c>
      <c r="H33">
        <v>3582</v>
      </c>
      <c r="I33">
        <f t="shared" si="2"/>
        <v>0</v>
      </c>
      <c r="J33">
        <f t="shared" si="3"/>
        <v>0</v>
      </c>
      <c r="K33">
        <f t="shared" si="4"/>
        <v>0</v>
      </c>
      <c r="L33">
        <v>0.53439061229232021</v>
      </c>
      <c r="M33">
        <v>0</v>
      </c>
      <c r="N33">
        <f t="shared" si="5"/>
        <v>0</v>
      </c>
      <c r="O33">
        <f t="shared" si="6"/>
        <v>0</v>
      </c>
      <c r="P33">
        <f t="shared" si="7"/>
        <v>4045.5739690948431</v>
      </c>
      <c r="Q33">
        <f>P33-B33</f>
        <v>167.57396909484305</v>
      </c>
      <c r="R33">
        <f t="shared" si="8"/>
        <v>167.57396909484305</v>
      </c>
      <c r="S33" s="8">
        <f>R33/B33</f>
        <v>4.3211441231264323E-2</v>
      </c>
      <c r="T33">
        <v>1060</v>
      </c>
      <c r="U33">
        <f t="shared" si="9"/>
        <v>3016.3314437071749</v>
      </c>
      <c r="V33">
        <f t="shared" si="10"/>
        <v>19080</v>
      </c>
      <c r="W33">
        <f t="shared" si="11"/>
        <v>167.57396909484305</v>
      </c>
      <c r="X33">
        <f t="shared" si="12"/>
        <v>28081.035118199416</v>
      </c>
      <c r="Y33">
        <f>WEEKDAY(A33,11)</f>
        <v>3</v>
      </c>
    </row>
    <row r="34" spans="1:25" x14ac:dyDescent="0.35">
      <c r="A34" s="1">
        <v>40948</v>
      </c>
      <c r="B34">
        <v>4423</v>
      </c>
      <c r="C34">
        <v>3573</v>
      </c>
      <c r="D34">
        <v>4128.3999999999996</v>
      </c>
      <c r="E34">
        <v>3841</v>
      </c>
      <c r="F34">
        <f t="shared" si="0"/>
        <v>0</v>
      </c>
      <c r="G34">
        <f t="shared" si="1"/>
        <v>0</v>
      </c>
      <c r="H34">
        <v>3878</v>
      </c>
      <c r="I34">
        <f t="shared" si="2"/>
        <v>0</v>
      </c>
      <c r="J34">
        <f t="shared" si="3"/>
        <v>0</v>
      </c>
      <c r="K34">
        <f t="shared" si="4"/>
        <v>0</v>
      </c>
      <c r="L34">
        <v>0.5633205530382247</v>
      </c>
      <c r="M34">
        <v>0</v>
      </c>
      <c r="N34">
        <f t="shared" si="5"/>
        <v>1</v>
      </c>
      <c r="O34">
        <f t="shared" si="6"/>
        <v>0</v>
      </c>
      <c r="P34">
        <f t="shared" si="7"/>
        <v>4310.9267124856942</v>
      </c>
      <c r="Q34">
        <f>P34-B34</f>
        <v>-112.07328751430578</v>
      </c>
      <c r="R34">
        <f t="shared" si="8"/>
        <v>112.07328751430578</v>
      </c>
      <c r="S34" s="8">
        <f>R34/B34</f>
        <v>2.5338749155393574E-2</v>
      </c>
      <c r="T34">
        <v>570</v>
      </c>
      <c r="U34">
        <f t="shared" si="9"/>
        <v>8069.2767010300158</v>
      </c>
      <c r="V34">
        <f t="shared" si="10"/>
        <v>10260</v>
      </c>
      <c r="W34">
        <f t="shared" si="11"/>
        <v>-224.14657502861155</v>
      </c>
      <c r="X34">
        <f t="shared" si="12"/>
        <v>50241.687097056987</v>
      </c>
      <c r="Y34">
        <f>WEEKDAY(A34,11)</f>
        <v>4</v>
      </c>
    </row>
    <row r="35" spans="1:25" x14ac:dyDescent="0.35">
      <c r="A35" s="1">
        <v>40949</v>
      </c>
      <c r="B35">
        <v>4431</v>
      </c>
      <c r="C35">
        <v>3961</v>
      </c>
      <c r="D35">
        <v>3887.4</v>
      </c>
      <c r="E35">
        <v>4489</v>
      </c>
      <c r="F35">
        <f t="shared" si="0"/>
        <v>0</v>
      </c>
      <c r="G35">
        <f t="shared" si="1"/>
        <v>0</v>
      </c>
      <c r="H35">
        <v>4423</v>
      </c>
      <c r="I35">
        <f t="shared" si="2"/>
        <v>0</v>
      </c>
      <c r="J35">
        <f t="shared" si="3"/>
        <v>0</v>
      </c>
      <c r="K35">
        <f t="shared" si="4"/>
        <v>0</v>
      </c>
      <c r="L35">
        <v>0.5009294760079005</v>
      </c>
      <c r="M35">
        <v>0</v>
      </c>
      <c r="N35">
        <f t="shared" si="5"/>
        <v>0</v>
      </c>
      <c r="O35">
        <f t="shared" si="6"/>
        <v>1</v>
      </c>
      <c r="P35">
        <f t="shared" si="7"/>
        <v>4514.8468427928692</v>
      </c>
      <c r="Q35">
        <f>P35-B35</f>
        <v>83.846842792869211</v>
      </c>
      <c r="R35">
        <f t="shared" si="8"/>
        <v>83.846842792869211</v>
      </c>
      <c r="S35" s="8">
        <f>R35/B35</f>
        <v>1.8922781041044733E-2</v>
      </c>
      <c r="T35">
        <v>929</v>
      </c>
      <c r="U35">
        <f t="shared" si="9"/>
        <v>1509.2431702716458</v>
      </c>
      <c r="V35">
        <f t="shared" si="10"/>
        <v>16722</v>
      </c>
      <c r="W35">
        <f t="shared" si="11"/>
        <v>83.846842792869211</v>
      </c>
      <c r="X35">
        <f t="shared" si="12"/>
        <v>7030.2930463321236</v>
      </c>
      <c r="Y35">
        <f>WEEKDAY(A35,11)</f>
        <v>5</v>
      </c>
    </row>
    <row r="36" spans="1:25" x14ac:dyDescent="0.35">
      <c r="A36" s="1">
        <v>40950</v>
      </c>
      <c r="B36">
        <v>5229</v>
      </c>
      <c r="C36">
        <v>4244</v>
      </c>
      <c r="D36">
        <v>3914.6</v>
      </c>
      <c r="E36">
        <v>5628</v>
      </c>
      <c r="F36">
        <f t="shared" si="0"/>
        <v>0</v>
      </c>
      <c r="G36">
        <f t="shared" si="1"/>
        <v>0</v>
      </c>
      <c r="H36">
        <v>4431</v>
      </c>
      <c r="I36">
        <f t="shared" si="2"/>
        <v>1</v>
      </c>
      <c r="J36">
        <f t="shared" si="3"/>
        <v>0</v>
      </c>
      <c r="K36">
        <f t="shared" si="4"/>
        <v>0</v>
      </c>
      <c r="L36">
        <v>0.5927152317880795</v>
      </c>
      <c r="M36">
        <v>1</v>
      </c>
      <c r="N36">
        <f t="shared" si="5"/>
        <v>0</v>
      </c>
      <c r="O36">
        <f t="shared" si="6"/>
        <v>0</v>
      </c>
      <c r="P36">
        <f t="shared" si="7"/>
        <v>5494.6007831727584</v>
      </c>
      <c r="Q36">
        <f>P36-B36</f>
        <v>265.60078317275838</v>
      </c>
      <c r="R36">
        <f t="shared" si="8"/>
        <v>265.60078317275838</v>
      </c>
      <c r="S36" s="8">
        <f>R36/B36</f>
        <v>5.079380056851375E-2</v>
      </c>
      <c r="T36">
        <v>1130</v>
      </c>
      <c r="U36">
        <f t="shared" si="9"/>
        <v>4780.8140971096509</v>
      </c>
      <c r="V36">
        <f t="shared" si="10"/>
        <v>20340</v>
      </c>
      <c r="W36">
        <f t="shared" si="11"/>
        <v>265.60078317275838</v>
      </c>
      <c r="X36">
        <f t="shared" si="12"/>
        <v>70543.776021982616</v>
      </c>
      <c r="Y36">
        <f>WEEKDAY(A36,11)</f>
        <v>6</v>
      </c>
    </row>
    <row r="37" spans="1:25" x14ac:dyDescent="0.35">
      <c r="A37" s="1">
        <v>40951</v>
      </c>
      <c r="B37">
        <v>5357</v>
      </c>
      <c r="C37">
        <v>4694.333333333333</v>
      </c>
      <c r="D37">
        <v>4308.6000000000004</v>
      </c>
      <c r="E37">
        <v>4295</v>
      </c>
      <c r="F37">
        <f t="shared" si="0"/>
        <v>0</v>
      </c>
      <c r="G37">
        <f t="shared" si="1"/>
        <v>0</v>
      </c>
      <c r="H37">
        <v>5229</v>
      </c>
      <c r="I37">
        <f t="shared" si="2"/>
        <v>0</v>
      </c>
      <c r="J37">
        <f t="shared" si="3"/>
        <v>1</v>
      </c>
      <c r="K37">
        <f t="shared" si="4"/>
        <v>0</v>
      </c>
      <c r="L37">
        <v>0.51487161612640875</v>
      </c>
      <c r="M37">
        <v>1</v>
      </c>
      <c r="N37">
        <f t="shared" si="5"/>
        <v>0</v>
      </c>
      <c r="O37">
        <f t="shared" si="6"/>
        <v>0</v>
      </c>
      <c r="P37">
        <f t="shared" si="7"/>
        <v>5313.2683471607743</v>
      </c>
      <c r="Q37">
        <f>P37-B37</f>
        <v>-43.731652839225717</v>
      </c>
      <c r="R37">
        <f t="shared" si="8"/>
        <v>43.731652839225717</v>
      </c>
      <c r="S37" s="8">
        <f>R37/B37</f>
        <v>8.1634595555769487E-3</v>
      </c>
      <c r="T37">
        <v>831</v>
      </c>
      <c r="U37">
        <f t="shared" si="9"/>
        <v>3148.6790044242516</v>
      </c>
      <c r="V37">
        <f t="shared" si="10"/>
        <v>14958</v>
      </c>
      <c r="W37">
        <f t="shared" si="11"/>
        <v>-87.463305678451434</v>
      </c>
      <c r="X37">
        <f t="shared" si="12"/>
        <v>7649.8298402022347</v>
      </c>
      <c r="Y37">
        <f>WEEKDAY(A37,11)</f>
        <v>7</v>
      </c>
    </row>
    <row r="38" spans="1:25" x14ac:dyDescent="0.35">
      <c r="A38" s="1">
        <v>40952</v>
      </c>
      <c r="B38">
        <v>4260</v>
      </c>
      <c r="C38">
        <v>5005.666666666667</v>
      </c>
      <c r="D38">
        <v>4663.6000000000004</v>
      </c>
      <c r="E38">
        <v>3259</v>
      </c>
      <c r="F38">
        <f t="shared" si="0"/>
        <v>0</v>
      </c>
      <c r="G38">
        <f t="shared" si="1"/>
        <v>0</v>
      </c>
      <c r="H38">
        <v>5357</v>
      </c>
      <c r="I38">
        <f t="shared" si="2"/>
        <v>0</v>
      </c>
      <c r="J38">
        <f t="shared" si="3"/>
        <v>0</v>
      </c>
      <c r="K38">
        <f t="shared" si="4"/>
        <v>1</v>
      </c>
      <c r="L38">
        <v>0.37254560241663764</v>
      </c>
      <c r="M38">
        <v>0</v>
      </c>
      <c r="N38">
        <f t="shared" si="5"/>
        <v>0</v>
      </c>
      <c r="O38">
        <f t="shared" si="6"/>
        <v>0</v>
      </c>
      <c r="P38">
        <f t="shared" si="7"/>
        <v>4712.6972254046805</v>
      </c>
      <c r="Q38">
        <f>P38-B38</f>
        <v>452.69722540468047</v>
      </c>
      <c r="R38">
        <f t="shared" si="8"/>
        <v>452.69722540468047</v>
      </c>
      <c r="S38" s="8">
        <f>R38/B38</f>
        <v>0.10626695432034752</v>
      </c>
      <c r="T38">
        <v>1527</v>
      </c>
      <c r="U38">
        <f t="shared" si="9"/>
        <v>8148.5500572842484</v>
      </c>
      <c r="V38">
        <f t="shared" si="10"/>
        <v>27486</v>
      </c>
      <c r="W38">
        <f t="shared" si="11"/>
        <v>452.69722540468047</v>
      </c>
      <c r="X38">
        <f t="shared" si="12"/>
        <v>204934.77788909606</v>
      </c>
      <c r="Y38">
        <f>WEEKDAY(A38,11)</f>
        <v>1</v>
      </c>
    </row>
    <row r="39" spans="1:25" x14ac:dyDescent="0.35">
      <c r="A39" s="1">
        <v>40953</v>
      </c>
      <c r="B39">
        <v>6659</v>
      </c>
      <c r="C39">
        <v>4948.666666666667</v>
      </c>
      <c r="D39">
        <v>4740</v>
      </c>
      <c r="E39">
        <v>3582</v>
      </c>
      <c r="F39">
        <f t="shared" si="0"/>
        <v>1</v>
      </c>
      <c r="G39">
        <f t="shared" si="1"/>
        <v>0</v>
      </c>
      <c r="H39">
        <v>4260</v>
      </c>
      <c r="I39">
        <f t="shared" si="2"/>
        <v>0</v>
      </c>
      <c r="J39">
        <f t="shared" si="3"/>
        <v>0</v>
      </c>
      <c r="K39">
        <f t="shared" si="4"/>
        <v>0</v>
      </c>
      <c r="L39">
        <v>0.7787266178691763</v>
      </c>
      <c r="M39">
        <v>0</v>
      </c>
      <c r="N39">
        <f t="shared" si="5"/>
        <v>0</v>
      </c>
      <c r="O39">
        <f t="shared" si="6"/>
        <v>0</v>
      </c>
      <c r="P39">
        <f t="shared" si="7"/>
        <v>4507.9481845614491</v>
      </c>
      <c r="Q39">
        <f>P39-B39</f>
        <v>-2151.0518154385509</v>
      </c>
      <c r="R39">
        <f t="shared" si="8"/>
        <v>2151.0518154385509</v>
      </c>
      <c r="S39" s="8">
        <f>R39/B39</f>
        <v>0.32302925596013676</v>
      </c>
      <c r="T39">
        <v>61</v>
      </c>
      <c r="U39">
        <f t="shared" si="9"/>
        <v>154875.73071157566</v>
      </c>
      <c r="V39">
        <f t="shared" si="10"/>
        <v>1098</v>
      </c>
      <c r="W39">
        <f t="shared" si="11"/>
        <v>-4302.1036308771018</v>
      </c>
      <c r="X39">
        <f t="shared" si="12"/>
        <v>18508095.650805943</v>
      </c>
      <c r="Y39">
        <f>WEEKDAY(A39,11)</f>
        <v>2</v>
      </c>
    </row>
    <row r="40" spans="1:25" x14ac:dyDescent="0.35">
      <c r="A40" s="1">
        <v>40954</v>
      </c>
      <c r="B40">
        <v>3800</v>
      </c>
      <c r="C40">
        <v>5425.333333333333</v>
      </c>
      <c r="D40">
        <v>5187.2</v>
      </c>
      <c r="E40">
        <v>3878</v>
      </c>
      <c r="F40">
        <f t="shared" si="0"/>
        <v>0</v>
      </c>
      <c r="G40">
        <f t="shared" si="1"/>
        <v>1</v>
      </c>
      <c r="H40">
        <v>6659</v>
      </c>
      <c r="I40">
        <f t="shared" si="2"/>
        <v>0</v>
      </c>
      <c r="J40">
        <f t="shared" si="3"/>
        <v>0</v>
      </c>
      <c r="K40">
        <f t="shared" si="4"/>
        <v>0</v>
      </c>
      <c r="L40">
        <v>0.16782851167654234</v>
      </c>
      <c r="M40">
        <v>0</v>
      </c>
      <c r="N40">
        <f t="shared" si="5"/>
        <v>0</v>
      </c>
      <c r="O40">
        <f t="shared" si="6"/>
        <v>0</v>
      </c>
      <c r="P40">
        <f t="shared" si="7"/>
        <v>5125.5076350921727</v>
      </c>
      <c r="Q40">
        <f>P40-B40</f>
        <v>1325.5076350921727</v>
      </c>
      <c r="R40">
        <f t="shared" si="8"/>
        <v>1325.5076350921727</v>
      </c>
      <c r="S40" s="8">
        <f>R40/B40</f>
        <v>0.34881779870846652</v>
      </c>
      <c r="T40">
        <v>1530</v>
      </c>
      <c r="U40">
        <f t="shared" si="9"/>
        <v>23859.13743165911</v>
      </c>
      <c r="V40">
        <f t="shared" si="10"/>
        <v>27540</v>
      </c>
      <c r="W40">
        <f t="shared" si="11"/>
        <v>1325.5076350921727</v>
      </c>
      <c r="X40">
        <f t="shared" si="12"/>
        <v>1756970.4906876443</v>
      </c>
      <c r="Y40">
        <f>WEEKDAY(A40,11)</f>
        <v>3</v>
      </c>
    </row>
    <row r="41" spans="1:25" x14ac:dyDescent="0.35">
      <c r="A41" s="1">
        <v>40955</v>
      </c>
      <c r="B41">
        <v>3960</v>
      </c>
      <c r="C41">
        <v>4906.333333333333</v>
      </c>
      <c r="D41">
        <v>5061</v>
      </c>
      <c r="E41">
        <v>4423</v>
      </c>
      <c r="F41">
        <f t="shared" si="0"/>
        <v>0</v>
      </c>
      <c r="G41">
        <f t="shared" si="1"/>
        <v>0</v>
      </c>
      <c r="H41">
        <v>3800</v>
      </c>
      <c r="I41">
        <f t="shared" si="2"/>
        <v>0</v>
      </c>
      <c r="J41">
        <f t="shared" si="3"/>
        <v>0</v>
      </c>
      <c r="K41">
        <f t="shared" si="4"/>
        <v>0</v>
      </c>
      <c r="L41">
        <v>0.51858952015801096</v>
      </c>
      <c r="M41">
        <v>0</v>
      </c>
      <c r="N41">
        <f t="shared" si="5"/>
        <v>1</v>
      </c>
      <c r="O41">
        <f t="shared" si="6"/>
        <v>0</v>
      </c>
      <c r="P41">
        <f t="shared" si="7"/>
        <v>4885.0105721019227</v>
      </c>
      <c r="Q41">
        <f>P41-B41</f>
        <v>925.01057210192266</v>
      </c>
      <c r="R41">
        <f t="shared" si="8"/>
        <v>925.01057210192266</v>
      </c>
      <c r="S41" s="8">
        <f>R41/B41</f>
        <v>0.23358852830856633</v>
      </c>
      <c r="T41">
        <v>1001</v>
      </c>
      <c r="U41">
        <f t="shared" si="9"/>
        <v>16650.190297834608</v>
      </c>
      <c r="V41">
        <f t="shared" si="10"/>
        <v>18018</v>
      </c>
      <c r="W41">
        <f t="shared" si="11"/>
        <v>925.01057210192266</v>
      </c>
      <c r="X41">
        <f t="shared" si="12"/>
        <v>855644.55850032624</v>
      </c>
      <c r="Y41">
        <f>WEEKDAY(A41,11)</f>
        <v>4</v>
      </c>
    </row>
    <row r="42" spans="1:25" x14ac:dyDescent="0.35">
      <c r="A42" s="1">
        <v>40956</v>
      </c>
      <c r="B42">
        <v>4609</v>
      </c>
      <c r="C42">
        <v>4806.333333333333</v>
      </c>
      <c r="D42">
        <v>4807.2</v>
      </c>
      <c r="E42">
        <v>4431</v>
      </c>
      <c r="F42">
        <f t="shared" si="0"/>
        <v>0</v>
      </c>
      <c r="G42">
        <f t="shared" si="1"/>
        <v>0</v>
      </c>
      <c r="H42">
        <v>3960</v>
      </c>
      <c r="I42">
        <f t="shared" si="2"/>
        <v>0</v>
      </c>
      <c r="J42">
        <f t="shared" si="3"/>
        <v>0</v>
      </c>
      <c r="K42">
        <f t="shared" si="4"/>
        <v>0</v>
      </c>
      <c r="L42">
        <v>0.57540374114093185</v>
      </c>
      <c r="M42">
        <v>0</v>
      </c>
      <c r="N42">
        <f t="shared" si="5"/>
        <v>0</v>
      </c>
      <c r="O42">
        <f t="shared" si="6"/>
        <v>1</v>
      </c>
      <c r="P42">
        <f t="shared" si="7"/>
        <v>4808.7803003828631</v>
      </c>
      <c r="Q42">
        <f>P42-B42</f>
        <v>199.78030038286306</v>
      </c>
      <c r="R42">
        <f t="shared" si="8"/>
        <v>199.78030038286306</v>
      </c>
      <c r="S42" s="8">
        <f>R42/B42</f>
        <v>4.334569329200761E-2</v>
      </c>
      <c r="T42">
        <v>992</v>
      </c>
      <c r="U42">
        <f t="shared" si="9"/>
        <v>3596.0454068915351</v>
      </c>
      <c r="V42">
        <f t="shared" si="10"/>
        <v>17856</v>
      </c>
      <c r="W42">
        <f t="shared" si="11"/>
        <v>199.78030038286306</v>
      </c>
      <c r="X42">
        <f t="shared" si="12"/>
        <v>39912.168421066992</v>
      </c>
      <c r="Y42">
        <f>WEEKDAY(A42,11)</f>
        <v>5</v>
      </c>
    </row>
    <row r="43" spans="1:25" x14ac:dyDescent="0.35">
      <c r="A43" s="1">
        <v>40957</v>
      </c>
      <c r="B43">
        <v>4848</v>
      </c>
      <c r="C43">
        <v>4123</v>
      </c>
      <c r="D43">
        <v>4657.6000000000004</v>
      </c>
      <c r="E43">
        <v>5229</v>
      </c>
      <c r="F43">
        <f t="shared" si="0"/>
        <v>0</v>
      </c>
      <c r="G43">
        <f t="shared" si="1"/>
        <v>0</v>
      </c>
      <c r="H43">
        <v>4609</v>
      </c>
      <c r="I43">
        <f t="shared" si="2"/>
        <v>1</v>
      </c>
      <c r="J43">
        <f t="shared" si="3"/>
        <v>0</v>
      </c>
      <c r="K43">
        <f t="shared" si="4"/>
        <v>0</v>
      </c>
      <c r="L43">
        <v>0.52776809573602879</v>
      </c>
      <c r="M43">
        <v>1</v>
      </c>
      <c r="N43">
        <f t="shared" si="5"/>
        <v>0</v>
      </c>
      <c r="O43">
        <f t="shared" si="6"/>
        <v>0</v>
      </c>
      <c r="P43">
        <f t="shared" si="7"/>
        <v>5752.2623914845726</v>
      </c>
      <c r="Q43">
        <f>P43-B43</f>
        <v>904.26239148457262</v>
      </c>
      <c r="R43">
        <f t="shared" si="8"/>
        <v>904.26239148457262</v>
      </c>
      <c r="S43" s="8">
        <f>R43/B43</f>
        <v>0.18652277052074517</v>
      </c>
      <c r="T43">
        <v>1877</v>
      </c>
      <c r="U43">
        <f t="shared" si="9"/>
        <v>16276.723046722307</v>
      </c>
      <c r="V43">
        <f t="shared" si="10"/>
        <v>33786</v>
      </c>
      <c r="W43">
        <f t="shared" si="11"/>
        <v>904.26239148457262</v>
      </c>
      <c r="X43">
        <f t="shared" si="12"/>
        <v>817690.47265339852</v>
      </c>
      <c r="Y43">
        <f>WEEKDAY(A43,11)</f>
        <v>6</v>
      </c>
    </row>
    <row r="44" spans="1:25" x14ac:dyDescent="0.35">
      <c r="A44" s="1">
        <v>40958</v>
      </c>
      <c r="B44">
        <v>4972</v>
      </c>
      <c r="C44">
        <v>4472.333333333333</v>
      </c>
      <c r="D44">
        <v>4775.2</v>
      </c>
      <c r="E44">
        <v>5357</v>
      </c>
      <c r="F44">
        <f t="shared" si="0"/>
        <v>0</v>
      </c>
      <c r="G44">
        <f t="shared" si="1"/>
        <v>0</v>
      </c>
      <c r="H44">
        <v>4848</v>
      </c>
      <c r="I44">
        <f t="shared" si="2"/>
        <v>0</v>
      </c>
      <c r="J44">
        <f t="shared" si="3"/>
        <v>1</v>
      </c>
      <c r="K44">
        <f t="shared" si="4"/>
        <v>0</v>
      </c>
      <c r="L44">
        <v>0.51440687812245844</v>
      </c>
      <c r="M44">
        <v>1</v>
      </c>
      <c r="N44">
        <f t="shared" si="5"/>
        <v>0</v>
      </c>
      <c r="O44">
        <f t="shared" si="6"/>
        <v>0</v>
      </c>
      <c r="P44">
        <f t="shared" si="7"/>
        <v>5750.382731422852</v>
      </c>
      <c r="Q44">
        <f>P44-B44</f>
        <v>778.38273142285198</v>
      </c>
      <c r="R44">
        <f t="shared" si="8"/>
        <v>778.38273142285198</v>
      </c>
      <c r="S44" s="8">
        <f>R44/B44</f>
        <v>0.15655324445351004</v>
      </c>
      <c r="T44">
        <v>1273</v>
      </c>
      <c r="U44">
        <f t="shared" si="9"/>
        <v>14010.889165611336</v>
      </c>
      <c r="V44">
        <f t="shared" si="10"/>
        <v>22914</v>
      </c>
      <c r="W44">
        <f t="shared" si="11"/>
        <v>778.38273142285198</v>
      </c>
      <c r="X44">
        <f t="shared" si="12"/>
        <v>605879.67657729972</v>
      </c>
      <c r="Y44">
        <f>WEEKDAY(A44,11)</f>
        <v>7</v>
      </c>
    </row>
    <row r="45" spans="1:25" x14ac:dyDescent="0.35">
      <c r="A45" s="1">
        <v>40959</v>
      </c>
      <c r="B45">
        <v>3215</v>
      </c>
      <c r="C45">
        <v>4809.666666666667</v>
      </c>
      <c r="D45">
        <v>4437.8</v>
      </c>
      <c r="E45">
        <v>4260</v>
      </c>
      <c r="F45">
        <f t="shared" si="0"/>
        <v>0</v>
      </c>
      <c r="G45">
        <f t="shared" si="1"/>
        <v>0</v>
      </c>
      <c r="H45">
        <v>4972</v>
      </c>
      <c r="I45">
        <f t="shared" si="2"/>
        <v>0</v>
      </c>
      <c r="J45">
        <f t="shared" si="3"/>
        <v>0</v>
      </c>
      <c r="K45">
        <f t="shared" si="4"/>
        <v>1</v>
      </c>
      <c r="L45">
        <v>0.29586383176484254</v>
      </c>
      <c r="M45">
        <v>0</v>
      </c>
      <c r="N45">
        <f t="shared" si="5"/>
        <v>0</v>
      </c>
      <c r="O45">
        <f t="shared" si="6"/>
        <v>0</v>
      </c>
      <c r="P45">
        <f t="shared" si="7"/>
        <v>4818.7752405124411</v>
      </c>
      <c r="Q45">
        <f>P45-B45</f>
        <v>1603.7752405124411</v>
      </c>
      <c r="R45">
        <f t="shared" si="8"/>
        <v>1603.7752405124411</v>
      </c>
      <c r="S45" s="8">
        <f>R45/B45</f>
        <v>0.49884144339422742</v>
      </c>
      <c r="T45">
        <v>1478</v>
      </c>
      <c r="U45">
        <f t="shared" si="9"/>
        <v>28867.95432922394</v>
      </c>
      <c r="V45">
        <f t="shared" si="10"/>
        <v>26604</v>
      </c>
      <c r="W45">
        <f t="shared" si="11"/>
        <v>1603.7752405124411</v>
      </c>
      <c r="X45">
        <f t="shared" si="12"/>
        <v>2572095.0220807381</v>
      </c>
      <c r="Y45">
        <f>WEEKDAY(A45,11)</f>
        <v>1</v>
      </c>
    </row>
    <row r="46" spans="1:25" x14ac:dyDescent="0.35">
      <c r="A46" s="1">
        <v>40960</v>
      </c>
      <c r="B46">
        <v>3789</v>
      </c>
      <c r="C46">
        <v>4345</v>
      </c>
      <c r="D46">
        <v>4320.8</v>
      </c>
      <c r="E46">
        <v>6659</v>
      </c>
      <c r="F46">
        <f t="shared" si="0"/>
        <v>1</v>
      </c>
      <c r="G46">
        <f t="shared" si="1"/>
        <v>0</v>
      </c>
      <c r="H46">
        <v>3215</v>
      </c>
      <c r="I46">
        <f t="shared" si="2"/>
        <v>0</v>
      </c>
      <c r="J46">
        <f t="shared" si="3"/>
        <v>0</v>
      </c>
      <c r="K46">
        <f t="shared" si="4"/>
        <v>0</v>
      </c>
      <c r="L46">
        <v>0.56668990356686422</v>
      </c>
      <c r="M46">
        <v>0</v>
      </c>
      <c r="N46">
        <f t="shared" si="5"/>
        <v>0</v>
      </c>
      <c r="O46">
        <f t="shared" si="6"/>
        <v>0</v>
      </c>
      <c r="P46">
        <f t="shared" si="7"/>
        <v>4989.0100466008662</v>
      </c>
      <c r="Q46">
        <f>P46-B46</f>
        <v>1200.0100466008662</v>
      </c>
      <c r="R46">
        <f t="shared" si="8"/>
        <v>1200.0100466008662</v>
      </c>
      <c r="S46" s="8">
        <f>R46/B46</f>
        <v>0.31670890646631467</v>
      </c>
      <c r="T46">
        <v>796</v>
      </c>
      <c r="U46">
        <f t="shared" si="9"/>
        <v>21600.180838815591</v>
      </c>
      <c r="V46">
        <f t="shared" si="10"/>
        <v>14328</v>
      </c>
      <c r="W46">
        <f t="shared" si="11"/>
        <v>1200.0100466008662</v>
      </c>
      <c r="X46">
        <f t="shared" si="12"/>
        <v>1440024.111943013</v>
      </c>
      <c r="Y46">
        <f>WEEKDAY(A46,11)</f>
        <v>2</v>
      </c>
    </row>
    <row r="47" spans="1:25" x14ac:dyDescent="0.35">
      <c r="A47" s="1">
        <v>40961</v>
      </c>
      <c r="B47">
        <v>3695</v>
      </c>
      <c r="C47">
        <v>3992</v>
      </c>
      <c r="D47">
        <v>4286.6000000000004</v>
      </c>
      <c r="E47">
        <v>3800</v>
      </c>
      <c r="F47">
        <f t="shared" si="0"/>
        <v>0</v>
      </c>
      <c r="G47">
        <f t="shared" si="1"/>
        <v>1</v>
      </c>
      <c r="H47">
        <v>3789</v>
      </c>
      <c r="I47">
        <f t="shared" si="2"/>
        <v>0</v>
      </c>
      <c r="J47">
        <f t="shared" si="3"/>
        <v>0</v>
      </c>
      <c r="K47">
        <f t="shared" si="4"/>
        <v>0</v>
      </c>
      <c r="L47">
        <v>0.48907865690716856</v>
      </c>
      <c r="M47">
        <v>0</v>
      </c>
      <c r="N47">
        <f t="shared" si="5"/>
        <v>0</v>
      </c>
      <c r="O47">
        <f t="shared" si="6"/>
        <v>0</v>
      </c>
      <c r="P47">
        <f t="shared" si="7"/>
        <v>4053.2439858056414</v>
      </c>
      <c r="Q47">
        <f>P47-B47</f>
        <v>358.24398580564139</v>
      </c>
      <c r="R47">
        <f t="shared" si="8"/>
        <v>358.24398580564139</v>
      </c>
      <c r="S47" s="8">
        <f>R47/B47</f>
        <v>9.6953717403421208E-2</v>
      </c>
      <c r="T47">
        <v>1311</v>
      </c>
      <c r="U47">
        <f t="shared" si="9"/>
        <v>6448.391744501545</v>
      </c>
      <c r="V47">
        <f t="shared" si="10"/>
        <v>23598</v>
      </c>
      <c r="W47">
        <f t="shared" si="11"/>
        <v>358.24398580564139</v>
      </c>
      <c r="X47">
        <f t="shared" si="12"/>
        <v>128338.75336591259</v>
      </c>
      <c r="Y47">
        <f>WEEKDAY(A47,11)</f>
        <v>3</v>
      </c>
    </row>
    <row r="48" spans="1:25" x14ac:dyDescent="0.35">
      <c r="A48" s="1">
        <v>40962</v>
      </c>
      <c r="B48">
        <v>3844</v>
      </c>
      <c r="C48">
        <v>3566.3333333333335</v>
      </c>
      <c r="D48">
        <v>4103.8</v>
      </c>
      <c r="E48">
        <v>3960</v>
      </c>
      <c r="F48">
        <f t="shared" si="0"/>
        <v>0</v>
      </c>
      <c r="G48">
        <f t="shared" si="1"/>
        <v>0</v>
      </c>
      <c r="H48">
        <v>3695</v>
      </c>
      <c r="I48">
        <f t="shared" si="2"/>
        <v>0</v>
      </c>
      <c r="J48">
        <f t="shared" si="3"/>
        <v>0</v>
      </c>
      <c r="K48">
        <f t="shared" si="4"/>
        <v>0</v>
      </c>
      <c r="L48">
        <v>0.51731149064714765</v>
      </c>
      <c r="M48">
        <v>0</v>
      </c>
      <c r="N48">
        <f t="shared" si="5"/>
        <v>1</v>
      </c>
      <c r="O48">
        <f t="shared" si="6"/>
        <v>0</v>
      </c>
      <c r="P48">
        <f t="shared" si="7"/>
        <v>4293.7916833516447</v>
      </c>
      <c r="Q48">
        <f>P48-B48</f>
        <v>449.79168335164468</v>
      </c>
      <c r="R48">
        <f t="shared" si="8"/>
        <v>449.79168335164468</v>
      </c>
      <c r="S48" s="8">
        <f>R48/B48</f>
        <v>0.11701136403528738</v>
      </c>
      <c r="T48">
        <v>1322</v>
      </c>
      <c r="U48">
        <f t="shared" si="9"/>
        <v>8096.2503003296042</v>
      </c>
      <c r="V48">
        <f t="shared" si="10"/>
        <v>23796</v>
      </c>
      <c r="W48">
        <f t="shared" si="11"/>
        <v>449.79168335164468</v>
      </c>
      <c r="X48">
        <f t="shared" si="12"/>
        <v>202312.55841230619</v>
      </c>
      <c r="Y48">
        <f>WEEKDAY(A48,11)</f>
        <v>4</v>
      </c>
    </row>
    <row r="49" spans="1:25" x14ac:dyDescent="0.35">
      <c r="A49" s="1">
        <v>40963</v>
      </c>
      <c r="B49">
        <v>4438</v>
      </c>
      <c r="C49">
        <v>3776</v>
      </c>
      <c r="D49">
        <v>3903</v>
      </c>
      <c r="E49">
        <v>4609</v>
      </c>
      <c r="F49">
        <f t="shared" si="0"/>
        <v>0</v>
      </c>
      <c r="G49">
        <f t="shared" si="1"/>
        <v>0</v>
      </c>
      <c r="H49">
        <v>3844</v>
      </c>
      <c r="I49">
        <f t="shared" si="2"/>
        <v>0</v>
      </c>
      <c r="J49">
        <f t="shared" si="3"/>
        <v>0</v>
      </c>
      <c r="K49">
        <f t="shared" si="4"/>
        <v>0</v>
      </c>
      <c r="L49">
        <v>0.56901359358661552</v>
      </c>
      <c r="M49">
        <v>0</v>
      </c>
      <c r="N49">
        <f t="shared" si="5"/>
        <v>0</v>
      </c>
      <c r="O49">
        <f t="shared" si="6"/>
        <v>1</v>
      </c>
      <c r="P49">
        <f t="shared" si="7"/>
        <v>4427.3777296880571</v>
      </c>
      <c r="Q49">
        <f>P49-B49</f>
        <v>-10.622270311942884</v>
      </c>
      <c r="R49">
        <f t="shared" si="8"/>
        <v>10.622270311942884</v>
      </c>
      <c r="S49" s="8">
        <f>R49/B49</f>
        <v>2.393481368170997E-3</v>
      </c>
      <c r="T49">
        <v>1086</v>
      </c>
      <c r="U49">
        <f t="shared" si="9"/>
        <v>764.80346245988767</v>
      </c>
      <c r="V49">
        <f t="shared" si="10"/>
        <v>19548</v>
      </c>
      <c r="W49">
        <f t="shared" si="11"/>
        <v>-21.244540623885769</v>
      </c>
      <c r="X49">
        <f t="shared" si="12"/>
        <v>451.33050631993274</v>
      </c>
      <c r="Y49">
        <f>WEEKDAY(A49,11)</f>
        <v>5</v>
      </c>
    </row>
    <row r="50" spans="1:25" x14ac:dyDescent="0.35">
      <c r="A50" s="1">
        <v>40964</v>
      </c>
      <c r="B50">
        <v>4395</v>
      </c>
      <c r="C50">
        <v>3992.3333333333335</v>
      </c>
      <c r="D50">
        <v>3796.2</v>
      </c>
      <c r="E50">
        <v>4848</v>
      </c>
      <c r="F50">
        <f t="shared" si="0"/>
        <v>0</v>
      </c>
      <c r="G50">
        <f t="shared" si="1"/>
        <v>0</v>
      </c>
      <c r="H50">
        <v>4438</v>
      </c>
      <c r="I50">
        <f t="shared" si="2"/>
        <v>1</v>
      </c>
      <c r="J50">
        <f t="shared" si="3"/>
        <v>0</v>
      </c>
      <c r="K50">
        <f t="shared" si="4"/>
        <v>0</v>
      </c>
      <c r="L50">
        <v>0.49500406645753459</v>
      </c>
      <c r="M50">
        <v>1</v>
      </c>
      <c r="N50">
        <f t="shared" si="5"/>
        <v>0</v>
      </c>
      <c r="O50">
        <f t="shared" si="6"/>
        <v>0</v>
      </c>
      <c r="P50">
        <f t="shared" si="7"/>
        <v>5213.5475329094043</v>
      </c>
      <c r="Q50">
        <f>P50-B50</f>
        <v>818.54753290940425</v>
      </c>
      <c r="R50">
        <f t="shared" si="8"/>
        <v>818.54753290940425</v>
      </c>
      <c r="S50" s="8">
        <f>R50/B50</f>
        <v>0.18624517244810107</v>
      </c>
      <c r="T50">
        <v>1755</v>
      </c>
      <c r="U50">
        <f t="shared" si="9"/>
        <v>14733.855592369277</v>
      </c>
      <c r="V50">
        <f t="shared" si="10"/>
        <v>31590</v>
      </c>
      <c r="W50">
        <f t="shared" si="11"/>
        <v>818.54753290940425</v>
      </c>
      <c r="X50">
        <f t="shared" si="12"/>
        <v>670020.06363207218</v>
      </c>
      <c r="Y50">
        <f>WEEKDAY(A50,11)</f>
        <v>6</v>
      </c>
    </row>
    <row r="51" spans="1:25" x14ac:dyDescent="0.35">
      <c r="A51" s="1">
        <v>40965</v>
      </c>
      <c r="B51">
        <v>4973</v>
      </c>
      <c r="C51">
        <v>4225.666666666667</v>
      </c>
      <c r="D51">
        <v>4032.2</v>
      </c>
      <c r="E51">
        <v>4972</v>
      </c>
      <c r="F51">
        <f t="shared" si="0"/>
        <v>0</v>
      </c>
      <c r="G51">
        <f t="shared" si="1"/>
        <v>0</v>
      </c>
      <c r="H51">
        <v>4395</v>
      </c>
      <c r="I51">
        <f t="shared" si="2"/>
        <v>0</v>
      </c>
      <c r="J51">
        <f t="shared" si="3"/>
        <v>1</v>
      </c>
      <c r="K51">
        <f t="shared" si="4"/>
        <v>0</v>
      </c>
      <c r="L51">
        <v>0.56715464157081441</v>
      </c>
      <c r="M51">
        <v>1</v>
      </c>
      <c r="N51">
        <f t="shared" si="5"/>
        <v>0</v>
      </c>
      <c r="O51">
        <f t="shared" si="6"/>
        <v>0</v>
      </c>
      <c r="P51">
        <f t="shared" si="7"/>
        <v>5200.6763804461652</v>
      </c>
      <c r="Q51">
        <f>P51-B51</f>
        <v>227.67638044616524</v>
      </c>
      <c r="R51">
        <f t="shared" si="8"/>
        <v>227.67638044616524</v>
      </c>
      <c r="S51" s="8">
        <f>R51/B51</f>
        <v>4.57825015978615E-2</v>
      </c>
      <c r="T51">
        <v>1259</v>
      </c>
      <c r="U51">
        <f t="shared" si="9"/>
        <v>4098.1748480309743</v>
      </c>
      <c r="V51">
        <f t="shared" si="10"/>
        <v>22662</v>
      </c>
      <c r="W51">
        <f t="shared" si="11"/>
        <v>227.67638044616524</v>
      </c>
      <c r="X51">
        <f t="shared" si="12"/>
        <v>51836.534213066974</v>
      </c>
      <c r="Y51">
        <f>WEEKDAY(A51,11)</f>
        <v>7</v>
      </c>
    </row>
    <row r="52" spans="1:25" x14ac:dyDescent="0.35">
      <c r="A52" s="1">
        <v>40966</v>
      </c>
      <c r="B52">
        <v>3390</v>
      </c>
      <c r="C52">
        <v>4602</v>
      </c>
      <c r="D52">
        <v>4269</v>
      </c>
      <c r="E52">
        <v>3215</v>
      </c>
      <c r="F52">
        <f t="shared" si="0"/>
        <v>0</v>
      </c>
      <c r="G52">
        <f t="shared" si="1"/>
        <v>0</v>
      </c>
      <c r="H52">
        <v>4973</v>
      </c>
      <c r="I52">
        <f t="shared" si="2"/>
        <v>0</v>
      </c>
      <c r="J52">
        <f t="shared" si="3"/>
        <v>0</v>
      </c>
      <c r="K52">
        <f t="shared" si="4"/>
        <v>1</v>
      </c>
      <c r="L52">
        <v>0.31607993493667946</v>
      </c>
      <c r="M52">
        <v>0</v>
      </c>
      <c r="N52">
        <f t="shared" si="5"/>
        <v>0</v>
      </c>
      <c r="O52">
        <f t="shared" si="6"/>
        <v>0</v>
      </c>
      <c r="P52">
        <f t="shared" si="7"/>
        <v>4435.7704025141084</v>
      </c>
      <c r="Q52">
        <f>P52-B52</f>
        <v>1045.7704025141084</v>
      </c>
      <c r="R52">
        <f t="shared" si="8"/>
        <v>1045.7704025141084</v>
      </c>
      <c r="S52" s="8">
        <f>R52/B52</f>
        <v>0.30848684439944202</v>
      </c>
      <c r="T52">
        <v>1213</v>
      </c>
      <c r="U52">
        <f t="shared" si="9"/>
        <v>18823.86724525395</v>
      </c>
      <c r="V52">
        <f t="shared" si="10"/>
        <v>21834</v>
      </c>
      <c r="W52">
        <f t="shared" si="11"/>
        <v>1045.7704025141084</v>
      </c>
      <c r="X52">
        <f t="shared" si="12"/>
        <v>1093635.7347745202</v>
      </c>
      <c r="Y52">
        <f>WEEKDAY(A52,11)</f>
        <v>1</v>
      </c>
    </row>
    <row r="53" spans="1:25" x14ac:dyDescent="0.35">
      <c r="A53" s="1">
        <v>40967</v>
      </c>
      <c r="B53">
        <v>3795</v>
      </c>
      <c r="C53">
        <v>4252.666666666667</v>
      </c>
      <c r="D53">
        <v>4208</v>
      </c>
      <c r="E53">
        <v>3789</v>
      </c>
      <c r="F53">
        <f t="shared" si="0"/>
        <v>1</v>
      </c>
      <c r="G53">
        <f t="shared" si="1"/>
        <v>0</v>
      </c>
      <c r="H53">
        <v>3390</v>
      </c>
      <c r="I53">
        <f t="shared" si="2"/>
        <v>0</v>
      </c>
      <c r="J53">
        <f t="shared" si="3"/>
        <v>0</v>
      </c>
      <c r="K53">
        <f t="shared" si="4"/>
        <v>0</v>
      </c>
      <c r="L53">
        <v>0.54705472289996515</v>
      </c>
      <c r="M53">
        <v>0</v>
      </c>
      <c r="N53">
        <f t="shared" si="5"/>
        <v>0</v>
      </c>
      <c r="O53">
        <f t="shared" si="6"/>
        <v>0</v>
      </c>
      <c r="P53">
        <f t="shared" si="7"/>
        <v>4133.9059252143306</v>
      </c>
      <c r="Q53">
        <f>P53-B53</f>
        <v>338.90592521433064</v>
      </c>
      <c r="R53">
        <f t="shared" si="8"/>
        <v>338.90592521433064</v>
      </c>
      <c r="S53" s="8">
        <f>R53/B53</f>
        <v>8.9303274101272895E-2</v>
      </c>
      <c r="T53">
        <v>1158</v>
      </c>
      <c r="U53">
        <f t="shared" si="9"/>
        <v>6100.3066538579515</v>
      </c>
      <c r="V53">
        <f t="shared" si="10"/>
        <v>20844</v>
      </c>
      <c r="W53">
        <f t="shared" si="11"/>
        <v>338.90592521433064</v>
      </c>
      <c r="X53">
        <f t="shared" si="12"/>
        <v>114857.22614538147</v>
      </c>
      <c r="Y53">
        <f>WEEKDAY(A53,11)</f>
        <v>2</v>
      </c>
    </row>
    <row r="54" spans="1:25" x14ac:dyDescent="0.35">
      <c r="A54" s="1">
        <v>40968</v>
      </c>
      <c r="B54">
        <v>3842</v>
      </c>
      <c r="C54">
        <v>4052.6666666666665</v>
      </c>
      <c r="D54">
        <v>4198.2</v>
      </c>
      <c r="E54">
        <v>3695</v>
      </c>
      <c r="F54">
        <f t="shared" si="0"/>
        <v>0</v>
      </c>
      <c r="G54">
        <f t="shared" si="1"/>
        <v>1</v>
      </c>
      <c r="H54">
        <v>3795</v>
      </c>
      <c r="I54">
        <f t="shared" si="2"/>
        <v>0</v>
      </c>
      <c r="J54">
        <f t="shared" si="3"/>
        <v>0</v>
      </c>
      <c r="K54">
        <f t="shared" si="4"/>
        <v>0</v>
      </c>
      <c r="L54">
        <v>0.50546067154641572</v>
      </c>
      <c r="M54">
        <v>0</v>
      </c>
      <c r="N54">
        <f t="shared" si="5"/>
        <v>0</v>
      </c>
      <c r="O54">
        <f t="shared" si="6"/>
        <v>0</v>
      </c>
      <c r="P54">
        <f t="shared" si="7"/>
        <v>3983.8695710445409</v>
      </c>
      <c r="Q54">
        <f>P54-B54</f>
        <v>141.86957104454086</v>
      </c>
      <c r="R54">
        <f t="shared" si="8"/>
        <v>141.86957104454086</v>
      </c>
      <c r="S54" s="8">
        <f>R54/B54</f>
        <v>3.6925968517579608E-2</v>
      </c>
      <c r="T54">
        <v>1024</v>
      </c>
      <c r="U54">
        <f t="shared" si="9"/>
        <v>2553.6522788017355</v>
      </c>
      <c r="V54">
        <f t="shared" si="10"/>
        <v>18432</v>
      </c>
      <c r="W54">
        <f t="shared" si="11"/>
        <v>141.86957104454086</v>
      </c>
      <c r="X54">
        <f t="shared" si="12"/>
        <v>20126.975188362027</v>
      </c>
      <c r="Y54">
        <f>WEEKDAY(A54,11)</f>
        <v>3</v>
      </c>
    </row>
    <row r="55" spans="1:25" x14ac:dyDescent="0.35">
      <c r="A55" s="1">
        <v>40969</v>
      </c>
      <c r="B55">
        <v>4135</v>
      </c>
      <c r="C55">
        <v>3675.6666666666665</v>
      </c>
      <c r="D55">
        <v>4079</v>
      </c>
      <c r="E55">
        <v>3844</v>
      </c>
      <c r="F55">
        <f t="shared" si="0"/>
        <v>0</v>
      </c>
      <c r="G55">
        <f t="shared" si="1"/>
        <v>0</v>
      </c>
      <c r="H55">
        <v>3842</v>
      </c>
      <c r="I55">
        <f t="shared" si="2"/>
        <v>0</v>
      </c>
      <c r="J55">
        <f t="shared" si="3"/>
        <v>0</v>
      </c>
      <c r="K55">
        <f t="shared" si="4"/>
        <v>0</v>
      </c>
      <c r="L55">
        <v>0.53404205878935751</v>
      </c>
      <c r="M55">
        <v>0</v>
      </c>
      <c r="N55">
        <f t="shared" si="5"/>
        <v>1</v>
      </c>
      <c r="O55">
        <f t="shared" si="6"/>
        <v>0</v>
      </c>
      <c r="P55">
        <f t="shared" si="7"/>
        <v>4281.4646400402053</v>
      </c>
      <c r="Q55">
        <f>P55-B55</f>
        <v>146.46464004020527</v>
      </c>
      <c r="R55">
        <f t="shared" si="8"/>
        <v>146.46464004020527</v>
      </c>
      <c r="S55" s="8">
        <f>R55/B55</f>
        <v>3.5420711013350731E-2</v>
      </c>
      <c r="T55">
        <v>995</v>
      </c>
      <c r="U55">
        <f t="shared" si="9"/>
        <v>2636.3635207236948</v>
      </c>
      <c r="V55">
        <f t="shared" si="10"/>
        <v>17910</v>
      </c>
      <c r="W55">
        <f t="shared" si="11"/>
        <v>146.46464004020527</v>
      </c>
      <c r="X55">
        <f t="shared" si="12"/>
        <v>21451.890782106901</v>
      </c>
      <c r="Y55">
        <f>WEEKDAY(A55,11)</f>
        <v>4</v>
      </c>
    </row>
    <row r="56" spans="1:25" x14ac:dyDescent="0.35">
      <c r="A56" s="1">
        <v>40970</v>
      </c>
      <c r="B56">
        <v>4592</v>
      </c>
      <c r="C56">
        <v>3924</v>
      </c>
      <c r="D56">
        <v>4027</v>
      </c>
      <c r="E56">
        <v>4438</v>
      </c>
      <c r="F56">
        <f t="shared" si="0"/>
        <v>0</v>
      </c>
      <c r="G56">
        <f t="shared" si="1"/>
        <v>0</v>
      </c>
      <c r="H56">
        <v>4135</v>
      </c>
      <c r="I56">
        <f t="shared" si="2"/>
        <v>0</v>
      </c>
      <c r="J56">
        <f t="shared" si="3"/>
        <v>0</v>
      </c>
      <c r="K56">
        <f t="shared" si="4"/>
        <v>0</v>
      </c>
      <c r="L56">
        <v>0.55309631695131867</v>
      </c>
      <c r="M56">
        <v>0</v>
      </c>
      <c r="N56">
        <f t="shared" si="5"/>
        <v>0</v>
      </c>
      <c r="O56">
        <f t="shared" si="6"/>
        <v>1</v>
      </c>
      <c r="P56">
        <f t="shared" si="7"/>
        <v>4498.2571343256823</v>
      </c>
      <c r="Q56">
        <f>P56-B56</f>
        <v>-93.742865674317727</v>
      </c>
      <c r="R56">
        <f t="shared" si="8"/>
        <v>93.742865674317727</v>
      </c>
      <c r="S56" s="8">
        <f>R56/B56</f>
        <v>2.0414387124198113E-2</v>
      </c>
      <c r="T56">
        <v>674</v>
      </c>
      <c r="U56">
        <f t="shared" si="9"/>
        <v>6749.4863285508764</v>
      </c>
      <c r="V56">
        <f t="shared" si="10"/>
        <v>12132</v>
      </c>
      <c r="W56">
        <f t="shared" si="11"/>
        <v>-187.48573134863545</v>
      </c>
      <c r="X56">
        <f t="shared" si="12"/>
        <v>35150.899459332708</v>
      </c>
      <c r="Y56">
        <f>WEEKDAY(A56,11)</f>
        <v>5</v>
      </c>
    </row>
    <row r="57" spans="1:25" x14ac:dyDescent="0.35">
      <c r="A57" s="1">
        <v>40971</v>
      </c>
      <c r="B57">
        <v>5335</v>
      </c>
      <c r="C57">
        <v>4189.666666666667</v>
      </c>
      <c r="D57">
        <v>3950.8</v>
      </c>
      <c r="E57">
        <v>4395</v>
      </c>
      <c r="F57">
        <f t="shared" si="0"/>
        <v>0</v>
      </c>
      <c r="G57">
        <f t="shared" si="1"/>
        <v>0</v>
      </c>
      <c r="H57">
        <v>4592</v>
      </c>
      <c r="I57">
        <f t="shared" si="2"/>
        <v>1</v>
      </c>
      <c r="J57">
        <f t="shared" si="3"/>
        <v>0</v>
      </c>
      <c r="K57">
        <f t="shared" si="4"/>
        <v>0</v>
      </c>
      <c r="L57">
        <v>0.58632508423376317</v>
      </c>
      <c r="M57">
        <v>1</v>
      </c>
      <c r="N57">
        <f t="shared" si="5"/>
        <v>0</v>
      </c>
      <c r="O57">
        <f t="shared" si="6"/>
        <v>0</v>
      </c>
      <c r="P57">
        <f t="shared" si="7"/>
        <v>5184.6424549968815</v>
      </c>
      <c r="Q57">
        <f>P57-B57</f>
        <v>-150.3575450031185</v>
      </c>
      <c r="R57">
        <f t="shared" si="8"/>
        <v>150.3575450031185</v>
      </c>
      <c r="S57" s="8">
        <f>R57/B57</f>
        <v>2.8183232427950986E-2</v>
      </c>
      <c r="T57">
        <v>1162</v>
      </c>
      <c r="U57">
        <f t="shared" si="9"/>
        <v>10825.743240224532</v>
      </c>
      <c r="V57">
        <f t="shared" si="10"/>
        <v>20916</v>
      </c>
      <c r="W57">
        <f t="shared" si="11"/>
        <v>-300.71509000623701</v>
      </c>
      <c r="X57">
        <f t="shared" si="12"/>
        <v>90429.565357459229</v>
      </c>
      <c r="Y57">
        <f>WEEKDAY(A57,11)</f>
        <v>6</v>
      </c>
    </row>
    <row r="58" spans="1:25" x14ac:dyDescent="0.35">
      <c r="A58" s="1">
        <v>40972</v>
      </c>
      <c r="B58">
        <v>5604</v>
      </c>
      <c r="C58">
        <v>4687.333333333333</v>
      </c>
      <c r="D58">
        <v>4339.8</v>
      </c>
      <c r="E58">
        <v>4973</v>
      </c>
      <c r="F58">
        <f t="shared" si="0"/>
        <v>0</v>
      </c>
      <c r="G58">
        <f t="shared" si="1"/>
        <v>0</v>
      </c>
      <c r="H58">
        <v>5335</v>
      </c>
      <c r="I58">
        <f t="shared" si="2"/>
        <v>0</v>
      </c>
      <c r="J58">
        <f t="shared" si="3"/>
        <v>1</v>
      </c>
      <c r="K58">
        <f t="shared" si="4"/>
        <v>0</v>
      </c>
      <c r="L58">
        <v>0.5312536307656559</v>
      </c>
      <c r="M58">
        <v>1</v>
      </c>
      <c r="N58">
        <f t="shared" si="5"/>
        <v>0</v>
      </c>
      <c r="O58">
        <f t="shared" si="6"/>
        <v>0</v>
      </c>
      <c r="P58">
        <f t="shared" si="7"/>
        <v>5550.3516476074692</v>
      </c>
      <c r="Q58">
        <f>P58-B58</f>
        <v>-53.648352392530796</v>
      </c>
      <c r="R58">
        <f t="shared" si="8"/>
        <v>53.648352392530796</v>
      </c>
      <c r="S58" s="8">
        <f>R58/B58</f>
        <v>9.5732249094451806E-3</v>
      </c>
      <c r="T58">
        <v>622</v>
      </c>
      <c r="U58">
        <f t="shared" si="9"/>
        <v>3862.6813722622173</v>
      </c>
      <c r="V58">
        <f t="shared" si="10"/>
        <v>11196</v>
      </c>
      <c r="W58">
        <f t="shared" si="11"/>
        <v>-107.29670478506159</v>
      </c>
      <c r="X58">
        <f t="shared" si="12"/>
        <v>11512.582857732659</v>
      </c>
      <c r="Y58">
        <f>WEEKDAY(A58,11)</f>
        <v>7</v>
      </c>
    </row>
    <row r="59" spans="1:25" x14ac:dyDescent="0.35">
      <c r="A59" s="1">
        <v>40973</v>
      </c>
      <c r="B59">
        <v>3487</v>
      </c>
      <c r="C59">
        <v>5177</v>
      </c>
      <c r="D59">
        <v>4701.6000000000004</v>
      </c>
      <c r="E59">
        <v>3390</v>
      </c>
      <c r="F59">
        <f t="shared" si="0"/>
        <v>0</v>
      </c>
      <c r="G59">
        <f t="shared" si="1"/>
        <v>0</v>
      </c>
      <c r="H59">
        <v>5604</v>
      </c>
      <c r="I59">
        <f t="shared" si="2"/>
        <v>0</v>
      </c>
      <c r="J59">
        <f t="shared" si="3"/>
        <v>0</v>
      </c>
      <c r="K59">
        <f t="shared" si="4"/>
        <v>1</v>
      </c>
      <c r="L59">
        <v>0.25403741140931801</v>
      </c>
      <c r="M59">
        <v>0</v>
      </c>
      <c r="N59">
        <f t="shared" si="5"/>
        <v>0</v>
      </c>
      <c r="O59">
        <f t="shared" si="6"/>
        <v>0</v>
      </c>
      <c r="P59">
        <f t="shared" si="7"/>
        <v>4823.6911188603281</v>
      </c>
      <c r="Q59">
        <f>P59-B59</f>
        <v>1336.6911188603281</v>
      </c>
      <c r="R59">
        <f t="shared" si="8"/>
        <v>1336.6911188603281</v>
      </c>
      <c r="S59" s="8">
        <f>R59/B59</f>
        <v>0.38333556606261199</v>
      </c>
      <c r="T59">
        <v>1251</v>
      </c>
      <c r="U59">
        <f t="shared" si="9"/>
        <v>24060.440139485905</v>
      </c>
      <c r="V59">
        <f t="shared" si="10"/>
        <v>22518</v>
      </c>
      <c r="W59">
        <f t="shared" si="11"/>
        <v>1336.6911188603281</v>
      </c>
      <c r="X59">
        <f t="shared" si="12"/>
        <v>1786743.1472400757</v>
      </c>
      <c r="Y59">
        <f>WEEKDAY(A59,11)</f>
        <v>1</v>
      </c>
    </row>
    <row r="60" spans="1:25" x14ac:dyDescent="0.35">
      <c r="A60" s="1">
        <v>40974</v>
      </c>
      <c r="B60">
        <v>3854</v>
      </c>
      <c r="C60">
        <v>4808.666666666667</v>
      </c>
      <c r="D60">
        <v>4630.6000000000004</v>
      </c>
      <c r="E60">
        <v>3795</v>
      </c>
      <c r="F60">
        <f t="shared" si="0"/>
        <v>1</v>
      </c>
      <c r="G60">
        <f t="shared" si="1"/>
        <v>0</v>
      </c>
      <c r="H60">
        <v>3487</v>
      </c>
      <c r="I60">
        <f t="shared" si="2"/>
        <v>0</v>
      </c>
      <c r="J60">
        <f t="shared" si="3"/>
        <v>0</v>
      </c>
      <c r="K60">
        <f t="shared" si="4"/>
        <v>0</v>
      </c>
      <c r="L60">
        <v>0.54263971186243753</v>
      </c>
      <c r="M60">
        <v>0</v>
      </c>
      <c r="N60">
        <f t="shared" si="5"/>
        <v>0</v>
      </c>
      <c r="O60">
        <f t="shared" si="6"/>
        <v>0</v>
      </c>
      <c r="P60">
        <f t="shared" si="7"/>
        <v>4347.9657748705404</v>
      </c>
      <c r="Q60">
        <f>P60-B60</f>
        <v>493.96577487054037</v>
      </c>
      <c r="R60">
        <f t="shared" si="8"/>
        <v>493.96577487054037</v>
      </c>
      <c r="S60" s="8">
        <f>R60/B60</f>
        <v>0.12816963541010387</v>
      </c>
      <c r="T60">
        <v>1095</v>
      </c>
      <c r="U60">
        <f t="shared" si="9"/>
        <v>8891.3839476697267</v>
      </c>
      <c r="V60">
        <f t="shared" si="10"/>
        <v>19710</v>
      </c>
      <c r="W60">
        <f t="shared" si="11"/>
        <v>493.96577487054037</v>
      </c>
      <c r="X60">
        <f t="shared" si="12"/>
        <v>244002.18674345338</v>
      </c>
      <c r="Y60">
        <f>WEEKDAY(A60,11)</f>
        <v>2</v>
      </c>
    </row>
    <row r="61" spans="1:25" x14ac:dyDescent="0.35">
      <c r="A61" s="1">
        <v>40975</v>
      </c>
      <c r="B61">
        <v>4368</v>
      </c>
      <c r="C61">
        <v>4315</v>
      </c>
      <c r="D61">
        <v>4574.3999999999996</v>
      </c>
      <c r="E61">
        <v>3842</v>
      </c>
      <c r="F61">
        <f t="shared" si="0"/>
        <v>0</v>
      </c>
      <c r="G61">
        <f t="shared" si="1"/>
        <v>1</v>
      </c>
      <c r="H61">
        <v>3854</v>
      </c>
      <c r="I61">
        <f t="shared" si="2"/>
        <v>0</v>
      </c>
      <c r="J61">
        <f t="shared" si="3"/>
        <v>0</v>
      </c>
      <c r="K61">
        <f t="shared" si="4"/>
        <v>0</v>
      </c>
      <c r="L61">
        <v>0.55971883350761009</v>
      </c>
      <c r="M61">
        <v>0</v>
      </c>
      <c r="N61">
        <f t="shared" si="5"/>
        <v>0</v>
      </c>
      <c r="O61">
        <f t="shared" si="6"/>
        <v>0</v>
      </c>
      <c r="P61">
        <f t="shared" si="7"/>
        <v>4209.9286131967847</v>
      </c>
      <c r="Q61">
        <f>P61-B61</f>
        <v>-158.07138680321532</v>
      </c>
      <c r="R61">
        <f t="shared" si="8"/>
        <v>158.07138680321532</v>
      </c>
      <c r="S61" s="8">
        <f>R61/B61</f>
        <v>3.6188504304765411E-2</v>
      </c>
      <c r="T61">
        <v>616</v>
      </c>
      <c r="U61">
        <f t="shared" si="9"/>
        <v>11381.139849831503</v>
      </c>
      <c r="V61">
        <f t="shared" si="10"/>
        <v>11088</v>
      </c>
      <c r="W61">
        <f t="shared" si="11"/>
        <v>-316.14277360643064</v>
      </c>
      <c r="X61">
        <f t="shared" si="12"/>
        <v>99946.25330356686</v>
      </c>
      <c r="Y61">
        <f>WEEKDAY(A61,11)</f>
        <v>3</v>
      </c>
    </row>
    <row r="62" spans="1:25" x14ac:dyDescent="0.35">
      <c r="A62" s="1">
        <v>40976</v>
      </c>
      <c r="B62">
        <v>4263</v>
      </c>
      <c r="C62">
        <v>3903</v>
      </c>
      <c r="D62">
        <v>4529.6000000000004</v>
      </c>
      <c r="E62">
        <v>4135</v>
      </c>
      <c r="F62">
        <f t="shared" si="0"/>
        <v>0</v>
      </c>
      <c r="G62">
        <f t="shared" si="1"/>
        <v>0</v>
      </c>
      <c r="H62">
        <v>4368</v>
      </c>
      <c r="I62">
        <f t="shared" si="2"/>
        <v>0</v>
      </c>
      <c r="J62">
        <f t="shared" si="3"/>
        <v>0</v>
      </c>
      <c r="K62">
        <f t="shared" si="4"/>
        <v>0</v>
      </c>
      <c r="L62">
        <v>0.48780062739630531</v>
      </c>
      <c r="M62">
        <v>0</v>
      </c>
      <c r="N62">
        <f t="shared" si="5"/>
        <v>1</v>
      </c>
      <c r="O62">
        <f t="shared" si="6"/>
        <v>0</v>
      </c>
      <c r="P62">
        <f t="shared" si="7"/>
        <v>4688.0595645039775</v>
      </c>
      <c r="Q62">
        <f>P62-B62</f>
        <v>425.05956450397753</v>
      </c>
      <c r="R62">
        <f t="shared" si="8"/>
        <v>425.05956450397753</v>
      </c>
      <c r="S62" s="8">
        <f>R62/B62</f>
        <v>9.9709022872150485E-2</v>
      </c>
      <c r="T62">
        <v>856</v>
      </c>
      <c r="U62">
        <f t="shared" si="9"/>
        <v>7651.0721610715955</v>
      </c>
      <c r="V62">
        <f t="shared" si="10"/>
        <v>15408</v>
      </c>
      <c r="W62">
        <f t="shared" si="11"/>
        <v>425.05956450397753</v>
      </c>
      <c r="X62">
        <f t="shared" si="12"/>
        <v>180675.63337631105</v>
      </c>
      <c r="Y62">
        <f>WEEKDAY(A62,11)</f>
        <v>4</v>
      </c>
    </row>
    <row r="63" spans="1:25" x14ac:dyDescent="0.35">
      <c r="A63" s="1">
        <v>40977</v>
      </c>
      <c r="B63">
        <v>4953</v>
      </c>
      <c r="C63">
        <v>4161.666666666667</v>
      </c>
      <c r="D63">
        <v>4315.2</v>
      </c>
      <c r="E63">
        <v>4592</v>
      </c>
      <c r="F63">
        <f t="shared" si="0"/>
        <v>0</v>
      </c>
      <c r="G63">
        <f t="shared" si="1"/>
        <v>0</v>
      </c>
      <c r="H63">
        <v>4263</v>
      </c>
      <c r="I63">
        <f t="shared" si="2"/>
        <v>0</v>
      </c>
      <c r="J63">
        <f t="shared" si="3"/>
        <v>0</v>
      </c>
      <c r="K63">
        <f t="shared" si="4"/>
        <v>0</v>
      </c>
      <c r="L63">
        <v>0.58016730568142205</v>
      </c>
      <c r="M63">
        <v>0</v>
      </c>
      <c r="N63">
        <f t="shared" si="5"/>
        <v>0</v>
      </c>
      <c r="O63">
        <f t="shared" si="6"/>
        <v>1</v>
      </c>
      <c r="P63">
        <f t="shared" si="7"/>
        <v>4702.1578408840414</v>
      </c>
      <c r="Q63">
        <f>P63-B63</f>
        <v>-250.84215911595857</v>
      </c>
      <c r="R63">
        <f t="shared" si="8"/>
        <v>250.84215911595857</v>
      </c>
      <c r="S63" s="8">
        <f>R63/B63</f>
        <v>5.0644490029468719E-2</v>
      </c>
      <c r="T63">
        <v>336</v>
      </c>
      <c r="U63">
        <f t="shared" si="9"/>
        <v>18060.635456349017</v>
      </c>
      <c r="V63">
        <f t="shared" si="10"/>
        <v>6048</v>
      </c>
      <c r="W63">
        <f t="shared" si="11"/>
        <v>-501.68431823191713</v>
      </c>
      <c r="X63">
        <f t="shared" si="12"/>
        <v>251687.15515982351</v>
      </c>
      <c r="Y63">
        <f>WEEKDAY(A63,11)</f>
        <v>5</v>
      </c>
    </row>
    <row r="64" spans="1:25" x14ac:dyDescent="0.35">
      <c r="A64" s="1">
        <v>40978</v>
      </c>
      <c r="B64">
        <v>5715</v>
      </c>
      <c r="C64">
        <v>4528</v>
      </c>
      <c r="D64">
        <v>4185</v>
      </c>
      <c r="E64">
        <v>5335</v>
      </c>
      <c r="F64">
        <f t="shared" si="0"/>
        <v>0</v>
      </c>
      <c r="G64">
        <f t="shared" si="1"/>
        <v>0</v>
      </c>
      <c r="H64">
        <v>4953</v>
      </c>
      <c r="I64">
        <f t="shared" si="2"/>
        <v>1</v>
      </c>
      <c r="J64">
        <f t="shared" si="3"/>
        <v>0</v>
      </c>
      <c r="K64">
        <f t="shared" si="4"/>
        <v>0</v>
      </c>
      <c r="L64">
        <v>0.58853258975252698</v>
      </c>
      <c r="M64">
        <v>1</v>
      </c>
      <c r="N64">
        <f t="shared" si="5"/>
        <v>0</v>
      </c>
      <c r="O64">
        <f t="shared" si="6"/>
        <v>0</v>
      </c>
      <c r="P64">
        <f t="shared" si="7"/>
        <v>5647.4129712552167</v>
      </c>
      <c r="Q64">
        <f>P64-B64</f>
        <v>-67.587028744783311</v>
      </c>
      <c r="R64">
        <f t="shared" si="8"/>
        <v>67.587028744783311</v>
      </c>
      <c r="S64" s="8">
        <f>R64/B64</f>
        <v>1.182625174886847E-2</v>
      </c>
      <c r="T64">
        <v>704</v>
      </c>
      <c r="U64">
        <f t="shared" si="9"/>
        <v>4866.2660696243984</v>
      </c>
      <c r="V64">
        <f t="shared" si="10"/>
        <v>12672</v>
      </c>
      <c r="W64">
        <f t="shared" si="11"/>
        <v>-135.17405748956662</v>
      </c>
      <c r="X64">
        <f t="shared" si="12"/>
        <v>18272.025818192662</v>
      </c>
      <c r="Y64">
        <f>WEEKDAY(A64,11)</f>
        <v>6</v>
      </c>
    </row>
    <row r="65" spans="1:25" x14ac:dyDescent="0.35">
      <c r="A65" s="1">
        <v>40979</v>
      </c>
      <c r="B65">
        <v>5598</v>
      </c>
      <c r="C65">
        <v>4977</v>
      </c>
      <c r="D65">
        <v>4630.6000000000004</v>
      </c>
      <c r="E65">
        <v>5604</v>
      </c>
      <c r="F65">
        <f t="shared" si="0"/>
        <v>0</v>
      </c>
      <c r="G65">
        <f t="shared" si="1"/>
        <v>0</v>
      </c>
      <c r="H65">
        <v>5715</v>
      </c>
      <c r="I65">
        <f t="shared" si="2"/>
        <v>0</v>
      </c>
      <c r="J65">
        <f t="shared" si="3"/>
        <v>1</v>
      </c>
      <c r="K65">
        <f t="shared" si="4"/>
        <v>0</v>
      </c>
      <c r="L65">
        <v>0.48640641338445451</v>
      </c>
      <c r="M65">
        <v>1</v>
      </c>
      <c r="N65">
        <f t="shared" si="5"/>
        <v>0</v>
      </c>
      <c r="O65">
        <f t="shared" si="6"/>
        <v>0</v>
      </c>
      <c r="P65">
        <f t="shared" si="7"/>
        <v>5952.0903860765566</v>
      </c>
      <c r="Q65">
        <f>P65-B65</f>
        <v>354.09038607655657</v>
      </c>
      <c r="R65">
        <f t="shared" si="8"/>
        <v>354.09038607655657</v>
      </c>
      <c r="S65" s="8">
        <f>R65/B65</f>
        <v>6.3253016448116567E-2</v>
      </c>
      <c r="T65">
        <v>551</v>
      </c>
      <c r="U65">
        <f t="shared" si="9"/>
        <v>6373.6269493780183</v>
      </c>
      <c r="V65">
        <f t="shared" si="10"/>
        <v>9918</v>
      </c>
      <c r="W65">
        <f t="shared" si="11"/>
        <v>354.09038607655657</v>
      </c>
      <c r="X65">
        <f t="shared" si="12"/>
        <v>125380.00151184489</v>
      </c>
      <c r="Y65">
        <f>WEEKDAY(A65,11)</f>
        <v>7</v>
      </c>
    </row>
    <row r="66" spans="1:25" x14ac:dyDescent="0.35">
      <c r="A66" s="1">
        <v>40980</v>
      </c>
      <c r="B66">
        <v>3941</v>
      </c>
      <c r="C66">
        <v>5422</v>
      </c>
      <c r="D66">
        <v>4979.3999999999996</v>
      </c>
      <c r="E66">
        <v>3487</v>
      </c>
      <c r="F66">
        <f t="shared" si="0"/>
        <v>0</v>
      </c>
      <c r="G66">
        <f t="shared" si="1"/>
        <v>0</v>
      </c>
      <c r="H66">
        <v>5598</v>
      </c>
      <c r="I66">
        <f t="shared" si="2"/>
        <v>0</v>
      </c>
      <c r="J66">
        <f t="shared" si="3"/>
        <v>0</v>
      </c>
      <c r="K66">
        <f t="shared" si="4"/>
        <v>1</v>
      </c>
      <c r="L66">
        <v>0.30748228186359938</v>
      </c>
      <c r="M66">
        <v>0</v>
      </c>
      <c r="N66">
        <f t="shared" si="5"/>
        <v>0</v>
      </c>
      <c r="O66">
        <f t="shared" si="6"/>
        <v>0</v>
      </c>
      <c r="P66">
        <f t="shared" si="7"/>
        <v>4976.1174539557733</v>
      </c>
      <c r="Q66">
        <f>P66-B66</f>
        <v>1035.1174539557733</v>
      </c>
      <c r="R66">
        <f t="shared" si="8"/>
        <v>1035.1174539557733</v>
      </c>
      <c r="S66" s="8">
        <f>R66/B66</f>
        <v>0.26265350265307619</v>
      </c>
      <c r="T66">
        <v>1038</v>
      </c>
      <c r="U66">
        <f t="shared" si="9"/>
        <v>18632.114171203917</v>
      </c>
      <c r="V66">
        <f t="shared" si="10"/>
        <v>18684</v>
      </c>
      <c r="W66">
        <f t="shared" si="11"/>
        <v>1035.1174539557733</v>
      </c>
      <c r="X66">
        <f t="shared" si="12"/>
        <v>1071468.1434838823</v>
      </c>
      <c r="Y66">
        <f>WEEKDAY(A66,11)</f>
        <v>1</v>
      </c>
    </row>
    <row r="67" spans="1:25" x14ac:dyDescent="0.35">
      <c r="A67" s="1">
        <v>40981</v>
      </c>
      <c r="B67">
        <v>4048</v>
      </c>
      <c r="C67">
        <v>5084.666666666667</v>
      </c>
      <c r="D67">
        <v>4894</v>
      </c>
      <c r="E67">
        <v>3854</v>
      </c>
      <c r="F67">
        <f t="shared" ref="F67:F130" si="13">IF(Y67=2,1,0)</f>
        <v>1</v>
      </c>
      <c r="G67">
        <f t="shared" ref="G67:G130" si="14">IF(Y67=3,1,0)</f>
        <v>0</v>
      </c>
      <c r="H67">
        <v>3941</v>
      </c>
      <c r="I67">
        <f t="shared" ref="I67:I130" si="15">IF(Y67=6,1,0)</f>
        <v>0</v>
      </c>
      <c r="J67">
        <f t="shared" ref="J67:J130" si="16">IF(Y67=7,1,0)</f>
        <v>0</v>
      </c>
      <c r="K67">
        <f t="shared" ref="K67:K130" si="17">IF(Y67=1,1,0)</f>
        <v>0</v>
      </c>
      <c r="L67">
        <v>0.51243174160566984</v>
      </c>
      <c r="M67">
        <v>0</v>
      </c>
      <c r="N67">
        <f t="shared" ref="N67:N130" si="18">IF(Y67=4,1,0)</f>
        <v>0</v>
      </c>
      <c r="O67">
        <f t="shared" ref="O67:O130" si="19">IF(Y67=5,1,0)</f>
        <v>0</v>
      </c>
      <c r="P67">
        <f t="shared" ref="P67:P130" si="20">$AA$2+SUMPRODUCT(D67:J67,$AB$2:$AH$2)</f>
        <v>4585.8300398723604</v>
      </c>
      <c r="Q67">
        <f>P67-B67</f>
        <v>537.83003987236043</v>
      </c>
      <c r="R67">
        <f t="shared" ref="R67:R130" si="21">ABS(Q67)</f>
        <v>537.83003987236043</v>
      </c>
      <c r="S67" s="8">
        <f>R67/B67</f>
        <v>0.13286315214238154</v>
      </c>
      <c r="T67">
        <v>1060</v>
      </c>
      <c r="U67">
        <f t="shared" ref="U67:U130" si="22">IF(Q67&lt;0,Q67*-72,Q67*18)</f>
        <v>9680.9407177024877</v>
      </c>
      <c r="V67">
        <f t="shared" ref="V67:V130" si="23">T67*18</f>
        <v>19080</v>
      </c>
      <c r="W67">
        <f t="shared" ref="W67:W130" si="24">IF(Q67&lt;0,Q67*2,Q67)</f>
        <v>537.83003987236043</v>
      </c>
      <c r="X67">
        <f t="shared" ref="X67:X130" si="25">W67^2</f>
        <v>289261.1517891048</v>
      </c>
      <c r="Y67">
        <f>WEEKDAY(A67,11)</f>
        <v>2</v>
      </c>
    </row>
    <row r="68" spans="1:25" x14ac:dyDescent="0.35">
      <c r="A68" s="1">
        <v>40982</v>
      </c>
      <c r="B68">
        <v>3883</v>
      </c>
      <c r="C68">
        <v>4529</v>
      </c>
      <c r="D68">
        <v>4851</v>
      </c>
      <c r="E68">
        <v>4368</v>
      </c>
      <c r="F68">
        <f t="shared" si="13"/>
        <v>0</v>
      </c>
      <c r="G68">
        <f t="shared" si="14"/>
        <v>1</v>
      </c>
      <c r="H68">
        <v>4048</v>
      </c>
      <c r="I68">
        <f t="shared" si="15"/>
        <v>0</v>
      </c>
      <c r="J68">
        <f t="shared" si="16"/>
        <v>0</v>
      </c>
      <c r="K68">
        <f t="shared" si="17"/>
        <v>0</v>
      </c>
      <c r="L68">
        <v>0.48082955733705124</v>
      </c>
      <c r="M68">
        <v>0</v>
      </c>
      <c r="N68">
        <f t="shared" si="18"/>
        <v>0</v>
      </c>
      <c r="O68">
        <f t="shared" si="19"/>
        <v>0</v>
      </c>
      <c r="P68">
        <f t="shared" si="20"/>
        <v>4532.7181446428895</v>
      </c>
      <c r="Q68">
        <f>P68-B68</f>
        <v>649.71814464288946</v>
      </c>
      <c r="R68">
        <f t="shared" si="21"/>
        <v>649.71814464288946</v>
      </c>
      <c r="S68" s="8">
        <f>R68/B68</f>
        <v>0.16732375602443714</v>
      </c>
      <c r="T68">
        <v>1181</v>
      </c>
      <c r="U68">
        <f t="shared" si="22"/>
        <v>11694.92660357201</v>
      </c>
      <c r="V68">
        <f t="shared" si="23"/>
        <v>21258</v>
      </c>
      <c r="W68">
        <f t="shared" si="24"/>
        <v>649.71814464288946</v>
      </c>
      <c r="X68">
        <f t="shared" si="25"/>
        <v>422133.66747819865</v>
      </c>
      <c r="Y68">
        <f>WEEKDAY(A68,11)</f>
        <v>3</v>
      </c>
    </row>
    <row r="69" spans="1:25" x14ac:dyDescent="0.35">
      <c r="A69" s="1">
        <v>40983</v>
      </c>
      <c r="B69">
        <v>4491</v>
      </c>
      <c r="C69">
        <v>3957.3333333333335</v>
      </c>
      <c r="D69">
        <v>4637</v>
      </c>
      <c r="E69">
        <v>4263</v>
      </c>
      <c r="F69">
        <f t="shared" si="13"/>
        <v>0</v>
      </c>
      <c r="G69">
        <f t="shared" si="14"/>
        <v>0</v>
      </c>
      <c r="H69">
        <v>3883</v>
      </c>
      <c r="I69">
        <f t="shared" si="15"/>
        <v>0</v>
      </c>
      <c r="J69">
        <f t="shared" si="16"/>
        <v>0</v>
      </c>
      <c r="K69">
        <f t="shared" si="17"/>
        <v>0</v>
      </c>
      <c r="L69">
        <v>0.57064017660044153</v>
      </c>
      <c r="M69">
        <v>0</v>
      </c>
      <c r="N69">
        <f t="shared" si="18"/>
        <v>1</v>
      </c>
      <c r="O69">
        <f t="shared" si="19"/>
        <v>0</v>
      </c>
      <c r="P69">
        <f t="shared" si="20"/>
        <v>4665.4034736836147</v>
      </c>
      <c r="Q69">
        <f>P69-B69</f>
        <v>174.40347368361472</v>
      </c>
      <c r="R69">
        <f t="shared" si="21"/>
        <v>174.40347368361472</v>
      </c>
      <c r="S69" s="8">
        <f>R69/B69</f>
        <v>3.8833995476200117E-2</v>
      </c>
      <c r="T69">
        <v>844</v>
      </c>
      <c r="U69">
        <f t="shared" si="22"/>
        <v>3139.262526305065</v>
      </c>
      <c r="V69">
        <f t="shared" si="23"/>
        <v>15192</v>
      </c>
      <c r="W69">
        <f t="shared" si="24"/>
        <v>174.40347368361472</v>
      </c>
      <c r="X69">
        <f t="shared" si="25"/>
        <v>30416.571632911291</v>
      </c>
      <c r="Y69">
        <f>WEEKDAY(A69,11)</f>
        <v>4</v>
      </c>
    </row>
    <row r="70" spans="1:25" x14ac:dyDescent="0.35">
      <c r="A70" s="1">
        <v>40984</v>
      </c>
      <c r="B70">
        <v>4594</v>
      </c>
      <c r="C70">
        <v>4140.666666666667</v>
      </c>
      <c r="D70">
        <v>4392.2</v>
      </c>
      <c r="E70">
        <v>4953</v>
      </c>
      <c r="F70">
        <f t="shared" si="13"/>
        <v>0</v>
      </c>
      <c r="G70">
        <f t="shared" si="14"/>
        <v>0</v>
      </c>
      <c r="H70">
        <v>4491</v>
      </c>
      <c r="I70">
        <f t="shared" si="15"/>
        <v>0</v>
      </c>
      <c r="J70">
        <f t="shared" si="16"/>
        <v>0</v>
      </c>
      <c r="K70">
        <f t="shared" si="17"/>
        <v>0</v>
      </c>
      <c r="L70">
        <v>0.51196700360171954</v>
      </c>
      <c r="M70">
        <v>0</v>
      </c>
      <c r="N70">
        <f t="shared" si="18"/>
        <v>0</v>
      </c>
      <c r="O70">
        <f t="shared" si="19"/>
        <v>1</v>
      </c>
      <c r="P70">
        <f t="shared" si="20"/>
        <v>4894.073566192209</v>
      </c>
      <c r="Q70">
        <f>P70-B70</f>
        <v>300.073566192209</v>
      </c>
      <c r="R70">
        <f t="shared" si="21"/>
        <v>300.073566192209</v>
      </c>
      <c r="S70" s="8">
        <f>R70/B70</f>
        <v>6.53185821054003E-2</v>
      </c>
      <c r="T70">
        <v>1082</v>
      </c>
      <c r="U70">
        <f t="shared" si="22"/>
        <v>5401.324191459762</v>
      </c>
      <c r="V70">
        <f t="shared" si="23"/>
        <v>19476</v>
      </c>
      <c r="W70">
        <f t="shared" si="24"/>
        <v>300.073566192209</v>
      </c>
      <c r="X70">
        <f t="shared" si="25"/>
        <v>90044.145127310039</v>
      </c>
      <c r="Y70">
        <f>WEEKDAY(A70,11)</f>
        <v>5</v>
      </c>
    </row>
    <row r="71" spans="1:25" x14ac:dyDescent="0.35">
      <c r="A71" s="1">
        <v>40985</v>
      </c>
      <c r="B71">
        <v>4131</v>
      </c>
      <c r="C71">
        <v>4322.666666666667</v>
      </c>
      <c r="D71">
        <v>4191.3999999999996</v>
      </c>
      <c r="E71">
        <v>5715</v>
      </c>
      <c r="F71">
        <f t="shared" si="13"/>
        <v>0</v>
      </c>
      <c r="G71">
        <f t="shared" si="14"/>
        <v>0</v>
      </c>
      <c r="H71">
        <v>4594</v>
      </c>
      <c r="I71">
        <f t="shared" si="15"/>
        <v>1</v>
      </c>
      <c r="J71">
        <f t="shared" si="16"/>
        <v>0</v>
      </c>
      <c r="K71">
        <f t="shared" si="17"/>
        <v>0</v>
      </c>
      <c r="L71">
        <v>0.44620657604275588</v>
      </c>
      <c r="M71">
        <v>1</v>
      </c>
      <c r="N71">
        <f t="shared" si="18"/>
        <v>0</v>
      </c>
      <c r="O71">
        <f t="shared" si="19"/>
        <v>0</v>
      </c>
      <c r="P71">
        <f t="shared" si="20"/>
        <v>5681.5149450335603</v>
      </c>
      <c r="Q71">
        <f>P71-B71</f>
        <v>1550.5149450335603</v>
      </c>
      <c r="R71">
        <f t="shared" si="21"/>
        <v>1550.5149450335603</v>
      </c>
      <c r="S71" s="8">
        <f>R71/B71</f>
        <v>0.37533646696527723</v>
      </c>
      <c r="T71">
        <v>796</v>
      </c>
      <c r="U71">
        <f t="shared" si="22"/>
        <v>27909.269010604083</v>
      </c>
      <c r="V71">
        <f t="shared" si="23"/>
        <v>14328</v>
      </c>
      <c r="W71">
        <f t="shared" si="24"/>
        <v>1550.5149450335603</v>
      </c>
      <c r="X71">
        <f t="shared" si="25"/>
        <v>2404096.5947724245</v>
      </c>
      <c r="Y71">
        <f>WEEKDAY(A71,11)</f>
        <v>6</v>
      </c>
    </row>
    <row r="72" spans="1:25" x14ac:dyDescent="0.35">
      <c r="A72" s="1">
        <v>40986</v>
      </c>
      <c r="B72">
        <v>5677</v>
      </c>
      <c r="C72">
        <v>4405.333333333333</v>
      </c>
      <c r="D72">
        <v>4229.3999999999996</v>
      </c>
      <c r="E72">
        <v>5598</v>
      </c>
      <c r="F72">
        <f t="shared" si="13"/>
        <v>0</v>
      </c>
      <c r="G72">
        <f t="shared" si="14"/>
        <v>0</v>
      </c>
      <c r="H72">
        <v>4131</v>
      </c>
      <c r="I72">
        <f t="shared" si="15"/>
        <v>0</v>
      </c>
      <c r="J72">
        <f t="shared" si="16"/>
        <v>1</v>
      </c>
      <c r="K72">
        <f t="shared" si="17"/>
        <v>0</v>
      </c>
      <c r="L72">
        <v>0.67962123852678058</v>
      </c>
      <c r="M72">
        <v>1</v>
      </c>
      <c r="N72">
        <f t="shared" si="18"/>
        <v>0</v>
      </c>
      <c r="O72">
        <f t="shared" si="19"/>
        <v>0</v>
      </c>
      <c r="P72">
        <f t="shared" si="20"/>
        <v>5414.4017033947348</v>
      </c>
      <c r="Q72">
        <f>P72-B72</f>
        <v>-262.5982966052652</v>
      </c>
      <c r="R72">
        <f t="shared" si="21"/>
        <v>262.5982966052652</v>
      </c>
      <c r="S72" s="8">
        <f>R72/B72</f>
        <v>4.6256525736351105E-2</v>
      </c>
      <c r="T72">
        <v>1262</v>
      </c>
      <c r="U72">
        <f t="shared" si="22"/>
        <v>18907.077355579095</v>
      </c>
      <c r="V72">
        <f t="shared" si="23"/>
        <v>22716</v>
      </c>
      <c r="W72">
        <f t="shared" si="24"/>
        <v>-525.19659321053041</v>
      </c>
      <c r="X72">
        <f t="shared" si="25"/>
        <v>275831.46151994733</v>
      </c>
      <c r="Y72">
        <f>WEEKDAY(A72,11)</f>
        <v>7</v>
      </c>
    </row>
    <row r="73" spans="1:25" x14ac:dyDescent="0.35">
      <c r="A73" s="1">
        <v>40987</v>
      </c>
      <c r="B73">
        <v>3805</v>
      </c>
      <c r="C73">
        <v>4800.666666666667</v>
      </c>
      <c r="D73">
        <v>4555.2</v>
      </c>
      <c r="E73">
        <v>3941</v>
      </c>
      <c r="F73">
        <f t="shared" si="13"/>
        <v>0</v>
      </c>
      <c r="G73">
        <f t="shared" si="14"/>
        <v>0</v>
      </c>
      <c r="H73">
        <v>5677</v>
      </c>
      <c r="I73">
        <f t="shared" si="15"/>
        <v>0</v>
      </c>
      <c r="J73">
        <f t="shared" si="16"/>
        <v>0</v>
      </c>
      <c r="K73">
        <f t="shared" si="17"/>
        <v>1</v>
      </c>
      <c r="L73">
        <v>0.2825026141512722</v>
      </c>
      <c r="M73">
        <v>0</v>
      </c>
      <c r="N73">
        <f t="shared" si="18"/>
        <v>0</v>
      </c>
      <c r="O73">
        <f t="shared" si="19"/>
        <v>0</v>
      </c>
      <c r="P73">
        <f t="shared" si="20"/>
        <v>4935.9719434789531</v>
      </c>
      <c r="Q73">
        <f>P73-B73</f>
        <v>1130.9719434789531</v>
      </c>
      <c r="R73">
        <f t="shared" si="21"/>
        <v>1130.9719434789531</v>
      </c>
      <c r="S73" s="8">
        <f>R73/B73</f>
        <v>0.29723309946884446</v>
      </c>
      <c r="T73">
        <v>940</v>
      </c>
      <c r="U73">
        <f t="shared" si="22"/>
        <v>20357.494982621156</v>
      </c>
      <c r="V73">
        <f t="shared" si="23"/>
        <v>16920</v>
      </c>
      <c r="W73">
        <f t="shared" si="24"/>
        <v>1130.9719434789531</v>
      </c>
      <c r="X73">
        <f t="shared" si="25"/>
        <v>1279097.5369365604</v>
      </c>
      <c r="Y73">
        <f>WEEKDAY(A73,11)</f>
        <v>1</v>
      </c>
    </row>
    <row r="74" spans="1:25" x14ac:dyDescent="0.35">
      <c r="A74" s="1">
        <v>40988</v>
      </c>
      <c r="B74">
        <v>4395</v>
      </c>
      <c r="C74">
        <v>4537.666666666667</v>
      </c>
      <c r="D74">
        <v>4539.6000000000004</v>
      </c>
      <c r="E74">
        <v>4048</v>
      </c>
      <c r="F74">
        <f t="shared" si="13"/>
        <v>1</v>
      </c>
      <c r="G74">
        <f t="shared" si="14"/>
        <v>0</v>
      </c>
      <c r="H74">
        <v>3805</v>
      </c>
      <c r="I74">
        <f t="shared" si="15"/>
        <v>0</v>
      </c>
      <c r="J74">
        <f t="shared" si="16"/>
        <v>0</v>
      </c>
      <c r="K74">
        <f t="shared" si="17"/>
        <v>0</v>
      </c>
      <c r="L74">
        <v>0.56854885558266532</v>
      </c>
      <c r="M74">
        <v>0</v>
      </c>
      <c r="N74">
        <f t="shared" si="18"/>
        <v>0</v>
      </c>
      <c r="O74">
        <f t="shared" si="19"/>
        <v>0</v>
      </c>
      <c r="P74">
        <f t="shared" si="20"/>
        <v>4452.5594475340931</v>
      </c>
      <c r="Q74">
        <f>P74-B74</f>
        <v>57.559447534093124</v>
      </c>
      <c r="R74">
        <f t="shared" si="21"/>
        <v>57.559447534093124</v>
      </c>
      <c r="S74" s="8">
        <f>R74/B74</f>
        <v>1.3096575093081484E-2</v>
      </c>
      <c r="T74">
        <v>675</v>
      </c>
      <c r="U74">
        <f t="shared" si="22"/>
        <v>1036.0700556136762</v>
      </c>
      <c r="V74">
        <f t="shared" si="23"/>
        <v>12150</v>
      </c>
      <c r="W74">
        <f t="shared" si="24"/>
        <v>57.559447534093124</v>
      </c>
      <c r="X74">
        <f t="shared" si="25"/>
        <v>3313.0900004300188</v>
      </c>
      <c r="Y74">
        <f>WEEKDAY(A74,11)</f>
        <v>2</v>
      </c>
    </row>
    <row r="75" spans="1:25" x14ac:dyDescent="0.35">
      <c r="A75" s="1">
        <v>40989</v>
      </c>
      <c r="B75">
        <v>5026</v>
      </c>
      <c r="C75">
        <v>4625.666666666667</v>
      </c>
      <c r="D75">
        <v>4520.3999999999996</v>
      </c>
      <c r="E75">
        <v>3883</v>
      </c>
      <c r="F75">
        <f t="shared" si="13"/>
        <v>0</v>
      </c>
      <c r="G75">
        <f t="shared" si="14"/>
        <v>1</v>
      </c>
      <c r="H75">
        <v>4395</v>
      </c>
      <c r="I75">
        <f t="shared" si="15"/>
        <v>0</v>
      </c>
      <c r="J75">
        <f t="shared" si="16"/>
        <v>0</v>
      </c>
      <c r="K75">
        <f t="shared" si="17"/>
        <v>0</v>
      </c>
      <c r="L75">
        <v>0.57331242012315553</v>
      </c>
      <c r="M75">
        <v>0</v>
      </c>
      <c r="N75">
        <f t="shared" si="18"/>
        <v>0</v>
      </c>
      <c r="O75">
        <f t="shared" si="19"/>
        <v>0</v>
      </c>
      <c r="P75">
        <f t="shared" si="20"/>
        <v>4318.8820219177524</v>
      </c>
      <c r="Q75">
        <f>P75-B75</f>
        <v>-707.11797808224765</v>
      </c>
      <c r="R75">
        <f t="shared" si="21"/>
        <v>707.11797808224765</v>
      </c>
      <c r="S75" s="8">
        <f>R75/B75</f>
        <v>0.1406919972308491</v>
      </c>
      <c r="T75">
        <v>707</v>
      </c>
      <c r="U75">
        <f t="shared" si="22"/>
        <v>50912.494421921831</v>
      </c>
      <c r="V75">
        <f t="shared" si="23"/>
        <v>12726</v>
      </c>
      <c r="W75">
        <f t="shared" si="24"/>
        <v>-1414.2359561644953</v>
      </c>
      <c r="X75">
        <f t="shared" si="25"/>
        <v>2000063.3397085043</v>
      </c>
      <c r="Y75">
        <f>WEEKDAY(A75,11)</f>
        <v>3</v>
      </c>
    </row>
    <row r="76" spans="1:25" x14ac:dyDescent="0.35">
      <c r="A76" s="1">
        <v>40990</v>
      </c>
      <c r="B76">
        <v>4975</v>
      </c>
      <c r="C76">
        <v>4408.666666666667</v>
      </c>
      <c r="D76">
        <v>4606.8</v>
      </c>
      <c r="E76">
        <v>4491</v>
      </c>
      <c r="F76">
        <f t="shared" si="13"/>
        <v>0</v>
      </c>
      <c r="G76">
        <f t="shared" si="14"/>
        <v>0</v>
      </c>
      <c r="H76">
        <v>5026</v>
      </c>
      <c r="I76">
        <f t="shared" si="15"/>
        <v>0</v>
      </c>
      <c r="J76">
        <f t="shared" si="16"/>
        <v>0</v>
      </c>
      <c r="K76">
        <f t="shared" si="17"/>
        <v>0</v>
      </c>
      <c r="L76">
        <v>0.49407459044963403</v>
      </c>
      <c r="M76">
        <v>0</v>
      </c>
      <c r="N76">
        <f t="shared" si="18"/>
        <v>1</v>
      </c>
      <c r="O76">
        <f t="shared" si="19"/>
        <v>0</v>
      </c>
      <c r="P76">
        <f t="shared" si="20"/>
        <v>4974.9710779481738</v>
      </c>
      <c r="Q76">
        <f>P76-B76</f>
        <v>-2.8922051826157258E-2</v>
      </c>
      <c r="R76">
        <f t="shared" si="21"/>
        <v>2.8922051826157258E-2</v>
      </c>
      <c r="S76" s="8">
        <f>R76/B76</f>
        <v>5.8134777540014585E-6</v>
      </c>
      <c r="T76">
        <v>449</v>
      </c>
      <c r="U76">
        <f t="shared" si="22"/>
        <v>2.0823877314833226</v>
      </c>
      <c r="V76">
        <f t="shared" si="23"/>
        <v>8082</v>
      </c>
      <c r="W76">
        <f t="shared" si="24"/>
        <v>-5.7844103652314516E-2</v>
      </c>
      <c r="X76">
        <f t="shared" si="25"/>
        <v>3.3459403273397056E-3</v>
      </c>
      <c r="Y76">
        <f>WEEKDAY(A76,11)</f>
        <v>4</v>
      </c>
    </row>
    <row r="77" spans="1:25" x14ac:dyDescent="0.35">
      <c r="A77" s="1">
        <v>40991</v>
      </c>
      <c r="B77">
        <v>5295</v>
      </c>
      <c r="C77">
        <v>4798.666666666667</v>
      </c>
      <c r="D77">
        <v>4775.6000000000004</v>
      </c>
      <c r="E77">
        <v>4594</v>
      </c>
      <c r="F77">
        <f t="shared" si="13"/>
        <v>0</v>
      </c>
      <c r="G77">
        <f t="shared" si="14"/>
        <v>0</v>
      </c>
      <c r="H77">
        <v>4975</v>
      </c>
      <c r="I77">
        <f t="shared" si="15"/>
        <v>0</v>
      </c>
      <c r="J77">
        <f t="shared" si="16"/>
        <v>0</v>
      </c>
      <c r="K77">
        <f t="shared" si="17"/>
        <v>0</v>
      </c>
      <c r="L77">
        <v>0.53717904031602182</v>
      </c>
      <c r="M77">
        <v>0</v>
      </c>
      <c r="N77">
        <f t="shared" si="18"/>
        <v>0</v>
      </c>
      <c r="O77">
        <f t="shared" si="19"/>
        <v>1</v>
      </c>
      <c r="P77">
        <f t="shared" si="20"/>
        <v>5069.9254061921747</v>
      </c>
      <c r="Q77">
        <f>P77-B77</f>
        <v>-225.07459380782529</v>
      </c>
      <c r="R77">
        <f t="shared" si="21"/>
        <v>225.07459380782529</v>
      </c>
      <c r="S77" s="8">
        <f>R77/B77</f>
        <v>4.2507005440571351E-2</v>
      </c>
      <c r="T77">
        <v>942</v>
      </c>
      <c r="U77">
        <f t="shared" si="22"/>
        <v>16205.370754163421</v>
      </c>
      <c r="V77">
        <f t="shared" si="23"/>
        <v>16956</v>
      </c>
      <c r="W77">
        <f t="shared" si="24"/>
        <v>-450.14918761565059</v>
      </c>
      <c r="X77">
        <f t="shared" si="25"/>
        <v>202634.29111103021</v>
      </c>
      <c r="Y77">
        <f>WEEKDAY(A77,11)</f>
        <v>5</v>
      </c>
    </row>
    <row r="78" spans="1:25" x14ac:dyDescent="0.35">
      <c r="A78" s="1">
        <v>40992</v>
      </c>
      <c r="B78">
        <v>5167</v>
      </c>
      <c r="C78">
        <v>5098.666666666667</v>
      </c>
      <c r="D78">
        <v>4699.2</v>
      </c>
      <c r="E78">
        <v>4131</v>
      </c>
      <c r="F78">
        <f t="shared" si="13"/>
        <v>0</v>
      </c>
      <c r="G78">
        <f t="shared" si="14"/>
        <v>0</v>
      </c>
      <c r="H78">
        <v>5295</v>
      </c>
      <c r="I78">
        <f t="shared" si="15"/>
        <v>1</v>
      </c>
      <c r="J78">
        <f t="shared" si="16"/>
        <v>0</v>
      </c>
      <c r="K78">
        <f t="shared" si="17"/>
        <v>0</v>
      </c>
      <c r="L78">
        <v>0.48512838387359125</v>
      </c>
      <c r="M78">
        <v>1</v>
      </c>
      <c r="N78">
        <f t="shared" si="18"/>
        <v>0</v>
      </c>
      <c r="O78">
        <f t="shared" si="19"/>
        <v>0</v>
      </c>
      <c r="P78">
        <f t="shared" si="20"/>
        <v>5602.0813249059411</v>
      </c>
      <c r="Q78">
        <f>P78-B78</f>
        <v>435.08132490594107</v>
      </c>
      <c r="R78">
        <f t="shared" si="21"/>
        <v>435.08132490594107</v>
      </c>
      <c r="S78" s="8">
        <f>R78/B78</f>
        <v>8.4203856184621839E-2</v>
      </c>
      <c r="T78">
        <v>779</v>
      </c>
      <c r="U78">
        <f t="shared" si="22"/>
        <v>7831.4638483069393</v>
      </c>
      <c r="V78">
        <f t="shared" si="23"/>
        <v>14022</v>
      </c>
      <c r="W78">
        <f t="shared" si="24"/>
        <v>435.08132490594107</v>
      </c>
      <c r="X78">
        <f t="shared" si="25"/>
        <v>189295.75928190906</v>
      </c>
      <c r="Y78">
        <f>WEEKDAY(A78,11)</f>
        <v>6</v>
      </c>
    </row>
    <row r="79" spans="1:25" x14ac:dyDescent="0.35">
      <c r="A79" s="1">
        <v>40993</v>
      </c>
      <c r="B79">
        <v>5166</v>
      </c>
      <c r="C79">
        <v>5145.666666666667</v>
      </c>
      <c r="D79">
        <v>4971.6000000000004</v>
      </c>
      <c r="E79">
        <v>5677</v>
      </c>
      <c r="F79">
        <f t="shared" si="13"/>
        <v>0</v>
      </c>
      <c r="G79">
        <f t="shared" si="14"/>
        <v>0</v>
      </c>
      <c r="H79">
        <v>5167</v>
      </c>
      <c r="I79">
        <f t="shared" si="15"/>
        <v>0</v>
      </c>
      <c r="J79">
        <f t="shared" si="16"/>
        <v>1</v>
      </c>
      <c r="K79">
        <f t="shared" si="17"/>
        <v>0</v>
      </c>
      <c r="L79">
        <v>0.49988381549901245</v>
      </c>
      <c r="M79">
        <v>1</v>
      </c>
      <c r="N79">
        <f t="shared" si="18"/>
        <v>0</v>
      </c>
      <c r="O79">
        <f t="shared" si="19"/>
        <v>0</v>
      </c>
      <c r="P79">
        <f t="shared" si="20"/>
        <v>6004.4837147383396</v>
      </c>
      <c r="Q79">
        <f>P79-B79</f>
        <v>838.48371473833959</v>
      </c>
      <c r="R79">
        <f t="shared" si="21"/>
        <v>838.48371473833959</v>
      </c>
      <c r="S79" s="8">
        <f>R79/B79</f>
        <v>0.16230811357691435</v>
      </c>
      <c r="T79">
        <v>1077</v>
      </c>
      <c r="U79">
        <f t="shared" si="22"/>
        <v>15092.706865290113</v>
      </c>
      <c r="V79">
        <f t="shared" si="23"/>
        <v>19386</v>
      </c>
      <c r="W79">
        <f t="shared" si="24"/>
        <v>838.48371473833959</v>
      </c>
      <c r="X79">
        <f t="shared" si="25"/>
        <v>703054.93988140521</v>
      </c>
      <c r="Y79">
        <f>WEEKDAY(A79,11)</f>
        <v>7</v>
      </c>
    </row>
    <row r="80" spans="1:25" x14ac:dyDescent="0.35">
      <c r="A80" s="1">
        <v>40994</v>
      </c>
      <c r="B80">
        <v>2709</v>
      </c>
      <c r="C80">
        <v>5209.333333333333</v>
      </c>
      <c r="D80">
        <v>5125.8</v>
      </c>
      <c r="E80">
        <v>3805</v>
      </c>
      <c r="F80">
        <f t="shared" si="13"/>
        <v>0</v>
      </c>
      <c r="G80">
        <f t="shared" si="14"/>
        <v>0</v>
      </c>
      <c r="H80">
        <v>5166</v>
      </c>
      <c r="I80">
        <f t="shared" si="15"/>
        <v>0</v>
      </c>
      <c r="J80">
        <f t="shared" si="16"/>
        <v>0</v>
      </c>
      <c r="K80">
        <f t="shared" si="17"/>
        <v>1</v>
      </c>
      <c r="L80">
        <v>0.21453468107354479</v>
      </c>
      <c r="M80">
        <v>0</v>
      </c>
      <c r="N80">
        <f t="shared" si="18"/>
        <v>0</v>
      </c>
      <c r="O80">
        <f t="shared" si="19"/>
        <v>0</v>
      </c>
      <c r="P80">
        <f t="shared" si="20"/>
        <v>5038.7648248715877</v>
      </c>
      <c r="Q80">
        <f>P80-B80</f>
        <v>2329.7648248715877</v>
      </c>
      <c r="R80">
        <f t="shared" si="21"/>
        <v>2329.7648248715877</v>
      </c>
      <c r="S80" s="8">
        <f>R80/B80</f>
        <v>0.86000916385071524</v>
      </c>
      <c r="T80">
        <v>1196</v>
      </c>
      <c r="U80">
        <f t="shared" si="22"/>
        <v>41935.766847688581</v>
      </c>
      <c r="V80">
        <f t="shared" si="23"/>
        <v>21528</v>
      </c>
      <c r="W80">
        <f t="shared" si="24"/>
        <v>2329.7648248715877</v>
      </c>
      <c r="X80">
        <f t="shared" si="25"/>
        <v>5427804.1392089399</v>
      </c>
      <c r="Y80">
        <f>WEEKDAY(A80,11)</f>
        <v>1</v>
      </c>
    </row>
    <row r="81" spans="1:25" x14ac:dyDescent="0.35">
      <c r="A81" s="1">
        <v>40995</v>
      </c>
      <c r="B81">
        <v>4628.5</v>
      </c>
      <c r="C81">
        <v>4347.333333333333</v>
      </c>
      <c r="D81">
        <v>4662.3999999999996</v>
      </c>
      <c r="E81">
        <v>4395</v>
      </c>
      <c r="F81">
        <f t="shared" si="13"/>
        <v>1</v>
      </c>
      <c r="G81">
        <f t="shared" si="14"/>
        <v>0</v>
      </c>
      <c r="H81">
        <v>2709</v>
      </c>
      <c r="I81">
        <f t="shared" si="15"/>
        <v>0</v>
      </c>
      <c r="J81">
        <f t="shared" si="16"/>
        <v>0</v>
      </c>
      <c r="K81">
        <f t="shared" si="17"/>
        <v>0</v>
      </c>
      <c r="L81">
        <v>0.72301614964563732</v>
      </c>
      <c r="M81">
        <v>0</v>
      </c>
      <c r="N81">
        <f t="shared" si="18"/>
        <v>0</v>
      </c>
      <c r="O81">
        <f t="shared" si="19"/>
        <v>0</v>
      </c>
      <c r="P81">
        <f t="shared" si="20"/>
        <v>4364.2670452745915</v>
      </c>
      <c r="Q81">
        <f>P81-B81</f>
        <v>-264.23295472540849</v>
      </c>
      <c r="R81">
        <f t="shared" si="21"/>
        <v>264.23295472540849</v>
      </c>
      <c r="S81" s="8">
        <f>R81/B81</f>
        <v>5.7088247753140003E-2</v>
      </c>
      <c r="T81">
        <v>1683</v>
      </c>
      <c r="U81">
        <f t="shared" si="22"/>
        <v>19024.772740229411</v>
      </c>
      <c r="V81">
        <f t="shared" si="23"/>
        <v>30294</v>
      </c>
      <c r="W81">
        <f t="shared" si="24"/>
        <v>-528.46590945081698</v>
      </c>
      <c r="X81">
        <f t="shared" si="25"/>
        <v>279276.21745167911</v>
      </c>
      <c r="Y81">
        <f>WEEKDAY(A81,11)</f>
        <v>2</v>
      </c>
    </row>
    <row r="82" spans="1:25" x14ac:dyDescent="0.35">
      <c r="A82" s="1">
        <v>40996</v>
      </c>
      <c r="B82">
        <v>2723</v>
      </c>
      <c r="C82">
        <v>4167.833333333333</v>
      </c>
      <c r="D82">
        <v>4593.1000000000004</v>
      </c>
      <c r="E82">
        <v>5026</v>
      </c>
      <c r="F82">
        <f t="shared" si="13"/>
        <v>0</v>
      </c>
      <c r="G82">
        <f t="shared" si="14"/>
        <v>1</v>
      </c>
      <c r="H82">
        <v>4628.5</v>
      </c>
      <c r="I82">
        <f t="shared" si="15"/>
        <v>0</v>
      </c>
      <c r="J82">
        <f t="shared" si="16"/>
        <v>0</v>
      </c>
      <c r="K82">
        <f t="shared" si="17"/>
        <v>0</v>
      </c>
      <c r="L82">
        <v>0.27861043336818869</v>
      </c>
      <c r="M82">
        <v>0</v>
      </c>
      <c r="N82">
        <f t="shared" si="18"/>
        <v>0</v>
      </c>
      <c r="O82">
        <f t="shared" si="19"/>
        <v>0</v>
      </c>
      <c r="P82">
        <f t="shared" si="20"/>
        <v>4739.9132771823552</v>
      </c>
      <c r="Q82">
        <f>P82-B82</f>
        <v>2016.9132771823552</v>
      </c>
      <c r="R82">
        <f t="shared" si="21"/>
        <v>2016.9132771823552</v>
      </c>
      <c r="S82" s="8">
        <f>R82/B82</f>
        <v>0.74069529092264241</v>
      </c>
      <c r="T82">
        <v>1188</v>
      </c>
      <c r="U82">
        <f t="shared" si="22"/>
        <v>36304.438989282397</v>
      </c>
      <c r="V82">
        <f t="shared" si="23"/>
        <v>21384</v>
      </c>
      <c r="W82">
        <f t="shared" si="24"/>
        <v>2016.9132771823552</v>
      </c>
      <c r="X82">
        <f t="shared" si="25"/>
        <v>4067939.1676744679</v>
      </c>
      <c r="Y82">
        <f>WEEKDAY(A82,11)</f>
        <v>3</v>
      </c>
    </row>
    <row r="83" spans="1:25" x14ac:dyDescent="0.35">
      <c r="A83" s="1">
        <v>40997</v>
      </c>
      <c r="B83">
        <v>3348</v>
      </c>
      <c r="C83">
        <v>3353.5</v>
      </c>
      <c r="D83">
        <v>4078.7</v>
      </c>
      <c r="E83">
        <v>4975</v>
      </c>
      <c r="F83">
        <f t="shared" si="13"/>
        <v>0</v>
      </c>
      <c r="G83">
        <f t="shared" si="14"/>
        <v>0</v>
      </c>
      <c r="H83">
        <v>2723</v>
      </c>
      <c r="I83">
        <f t="shared" si="15"/>
        <v>0</v>
      </c>
      <c r="J83">
        <f t="shared" si="16"/>
        <v>0</v>
      </c>
      <c r="K83">
        <f t="shared" si="17"/>
        <v>0</v>
      </c>
      <c r="L83">
        <v>0.57261531311723013</v>
      </c>
      <c r="M83">
        <v>0</v>
      </c>
      <c r="N83">
        <f t="shared" si="18"/>
        <v>1</v>
      </c>
      <c r="O83">
        <f t="shared" si="19"/>
        <v>0</v>
      </c>
      <c r="P83">
        <f t="shared" si="20"/>
        <v>4362.9193611831342</v>
      </c>
      <c r="Q83">
        <f>P83-B83</f>
        <v>1014.9193611831342</v>
      </c>
      <c r="R83">
        <f t="shared" si="21"/>
        <v>1014.9193611831342</v>
      </c>
      <c r="S83" s="8">
        <f>R83/B83</f>
        <v>0.30314198362698158</v>
      </c>
      <c r="T83">
        <v>303</v>
      </c>
      <c r="U83">
        <f t="shared" si="22"/>
        <v>18268.548501296416</v>
      </c>
      <c r="V83">
        <f t="shared" si="23"/>
        <v>5454</v>
      </c>
      <c r="W83">
        <f t="shared" si="24"/>
        <v>1014.9193611831342</v>
      </c>
      <c r="X83">
        <f t="shared" si="25"/>
        <v>1030061.3097043813</v>
      </c>
      <c r="Y83">
        <f>WEEKDAY(A83,11)</f>
        <v>4</v>
      </c>
    </row>
    <row r="84" spans="1:25" x14ac:dyDescent="0.35">
      <c r="A84" s="1">
        <v>40998</v>
      </c>
      <c r="B84">
        <v>4623</v>
      </c>
      <c r="C84">
        <v>3566.5</v>
      </c>
      <c r="D84">
        <v>3714.9</v>
      </c>
      <c r="E84">
        <v>5295</v>
      </c>
      <c r="F84">
        <f t="shared" si="13"/>
        <v>0</v>
      </c>
      <c r="G84">
        <f t="shared" si="14"/>
        <v>0</v>
      </c>
      <c r="H84">
        <v>3348</v>
      </c>
      <c r="I84">
        <f t="shared" si="15"/>
        <v>0</v>
      </c>
      <c r="J84">
        <f t="shared" si="16"/>
        <v>0</v>
      </c>
      <c r="K84">
        <f t="shared" si="17"/>
        <v>0</v>
      </c>
      <c r="L84">
        <v>0.64813523875914958</v>
      </c>
      <c r="M84">
        <v>0</v>
      </c>
      <c r="N84">
        <f t="shared" si="18"/>
        <v>0</v>
      </c>
      <c r="O84">
        <f t="shared" si="19"/>
        <v>1</v>
      </c>
      <c r="P84">
        <f t="shared" si="20"/>
        <v>4433.0017172564494</v>
      </c>
      <c r="Q84">
        <f>P84-B84</f>
        <v>-189.99828274355059</v>
      </c>
      <c r="R84">
        <f t="shared" si="21"/>
        <v>189.99828274355059</v>
      </c>
      <c r="S84" s="8">
        <f>R84/B84</f>
        <v>4.1098482098972655E-2</v>
      </c>
      <c r="T84">
        <v>1091</v>
      </c>
      <c r="U84">
        <f t="shared" si="22"/>
        <v>13679.876357535642</v>
      </c>
      <c r="V84">
        <f t="shared" si="23"/>
        <v>19638</v>
      </c>
      <c r="W84">
        <f t="shared" si="24"/>
        <v>-379.99656548710118</v>
      </c>
      <c r="X84">
        <f t="shared" si="25"/>
        <v>144397.38978199277</v>
      </c>
      <c r="Y84">
        <f>WEEKDAY(A84,11)</f>
        <v>5</v>
      </c>
    </row>
    <row r="85" spans="1:25" x14ac:dyDescent="0.35">
      <c r="A85" s="1">
        <v>40999</v>
      </c>
      <c r="B85">
        <v>4037</v>
      </c>
      <c r="C85">
        <v>3564.6666666666665</v>
      </c>
      <c r="D85">
        <v>3606.3</v>
      </c>
      <c r="E85">
        <v>5167</v>
      </c>
      <c r="F85">
        <f t="shared" si="13"/>
        <v>0</v>
      </c>
      <c r="G85">
        <f t="shared" si="14"/>
        <v>0</v>
      </c>
      <c r="H85">
        <v>4623</v>
      </c>
      <c r="I85">
        <f t="shared" si="15"/>
        <v>1</v>
      </c>
      <c r="J85">
        <f t="shared" si="16"/>
        <v>0</v>
      </c>
      <c r="K85">
        <f t="shared" si="17"/>
        <v>0</v>
      </c>
      <c r="L85">
        <v>0.43191588242128498</v>
      </c>
      <c r="M85">
        <v>1</v>
      </c>
      <c r="N85">
        <f t="shared" si="18"/>
        <v>0</v>
      </c>
      <c r="O85">
        <f t="shared" si="19"/>
        <v>0</v>
      </c>
      <c r="P85">
        <f t="shared" si="20"/>
        <v>5263.1335420223704</v>
      </c>
      <c r="Q85">
        <f>P85-B85</f>
        <v>1226.1335420223704</v>
      </c>
      <c r="R85">
        <f t="shared" si="21"/>
        <v>1226.1335420223704</v>
      </c>
      <c r="S85" s="8">
        <f>R85/B85</f>
        <v>0.30372393906920248</v>
      </c>
      <c r="T85">
        <v>1018</v>
      </c>
      <c r="U85">
        <f t="shared" si="22"/>
        <v>22070.403756402666</v>
      </c>
      <c r="V85">
        <f t="shared" si="23"/>
        <v>18324</v>
      </c>
      <c r="W85">
        <f t="shared" si="24"/>
        <v>1226.1335420223704</v>
      </c>
      <c r="X85">
        <f t="shared" si="25"/>
        <v>1503403.462872324</v>
      </c>
      <c r="Y85">
        <f>WEEKDAY(A85,11)</f>
        <v>6</v>
      </c>
    </row>
    <row r="86" spans="1:25" x14ac:dyDescent="0.35">
      <c r="A86" s="1">
        <v>41000</v>
      </c>
      <c r="B86">
        <v>4088</v>
      </c>
      <c r="C86">
        <v>4002.6666666666665</v>
      </c>
      <c r="D86">
        <v>3871.9</v>
      </c>
      <c r="E86">
        <v>5166</v>
      </c>
      <c r="F86">
        <f t="shared" si="13"/>
        <v>0</v>
      </c>
      <c r="G86">
        <f t="shared" si="14"/>
        <v>0</v>
      </c>
      <c r="H86">
        <v>4037</v>
      </c>
      <c r="I86">
        <f t="shared" si="15"/>
        <v>0</v>
      </c>
      <c r="J86">
        <f t="shared" si="16"/>
        <v>1</v>
      </c>
      <c r="K86">
        <f t="shared" si="17"/>
        <v>0</v>
      </c>
      <c r="L86">
        <v>0.50592540955036602</v>
      </c>
      <c r="M86">
        <v>1</v>
      </c>
      <c r="N86">
        <f t="shared" si="18"/>
        <v>0</v>
      </c>
      <c r="O86">
        <f t="shared" si="19"/>
        <v>0</v>
      </c>
      <c r="P86">
        <f t="shared" si="20"/>
        <v>5105.1716968948331</v>
      </c>
      <c r="Q86">
        <f>P86-B86</f>
        <v>1017.1716968948331</v>
      </c>
      <c r="R86">
        <f t="shared" si="21"/>
        <v>1017.1716968948331</v>
      </c>
      <c r="S86" s="8">
        <f>R86/B86</f>
        <v>0.24881890824237599</v>
      </c>
      <c r="T86">
        <v>589</v>
      </c>
      <c r="U86">
        <f t="shared" si="22"/>
        <v>18309.090544106995</v>
      </c>
      <c r="V86">
        <f t="shared" si="23"/>
        <v>10602</v>
      </c>
      <c r="W86">
        <f t="shared" si="24"/>
        <v>1017.1716968948331</v>
      </c>
      <c r="X86">
        <f t="shared" si="25"/>
        <v>1034638.2609639142</v>
      </c>
      <c r="Y86">
        <f>WEEKDAY(A86,11)</f>
        <v>7</v>
      </c>
    </row>
    <row r="87" spans="1:25" x14ac:dyDescent="0.35">
      <c r="A87" s="1">
        <v>41001</v>
      </c>
      <c r="B87">
        <v>4628.5</v>
      </c>
      <c r="C87">
        <v>4249.333333333333</v>
      </c>
      <c r="D87">
        <v>3763.8</v>
      </c>
      <c r="E87">
        <v>2709</v>
      </c>
      <c r="F87">
        <f t="shared" si="13"/>
        <v>0</v>
      </c>
      <c r="G87">
        <f t="shared" si="14"/>
        <v>0</v>
      </c>
      <c r="H87">
        <v>4088</v>
      </c>
      <c r="I87">
        <f t="shared" si="15"/>
        <v>0</v>
      </c>
      <c r="J87">
        <f t="shared" si="16"/>
        <v>0</v>
      </c>
      <c r="K87">
        <f t="shared" si="17"/>
        <v>1</v>
      </c>
      <c r="L87">
        <v>0.5627977227837806</v>
      </c>
      <c r="M87">
        <v>0</v>
      </c>
      <c r="N87">
        <f t="shared" si="18"/>
        <v>0</v>
      </c>
      <c r="O87">
        <f t="shared" si="19"/>
        <v>0</v>
      </c>
      <c r="P87">
        <f t="shared" si="20"/>
        <v>3860.9073432474697</v>
      </c>
      <c r="Q87">
        <f>P87-B87</f>
        <v>-767.59265675253027</v>
      </c>
      <c r="R87">
        <f t="shared" si="21"/>
        <v>767.59265675253027</v>
      </c>
      <c r="S87" s="8">
        <f>R87/B87</f>
        <v>0.16584047893540677</v>
      </c>
      <c r="T87">
        <v>1122</v>
      </c>
      <c r="U87">
        <f t="shared" si="22"/>
        <v>55266.67128618218</v>
      </c>
      <c r="V87">
        <f t="shared" si="23"/>
        <v>20196</v>
      </c>
      <c r="W87">
        <f t="shared" si="24"/>
        <v>-1535.1853135050605</v>
      </c>
      <c r="X87">
        <f t="shared" si="25"/>
        <v>2356793.9468016312</v>
      </c>
      <c r="Y87">
        <f>WEEKDAY(A87,11)</f>
        <v>1</v>
      </c>
    </row>
    <row r="88" spans="1:25" x14ac:dyDescent="0.35">
      <c r="A88" s="1">
        <v>41002</v>
      </c>
      <c r="B88">
        <v>3023</v>
      </c>
      <c r="C88">
        <v>4251.166666666667</v>
      </c>
      <c r="D88">
        <v>4144.8999999999996</v>
      </c>
      <c r="E88">
        <v>4628.5</v>
      </c>
      <c r="F88">
        <f t="shared" si="13"/>
        <v>1</v>
      </c>
      <c r="G88">
        <f t="shared" si="14"/>
        <v>0</v>
      </c>
      <c r="H88">
        <v>4628.5</v>
      </c>
      <c r="I88">
        <f t="shared" si="15"/>
        <v>0</v>
      </c>
      <c r="J88">
        <f t="shared" si="16"/>
        <v>0</v>
      </c>
      <c r="K88">
        <f t="shared" si="17"/>
        <v>0</v>
      </c>
      <c r="L88">
        <v>0.31346578366445915</v>
      </c>
      <c r="M88">
        <v>0</v>
      </c>
      <c r="N88">
        <f t="shared" si="18"/>
        <v>0</v>
      </c>
      <c r="O88">
        <f t="shared" si="19"/>
        <v>0</v>
      </c>
      <c r="P88">
        <f t="shared" si="20"/>
        <v>4629.7562572773304</v>
      </c>
      <c r="Q88">
        <f>P88-B88</f>
        <v>1606.7562572773304</v>
      </c>
      <c r="R88">
        <f t="shared" si="21"/>
        <v>1606.7562572773304</v>
      </c>
      <c r="S88" s="8">
        <f>R88/B88</f>
        <v>0.53151050521909704</v>
      </c>
      <c r="T88">
        <v>926</v>
      </c>
      <c r="U88">
        <f t="shared" si="22"/>
        <v>28921.612630991949</v>
      </c>
      <c r="V88">
        <f t="shared" si="23"/>
        <v>16668</v>
      </c>
      <c r="W88">
        <f t="shared" si="24"/>
        <v>1606.7562572773304</v>
      </c>
      <c r="X88">
        <f t="shared" si="25"/>
        <v>2581665.6702998546</v>
      </c>
      <c r="Y88">
        <f>WEEKDAY(A88,11)</f>
        <v>2</v>
      </c>
    </row>
    <row r="89" spans="1:25" x14ac:dyDescent="0.35">
      <c r="A89" s="1">
        <v>41003</v>
      </c>
      <c r="B89">
        <v>2706</v>
      </c>
      <c r="C89">
        <v>3913.1666666666665</v>
      </c>
      <c r="D89">
        <v>4079.9</v>
      </c>
      <c r="E89">
        <v>2723</v>
      </c>
      <c r="F89">
        <f t="shared" si="13"/>
        <v>0</v>
      </c>
      <c r="G89">
        <f t="shared" si="14"/>
        <v>1</v>
      </c>
      <c r="H89">
        <v>3023</v>
      </c>
      <c r="I89">
        <f t="shared" si="15"/>
        <v>0</v>
      </c>
      <c r="J89">
        <f t="shared" si="16"/>
        <v>0</v>
      </c>
      <c r="K89">
        <f t="shared" si="17"/>
        <v>0</v>
      </c>
      <c r="L89">
        <v>0.46316951318694088</v>
      </c>
      <c r="M89">
        <v>0</v>
      </c>
      <c r="N89">
        <f t="shared" si="18"/>
        <v>0</v>
      </c>
      <c r="O89">
        <f t="shared" si="19"/>
        <v>0</v>
      </c>
      <c r="P89">
        <f t="shared" si="20"/>
        <v>3471.8388502457033</v>
      </c>
      <c r="Q89">
        <f>P89-B89</f>
        <v>765.83885024570327</v>
      </c>
      <c r="R89">
        <f t="shared" si="21"/>
        <v>765.83885024570327</v>
      </c>
      <c r="S89" s="8">
        <f>R89/B89</f>
        <v>0.28301509617357845</v>
      </c>
      <c r="T89">
        <v>1401</v>
      </c>
      <c r="U89">
        <f t="shared" si="22"/>
        <v>13785.09930442266</v>
      </c>
      <c r="V89">
        <f t="shared" si="23"/>
        <v>25218</v>
      </c>
      <c r="W89">
        <f t="shared" si="24"/>
        <v>765.83885024570327</v>
      </c>
      <c r="X89">
        <f t="shared" si="25"/>
        <v>586509.1445456607</v>
      </c>
      <c r="Y89">
        <f>WEEKDAY(A89,11)</f>
        <v>3</v>
      </c>
    </row>
    <row r="90" spans="1:25" x14ac:dyDescent="0.35">
      <c r="A90" s="1">
        <v>41004</v>
      </c>
      <c r="B90">
        <v>2830</v>
      </c>
      <c r="C90">
        <v>3452.5</v>
      </c>
      <c r="D90">
        <v>3696.5</v>
      </c>
      <c r="E90">
        <v>3348</v>
      </c>
      <c r="F90">
        <f t="shared" si="13"/>
        <v>0</v>
      </c>
      <c r="G90">
        <f t="shared" si="14"/>
        <v>0</v>
      </c>
      <c r="H90">
        <v>2706</v>
      </c>
      <c r="I90">
        <f t="shared" si="15"/>
        <v>0</v>
      </c>
      <c r="J90">
        <f t="shared" si="16"/>
        <v>0</v>
      </c>
      <c r="K90">
        <f t="shared" si="17"/>
        <v>0</v>
      </c>
      <c r="L90">
        <v>0.51440687812245844</v>
      </c>
      <c r="M90">
        <v>0</v>
      </c>
      <c r="N90">
        <f t="shared" si="18"/>
        <v>1</v>
      </c>
      <c r="O90">
        <f t="shared" si="19"/>
        <v>0</v>
      </c>
      <c r="P90">
        <f t="shared" si="20"/>
        <v>3708.6114418683192</v>
      </c>
      <c r="Q90">
        <f>P90-B90</f>
        <v>878.61144186831916</v>
      </c>
      <c r="R90">
        <f t="shared" si="21"/>
        <v>878.61144186831916</v>
      </c>
      <c r="S90" s="8">
        <f>R90/B90</f>
        <v>0.31046340702060748</v>
      </c>
      <c r="T90">
        <v>1240</v>
      </c>
      <c r="U90">
        <f t="shared" si="22"/>
        <v>15815.005953629745</v>
      </c>
      <c r="V90">
        <f t="shared" si="23"/>
        <v>22320</v>
      </c>
      <c r="W90">
        <f t="shared" si="24"/>
        <v>878.61144186831916</v>
      </c>
      <c r="X90">
        <f t="shared" si="25"/>
        <v>771958.06578192674</v>
      </c>
      <c r="Y90">
        <f>WEEKDAY(A90,11)</f>
        <v>4</v>
      </c>
    </row>
    <row r="91" spans="1:25" x14ac:dyDescent="0.35">
      <c r="A91" s="1">
        <v>41005</v>
      </c>
      <c r="B91">
        <v>3316</v>
      </c>
      <c r="C91">
        <v>2853</v>
      </c>
      <c r="D91">
        <v>3455.1</v>
      </c>
      <c r="E91">
        <v>4623</v>
      </c>
      <c r="F91">
        <f t="shared" si="13"/>
        <v>0</v>
      </c>
      <c r="G91">
        <f t="shared" si="14"/>
        <v>0</v>
      </c>
      <c r="H91">
        <v>2830</v>
      </c>
      <c r="I91">
        <f t="shared" si="15"/>
        <v>0</v>
      </c>
      <c r="J91">
        <f t="shared" si="16"/>
        <v>0</v>
      </c>
      <c r="K91">
        <f t="shared" si="17"/>
        <v>0</v>
      </c>
      <c r="L91">
        <v>0.55646566747995818</v>
      </c>
      <c r="M91">
        <v>0</v>
      </c>
      <c r="N91">
        <f t="shared" si="18"/>
        <v>0</v>
      </c>
      <c r="O91">
        <f t="shared" si="19"/>
        <v>1</v>
      </c>
      <c r="P91">
        <f t="shared" si="20"/>
        <v>4002.262154094446</v>
      </c>
      <c r="Q91">
        <f>P91-B91</f>
        <v>686.26215409444603</v>
      </c>
      <c r="R91">
        <f t="shared" si="21"/>
        <v>686.26215409444603</v>
      </c>
      <c r="S91" s="8">
        <f>R91/B91</f>
        <v>0.20695481124681725</v>
      </c>
      <c r="T91">
        <v>1041</v>
      </c>
      <c r="U91">
        <f t="shared" si="22"/>
        <v>12352.718773700028</v>
      </c>
      <c r="V91">
        <f t="shared" si="23"/>
        <v>18738</v>
      </c>
      <c r="W91">
        <f t="shared" si="24"/>
        <v>686.26215409444603</v>
      </c>
      <c r="X91">
        <f t="shared" si="25"/>
        <v>470955.74414234917</v>
      </c>
      <c r="Y91">
        <f>WEEKDAY(A91,11)</f>
        <v>5</v>
      </c>
    </row>
    <row r="92" spans="1:25" x14ac:dyDescent="0.35">
      <c r="A92" s="1">
        <v>41006</v>
      </c>
      <c r="B92">
        <v>3348</v>
      </c>
      <c r="C92">
        <v>2950.6666666666665</v>
      </c>
      <c r="D92">
        <v>3300.7</v>
      </c>
      <c r="E92">
        <v>4037</v>
      </c>
      <c r="F92">
        <f t="shared" si="13"/>
        <v>0</v>
      </c>
      <c r="G92">
        <f t="shared" si="14"/>
        <v>0</v>
      </c>
      <c r="H92">
        <v>3316</v>
      </c>
      <c r="I92">
        <f t="shared" si="15"/>
        <v>1</v>
      </c>
      <c r="J92">
        <f t="shared" si="16"/>
        <v>0</v>
      </c>
      <c r="K92">
        <f t="shared" si="17"/>
        <v>0</v>
      </c>
      <c r="L92">
        <v>0.50371790403160221</v>
      </c>
      <c r="M92">
        <v>1</v>
      </c>
      <c r="N92">
        <f t="shared" si="18"/>
        <v>0</v>
      </c>
      <c r="O92">
        <f t="shared" si="19"/>
        <v>0</v>
      </c>
      <c r="P92">
        <f t="shared" si="20"/>
        <v>4500.3036300004796</v>
      </c>
      <c r="Q92">
        <f>P92-B92</f>
        <v>1152.3036300004796</v>
      </c>
      <c r="R92">
        <f t="shared" si="21"/>
        <v>1152.3036300004796</v>
      </c>
      <c r="S92" s="8">
        <f>R92/B92</f>
        <v>0.34417671146967732</v>
      </c>
      <c r="T92">
        <v>1204</v>
      </c>
      <c r="U92">
        <f t="shared" si="22"/>
        <v>20741.465340008632</v>
      </c>
      <c r="V92">
        <f t="shared" si="23"/>
        <v>21672</v>
      </c>
      <c r="W92">
        <f t="shared" si="24"/>
        <v>1152.3036300004796</v>
      </c>
      <c r="X92">
        <f t="shared" si="25"/>
        <v>1327803.6557122823</v>
      </c>
      <c r="Y92">
        <f>WEEKDAY(A92,11)</f>
        <v>6</v>
      </c>
    </row>
    <row r="93" spans="1:25" x14ac:dyDescent="0.35">
      <c r="A93" s="1">
        <v>41007</v>
      </c>
      <c r="B93">
        <v>4428</v>
      </c>
      <c r="C93">
        <v>3164.6666666666665</v>
      </c>
      <c r="D93">
        <v>3044.6</v>
      </c>
      <c r="E93">
        <v>4088</v>
      </c>
      <c r="F93">
        <f t="shared" si="13"/>
        <v>0</v>
      </c>
      <c r="G93">
        <f t="shared" si="14"/>
        <v>0</v>
      </c>
      <c r="H93">
        <v>3348</v>
      </c>
      <c r="I93">
        <f t="shared" si="15"/>
        <v>0</v>
      </c>
      <c r="J93">
        <f t="shared" si="16"/>
        <v>1</v>
      </c>
      <c r="K93">
        <f t="shared" si="17"/>
        <v>0</v>
      </c>
      <c r="L93">
        <v>0.6254792610665737</v>
      </c>
      <c r="M93">
        <v>1</v>
      </c>
      <c r="N93">
        <f t="shared" si="18"/>
        <v>0</v>
      </c>
      <c r="O93">
        <f t="shared" si="19"/>
        <v>0</v>
      </c>
      <c r="P93">
        <f t="shared" si="20"/>
        <v>4260.893542804185</v>
      </c>
      <c r="Q93">
        <f>P93-B93</f>
        <v>-167.10645719581498</v>
      </c>
      <c r="R93">
        <f t="shared" si="21"/>
        <v>167.10645719581498</v>
      </c>
      <c r="S93" s="8">
        <f>R93/B93</f>
        <v>3.7738585635911245E-2</v>
      </c>
      <c r="T93">
        <v>892</v>
      </c>
      <c r="U93">
        <f t="shared" si="22"/>
        <v>12031.664918098679</v>
      </c>
      <c r="V93">
        <f t="shared" si="23"/>
        <v>16056</v>
      </c>
      <c r="W93">
        <f t="shared" si="24"/>
        <v>-334.21291439162997</v>
      </c>
      <c r="X93">
        <f t="shared" si="25"/>
        <v>111698.27214614698</v>
      </c>
      <c r="Y93">
        <f>WEEKDAY(A93,11)</f>
        <v>7</v>
      </c>
    </row>
    <row r="94" spans="1:25" x14ac:dyDescent="0.35">
      <c r="A94" s="1">
        <v>41008</v>
      </c>
      <c r="B94">
        <v>4628.5</v>
      </c>
      <c r="C94">
        <v>3697.3333333333335</v>
      </c>
      <c r="D94">
        <v>3325.6</v>
      </c>
      <c r="E94">
        <v>4628.5</v>
      </c>
      <c r="F94">
        <f t="shared" si="13"/>
        <v>0</v>
      </c>
      <c r="G94">
        <f t="shared" si="14"/>
        <v>0</v>
      </c>
      <c r="H94">
        <v>4428</v>
      </c>
      <c r="I94">
        <f t="shared" si="15"/>
        <v>0</v>
      </c>
      <c r="J94">
        <f t="shared" si="16"/>
        <v>0</v>
      </c>
      <c r="K94">
        <f t="shared" si="17"/>
        <v>1</v>
      </c>
      <c r="L94">
        <v>0.52329499244800748</v>
      </c>
      <c r="M94">
        <v>0</v>
      </c>
      <c r="N94">
        <f t="shared" si="18"/>
        <v>0</v>
      </c>
      <c r="O94">
        <f t="shared" si="19"/>
        <v>0</v>
      </c>
      <c r="P94">
        <f t="shared" si="20"/>
        <v>4303.6418307317344</v>
      </c>
      <c r="Q94">
        <f>P94-B94</f>
        <v>-324.85816926826556</v>
      </c>
      <c r="R94">
        <f t="shared" si="21"/>
        <v>324.85816926826556</v>
      </c>
      <c r="S94" s="8">
        <f>R94/B94</f>
        <v>7.0186490065521343E-2</v>
      </c>
      <c r="T94">
        <v>1213</v>
      </c>
      <c r="U94">
        <f t="shared" si="22"/>
        <v>23389.78818731512</v>
      </c>
      <c r="V94">
        <f t="shared" si="23"/>
        <v>21834</v>
      </c>
      <c r="W94">
        <f t="shared" si="24"/>
        <v>-649.71633853653111</v>
      </c>
      <c r="X94">
        <f t="shared" si="25"/>
        <v>422131.32056131633</v>
      </c>
      <c r="Y94">
        <f>WEEKDAY(A94,11)</f>
        <v>1</v>
      </c>
    </row>
    <row r="95" spans="1:25" x14ac:dyDescent="0.35">
      <c r="A95" s="1">
        <v>41009</v>
      </c>
      <c r="B95">
        <v>2712</v>
      </c>
      <c r="C95">
        <v>4134.833333333333</v>
      </c>
      <c r="D95">
        <v>3710.1</v>
      </c>
      <c r="E95">
        <v>3023</v>
      </c>
      <c r="F95">
        <f t="shared" si="13"/>
        <v>1</v>
      </c>
      <c r="G95">
        <f t="shared" si="14"/>
        <v>0</v>
      </c>
      <c r="H95">
        <v>4628.5</v>
      </c>
      <c r="I95">
        <f t="shared" si="15"/>
        <v>0</v>
      </c>
      <c r="J95">
        <f t="shared" si="16"/>
        <v>0</v>
      </c>
      <c r="K95">
        <f t="shared" si="17"/>
        <v>0</v>
      </c>
      <c r="L95">
        <v>0.27733240385732544</v>
      </c>
      <c r="M95">
        <v>0</v>
      </c>
      <c r="N95">
        <f t="shared" si="18"/>
        <v>0</v>
      </c>
      <c r="O95">
        <f t="shared" si="19"/>
        <v>0</v>
      </c>
      <c r="P95">
        <f t="shared" si="20"/>
        <v>3961.8590873427929</v>
      </c>
      <c r="Q95">
        <f>P95-B95</f>
        <v>1249.8590873427929</v>
      </c>
      <c r="R95">
        <f t="shared" si="21"/>
        <v>1249.8590873427929</v>
      </c>
      <c r="S95" s="8">
        <f>R95/B95</f>
        <v>0.46086249533288826</v>
      </c>
      <c r="T95">
        <v>1313</v>
      </c>
      <c r="U95">
        <f t="shared" si="22"/>
        <v>22497.463572170273</v>
      </c>
      <c r="V95">
        <f t="shared" si="23"/>
        <v>23634</v>
      </c>
      <c r="W95">
        <f t="shared" si="24"/>
        <v>1249.8590873427929</v>
      </c>
      <c r="X95">
        <f t="shared" si="25"/>
        <v>1562147.7382133591</v>
      </c>
      <c r="Y95">
        <f>WEEKDAY(A95,11)</f>
        <v>2</v>
      </c>
    </row>
    <row r="96" spans="1:25" x14ac:dyDescent="0.35">
      <c r="A96" s="1">
        <v>41010</v>
      </c>
      <c r="B96">
        <v>3136</v>
      </c>
      <c r="C96">
        <v>3922.8333333333335</v>
      </c>
      <c r="D96">
        <v>3686.5</v>
      </c>
      <c r="E96">
        <v>2706</v>
      </c>
      <c r="F96">
        <f t="shared" si="13"/>
        <v>0</v>
      </c>
      <c r="G96">
        <f t="shared" si="14"/>
        <v>1</v>
      </c>
      <c r="H96">
        <v>2712</v>
      </c>
      <c r="I96">
        <f t="shared" si="15"/>
        <v>0</v>
      </c>
      <c r="J96">
        <f t="shared" si="16"/>
        <v>0</v>
      </c>
      <c r="K96">
        <f t="shared" si="17"/>
        <v>0</v>
      </c>
      <c r="L96">
        <v>0.54926222841872896</v>
      </c>
      <c r="M96">
        <v>0</v>
      </c>
      <c r="N96">
        <f t="shared" si="18"/>
        <v>0</v>
      </c>
      <c r="O96">
        <f t="shared" si="19"/>
        <v>0</v>
      </c>
      <c r="P96">
        <f t="shared" si="20"/>
        <v>3219.7494922682868</v>
      </c>
      <c r="Q96">
        <f>P96-B96</f>
        <v>83.749492268286758</v>
      </c>
      <c r="R96">
        <f t="shared" si="21"/>
        <v>83.749492268286758</v>
      </c>
      <c r="S96" s="8">
        <f>R96/B96</f>
        <v>2.6705832993713891E-2</v>
      </c>
      <c r="T96">
        <v>818</v>
      </c>
      <c r="U96">
        <f t="shared" si="22"/>
        <v>1507.4908608291616</v>
      </c>
      <c r="V96">
        <f t="shared" si="23"/>
        <v>14724</v>
      </c>
      <c r="W96">
        <f t="shared" si="24"/>
        <v>83.749492268286758</v>
      </c>
      <c r="X96">
        <f t="shared" si="25"/>
        <v>7013.9774551958235</v>
      </c>
      <c r="Y96">
        <f>WEEKDAY(A96,11)</f>
        <v>3</v>
      </c>
    </row>
    <row r="97" spans="1:25" x14ac:dyDescent="0.35">
      <c r="A97" s="1">
        <v>41011</v>
      </c>
      <c r="B97">
        <v>3088</v>
      </c>
      <c r="C97">
        <v>3492.1666666666665</v>
      </c>
      <c r="D97">
        <v>3650.5</v>
      </c>
      <c r="E97">
        <v>2830</v>
      </c>
      <c r="F97">
        <f t="shared" si="13"/>
        <v>0</v>
      </c>
      <c r="G97">
        <f t="shared" si="14"/>
        <v>0</v>
      </c>
      <c r="H97">
        <v>3136</v>
      </c>
      <c r="I97">
        <f t="shared" si="15"/>
        <v>0</v>
      </c>
      <c r="J97">
        <f t="shared" si="16"/>
        <v>0</v>
      </c>
      <c r="K97">
        <f t="shared" si="17"/>
        <v>0</v>
      </c>
      <c r="L97">
        <v>0.49442314395259673</v>
      </c>
      <c r="M97">
        <v>0</v>
      </c>
      <c r="N97">
        <f t="shared" si="18"/>
        <v>1</v>
      </c>
      <c r="O97">
        <f t="shared" si="19"/>
        <v>0</v>
      </c>
      <c r="P97">
        <f t="shared" si="20"/>
        <v>3632.009599207935</v>
      </c>
      <c r="Q97">
        <f>P97-B97</f>
        <v>544.00959920793503</v>
      </c>
      <c r="R97">
        <f t="shared" si="21"/>
        <v>544.00959920793503</v>
      </c>
      <c r="S97" s="8">
        <f>R97/B97</f>
        <v>0.17616891166060072</v>
      </c>
      <c r="T97">
        <v>888</v>
      </c>
      <c r="U97">
        <f t="shared" si="22"/>
        <v>9792.1727857428305</v>
      </c>
      <c r="V97">
        <f t="shared" si="23"/>
        <v>15984</v>
      </c>
      <c r="W97">
        <f t="shared" si="24"/>
        <v>544.00959920793503</v>
      </c>
      <c r="X97">
        <f t="shared" si="25"/>
        <v>295946.44403037807</v>
      </c>
      <c r="Y97">
        <f>WEEKDAY(A97,11)</f>
        <v>4</v>
      </c>
    </row>
    <row r="98" spans="1:25" x14ac:dyDescent="0.35">
      <c r="A98" s="1">
        <v>41012</v>
      </c>
      <c r="B98">
        <v>3198</v>
      </c>
      <c r="C98">
        <v>2978.6666666666665</v>
      </c>
      <c r="D98">
        <v>3598.5</v>
      </c>
      <c r="E98">
        <v>3316</v>
      </c>
      <c r="F98">
        <f t="shared" si="13"/>
        <v>0</v>
      </c>
      <c r="G98">
        <f t="shared" si="14"/>
        <v>0</v>
      </c>
      <c r="H98">
        <v>3088</v>
      </c>
      <c r="I98">
        <f t="shared" si="15"/>
        <v>0</v>
      </c>
      <c r="J98">
        <f t="shared" si="16"/>
        <v>0</v>
      </c>
      <c r="K98">
        <f t="shared" si="17"/>
        <v>0</v>
      </c>
      <c r="L98">
        <v>0.51278029510863254</v>
      </c>
      <c r="M98">
        <v>0</v>
      </c>
      <c r="N98">
        <f t="shared" si="18"/>
        <v>0</v>
      </c>
      <c r="O98">
        <f t="shared" si="19"/>
        <v>1</v>
      </c>
      <c r="P98">
        <f t="shared" si="20"/>
        <v>3740.6343455841688</v>
      </c>
      <c r="Q98">
        <f>P98-B98</f>
        <v>542.63434558416884</v>
      </c>
      <c r="R98">
        <f t="shared" si="21"/>
        <v>542.63434558416884</v>
      </c>
      <c r="S98" s="8">
        <f>R98/B98</f>
        <v>0.16967928254664441</v>
      </c>
      <c r="T98">
        <v>1039</v>
      </c>
      <c r="U98">
        <f t="shared" si="22"/>
        <v>9767.4182205150391</v>
      </c>
      <c r="V98">
        <f t="shared" si="23"/>
        <v>18702</v>
      </c>
      <c r="W98">
        <f t="shared" si="24"/>
        <v>542.63434558416884</v>
      </c>
      <c r="X98">
        <f t="shared" si="25"/>
        <v>294452.03300755919</v>
      </c>
      <c r="Y98">
        <f>WEEKDAY(A98,11)</f>
        <v>5</v>
      </c>
    </row>
    <row r="99" spans="1:25" x14ac:dyDescent="0.35">
      <c r="A99" s="1">
        <v>41013</v>
      </c>
      <c r="B99">
        <v>3595</v>
      </c>
      <c r="C99">
        <v>3140.6666666666665</v>
      </c>
      <c r="D99">
        <v>3352.5</v>
      </c>
      <c r="E99">
        <v>3348</v>
      </c>
      <c r="F99">
        <f t="shared" si="13"/>
        <v>0</v>
      </c>
      <c r="G99">
        <f t="shared" si="14"/>
        <v>0</v>
      </c>
      <c r="H99">
        <v>3198</v>
      </c>
      <c r="I99">
        <f t="shared" si="15"/>
        <v>1</v>
      </c>
      <c r="J99">
        <f t="shared" si="16"/>
        <v>0</v>
      </c>
      <c r="K99">
        <f t="shared" si="17"/>
        <v>0</v>
      </c>
      <c r="L99">
        <v>0.54612524689206465</v>
      </c>
      <c r="M99">
        <v>1</v>
      </c>
      <c r="N99">
        <f t="shared" si="18"/>
        <v>0</v>
      </c>
      <c r="O99">
        <f t="shared" si="19"/>
        <v>0</v>
      </c>
      <c r="P99">
        <f t="shared" si="20"/>
        <v>4294.7238360963383</v>
      </c>
      <c r="Q99">
        <f>P99-B99</f>
        <v>699.72383609633835</v>
      </c>
      <c r="R99">
        <f t="shared" si="21"/>
        <v>699.72383609633835</v>
      </c>
      <c r="S99" s="8">
        <f>R99/B99</f>
        <v>0.19463806289188829</v>
      </c>
      <c r="T99">
        <v>922</v>
      </c>
      <c r="U99">
        <f t="shared" si="22"/>
        <v>12595.02904973409</v>
      </c>
      <c r="V99">
        <f t="shared" si="23"/>
        <v>16596</v>
      </c>
      <c r="W99">
        <f t="shared" si="24"/>
        <v>699.72383609633835</v>
      </c>
      <c r="X99">
        <f t="shared" si="25"/>
        <v>489613.44680137536</v>
      </c>
      <c r="Y99">
        <f>WEEKDAY(A99,11)</f>
        <v>6</v>
      </c>
    </row>
    <row r="100" spans="1:25" x14ac:dyDescent="0.35">
      <c r="A100" s="1">
        <v>41014</v>
      </c>
      <c r="B100">
        <v>3953</v>
      </c>
      <c r="C100">
        <v>3293.6666666666665</v>
      </c>
      <c r="D100">
        <v>3145.8</v>
      </c>
      <c r="E100">
        <v>4428</v>
      </c>
      <c r="F100">
        <f t="shared" si="13"/>
        <v>0</v>
      </c>
      <c r="G100">
        <f t="shared" si="14"/>
        <v>0</v>
      </c>
      <c r="H100">
        <v>3595</v>
      </c>
      <c r="I100">
        <f t="shared" si="15"/>
        <v>0</v>
      </c>
      <c r="J100">
        <f t="shared" si="16"/>
        <v>1</v>
      </c>
      <c r="K100">
        <f t="shared" si="17"/>
        <v>0</v>
      </c>
      <c r="L100">
        <v>0.54159405135354943</v>
      </c>
      <c r="M100">
        <v>1</v>
      </c>
      <c r="N100">
        <f t="shared" si="18"/>
        <v>0</v>
      </c>
      <c r="O100">
        <f t="shared" si="19"/>
        <v>0</v>
      </c>
      <c r="P100">
        <f t="shared" si="20"/>
        <v>4461.8081261897023</v>
      </c>
      <c r="Q100">
        <f>P100-B100</f>
        <v>508.80812618970231</v>
      </c>
      <c r="R100">
        <f t="shared" si="21"/>
        <v>508.80812618970231</v>
      </c>
      <c r="S100" s="8">
        <f>R100/B100</f>
        <v>0.12871442605355485</v>
      </c>
      <c r="T100">
        <v>743</v>
      </c>
      <c r="U100">
        <f t="shared" si="22"/>
        <v>9158.5462714146415</v>
      </c>
      <c r="V100">
        <f t="shared" si="23"/>
        <v>13374</v>
      </c>
      <c r="W100">
        <f t="shared" si="24"/>
        <v>508.80812618970231</v>
      </c>
      <c r="X100">
        <f t="shared" si="25"/>
        <v>258885.70927667603</v>
      </c>
      <c r="Y100">
        <f>WEEKDAY(A100,11)</f>
        <v>7</v>
      </c>
    </row>
    <row r="101" spans="1:25" x14ac:dyDescent="0.35">
      <c r="A101" s="1">
        <v>41015</v>
      </c>
      <c r="B101">
        <v>4628.5</v>
      </c>
      <c r="C101">
        <v>3582</v>
      </c>
      <c r="D101">
        <v>3394</v>
      </c>
      <c r="E101">
        <v>4628.5</v>
      </c>
      <c r="F101">
        <f t="shared" si="13"/>
        <v>0</v>
      </c>
      <c r="G101">
        <f t="shared" si="14"/>
        <v>0</v>
      </c>
      <c r="H101">
        <v>3953</v>
      </c>
      <c r="I101">
        <f t="shared" si="15"/>
        <v>0</v>
      </c>
      <c r="J101">
        <f t="shared" si="16"/>
        <v>0</v>
      </c>
      <c r="K101">
        <f t="shared" si="17"/>
        <v>1</v>
      </c>
      <c r="L101">
        <v>0.57848263041710235</v>
      </c>
      <c r="M101">
        <v>0</v>
      </c>
      <c r="N101">
        <f t="shared" si="18"/>
        <v>0</v>
      </c>
      <c r="O101">
        <f t="shared" si="19"/>
        <v>0</v>
      </c>
      <c r="P101">
        <f t="shared" si="20"/>
        <v>4228.0235063282726</v>
      </c>
      <c r="Q101">
        <f>P101-B101</f>
        <v>-400.47649367172744</v>
      </c>
      <c r="R101">
        <f t="shared" si="21"/>
        <v>400.47649367172744</v>
      </c>
      <c r="S101" s="8">
        <f>R101/B101</f>
        <v>8.6524034497510519E-2</v>
      </c>
      <c r="T101">
        <v>1235</v>
      </c>
      <c r="U101">
        <f t="shared" si="22"/>
        <v>28834.307544364376</v>
      </c>
      <c r="V101">
        <f t="shared" si="23"/>
        <v>22230</v>
      </c>
      <c r="W101">
        <f t="shared" si="24"/>
        <v>-800.95298734345488</v>
      </c>
      <c r="X101">
        <f t="shared" si="25"/>
        <v>641525.68793440459</v>
      </c>
      <c r="Y101">
        <f>WEEKDAY(A101,11)</f>
        <v>1</v>
      </c>
    </row>
    <row r="102" spans="1:25" x14ac:dyDescent="0.35">
      <c r="A102" s="1">
        <v>41016</v>
      </c>
      <c r="B102">
        <v>2900</v>
      </c>
      <c r="C102">
        <v>4058.8333333333335</v>
      </c>
      <c r="D102">
        <v>3692.5</v>
      </c>
      <c r="E102">
        <v>2712</v>
      </c>
      <c r="F102">
        <f t="shared" si="13"/>
        <v>1</v>
      </c>
      <c r="G102">
        <f t="shared" si="14"/>
        <v>0</v>
      </c>
      <c r="H102">
        <v>4628.5</v>
      </c>
      <c r="I102">
        <f t="shared" si="15"/>
        <v>0</v>
      </c>
      <c r="J102">
        <f t="shared" si="16"/>
        <v>0</v>
      </c>
      <c r="K102">
        <f t="shared" si="17"/>
        <v>0</v>
      </c>
      <c r="L102">
        <v>0.29917509004298826</v>
      </c>
      <c r="M102">
        <v>0</v>
      </c>
      <c r="N102">
        <f t="shared" si="18"/>
        <v>0</v>
      </c>
      <c r="O102">
        <f t="shared" si="19"/>
        <v>0</v>
      </c>
      <c r="P102">
        <f t="shared" si="20"/>
        <v>3862.5233075372689</v>
      </c>
      <c r="Q102">
        <f>P102-B102</f>
        <v>962.52330753726892</v>
      </c>
      <c r="R102">
        <f t="shared" si="21"/>
        <v>962.52330753726892</v>
      </c>
      <c r="S102" s="8">
        <f>R102/B102</f>
        <v>0.3319045888059548</v>
      </c>
      <c r="T102">
        <v>845</v>
      </c>
      <c r="U102">
        <f t="shared" si="22"/>
        <v>17325.419535670841</v>
      </c>
      <c r="V102">
        <f t="shared" si="23"/>
        <v>15210</v>
      </c>
      <c r="W102">
        <f t="shared" si="24"/>
        <v>962.52330753726892</v>
      </c>
      <c r="X102">
        <f t="shared" si="25"/>
        <v>926451.11755248392</v>
      </c>
      <c r="Y102">
        <f>WEEKDAY(A102,11)</f>
        <v>2</v>
      </c>
    </row>
    <row r="103" spans="1:25" x14ac:dyDescent="0.35">
      <c r="A103" s="1">
        <v>41017</v>
      </c>
      <c r="B103">
        <v>2827</v>
      </c>
      <c r="C103">
        <v>3827.1666666666665</v>
      </c>
      <c r="D103">
        <v>3654.9</v>
      </c>
      <c r="E103">
        <v>3136</v>
      </c>
      <c r="F103">
        <f t="shared" si="13"/>
        <v>0</v>
      </c>
      <c r="G103">
        <f t="shared" si="14"/>
        <v>1</v>
      </c>
      <c r="H103">
        <v>2900</v>
      </c>
      <c r="I103">
        <f t="shared" si="15"/>
        <v>0</v>
      </c>
      <c r="J103">
        <f t="shared" si="16"/>
        <v>0</v>
      </c>
      <c r="K103">
        <f t="shared" si="17"/>
        <v>0</v>
      </c>
      <c r="L103">
        <v>0.49151853142790752</v>
      </c>
      <c r="M103">
        <v>0</v>
      </c>
      <c r="N103">
        <f t="shared" si="18"/>
        <v>0</v>
      </c>
      <c r="O103">
        <f t="shared" si="19"/>
        <v>0</v>
      </c>
      <c r="P103">
        <f t="shared" si="20"/>
        <v>3374.0092681496749</v>
      </c>
      <c r="Q103">
        <f>P103-B103</f>
        <v>547.00926814967488</v>
      </c>
      <c r="R103">
        <f t="shared" si="21"/>
        <v>547.00926814967488</v>
      </c>
      <c r="S103" s="8">
        <f>R103/B103</f>
        <v>0.19349461200908202</v>
      </c>
      <c r="T103">
        <v>876</v>
      </c>
      <c r="U103">
        <f t="shared" si="22"/>
        <v>9846.1668266941488</v>
      </c>
      <c r="V103">
        <f t="shared" si="23"/>
        <v>15768</v>
      </c>
      <c r="W103">
        <f t="shared" si="24"/>
        <v>547.00926814967488</v>
      </c>
      <c r="X103">
        <f t="shared" si="25"/>
        <v>299219.13944164291</v>
      </c>
      <c r="Y103">
        <f>WEEKDAY(A103,11)</f>
        <v>3</v>
      </c>
    </row>
    <row r="104" spans="1:25" x14ac:dyDescent="0.35">
      <c r="A104" s="1">
        <v>41018</v>
      </c>
      <c r="B104">
        <v>3146</v>
      </c>
      <c r="C104">
        <v>3451.8333333333335</v>
      </c>
      <c r="D104">
        <v>3580.7</v>
      </c>
      <c r="E104">
        <v>3088</v>
      </c>
      <c r="F104">
        <f t="shared" si="13"/>
        <v>0</v>
      </c>
      <c r="G104">
        <f t="shared" si="14"/>
        <v>0</v>
      </c>
      <c r="H104">
        <v>2827</v>
      </c>
      <c r="I104">
        <f t="shared" si="15"/>
        <v>0</v>
      </c>
      <c r="J104">
        <f t="shared" si="16"/>
        <v>0</v>
      </c>
      <c r="K104">
        <f t="shared" si="17"/>
        <v>0</v>
      </c>
      <c r="L104">
        <v>0.53706285581503432</v>
      </c>
      <c r="M104">
        <v>0</v>
      </c>
      <c r="N104">
        <f t="shared" si="18"/>
        <v>1</v>
      </c>
      <c r="O104">
        <f t="shared" si="19"/>
        <v>0</v>
      </c>
      <c r="P104">
        <f t="shared" si="20"/>
        <v>3607.1038126218714</v>
      </c>
      <c r="Q104">
        <f>P104-B104</f>
        <v>461.10381262187138</v>
      </c>
      <c r="R104">
        <f t="shared" si="21"/>
        <v>461.10381262187138</v>
      </c>
      <c r="S104" s="8">
        <f>R104/B104</f>
        <v>0.14656828118940604</v>
      </c>
      <c r="T104">
        <v>605</v>
      </c>
      <c r="U104">
        <f t="shared" si="22"/>
        <v>8299.8686271936858</v>
      </c>
      <c r="V104">
        <f t="shared" si="23"/>
        <v>10890</v>
      </c>
      <c r="W104">
        <f t="shared" si="24"/>
        <v>461.10381262187138</v>
      </c>
      <c r="X104">
        <f t="shared" si="25"/>
        <v>212616.72601442586</v>
      </c>
      <c r="Y104">
        <f>WEEKDAY(A104,11)</f>
        <v>4</v>
      </c>
    </row>
    <row r="105" spans="1:25" x14ac:dyDescent="0.35">
      <c r="A105" s="1">
        <v>41019</v>
      </c>
      <c r="B105">
        <v>3377</v>
      </c>
      <c r="C105">
        <v>2957.6666666666665</v>
      </c>
      <c r="D105">
        <v>3490.9</v>
      </c>
      <c r="E105">
        <v>3198</v>
      </c>
      <c r="F105">
        <f t="shared" si="13"/>
        <v>0</v>
      </c>
      <c r="G105">
        <f t="shared" si="14"/>
        <v>0</v>
      </c>
      <c r="H105">
        <v>3146</v>
      </c>
      <c r="I105">
        <f t="shared" si="15"/>
        <v>0</v>
      </c>
      <c r="J105">
        <f t="shared" si="16"/>
        <v>0</v>
      </c>
      <c r="K105">
        <f t="shared" si="17"/>
        <v>0</v>
      </c>
      <c r="L105">
        <v>0.52683861972812829</v>
      </c>
      <c r="M105">
        <v>0</v>
      </c>
      <c r="N105">
        <f t="shared" si="18"/>
        <v>0</v>
      </c>
      <c r="O105">
        <f t="shared" si="19"/>
        <v>1</v>
      </c>
      <c r="P105">
        <f t="shared" si="20"/>
        <v>3670.4364809229228</v>
      </c>
      <c r="Q105">
        <f>P105-B105</f>
        <v>293.43648092292278</v>
      </c>
      <c r="R105">
        <f t="shared" si="21"/>
        <v>293.43648092292278</v>
      </c>
      <c r="S105" s="8">
        <f>R105/B105</f>
        <v>8.6892650554611428E-2</v>
      </c>
      <c r="T105">
        <v>838</v>
      </c>
      <c r="U105">
        <f t="shared" si="22"/>
        <v>5281.8566566126101</v>
      </c>
      <c r="V105">
        <f t="shared" si="23"/>
        <v>15084</v>
      </c>
      <c r="W105">
        <f t="shared" si="24"/>
        <v>293.43648092292278</v>
      </c>
      <c r="X105">
        <f t="shared" si="25"/>
        <v>86104.968336428821</v>
      </c>
      <c r="Y105">
        <f>WEEKDAY(A105,11)</f>
        <v>5</v>
      </c>
    </row>
    <row r="106" spans="1:25" x14ac:dyDescent="0.35">
      <c r="A106" s="1">
        <v>41020</v>
      </c>
      <c r="B106">
        <v>3394</v>
      </c>
      <c r="C106">
        <v>3116.6666666666665</v>
      </c>
      <c r="D106">
        <v>3375.7</v>
      </c>
      <c r="E106">
        <v>3595</v>
      </c>
      <c r="F106">
        <f t="shared" si="13"/>
        <v>0</v>
      </c>
      <c r="G106">
        <f t="shared" si="14"/>
        <v>0</v>
      </c>
      <c r="H106">
        <v>3377</v>
      </c>
      <c r="I106">
        <f t="shared" si="15"/>
        <v>1</v>
      </c>
      <c r="J106">
        <f t="shared" si="16"/>
        <v>0</v>
      </c>
      <c r="K106">
        <f t="shared" si="17"/>
        <v>0</v>
      </c>
      <c r="L106">
        <v>0.50197513651678871</v>
      </c>
      <c r="M106">
        <v>1</v>
      </c>
      <c r="N106">
        <f t="shared" si="18"/>
        <v>0</v>
      </c>
      <c r="O106">
        <f t="shared" si="19"/>
        <v>0</v>
      </c>
      <c r="P106">
        <f t="shared" si="20"/>
        <v>4417.8947084131905</v>
      </c>
      <c r="Q106">
        <f>P106-B106</f>
        <v>1023.8947084131905</v>
      </c>
      <c r="R106">
        <f t="shared" si="21"/>
        <v>1023.8947084131905</v>
      </c>
      <c r="S106" s="8">
        <f>R106/B106</f>
        <v>0.30167787519540085</v>
      </c>
      <c r="T106">
        <v>970</v>
      </c>
      <c r="U106">
        <f t="shared" si="22"/>
        <v>18430.10475143743</v>
      </c>
      <c r="V106">
        <f t="shared" si="23"/>
        <v>17460</v>
      </c>
      <c r="W106">
        <f t="shared" si="24"/>
        <v>1023.8947084131905</v>
      </c>
      <c r="X106">
        <f t="shared" si="25"/>
        <v>1048360.3739165325</v>
      </c>
      <c r="Y106">
        <f>WEEKDAY(A106,11)</f>
        <v>6</v>
      </c>
    </row>
    <row r="107" spans="1:25" x14ac:dyDescent="0.35">
      <c r="A107" s="1">
        <v>41021</v>
      </c>
      <c r="B107">
        <v>3905</v>
      </c>
      <c r="C107">
        <v>3305.6666666666665</v>
      </c>
      <c r="D107">
        <v>3128.8</v>
      </c>
      <c r="E107">
        <v>3953</v>
      </c>
      <c r="F107">
        <f t="shared" si="13"/>
        <v>0</v>
      </c>
      <c r="G107">
        <f t="shared" si="14"/>
        <v>0</v>
      </c>
      <c r="H107">
        <v>3394</v>
      </c>
      <c r="I107">
        <f t="shared" si="15"/>
        <v>0</v>
      </c>
      <c r="J107">
        <f t="shared" si="16"/>
        <v>1</v>
      </c>
      <c r="K107">
        <f t="shared" si="17"/>
        <v>0</v>
      </c>
      <c r="L107">
        <v>0.55937028000464739</v>
      </c>
      <c r="M107">
        <v>1</v>
      </c>
      <c r="N107">
        <f t="shared" si="18"/>
        <v>0</v>
      </c>
      <c r="O107">
        <f t="shared" si="19"/>
        <v>0</v>
      </c>
      <c r="P107">
        <f t="shared" si="20"/>
        <v>4269.4952473525827</v>
      </c>
      <c r="Q107">
        <f>P107-B107</f>
        <v>364.49524735258274</v>
      </c>
      <c r="R107">
        <f t="shared" si="21"/>
        <v>364.49524735258274</v>
      </c>
      <c r="S107" s="8">
        <f>R107/B107</f>
        <v>9.3340652331007107E-2</v>
      </c>
      <c r="T107">
        <v>980</v>
      </c>
      <c r="U107">
        <f t="shared" si="22"/>
        <v>6560.9144523464893</v>
      </c>
      <c r="V107">
        <f t="shared" si="23"/>
        <v>17640</v>
      </c>
      <c r="W107">
        <f t="shared" si="24"/>
        <v>364.49524735258274</v>
      </c>
      <c r="X107">
        <f t="shared" si="25"/>
        <v>132856.78534262048</v>
      </c>
      <c r="Y107">
        <f>WEEKDAY(A107,11)</f>
        <v>7</v>
      </c>
    </row>
    <row r="108" spans="1:25" x14ac:dyDescent="0.35">
      <c r="A108" s="1">
        <v>41022</v>
      </c>
      <c r="B108">
        <v>4628.5</v>
      </c>
      <c r="C108">
        <v>3558.6666666666665</v>
      </c>
      <c r="D108">
        <v>3329.8</v>
      </c>
      <c r="E108">
        <v>4628.5</v>
      </c>
      <c r="F108">
        <f t="shared" si="13"/>
        <v>0</v>
      </c>
      <c r="G108">
        <f t="shared" si="14"/>
        <v>0</v>
      </c>
      <c r="H108">
        <v>3905</v>
      </c>
      <c r="I108">
        <f t="shared" si="15"/>
        <v>0</v>
      </c>
      <c r="J108">
        <f t="shared" si="16"/>
        <v>0</v>
      </c>
      <c r="K108">
        <f t="shared" si="17"/>
        <v>1</v>
      </c>
      <c r="L108">
        <v>0.58405948646450567</v>
      </c>
      <c r="M108">
        <v>0</v>
      </c>
      <c r="N108">
        <f t="shared" si="18"/>
        <v>0</v>
      </c>
      <c r="O108">
        <f t="shared" si="19"/>
        <v>0</v>
      </c>
      <c r="P108">
        <f t="shared" si="20"/>
        <v>4188.3167069079573</v>
      </c>
      <c r="Q108">
        <f>P108-B108</f>
        <v>-440.18329309204273</v>
      </c>
      <c r="R108">
        <f t="shared" si="21"/>
        <v>440.18329309204273</v>
      </c>
      <c r="S108" s="8">
        <f>R108/B108</f>
        <v>9.5102796390200445E-2</v>
      </c>
      <c r="T108">
        <v>1058</v>
      </c>
      <c r="U108">
        <f t="shared" si="22"/>
        <v>31693.197102627077</v>
      </c>
      <c r="V108">
        <f t="shared" si="23"/>
        <v>19044</v>
      </c>
      <c r="W108">
        <f t="shared" si="24"/>
        <v>-880.36658618408546</v>
      </c>
      <c r="X108">
        <f t="shared" si="25"/>
        <v>775045.32606942079</v>
      </c>
      <c r="Y108">
        <f>WEEKDAY(A108,11)</f>
        <v>1</v>
      </c>
    </row>
    <row r="109" spans="1:25" x14ac:dyDescent="0.35">
      <c r="A109" s="1">
        <v>41023</v>
      </c>
      <c r="B109">
        <v>2751</v>
      </c>
      <c r="C109">
        <v>3975.8333333333335</v>
      </c>
      <c r="D109">
        <v>3690.1</v>
      </c>
      <c r="E109">
        <v>2900</v>
      </c>
      <c r="F109">
        <f t="shared" si="13"/>
        <v>1</v>
      </c>
      <c r="G109">
        <f t="shared" si="14"/>
        <v>0</v>
      </c>
      <c r="H109">
        <v>4628.5</v>
      </c>
      <c r="I109">
        <f t="shared" si="15"/>
        <v>0</v>
      </c>
      <c r="J109">
        <f t="shared" si="16"/>
        <v>0</v>
      </c>
      <c r="K109">
        <f t="shared" si="17"/>
        <v>0</v>
      </c>
      <c r="L109">
        <v>0.2818635993958406</v>
      </c>
      <c r="M109">
        <v>0</v>
      </c>
      <c r="N109">
        <f t="shared" si="18"/>
        <v>0</v>
      </c>
      <c r="O109">
        <f t="shared" si="19"/>
        <v>0</v>
      </c>
      <c r="P109">
        <f t="shared" si="20"/>
        <v>3916.6923806109853</v>
      </c>
      <c r="Q109">
        <f>P109-B109</f>
        <v>1165.6923806109853</v>
      </c>
      <c r="R109">
        <f t="shared" si="21"/>
        <v>1165.6923806109853</v>
      </c>
      <c r="S109" s="8">
        <f>R109/B109</f>
        <v>0.42373405329370606</v>
      </c>
      <c r="T109">
        <v>819</v>
      </c>
      <c r="U109">
        <f t="shared" si="22"/>
        <v>20982.462850997734</v>
      </c>
      <c r="V109">
        <f t="shared" si="23"/>
        <v>14742</v>
      </c>
      <c r="W109">
        <f t="shared" si="24"/>
        <v>1165.6923806109853</v>
      </c>
      <c r="X109">
        <f t="shared" si="25"/>
        <v>1358838.7262145062</v>
      </c>
      <c r="Y109">
        <f>WEEKDAY(A109,11)</f>
        <v>2</v>
      </c>
    </row>
    <row r="110" spans="1:25" x14ac:dyDescent="0.35">
      <c r="A110" s="1">
        <v>41024</v>
      </c>
      <c r="B110">
        <v>3050</v>
      </c>
      <c r="C110">
        <v>3761.5</v>
      </c>
      <c r="D110">
        <v>3611.1</v>
      </c>
      <c r="E110">
        <v>2827</v>
      </c>
      <c r="F110">
        <f t="shared" si="13"/>
        <v>0</v>
      </c>
      <c r="G110">
        <f t="shared" si="14"/>
        <v>1</v>
      </c>
      <c r="H110">
        <v>2751</v>
      </c>
      <c r="I110">
        <f t="shared" si="15"/>
        <v>0</v>
      </c>
      <c r="J110">
        <f t="shared" si="16"/>
        <v>0</v>
      </c>
      <c r="K110">
        <f t="shared" si="17"/>
        <v>0</v>
      </c>
      <c r="L110">
        <v>0.53473916579528291</v>
      </c>
      <c r="M110">
        <v>0</v>
      </c>
      <c r="N110">
        <f t="shared" si="18"/>
        <v>0</v>
      </c>
      <c r="O110">
        <f t="shared" si="19"/>
        <v>0</v>
      </c>
      <c r="P110">
        <f t="shared" si="20"/>
        <v>3230.05225430361</v>
      </c>
      <c r="Q110">
        <f>P110-B110</f>
        <v>180.05225430360997</v>
      </c>
      <c r="R110">
        <f t="shared" si="21"/>
        <v>180.05225430360997</v>
      </c>
      <c r="S110" s="8">
        <f>R110/B110</f>
        <v>5.9033526001183598E-2</v>
      </c>
      <c r="T110">
        <v>798</v>
      </c>
      <c r="U110">
        <f t="shared" si="22"/>
        <v>3240.9405774649795</v>
      </c>
      <c r="V110">
        <f t="shared" si="23"/>
        <v>14364</v>
      </c>
      <c r="W110">
        <f t="shared" si="24"/>
        <v>180.05225430360997</v>
      </c>
      <c r="X110">
        <f t="shared" si="25"/>
        <v>32418.814279811835</v>
      </c>
      <c r="Y110">
        <f>WEEKDAY(A110,11)</f>
        <v>3</v>
      </c>
    </row>
    <row r="111" spans="1:25" x14ac:dyDescent="0.35">
      <c r="A111" s="1">
        <v>41025</v>
      </c>
      <c r="B111">
        <v>3207</v>
      </c>
      <c r="C111">
        <v>3476.5</v>
      </c>
      <c r="D111">
        <v>3545.7</v>
      </c>
      <c r="E111">
        <v>3146</v>
      </c>
      <c r="F111">
        <f t="shared" si="13"/>
        <v>0</v>
      </c>
      <c r="G111">
        <f t="shared" si="14"/>
        <v>0</v>
      </c>
      <c r="H111">
        <v>3050</v>
      </c>
      <c r="I111">
        <f t="shared" si="15"/>
        <v>0</v>
      </c>
      <c r="J111">
        <f t="shared" si="16"/>
        <v>0</v>
      </c>
      <c r="K111">
        <f t="shared" si="17"/>
        <v>0</v>
      </c>
      <c r="L111">
        <v>0.51824096665504826</v>
      </c>
      <c r="M111">
        <v>0</v>
      </c>
      <c r="N111">
        <f t="shared" si="18"/>
        <v>1</v>
      </c>
      <c r="O111">
        <f t="shared" si="19"/>
        <v>0</v>
      </c>
      <c r="P111">
        <f t="shared" si="20"/>
        <v>3658.3479907239148</v>
      </c>
      <c r="Q111">
        <f>P111-B111</f>
        <v>451.34799072391479</v>
      </c>
      <c r="R111">
        <f t="shared" si="21"/>
        <v>451.34799072391479</v>
      </c>
      <c r="S111" s="8">
        <f>R111/B111</f>
        <v>0.14073838189083718</v>
      </c>
      <c r="T111">
        <v>772</v>
      </c>
      <c r="U111">
        <f t="shared" si="22"/>
        <v>8124.2638330304662</v>
      </c>
      <c r="V111">
        <f t="shared" si="23"/>
        <v>13896</v>
      </c>
      <c r="W111">
        <f t="shared" si="24"/>
        <v>451.34799072391479</v>
      </c>
      <c r="X111">
        <f t="shared" si="25"/>
        <v>203715.00873051508</v>
      </c>
      <c r="Y111">
        <f>WEEKDAY(A111,11)</f>
        <v>4</v>
      </c>
    </row>
    <row r="112" spans="1:25" x14ac:dyDescent="0.35">
      <c r="A112" s="1">
        <v>41026</v>
      </c>
      <c r="B112">
        <v>3271</v>
      </c>
      <c r="C112">
        <v>3002.6666666666665</v>
      </c>
      <c r="D112">
        <v>3508.3</v>
      </c>
      <c r="E112">
        <v>3377</v>
      </c>
      <c r="F112">
        <f t="shared" si="13"/>
        <v>0</v>
      </c>
      <c r="G112">
        <f t="shared" si="14"/>
        <v>0</v>
      </c>
      <c r="H112">
        <v>3207</v>
      </c>
      <c r="I112">
        <f t="shared" si="15"/>
        <v>0</v>
      </c>
      <c r="J112">
        <f t="shared" si="16"/>
        <v>0</v>
      </c>
      <c r="K112">
        <f t="shared" si="17"/>
        <v>0</v>
      </c>
      <c r="L112">
        <v>0.50743580806320432</v>
      </c>
      <c r="M112">
        <v>0</v>
      </c>
      <c r="N112">
        <f t="shared" si="18"/>
        <v>0</v>
      </c>
      <c r="O112">
        <f t="shared" si="19"/>
        <v>1</v>
      </c>
      <c r="P112">
        <f t="shared" si="20"/>
        <v>3744.5604460844825</v>
      </c>
      <c r="Q112">
        <f>P112-B112</f>
        <v>473.56044608448246</v>
      </c>
      <c r="R112">
        <f t="shared" si="21"/>
        <v>473.56044608448246</v>
      </c>
      <c r="S112" s="8">
        <f>R112/B112</f>
        <v>0.14477543444955135</v>
      </c>
      <c r="T112">
        <v>1055</v>
      </c>
      <c r="U112">
        <f t="shared" si="22"/>
        <v>8524.0880295206844</v>
      </c>
      <c r="V112">
        <f t="shared" si="23"/>
        <v>18990</v>
      </c>
      <c r="W112">
        <f t="shared" si="24"/>
        <v>473.56044608448246</v>
      </c>
      <c r="X112">
        <f t="shared" si="25"/>
        <v>224259.49609573404</v>
      </c>
      <c r="Y112">
        <f>WEEKDAY(A112,11)</f>
        <v>5</v>
      </c>
    </row>
    <row r="113" spans="1:25" x14ac:dyDescent="0.35">
      <c r="A113" s="1">
        <v>41027</v>
      </c>
      <c r="B113">
        <v>3536</v>
      </c>
      <c r="C113">
        <v>3176</v>
      </c>
      <c r="D113">
        <v>3381.5</v>
      </c>
      <c r="E113">
        <v>3394</v>
      </c>
      <c r="F113">
        <f t="shared" si="13"/>
        <v>0</v>
      </c>
      <c r="G113">
        <f t="shared" si="14"/>
        <v>0</v>
      </c>
      <c r="H113">
        <v>3271</v>
      </c>
      <c r="I113">
        <f t="shared" si="15"/>
        <v>1</v>
      </c>
      <c r="J113">
        <f t="shared" si="16"/>
        <v>0</v>
      </c>
      <c r="K113">
        <f t="shared" si="17"/>
        <v>0</v>
      </c>
      <c r="L113">
        <v>0.5307888927617056</v>
      </c>
      <c r="M113">
        <v>1</v>
      </c>
      <c r="N113">
        <f t="shared" si="18"/>
        <v>0</v>
      </c>
      <c r="O113">
        <f t="shared" si="19"/>
        <v>0</v>
      </c>
      <c r="P113">
        <f t="shared" si="20"/>
        <v>4337.6806039266958</v>
      </c>
      <c r="Q113">
        <f>P113-B113</f>
        <v>801.68060392669577</v>
      </c>
      <c r="R113">
        <f t="shared" si="21"/>
        <v>801.68060392669577</v>
      </c>
      <c r="S113" s="8">
        <f>R113/B113</f>
        <v>0.22671962780732346</v>
      </c>
      <c r="T113">
        <v>945</v>
      </c>
      <c r="U113">
        <f t="shared" si="22"/>
        <v>14430.250870680524</v>
      </c>
      <c r="V113">
        <f t="shared" si="23"/>
        <v>17010</v>
      </c>
      <c r="W113">
        <f t="shared" si="24"/>
        <v>801.68060392669577</v>
      </c>
      <c r="X113">
        <f t="shared" si="25"/>
        <v>642691.7907122717</v>
      </c>
      <c r="Y113">
        <f>WEEKDAY(A113,11)</f>
        <v>6</v>
      </c>
    </row>
    <row r="114" spans="1:25" x14ac:dyDescent="0.35">
      <c r="A114" s="1">
        <v>41028</v>
      </c>
      <c r="B114">
        <v>3774</v>
      </c>
      <c r="C114">
        <v>3338</v>
      </c>
      <c r="D114">
        <v>3163</v>
      </c>
      <c r="E114">
        <v>3905</v>
      </c>
      <c r="F114">
        <f t="shared" si="13"/>
        <v>0</v>
      </c>
      <c r="G114">
        <f t="shared" si="14"/>
        <v>0</v>
      </c>
      <c r="H114">
        <v>3536</v>
      </c>
      <c r="I114">
        <f t="shared" si="15"/>
        <v>0</v>
      </c>
      <c r="J114">
        <f t="shared" si="16"/>
        <v>1</v>
      </c>
      <c r="K114">
        <f t="shared" si="17"/>
        <v>0</v>
      </c>
      <c r="L114">
        <v>0.52765191123504129</v>
      </c>
      <c r="M114">
        <v>1</v>
      </c>
      <c r="N114">
        <f t="shared" si="18"/>
        <v>0</v>
      </c>
      <c r="O114">
        <f t="shared" si="19"/>
        <v>0</v>
      </c>
      <c r="P114">
        <f t="shared" si="20"/>
        <v>4302.6359673340421</v>
      </c>
      <c r="Q114">
        <f>P114-B114</f>
        <v>528.63596733404211</v>
      </c>
      <c r="R114">
        <f t="shared" si="21"/>
        <v>528.63596733404211</v>
      </c>
      <c r="S114" s="8">
        <f>R114/B114</f>
        <v>0.14007312329995816</v>
      </c>
      <c r="T114">
        <v>1056</v>
      </c>
      <c r="U114">
        <f t="shared" si="22"/>
        <v>9515.4474120127579</v>
      </c>
      <c r="V114">
        <f t="shared" si="23"/>
        <v>19008</v>
      </c>
      <c r="W114">
        <f t="shared" si="24"/>
        <v>528.63596733404211</v>
      </c>
      <c r="X114">
        <f t="shared" si="25"/>
        <v>279455.98595919844</v>
      </c>
      <c r="Y114">
        <f>WEEKDAY(A114,11)</f>
        <v>7</v>
      </c>
    </row>
    <row r="115" spans="1:25" x14ac:dyDescent="0.35">
      <c r="A115" s="1">
        <v>41029</v>
      </c>
      <c r="B115">
        <v>2954</v>
      </c>
      <c r="C115">
        <v>3527</v>
      </c>
      <c r="D115">
        <v>3367.6</v>
      </c>
      <c r="E115">
        <v>4628.5</v>
      </c>
      <c r="F115">
        <f t="shared" si="13"/>
        <v>0</v>
      </c>
      <c r="G115">
        <f t="shared" si="14"/>
        <v>0</v>
      </c>
      <c r="H115">
        <v>3774</v>
      </c>
      <c r="I115">
        <f t="shared" si="15"/>
        <v>0</v>
      </c>
      <c r="J115">
        <f t="shared" si="16"/>
        <v>0</v>
      </c>
      <c r="K115">
        <f t="shared" si="17"/>
        <v>1</v>
      </c>
      <c r="L115">
        <v>0.40472870919019405</v>
      </c>
      <c r="M115">
        <v>0</v>
      </c>
      <c r="N115">
        <f t="shared" si="18"/>
        <v>0</v>
      </c>
      <c r="O115">
        <f t="shared" si="19"/>
        <v>0</v>
      </c>
      <c r="P115">
        <f t="shared" si="20"/>
        <v>4176.000469167946</v>
      </c>
      <c r="Q115">
        <f>P115-B115</f>
        <v>1222.000469167946</v>
      </c>
      <c r="R115">
        <f t="shared" si="21"/>
        <v>1222.000469167946</v>
      </c>
      <c r="S115" s="8">
        <f>R115/B115</f>
        <v>0.41367652984696884</v>
      </c>
      <c r="T115">
        <v>698</v>
      </c>
      <c r="U115">
        <f t="shared" si="22"/>
        <v>21996.008445023028</v>
      </c>
      <c r="V115">
        <f t="shared" si="23"/>
        <v>12564</v>
      </c>
      <c r="W115">
        <f t="shared" si="24"/>
        <v>1222.000469167946</v>
      </c>
      <c r="X115">
        <f t="shared" si="25"/>
        <v>1493285.1466466801</v>
      </c>
      <c r="Y115">
        <f>WEEKDAY(A115,11)</f>
        <v>1</v>
      </c>
    </row>
    <row r="116" spans="1:25" x14ac:dyDescent="0.35">
      <c r="A116" s="1">
        <v>41030</v>
      </c>
      <c r="B116">
        <v>4732</v>
      </c>
      <c r="C116">
        <v>3421.3333333333335</v>
      </c>
      <c r="D116">
        <v>3348.4</v>
      </c>
      <c r="E116">
        <v>2751</v>
      </c>
      <c r="F116">
        <f t="shared" si="13"/>
        <v>1</v>
      </c>
      <c r="G116">
        <f t="shared" si="14"/>
        <v>0</v>
      </c>
      <c r="H116">
        <v>2954</v>
      </c>
      <c r="I116">
        <f t="shared" si="15"/>
        <v>0</v>
      </c>
      <c r="J116">
        <f t="shared" si="16"/>
        <v>0</v>
      </c>
      <c r="K116">
        <f t="shared" si="17"/>
        <v>0</v>
      </c>
      <c r="L116">
        <v>0.70657604275589636</v>
      </c>
      <c r="M116">
        <v>0</v>
      </c>
      <c r="N116">
        <f t="shared" si="18"/>
        <v>0</v>
      </c>
      <c r="O116">
        <f t="shared" si="19"/>
        <v>0</v>
      </c>
      <c r="P116">
        <f t="shared" si="20"/>
        <v>3343.5232421465507</v>
      </c>
      <c r="Q116">
        <f>P116-B116</f>
        <v>-1388.4767578534493</v>
      </c>
      <c r="R116">
        <f t="shared" si="21"/>
        <v>1388.4767578534493</v>
      </c>
      <c r="S116" s="8">
        <f>R116/B116</f>
        <v>0.29342281442380586</v>
      </c>
      <c r="T116">
        <v>701</v>
      </c>
      <c r="U116">
        <f t="shared" si="22"/>
        <v>99970.32656544834</v>
      </c>
      <c r="V116">
        <f t="shared" si="23"/>
        <v>12618</v>
      </c>
      <c r="W116">
        <f t="shared" si="24"/>
        <v>-2776.9535157068985</v>
      </c>
      <c r="X116">
        <f t="shared" si="25"/>
        <v>7711470.8283969043</v>
      </c>
      <c r="Y116">
        <f>WEEKDAY(A116,11)</f>
        <v>2</v>
      </c>
    </row>
    <row r="117" spans="1:25" x14ac:dyDescent="0.35">
      <c r="A117" s="1">
        <v>41031</v>
      </c>
      <c r="B117">
        <v>4151</v>
      </c>
      <c r="C117">
        <v>3820</v>
      </c>
      <c r="D117">
        <v>3653.4</v>
      </c>
      <c r="E117">
        <v>3050</v>
      </c>
      <c r="F117">
        <f t="shared" si="13"/>
        <v>0</v>
      </c>
      <c r="G117">
        <f t="shared" si="14"/>
        <v>1</v>
      </c>
      <c r="H117">
        <v>4732</v>
      </c>
      <c r="I117">
        <f t="shared" si="15"/>
        <v>0</v>
      </c>
      <c r="J117">
        <f t="shared" si="16"/>
        <v>0</v>
      </c>
      <c r="K117">
        <f t="shared" si="17"/>
        <v>0</v>
      </c>
      <c r="L117">
        <v>0.43249680492622283</v>
      </c>
      <c r="M117">
        <v>0</v>
      </c>
      <c r="N117">
        <f t="shared" si="18"/>
        <v>0</v>
      </c>
      <c r="O117">
        <f t="shared" si="19"/>
        <v>0</v>
      </c>
      <c r="P117">
        <f t="shared" si="20"/>
        <v>3758.6609380743598</v>
      </c>
      <c r="Q117">
        <f>P117-B117</f>
        <v>-392.33906192564018</v>
      </c>
      <c r="R117">
        <f t="shared" si="21"/>
        <v>392.33906192564018</v>
      </c>
      <c r="S117" s="8">
        <f>R117/B117</f>
        <v>9.4516757871751428E-2</v>
      </c>
      <c r="T117">
        <v>1152</v>
      </c>
      <c r="U117">
        <f t="shared" si="22"/>
        <v>28248.412458646093</v>
      </c>
      <c r="V117">
        <f t="shared" si="23"/>
        <v>20736</v>
      </c>
      <c r="W117">
        <f t="shared" si="24"/>
        <v>-784.67812385128036</v>
      </c>
      <c r="X117">
        <f t="shared" si="25"/>
        <v>615719.75805076526</v>
      </c>
      <c r="Y117">
        <f>WEEKDAY(A117,11)</f>
        <v>3</v>
      </c>
    </row>
    <row r="118" spans="1:25" x14ac:dyDescent="0.35">
      <c r="A118" s="1">
        <v>41032</v>
      </c>
      <c r="B118">
        <v>4833</v>
      </c>
      <c r="C118">
        <v>3945.6666666666665</v>
      </c>
      <c r="D118">
        <v>3829.4</v>
      </c>
      <c r="E118">
        <v>3207</v>
      </c>
      <c r="F118">
        <f t="shared" si="13"/>
        <v>0</v>
      </c>
      <c r="G118">
        <f t="shared" si="14"/>
        <v>0</v>
      </c>
      <c r="H118">
        <v>4151</v>
      </c>
      <c r="I118">
        <f t="shared" si="15"/>
        <v>0</v>
      </c>
      <c r="J118">
        <f t="shared" si="16"/>
        <v>0</v>
      </c>
      <c r="K118">
        <f t="shared" si="17"/>
        <v>0</v>
      </c>
      <c r="L118">
        <v>0.57923782967352155</v>
      </c>
      <c r="M118">
        <v>0</v>
      </c>
      <c r="N118">
        <f t="shared" si="18"/>
        <v>1</v>
      </c>
      <c r="O118">
        <f t="shared" si="19"/>
        <v>0</v>
      </c>
      <c r="P118">
        <f t="shared" si="20"/>
        <v>4050.9644184837489</v>
      </c>
      <c r="Q118">
        <f>P118-B118</f>
        <v>-782.03558151625111</v>
      </c>
      <c r="R118">
        <f t="shared" si="21"/>
        <v>782.03558151625111</v>
      </c>
      <c r="S118" s="8">
        <f>R118/B118</f>
        <v>0.16181162456367704</v>
      </c>
      <c r="T118">
        <v>369</v>
      </c>
      <c r="U118">
        <f t="shared" si="22"/>
        <v>56306.56186917008</v>
      </c>
      <c r="V118">
        <f t="shared" si="23"/>
        <v>6642</v>
      </c>
      <c r="W118">
        <f t="shared" si="24"/>
        <v>-1564.0711630325022</v>
      </c>
      <c r="X118">
        <f t="shared" si="25"/>
        <v>2446318.6030298444</v>
      </c>
      <c r="Y118">
        <f>WEEKDAY(A118,11)</f>
        <v>4</v>
      </c>
    </row>
    <row r="119" spans="1:25" x14ac:dyDescent="0.35">
      <c r="A119" s="1">
        <v>41033</v>
      </c>
      <c r="B119">
        <v>4881</v>
      </c>
      <c r="C119">
        <v>4572</v>
      </c>
      <c r="D119">
        <v>4088.8</v>
      </c>
      <c r="E119">
        <v>3271</v>
      </c>
      <c r="F119">
        <f t="shared" si="13"/>
        <v>0</v>
      </c>
      <c r="G119">
        <f t="shared" si="14"/>
        <v>0</v>
      </c>
      <c r="H119">
        <v>4833</v>
      </c>
      <c r="I119">
        <f t="shared" si="15"/>
        <v>0</v>
      </c>
      <c r="J119">
        <f t="shared" si="16"/>
        <v>0</v>
      </c>
      <c r="K119">
        <f t="shared" si="17"/>
        <v>0</v>
      </c>
      <c r="L119">
        <v>0.50557685604740332</v>
      </c>
      <c r="M119">
        <v>0</v>
      </c>
      <c r="N119">
        <f t="shared" si="18"/>
        <v>0</v>
      </c>
      <c r="O119">
        <f t="shared" si="19"/>
        <v>1</v>
      </c>
      <c r="P119">
        <f t="shared" si="20"/>
        <v>4339.595669004073</v>
      </c>
      <c r="Q119">
        <f>P119-B119</f>
        <v>-541.40433099592701</v>
      </c>
      <c r="R119">
        <f t="shared" si="21"/>
        <v>541.40433099592701</v>
      </c>
      <c r="S119" s="8">
        <f>R119/B119</f>
        <v>0.11092078078179206</v>
      </c>
      <c r="T119">
        <v>1188</v>
      </c>
      <c r="U119">
        <f t="shared" si="22"/>
        <v>38981.111831706745</v>
      </c>
      <c r="V119">
        <f t="shared" si="23"/>
        <v>21384</v>
      </c>
      <c r="W119">
        <f t="shared" si="24"/>
        <v>-1082.808661991854</v>
      </c>
      <c r="X119">
        <f t="shared" si="25"/>
        <v>1172474.5984845893</v>
      </c>
      <c r="Y119">
        <f>WEEKDAY(A119,11)</f>
        <v>5</v>
      </c>
    </row>
    <row r="120" spans="1:25" x14ac:dyDescent="0.35">
      <c r="A120" s="1">
        <v>41034</v>
      </c>
      <c r="B120">
        <v>4563</v>
      </c>
      <c r="C120">
        <v>4621.666666666667</v>
      </c>
      <c r="D120">
        <v>4310.2</v>
      </c>
      <c r="E120">
        <v>3536</v>
      </c>
      <c r="F120">
        <f t="shared" si="13"/>
        <v>0</v>
      </c>
      <c r="G120">
        <f t="shared" si="14"/>
        <v>0</v>
      </c>
      <c r="H120">
        <v>4881</v>
      </c>
      <c r="I120">
        <f t="shared" si="15"/>
        <v>1</v>
      </c>
      <c r="J120">
        <f t="shared" si="16"/>
        <v>0</v>
      </c>
      <c r="K120">
        <f t="shared" si="17"/>
        <v>0</v>
      </c>
      <c r="L120">
        <v>0.46305332868595328</v>
      </c>
      <c r="M120">
        <v>1</v>
      </c>
      <c r="N120">
        <f t="shared" si="18"/>
        <v>0</v>
      </c>
      <c r="O120">
        <f t="shared" si="19"/>
        <v>0</v>
      </c>
      <c r="P120">
        <f t="shared" si="20"/>
        <v>5159.0225462891331</v>
      </c>
      <c r="Q120">
        <f>P120-B120</f>
        <v>596.02254628913306</v>
      </c>
      <c r="R120">
        <f t="shared" si="21"/>
        <v>596.02254628913306</v>
      </c>
      <c r="S120" s="8">
        <f>R120/B120</f>
        <v>0.13062076403443634</v>
      </c>
      <c r="T120">
        <v>1440</v>
      </c>
      <c r="U120">
        <f t="shared" si="22"/>
        <v>10728.405833204395</v>
      </c>
      <c r="V120">
        <f t="shared" si="23"/>
        <v>25920</v>
      </c>
      <c r="W120">
        <f t="shared" si="24"/>
        <v>596.02254628913306</v>
      </c>
      <c r="X120">
        <f t="shared" si="25"/>
        <v>355242.87568498176</v>
      </c>
      <c r="Y120">
        <f>WEEKDAY(A120,11)</f>
        <v>6</v>
      </c>
    </row>
    <row r="121" spans="1:25" x14ac:dyDescent="0.35">
      <c r="A121" s="1">
        <v>41035</v>
      </c>
      <c r="B121">
        <v>5394</v>
      </c>
      <c r="C121">
        <v>4759</v>
      </c>
      <c r="D121">
        <v>4632</v>
      </c>
      <c r="E121">
        <v>3774</v>
      </c>
      <c r="F121">
        <f t="shared" si="13"/>
        <v>0</v>
      </c>
      <c r="G121">
        <f t="shared" si="14"/>
        <v>0</v>
      </c>
      <c r="H121">
        <v>4563</v>
      </c>
      <c r="I121">
        <f t="shared" si="15"/>
        <v>0</v>
      </c>
      <c r="J121">
        <f t="shared" si="16"/>
        <v>1</v>
      </c>
      <c r="K121">
        <f t="shared" si="17"/>
        <v>0</v>
      </c>
      <c r="L121">
        <v>0.59654932032066921</v>
      </c>
      <c r="M121">
        <v>1</v>
      </c>
      <c r="N121">
        <f t="shared" si="18"/>
        <v>0</v>
      </c>
      <c r="O121">
        <f t="shared" si="19"/>
        <v>0</v>
      </c>
      <c r="P121">
        <f t="shared" si="20"/>
        <v>5156.7079998597128</v>
      </c>
      <c r="Q121">
        <f>P121-B121</f>
        <v>-237.2920001402872</v>
      </c>
      <c r="R121">
        <f t="shared" si="21"/>
        <v>237.2920001402872</v>
      </c>
      <c r="S121" s="8">
        <f>R121/B121</f>
        <v>4.3991842814291283E-2</v>
      </c>
      <c r="T121">
        <v>1295</v>
      </c>
      <c r="U121">
        <f t="shared" si="22"/>
        <v>17085.024010100678</v>
      </c>
      <c r="V121">
        <f t="shared" si="23"/>
        <v>23310</v>
      </c>
      <c r="W121">
        <f t="shared" si="24"/>
        <v>-474.5840002805744</v>
      </c>
      <c r="X121">
        <f t="shared" si="25"/>
        <v>225229.97332231223</v>
      </c>
      <c r="Y121">
        <f>WEEKDAY(A121,11)</f>
        <v>7</v>
      </c>
    </row>
    <row r="122" spans="1:25" x14ac:dyDescent="0.35">
      <c r="A122" s="1">
        <v>41036</v>
      </c>
      <c r="B122">
        <v>4018</v>
      </c>
      <c r="C122">
        <v>4946</v>
      </c>
      <c r="D122">
        <v>4764.3999999999996</v>
      </c>
      <c r="E122">
        <v>2954</v>
      </c>
      <c r="F122">
        <f t="shared" si="13"/>
        <v>0</v>
      </c>
      <c r="G122">
        <f t="shared" si="14"/>
        <v>0</v>
      </c>
      <c r="H122">
        <v>5394</v>
      </c>
      <c r="I122">
        <f t="shared" si="15"/>
        <v>0</v>
      </c>
      <c r="J122">
        <f t="shared" si="16"/>
        <v>0</v>
      </c>
      <c r="K122">
        <f t="shared" si="17"/>
        <v>1</v>
      </c>
      <c r="L122">
        <v>0.34013012664110609</v>
      </c>
      <c r="M122">
        <v>0</v>
      </c>
      <c r="N122">
        <f t="shared" si="18"/>
        <v>0</v>
      </c>
      <c r="O122">
        <f t="shared" si="19"/>
        <v>0</v>
      </c>
      <c r="P122">
        <f t="shared" si="20"/>
        <v>4676.8056926758327</v>
      </c>
      <c r="Q122">
        <f>P122-B122</f>
        <v>658.80569267583269</v>
      </c>
      <c r="R122">
        <f t="shared" si="21"/>
        <v>658.80569267583269</v>
      </c>
      <c r="S122" s="8">
        <f>R122/B122</f>
        <v>0.16396358702733516</v>
      </c>
      <c r="T122">
        <v>913</v>
      </c>
      <c r="U122">
        <f t="shared" si="22"/>
        <v>11858.502468164988</v>
      </c>
      <c r="V122">
        <f t="shared" si="23"/>
        <v>16434</v>
      </c>
      <c r="W122">
        <f t="shared" si="24"/>
        <v>658.80569267583269</v>
      </c>
      <c r="X122">
        <f t="shared" si="25"/>
        <v>434024.9407020837</v>
      </c>
      <c r="Y122">
        <f>WEEKDAY(A122,11)</f>
        <v>1</v>
      </c>
    </row>
    <row r="123" spans="1:25" x14ac:dyDescent="0.35">
      <c r="A123" s="1">
        <v>41037</v>
      </c>
      <c r="B123">
        <v>4112</v>
      </c>
      <c r="C123">
        <v>4658.333333333333</v>
      </c>
      <c r="D123">
        <v>4737.8</v>
      </c>
      <c r="E123">
        <v>4732</v>
      </c>
      <c r="F123">
        <f t="shared" si="13"/>
        <v>1</v>
      </c>
      <c r="G123">
        <f t="shared" si="14"/>
        <v>0</v>
      </c>
      <c r="H123">
        <v>4018</v>
      </c>
      <c r="I123">
        <f t="shared" si="15"/>
        <v>0</v>
      </c>
      <c r="J123">
        <f t="shared" si="16"/>
        <v>0</v>
      </c>
      <c r="K123">
        <f t="shared" si="17"/>
        <v>0</v>
      </c>
      <c r="L123">
        <v>0.51092134309283144</v>
      </c>
      <c r="M123">
        <v>0</v>
      </c>
      <c r="N123">
        <f t="shared" si="18"/>
        <v>0</v>
      </c>
      <c r="O123">
        <f t="shared" si="19"/>
        <v>0</v>
      </c>
      <c r="P123">
        <f t="shared" si="20"/>
        <v>4790.6903588525529</v>
      </c>
      <c r="Q123">
        <f>P123-B123</f>
        <v>678.69035885255289</v>
      </c>
      <c r="R123">
        <f t="shared" si="21"/>
        <v>678.69035885255289</v>
      </c>
      <c r="S123" s="8">
        <f>R123/B123</f>
        <v>0.16505115730850023</v>
      </c>
      <c r="T123">
        <v>955</v>
      </c>
      <c r="U123">
        <f t="shared" si="22"/>
        <v>12216.426459345952</v>
      </c>
      <c r="V123">
        <f t="shared" si="23"/>
        <v>17190</v>
      </c>
      <c r="W123">
        <f t="shared" si="24"/>
        <v>678.69035885255289</v>
      </c>
      <c r="X123">
        <f t="shared" si="25"/>
        <v>460620.60319940699</v>
      </c>
      <c r="Y123">
        <f>WEEKDAY(A123,11)</f>
        <v>2</v>
      </c>
    </row>
    <row r="124" spans="1:25" x14ac:dyDescent="0.35">
      <c r="A124" s="1">
        <v>41038</v>
      </c>
      <c r="B124">
        <v>4315</v>
      </c>
      <c r="C124">
        <v>4508</v>
      </c>
      <c r="D124">
        <v>4593.6000000000004</v>
      </c>
      <c r="E124">
        <v>4151</v>
      </c>
      <c r="F124">
        <f t="shared" si="13"/>
        <v>0</v>
      </c>
      <c r="G124">
        <f t="shared" si="14"/>
        <v>1</v>
      </c>
      <c r="H124">
        <v>4112</v>
      </c>
      <c r="I124">
        <f t="shared" si="15"/>
        <v>0</v>
      </c>
      <c r="J124">
        <f t="shared" si="16"/>
        <v>0</v>
      </c>
      <c r="K124">
        <f t="shared" si="17"/>
        <v>0</v>
      </c>
      <c r="L124">
        <v>0.52358545370047638</v>
      </c>
      <c r="M124">
        <v>0</v>
      </c>
      <c r="N124">
        <f t="shared" si="18"/>
        <v>0</v>
      </c>
      <c r="O124">
        <f t="shared" si="19"/>
        <v>0</v>
      </c>
      <c r="P124">
        <f t="shared" si="20"/>
        <v>4367.2231077403967</v>
      </c>
      <c r="Q124">
        <f>P124-B124</f>
        <v>52.223107740396699</v>
      </c>
      <c r="R124">
        <f t="shared" si="21"/>
        <v>52.223107740396699</v>
      </c>
      <c r="S124" s="8">
        <f>R124/B124</f>
        <v>1.2102690090474322E-2</v>
      </c>
      <c r="T124">
        <v>902</v>
      </c>
      <c r="U124">
        <f t="shared" si="22"/>
        <v>940.01593932714059</v>
      </c>
      <c r="V124">
        <f t="shared" si="23"/>
        <v>16236</v>
      </c>
      <c r="W124">
        <f t="shared" si="24"/>
        <v>52.223107740396699</v>
      </c>
      <c r="X124">
        <f t="shared" si="25"/>
        <v>2727.2529820650816</v>
      </c>
      <c r="Y124">
        <f>WEEKDAY(A124,11)</f>
        <v>3</v>
      </c>
    </row>
    <row r="125" spans="1:25" x14ac:dyDescent="0.35">
      <c r="A125" s="1">
        <v>41039</v>
      </c>
      <c r="B125">
        <v>4869</v>
      </c>
      <c r="C125">
        <v>4148.333333333333</v>
      </c>
      <c r="D125">
        <v>4480.3999999999996</v>
      </c>
      <c r="E125">
        <v>4833</v>
      </c>
      <c r="F125">
        <f t="shared" si="13"/>
        <v>0</v>
      </c>
      <c r="G125">
        <f t="shared" si="14"/>
        <v>0</v>
      </c>
      <c r="H125">
        <v>4315</v>
      </c>
      <c r="I125">
        <f t="shared" si="15"/>
        <v>0</v>
      </c>
      <c r="J125">
        <f t="shared" si="16"/>
        <v>0</v>
      </c>
      <c r="K125">
        <f t="shared" si="17"/>
        <v>0</v>
      </c>
      <c r="L125">
        <v>0.5643662135471128</v>
      </c>
      <c r="M125">
        <v>0</v>
      </c>
      <c r="N125">
        <f t="shared" si="18"/>
        <v>1</v>
      </c>
      <c r="O125">
        <f t="shared" si="19"/>
        <v>0</v>
      </c>
      <c r="P125">
        <f t="shared" si="20"/>
        <v>4859.1308476448521</v>
      </c>
      <c r="Q125">
        <f>P125-B125</f>
        <v>-9.8691523551478895</v>
      </c>
      <c r="R125">
        <f t="shared" si="21"/>
        <v>9.8691523551478895</v>
      </c>
      <c r="S125" s="8">
        <f>R125/B125</f>
        <v>2.0269361994553069E-3</v>
      </c>
      <c r="T125">
        <v>777</v>
      </c>
      <c r="U125">
        <f t="shared" si="22"/>
        <v>710.57896957064804</v>
      </c>
      <c r="V125">
        <f t="shared" si="23"/>
        <v>13986</v>
      </c>
      <c r="W125">
        <f t="shared" si="24"/>
        <v>-19.738304710295779</v>
      </c>
      <c r="X125">
        <f t="shared" si="25"/>
        <v>389.60067283648453</v>
      </c>
      <c r="Y125">
        <f>WEEKDAY(A125,11)</f>
        <v>4</v>
      </c>
    </row>
    <row r="126" spans="1:25" x14ac:dyDescent="0.35">
      <c r="A126" s="1">
        <v>41040</v>
      </c>
      <c r="B126">
        <v>4844</v>
      </c>
      <c r="C126">
        <v>4432</v>
      </c>
      <c r="D126">
        <v>4541.6000000000004</v>
      </c>
      <c r="E126">
        <v>4881</v>
      </c>
      <c r="F126">
        <f t="shared" si="13"/>
        <v>0</v>
      </c>
      <c r="G126">
        <f t="shared" si="14"/>
        <v>0</v>
      </c>
      <c r="H126">
        <v>4869</v>
      </c>
      <c r="I126">
        <f t="shared" si="15"/>
        <v>0</v>
      </c>
      <c r="J126">
        <f t="shared" si="16"/>
        <v>0</v>
      </c>
      <c r="K126">
        <f t="shared" si="17"/>
        <v>0</v>
      </c>
      <c r="L126">
        <v>0.49709538747531079</v>
      </c>
      <c r="M126">
        <v>0</v>
      </c>
      <c r="N126">
        <f t="shared" si="18"/>
        <v>0</v>
      </c>
      <c r="O126">
        <f t="shared" si="19"/>
        <v>1</v>
      </c>
      <c r="P126">
        <f t="shared" si="20"/>
        <v>5025.000396817205</v>
      </c>
      <c r="Q126">
        <f>P126-B126</f>
        <v>181.000396817205</v>
      </c>
      <c r="R126">
        <f t="shared" si="21"/>
        <v>181.000396817205</v>
      </c>
      <c r="S126" s="8">
        <f>R126/B126</f>
        <v>3.7365895296697975E-2</v>
      </c>
      <c r="T126">
        <v>1476</v>
      </c>
      <c r="U126">
        <f t="shared" si="22"/>
        <v>3258.00714270969</v>
      </c>
      <c r="V126">
        <f t="shared" si="23"/>
        <v>26568</v>
      </c>
      <c r="W126">
        <f t="shared" si="24"/>
        <v>181.000396817205</v>
      </c>
      <c r="X126">
        <f t="shared" si="25"/>
        <v>32761.143647985675</v>
      </c>
      <c r="Y126">
        <f>WEEKDAY(A126,11)</f>
        <v>5</v>
      </c>
    </row>
    <row r="127" spans="1:25" x14ac:dyDescent="0.35">
      <c r="A127" s="1">
        <v>41041</v>
      </c>
      <c r="B127">
        <v>5278</v>
      </c>
      <c r="C127">
        <v>4676</v>
      </c>
      <c r="D127">
        <v>4431.6000000000004</v>
      </c>
      <c r="E127">
        <v>4563</v>
      </c>
      <c r="F127">
        <f t="shared" si="13"/>
        <v>0</v>
      </c>
      <c r="G127">
        <f t="shared" si="14"/>
        <v>0</v>
      </c>
      <c r="H127">
        <v>4844</v>
      </c>
      <c r="I127">
        <f t="shared" si="15"/>
        <v>1</v>
      </c>
      <c r="J127">
        <f t="shared" si="16"/>
        <v>0</v>
      </c>
      <c r="K127">
        <f t="shared" si="17"/>
        <v>0</v>
      </c>
      <c r="L127">
        <v>0.55042407342860467</v>
      </c>
      <c r="M127">
        <v>1</v>
      </c>
      <c r="N127">
        <f t="shared" si="18"/>
        <v>0</v>
      </c>
      <c r="O127">
        <f t="shared" si="19"/>
        <v>0</v>
      </c>
      <c r="P127">
        <f t="shared" si="20"/>
        <v>5507.2954551258545</v>
      </c>
      <c r="Q127">
        <f>P127-B127</f>
        <v>229.29545512585446</v>
      </c>
      <c r="R127">
        <f t="shared" si="21"/>
        <v>229.29545512585446</v>
      </c>
      <c r="S127" s="8">
        <f>R127/B127</f>
        <v>4.3443625450142943E-2</v>
      </c>
      <c r="T127">
        <v>891</v>
      </c>
      <c r="U127">
        <f t="shared" si="22"/>
        <v>4127.3181922653803</v>
      </c>
      <c r="V127">
        <f t="shared" si="23"/>
        <v>16038</v>
      </c>
      <c r="W127">
        <f t="shared" si="24"/>
        <v>229.29545512585446</v>
      </c>
      <c r="X127">
        <f t="shared" si="25"/>
        <v>52576.405741372735</v>
      </c>
      <c r="Y127">
        <f>WEEKDAY(A127,11)</f>
        <v>6</v>
      </c>
    </row>
    <row r="128" spans="1:25" x14ac:dyDescent="0.35">
      <c r="A128" s="1">
        <v>41042</v>
      </c>
      <c r="B128">
        <v>7177</v>
      </c>
      <c r="C128">
        <v>4997</v>
      </c>
      <c r="D128">
        <v>4683.6000000000004</v>
      </c>
      <c r="E128">
        <v>5394</v>
      </c>
      <c r="F128">
        <f t="shared" si="13"/>
        <v>0</v>
      </c>
      <c r="G128">
        <f t="shared" si="14"/>
        <v>0</v>
      </c>
      <c r="H128">
        <v>5278</v>
      </c>
      <c r="I128">
        <f t="shared" si="15"/>
        <v>0</v>
      </c>
      <c r="J128">
        <f t="shared" si="16"/>
        <v>1</v>
      </c>
      <c r="K128">
        <f t="shared" si="17"/>
        <v>0</v>
      </c>
      <c r="L128">
        <v>0.7206343673753921</v>
      </c>
      <c r="M128">
        <v>1</v>
      </c>
      <c r="N128">
        <f t="shared" si="18"/>
        <v>0</v>
      </c>
      <c r="O128">
        <f t="shared" si="19"/>
        <v>0</v>
      </c>
      <c r="P128">
        <f t="shared" si="20"/>
        <v>5816.3280178980112</v>
      </c>
      <c r="Q128">
        <f>P128-B128</f>
        <v>-1360.6719821019888</v>
      </c>
      <c r="R128">
        <f t="shared" si="21"/>
        <v>1360.6719821019888</v>
      </c>
      <c r="S128" s="8">
        <f>R128/B128</f>
        <v>0.18958784758283248</v>
      </c>
      <c r="T128">
        <v>545</v>
      </c>
      <c r="U128">
        <f t="shared" si="22"/>
        <v>97968.382711343191</v>
      </c>
      <c r="V128">
        <f t="shared" si="23"/>
        <v>9810</v>
      </c>
      <c r="W128">
        <f t="shared" si="24"/>
        <v>-2721.3439642039775</v>
      </c>
      <c r="X128">
        <f t="shared" si="25"/>
        <v>7405712.9715094194</v>
      </c>
      <c r="Y128">
        <f>WEEKDAY(A128,11)</f>
        <v>7</v>
      </c>
    </row>
    <row r="129" spans="1:25" x14ac:dyDescent="0.35">
      <c r="A129" s="1">
        <v>41043</v>
      </c>
      <c r="B129">
        <v>3609</v>
      </c>
      <c r="C129">
        <v>5766.333333333333</v>
      </c>
      <c r="D129">
        <v>5296.6</v>
      </c>
      <c r="E129">
        <v>4018</v>
      </c>
      <c r="F129">
        <f t="shared" si="13"/>
        <v>0</v>
      </c>
      <c r="G129">
        <f t="shared" si="14"/>
        <v>0</v>
      </c>
      <c r="H129">
        <v>7177</v>
      </c>
      <c r="I129">
        <f t="shared" si="15"/>
        <v>0</v>
      </c>
      <c r="J129">
        <f t="shared" si="16"/>
        <v>0</v>
      </c>
      <c r="K129">
        <f t="shared" si="17"/>
        <v>1</v>
      </c>
      <c r="L129">
        <v>8.5453700476356448E-2</v>
      </c>
      <c r="M129">
        <v>0</v>
      </c>
      <c r="N129">
        <f t="shared" si="18"/>
        <v>0</v>
      </c>
      <c r="O129">
        <f t="shared" si="19"/>
        <v>0</v>
      </c>
      <c r="P129">
        <f t="shared" si="20"/>
        <v>5629.1008515858803</v>
      </c>
      <c r="Q129">
        <f>P129-B129</f>
        <v>2020.1008515858803</v>
      </c>
      <c r="R129">
        <f t="shared" si="21"/>
        <v>2020.1008515858803</v>
      </c>
      <c r="S129" s="8">
        <f>R129/B129</f>
        <v>0.55973977600052094</v>
      </c>
      <c r="T129">
        <v>1371</v>
      </c>
      <c r="U129">
        <f t="shared" si="22"/>
        <v>36361.815328545847</v>
      </c>
      <c r="V129">
        <f t="shared" si="23"/>
        <v>24678</v>
      </c>
      <c r="W129">
        <f t="shared" si="24"/>
        <v>2020.1008515858803</v>
      </c>
      <c r="X129">
        <f t="shared" si="25"/>
        <v>4080807.4505779985</v>
      </c>
      <c r="Y129">
        <f>WEEKDAY(A129,11)</f>
        <v>1</v>
      </c>
    </row>
    <row r="130" spans="1:25" x14ac:dyDescent="0.35">
      <c r="A130" s="1">
        <v>41044</v>
      </c>
      <c r="B130">
        <v>4596</v>
      </c>
      <c r="C130">
        <v>5354.666666666667</v>
      </c>
      <c r="D130">
        <v>5155.3999999999996</v>
      </c>
      <c r="E130">
        <v>4112</v>
      </c>
      <c r="F130">
        <f t="shared" si="13"/>
        <v>1</v>
      </c>
      <c r="G130">
        <f t="shared" si="14"/>
        <v>0</v>
      </c>
      <c r="H130">
        <v>3609</v>
      </c>
      <c r="I130">
        <f t="shared" si="15"/>
        <v>0</v>
      </c>
      <c r="J130">
        <f t="shared" si="16"/>
        <v>0</v>
      </c>
      <c r="K130">
        <f t="shared" si="17"/>
        <v>0</v>
      </c>
      <c r="L130">
        <v>0.61467410247472987</v>
      </c>
      <c r="M130">
        <v>0</v>
      </c>
      <c r="N130">
        <f t="shared" si="18"/>
        <v>0</v>
      </c>
      <c r="O130">
        <f t="shared" si="19"/>
        <v>0</v>
      </c>
      <c r="P130">
        <f t="shared" si="20"/>
        <v>4705.1118966807135</v>
      </c>
      <c r="Q130">
        <f>P130-B130</f>
        <v>109.11189668071347</v>
      </c>
      <c r="R130">
        <f t="shared" si="21"/>
        <v>109.11189668071347</v>
      </c>
      <c r="S130" s="8">
        <f>R130/B130</f>
        <v>2.3740621558031652E-2</v>
      </c>
      <c r="T130">
        <v>729</v>
      </c>
      <c r="U130">
        <f t="shared" si="22"/>
        <v>1964.0141402528425</v>
      </c>
      <c r="V130">
        <f t="shared" si="23"/>
        <v>13122</v>
      </c>
      <c r="W130">
        <f t="shared" si="24"/>
        <v>109.11189668071347</v>
      </c>
      <c r="X130">
        <f t="shared" si="25"/>
        <v>11905.405997262691</v>
      </c>
      <c r="Y130">
        <f>WEEKDAY(A130,11)</f>
        <v>2</v>
      </c>
    </row>
    <row r="131" spans="1:25" x14ac:dyDescent="0.35">
      <c r="A131" s="1">
        <v>41045</v>
      </c>
      <c r="B131">
        <v>4910</v>
      </c>
      <c r="C131">
        <v>5127.333333333333</v>
      </c>
      <c r="D131">
        <v>5100.8</v>
      </c>
      <c r="E131">
        <v>4315</v>
      </c>
      <c r="F131">
        <f t="shared" ref="F131:F194" si="26">IF(Y131=2,1,0)</f>
        <v>0</v>
      </c>
      <c r="G131">
        <f t="shared" ref="G131:G194" si="27">IF(Y131=3,1,0)</f>
        <v>1</v>
      </c>
      <c r="H131">
        <v>4596</v>
      </c>
      <c r="I131">
        <f t="shared" ref="I131:I194" si="28">IF(Y131=6,1,0)</f>
        <v>0</v>
      </c>
      <c r="J131">
        <f t="shared" ref="J131:J194" si="29">IF(Y131=7,1,0)</f>
        <v>0</v>
      </c>
      <c r="K131">
        <f t="shared" ref="K131:K194" si="30">IF(Y131=1,1,0)</f>
        <v>0</v>
      </c>
      <c r="L131">
        <v>0.53648193331009641</v>
      </c>
      <c r="M131">
        <v>0</v>
      </c>
      <c r="N131">
        <f t="shared" ref="N131:N194" si="31">IF(Y131=4,1,0)</f>
        <v>0</v>
      </c>
      <c r="O131">
        <f t="shared" ref="O131:O194" si="32">IF(Y131=5,1,0)</f>
        <v>0</v>
      </c>
      <c r="P131">
        <f t="shared" ref="P131:P194" si="33">$AA$2+SUMPRODUCT(D131:J131,$AB$2:$AH$2)</f>
        <v>4752.6023719061013</v>
      </c>
      <c r="Q131">
        <f>P131-B131</f>
        <v>-157.39762809389867</v>
      </c>
      <c r="R131">
        <f t="shared" ref="R131:R194" si="34">ABS(Q131)</f>
        <v>157.39762809389867</v>
      </c>
      <c r="S131" s="8">
        <f>R131/B131</f>
        <v>3.2056543399979362E-2</v>
      </c>
      <c r="T131">
        <v>683</v>
      </c>
      <c r="U131">
        <f t="shared" ref="U131:U194" si="35">IF(Q131&lt;0,Q131*-72,Q131*18)</f>
        <v>11332.629222760705</v>
      </c>
      <c r="V131">
        <f t="shared" ref="V131:V194" si="36">T131*18</f>
        <v>12294</v>
      </c>
      <c r="W131">
        <f t="shared" ref="W131:W194" si="37">IF(Q131&lt;0,Q131*2,Q131)</f>
        <v>-314.79525618779735</v>
      </c>
      <c r="X131">
        <f t="shared" ref="X131:X194" si="38">W131^2</f>
        <v>99096.053318340972</v>
      </c>
      <c r="Y131">
        <f>WEEKDAY(A131,11)</f>
        <v>3</v>
      </c>
    </row>
    <row r="132" spans="1:25" x14ac:dyDescent="0.35">
      <c r="A132" s="1">
        <v>41046</v>
      </c>
      <c r="B132">
        <v>5297</v>
      </c>
      <c r="C132">
        <v>4371.666666666667</v>
      </c>
      <c r="D132">
        <v>5114</v>
      </c>
      <c r="E132">
        <v>4869</v>
      </c>
      <c r="F132">
        <f t="shared" si="26"/>
        <v>0</v>
      </c>
      <c r="G132">
        <f t="shared" si="27"/>
        <v>0</v>
      </c>
      <c r="H132">
        <v>4910</v>
      </c>
      <c r="I132">
        <f t="shared" si="28"/>
        <v>0</v>
      </c>
      <c r="J132">
        <f t="shared" si="29"/>
        <v>0</v>
      </c>
      <c r="K132">
        <f t="shared" si="30"/>
        <v>0</v>
      </c>
      <c r="L132">
        <v>0.54496340188218895</v>
      </c>
      <c r="M132">
        <v>0</v>
      </c>
      <c r="N132">
        <f t="shared" si="31"/>
        <v>1</v>
      </c>
      <c r="O132">
        <f t="shared" si="32"/>
        <v>0</v>
      </c>
      <c r="P132">
        <f t="shared" si="33"/>
        <v>5288.7659208574769</v>
      </c>
      <c r="Q132">
        <f>P132-B132</f>
        <v>-8.2340791425231146</v>
      </c>
      <c r="R132">
        <f t="shared" si="34"/>
        <v>8.2340791425231146</v>
      </c>
      <c r="S132" s="8">
        <f>R132/B132</f>
        <v>1.5544797324000593E-3</v>
      </c>
      <c r="T132">
        <v>768</v>
      </c>
      <c r="U132">
        <f t="shared" si="35"/>
        <v>592.85369826166425</v>
      </c>
      <c r="V132">
        <f t="shared" si="36"/>
        <v>13824</v>
      </c>
      <c r="W132">
        <f t="shared" si="37"/>
        <v>-16.468158285046229</v>
      </c>
      <c r="X132">
        <f t="shared" si="38"/>
        <v>271.20023730133676</v>
      </c>
      <c r="Y132">
        <f>WEEKDAY(A132,11)</f>
        <v>4</v>
      </c>
    </row>
    <row r="133" spans="1:25" x14ac:dyDescent="0.35">
      <c r="A133" s="1">
        <v>41047</v>
      </c>
      <c r="B133">
        <v>5306</v>
      </c>
      <c r="C133">
        <v>4934.333333333333</v>
      </c>
      <c r="D133">
        <v>5117.8</v>
      </c>
      <c r="E133">
        <v>4844</v>
      </c>
      <c r="F133">
        <f t="shared" si="26"/>
        <v>0</v>
      </c>
      <c r="G133">
        <f t="shared" si="27"/>
        <v>0</v>
      </c>
      <c r="H133">
        <v>5297</v>
      </c>
      <c r="I133">
        <f t="shared" si="28"/>
        <v>0</v>
      </c>
      <c r="J133">
        <f t="shared" si="29"/>
        <v>0</v>
      </c>
      <c r="K133">
        <f t="shared" si="30"/>
        <v>0</v>
      </c>
      <c r="L133">
        <v>0.5010456605088881</v>
      </c>
      <c r="M133">
        <v>0</v>
      </c>
      <c r="N133">
        <f t="shared" si="31"/>
        <v>0</v>
      </c>
      <c r="O133">
        <f t="shared" si="32"/>
        <v>1</v>
      </c>
      <c r="P133">
        <f t="shared" si="33"/>
        <v>5369.8696983701702</v>
      </c>
      <c r="Q133">
        <f>P133-B133</f>
        <v>63.869698370170227</v>
      </c>
      <c r="R133">
        <f t="shared" si="34"/>
        <v>63.869698370170227</v>
      </c>
      <c r="S133" s="8">
        <f>R133/B133</f>
        <v>1.2037259398825901E-2</v>
      </c>
      <c r="T133">
        <v>890</v>
      </c>
      <c r="U133">
        <f t="shared" si="35"/>
        <v>1149.6545706630641</v>
      </c>
      <c r="V133">
        <f t="shared" si="36"/>
        <v>16020</v>
      </c>
      <c r="W133">
        <f t="shared" si="37"/>
        <v>63.869698370170227</v>
      </c>
      <c r="X133">
        <f t="shared" si="38"/>
        <v>4079.3383698965254</v>
      </c>
      <c r="Y133">
        <f>WEEKDAY(A133,11)</f>
        <v>5</v>
      </c>
    </row>
    <row r="134" spans="1:25" x14ac:dyDescent="0.35">
      <c r="A134" s="1">
        <v>41048</v>
      </c>
      <c r="B134">
        <v>5362</v>
      </c>
      <c r="C134">
        <v>5171</v>
      </c>
      <c r="D134">
        <v>4743.6000000000004</v>
      </c>
      <c r="E134">
        <v>5278</v>
      </c>
      <c r="F134">
        <f t="shared" si="26"/>
        <v>0</v>
      </c>
      <c r="G134">
        <f t="shared" si="27"/>
        <v>0</v>
      </c>
      <c r="H134">
        <v>5306</v>
      </c>
      <c r="I134">
        <f t="shared" si="28"/>
        <v>1</v>
      </c>
      <c r="J134">
        <f t="shared" si="29"/>
        <v>0</v>
      </c>
      <c r="K134">
        <f t="shared" si="30"/>
        <v>0</v>
      </c>
      <c r="L134">
        <v>0.50650633205530382</v>
      </c>
      <c r="M134">
        <v>1</v>
      </c>
      <c r="N134">
        <f t="shared" si="31"/>
        <v>0</v>
      </c>
      <c r="O134">
        <f t="shared" si="32"/>
        <v>0</v>
      </c>
      <c r="P134">
        <f t="shared" si="33"/>
        <v>5961.658796580542</v>
      </c>
      <c r="Q134">
        <f>P134-B134</f>
        <v>599.658796580542</v>
      </c>
      <c r="R134">
        <f t="shared" si="34"/>
        <v>599.658796580542</v>
      </c>
      <c r="S134" s="8">
        <f>R134/B134</f>
        <v>0.11183491170841887</v>
      </c>
      <c r="T134">
        <v>931</v>
      </c>
      <c r="U134">
        <f t="shared" si="35"/>
        <v>10793.858338449756</v>
      </c>
      <c r="V134">
        <f t="shared" si="36"/>
        <v>16758</v>
      </c>
      <c r="W134">
        <f t="shared" si="37"/>
        <v>599.658796580542</v>
      </c>
      <c r="X134">
        <f t="shared" si="38"/>
        <v>359590.67231642385</v>
      </c>
      <c r="Y134">
        <f>WEEKDAY(A134,11)</f>
        <v>6</v>
      </c>
    </row>
    <row r="135" spans="1:25" x14ac:dyDescent="0.35">
      <c r="A135" s="1">
        <v>41049</v>
      </c>
      <c r="B135">
        <v>5483</v>
      </c>
      <c r="C135">
        <v>5321.666666666667</v>
      </c>
      <c r="D135">
        <v>5094.2</v>
      </c>
      <c r="E135">
        <v>7177</v>
      </c>
      <c r="F135">
        <f t="shared" si="26"/>
        <v>0</v>
      </c>
      <c r="G135">
        <f t="shared" si="27"/>
        <v>0</v>
      </c>
      <c r="H135">
        <v>5362</v>
      </c>
      <c r="I135">
        <f t="shared" si="28"/>
        <v>0</v>
      </c>
      <c r="J135">
        <f t="shared" si="29"/>
        <v>1</v>
      </c>
      <c r="K135">
        <f t="shared" si="30"/>
        <v>0</v>
      </c>
      <c r="L135">
        <v>0.51405832461949574</v>
      </c>
      <c r="M135">
        <v>1</v>
      </c>
      <c r="N135">
        <f t="shared" si="31"/>
        <v>0</v>
      </c>
      <c r="O135">
        <f t="shared" si="32"/>
        <v>0</v>
      </c>
      <c r="P135">
        <f t="shared" si="33"/>
        <v>6544.3052569342726</v>
      </c>
      <c r="Q135">
        <f>P135-B135</f>
        <v>1061.3052569342726</v>
      </c>
      <c r="R135">
        <f t="shared" si="34"/>
        <v>1061.3052569342726</v>
      </c>
      <c r="S135" s="8">
        <f>R135/B135</f>
        <v>0.19356287742737052</v>
      </c>
      <c r="T135">
        <v>741</v>
      </c>
      <c r="U135">
        <f t="shared" si="35"/>
        <v>19103.494624816907</v>
      </c>
      <c r="V135">
        <f t="shared" si="36"/>
        <v>13338</v>
      </c>
      <c r="W135">
        <f t="shared" si="37"/>
        <v>1061.3052569342726</v>
      </c>
      <c r="X135">
        <f t="shared" si="38"/>
        <v>1126368.8483963225</v>
      </c>
      <c r="Y135">
        <f>WEEKDAY(A135,11)</f>
        <v>7</v>
      </c>
    </row>
    <row r="136" spans="1:25" x14ac:dyDescent="0.35">
      <c r="A136" s="1">
        <v>41050</v>
      </c>
      <c r="B136">
        <v>3884</v>
      </c>
      <c r="C136">
        <v>5383.666666666667</v>
      </c>
      <c r="D136">
        <v>5271.6</v>
      </c>
      <c r="E136">
        <v>3609</v>
      </c>
      <c r="F136">
        <f t="shared" si="26"/>
        <v>0</v>
      </c>
      <c r="G136">
        <f t="shared" si="27"/>
        <v>0</v>
      </c>
      <c r="H136">
        <v>5483</v>
      </c>
      <c r="I136">
        <f t="shared" si="28"/>
        <v>0</v>
      </c>
      <c r="J136">
        <f t="shared" si="29"/>
        <v>0</v>
      </c>
      <c r="K136">
        <f t="shared" si="30"/>
        <v>1</v>
      </c>
      <c r="L136">
        <v>0.31422098292087836</v>
      </c>
      <c r="M136">
        <v>0</v>
      </c>
      <c r="N136">
        <f t="shared" si="31"/>
        <v>0</v>
      </c>
      <c r="O136">
        <f t="shared" si="32"/>
        <v>0</v>
      </c>
      <c r="P136">
        <f t="shared" si="33"/>
        <v>5117.9542323007372</v>
      </c>
      <c r="Q136">
        <f>P136-B136</f>
        <v>1233.9542323007372</v>
      </c>
      <c r="R136">
        <f t="shared" si="34"/>
        <v>1233.9542323007372</v>
      </c>
      <c r="S136" s="8">
        <f>R136/B136</f>
        <v>0.31770191356867589</v>
      </c>
      <c r="T136">
        <v>1133</v>
      </c>
      <c r="U136">
        <f t="shared" si="35"/>
        <v>22211.17618141327</v>
      </c>
      <c r="V136">
        <f t="shared" si="36"/>
        <v>20394</v>
      </c>
      <c r="W136">
        <f t="shared" si="37"/>
        <v>1233.9542323007372</v>
      </c>
      <c r="X136">
        <f t="shared" si="38"/>
        <v>1522643.0474129017</v>
      </c>
      <c r="Y136">
        <f>WEEKDAY(A136,11)</f>
        <v>1</v>
      </c>
    </row>
    <row r="137" spans="1:25" x14ac:dyDescent="0.35">
      <c r="A137" s="1">
        <v>41051</v>
      </c>
      <c r="B137">
        <v>4569</v>
      </c>
      <c r="C137">
        <v>4909.666666666667</v>
      </c>
      <c r="D137">
        <v>5066.3999999999996</v>
      </c>
      <c r="E137">
        <v>4596</v>
      </c>
      <c r="F137">
        <f t="shared" si="26"/>
        <v>1</v>
      </c>
      <c r="G137">
        <f t="shared" si="27"/>
        <v>0</v>
      </c>
      <c r="H137">
        <v>3884</v>
      </c>
      <c r="I137">
        <f t="shared" si="28"/>
        <v>0</v>
      </c>
      <c r="J137">
        <f t="shared" si="29"/>
        <v>0</v>
      </c>
      <c r="K137">
        <f t="shared" si="30"/>
        <v>0</v>
      </c>
      <c r="L137">
        <v>0.57958638317648425</v>
      </c>
      <c r="M137">
        <v>0</v>
      </c>
      <c r="N137">
        <f t="shared" si="31"/>
        <v>0</v>
      </c>
      <c r="O137">
        <f t="shared" si="32"/>
        <v>0</v>
      </c>
      <c r="P137">
        <f t="shared" si="33"/>
        <v>4868.8584145014793</v>
      </c>
      <c r="Q137">
        <f>P137-B137</f>
        <v>299.85841450147927</v>
      </c>
      <c r="R137">
        <f t="shared" si="34"/>
        <v>299.85841450147927</v>
      </c>
      <c r="S137" s="8">
        <f>R137/B137</f>
        <v>6.5628893521882087E-2</v>
      </c>
      <c r="T137">
        <v>876</v>
      </c>
      <c r="U137">
        <f t="shared" si="35"/>
        <v>5397.4514610266269</v>
      </c>
      <c r="V137">
        <f t="shared" si="36"/>
        <v>15768</v>
      </c>
      <c r="W137">
        <f t="shared" si="37"/>
        <v>299.85841450147927</v>
      </c>
      <c r="X137">
        <f t="shared" si="38"/>
        <v>89915.068747340949</v>
      </c>
      <c r="Y137">
        <f>WEEKDAY(A137,11)</f>
        <v>2</v>
      </c>
    </row>
    <row r="138" spans="1:25" x14ac:dyDescent="0.35">
      <c r="A138" s="1">
        <v>41052</v>
      </c>
      <c r="B138">
        <v>4568</v>
      </c>
      <c r="C138">
        <v>4645.333333333333</v>
      </c>
      <c r="D138">
        <v>4920.8</v>
      </c>
      <c r="E138">
        <v>4910</v>
      </c>
      <c r="F138">
        <f t="shared" si="26"/>
        <v>0</v>
      </c>
      <c r="G138">
        <f t="shared" si="27"/>
        <v>1</v>
      </c>
      <c r="H138">
        <v>4569</v>
      </c>
      <c r="I138">
        <f t="shared" si="28"/>
        <v>0</v>
      </c>
      <c r="J138">
        <f t="shared" si="29"/>
        <v>0</v>
      </c>
      <c r="K138">
        <f t="shared" si="30"/>
        <v>0</v>
      </c>
      <c r="L138">
        <v>0.49988381549901245</v>
      </c>
      <c r="M138">
        <v>0</v>
      </c>
      <c r="N138">
        <f t="shared" si="31"/>
        <v>0</v>
      </c>
      <c r="O138">
        <f t="shared" si="32"/>
        <v>0</v>
      </c>
      <c r="P138">
        <f t="shared" si="33"/>
        <v>4840.250843229207</v>
      </c>
      <c r="Q138">
        <f>P138-B138</f>
        <v>272.25084322920702</v>
      </c>
      <c r="R138">
        <f t="shared" si="34"/>
        <v>272.25084322920702</v>
      </c>
      <c r="S138" s="8">
        <f>R138/B138</f>
        <v>5.9599571635115374E-2</v>
      </c>
      <c r="T138">
        <v>914</v>
      </c>
      <c r="U138">
        <f t="shared" si="35"/>
        <v>4900.5151781257264</v>
      </c>
      <c r="V138">
        <f t="shared" si="36"/>
        <v>16452</v>
      </c>
      <c r="W138">
        <f t="shared" si="37"/>
        <v>272.25084322920702</v>
      </c>
      <c r="X138">
        <f t="shared" si="38"/>
        <v>74120.52163901426</v>
      </c>
      <c r="Y138">
        <f>WEEKDAY(A138,11)</f>
        <v>3</v>
      </c>
    </row>
    <row r="139" spans="1:25" x14ac:dyDescent="0.35">
      <c r="A139" s="1">
        <v>41053</v>
      </c>
      <c r="B139">
        <v>5522</v>
      </c>
      <c r="C139">
        <v>4340.333333333333</v>
      </c>
      <c r="D139">
        <v>4773.2</v>
      </c>
      <c r="E139">
        <v>5297</v>
      </c>
      <c r="F139">
        <f t="shared" si="26"/>
        <v>0</v>
      </c>
      <c r="G139">
        <f t="shared" si="27"/>
        <v>0</v>
      </c>
      <c r="H139">
        <v>4568</v>
      </c>
      <c r="I139">
        <f t="shared" si="28"/>
        <v>0</v>
      </c>
      <c r="J139">
        <f t="shared" si="29"/>
        <v>0</v>
      </c>
      <c r="K139">
        <f t="shared" si="30"/>
        <v>0</v>
      </c>
      <c r="L139">
        <v>0.61084001394214016</v>
      </c>
      <c r="M139">
        <v>0</v>
      </c>
      <c r="N139">
        <f t="shared" si="31"/>
        <v>1</v>
      </c>
      <c r="O139">
        <f t="shared" si="32"/>
        <v>0</v>
      </c>
      <c r="P139">
        <f t="shared" si="33"/>
        <v>5184.2275714085836</v>
      </c>
      <c r="Q139">
        <f>P139-B139</f>
        <v>-337.77242859141643</v>
      </c>
      <c r="R139">
        <f t="shared" si="34"/>
        <v>337.77242859141643</v>
      </c>
      <c r="S139" s="8">
        <f>R139/B139</f>
        <v>6.1168494855381464E-2</v>
      </c>
      <c r="T139">
        <v>227</v>
      </c>
      <c r="U139">
        <f t="shared" si="35"/>
        <v>24319.614858581983</v>
      </c>
      <c r="V139">
        <f t="shared" si="36"/>
        <v>4086</v>
      </c>
      <c r="W139">
        <f t="shared" si="37"/>
        <v>-675.54485718283286</v>
      </c>
      <c r="X139">
        <f t="shared" si="38"/>
        <v>456360.85406617407</v>
      </c>
      <c r="Y139">
        <f>WEEKDAY(A139,11)</f>
        <v>4</v>
      </c>
    </row>
    <row r="140" spans="1:25" x14ac:dyDescent="0.35">
      <c r="A140" s="1">
        <v>41054</v>
      </c>
      <c r="B140">
        <v>5481</v>
      </c>
      <c r="C140">
        <v>4886.333333333333</v>
      </c>
      <c r="D140">
        <v>4805.2</v>
      </c>
      <c r="E140">
        <v>5306</v>
      </c>
      <c r="F140">
        <f t="shared" si="26"/>
        <v>0</v>
      </c>
      <c r="G140">
        <f t="shared" si="27"/>
        <v>0</v>
      </c>
      <c r="H140">
        <v>5522</v>
      </c>
      <c r="I140">
        <f t="shared" si="28"/>
        <v>0</v>
      </c>
      <c r="J140">
        <f t="shared" si="29"/>
        <v>0</v>
      </c>
      <c r="K140">
        <f t="shared" si="30"/>
        <v>0</v>
      </c>
      <c r="L140">
        <v>0.49523643545950968</v>
      </c>
      <c r="M140">
        <v>0</v>
      </c>
      <c r="N140">
        <f t="shared" si="31"/>
        <v>0</v>
      </c>
      <c r="O140">
        <f t="shared" si="32"/>
        <v>1</v>
      </c>
      <c r="P140">
        <f t="shared" si="33"/>
        <v>5415.1199573757485</v>
      </c>
      <c r="Q140">
        <f>P140-B140</f>
        <v>-65.880042624251473</v>
      </c>
      <c r="R140">
        <f t="shared" si="34"/>
        <v>65.880042624251473</v>
      </c>
      <c r="S140" s="8">
        <f>R140/B140</f>
        <v>1.2019712210226505E-2</v>
      </c>
      <c r="T140">
        <v>959</v>
      </c>
      <c r="U140">
        <f t="shared" si="35"/>
        <v>4743.3630689461061</v>
      </c>
      <c r="V140">
        <f t="shared" si="36"/>
        <v>17262</v>
      </c>
      <c r="W140">
        <f t="shared" si="37"/>
        <v>-131.76008524850295</v>
      </c>
      <c r="X140">
        <f t="shared" si="38"/>
        <v>17360.720064692763</v>
      </c>
      <c r="Y140">
        <f>WEEKDAY(A140,11)</f>
        <v>5</v>
      </c>
    </row>
    <row r="141" spans="1:25" x14ac:dyDescent="0.35">
      <c r="A141" s="1">
        <v>41055</v>
      </c>
      <c r="B141">
        <v>5617</v>
      </c>
      <c r="C141">
        <v>5190.333333333333</v>
      </c>
      <c r="D141">
        <v>4804.8</v>
      </c>
      <c r="E141">
        <v>5362</v>
      </c>
      <c r="F141">
        <f t="shared" si="26"/>
        <v>0</v>
      </c>
      <c r="G141">
        <f t="shared" si="27"/>
        <v>0</v>
      </c>
      <c r="H141">
        <v>5481</v>
      </c>
      <c r="I141">
        <f t="shared" si="28"/>
        <v>1</v>
      </c>
      <c r="J141">
        <f t="shared" si="29"/>
        <v>0</v>
      </c>
      <c r="K141">
        <f t="shared" si="30"/>
        <v>0</v>
      </c>
      <c r="L141">
        <v>0.51580109213430925</v>
      </c>
      <c r="M141">
        <v>1</v>
      </c>
      <c r="N141">
        <f t="shared" si="31"/>
        <v>0</v>
      </c>
      <c r="O141">
        <f t="shared" si="32"/>
        <v>0</v>
      </c>
      <c r="P141">
        <f t="shared" si="33"/>
        <v>6053.1638510492639</v>
      </c>
      <c r="Q141">
        <f>P141-B141</f>
        <v>436.16385104926394</v>
      </c>
      <c r="R141">
        <f t="shared" si="34"/>
        <v>436.16385104926394</v>
      </c>
      <c r="S141" s="8">
        <f>R141/B141</f>
        <v>7.7650676704515573E-2</v>
      </c>
      <c r="T141">
        <v>1070</v>
      </c>
      <c r="U141">
        <f t="shared" si="35"/>
        <v>7850.9493188867509</v>
      </c>
      <c r="V141">
        <f t="shared" si="36"/>
        <v>19260</v>
      </c>
      <c r="W141">
        <f t="shared" si="37"/>
        <v>436.16385104926394</v>
      </c>
      <c r="X141">
        <f t="shared" si="38"/>
        <v>190238.90496212451</v>
      </c>
      <c r="Y141">
        <f>WEEKDAY(A141,11)</f>
        <v>6</v>
      </c>
    </row>
    <row r="142" spans="1:25" x14ac:dyDescent="0.35">
      <c r="A142" s="1">
        <v>41056</v>
      </c>
      <c r="B142">
        <v>4964</v>
      </c>
      <c r="C142">
        <v>5540</v>
      </c>
      <c r="D142">
        <v>5151.3999999999996</v>
      </c>
      <c r="E142">
        <v>5483</v>
      </c>
      <c r="F142">
        <f t="shared" si="26"/>
        <v>0</v>
      </c>
      <c r="G142">
        <f t="shared" si="27"/>
        <v>0</v>
      </c>
      <c r="H142">
        <v>5617</v>
      </c>
      <c r="I142">
        <f t="shared" si="28"/>
        <v>0</v>
      </c>
      <c r="J142">
        <f t="shared" si="29"/>
        <v>1</v>
      </c>
      <c r="K142">
        <f t="shared" si="30"/>
        <v>0</v>
      </c>
      <c r="L142">
        <v>0.42413152085511791</v>
      </c>
      <c r="M142">
        <v>1</v>
      </c>
      <c r="N142">
        <f t="shared" si="31"/>
        <v>0</v>
      </c>
      <c r="O142">
        <f t="shared" si="32"/>
        <v>0</v>
      </c>
      <c r="P142">
        <f t="shared" si="33"/>
        <v>6129.4009927037559</v>
      </c>
      <c r="Q142">
        <f>P142-B142</f>
        <v>1165.4009927037559</v>
      </c>
      <c r="R142">
        <f t="shared" si="34"/>
        <v>1165.4009927037559</v>
      </c>
      <c r="S142" s="8">
        <f>R142/B142</f>
        <v>0.23477054647537388</v>
      </c>
      <c r="T142">
        <v>1623</v>
      </c>
      <c r="U142">
        <f t="shared" si="35"/>
        <v>20977.217868667605</v>
      </c>
      <c r="V142">
        <f t="shared" si="36"/>
        <v>29214</v>
      </c>
      <c r="W142">
        <f t="shared" si="37"/>
        <v>1165.4009927037559</v>
      </c>
      <c r="X142">
        <f t="shared" si="38"/>
        <v>1358159.4737948999</v>
      </c>
      <c r="Y142">
        <f>WEEKDAY(A142,11)</f>
        <v>7</v>
      </c>
    </row>
    <row r="143" spans="1:25" x14ac:dyDescent="0.35">
      <c r="A143" s="1">
        <v>41057</v>
      </c>
      <c r="B143">
        <v>3782</v>
      </c>
      <c r="C143">
        <v>5354</v>
      </c>
      <c r="D143">
        <v>5230.3999999999996</v>
      </c>
      <c r="E143">
        <v>3884</v>
      </c>
      <c r="F143">
        <f t="shared" si="26"/>
        <v>0</v>
      </c>
      <c r="G143">
        <f t="shared" si="27"/>
        <v>0</v>
      </c>
      <c r="H143">
        <v>4964</v>
      </c>
      <c r="I143">
        <f t="shared" si="28"/>
        <v>0</v>
      </c>
      <c r="J143">
        <f t="shared" si="29"/>
        <v>0</v>
      </c>
      <c r="K143">
        <f t="shared" si="30"/>
        <v>1</v>
      </c>
      <c r="L143">
        <v>0.36266991983269431</v>
      </c>
      <c r="M143">
        <v>0</v>
      </c>
      <c r="N143">
        <f t="shared" si="31"/>
        <v>0</v>
      </c>
      <c r="O143">
        <f t="shared" si="32"/>
        <v>0</v>
      </c>
      <c r="P143">
        <f t="shared" si="33"/>
        <v>5063.8738132754361</v>
      </c>
      <c r="Q143">
        <f>P143-B143</f>
        <v>1281.8738132754361</v>
      </c>
      <c r="R143">
        <f t="shared" si="34"/>
        <v>1281.8738132754361</v>
      </c>
      <c r="S143" s="8">
        <f>R143/B143</f>
        <v>0.33894072270635539</v>
      </c>
      <c r="T143">
        <v>1334</v>
      </c>
      <c r="U143">
        <f t="shared" si="35"/>
        <v>23073.728638957851</v>
      </c>
      <c r="V143">
        <f t="shared" si="36"/>
        <v>24012</v>
      </c>
      <c r="W143">
        <f t="shared" si="37"/>
        <v>1281.8738132754361</v>
      </c>
      <c r="X143">
        <f t="shared" si="38"/>
        <v>1643200.4731613076</v>
      </c>
      <c r="Y143">
        <f>WEEKDAY(A143,11)</f>
        <v>1</v>
      </c>
    </row>
    <row r="144" spans="1:25" x14ac:dyDescent="0.35">
      <c r="A144" s="1">
        <v>41058</v>
      </c>
      <c r="B144">
        <v>4148</v>
      </c>
      <c r="C144">
        <v>4787.666666666667</v>
      </c>
      <c r="D144">
        <v>5073.2</v>
      </c>
      <c r="E144">
        <v>4569</v>
      </c>
      <c r="F144">
        <f t="shared" si="26"/>
        <v>1</v>
      </c>
      <c r="G144">
        <f t="shared" si="27"/>
        <v>0</v>
      </c>
      <c r="H144">
        <v>3782</v>
      </c>
      <c r="I144">
        <f t="shared" si="28"/>
        <v>0</v>
      </c>
      <c r="J144">
        <f t="shared" si="29"/>
        <v>0</v>
      </c>
      <c r="K144">
        <f t="shared" si="30"/>
        <v>0</v>
      </c>
      <c r="L144">
        <v>0.54252352736144993</v>
      </c>
      <c r="M144">
        <v>0</v>
      </c>
      <c r="N144">
        <f t="shared" si="31"/>
        <v>0</v>
      </c>
      <c r="O144">
        <f t="shared" si="32"/>
        <v>0</v>
      </c>
      <c r="P144">
        <f t="shared" si="33"/>
        <v>4841.1285455384268</v>
      </c>
      <c r="Q144">
        <f>P144-B144</f>
        <v>693.12854553842681</v>
      </c>
      <c r="R144">
        <f t="shared" si="34"/>
        <v>693.12854553842681</v>
      </c>
      <c r="S144" s="8">
        <f>R144/B144</f>
        <v>0.16709945649431698</v>
      </c>
      <c r="T144">
        <v>1221</v>
      </c>
      <c r="U144">
        <f t="shared" si="35"/>
        <v>12476.313819691683</v>
      </c>
      <c r="V144">
        <f t="shared" si="36"/>
        <v>21978</v>
      </c>
      <c r="W144">
        <f t="shared" si="37"/>
        <v>693.12854553842681</v>
      </c>
      <c r="X144">
        <f t="shared" si="38"/>
        <v>480427.180640215</v>
      </c>
      <c r="Y144">
        <f>WEEKDAY(A144,11)</f>
        <v>2</v>
      </c>
    </row>
    <row r="145" spans="1:25" x14ac:dyDescent="0.35">
      <c r="A145" s="1">
        <v>41059</v>
      </c>
      <c r="B145">
        <v>4465</v>
      </c>
      <c r="C145">
        <v>4298</v>
      </c>
      <c r="D145">
        <v>4798.3999999999996</v>
      </c>
      <c r="E145">
        <v>4568</v>
      </c>
      <c r="F145">
        <f t="shared" si="26"/>
        <v>0</v>
      </c>
      <c r="G145">
        <f t="shared" si="27"/>
        <v>1</v>
      </c>
      <c r="H145">
        <v>4148</v>
      </c>
      <c r="I145">
        <f t="shared" si="28"/>
        <v>0</v>
      </c>
      <c r="J145">
        <f t="shared" si="29"/>
        <v>0</v>
      </c>
      <c r="K145">
        <f t="shared" si="30"/>
        <v>0</v>
      </c>
      <c r="L145">
        <v>0.53683048681305912</v>
      </c>
      <c r="M145">
        <v>0</v>
      </c>
      <c r="N145">
        <f t="shared" si="31"/>
        <v>0</v>
      </c>
      <c r="O145">
        <f t="shared" si="32"/>
        <v>0</v>
      </c>
      <c r="P145">
        <f t="shared" si="33"/>
        <v>4590.1908342030338</v>
      </c>
      <c r="Q145">
        <f>P145-B145</f>
        <v>125.19083420303377</v>
      </c>
      <c r="R145">
        <f t="shared" si="34"/>
        <v>125.19083420303377</v>
      </c>
      <c r="S145" s="8">
        <f>R145/B145</f>
        <v>2.8038260739761203E-2</v>
      </c>
      <c r="T145">
        <v>731</v>
      </c>
      <c r="U145">
        <f t="shared" si="35"/>
        <v>2253.4350156546079</v>
      </c>
      <c r="V145">
        <f t="shared" si="36"/>
        <v>13158</v>
      </c>
      <c r="W145">
        <f t="shared" si="37"/>
        <v>125.19083420303377</v>
      </c>
      <c r="X145">
        <f t="shared" si="38"/>
        <v>15672.74496845149</v>
      </c>
      <c r="Y145">
        <f>WEEKDAY(A145,11)</f>
        <v>3</v>
      </c>
    </row>
    <row r="146" spans="1:25" x14ac:dyDescent="0.35">
      <c r="A146" s="1">
        <v>41060</v>
      </c>
      <c r="B146">
        <v>4885</v>
      </c>
      <c r="C146">
        <v>4131.666666666667</v>
      </c>
      <c r="D146">
        <v>4595.2</v>
      </c>
      <c r="E146">
        <v>5522</v>
      </c>
      <c r="F146">
        <f t="shared" si="26"/>
        <v>0</v>
      </c>
      <c r="G146">
        <f t="shared" si="27"/>
        <v>0</v>
      </c>
      <c r="H146">
        <v>4465</v>
      </c>
      <c r="I146">
        <f t="shared" si="28"/>
        <v>0</v>
      </c>
      <c r="J146">
        <f t="shared" si="29"/>
        <v>0</v>
      </c>
      <c r="K146">
        <f t="shared" si="30"/>
        <v>0</v>
      </c>
      <c r="L146">
        <v>0.54879749041477865</v>
      </c>
      <c r="M146">
        <v>0</v>
      </c>
      <c r="N146">
        <f t="shared" si="31"/>
        <v>1</v>
      </c>
      <c r="O146">
        <f t="shared" si="32"/>
        <v>0</v>
      </c>
      <c r="P146">
        <f t="shared" si="33"/>
        <v>5147.004946271054</v>
      </c>
      <c r="Q146">
        <f>P146-B146</f>
        <v>262.004946271054</v>
      </c>
      <c r="R146">
        <f t="shared" si="34"/>
        <v>262.004946271054</v>
      </c>
      <c r="S146" s="8">
        <f>R146/B146</f>
        <v>5.36345847023652E-2</v>
      </c>
      <c r="T146">
        <v>546</v>
      </c>
      <c r="U146">
        <f t="shared" si="35"/>
        <v>4716.0890328789719</v>
      </c>
      <c r="V146">
        <f t="shared" si="36"/>
        <v>9828</v>
      </c>
      <c r="W146">
        <f t="shared" si="37"/>
        <v>262.004946271054</v>
      </c>
      <c r="X146">
        <f t="shared" si="38"/>
        <v>68646.591870497898</v>
      </c>
      <c r="Y146">
        <f>WEEKDAY(A146,11)</f>
        <v>4</v>
      </c>
    </row>
    <row r="147" spans="1:25" x14ac:dyDescent="0.35">
      <c r="A147" s="1">
        <v>41061</v>
      </c>
      <c r="B147">
        <v>6633</v>
      </c>
      <c r="C147">
        <v>4499.333333333333</v>
      </c>
      <c r="D147">
        <v>4448.8</v>
      </c>
      <c r="E147">
        <v>5481</v>
      </c>
      <c r="F147">
        <f t="shared" si="26"/>
        <v>0</v>
      </c>
      <c r="G147">
        <f t="shared" si="27"/>
        <v>0</v>
      </c>
      <c r="H147">
        <v>4885</v>
      </c>
      <c r="I147">
        <f t="shared" si="28"/>
        <v>0</v>
      </c>
      <c r="J147">
        <f t="shared" si="29"/>
        <v>0</v>
      </c>
      <c r="K147">
        <f t="shared" si="30"/>
        <v>0</v>
      </c>
      <c r="L147">
        <v>0.70309050772626935</v>
      </c>
      <c r="M147">
        <v>0</v>
      </c>
      <c r="N147">
        <f t="shared" si="31"/>
        <v>0</v>
      </c>
      <c r="O147">
        <f t="shared" si="32"/>
        <v>1</v>
      </c>
      <c r="P147">
        <f t="shared" si="33"/>
        <v>5163.0754890205235</v>
      </c>
      <c r="Q147">
        <f>P147-B147</f>
        <v>-1469.9245109794765</v>
      </c>
      <c r="R147">
        <f t="shared" si="34"/>
        <v>1469.9245109794765</v>
      </c>
      <c r="S147" s="8">
        <f>R147/B147</f>
        <v>0.22160779601680636</v>
      </c>
      <c r="T147">
        <v>2869</v>
      </c>
      <c r="U147">
        <f t="shared" si="35"/>
        <v>105834.5647905223</v>
      </c>
      <c r="V147">
        <f t="shared" si="36"/>
        <v>51642</v>
      </c>
      <c r="W147">
        <f t="shared" si="37"/>
        <v>-2939.849021958953</v>
      </c>
      <c r="X147">
        <f t="shared" si="38"/>
        <v>8642712.2719130125</v>
      </c>
      <c r="Y147">
        <f>WEEKDAY(A147,11)</f>
        <v>5</v>
      </c>
    </row>
    <row r="148" spans="1:25" x14ac:dyDescent="0.35">
      <c r="A148" s="1">
        <v>41062</v>
      </c>
      <c r="B148">
        <v>5081</v>
      </c>
      <c r="C148">
        <v>5327.666666666667</v>
      </c>
      <c r="D148">
        <v>4782.6000000000004</v>
      </c>
      <c r="E148">
        <v>5617</v>
      </c>
      <c r="F148">
        <f t="shared" si="26"/>
        <v>0</v>
      </c>
      <c r="G148">
        <f t="shared" si="27"/>
        <v>0</v>
      </c>
      <c r="H148">
        <v>6633</v>
      </c>
      <c r="I148">
        <f t="shared" si="28"/>
        <v>1</v>
      </c>
      <c r="J148">
        <f t="shared" si="29"/>
        <v>0</v>
      </c>
      <c r="K148">
        <f t="shared" si="30"/>
        <v>0</v>
      </c>
      <c r="L148">
        <v>0.31968165446729407</v>
      </c>
      <c r="M148">
        <v>1</v>
      </c>
      <c r="N148">
        <f t="shared" si="31"/>
        <v>0</v>
      </c>
      <c r="O148">
        <f t="shared" si="32"/>
        <v>0</v>
      </c>
      <c r="P148">
        <f t="shared" si="33"/>
        <v>6376.2909387060872</v>
      </c>
      <c r="Q148">
        <f>P148-B148</f>
        <v>1295.2909387060872</v>
      </c>
      <c r="R148">
        <f t="shared" si="34"/>
        <v>1295.2909387060872</v>
      </c>
      <c r="S148" s="8">
        <f>R148/B148</f>
        <v>0.25492834849558893</v>
      </c>
      <c r="T148">
        <v>1212</v>
      </c>
      <c r="U148">
        <f t="shared" si="35"/>
        <v>23315.236896709568</v>
      </c>
      <c r="V148">
        <f t="shared" si="36"/>
        <v>21816</v>
      </c>
      <c r="W148">
        <f t="shared" si="37"/>
        <v>1295.2909387060872</v>
      </c>
      <c r="X148">
        <f t="shared" si="38"/>
        <v>1677778.6158940967</v>
      </c>
      <c r="Y148">
        <f>WEEKDAY(A148,11)</f>
        <v>6</v>
      </c>
    </row>
    <row r="149" spans="1:25" x14ac:dyDescent="0.35">
      <c r="A149" s="1">
        <v>41063</v>
      </c>
      <c r="B149">
        <v>4951</v>
      </c>
      <c r="C149">
        <v>5533</v>
      </c>
      <c r="D149">
        <v>5042.3999999999996</v>
      </c>
      <c r="E149">
        <v>4964</v>
      </c>
      <c r="F149">
        <f t="shared" si="26"/>
        <v>0</v>
      </c>
      <c r="G149">
        <f t="shared" si="27"/>
        <v>0</v>
      </c>
      <c r="H149">
        <v>5081</v>
      </c>
      <c r="I149">
        <f t="shared" si="28"/>
        <v>0</v>
      </c>
      <c r="J149">
        <f t="shared" si="29"/>
        <v>1</v>
      </c>
      <c r="K149">
        <f t="shared" si="30"/>
        <v>0</v>
      </c>
      <c r="L149">
        <v>0.4848960148716161</v>
      </c>
      <c r="M149">
        <v>1</v>
      </c>
      <c r="N149">
        <f t="shared" si="31"/>
        <v>0</v>
      </c>
      <c r="O149">
        <f t="shared" si="32"/>
        <v>0</v>
      </c>
      <c r="P149">
        <f t="shared" si="33"/>
        <v>5807.5900234197443</v>
      </c>
      <c r="Q149">
        <f>P149-B149</f>
        <v>856.59002341974428</v>
      </c>
      <c r="R149">
        <f t="shared" si="34"/>
        <v>856.59002341974428</v>
      </c>
      <c r="S149" s="8">
        <f>R149/B149</f>
        <v>0.17301353734997865</v>
      </c>
      <c r="T149">
        <v>1540</v>
      </c>
      <c r="U149">
        <f t="shared" si="35"/>
        <v>15418.620421555397</v>
      </c>
      <c r="V149">
        <f t="shared" si="36"/>
        <v>27720</v>
      </c>
      <c r="W149">
        <f t="shared" si="37"/>
        <v>856.59002341974428</v>
      </c>
      <c r="X149">
        <f t="shared" si="38"/>
        <v>733746.46822223801</v>
      </c>
      <c r="Y149">
        <f>WEEKDAY(A149,11)</f>
        <v>7</v>
      </c>
    </row>
    <row r="150" spans="1:25" x14ac:dyDescent="0.35">
      <c r="A150" s="1">
        <v>41064</v>
      </c>
      <c r="B150">
        <v>4124</v>
      </c>
      <c r="C150">
        <v>5555</v>
      </c>
      <c r="D150">
        <v>5203</v>
      </c>
      <c r="E150">
        <v>3782</v>
      </c>
      <c r="F150">
        <f t="shared" si="26"/>
        <v>0</v>
      </c>
      <c r="G150">
        <f t="shared" si="27"/>
        <v>0</v>
      </c>
      <c r="H150">
        <v>4951</v>
      </c>
      <c r="I150">
        <f t="shared" si="28"/>
        <v>0</v>
      </c>
      <c r="J150">
        <f t="shared" si="29"/>
        <v>0</v>
      </c>
      <c r="K150">
        <f t="shared" si="30"/>
        <v>1</v>
      </c>
      <c r="L150">
        <v>0.40391541768328104</v>
      </c>
      <c r="M150">
        <v>0</v>
      </c>
      <c r="N150">
        <f t="shared" si="31"/>
        <v>0</v>
      </c>
      <c r="O150">
        <f t="shared" si="32"/>
        <v>0</v>
      </c>
      <c r="P150">
        <f t="shared" si="33"/>
        <v>5018.628365335072</v>
      </c>
      <c r="Q150">
        <f>P150-B150</f>
        <v>894.62836533507198</v>
      </c>
      <c r="R150">
        <f t="shared" si="34"/>
        <v>894.62836533507198</v>
      </c>
      <c r="S150" s="8">
        <f>R150/B150</f>
        <v>0.21693219334022115</v>
      </c>
      <c r="T150">
        <v>1023</v>
      </c>
      <c r="U150">
        <f t="shared" si="35"/>
        <v>16103.310576031296</v>
      </c>
      <c r="V150">
        <f t="shared" si="36"/>
        <v>18414</v>
      </c>
      <c r="W150">
        <f t="shared" si="37"/>
        <v>894.62836533507198</v>
      </c>
      <c r="X150">
        <f t="shared" si="38"/>
        <v>800359.91206210305</v>
      </c>
      <c r="Y150">
        <f>WEEKDAY(A150,11)</f>
        <v>1</v>
      </c>
    </row>
    <row r="151" spans="1:25" x14ac:dyDescent="0.35">
      <c r="A151" s="1">
        <v>41065</v>
      </c>
      <c r="B151">
        <v>4156</v>
      </c>
      <c r="C151">
        <v>4718.666666666667</v>
      </c>
      <c r="D151">
        <v>5134.8</v>
      </c>
      <c r="E151">
        <v>4148</v>
      </c>
      <c r="F151">
        <f t="shared" si="26"/>
        <v>1</v>
      </c>
      <c r="G151">
        <f t="shared" si="27"/>
        <v>0</v>
      </c>
      <c r="H151">
        <v>4124</v>
      </c>
      <c r="I151">
        <f t="shared" si="28"/>
        <v>0</v>
      </c>
      <c r="J151">
        <f t="shared" si="29"/>
        <v>0</v>
      </c>
      <c r="K151">
        <f t="shared" si="30"/>
        <v>0</v>
      </c>
      <c r="L151">
        <v>0.50371790403160221</v>
      </c>
      <c r="M151">
        <v>0</v>
      </c>
      <c r="N151">
        <f t="shared" si="31"/>
        <v>0</v>
      </c>
      <c r="O151">
        <f t="shared" si="32"/>
        <v>0</v>
      </c>
      <c r="P151">
        <f t="shared" si="33"/>
        <v>4821.8290426253907</v>
      </c>
      <c r="Q151">
        <f>P151-B151</f>
        <v>665.82904262539068</v>
      </c>
      <c r="R151">
        <f t="shared" si="34"/>
        <v>665.82904262539068</v>
      </c>
      <c r="S151" s="8">
        <f>R151/B151</f>
        <v>0.16020910554027687</v>
      </c>
      <c r="T151">
        <v>1406</v>
      </c>
      <c r="U151">
        <f t="shared" si="35"/>
        <v>11984.922767257032</v>
      </c>
      <c r="V151">
        <f t="shared" si="36"/>
        <v>25308</v>
      </c>
      <c r="W151">
        <f t="shared" si="37"/>
        <v>665.82904262539068</v>
      </c>
      <c r="X151">
        <f t="shared" si="38"/>
        <v>443328.31400344433</v>
      </c>
      <c r="Y151">
        <f>WEEKDAY(A151,11)</f>
        <v>2</v>
      </c>
    </row>
    <row r="152" spans="1:25" x14ac:dyDescent="0.35">
      <c r="A152" s="1">
        <v>41066</v>
      </c>
      <c r="B152">
        <v>4261</v>
      </c>
      <c r="C152">
        <v>4410.333333333333</v>
      </c>
      <c r="D152">
        <v>4989</v>
      </c>
      <c r="E152">
        <v>4465</v>
      </c>
      <c r="F152">
        <f t="shared" si="26"/>
        <v>0</v>
      </c>
      <c r="G152">
        <f t="shared" si="27"/>
        <v>1</v>
      </c>
      <c r="H152">
        <v>4156</v>
      </c>
      <c r="I152">
        <f t="shared" si="28"/>
        <v>0</v>
      </c>
      <c r="J152">
        <f t="shared" si="29"/>
        <v>0</v>
      </c>
      <c r="K152">
        <f t="shared" si="30"/>
        <v>0</v>
      </c>
      <c r="L152">
        <v>0.51219937260369464</v>
      </c>
      <c r="M152">
        <v>0</v>
      </c>
      <c r="N152">
        <f t="shared" si="31"/>
        <v>0</v>
      </c>
      <c r="O152">
        <f t="shared" si="32"/>
        <v>0</v>
      </c>
      <c r="P152">
        <f t="shared" si="33"/>
        <v>4647.6573525490494</v>
      </c>
      <c r="Q152">
        <f>P152-B152</f>
        <v>386.65735254904939</v>
      </c>
      <c r="R152">
        <f t="shared" si="34"/>
        <v>386.65735254904939</v>
      </c>
      <c r="S152" s="8">
        <f>R152/B152</f>
        <v>9.0743335496139263E-2</v>
      </c>
      <c r="T152">
        <v>1465</v>
      </c>
      <c r="U152">
        <f t="shared" si="35"/>
        <v>6959.8323458828891</v>
      </c>
      <c r="V152">
        <f t="shared" si="36"/>
        <v>26370</v>
      </c>
      <c r="W152">
        <f t="shared" si="37"/>
        <v>386.65735254904939</v>
      </c>
      <c r="X152">
        <f t="shared" si="38"/>
        <v>149503.90828023988</v>
      </c>
      <c r="Y152">
        <f>WEEKDAY(A152,11)</f>
        <v>3</v>
      </c>
    </row>
    <row r="153" spans="1:25" x14ac:dyDescent="0.35">
      <c r="A153" s="1">
        <v>41067</v>
      </c>
      <c r="B153">
        <v>3967</v>
      </c>
      <c r="C153">
        <v>4180.333333333333</v>
      </c>
      <c r="D153">
        <v>4514.6000000000004</v>
      </c>
      <c r="E153">
        <v>4885</v>
      </c>
      <c r="F153">
        <f t="shared" si="26"/>
        <v>0</v>
      </c>
      <c r="G153">
        <f t="shared" si="27"/>
        <v>0</v>
      </c>
      <c r="H153">
        <v>4261</v>
      </c>
      <c r="I153">
        <f t="shared" si="28"/>
        <v>0</v>
      </c>
      <c r="J153">
        <f t="shared" si="29"/>
        <v>0</v>
      </c>
      <c r="K153">
        <f t="shared" si="30"/>
        <v>0</v>
      </c>
      <c r="L153">
        <v>0.46584175670965494</v>
      </c>
      <c r="M153">
        <v>0</v>
      </c>
      <c r="N153">
        <f t="shared" si="31"/>
        <v>1</v>
      </c>
      <c r="O153">
        <f t="shared" si="32"/>
        <v>0</v>
      </c>
      <c r="P153">
        <f t="shared" si="33"/>
        <v>4877.7314443973319</v>
      </c>
      <c r="Q153">
        <f>P153-B153</f>
        <v>910.73144439733187</v>
      </c>
      <c r="R153">
        <f t="shared" si="34"/>
        <v>910.73144439733187</v>
      </c>
      <c r="S153" s="8">
        <f>R153/B153</f>
        <v>0.22957687027913584</v>
      </c>
      <c r="T153">
        <v>1760</v>
      </c>
      <c r="U153">
        <f t="shared" si="35"/>
        <v>16393.165999151974</v>
      </c>
      <c r="V153">
        <f t="shared" si="36"/>
        <v>31680</v>
      </c>
      <c r="W153">
        <f t="shared" si="37"/>
        <v>910.73144439733187</v>
      </c>
      <c r="X153">
        <f t="shared" si="38"/>
        <v>829431.76381405035</v>
      </c>
      <c r="Y153">
        <f>WEEKDAY(A153,11)</f>
        <v>4</v>
      </c>
    </row>
    <row r="154" spans="1:25" x14ac:dyDescent="0.35">
      <c r="A154" s="1">
        <v>41068</v>
      </c>
      <c r="B154">
        <v>4510</v>
      </c>
      <c r="C154">
        <v>4128</v>
      </c>
      <c r="D154">
        <v>4291.8</v>
      </c>
      <c r="E154">
        <v>6633</v>
      </c>
      <c r="F154">
        <f t="shared" si="26"/>
        <v>0</v>
      </c>
      <c r="G154">
        <f t="shared" si="27"/>
        <v>0</v>
      </c>
      <c r="H154">
        <v>3967</v>
      </c>
      <c r="I154">
        <f t="shared" si="28"/>
        <v>0</v>
      </c>
      <c r="J154">
        <f t="shared" si="29"/>
        <v>0</v>
      </c>
      <c r="K154">
        <f t="shared" si="30"/>
        <v>0</v>
      </c>
      <c r="L154">
        <v>0.56308818403624961</v>
      </c>
      <c r="M154">
        <v>0</v>
      </c>
      <c r="N154">
        <f t="shared" si="31"/>
        <v>0</v>
      </c>
      <c r="O154">
        <f t="shared" si="32"/>
        <v>1</v>
      </c>
      <c r="P154">
        <f t="shared" si="33"/>
        <v>5225.0934657049847</v>
      </c>
      <c r="Q154">
        <f>P154-B154</f>
        <v>715.09346570498474</v>
      </c>
      <c r="R154">
        <f t="shared" si="34"/>
        <v>715.09346570498474</v>
      </c>
      <c r="S154" s="8">
        <f>R154/B154</f>
        <v>0.15855730946895449</v>
      </c>
      <c r="T154">
        <v>1099</v>
      </c>
      <c r="U154">
        <f t="shared" si="35"/>
        <v>12871.682382689725</v>
      </c>
      <c r="V154">
        <f t="shared" si="36"/>
        <v>19782</v>
      </c>
      <c r="W154">
        <f t="shared" si="37"/>
        <v>715.09346570498474</v>
      </c>
      <c r="X154">
        <f t="shared" si="38"/>
        <v>511358.66469396616</v>
      </c>
      <c r="Y154">
        <f>WEEKDAY(A154,11)</f>
        <v>5</v>
      </c>
    </row>
    <row r="155" spans="1:25" x14ac:dyDescent="0.35">
      <c r="A155" s="1">
        <v>41069</v>
      </c>
      <c r="B155">
        <v>4355</v>
      </c>
      <c r="C155">
        <v>4246</v>
      </c>
      <c r="D155">
        <v>4203.6000000000004</v>
      </c>
      <c r="E155">
        <v>5081</v>
      </c>
      <c r="F155">
        <f t="shared" si="26"/>
        <v>0</v>
      </c>
      <c r="G155">
        <f t="shared" si="27"/>
        <v>0</v>
      </c>
      <c r="H155">
        <v>4510</v>
      </c>
      <c r="I155">
        <f t="shared" si="28"/>
        <v>1</v>
      </c>
      <c r="J155">
        <f t="shared" si="29"/>
        <v>0</v>
      </c>
      <c r="K155">
        <f t="shared" si="30"/>
        <v>0</v>
      </c>
      <c r="L155">
        <v>0.48199140234692694</v>
      </c>
      <c r="M155">
        <v>1</v>
      </c>
      <c r="N155">
        <f t="shared" si="31"/>
        <v>0</v>
      </c>
      <c r="O155">
        <f t="shared" si="32"/>
        <v>0</v>
      </c>
      <c r="P155">
        <f t="shared" si="33"/>
        <v>5481.8632593436132</v>
      </c>
      <c r="Q155">
        <f>P155-B155</f>
        <v>1126.8632593436132</v>
      </c>
      <c r="R155">
        <f t="shared" si="34"/>
        <v>1126.8632593436132</v>
      </c>
      <c r="S155" s="8">
        <f>R155/B155</f>
        <v>0.25875160949336701</v>
      </c>
      <c r="T155">
        <v>1772</v>
      </c>
      <c r="U155">
        <f t="shared" si="35"/>
        <v>20283.538668185036</v>
      </c>
      <c r="V155">
        <f t="shared" si="36"/>
        <v>31896</v>
      </c>
      <c r="W155">
        <f t="shared" si="37"/>
        <v>1126.8632593436132</v>
      </c>
      <c r="X155">
        <f t="shared" si="38"/>
        <v>1269820.8052585113</v>
      </c>
      <c r="Y155">
        <f>WEEKDAY(A155,11)</f>
        <v>6</v>
      </c>
    </row>
    <row r="156" spans="1:25" x14ac:dyDescent="0.35">
      <c r="A156" s="1">
        <v>41070</v>
      </c>
      <c r="B156">
        <v>4852</v>
      </c>
      <c r="C156">
        <v>4277.333333333333</v>
      </c>
      <c r="D156">
        <v>4249.8</v>
      </c>
      <c r="E156">
        <v>4951</v>
      </c>
      <c r="F156">
        <f t="shared" si="26"/>
        <v>0</v>
      </c>
      <c r="G156">
        <f t="shared" si="27"/>
        <v>0</v>
      </c>
      <c r="H156">
        <v>4355</v>
      </c>
      <c r="I156">
        <f t="shared" si="28"/>
        <v>0</v>
      </c>
      <c r="J156">
        <f t="shared" si="29"/>
        <v>1</v>
      </c>
      <c r="K156">
        <f t="shared" si="30"/>
        <v>0</v>
      </c>
      <c r="L156">
        <v>0.55774369699082138</v>
      </c>
      <c r="M156">
        <v>1</v>
      </c>
      <c r="N156">
        <f t="shared" si="31"/>
        <v>0</v>
      </c>
      <c r="O156">
        <f t="shared" si="32"/>
        <v>0</v>
      </c>
      <c r="P156">
        <f t="shared" si="33"/>
        <v>5283.6583770782327</v>
      </c>
      <c r="Q156">
        <f>P156-B156</f>
        <v>431.65837707823266</v>
      </c>
      <c r="R156">
        <f t="shared" si="34"/>
        <v>431.65837707823266</v>
      </c>
      <c r="S156" s="8">
        <f>R156/B156</f>
        <v>8.8965040617937488E-2</v>
      </c>
      <c r="T156">
        <v>1224</v>
      </c>
      <c r="U156">
        <f t="shared" si="35"/>
        <v>7769.8507874081879</v>
      </c>
      <c r="V156">
        <f t="shared" si="36"/>
        <v>22032</v>
      </c>
      <c r="W156">
        <f t="shared" si="37"/>
        <v>431.65837707823266</v>
      </c>
      <c r="X156">
        <f t="shared" si="38"/>
        <v>186328.95450181369</v>
      </c>
      <c r="Y156">
        <f>WEEKDAY(A156,11)</f>
        <v>7</v>
      </c>
    </row>
    <row r="157" spans="1:25" x14ac:dyDescent="0.35">
      <c r="A157" s="1">
        <v>41071</v>
      </c>
      <c r="B157">
        <v>3423</v>
      </c>
      <c r="C157">
        <v>4572.333333333333</v>
      </c>
      <c r="D157">
        <v>4389</v>
      </c>
      <c r="E157">
        <v>4124</v>
      </c>
      <c r="F157">
        <f t="shared" si="26"/>
        <v>0</v>
      </c>
      <c r="G157">
        <f t="shared" si="27"/>
        <v>0</v>
      </c>
      <c r="H157">
        <v>4852</v>
      </c>
      <c r="I157">
        <f t="shared" si="28"/>
        <v>0</v>
      </c>
      <c r="J157">
        <f t="shared" si="29"/>
        <v>0</v>
      </c>
      <c r="K157">
        <f t="shared" si="30"/>
        <v>1</v>
      </c>
      <c r="L157">
        <v>0.33397234808876497</v>
      </c>
      <c r="M157">
        <v>0</v>
      </c>
      <c r="N157">
        <f t="shared" si="31"/>
        <v>0</v>
      </c>
      <c r="O157">
        <f t="shared" si="32"/>
        <v>0</v>
      </c>
      <c r="P157">
        <f t="shared" si="33"/>
        <v>4729.9062916214434</v>
      </c>
      <c r="Q157">
        <f>P157-B157</f>
        <v>1306.9062916214434</v>
      </c>
      <c r="R157">
        <f t="shared" si="34"/>
        <v>1306.9062916214434</v>
      </c>
      <c r="S157" s="8">
        <f>R157/B157</f>
        <v>0.38180142904511932</v>
      </c>
      <c r="T157">
        <v>1556</v>
      </c>
      <c r="U157">
        <f t="shared" si="35"/>
        <v>23524.31324918598</v>
      </c>
      <c r="V157">
        <f t="shared" si="36"/>
        <v>28008</v>
      </c>
      <c r="W157">
        <f t="shared" si="37"/>
        <v>1306.9062916214434</v>
      </c>
      <c r="X157">
        <f t="shared" si="38"/>
        <v>1708004.0550797132</v>
      </c>
      <c r="Y157">
        <f>WEEKDAY(A157,11)</f>
        <v>1</v>
      </c>
    </row>
    <row r="158" spans="1:25" x14ac:dyDescent="0.35">
      <c r="A158" s="1">
        <v>41072</v>
      </c>
      <c r="B158">
        <v>3820</v>
      </c>
      <c r="C158">
        <v>4210</v>
      </c>
      <c r="D158">
        <v>4221.3999999999996</v>
      </c>
      <c r="E158">
        <v>4156</v>
      </c>
      <c r="F158">
        <f t="shared" si="26"/>
        <v>1</v>
      </c>
      <c r="G158">
        <f t="shared" si="27"/>
        <v>0</v>
      </c>
      <c r="H158">
        <v>3423</v>
      </c>
      <c r="I158">
        <f t="shared" si="28"/>
        <v>0</v>
      </c>
      <c r="J158">
        <f t="shared" si="29"/>
        <v>0</v>
      </c>
      <c r="K158">
        <f t="shared" si="30"/>
        <v>0</v>
      </c>
      <c r="L158">
        <v>0.54612524689206465</v>
      </c>
      <c r="M158">
        <v>0</v>
      </c>
      <c r="N158">
        <f t="shared" si="31"/>
        <v>0</v>
      </c>
      <c r="O158">
        <f t="shared" si="32"/>
        <v>0</v>
      </c>
      <c r="P158">
        <f t="shared" si="33"/>
        <v>4255.2019167614271</v>
      </c>
      <c r="Q158">
        <f>P158-B158</f>
        <v>435.20191676142713</v>
      </c>
      <c r="R158">
        <f t="shared" si="34"/>
        <v>435.20191676142713</v>
      </c>
      <c r="S158" s="8">
        <f>R158/B158</f>
        <v>0.11392720334068773</v>
      </c>
      <c r="T158">
        <v>1367</v>
      </c>
      <c r="U158">
        <f t="shared" si="35"/>
        <v>7833.6345017056883</v>
      </c>
      <c r="V158">
        <f t="shared" si="36"/>
        <v>24606</v>
      </c>
      <c r="W158">
        <f t="shared" si="37"/>
        <v>435.20191676142713</v>
      </c>
      <c r="X158">
        <f t="shared" si="38"/>
        <v>189400.70835282013</v>
      </c>
      <c r="Y158">
        <f>WEEKDAY(A158,11)</f>
        <v>2</v>
      </c>
    </row>
    <row r="159" spans="1:25" x14ac:dyDescent="0.35">
      <c r="A159" s="1">
        <v>41073</v>
      </c>
      <c r="B159">
        <v>3285</v>
      </c>
      <c r="C159">
        <v>4031.6666666666665</v>
      </c>
      <c r="D159">
        <v>4192</v>
      </c>
      <c r="E159">
        <v>4261</v>
      </c>
      <c r="F159">
        <f t="shared" si="26"/>
        <v>0</v>
      </c>
      <c r="G159">
        <f t="shared" si="27"/>
        <v>1</v>
      </c>
      <c r="H159">
        <v>3820</v>
      </c>
      <c r="I159">
        <f t="shared" si="28"/>
        <v>0</v>
      </c>
      <c r="J159">
        <f t="shared" si="29"/>
        <v>0</v>
      </c>
      <c r="K159">
        <f t="shared" si="30"/>
        <v>0</v>
      </c>
      <c r="L159">
        <v>0.437841291971651</v>
      </c>
      <c r="M159">
        <v>0</v>
      </c>
      <c r="N159">
        <f t="shared" si="31"/>
        <v>0</v>
      </c>
      <c r="O159">
        <f t="shared" si="32"/>
        <v>0</v>
      </c>
      <c r="P159">
        <f t="shared" si="33"/>
        <v>4153.0186841122622</v>
      </c>
      <c r="Q159">
        <f>P159-B159</f>
        <v>868.01868411226224</v>
      </c>
      <c r="R159">
        <f t="shared" si="34"/>
        <v>868.01868411226224</v>
      </c>
      <c r="S159" s="8">
        <f>R159/B159</f>
        <v>0.26423704234772061</v>
      </c>
      <c r="T159">
        <v>1013</v>
      </c>
      <c r="U159">
        <f t="shared" si="35"/>
        <v>15624.33631402072</v>
      </c>
      <c r="V159">
        <f t="shared" si="36"/>
        <v>18234</v>
      </c>
      <c r="W159">
        <f t="shared" si="37"/>
        <v>868.01868411226224</v>
      </c>
      <c r="X159">
        <f t="shared" si="38"/>
        <v>753456.43596798333</v>
      </c>
      <c r="Y159">
        <f>WEEKDAY(A159,11)</f>
        <v>3</v>
      </c>
    </row>
    <row r="160" spans="1:25" x14ac:dyDescent="0.35">
      <c r="A160" s="1">
        <v>41074</v>
      </c>
      <c r="B160">
        <v>3967</v>
      </c>
      <c r="C160">
        <v>3509.3333333333335</v>
      </c>
      <c r="D160">
        <v>3947</v>
      </c>
      <c r="E160">
        <v>3967</v>
      </c>
      <c r="F160">
        <f t="shared" si="26"/>
        <v>0</v>
      </c>
      <c r="G160">
        <f t="shared" si="27"/>
        <v>0</v>
      </c>
      <c r="H160">
        <v>3285</v>
      </c>
      <c r="I160">
        <f t="shared" si="28"/>
        <v>0</v>
      </c>
      <c r="J160">
        <f t="shared" si="29"/>
        <v>0</v>
      </c>
      <c r="K160">
        <f t="shared" si="30"/>
        <v>0</v>
      </c>
      <c r="L160">
        <v>0.57923782967352155</v>
      </c>
      <c r="M160">
        <v>0</v>
      </c>
      <c r="N160">
        <f t="shared" si="31"/>
        <v>1</v>
      </c>
      <c r="O160">
        <f t="shared" si="32"/>
        <v>0</v>
      </c>
      <c r="P160">
        <f t="shared" si="33"/>
        <v>4133.2531637212014</v>
      </c>
      <c r="Q160">
        <f>P160-B160</f>
        <v>166.25316372120142</v>
      </c>
      <c r="R160">
        <f t="shared" si="34"/>
        <v>166.25316372120142</v>
      </c>
      <c r="S160" s="8">
        <f>R160/B160</f>
        <v>4.1909040514545352E-2</v>
      </c>
      <c r="T160">
        <v>1306</v>
      </c>
      <c r="U160">
        <f t="shared" si="35"/>
        <v>2992.5569469816255</v>
      </c>
      <c r="V160">
        <f t="shared" si="36"/>
        <v>23508</v>
      </c>
      <c r="W160">
        <f t="shared" si="37"/>
        <v>166.25316372120142</v>
      </c>
      <c r="X160">
        <f t="shared" si="38"/>
        <v>27640.114447308602</v>
      </c>
      <c r="Y160">
        <f>WEEKDAY(A160,11)</f>
        <v>4</v>
      </c>
    </row>
    <row r="161" spans="1:25" x14ac:dyDescent="0.35">
      <c r="A161" s="1">
        <v>41075</v>
      </c>
      <c r="B161">
        <v>3700</v>
      </c>
      <c r="C161">
        <v>3690.6666666666665</v>
      </c>
      <c r="D161">
        <v>3869.4</v>
      </c>
      <c r="E161">
        <v>4510</v>
      </c>
      <c r="F161">
        <f t="shared" si="26"/>
        <v>0</v>
      </c>
      <c r="G161">
        <f t="shared" si="27"/>
        <v>0</v>
      </c>
      <c r="H161">
        <v>3967</v>
      </c>
      <c r="I161">
        <f t="shared" si="28"/>
        <v>0</v>
      </c>
      <c r="J161">
        <f t="shared" si="29"/>
        <v>0</v>
      </c>
      <c r="K161">
        <f t="shared" si="30"/>
        <v>0</v>
      </c>
      <c r="L161">
        <v>0.46897873823631925</v>
      </c>
      <c r="M161">
        <v>0</v>
      </c>
      <c r="N161">
        <f t="shared" si="31"/>
        <v>0</v>
      </c>
      <c r="O161">
        <f t="shared" si="32"/>
        <v>1</v>
      </c>
      <c r="P161">
        <f t="shared" si="33"/>
        <v>4410.6996989089557</v>
      </c>
      <c r="Q161">
        <f>P161-B161</f>
        <v>710.69969890895572</v>
      </c>
      <c r="R161">
        <f t="shared" si="34"/>
        <v>710.69969890895572</v>
      </c>
      <c r="S161" s="8">
        <f>R161/B161</f>
        <v>0.19208099970512316</v>
      </c>
      <c r="T161">
        <v>1626</v>
      </c>
      <c r="U161">
        <f t="shared" si="35"/>
        <v>12792.594580361203</v>
      </c>
      <c r="V161">
        <f t="shared" si="36"/>
        <v>29268</v>
      </c>
      <c r="W161">
        <f t="shared" si="37"/>
        <v>710.69969890895572</v>
      </c>
      <c r="X161">
        <f t="shared" si="38"/>
        <v>505094.06202928035</v>
      </c>
      <c r="Y161">
        <f>WEEKDAY(A161,11)</f>
        <v>5</v>
      </c>
    </row>
    <row r="162" spans="1:25" x14ac:dyDescent="0.35">
      <c r="A162" s="1">
        <v>41076</v>
      </c>
      <c r="B162">
        <v>4320</v>
      </c>
      <c r="C162">
        <v>3650.6666666666665</v>
      </c>
      <c r="D162">
        <v>3639</v>
      </c>
      <c r="E162">
        <v>4355</v>
      </c>
      <c r="F162">
        <f t="shared" si="26"/>
        <v>0</v>
      </c>
      <c r="G162">
        <f t="shared" si="27"/>
        <v>0</v>
      </c>
      <c r="H162">
        <v>3700</v>
      </c>
      <c r="I162">
        <f t="shared" si="28"/>
        <v>1</v>
      </c>
      <c r="J162">
        <f t="shared" si="29"/>
        <v>0</v>
      </c>
      <c r="K162">
        <f t="shared" si="30"/>
        <v>0</v>
      </c>
      <c r="L162">
        <v>0.57203439061229233</v>
      </c>
      <c r="M162">
        <v>1</v>
      </c>
      <c r="N162">
        <f t="shared" si="31"/>
        <v>0</v>
      </c>
      <c r="O162">
        <f t="shared" si="32"/>
        <v>0</v>
      </c>
      <c r="P162">
        <f t="shared" si="33"/>
        <v>4832.3697974824026</v>
      </c>
      <c r="Q162">
        <f>P162-B162</f>
        <v>512.36979748240265</v>
      </c>
      <c r="R162">
        <f t="shared" si="34"/>
        <v>512.36979748240265</v>
      </c>
      <c r="S162" s="8">
        <f>R162/B162</f>
        <v>0.11860411978759321</v>
      </c>
      <c r="T162">
        <v>1457</v>
      </c>
      <c r="U162">
        <f t="shared" si="35"/>
        <v>9222.6563546832476</v>
      </c>
      <c r="V162">
        <f t="shared" si="36"/>
        <v>26226</v>
      </c>
      <c r="W162">
        <f t="shared" si="37"/>
        <v>512.36979748240265</v>
      </c>
      <c r="X162">
        <f t="shared" si="38"/>
        <v>262522.80937215831</v>
      </c>
      <c r="Y162">
        <f>WEEKDAY(A162,11)</f>
        <v>6</v>
      </c>
    </row>
    <row r="163" spans="1:25" x14ac:dyDescent="0.35">
      <c r="A163" s="1">
        <v>41077</v>
      </c>
      <c r="B163">
        <v>6134</v>
      </c>
      <c r="C163">
        <v>3995.6666666666665</v>
      </c>
      <c r="D163">
        <v>3818.4</v>
      </c>
      <c r="E163">
        <v>4852</v>
      </c>
      <c r="F163">
        <f t="shared" si="26"/>
        <v>0</v>
      </c>
      <c r="G163">
        <f t="shared" si="27"/>
        <v>0</v>
      </c>
      <c r="H163">
        <v>4320</v>
      </c>
      <c r="I163">
        <f t="shared" si="28"/>
        <v>0</v>
      </c>
      <c r="J163">
        <f t="shared" si="29"/>
        <v>1</v>
      </c>
      <c r="K163">
        <f t="shared" si="30"/>
        <v>0</v>
      </c>
      <c r="L163">
        <v>0.71075868479144877</v>
      </c>
      <c r="M163">
        <v>1</v>
      </c>
      <c r="N163">
        <f t="shared" si="31"/>
        <v>0</v>
      </c>
      <c r="O163">
        <f t="shared" si="32"/>
        <v>0</v>
      </c>
      <c r="P163">
        <f t="shared" si="33"/>
        <v>5052.1946824955439</v>
      </c>
      <c r="Q163">
        <f>P163-B163</f>
        <v>-1081.8053175044561</v>
      </c>
      <c r="R163">
        <f t="shared" si="34"/>
        <v>1081.8053175044561</v>
      </c>
      <c r="S163" s="8">
        <f>R163/B163</f>
        <v>0.17636213197007761</v>
      </c>
      <c r="T163">
        <v>748</v>
      </c>
      <c r="U163">
        <f t="shared" si="35"/>
        <v>77889.98286032083</v>
      </c>
      <c r="V163">
        <f t="shared" si="36"/>
        <v>13464</v>
      </c>
      <c r="W163">
        <f t="shared" si="37"/>
        <v>-2163.6106350089121</v>
      </c>
      <c r="X163">
        <f t="shared" si="38"/>
        <v>4681210.9799236683</v>
      </c>
      <c r="Y163">
        <f>WEEKDAY(A163,11)</f>
        <v>7</v>
      </c>
    </row>
    <row r="164" spans="1:25" x14ac:dyDescent="0.35">
      <c r="A164" s="1">
        <v>41078</v>
      </c>
      <c r="B164">
        <v>3468</v>
      </c>
      <c r="C164">
        <v>4718</v>
      </c>
      <c r="D164">
        <v>4281.2</v>
      </c>
      <c r="E164">
        <v>3423</v>
      </c>
      <c r="F164">
        <f t="shared" si="26"/>
        <v>0</v>
      </c>
      <c r="G164">
        <f t="shared" si="27"/>
        <v>0</v>
      </c>
      <c r="H164">
        <v>6134</v>
      </c>
      <c r="I164">
        <f t="shared" si="28"/>
        <v>0</v>
      </c>
      <c r="J164">
        <f t="shared" si="29"/>
        <v>0</v>
      </c>
      <c r="K164">
        <f t="shared" si="30"/>
        <v>1</v>
      </c>
      <c r="L164">
        <v>0.19025212036714303</v>
      </c>
      <c r="M164">
        <v>0</v>
      </c>
      <c r="N164">
        <f t="shared" si="31"/>
        <v>0</v>
      </c>
      <c r="O164">
        <f t="shared" si="32"/>
        <v>0</v>
      </c>
      <c r="P164">
        <f t="shared" si="33"/>
        <v>4762.6132542649266</v>
      </c>
      <c r="Q164">
        <f>P164-B164</f>
        <v>1294.6132542649266</v>
      </c>
      <c r="R164">
        <f t="shared" si="34"/>
        <v>1294.6132542649266</v>
      </c>
      <c r="S164" s="8">
        <f>R164/B164</f>
        <v>0.3733025531329085</v>
      </c>
      <c r="T164">
        <v>1249</v>
      </c>
      <c r="U164">
        <f t="shared" si="35"/>
        <v>23303.038576768678</v>
      </c>
      <c r="V164">
        <f t="shared" si="36"/>
        <v>22482</v>
      </c>
      <c r="W164">
        <f t="shared" si="37"/>
        <v>1294.6132542649266</v>
      </c>
      <c r="X164">
        <f t="shared" si="38"/>
        <v>1676023.4781184234</v>
      </c>
      <c r="Y164">
        <f>WEEKDAY(A164,11)</f>
        <v>1</v>
      </c>
    </row>
    <row r="165" spans="1:25" x14ac:dyDescent="0.35">
      <c r="A165" s="1">
        <v>41079</v>
      </c>
      <c r="B165">
        <v>3583</v>
      </c>
      <c r="C165">
        <v>4640.666666666667</v>
      </c>
      <c r="D165">
        <v>4317.8</v>
      </c>
      <c r="E165">
        <v>3820</v>
      </c>
      <c r="F165">
        <f t="shared" si="26"/>
        <v>1</v>
      </c>
      <c r="G165">
        <f t="shared" si="27"/>
        <v>0</v>
      </c>
      <c r="H165">
        <v>3468</v>
      </c>
      <c r="I165">
        <f t="shared" si="28"/>
        <v>0</v>
      </c>
      <c r="J165">
        <f t="shared" si="29"/>
        <v>0</v>
      </c>
      <c r="K165">
        <f t="shared" si="30"/>
        <v>0</v>
      </c>
      <c r="L165">
        <v>0.51336121761357034</v>
      </c>
      <c r="M165">
        <v>0</v>
      </c>
      <c r="N165">
        <f t="shared" si="31"/>
        <v>0</v>
      </c>
      <c r="O165">
        <f t="shared" si="32"/>
        <v>0</v>
      </c>
      <c r="P165">
        <f t="shared" si="33"/>
        <v>4210.008807348624</v>
      </c>
      <c r="Q165">
        <f>P165-B165</f>
        <v>627.00880734862403</v>
      </c>
      <c r="R165">
        <f t="shared" si="34"/>
        <v>627.00880734862403</v>
      </c>
      <c r="S165" s="8">
        <f>R165/B165</f>
        <v>0.17499548070014626</v>
      </c>
      <c r="T165">
        <v>1678</v>
      </c>
      <c r="U165">
        <f t="shared" si="35"/>
        <v>11286.158532275233</v>
      </c>
      <c r="V165">
        <f t="shared" si="36"/>
        <v>30204</v>
      </c>
      <c r="W165">
        <f t="shared" si="37"/>
        <v>627.00880734862403</v>
      </c>
      <c r="X165">
        <f t="shared" si="38"/>
        <v>393140.04449274391</v>
      </c>
      <c r="Y165">
        <f>WEEKDAY(A165,11)</f>
        <v>2</v>
      </c>
    </row>
    <row r="166" spans="1:25" x14ac:dyDescent="0.35">
      <c r="A166" s="1">
        <v>41080</v>
      </c>
      <c r="B166">
        <v>3633</v>
      </c>
      <c r="C166">
        <v>4395</v>
      </c>
      <c r="D166">
        <v>4241</v>
      </c>
      <c r="E166">
        <v>3285</v>
      </c>
      <c r="F166">
        <f t="shared" si="26"/>
        <v>0</v>
      </c>
      <c r="G166">
        <f t="shared" si="27"/>
        <v>1</v>
      </c>
      <c r="H166">
        <v>3583</v>
      </c>
      <c r="I166">
        <f t="shared" si="28"/>
        <v>0</v>
      </c>
      <c r="J166">
        <f t="shared" si="29"/>
        <v>0</v>
      </c>
      <c r="K166">
        <f t="shared" si="30"/>
        <v>0</v>
      </c>
      <c r="L166">
        <v>0.50580922504937842</v>
      </c>
      <c r="M166">
        <v>0</v>
      </c>
      <c r="N166">
        <f t="shared" si="31"/>
        <v>0</v>
      </c>
      <c r="O166">
        <f t="shared" si="32"/>
        <v>0</v>
      </c>
      <c r="P166">
        <f t="shared" si="33"/>
        <v>3835.1587490604402</v>
      </c>
      <c r="Q166">
        <f>P166-B166</f>
        <v>202.15874906044019</v>
      </c>
      <c r="R166">
        <f t="shared" si="34"/>
        <v>202.15874906044019</v>
      </c>
      <c r="S166" s="8">
        <f>R166/B166</f>
        <v>5.5645127734775722E-2</v>
      </c>
      <c r="T166">
        <v>1398</v>
      </c>
      <c r="U166">
        <f t="shared" si="35"/>
        <v>3638.8574830879234</v>
      </c>
      <c r="V166">
        <f t="shared" si="36"/>
        <v>25164</v>
      </c>
      <c r="W166">
        <f t="shared" si="37"/>
        <v>202.15874906044019</v>
      </c>
      <c r="X166">
        <f t="shared" si="38"/>
        <v>40868.159821682028</v>
      </c>
      <c r="Y166">
        <f>WEEKDAY(A166,11)</f>
        <v>3</v>
      </c>
    </row>
    <row r="167" spans="1:25" x14ac:dyDescent="0.35">
      <c r="A167" s="1">
        <v>41081</v>
      </c>
      <c r="B167">
        <v>3800</v>
      </c>
      <c r="C167">
        <v>3561.3333333333335</v>
      </c>
      <c r="D167">
        <v>4227.6000000000004</v>
      </c>
      <c r="E167">
        <v>3967</v>
      </c>
      <c r="F167">
        <f t="shared" si="26"/>
        <v>0</v>
      </c>
      <c r="G167">
        <f t="shared" si="27"/>
        <v>0</v>
      </c>
      <c r="H167">
        <v>3633</v>
      </c>
      <c r="I167">
        <f t="shared" si="28"/>
        <v>0</v>
      </c>
      <c r="J167">
        <f t="shared" si="29"/>
        <v>0</v>
      </c>
      <c r="K167">
        <f t="shared" si="30"/>
        <v>0</v>
      </c>
      <c r="L167">
        <v>0.51940281166492386</v>
      </c>
      <c r="M167">
        <v>0</v>
      </c>
      <c r="N167">
        <f t="shared" si="31"/>
        <v>1</v>
      </c>
      <c r="O167">
        <f t="shared" si="32"/>
        <v>0</v>
      </c>
      <c r="P167">
        <f t="shared" si="33"/>
        <v>4337.7760784255188</v>
      </c>
      <c r="Q167">
        <f>P167-B167</f>
        <v>537.77607842551879</v>
      </c>
      <c r="R167">
        <f t="shared" si="34"/>
        <v>537.77607842551879</v>
      </c>
      <c r="S167" s="8">
        <f>R167/B167</f>
        <v>0.14152002063829441</v>
      </c>
      <c r="T167">
        <v>1141</v>
      </c>
      <c r="U167">
        <f t="shared" si="35"/>
        <v>9679.9694116593382</v>
      </c>
      <c r="V167">
        <f t="shared" si="36"/>
        <v>20538</v>
      </c>
      <c r="W167">
        <f t="shared" si="37"/>
        <v>537.77607842551879</v>
      </c>
      <c r="X167">
        <f t="shared" si="38"/>
        <v>289203.11052672972</v>
      </c>
      <c r="Y167">
        <f>WEEKDAY(A167,11)</f>
        <v>4</v>
      </c>
    </row>
    <row r="168" spans="1:25" x14ac:dyDescent="0.35">
      <c r="A168" s="1">
        <v>41082</v>
      </c>
      <c r="B168">
        <v>3843</v>
      </c>
      <c r="C168">
        <v>3672</v>
      </c>
      <c r="D168">
        <v>4123.6000000000004</v>
      </c>
      <c r="E168">
        <v>3700</v>
      </c>
      <c r="F168">
        <f t="shared" si="26"/>
        <v>0</v>
      </c>
      <c r="G168">
        <f t="shared" si="27"/>
        <v>0</v>
      </c>
      <c r="H168">
        <v>3800</v>
      </c>
      <c r="I168">
        <f t="shared" si="28"/>
        <v>0</v>
      </c>
      <c r="J168">
        <f t="shared" si="29"/>
        <v>0</v>
      </c>
      <c r="K168">
        <f t="shared" si="30"/>
        <v>0</v>
      </c>
      <c r="L168">
        <v>0.50499593354246541</v>
      </c>
      <c r="M168">
        <v>0</v>
      </c>
      <c r="N168">
        <f t="shared" si="31"/>
        <v>0</v>
      </c>
      <c r="O168">
        <f t="shared" si="32"/>
        <v>1</v>
      </c>
      <c r="P168">
        <f t="shared" si="33"/>
        <v>4249.8418913100331</v>
      </c>
      <c r="Q168">
        <f>P168-B168</f>
        <v>406.84189131003313</v>
      </c>
      <c r="R168">
        <f t="shared" si="34"/>
        <v>406.84189131003313</v>
      </c>
      <c r="S168" s="8">
        <f>R168/B168</f>
        <v>0.10586570161593369</v>
      </c>
      <c r="T168">
        <v>1124</v>
      </c>
      <c r="U168">
        <f t="shared" si="35"/>
        <v>7323.1540435805964</v>
      </c>
      <c r="V168">
        <f t="shared" si="36"/>
        <v>20232</v>
      </c>
      <c r="W168">
        <f t="shared" si="37"/>
        <v>406.84189131003313</v>
      </c>
      <c r="X168">
        <f t="shared" si="38"/>
        <v>165520.32452472483</v>
      </c>
      <c r="Y168">
        <f>WEEKDAY(A168,11)</f>
        <v>5</v>
      </c>
    </row>
    <row r="169" spans="1:25" x14ac:dyDescent="0.35">
      <c r="A169" s="1">
        <v>41083</v>
      </c>
      <c r="B169">
        <v>4580</v>
      </c>
      <c r="C169">
        <v>3758.6666666666665</v>
      </c>
      <c r="D169">
        <v>3665.4</v>
      </c>
      <c r="E169">
        <v>4320</v>
      </c>
      <c r="F169">
        <f t="shared" si="26"/>
        <v>0</v>
      </c>
      <c r="G169">
        <f t="shared" si="27"/>
        <v>0</v>
      </c>
      <c r="H169">
        <v>3843</v>
      </c>
      <c r="I169">
        <f t="shared" si="28"/>
        <v>1</v>
      </c>
      <c r="J169">
        <f t="shared" si="29"/>
        <v>0</v>
      </c>
      <c r="K169">
        <f t="shared" si="30"/>
        <v>0</v>
      </c>
      <c r="L169">
        <v>0.58562797722783777</v>
      </c>
      <c r="M169">
        <v>1</v>
      </c>
      <c r="N169">
        <f t="shared" si="31"/>
        <v>0</v>
      </c>
      <c r="O169">
        <f t="shared" si="32"/>
        <v>0</v>
      </c>
      <c r="P169">
        <f t="shared" si="33"/>
        <v>4866.0380855744252</v>
      </c>
      <c r="Q169">
        <f>P169-B169</f>
        <v>286.03808557442517</v>
      </c>
      <c r="R169">
        <f t="shared" si="34"/>
        <v>286.03808557442517</v>
      </c>
      <c r="S169" s="8">
        <f>R169/B169</f>
        <v>6.2453730474765323E-2</v>
      </c>
      <c r="T169">
        <v>922</v>
      </c>
      <c r="U169">
        <f t="shared" si="35"/>
        <v>5148.685540339653</v>
      </c>
      <c r="V169">
        <f t="shared" si="36"/>
        <v>16596</v>
      </c>
      <c r="W169">
        <f t="shared" si="37"/>
        <v>286.03808557442517</v>
      </c>
      <c r="X169">
        <f t="shared" si="38"/>
        <v>81817.786399082179</v>
      </c>
      <c r="Y169">
        <f>WEEKDAY(A169,11)</f>
        <v>6</v>
      </c>
    </row>
    <row r="170" spans="1:25" x14ac:dyDescent="0.35">
      <c r="A170" s="1">
        <v>41084</v>
      </c>
      <c r="B170">
        <v>4592</v>
      </c>
      <c r="C170">
        <v>4074.3333333333335</v>
      </c>
      <c r="D170">
        <v>3887.8</v>
      </c>
      <c r="E170">
        <v>6134</v>
      </c>
      <c r="F170">
        <f t="shared" si="26"/>
        <v>0</v>
      </c>
      <c r="G170">
        <f t="shared" si="27"/>
        <v>0</v>
      </c>
      <c r="H170">
        <v>4580</v>
      </c>
      <c r="I170">
        <f t="shared" si="28"/>
        <v>0</v>
      </c>
      <c r="J170">
        <f t="shared" si="29"/>
        <v>1</v>
      </c>
      <c r="K170">
        <f t="shared" si="30"/>
        <v>0</v>
      </c>
      <c r="L170">
        <v>0.5013942140118508</v>
      </c>
      <c r="M170">
        <v>1</v>
      </c>
      <c r="N170">
        <f t="shared" si="31"/>
        <v>0</v>
      </c>
      <c r="O170">
        <f t="shared" si="32"/>
        <v>0</v>
      </c>
      <c r="P170">
        <f t="shared" si="33"/>
        <v>5518.5279855863273</v>
      </c>
      <c r="Q170">
        <f>P170-B170</f>
        <v>926.5279855863273</v>
      </c>
      <c r="R170">
        <f t="shared" si="34"/>
        <v>926.5279855863273</v>
      </c>
      <c r="S170" s="8">
        <f>R170/B170</f>
        <v>0.20177003170433958</v>
      </c>
      <c r="T170">
        <v>790</v>
      </c>
      <c r="U170">
        <f t="shared" si="35"/>
        <v>16677.50374055389</v>
      </c>
      <c r="V170">
        <f t="shared" si="36"/>
        <v>14220</v>
      </c>
      <c r="W170">
        <f t="shared" si="37"/>
        <v>926.5279855863273</v>
      </c>
      <c r="X170">
        <f t="shared" si="38"/>
        <v>858454.1080746575</v>
      </c>
      <c r="Y170">
        <f>WEEKDAY(A170,11)</f>
        <v>7</v>
      </c>
    </row>
    <row r="171" spans="1:25" x14ac:dyDescent="0.35">
      <c r="A171" s="1">
        <v>41085</v>
      </c>
      <c r="B171">
        <v>3615</v>
      </c>
      <c r="C171">
        <v>4338.333333333333</v>
      </c>
      <c r="D171">
        <v>4089.6</v>
      </c>
      <c r="E171">
        <v>3468</v>
      </c>
      <c r="F171">
        <f t="shared" si="26"/>
        <v>0</v>
      </c>
      <c r="G171">
        <f t="shared" si="27"/>
        <v>0</v>
      </c>
      <c r="H171">
        <v>4592</v>
      </c>
      <c r="I171">
        <f t="shared" si="28"/>
        <v>0</v>
      </c>
      <c r="J171">
        <f t="shared" si="29"/>
        <v>0</v>
      </c>
      <c r="K171">
        <f t="shared" si="30"/>
        <v>1</v>
      </c>
      <c r="L171">
        <v>0.38648774253514578</v>
      </c>
      <c r="M171">
        <v>0</v>
      </c>
      <c r="N171">
        <f t="shared" si="31"/>
        <v>0</v>
      </c>
      <c r="O171">
        <f t="shared" si="32"/>
        <v>0</v>
      </c>
      <c r="P171">
        <f t="shared" si="33"/>
        <v>4343.8378172071525</v>
      </c>
      <c r="Q171">
        <f>P171-B171</f>
        <v>728.83781720715251</v>
      </c>
      <c r="R171">
        <f t="shared" si="34"/>
        <v>728.83781720715251</v>
      </c>
      <c r="S171" s="8">
        <f>R171/B171</f>
        <v>0.20161488719423307</v>
      </c>
      <c r="T171">
        <v>1081</v>
      </c>
      <c r="U171">
        <f t="shared" si="35"/>
        <v>13119.080709728745</v>
      </c>
      <c r="V171">
        <f t="shared" si="36"/>
        <v>19458</v>
      </c>
      <c r="W171">
        <f t="shared" si="37"/>
        <v>728.83781720715251</v>
      </c>
      <c r="X171">
        <f t="shared" si="38"/>
        <v>531204.56379128667</v>
      </c>
      <c r="Y171">
        <f>WEEKDAY(A171,11)</f>
        <v>1</v>
      </c>
    </row>
    <row r="172" spans="1:25" x14ac:dyDescent="0.35">
      <c r="A172" s="1">
        <v>41086</v>
      </c>
      <c r="B172">
        <v>3596</v>
      </c>
      <c r="C172">
        <v>4262.333333333333</v>
      </c>
      <c r="D172">
        <v>4086</v>
      </c>
      <c r="E172">
        <v>3583</v>
      </c>
      <c r="F172">
        <f t="shared" si="26"/>
        <v>1</v>
      </c>
      <c r="G172">
        <f t="shared" si="27"/>
        <v>0</v>
      </c>
      <c r="H172">
        <v>3615</v>
      </c>
      <c r="I172">
        <f t="shared" si="28"/>
        <v>0</v>
      </c>
      <c r="J172">
        <f t="shared" si="29"/>
        <v>0</v>
      </c>
      <c r="K172">
        <f t="shared" si="30"/>
        <v>0</v>
      </c>
      <c r="L172">
        <v>0.49779249448123619</v>
      </c>
      <c r="M172">
        <v>0</v>
      </c>
      <c r="N172">
        <f t="shared" si="31"/>
        <v>0</v>
      </c>
      <c r="O172">
        <f t="shared" si="32"/>
        <v>0</v>
      </c>
      <c r="P172">
        <f t="shared" si="33"/>
        <v>4068.781991370382</v>
      </c>
      <c r="Q172">
        <f>P172-B172</f>
        <v>472.781991370382</v>
      </c>
      <c r="R172">
        <f t="shared" si="34"/>
        <v>472.781991370382</v>
      </c>
      <c r="S172" s="8">
        <f>R172/B172</f>
        <v>0.13147441361801501</v>
      </c>
      <c r="T172">
        <v>1278</v>
      </c>
      <c r="U172">
        <f t="shared" si="35"/>
        <v>8510.0758446668769</v>
      </c>
      <c r="V172">
        <f t="shared" si="36"/>
        <v>23004</v>
      </c>
      <c r="W172">
        <f t="shared" si="37"/>
        <v>472.781991370382</v>
      </c>
      <c r="X172">
        <f t="shared" si="38"/>
        <v>223522.81136414397</v>
      </c>
      <c r="Y172">
        <f>WEEKDAY(A172,11)</f>
        <v>2</v>
      </c>
    </row>
    <row r="173" spans="1:25" x14ac:dyDescent="0.35">
      <c r="A173" s="1">
        <v>41087</v>
      </c>
      <c r="B173">
        <v>3909</v>
      </c>
      <c r="C173">
        <v>3934.3333333333335</v>
      </c>
      <c r="D173">
        <v>4045.2</v>
      </c>
      <c r="E173">
        <v>3633</v>
      </c>
      <c r="F173">
        <f t="shared" si="26"/>
        <v>0</v>
      </c>
      <c r="G173">
        <f t="shared" si="27"/>
        <v>1</v>
      </c>
      <c r="H173">
        <v>3596</v>
      </c>
      <c r="I173">
        <f t="shared" si="28"/>
        <v>0</v>
      </c>
      <c r="J173">
        <f t="shared" si="29"/>
        <v>0</v>
      </c>
      <c r="K173">
        <f t="shared" si="30"/>
        <v>0</v>
      </c>
      <c r="L173">
        <v>0.53636574880910881</v>
      </c>
      <c r="M173">
        <v>0</v>
      </c>
      <c r="N173">
        <f t="shared" si="31"/>
        <v>0</v>
      </c>
      <c r="O173">
        <f t="shared" si="32"/>
        <v>0</v>
      </c>
      <c r="P173">
        <f t="shared" si="33"/>
        <v>3852.0571479073797</v>
      </c>
      <c r="Q173">
        <f>P173-B173</f>
        <v>-56.942852092620342</v>
      </c>
      <c r="R173">
        <f t="shared" si="34"/>
        <v>56.942852092620342</v>
      </c>
      <c r="S173" s="8">
        <f>R173/B173</f>
        <v>1.456711488683048E-2</v>
      </c>
      <c r="T173">
        <v>879</v>
      </c>
      <c r="U173">
        <f t="shared" si="35"/>
        <v>4099.8853506686646</v>
      </c>
      <c r="V173">
        <f t="shared" si="36"/>
        <v>15822</v>
      </c>
      <c r="W173">
        <f t="shared" si="37"/>
        <v>-113.88570418524068</v>
      </c>
      <c r="X173">
        <f t="shared" si="38"/>
        <v>12969.953617768148</v>
      </c>
      <c r="Y173">
        <f>WEEKDAY(A173,11)</f>
        <v>3</v>
      </c>
    </row>
    <row r="174" spans="1:25" x14ac:dyDescent="0.35">
      <c r="A174" s="1">
        <v>41088</v>
      </c>
      <c r="B174">
        <v>4080</v>
      </c>
      <c r="C174">
        <v>3706.6666666666665</v>
      </c>
      <c r="D174">
        <v>4058.4</v>
      </c>
      <c r="E174">
        <v>3800</v>
      </c>
      <c r="F174">
        <f t="shared" si="26"/>
        <v>0</v>
      </c>
      <c r="G174">
        <f t="shared" si="27"/>
        <v>0</v>
      </c>
      <c r="H174">
        <v>3909</v>
      </c>
      <c r="I174">
        <f t="shared" si="28"/>
        <v>0</v>
      </c>
      <c r="J174">
        <f t="shared" si="29"/>
        <v>0</v>
      </c>
      <c r="K174">
        <f t="shared" si="30"/>
        <v>0</v>
      </c>
      <c r="L174">
        <v>0.51986754966887416</v>
      </c>
      <c r="M174">
        <v>0</v>
      </c>
      <c r="N174">
        <f t="shared" si="31"/>
        <v>1</v>
      </c>
      <c r="O174">
        <f t="shared" si="32"/>
        <v>0</v>
      </c>
      <c r="P174">
        <f t="shared" si="33"/>
        <v>4274.2612505181487</v>
      </c>
      <c r="Q174">
        <f>P174-B174</f>
        <v>194.2612505181487</v>
      </c>
      <c r="R174">
        <f t="shared" si="34"/>
        <v>194.2612505181487</v>
      </c>
      <c r="S174" s="8">
        <f>R174/B174</f>
        <v>4.7613051597585464E-2</v>
      </c>
      <c r="T174">
        <v>755</v>
      </c>
      <c r="U174">
        <f t="shared" si="35"/>
        <v>3496.7025093266766</v>
      </c>
      <c r="V174">
        <f t="shared" si="36"/>
        <v>13590</v>
      </c>
      <c r="W174">
        <f t="shared" si="37"/>
        <v>194.2612505181487</v>
      </c>
      <c r="X174">
        <f t="shared" si="38"/>
        <v>37737.433452874931</v>
      </c>
      <c r="Y174">
        <f>WEEKDAY(A174,11)</f>
        <v>4</v>
      </c>
    </row>
    <row r="175" spans="1:25" x14ac:dyDescent="0.35">
      <c r="A175" s="1">
        <v>41089</v>
      </c>
      <c r="B175">
        <v>4686</v>
      </c>
      <c r="C175">
        <v>3861.6666666666665</v>
      </c>
      <c r="D175">
        <v>3958.4</v>
      </c>
      <c r="E175">
        <v>3843</v>
      </c>
      <c r="F175">
        <f t="shared" si="26"/>
        <v>0</v>
      </c>
      <c r="G175">
        <f t="shared" si="27"/>
        <v>0</v>
      </c>
      <c r="H175">
        <v>4080</v>
      </c>
      <c r="I175">
        <f t="shared" si="28"/>
        <v>0</v>
      </c>
      <c r="J175">
        <f t="shared" si="29"/>
        <v>0</v>
      </c>
      <c r="K175">
        <f t="shared" si="30"/>
        <v>0</v>
      </c>
      <c r="L175">
        <v>0.57040780759846632</v>
      </c>
      <c r="M175">
        <v>0</v>
      </c>
      <c r="N175">
        <f t="shared" si="31"/>
        <v>0</v>
      </c>
      <c r="O175">
        <f t="shared" si="32"/>
        <v>1</v>
      </c>
      <c r="P175">
        <f t="shared" si="33"/>
        <v>4280.1330405098288</v>
      </c>
      <c r="Q175">
        <f>P175-B175</f>
        <v>-405.86695949017121</v>
      </c>
      <c r="R175">
        <f t="shared" si="34"/>
        <v>405.86695949017121</v>
      </c>
      <c r="S175" s="8">
        <f>R175/B175</f>
        <v>8.6612667411474858E-2</v>
      </c>
      <c r="T175">
        <v>923</v>
      </c>
      <c r="U175">
        <f t="shared" si="35"/>
        <v>29222.421083292327</v>
      </c>
      <c r="V175">
        <f t="shared" si="36"/>
        <v>16614</v>
      </c>
      <c r="W175">
        <f t="shared" si="37"/>
        <v>-811.73391898034242</v>
      </c>
      <c r="X175">
        <f t="shared" si="38"/>
        <v>658911.95522318513</v>
      </c>
      <c r="Y175">
        <f>WEEKDAY(A175,11)</f>
        <v>5</v>
      </c>
    </row>
    <row r="176" spans="1:25" x14ac:dyDescent="0.35">
      <c r="A176" s="1">
        <v>41090</v>
      </c>
      <c r="B176">
        <v>4815</v>
      </c>
      <c r="C176">
        <v>4225</v>
      </c>
      <c r="D176">
        <v>3977.2</v>
      </c>
      <c r="E176">
        <v>4580</v>
      </c>
      <c r="F176">
        <f t="shared" si="26"/>
        <v>0</v>
      </c>
      <c r="G176">
        <f t="shared" si="27"/>
        <v>0</v>
      </c>
      <c r="H176">
        <v>4686</v>
      </c>
      <c r="I176">
        <f t="shared" si="28"/>
        <v>1</v>
      </c>
      <c r="J176">
        <f t="shared" si="29"/>
        <v>0</v>
      </c>
      <c r="K176">
        <f t="shared" si="30"/>
        <v>0</v>
      </c>
      <c r="L176">
        <v>0.51498780062739635</v>
      </c>
      <c r="M176">
        <v>1</v>
      </c>
      <c r="N176">
        <f t="shared" si="31"/>
        <v>0</v>
      </c>
      <c r="O176">
        <f t="shared" si="32"/>
        <v>0</v>
      </c>
      <c r="P176">
        <f t="shared" si="33"/>
        <v>5271.9842060028031</v>
      </c>
      <c r="Q176">
        <f>P176-B176</f>
        <v>456.98420600280315</v>
      </c>
      <c r="R176">
        <f t="shared" si="34"/>
        <v>456.98420600280315</v>
      </c>
      <c r="S176" s="8">
        <f>R176/B176</f>
        <v>9.4908453998505324E-2</v>
      </c>
      <c r="T176">
        <v>828</v>
      </c>
      <c r="U176">
        <f t="shared" si="35"/>
        <v>8225.7157080504567</v>
      </c>
      <c r="V176">
        <f t="shared" si="36"/>
        <v>14904</v>
      </c>
      <c r="W176">
        <f t="shared" si="37"/>
        <v>456.98420600280315</v>
      </c>
      <c r="X176">
        <f t="shared" si="38"/>
        <v>208834.56453601242</v>
      </c>
      <c r="Y176">
        <f>WEEKDAY(A176,11)</f>
        <v>6</v>
      </c>
    </row>
    <row r="177" spans="1:25" x14ac:dyDescent="0.35">
      <c r="A177" s="1">
        <v>41091</v>
      </c>
      <c r="B177">
        <v>4948</v>
      </c>
      <c r="C177">
        <v>4527</v>
      </c>
      <c r="D177">
        <v>4217.2</v>
      </c>
      <c r="E177">
        <v>4592</v>
      </c>
      <c r="F177">
        <f t="shared" si="26"/>
        <v>0</v>
      </c>
      <c r="G177">
        <f t="shared" si="27"/>
        <v>0</v>
      </c>
      <c r="H177">
        <v>4815</v>
      </c>
      <c r="I177">
        <f t="shared" si="28"/>
        <v>0</v>
      </c>
      <c r="J177">
        <f t="shared" si="29"/>
        <v>1</v>
      </c>
      <c r="K177">
        <f t="shared" si="30"/>
        <v>0</v>
      </c>
      <c r="L177">
        <v>0.51545253863134655</v>
      </c>
      <c r="M177">
        <v>1</v>
      </c>
      <c r="N177">
        <f t="shared" si="31"/>
        <v>0</v>
      </c>
      <c r="O177">
        <f t="shared" si="32"/>
        <v>0</v>
      </c>
      <c r="P177">
        <f t="shared" si="33"/>
        <v>5266.5510818982548</v>
      </c>
      <c r="Q177">
        <f>P177-B177</f>
        <v>318.55108189825478</v>
      </c>
      <c r="R177">
        <f t="shared" si="34"/>
        <v>318.55108189825478</v>
      </c>
      <c r="S177" s="8">
        <f>R177/B177</f>
        <v>6.4379765945483988E-2</v>
      </c>
      <c r="T177">
        <v>687</v>
      </c>
      <c r="U177">
        <f t="shared" si="35"/>
        <v>5733.919474168586</v>
      </c>
      <c r="V177">
        <f t="shared" si="36"/>
        <v>12366</v>
      </c>
      <c r="W177">
        <f t="shared" si="37"/>
        <v>318.55108189825478</v>
      </c>
      <c r="X177">
        <f t="shared" si="38"/>
        <v>101474.79177854862</v>
      </c>
      <c r="Y177">
        <f>WEEKDAY(A177,11)</f>
        <v>7</v>
      </c>
    </row>
    <row r="178" spans="1:25" x14ac:dyDescent="0.35">
      <c r="A178" s="1">
        <v>41092</v>
      </c>
      <c r="B178">
        <v>3637</v>
      </c>
      <c r="C178">
        <v>4816.333333333333</v>
      </c>
      <c r="D178">
        <v>4487.6000000000004</v>
      </c>
      <c r="E178">
        <v>3615</v>
      </c>
      <c r="F178">
        <f t="shared" si="26"/>
        <v>0</v>
      </c>
      <c r="G178">
        <f t="shared" si="27"/>
        <v>0</v>
      </c>
      <c r="H178">
        <v>4948</v>
      </c>
      <c r="I178">
        <f t="shared" si="28"/>
        <v>0</v>
      </c>
      <c r="J178">
        <f t="shared" si="29"/>
        <v>0</v>
      </c>
      <c r="K178">
        <f t="shared" si="30"/>
        <v>1</v>
      </c>
      <c r="L178">
        <v>0.34768211920529801</v>
      </c>
      <c r="M178">
        <v>0</v>
      </c>
      <c r="N178">
        <f t="shared" si="31"/>
        <v>0</v>
      </c>
      <c r="O178">
        <f t="shared" si="32"/>
        <v>0</v>
      </c>
      <c r="P178">
        <f t="shared" si="33"/>
        <v>4646.2928017404583</v>
      </c>
      <c r="Q178">
        <f>P178-B178</f>
        <v>1009.2928017404583</v>
      </c>
      <c r="R178">
        <f t="shared" si="34"/>
        <v>1009.2928017404583</v>
      </c>
      <c r="S178" s="8">
        <f>R178/B178</f>
        <v>0.27750695676119286</v>
      </c>
      <c r="T178">
        <v>1215</v>
      </c>
      <c r="U178">
        <f t="shared" si="35"/>
        <v>18167.270431328252</v>
      </c>
      <c r="V178">
        <f t="shared" si="36"/>
        <v>21870</v>
      </c>
      <c r="W178">
        <f t="shared" si="37"/>
        <v>1009.2928017404583</v>
      </c>
      <c r="X178">
        <f t="shared" si="38"/>
        <v>1018671.9596451041</v>
      </c>
      <c r="Y178">
        <f>WEEKDAY(A178,11)</f>
        <v>1</v>
      </c>
    </row>
    <row r="179" spans="1:25" x14ac:dyDescent="0.35">
      <c r="A179" s="1">
        <v>41093</v>
      </c>
      <c r="B179">
        <v>4048</v>
      </c>
      <c r="C179">
        <v>4466.666666666667</v>
      </c>
      <c r="D179">
        <v>4433.2</v>
      </c>
      <c r="E179">
        <v>3596</v>
      </c>
      <c r="F179">
        <f t="shared" si="26"/>
        <v>1</v>
      </c>
      <c r="G179">
        <f t="shared" si="27"/>
        <v>0</v>
      </c>
      <c r="H179">
        <v>3637</v>
      </c>
      <c r="I179">
        <f t="shared" si="28"/>
        <v>0</v>
      </c>
      <c r="J179">
        <f t="shared" si="29"/>
        <v>0</v>
      </c>
      <c r="K179">
        <f t="shared" si="30"/>
        <v>0</v>
      </c>
      <c r="L179">
        <v>0.54775182990589055</v>
      </c>
      <c r="M179">
        <v>0</v>
      </c>
      <c r="N179">
        <f t="shared" si="31"/>
        <v>0</v>
      </c>
      <c r="O179">
        <f t="shared" si="32"/>
        <v>0</v>
      </c>
      <c r="P179">
        <f t="shared" si="33"/>
        <v>4234.0905802595453</v>
      </c>
      <c r="Q179">
        <f>P179-B179</f>
        <v>186.09058025954528</v>
      </c>
      <c r="R179">
        <f t="shared" si="34"/>
        <v>186.09058025954528</v>
      </c>
      <c r="S179" s="8">
        <f>R179/B179</f>
        <v>4.5970993147120866E-2</v>
      </c>
      <c r="T179">
        <v>918</v>
      </c>
      <c r="U179">
        <f t="shared" si="35"/>
        <v>3349.630444671815</v>
      </c>
      <c r="V179">
        <f t="shared" si="36"/>
        <v>16524</v>
      </c>
      <c r="W179">
        <f t="shared" si="37"/>
        <v>186.09058025954528</v>
      </c>
      <c r="X179">
        <f t="shared" si="38"/>
        <v>34629.704061334261</v>
      </c>
      <c r="Y179">
        <f>WEEKDAY(A179,11)</f>
        <v>2</v>
      </c>
    </row>
    <row r="180" spans="1:25" x14ac:dyDescent="0.35">
      <c r="A180" s="1">
        <v>41094</v>
      </c>
      <c r="B180">
        <v>3795</v>
      </c>
      <c r="C180">
        <v>4211</v>
      </c>
      <c r="D180">
        <v>4426.8</v>
      </c>
      <c r="E180">
        <v>3909</v>
      </c>
      <c r="F180">
        <f t="shared" si="26"/>
        <v>0</v>
      </c>
      <c r="G180">
        <f t="shared" si="27"/>
        <v>1</v>
      </c>
      <c r="H180">
        <v>4048</v>
      </c>
      <c r="I180">
        <f t="shared" si="28"/>
        <v>0</v>
      </c>
      <c r="J180">
        <f t="shared" si="29"/>
        <v>0</v>
      </c>
      <c r="K180">
        <f t="shared" si="30"/>
        <v>0</v>
      </c>
      <c r="L180">
        <v>0.4706053212501452</v>
      </c>
      <c r="M180">
        <v>0</v>
      </c>
      <c r="N180">
        <f t="shared" si="31"/>
        <v>0</v>
      </c>
      <c r="O180">
        <f t="shared" si="32"/>
        <v>0</v>
      </c>
      <c r="P180">
        <f t="shared" si="33"/>
        <v>4206.5452130998538</v>
      </c>
      <c r="Q180">
        <f>P180-B180</f>
        <v>411.54521309985375</v>
      </c>
      <c r="R180">
        <f t="shared" si="34"/>
        <v>411.54521309985375</v>
      </c>
      <c r="S180" s="8">
        <f>R180/B180</f>
        <v>0.10844406142288636</v>
      </c>
      <c r="T180">
        <v>1364</v>
      </c>
      <c r="U180">
        <f t="shared" si="35"/>
        <v>7407.8138357973676</v>
      </c>
      <c r="V180">
        <f t="shared" si="36"/>
        <v>24552</v>
      </c>
      <c r="W180">
        <f t="shared" si="37"/>
        <v>411.54521309985375</v>
      </c>
      <c r="X180">
        <f t="shared" si="38"/>
        <v>169369.46242540402</v>
      </c>
      <c r="Y180">
        <f>WEEKDAY(A180,11)</f>
        <v>3</v>
      </c>
    </row>
    <row r="181" spans="1:25" x14ac:dyDescent="0.35">
      <c r="A181" s="1">
        <v>41095</v>
      </c>
      <c r="B181">
        <v>3891</v>
      </c>
      <c r="C181">
        <v>3826.6666666666665</v>
      </c>
      <c r="D181">
        <v>4248.6000000000004</v>
      </c>
      <c r="E181">
        <v>4080</v>
      </c>
      <c r="F181">
        <f t="shared" si="26"/>
        <v>0</v>
      </c>
      <c r="G181">
        <f t="shared" si="27"/>
        <v>0</v>
      </c>
      <c r="H181">
        <v>3795</v>
      </c>
      <c r="I181">
        <f t="shared" si="28"/>
        <v>0</v>
      </c>
      <c r="J181">
        <f t="shared" si="29"/>
        <v>0</v>
      </c>
      <c r="K181">
        <f t="shared" si="30"/>
        <v>0</v>
      </c>
      <c r="L181">
        <v>0.51115371209480653</v>
      </c>
      <c r="M181">
        <v>0</v>
      </c>
      <c r="N181">
        <f t="shared" si="31"/>
        <v>1</v>
      </c>
      <c r="O181">
        <f t="shared" si="32"/>
        <v>0</v>
      </c>
      <c r="P181">
        <f t="shared" si="33"/>
        <v>4416.763542918331</v>
      </c>
      <c r="Q181">
        <f>P181-B181</f>
        <v>525.76354291833104</v>
      </c>
      <c r="R181">
        <f t="shared" si="34"/>
        <v>525.76354291833104</v>
      </c>
      <c r="S181" s="8">
        <f>R181/B181</f>
        <v>0.13512298712884374</v>
      </c>
      <c r="T181">
        <v>1221</v>
      </c>
      <c r="U181">
        <f t="shared" si="35"/>
        <v>9463.7437725299587</v>
      </c>
      <c r="V181">
        <f t="shared" si="36"/>
        <v>21978</v>
      </c>
      <c r="W181">
        <f t="shared" si="37"/>
        <v>525.76354291833104</v>
      </c>
      <c r="X181">
        <f t="shared" si="38"/>
        <v>276427.3030620357</v>
      </c>
      <c r="Y181">
        <f>WEEKDAY(A181,11)</f>
        <v>4</v>
      </c>
    </row>
    <row r="182" spans="1:25" x14ac:dyDescent="0.35">
      <c r="A182" s="1">
        <v>41096</v>
      </c>
      <c r="B182">
        <v>3962</v>
      </c>
      <c r="C182">
        <v>3911.3333333333335</v>
      </c>
      <c r="D182">
        <v>4063.8</v>
      </c>
      <c r="E182">
        <v>4686</v>
      </c>
      <c r="F182">
        <f t="shared" si="26"/>
        <v>0</v>
      </c>
      <c r="G182">
        <f t="shared" si="27"/>
        <v>0</v>
      </c>
      <c r="H182">
        <v>3891</v>
      </c>
      <c r="I182">
        <f t="shared" si="28"/>
        <v>0</v>
      </c>
      <c r="J182">
        <f t="shared" si="29"/>
        <v>0</v>
      </c>
      <c r="K182">
        <f t="shared" si="30"/>
        <v>0</v>
      </c>
      <c r="L182">
        <v>0.50824909957011732</v>
      </c>
      <c r="M182">
        <v>0</v>
      </c>
      <c r="N182">
        <f t="shared" si="31"/>
        <v>0</v>
      </c>
      <c r="O182">
        <f t="shared" si="32"/>
        <v>1</v>
      </c>
      <c r="P182">
        <f t="shared" si="33"/>
        <v>4533.048163727608</v>
      </c>
      <c r="Q182">
        <f>P182-B182</f>
        <v>571.04816372760797</v>
      </c>
      <c r="R182">
        <f t="shared" si="34"/>
        <v>571.04816372760797</v>
      </c>
      <c r="S182" s="8">
        <f>R182/B182</f>
        <v>0.14413128816951237</v>
      </c>
      <c r="T182">
        <v>1257</v>
      </c>
      <c r="U182">
        <f t="shared" si="35"/>
        <v>10278.866947096943</v>
      </c>
      <c r="V182">
        <f t="shared" si="36"/>
        <v>22626</v>
      </c>
      <c r="W182">
        <f t="shared" si="37"/>
        <v>571.04816372760797</v>
      </c>
      <c r="X182">
        <f t="shared" si="38"/>
        <v>326096.00529667299</v>
      </c>
      <c r="Y182">
        <f>WEEKDAY(A182,11)</f>
        <v>5</v>
      </c>
    </row>
    <row r="183" spans="1:25" x14ac:dyDescent="0.35">
      <c r="A183" s="1">
        <v>41097</v>
      </c>
      <c r="B183">
        <v>4371</v>
      </c>
      <c r="C183">
        <v>3882.6666666666665</v>
      </c>
      <c r="D183">
        <v>3866.6</v>
      </c>
      <c r="E183">
        <v>4815</v>
      </c>
      <c r="F183">
        <f t="shared" si="26"/>
        <v>0</v>
      </c>
      <c r="G183">
        <f t="shared" si="27"/>
        <v>0</v>
      </c>
      <c r="H183">
        <v>3962</v>
      </c>
      <c r="I183">
        <f t="shared" si="28"/>
        <v>1</v>
      </c>
      <c r="J183">
        <f t="shared" si="29"/>
        <v>0</v>
      </c>
      <c r="K183">
        <f t="shared" si="30"/>
        <v>0</v>
      </c>
      <c r="L183">
        <v>0.54751946090391546</v>
      </c>
      <c r="M183">
        <v>1</v>
      </c>
      <c r="N183">
        <f t="shared" si="31"/>
        <v>0</v>
      </c>
      <c r="O183">
        <f t="shared" si="32"/>
        <v>0</v>
      </c>
      <c r="P183">
        <f t="shared" si="33"/>
        <v>5128.9085472206452</v>
      </c>
      <c r="Q183">
        <f>P183-B183</f>
        <v>757.90854722064523</v>
      </c>
      <c r="R183">
        <f t="shared" si="34"/>
        <v>757.90854722064523</v>
      </c>
      <c r="S183" s="8">
        <f>R183/B183</f>
        <v>0.17339477172744114</v>
      </c>
      <c r="T183">
        <v>1250</v>
      </c>
      <c r="U183">
        <f t="shared" si="35"/>
        <v>13642.353849971614</v>
      </c>
      <c r="V183">
        <f t="shared" si="36"/>
        <v>22500</v>
      </c>
      <c r="W183">
        <f t="shared" si="37"/>
        <v>757.90854722064523</v>
      </c>
      <c r="X183">
        <f t="shared" si="38"/>
        <v>574425.36595010897</v>
      </c>
      <c r="Y183">
        <f>WEEKDAY(A183,11)</f>
        <v>6</v>
      </c>
    </row>
    <row r="184" spans="1:25" x14ac:dyDescent="0.35">
      <c r="A184" s="1">
        <v>41098</v>
      </c>
      <c r="B184">
        <v>5165</v>
      </c>
      <c r="C184">
        <v>4074.6666666666665</v>
      </c>
      <c r="D184">
        <v>4013.4</v>
      </c>
      <c r="E184">
        <v>4948</v>
      </c>
      <c r="F184">
        <f t="shared" si="26"/>
        <v>0</v>
      </c>
      <c r="G184">
        <f t="shared" si="27"/>
        <v>0</v>
      </c>
      <c r="H184">
        <v>4371</v>
      </c>
      <c r="I184">
        <f t="shared" si="28"/>
        <v>0</v>
      </c>
      <c r="J184">
        <f t="shared" si="29"/>
        <v>1</v>
      </c>
      <c r="K184">
        <f t="shared" si="30"/>
        <v>0</v>
      </c>
      <c r="L184">
        <v>0.59225049378412919</v>
      </c>
      <c r="M184">
        <v>1</v>
      </c>
      <c r="N184">
        <f t="shared" si="31"/>
        <v>0</v>
      </c>
      <c r="O184">
        <f t="shared" si="32"/>
        <v>0</v>
      </c>
      <c r="P184">
        <f t="shared" si="33"/>
        <v>5179.7667786961038</v>
      </c>
      <c r="Q184">
        <f>P184-B184</f>
        <v>14.766778696103756</v>
      </c>
      <c r="R184">
        <f t="shared" si="34"/>
        <v>14.766778696103756</v>
      </c>
      <c r="S184" s="8">
        <f>R184/B184</f>
        <v>2.8590084600394494E-3</v>
      </c>
      <c r="T184">
        <v>790</v>
      </c>
      <c r="U184">
        <f t="shared" si="35"/>
        <v>265.80201652986761</v>
      </c>
      <c r="V184">
        <f t="shared" si="36"/>
        <v>14220</v>
      </c>
      <c r="W184">
        <f t="shared" si="37"/>
        <v>14.766778696103756</v>
      </c>
      <c r="X184">
        <f t="shared" si="38"/>
        <v>218.05775305970374</v>
      </c>
      <c r="Y184">
        <f>WEEKDAY(A184,11)</f>
        <v>7</v>
      </c>
    </row>
    <row r="185" spans="1:25" x14ac:dyDescent="0.35">
      <c r="A185" s="1">
        <v>41099</v>
      </c>
      <c r="B185">
        <v>3698</v>
      </c>
      <c r="C185">
        <v>4499.333333333333</v>
      </c>
      <c r="D185">
        <v>4236.8</v>
      </c>
      <c r="E185">
        <v>3637</v>
      </c>
      <c r="F185">
        <f t="shared" si="26"/>
        <v>0</v>
      </c>
      <c r="G185">
        <f t="shared" si="27"/>
        <v>0</v>
      </c>
      <c r="H185">
        <v>5165</v>
      </c>
      <c r="I185">
        <f t="shared" si="28"/>
        <v>0</v>
      </c>
      <c r="J185">
        <f t="shared" si="29"/>
        <v>0</v>
      </c>
      <c r="K185">
        <f t="shared" si="30"/>
        <v>1</v>
      </c>
      <c r="L185">
        <v>0.32955733705123735</v>
      </c>
      <c r="M185">
        <v>0</v>
      </c>
      <c r="N185">
        <f t="shared" si="31"/>
        <v>0</v>
      </c>
      <c r="O185">
        <f t="shared" si="32"/>
        <v>0</v>
      </c>
      <c r="P185">
        <f t="shared" si="33"/>
        <v>4588.3050246674084</v>
      </c>
      <c r="Q185">
        <f>P185-B185</f>
        <v>890.30502466740836</v>
      </c>
      <c r="R185">
        <f t="shared" si="34"/>
        <v>890.30502466740836</v>
      </c>
      <c r="S185" s="8">
        <f>R185/B185</f>
        <v>0.24075311645954797</v>
      </c>
      <c r="T185">
        <v>1162</v>
      </c>
      <c r="U185">
        <f t="shared" si="35"/>
        <v>16025.49044401335</v>
      </c>
      <c r="V185">
        <f t="shared" si="36"/>
        <v>20916</v>
      </c>
      <c r="W185">
        <f t="shared" si="37"/>
        <v>890.30502466740836</v>
      </c>
      <c r="X185">
        <f t="shared" si="38"/>
        <v>792643.03694803466</v>
      </c>
      <c r="Y185">
        <f>WEEKDAY(A185,11)</f>
        <v>1</v>
      </c>
    </row>
    <row r="186" spans="1:25" x14ac:dyDescent="0.35">
      <c r="A186" s="1">
        <v>41100</v>
      </c>
      <c r="B186">
        <v>4292</v>
      </c>
      <c r="C186">
        <v>4411.333333333333</v>
      </c>
      <c r="D186">
        <v>4217.3999999999996</v>
      </c>
      <c r="E186">
        <v>4048</v>
      </c>
      <c r="F186">
        <f t="shared" si="26"/>
        <v>1</v>
      </c>
      <c r="G186">
        <f t="shared" si="27"/>
        <v>0</v>
      </c>
      <c r="H186">
        <v>3698</v>
      </c>
      <c r="I186">
        <f t="shared" si="28"/>
        <v>0</v>
      </c>
      <c r="J186">
        <f t="shared" si="29"/>
        <v>0</v>
      </c>
      <c r="K186">
        <f t="shared" si="30"/>
        <v>0</v>
      </c>
      <c r="L186">
        <v>0.56901359358661552</v>
      </c>
      <c r="M186">
        <v>0</v>
      </c>
      <c r="N186">
        <f t="shared" si="31"/>
        <v>0</v>
      </c>
      <c r="O186">
        <f t="shared" si="32"/>
        <v>0</v>
      </c>
      <c r="P186">
        <f t="shared" si="33"/>
        <v>4283.2933824198344</v>
      </c>
      <c r="Q186">
        <f>P186-B186</f>
        <v>-8.7066175801655845</v>
      </c>
      <c r="R186">
        <f t="shared" si="34"/>
        <v>8.7066175801655845</v>
      </c>
      <c r="S186" s="8">
        <f>R186/B186</f>
        <v>2.0285688676993439E-3</v>
      </c>
      <c r="T186">
        <v>637</v>
      </c>
      <c r="U186">
        <f t="shared" si="35"/>
        <v>626.87646577192208</v>
      </c>
      <c r="V186">
        <f t="shared" si="36"/>
        <v>11466</v>
      </c>
      <c r="W186">
        <f t="shared" si="37"/>
        <v>-17.413235160331169</v>
      </c>
      <c r="X186">
        <f t="shared" si="38"/>
        <v>303.22075874899366</v>
      </c>
      <c r="Y186">
        <f>WEEKDAY(A186,11)</f>
        <v>2</v>
      </c>
    </row>
    <row r="187" spans="1:25" x14ac:dyDescent="0.35">
      <c r="A187" s="1">
        <v>41101</v>
      </c>
      <c r="B187">
        <v>4362</v>
      </c>
      <c r="C187">
        <v>4385</v>
      </c>
      <c r="D187">
        <v>4297.6000000000004</v>
      </c>
      <c r="E187">
        <v>3795</v>
      </c>
      <c r="F187">
        <f t="shared" si="26"/>
        <v>0</v>
      </c>
      <c r="G187">
        <f t="shared" si="27"/>
        <v>1</v>
      </c>
      <c r="H187">
        <v>4292</v>
      </c>
      <c r="I187">
        <f t="shared" si="28"/>
        <v>0</v>
      </c>
      <c r="J187">
        <f t="shared" si="29"/>
        <v>0</v>
      </c>
      <c r="K187">
        <f t="shared" si="30"/>
        <v>0</v>
      </c>
      <c r="L187">
        <v>0.50813291506912983</v>
      </c>
      <c r="M187">
        <v>0</v>
      </c>
      <c r="N187">
        <f t="shared" si="31"/>
        <v>0</v>
      </c>
      <c r="O187">
        <f t="shared" si="32"/>
        <v>0</v>
      </c>
      <c r="P187">
        <f t="shared" si="33"/>
        <v>4169.4709873180582</v>
      </c>
      <c r="Q187">
        <f>P187-B187</f>
        <v>-192.52901268194182</v>
      </c>
      <c r="R187">
        <f t="shared" si="34"/>
        <v>192.52901268194182</v>
      </c>
      <c r="S187" s="8">
        <f>R187/B187</f>
        <v>4.4137783741848194E-2</v>
      </c>
      <c r="T187">
        <v>630</v>
      </c>
      <c r="U187">
        <f t="shared" si="35"/>
        <v>13862.088913099811</v>
      </c>
      <c r="V187">
        <f t="shared" si="36"/>
        <v>11340</v>
      </c>
      <c r="W187">
        <f t="shared" si="37"/>
        <v>-385.05802536388364</v>
      </c>
      <c r="X187">
        <f t="shared" si="38"/>
        <v>148269.68289713326</v>
      </c>
      <c r="Y187">
        <f>WEEKDAY(A187,11)</f>
        <v>3</v>
      </c>
    </row>
    <row r="188" spans="1:25" x14ac:dyDescent="0.35">
      <c r="A188" s="1">
        <v>41102</v>
      </c>
      <c r="B188">
        <v>4619</v>
      </c>
      <c r="C188">
        <v>4117.333333333333</v>
      </c>
      <c r="D188">
        <v>4377.6000000000004</v>
      </c>
      <c r="E188">
        <v>3891</v>
      </c>
      <c r="F188">
        <f t="shared" si="26"/>
        <v>0</v>
      </c>
      <c r="G188">
        <f t="shared" si="27"/>
        <v>0</v>
      </c>
      <c r="H188">
        <v>4362</v>
      </c>
      <c r="I188">
        <f t="shared" si="28"/>
        <v>0</v>
      </c>
      <c r="J188">
        <f t="shared" si="29"/>
        <v>0</v>
      </c>
      <c r="K188">
        <f t="shared" si="30"/>
        <v>0</v>
      </c>
      <c r="L188">
        <v>0.52985941675380499</v>
      </c>
      <c r="M188">
        <v>0</v>
      </c>
      <c r="N188">
        <f t="shared" si="31"/>
        <v>1</v>
      </c>
      <c r="O188">
        <f t="shared" si="32"/>
        <v>0</v>
      </c>
      <c r="P188">
        <f t="shared" si="33"/>
        <v>4546.4668377758462</v>
      </c>
      <c r="Q188">
        <f>P188-B188</f>
        <v>-72.533162224153784</v>
      </c>
      <c r="R188">
        <f t="shared" si="34"/>
        <v>72.533162224153784</v>
      </c>
      <c r="S188" s="8">
        <f>R188/B188</f>
        <v>1.5703217628091314E-2</v>
      </c>
      <c r="T188">
        <v>616</v>
      </c>
      <c r="U188">
        <f t="shared" si="35"/>
        <v>5222.3876801390725</v>
      </c>
      <c r="V188">
        <f t="shared" si="36"/>
        <v>11088</v>
      </c>
      <c r="W188">
        <f t="shared" si="37"/>
        <v>-145.06632444830757</v>
      </c>
      <c r="X188">
        <f t="shared" si="38"/>
        <v>21044.238488941639</v>
      </c>
      <c r="Y188">
        <f>WEEKDAY(A188,11)</f>
        <v>4</v>
      </c>
    </row>
    <row r="189" spans="1:25" x14ac:dyDescent="0.35">
      <c r="A189" s="1">
        <v>41103</v>
      </c>
      <c r="B189">
        <v>4451</v>
      </c>
      <c r="C189">
        <v>4424.333333333333</v>
      </c>
      <c r="D189">
        <v>4427.2</v>
      </c>
      <c r="E189">
        <v>3962</v>
      </c>
      <c r="F189">
        <f t="shared" si="26"/>
        <v>0</v>
      </c>
      <c r="G189">
        <f t="shared" si="27"/>
        <v>0</v>
      </c>
      <c r="H189">
        <v>4619</v>
      </c>
      <c r="I189">
        <f t="shared" si="28"/>
        <v>0</v>
      </c>
      <c r="J189">
        <f t="shared" si="29"/>
        <v>0</v>
      </c>
      <c r="K189">
        <f t="shared" si="30"/>
        <v>0</v>
      </c>
      <c r="L189">
        <v>0.48048100383408854</v>
      </c>
      <c r="M189">
        <v>0</v>
      </c>
      <c r="N189">
        <f t="shared" si="31"/>
        <v>0</v>
      </c>
      <c r="O189">
        <f t="shared" si="32"/>
        <v>1</v>
      </c>
      <c r="P189">
        <f t="shared" si="33"/>
        <v>4647.2992267668142</v>
      </c>
      <c r="Q189">
        <f>P189-B189</f>
        <v>196.29922676681417</v>
      </c>
      <c r="R189">
        <f t="shared" si="34"/>
        <v>196.29922676681417</v>
      </c>
      <c r="S189" s="8">
        <f>R189/B189</f>
        <v>4.4102275166662361E-2</v>
      </c>
      <c r="T189">
        <v>924</v>
      </c>
      <c r="U189">
        <f t="shared" si="35"/>
        <v>3533.3860818026551</v>
      </c>
      <c r="V189">
        <f t="shared" si="36"/>
        <v>16632</v>
      </c>
      <c r="W189">
        <f t="shared" si="37"/>
        <v>196.29922676681417</v>
      </c>
      <c r="X189">
        <f t="shared" si="38"/>
        <v>38533.386429249134</v>
      </c>
      <c r="Y189">
        <f>WEEKDAY(A189,11)</f>
        <v>5</v>
      </c>
    </row>
    <row r="190" spans="1:25" x14ac:dyDescent="0.35">
      <c r="A190" s="1">
        <v>41104</v>
      </c>
      <c r="B190">
        <v>5277</v>
      </c>
      <c r="C190">
        <v>4477.333333333333</v>
      </c>
      <c r="D190">
        <v>4284.3999999999996</v>
      </c>
      <c r="E190">
        <v>4371</v>
      </c>
      <c r="F190">
        <f t="shared" si="26"/>
        <v>0</v>
      </c>
      <c r="G190">
        <f t="shared" si="27"/>
        <v>0</v>
      </c>
      <c r="H190">
        <v>4451</v>
      </c>
      <c r="I190">
        <f t="shared" si="28"/>
        <v>1</v>
      </c>
      <c r="J190">
        <f t="shared" si="29"/>
        <v>0</v>
      </c>
      <c r="K190">
        <f t="shared" si="30"/>
        <v>0</v>
      </c>
      <c r="L190">
        <v>0.59596839781573141</v>
      </c>
      <c r="M190">
        <v>1</v>
      </c>
      <c r="N190">
        <f t="shared" si="31"/>
        <v>0</v>
      </c>
      <c r="O190">
        <f t="shared" si="32"/>
        <v>0</v>
      </c>
      <c r="P190">
        <f t="shared" si="33"/>
        <v>5296.4118301518074</v>
      </c>
      <c r="Q190">
        <f>P190-B190</f>
        <v>19.411830151807408</v>
      </c>
      <c r="R190">
        <f t="shared" si="34"/>
        <v>19.411830151807408</v>
      </c>
      <c r="S190" s="8">
        <f>R190/B190</f>
        <v>3.6785730816386976E-3</v>
      </c>
      <c r="T190">
        <v>667</v>
      </c>
      <c r="U190">
        <f t="shared" si="35"/>
        <v>349.41294273253334</v>
      </c>
      <c r="V190">
        <f t="shared" si="36"/>
        <v>12006</v>
      </c>
      <c r="W190">
        <f t="shared" si="37"/>
        <v>19.411830151807408</v>
      </c>
      <c r="X190">
        <f t="shared" si="38"/>
        <v>376.8191498426192</v>
      </c>
      <c r="Y190">
        <f>WEEKDAY(A190,11)</f>
        <v>6</v>
      </c>
    </row>
    <row r="191" spans="1:25" x14ac:dyDescent="0.35">
      <c r="A191" s="1">
        <v>41105</v>
      </c>
      <c r="B191">
        <v>5596</v>
      </c>
      <c r="C191">
        <v>4782.333333333333</v>
      </c>
      <c r="D191">
        <v>4600.2</v>
      </c>
      <c r="E191">
        <v>5165</v>
      </c>
      <c r="F191">
        <f t="shared" si="26"/>
        <v>0</v>
      </c>
      <c r="G191">
        <f t="shared" si="27"/>
        <v>0</v>
      </c>
      <c r="H191">
        <v>5277</v>
      </c>
      <c r="I191">
        <f t="shared" si="28"/>
        <v>0</v>
      </c>
      <c r="J191">
        <f t="shared" si="29"/>
        <v>1</v>
      </c>
      <c r="K191">
        <f t="shared" si="30"/>
        <v>0</v>
      </c>
      <c r="L191">
        <v>0.53706285581503432</v>
      </c>
      <c r="M191">
        <v>1</v>
      </c>
      <c r="N191">
        <f t="shared" si="31"/>
        <v>0</v>
      </c>
      <c r="O191">
        <f t="shared" si="32"/>
        <v>0</v>
      </c>
      <c r="P191">
        <f t="shared" si="33"/>
        <v>5711.1969507547565</v>
      </c>
      <c r="Q191">
        <f>P191-B191</f>
        <v>115.19695075475647</v>
      </c>
      <c r="R191">
        <f t="shared" si="34"/>
        <v>115.19695075475647</v>
      </c>
      <c r="S191" s="8">
        <f>R191/B191</f>
        <v>2.0585588054817097E-2</v>
      </c>
      <c r="T191">
        <v>719</v>
      </c>
      <c r="U191">
        <f t="shared" si="35"/>
        <v>2073.5451135856165</v>
      </c>
      <c r="V191">
        <f t="shared" si="36"/>
        <v>12942</v>
      </c>
      <c r="W191">
        <f t="shared" si="37"/>
        <v>115.19695075475647</v>
      </c>
      <c r="X191">
        <f t="shared" si="38"/>
        <v>13270.337463193788</v>
      </c>
      <c r="Y191">
        <f>WEEKDAY(A191,11)</f>
        <v>7</v>
      </c>
    </row>
    <row r="192" spans="1:25" x14ac:dyDescent="0.35">
      <c r="A192" s="1">
        <v>41106</v>
      </c>
      <c r="B192">
        <v>4242</v>
      </c>
      <c r="C192">
        <v>5108</v>
      </c>
      <c r="D192">
        <v>4861</v>
      </c>
      <c r="E192">
        <v>3698</v>
      </c>
      <c r="F192">
        <f t="shared" si="26"/>
        <v>0</v>
      </c>
      <c r="G192">
        <f t="shared" si="27"/>
        <v>0</v>
      </c>
      <c r="H192">
        <v>5596</v>
      </c>
      <c r="I192">
        <f t="shared" si="28"/>
        <v>0</v>
      </c>
      <c r="J192">
        <f t="shared" si="29"/>
        <v>0</v>
      </c>
      <c r="K192">
        <f t="shared" si="30"/>
        <v>1</v>
      </c>
      <c r="L192">
        <v>0.3426861856628326</v>
      </c>
      <c r="M192">
        <v>0</v>
      </c>
      <c r="N192">
        <f t="shared" si="31"/>
        <v>0</v>
      </c>
      <c r="O192">
        <f t="shared" si="32"/>
        <v>0</v>
      </c>
      <c r="P192">
        <f t="shared" si="33"/>
        <v>4984.2917553879788</v>
      </c>
      <c r="Q192">
        <f>P192-B192</f>
        <v>742.29175538797881</v>
      </c>
      <c r="R192">
        <f t="shared" si="34"/>
        <v>742.29175538797881</v>
      </c>
      <c r="S192" s="8">
        <f>R192/B192</f>
        <v>0.1749862695398347</v>
      </c>
      <c r="T192">
        <v>624</v>
      </c>
      <c r="U192">
        <f t="shared" si="35"/>
        <v>13361.251596983619</v>
      </c>
      <c r="V192">
        <f t="shared" si="36"/>
        <v>11232</v>
      </c>
      <c r="W192">
        <f t="shared" si="37"/>
        <v>742.29175538797881</v>
      </c>
      <c r="X192">
        <f t="shared" si="38"/>
        <v>550997.05011696694</v>
      </c>
      <c r="Y192">
        <f>WEEKDAY(A192,11)</f>
        <v>1</v>
      </c>
    </row>
    <row r="193" spans="1:25" x14ac:dyDescent="0.35">
      <c r="A193" s="1">
        <v>41107</v>
      </c>
      <c r="B193">
        <v>4394</v>
      </c>
      <c r="C193">
        <v>5038.333333333333</v>
      </c>
      <c r="D193">
        <v>4837</v>
      </c>
      <c r="E193">
        <v>4292</v>
      </c>
      <c r="F193">
        <f t="shared" si="26"/>
        <v>1</v>
      </c>
      <c r="G193">
        <f t="shared" si="27"/>
        <v>0</v>
      </c>
      <c r="H193">
        <v>4242</v>
      </c>
      <c r="I193">
        <f t="shared" si="28"/>
        <v>0</v>
      </c>
      <c r="J193">
        <f t="shared" si="29"/>
        <v>0</v>
      </c>
      <c r="K193">
        <f t="shared" si="30"/>
        <v>0</v>
      </c>
      <c r="L193">
        <v>0.51766004415011035</v>
      </c>
      <c r="M193">
        <v>0</v>
      </c>
      <c r="N193">
        <f t="shared" si="31"/>
        <v>0</v>
      </c>
      <c r="O193">
        <f t="shared" si="32"/>
        <v>0</v>
      </c>
      <c r="P193">
        <f t="shared" si="33"/>
        <v>4756.3141953831473</v>
      </c>
      <c r="Q193">
        <f>P193-B193</f>
        <v>362.31419538314731</v>
      </c>
      <c r="R193">
        <f t="shared" si="34"/>
        <v>362.31419538314731</v>
      </c>
      <c r="S193" s="8">
        <f>R193/B193</f>
        <v>8.2456576099942488E-2</v>
      </c>
      <c r="T193">
        <v>756</v>
      </c>
      <c r="U193">
        <f t="shared" si="35"/>
        <v>6521.6555168966515</v>
      </c>
      <c r="V193">
        <f t="shared" si="36"/>
        <v>13608</v>
      </c>
      <c r="W193">
        <f t="shared" si="37"/>
        <v>362.31419538314731</v>
      </c>
      <c r="X193">
        <f t="shared" si="38"/>
        <v>131271.57617613743</v>
      </c>
      <c r="Y193">
        <f>WEEKDAY(A193,11)</f>
        <v>2</v>
      </c>
    </row>
    <row r="194" spans="1:25" x14ac:dyDescent="0.35">
      <c r="A194" s="1">
        <v>41108</v>
      </c>
      <c r="B194">
        <v>4551</v>
      </c>
      <c r="C194">
        <v>4744</v>
      </c>
      <c r="D194">
        <v>4792</v>
      </c>
      <c r="E194">
        <v>4362</v>
      </c>
      <c r="F194">
        <f t="shared" si="26"/>
        <v>0</v>
      </c>
      <c r="G194">
        <f t="shared" si="27"/>
        <v>1</v>
      </c>
      <c r="H194">
        <v>4394</v>
      </c>
      <c r="I194">
        <f t="shared" si="28"/>
        <v>0</v>
      </c>
      <c r="J194">
        <f t="shared" si="29"/>
        <v>0</v>
      </c>
      <c r="K194">
        <f t="shared" si="30"/>
        <v>0</v>
      </c>
      <c r="L194">
        <v>0.51824096665504826</v>
      </c>
      <c r="M194">
        <v>0</v>
      </c>
      <c r="N194">
        <f t="shared" si="31"/>
        <v>0</v>
      </c>
      <c r="O194">
        <f t="shared" si="32"/>
        <v>0</v>
      </c>
      <c r="P194">
        <f t="shared" si="33"/>
        <v>4581.8992025352709</v>
      </c>
      <c r="Q194">
        <f>P194-B194</f>
        <v>30.899202535270888</v>
      </c>
      <c r="R194">
        <f t="shared" si="34"/>
        <v>30.899202535270888</v>
      </c>
      <c r="S194" s="8">
        <f>R194/B194</f>
        <v>6.7895413173524252E-3</v>
      </c>
      <c r="T194">
        <v>700</v>
      </c>
      <c r="U194">
        <f t="shared" si="35"/>
        <v>556.18564563487598</v>
      </c>
      <c r="V194">
        <f t="shared" si="36"/>
        <v>12600</v>
      </c>
      <c r="W194">
        <f t="shared" si="37"/>
        <v>30.899202535270888</v>
      </c>
      <c r="X194">
        <f t="shared" si="38"/>
        <v>954.76071731569084</v>
      </c>
      <c r="Y194">
        <f>WEEKDAY(A194,11)</f>
        <v>3</v>
      </c>
    </row>
    <row r="195" spans="1:25" x14ac:dyDescent="0.35">
      <c r="A195" s="1">
        <v>41109</v>
      </c>
      <c r="B195">
        <v>4973</v>
      </c>
      <c r="C195">
        <v>4395.666666666667</v>
      </c>
      <c r="D195">
        <v>4812</v>
      </c>
      <c r="E195">
        <v>4619</v>
      </c>
      <c r="F195">
        <f t="shared" ref="F195:F258" si="39">IF(Y195=2,1,0)</f>
        <v>0</v>
      </c>
      <c r="G195">
        <f t="shared" ref="G195:G258" si="40">IF(Y195=3,1,0)</f>
        <v>0</v>
      </c>
      <c r="H195">
        <v>4551</v>
      </c>
      <c r="I195">
        <f t="shared" ref="I195:I258" si="41">IF(Y195=6,1,0)</f>
        <v>0</v>
      </c>
      <c r="J195">
        <f t="shared" ref="J195:J258" si="42">IF(Y195=7,1,0)</f>
        <v>0</v>
      </c>
      <c r="K195">
        <f t="shared" ref="K195:K258" si="43">IF(Y195=1,1,0)</f>
        <v>0</v>
      </c>
      <c r="L195">
        <v>0.54902985941675375</v>
      </c>
      <c r="M195">
        <v>0</v>
      </c>
      <c r="N195">
        <f t="shared" ref="N195:N258" si="44">IF(Y195=4,1,0)</f>
        <v>1</v>
      </c>
      <c r="O195">
        <f t="shared" ref="O195:O258" si="45">IF(Y195=5,1,0)</f>
        <v>0</v>
      </c>
      <c r="P195">
        <f t="shared" ref="P195:P258" si="46">$AA$2+SUMPRODUCT(D195:J195,$AB$2:$AH$2)</f>
        <v>4998.655618661217</v>
      </c>
      <c r="Q195">
        <f>P195-B195</f>
        <v>25.655618661216977</v>
      </c>
      <c r="R195">
        <f t="shared" ref="R195:R258" si="47">ABS(Q195)</f>
        <v>25.655618661216977</v>
      </c>
      <c r="S195" s="8">
        <f>R195/B195</f>
        <v>5.1589822363195207E-3</v>
      </c>
      <c r="T195">
        <v>467</v>
      </c>
      <c r="U195">
        <f t="shared" ref="U195:U258" si="48">IF(Q195&lt;0,Q195*-72,Q195*18)</f>
        <v>461.80113590190558</v>
      </c>
      <c r="V195">
        <f t="shared" ref="V195:V258" si="49">T195*18</f>
        <v>8406</v>
      </c>
      <c r="W195">
        <f t="shared" ref="W195:W258" si="50">IF(Q195&lt;0,Q195*2,Q195)</f>
        <v>25.655618661216977</v>
      </c>
      <c r="X195">
        <f t="shared" ref="X195:X258" si="51">W195^2</f>
        <v>658.21076888978473</v>
      </c>
      <c r="Y195">
        <f>WEEKDAY(A195,11)</f>
        <v>4</v>
      </c>
    </row>
    <row r="196" spans="1:25" x14ac:dyDescent="0.35">
      <c r="A196" s="1">
        <v>41110</v>
      </c>
      <c r="B196">
        <v>4931</v>
      </c>
      <c r="C196">
        <v>4639.333333333333</v>
      </c>
      <c r="D196">
        <v>4751.2</v>
      </c>
      <c r="E196">
        <v>4451</v>
      </c>
      <c r="F196">
        <f t="shared" si="39"/>
        <v>0</v>
      </c>
      <c r="G196">
        <f t="shared" si="40"/>
        <v>0</v>
      </c>
      <c r="H196">
        <v>4973</v>
      </c>
      <c r="I196">
        <f t="shared" si="41"/>
        <v>0</v>
      </c>
      <c r="J196">
        <f t="shared" si="42"/>
        <v>0</v>
      </c>
      <c r="K196">
        <f t="shared" si="43"/>
        <v>0</v>
      </c>
      <c r="L196">
        <v>0.49512025095852213</v>
      </c>
      <c r="M196">
        <v>0</v>
      </c>
      <c r="N196">
        <f t="shared" si="44"/>
        <v>0</v>
      </c>
      <c r="O196">
        <f t="shared" si="45"/>
        <v>1</v>
      </c>
      <c r="P196">
        <f t="shared" si="46"/>
        <v>5016.4486292768061</v>
      </c>
      <c r="Q196">
        <f>P196-B196</f>
        <v>85.448629276806059</v>
      </c>
      <c r="R196">
        <f t="shared" si="47"/>
        <v>85.448629276806059</v>
      </c>
      <c r="S196" s="8">
        <f>R196/B196</f>
        <v>1.7328864181059837E-2</v>
      </c>
      <c r="T196">
        <v>1209</v>
      </c>
      <c r="U196">
        <f t="shared" si="48"/>
        <v>1538.0753269825091</v>
      </c>
      <c r="V196">
        <f t="shared" si="49"/>
        <v>21762</v>
      </c>
      <c r="W196">
        <f t="shared" si="50"/>
        <v>85.448629276806059</v>
      </c>
      <c r="X196">
        <f t="shared" si="51"/>
        <v>7301.4682452850375</v>
      </c>
      <c r="Y196">
        <f>WEEKDAY(A196,11)</f>
        <v>5</v>
      </c>
    </row>
    <row r="197" spans="1:25" x14ac:dyDescent="0.35">
      <c r="A197" s="1">
        <v>41111</v>
      </c>
      <c r="B197">
        <v>4628.5</v>
      </c>
      <c r="C197">
        <v>4818.333333333333</v>
      </c>
      <c r="D197">
        <v>4618.2</v>
      </c>
      <c r="E197">
        <v>5277</v>
      </c>
      <c r="F197">
        <f t="shared" si="39"/>
        <v>0</v>
      </c>
      <c r="G197">
        <f t="shared" si="40"/>
        <v>0</v>
      </c>
      <c r="H197">
        <v>4931</v>
      </c>
      <c r="I197">
        <f t="shared" si="41"/>
        <v>1</v>
      </c>
      <c r="J197">
        <f t="shared" si="42"/>
        <v>0</v>
      </c>
      <c r="K197">
        <f t="shared" si="43"/>
        <v>0</v>
      </c>
      <c r="L197">
        <v>0.46485418845126059</v>
      </c>
      <c r="M197">
        <v>1</v>
      </c>
      <c r="N197">
        <f t="shared" si="44"/>
        <v>0</v>
      </c>
      <c r="O197">
        <f t="shared" si="45"/>
        <v>0</v>
      </c>
      <c r="P197">
        <f t="shared" si="46"/>
        <v>5820.7723277984451</v>
      </c>
      <c r="Q197">
        <f>P197-B197</f>
        <v>1192.2723277984451</v>
      </c>
      <c r="R197">
        <f t="shared" si="47"/>
        <v>1192.2723277984451</v>
      </c>
      <c r="S197" s="8">
        <f>R197/B197</f>
        <v>0.25759367566132552</v>
      </c>
      <c r="T197">
        <v>2035</v>
      </c>
      <c r="U197">
        <f t="shared" si="48"/>
        <v>21460.90190037201</v>
      </c>
      <c r="V197">
        <f t="shared" si="49"/>
        <v>36630</v>
      </c>
      <c r="W197">
        <f t="shared" si="50"/>
        <v>1192.2723277984451</v>
      </c>
      <c r="X197">
        <f t="shared" si="51"/>
        <v>1421513.3036339229</v>
      </c>
      <c r="Y197">
        <f>WEEKDAY(A197,11)</f>
        <v>6</v>
      </c>
    </row>
    <row r="198" spans="1:25" x14ac:dyDescent="0.35">
      <c r="A198" s="1">
        <v>41112</v>
      </c>
      <c r="B198">
        <v>2695</v>
      </c>
      <c r="C198">
        <v>4844.166666666667</v>
      </c>
      <c r="D198">
        <v>4695.5</v>
      </c>
      <c r="E198">
        <v>5596</v>
      </c>
      <c r="F198">
        <f t="shared" si="39"/>
        <v>0</v>
      </c>
      <c r="G198">
        <f t="shared" si="40"/>
        <v>0</v>
      </c>
      <c r="H198">
        <v>4628.5</v>
      </c>
      <c r="I198">
        <f t="shared" si="41"/>
        <v>0</v>
      </c>
      <c r="J198">
        <f t="shared" si="42"/>
        <v>1</v>
      </c>
      <c r="K198">
        <f t="shared" si="43"/>
        <v>0</v>
      </c>
      <c r="L198">
        <v>0.27535726734053678</v>
      </c>
      <c r="M198">
        <v>1</v>
      </c>
      <c r="N198">
        <f t="shared" si="44"/>
        <v>0</v>
      </c>
      <c r="O198">
        <f t="shared" si="45"/>
        <v>0</v>
      </c>
      <c r="P198">
        <f t="shared" si="46"/>
        <v>5735.4884544739843</v>
      </c>
      <c r="Q198">
        <f>P198-B198</f>
        <v>3040.4884544739843</v>
      </c>
      <c r="R198">
        <f t="shared" si="47"/>
        <v>3040.4884544739843</v>
      </c>
      <c r="S198" s="8">
        <f>R198/B198</f>
        <v>1.1281960870033336</v>
      </c>
      <c r="T198">
        <v>1331</v>
      </c>
      <c r="U198">
        <f t="shared" si="48"/>
        <v>54728.792180531716</v>
      </c>
      <c r="V198">
        <f t="shared" si="49"/>
        <v>23958</v>
      </c>
      <c r="W198">
        <f t="shared" si="50"/>
        <v>3040.4884544739843</v>
      </c>
      <c r="X198">
        <f t="shared" si="51"/>
        <v>9244570.0417895988</v>
      </c>
      <c r="Y198">
        <f>WEEKDAY(A198,11)</f>
        <v>7</v>
      </c>
    </row>
    <row r="199" spans="1:25" x14ac:dyDescent="0.35">
      <c r="A199" s="1">
        <v>41113</v>
      </c>
      <c r="B199">
        <v>4628.5</v>
      </c>
      <c r="C199">
        <v>4084.8333333333335</v>
      </c>
      <c r="D199">
        <v>4355.7</v>
      </c>
      <c r="E199">
        <v>4242</v>
      </c>
      <c r="F199">
        <f t="shared" si="39"/>
        <v>0</v>
      </c>
      <c r="G199">
        <f t="shared" si="40"/>
        <v>0</v>
      </c>
      <c r="H199">
        <v>2695</v>
      </c>
      <c r="I199">
        <f t="shared" si="41"/>
        <v>0</v>
      </c>
      <c r="J199">
        <f t="shared" si="42"/>
        <v>0</v>
      </c>
      <c r="K199">
        <f t="shared" si="43"/>
        <v>1</v>
      </c>
      <c r="L199">
        <v>0.72464273265946322</v>
      </c>
      <c r="M199">
        <v>0</v>
      </c>
      <c r="N199">
        <f t="shared" si="44"/>
        <v>0</v>
      </c>
      <c r="O199">
        <f t="shared" si="45"/>
        <v>0</v>
      </c>
      <c r="P199">
        <f t="shared" si="46"/>
        <v>4266.1256882204689</v>
      </c>
      <c r="Q199">
        <f>P199-B199</f>
        <v>-362.37431177953113</v>
      </c>
      <c r="R199">
        <f t="shared" si="47"/>
        <v>362.37431177953113</v>
      </c>
      <c r="S199" s="8">
        <f>R199/B199</f>
        <v>7.8291954581296563E-2</v>
      </c>
      <c r="T199">
        <v>985</v>
      </c>
      <c r="U199">
        <f t="shared" si="48"/>
        <v>26090.950448126241</v>
      </c>
      <c r="V199">
        <f t="shared" si="49"/>
        <v>17730</v>
      </c>
      <c r="W199">
        <f t="shared" si="50"/>
        <v>-724.74862355906225</v>
      </c>
      <c r="X199">
        <f t="shared" si="51"/>
        <v>525260.56735075533</v>
      </c>
      <c r="Y199">
        <f>WEEKDAY(A199,11)</f>
        <v>1</v>
      </c>
    </row>
    <row r="200" spans="1:25" x14ac:dyDescent="0.35">
      <c r="A200" s="1">
        <v>41114</v>
      </c>
      <c r="B200">
        <v>2758</v>
      </c>
      <c r="C200">
        <v>3984</v>
      </c>
      <c r="D200">
        <v>4371.2</v>
      </c>
      <c r="E200">
        <v>4394</v>
      </c>
      <c r="F200">
        <f t="shared" si="39"/>
        <v>1</v>
      </c>
      <c r="G200">
        <f t="shared" si="40"/>
        <v>0</v>
      </c>
      <c r="H200">
        <v>4628.5</v>
      </c>
      <c r="I200">
        <f t="shared" si="41"/>
        <v>0</v>
      </c>
      <c r="J200">
        <f t="shared" si="42"/>
        <v>0</v>
      </c>
      <c r="K200">
        <f t="shared" si="43"/>
        <v>0</v>
      </c>
      <c r="L200">
        <v>0.28267689090275355</v>
      </c>
      <c r="M200">
        <v>0</v>
      </c>
      <c r="N200">
        <f t="shared" si="44"/>
        <v>0</v>
      </c>
      <c r="O200">
        <f t="shared" si="45"/>
        <v>0</v>
      </c>
      <c r="P200">
        <f t="shared" si="46"/>
        <v>4662.8808702475162</v>
      </c>
      <c r="Q200">
        <f>P200-B200</f>
        <v>1904.8808702475162</v>
      </c>
      <c r="R200">
        <f t="shared" si="47"/>
        <v>1904.8808702475162</v>
      </c>
      <c r="S200" s="8">
        <f>R200/B200</f>
        <v>0.69067471727611174</v>
      </c>
      <c r="T200">
        <v>745</v>
      </c>
      <c r="U200">
        <f t="shared" si="48"/>
        <v>34287.855664455288</v>
      </c>
      <c r="V200">
        <f t="shared" si="49"/>
        <v>13410</v>
      </c>
      <c r="W200">
        <f t="shared" si="50"/>
        <v>1904.8808702475162</v>
      </c>
      <c r="X200">
        <f t="shared" si="51"/>
        <v>3628571.1298349346</v>
      </c>
      <c r="Y200">
        <f>WEEKDAY(A200,11)</f>
        <v>2</v>
      </c>
    </row>
    <row r="201" spans="1:25" x14ac:dyDescent="0.35">
      <c r="A201" s="1">
        <v>41115</v>
      </c>
      <c r="B201">
        <v>3261</v>
      </c>
      <c r="C201">
        <v>3360.5</v>
      </c>
      <c r="D201">
        <v>3928.2</v>
      </c>
      <c r="E201">
        <v>4551</v>
      </c>
      <c r="F201">
        <f t="shared" si="39"/>
        <v>0</v>
      </c>
      <c r="G201">
        <f t="shared" si="40"/>
        <v>1</v>
      </c>
      <c r="H201">
        <v>2758</v>
      </c>
      <c r="I201">
        <f t="shared" si="41"/>
        <v>0</v>
      </c>
      <c r="J201">
        <f t="shared" si="42"/>
        <v>0</v>
      </c>
      <c r="K201">
        <f t="shared" si="43"/>
        <v>0</v>
      </c>
      <c r="L201">
        <v>0.55844080399674678</v>
      </c>
      <c r="M201">
        <v>0</v>
      </c>
      <c r="N201">
        <f t="shared" si="44"/>
        <v>0</v>
      </c>
      <c r="O201">
        <f t="shared" si="45"/>
        <v>0</v>
      </c>
      <c r="P201">
        <f t="shared" si="46"/>
        <v>3881.2717191872189</v>
      </c>
      <c r="Q201">
        <f>P201-B201</f>
        <v>620.27171918721888</v>
      </c>
      <c r="R201">
        <f t="shared" si="47"/>
        <v>620.27171918721888</v>
      </c>
      <c r="S201" s="8">
        <f>R201/B201</f>
        <v>0.19020905218865958</v>
      </c>
      <c r="T201">
        <v>478</v>
      </c>
      <c r="U201">
        <f t="shared" si="48"/>
        <v>11164.89094536994</v>
      </c>
      <c r="V201">
        <f t="shared" si="49"/>
        <v>8604</v>
      </c>
      <c r="W201">
        <f t="shared" si="50"/>
        <v>620.27171918721888</v>
      </c>
      <c r="X201">
        <f t="shared" si="51"/>
        <v>384737.00562346814</v>
      </c>
      <c r="Y201">
        <f>WEEKDAY(A201,11)</f>
        <v>3</v>
      </c>
    </row>
    <row r="202" spans="1:25" x14ac:dyDescent="0.35">
      <c r="A202" s="1">
        <v>41116</v>
      </c>
      <c r="B202">
        <v>3045</v>
      </c>
      <c r="C202">
        <v>3549.1666666666665</v>
      </c>
      <c r="D202">
        <v>3594.2</v>
      </c>
      <c r="E202">
        <v>4973</v>
      </c>
      <c r="F202">
        <f t="shared" si="39"/>
        <v>0</v>
      </c>
      <c r="G202">
        <f t="shared" si="40"/>
        <v>0</v>
      </c>
      <c r="H202">
        <v>3261</v>
      </c>
      <c r="I202">
        <f t="shared" si="41"/>
        <v>0</v>
      </c>
      <c r="J202">
        <f t="shared" si="42"/>
        <v>0</v>
      </c>
      <c r="K202">
        <f t="shared" si="43"/>
        <v>0</v>
      </c>
      <c r="L202">
        <v>0.47490414778668527</v>
      </c>
      <c r="M202">
        <v>0</v>
      </c>
      <c r="N202">
        <f t="shared" si="44"/>
        <v>1</v>
      </c>
      <c r="O202">
        <f t="shared" si="45"/>
        <v>0</v>
      </c>
      <c r="P202">
        <f t="shared" si="46"/>
        <v>4264.4448184493422</v>
      </c>
      <c r="Q202">
        <f>P202-B202</f>
        <v>1219.4448184493422</v>
      </c>
      <c r="R202">
        <f t="shared" si="47"/>
        <v>1219.4448184493422</v>
      </c>
      <c r="S202" s="8">
        <f>R202/B202</f>
        <v>0.40047448881751796</v>
      </c>
      <c r="T202">
        <v>988</v>
      </c>
      <c r="U202">
        <f t="shared" si="48"/>
        <v>21950.006732088157</v>
      </c>
      <c r="V202">
        <f t="shared" si="49"/>
        <v>17784</v>
      </c>
      <c r="W202">
        <f t="shared" si="50"/>
        <v>1219.4448184493422</v>
      </c>
      <c r="X202">
        <f t="shared" si="51"/>
        <v>1487045.665242949</v>
      </c>
      <c r="Y202">
        <f>WEEKDAY(A202,11)</f>
        <v>4</v>
      </c>
    </row>
    <row r="203" spans="1:25" x14ac:dyDescent="0.35">
      <c r="A203" s="1">
        <v>41117</v>
      </c>
      <c r="B203">
        <v>3783</v>
      </c>
      <c r="C203">
        <v>3021.3333333333335</v>
      </c>
      <c r="D203">
        <v>3277.5</v>
      </c>
      <c r="E203">
        <v>4931</v>
      </c>
      <c r="F203">
        <f t="shared" si="39"/>
        <v>0</v>
      </c>
      <c r="G203">
        <f t="shared" si="40"/>
        <v>0</v>
      </c>
      <c r="H203">
        <v>3045</v>
      </c>
      <c r="I203">
        <f t="shared" si="41"/>
        <v>0</v>
      </c>
      <c r="J203">
        <f t="shared" si="42"/>
        <v>0</v>
      </c>
      <c r="K203">
        <f t="shared" si="43"/>
        <v>0</v>
      </c>
      <c r="L203">
        <v>0.58574416172882537</v>
      </c>
      <c r="M203">
        <v>0</v>
      </c>
      <c r="N203">
        <f t="shared" si="44"/>
        <v>0</v>
      </c>
      <c r="O203">
        <f t="shared" si="45"/>
        <v>1</v>
      </c>
      <c r="P203">
        <f t="shared" si="46"/>
        <v>4060.8854547787428</v>
      </c>
      <c r="Q203">
        <f>P203-B203</f>
        <v>277.88545477874277</v>
      </c>
      <c r="R203">
        <f t="shared" si="47"/>
        <v>277.88545477874277</v>
      </c>
      <c r="S203" s="8">
        <f>R203/B203</f>
        <v>7.345637186855479E-2</v>
      </c>
      <c r="T203">
        <v>656</v>
      </c>
      <c r="U203">
        <f t="shared" si="48"/>
        <v>5001.9381860173698</v>
      </c>
      <c r="V203">
        <f t="shared" si="49"/>
        <v>11808</v>
      </c>
      <c r="W203">
        <f t="shared" si="50"/>
        <v>277.88545477874277</v>
      </c>
      <c r="X203">
        <f t="shared" si="51"/>
        <v>77220.325977588698</v>
      </c>
      <c r="Y203">
        <f>WEEKDAY(A203,11)</f>
        <v>5</v>
      </c>
    </row>
    <row r="204" spans="1:25" x14ac:dyDescent="0.35">
      <c r="A204" s="1">
        <v>41118</v>
      </c>
      <c r="B204">
        <v>3997</v>
      </c>
      <c r="C204">
        <v>3363</v>
      </c>
      <c r="D204">
        <v>3495.1</v>
      </c>
      <c r="E204">
        <v>4628.5</v>
      </c>
      <c r="F204">
        <f t="shared" si="39"/>
        <v>0</v>
      </c>
      <c r="G204">
        <f t="shared" si="40"/>
        <v>0</v>
      </c>
      <c r="H204">
        <v>3783</v>
      </c>
      <c r="I204">
        <f t="shared" si="41"/>
        <v>1</v>
      </c>
      <c r="J204">
        <f t="shared" si="42"/>
        <v>0</v>
      </c>
      <c r="K204">
        <f t="shared" si="43"/>
        <v>0</v>
      </c>
      <c r="L204">
        <v>0.52486348321133958</v>
      </c>
      <c r="M204">
        <v>1</v>
      </c>
      <c r="N204">
        <f t="shared" si="44"/>
        <v>0</v>
      </c>
      <c r="O204">
        <f t="shared" si="45"/>
        <v>0</v>
      </c>
      <c r="P204">
        <f t="shared" si="46"/>
        <v>4866.4647915439164</v>
      </c>
      <c r="Q204">
        <f>P204-B204</f>
        <v>869.46479154391636</v>
      </c>
      <c r="R204">
        <f t="shared" si="47"/>
        <v>869.46479154391636</v>
      </c>
      <c r="S204" s="8">
        <f>R204/B204</f>
        <v>0.21752934489465009</v>
      </c>
      <c r="T204">
        <v>1210</v>
      </c>
      <c r="U204">
        <f t="shared" si="48"/>
        <v>15650.366247790495</v>
      </c>
      <c r="V204">
        <f t="shared" si="49"/>
        <v>21780</v>
      </c>
      <c r="W204">
        <f t="shared" si="50"/>
        <v>869.46479154391636</v>
      </c>
      <c r="X204">
        <f t="shared" si="51"/>
        <v>755969.02373450599</v>
      </c>
      <c r="Y204">
        <f>WEEKDAY(A204,11)</f>
        <v>6</v>
      </c>
    </row>
    <row r="205" spans="1:25" x14ac:dyDescent="0.35">
      <c r="A205" s="1">
        <v>41119</v>
      </c>
      <c r="B205">
        <v>4547</v>
      </c>
      <c r="C205">
        <v>3608.3333333333335</v>
      </c>
      <c r="D205">
        <v>3368.8</v>
      </c>
      <c r="E205">
        <v>2695</v>
      </c>
      <c r="F205">
        <f t="shared" si="39"/>
        <v>0</v>
      </c>
      <c r="G205">
        <f t="shared" si="40"/>
        <v>0</v>
      </c>
      <c r="H205">
        <v>3997</v>
      </c>
      <c r="I205">
        <f t="shared" si="41"/>
        <v>0</v>
      </c>
      <c r="J205">
        <f t="shared" si="42"/>
        <v>1</v>
      </c>
      <c r="K205">
        <f t="shared" si="43"/>
        <v>0</v>
      </c>
      <c r="L205">
        <v>0.5639014755431625</v>
      </c>
      <c r="M205">
        <v>1</v>
      </c>
      <c r="N205">
        <f t="shared" si="44"/>
        <v>0</v>
      </c>
      <c r="O205">
        <f t="shared" si="45"/>
        <v>0</v>
      </c>
      <c r="P205">
        <f t="shared" si="46"/>
        <v>4143.150460784128</v>
      </c>
      <c r="Q205">
        <f>P205-B205</f>
        <v>-403.84953921587203</v>
      </c>
      <c r="R205">
        <f t="shared" si="47"/>
        <v>403.84953921587203</v>
      </c>
      <c r="S205" s="8">
        <f>R205/B205</f>
        <v>8.8816700949169131E-2</v>
      </c>
      <c r="T205">
        <v>663</v>
      </c>
      <c r="U205">
        <f t="shared" si="48"/>
        <v>29077.166823542786</v>
      </c>
      <c r="V205">
        <f t="shared" si="49"/>
        <v>11934</v>
      </c>
      <c r="W205">
        <f t="shared" si="50"/>
        <v>-807.69907843174406</v>
      </c>
      <c r="X205">
        <f t="shared" si="51"/>
        <v>652377.80129948864</v>
      </c>
      <c r="Y205">
        <f>WEEKDAY(A205,11)</f>
        <v>7</v>
      </c>
    </row>
    <row r="206" spans="1:25" x14ac:dyDescent="0.35">
      <c r="A206" s="1">
        <v>41120</v>
      </c>
      <c r="B206">
        <v>3646</v>
      </c>
      <c r="C206">
        <v>4109</v>
      </c>
      <c r="D206">
        <v>3726.6</v>
      </c>
      <c r="E206">
        <v>4628.5</v>
      </c>
      <c r="F206">
        <f t="shared" si="39"/>
        <v>0</v>
      </c>
      <c r="G206">
        <f t="shared" si="40"/>
        <v>0</v>
      </c>
      <c r="H206">
        <v>4547</v>
      </c>
      <c r="I206">
        <f t="shared" si="41"/>
        <v>0</v>
      </c>
      <c r="J206">
        <f t="shared" si="42"/>
        <v>0</v>
      </c>
      <c r="K206">
        <f t="shared" si="43"/>
        <v>1</v>
      </c>
      <c r="L206">
        <v>0.39531776461020102</v>
      </c>
      <c r="M206">
        <v>0</v>
      </c>
      <c r="N206">
        <f t="shared" si="44"/>
        <v>0</v>
      </c>
      <c r="O206">
        <f t="shared" si="45"/>
        <v>0</v>
      </c>
      <c r="P206">
        <f t="shared" si="46"/>
        <v>4511.1294248251379</v>
      </c>
      <c r="Q206">
        <f>P206-B206</f>
        <v>865.1294248251379</v>
      </c>
      <c r="R206">
        <f t="shared" si="47"/>
        <v>865.1294248251379</v>
      </c>
      <c r="S206" s="8">
        <f>R206/B206</f>
        <v>0.23728179506997749</v>
      </c>
      <c r="T206">
        <v>944</v>
      </c>
      <c r="U206">
        <f t="shared" si="48"/>
        <v>15572.329646852482</v>
      </c>
      <c r="V206">
        <f t="shared" si="49"/>
        <v>16992</v>
      </c>
      <c r="W206">
        <f t="shared" si="50"/>
        <v>865.1294248251379</v>
      </c>
      <c r="X206">
        <f t="shared" si="51"/>
        <v>748448.92169827397</v>
      </c>
      <c r="Y206">
        <f>WEEKDAY(A206,11)</f>
        <v>1</v>
      </c>
    </row>
    <row r="207" spans="1:25" x14ac:dyDescent="0.35">
      <c r="A207" s="1">
        <v>41121</v>
      </c>
      <c r="B207">
        <v>4104</v>
      </c>
      <c r="C207">
        <v>4063.3333333333335</v>
      </c>
      <c r="D207">
        <v>3803.6</v>
      </c>
      <c r="E207">
        <v>2758</v>
      </c>
      <c r="F207">
        <f t="shared" si="39"/>
        <v>1</v>
      </c>
      <c r="G207">
        <f t="shared" si="40"/>
        <v>0</v>
      </c>
      <c r="H207">
        <v>3646</v>
      </c>
      <c r="I207">
        <f t="shared" si="41"/>
        <v>0</v>
      </c>
      <c r="J207">
        <f t="shared" si="42"/>
        <v>0</v>
      </c>
      <c r="K207">
        <f t="shared" si="43"/>
        <v>0</v>
      </c>
      <c r="L207">
        <v>0.55321250145230627</v>
      </c>
      <c r="M207">
        <v>0</v>
      </c>
      <c r="N207">
        <f t="shared" si="44"/>
        <v>0</v>
      </c>
      <c r="O207">
        <f t="shared" si="45"/>
        <v>0</v>
      </c>
      <c r="P207">
        <f t="shared" si="46"/>
        <v>3705.9329445818348</v>
      </c>
      <c r="Q207">
        <f>P207-B207</f>
        <v>-398.06705541816518</v>
      </c>
      <c r="R207">
        <f t="shared" si="47"/>
        <v>398.06705541816518</v>
      </c>
      <c r="S207" s="8">
        <f>R207/B207</f>
        <v>9.6994896544387227E-2</v>
      </c>
      <c r="T207">
        <v>1034</v>
      </c>
      <c r="U207">
        <f t="shared" si="48"/>
        <v>28660.827990107893</v>
      </c>
      <c r="V207">
        <f t="shared" si="49"/>
        <v>18612</v>
      </c>
      <c r="W207">
        <f t="shared" si="50"/>
        <v>-796.13411083633036</v>
      </c>
      <c r="X207">
        <f t="shared" si="51"/>
        <v>633829.52243715432</v>
      </c>
      <c r="Y207">
        <f>WEEKDAY(A207,11)</f>
        <v>2</v>
      </c>
    </row>
    <row r="208" spans="1:25" x14ac:dyDescent="0.35">
      <c r="A208" s="1">
        <v>41122</v>
      </c>
      <c r="B208">
        <v>3818</v>
      </c>
      <c r="C208">
        <v>4099</v>
      </c>
      <c r="D208">
        <v>4015.4</v>
      </c>
      <c r="E208">
        <v>3261</v>
      </c>
      <c r="F208">
        <f t="shared" si="39"/>
        <v>0</v>
      </c>
      <c r="G208">
        <f t="shared" si="40"/>
        <v>1</v>
      </c>
      <c r="H208">
        <v>4104</v>
      </c>
      <c r="I208">
        <f t="shared" si="41"/>
        <v>0</v>
      </c>
      <c r="J208">
        <f t="shared" si="42"/>
        <v>0</v>
      </c>
      <c r="K208">
        <f t="shared" si="43"/>
        <v>0</v>
      </c>
      <c r="L208">
        <v>0.4667712327175555</v>
      </c>
      <c r="M208">
        <v>0</v>
      </c>
      <c r="N208">
        <f t="shared" si="44"/>
        <v>0</v>
      </c>
      <c r="O208">
        <f t="shared" si="45"/>
        <v>0</v>
      </c>
      <c r="P208">
        <f t="shared" si="46"/>
        <v>3843.1499901511515</v>
      </c>
      <c r="Q208">
        <f>P208-B208</f>
        <v>25.149990151151542</v>
      </c>
      <c r="R208">
        <f t="shared" si="47"/>
        <v>25.149990151151542</v>
      </c>
      <c r="S208" s="8">
        <f>R208/B208</f>
        <v>6.5872158593901367E-3</v>
      </c>
      <c r="T208">
        <v>1417</v>
      </c>
      <c r="U208">
        <f t="shared" si="48"/>
        <v>452.69982272072775</v>
      </c>
      <c r="V208">
        <f t="shared" si="49"/>
        <v>25506</v>
      </c>
      <c r="W208">
        <f t="shared" si="50"/>
        <v>25.149990151151542</v>
      </c>
      <c r="X208">
        <f t="shared" si="51"/>
        <v>632.52200460301958</v>
      </c>
      <c r="Y208">
        <f>WEEKDAY(A208,11)</f>
        <v>3</v>
      </c>
    </row>
    <row r="209" spans="1:25" x14ac:dyDescent="0.35">
      <c r="A209" s="1">
        <v>41123</v>
      </c>
      <c r="B209">
        <v>3859</v>
      </c>
      <c r="C209">
        <v>3856</v>
      </c>
      <c r="D209">
        <v>4022.4</v>
      </c>
      <c r="E209">
        <v>3045</v>
      </c>
      <c r="F209">
        <f t="shared" si="39"/>
        <v>0</v>
      </c>
      <c r="G209">
        <f t="shared" si="40"/>
        <v>0</v>
      </c>
      <c r="H209">
        <v>3818</v>
      </c>
      <c r="I209">
        <f t="shared" si="41"/>
        <v>0</v>
      </c>
      <c r="J209">
        <f t="shared" si="42"/>
        <v>0</v>
      </c>
      <c r="K209">
        <f t="shared" si="43"/>
        <v>0</v>
      </c>
      <c r="L209">
        <v>0.50476356454049032</v>
      </c>
      <c r="M209">
        <v>0</v>
      </c>
      <c r="N209">
        <f t="shared" si="44"/>
        <v>1</v>
      </c>
      <c r="O209">
        <f t="shared" si="45"/>
        <v>0</v>
      </c>
      <c r="P209">
        <f t="shared" si="46"/>
        <v>4015.7459774463487</v>
      </c>
      <c r="Q209">
        <f>P209-B209</f>
        <v>156.74597744634866</v>
      </c>
      <c r="R209">
        <f t="shared" si="47"/>
        <v>156.74597744634866</v>
      </c>
      <c r="S209" s="8">
        <f>R209/B209</f>
        <v>4.0618289050621578E-2</v>
      </c>
      <c r="T209">
        <v>1345</v>
      </c>
      <c r="U209">
        <f t="shared" si="48"/>
        <v>2821.4275940342759</v>
      </c>
      <c r="V209">
        <f t="shared" si="49"/>
        <v>24210</v>
      </c>
      <c r="W209">
        <f t="shared" si="50"/>
        <v>156.74597744634866</v>
      </c>
      <c r="X209">
        <f t="shared" si="51"/>
        <v>24569.301445611243</v>
      </c>
      <c r="Y209">
        <f>WEEKDAY(A209,11)</f>
        <v>4</v>
      </c>
    </row>
    <row r="210" spans="1:25" x14ac:dyDescent="0.35">
      <c r="A210" s="1">
        <v>41124</v>
      </c>
      <c r="B210">
        <v>4182</v>
      </c>
      <c r="C210">
        <v>3927</v>
      </c>
      <c r="D210">
        <v>3994.8</v>
      </c>
      <c r="E210">
        <v>3783</v>
      </c>
      <c r="F210">
        <f t="shared" si="39"/>
        <v>0</v>
      </c>
      <c r="G210">
        <f t="shared" si="40"/>
        <v>0</v>
      </c>
      <c r="H210">
        <v>3859</v>
      </c>
      <c r="I210">
        <f t="shared" si="41"/>
        <v>0</v>
      </c>
      <c r="J210">
        <f t="shared" si="42"/>
        <v>0</v>
      </c>
      <c r="K210">
        <f t="shared" si="43"/>
        <v>0</v>
      </c>
      <c r="L210">
        <v>0.53752759381898452</v>
      </c>
      <c r="M210">
        <v>0</v>
      </c>
      <c r="N210">
        <f t="shared" si="44"/>
        <v>0</v>
      </c>
      <c r="O210">
        <f t="shared" si="45"/>
        <v>1</v>
      </c>
      <c r="P210">
        <f t="shared" si="46"/>
        <v>4229.3806181061391</v>
      </c>
      <c r="Q210">
        <f>P210-B210</f>
        <v>47.380618106139082</v>
      </c>
      <c r="R210">
        <f t="shared" si="47"/>
        <v>47.380618106139082</v>
      </c>
      <c r="S210" s="8">
        <f>R210/B210</f>
        <v>1.1329655214284811E-2</v>
      </c>
      <c r="T210">
        <v>1129</v>
      </c>
      <c r="U210">
        <f t="shared" si="48"/>
        <v>852.85112591050347</v>
      </c>
      <c r="V210">
        <f t="shared" si="49"/>
        <v>20322</v>
      </c>
      <c r="W210">
        <f t="shared" si="50"/>
        <v>47.380618106139082</v>
      </c>
      <c r="X210">
        <f t="shared" si="51"/>
        <v>2244.9229721197944</v>
      </c>
      <c r="Y210">
        <f>WEEKDAY(A210,11)</f>
        <v>5</v>
      </c>
    </row>
    <row r="211" spans="1:25" x14ac:dyDescent="0.35">
      <c r="A211" s="1">
        <v>41125</v>
      </c>
      <c r="B211">
        <v>5052</v>
      </c>
      <c r="C211">
        <v>3953</v>
      </c>
      <c r="D211">
        <v>3921.8</v>
      </c>
      <c r="E211">
        <v>3997</v>
      </c>
      <c r="F211">
        <f t="shared" si="39"/>
        <v>0</v>
      </c>
      <c r="G211">
        <f t="shared" si="40"/>
        <v>0</v>
      </c>
      <c r="H211">
        <v>4182</v>
      </c>
      <c r="I211">
        <f t="shared" si="41"/>
        <v>1</v>
      </c>
      <c r="J211">
        <f t="shared" si="42"/>
        <v>0</v>
      </c>
      <c r="K211">
        <f t="shared" si="43"/>
        <v>0</v>
      </c>
      <c r="L211">
        <v>0.60108051585918443</v>
      </c>
      <c r="M211">
        <v>1</v>
      </c>
      <c r="N211">
        <f t="shared" si="44"/>
        <v>0</v>
      </c>
      <c r="O211">
        <f t="shared" si="45"/>
        <v>0</v>
      </c>
      <c r="P211">
        <f t="shared" si="46"/>
        <v>4962.7053618079644</v>
      </c>
      <c r="Q211">
        <f>P211-B211</f>
        <v>-89.294638192035563</v>
      </c>
      <c r="R211">
        <f t="shared" si="47"/>
        <v>89.294638192035563</v>
      </c>
      <c r="S211" s="8">
        <f>R211/B211</f>
        <v>1.7675106530490016E-2</v>
      </c>
      <c r="T211">
        <v>346</v>
      </c>
      <c r="U211">
        <f t="shared" si="48"/>
        <v>6429.2139498265606</v>
      </c>
      <c r="V211">
        <f t="shared" si="49"/>
        <v>6228</v>
      </c>
      <c r="W211">
        <f t="shared" si="50"/>
        <v>-178.58927638407113</v>
      </c>
      <c r="X211">
        <f t="shared" si="51"/>
        <v>31894.129639386145</v>
      </c>
      <c r="Y211">
        <f>WEEKDAY(A211,11)</f>
        <v>6</v>
      </c>
    </row>
    <row r="212" spans="1:25" x14ac:dyDescent="0.35">
      <c r="A212" s="1">
        <v>41126</v>
      </c>
      <c r="B212">
        <v>4950</v>
      </c>
      <c r="C212">
        <v>4364.333333333333</v>
      </c>
      <c r="D212">
        <v>4203</v>
      </c>
      <c r="E212">
        <v>4547</v>
      </c>
      <c r="F212">
        <f t="shared" si="39"/>
        <v>0</v>
      </c>
      <c r="G212">
        <f t="shared" si="40"/>
        <v>0</v>
      </c>
      <c r="H212">
        <v>5052</v>
      </c>
      <c r="I212">
        <f t="shared" si="41"/>
        <v>0</v>
      </c>
      <c r="J212">
        <f t="shared" si="42"/>
        <v>1</v>
      </c>
      <c r="K212">
        <f t="shared" si="43"/>
        <v>0</v>
      </c>
      <c r="L212">
        <v>0.48814918089926806</v>
      </c>
      <c r="M212">
        <v>1</v>
      </c>
      <c r="N212">
        <f t="shared" si="44"/>
        <v>0</v>
      </c>
      <c r="O212">
        <f t="shared" si="45"/>
        <v>0</v>
      </c>
      <c r="P212">
        <f t="shared" si="46"/>
        <v>5300.0414153019474</v>
      </c>
      <c r="Q212">
        <f>P212-B212</f>
        <v>350.04141530194738</v>
      </c>
      <c r="R212">
        <f t="shared" si="47"/>
        <v>350.04141530194738</v>
      </c>
      <c r="S212" s="8">
        <f>R212/B212</f>
        <v>7.071543743473685E-2</v>
      </c>
      <c r="T212">
        <v>782</v>
      </c>
      <c r="U212">
        <f t="shared" si="48"/>
        <v>6300.7454754350529</v>
      </c>
      <c r="V212">
        <f t="shared" si="49"/>
        <v>14076</v>
      </c>
      <c r="W212">
        <f t="shared" si="50"/>
        <v>350.04141530194738</v>
      </c>
      <c r="X212">
        <f t="shared" si="51"/>
        <v>122528.9924265904</v>
      </c>
      <c r="Y212">
        <f>WEEKDAY(A212,11)</f>
        <v>7</v>
      </c>
    </row>
    <row r="213" spans="1:25" x14ac:dyDescent="0.35">
      <c r="A213" s="1">
        <v>41127</v>
      </c>
      <c r="B213">
        <v>3960</v>
      </c>
      <c r="C213">
        <v>4728</v>
      </c>
      <c r="D213">
        <v>4372.2</v>
      </c>
      <c r="E213">
        <v>3646</v>
      </c>
      <c r="F213">
        <f t="shared" si="39"/>
        <v>0</v>
      </c>
      <c r="G213">
        <f t="shared" si="40"/>
        <v>0</v>
      </c>
      <c r="H213">
        <v>4950</v>
      </c>
      <c r="I213">
        <f t="shared" si="41"/>
        <v>0</v>
      </c>
      <c r="J213">
        <f t="shared" si="42"/>
        <v>0</v>
      </c>
      <c r="K213">
        <f t="shared" si="43"/>
        <v>1</v>
      </c>
      <c r="L213">
        <v>0.38497734402230743</v>
      </c>
      <c r="M213">
        <v>0</v>
      </c>
      <c r="N213">
        <f t="shared" si="44"/>
        <v>0</v>
      </c>
      <c r="O213">
        <f t="shared" si="45"/>
        <v>0</v>
      </c>
      <c r="P213">
        <f t="shared" si="46"/>
        <v>4603.8162080869533</v>
      </c>
      <c r="Q213">
        <f>P213-B213</f>
        <v>643.81620808695334</v>
      </c>
      <c r="R213">
        <f t="shared" si="47"/>
        <v>643.81620808695334</v>
      </c>
      <c r="S213" s="8">
        <f>R213/B213</f>
        <v>0.16257985052700841</v>
      </c>
      <c r="T213">
        <v>974</v>
      </c>
      <c r="U213">
        <f t="shared" si="48"/>
        <v>11588.69174556516</v>
      </c>
      <c r="V213">
        <f t="shared" si="49"/>
        <v>17532</v>
      </c>
      <c r="W213">
        <f t="shared" si="50"/>
        <v>643.81620808695334</v>
      </c>
      <c r="X213">
        <f t="shared" si="51"/>
        <v>414499.30979546322</v>
      </c>
      <c r="Y213">
        <f>WEEKDAY(A213,11)</f>
        <v>1</v>
      </c>
    </row>
    <row r="214" spans="1:25" x14ac:dyDescent="0.35">
      <c r="A214" s="1">
        <v>41128</v>
      </c>
      <c r="B214">
        <v>3968</v>
      </c>
      <c r="C214">
        <v>4654</v>
      </c>
      <c r="D214">
        <v>4400.6000000000004</v>
      </c>
      <c r="E214">
        <v>4104</v>
      </c>
      <c r="F214">
        <f t="shared" si="39"/>
        <v>1</v>
      </c>
      <c r="G214">
        <f t="shared" si="40"/>
        <v>0</v>
      </c>
      <c r="H214">
        <v>3960</v>
      </c>
      <c r="I214">
        <f t="shared" si="41"/>
        <v>0</v>
      </c>
      <c r="J214">
        <f t="shared" si="42"/>
        <v>0</v>
      </c>
      <c r="K214">
        <f t="shared" si="43"/>
        <v>0</v>
      </c>
      <c r="L214">
        <v>0.5009294760079005</v>
      </c>
      <c r="M214">
        <v>0</v>
      </c>
      <c r="N214">
        <f t="shared" si="44"/>
        <v>0</v>
      </c>
      <c r="O214">
        <f t="shared" si="45"/>
        <v>0</v>
      </c>
      <c r="P214">
        <f t="shared" si="46"/>
        <v>4441.080124403994</v>
      </c>
      <c r="Q214">
        <f>P214-B214</f>
        <v>473.08012440399398</v>
      </c>
      <c r="R214">
        <f t="shared" si="47"/>
        <v>473.08012440399398</v>
      </c>
      <c r="S214" s="8">
        <f>R214/B214</f>
        <v>0.11922382167439365</v>
      </c>
      <c r="T214">
        <v>1453</v>
      </c>
      <c r="U214">
        <f t="shared" si="48"/>
        <v>8515.4422392718916</v>
      </c>
      <c r="V214">
        <f t="shared" si="49"/>
        <v>26154</v>
      </c>
      <c r="W214">
        <f t="shared" si="50"/>
        <v>473.08012440399398</v>
      </c>
      <c r="X214">
        <f t="shared" si="51"/>
        <v>223804.80410609843</v>
      </c>
      <c r="Y214">
        <f>WEEKDAY(A214,11)</f>
        <v>2</v>
      </c>
    </row>
    <row r="215" spans="1:25" x14ac:dyDescent="0.35">
      <c r="A215" s="1">
        <v>41129</v>
      </c>
      <c r="B215">
        <v>4133</v>
      </c>
      <c r="C215">
        <v>4292.666666666667</v>
      </c>
      <c r="D215">
        <v>4422.3999999999996</v>
      </c>
      <c r="E215">
        <v>3818</v>
      </c>
      <c r="F215">
        <f t="shared" si="39"/>
        <v>0</v>
      </c>
      <c r="G215">
        <f t="shared" si="40"/>
        <v>1</v>
      </c>
      <c r="H215">
        <v>3968</v>
      </c>
      <c r="I215">
        <f t="shared" si="41"/>
        <v>0</v>
      </c>
      <c r="J215">
        <f t="shared" si="42"/>
        <v>0</v>
      </c>
      <c r="K215">
        <f t="shared" si="43"/>
        <v>0</v>
      </c>
      <c r="L215">
        <v>0.51917044266294876</v>
      </c>
      <c r="M215">
        <v>0</v>
      </c>
      <c r="N215">
        <f t="shared" si="44"/>
        <v>0</v>
      </c>
      <c r="O215">
        <f t="shared" si="45"/>
        <v>0</v>
      </c>
      <c r="P215">
        <f t="shared" si="46"/>
        <v>4159.8869868733536</v>
      </c>
      <c r="Q215">
        <f>P215-B215</f>
        <v>26.886986873353635</v>
      </c>
      <c r="R215">
        <f t="shared" si="47"/>
        <v>26.886986873353635</v>
      </c>
      <c r="S215" s="8">
        <f>R215/B215</f>
        <v>6.5054408113606665E-3</v>
      </c>
      <c r="T215">
        <v>1286</v>
      </c>
      <c r="U215">
        <f t="shared" si="48"/>
        <v>483.96576372036543</v>
      </c>
      <c r="V215">
        <f t="shared" si="49"/>
        <v>23148</v>
      </c>
      <c r="W215">
        <f t="shared" si="50"/>
        <v>26.886986873353635</v>
      </c>
      <c r="X215">
        <f t="shared" si="51"/>
        <v>722.91006312789068</v>
      </c>
      <c r="Y215">
        <f>WEEKDAY(A215,11)</f>
        <v>3</v>
      </c>
    </row>
    <row r="216" spans="1:25" x14ac:dyDescent="0.35">
      <c r="A216" s="1">
        <v>41130</v>
      </c>
      <c r="B216">
        <v>4408</v>
      </c>
      <c r="C216">
        <v>4020.3333333333335</v>
      </c>
      <c r="D216">
        <v>4412.6000000000004</v>
      </c>
      <c r="E216">
        <v>3859</v>
      </c>
      <c r="F216">
        <f t="shared" si="39"/>
        <v>0</v>
      </c>
      <c r="G216">
        <f t="shared" si="40"/>
        <v>0</v>
      </c>
      <c r="H216">
        <v>4133</v>
      </c>
      <c r="I216">
        <f t="shared" si="41"/>
        <v>0</v>
      </c>
      <c r="J216">
        <f t="shared" si="42"/>
        <v>0</v>
      </c>
      <c r="K216">
        <f t="shared" si="43"/>
        <v>0</v>
      </c>
      <c r="L216">
        <v>0.53195073777158131</v>
      </c>
      <c r="M216">
        <v>0</v>
      </c>
      <c r="N216">
        <f t="shared" si="44"/>
        <v>1</v>
      </c>
      <c r="O216">
        <f t="shared" si="45"/>
        <v>0</v>
      </c>
      <c r="P216">
        <f t="shared" si="46"/>
        <v>4501.5190239750154</v>
      </c>
      <c r="Q216">
        <f>P216-B216</f>
        <v>93.519023975015443</v>
      </c>
      <c r="R216">
        <f t="shared" si="47"/>
        <v>93.519023975015443</v>
      </c>
      <c r="S216" s="8">
        <f>R216/B216</f>
        <v>2.1215749540611489E-2</v>
      </c>
      <c r="T216">
        <v>1232</v>
      </c>
      <c r="U216">
        <f t="shared" si="48"/>
        <v>1683.342431550278</v>
      </c>
      <c r="V216">
        <f t="shared" si="49"/>
        <v>22176</v>
      </c>
      <c r="W216">
        <f t="shared" si="50"/>
        <v>93.519023975015443</v>
      </c>
      <c r="X216">
        <f t="shared" si="51"/>
        <v>8745.807845239513</v>
      </c>
      <c r="Y216">
        <f>WEEKDAY(A216,11)</f>
        <v>4</v>
      </c>
    </row>
    <row r="217" spans="1:25" x14ac:dyDescent="0.35">
      <c r="A217" s="1">
        <v>41131</v>
      </c>
      <c r="B217">
        <v>5050</v>
      </c>
      <c r="C217">
        <v>4169.666666666667</v>
      </c>
      <c r="D217">
        <v>4283.8</v>
      </c>
      <c r="E217">
        <v>4182</v>
      </c>
      <c r="F217">
        <f t="shared" si="39"/>
        <v>0</v>
      </c>
      <c r="G217">
        <f t="shared" si="40"/>
        <v>0</v>
      </c>
      <c r="H217">
        <v>4408</v>
      </c>
      <c r="I217">
        <f t="shared" si="41"/>
        <v>0</v>
      </c>
      <c r="J217">
        <f t="shared" si="42"/>
        <v>0</v>
      </c>
      <c r="K217">
        <f t="shared" si="43"/>
        <v>0</v>
      </c>
      <c r="L217">
        <v>0.57459044963401884</v>
      </c>
      <c r="M217">
        <v>0</v>
      </c>
      <c r="N217">
        <f t="shared" si="44"/>
        <v>0</v>
      </c>
      <c r="O217">
        <f t="shared" si="45"/>
        <v>1</v>
      </c>
      <c r="P217">
        <f t="shared" si="46"/>
        <v>4600.0029365226637</v>
      </c>
      <c r="Q217">
        <f>P217-B217</f>
        <v>-449.99706347733627</v>
      </c>
      <c r="R217">
        <f t="shared" si="47"/>
        <v>449.99706347733627</v>
      </c>
      <c r="S217" s="8">
        <f>R217/B217</f>
        <v>8.9108329401452732E-2</v>
      </c>
      <c r="T217">
        <v>1233</v>
      </c>
      <c r="U217">
        <f t="shared" si="48"/>
        <v>32399.788570368211</v>
      </c>
      <c r="V217">
        <f t="shared" si="49"/>
        <v>22194</v>
      </c>
      <c r="W217">
        <f t="shared" si="50"/>
        <v>-899.99412695467254</v>
      </c>
      <c r="X217">
        <f t="shared" si="51"/>
        <v>809989.42855290323</v>
      </c>
      <c r="Y217">
        <f>WEEKDAY(A217,11)</f>
        <v>5</v>
      </c>
    </row>
    <row r="218" spans="1:25" x14ac:dyDescent="0.35">
      <c r="A218" s="1">
        <v>41132</v>
      </c>
      <c r="B218">
        <v>5490</v>
      </c>
      <c r="C218">
        <v>4530.333333333333</v>
      </c>
      <c r="D218">
        <v>4303.8</v>
      </c>
      <c r="E218">
        <v>5052</v>
      </c>
      <c r="F218">
        <f t="shared" si="39"/>
        <v>0</v>
      </c>
      <c r="G218">
        <f t="shared" si="40"/>
        <v>0</v>
      </c>
      <c r="H218">
        <v>5050</v>
      </c>
      <c r="I218">
        <f t="shared" si="41"/>
        <v>1</v>
      </c>
      <c r="J218">
        <f t="shared" si="42"/>
        <v>0</v>
      </c>
      <c r="K218">
        <f t="shared" si="43"/>
        <v>0</v>
      </c>
      <c r="L218">
        <v>0.55112118043453007</v>
      </c>
      <c r="M218">
        <v>1</v>
      </c>
      <c r="N218">
        <f t="shared" si="44"/>
        <v>0</v>
      </c>
      <c r="O218">
        <f t="shared" si="45"/>
        <v>0</v>
      </c>
      <c r="P218">
        <f t="shared" si="46"/>
        <v>5639.5511391340569</v>
      </c>
      <c r="Q218">
        <f>P218-B218</f>
        <v>149.55113913405694</v>
      </c>
      <c r="R218">
        <f t="shared" si="47"/>
        <v>149.55113913405694</v>
      </c>
      <c r="S218" s="8">
        <f>R218/B218</f>
        <v>2.7240644651012193E-2</v>
      </c>
      <c r="T218">
        <v>1154</v>
      </c>
      <c r="U218">
        <f t="shared" si="48"/>
        <v>2691.9205044130249</v>
      </c>
      <c r="V218">
        <f t="shared" si="49"/>
        <v>20772</v>
      </c>
      <c r="W218">
        <f t="shared" si="50"/>
        <v>149.55113913405694</v>
      </c>
      <c r="X218">
        <f t="shared" si="51"/>
        <v>22365.543216294056</v>
      </c>
      <c r="Y218">
        <f>WEEKDAY(A218,11)</f>
        <v>6</v>
      </c>
    </row>
    <row r="219" spans="1:25" x14ac:dyDescent="0.35">
      <c r="A219" s="1">
        <v>41133</v>
      </c>
      <c r="B219">
        <v>5736</v>
      </c>
      <c r="C219">
        <v>4982.666666666667</v>
      </c>
      <c r="D219">
        <v>4609.8</v>
      </c>
      <c r="E219">
        <v>4950</v>
      </c>
      <c r="F219">
        <f t="shared" si="39"/>
        <v>0</v>
      </c>
      <c r="G219">
        <f t="shared" si="40"/>
        <v>0</v>
      </c>
      <c r="H219">
        <v>5490</v>
      </c>
      <c r="I219">
        <f t="shared" si="41"/>
        <v>0</v>
      </c>
      <c r="J219">
        <f t="shared" si="42"/>
        <v>1</v>
      </c>
      <c r="K219">
        <f t="shared" si="43"/>
        <v>0</v>
      </c>
      <c r="L219">
        <v>0.52858138724294179</v>
      </c>
      <c r="M219">
        <v>1</v>
      </c>
      <c r="N219">
        <f t="shared" si="44"/>
        <v>0</v>
      </c>
      <c r="O219">
        <f t="shared" si="45"/>
        <v>0</v>
      </c>
      <c r="P219">
        <f t="shared" si="46"/>
        <v>5700.078704396934</v>
      </c>
      <c r="Q219">
        <f>P219-B219</f>
        <v>-35.921295603066028</v>
      </c>
      <c r="R219">
        <f t="shared" si="47"/>
        <v>35.921295603066028</v>
      </c>
      <c r="S219" s="8">
        <f>R219/B219</f>
        <v>6.2624294984424738E-3</v>
      </c>
      <c r="T219">
        <v>1053</v>
      </c>
      <c r="U219">
        <f t="shared" si="48"/>
        <v>2586.333283420754</v>
      </c>
      <c r="V219">
        <f t="shared" si="49"/>
        <v>18954</v>
      </c>
      <c r="W219">
        <f t="shared" si="50"/>
        <v>-71.842591206132056</v>
      </c>
      <c r="X219">
        <f t="shared" si="51"/>
        <v>5161.357911211403</v>
      </c>
      <c r="Y219">
        <f>WEEKDAY(A219,11)</f>
        <v>7</v>
      </c>
    </row>
    <row r="220" spans="1:25" x14ac:dyDescent="0.35">
      <c r="A220" s="1">
        <v>41134</v>
      </c>
      <c r="B220">
        <v>5580</v>
      </c>
      <c r="C220">
        <v>5425.333333333333</v>
      </c>
      <c r="D220">
        <v>4963.3999999999996</v>
      </c>
      <c r="E220">
        <v>3960</v>
      </c>
      <c r="F220">
        <f t="shared" si="39"/>
        <v>0</v>
      </c>
      <c r="G220">
        <f t="shared" si="40"/>
        <v>0</v>
      </c>
      <c r="H220">
        <v>5736</v>
      </c>
      <c r="I220">
        <f t="shared" si="41"/>
        <v>0</v>
      </c>
      <c r="J220">
        <f t="shared" si="42"/>
        <v>0</v>
      </c>
      <c r="K220">
        <f t="shared" si="43"/>
        <v>1</v>
      </c>
      <c r="L220">
        <v>0.48187521784593934</v>
      </c>
      <c r="M220">
        <v>0</v>
      </c>
      <c r="N220">
        <f t="shared" si="44"/>
        <v>0</v>
      </c>
      <c r="O220">
        <f t="shared" si="45"/>
        <v>0</v>
      </c>
      <c r="P220">
        <f t="shared" si="46"/>
        <v>5138.8423381424609</v>
      </c>
      <c r="Q220">
        <f>P220-B220</f>
        <v>-441.1576618575391</v>
      </c>
      <c r="R220">
        <f t="shared" si="47"/>
        <v>441.1576618575391</v>
      </c>
      <c r="S220" s="8">
        <f>R220/B220</f>
        <v>7.906051287769518E-2</v>
      </c>
      <c r="T220">
        <v>374</v>
      </c>
      <c r="U220">
        <f t="shared" si="48"/>
        <v>31763.351653742815</v>
      </c>
      <c r="V220">
        <f t="shared" si="49"/>
        <v>6732</v>
      </c>
      <c r="W220">
        <f t="shared" si="50"/>
        <v>-882.31532371507819</v>
      </c>
      <c r="X220">
        <f t="shared" si="51"/>
        <v>778480.33046244318</v>
      </c>
      <c r="Y220">
        <f>WEEKDAY(A220,11)</f>
        <v>1</v>
      </c>
    </row>
    <row r="221" spans="1:25" x14ac:dyDescent="0.35">
      <c r="A221" s="1">
        <v>41135</v>
      </c>
      <c r="B221">
        <v>5663</v>
      </c>
      <c r="C221">
        <v>5602</v>
      </c>
      <c r="D221">
        <v>5252.8</v>
      </c>
      <c r="E221">
        <v>3968</v>
      </c>
      <c r="F221">
        <f t="shared" si="39"/>
        <v>1</v>
      </c>
      <c r="G221">
        <f t="shared" si="40"/>
        <v>0</v>
      </c>
      <c r="H221">
        <v>5580</v>
      </c>
      <c r="I221">
        <f t="shared" si="41"/>
        <v>0</v>
      </c>
      <c r="J221">
        <f t="shared" si="42"/>
        <v>0</v>
      </c>
      <c r="K221">
        <f t="shared" si="43"/>
        <v>0</v>
      </c>
      <c r="L221">
        <v>0.50964331358196813</v>
      </c>
      <c r="M221">
        <v>0</v>
      </c>
      <c r="N221">
        <f t="shared" si="44"/>
        <v>0</v>
      </c>
      <c r="O221">
        <f t="shared" si="45"/>
        <v>0</v>
      </c>
      <c r="P221">
        <f t="shared" si="46"/>
        <v>5148.4671160420503</v>
      </c>
      <c r="Q221">
        <f>P221-B221</f>
        <v>-514.53288395794971</v>
      </c>
      <c r="R221">
        <f t="shared" si="47"/>
        <v>514.53288395794971</v>
      </c>
      <c r="S221" s="8">
        <f>R221/B221</f>
        <v>9.0858711629516101E-2</v>
      </c>
      <c r="T221">
        <v>806</v>
      </c>
      <c r="U221">
        <f t="shared" si="48"/>
        <v>37046.367644972379</v>
      </c>
      <c r="V221">
        <f t="shared" si="49"/>
        <v>14508</v>
      </c>
      <c r="W221">
        <f t="shared" si="50"/>
        <v>-1029.0657679158994</v>
      </c>
      <c r="X221">
        <f t="shared" si="51"/>
        <v>1058976.3546963397</v>
      </c>
      <c r="Y221">
        <f>WEEKDAY(A221,11)</f>
        <v>2</v>
      </c>
    </row>
    <row r="222" spans="1:25" x14ac:dyDescent="0.35">
      <c r="A222" s="1">
        <v>41136</v>
      </c>
      <c r="B222">
        <v>3655</v>
      </c>
      <c r="C222">
        <v>5659.666666666667</v>
      </c>
      <c r="D222">
        <v>5503.8</v>
      </c>
      <c r="E222">
        <v>4133</v>
      </c>
      <c r="F222">
        <f t="shared" si="39"/>
        <v>0</v>
      </c>
      <c r="G222">
        <f t="shared" si="40"/>
        <v>1</v>
      </c>
      <c r="H222">
        <v>5663</v>
      </c>
      <c r="I222">
        <f t="shared" si="41"/>
        <v>0</v>
      </c>
      <c r="J222">
        <f t="shared" si="42"/>
        <v>0</v>
      </c>
      <c r="K222">
        <f t="shared" si="43"/>
        <v>0</v>
      </c>
      <c r="L222">
        <v>0.26670152201696296</v>
      </c>
      <c r="M222">
        <v>0</v>
      </c>
      <c r="N222">
        <f t="shared" si="44"/>
        <v>0</v>
      </c>
      <c r="O222">
        <f t="shared" si="45"/>
        <v>0</v>
      </c>
      <c r="P222">
        <f t="shared" si="46"/>
        <v>5119.9772405499807</v>
      </c>
      <c r="Q222">
        <f>P222-B222</f>
        <v>1464.9772405499807</v>
      </c>
      <c r="R222">
        <f t="shared" si="47"/>
        <v>1464.9772405499807</v>
      </c>
      <c r="S222" s="8">
        <f>R222/B222</f>
        <v>0.40081456649794273</v>
      </c>
      <c r="T222">
        <v>2392</v>
      </c>
      <c r="U222">
        <f t="shared" si="48"/>
        <v>26369.590329899653</v>
      </c>
      <c r="V222">
        <f t="shared" si="49"/>
        <v>43056</v>
      </c>
      <c r="W222">
        <f t="shared" si="50"/>
        <v>1464.9772405499807</v>
      </c>
      <c r="X222">
        <f t="shared" si="51"/>
        <v>2146158.3153294362</v>
      </c>
      <c r="Y222">
        <f>WEEKDAY(A222,11)</f>
        <v>3</v>
      </c>
    </row>
    <row r="223" spans="1:25" x14ac:dyDescent="0.35">
      <c r="A223" s="1">
        <v>41137</v>
      </c>
      <c r="B223">
        <v>6616</v>
      </c>
      <c r="C223">
        <v>4966</v>
      </c>
      <c r="D223">
        <v>5224.8</v>
      </c>
      <c r="E223">
        <v>4408</v>
      </c>
      <c r="F223">
        <f t="shared" si="39"/>
        <v>0</v>
      </c>
      <c r="G223">
        <f t="shared" si="40"/>
        <v>0</v>
      </c>
      <c r="H223">
        <v>3655</v>
      </c>
      <c r="I223">
        <f t="shared" si="41"/>
        <v>0</v>
      </c>
      <c r="J223">
        <f t="shared" si="42"/>
        <v>0</v>
      </c>
      <c r="K223">
        <f t="shared" si="43"/>
        <v>0</v>
      </c>
      <c r="L223">
        <v>0.8440223074241896</v>
      </c>
      <c r="M223">
        <v>0</v>
      </c>
      <c r="N223">
        <f t="shared" si="44"/>
        <v>1</v>
      </c>
      <c r="O223">
        <f t="shared" si="45"/>
        <v>0</v>
      </c>
      <c r="P223">
        <f t="shared" si="46"/>
        <v>4921.9633112900974</v>
      </c>
      <c r="Q223">
        <f>P223-B223</f>
        <v>-1694.0366887099026</v>
      </c>
      <c r="R223">
        <f t="shared" si="47"/>
        <v>1694.0366887099026</v>
      </c>
      <c r="S223" s="8">
        <f>R223/B223</f>
        <v>0.25605149466594657</v>
      </c>
      <c r="T223">
        <v>1441</v>
      </c>
      <c r="U223">
        <f t="shared" si="48"/>
        <v>121970.64158711299</v>
      </c>
      <c r="V223">
        <f t="shared" si="49"/>
        <v>25938</v>
      </c>
      <c r="W223">
        <f t="shared" si="50"/>
        <v>-3388.0733774198052</v>
      </c>
      <c r="X223">
        <f t="shared" si="51"/>
        <v>11479041.210780846</v>
      </c>
      <c r="Y223">
        <f>WEEKDAY(A223,11)</f>
        <v>4</v>
      </c>
    </row>
    <row r="224" spans="1:25" x14ac:dyDescent="0.35">
      <c r="A224" s="1">
        <v>41138</v>
      </c>
      <c r="B224">
        <v>6646</v>
      </c>
      <c r="C224">
        <v>5311.333333333333</v>
      </c>
      <c r="D224">
        <v>5450</v>
      </c>
      <c r="E224">
        <v>5050</v>
      </c>
      <c r="F224">
        <f t="shared" si="39"/>
        <v>0</v>
      </c>
      <c r="G224">
        <f t="shared" si="40"/>
        <v>0</v>
      </c>
      <c r="H224">
        <v>6616</v>
      </c>
      <c r="I224">
        <f t="shared" si="41"/>
        <v>0</v>
      </c>
      <c r="J224">
        <f t="shared" si="42"/>
        <v>0</v>
      </c>
      <c r="K224">
        <f t="shared" si="43"/>
        <v>0</v>
      </c>
      <c r="L224">
        <v>0.50348553502962701</v>
      </c>
      <c r="M224">
        <v>0</v>
      </c>
      <c r="N224">
        <f t="shared" si="44"/>
        <v>0</v>
      </c>
      <c r="O224">
        <f t="shared" si="45"/>
        <v>1</v>
      </c>
      <c r="P224">
        <f t="shared" si="46"/>
        <v>5875.8293555240689</v>
      </c>
      <c r="Q224">
        <f>P224-B224</f>
        <v>-770.17064447593111</v>
      </c>
      <c r="R224">
        <f t="shared" si="47"/>
        <v>770.17064447593111</v>
      </c>
      <c r="S224" s="8">
        <f>R224/B224</f>
        <v>0.11588483967438025</v>
      </c>
      <c r="T224">
        <v>564</v>
      </c>
      <c r="U224">
        <f t="shared" si="48"/>
        <v>55452.28640226704</v>
      </c>
      <c r="V224">
        <f t="shared" si="49"/>
        <v>10152</v>
      </c>
      <c r="W224">
        <f t="shared" si="50"/>
        <v>-1540.3412889518622</v>
      </c>
      <c r="X224">
        <f t="shared" si="51"/>
        <v>2372651.2864498845</v>
      </c>
      <c r="Y224">
        <f>WEEKDAY(A224,11)</f>
        <v>5</v>
      </c>
    </row>
    <row r="225" spans="1:25" x14ac:dyDescent="0.35">
      <c r="A225" s="1">
        <v>41139</v>
      </c>
      <c r="B225">
        <v>7997</v>
      </c>
      <c r="C225">
        <v>5639</v>
      </c>
      <c r="D225">
        <v>5632</v>
      </c>
      <c r="E225">
        <v>5490</v>
      </c>
      <c r="F225">
        <f t="shared" si="39"/>
        <v>0</v>
      </c>
      <c r="G225">
        <f t="shared" si="40"/>
        <v>0</v>
      </c>
      <c r="H225">
        <v>6646</v>
      </c>
      <c r="I225">
        <f t="shared" si="41"/>
        <v>1</v>
      </c>
      <c r="J225">
        <f t="shared" si="42"/>
        <v>0</v>
      </c>
      <c r="K225">
        <f t="shared" si="43"/>
        <v>0</v>
      </c>
      <c r="L225">
        <v>0.6569652608342047</v>
      </c>
      <c r="M225">
        <v>1</v>
      </c>
      <c r="N225">
        <f t="shared" si="44"/>
        <v>0</v>
      </c>
      <c r="O225">
        <f t="shared" si="45"/>
        <v>0</v>
      </c>
      <c r="P225">
        <f t="shared" si="46"/>
        <v>6724.8866314230117</v>
      </c>
      <c r="Q225">
        <f>P225-B225</f>
        <v>-1272.1133685769883</v>
      </c>
      <c r="R225">
        <f t="shared" si="47"/>
        <v>1272.1133685769883</v>
      </c>
      <c r="S225" s="8">
        <f>R225/B225</f>
        <v>0.15907382375603205</v>
      </c>
      <c r="T225">
        <v>302</v>
      </c>
      <c r="U225">
        <f t="shared" si="48"/>
        <v>91592.162537543161</v>
      </c>
      <c r="V225">
        <f t="shared" si="49"/>
        <v>5436</v>
      </c>
      <c r="W225">
        <f t="shared" si="50"/>
        <v>-2544.2267371539765</v>
      </c>
      <c r="X225">
        <f t="shared" si="51"/>
        <v>6473089.6900491696</v>
      </c>
      <c r="Y225">
        <f>WEEKDAY(A225,11)</f>
        <v>6</v>
      </c>
    </row>
    <row r="226" spans="1:25" x14ac:dyDescent="0.35">
      <c r="A226" s="1">
        <v>41140</v>
      </c>
      <c r="B226">
        <v>4628.5</v>
      </c>
      <c r="C226">
        <v>7086.333333333333</v>
      </c>
      <c r="D226">
        <v>6115.4</v>
      </c>
      <c r="E226">
        <v>5736</v>
      </c>
      <c r="F226">
        <f t="shared" si="39"/>
        <v>0</v>
      </c>
      <c r="G226">
        <f t="shared" si="40"/>
        <v>0</v>
      </c>
      <c r="H226">
        <v>7997</v>
      </c>
      <c r="I226">
        <f t="shared" si="41"/>
        <v>0</v>
      </c>
      <c r="J226">
        <f t="shared" si="42"/>
        <v>1</v>
      </c>
      <c r="K226">
        <f t="shared" si="43"/>
        <v>0</v>
      </c>
      <c r="L226">
        <v>0.10863250842337632</v>
      </c>
      <c r="M226">
        <v>1</v>
      </c>
      <c r="N226">
        <f t="shared" si="44"/>
        <v>0</v>
      </c>
      <c r="O226">
        <f t="shared" si="45"/>
        <v>0</v>
      </c>
      <c r="P226">
        <f t="shared" si="46"/>
        <v>7171.8605285351159</v>
      </c>
      <c r="Q226">
        <f>P226-B226</f>
        <v>2543.3605285351159</v>
      </c>
      <c r="R226">
        <f t="shared" si="47"/>
        <v>2543.3605285351159</v>
      </c>
      <c r="S226" s="8">
        <f>R226/B226</f>
        <v>0.54949995215191005</v>
      </c>
      <c r="T226">
        <v>3550</v>
      </c>
      <c r="U226">
        <f t="shared" si="48"/>
        <v>45780.489513632085</v>
      </c>
      <c r="V226">
        <f t="shared" si="49"/>
        <v>63900</v>
      </c>
      <c r="W226">
        <f t="shared" si="50"/>
        <v>2543.3605285351159</v>
      </c>
      <c r="X226">
        <f t="shared" si="51"/>
        <v>6468682.7781104241</v>
      </c>
      <c r="Y226">
        <f>WEEKDAY(A226,11)</f>
        <v>7</v>
      </c>
    </row>
    <row r="227" spans="1:25" x14ac:dyDescent="0.35">
      <c r="A227" s="1">
        <v>41141</v>
      </c>
      <c r="B227">
        <v>4628.5</v>
      </c>
      <c r="C227">
        <v>6423.833333333333</v>
      </c>
      <c r="D227">
        <v>5908.5</v>
      </c>
      <c r="E227">
        <v>5580</v>
      </c>
      <c r="F227">
        <f t="shared" si="39"/>
        <v>0</v>
      </c>
      <c r="G227">
        <f t="shared" si="40"/>
        <v>0</v>
      </c>
      <c r="H227">
        <v>4628.5</v>
      </c>
      <c r="I227">
        <f t="shared" si="41"/>
        <v>0</v>
      </c>
      <c r="J227">
        <f t="shared" si="42"/>
        <v>0</v>
      </c>
      <c r="K227">
        <f t="shared" si="43"/>
        <v>1</v>
      </c>
      <c r="L227">
        <v>0.5</v>
      </c>
      <c r="M227">
        <v>0</v>
      </c>
      <c r="N227">
        <f t="shared" si="44"/>
        <v>0</v>
      </c>
      <c r="O227">
        <f t="shared" si="45"/>
        <v>0</v>
      </c>
      <c r="P227">
        <f t="shared" si="46"/>
        <v>5792.8803288778527</v>
      </c>
      <c r="Q227">
        <f>P227-B227</f>
        <v>1164.3803288778527</v>
      </c>
      <c r="R227">
        <f t="shared" si="47"/>
        <v>1164.3803288778527</v>
      </c>
      <c r="S227" s="8">
        <f>R227/B227</f>
        <v>0.25156753351579403</v>
      </c>
      <c r="T227">
        <v>564</v>
      </c>
      <c r="U227">
        <f t="shared" si="48"/>
        <v>20958.845919801348</v>
      </c>
      <c r="V227">
        <f t="shared" si="49"/>
        <v>10152</v>
      </c>
      <c r="W227">
        <f t="shared" si="50"/>
        <v>1164.3803288778527</v>
      </c>
      <c r="X227">
        <f t="shared" si="51"/>
        <v>1355781.5502776962</v>
      </c>
      <c r="Y227">
        <f>WEEKDAY(A227,11)</f>
        <v>1</v>
      </c>
    </row>
    <row r="228" spans="1:25" x14ac:dyDescent="0.35">
      <c r="A228" s="1">
        <v>41142</v>
      </c>
      <c r="B228">
        <v>4628.5</v>
      </c>
      <c r="C228">
        <v>5751.333333333333</v>
      </c>
      <c r="D228">
        <v>6103.2</v>
      </c>
      <c r="E228">
        <v>5663</v>
      </c>
      <c r="F228">
        <f t="shared" si="39"/>
        <v>1</v>
      </c>
      <c r="G228">
        <f t="shared" si="40"/>
        <v>0</v>
      </c>
      <c r="H228">
        <v>4628.5</v>
      </c>
      <c r="I228">
        <f t="shared" si="41"/>
        <v>0</v>
      </c>
      <c r="J228">
        <f t="shared" si="42"/>
        <v>0</v>
      </c>
      <c r="K228">
        <f t="shared" si="43"/>
        <v>0</v>
      </c>
      <c r="L228">
        <v>0.5</v>
      </c>
      <c r="M228">
        <v>0</v>
      </c>
      <c r="N228">
        <f t="shared" si="44"/>
        <v>0</v>
      </c>
      <c r="O228">
        <f t="shared" si="45"/>
        <v>0</v>
      </c>
      <c r="P228">
        <f t="shared" si="46"/>
        <v>5816.8092891874248</v>
      </c>
      <c r="Q228">
        <f>P228-B228</f>
        <v>1188.3092891874248</v>
      </c>
      <c r="R228">
        <f t="shared" si="47"/>
        <v>1188.3092891874248</v>
      </c>
      <c r="S228" s="8">
        <f>R228/B228</f>
        <v>0.25673745040238194</v>
      </c>
      <c r="T228">
        <v>1221</v>
      </c>
      <c r="U228">
        <f t="shared" si="48"/>
        <v>21389.567205373649</v>
      </c>
      <c r="V228">
        <f t="shared" si="49"/>
        <v>21978</v>
      </c>
      <c r="W228">
        <f t="shared" si="50"/>
        <v>1188.3092891874248</v>
      </c>
      <c r="X228">
        <f t="shared" si="51"/>
        <v>1412078.966769123</v>
      </c>
      <c r="Y228">
        <f>WEEKDAY(A228,11)</f>
        <v>2</v>
      </c>
    </row>
    <row r="229" spans="1:25" x14ac:dyDescent="0.35">
      <c r="A229" s="1">
        <v>41143</v>
      </c>
      <c r="B229">
        <v>4628.5</v>
      </c>
      <c r="C229">
        <v>4628.5</v>
      </c>
      <c r="D229">
        <v>5705.7</v>
      </c>
      <c r="E229">
        <v>3655</v>
      </c>
      <c r="F229">
        <f t="shared" si="39"/>
        <v>0</v>
      </c>
      <c r="G229">
        <f t="shared" si="40"/>
        <v>1</v>
      </c>
      <c r="H229">
        <v>4628.5</v>
      </c>
      <c r="I229">
        <f t="shared" si="41"/>
        <v>0</v>
      </c>
      <c r="J229">
        <f t="shared" si="42"/>
        <v>0</v>
      </c>
      <c r="K229">
        <f t="shared" si="43"/>
        <v>0</v>
      </c>
      <c r="L229">
        <v>0.5</v>
      </c>
      <c r="M229">
        <v>0</v>
      </c>
      <c r="N229">
        <f t="shared" si="44"/>
        <v>0</v>
      </c>
      <c r="O229">
        <f t="shared" si="45"/>
        <v>0</v>
      </c>
      <c r="P229">
        <f t="shared" si="46"/>
        <v>4838.6769670641897</v>
      </c>
      <c r="Q229">
        <f>P229-B229</f>
        <v>210.17696706418974</v>
      </c>
      <c r="R229">
        <f t="shared" si="47"/>
        <v>210.17696706418974</v>
      </c>
      <c r="S229" s="8">
        <f>R229/B229</f>
        <v>4.5409304756225503E-2</v>
      </c>
      <c r="T229">
        <v>242</v>
      </c>
      <c r="U229">
        <f t="shared" si="48"/>
        <v>3783.1854071554153</v>
      </c>
      <c r="V229">
        <f t="shared" si="49"/>
        <v>4356</v>
      </c>
      <c r="W229">
        <f t="shared" si="50"/>
        <v>210.17696706418974</v>
      </c>
      <c r="X229">
        <f t="shared" si="51"/>
        <v>44174.357484301501</v>
      </c>
      <c r="Y229">
        <f>WEEKDAY(A229,11)</f>
        <v>3</v>
      </c>
    </row>
    <row r="230" spans="1:25" x14ac:dyDescent="0.35">
      <c r="A230" s="1">
        <v>41144</v>
      </c>
      <c r="B230">
        <v>8932</v>
      </c>
      <c r="C230">
        <v>4628.5</v>
      </c>
      <c r="D230">
        <v>5302.2</v>
      </c>
      <c r="E230">
        <v>6616</v>
      </c>
      <c r="F230">
        <f t="shared" si="39"/>
        <v>0</v>
      </c>
      <c r="G230">
        <f t="shared" si="40"/>
        <v>0</v>
      </c>
      <c r="H230">
        <v>4628.5</v>
      </c>
      <c r="I230">
        <f t="shared" si="41"/>
        <v>0</v>
      </c>
      <c r="J230">
        <f t="shared" si="42"/>
        <v>0</v>
      </c>
      <c r="K230">
        <f t="shared" si="43"/>
        <v>0</v>
      </c>
      <c r="L230">
        <v>1</v>
      </c>
      <c r="M230">
        <v>0</v>
      </c>
      <c r="N230">
        <f t="shared" si="44"/>
        <v>1</v>
      </c>
      <c r="O230">
        <f t="shared" si="45"/>
        <v>0</v>
      </c>
      <c r="P230">
        <f t="shared" si="46"/>
        <v>5823.9611472023544</v>
      </c>
      <c r="Q230">
        <f>P230-B230</f>
        <v>-3108.0388527976456</v>
      </c>
      <c r="R230">
        <f t="shared" si="47"/>
        <v>3108.0388527976456</v>
      </c>
      <c r="S230" s="8">
        <f>R230/B230</f>
        <v>0.34796673228813768</v>
      </c>
      <c r="T230">
        <v>256</v>
      </c>
      <c r="U230">
        <f t="shared" si="48"/>
        <v>223778.79740143049</v>
      </c>
      <c r="V230">
        <f t="shared" si="49"/>
        <v>4608</v>
      </c>
      <c r="W230">
        <f t="shared" si="50"/>
        <v>-6216.0777055952913</v>
      </c>
      <c r="X230">
        <f t="shared" si="51"/>
        <v>38639622.041998819</v>
      </c>
      <c r="Y230">
        <f>WEEKDAY(A230,11)</f>
        <v>4</v>
      </c>
    </row>
    <row r="231" spans="1:25" x14ac:dyDescent="0.35">
      <c r="A231" s="1">
        <v>41145</v>
      </c>
      <c r="B231">
        <v>4628.5</v>
      </c>
      <c r="C231">
        <v>6063</v>
      </c>
      <c r="D231">
        <v>5489.2</v>
      </c>
      <c r="E231">
        <v>6646</v>
      </c>
      <c r="F231">
        <f t="shared" si="39"/>
        <v>0</v>
      </c>
      <c r="G231">
        <f t="shared" si="40"/>
        <v>0</v>
      </c>
      <c r="H231">
        <v>8932</v>
      </c>
      <c r="I231">
        <f t="shared" si="41"/>
        <v>0</v>
      </c>
      <c r="J231">
        <f t="shared" si="42"/>
        <v>0</v>
      </c>
      <c r="K231">
        <f t="shared" si="43"/>
        <v>0</v>
      </c>
      <c r="L231">
        <v>0</v>
      </c>
      <c r="M231">
        <v>0</v>
      </c>
      <c r="N231">
        <f t="shared" si="44"/>
        <v>0</v>
      </c>
      <c r="O231">
        <f t="shared" si="45"/>
        <v>1</v>
      </c>
      <c r="P231">
        <f t="shared" si="46"/>
        <v>6881.6336717223112</v>
      </c>
      <c r="Q231">
        <f>P231-B231</f>
        <v>2253.1336717223112</v>
      </c>
      <c r="R231">
        <f t="shared" si="47"/>
        <v>2253.1336717223112</v>
      </c>
      <c r="S231" s="8">
        <f>R231/B231</f>
        <v>0.48679565123091956</v>
      </c>
      <c r="T231">
        <v>1510</v>
      </c>
      <c r="U231">
        <f t="shared" si="48"/>
        <v>40556.406091001598</v>
      </c>
      <c r="V231">
        <f t="shared" si="49"/>
        <v>27180</v>
      </c>
      <c r="W231">
        <f t="shared" si="50"/>
        <v>2253.1336717223112</v>
      </c>
      <c r="X231">
        <f t="shared" si="51"/>
        <v>5076611.3426488638</v>
      </c>
      <c r="Y231">
        <f>WEEKDAY(A231,11)</f>
        <v>5</v>
      </c>
    </row>
    <row r="232" spans="1:25" x14ac:dyDescent="0.35">
      <c r="A232" s="1">
        <v>41146</v>
      </c>
      <c r="B232">
        <v>8831</v>
      </c>
      <c r="C232">
        <v>6063</v>
      </c>
      <c r="D232">
        <v>5489.2</v>
      </c>
      <c r="E232">
        <v>7997</v>
      </c>
      <c r="F232">
        <f t="shared" si="39"/>
        <v>0</v>
      </c>
      <c r="G232">
        <f t="shared" si="40"/>
        <v>0</v>
      </c>
      <c r="H232">
        <v>4628.5</v>
      </c>
      <c r="I232">
        <f t="shared" si="41"/>
        <v>1</v>
      </c>
      <c r="J232">
        <f t="shared" si="42"/>
        <v>0</v>
      </c>
      <c r="K232">
        <f t="shared" si="43"/>
        <v>0</v>
      </c>
      <c r="L232">
        <v>0.98826536540025556</v>
      </c>
      <c r="M232">
        <v>1</v>
      </c>
      <c r="N232">
        <f t="shared" si="44"/>
        <v>0</v>
      </c>
      <c r="O232">
        <f t="shared" si="45"/>
        <v>0</v>
      </c>
      <c r="P232">
        <f t="shared" si="46"/>
        <v>6945.0993686027377</v>
      </c>
      <c r="Q232">
        <f>P232-B232</f>
        <v>-1885.9006313972623</v>
      </c>
      <c r="R232">
        <f t="shared" si="47"/>
        <v>1885.9006313972623</v>
      </c>
      <c r="S232" s="8">
        <f>R232/B232</f>
        <v>0.21355459533430668</v>
      </c>
      <c r="T232">
        <v>1237</v>
      </c>
      <c r="U232">
        <f t="shared" si="48"/>
        <v>135784.8454606029</v>
      </c>
      <c r="V232">
        <f t="shared" si="49"/>
        <v>22266</v>
      </c>
      <c r="W232">
        <f t="shared" si="50"/>
        <v>-3771.8012627945245</v>
      </c>
      <c r="X232">
        <f t="shared" si="51"/>
        <v>14226484.76601837</v>
      </c>
      <c r="Y232">
        <f>WEEKDAY(A232,11)</f>
        <v>6</v>
      </c>
    </row>
    <row r="233" spans="1:25" x14ac:dyDescent="0.35">
      <c r="A233" s="1">
        <v>41147</v>
      </c>
      <c r="B233">
        <v>8547</v>
      </c>
      <c r="C233">
        <v>7463.833333333333</v>
      </c>
      <c r="D233">
        <v>6329.7</v>
      </c>
      <c r="E233">
        <v>4628.5</v>
      </c>
      <c r="F233">
        <f t="shared" si="39"/>
        <v>0</v>
      </c>
      <c r="G233">
        <f t="shared" si="40"/>
        <v>0</v>
      </c>
      <c r="H233">
        <v>8831</v>
      </c>
      <c r="I233">
        <f t="shared" si="41"/>
        <v>0</v>
      </c>
      <c r="J233">
        <f t="shared" si="42"/>
        <v>1</v>
      </c>
      <c r="K233">
        <f t="shared" si="43"/>
        <v>0</v>
      </c>
      <c r="L233">
        <v>0.46700360171953059</v>
      </c>
      <c r="M233">
        <v>1</v>
      </c>
      <c r="N233">
        <f t="shared" si="44"/>
        <v>0</v>
      </c>
      <c r="O233">
        <f t="shared" si="45"/>
        <v>0</v>
      </c>
      <c r="P233">
        <f t="shared" si="46"/>
        <v>7129.9312392195561</v>
      </c>
      <c r="Q233">
        <f>P233-B233</f>
        <v>-1417.0687607804439</v>
      </c>
      <c r="R233">
        <f t="shared" si="47"/>
        <v>1417.0687607804439</v>
      </c>
      <c r="S233" s="8">
        <f>R233/B233</f>
        <v>0.16579721080852275</v>
      </c>
      <c r="T233">
        <v>942</v>
      </c>
      <c r="U233">
        <f t="shared" si="48"/>
        <v>102028.95077619195</v>
      </c>
      <c r="V233">
        <f t="shared" si="49"/>
        <v>16956</v>
      </c>
      <c r="W233">
        <f t="shared" si="50"/>
        <v>-2834.1375215608878</v>
      </c>
      <c r="X233">
        <f t="shared" si="51"/>
        <v>8032335.4911192916</v>
      </c>
      <c r="Y233">
        <f>WEEKDAY(A233,11)</f>
        <v>7</v>
      </c>
    </row>
    <row r="234" spans="1:25" x14ac:dyDescent="0.35">
      <c r="A234" s="1">
        <v>41148</v>
      </c>
      <c r="B234">
        <v>6839</v>
      </c>
      <c r="C234">
        <v>7335.5</v>
      </c>
      <c r="D234">
        <v>7113.4</v>
      </c>
      <c r="E234">
        <v>4628.5</v>
      </c>
      <c r="F234">
        <f t="shared" si="39"/>
        <v>0</v>
      </c>
      <c r="G234">
        <f t="shared" si="40"/>
        <v>0</v>
      </c>
      <c r="H234">
        <v>8547</v>
      </c>
      <c r="I234">
        <f t="shared" si="41"/>
        <v>0</v>
      </c>
      <c r="J234">
        <f t="shared" si="42"/>
        <v>0</v>
      </c>
      <c r="K234">
        <f t="shared" si="43"/>
        <v>1</v>
      </c>
      <c r="L234">
        <v>0.30155687231323342</v>
      </c>
      <c r="M234">
        <v>0</v>
      </c>
      <c r="N234">
        <f t="shared" si="44"/>
        <v>0</v>
      </c>
      <c r="O234">
        <f t="shared" si="45"/>
        <v>0</v>
      </c>
      <c r="P234">
        <f t="shared" si="46"/>
        <v>6934.795774344876</v>
      </c>
      <c r="Q234">
        <f>P234-B234</f>
        <v>95.795774344876008</v>
      </c>
      <c r="R234">
        <f t="shared" si="47"/>
        <v>95.795774344876008</v>
      </c>
      <c r="S234" s="8">
        <f>R234/B234</f>
        <v>1.4007278015042552E-2</v>
      </c>
      <c r="T234">
        <v>489</v>
      </c>
      <c r="U234">
        <f t="shared" si="48"/>
        <v>1724.3239382077682</v>
      </c>
      <c r="V234">
        <f t="shared" si="49"/>
        <v>8802</v>
      </c>
      <c r="W234">
        <f t="shared" si="50"/>
        <v>95.795774344876008</v>
      </c>
      <c r="X234">
        <f t="shared" si="51"/>
        <v>9176.8303823344049</v>
      </c>
      <c r="Y234">
        <f>WEEKDAY(A234,11)</f>
        <v>1</v>
      </c>
    </row>
    <row r="235" spans="1:25" x14ac:dyDescent="0.35">
      <c r="A235" s="1">
        <v>41149</v>
      </c>
      <c r="B235">
        <v>6209</v>
      </c>
      <c r="C235">
        <v>8072.333333333333</v>
      </c>
      <c r="D235">
        <v>7555.5</v>
      </c>
      <c r="E235">
        <v>4628.5</v>
      </c>
      <c r="F235">
        <f t="shared" si="39"/>
        <v>1</v>
      </c>
      <c r="G235">
        <f t="shared" si="40"/>
        <v>0</v>
      </c>
      <c r="H235">
        <v>6839</v>
      </c>
      <c r="I235">
        <f t="shared" si="41"/>
        <v>0</v>
      </c>
      <c r="J235">
        <f t="shared" si="42"/>
        <v>0</v>
      </c>
      <c r="K235">
        <f t="shared" si="43"/>
        <v>0</v>
      </c>
      <c r="L235">
        <v>0.42680376437783202</v>
      </c>
      <c r="M235">
        <v>0</v>
      </c>
      <c r="N235">
        <f t="shared" si="44"/>
        <v>0</v>
      </c>
      <c r="O235">
        <f t="shared" si="45"/>
        <v>0</v>
      </c>
      <c r="P235">
        <f t="shared" si="46"/>
        <v>6663.0772366109422</v>
      </c>
      <c r="Q235">
        <f>P235-B235</f>
        <v>454.07723661094224</v>
      </c>
      <c r="R235">
        <f t="shared" si="47"/>
        <v>454.07723661094224</v>
      </c>
      <c r="S235" s="8">
        <f>R235/B235</f>
        <v>7.3132104463028216E-2</v>
      </c>
      <c r="T235">
        <v>1543</v>
      </c>
      <c r="U235">
        <f t="shared" si="48"/>
        <v>8173.3902589969603</v>
      </c>
      <c r="V235">
        <f t="shared" si="49"/>
        <v>27774</v>
      </c>
      <c r="W235">
        <f t="shared" si="50"/>
        <v>454.07723661094224</v>
      </c>
      <c r="X235">
        <f t="shared" si="51"/>
        <v>206186.13680822961</v>
      </c>
      <c r="Y235">
        <f>WEEKDAY(A235,11)</f>
        <v>2</v>
      </c>
    </row>
    <row r="236" spans="1:25" x14ac:dyDescent="0.35">
      <c r="A236" s="1">
        <v>41150</v>
      </c>
      <c r="B236">
        <v>6414</v>
      </c>
      <c r="C236">
        <v>7198.333333333333</v>
      </c>
      <c r="D236">
        <v>7010.9</v>
      </c>
      <c r="E236">
        <v>4628.5</v>
      </c>
      <c r="F236">
        <f t="shared" si="39"/>
        <v>0</v>
      </c>
      <c r="G236">
        <f t="shared" si="40"/>
        <v>1</v>
      </c>
      <c r="H236">
        <v>6209</v>
      </c>
      <c r="I236">
        <f t="shared" si="41"/>
        <v>0</v>
      </c>
      <c r="J236">
        <f t="shared" si="42"/>
        <v>0</v>
      </c>
      <c r="K236">
        <f t="shared" si="43"/>
        <v>0</v>
      </c>
      <c r="L236">
        <v>0.52381782270245147</v>
      </c>
      <c r="M236">
        <v>0</v>
      </c>
      <c r="N236">
        <f t="shared" si="44"/>
        <v>0</v>
      </c>
      <c r="O236">
        <f t="shared" si="45"/>
        <v>0</v>
      </c>
      <c r="P236">
        <f t="shared" si="46"/>
        <v>6067.5454022337599</v>
      </c>
      <c r="Q236">
        <f>P236-B236</f>
        <v>-346.45459776624011</v>
      </c>
      <c r="R236">
        <f t="shared" si="47"/>
        <v>346.45459776624011</v>
      </c>
      <c r="S236" s="8">
        <f>R236/B236</f>
        <v>5.4015372274125367E-2</v>
      </c>
      <c r="T236">
        <v>1461</v>
      </c>
      <c r="U236">
        <f t="shared" si="48"/>
        <v>24944.731039169288</v>
      </c>
      <c r="V236">
        <f t="shared" si="49"/>
        <v>26298</v>
      </c>
      <c r="W236">
        <f t="shared" si="50"/>
        <v>-692.90919553248023</v>
      </c>
      <c r="X236">
        <f t="shared" si="51"/>
        <v>480123.15325346892</v>
      </c>
      <c r="Y236">
        <f>WEEKDAY(A236,11)</f>
        <v>3</v>
      </c>
    </row>
    <row r="237" spans="1:25" x14ac:dyDescent="0.35">
      <c r="A237" s="1">
        <v>41151</v>
      </c>
      <c r="B237">
        <v>7412</v>
      </c>
      <c r="C237">
        <v>6487.333333333333</v>
      </c>
      <c r="D237">
        <v>7368</v>
      </c>
      <c r="E237">
        <v>8932</v>
      </c>
      <c r="F237">
        <f t="shared" si="39"/>
        <v>0</v>
      </c>
      <c r="G237">
        <f t="shared" si="40"/>
        <v>0</v>
      </c>
      <c r="H237">
        <v>6414</v>
      </c>
      <c r="I237">
        <f t="shared" si="41"/>
        <v>0</v>
      </c>
      <c r="J237">
        <f t="shared" si="42"/>
        <v>0</v>
      </c>
      <c r="K237">
        <f t="shared" si="43"/>
        <v>0</v>
      </c>
      <c r="L237">
        <v>0.61595213198559318</v>
      </c>
      <c r="M237">
        <v>0</v>
      </c>
      <c r="N237">
        <f t="shared" si="44"/>
        <v>1</v>
      </c>
      <c r="O237">
        <f t="shared" si="45"/>
        <v>0</v>
      </c>
      <c r="P237">
        <f t="shared" si="46"/>
        <v>7836.2876595105781</v>
      </c>
      <c r="Q237">
        <f>P237-B237</f>
        <v>424.28765951057812</v>
      </c>
      <c r="R237">
        <f t="shared" si="47"/>
        <v>424.28765951057812</v>
      </c>
      <c r="S237" s="8">
        <f>R237/B237</f>
        <v>5.7243343161168123E-2</v>
      </c>
      <c r="T237">
        <v>188</v>
      </c>
      <c r="U237">
        <f t="shared" si="48"/>
        <v>7637.1778711904062</v>
      </c>
      <c r="V237">
        <f t="shared" si="49"/>
        <v>3384</v>
      </c>
      <c r="W237">
        <f t="shared" si="50"/>
        <v>424.28765951057812</v>
      </c>
      <c r="X237">
        <f t="shared" si="51"/>
        <v>180020.01801296428</v>
      </c>
      <c r="Y237">
        <f>WEEKDAY(A237,11)</f>
        <v>4</v>
      </c>
    </row>
    <row r="238" spans="1:25" x14ac:dyDescent="0.35">
      <c r="A238" s="1">
        <v>41152</v>
      </c>
      <c r="B238">
        <v>8691</v>
      </c>
      <c r="C238">
        <v>6678.333333333333</v>
      </c>
      <c r="D238">
        <v>7084.2</v>
      </c>
      <c r="E238">
        <v>4628.5</v>
      </c>
      <c r="F238">
        <f t="shared" si="39"/>
        <v>0</v>
      </c>
      <c r="G238">
        <f t="shared" si="40"/>
        <v>0</v>
      </c>
      <c r="H238">
        <v>7412</v>
      </c>
      <c r="I238">
        <f t="shared" si="41"/>
        <v>0</v>
      </c>
      <c r="J238">
        <f t="shared" si="42"/>
        <v>0</v>
      </c>
      <c r="K238">
        <f t="shared" si="43"/>
        <v>0</v>
      </c>
      <c r="L238">
        <v>0.64859997676309977</v>
      </c>
      <c r="M238">
        <v>0</v>
      </c>
      <c r="N238">
        <f t="shared" si="44"/>
        <v>0</v>
      </c>
      <c r="O238">
        <f t="shared" si="45"/>
        <v>1</v>
      </c>
      <c r="P238">
        <f t="shared" si="46"/>
        <v>6667.2437800118541</v>
      </c>
      <c r="Q238">
        <f>P238-B238</f>
        <v>-2023.7562199881459</v>
      </c>
      <c r="R238">
        <f t="shared" si="47"/>
        <v>2023.7562199881459</v>
      </c>
      <c r="S238" s="8">
        <f>R238/B238</f>
        <v>0.23285654354943572</v>
      </c>
      <c r="T238">
        <v>387</v>
      </c>
      <c r="U238">
        <f t="shared" si="48"/>
        <v>145710.44783914651</v>
      </c>
      <c r="V238">
        <f t="shared" si="49"/>
        <v>6966</v>
      </c>
      <c r="W238">
        <f t="shared" si="50"/>
        <v>-4047.5124399762917</v>
      </c>
      <c r="X238">
        <f t="shared" si="51"/>
        <v>16382356.951762835</v>
      </c>
      <c r="Y238">
        <f>WEEKDAY(A238,11)</f>
        <v>5</v>
      </c>
    </row>
    <row r="239" spans="1:25" x14ac:dyDescent="0.35">
      <c r="A239" s="1">
        <v>41153</v>
      </c>
      <c r="B239">
        <v>8447</v>
      </c>
      <c r="C239">
        <v>7505.666666666667</v>
      </c>
      <c r="D239">
        <v>7113</v>
      </c>
      <c r="E239">
        <v>8831</v>
      </c>
      <c r="F239">
        <f t="shared" si="39"/>
        <v>0</v>
      </c>
      <c r="G239">
        <f t="shared" si="40"/>
        <v>0</v>
      </c>
      <c r="H239">
        <v>8691</v>
      </c>
      <c r="I239">
        <f t="shared" si="41"/>
        <v>1</v>
      </c>
      <c r="J239">
        <f t="shared" si="42"/>
        <v>0</v>
      </c>
      <c r="K239">
        <f t="shared" si="43"/>
        <v>0</v>
      </c>
      <c r="L239">
        <v>0.47165098175903336</v>
      </c>
      <c r="M239">
        <v>1</v>
      </c>
      <c r="N239">
        <f t="shared" si="44"/>
        <v>0</v>
      </c>
      <c r="O239">
        <f t="shared" si="45"/>
        <v>0</v>
      </c>
      <c r="P239">
        <f t="shared" si="46"/>
        <v>8832.9170423096675</v>
      </c>
      <c r="Q239">
        <f>P239-B239</f>
        <v>385.91704230966752</v>
      </c>
      <c r="R239">
        <f t="shared" si="47"/>
        <v>385.91704230966752</v>
      </c>
      <c r="S239" s="8">
        <f>R239/B239</f>
        <v>4.5686876087328937E-2</v>
      </c>
      <c r="T239">
        <v>1113</v>
      </c>
      <c r="U239">
        <f t="shared" si="48"/>
        <v>6946.5067615740154</v>
      </c>
      <c r="V239">
        <f t="shared" si="49"/>
        <v>20034</v>
      </c>
      <c r="W239">
        <f t="shared" si="50"/>
        <v>385.91704230966752</v>
      </c>
      <c r="X239">
        <f t="shared" si="51"/>
        <v>148931.96354504171</v>
      </c>
      <c r="Y239">
        <f>WEEKDAY(A239,11)</f>
        <v>6</v>
      </c>
    </row>
    <row r="240" spans="1:25" x14ac:dyDescent="0.35">
      <c r="A240" s="1">
        <v>41154</v>
      </c>
      <c r="B240">
        <v>7848</v>
      </c>
      <c r="C240">
        <v>8183.333333333333</v>
      </c>
      <c r="D240">
        <v>7434.6</v>
      </c>
      <c r="E240">
        <v>8547</v>
      </c>
      <c r="F240">
        <f t="shared" si="39"/>
        <v>0</v>
      </c>
      <c r="G240">
        <f t="shared" si="40"/>
        <v>0</v>
      </c>
      <c r="H240">
        <v>8447</v>
      </c>
      <c r="I240">
        <f t="shared" si="41"/>
        <v>0</v>
      </c>
      <c r="J240">
        <f t="shared" si="42"/>
        <v>1</v>
      </c>
      <c r="K240">
        <f t="shared" si="43"/>
        <v>0</v>
      </c>
      <c r="L240">
        <v>0.43040548390844663</v>
      </c>
      <c r="M240">
        <v>1</v>
      </c>
      <c r="N240">
        <f t="shared" si="44"/>
        <v>0</v>
      </c>
      <c r="O240">
        <f t="shared" si="45"/>
        <v>0</v>
      </c>
      <c r="P240">
        <f t="shared" si="46"/>
        <v>8693.6873582163626</v>
      </c>
      <c r="Q240">
        <f>P240-B240</f>
        <v>845.68735821636255</v>
      </c>
      <c r="R240">
        <f t="shared" si="47"/>
        <v>845.68735821636255</v>
      </c>
      <c r="S240" s="8">
        <f>R240/B240</f>
        <v>0.10775832800922051</v>
      </c>
      <c r="T240">
        <v>1581</v>
      </c>
      <c r="U240">
        <f t="shared" si="48"/>
        <v>15222.372447894526</v>
      </c>
      <c r="V240">
        <f t="shared" si="49"/>
        <v>28458</v>
      </c>
      <c r="W240">
        <f t="shared" si="50"/>
        <v>845.68735821636255</v>
      </c>
      <c r="X240">
        <f t="shared" si="51"/>
        <v>715187.10784697032</v>
      </c>
      <c r="Y240">
        <f>WEEKDAY(A240,11)</f>
        <v>7</v>
      </c>
    </row>
    <row r="241" spans="1:25" x14ac:dyDescent="0.35">
      <c r="A241" s="1">
        <v>41155</v>
      </c>
      <c r="B241">
        <v>5397</v>
      </c>
      <c r="C241">
        <v>8328.6666666666661</v>
      </c>
      <c r="D241">
        <v>7762.4</v>
      </c>
      <c r="E241">
        <v>6839</v>
      </c>
      <c r="F241">
        <f t="shared" si="39"/>
        <v>0</v>
      </c>
      <c r="G241">
        <f t="shared" si="40"/>
        <v>0</v>
      </c>
      <c r="H241">
        <v>7848</v>
      </c>
      <c r="I241">
        <f t="shared" si="41"/>
        <v>0</v>
      </c>
      <c r="J241">
        <f t="shared" si="42"/>
        <v>0</v>
      </c>
      <c r="K241">
        <f t="shared" si="43"/>
        <v>1</v>
      </c>
      <c r="L241">
        <v>0.21523178807947019</v>
      </c>
      <c r="M241">
        <v>0</v>
      </c>
      <c r="N241">
        <f t="shared" si="44"/>
        <v>0</v>
      </c>
      <c r="O241">
        <f t="shared" si="45"/>
        <v>0</v>
      </c>
      <c r="P241">
        <f t="shared" si="46"/>
        <v>7720.4164205518182</v>
      </c>
      <c r="Q241">
        <f>P241-B241</f>
        <v>2323.4164205518182</v>
      </c>
      <c r="R241">
        <f t="shared" si="47"/>
        <v>2323.4164205518182</v>
      </c>
      <c r="S241" s="8">
        <f>R241/B241</f>
        <v>0.43050146758417979</v>
      </c>
      <c r="T241">
        <v>2340</v>
      </c>
      <c r="U241">
        <f t="shared" si="48"/>
        <v>41821.495569932726</v>
      </c>
      <c r="V241">
        <f t="shared" si="49"/>
        <v>42120</v>
      </c>
      <c r="W241">
        <f t="shared" si="50"/>
        <v>2323.4164205518182</v>
      </c>
      <c r="X241">
        <f t="shared" si="51"/>
        <v>5398263.8632898238</v>
      </c>
      <c r="Y241">
        <f>WEEKDAY(A241,11)</f>
        <v>1</v>
      </c>
    </row>
    <row r="242" spans="1:25" x14ac:dyDescent="0.35">
      <c r="A242" s="1">
        <v>41156</v>
      </c>
      <c r="B242">
        <v>5752</v>
      </c>
      <c r="C242">
        <v>7230.666666666667</v>
      </c>
      <c r="D242">
        <v>7559</v>
      </c>
      <c r="E242">
        <v>6209</v>
      </c>
      <c r="F242">
        <f t="shared" si="39"/>
        <v>1</v>
      </c>
      <c r="G242">
        <f t="shared" si="40"/>
        <v>0</v>
      </c>
      <c r="H242">
        <v>5397</v>
      </c>
      <c r="I242">
        <f t="shared" si="41"/>
        <v>0</v>
      </c>
      <c r="J242">
        <f t="shared" si="42"/>
        <v>0</v>
      </c>
      <c r="K242">
        <f t="shared" si="43"/>
        <v>0</v>
      </c>
      <c r="L242">
        <v>0.54124549785058673</v>
      </c>
      <c r="M242">
        <v>0</v>
      </c>
      <c r="N242">
        <f t="shared" si="44"/>
        <v>0</v>
      </c>
      <c r="O242">
        <f t="shared" si="45"/>
        <v>0</v>
      </c>
      <c r="P242">
        <f t="shared" si="46"/>
        <v>6805.9555002534898</v>
      </c>
      <c r="Q242">
        <f>P242-B242</f>
        <v>1053.9555002534898</v>
      </c>
      <c r="R242">
        <f t="shared" si="47"/>
        <v>1053.9555002534898</v>
      </c>
      <c r="S242" s="8">
        <f>R242/B242</f>
        <v>0.18323287556562759</v>
      </c>
      <c r="T242">
        <v>1289</v>
      </c>
      <c r="U242">
        <f t="shared" si="48"/>
        <v>18971.199004562819</v>
      </c>
      <c r="V242">
        <f t="shared" si="49"/>
        <v>23202</v>
      </c>
      <c r="W242">
        <f t="shared" si="50"/>
        <v>1053.9555002534898</v>
      </c>
      <c r="X242">
        <f t="shared" si="51"/>
        <v>1110822.1965145841</v>
      </c>
      <c r="Y242">
        <f>WEEKDAY(A242,11)</f>
        <v>2</v>
      </c>
    </row>
    <row r="243" spans="1:25" x14ac:dyDescent="0.35">
      <c r="A243" s="1">
        <v>41157</v>
      </c>
      <c r="B243">
        <v>5373</v>
      </c>
      <c r="C243">
        <v>6332.333333333333</v>
      </c>
      <c r="D243">
        <v>7227</v>
      </c>
      <c r="E243">
        <v>6414</v>
      </c>
      <c r="F243">
        <f t="shared" si="39"/>
        <v>0</v>
      </c>
      <c r="G243">
        <f t="shared" si="40"/>
        <v>1</v>
      </c>
      <c r="H243">
        <v>5752</v>
      </c>
      <c r="I243">
        <f t="shared" si="41"/>
        <v>0</v>
      </c>
      <c r="J243">
        <f t="shared" si="42"/>
        <v>0</v>
      </c>
      <c r="K243">
        <f t="shared" si="43"/>
        <v>0</v>
      </c>
      <c r="L243">
        <v>0.45596607412571161</v>
      </c>
      <c r="M243">
        <v>0</v>
      </c>
      <c r="N243">
        <f t="shared" si="44"/>
        <v>0</v>
      </c>
      <c r="O243">
        <f t="shared" si="45"/>
        <v>0</v>
      </c>
      <c r="P243">
        <f t="shared" si="46"/>
        <v>6587.3014025271214</v>
      </c>
      <c r="Q243">
        <f>P243-B243</f>
        <v>1214.3014025271214</v>
      </c>
      <c r="R243">
        <f t="shared" si="47"/>
        <v>1214.3014025271214</v>
      </c>
      <c r="S243" s="8">
        <f>R243/B243</f>
        <v>0.22600063326393474</v>
      </c>
      <c r="T243">
        <v>2262</v>
      </c>
      <c r="U243">
        <f t="shared" si="48"/>
        <v>21857.425245488186</v>
      </c>
      <c r="V243">
        <f t="shared" si="49"/>
        <v>40716</v>
      </c>
      <c r="W243">
        <f t="shared" si="50"/>
        <v>1214.3014025271214</v>
      </c>
      <c r="X243">
        <f t="shared" si="51"/>
        <v>1474527.896179334</v>
      </c>
      <c r="Y243">
        <f>WEEKDAY(A243,11)</f>
        <v>3</v>
      </c>
    </row>
    <row r="244" spans="1:25" x14ac:dyDescent="0.35">
      <c r="A244" s="1">
        <v>41158</v>
      </c>
      <c r="B244">
        <v>5436</v>
      </c>
      <c r="C244">
        <v>5507.333333333333</v>
      </c>
      <c r="D244">
        <v>6563.4</v>
      </c>
      <c r="E244">
        <v>7412</v>
      </c>
      <c r="F244">
        <f t="shared" si="39"/>
        <v>0</v>
      </c>
      <c r="G244">
        <f t="shared" si="40"/>
        <v>0</v>
      </c>
      <c r="H244">
        <v>5373</v>
      </c>
      <c r="I244">
        <f t="shared" si="41"/>
        <v>0</v>
      </c>
      <c r="J244">
        <f t="shared" si="42"/>
        <v>0</v>
      </c>
      <c r="K244">
        <f t="shared" si="43"/>
        <v>0</v>
      </c>
      <c r="L244">
        <v>0.50731962356221683</v>
      </c>
      <c r="M244">
        <v>0</v>
      </c>
      <c r="N244">
        <f t="shared" si="44"/>
        <v>1</v>
      </c>
      <c r="O244">
        <f t="shared" si="45"/>
        <v>0</v>
      </c>
      <c r="P244">
        <f t="shared" si="46"/>
        <v>6793.4529245308095</v>
      </c>
      <c r="Q244">
        <f>P244-B244</f>
        <v>1357.4529245308095</v>
      </c>
      <c r="R244">
        <f t="shared" si="47"/>
        <v>1357.4529245308095</v>
      </c>
      <c r="S244" s="8">
        <f>R244/B244</f>
        <v>0.24971540186365149</v>
      </c>
      <c r="T244">
        <v>2233</v>
      </c>
      <c r="U244">
        <f t="shared" si="48"/>
        <v>24434.15264155457</v>
      </c>
      <c r="V244">
        <f t="shared" si="49"/>
        <v>40194</v>
      </c>
      <c r="W244">
        <f t="shared" si="50"/>
        <v>1357.4529245308095</v>
      </c>
      <c r="X244">
        <f t="shared" si="51"/>
        <v>1842678.4423172474</v>
      </c>
      <c r="Y244">
        <f>WEEKDAY(A244,11)</f>
        <v>4</v>
      </c>
    </row>
    <row r="245" spans="1:25" x14ac:dyDescent="0.35">
      <c r="A245" s="1">
        <v>41159</v>
      </c>
      <c r="B245">
        <v>7263</v>
      </c>
      <c r="C245">
        <v>5520.333333333333</v>
      </c>
      <c r="D245">
        <v>5961.2</v>
      </c>
      <c r="E245">
        <v>8691</v>
      </c>
      <c r="F245">
        <f t="shared" si="39"/>
        <v>0</v>
      </c>
      <c r="G245">
        <f t="shared" si="40"/>
        <v>0</v>
      </c>
      <c r="H245">
        <v>5436</v>
      </c>
      <c r="I245">
        <f t="shared" si="41"/>
        <v>0</v>
      </c>
      <c r="J245">
        <f t="shared" si="42"/>
        <v>0</v>
      </c>
      <c r="K245">
        <f t="shared" si="43"/>
        <v>0</v>
      </c>
      <c r="L245">
        <v>0.71226908330428718</v>
      </c>
      <c r="M245">
        <v>0</v>
      </c>
      <c r="N245">
        <f t="shared" si="44"/>
        <v>0</v>
      </c>
      <c r="O245">
        <f t="shared" si="45"/>
        <v>1</v>
      </c>
      <c r="P245">
        <f t="shared" si="46"/>
        <v>6911.9177545773737</v>
      </c>
      <c r="Q245">
        <f>P245-B245</f>
        <v>-351.08224542262633</v>
      </c>
      <c r="R245">
        <f t="shared" si="47"/>
        <v>351.08224542262633</v>
      </c>
      <c r="S245" s="8">
        <f>R245/B245</f>
        <v>4.8338461437784155E-2</v>
      </c>
      <c r="T245">
        <v>603</v>
      </c>
      <c r="U245">
        <f t="shared" si="48"/>
        <v>25277.921670429096</v>
      </c>
      <c r="V245">
        <f t="shared" si="49"/>
        <v>10854</v>
      </c>
      <c r="W245">
        <f t="shared" si="50"/>
        <v>-702.16449084525266</v>
      </c>
      <c r="X245">
        <f t="shared" si="51"/>
        <v>493034.97220397292</v>
      </c>
      <c r="Y245">
        <f>WEEKDAY(A245,11)</f>
        <v>5</v>
      </c>
    </row>
    <row r="246" spans="1:25" x14ac:dyDescent="0.35">
      <c r="A246" s="1">
        <v>41160</v>
      </c>
      <c r="B246">
        <v>7986</v>
      </c>
      <c r="C246">
        <v>6024</v>
      </c>
      <c r="D246">
        <v>5844.2</v>
      </c>
      <c r="E246">
        <v>8447</v>
      </c>
      <c r="F246">
        <f t="shared" si="39"/>
        <v>0</v>
      </c>
      <c r="G246">
        <f t="shared" si="40"/>
        <v>0</v>
      </c>
      <c r="H246">
        <v>7263</v>
      </c>
      <c r="I246">
        <f t="shared" si="41"/>
        <v>1</v>
      </c>
      <c r="J246">
        <f t="shared" si="42"/>
        <v>0</v>
      </c>
      <c r="K246">
        <f t="shared" si="43"/>
        <v>0</v>
      </c>
      <c r="L246">
        <v>0.58400139421401187</v>
      </c>
      <c r="M246">
        <v>1</v>
      </c>
      <c r="N246">
        <f t="shared" si="44"/>
        <v>0</v>
      </c>
      <c r="O246">
        <f t="shared" si="45"/>
        <v>0</v>
      </c>
      <c r="P246">
        <f t="shared" si="46"/>
        <v>7827.8893724195204</v>
      </c>
      <c r="Q246">
        <f>P246-B246</f>
        <v>-158.11062758047956</v>
      </c>
      <c r="R246">
        <f t="shared" si="47"/>
        <v>158.11062758047956</v>
      </c>
      <c r="S246" s="8">
        <f>R246/B246</f>
        <v>1.979847578017525E-2</v>
      </c>
      <c r="T246">
        <v>980</v>
      </c>
      <c r="U246">
        <f t="shared" si="48"/>
        <v>11383.965185794528</v>
      </c>
      <c r="V246">
        <f t="shared" si="49"/>
        <v>17640</v>
      </c>
      <c r="W246">
        <f t="shared" si="50"/>
        <v>-316.22125516095912</v>
      </c>
      <c r="X246">
        <f t="shared" si="51"/>
        <v>99995.882215572419</v>
      </c>
      <c r="Y246">
        <f>WEEKDAY(A246,11)</f>
        <v>6</v>
      </c>
    </row>
    <row r="247" spans="1:25" x14ac:dyDescent="0.35">
      <c r="A247" s="1">
        <v>41161</v>
      </c>
      <c r="B247">
        <v>7444</v>
      </c>
      <c r="C247">
        <v>6895</v>
      </c>
      <c r="D247">
        <v>6362</v>
      </c>
      <c r="E247">
        <v>7848</v>
      </c>
      <c r="F247">
        <f t="shared" si="39"/>
        <v>0</v>
      </c>
      <c r="G247">
        <f t="shared" si="40"/>
        <v>0</v>
      </c>
      <c r="H247">
        <v>7986</v>
      </c>
      <c r="I247">
        <f t="shared" si="41"/>
        <v>0</v>
      </c>
      <c r="J247">
        <f t="shared" si="42"/>
        <v>1</v>
      </c>
      <c r="K247">
        <f t="shared" si="43"/>
        <v>0</v>
      </c>
      <c r="L247">
        <v>0.437028000464738</v>
      </c>
      <c r="M247">
        <v>1</v>
      </c>
      <c r="N247">
        <f t="shared" si="44"/>
        <v>0</v>
      </c>
      <c r="O247">
        <f t="shared" si="45"/>
        <v>0</v>
      </c>
      <c r="P247">
        <f t="shared" si="46"/>
        <v>7901.2854872399212</v>
      </c>
      <c r="Q247">
        <f>P247-B247</f>
        <v>457.28548723992117</v>
      </c>
      <c r="R247">
        <f t="shared" si="47"/>
        <v>457.28548723992117</v>
      </c>
      <c r="S247" s="8">
        <f>R247/B247</f>
        <v>6.1430076200956633E-2</v>
      </c>
      <c r="T247">
        <v>1321</v>
      </c>
      <c r="U247">
        <f t="shared" si="48"/>
        <v>8231.138770318581</v>
      </c>
      <c r="V247">
        <f t="shared" si="49"/>
        <v>23778</v>
      </c>
      <c r="W247">
        <f t="shared" si="50"/>
        <v>457.28548723992117</v>
      </c>
      <c r="X247">
        <f t="shared" si="51"/>
        <v>209110.01684025209</v>
      </c>
      <c r="Y247">
        <f>WEEKDAY(A247,11)</f>
        <v>7</v>
      </c>
    </row>
    <row r="248" spans="1:25" x14ac:dyDescent="0.35">
      <c r="A248" s="1">
        <v>41162</v>
      </c>
      <c r="B248">
        <v>5029</v>
      </c>
      <c r="C248">
        <v>7564.333333333333</v>
      </c>
      <c r="D248">
        <v>6700.4</v>
      </c>
      <c r="E248">
        <v>5397</v>
      </c>
      <c r="F248">
        <f t="shared" si="39"/>
        <v>0</v>
      </c>
      <c r="G248">
        <f t="shared" si="40"/>
        <v>0</v>
      </c>
      <c r="H248">
        <v>7444</v>
      </c>
      <c r="I248">
        <f t="shared" si="41"/>
        <v>0</v>
      </c>
      <c r="J248">
        <f t="shared" si="42"/>
        <v>0</v>
      </c>
      <c r="K248">
        <f t="shared" si="43"/>
        <v>1</v>
      </c>
      <c r="L248">
        <v>0.21941443011502265</v>
      </c>
      <c r="M248">
        <v>0</v>
      </c>
      <c r="N248">
        <f t="shared" si="44"/>
        <v>0</v>
      </c>
      <c r="O248">
        <f t="shared" si="45"/>
        <v>0</v>
      </c>
      <c r="P248">
        <f t="shared" si="46"/>
        <v>6727.2094761464859</v>
      </c>
      <c r="Q248">
        <f>P248-B248</f>
        <v>1698.2094761464859</v>
      </c>
      <c r="R248">
        <f t="shared" si="47"/>
        <v>1698.2094761464859</v>
      </c>
      <c r="S248" s="8">
        <f>R248/B248</f>
        <v>0.33768333190425254</v>
      </c>
      <c r="T248">
        <v>1989</v>
      </c>
      <c r="U248">
        <f t="shared" si="48"/>
        <v>30567.770570636749</v>
      </c>
      <c r="V248">
        <f t="shared" si="49"/>
        <v>35802</v>
      </c>
      <c r="W248">
        <f t="shared" si="50"/>
        <v>1698.2094761464859</v>
      </c>
      <c r="X248">
        <f t="shared" si="51"/>
        <v>2883915.4248737223</v>
      </c>
      <c r="Y248">
        <f>WEEKDAY(A248,11)</f>
        <v>1</v>
      </c>
    </row>
    <row r="249" spans="1:25" x14ac:dyDescent="0.35">
      <c r="A249" s="1">
        <v>41163</v>
      </c>
      <c r="B249">
        <v>5327</v>
      </c>
      <c r="C249">
        <v>6819.666666666667</v>
      </c>
      <c r="D249">
        <v>6631.6</v>
      </c>
      <c r="E249">
        <v>5752</v>
      </c>
      <c r="F249">
        <f t="shared" si="39"/>
        <v>1</v>
      </c>
      <c r="G249">
        <f t="shared" si="40"/>
        <v>0</v>
      </c>
      <c r="H249">
        <v>5029</v>
      </c>
      <c r="I249">
        <f t="shared" si="41"/>
        <v>0</v>
      </c>
      <c r="J249">
        <f t="shared" si="42"/>
        <v>0</v>
      </c>
      <c r="K249">
        <f t="shared" si="43"/>
        <v>0</v>
      </c>
      <c r="L249">
        <v>0.53462298129429531</v>
      </c>
      <c r="M249">
        <v>0</v>
      </c>
      <c r="N249">
        <f t="shared" si="44"/>
        <v>0</v>
      </c>
      <c r="O249">
        <f t="shared" si="45"/>
        <v>0</v>
      </c>
      <c r="P249">
        <f t="shared" si="46"/>
        <v>6170.9915028505575</v>
      </c>
      <c r="Q249">
        <f>P249-B249</f>
        <v>843.99150285055748</v>
      </c>
      <c r="R249">
        <f t="shared" si="47"/>
        <v>843.99150285055748</v>
      </c>
      <c r="S249" s="8">
        <f>R249/B249</f>
        <v>0.15843655018782757</v>
      </c>
      <c r="T249">
        <v>1892</v>
      </c>
      <c r="U249">
        <f t="shared" si="48"/>
        <v>15191.847051310035</v>
      </c>
      <c r="V249">
        <f t="shared" si="49"/>
        <v>34056</v>
      </c>
      <c r="W249">
        <f t="shared" si="50"/>
        <v>843.99150285055748</v>
      </c>
      <c r="X249">
        <f t="shared" si="51"/>
        <v>712321.65688394255</v>
      </c>
      <c r="Y249">
        <f>WEEKDAY(A249,11)</f>
        <v>2</v>
      </c>
    </row>
    <row r="250" spans="1:25" x14ac:dyDescent="0.35">
      <c r="A250" s="1">
        <v>41164</v>
      </c>
      <c r="B250">
        <v>5012</v>
      </c>
      <c r="C250">
        <v>5933.333333333333</v>
      </c>
      <c r="D250">
        <v>6609.8</v>
      </c>
      <c r="E250">
        <v>5373</v>
      </c>
      <c r="F250">
        <f t="shared" si="39"/>
        <v>0</v>
      </c>
      <c r="G250">
        <f t="shared" si="40"/>
        <v>1</v>
      </c>
      <c r="H250">
        <v>5327</v>
      </c>
      <c r="I250">
        <f t="shared" si="41"/>
        <v>0</v>
      </c>
      <c r="J250">
        <f t="shared" si="42"/>
        <v>0</v>
      </c>
      <c r="K250">
        <f t="shared" si="43"/>
        <v>0</v>
      </c>
      <c r="L250">
        <v>0.46340188218891598</v>
      </c>
      <c r="M250">
        <v>0</v>
      </c>
      <c r="N250">
        <f t="shared" si="44"/>
        <v>0</v>
      </c>
      <c r="O250">
        <f t="shared" si="45"/>
        <v>0</v>
      </c>
      <c r="P250">
        <f t="shared" si="46"/>
        <v>5907.80391811959</v>
      </c>
      <c r="Q250">
        <f>P250-B250</f>
        <v>895.80391811958998</v>
      </c>
      <c r="R250">
        <f t="shared" si="47"/>
        <v>895.80391811958998</v>
      </c>
      <c r="S250" s="8">
        <f>R250/B250</f>
        <v>0.1787318272385455</v>
      </c>
      <c r="T250">
        <v>2102</v>
      </c>
      <c r="U250">
        <f t="shared" si="48"/>
        <v>16124.47052615262</v>
      </c>
      <c r="V250">
        <f t="shared" si="49"/>
        <v>37836</v>
      </c>
      <c r="W250">
        <f t="shared" si="50"/>
        <v>895.80391811958998</v>
      </c>
      <c r="X250">
        <f t="shared" si="51"/>
        <v>802464.65971840906</v>
      </c>
      <c r="Y250">
        <f>WEEKDAY(A250,11)</f>
        <v>3</v>
      </c>
    </row>
    <row r="251" spans="1:25" x14ac:dyDescent="0.35">
      <c r="A251" s="1">
        <v>41165</v>
      </c>
      <c r="B251">
        <v>6084</v>
      </c>
      <c r="C251">
        <v>5122.666666666667</v>
      </c>
      <c r="D251">
        <v>6159.6</v>
      </c>
      <c r="E251">
        <v>5436</v>
      </c>
      <c r="F251">
        <f t="shared" si="39"/>
        <v>0</v>
      </c>
      <c r="G251">
        <f t="shared" si="40"/>
        <v>0</v>
      </c>
      <c r="H251">
        <v>5012</v>
      </c>
      <c r="I251">
        <f t="shared" si="41"/>
        <v>0</v>
      </c>
      <c r="J251">
        <f t="shared" si="42"/>
        <v>0</v>
      </c>
      <c r="K251">
        <f t="shared" si="43"/>
        <v>0</v>
      </c>
      <c r="L251">
        <v>0.6245497850586732</v>
      </c>
      <c r="M251">
        <v>0</v>
      </c>
      <c r="N251">
        <f t="shared" si="44"/>
        <v>1</v>
      </c>
      <c r="O251">
        <f t="shared" si="45"/>
        <v>0</v>
      </c>
      <c r="P251">
        <f t="shared" si="46"/>
        <v>5949.7377187549355</v>
      </c>
      <c r="Q251">
        <f>P251-B251</f>
        <v>-134.26228124506451</v>
      </c>
      <c r="R251">
        <f t="shared" si="47"/>
        <v>134.26228124506451</v>
      </c>
      <c r="S251" s="8">
        <f>R251/B251</f>
        <v>2.2068093564277535E-2</v>
      </c>
      <c r="T251">
        <v>1186</v>
      </c>
      <c r="U251">
        <f t="shared" si="48"/>
        <v>9666.884249644645</v>
      </c>
      <c r="V251">
        <f t="shared" si="49"/>
        <v>21348</v>
      </c>
      <c r="W251">
        <f t="shared" si="50"/>
        <v>-268.52456249012903</v>
      </c>
      <c r="X251">
        <f t="shared" si="51"/>
        <v>72105.440660515203</v>
      </c>
      <c r="Y251">
        <f>WEEKDAY(A251,11)</f>
        <v>4</v>
      </c>
    </row>
    <row r="252" spans="1:25" x14ac:dyDescent="0.35">
      <c r="A252" s="1">
        <v>41166</v>
      </c>
      <c r="B252">
        <v>6172</v>
      </c>
      <c r="C252">
        <v>5474.333333333333</v>
      </c>
      <c r="D252">
        <v>5779.2</v>
      </c>
      <c r="E252">
        <v>7263</v>
      </c>
      <c r="F252">
        <f t="shared" si="39"/>
        <v>0</v>
      </c>
      <c r="G252">
        <f t="shared" si="40"/>
        <v>0</v>
      </c>
      <c r="H252">
        <v>6084</v>
      </c>
      <c r="I252">
        <f t="shared" si="41"/>
        <v>0</v>
      </c>
      <c r="J252">
        <f t="shared" si="42"/>
        <v>0</v>
      </c>
      <c r="K252">
        <f t="shared" si="43"/>
        <v>0</v>
      </c>
      <c r="L252">
        <v>0.51022423608690604</v>
      </c>
      <c r="M252">
        <v>0</v>
      </c>
      <c r="N252">
        <f t="shared" si="44"/>
        <v>0</v>
      </c>
      <c r="O252">
        <f t="shared" si="45"/>
        <v>1</v>
      </c>
      <c r="P252">
        <f t="shared" si="46"/>
        <v>6555.4119344651663</v>
      </c>
      <c r="Q252">
        <f>P252-B252</f>
        <v>383.41193446516627</v>
      </c>
      <c r="R252">
        <f t="shared" si="47"/>
        <v>383.41193446516627</v>
      </c>
      <c r="S252" s="8">
        <f>R252/B252</f>
        <v>6.212118186409045E-2</v>
      </c>
      <c r="T252">
        <v>1219</v>
      </c>
      <c r="U252">
        <f t="shared" si="48"/>
        <v>6901.4148203729928</v>
      </c>
      <c r="V252">
        <f t="shared" si="49"/>
        <v>21942</v>
      </c>
      <c r="W252">
        <f t="shared" si="50"/>
        <v>383.41193446516627</v>
      </c>
      <c r="X252">
        <f t="shared" si="51"/>
        <v>147004.71149032094</v>
      </c>
      <c r="Y252">
        <f>WEEKDAY(A252,11)</f>
        <v>5</v>
      </c>
    </row>
    <row r="253" spans="1:25" x14ac:dyDescent="0.35">
      <c r="A253" s="1">
        <v>41167</v>
      </c>
      <c r="B253">
        <v>7222</v>
      </c>
      <c r="C253">
        <v>5756</v>
      </c>
      <c r="D253">
        <v>5524.8</v>
      </c>
      <c r="E253">
        <v>7986</v>
      </c>
      <c r="F253">
        <f t="shared" si="39"/>
        <v>0</v>
      </c>
      <c r="G253">
        <f t="shared" si="40"/>
        <v>0</v>
      </c>
      <c r="H253">
        <v>6172</v>
      </c>
      <c r="I253">
        <f t="shared" si="41"/>
        <v>1</v>
      </c>
      <c r="J253">
        <f t="shared" si="42"/>
        <v>0</v>
      </c>
      <c r="K253">
        <f t="shared" si="43"/>
        <v>0</v>
      </c>
      <c r="L253">
        <v>0.62199372603694669</v>
      </c>
      <c r="M253">
        <v>1</v>
      </c>
      <c r="N253">
        <f t="shared" si="44"/>
        <v>0</v>
      </c>
      <c r="O253">
        <f t="shared" si="45"/>
        <v>0</v>
      </c>
      <c r="P253">
        <f t="shared" si="46"/>
        <v>7303.8607244964542</v>
      </c>
      <c r="Q253">
        <f>P253-B253</f>
        <v>81.860724496454168</v>
      </c>
      <c r="R253">
        <f t="shared" si="47"/>
        <v>81.860724496454168</v>
      </c>
      <c r="S253" s="8">
        <f>R253/B253</f>
        <v>1.1334910619835803E-2</v>
      </c>
      <c r="T253">
        <v>1451</v>
      </c>
      <c r="U253">
        <f t="shared" si="48"/>
        <v>1473.493040936175</v>
      </c>
      <c r="V253">
        <f t="shared" si="49"/>
        <v>26118</v>
      </c>
      <c r="W253">
        <f t="shared" si="50"/>
        <v>81.860724496454168</v>
      </c>
      <c r="X253">
        <f t="shared" si="51"/>
        <v>6701.1782150843719</v>
      </c>
      <c r="Y253">
        <f>WEEKDAY(A253,11)</f>
        <v>6</v>
      </c>
    </row>
    <row r="254" spans="1:25" x14ac:dyDescent="0.35">
      <c r="A254" s="1">
        <v>41168</v>
      </c>
      <c r="B254">
        <v>6819</v>
      </c>
      <c r="C254">
        <v>6492.666666666667</v>
      </c>
      <c r="D254">
        <v>5963.4</v>
      </c>
      <c r="E254">
        <v>7444</v>
      </c>
      <c r="F254">
        <f t="shared" si="39"/>
        <v>0</v>
      </c>
      <c r="G254">
        <f t="shared" si="40"/>
        <v>0</v>
      </c>
      <c r="H254">
        <v>7222</v>
      </c>
      <c r="I254">
        <f t="shared" si="41"/>
        <v>0</v>
      </c>
      <c r="J254">
        <f t="shared" si="42"/>
        <v>1</v>
      </c>
      <c r="K254">
        <f t="shared" si="43"/>
        <v>0</v>
      </c>
      <c r="L254">
        <v>0.45317764610201</v>
      </c>
      <c r="M254">
        <v>1</v>
      </c>
      <c r="N254">
        <f t="shared" si="44"/>
        <v>0</v>
      </c>
      <c r="O254">
        <f t="shared" si="45"/>
        <v>0</v>
      </c>
      <c r="P254">
        <f t="shared" si="46"/>
        <v>7431.5860614564417</v>
      </c>
      <c r="Q254">
        <f>P254-B254</f>
        <v>612.58606145644171</v>
      </c>
      <c r="R254">
        <f t="shared" si="47"/>
        <v>612.58606145644171</v>
      </c>
      <c r="S254" s="8">
        <f>R254/B254</f>
        <v>8.983517545922301E-2</v>
      </c>
      <c r="T254">
        <v>1712</v>
      </c>
      <c r="U254">
        <f t="shared" si="48"/>
        <v>11026.549106215951</v>
      </c>
      <c r="V254">
        <f t="shared" si="49"/>
        <v>30816</v>
      </c>
      <c r="W254">
        <f t="shared" si="50"/>
        <v>612.58606145644171</v>
      </c>
      <c r="X254">
        <f t="shared" si="51"/>
        <v>375261.68269071536</v>
      </c>
      <c r="Y254">
        <f>WEEKDAY(A254,11)</f>
        <v>7</v>
      </c>
    </row>
    <row r="255" spans="1:25" x14ac:dyDescent="0.35">
      <c r="A255" s="1">
        <v>41169</v>
      </c>
      <c r="B255">
        <v>5059</v>
      </c>
      <c r="C255">
        <v>6737.666666666667</v>
      </c>
      <c r="D255">
        <v>6261.8</v>
      </c>
      <c r="E255">
        <v>5029</v>
      </c>
      <c r="F255">
        <f t="shared" si="39"/>
        <v>0</v>
      </c>
      <c r="G255">
        <f t="shared" si="40"/>
        <v>0</v>
      </c>
      <c r="H255">
        <v>6819</v>
      </c>
      <c r="I255">
        <f t="shared" si="41"/>
        <v>0</v>
      </c>
      <c r="J255">
        <f t="shared" si="42"/>
        <v>0</v>
      </c>
      <c r="K255">
        <f t="shared" si="43"/>
        <v>1</v>
      </c>
      <c r="L255">
        <v>0.29551527826187984</v>
      </c>
      <c r="M255">
        <v>0</v>
      </c>
      <c r="N255">
        <f t="shared" si="44"/>
        <v>0</v>
      </c>
      <c r="O255">
        <f t="shared" si="45"/>
        <v>0</v>
      </c>
      <c r="P255">
        <f t="shared" si="46"/>
        <v>6281.2073320276113</v>
      </c>
      <c r="Q255">
        <f>P255-B255</f>
        <v>1222.2073320276113</v>
      </c>
      <c r="R255">
        <f t="shared" si="47"/>
        <v>1222.2073320276113</v>
      </c>
      <c r="S255" s="8">
        <f>R255/B255</f>
        <v>0.24159069619047466</v>
      </c>
      <c r="T255">
        <v>1575</v>
      </c>
      <c r="U255">
        <f t="shared" si="48"/>
        <v>21999.731976497002</v>
      </c>
      <c r="V255">
        <f t="shared" si="49"/>
        <v>28350</v>
      </c>
      <c r="W255">
        <f t="shared" si="50"/>
        <v>1222.2073320276113</v>
      </c>
      <c r="X255">
        <f t="shared" si="51"/>
        <v>1493790.7624620516</v>
      </c>
      <c r="Y255">
        <f>WEEKDAY(A255,11)</f>
        <v>1</v>
      </c>
    </row>
    <row r="256" spans="1:25" x14ac:dyDescent="0.35">
      <c r="A256" s="1">
        <v>41170</v>
      </c>
      <c r="B256">
        <v>4676</v>
      </c>
      <c r="C256">
        <v>6366.666666666667</v>
      </c>
      <c r="D256">
        <v>6271.2</v>
      </c>
      <c r="E256">
        <v>5327</v>
      </c>
      <c r="F256">
        <f t="shared" si="39"/>
        <v>1</v>
      </c>
      <c r="G256">
        <f t="shared" si="40"/>
        <v>0</v>
      </c>
      <c r="H256">
        <v>5059</v>
      </c>
      <c r="I256">
        <f t="shared" si="41"/>
        <v>0</v>
      </c>
      <c r="J256">
        <f t="shared" si="42"/>
        <v>0</v>
      </c>
      <c r="K256">
        <f t="shared" si="43"/>
        <v>0</v>
      </c>
      <c r="L256">
        <v>0.45550133612176136</v>
      </c>
      <c r="M256">
        <v>0</v>
      </c>
      <c r="N256">
        <f t="shared" si="44"/>
        <v>0</v>
      </c>
      <c r="O256">
        <f t="shared" si="45"/>
        <v>0</v>
      </c>
      <c r="P256">
        <f t="shared" si="46"/>
        <v>5890.3029508856798</v>
      </c>
      <c r="Q256">
        <f>P256-B256</f>
        <v>1214.3029508856798</v>
      </c>
      <c r="R256">
        <f t="shared" si="47"/>
        <v>1214.3029508856798</v>
      </c>
      <c r="S256" s="8">
        <f>R256/B256</f>
        <v>0.25968839839300251</v>
      </c>
      <c r="T256">
        <v>2240</v>
      </c>
      <c r="U256">
        <f t="shared" si="48"/>
        <v>21857.453115942237</v>
      </c>
      <c r="V256">
        <f t="shared" si="49"/>
        <v>40320</v>
      </c>
      <c r="W256">
        <f t="shared" si="50"/>
        <v>1214.3029508856798</v>
      </c>
      <c r="X256">
        <f t="shared" si="51"/>
        <v>1474531.6565296696</v>
      </c>
      <c r="Y256">
        <f>WEEKDAY(A256,11)</f>
        <v>2</v>
      </c>
    </row>
    <row r="257" spans="1:25" x14ac:dyDescent="0.35">
      <c r="A257" s="1">
        <v>41171</v>
      </c>
      <c r="B257">
        <v>3000</v>
      </c>
      <c r="C257">
        <v>5518</v>
      </c>
      <c r="D257">
        <v>5989.6</v>
      </c>
      <c r="E257">
        <v>5012</v>
      </c>
      <c r="F257">
        <f t="shared" si="39"/>
        <v>0</v>
      </c>
      <c r="G257">
        <f t="shared" si="40"/>
        <v>1</v>
      </c>
      <c r="H257">
        <v>4676</v>
      </c>
      <c r="I257">
        <f t="shared" si="41"/>
        <v>0</v>
      </c>
      <c r="J257">
        <f t="shared" si="42"/>
        <v>0</v>
      </c>
      <c r="K257">
        <f t="shared" si="43"/>
        <v>0</v>
      </c>
      <c r="L257">
        <v>0.30527477634483557</v>
      </c>
      <c r="M257">
        <v>0</v>
      </c>
      <c r="N257">
        <f t="shared" si="44"/>
        <v>0</v>
      </c>
      <c r="O257">
        <f t="shared" si="45"/>
        <v>0</v>
      </c>
      <c r="P257">
        <f t="shared" si="46"/>
        <v>5376.1457612802433</v>
      </c>
      <c r="Q257">
        <f>P257-B257</f>
        <v>2376.1457612802433</v>
      </c>
      <c r="R257">
        <f t="shared" si="47"/>
        <v>2376.1457612802433</v>
      </c>
      <c r="S257" s="8">
        <f>R257/B257</f>
        <v>0.79204858709341441</v>
      </c>
      <c r="T257">
        <v>272</v>
      </c>
      <c r="U257">
        <f t="shared" si="48"/>
        <v>42770.623703044381</v>
      </c>
      <c r="V257">
        <f t="shared" si="49"/>
        <v>4896</v>
      </c>
      <c r="W257">
        <f t="shared" si="50"/>
        <v>2376.1457612802433</v>
      </c>
      <c r="X257">
        <f t="shared" si="51"/>
        <v>5646068.6788500668</v>
      </c>
      <c r="Y257">
        <f>WEEKDAY(A257,11)</f>
        <v>3</v>
      </c>
    </row>
    <row r="258" spans="1:25" x14ac:dyDescent="0.35">
      <c r="A258" s="1">
        <v>41172</v>
      </c>
      <c r="B258">
        <v>5739</v>
      </c>
      <c r="C258">
        <v>4245</v>
      </c>
      <c r="D258">
        <v>5355.2</v>
      </c>
      <c r="E258">
        <v>6084</v>
      </c>
      <c r="F258">
        <f t="shared" si="39"/>
        <v>0</v>
      </c>
      <c r="G258">
        <f t="shared" si="40"/>
        <v>0</v>
      </c>
      <c r="H258">
        <v>3000</v>
      </c>
      <c r="I258">
        <f t="shared" si="41"/>
        <v>0</v>
      </c>
      <c r="J258">
        <f t="shared" si="42"/>
        <v>0</v>
      </c>
      <c r="K258">
        <f t="shared" si="43"/>
        <v>0</v>
      </c>
      <c r="L258">
        <v>0.81822934820494941</v>
      </c>
      <c r="M258">
        <v>0</v>
      </c>
      <c r="N258">
        <f t="shared" si="44"/>
        <v>1</v>
      </c>
      <c r="O258">
        <f t="shared" si="45"/>
        <v>0</v>
      </c>
      <c r="P258">
        <f t="shared" si="46"/>
        <v>5326.5177412443072</v>
      </c>
      <c r="Q258">
        <f>P258-B258</f>
        <v>-412.48225875569278</v>
      </c>
      <c r="R258">
        <f t="shared" si="47"/>
        <v>412.48225875569278</v>
      </c>
      <c r="S258" s="8">
        <f>R258/B258</f>
        <v>7.1873542212178565E-2</v>
      </c>
      <c r="T258">
        <v>1134</v>
      </c>
      <c r="U258">
        <f t="shared" si="48"/>
        <v>29698.72263040988</v>
      </c>
      <c r="V258">
        <f t="shared" si="49"/>
        <v>20412</v>
      </c>
      <c r="W258">
        <f t="shared" si="50"/>
        <v>-824.96451751138557</v>
      </c>
      <c r="X258">
        <f t="shared" si="51"/>
        <v>680566.45515279321</v>
      </c>
      <c r="Y258">
        <f>WEEKDAY(A258,11)</f>
        <v>4</v>
      </c>
    </row>
    <row r="259" spans="1:25" x14ac:dyDescent="0.35">
      <c r="A259" s="1">
        <v>41173</v>
      </c>
      <c r="B259">
        <v>4628.5</v>
      </c>
      <c r="C259">
        <v>4471.666666666667</v>
      </c>
      <c r="D259">
        <v>5058.6000000000004</v>
      </c>
      <c r="E259">
        <v>6172</v>
      </c>
      <c r="F259">
        <f t="shared" ref="F259:F322" si="52">IF(Y259=2,1,0)</f>
        <v>0</v>
      </c>
      <c r="G259">
        <f t="shared" ref="G259:G322" si="53">IF(Y259=3,1,0)</f>
        <v>0</v>
      </c>
      <c r="H259">
        <v>5739</v>
      </c>
      <c r="I259">
        <f t="shared" ref="I259:I322" si="54">IF(Y259=6,1,0)</f>
        <v>0</v>
      </c>
      <c r="J259">
        <f t="shared" ref="J259:J322" si="55">IF(Y259=7,1,0)</f>
        <v>0</v>
      </c>
      <c r="K259">
        <f t="shared" ref="K259:K322" si="56">IF(Y259=1,1,0)</f>
        <v>0</v>
      </c>
      <c r="L259">
        <v>0.37097711165330544</v>
      </c>
      <c r="M259">
        <v>0</v>
      </c>
      <c r="N259">
        <f t="shared" ref="N259:N322" si="57">IF(Y259=4,1,0)</f>
        <v>0</v>
      </c>
      <c r="O259">
        <f t="shared" ref="O259:O322" si="58">IF(Y259=5,1,0)</f>
        <v>1</v>
      </c>
      <c r="P259">
        <f t="shared" ref="P259:P322" si="59">$AA$2+SUMPRODUCT(D259:J259,$AB$2:$AH$2)</f>
        <v>5832.5257396541838</v>
      </c>
      <c r="Q259">
        <f>P259-B259</f>
        <v>1204.0257396541838</v>
      </c>
      <c r="R259">
        <f t="shared" ref="R259:R322" si="60">ABS(Q259)</f>
        <v>1204.0257396541838</v>
      </c>
      <c r="S259" s="8">
        <f>R259/B259</f>
        <v>0.26013303222516665</v>
      </c>
      <c r="T259">
        <v>4162</v>
      </c>
      <c r="U259">
        <f t="shared" ref="U259:U322" si="61">IF(Q259&lt;0,Q259*-72,Q259*18)</f>
        <v>21672.463313775308</v>
      </c>
      <c r="V259">
        <f t="shared" ref="V259:V322" si="62">T259*18</f>
        <v>74916</v>
      </c>
      <c r="W259">
        <f t="shared" ref="W259:W322" si="63">IF(Q259&lt;0,Q259*2,Q259)</f>
        <v>1204.0257396541838</v>
      </c>
      <c r="X259">
        <f t="shared" ref="X259:X322" si="64">W259^2</f>
        <v>1449677.9817498045</v>
      </c>
      <c r="Y259">
        <f>WEEKDAY(A259,11)</f>
        <v>5</v>
      </c>
    </row>
    <row r="260" spans="1:25" x14ac:dyDescent="0.35">
      <c r="A260" s="1">
        <v>41174</v>
      </c>
      <c r="B260">
        <v>6288</v>
      </c>
      <c r="C260">
        <v>4455.833333333333</v>
      </c>
      <c r="D260">
        <v>4620.5</v>
      </c>
      <c r="E260">
        <v>7222</v>
      </c>
      <c r="F260">
        <f t="shared" si="52"/>
        <v>0</v>
      </c>
      <c r="G260">
        <f t="shared" si="53"/>
        <v>0</v>
      </c>
      <c r="H260">
        <v>4628.5</v>
      </c>
      <c r="I260">
        <f t="shared" si="54"/>
        <v>1</v>
      </c>
      <c r="J260">
        <f t="shared" si="55"/>
        <v>0</v>
      </c>
      <c r="K260">
        <f t="shared" si="56"/>
        <v>0</v>
      </c>
      <c r="L260">
        <v>0.69280817938886952</v>
      </c>
      <c r="M260">
        <v>1</v>
      </c>
      <c r="N260">
        <f t="shared" si="57"/>
        <v>0</v>
      </c>
      <c r="O260">
        <f t="shared" si="58"/>
        <v>0</v>
      </c>
      <c r="P260">
        <f t="shared" si="59"/>
        <v>6325.626187931266</v>
      </c>
      <c r="Q260">
        <f>P260-B260</f>
        <v>37.626187931266031</v>
      </c>
      <c r="R260">
        <f t="shared" si="60"/>
        <v>37.626187931266031</v>
      </c>
      <c r="S260" s="8">
        <f>R260/B260</f>
        <v>5.9838085132420532E-3</v>
      </c>
      <c r="T260">
        <v>836</v>
      </c>
      <c r="U260">
        <f t="shared" si="61"/>
        <v>677.27138276278856</v>
      </c>
      <c r="V260">
        <f t="shared" si="62"/>
        <v>15048</v>
      </c>
      <c r="W260">
        <f t="shared" si="63"/>
        <v>37.626187931266031</v>
      </c>
      <c r="X260">
        <f t="shared" si="64"/>
        <v>1415.7300182389495</v>
      </c>
      <c r="Y260">
        <f>WEEKDAY(A260,11)</f>
        <v>6</v>
      </c>
    </row>
    <row r="261" spans="1:25" x14ac:dyDescent="0.35">
      <c r="A261" s="1">
        <v>41175</v>
      </c>
      <c r="B261">
        <v>6844</v>
      </c>
      <c r="C261">
        <v>5551.833333333333</v>
      </c>
      <c r="D261">
        <v>4866.3</v>
      </c>
      <c r="E261">
        <v>6819</v>
      </c>
      <c r="F261">
        <f t="shared" si="52"/>
        <v>0</v>
      </c>
      <c r="G261">
        <f t="shared" si="53"/>
        <v>0</v>
      </c>
      <c r="H261">
        <v>6288</v>
      </c>
      <c r="I261">
        <f t="shared" si="54"/>
        <v>0</v>
      </c>
      <c r="J261">
        <f t="shared" si="55"/>
        <v>1</v>
      </c>
      <c r="K261">
        <f t="shared" si="56"/>
        <v>0</v>
      </c>
      <c r="L261">
        <v>0.5645985825490879</v>
      </c>
      <c r="M261">
        <v>1</v>
      </c>
      <c r="N261">
        <f t="shared" si="57"/>
        <v>0</v>
      </c>
      <c r="O261">
        <f t="shared" si="58"/>
        <v>0</v>
      </c>
      <c r="P261">
        <f t="shared" si="59"/>
        <v>6543.8720862724504</v>
      </c>
      <c r="Q261">
        <f>P261-B261</f>
        <v>-300.12791372754964</v>
      </c>
      <c r="R261">
        <f t="shared" si="60"/>
        <v>300.12791372754964</v>
      </c>
      <c r="S261" s="8">
        <f>R261/B261</f>
        <v>4.3852705103382475E-2</v>
      </c>
      <c r="T261">
        <v>1051</v>
      </c>
      <c r="U261">
        <f t="shared" si="61"/>
        <v>21609.209788383574</v>
      </c>
      <c r="V261">
        <f t="shared" si="62"/>
        <v>18918</v>
      </c>
      <c r="W261">
        <f t="shared" si="63"/>
        <v>-600.25582745509928</v>
      </c>
      <c r="X261">
        <f t="shared" si="64"/>
        <v>360307.05839380593</v>
      </c>
      <c r="Y261">
        <f>WEEKDAY(A261,11)</f>
        <v>7</v>
      </c>
    </row>
    <row r="262" spans="1:25" x14ac:dyDescent="0.35">
      <c r="A262" s="1">
        <v>41176</v>
      </c>
      <c r="B262">
        <v>4615</v>
      </c>
      <c r="C262">
        <v>5920.166666666667</v>
      </c>
      <c r="D262">
        <v>5299.9</v>
      </c>
      <c r="E262">
        <v>5059</v>
      </c>
      <c r="F262">
        <f t="shared" si="52"/>
        <v>0</v>
      </c>
      <c r="G262">
        <f t="shared" si="53"/>
        <v>0</v>
      </c>
      <c r="H262">
        <v>6844</v>
      </c>
      <c r="I262">
        <f t="shared" si="54"/>
        <v>0</v>
      </c>
      <c r="J262">
        <f t="shared" si="55"/>
        <v>0</v>
      </c>
      <c r="K262">
        <f t="shared" si="56"/>
        <v>1</v>
      </c>
      <c r="L262">
        <v>0.24102474729871035</v>
      </c>
      <c r="M262">
        <v>0</v>
      </c>
      <c r="N262">
        <f t="shared" si="57"/>
        <v>0</v>
      </c>
      <c r="O262">
        <f t="shared" si="58"/>
        <v>0</v>
      </c>
      <c r="P262">
        <f t="shared" si="59"/>
        <v>5861.8934212423001</v>
      </c>
      <c r="Q262">
        <f>P262-B262</f>
        <v>1246.8934212423001</v>
      </c>
      <c r="R262">
        <f t="shared" si="60"/>
        <v>1246.8934212423001</v>
      </c>
      <c r="S262" s="8">
        <f>R262/B262</f>
        <v>0.27018275649887324</v>
      </c>
      <c r="T262">
        <v>1840</v>
      </c>
      <c r="U262">
        <f t="shared" si="61"/>
        <v>22444.081582361403</v>
      </c>
      <c r="V262">
        <f t="shared" si="62"/>
        <v>33120</v>
      </c>
      <c r="W262">
        <f t="shared" si="63"/>
        <v>1246.8934212423001</v>
      </c>
      <c r="X262">
        <f t="shared" si="64"/>
        <v>1554743.203937328</v>
      </c>
      <c r="Y262">
        <f>WEEKDAY(A262,11)</f>
        <v>1</v>
      </c>
    </row>
    <row r="263" spans="1:25" x14ac:dyDescent="0.35">
      <c r="A263" s="1">
        <v>41177</v>
      </c>
      <c r="B263">
        <v>5412</v>
      </c>
      <c r="C263">
        <v>5915.666666666667</v>
      </c>
      <c r="D263">
        <v>5622.9</v>
      </c>
      <c r="E263">
        <v>4676</v>
      </c>
      <c r="F263">
        <f t="shared" si="52"/>
        <v>1</v>
      </c>
      <c r="G263">
        <f t="shared" si="53"/>
        <v>0</v>
      </c>
      <c r="H263">
        <v>4615</v>
      </c>
      <c r="I263">
        <f t="shared" si="54"/>
        <v>0</v>
      </c>
      <c r="J263">
        <f t="shared" si="55"/>
        <v>0</v>
      </c>
      <c r="K263">
        <f t="shared" si="56"/>
        <v>0</v>
      </c>
      <c r="L263">
        <v>0.5925990472870919</v>
      </c>
      <c r="M263">
        <v>0</v>
      </c>
      <c r="N263">
        <f t="shared" si="57"/>
        <v>0</v>
      </c>
      <c r="O263">
        <f t="shared" si="58"/>
        <v>0</v>
      </c>
      <c r="P263">
        <f t="shared" si="59"/>
        <v>5307.1406079842673</v>
      </c>
      <c r="Q263">
        <f>P263-B263</f>
        <v>-104.85939201573274</v>
      </c>
      <c r="R263">
        <f t="shared" si="60"/>
        <v>104.85939201573274</v>
      </c>
      <c r="S263" s="8">
        <f>R263/B263</f>
        <v>1.9375349596402944E-2</v>
      </c>
      <c r="T263">
        <v>2027</v>
      </c>
      <c r="U263">
        <f t="shared" si="61"/>
        <v>7549.8762251327571</v>
      </c>
      <c r="V263">
        <f t="shared" si="62"/>
        <v>36486</v>
      </c>
      <c r="W263">
        <f t="shared" si="63"/>
        <v>-209.71878403146547</v>
      </c>
      <c r="X263">
        <f t="shared" si="64"/>
        <v>43981.968375636461</v>
      </c>
      <c r="Y263">
        <f>WEEKDAY(A263,11)</f>
        <v>2</v>
      </c>
    </row>
    <row r="264" spans="1:25" x14ac:dyDescent="0.35">
      <c r="A264" s="1">
        <v>41178</v>
      </c>
      <c r="B264">
        <v>5273</v>
      </c>
      <c r="C264">
        <v>5623.666666666667</v>
      </c>
      <c r="D264">
        <v>5557.5</v>
      </c>
      <c r="E264">
        <v>3000</v>
      </c>
      <c r="F264">
        <f t="shared" si="52"/>
        <v>0</v>
      </c>
      <c r="G264">
        <f t="shared" si="53"/>
        <v>1</v>
      </c>
      <c r="H264">
        <v>5412</v>
      </c>
      <c r="I264">
        <f t="shared" si="54"/>
        <v>0</v>
      </c>
      <c r="J264">
        <f t="shared" si="55"/>
        <v>0</v>
      </c>
      <c r="K264">
        <f t="shared" si="56"/>
        <v>0</v>
      </c>
      <c r="L264">
        <v>0.483850354362728</v>
      </c>
      <c r="M264">
        <v>0</v>
      </c>
      <c r="N264">
        <f t="shared" si="57"/>
        <v>0</v>
      </c>
      <c r="O264">
        <f t="shared" si="58"/>
        <v>0</v>
      </c>
      <c r="P264">
        <f t="shared" si="59"/>
        <v>4754.958122329228</v>
      </c>
      <c r="Q264">
        <f>P264-B264</f>
        <v>-518.04187767077201</v>
      </c>
      <c r="R264">
        <f t="shared" si="60"/>
        <v>518.04187767077201</v>
      </c>
      <c r="S264" s="8">
        <f>R264/B264</f>
        <v>9.8244240028593208E-2</v>
      </c>
      <c r="T264">
        <v>1856</v>
      </c>
      <c r="U264">
        <f t="shared" si="61"/>
        <v>37299.015192295585</v>
      </c>
      <c r="V264">
        <f t="shared" si="62"/>
        <v>33408</v>
      </c>
      <c r="W264">
        <f t="shared" si="63"/>
        <v>-1036.083755341544</v>
      </c>
      <c r="X264">
        <f t="shared" si="64"/>
        <v>1073469.5480826364</v>
      </c>
      <c r="Y264">
        <f>WEEKDAY(A264,11)</f>
        <v>3</v>
      </c>
    </row>
    <row r="265" spans="1:25" x14ac:dyDescent="0.35">
      <c r="A265" s="1">
        <v>41179</v>
      </c>
      <c r="B265">
        <v>4996</v>
      </c>
      <c r="C265">
        <v>5100</v>
      </c>
      <c r="D265">
        <v>5686.4</v>
      </c>
      <c r="E265">
        <v>5739</v>
      </c>
      <c r="F265">
        <f t="shared" si="52"/>
        <v>0</v>
      </c>
      <c r="G265">
        <f t="shared" si="53"/>
        <v>0</v>
      </c>
      <c r="H265">
        <v>5273</v>
      </c>
      <c r="I265">
        <f t="shared" si="54"/>
        <v>0</v>
      </c>
      <c r="J265">
        <f t="shared" si="55"/>
        <v>0</v>
      </c>
      <c r="K265">
        <f t="shared" si="56"/>
        <v>0</v>
      </c>
      <c r="L265">
        <v>0.4678168932264436</v>
      </c>
      <c r="M265">
        <v>0</v>
      </c>
      <c r="N265">
        <f t="shared" si="57"/>
        <v>1</v>
      </c>
      <c r="O265">
        <f t="shared" si="58"/>
        <v>0</v>
      </c>
      <c r="P265">
        <f t="shared" si="59"/>
        <v>5883.9113968059155</v>
      </c>
      <c r="Q265">
        <f>P265-B265</f>
        <v>887.9113968059155</v>
      </c>
      <c r="R265">
        <f t="shared" si="60"/>
        <v>887.9113968059155</v>
      </c>
      <c r="S265" s="8">
        <f>R265/B265</f>
        <v>0.17772445892832575</v>
      </c>
      <c r="T265">
        <v>1961</v>
      </c>
      <c r="U265">
        <f t="shared" si="61"/>
        <v>15982.405142506479</v>
      </c>
      <c r="V265">
        <f t="shared" si="62"/>
        <v>35298</v>
      </c>
      <c r="W265">
        <f t="shared" si="63"/>
        <v>887.9113968059155</v>
      </c>
      <c r="X265">
        <f t="shared" si="64"/>
        <v>788386.64857783192</v>
      </c>
      <c r="Y265">
        <f>WEEKDAY(A265,11)</f>
        <v>4</v>
      </c>
    </row>
    <row r="266" spans="1:25" x14ac:dyDescent="0.35">
      <c r="A266" s="1">
        <v>41180</v>
      </c>
      <c r="B266">
        <v>5590</v>
      </c>
      <c r="C266">
        <v>5227</v>
      </c>
      <c r="D266">
        <v>5428</v>
      </c>
      <c r="E266">
        <v>4628.5</v>
      </c>
      <c r="F266">
        <f t="shared" si="52"/>
        <v>0</v>
      </c>
      <c r="G266">
        <f t="shared" si="53"/>
        <v>0</v>
      </c>
      <c r="H266">
        <v>4996</v>
      </c>
      <c r="I266">
        <f t="shared" si="54"/>
        <v>0</v>
      </c>
      <c r="J266">
        <f t="shared" si="55"/>
        <v>0</v>
      </c>
      <c r="K266">
        <f t="shared" si="56"/>
        <v>0</v>
      </c>
      <c r="L266">
        <v>0.56901359358661552</v>
      </c>
      <c r="M266">
        <v>0</v>
      </c>
      <c r="N266">
        <f t="shared" si="57"/>
        <v>0</v>
      </c>
      <c r="O266">
        <f t="shared" si="58"/>
        <v>1</v>
      </c>
      <c r="P266">
        <f t="shared" si="59"/>
        <v>5378.947330085417</v>
      </c>
      <c r="Q266">
        <f>P266-B266</f>
        <v>-211.05266991458302</v>
      </c>
      <c r="R266">
        <f t="shared" si="60"/>
        <v>211.05266991458302</v>
      </c>
      <c r="S266" s="8">
        <f>R266/B266</f>
        <v>3.7755397122465659E-2</v>
      </c>
      <c r="T266">
        <v>835</v>
      </c>
      <c r="U266">
        <f t="shared" si="61"/>
        <v>15195.792233849977</v>
      </c>
      <c r="V266">
        <f t="shared" si="62"/>
        <v>15030</v>
      </c>
      <c r="W266">
        <f t="shared" si="63"/>
        <v>-422.10533982916604</v>
      </c>
      <c r="X266">
        <f t="shared" si="64"/>
        <v>178172.91791229576</v>
      </c>
      <c r="Y266">
        <f>WEEKDAY(A266,11)</f>
        <v>5</v>
      </c>
    </row>
    <row r="267" spans="1:25" x14ac:dyDescent="0.35">
      <c r="A267" s="1">
        <v>41181</v>
      </c>
      <c r="B267">
        <v>6648</v>
      </c>
      <c r="C267">
        <v>5286.333333333333</v>
      </c>
      <c r="D267">
        <v>5177.2</v>
      </c>
      <c r="E267">
        <v>6288</v>
      </c>
      <c r="F267">
        <f t="shared" si="52"/>
        <v>0</v>
      </c>
      <c r="G267">
        <f t="shared" si="53"/>
        <v>0</v>
      </c>
      <c r="H267">
        <v>5590</v>
      </c>
      <c r="I267">
        <f t="shared" si="54"/>
        <v>1</v>
      </c>
      <c r="J267">
        <f t="shared" si="55"/>
        <v>0</v>
      </c>
      <c r="K267">
        <f t="shared" si="56"/>
        <v>0</v>
      </c>
      <c r="L267">
        <v>0.62292320204484719</v>
      </c>
      <c r="M267">
        <v>1</v>
      </c>
      <c r="N267">
        <f t="shared" si="57"/>
        <v>0</v>
      </c>
      <c r="O267">
        <f t="shared" si="58"/>
        <v>0</v>
      </c>
      <c r="P267">
        <f t="shared" si="59"/>
        <v>6517.6559082753438</v>
      </c>
      <c r="Q267">
        <f>P267-B267</f>
        <v>-130.34409172465621</v>
      </c>
      <c r="R267">
        <f t="shared" si="60"/>
        <v>130.34409172465621</v>
      </c>
      <c r="S267" s="8">
        <f>R267/B267</f>
        <v>1.9606511992276806E-2</v>
      </c>
      <c r="T267">
        <v>1478</v>
      </c>
      <c r="U267">
        <f t="shared" si="61"/>
        <v>9384.7746041752471</v>
      </c>
      <c r="V267">
        <f t="shared" si="62"/>
        <v>26604</v>
      </c>
      <c r="W267">
        <f t="shared" si="63"/>
        <v>-260.68818344931242</v>
      </c>
      <c r="X267">
        <f t="shared" si="64"/>
        <v>67958.328990102367</v>
      </c>
      <c r="Y267">
        <f>WEEKDAY(A267,11)</f>
        <v>6</v>
      </c>
    </row>
    <row r="268" spans="1:25" x14ac:dyDescent="0.35">
      <c r="A268" s="1">
        <v>41182</v>
      </c>
      <c r="B268">
        <v>6569</v>
      </c>
      <c r="C268">
        <v>5744.666666666667</v>
      </c>
      <c r="D268">
        <v>5583.8</v>
      </c>
      <c r="E268">
        <v>6844</v>
      </c>
      <c r="F268">
        <f t="shared" si="52"/>
        <v>0</v>
      </c>
      <c r="G268">
        <f t="shared" si="53"/>
        <v>0</v>
      </c>
      <c r="H268">
        <v>6648</v>
      </c>
      <c r="I268">
        <f t="shared" si="54"/>
        <v>0</v>
      </c>
      <c r="J268">
        <f t="shared" si="55"/>
        <v>1</v>
      </c>
      <c r="K268">
        <f t="shared" si="56"/>
        <v>0</v>
      </c>
      <c r="L268">
        <v>0.49082142442198212</v>
      </c>
      <c r="M268">
        <v>1</v>
      </c>
      <c r="N268">
        <f t="shared" si="57"/>
        <v>0</v>
      </c>
      <c r="O268">
        <f t="shared" si="58"/>
        <v>0</v>
      </c>
      <c r="P268">
        <f t="shared" si="59"/>
        <v>6955.4359370327566</v>
      </c>
      <c r="Q268">
        <f>P268-B268</f>
        <v>386.43593703275656</v>
      </c>
      <c r="R268">
        <f t="shared" si="60"/>
        <v>386.43593703275656</v>
      </c>
      <c r="S268" s="8">
        <f>R268/B268</f>
        <v>5.8827209169242889E-2</v>
      </c>
      <c r="T268">
        <v>1075</v>
      </c>
      <c r="U268">
        <f t="shared" si="61"/>
        <v>6955.846866589618</v>
      </c>
      <c r="V268">
        <f t="shared" si="62"/>
        <v>19350</v>
      </c>
      <c r="W268">
        <f t="shared" si="63"/>
        <v>386.43593703275656</v>
      </c>
      <c r="X268">
        <f t="shared" si="64"/>
        <v>149332.7334303846</v>
      </c>
      <c r="Y268">
        <f>WEEKDAY(A268,11)</f>
        <v>7</v>
      </c>
    </row>
    <row r="269" spans="1:25" x14ac:dyDescent="0.35">
      <c r="A269" s="1">
        <v>41183</v>
      </c>
      <c r="B269">
        <v>4396</v>
      </c>
      <c r="C269">
        <v>6269</v>
      </c>
      <c r="D269">
        <v>5815.2</v>
      </c>
      <c r="E269">
        <v>4615</v>
      </c>
      <c r="F269">
        <f t="shared" si="52"/>
        <v>0</v>
      </c>
      <c r="G269">
        <f t="shared" si="53"/>
        <v>0</v>
      </c>
      <c r="H269">
        <v>6569</v>
      </c>
      <c r="I269">
        <f t="shared" si="54"/>
        <v>0</v>
      </c>
      <c r="J269">
        <f t="shared" si="55"/>
        <v>0</v>
      </c>
      <c r="K269">
        <f t="shared" si="56"/>
        <v>1</v>
      </c>
      <c r="L269">
        <v>0.24753107935401417</v>
      </c>
      <c r="M269">
        <v>0</v>
      </c>
      <c r="N269">
        <f t="shared" si="57"/>
        <v>0</v>
      </c>
      <c r="O269">
        <f t="shared" si="58"/>
        <v>0</v>
      </c>
      <c r="P269">
        <f t="shared" si="59"/>
        <v>5902.1269644761906</v>
      </c>
      <c r="Q269">
        <f>P269-B269</f>
        <v>1506.1269644761906</v>
      </c>
      <c r="R269">
        <f t="shared" si="60"/>
        <v>1506.1269644761906</v>
      </c>
      <c r="S269" s="8">
        <f>R269/B269</f>
        <v>0.3426130492439014</v>
      </c>
      <c r="T269">
        <v>1808</v>
      </c>
      <c r="U269">
        <f t="shared" si="61"/>
        <v>27110.28536057143</v>
      </c>
      <c r="V269">
        <f t="shared" si="62"/>
        <v>32544</v>
      </c>
      <c r="W269">
        <f t="shared" si="63"/>
        <v>1506.1269644761906</v>
      </c>
      <c r="X269">
        <f t="shared" si="64"/>
        <v>2268418.4331222642</v>
      </c>
      <c r="Y269">
        <f>WEEKDAY(A269,11)</f>
        <v>1</v>
      </c>
    </row>
    <row r="270" spans="1:25" x14ac:dyDescent="0.35">
      <c r="A270" s="1">
        <v>41184</v>
      </c>
      <c r="B270">
        <v>5205</v>
      </c>
      <c r="C270">
        <v>5871</v>
      </c>
      <c r="D270">
        <v>5639.8</v>
      </c>
      <c r="E270">
        <v>5412</v>
      </c>
      <c r="F270">
        <f t="shared" si="52"/>
        <v>1</v>
      </c>
      <c r="G270">
        <f t="shared" si="53"/>
        <v>0</v>
      </c>
      <c r="H270">
        <v>4396</v>
      </c>
      <c r="I270">
        <f t="shared" si="54"/>
        <v>0</v>
      </c>
      <c r="J270">
        <f t="shared" si="55"/>
        <v>0</v>
      </c>
      <c r="K270">
        <f t="shared" si="56"/>
        <v>0</v>
      </c>
      <c r="L270">
        <v>0.5939932612989427</v>
      </c>
      <c r="M270">
        <v>0</v>
      </c>
      <c r="N270">
        <f t="shared" si="57"/>
        <v>0</v>
      </c>
      <c r="O270">
        <f t="shared" si="58"/>
        <v>0</v>
      </c>
      <c r="P270">
        <f t="shared" si="59"/>
        <v>5481.9798364873732</v>
      </c>
      <c r="Q270">
        <f>P270-B270</f>
        <v>276.97983648737318</v>
      </c>
      <c r="R270">
        <f t="shared" si="60"/>
        <v>276.97983648737318</v>
      </c>
      <c r="S270" s="8">
        <f>R270/B270</f>
        <v>5.3214185684413676E-2</v>
      </c>
      <c r="T270">
        <v>1511</v>
      </c>
      <c r="U270">
        <f t="shared" si="61"/>
        <v>4985.6370567727172</v>
      </c>
      <c r="V270">
        <f t="shared" si="62"/>
        <v>27198</v>
      </c>
      <c r="W270">
        <f t="shared" si="63"/>
        <v>276.97983648737318</v>
      </c>
      <c r="X270">
        <f t="shared" si="64"/>
        <v>76717.829820571977</v>
      </c>
      <c r="Y270">
        <f>WEEKDAY(A270,11)</f>
        <v>2</v>
      </c>
    </row>
    <row r="271" spans="1:25" x14ac:dyDescent="0.35">
      <c r="A271" s="1">
        <v>41185</v>
      </c>
      <c r="B271">
        <v>5350</v>
      </c>
      <c r="C271">
        <v>5390</v>
      </c>
      <c r="D271">
        <v>5681.6</v>
      </c>
      <c r="E271">
        <v>5273</v>
      </c>
      <c r="F271">
        <f t="shared" si="52"/>
        <v>0</v>
      </c>
      <c r="G271">
        <f t="shared" si="53"/>
        <v>1</v>
      </c>
      <c r="H271">
        <v>5205</v>
      </c>
      <c r="I271">
        <f t="shared" si="54"/>
        <v>0</v>
      </c>
      <c r="J271">
        <f t="shared" si="55"/>
        <v>0</v>
      </c>
      <c r="K271">
        <f t="shared" si="56"/>
        <v>0</v>
      </c>
      <c r="L271">
        <v>0.51684675264319735</v>
      </c>
      <c r="M271">
        <v>0</v>
      </c>
      <c r="N271">
        <f t="shared" si="57"/>
        <v>0</v>
      </c>
      <c r="O271">
        <f t="shared" si="58"/>
        <v>0</v>
      </c>
      <c r="P271">
        <f t="shared" si="59"/>
        <v>5432.5333127863551</v>
      </c>
      <c r="Q271">
        <f>P271-B271</f>
        <v>82.533312786355054</v>
      </c>
      <c r="R271">
        <f t="shared" si="60"/>
        <v>82.533312786355054</v>
      </c>
      <c r="S271" s="8">
        <f>R271/B271</f>
        <v>1.5426787436701879E-2</v>
      </c>
      <c r="T271">
        <v>1355</v>
      </c>
      <c r="U271">
        <f t="shared" si="61"/>
        <v>1485.599630154391</v>
      </c>
      <c r="V271">
        <f t="shared" si="62"/>
        <v>24390</v>
      </c>
      <c r="W271">
        <f t="shared" si="63"/>
        <v>82.533312786355054</v>
      </c>
      <c r="X271">
        <f t="shared" si="64"/>
        <v>6811.7477194903186</v>
      </c>
      <c r="Y271">
        <f>WEEKDAY(A271,11)</f>
        <v>3</v>
      </c>
    </row>
    <row r="272" spans="1:25" x14ac:dyDescent="0.35">
      <c r="A272" s="1">
        <v>41186</v>
      </c>
      <c r="B272">
        <v>4939</v>
      </c>
      <c r="C272">
        <v>4983.666666666667</v>
      </c>
      <c r="D272">
        <v>5633.6</v>
      </c>
      <c r="E272">
        <v>4996</v>
      </c>
      <c r="F272">
        <f t="shared" si="52"/>
        <v>0</v>
      </c>
      <c r="G272">
        <f t="shared" si="53"/>
        <v>0</v>
      </c>
      <c r="H272">
        <v>5350</v>
      </c>
      <c r="I272">
        <f t="shared" si="54"/>
        <v>0</v>
      </c>
      <c r="J272">
        <f t="shared" si="55"/>
        <v>0</v>
      </c>
      <c r="K272">
        <f t="shared" si="56"/>
        <v>0</v>
      </c>
      <c r="L272">
        <v>0.45224817009410945</v>
      </c>
      <c r="M272">
        <v>0</v>
      </c>
      <c r="N272">
        <f t="shared" si="57"/>
        <v>1</v>
      </c>
      <c r="O272">
        <f t="shared" si="58"/>
        <v>0</v>
      </c>
      <c r="P272">
        <f t="shared" si="59"/>
        <v>5659.0009610552588</v>
      </c>
      <c r="Q272">
        <f>P272-B272</f>
        <v>720.00096105525881</v>
      </c>
      <c r="R272">
        <f t="shared" si="60"/>
        <v>720.00096105525881</v>
      </c>
      <c r="S272" s="8">
        <f>R272/B272</f>
        <v>0.14577869225658208</v>
      </c>
      <c r="T272">
        <v>1835</v>
      </c>
      <c r="U272">
        <f t="shared" si="61"/>
        <v>12960.017298994659</v>
      </c>
      <c r="V272">
        <f t="shared" si="62"/>
        <v>33030</v>
      </c>
      <c r="W272">
        <f t="shared" si="63"/>
        <v>720.00096105525881</v>
      </c>
      <c r="X272">
        <f t="shared" si="64"/>
        <v>518401.38392049633</v>
      </c>
      <c r="Y272">
        <f>WEEKDAY(A272,11)</f>
        <v>4</v>
      </c>
    </row>
    <row r="273" spans="1:25" x14ac:dyDescent="0.35">
      <c r="A273" s="1">
        <v>41187</v>
      </c>
      <c r="B273">
        <v>6693</v>
      </c>
      <c r="C273">
        <v>5164.666666666667</v>
      </c>
      <c r="D273">
        <v>5291.8</v>
      </c>
      <c r="E273">
        <v>5590</v>
      </c>
      <c r="F273">
        <f t="shared" si="52"/>
        <v>0</v>
      </c>
      <c r="G273">
        <f t="shared" si="53"/>
        <v>0</v>
      </c>
      <c r="H273">
        <v>4939</v>
      </c>
      <c r="I273">
        <f t="shared" si="54"/>
        <v>0</v>
      </c>
      <c r="J273">
        <f t="shared" si="55"/>
        <v>0</v>
      </c>
      <c r="K273">
        <f t="shared" si="56"/>
        <v>0</v>
      </c>
      <c r="L273">
        <v>0.70378761473219476</v>
      </c>
      <c r="M273">
        <v>0</v>
      </c>
      <c r="N273">
        <f t="shared" si="57"/>
        <v>0</v>
      </c>
      <c r="O273">
        <f t="shared" si="58"/>
        <v>1</v>
      </c>
      <c r="P273">
        <f t="shared" si="59"/>
        <v>5587.332555843841</v>
      </c>
      <c r="Q273">
        <f>P273-B273</f>
        <v>-1105.667444156159</v>
      </c>
      <c r="R273">
        <f t="shared" si="60"/>
        <v>1105.667444156159</v>
      </c>
      <c r="S273" s="8">
        <f>R273/B273</f>
        <v>0.16519758615809937</v>
      </c>
      <c r="T273">
        <v>671</v>
      </c>
      <c r="U273">
        <f t="shared" si="61"/>
        <v>79608.055979243451</v>
      </c>
      <c r="V273">
        <f t="shared" si="62"/>
        <v>12078</v>
      </c>
      <c r="W273">
        <f t="shared" si="63"/>
        <v>-2211.3348883123181</v>
      </c>
      <c r="X273">
        <f t="shared" si="64"/>
        <v>4890001.9882672522</v>
      </c>
      <c r="Y273">
        <f>WEEKDAY(A273,11)</f>
        <v>5</v>
      </c>
    </row>
    <row r="274" spans="1:25" x14ac:dyDescent="0.35">
      <c r="A274" s="1">
        <v>41188</v>
      </c>
      <c r="B274">
        <v>7112</v>
      </c>
      <c r="C274">
        <v>5660.666666666667</v>
      </c>
      <c r="D274">
        <v>5316.6</v>
      </c>
      <c r="E274">
        <v>6648</v>
      </c>
      <c r="F274">
        <f t="shared" si="52"/>
        <v>0</v>
      </c>
      <c r="G274">
        <f t="shared" si="53"/>
        <v>0</v>
      </c>
      <c r="H274">
        <v>6693</v>
      </c>
      <c r="I274">
        <f t="shared" si="54"/>
        <v>1</v>
      </c>
      <c r="J274">
        <f t="shared" si="55"/>
        <v>0</v>
      </c>
      <c r="K274">
        <f t="shared" si="56"/>
        <v>0</v>
      </c>
      <c r="L274">
        <v>0.54868130591379105</v>
      </c>
      <c r="M274">
        <v>1</v>
      </c>
      <c r="N274">
        <f t="shared" si="57"/>
        <v>0</v>
      </c>
      <c r="O274">
        <f t="shared" si="58"/>
        <v>0</v>
      </c>
      <c r="P274">
        <f t="shared" si="59"/>
        <v>6933.5267816608475</v>
      </c>
      <c r="Q274">
        <f>P274-B274</f>
        <v>-178.47321833915248</v>
      </c>
      <c r="R274">
        <f t="shared" si="60"/>
        <v>178.47321833915248</v>
      </c>
      <c r="S274" s="8">
        <f>R274/B274</f>
        <v>2.5094659496506255E-2</v>
      </c>
      <c r="T274">
        <v>885</v>
      </c>
      <c r="U274">
        <f t="shared" si="61"/>
        <v>12850.071720418979</v>
      </c>
      <c r="V274">
        <f t="shared" si="62"/>
        <v>15930</v>
      </c>
      <c r="W274">
        <f t="shared" si="63"/>
        <v>-356.94643667830496</v>
      </c>
      <c r="X274">
        <f t="shared" si="64"/>
        <v>127410.75865733917</v>
      </c>
      <c r="Y274">
        <f>WEEKDAY(A274,11)</f>
        <v>6</v>
      </c>
    </row>
    <row r="275" spans="1:25" x14ac:dyDescent="0.35">
      <c r="A275" s="1">
        <v>41189</v>
      </c>
      <c r="B275">
        <v>6933</v>
      </c>
      <c r="C275">
        <v>6248</v>
      </c>
      <c r="D275">
        <v>5859.8</v>
      </c>
      <c r="E275">
        <v>6569</v>
      </c>
      <c r="F275">
        <f t="shared" si="52"/>
        <v>0</v>
      </c>
      <c r="G275">
        <f t="shared" si="53"/>
        <v>0</v>
      </c>
      <c r="H275">
        <v>7112</v>
      </c>
      <c r="I275">
        <f t="shared" si="54"/>
        <v>0</v>
      </c>
      <c r="J275">
        <f t="shared" si="55"/>
        <v>1</v>
      </c>
      <c r="K275">
        <f t="shared" si="56"/>
        <v>0</v>
      </c>
      <c r="L275">
        <v>0.47920297432322528</v>
      </c>
      <c r="M275">
        <v>1</v>
      </c>
      <c r="N275">
        <f t="shared" si="57"/>
        <v>0</v>
      </c>
      <c r="O275">
        <f t="shared" si="58"/>
        <v>0</v>
      </c>
      <c r="P275">
        <f t="shared" si="59"/>
        <v>7103.0638302604448</v>
      </c>
      <c r="Q275">
        <f>P275-B275</f>
        <v>170.06383026044477</v>
      </c>
      <c r="R275">
        <f t="shared" si="60"/>
        <v>170.06383026044477</v>
      </c>
      <c r="S275" s="8">
        <f>R275/B275</f>
        <v>2.452961636527402E-2</v>
      </c>
      <c r="T275">
        <v>735</v>
      </c>
      <c r="U275">
        <f t="shared" si="61"/>
        <v>3061.1489446880059</v>
      </c>
      <c r="V275">
        <f t="shared" si="62"/>
        <v>13230</v>
      </c>
      <c r="W275">
        <f t="shared" si="63"/>
        <v>170.06383026044477</v>
      </c>
      <c r="X275">
        <f t="shared" si="64"/>
        <v>28921.706362853372</v>
      </c>
      <c r="Y275">
        <f>WEEKDAY(A275,11)</f>
        <v>7</v>
      </c>
    </row>
    <row r="276" spans="1:25" x14ac:dyDescent="0.35">
      <c r="A276" s="1">
        <v>41190</v>
      </c>
      <c r="B276">
        <v>4621</v>
      </c>
      <c r="C276">
        <v>6912.666666666667</v>
      </c>
      <c r="D276">
        <v>6205.4</v>
      </c>
      <c r="E276">
        <v>4396</v>
      </c>
      <c r="F276">
        <f t="shared" si="52"/>
        <v>0</v>
      </c>
      <c r="G276">
        <f t="shared" si="53"/>
        <v>0</v>
      </c>
      <c r="H276">
        <v>6933</v>
      </c>
      <c r="I276">
        <f t="shared" si="54"/>
        <v>0</v>
      </c>
      <c r="J276">
        <f t="shared" si="55"/>
        <v>0</v>
      </c>
      <c r="K276">
        <f t="shared" si="56"/>
        <v>1</v>
      </c>
      <c r="L276">
        <v>0.23138143371674219</v>
      </c>
      <c r="M276">
        <v>0</v>
      </c>
      <c r="N276">
        <f t="shared" si="57"/>
        <v>0</v>
      </c>
      <c r="O276">
        <f t="shared" si="58"/>
        <v>0</v>
      </c>
      <c r="P276">
        <f t="shared" si="59"/>
        <v>6095.2942127304941</v>
      </c>
      <c r="Q276">
        <f>P276-B276</f>
        <v>1474.2942127304941</v>
      </c>
      <c r="R276">
        <f t="shared" si="60"/>
        <v>1474.2942127304941</v>
      </c>
      <c r="S276" s="8">
        <f>R276/B276</f>
        <v>0.31904224469389614</v>
      </c>
      <c r="T276">
        <v>1495</v>
      </c>
      <c r="U276">
        <f t="shared" si="61"/>
        <v>26537.295829148894</v>
      </c>
      <c r="V276">
        <f t="shared" si="62"/>
        <v>26910</v>
      </c>
      <c r="W276">
        <f t="shared" si="63"/>
        <v>1474.2942127304941</v>
      </c>
      <c r="X276">
        <f t="shared" si="64"/>
        <v>2173543.4256906272</v>
      </c>
      <c r="Y276">
        <f>WEEKDAY(A276,11)</f>
        <v>1</v>
      </c>
    </row>
    <row r="277" spans="1:25" x14ac:dyDescent="0.35">
      <c r="A277" s="1">
        <v>41191</v>
      </c>
      <c r="B277">
        <v>5251</v>
      </c>
      <c r="C277">
        <v>6222</v>
      </c>
      <c r="D277">
        <v>6059.6</v>
      </c>
      <c r="E277">
        <v>5205</v>
      </c>
      <c r="F277">
        <f t="shared" si="52"/>
        <v>1</v>
      </c>
      <c r="G277">
        <f t="shared" si="53"/>
        <v>0</v>
      </c>
      <c r="H277">
        <v>4621</v>
      </c>
      <c r="I277">
        <f t="shared" si="54"/>
        <v>0</v>
      </c>
      <c r="J277">
        <f t="shared" si="55"/>
        <v>0</v>
      </c>
      <c r="K277">
        <f t="shared" si="56"/>
        <v>0</v>
      </c>
      <c r="L277">
        <v>0.57319623562216804</v>
      </c>
      <c r="M277">
        <v>0</v>
      </c>
      <c r="N277">
        <f t="shared" si="57"/>
        <v>0</v>
      </c>
      <c r="O277">
        <f t="shared" si="58"/>
        <v>0</v>
      </c>
      <c r="P277">
        <f t="shared" si="59"/>
        <v>5660.8670076638136</v>
      </c>
      <c r="Q277">
        <f>P277-B277</f>
        <v>409.86700766381364</v>
      </c>
      <c r="R277">
        <f t="shared" si="60"/>
        <v>409.86700766381364</v>
      </c>
      <c r="S277" s="8">
        <f>R277/B277</f>
        <v>7.8055038595279694E-2</v>
      </c>
      <c r="T277">
        <v>1300</v>
      </c>
      <c r="U277">
        <f t="shared" si="61"/>
        <v>7377.6061379486455</v>
      </c>
      <c r="V277">
        <f t="shared" si="62"/>
        <v>23400</v>
      </c>
      <c r="W277">
        <f t="shared" si="63"/>
        <v>409.86700766381364</v>
      </c>
      <c r="X277">
        <f t="shared" si="64"/>
        <v>167990.96397128867</v>
      </c>
      <c r="Y277">
        <f>WEEKDAY(A277,11)</f>
        <v>2</v>
      </c>
    </row>
    <row r="278" spans="1:25" x14ac:dyDescent="0.35">
      <c r="A278" s="1">
        <v>41192</v>
      </c>
      <c r="B278">
        <v>5459</v>
      </c>
      <c r="C278">
        <v>5601.666666666667</v>
      </c>
      <c r="D278">
        <v>6122</v>
      </c>
      <c r="E278">
        <v>5350</v>
      </c>
      <c r="F278">
        <f t="shared" si="52"/>
        <v>0</v>
      </c>
      <c r="G278">
        <f t="shared" si="53"/>
        <v>1</v>
      </c>
      <c r="H278">
        <v>5251</v>
      </c>
      <c r="I278">
        <f t="shared" si="54"/>
        <v>0</v>
      </c>
      <c r="J278">
        <f t="shared" si="55"/>
        <v>0</v>
      </c>
      <c r="K278">
        <f t="shared" si="56"/>
        <v>0</v>
      </c>
      <c r="L278">
        <v>0.52416637620541418</v>
      </c>
      <c r="M278">
        <v>0</v>
      </c>
      <c r="N278">
        <f t="shared" si="57"/>
        <v>0</v>
      </c>
      <c r="O278">
        <f t="shared" si="58"/>
        <v>0</v>
      </c>
      <c r="P278">
        <f t="shared" si="59"/>
        <v>5664.0550645796948</v>
      </c>
      <c r="Q278">
        <f>P278-B278</f>
        <v>205.05506457969477</v>
      </c>
      <c r="R278">
        <f t="shared" si="60"/>
        <v>205.05506457969477</v>
      </c>
      <c r="S278" s="8">
        <f>R278/B278</f>
        <v>3.7562752258599522E-2</v>
      </c>
      <c r="T278">
        <v>877</v>
      </c>
      <c r="U278">
        <f t="shared" si="61"/>
        <v>3690.9911624345059</v>
      </c>
      <c r="V278">
        <f t="shared" si="62"/>
        <v>15786</v>
      </c>
      <c r="W278">
        <f t="shared" si="63"/>
        <v>205.05506457969477</v>
      </c>
      <c r="X278">
        <f t="shared" si="64"/>
        <v>42047.579509782794</v>
      </c>
      <c r="Y278">
        <f>WEEKDAY(A278,11)</f>
        <v>3</v>
      </c>
    </row>
    <row r="279" spans="1:25" x14ac:dyDescent="0.35">
      <c r="A279" s="1">
        <v>41193</v>
      </c>
      <c r="B279">
        <v>5194</v>
      </c>
      <c r="C279">
        <v>5110.333333333333</v>
      </c>
      <c r="D279">
        <v>5875.2</v>
      </c>
      <c r="E279">
        <v>4939</v>
      </c>
      <c r="F279">
        <f t="shared" si="52"/>
        <v>0</v>
      </c>
      <c r="G279">
        <f t="shared" si="53"/>
        <v>0</v>
      </c>
      <c r="H279">
        <v>5459</v>
      </c>
      <c r="I279">
        <f t="shared" si="54"/>
        <v>0</v>
      </c>
      <c r="J279">
        <f t="shared" si="55"/>
        <v>0</v>
      </c>
      <c r="K279">
        <f t="shared" si="56"/>
        <v>0</v>
      </c>
      <c r="L279">
        <v>0.4692111072382944</v>
      </c>
      <c r="M279">
        <v>0</v>
      </c>
      <c r="N279">
        <f t="shared" si="57"/>
        <v>1</v>
      </c>
      <c r="O279">
        <f t="shared" si="58"/>
        <v>0</v>
      </c>
      <c r="P279">
        <f t="shared" si="59"/>
        <v>5775.6199315952044</v>
      </c>
      <c r="Q279">
        <f>P279-B279</f>
        <v>581.61993159520443</v>
      </c>
      <c r="R279">
        <f t="shared" si="60"/>
        <v>581.61993159520443</v>
      </c>
      <c r="S279" s="8">
        <f>R279/B279</f>
        <v>0.11197919360708596</v>
      </c>
      <c r="T279">
        <v>1324</v>
      </c>
      <c r="U279">
        <f t="shared" si="61"/>
        <v>10469.15876871368</v>
      </c>
      <c r="V279">
        <f t="shared" si="62"/>
        <v>23832</v>
      </c>
      <c r="W279">
        <f t="shared" si="63"/>
        <v>581.61993159520443</v>
      </c>
      <c r="X279">
        <f t="shared" si="64"/>
        <v>338281.74482881028</v>
      </c>
      <c r="Y279">
        <f>WEEKDAY(A279,11)</f>
        <v>4</v>
      </c>
    </row>
    <row r="280" spans="1:25" x14ac:dyDescent="0.35">
      <c r="A280" s="1">
        <v>41194</v>
      </c>
      <c r="B280">
        <v>6255</v>
      </c>
      <c r="C280">
        <v>5301.333333333333</v>
      </c>
      <c r="D280">
        <v>5491.6</v>
      </c>
      <c r="E280">
        <v>6693</v>
      </c>
      <c r="F280">
        <f t="shared" si="52"/>
        <v>0</v>
      </c>
      <c r="G280">
        <f t="shared" si="53"/>
        <v>0</v>
      </c>
      <c r="H280">
        <v>5194</v>
      </c>
      <c r="I280">
        <f t="shared" si="54"/>
        <v>0</v>
      </c>
      <c r="J280">
        <f t="shared" si="55"/>
        <v>0</v>
      </c>
      <c r="K280">
        <f t="shared" si="56"/>
        <v>0</v>
      </c>
      <c r="L280">
        <v>0.62327175554780989</v>
      </c>
      <c r="M280">
        <v>0</v>
      </c>
      <c r="N280">
        <f t="shared" si="57"/>
        <v>0</v>
      </c>
      <c r="O280">
        <f t="shared" si="58"/>
        <v>1</v>
      </c>
      <c r="P280">
        <f t="shared" si="59"/>
        <v>6058.738095377953</v>
      </c>
      <c r="Q280">
        <f>P280-B280</f>
        <v>-196.26190462204704</v>
      </c>
      <c r="R280">
        <f t="shared" si="60"/>
        <v>196.26190462204704</v>
      </c>
      <c r="S280" s="8">
        <f>R280/B280</f>
        <v>3.1376803296890014E-2</v>
      </c>
      <c r="T280">
        <v>1152</v>
      </c>
      <c r="U280">
        <f t="shared" si="61"/>
        <v>14130.857132787387</v>
      </c>
      <c r="V280">
        <f t="shared" si="62"/>
        <v>20736</v>
      </c>
      <c r="W280">
        <f t="shared" si="63"/>
        <v>-392.52380924409408</v>
      </c>
      <c r="X280">
        <f t="shared" si="64"/>
        <v>154074.94082349396</v>
      </c>
      <c r="Y280">
        <f>WEEKDAY(A280,11)</f>
        <v>5</v>
      </c>
    </row>
    <row r="281" spans="1:25" x14ac:dyDescent="0.35">
      <c r="A281" s="1">
        <v>41195</v>
      </c>
      <c r="B281">
        <v>6800</v>
      </c>
      <c r="C281">
        <v>5636</v>
      </c>
      <c r="D281">
        <v>5356</v>
      </c>
      <c r="E281">
        <v>7112</v>
      </c>
      <c r="F281">
        <f t="shared" si="52"/>
        <v>0</v>
      </c>
      <c r="G281">
        <f t="shared" si="53"/>
        <v>0</v>
      </c>
      <c r="H281">
        <v>6255</v>
      </c>
      <c r="I281">
        <f t="shared" si="54"/>
        <v>1</v>
      </c>
      <c r="J281">
        <f t="shared" si="55"/>
        <v>0</v>
      </c>
      <c r="K281">
        <f t="shared" si="56"/>
        <v>0</v>
      </c>
      <c r="L281">
        <v>0.5633205530382247</v>
      </c>
      <c r="M281">
        <v>1</v>
      </c>
      <c r="N281">
        <f t="shared" si="57"/>
        <v>0</v>
      </c>
      <c r="O281">
        <f t="shared" si="58"/>
        <v>0</v>
      </c>
      <c r="P281">
        <f t="shared" si="59"/>
        <v>6989.4895258100696</v>
      </c>
      <c r="Q281">
        <f>P281-B281</f>
        <v>189.48952581006961</v>
      </c>
      <c r="R281">
        <f t="shared" si="60"/>
        <v>189.48952581006961</v>
      </c>
      <c r="S281" s="8">
        <f>R281/B281</f>
        <v>2.7866106736774941E-2</v>
      </c>
      <c r="T281">
        <v>1105</v>
      </c>
      <c r="U281">
        <f t="shared" si="61"/>
        <v>3410.8114645812529</v>
      </c>
      <c r="V281">
        <f t="shared" si="62"/>
        <v>19890</v>
      </c>
      <c r="W281">
        <f t="shared" si="63"/>
        <v>189.48952581006961</v>
      </c>
      <c r="X281">
        <f t="shared" si="64"/>
        <v>35906.280391725035</v>
      </c>
      <c r="Y281">
        <f>WEEKDAY(A281,11)</f>
        <v>6</v>
      </c>
    </row>
    <row r="282" spans="1:25" x14ac:dyDescent="0.35">
      <c r="A282" s="1">
        <v>41196</v>
      </c>
      <c r="B282">
        <v>6959</v>
      </c>
      <c r="C282">
        <v>6083</v>
      </c>
      <c r="D282">
        <v>5791.8</v>
      </c>
      <c r="E282">
        <v>6933</v>
      </c>
      <c r="F282">
        <f t="shared" si="52"/>
        <v>0</v>
      </c>
      <c r="G282">
        <f t="shared" si="53"/>
        <v>0</v>
      </c>
      <c r="H282">
        <v>6800</v>
      </c>
      <c r="I282">
        <f t="shared" si="54"/>
        <v>0</v>
      </c>
      <c r="J282">
        <f t="shared" si="55"/>
        <v>1</v>
      </c>
      <c r="K282">
        <f t="shared" si="56"/>
        <v>0</v>
      </c>
      <c r="L282">
        <v>0.51847333565702336</v>
      </c>
      <c r="M282">
        <v>1</v>
      </c>
      <c r="N282">
        <f t="shared" si="57"/>
        <v>0</v>
      </c>
      <c r="O282">
        <f t="shared" si="58"/>
        <v>0</v>
      </c>
      <c r="P282">
        <f t="shared" si="59"/>
        <v>7109.4496134850733</v>
      </c>
      <c r="Q282">
        <f>P282-B282</f>
        <v>150.44961348507331</v>
      </c>
      <c r="R282">
        <f t="shared" si="60"/>
        <v>150.44961348507331</v>
      </c>
      <c r="S282" s="8">
        <f>R282/B282</f>
        <v>2.16194300165359E-2</v>
      </c>
      <c r="T282">
        <v>715</v>
      </c>
      <c r="U282">
        <f t="shared" si="61"/>
        <v>2708.0930427313197</v>
      </c>
      <c r="V282">
        <f t="shared" si="62"/>
        <v>12870</v>
      </c>
      <c r="W282">
        <f t="shared" si="63"/>
        <v>150.44961348507331</v>
      </c>
      <c r="X282">
        <f t="shared" si="64"/>
        <v>22635.086197807956</v>
      </c>
      <c r="Y282">
        <f>WEEKDAY(A282,11)</f>
        <v>7</v>
      </c>
    </row>
    <row r="283" spans="1:25" x14ac:dyDescent="0.35">
      <c r="A283" s="1">
        <v>41197</v>
      </c>
      <c r="B283">
        <v>4404</v>
      </c>
      <c r="C283">
        <v>6671.333333333333</v>
      </c>
      <c r="D283">
        <v>6133.4</v>
      </c>
      <c r="E283">
        <v>4621</v>
      </c>
      <c r="F283">
        <f t="shared" si="52"/>
        <v>0</v>
      </c>
      <c r="G283">
        <f t="shared" si="53"/>
        <v>0</v>
      </c>
      <c r="H283">
        <v>6959</v>
      </c>
      <c r="I283">
        <f t="shared" si="54"/>
        <v>0</v>
      </c>
      <c r="J283">
        <f t="shared" si="55"/>
        <v>0</v>
      </c>
      <c r="K283">
        <f t="shared" si="56"/>
        <v>1</v>
      </c>
      <c r="L283">
        <v>0.2031485999767631</v>
      </c>
      <c r="M283">
        <v>0</v>
      </c>
      <c r="N283">
        <f t="shared" si="57"/>
        <v>0</v>
      </c>
      <c r="O283">
        <f t="shared" si="58"/>
        <v>0</v>
      </c>
      <c r="P283">
        <f t="shared" si="59"/>
        <v>6134.7809466072904</v>
      </c>
      <c r="Q283">
        <f>P283-B283</f>
        <v>1730.7809466072904</v>
      </c>
      <c r="R283">
        <f t="shared" si="60"/>
        <v>1730.7809466072904</v>
      </c>
      <c r="S283" s="8">
        <f>R283/B283</f>
        <v>0.39300203147304502</v>
      </c>
      <c r="T283">
        <v>1726</v>
      </c>
      <c r="U283">
        <f t="shared" si="61"/>
        <v>31154.057038931227</v>
      </c>
      <c r="V283">
        <f t="shared" si="62"/>
        <v>31068</v>
      </c>
      <c r="W283">
        <f t="shared" si="63"/>
        <v>1730.7809466072904</v>
      </c>
      <c r="X283">
        <f t="shared" si="64"/>
        <v>2995602.6851388281</v>
      </c>
      <c r="Y283">
        <f>WEEKDAY(A283,11)</f>
        <v>1</v>
      </c>
    </row>
    <row r="284" spans="1:25" x14ac:dyDescent="0.35">
      <c r="A284" s="1">
        <v>41198</v>
      </c>
      <c r="B284">
        <v>4921</v>
      </c>
      <c r="C284">
        <v>6054.333333333333</v>
      </c>
      <c r="D284">
        <v>5922.4</v>
      </c>
      <c r="E284">
        <v>5251</v>
      </c>
      <c r="F284">
        <f t="shared" si="52"/>
        <v>1</v>
      </c>
      <c r="G284">
        <f t="shared" si="53"/>
        <v>0</v>
      </c>
      <c r="H284">
        <v>4404</v>
      </c>
      <c r="I284">
        <f t="shared" si="54"/>
        <v>0</v>
      </c>
      <c r="J284">
        <f t="shared" si="55"/>
        <v>0</v>
      </c>
      <c r="K284">
        <f t="shared" si="56"/>
        <v>0</v>
      </c>
      <c r="L284">
        <v>0.56006738701057279</v>
      </c>
      <c r="M284">
        <v>0</v>
      </c>
      <c r="N284">
        <f t="shared" si="57"/>
        <v>0</v>
      </c>
      <c r="O284">
        <f t="shared" si="58"/>
        <v>0</v>
      </c>
      <c r="P284">
        <f t="shared" si="59"/>
        <v>5563.8848038343185</v>
      </c>
      <c r="Q284">
        <f>P284-B284</f>
        <v>642.88480383431852</v>
      </c>
      <c r="R284">
        <f t="shared" si="60"/>
        <v>642.88480383431852</v>
      </c>
      <c r="S284" s="8">
        <f>R284/B284</f>
        <v>0.13064108998868493</v>
      </c>
      <c r="T284">
        <v>1601</v>
      </c>
      <c r="U284">
        <f t="shared" si="61"/>
        <v>11571.926469017733</v>
      </c>
      <c r="V284">
        <f t="shared" si="62"/>
        <v>28818</v>
      </c>
      <c r="W284">
        <f t="shared" si="63"/>
        <v>642.88480383431852</v>
      </c>
      <c r="X284">
        <f t="shared" si="64"/>
        <v>413300.87100109021</v>
      </c>
      <c r="Y284">
        <f>WEEKDAY(A284,11)</f>
        <v>2</v>
      </c>
    </row>
    <row r="285" spans="1:25" x14ac:dyDescent="0.35">
      <c r="A285" s="1">
        <v>41199</v>
      </c>
      <c r="B285">
        <v>5289</v>
      </c>
      <c r="C285">
        <v>5428</v>
      </c>
      <c r="D285">
        <v>5867.8</v>
      </c>
      <c r="E285">
        <v>5459</v>
      </c>
      <c r="F285">
        <f t="shared" si="52"/>
        <v>0</v>
      </c>
      <c r="G285">
        <f t="shared" si="53"/>
        <v>1</v>
      </c>
      <c r="H285">
        <v>4921</v>
      </c>
      <c r="I285">
        <f t="shared" si="54"/>
        <v>0</v>
      </c>
      <c r="J285">
        <f t="shared" si="55"/>
        <v>0</v>
      </c>
      <c r="K285">
        <f t="shared" si="56"/>
        <v>0</v>
      </c>
      <c r="L285">
        <v>0.54275589636342514</v>
      </c>
      <c r="M285">
        <v>0</v>
      </c>
      <c r="N285">
        <f t="shared" si="57"/>
        <v>0</v>
      </c>
      <c r="O285">
        <f t="shared" si="58"/>
        <v>0</v>
      </c>
      <c r="P285">
        <f t="shared" si="59"/>
        <v>5507.5045523463859</v>
      </c>
      <c r="Q285">
        <f>P285-B285</f>
        <v>218.50455234638594</v>
      </c>
      <c r="R285">
        <f t="shared" si="60"/>
        <v>218.50455234638594</v>
      </c>
      <c r="S285" s="8">
        <f>R285/B285</f>
        <v>4.1313018027299288E-2</v>
      </c>
      <c r="T285">
        <v>1185</v>
      </c>
      <c r="U285">
        <f t="shared" si="61"/>
        <v>3933.0819422349468</v>
      </c>
      <c r="V285">
        <f t="shared" si="62"/>
        <v>21330</v>
      </c>
      <c r="W285">
        <f t="shared" si="63"/>
        <v>218.50455234638594</v>
      </c>
      <c r="X285">
        <f t="shared" si="64"/>
        <v>47744.239396094512</v>
      </c>
      <c r="Y285">
        <f>WEEKDAY(A285,11)</f>
        <v>3</v>
      </c>
    </row>
    <row r="286" spans="1:25" x14ac:dyDescent="0.35">
      <c r="A286" s="1">
        <v>41200</v>
      </c>
      <c r="B286">
        <v>5067</v>
      </c>
      <c r="C286">
        <v>4871.333333333333</v>
      </c>
      <c r="D286">
        <v>5674.6</v>
      </c>
      <c r="E286">
        <v>5194</v>
      </c>
      <c r="F286">
        <f t="shared" si="52"/>
        <v>0</v>
      </c>
      <c r="G286">
        <f t="shared" si="53"/>
        <v>0</v>
      </c>
      <c r="H286">
        <v>5289</v>
      </c>
      <c r="I286">
        <f t="shared" si="54"/>
        <v>0</v>
      </c>
      <c r="J286">
        <f t="shared" si="55"/>
        <v>0</v>
      </c>
      <c r="K286">
        <f t="shared" si="56"/>
        <v>0</v>
      </c>
      <c r="L286">
        <v>0.47420704078075987</v>
      </c>
      <c r="M286">
        <v>0</v>
      </c>
      <c r="N286">
        <f t="shared" si="57"/>
        <v>1</v>
      </c>
      <c r="O286">
        <f t="shared" si="58"/>
        <v>0</v>
      </c>
      <c r="P286">
        <f t="shared" si="59"/>
        <v>5722.0067720017832</v>
      </c>
      <c r="Q286">
        <f>P286-B286</f>
        <v>655.00677200178325</v>
      </c>
      <c r="R286">
        <f t="shared" si="60"/>
        <v>655.00677200178325</v>
      </c>
      <c r="S286" s="8">
        <f>R286/B286</f>
        <v>0.12926914781957435</v>
      </c>
      <c r="T286">
        <v>1309</v>
      </c>
      <c r="U286">
        <f t="shared" si="61"/>
        <v>11790.121896032098</v>
      </c>
      <c r="V286">
        <f t="shared" si="62"/>
        <v>23562</v>
      </c>
      <c r="W286">
        <f t="shared" si="63"/>
        <v>655.00677200178325</v>
      </c>
      <c r="X286">
        <f t="shared" si="64"/>
        <v>429033.87136819604</v>
      </c>
      <c r="Y286">
        <f>WEEKDAY(A286,11)</f>
        <v>4</v>
      </c>
    </row>
    <row r="287" spans="1:25" x14ac:dyDescent="0.35">
      <c r="A287" s="1">
        <v>41201</v>
      </c>
      <c r="B287">
        <v>6009</v>
      </c>
      <c r="C287">
        <v>5092.333333333333</v>
      </c>
      <c r="D287">
        <v>5328</v>
      </c>
      <c r="E287">
        <v>6255</v>
      </c>
      <c r="F287">
        <f t="shared" si="52"/>
        <v>0</v>
      </c>
      <c r="G287">
        <f t="shared" si="53"/>
        <v>0</v>
      </c>
      <c r="H287">
        <v>5067</v>
      </c>
      <c r="I287">
        <f t="shared" si="54"/>
        <v>0</v>
      </c>
      <c r="J287">
        <f t="shared" si="55"/>
        <v>0</v>
      </c>
      <c r="K287">
        <f t="shared" si="56"/>
        <v>0</v>
      </c>
      <c r="L287">
        <v>0.60944579993028924</v>
      </c>
      <c r="M287">
        <v>0</v>
      </c>
      <c r="N287">
        <f t="shared" si="57"/>
        <v>0</v>
      </c>
      <c r="O287">
        <f t="shared" si="58"/>
        <v>1</v>
      </c>
      <c r="P287">
        <f t="shared" si="59"/>
        <v>5827.7806748149342</v>
      </c>
      <c r="Q287">
        <f>P287-B287</f>
        <v>-181.21932518506583</v>
      </c>
      <c r="R287">
        <f t="shared" si="60"/>
        <v>181.21932518506583</v>
      </c>
      <c r="S287" s="8">
        <f>R287/B287</f>
        <v>3.0157983888345119E-2</v>
      </c>
      <c r="T287">
        <v>1299</v>
      </c>
      <c r="U287">
        <f t="shared" si="61"/>
        <v>13047.79141332474</v>
      </c>
      <c r="V287">
        <f t="shared" si="62"/>
        <v>23382</v>
      </c>
      <c r="W287">
        <f t="shared" si="63"/>
        <v>-362.43865037013165</v>
      </c>
      <c r="X287">
        <f t="shared" si="64"/>
        <v>131361.77528212254</v>
      </c>
      <c r="Y287">
        <f>WEEKDAY(A287,11)</f>
        <v>5</v>
      </c>
    </row>
    <row r="288" spans="1:25" x14ac:dyDescent="0.35">
      <c r="A288" s="1">
        <v>41202</v>
      </c>
      <c r="B288">
        <v>6801</v>
      </c>
      <c r="C288">
        <v>5455</v>
      </c>
      <c r="D288">
        <v>5138</v>
      </c>
      <c r="E288">
        <v>6800</v>
      </c>
      <c r="F288">
        <f t="shared" si="52"/>
        <v>0</v>
      </c>
      <c r="G288">
        <f t="shared" si="53"/>
        <v>0</v>
      </c>
      <c r="H288">
        <v>6009</v>
      </c>
      <c r="I288">
        <f t="shared" si="54"/>
        <v>1</v>
      </c>
      <c r="J288">
        <f t="shared" si="55"/>
        <v>0</v>
      </c>
      <c r="K288">
        <f t="shared" si="56"/>
        <v>0</v>
      </c>
      <c r="L288">
        <v>0.5920181247821541</v>
      </c>
      <c r="M288">
        <v>1</v>
      </c>
      <c r="N288">
        <f t="shared" si="57"/>
        <v>0</v>
      </c>
      <c r="O288">
        <f t="shared" si="58"/>
        <v>0</v>
      </c>
      <c r="P288">
        <f t="shared" si="59"/>
        <v>6744.3612725482317</v>
      </c>
      <c r="Q288">
        <f>P288-B288</f>
        <v>-56.638727451768318</v>
      </c>
      <c r="R288">
        <f t="shared" si="60"/>
        <v>56.638727451768318</v>
      </c>
      <c r="S288" s="8">
        <f>R288/B288</f>
        <v>8.327999919389548E-3</v>
      </c>
      <c r="T288">
        <v>1091</v>
      </c>
      <c r="U288">
        <f t="shared" si="61"/>
        <v>4077.9883765273189</v>
      </c>
      <c r="V288">
        <f t="shared" si="62"/>
        <v>19638</v>
      </c>
      <c r="W288">
        <f t="shared" si="63"/>
        <v>-113.27745490353664</v>
      </c>
      <c r="X288">
        <f t="shared" si="64"/>
        <v>12831.781789422776</v>
      </c>
      <c r="Y288">
        <f>WEEKDAY(A288,11)</f>
        <v>6</v>
      </c>
    </row>
    <row r="289" spans="1:25" x14ac:dyDescent="0.35">
      <c r="A289" s="1">
        <v>41203</v>
      </c>
      <c r="B289">
        <v>4628.5</v>
      </c>
      <c r="C289">
        <v>5959</v>
      </c>
      <c r="D289">
        <v>5617.4</v>
      </c>
      <c r="E289">
        <v>6959</v>
      </c>
      <c r="F289">
        <f t="shared" si="52"/>
        <v>0</v>
      </c>
      <c r="G289">
        <f t="shared" si="53"/>
        <v>0</v>
      </c>
      <c r="H289">
        <v>6801</v>
      </c>
      <c r="I289">
        <f t="shared" si="54"/>
        <v>0</v>
      </c>
      <c r="J289">
        <f t="shared" si="55"/>
        <v>1</v>
      </c>
      <c r="K289">
        <f t="shared" si="56"/>
        <v>0</v>
      </c>
      <c r="L289">
        <v>0.24758917160450797</v>
      </c>
      <c r="M289">
        <v>1</v>
      </c>
      <c r="N289">
        <f t="shared" si="57"/>
        <v>0</v>
      </c>
      <c r="O289">
        <f t="shared" si="58"/>
        <v>0</v>
      </c>
      <c r="P289">
        <f t="shared" si="59"/>
        <v>7038.67554016133</v>
      </c>
      <c r="Q289">
        <f>P289-B289</f>
        <v>2410.17554016133</v>
      </c>
      <c r="R289">
        <f t="shared" si="60"/>
        <v>2410.17554016133</v>
      </c>
      <c r="S289" s="8">
        <f>R289/B289</f>
        <v>0.52072497356839798</v>
      </c>
      <c r="T289">
        <v>339</v>
      </c>
      <c r="U289">
        <f t="shared" si="61"/>
        <v>43383.15972290394</v>
      </c>
      <c r="V289">
        <f t="shared" si="62"/>
        <v>6102</v>
      </c>
      <c r="W289">
        <f t="shared" si="63"/>
        <v>2410.17554016133</v>
      </c>
      <c r="X289">
        <f t="shared" si="64"/>
        <v>5808946.1343919588</v>
      </c>
      <c r="Y289">
        <f>WEEKDAY(A289,11)</f>
        <v>7</v>
      </c>
    </row>
    <row r="290" spans="1:25" x14ac:dyDescent="0.35">
      <c r="A290" s="1">
        <v>41204</v>
      </c>
      <c r="B290">
        <v>3390</v>
      </c>
      <c r="C290">
        <v>5812.833333333333</v>
      </c>
      <c r="D290">
        <v>5558.9</v>
      </c>
      <c r="E290">
        <v>4404</v>
      </c>
      <c r="F290">
        <f t="shared" si="52"/>
        <v>0</v>
      </c>
      <c r="G290">
        <f t="shared" si="53"/>
        <v>0</v>
      </c>
      <c r="H290">
        <v>4628.5</v>
      </c>
      <c r="I290">
        <f t="shared" si="54"/>
        <v>0</v>
      </c>
      <c r="J290">
        <f t="shared" si="55"/>
        <v>0</v>
      </c>
      <c r="K290">
        <f t="shared" si="56"/>
        <v>1</v>
      </c>
      <c r="L290">
        <v>0.35610549552689669</v>
      </c>
      <c r="M290">
        <v>0</v>
      </c>
      <c r="N290">
        <f t="shared" si="57"/>
        <v>0</v>
      </c>
      <c r="O290">
        <f t="shared" si="58"/>
        <v>0</v>
      </c>
      <c r="P290">
        <f t="shared" si="59"/>
        <v>5289.6266296886424</v>
      </c>
      <c r="Q290">
        <f>P290-B290</f>
        <v>1899.6266296886424</v>
      </c>
      <c r="R290">
        <f t="shared" si="60"/>
        <v>1899.6266296886424</v>
      </c>
      <c r="S290" s="8">
        <f>R290/B290</f>
        <v>0.56036183766626624</v>
      </c>
      <c r="T290">
        <v>1549</v>
      </c>
      <c r="U290">
        <f t="shared" si="61"/>
        <v>34193.279334395564</v>
      </c>
      <c r="V290">
        <f t="shared" si="62"/>
        <v>27882</v>
      </c>
      <c r="W290">
        <f t="shared" si="63"/>
        <v>1899.6266296886424</v>
      </c>
      <c r="X290">
        <f t="shared" si="64"/>
        <v>3608581.3322222307</v>
      </c>
      <c r="Y290">
        <f>WEEKDAY(A290,11)</f>
        <v>1</v>
      </c>
    </row>
    <row r="291" spans="1:25" x14ac:dyDescent="0.35">
      <c r="A291" s="1">
        <v>41205</v>
      </c>
      <c r="B291">
        <v>5303</v>
      </c>
      <c r="C291">
        <v>4939.833333333333</v>
      </c>
      <c r="D291">
        <v>5179.1000000000004</v>
      </c>
      <c r="E291">
        <v>4921</v>
      </c>
      <c r="F291">
        <f t="shared" si="52"/>
        <v>1</v>
      </c>
      <c r="G291">
        <f t="shared" si="53"/>
        <v>0</v>
      </c>
      <c r="H291">
        <v>3390</v>
      </c>
      <c r="I291">
        <f t="shared" si="54"/>
        <v>0</v>
      </c>
      <c r="J291">
        <f t="shared" si="55"/>
        <v>0</v>
      </c>
      <c r="K291">
        <f t="shared" si="56"/>
        <v>0</v>
      </c>
      <c r="L291">
        <v>0.72226095038921811</v>
      </c>
      <c r="M291">
        <v>0</v>
      </c>
      <c r="N291">
        <f t="shared" si="57"/>
        <v>0</v>
      </c>
      <c r="O291">
        <f t="shared" si="58"/>
        <v>0</v>
      </c>
      <c r="P291">
        <f t="shared" si="59"/>
        <v>4904.47128667379</v>
      </c>
      <c r="Q291">
        <f>P291-B291</f>
        <v>-398.52871332620998</v>
      </c>
      <c r="R291">
        <f t="shared" si="60"/>
        <v>398.52871332620998</v>
      </c>
      <c r="S291" s="8">
        <f>R291/B291</f>
        <v>7.5151558236132371E-2</v>
      </c>
      <c r="T291">
        <v>1031</v>
      </c>
      <c r="U291">
        <f t="shared" si="61"/>
        <v>28694.067359487119</v>
      </c>
      <c r="V291">
        <f t="shared" si="62"/>
        <v>18558</v>
      </c>
      <c r="W291">
        <f t="shared" si="63"/>
        <v>-797.05742665241996</v>
      </c>
      <c r="X291">
        <f t="shared" si="64"/>
        <v>635300.54138177785</v>
      </c>
      <c r="Y291">
        <f>WEEKDAY(A291,11)</f>
        <v>2</v>
      </c>
    </row>
    <row r="292" spans="1:25" x14ac:dyDescent="0.35">
      <c r="A292" s="1">
        <v>41206</v>
      </c>
      <c r="B292">
        <v>5852</v>
      </c>
      <c r="C292">
        <v>4440.5</v>
      </c>
      <c r="D292">
        <v>5226.3</v>
      </c>
      <c r="E292">
        <v>5289</v>
      </c>
      <c r="F292">
        <f t="shared" si="52"/>
        <v>0</v>
      </c>
      <c r="G292">
        <f t="shared" si="53"/>
        <v>1</v>
      </c>
      <c r="H292">
        <v>5303</v>
      </c>
      <c r="I292">
        <f t="shared" si="54"/>
        <v>0</v>
      </c>
      <c r="J292">
        <f t="shared" si="55"/>
        <v>0</v>
      </c>
      <c r="K292">
        <f t="shared" si="56"/>
        <v>0</v>
      </c>
      <c r="L292">
        <v>0.56378529104217501</v>
      </c>
      <c r="M292">
        <v>0</v>
      </c>
      <c r="N292">
        <f t="shared" si="57"/>
        <v>0</v>
      </c>
      <c r="O292">
        <f t="shared" si="58"/>
        <v>0</v>
      </c>
      <c r="P292">
        <f t="shared" si="59"/>
        <v>5253.8991280189539</v>
      </c>
      <c r="Q292">
        <f>P292-B292</f>
        <v>-598.10087198104611</v>
      </c>
      <c r="R292">
        <f t="shared" si="60"/>
        <v>598.10087198104611</v>
      </c>
      <c r="S292" s="8">
        <f>R292/B292</f>
        <v>0.1022045235784426</v>
      </c>
      <c r="T292">
        <v>507</v>
      </c>
      <c r="U292">
        <f t="shared" si="61"/>
        <v>43063.26278263532</v>
      </c>
      <c r="V292">
        <f t="shared" si="62"/>
        <v>9126</v>
      </c>
      <c r="W292">
        <f t="shared" si="63"/>
        <v>-1196.2017439620922</v>
      </c>
      <c r="X292">
        <f t="shared" si="64"/>
        <v>1430898.6122579509</v>
      </c>
      <c r="Y292">
        <f>WEEKDAY(A292,11)</f>
        <v>3</v>
      </c>
    </row>
    <row r="293" spans="1:25" x14ac:dyDescent="0.35">
      <c r="A293" s="1">
        <v>41207</v>
      </c>
      <c r="B293">
        <v>6591</v>
      </c>
      <c r="C293">
        <v>4848.333333333333</v>
      </c>
      <c r="D293">
        <v>5194.8999999999996</v>
      </c>
      <c r="E293">
        <v>5067</v>
      </c>
      <c r="F293">
        <f t="shared" si="52"/>
        <v>0</v>
      </c>
      <c r="G293">
        <f t="shared" si="53"/>
        <v>0</v>
      </c>
      <c r="H293">
        <v>5852</v>
      </c>
      <c r="I293">
        <f t="shared" si="54"/>
        <v>0</v>
      </c>
      <c r="J293">
        <f t="shared" si="55"/>
        <v>0</v>
      </c>
      <c r="K293">
        <f t="shared" si="56"/>
        <v>0</v>
      </c>
      <c r="L293">
        <v>0.58586034622981298</v>
      </c>
      <c r="M293">
        <v>0</v>
      </c>
      <c r="N293">
        <f t="shared" si="57"/>
        <v>1</v>
      </c>
      <c r="O293">
        <f t="shared" si="58"/>
        <v>0</v>
      </c>
      <c r="P293">
        <f t="shared" si="59"/>
        <v>5594.5636014918155</v>
      </c>
      <c r="Q293">
        <f>P293-B293</f>
        <v>-996.43639850818454</v>
      </c>
      <c r="R293">
        <f t="shared" si="60"/>
        <v>996.43639850818454</v>
      </c>
      <c r="S293" s="8">
        <f>R293/B293</f>
        <v>0.15118136830650653</v>
      </c>
      <c r="T293">
        <v>370</v>
      </c>
      <c r="U293">
        <f t="shared" si="61"/>
        <v>71743.420692589279</v>
      </c>
      <c r="V293">
        <f t="shared" si="62"/>
        <v>6660</v>
      </c>
      <c r="W293">
        <f t="shared" si="63"/>
        <v>-1992.8727970163691</v>
      </c>
      <c r="X293">
        <f t="shared" si="64"/>
        <v>3971541.9850878464</v>
      </c>
      <c r="Y293">
        <f>WEEKDAY(A293,11)</f>
        <v>4</v>
      </c>
    </row>
    <row r="294" spans="1:25" x14ac:dyDescent="0.35">
      <c r="A294" s="1">
        <v>41208</v>
      </c>
      <c r="B294">
        <v>4628.5</v>
      </c>
      <c r="C294">
        <v>5915.333333333333</v>
      </c>
      <c r="D294">
        <v>5152.8999999999996</v>
      </c>
      <c r="E294">
        <v>6009</v>
      </c>
      <c r="F294">
        <f t="shared" si="52"/>
        <v>0</v>
      </c>
      <c r="G294">
        <f t="shared" si="53"/>
        <v>0</v>
      </c>
      <c r="H294">
        <v>6591</v>
      </c>
      <c r="I294">
        <f t="shared" si="54"/>
        <v>0</v>
      </c>
      <c r="J294">
        <f t="shared" si="55"/>
        <v>0</v>
      </c>
      <c r="K294">
        <f t="shared" si="56"/>
        <v>0</v>
      </c>
      <c r="L294">
        <v>0.27198791681189727</v>
      </c>
      <c r="M294">
        <v>0</v>
      </c>
      <c r="N294">
        <f t="shared" si="57"/>
        <v>0</v>
      </c>
      <c r="O294">
        <f t="shared" si="58"/>
        <v>1</v>
      </c>
      <c r="P294">
        <f t="shared" si="59"/>
        <v>6018.099953947084</v>
      </c>
      <c r="Q294">
        <f>P294-B294</f>
        <v>1389.599953947084</v>
      </c>
      <c r="R294">
        <f t="shared" si="60"/>
        <v>1389.599953947084</v>
      </c>
      <c r="S294" s="8">
        <f>R294/B294</f>
        <v>0.30022684540284844</v>
      </c>
      <c r="T294">
        <v>3343</v>
      </c>
      <c r="U294">
        <f t="shared" si="61"/>
        <v>25012.799171047511</v>
      </c>
      <c r="V294">
        <f t="shared" si="62"/>
        <v>60174</v>
      </c>
      <c r="W294">
        <f t="shared" si="63"/>
        <v>1389.599953947084</v>
      </c>
      <c r="X294">
        <f t="shared" si="64"/>
        <v>1930988.032009738</v>
      </c>
      <c r="Y294">
        <f>WEEKDAY(A294,11)</f>
        <v>5</v>
      </c>
    </row>
    <row r="295" spans="1:25" x14ac:dyDescent="0.35">
      <c r="A295" s="1">
        <v>41209</v>
      </c>
      <c r="B295">
        <v>4628.5</v>
      </c>
      <c r="C295">
        <v>5690.5</v>
      </c>
      <c r="D295">
        <v>5152.8999999999996</v>
      </c>
      <c r="E295">
        <v>6801</v>
      </c>
      <c r="F295">
        <f t="shared" si="52"/>
        <v>0</v>
      </c>
      <c r="G295">
        <f t="shared" si="53"/>
        <v>0</v>
      </c>
      <c r="H295">
        <v>4628.5</v>
      </c>
      <c r="I295">
        <f t="shared" si="54"/>
        <v>1</v>
      </c>
      <c r="J295">
        <f t="shared" si="55"/>
        <v>0</v>
      </c>
      <c r="K295">
        <f t="shared" si="56"/>
        <v>0</v>
      </c>
      <c r="L295">
        <v>0.5</v>
      </c>
      <c r="M295">
        <v>1</v>
      </c>
      <c r="N295">
        <f t="shared" si="57"/>
        <v>0</v>
      </c>
      <c r="O295">
        <f t="shared" si="58"/>
        <v>0</v>
      </c>
      <c r="P295">
        <f t="shared" si="59"/>
        <v>6441.9650262191863</v>
      </c>
      <c r="Q295">
        <f>P295-B295</f>
        <v>1813.4650262191863</v>
      </c>
      <c r="R295">
        <f t="shared" si="60"/>
        <v>1813.4650262191863</v>
      </c>
      <c r="S295" s="8">
        <f>R295/B295</f>
        <v>0.39180404585053175</v>
      </c>
      <c r="T295">
        <v>1717</v>
      </c>
      <c r="U295">
        <f t="shared" si="61"/>
        <v>32642.370471945353</v>
      </c>
      <c r="V295">
        <f t="shared" si="62"/>
        <v>30906</v>
      </c>
      <c r="W295">
        <f t="shared" si="63"/>
        <v>1813.4650262191863</v>
      </c>
      <c r="X295">
        <f t="shared" si="64"/>
        <v>3288655.4013201538</v>
      </c>
      <c r="Y295">
        <f>WEEKDAY(A295,11)</f>
        <v>6</v>
      </c>
    </row>
    <row r="296" spans="1:25" x14ac:dyDescent="0.35">
      <c r="A296" s="1">
        <v>41210</v>
      </c>
      <c r="B296">
        <v>4628.5</v>
      </c>
      <c r="C296">
        <v>5282.666666666667</v>
      </c>
      <c r="D296">
        <v>5400.6</v>
      </c>
      <c r="E296">
        <v>4628.5</v>
      </c>
      <c r="F296">
        <f t="shared" si="52"/>
        <v>0</v>
      </c>
      <c r="G296">
        <f t="shared" si="53"/>
        <v>0</v>
      </c>
      <c r="H296">
        <v>4628.5</v>
      </c>
      <c r="I296">
        <f t="shared" si="54"/>
        <v>0</v>
      </c>
      <c r="J296">
        <f t="shared" si="55"/>
        <v>1</v>
      </c>
      <c r="K296">
        <f t="shared" si="56"/>
        <v>0</v>
      </c>
      <c r="L296">
        <v>0.5</v>
      </c>
      <c r="M296">
        <v>1</v>
      </c>
      <c r="N296">
        <f t="shared" si="57"/>
        <v>0</v>
      </c>
      <c r="O296">
        <f t="shared" si="58"/>
        <v>0</v>
      </c>
      <c r="P296">
        <f t="shared" si="59"/>
        <v>5769.0893461997748</v>
      </c>
      <c r="Q296">
        <f>P296-B296</f>
        <v>1140.5893461997748</v>
      </c>
      <c r="R296">
        <f t="shared" si="60"/>
        <v>1140.5893461997748</v>
      </c>
      <c r="S296" s="8">
        <f>R296/B296</f>
        <v>0.24642742707135676</v>
      </c>
      <c r="T296">
        <v>1525</v>
      </c>
      <c r="U296">
        <f t="shared" si="61"/>
        <v>20530.608231595947</v>
      </c>
      <c r="V296">
        <f t="shared" si="62"/>
        <v>27450</v>
      </c>
      <c r="W296">
        <f t="shared" si="63"/>
        <v>1140.5893461997748</v>
      </c>
      <c r="X296">
        <f t="shared" si="64"/>
        <v>1300944.0566644298</v>
      </c>
      <c r="Y296">
        <f>WEEKDAY(A296,11)</f>
        <v>7</v>
      </c>
    </row>
    <row r="297" spans="1:25" x14ac:dyDescent="0.35">
      <c r="A297" s="1">
        <v>41211</v>
      </c>
      <c r="B297">
        <v>4628.5</v>
      </c>
      <c r="C297">
        <v>4628.5</v>
      </c>
      <c r="D297">
        <v>5265.7</v>
      </c>
      <c r="E297">
        <v>3390</v>
      </c>
      <c r="F297">
        <f t="shared" si="52"/>
        <v>0</v>
      </c>
      <c r="G297">
        <f t="shared" si="53"/>
        <v>0</v>
      </c>
      <c r="H297">
        <v>4628.5</v>
      </c>
      <c r="I297">
        <f t="shared" si="54"/>
        <v>0</v>
      </c>
      <c r="J297">
        <f t="shared" si="55"/>
        <v>0</v>
      </c>
      <c r="K297">
        <f t="shared" si="56"/>
        <v>1</v>
      </c>
      <c r="L297">
        <v>0.5</v>
      </c>
      <c r="M297">
        <v>0</v>
      </c>
      <c r="N297">
        <f t="shared" si="57"/>
        <v>0</v>
      </c>
      <c r="O297">
        <f t="shared" si="58"/>
        <v>0</v>
      </c>
      <c r="P297">
        <f t="shared" si="59"/>
        <v>4859.4145914354858</v>
      </c>
      <c r="Q297">
        <f>P297-B297</f>
        <v>230.91459143548582</v>
      </c>
      <c r="R297">
        <f t="shared" si="60"/>
        <v>230.91459143548582</v>
      </c>
      <c r="S297" s="8">
        <f>R297/B297</f>
        <v>4.9889724842926614E-2</v>
      </c>
      <c r="T297">
        <v>1934</v>
      </c>
      <c r="U297">
        <f t="shared" si="61"/>
        <v>4156.4626458387447</v>
      </c>
      <c r="V297">
        <f t="shared" si="62"/>
        <v>34812</v>
      </c>
      <c r="W297">
        <f t="shared" si="63"/>
        <v>230.91459143548582</v>
      </c>
      <c r="X297">
        <f t="shared" si="64"/>
        <v>53321.54853781734</v>
      </c>
      <c r="Y297">
        <f>WEEKDAY(A297,11)</f>
        <v>1</v>
      </c>
    </row>
    <row r="298" spans="1:25" x14ac:dyDescent="0.35">
      <c r="A298" s="1">
        <v>41212</v>
      </c>
      <c r="B298">
        <v>5800</v>
      </c>
      <c r="C298">
        <v>4628.5</v>
      </c>
      <c r="D298">
        <v>5021</v>
      </c>
      <c r="E298">
        <v>5303</v>
      </c>
      <c r="F298">
        <f t="shared" si="52"/>
        <v>1</v>
      </c>
      <c r="G298">
        <f t="shared" si="53"/>
        <v>0</v>
      </c>
      <c r="H298">
        <v>4628.5</v>
      </c>
      <c r="I298">
        <f t="shared" si="54"/>
        <v>0</v>
      </c>
      <c r="J298">
        <f t="shared" si="55"/>
        <v>0</v>
      </c>
      <c r="K298">
        <f t="shared" si="56"/>
        <v>0</v>
      </c>
      <c r="L298">
        <v>0.63611014290693624</v>
      </c>
      <c r="M298">
        <v>0</v>
      </c>
      <c r="N298">
        <f t="shared" si="57"/>
        <v>0</v>
      </c>
      <c r="O298">
        <f t="shared" si="58"/>
        <v>0</v>
      </c>
      <c r="P298">
        <f t="shared" si="59"/>
        <v>5223.0302826794468</v>
      </c>
      <c r="Q298">
        <f>P298-B298</f>
        <v>-576.96971732055317</v>
      </c>
      <c r="R298">
        <f t="shared" si="60"/>
        <v>576.96971732055317</v>
      </c>
      <c r="S298" s="8">
        <f>R298/B298</f>
        <v>9.9477537469060892E-2</v>
      </c>
      <c r="T298">
        <v>796</v>
      </c>
      <c r="U298">
        <f t="shared" si="61"/>
        <v>41541.819647079828</v>
      </c>
      <c r="V298">
        <f t="shared" si="62"/>
        <v>14328</v>
      </c>
      <c r="W298">
        <f t="shared" si="63"/>
        <v>-1153.9394346411063</v>
      </c>
      <c r="X298">
        <f t="shared" si="64"/>
        <v>1331576.2188198362</v>
      </c>
      <c r="Y298">
        <f>WEEKDAY(A298,11)</f>
        <v>2</v>
      </c>
    </row>
    <row r="299" spans="1:25" x14ac:dyDescent="0.35">
      <c r="A299" s="1">
        <v>41213</v>
      </c>
      <c r="B299">
        <v>6353</v>
      </c>
      <c r="C299">
        <v>5019</v>
      </c>
      <c r="D299">
        <v>4862.8</v>
      </c>
      <c r="E299">
        <v>5852</v>
      </c>
      <c r="F299">
        <f t="shared" si="52"/>
        <v>0</v>
      </c>
      <c r="G299">
        <f t="shared" si="53"/>
        <v>1</v>
      </c>
      <c r="H299">
        <v>5800</v>
      </c>
      <c r="I299">
        <f t="shared" si="54"/>
        <v>0</v>
      </c>
      <c r="J299">
        <f t="shared" si="55"/>
        <v>0</v>
      </c>
      <c r="K299">
        <f t="shared" si="56"/>
        <v>0</v>
      </c>
      <c r="L299">
        <v>0.5642500290461252</v>
      </c>
      <c r="M299">
        <v>0</v>
      </c>
      <c r="N299">
        <f t="shared" si="57"/>
        <v>0</v>
      </c>
      <c r="O299">
        <f t="shared" si="58"/>
        <v>0</v>
      </c>
      <c r="P299">
        <f t="shared" si="59"/>
        <v>5366.8435698849044</v>
      </c>
      <c r="Q299">
        <f>P299-B299</f>
        <v>-986.15643011509565</v>
      </c>
      <c r="R299">
        <f t="shared" si="60"/>
        <v>986.15643011509565</v>
      </c>
      <c r="S299" s="8">
        <f>R299/B299</f>
        <v>0.15522688967654583</v>
      </c>
      <c r="T299">
        <v>1172</v>
      </c>
      <c r="U299">
        <f t="shared" si="61"/>
        <v>71003.262968286886</v>
      </c>
      <c r="V299">
        <f t="shared" si="62"/>
        <v>21096</v>
      </c>
      <c r="W299">
        <f t="shared" si="63"/>
        <v>-1972.3128602301913</v>
      </c>
      <c r="X299">
        <f t="shared" si="64"/>
        <v>3890018.0186293982</v>
      </c>
      <c r="Y299">
        <f>WEEKDAY(A299,11)</f>
        <v>3</v>
      </c>
    </row>
    <row r="300" spans="1:25" x14ac:dyDescent="0.35">
      <c r="A300" s="1">
        <v>41214</v>
      </c>
      <c r="B300">
        <v>6383</v>
      </c>
      <c r="C300">
        <v>5593.833333333333</v>
      </c>
      <c r="D300">
        <v>5207.7</v>
      </c>
      <c r="E300">
        <v>6591</v>
      </c>
      <c r="F300">
        <f t="shared" si="52"/>
        <v>0</v>
      </c>
      <c r="G300">
        <f t="shared" si="53"/>
        <v>0</v>
      </c>
      <c r="H300">
        <v>6353</v>
      </c>
      <c r="I300">
        <f t="shared" si="54"/>
        <v>0</v>
      </c>
      <c r="J300">
        <f t="shared" si="55"/>
        <v>0</v>
      </c>
      <c r="K300">
        <f t="shared" si="56"/>
        <v>0</v>
      </c>
      <c r="L300">
        <v>0.50348553502962701</v>
      </c>
      <c r="M300">
        <v>0</v>
      </c>
      <c r="N300">
        <f t="shared" si="57"/>
        <v>1</v>
      </c>
      <c r="O300">
        <f t="shared" si="58"/>
        <v>0</v>
      </c>
      <c r="P300">
        <f t="shared" si="59"/>
        <v>6160.5113601560715</v>
      </c>
      <c r="Q300">
        <f>P300-B300</f>
        <v>-222.48863984392847</v>
      </c>
      <c r="R300">
        <f t="shared" si="60"/>
        <v>222.48863984392847</v>
      </c>
      <c r="S300" s="8">
        <f>R300/B300</f>
        <v>3.4856437387424166E-2</v>
      </c>
      <c r="T300">
        <v>938</v>
      </c>
      <c r="U300">
        <f t="shared" si="61"/>
        <v>16019.18206876285</v>
      </c>
      <c r="V300">
        <f t="shared" si="62"/>
        <v>16884</v>
      </c>
      <c r="W300">
        <f t="shared" si="63"/>
        <v>-444.97727968785694</v>
      </c>
      <c r="X300">
        <f t="shared" si="64"/>
        <v>198004.77943840527</v>
      </c>
      <c r="Y300">
        <f>WEEKDAY(A300,11)</f>
        <v>4</v>
      </c>
    </row>
    <row r="301" spans="1:25" x14ac:dyDescent="0.35">
      <c r="A301" s="1">
        <v>41215</v>
      </c>
      <c r="B301">
        <v>6562</v>
      </c>
      <c r="C301">
        <v>6178.666666666667</v>
      </c>
      <c r="D301">
        <v>5558.6</v>
      </c>
      <c r="E301">
        <v>4628.5</v>
      </c>
      <c r="F301">
        <f t="shared" si="52"/>
        <v>0</v>
      </c>
      <c r="G301">
        <f t="shared" si="53"/>
        <v>0</v>
      </c>
      <c r="H301">
        <v>6383</v>
      </c>
      <c r="I301">
        <f t="shared" si="54"/>
        <v>0</v>
      </c>
      <c r="J301">
        <f t="shared" si="55"/>
        <v>0</v>
      </c>
      <c r="K301">
        <f t="shared" si="56"/>
        <v>0</v>
      </c>
      <c r="L301">
        <v>0.52079702567677477</v>
      </c>
      <c r="M301">
        <v>0</v>
      </c>
      <c r="N301">
        <f t="shared" si="57"/>
        <v>0</v>
      </c>
      <c r="O301">
        <f t="shared" si="58"/>
        <v>1</v>
      </c>
      <c r="P301">
        <f t="shared" si="59"/>
        <v>5748.7022288159487</v>
      </c>
      <c r="Q301">
        <f>P301-B301</f>
        <v>-813.29777118405127</v>
      </c>
      <c r="R301">
        <f t="shared" si="60"/>
        <v>813.29777118405127</v>
      </c>
      <c r="S301" s="8">
        <f>R301/B301</f>
        <v>0.12394053203048633</v>
      </c>
      <c r="T301">
        <v>1139</v>
      </c>
      <c r="U301">
        <f t="shared" si="61"/>
        <v>58557.439525251692</v>
      </c>
      <c r="V301">
        <f t="shared" si="62"/>
        <v>20502</v>
      </c>
      <c r="W301">
        <f t="shared" si="63"/>
        <v>-1626.5955423681025</v>
      </c>
      <c r="X301">
        <f t="shared" si="64"/>
        <v>2645813.0584517815</v>
      </c>
      <c r="Y301">
        <f>WEEKDAY(A301,11)</f>
        <v>5</v>
      </c>
    </row>
    <row r="302" spans="1:25" x14ac:dyDescent="0.35">
      <c r="A302" s="1">
        <v>41216</v>
      </c>
      <c r="B302">
        <v>7628</v>
      </c>
      <c r="C302">
        <v>6432.666666666667</v>
      </c>
      <c r="D302">
        <v>5945.3</v>
      </c>
      <c r="E302">
        <v>4628.5</v>
      </c>
      <c r="F302">
        <f t="shared" si="52"/>
        <v>0</v>
      </c>
      <c r="G302">
        <f t="shared" si="53"/>
        <v>0</v>
      </c>
      <c r="H302">
        <v>6562</v>
      </c>
      <c r="I302">
        <f t="shared" si="54"/>
        <v>1</v>
      </c>
      <c r="J302">
        <f t="shared" si="55"/>
        <v>0</v>
      </c>
      <c r="K302">
        <f t="shared" si="56"/>
        <v>0</v>
      </c>
      <c r="L302">
        <v>0.6238526780527478</v>
      </c>
      <c r="M302">
        <v>1</v>
      </c>
      <c r="N302">
        <f t="shared" si="57"/>
        <v>0</v>
      </c>
      <c r="O302">
        <f t="shared" si="58"/>
        <v>0</v>
      </c>
      <c r="P302">
        <f t="shared" si="59"/>
        <v>6594.1451248260955</v>
      </c>
      <c r="Q302">
        <f>P302-B302</f>
        <v>-1033.8548751739045</v>
      </c>
      <c r="R302">
        <f t="shared" si="60"/>
        <v>1033.8548751739045</v>
      </c>
      <c r="S302" s="8">
        <f>R302/B302</f>
        <v>0.13553419968194869</v>
      </c>
      <c r="T302">
        <v>800</v>
      </c>
      <c r="U302">
        <f t="shared" si="61"/>
        <v>74437.551012521115</v>
      </c>
      <c r="V302">
        <f t="shared" si="62"/>
        <v>14400</v>
      </c>
      <c r="W302">
        <f t="shared" si="63"/>
        <v>-2067.7097503478089</v>
      </c>
      <c r="X302">
        <f t="shared" si="64"/>
        <v>4275423.6116833985</v>
      </c>
      <c r="Y302">
        <f>WEEKDAY(A302,11)</f>
        <v>6</v>
      </c>
    </row>
    <row r="303" spans="1:25" x14ac:dyDescent="0.35">
      <c r="A303" s="1">
        <v>41217</v>
      </c>
      <c r="B303">
        <v>7951</v>
      </c>
      <c r="C303">
        <v>6857.666666666667</v>
      </c>
      <c r="D303">
        <v>6545.2</v>
      </c>
      <c r="E303">
        <v>4628.5</v>
      </c>
      <c r="F303">
        <f t="shared" si="52"/>
        <v>0</v>
      </c>
      <c r="G303">
        <f t="shared" si="53"/>
        <v>0</v>
      </c>
      <c r="H303">
        <v>7628</v>
      </c>
      <c r="I303">
        <f t="shared" si="54"/>
        <v>0</v>
      </c>
      <c r="J303">
        <f t="shared" si="55"/>
        <v>1</v>
      </c>
      <c r="K303">
        <f t="shared" si="56"/>
        <v>0</v>
      </c>
      <c r="L303">
        <v>0.53752759381898452</v>
      </c>
      <c r="M303">
        <v>1</v>
      </c>
      <c r="N303">
        <f t="shared" si="57"/>
        <v>0</v>
      </c>
      <c r="O303">
        <f t="shared" si="58"/>
        <v>0</v>
      </c>
      <c r="P303">
        <f t="shared" si="59"/>
        <v>6957.4770994207893</v>
      </c>
      <c r="Q303">
        <f>P303-B303</f>
        <v>-993.52290057921073</v>
      </c>
      <c r="R303">
        <f t="shared" si="60"/>
        <v>993.52290057921073</v>
      </c>
      <c r="S303" s="8">
        <f>R303/B303</f>
        <v>0.12495571633495292</v>
      </c>
      <c r="T303">
        <v>385</v>
      </c>
      <c r="U303">
        <f t="shared" si="61"/>
        <v>71533.648841703165</v>
      </c>
      <c r="V303">
        <f t="shared" si="62"/>
        <v>6930</v>
      </c>
      <c r="W303">
        <f t="shared" si="63"/>
        <v>-1987.0458011584215</v>
      </c>
      <c r="X303">
        <f t="shared" si="64"/>
        <v>3948351.0159013132</v>
      </c>
      <c r="Y303">
        <f>WEEKDAY(A303,11)</f>
        <v>7</v>
      </c>
    </row>
    <row r="304" spans="1:25" x14ac:dyDescent="0.35">
      <c r="A304" s="1">
        <v>41218</v>
      </c>
      <c r="B304">
        <v>4925</v>
      </c>
      <c r="C304">
        <v>7380.333333333333</v>
      </c>
      <c r="D304">
        <v>6975.4</v>
      </c>
      <c r="E304">
        <v>4628.5</v>
      </c>
      <c r="F304">
        <f t="shared" si="52"/>
        <v>0</v>
      </c>
      <c r="G304">
        <f t="shared" si="53"/>
        <v>0</v>
      </c>
      <c r="H304">
        <v>7951</v>
      </c>
      <c r="I304">
        <f t="shared" si="54"/>
        <v>0</v>
      </c>
      <c r="J304">
        <f t="shared" si="55"/>
        <v>0</v>
      </c>
      <c r="K304">
        <f t="shared" si="56"/>
        <v>1</v>
      </c>
      <c r="L304">
        <v>0.14842570001161845</v>
      </c>
      <c r="M304">
        <v>0</v>
      </c>
      <c r="N304">
        <f t="shared" si="57"/>
        <v>0</v>
      </c>
      <c r="O304">
        <f t="shared" si="58"/>
        <v>0</v>
      </c>
      <c r="P304">
        <f t="shared" si="59"/>
        <v>6738.9893885885012</v>
      </c>
      <c r="Q304">
        <f>P304-B304</f>
        <v>1813.9893885885012</v>
      </c>
      <c r="R304">
        <f t="shared" si="60"/>
        <v>1813.9893885885012</v>
      </c>
      <c r="S304" s="8">
        <f>R304/B304</f>
        <v>0.36832271849512715</v>
      </c>
      <c r="T304">
        <v>1585</v>
      </c>
      <c r="U304">
        <f t="shared" si="61"/>
        <v>32651.808994593022</v>
      </c>
      <c r="V304">
        <f t="shared" si="62"/>
        <v>28530</v>
      </c>
      <c r="W304">
        <f t="shared" si="63"/>
        <v>1813.9893885885012</v>
      </c>
      <c r="X304">
        <f t="shared" si="64"/>
        <v>3290557.5019116844</v>
      </c>
      <c r="Y304">
        <f>WEEKDAY(A304,11)</f>
        <v>1</v>
      </c>
    </row>
    <row r="305" spans="1:25" x14ac:dyDescent="0.35">
      <c r="A305" s="1">
        <v>41219</v>
      </c>
      <c r="B305">
        <v>5084</v>
      </c>
      <c r="C305">
        <v>6834.666666666667</v>
      </c>
      <c r="D305">
        <v>6689.8</v>
      </c>
      <c r="E305">
        <v>5800</v>
      </c>
      <c r="F305">
        <f t="shared" si="52"/>
        <v>1</v>
      </c>
      <c r="G305">
        <f t="shared" si="53"/>
        <v>0</v>
      </c>
      <c r="H305">
        <v>4925</v>
      </c>
      <c r="I305">
        <f t="shared" si="54"/>
        <v>0</v>
      </c>
      <c r="J305">
        <f t="shared" si="55"/>
        <v>0</v>
      </c>
      <c r="K305">
        <f t="shared" si="56"/>
        <v>0</v>
      </c>
      <c r="L305">
        <v>0.51847333565702336</v>
      </c>
      <c r="M305">
        <v>0</v>
      </c>
      <c r="N305">
        <f t="shared" si="57"/>
        <v>0</v>
      </c>
      <c r="O305">
        <f t="shared" si="58"/>
        <v>0</v>
      </c>
      <c r="P305">
        <f t="shared" si="59"/>
        <v>6188.0320658099117</v>
      </c>
      <c r="Q305">
        <f>P305-B305</f>
        <v>1104.0320658099117</v>
      </c>
      <c r="R305">
        <f t="shared" si="60"/>
        <v>1104.0320658099117</v>
      </c>
      <c r="S305" s="8">
        <f>R305/B305</f>
        <v>0.21715815613884967</v>
      </c>
      <c r="T305">
        <v>1921</v>
      </c>
      <c r="U305">
        <f t="shared" si="61"/>
        <v>19872.577184578411</v>
      </c>
      <c r="V305">
        <f t="shared" si="62"/>
        <v>34578</v>
      </c>
      <c r="W305">
        <f t="shared" si="63"/>
        <v>1104.0320658099117</v>
      </c>
      <c r="X305">
        <f t="shared" si="64"/>
        <v>1218886.8023365012</v>
      </c>
      <c r="Y305">
        <f>WEEKDAY(A305,11)</f>
        <v>2</v>
      </c>
    </row>
    <row r="306" spans="1:25" x14ac:dyDescent="0.35">
      <c r="A306" s="1">
        <v>41220</v>
      </c>
      <c r="B306">
        <v>5097</v>
      </c>
      <c r="C306">
        <v>5986.666666666667</v>
      </c>
      <c r="D306">
        <v>6430</v>
      </c>
      <c r="E306">
        <v>6353</v>
      </c>
      <c r="F306">
        <f t="shared" si="52"/>
        <v>0</v>
      </c>
      <c r="G306">
        <f t="shared" si="53"/>
        <v>1</v>
      </c>
      <c r="H306">
        <v>5084</v>
      </c>
      <c r="I306">
        <f t="shared" si="54"/>
        <v>0</v>
      </c>
      <c r="J306">
        <f t="shared" si="55"/>
        <v>0</v>
      </c>
      <c r="K306">
        <f t="shared" si="56"/>
        <v>0</v>
      </c>
      <c r="L306">
        <v>0.50151039851283841</v>
      </c>
      <c r="M306">
        <v>0</v>
      </c>
      <c r="N306">
        <f t="shared" si="57"/>
        <v>0</v>
      </c>
      <c r="O306">
        <f t="shared" si="58"/>
        <v>0</v>
      </c>
      <c r="P306">
        <f t="shared" si="59"/>
        <v>6060.2784560325117</v>
      </c>
      <c r="Q306">
        <f>P306-B306</f>
        <v>963.27845603251171</v>
      </c>
      <c r="R306">
        <f t="shared" si="60"/>
        <v>963.27845603251171</v>
      </c>
      <c r="S306" s="8">
        <f>R306/B306</f>
        <v>0.18898929880959617</v>
      </c>
      <c r="T306">
        <v>2653</v>
      </c>
      <c r="U306">
        <f t="shared" si="61"/>
        <v>17339.012208585213</v>
      </c>
      <c r="V306">
        <f t="shared" si="62"/>
        <v>47754</v>
      </c>
      <c r="W306">
        <f t="shared" si="63"/>
        <v>963.27845603251171</v>
      </c>
      <c r="X306">
        <f t="shared" si="64"/>
        <v>927905.38385637954</v>
      </c>
      <c r="Y306">
        <f>WEEKDAY(A306,11)</f>
        <v>3</v>
      </c>
    </row>
    <row r="307" spans="1:25" x14ac:dyDescent="0.35">
      <c r="A307" s="1">
        <v>41221</v>
      </c>
      <c r="B307">
        <v>5462</v>
      </c>
      <c r="C307">
        <v>5035.333333333333</v>
      </c>
      <c r="D307">
        <v>6137</v>
      </c>
      <c r="E307">
        <v>6383</v>
      </c>
      <c r="F307">
        <f t="shared" si="52"/>
        <v>0</v>
      </c>
      <c r="G307">
        <f t="shared" si="53"/>
        <v>0</v>
      </c>
      <c r="H307">
        <v>5097</v>
      </c>
      <c r="I307">
        <f t="shared" si="54"/>
        <v>0</v>
      </c>
      <c r="J307">
        <f t="shared" si="55"/>
        <v>0</v>
      </c>
      <c r="K307">
        <f t="shared" si="56"/>
        <v>0</v>
      </c>
      <c r="L307">
        <v>0.54240734286046244</v>
      </c>
      <c r="M307">
        <v>0</v>
      </c>
      <c r="N307">
        <f t="shared" si="57"/>
        <v>1</v>
      </c>
      <c r="O307">
        <f t="shared" si="58"/>
        <v>0</v>
      </c>
      <c r="P307">
        <f t="shared" si="59"/>
        <v>6236.9115105825886</v>
      </c>
      <c r="Q307">
        <f>P307-B307</f>
        <v>774.91151058258856</v>
      </c>
      <c r="R307">
        <f t="shared" si="60"/>
        <v>774.91151058258856</v>
      </c>
      <c r="S307" s="8">
        <f>R307/B307</f>
        <v>0.14187321687707591</v>
      </c>
      <c r="T307">
        <v>1188</v>
      </c>
      <c r="U307">
        <f t="shared" si="61"/>
        <v>13948.407190486594</v>
      </c>
      <c r="V307">
        <f t="shared" si="62"/>
        <v>21384</v>
      </c>
      <c r="W307">
        <f t="shared" si="63"/>
        <v>774.91151058258856</v>
      </c>
      <c r="X307">
        <f t="shared" si="64"/>
        <v>600487.84923338925</v>
      </c>
      <c r="Y307">
        <f>WEEKDAY(A307,11)</f>
        <v>4</v>
      </c>
    </row>
    <row r="308" spans="1:25" x14ac:dyDescent="0.35">
      <c r="A308" s="1">
        <v>41222</v>
      </c>
      <c r="B308">
        <v>6114</v>
      </c>
      <c r="C308">
        <v>5214.333333333333</v>
      </c>
      <c r="D308">
        <v>5703.8</v>
      </c>
      <c r="E308">
        <v>6562</v>
      </c>
      <c r="F308">
        <f t="shared" si="52"/>
        <v>0</v>
      </c>
      <c r="G308">
        <f t="shared" si="53"/>
        <v>0</v>
      </c>
      <c r="H308">
        <v>5462</v>
      </c>
      <c r="I308">
        <f t="shared" si="54"/>
        <v>0</v>
      </c>
      <c r="J308">
        <f t="shared" si="55"/>
        <v>0</v>
      </c>
      <c r="K308">
        <f t="shared" si="56"/>
        <v>0</v>
      </c>
      <c r="L308">
        <v>0.57575229464389455</v>
      </c>
      <c r="M308">
        <v>0</v>
      </c>
      <c r="N308">
        <f t="shared" si="57"/>
        <v>0</v>
      </c>
      <c r="O308">
        <f t="shared" si="58"/>
        <v>1</v>
      </c>
      <c r="P308">
        <f t="shared" si="59"/>
        <v>6175.9887242616596</v>
      </c>
      <c r="Q308">
        <f>P308-B308</f>
        <v>61.988724261659627</v>
      </c>
      <c r="R308">
        <f t="shared" si="60"/>
        <v>61.988724261659627</v>
      </c>
      <c r="S308" s="8">
        <f>R308/B308</f>
        <v>1.0138816529548516E-2</v>
      </c>
      <c r="T308">
        <v>578</v>
      </c>
      <c r="U308">
        <f t="shared" si="61"/>
        <v>1115.7970367098733</v>
      </c>
      <c r="V308">
        <f t="shared" si="62"/>
        <v>10404</v>
      </c>
      <c r="W308">
        <f t="shared" si="63"/>
        <v>61.988724261659627</v>
      </c>
      <c r="X308">
        <f t="shared" si="64"/>
        <v>3842.601935588069</v>
      </c>
      <c r="Y308">
        <f>WEEKDAY(A308,11)</f>
        <v>5</v>
      </c>
    </row>
    <row r="309" spans="1:25" x14ac:dyDescent="0.35">
      <c r="A309" s="1">
        <v>41223</v>
      </c>
      <c r="B309">
        <v>6373</v>
      </c>
      <c r="C309">
        <v>5557.666666666667</v>
      </c>
      <c r="D309">
        <v>5336.4</v>
      </c>
      <c r="E309">
        <v>7628</v>
      </c>
      <c r="F309">
        <f t="shared" si="52"/>
        <v>0</v>
      </c>
      <c r="G309">
        <f t="shared" si="53"/>
        <v>0</v>
      </c>
      <c r="H309">
        <v>6114</v>
      </c>
      <c r="I309">
        <f t="shared" si="54"/>
        <v>1</v>
      </c>
      <c r="J309">
        <f t="shared" si="55"/>
        <v>0</v>
      </c>
      <c r="K309">
        <f t="shared" si="56"/>
        <v>0</v>
      </c>
      <c r="L309">
        <v>0.5300917857557802</v>
      </c>
      <c r="M309">
        <v>1</v>
      </c>
      <c r="N309">
        <f t="shared" si="57"/>
        <v>0</v>
      </c>
      <c r="O309">
        <f t="shared" si="58"/>
        <v>0</v>
      </c>
      <c r="P309">
        <f t="shared" si="59"/>
        <v>7100.6966575203141</v>
      </c>
      <c r="Q309">
        <f>P309-B309</f>
        <v>727.69665752031415</v>
      </c>
      <c r="R309">
        <f t="shared" si="60"/>
        <v>727.69665752031415</v>
      </c>
      <c r="S309" s="8">
        <f>R309/B309</f>
        <v>0.1141843178283876</v>
      </c>
      <c r="T309">
        <v>1160</v>
      </c>
      <c r="U309">
        <f t="shared" si="61"/>
        <v>13098.539835365655</v>
      </c>
      <c r="V309">
        <f t="shared" si="62"/>
        <v>20880</v>
      </c>
      <c r="W309">
        <f t="shared" si="63"/>
        <v>727.69665752031415</v>
      </c>
      <c r="X309">
        <f t="shared" si="64"/>
        <v>529542.42536623741</v>
      </c>
      <c r="Y309">
        <f>WEEKDAY(A309,11)</f>
        <v>6</v>
      </c>
    </row>
    <row r="310" spans="1:25" x14ac:dyDescent="0.35">
      <c r="A310" s="1">
        <v>41224</v>
      </c>
      <c r="B310">
        <v>6479</v>
      </c>
      <c r="C310">
        <v>5983</v>
      </c>
      <c r="D310">
        <v>5626</v>
      </c>
      <c r="E310">
        <v>7951</v>
      </c>
      <c r="F310">
        <f t="shared" si="52"/>
        <v>0</v>
      </c>
      <c r="G310">
        <f t="shared" si="53"/>
        <v>0</v>
      </c>
      <c r="H310">
        <v>6373</v>
      </c>
      <c r="I310">
        <f t="shared" si="54"/>
        <v>0</v>
      </c>
      <c r="J310">
        <f t="shared" si="55"/>
        <v>1</v>
      </c>
      <c r="K310">
        <f t="shared" si="56"/>
        <v>0</v>
      </c>
      <c r="L310">
        <v>0.51231555710468224</v>
      </c>
      <c r="M310">
        <v>1</v>
      </c>
      <c r="N310">
        <f t="shared" si="57"/>
        <v>0</v>
      </c>
      <c r="O310">
        <f t="shared" si="58"/>
        <v>0</v>
      </c>
      <c r="P310">
        <f t="shared" si="59"/>
        <v>7238.1651930142298</v>
      </c>
      <c r="Q310">
        <f>P310-B310</f>
        <v>759.16519301422977</v>
      </c>
      <c r="R310">
        <f t="shared" si="60"/>
        <v>759.16519301422977</v>
      </c>
      <c r="S310" s="8">
        <f>R310/B310</f>
        <v>0.11717320466340944</v>
      </c>
      <c r="T310">
        <v>1046</v>
      </c>
      <c r="U310">
        <f t="shared" si="61"/>
        <v>13664.973474256136</v>
      </c>
      <c r="V310">
        <f t="shared" si="62"/>
        <v>18828</v>
      </c>
      <c r="W310">
        <f t="shared" si="63"/>
        <v>759.16519301422977</v>
      </c>
      <c r="X310">
        <f t="shared" si="64"/>
        <v>576331.7902843327</v>
      </c>
      <c r="Y310">
        <f>WEEKDAY(A310,11)</f>
        <v>7</v>
      </c>
    </row>
    <row r="311" spans="1:25" x14ac:dyDescent="0.35">
      <c r="A311" s="1">
        <v>41225</v>
      </c>
      <c r="B311">
        <v>4343</v>
      </c>
      <c r="C311">
        <v>6322</v>
      </c>
      <c r="D311">
        <v>5905</v>
      </c>
      <c r="E311">
        <v>4925</v>
      </c>
      <c r="F311">
        <f t="shared" si="52"/>
        <v>0</v>
      </c>
      <c r="G311">
        <f t="shared" si="53"/>
        <v>0</v>
      </c>
      <c r="H311">
        <v>6479</v>
      </c>
      <c r="I311">
        <f t="shared" si="54"/>
        <v>0</v>
      </c>
      <c r="J311">
        <f t="shared" si="55"/>
        <v>0</v>
      </c>
      <c r="K311">
        <f t="shared" si="56"/>
        <v>1</v>
      </c>
      <c r="L311">
        <v>0.25182990589055421</v>
      </c>
      <c r="M311">
        <v>0</v>
      </c>
      <c r="N311">
        <f t="shared" si="57"/>
        <v>0</v>
      </c>
      <c r="O311">
        <f t="shared" si="58"/>
        <v>0</v>
      </c>
      <c r="P311">
        <f t="shared" si="59"/>
        <v>6013.5532943993385</v>
      </c>
      <c r="Q311">
        <f>P311-B311</f>
        <v>1670.5532943993385</v>
      </c>
      <c r="R311">
        <f t="shared" si="60"/>
        <v>1670.5532943993385</v>
      </c>
      <c r="S311" s="8">
        <f>R311/B311</f>
        <v>0.38465422390037729</v>
      </c>
      <c r="T311">
        <v>1677</v>
      </c>
      <c r="U311">
        <f t="shared" si="61"/>
        <v>30069.959299188093</v>
      </c>
      <c r="V311">
        <f t="shared" si="62"/>
        <v>30186</v>
      </c>
      <c r="W311">
        <f t="shared" si="63"/>
        <v>1670.5532943993385</v>
      </c>
      <c r="X311">
        <f t="shared" si="64"/>
        <v>2790748.3094284828</v>
      </c>
      <c r="Y311">
        <f>WEEKDAY(A311,11)</f>
        <v>1</v>
      </c>
    </row>
    <row r="312" spans="1:25" x14ac:dyDescent="0.35">
      <c r="A312" s="1">
        <v>41226</v>
      </c>
      <c r="B312">
        <v>5596</v>
      </c>
      <c r="C312">
        <v>5731.666666666667</v>
      </c>
      <c r="D312">
        <v>5754.2</v>
      </c>
      <c r="E312">
        <v>5084</v>
      </c>
      <c r="F312">
        <f t="shared" si="52"/>
        <v>1</v>
      </c>
      <c r="G312">
        <f t="shared" si="53"/>
        <v>0</v>
      </c>
      <c r="H312">
        <v>4343</v>
      </c>
      <c r="I312">
        <f t="shared" si="54"/>
        <v>0</v>
      </c>
      <c r="J312">
        <f t="shared" si="55"/>
        <v>0</v>
      </c>
      <c r="K312">
        <f t="shared" si="56"/>
        <v>0</v>
      </c>
      <c r="L312">
        <v>0.64557917973742307</v>
      </c>
      <c r="M312">
        <v>0</v>
      </c>
      <c r="N312">
        <f t="shared" si="57"/>
        <v>0</v>
      </c>
      <c r="O312">
        <f t="shared" si="58"/>
        <v>0</v>
      </c>
      <c r="P312">
        <f t="shared" si="59"/>
        <v>5425.289742589378</v>
      </c>
      <c r="Q312">
        <f>P312-B312</f>
        <v>-170.71025741062203</v>
      </c>
      <c r="R312">
        <f t="shared" si="60"/>
        <v>170.71025741062203</v>
      </c>
      <c r="S312" s="8">
        <f>R312/B312</f>
        <v>3.0505764369303436E-2</v>
      </c>
      <c r="T312">
        <v>1166</v>
      </c>
      <c r="U312">
        <f t="shared" si="61"/>
        <v>12291.138533564786</v>
      </c>
      <c r="V312">
        <f t="shared" si="62"/>
        <v>20988</v>
      </c>
      <c r="W312">
        <f t="shared" si="63"/>
        <v>-341.42051482124407</v>
      </c>
      <c r="X312">
        <f t="shared" si="64"/>
        <v>116567.96794080334</v>
      </c>
      <c r="Y312">
        <f>WEEKDAY(A312,11)</f>
        <v>2</v>
      </c>
    </row>
    <row r="313" spans="1:25" x14ac:dyDescent="0.35">
      <c r="A313" s="1">
        <v>41227</v>
      </c>
      <c r="B313">
        <v>4999</v>
      </c>
      <c r="C313">
        <v>5472.666666666667</v>
      </c>
      <c r="D313">
        <v>5781</v>
      </c>
      <c r="E313">
        <v>5097</v>
      </c>
      <c r="F313">
        <f t="shared" si="52"/>
        <v>0</v>
      </c>
      <c r="G313">
        <f t="shared" si="53"/>
        <v>1</v>
      </c>
      <c r="H313">
        <v>5596</v>
      </c>
      <c r="I313">
        <f t="shared" si="54"/>
        <v>0</v>
      </c>
      <c r="J313">
        <f t="shared" si="55"/>
        <v>0</v>
      </c>
      <c r="K313">
        <f t="shared" si="56"/>
        <v>0</v>
      </c>
      <c r="L313">
        <v>0.43063785291042173</v>
      </c>
      <c r="M313">
        <v>0</v>
      </c>
      <c r="N313">
        <f t="shared" si="57"/>
        <v>0</v>
      </c>
      <c r="O313">
        <f t="shared" si="58"/>
        <v>0</v>
      </c>
      <c r="P313">
        <f t="shared" si="59"/>
        <v>5513.2635972721655</v>
      </c>
      <c r="Q313">
        <f>P313-B313</f>
        <v>514.2635972721655</v>
      </c>
      <c r="R313">
        <f t="shared" si="60"/>
        <v>514.2635972721655</v>
      </c>
      <c r="S313" s="8">
        <f>R313/B313</f>
        <v>0.10287329411325576</v>
      </c>
      <c r="T313">
        <v>1322</v>
      </c>
      <c r="U313">
        <f t="shared" si="61"/>
        <v>9256.744750898979</v>
      </c>
      <c r="V313">
        <f t="shared" si="62"/>
        <v>23796</v>
      </c>
      <c r="W313">
        <f t="shared" si="63"/>
        <v>514.2635972721655</v>
      </c>
      <c r="X313">
        <f t="shared" si="64"/>
        <v>264467.04747930804</v>
      </c>
      <c r="Y313">
        <f>WEEKDAY(A313,11)</f>
        <v>3</v>
      </c>
    </row>
    <row r="314" spans="1:25" x14ac:dyDescent="0.35">
      <c r="A314" s="1">
        <v>41228</v>
      </c>
      <c r="B314">
        <v>5279</v>
      </c>
      <c r="C314">
        <v>4979.333333333333</v>
      </c>
      <c r="D314">
        <v>5558</v>
      </c>
      <c r="E314">
        <v>5462</v>
      </c>
      <c r="F314">
        <f t="shared" si="52"/>
        <v>0</v>
      </c>
      <c r="G314">
        <f t="shared" si="53"/>
        <v>0</v>
      </c>
      <c r="H314">
        <v>4999</v>
      </c>
      <c r="I314">
        <f t="shared" si="54"/>
        <v>0</v>
      </c>
      <c r="J314">
        <f t="shared" si="55"/>
        <v>0</v>
      </c>
      <c r="K314">
        <f t="shared" si="56"/>
        <v>0</v>
      </c>
      <c r="L314">
        <v>0.5325316602765191</v>
      </c>
      <c r="M314">
        <v>0</v>
      </c>
      <c r="N314">
        <f t="shared" si="57"/>
        <v>1</v>
      </c>
      <c r="O314">
        <f t="shared" si="58"/>
        <v>0</v>
      </c>
      <c r="P314">
        <f t="shared" si="59"/>
        <v>5683.1955581269121</v>
      </c>
      <c r="Q314">
        <f>P314-B314</f>
        <v>404.19555812691215</v>
      </c>
      <c r="R314">
        <f t="shared" si="60"/>
        <v>404.19555812691215</v>
      </c>
      <c r="S314" s="8">
        <f>R314/B314</f>
        <v>7.6566690306291374E-2</v>
      </c>
      <c r="T314">
        <v>1503</v>
      </c>
      <c r="U314">
        <f t="shared" si="61"/>
        <v>7275.5200462844186</v>
      </c>
      <c r="V314">
        <f t="shared" si="62"/>
        <v>27054</v>
      </c>
      <c r="W314">
        <f t="shared" si="63"/>
        <v>404.19555812691215</v>
      </c>
      <c r="X314">
        <f t="shared" si="64"/>
        <v>163374.04920952601</v>
      </c>
      <c r="Y314">
        <f>WEEKDAY(A314,11)</f>
        <v>4</v>
      </c>
    </row>
    <row r="315" spans="1:25" x14ac:dyDescent="0.35">
      <c r="A315" s="1">
        <v>41229</v>
      </c>
      <c r="B315">
        <v>5432</v>
      </c>
      <c r="C315">
        <v>5291.333333333333</v>
      </c>
      <c r="D315">
        <v>5339.2</v>
      </c>
      <c r="E315">
        <v>6114</v>
      </c>
      <c r="F315">
        <f t="shared" si="52"/>
        <v>0</v>
      </c>
      <c r="G315">
        <f t="shared" si="53"/>
        <v>0</v>
      </c>
      <c r="H315">
        <v>5279</v>
      </c>
      <c r="I315">
        <f t="shared" si="54"/>
        <v>0</v>
      </c>
      <c r="J315">
        <f t="shared" si="55"/>
        <v>0</v>
      </c>
      <c r="K315">
        <f t="shared" si="56"/>
        <v>0</v>
      </c>
      <c r="L315">
        <v>0.51777622865109796</v>
      </c>
      <c r="M315">
        <v>0</v>
      </c>
      <c r="N315">
        <f t="shared" si="57"/>
        <v>0</v>
      </c>
      <c r="O315">
        <f t="shared" si="58"/>
        <v>1</v>
      </c>
      <c r="P315">
        <f t="shared" si="59"/>
        <v>5838.9076008459788</v>
      </c>
      <c r="Q315">
        <f>P315-B315</f>
        <v>406.90760084597878</v>
      </c>
      <c r="R315">
        <f t="shared" si="60"/>
        <v>406.90760084597878</v>
      </c>
      <c r="S315" s="8">
        <f>R315/B315</f>
        <v>7.4909352143957803E-2</v>
      </c>
      <c r="T315">
        <v>1383</v>
      </c>
      <c r="U315">
        <f t="shared" si="61"/>
        <v>7324.336815227618</v>
      </c>
      <c r="V315">
        <f t="shared" si="62"/>
        <v>24894</v>
      </c>
      <c r="W315">
        <f t="shared" si="63"/>
        <v>406.90760084597878</v>
      </c>
      <c r="X315">
        <f t="shared" si="64"/>
        <v>165573.79562623039</v>
      </c>
      <c r="Y315">
        <f>WEEKDAY(A315,11)</f>
        <v>5</v>
      </c>
    </row>
    <row r="316" spans="1:25" x14ac:dyDescent="0.35">
      <c r="A316" s="1">
        <v>41230</v>
      </c>
      <c r="B316">
        <v>6584</v>
      </c>
      <c r="C316">
        <v>5236.666666666667</v>
      </c>
      <c r="D316">
        <v>5129.8</v>
      </c>
      <c r="E316">
        <v>6373</v>
      </c>
      <c r="F316">
        <f t="shared" si="52"/>
        <v>0</v>
      </c>
      <c r="G316">
        <f t="shared" si="53"/>
        <v>0</v>
      </c>
      <c r="H316">
        <v>5432</v>
      </c>
      <c r="I316">
        <f t="shared" si="54"/>
        <v>1</v>
      </c>
      <c r="J316">
        <f t="shared" si="55"/>
        <v>0</v>
      </c>
      <c r="K316">
        <f t="shared" si="56"/>
        <v>0</v>
      </c>
      <c r="L316">
        <v>0.63384454513767863</v>
      </c>
      <c r="M316">
        <v>1</v>
      </c>
      <c r="N316">
        <f t="shared" si="57"/>
        <v>0</v>
      </c>
      <c r="O316">
        <f t="shared" si="58"/>
        <v>0</v>
      </c>
      <c r="P316">
        <f t="shared" si="59"/>
        <v>6485.850999423179</v>
      </c>
      <c r="Q316">
        <f>P316-B316</f>
        <v>-98.149000576820981</v>
      </c>
      <c r="R316">
        <f t="shared" si="60"/>
        <v>98.149000576820981</v>
      </c>
      <c r="S316" s="8">
        <f>R316/B316</f>
        <v>1.4907199358569408E-2</v>
      </c>
      <c r="T316">
        <v>1212</v>
      </c>
      <c r="U316">
        <f t="shared" si="61"/>
        <v>7066.7280415311106</v>
      </c>
      <c r="V316">
        <f t="shared" si="62"/>
        <v>21816</v>
      </c>
      <c r="W316">
        <f t="shared" si="63"/>
        <v>-196.29800115364196</v>
      </c>
      <c r="X316">
        <f t="shared" si="64"/>
        <v>38532.905256915219</v>
      </c>
      <c r="Y316">
        <f>WEEKDAY(A316,11)</f>
        <v>6</v>
      </c>
    </row>
    <row r="317" spans="1:25" x14ac:dyDescent="0.35">
      <c r="A317" s="1">
        <v>41231</v>
      </c>
      <c r="B317">
        <v>6661</v>
      </c>
      <c r="C317">
        <v>5765</v>
      </c>
      <c r="D317">
        <v>5578</v>
      </c>
      <c r="E317">
        <v>6479</v>
      </c>
      <c r="F317">
        <f t="shared" si="52"/>
        <v>0</v>
      </c>
      <c r="G317">
        <f t="shared" si="53"/>
        <v>0</v>
      </c>
      <c r="H317">
        <v>6584</v>
      </c>
      <c r="I317">
        <f t="shared" si="54"/>
        <v>0</v>
      </c>
      <c r="J317">
        <f t="shared" si="55"/>
        <v>1</v>
      </c>
      <c r="K317">
        <f t="shared" si="56"/>
        <v>0</v>
      </c>
      <c r="L317">
        <v>0.50894620657604273</v>
      </c>
      <c r="M317">
        <v>1</v>
      </c>
      <c r="N317">
        <f t="shared" si="57"/>
        <v>0</v>
      </c>
      <c r="O317">
        <f t="shared" si="58"/>
        <v>0</v>
      </c>
      <c r="P317">
        <f t="shared" si="59"/>
        <v>6831.206699348948</v>
      </c>
      <c r="Q317">
        <f>P317-B317</f>
        <v>170.20669934894795</v>
      </c>
      <c r="R317">
        <f t="shared" si="60"/>
        <v>170.20669934894795</v>
      </c>
      <c r="S317" s="8">
        <f>R317/B317</f>
        <v>2.5552724718352793E-2</v>
      </c>
      <c r="T317">
        <v>1206</v>
      </c>
      <c r="U317">
        <f t="shared" si="61"/>
        <v>3063.7205882810631</v>
      </c>
      <c r="V317">
        <f t="shared" si="62"/>
        <v>21708</v>
      </c>
      <c r="W317">
        <f t="shared" si="63"/>
        <v>170.20669934894795</v>
      </c>
      <c r="X317">
        <f t="shared" si="64"/>
        <v>28970.320503263159</v>
      </c>
      <c r="Y317">
        <f>WEEKDAY(A317,11)</f>
        <v>7</v>
      </c>
    </row>
    <row r="318" spans="1:25" x14ac:dyDescent="0.35">
      <c r="A318" s="1">
        <v>41232</v>
      </c>
      <c r="B318">
        <v>4297</v>
      </c>
      <c r="C318">
        <v>6225.666666666667</v>
      </c>
      <c r="D318">
        <v>5791</v>
      </c>
      <c r="E318">
        <v>4343</v>
      </c>
      <c r="F318">
        <f t="shared" si="52"/>
        <v>0</v>
      </c>
      <c r="G318">
        <f t="shared" si="53"/>
        <v>0</v>
      </c>
      <c r="H318">
        <v>6661</v>
      </c>
      <c r="I318">
        <f t="shared" si="54"/>
        <v>0</v>
      </c>
      <c r="J318">
        <f t="shared" si="55"/>
        <v>0</v>
      </c>
      <c r="K318">
        <f t="shared" si="56"/>
        <v>1</v>
      </c>
      <c r="L318">
        <v>0.22533983966538865</v>
      </c>
      <c r="M318">
        <v>0</v>
      </c>
      <c r="N318">
        <f t="shared" si="57"/>
        <v>0</v>
      </c>
      <c r="O318">
        <f t="shared" si="58"/>
        <v>0</v>
      </c>
      <c r="P318">
        <f t="shared" si="59"/>
        <v>5831.8966325678111</v>
      </c>
      <c r="Q318">
        <f>P318-B318</f>
        <v>1534.8966325678111</v>
      </c>
      <c r="R318">
        <f t="shared" si="60"/>
        <v>1534.8966325678111</v>
      </c>
      <c r="S318" s="8">
        <f>R318/B318</f>
        <v>0.35720191588731931</v>
      </c>
      <c r="T318">
        <v>1480</v>
      </c>
      <c r="U318">
        <f t="shared" si="61"/>
        <v>27628.139386220602</v>
      </c>
      <c r="V318">
        <f t="shared" si="62"/>
        <v>26640</v>
      </c>
      <c r="W318">
        <f t="shared" si="63"/>
        <v>1534.8966325678111</v>
      </c>
      <c r="X318">
        <f t="shared" si="64"/>
        <v>2355907.6726680063</v>
      </c>
      <c r="Y318">
        <f>WEEKDAY(A318,11)</f>
        <v>1</v>
      </c>
    </row>
    <row r="319" spans="1:25" x14ac:dyDescent="0.35">
      <c r="A319" s="1">
        <v>41233</v>
      </c>
      <c r="B319">
        <v>5112</v>
      </c>
      <c r="C319">
        <v>5847.333333333333</v>
      </c>
      <c r="D319">
        <v>5650.6</v>
      </c>
      <c r="E319">
        <v>5596</v>
      </c>
      <c r="F319">
        <f t="shared" si="52"/>
        <v>1</v>
      </c>
      <c r="G319">
        <f t="shared" si="53"/>
        <v>0</v>
      </c>
      <c r="H319">
        <v>4297</v>
      </c>
      <c r="I319">
        <f t="shared" si="54"/>
        <v>0</v>
      </c>
      <c r="J319">
        <f t="shared" si="55"/>
        <v>0</v>
      </c>
      <c r="K319">
        <f t="shared" si="56"/>
        <v>0</v>
      </c>
      <c r="L319">
        <v>0.5946903683048681</v>
      </c>
      <c r="M319">
        <v>0</v>
      </c>
      <c r="N319">
        <f t="shared" si="57"/>
        <v>0</v>
      </c>
      <c r="O319">
        <f t="shared" si="58"/>
        <v>0</v>
      </c>
      <c r="P319">
        <f t="shared" si="59"/>
        <v>5518.7367351713383</v>
      </c>
      <c r="Q319">
        <f>P319-B319</f>
        <v>406.7367351713383</v>
      </c>
      <c r="R319">
        <f t="shared" si="60"/>
        <v>406.7367351713383</v>
      </c>
      <c r="S319" s="8">
        <f>R319/B319</f>
        <v>7.956508903977666E-2</v>
      </c>
      <c r="T319">
        <v>1683</v>
      </c>
      <c r="U319">
        <f t="shared" si="61"/>
        <v>7321.2612330840893</v>
      </c>
      <c r="V319">
        <f t="shared" si="62"/>
        <v>30294</v>
      </c>
      <c r="W319">
        <f t="shared" si="63"/>
        <v>406.7367351713383</v>
      </c>
      <c r="X319">
        <f t="shared" si="64"/>
        <v>165434.77173783939</v>
      </c>
      <c r="Y319">
        <f>WEEKDAY(A319,11)</f>
        <v>2</v>
      </c>
    </row>
    <row r="320" spans="1:25" x14ac:dyDescent="0.35">
      <c r="A320" s="1">
        <v>41234</v>
      </c>
      <c r="B320">
        <v>4905</v>
      </c>
      <c r="C320">
        <v>5356.666666666667</v>
      </c>
      <c r="D320">
        <v>5617.2</v>
      </c>
      <c r="E320">
        <v>4999</v>
      </c>
      <c r="F320">
        <f t="shared" si="52"/>
        <v>0</v>
      </c>
      <c r="G320">
        <f t="shared" si="53"/>
        <v>1</v>
      </c>
      <c r="H320">
        <v>5112</v>
      </c>
      <c r="I320">
        <f t="shared" si="54"/>
        <v>0</v>
      </c>
      <c r="J320">
        <f t="shared" si="55"/>
        <v>0</v>
      </c>
      <c r="K320">
        <f t="shared" si="56"/>
        <v>0</v>
      </c>
      <c r="L320">
        <v>0.47594980829557337</v>
      </c>
      <c r="M320">
        <v>0</v>
      </c>
      <c r="N320">
        <f t="shared" si="57"/>
        <v>0</v>
      </c>
      <c r="O320">
        <f t="shared" si="58"/>
        <v>0</v>
      </c>
      <c r="P320">
        <f t="shared" si="59"/>
        <v>5302.1247882606931</v>
      </c>
      <c r="Q320">
        <f>P320-B320</f>
        <v>397.12478826069309</v>
      </c>
      <c r="R320">
        <f t="shared" si="60"/>
        <v>397.12478826069309</v>
      </c>
      <c r="S320" s="8">
        <f>R320/B320</f>
        <v>8.0963259584239167E-2</v>
      </c>
      <c r="T320">
        <v>1760</v>
      </c>
      <c r="U320">
        <f t="shared" si="61"/>
        <v>7148.2461886924757</v>
      </c>
      <c r="V320">
        <f t="shared" si="62"/>
        <v>31680</v>
      </c>
      <c r="W320">
        <f t="shared" si="63"/>
        <v>397.12478826069309</v>
      </c>
      <c r="X320">
        <f t="shared" si="64"/>
        <v>157708.09745110033</v>
      </c>
      <c r="Y320">
        <f>WEEKDAY(A320,11)</f>
        <v>3</v>
      </c>
    </row>
    <row r="321" spans="1:25" x14ac:dyDescent="0.35">
      <c r="A321" s="1">
        <v>41235</v>
      </c>
      <c r="B321">
        <v>5279</v>
      </c>
      <c r="C321">
        <v>4771.333333333333</v>
      </c>
      <c r="D321">
        <v>5511.8</v>
      </c>
      <c r="E321">
        <v>5279</v>
      </c>
      <c r="F321">
        <f t="shared" si="52"/>
        <v>0</v>
      </c>
      <c r="G321">
        <f t="shared" si="53"/>
        <v>0</v>
      </c>
      <c r="H321">
        <v>4905</v>
      </c>
      <c r="I321">
        <f t="shared" si="54"/>
        <v>0</v>
      </c>
      <c r="J321">
        <f t="shared" si="55"/>
        <v>0</v>
      </c>
      <c r="K321">
        <f t="shared" si="56"/>
        <v>0</v>
      </c>
      <c r="L321">
        <v>0.54345300336935054</v>
      </c>
      <c r="M321">
        <v>0</v>
      </c>
      <c r="N321">
        <f t="shared" si="57"/>
        <v>1</v>
      </c>
      <c r="O321">
        <f t="shared" si="58"/>
        <v>0</v>
      </c>
      <c r="P321">
        <f t="shared" si="59"/>
        <v>5587.513497035302</v>
      </c>
      <c r="Q321">
        <f>P321-B321</f>
        <v>308.51349703530195</v>
      </c>
      <c r="R321">
        <f t="shared" si="60"/>
        <v>308.51349703530195</v>
      </c>
      <c r="S321" s="8">
        <f>R321/B321</f>
        <v>5.8441655054991846E-2</v>
      </c>
      <c r="T321">
        <v>921</v>
      </c>
      <c r="U321">
        <f t="shared" si="61"/>
        <v>5553.2429466354351</v>
      </c>
      <c r="V321">
        <f t="shared" si="62"/>
        <v>16578</v>
      </c>
      <c r="W321">
        <f t="shared" si="63"/>
        <v>308.51349703530195</v>
      </c>
      <c r="X321">
        <f t="shared" si="64"/>
        <v>95180.577852951261</v>
      </c>
      <c r="Y321">
        <f>WEEKDAY(A321,11)</f>
        <v>4</v>
      </c>
    </row>
    <row r="322" spans="1:25" x14ac:dyDescent="0.35">
      <c r="A322" s="1">
        <v>41236</v>
      </c>
      <c r="B322">
        <v>4632</v>
      </c>
      <c r="C322">
        <v>5098.666666666667</v>
      </c>
      <c r="D322">
        <v>5250.8</v>
      </c>
      <c r="E322">
        <v>5432</v>
      </c>
      <c r="F322">
        <f t="shared" si="52"/>
        <v>0</v>
      </c>
      <c r="G322">
        <f t="shared" si="53"/>
        <v>0</v>
      </c>
      <c r="H322">
        <v>5279</v>
      </c>
      <c r="I322">
        <f t="shared" si="54"/>
        <v>0</v>
      </c>
      <c r="J322">
        <f t="shared" si="55"/>
        <v>0</v>
      </c>
      <c r="K322">
        <f t="shared" si="56"/>
        <v>0</v>
      </c>
      <c r="L322">
        <v>0.42482862786104336</v>
      </c>
      <c r="M322">
        <v>0</v>
      </c>
      <c r="N322">
        <f t="shared" si="57"/>
        <v>0</v>
      </c>
      <c r="O322">
        <f t="shared" si="58"/>
        <v>1</v>
      </c>
      <c r="P322">
        <f t="shared" si="59"/>
        <v>5598.6140544176296</v>
      </c>
      <c r="Q322">
        <f>P322-B322</f>
        <v>966.61405441762963</v>
      </c>
      <c r="R322">
        <f t="shared" si="60"/>
        <v>966.61405441762963</v>
      </c>
      <c r="S322" s="8">
        <f>R322/B322</f>
        <v>0.20868179067738118</v>
      </c>
      <c r="T322">
        <v>716</v>
      </c>
      <c r="U322">
        <f t="shared" si="61"/>
        <v>17399.052979517335</v>
      </c>
      <c r="V322">
        <f t="shared" si="62"/>
        <v>12888</v>
      </c>
      <c r="W322">
        <f t="shared" si="63"/>
        <v>966.61405441762963</v>
      </c>
      <c r="X322">
        <f t="shared" si="64"/>
        <v>934342.73019768822</v>
      </c>
      <c r="Y322">
        <f>WEEKDAY(A322,11)</f>
        <v>5</v>
      </c>
    </row>
    <row r="323" spans="1:25" x14ac:dyDescent="0.35">
      <c r="A323" s="1">
        <v>41237</v>
      </c>
      <c r="B323">
        <v>4628.5</v>
      </c>
      <c r="C323">
        <v>4938.666666666667</v>
      </c>
      <c r="D323">
        <v>4845</v>
      </c>
      <c r="E323">
        <v>6584</v>
      </c>
      <c r="F323">
        <f t="shared" ref="F323:F360" si="65">IF(Y323=2,1,0)</f>
        <v>0</v>
      </c>
      <c r="G323">
        <f t="shared" ref="G323:G360" si="66">IF(Y323=3,1,0)</f>
        <v>0</v>
      </c>
      <c r="H323">
        <v>4632</v>
      </c>
      <c r="I323">
        <f t="shared" ref="I323:I360" si="67">IF(Y323=6,1,0)</f>
        <v>1</v>
      </c>
      <c r="J323">
        <f t="shared" ref="J323:J360" si="68">IF(Y323=7,1,0)</f>
        <v>0</v>
      </c>
      <c r="K323">
        <f t="shared" ref="K323:K360" si="69">IF(Y323=1,1,0)</f>
        <v>0</v>
      </c>
      <c r="L323">
        <v>0.4995933542465435</v>
      </c>
      <c r="M323">
        <v>1</v>
      </c>
      <c r="N323">
        <f t="shared" ref="N323:N360" si="70">IF(Y323=4,1,0)</f>
        <v>0</v>
      </c>
      <c r="O323">
        <f t="shared" ref="O323:O360" si="71">IF(Y323=5,1,0)</f>
        <v>0</v>
      </c>
      <c r="P323">
        <f t="shared" ref="P323:P360" si="72">$AA$2+SUMPRODUCT(D323:J323,$AB$2:$AH$2)</f>
        <v>6240.1391059683365</v>
      </c>
      <c r="Q323">
        <f>P323-B323</f>
        <v>1611.6391059683365</v>
      </c>
      <c r="R323">
        <f t="shared" ref="R323:R360" si="73">ABS(Q323)</f>
        <v>1611.6391059683365</v>
      </c>
      <c r="S323" s="8">
        <f>R323/B323</f>
        <v>0.34819900744697774</v>
      </c>
      <c r="T323">
        <v>1149</v>
      </c>
      <c r="U323">
        <f t="shared" ref="U323:U360" si="74">IF(Q323&lt;0,Q323*-72,Q323*18)</f>
        <v>29009.503907430058</v>
      </c>
      <c r="V323">
        <f t="shared" ref="V323:V360" si="75">T323*18</f>
        <v>20682</v>
      </c>
      <c r="W323">
        <f t="shared" ref="W323:W360" si="76">IF(Q323&lt;0,Q323*2,Q323)</f>
        <v>1611.6391059683365</v>
      </c>
      <c r="X323">
        <f t="shared" ref="X323:X360" si="77">W323^2</f>
        <v>2597380.6078864187</v>
      </c>
      <c r="Y323">
        <f t="shared" ref="Y323:Y360" si="78">WEEKDAY(A323,11)</f>
        <v>6</v>
      </c>
    </row>
    <row r="324" spans="1:25" x14ac:dyDescent="0.35">
      <c r="A324" s="1">
        <v>41238</v>
      </c>
      <c r="B324">
        <v>4628.5</v>
      </c>
      <c r="C324">
        <v>4846.5</v>
      </c>
      <c r="D324">
        <v>4911.3</v>
      </c>
      <c r="E324">
        <v>6661</v>
      </c>
      <c r="F324">
        <f t="shared" si="65"/>
        <v>0</v>
      </c>
      <c r="G324">
        <f t="shared" si="66"/>
        <v>0</v>
      </c>
      <c r="H324">
        <v>4628.5</v>
      </c>
      <c r="I324">
        <f t="shared" si="67"/>
        <v>0</v>
      </c>
      <c r="J324">
        <f t="shared" si="68"/>
        <v>1</v>
      </c>
      <c r="K324">
        <f t="shared" si="69"/>
        <v>0</v>
      </c>
      <c r="L324">
        <v>0.5</v>
      </c>
      <c r="M324">
        <v>1</v>
      </c>
      <c r="N324">
        <f t="shared" si="70"/>
        <v>0</v>
      </c>
      <c r="O324">
        <f t="shared" si="71"/>
        <v>0</v>
      </c>
      <c r="P324">
        <f t="shared" si="72"/>
        <v>6145.7881544749453</v>
      </c>
      <c r="Q324">
        <f>P324-B324</f>
        <v>1517.2881544749453</v>
      </c>
      <c r="R324">
        <f t="shared" si="73"/>
        <v>1517.2881544749453</v>
      </c>
      <c r="S324" s="8">
        <f>R324/B324</f>
        <v>0.32781422803822952</v>
      </c>
      <c r="T324">
        <v>0</v>
      </c>
      <c r="U324">
        <f t="shared" si="74"/>
        <v>27311.186780549015</v>
      </c>
      <c r="V324">
        <f t="shared" si="75"/>
        <v>0</v>
      </c>
      <c r="W324">
        <f t="shared" si="76"/>
        <v>1517.2881544749453</v>
      </c>
      <c r="X324">
        <f t="shared" si="77"/>
        <v>2302163.3437099853</v>
      </c>
      <c r="Y324">
        <f t="shared" si="78"/>
        <v>7</v>
      </c>
    </row>
    <row r="325" spans="1:25" x14ac:dyDescent="0.35">
      <c r="A325" s="1">
        <v>41239</v>
      </c>
      <c r="B325">
        <v>4480</v>
      </c>
      <c r="C325">
        <v>4629.666666666667</v>
      </c>
      <c r="D325">
        <v>4814.6000000000004</v>
      </c>
      <c r="E325">
        <v>4297</v>
      </c>
      <c r="F325">
        <f t="shared" si="65"/>
        <v>0</v>
      </c>
      <c r="G325">
        <f t="shared" si="66"/>
        <v>0</v>
      </c>
      <c r="H325">
        <v>4628.5</v>
      </c>
      <c r="I325">
        <f t="shared" si="67"/>
        <v>0</v>
      </c>
      <c r="J325">
        <f t="shared" si="68"/>
        <v>0</v>
      </c>
      <c r="K325">
        <f t="shared" si="69"/>
        <v>1</v>
      </c>
      <c r="L325">
        <v>0.48274660160334609</v>
      </c>
      <c r="M325">
        <v>0</v>
      </c>
      <c r="N325">
        <f t="shared" si="70"/>
        <v>0</v>
      </c>
      <c r="O325">
        <f t="shared" si="71"/>
        <v>0</v>
      </c>
      <c r="P325">
        <f t="shared" si="72"/>
        <v>4922.5654295014538</v>
      </c>
      <c r="Q325">
        <f>P325-B325</f>
        <v>442.56542950145376</v>
      </c>
      <c r="R325">
        <f t="shared" si="73"/>
        <v>442.56542950145376</v>
      </c>
      <c r="S325" s="8">
        <f>R325/B325</f>
        <v>9.8786926228003072E-2</v>
      </c>
      <c r="T325">
        <v>1541</v>
      </c>
      <c r="U325">
        <f t="shared" si="74"/>
        <v>7966.1777310261677</v>
      </c>
      <c r="V325">
        <f t="shared" si="75"/>
        <v>27738</v>
      </c>
      <c r="W325">
        <f t="shared" si="76"/>
        <v>442.56542950145376</v>
      </c>
      <c r="X325">
        <f t="shared" si="77"/>
        <v>195864.15938980624</v>
      </c>
      <c r="Y325">
        <f t="shared" si="78"/>
        <v>1</v>
      </c>
    </row>
    <row r="326" spans="1:25" x14ac:dyDescent="0.35">
      <c r="A326" s="1">
        <v>41240</v>
      </c>
      <c r="B326">
        <v>4565</v>
      </c>
      <c r="C326">
        <v>4579</v>
      </c>
      <c r="D326">
        <v>4729.6000000000004</v>
      </c>
      <c r="E326">
        <v>5112</v>
      </c>
      <c r="F326">
        <f t="shared" si="65"/>
        <v>1</v>
      </c>
      <c r="G326">
        <f t="shared" si="66"/>
        <v>0</v>
      </c>
      <c r="H326">
        <v>4480</v>
      </c>
      <c r="I326">
        <f t="shared" si="67"/>
        <v>0</v>
      </c>
      <c r="J326">
        <f t="shared" si="68"/>
        <v>0</v>
      </c>
      <c r="K326">
        <f t="shared" si="69"/>
        <v>0</v>
      </c>
      <c r="L326">
        <v>0.50987568258394333</v>
      </c>
      <c r="M326">
        <v>0</v>
      </c>
      <c r="N326">
        <f t="shared" si="70"/>
        <v>0</v>
      </c>
      <c r="O326">
        <f t="shared" si="71"/>
        <v>0</v>
      </c>
      <c r="P326">
        <f t="shared" si="72"/>
        <v>5002.2181085766706</v>
      </c>
      <c r="Q326">
        <f>P326-B326</f>
        <v>437.2181085766706</v>
      </c>
      <c r="R326">
        <f t="shared" si="73"/>
        <v>437.2181085766706</v>
      </c>
      <c r="S326" s="8">
        <f>R326/B326</f>
        <v>9.5776146457101988E-2</v>
      </c>
      <c r="T326">
        <v>1815</v>
      </c>
      <c r="U326">
        <f t="shared" si="74"/>
        <v>7869.9259543800708</v>
      </c>
      <c r="V326">
        <f t="shared" si="75"/>
        <v>32670</v>
      </c>
      <c r="W326">
        <f t="shared" si="76"/>
        <v>437.2181085766706</v>
      </c>
      <c r="X326">
        <f t="shared" si="77"/>
        <v>191159.67446736133</v>
      </c>
      <c r="Y326">
        <f t="shared" si="78"/>
        <v>2</v>
      </c>
    </row>
    <row r="327" spans="1:25" x14ac:dyDescent="0.35">
      <c r="A327" s="1">
        <v>41241</v>
      </c>
      <c r="B327">
        <v>4465</v>
      </c>
      <c r="C327">
        <v>4557.833333333333</v>
      </c>
      <c r="D327">
        <v>4586.8</v>
      </c>
      <c r="E327">
        <v>4905</v>
      </c>
      <c r="F327">
        <f t="shared" si="65"/>
        <v>0</v>
      </c>
      <c r="G327">
        <f t="shared" si="66"/>
        <v>1</v>
      </c>
      <c r="H327">
        <v>4565</v>
      </c>
      <c r="I327">
        <f t="shared" si="67"/>
        <v>0</v>
      </c>
      <c r="J327">
        <f t="shared" si="68"/>
        <v>0</v>
      </c>
      <c r="K327">
        <f t="shared" si="69"/>
        <v>0</v>
      </c>
      <c r="L327">
        <v>0.48838154990124316</v>
      </c>
      <c r="M327">
        <v>0</v>
      </c>
      <c r="N327">
        <f t="shared" si="70"/>
        <v>0</v>
      </c>
      <c r="O327">
        <f t="shared" si="71"/>
        <v>0</v>
      </c>
      <c r="P327">
        <f t="shared" si="72"/>
        <v>4687.2797362883002</v>
      </c>
      <c r="Q327">
        <f>P327-B327</f>
        <v>222.27973628830023</v>
      </c>
      <c r="R327">
        <f t="shared" si="73"/>
        <v>222.27973628830023</v>
      </c>
      <c r="S327" s="8">
        <f>R327/B327</f>
        <v>4.978269569726769E-2</v>
      </c>
      <c r="T327">
        <v>1875</v>
      </c>
      <c r="U327">
        <f t="shared" si="74"/>
        <v>4001.0352531894041</v>
      </c>
      <c r="V327">
        <f t="shared" si="75"/>
        <v>33750</v>
      </c>
      <c r="W327">
        <f t="shared" si="76"/>
        <v>222.27973628830023</v>
      </c>
      <c r="X327">
        <f t="shared" si="77"/>
        <v>49408.281164396292</v>
      </c>
      <c r="Y327">
        <f t="shared" si="78"/>
        <v>3</v>
      </c>
    </row>
    <row r="328" spans="1:25" x14ac:dyDescent="0.35">
      <c r="A328" s="1">
        <v>41242</v>
      </c>
      <c r="B328">
        <v>4849</v>
      </c>
      <c r="C328">
        <v>4503.333333333333</v>
      </c>
      <c r="D328">
        <v>4553.3999999999996</v>
      </c>
      <c r="E328">
        <v>5279</v>
      </c>
      <c r="F328">
        <f t="shared" si="65"/>
        <v>0</v>
      </c>
      <c r="G328">
        <f t="shared" si="66"/>
        <v>0</v>
      </c>
      <c r="H328">
        <v>4465</v>
      </c>
      <c r="I328">
        <f t="shared" si="67"/>
        <v>0</v>
      </c>
      <c r="J328">
        <f t="shared" si="68"/>
        <v>0</v>
      </c>
      <c r="K328">
        <f t="shared" si="69"/>
        <v>0</v>
      </c>
      <c r="L328">
        <v>0.54461484837922625</v>
      </c>
      <c r="M328">
        <v>0</v>
      </c>
      <c r="N328">
        <f t="shared" si="70"/>
        <v>1</v>
      </c>
      <c r="O328">
        <f t="shared" si="71"/>
        <v>0</v>
      </c>
      <c r="P328">
        <f t="shared" si="72"/>
        <v>5056.7415574408396</v>
      </c>
      <c r="Q328">
        <f>P328-B328</f>
        <v>207.74155744083964</v>
      </c>
      <c r="R328">
        <f t="shared" si="73"/>
        <v>207.74155744083964</v>
      </c>
      <c r="S328" s="8">
        <f>R328/B328</f>
        <v>4.2842144244347215E-2</v>
      </c>
      <c r="T328">
        <v>1360</v>
      </c>
      <c r="U328">
        <f t="shared" si="74"/>
        <v>3739.3480339351136</v>
      </c>
      <c r="V328">
        <f t="shared" si="75"/>
        <v>24480</v>
      </c>
      <c r="W328">
        <f t="shared" si="76"/>
        <v>207.74155744083964</v>
      </c>
      <c r="X328">
        <f t="shared" si="77"/>
        <v>43156.554687945674</v>
      </c>
      <c r="Y328">
        <f t="shared" si="78"/>
        <v>4</v>
      </c>
    </row>
    <row r="329" spans="1:25" x14ac:dyDescent="0.35">
      <c r="A329" s="1">
        <v>41243</v>
      </c>
      <c r="B329">
        <v>6084</v>
      </c>
      <c r="C329">
        <v>4626.333333333333</v>
      </c>
      <c r="D329">
        <v>4597.5</v>
      </c>
      <c r="E329">
        <v>4632</v>
      </c>
      <c r="F329">
        <f t="shared" si="65"/>
        <v>0</v>
      </c>
      <c r="G329">
        <f t="shared" si="66"/>
        <v>0</v>
      </c>
      <c r="H329">
        <v>4849</v>
      </c>
      <c r="I329">
        <f t="shared" si="67"/>
        <v>0</v>
      </c>
      <c r="J329">
        <f t="shared" si="68"/>
        <v>0</v>
      </c>
      <c r="K329">
        <f t="shared" si="69"/>
        <v>0</v>
      </c>
      <c r="L329">
        <v>0.64348785871964675</v>
      </c>
      <c r="M329">
        <v>0</v>
      </c>
      <c r="N329">
        <f t="shared" si="70"/>
        <v>0</v>
      </c>
      <c r="O329">
        <f t="shared" si="71"/>
        <v>1</v>
      </c>
      <c r="P329">
        <f t="shared" si="72"/>
        <v>4972.5453689162014</v>
      </c>
      <c r="Q329">
        <f>P329-B329</f>
        <v>-1111.4546310837986</v>
      </c>
      <c r="R329">
        <f t="shared" si="73"/>
        <v>1111.4546310837986</v>
      </c>
      <c r="S329" s="8">
        <f>R329/B329</f>
        <v>0.18268485060548958</v>
      </c>
      <c r="T329">
        <v>757</v>
      </c>
      <c r="U329">
        <f t="shared" si="74"/>
        <v>80024.733438033494</v>
      </c>
      <c r="V329">
        <f t="shared" si="75"/>
        <v>13626</v>
      </c>
      <c r="W329">
        <f t="shared" si="76"/>
        <v>-2222.9092621675973</v>
      </c>
      <c r="X329">
        <f t="shared" si="77"/>
        <v>4941325.5878304914</v>
      </c>
      <c r="Y329">
        <f t="shared" si="78"/>
        <v>5</v>
      </c>
    </row>
    <row r="330" spans="1:25" x14ac:dyDescent="0.35">
      <c r="A330" s="1">
        <v>41244</v>
      </c>
      <c r="B330">
        <v>6609</v>
      </c>
      <c r="C330">
        <v>5132.666666666667</v>
      </c>
      <c r="D330">
        <v>4888.6000000000004</v>
      </c>
      <c r="E330">
        <v>4628.5</v>
      </c>
      <c r="F330">
        <f t="shared" si="65"/>
        <v>0</v>
      </c>
      <c r="G330">
        <f t="shared" si="66"/>
        <v>0</v>
      </c>
      <c r="H330">
        <v>6084</v>
      </c>
      <c r="I330">
        <f t="shared" si="67"/>
        <v>1</v>
      </c>
      <c r="J330">
        <f t="shared" si="68"/>
        <v>0</v>
      </c>
      <c r="K330">
        <f t="shared" si="69"/>
        <v>0</v>
      </c>
      <c r="L330">
        <v>0.56099686301847329</v>
      </c>
      <c r="M330">
        <v>1</v>
      </c>
      <c r="N330">
        <f t="shared" si="70"/>
        <v>0</v>
      </c>
      <c r="O330">
        <f t="shared" si="71"/>
        <v>0</v>
      </c>
      <c r="P330">
        <f t="shared" si="72"/>
        <v>6010.5315119827401</v>
      </c>
      <c r="Q330">
        <f>P330-B330</f>
        <v>-598.46848801725992</v>
      </c>
      <c r="R330">
        <f t="shared" si="73"/>
        <v>598.46848801725992</v>
      </c>
      <c r="S330" s="8">
        <f>R330/B330</f>
        <v>9.055356150964744E-2</v>
      </c>
      <c r="T330">
        <v>800</v>
      </c>
      <c r="U330">
        <f t="shared" si="74"/>
        <v>43089.731137242714</v>
      </c>
      <c r="V330">
        <f t="shared" si="75"/>
        <v>14400</v>
      </c>
      <c r="W330">
        <f t="shared" si="76"/>
        <v>-1196.9369760345198</v>
      </c>
      <c r="X330">
        <f t="shared" si="77"/>
        <v>1432658.1245986607</v>
      </c>
      <c r="Y330">
        <f t="shared" si="78"/>
        <v>6</v>
      </c>
    </row>
    <row r="331" spans="1:25" x14ac:dyDescent="0.35">
      <c r="A331" s="1">
        <v>41245</v>
      </c>
      <c r="B331">
        <v>6482</v>
      </c>
      <c r="C331">
        <v>5847.333333333333</v>
      </c>
      <c r="D331">
        <v>5314.4</v>
      </c>
      <c r="E331">
        <v>4628.5</v>
      </c>
      <c r="F331">
        <f t="shared" si="65"/>
        <v>0</v>
      </c>
      <c r="G331">
        <f t="shared" si="66"/>
        <v>0</v>
      </c>
      <c r="H331">
        <v>6609</v>
      </c>
      <c r="I331">
        <f t="shared" si="67"/>
        <v>0</v>
      </c>
      <c r="J331">
        <f t="shared" si="68"/>
        <v>1</v>
      </c>
      <c r="K331">
        <f t="shared" si="69"/>
        <v>0</v>
      </c>
      <c r="L331">
        <v>0.48524456837457886</v>
      </c>
      <c r="M331">
        <v>1</v>
      </c>
      <c r="N331">
        <f t="shared" si="70"/>
        <v>0</v>
      </c>
      <c r="O331">
        <f t="shared" si="71"/>
        <v>0</v>
      </c>
      <c r="P331">
        <f t="shared" si="72"/>
        <v>6174.1061612314525</v>
      </c>
      <c r="Q331">
        <f>P331-B331</f>
        <v>-307.89383876854754</v>
      </c>
      <c r="R331">
        <f t="shared" si="73"/>
        <v>307.89383876854754</v>
      </c>
      <c r="S331" s="8">
        <f>R331/B331</f>
        <v>4.7499820852907673E-2</v>
      </c>
      <c r="T331">
        <v>1117</v>
      </c>
      <c r="U331">
        <f t="shared" si="74"/>
        <v>22168.356391335423</v>
      </c>
      <c r="V331">
        <f t="shared" si="75"/>
        <v>20106</v>
      </c>
      <c r="W331">
        <f t="shared" si="76"/>
        <v>-615.78767753709508</v>
      </c>
      <c r="X331">
        <f t="shared" si="77"/>
        <v>379194.46380652941</v>
      </c>
      <c r="Y331">
        <f t="shared" si="78"/>
        <v>7</v>
      </c>
    </row>
    <row r="332" spans="1:25" x14ac:dyDescent="0.35">
      <c r="A332" s="1">
        <v>41246</v>
      </c>
      <c r="B332">
        <v>4308</v>
      </c>
      <c r="C332">
        <v>6391.666666666667</v>
      </c>
      <c r="D332">
        <v>5697.8</v>
      </c>
      <c r="E332">
        <v>4480</v>
      </c>
      <c r="F332">
        <f t="shared" si="65"/>
        <v>0</v>
      </c>
      <c r="G332">
        <f t="shared" si="66"/>
        <v>0</v>
      </c>
      <c r="H332">
        <v>6482</v>
      </c>
      <c r="I332">
        <f t="shared" si="67"/>
        <v>0</v>
      </c>
      <c r="J332">
        <f t="shared" si="68"/>
        <v>0</v>
      </c>
      <c r="K332">
        <f t="shared" si="69"/>
        <v>1</v>
      </c>
      <c r="L332">
        <v>0.24741489485302662</v>
      </c>
      <c r="M332">
        <v>0</v>
      </c>
      <c r="N332">
        <f t="shared" si="70"/>
        <v>0</v>
      </c>
      <c r="O332">
        <f t="shared" si="71"/>
        <v>0</v>
      </c>
      <c r="P332">
        <f t="shared" si="72"/>
        <v>5790.0154566171823</v>
      </c>
      <c r="Q332">
        <f>P332-B332</f>
        <v>1482.0154566171823</v>
      </c>
      <c r="R332">
        <f t="shared" si="73"/>
        <v>1482.0154566171823</v>
      </c>
      <c r="S332" s="8">
        <f>R332/B332</f>
        <v>0.34401472994827814</v>
      </c>
      <c r="T332">
        <v>1852</v>
      </c>
      <c r="U332">
        <f t="shared" si="74"/>
        <v>26676.278219109281</v>
      </c>
      <c r="V332">
        <f t="shared" si="75"/>
        <v>33336</v>
      </c>
      <c r="W332">
        <f t="shared" si="76"/>
        <v>1482.0154566171823</v>
      </c>
      <c r="X332">
        <f t="shared" si="77"/>
        <v>2196369.8136522351</v>
      </c>
      <c r="Y332">
        <f t="shared" si="78"/>
        <v>1</v>
      </c>
    </row>
    <row r="333" spans="1:25" x14ac:dyDescent="0.35">
      <c r="A333" s="1">
        <v>41247</v>
      </c>
      <c r="B333">
        <v>4580</v>
      </c>
      <c r="C333">
        <v>5799.666666666667</v>
      </c>
      <c r="D333">
        <v>5666.4</v>
      </c>
      <c r="E333">
        <v>4565</v>
      </c>
      <c r="F333">
        <f t="shared" si="65"/>
        <v>1</v>
      </c>
      <c r="G333">
        <f t="shared" si="66"/>
        <v>0</v>
      </c>
      <c r="H333">
        <v>4308</v>
      </c>
      <c r="I333">
        <f t="shared" si="67"/>
        <v>0</v>
      </c>
      <c r="J333">
        <f t="shared" si="68"/>
        <v>0</v>
      </c>
      <c r="K333">
        <f t="shared" si="69"/>
        <v>0</v>
      </c>
      <c r="L333">
        <v>0.5316021842686186</v>
      </c>
      <c r="M333">
        <v>0</v>
      </c>
      <c r="N333">
        <f t="shared" si="70"/>
        <v>0</v>
      </c>
      <c r="O333">
        <f t="shared" si="71"/>
        <v>0</v>
      </c>
      <c r="P333">
        <f t="shared" si="72"/>
        <v>5225.3262861474541</v>
      </c>
      <c r="Q333">
        <f>P333-B333</f>
        <v>645.32628614745408</v>
      </c>
      <c r="R333">
        <f t="shared" si="73"/>
        <v>645.32628614745408</v>
      </c>
      <c r="S333" s="8">
        <f>R333/B333</f>
        <v>0.14090093584005547</v>
      </c>
      <c r="T333">
        <v>1941</v>
      </c>
      <c r="U333">
        <f t="shared" si="74"/>
        <v>11615.873150654174</v>
      </c>
      <c r="V333">
        <f t="shared" si="75"/>
        <v>34938</v>
      </c>
      <c r="W333">
        <f t="shared" si="76"/>
        <v>645.32628614745408</v>
      </c>
      <c r="X333">
        <f t="shared" si="77"/>
        <v>416446.01559286576</v>
      </c>
      <c r="Y333">
        <f t="shared" si="78"/>
        <v>2</v>
      </c>
    </row>
    <row r="334" spans="1:25" x14ac:dyDescent="0.35">
      <c r="A334" s="1">
        <v>41248</v>
      </c>
      <c r="B334">
        <v>4827</v>
      </c>
      <c r="C334">
        <v>5123.333333333333</v>
      </c>
      <c r="D334">
        <v>5612.6</v>
      </c>
      <c r="E334">
        <v>4465</v>
      </c>
      <c r="F334">
        <f t="shared" si="65"/>
        <v>0</v>
      </c>
      <c r="G334">
        <f t="shared" si="66"/>
        <v>1</v>
      </c>
      <c r="H334">
        <v>4580</v>
      </c>
      <c r="I334">
        <f t="shared" si="67"/>
        <v>0</v>
      </c>
      <c r="J334">
        <f t="shared" si="68"/>
        <v>0</v>
      </c>
      <c r="K334">
        <f t="shared" si="69"/>
        <v>0</v>
      </c>
      <c r="L334">
        <v>0.5286975717439294</v>
      </c>
      <c r="M334">
        <v>0</v>
      </c>
      <c r="N334">
        <f t="shared" si="70"/>
        <v>0</v>
      </c>
      <c r="O334">
        <f t="shared" si="71"/>
        <v>0</v>
      </c>
      <c r="P334">
        <f t="shared" si="72"/>
        <v>5023.8773664804467</v>
      </c>
      <c r="Q334">
        <f>P334-B334</f>
        <v>196.87736648044665</v>
      </c>
      <c r="R334">
        <f t="shared" si="73"/>
        <v>196.87736648044665</v>
      </c>
      <c r="S334" s="8">
        <f>R334/B334</f>
        <v>4.0786692869369513E-2</v>
      </c>
      <c r="T334">
        <v>1585</v>
      </c>
      <c r="U334">
        <f t="shared" si="74"/>
        <v>3543.7925966480398</v>
      </c>
      <c r="V334">
        <f t="shared" si="75"/>
        <v>28530</v>
      </c>
      <c r="W334">
        <f t="shared" si="76"/>
        <v>196.87736648044665</v>
      </c>
      <c r="X334">
        <f t="shared" si="77"/>
        <v>38760.697432276102</v>
      </c>
      <c r="Y334">
        <f t="shared" si="78"/>
        <v>3</v>
      </c>
    </row>
    <row r="335" spans="1:25" x14ac:dyDescent="0.35">
      <c r="A335" s="1">
        <v>41249</v>
      </c>
      <c r="B335">
        <v>5214</v>
      </c>
      <c r="C335">
        <v>4571.666666666667</v>
      </c>
      <c r="D335">
        <v>5361.2</v>
      </c>
      <c r="E335">
        <v>4849</v>
      </c>
      <c r="F335">
        <f t="shared" si="65"/>
        <v>0</v>
      </c>
      <c r="G335">
        <f t="shared" si="66"/>
        <v>0</v>
      </c>
      <c r="H335">
        <v>4827</v>
      </c>
      <c r="I335">
        <f t="shared" si="67"/>
        <v>0</v>
      </c>
      <c r="J335">
        <f t="shared" si="68"/>
        <v>0</v>
      </c>
      <c r="K335">
        <f t="shared" si="69"/>
        <v>0</v>
      </c>
      <c r="L335">
        <v>0.54496340188218895</v>
      </c>
      <c r="M335">
        <v>0</v>
      </c>
      <c r="N335">
        <f t="shared" si="70"/>
        <v>1</v>
      </c>
      <c r="O335">
        <f t="shared" si="71"/>
        <v>0</v>
      </c>
      <c r="P335">
        <f t="shared" si="72"/>
        <v>5375.7513447054198</v>
      </c>
      <c r="Q335">
        <f>P335-B335</f>
        <v>161.7513447054198</v>
      </c>
      <c r="R335">
        <f t="shared" si="73"/>
        <v>161.7513447054198</v>
      </c>
      <c r="S335" s="8">
        <f>R335/B335</f>
        <v>3.1022505697242003E-2</v>
      </c>
      <c r="T335">
        <v>1523</v>
      </c>
      <c r="U335">
        <f t="shared" si="74"/>
        <v>2911.5242046975563</v>
      </c>
      <c r="V335">
        <f t="shared" si="75"/>
        <v>27414</v>
      </c>
      <c r="W335">
        <f t="shared" si="76"/>
        <v>161.7513447054198</v>
      </c>
      <c r="X335">
        <f t="shared" si="77"/>
        <v>26163.497514011538</v>
      </c>
      <c r="Y335">
        <f t="shared" si="78"/>
        <v>4</v>
      </c>
    </row>
    <row r="336" spans="1:25" x14ac:dyDescent="0.35">
      <c r="A336" s="1">
        <v>41250</v>
      </c>
      <c r="B336">
        <v>5733</v>
      </c>
      <c r="C336">
        <v>4873.666666666667</v>
      </c>
      <c r="D336">
        <v>5082.2</v>
      </c>
      <c r="E336">
        <v>6084</v>
      </c>
      <c r="F336">
        <f t="shared" si="65"/>
        <v>0</v>
      </c>
      <c r="G336">
        <f t="shared" si="66"/>
        <v>0</v>
      </c>
      <c r="H336">
        <v>5214</v>
      </c>
      <c r="I336">
        <f t="shared" si="67"/>
        <v>0</v>
      </c>
      <c r="J336">
        <f t="shared" si="68"/>
        <v>0</v>
      </c>
      <c r="K336">
        <f t="shared" si="69"/>
        <v>0</v>
      </c>
      <c r="L336">
        <v>0.56029975601254789</v>
      </c>
      <c r="M336">
        <v>0</v>
      </c>
      <c r="N336">
        <f t="shared" si="70"/>
        <v>0</v>
      </c>
      <c r="O336">
        <f t="shared" si="71"/>
        <v>1</v>
      </c>
      <c r="P336">
        <f t="shared" si="72"/>
        <v>5699.6377892269184</v>
      </c>
      <c r="Q336">
        <f>P336-B336</f>
        <v>-33.362210773081642</v>
      </c>
      <c r="R336">
        <f t="shared" si="73"/>
        <v>33.362210773081642</v>
      </c>
      <c r="S336" s="8">
        <f>R336/B336</f>
        <v>5.8193285841761106E-3</v>
      </c>
      <c r="T336">
        <v>1531</v>
      </c>
      <c r="U336">
        <f t="shared" si="74"/>
        <v>2402.0791756618783</v>
      </c>
      <c r="V336">
        <f t="shared" si="75"/>
        <v>27558</v>
      </c>
      <c r="W336">
        <f t="shared" si="76"/>
        <v>-66.724421546163285</v>
      </c>
      <c r="X336">
        <f t="shared" si="77"/>
        <v>4452.1484306700995</v>
      </c>
      <c r="Y336">
        <f t="shared" si="78"/>
        <v>5</v>
      </c>
    </row>
    <row r="337" spans="1:25" x14ac:dyDescent="0.35">
      <c r="A337" s="1">
        <v>41251</v>
      </c>
      <c r="B337">
        <v>6245</v>
      </c>
      <c r="C337">
        <v>5258</v>
      </c>
      <c r="D337">
        <v>4932.3999999999996</v>
      </c>
      <c r="E337">
        <v>6609</v>
      </c>
      <c r="F337">
        <f t="shared" si="65"/>
        <v>0</v>
      </c>
      <c r="G337">
        <f t="shared" si="66"/>
        <v>0</v>
      </c>
      <c r="H337">
        <v>5733</v>
      </c>
      <c r="I337">
        <f t="shared" si="67"/>
        <v>1</v>
      </c>
      <c r="J337">
        <f t="shared" si="68"/>
        <v>0</v>
      </c>
      <c r="K337">
        <f t="shared" si="69"/>
        <v>0</v>
      </c>
      <c r="L337">
        <v>0.55948646450563499</v>
      </c>
      <c r="M337">
        <v>1</v>
      </c>
      <c r="N337">
        <f t="shared" si="70"/>
        <v>0</v>
      </c>
      <c r="O337">
        <f t="shared" si="71"/>
        <v>0</v>
      </c>
      <c r="P337">
        <f t="shared" si="72"/>
        <v>6533.6611621730253</v>
      </c>
      <c r="Q337">
        <f>P337-B337</f>
        <v>288.66116217302533</v>
      </c>
      <c r="R337">
        <f t="shared" si="73"/>
        <v>288.66116217302533</v>
      </c>
      <c r="S337" s="8">
        <f>R337/B337</f>
        <v>4.6222764159011262E-2</v>
      </c>
      <c r="T337">
        <v>1202</v>
      </c>
      <c r="U337">
        <f t="shared" si="74"/>
        <v>5195.900919114456</v>
      </c>
      <c r="V337">
        <f t="shared" si="75"/>
        <v>21636</v>
      </c>
      <c r="W337">
        <f t="shared" si="76"/>
        <v>288.66116217302533</v>
      </c>
      <c r="X337">
        <f t="shared" si="77"/>
        <v>83325.266547081628</v>
      </c>
      <c r="Y337">
        <f t="shared" si="78"/>
        <v>6</v>
      </c>
    </row>
    <row r="338" spans="1:25" x14ac:dyDescent="0.35">
      <c r="A338" s="1">
        <v>41252</v>
      </c>
      <c r="B338">
        <v>6423</v>
      </c>
      <c r="C338">
        <v>5730.666666666667</v>
      </c>
      <c r="D338">
        <v>5319.8</v>
      </c>
      <c r="E338">
        <v>6482</v>
      </c>
      <c r="F338">
        <f t="shared" si="65"/>
        <v>0</v>
      </c>
      <c r="G338">
        <f t="shared" si="66"/>
        <v>0</v>
      </c>
      <c r="H338">
        <v>6245</v>
      </c>
      <c r="I338">
        <f t="shared" si="67"/>
        <v>0</v>
      </c>
      <c r="J338">
        <f t="shared" si="68"/>
        <v>1</v>
      </c>
      <c r="K338">
        <f t="shared" si="69"/>
        <v>0</v>
      </c>
      <c r="L338">
        <v>0.52068084117578717</v>
      </c>
      <c r="M338">
        <v>1</v>
      </c>
      <c r="N338">
        <f t="shared" si="70"/>
        <v>0</v>
      </c>
      <c r="O338">
        <f t="shared" si="71"/>
        <v>0</v>
      </c>
      <c r="P338">
        <f t="shared" si="72"/>
        <v>6639.6830709696842</v>
      </c>
      <c r="Q338">
        <f>P338-B338</f>
        <v>216.6830709696842</v>
      </c>
      <c r="R338">
        <f t="shared" si="73"/>
        <v>216.6830709696842</v>
      </c>
      <c r="S338" s="8">
        <f>R338/B338</f>
        <v>3.3735492911362942E-2</v>
      </c>
      <c r="T338">
        <v>989</v>
      </c>
      <c r="U338">
        <f t="shared" si="74"/>
        <v>3900.2952774543155</v>
      </c>
      <c r="V338">
        <f t="shared" si="75"/>
        <v>17802</v>
      </c>
      <c r="W338">
        <f t="shared" si="76"/>
        <v>216.6830709696842</v>
      </c>
      <c r="X338">
        <f t="shared" si="77"/>
        <v>46951.553244853196</v>
      </c>
      <c r="Y338">
        <f t="shared" si="78"/>
        <v>7</v>
      </c>
    </row>
    <row r="339" spans="1:25" x14ac:dyDescent="0.35">
      <c r="A339" s="1">
        <v>41253</v>
      </c>
      <c r="B339">
        <v>4249</v>
      </c>
      <c r="C339">
        <v>6133.666666666667</v>
      </c>
      <c r="D339">
        <v>5688.4</v>
      </c>
      <c r="E339">
        <v>4308</v>
      </c>
      <c r="F339">
        <f t="shared" si="65"/>
        <v>0</v>
      </c>
      <c r="G339">
        <f t="shared" si="66"/>
        <v>0</v>
      </c>
      <c r="H339">
        <v>6423</v>
      </c>
      <c r="I339">
        <f t="shared" si="67"/>
        <v>0</v>
      </c>
      <c r="J339">
        <f t="shared" si="68"/>
        <v>0</v>
      </c>
      <c r="K339">
        <f t="shared" si="69"/>
        <v>1</v>
      </c>
      <c r="L339">
        <v>0.24741489485302662</v>
      </c>
      <c r="M339">
        <v>0</v>
      </c>
      <c r="N339">
        <f t="shared" si="70"/>
        <v>0</v>
      </c>
      <c r="O339">
        <f t="shared" si="71"/>
        <v>0</v>
      </c>
      <c r="P339">
        <f t="shared" si="72"/>
        <v>5722.0042843926458</v>
      </c>
      <c r="Q339">
        <f>P339-B339</f>
        <v>1473.0042843926458</v>
      </c>
      <c r="R339">
        <f t="shared" si="73"/>
        <v>1473.0042843926458</v>
      </c>
      <c r="S339" s="8">
        <f>R339/B339</f>
        <v>0.34667081298956126</v>
      </c>
      <c r="T339">
        <v>1642</v>
      </c>
      <c r="U339">
        <f t="shared" si="74"/>
        <v>26514.077119067624</v>
      </c>
      <c r="V339">
        <f t="shared" si="75"/>
        <v>29556</v>
      </c>
      <c r="W339">
        <f t="shared" si="76"/>
        <v>1473.0042843926458</v>
      </c>
      <c r="X339">
        <f t="shared" si="77"/>
        <v>2169741.6218390907</v>
      </c>
      <c r="Y339">
        <f t="shared" si="78"/>
        <v>1</v>
      </c>
    </row>
    <row r="340" spans="1:25" x14ac:dyDescent="0.35">
      <c r="A340" s="1">
        <v>41254</v>
      </c>
      <c r="B340">
        <v>5191</v>
      </c>
      <c r="C340">
        <v>5639</v>
      </c>
      <c r="D340">
        <v>5572.8</v>
      </c>
      <c r="E340">
        <v>4580</v>
      </c>
      <c r="F340">
        <f t="shared" si="65"/>
        <v>1</v>
      </c>
      <c r="G340">
        <f t="shared" si="66"/>
        <v>0</v>
      </c>
      <c r="H340">
        <v>4249</v>
      </c>
      <c r="I340">
        <f t="shared" si="67"/>
        <v>0</v>
      </c>
      <c r="J340">
        <f t="shared" si="68"/>
        <v>0</v>
      </c>
      <c r="K340">
        <f t="shared" si="69"/>
        <v>0</v>
      </c>
      <c r="L340">
        <v>0.60944579993028924</v>
      </c>
      <c r="M340">
        <v>0</v>
      </c>
      <c r="N340">
        <f t="shared" si="70"/>
        <v>0</v>
      </c>
      <c r="O340">
        <f t="shared" si="71"/>
        <v>0</v>
      </c>
      <c r="P340">
        <f t="shared" si="72"/>
        <v>5174.3055638613632</v>
      </c>
      <c r="Q340">
        <f>P340-B340</f>
        <v>-16.694436138636775</v>
      </c>
      <c r="R340">
        <f t="shared" si="73"/>
        <v>16.694436138636775</v>
      </c>
      <c r="S340" s="8">
        <f>R340/B340</f>
        <v>3.2160347021068722E-3</v>
      </c>
      <c r="T340">
        <v>1239</v>
      </c>
      <c r="U340">
        <f t="shared" si="74"/>
        <v>1201.9994019818478</v>
      </c>
      <c r="V340">
        <f t="shared" si="75"/>
        <v>22302</v>
      </c>
      <c r="W340">
        <f t="shared" si="76"/>
        <v>-33.388872277273549</v>
      </c>
      <c r="X340">
        <f t="shared" si="77"/>
        <v>1114.8167919480861</v>
      </c>
      <c r="Y340">
        <f t="shared" si="78"/>
        <v>2</v>
      </c>
    </row>
    <row r="341" spans="1:25" x14ac:dyDescent="0.35">
      <c r="A341" s="1">
        <v>41255</v>
      </c>
      <c r="B341">
        <v>5345</v>
      </c>
      <c r="C341">
        <v>5287.666666666667</v>
      </c>
      <c r="D341">
        <v>5568.2</v>
      </c>
      <c r="E341">
        <v>4827</v>
      </c>
      <c r="F341">
        <f t="shared" si="65"/>
        <v>0</v>
      </c>
      <c r="G341">
        <f t="shared" si="66"/>
        <v>1</v>
      </c>
      <c r="H341">
        <v>5191</v>
      </c>
      <c r="I341">
        <f t="shared" si="67"/>
        <v>0</v>
      </c>
      <c r="J341">
        <f t="shared" si="68"/>
        <v>0</v>
      </c>
      <c r="K341">
        <f t="shared" si="69"/>
        <v>0</v>
      </c>
      <c r="L341">
        <v>0.51789241315208556</v>
      </c>
      <c r="M341">
        <v>0</v>
      </c>
      <c r="N341">
        <f t="shared" si="70"/>
        <v>0</v>
      </c>
      <c r="O341">
        <f t="shared" si="71"/>
        <v>0</v>
      </c>
      <c r="P341">
        <f t="shared" si="72"/>
        <v>5247.1871055028287</v>
      </c>
      <c r="Q341">
        <f>P341-B341</f>
        <v>-97.812894497171328</v>
      </c>
      <c r="R341">
        <f t="shared" si="73"/>
        <v>97.812894497171328</v>
      </c>
      <c r="S341" s="8">
        <f>R341/B341</f>
        <v>1.8299886716028311E-2</v>
      </c>
      <c r="T341">
        <v>1072</v>
      </c>
      <c r="U341">
        <f t="shared" si="74"/>
        <v>7042.5284037963356</v>
      </c>
      <c r="V341">
        <f t="shared" si="75"/>
        <v>19296</v>
      </c>
      <c r="W341">
        <f t="shared" si="76"/>
        <v>-195.62578899434266</v>
      </c>
      <c r="X341">
        <f t="shared" si="77"/>
        <v>38269.449319659077</v>
      </c>
      <c r="Y341">
        <f t="shared" si="78"/>
        <v>3</v>
      </c>
    </row>
    <row r="342" spans="1:25" x14ac:dyDescent="0.35">
      <c r="A342" s="1">
        <v>41256</v>
      </c>
      <c r="B342">
        <v>5545</v>
      </c>
      <c r="C342">
        <v>4928.333333333333</v>
      </c>
      <c r="D342">
        <v>5490.6</v>
      </c>
      <c r="E342">
        <v>5214</v>
      </c>
      <c r="F342">
        <f t="shared" si="65"/>
        <v>0</v>
      </c>
      <c r="G342">
        <f t="shared" si="66"/>
        <v>0</v>
      </c>
      <c r="H342">
        <v>5345</v>
      </c>
      <c r="I342">
        <f t="shared" si="67"/>
        <v>0</v>
      </c>
      <c r="J342">
        <f t="shared" si="68"/>
        <v>0</v>
      </c>
      <c r="K342">
        <f t="shared" si="69"/>
        <v>0</v>
      </c>
      <c r="L342">
        <v>0.52323690019751368</v>
      </c>
      <c r="M342">
        <v>0</v>
      </c>
      <c r="N342">
        <f t="shared" si="70"/>
        <v>1</v>
      </c>
      <c r="O342">
        <f t="shared" si="71"/>
        <v>0</v>
      </c>
      <c r="P342">
        <f t="shared" si="72"/>
        <v>5657.4676315258712</v>
      </c>
      <c r="Q342">
        <f>P342-B342</f>
        <v>112.46763152587118</v>
      </c>
      <c r="R342">
        <f t="shared" si="73"/>
        <v>112.46763152587118</v>
      </c>
      <c r="S342" s="8">
        <f>R342/B342</f>
        <v>2.0282710825224742E-2</v>
      </c>
      <c r="T342">
        <v>1200</v>
      </c>
      <c r="U342">
        <f t="shared" si="74"/>
        <v>2024.4173674656813</v>
      </c>
      <c r="V342">
        <f t="shared" si="75"/>
        <v>21600</v>
      </c>
      <c r="W342">
        <f t="shared" si="76"/>
        <v>112.46763152587118</v>
      </c>
      <c r="X342">
        <f t="shared" si="77"/>
        <v>12648.968141039133</v>
      </c>
      <c r="Y342">
        <f t="shared" si="78"/>
        <v>4</v>
      </c>
    </row>
    <row r="343" spans="1:25" x14ac:dyDescent="0.35">
      <c r="A343" s="1">
        <v>41257</v>
      </c>
      <c r="B343">
        <v>5341</v>
      </c>
      <c r="C343">
        <v>5360.333333333333</v>
      </c>
      <c r="D343">
        <v>5350.6</v>
      </c>
      <c r="E343">
        <v>5733</v>
      </c>
      <c r="F343">
        <f t="shared" si="65"/>
        <v>0</v>
      </c>
      <c r="G343">
        <f t="shared" si="66"/>
        <v>0</v>
      </c>
      <c r="H343">
        <v>5545</v>
      </c>
      <c r="I343">
        <f t="shared" si="67"/>
        <v>0</v>
      </c>
      <c r="J343">
        <f t="shared" si="68"/>
        <v>0</v>
      </c>
      <c r="K343">
        <f t="shared" si="69"/>
        <v>0</v>
      </c>
      <c r="L343">
        <v>0.47629836179853607</v>
      </c>
      <c r="M343">
        <v>0</v>
      </c>
      <c r="N343">
        <f t="shared" si="70"/>
        <v>0</v>
      </c>
      <c r="O343">
        <f t="shared" si="71"/>
        <v>1</v>
      </c>
      <c r="P343">
        <f t="shared" si="72"/>
        <v>5791.6940926200732</v>
      </c>
      <c r="Q343">
        <f>P343-B343</f>
        <v>450.69409262007321</v>
      </c>
      <c r="R343">
        <f t="shared" si="73"/>
        <v>450.69409262007321</v>
      </c>
      <c r="S343" s="8">
        <f>R343/B343</f>
        <v>8.4383840595407822E-2</v>
      </c>
      <c r="T343">
        <v>1611</v>
      </c>
      <c r="U343">
        <f t="shared" si="74"/>
        <v>8112.4936671613177</v>
      </c>
      <c r="V343">
        <f t="shared" si="75"/>
        <v>28998</v>
      </c>
      <c r="W343">
        <f t="shared" si="76"/>
        <v>450.69409262007321</v>
      </c>
      <c r="X343">
        <f t="shared" si="77"/>
        <v>203125.16512263112</v>
      </c>
      <c r="Y343">
        <f t="shared" si="78"/>
        <v>5</v>
      </c>
    </row>
    <row r="344" spans="1:25" x14ac:dyDescent="0.35">
      <c r="A344" s="1">
        <v>41258</v>
      </c>
      <c r="B344">
        <v>4501</v>
      </c>
      <c r="C344">
        <v>5410.333333333333</v>
      </c>
      <c r="D344">
        <v>5134.2</v>
      </c>
      <c r="E344">
        <v>6245</v>
      </c>
      <c r="F344">
        <f t="shared" si="65"/>
        <v>0</v>
      </c>
      <c r="G344">
        <f t="shared" si="66"/>
        <v>0</v>
      </c>
      <c r="H344">
        <v>5341</v>
      </c>
      <c r="I344">
        <f t="shared" si="67"/>
        <v>1</v>
      </c>
      <c r="J344">
        <f t="shared" si="68"/>
        <v>0</v>
      </c>
      <c r="K344">
        <f t="shared" si="69"/>
        <v>0</v>
      </c>
      <c r="L344">
        <v>0.40240501917044269</v>
      </c>
      <c r="M344">
        <v>1</v>
      </c>
      <c r="N344">
        <f t="shared" si="70"/>
        <v>0</v>
      </c>
      <c r="O344">
        <f t="shared" si="71"/>
        <v>0</v>
      </c>
      <c r="P344">
        <f t="shared" si="72"/>
        <v>6429.8214852993842</v>
      </c>
      <c r="Q344">
        <f>P344-B344</f>
        <v>1928.8214852993842</v>
      </c>
      <c r="R344">
        <f t="shared" si="73"/>
        <v>1928.8214852993842</v>
      </c>
      <c r="S344" s="8">
        <f>R344/B344</f>
        <v>0.42853176745154059</v>
      </c>
      <c r="T344">
        <v>1776</v>
      </c>
      <c r="U344">
        <f t="shared" si="74"/>
        <v>34718.786735388916</v>
      </c>
      <c r="V344">
        <f t="shared" si="75"/>
        <v>31968</v>
      </c>
      <c r="W344">
        <f t="shared" si="76"/>
        <v>1928.8214852993842</v>
      </c>
      <c r="X344">
        <f t="shared" si="77"/>
        <v>3720352.3221525229</v>
      </c>
      <c r="Y344">
        <f t="shared" si="78"/>
        <v>6</v>
      </c>
    </row>
    <row r="345" spans="1:25" x14ac:dyDescent="0.35">
      <c r="A345" s="1">
        <v>41259</v>
      </c>
      <c r="B345">
        <v>6753</v>
      </c>
      <c r="C345">
        <v>5129</v>
      </c>
      <c r="D345">
        <v>5184.6000000000004</v>
      </c>
      <c r="E345">
        <v>6423</v>
      </c>
      <c r="F345">
        <f t="shared" si="65"/>
        <v>0</v>
      </c>
      <c r="G345">
        <f t="shared" si="66"/>
        <v>0</v>
      </c>
      <c r="H345">
        <v>4501</v>
      </c>
      <c r="I345">
        <f t="shared" si="67"/>
        <v>0</v>
      </c>
      <c r="J345">
        <f t="shared" si="68"/>
        <v>1</v>
      </c>
      <c r="K345">
        <f t="shared" si="69"/>
        <v>0</v>
      </c>
      <c r="L345">
        <v>0.76164749622400374</v>
      </c>
      <c r="M345">
        <v>1</v>
      </c>
      <c r="N345">
        <f t="shared" si="70"/>
        <v>0</v>
      </c>
      <c r="O345">
        <f t="shared" si="71"/>
        <v>0</v>
      </c>
      <c r="P345">
        <f t="shared" si="72"/>
        <v>6170.5007690551256</v>
      </c>
      <c r="Q345">
        <f>P345-B345</f>
        <v>-582.4992309448744</v>
      </c>
      <c r="R345">
        <f t="shared" si="73"/>
        <v>582.4992309448744</v>
      </c>
      <c r="S345" s="8">
        <f>R345/B345</f>
        <v>8.6257845541962738E-2</v>
      </c>
      <c r="T345">
        <v>800</v>
      </c>
      <c r="U345">
        <f t="shared" si="74"/>
        <v>41939.944628030957</v>
      </c>
      <c r="V345">
        <f t="shared" si="75"/>
        <v>14400</v>
      </c>
      <c r="W345">
        <f t="shared" si="76"/>
        <v>-1164.9984618897488</v>
      </c>
      <c r="X345">
        <f t="shared" si="77"/>
        <v>1357221.4162054805</v>
      </c>
      <c r="Y345">
        <f t="shared" si="78"/>
        <v>7</v>
      </c>
    </row>
    <row r="346" spans="1:25" x14ac:dyDescent="0.35">
      <c r="A346" s="1">
        <v>41260</v>
      </c>
      <c r="B346">
        <v>5214</v>
      </c>
      <c r="C346">
        <v>5531.666666666667</v>
      </c>
      <c r="D346">
        <v>5497</v>
      </c>
      <c r="E346">
        <v>4249</v>
      </c>
      <c r="F346">
        <f t="shared" si="65"/>
        <v>0</v>
      </c>
      <c r="G346">
        <f t="shared" si="66"/>
        <v>0</v>
      </c>
      <c r="H346">
        <v>6753</v>
      </c>
      <c r="I346">
        <f t="shared" si="67"/>
        <v>0</v>
      </c>
      <c r="J346">
        <f t="shared" si="68"/>
        <v>0</v>
      </c>
      <c r="K346">
        <f t="shared" si="69"/>
        <v>1</v>
      </c>
      <c r="L346">
        <v>0.32119205298013243</v>
      </c>
      <c r="M346">
        <v>0</v>
      </c>
      <c r="N346">
        <f t="shared" si="70"/>
        <v>0</v>
      </c>
      <c r="O346">
        <f t="shared" si="71"/>
        <v>0</v>
      </c>
      <c r="P346">
        <f t="shared" si="72"/>
        <v>5692.3221768937428</v>
      </c>
      <c r="Q346">
        <f>P346-B346</f>
        <v>478.32217689374284</v>
      </c>
      <c r="R346">
        <f t="shared" si="73"/>
        <v>478.32217689374284</v>
      </c>
      <c r="S346" s="8">
        <f>R346/B346</f>
        <v>9.1738046968496897E-2</v>
      </c>
      <c r="T346">
        <v>511</v>
      </c>
      <c r="U346">
        <f t="shared" si="74"/>
        <v>8609.799184087371</v>
      </c>
      <c r="V346">
        <f t="shared" si="75"/>
        <v>9198</v>
      </c>
      <c r="W346">
        <f t="shared" si="76"/>
        <v>478.32217689374284</v>
      </c>
      <c r="X346">
        <f t="shared" si="77"/>
        <v>228792.10490836902</v>
      </c>
      <c r="Y346">
        <f t="shared" si="78"/>
        <v>1</v>
      </c>
    </row>
    <row r="347" spans="1:25" x14ac:dyDescent="0.35">
      <c r="A347" s="1">
        <v>41261</v>
      </c>
      <c r="B347">
        <v>6300</v>
      </c>
      <c r="C347">
        <v>5489.333333333333</v>
      </c>
      <c r="D347">
        <v>5470.8</v>
      </c>
      <c r="E347">
        <v>5191</v>
      </c>
      <c r="F347">
        <f t="shared" si="65"/>
        <v>1</v>
      </c>
      <c r="G347">
        <f t="shared" si="66"/>
        <v>0</v>
      </c>
      <c r="H347">
        <v>5214</v>
      </c>
      <c r="I347">
        <f t="shared" si="67"/>
        <v>0</v>
      </c>
      <c r="J347">
        <f t="shared" si="68"/>
        <v>0</v>
      </c>
      <c r="K347">
        <f t="shared" si="69"/>
        <v>0</v>
      </c>
      <c r="L347">
        <v>0.6261763680724991</v>
      </c>
      <c r="M347">
        <v>0</v>
      </c>
      <c r="N347">
        <f t="shared" si="70"/>
        <v>0</v>
      </c>
      <c r="O347">
        <f t="shared" si="71"/>
        <v>0</v>
      </c>
      <c r="P347">
        <f t="shared" si="72"/>
        <v>5524.1625404967745</v>
      </c>
      <c r="Q347">
        <f>P347-B347</f>
        <v>-775.83745950322555</v>
      </c>
      <c r="R347">
        <f t="shared" si="73"/>
        <v>775.83745950322555</v>
      </c>
      <c r="S347" s="8">
        <f>R347/B347</f>
        <v>0.12314880309575009</v>
      </c>
      <c r="T347">
        <v>684</v>
      </c>
      <c r="U347">
        <f t="shared" si="74"/>
        <v>55860.297084232239</v>
      </c>
      <c r="V347">
        <f t="shared" si="75"/>
        <v>12312</v>
      </c>
      <c r="W347">
        <f t="shared" si="76"/>
        <v>-1551.6749190064511</v>
      </c>
      <c r="X347">
        <f t="shared" si="77"/>
        <v>2407695.0542736766</v>
      </c>
      <c r="Y347">
        <f t="shared" si="78"/>
        <v>2</v>
      </c>
    </row>
    <row r="348" spans="1:25" x14ac:dyDescent="0.35">
      <c r="A348" s="1">
        <v>41262</v>
      </c>
      <c r="B348">
        <v>6478</v>
      </c>
      <c r="C348">
        <v>6089</v>
      </c>
      <c r="D348">
        <v>5621.8</v>
      </c>
      <c r="E348">
        <v>5345</v>
      </c>
      <c r="F348">
        <f t="shared" si="65"/>
        <v>0</v>
      </c>
      <c r="G348">
        <f t="shared" si="66"/>
        <v>1</v>
      </c>
      <c r="H348">
        <v>6300</v>
      </c>
      <c r="I348">
        <f t="shared" si="67"/>
        <v>0</v>
      </c>
      <c r="J348">
        <f t="shared" si="68"/>
        <v>0</v>
      </c>
      <c r="K348">
        <f t="shared" si="69"/>
        <v>0</v>
      </c>
      <c r="L348">
        <v>0.52068084117578717</v>
      </c>
      <c r="M348">
        <v>0</v>
      </c>
      <c r="N348">
        <f t="shared" si="70"/>
        <v>0</v>
      </c>
      <c r="O348">
        <f t="shared" si="71"/>
        <v>0</v>
      </c>
      <c r="P348">
        <f t="shared" si="72"/>
        <v>5672.1489336129316</v>
      </c>
      <c r="Q348">
        <f>P348-B348</f>
        <v>-805.85106638706839</v>
      </c>
      <c r="R348">
        <f t="shared" si="73"/>
        <v>805.85106638706839</v>
      </c>
      <c r="S348" s="8">
        <f>R348/B348</f>
        <v>0.12439812695076696</v>
      </c>
      <c r="T348">
        <v>686</v>
      </c>
      <c r="U348">
        <f t="shared" si="74"/>
        <v>58021.276779868924</v>
      </c>
      <c r="V348">
        <f t="shared" si="75"/>
        <v>12348</v>
      </c>
      <c r="W348">
        <f t="shared" si="76"/>
        <v>-1611.7021327741368</v>
      </c>
      <c r="X348">
        <f t="shared" si="77"/>
        <v>2597583.7647887012</v>
      </c>
      <c r="Y348">
        <f t="shared" si="78"/>
        <v>3</v>
      </c>
    </row>
    <row r="349" spans="1:25" x14ac:dyDescent="0.35">
      <c r="A349" s="1">
        <v>41263</v>
      </c>
      <c r="B349">
        <v>6525</v>
      </c>
      <c r="C349">
        <v>5997.333333333333</v>
      </c>
      <c r="D349">
        <v>5849.2</v>
      </c>
      <c r="E349">
        <v>5545</v>
      </c>
      <c r="F349">
        <f t="shared" si="65"/>
        <v>0</v>
      </c>
      <c r="G349">
        <f t="shared" si="66"/>
        <v>0</v>
      </c>
      <c r="H349">
        <v>6478</v>
      </c>
      <c r="I349">
        <f t="shared" si="67"/>
        <v>0</v>
      </c>
      <c r="J349">
        <f t="shared" si="68"/>
        <v>0</v>
      </c>
      <c r="K349">
        <f t="shared" si="69"/>
        <v>0</v>
      </c>
      <c r="L349">
        <v>0.50546067154641572</v>
      </c>
      <c r="M349">
        <v>0</v>
      </c>
      <c r="N349">
        <f t="shared" si="70"/>
        <v>1</v>
      </c>
      <c r="O349">
        <f t="shared" si="71"/>
        <v>0</v>
      </c>
      <c r="P349">
        <f t="shared" si="72"/>
        <v>6170.3798079050775</v>
      </c>
      <c r="Q349">
        <f>P349-B349</f>
        <v>-354.62019209492246</v>
      </c>
      <c r="R349">
        <f t="shared" si="73"/>
        <v>354.62019209492246</v>
      </c>
      <c r="S349" s="8">
        <f>R349/B349</f>
        <v>5.4347922160141372E-2</v>
      </c>
      <c r="T349">
        <v>1589</v>
      </c>
      <c r="U349">
        <f t="shared" si="74"/>
        <v>25532.653830834417</v>
      </c>
      <c r="V349">
        <f t="shared" si="75"/>
        <v>28602</v>
      </c>
      <c r="W349">
        <f t="shared" si="76"/>
        <v>-709.24038418984492</v>
      </c>
      <c r="X349">
        <f t="shared" si="77"/>
        <v>503021.92256575881</v>
      </c>
      <c r="Y349">
        <f t="shared" si="78"/>
        <v>4</v>
      </c>
    </row>
    <row r="350" spans="1:25" x14ac:dyDescent="0.35">
      <c r="A350" s="1">
        <v>41264</v>
      </c>
      <c r="B350">
        <v>6350</v>
      </c>
      <c r="C350">
        <v>6434.333333333333</v>
      </c>
      <c r="D350">
        <v>6254</v>
      </c>
      <c r="E350">
        <v>5341</v>
      </c>
      <c r="F350">
        <f t="shared" si="65"/>
        <v>0</v>
      </c>
      <c r="G350">
        <f t="shared" si="66"/>
        <v>0</v>
      </c>
      <c r="H350">
        <v>6525</v>
      </c>
      <c r="I350">
        <f t="shared" si="67"/>
        <v>0</v>
      </c>
      <c r="J350">
        <f t="shared" si="68"/>
        <v>0</v>
      </c>
      <c r="K350">
        <f t="shared" si="69"/>
        <v>0</v>
      </c>
      <c r="L350">
        <v>0.47966771232717553</v>
      </c>
      <c r="M350">
        <v>0</v>
      </c>
      <c r="N350">
        <f t="shared" si="70"/>
        <v>0</v>
      </c>
      <c r="O350">
        <f t="shared" si="71"/>
        <v>1</v>
      </c>
      <c r="P350">
        <f t="shared" si="72"/>
        <v>6303.4901542593943</v>
      </c>
      <c r="Q350">
        <f>P350-B350</f>
        <v>-46.50984574060567</v>
      </c>
      <c r="R350">
        <f t="shared" si="73"/>
        <v>46.50984574060567</v>
      </c>
      <c r="S350" s="8">
        <f>R350/B350</f>
        <v>7.3243851560008929E-3</v>
      </c>
      <c r="T350">
        <v>1587</v>
      </c>
      <c r="U350">
        <f t="shared" si="74"/>
        <v>3348.7088933236082</v>
      </c>
      <c r="V350">
        <f t="shared" si="75"/>
        <v>28566</v>
      </c>
      <c r="W350">
        <f t="shared" si="76"/>
        <v>-93.019691481211339</v>
      </c>
      <c r="X350">
        <f t="shared" si="77"/>
        <v>8652.6630032597423</v>
      </c>
      <c r="Y350">
        <f t="shared" si="78"/>
        <v>5</v>
      </c>
    </row>
    <row r="351" spans="1:25" x14ac:dyDescent="0.35">
      <c r="A351" s="1">
        <v>41265</v>
      </c>
      <c r="B351">
        <v>6531</v>
      </c>
      <c r="C351">
        <v>6451</v>
      </c>
      <c r="D351">
        <v>6173.4</v>
      </c>
      <c r="E351">
        <v>4501</v>
      </c>
      <c r="F351">
        <f t="shared" si="65"/>
        <v>0</v>
      </c>
      <c r="G351">
        <f t="shared" si="66"/>
        <v>0</v>
      </c>
      <c r="H351">
        <v>6350</v>
      </c>
      <c r="I351">
        <f t="shared" si="67"/>
        <v>1</v>
      </c>
      <c r="J351">
        <f t="shared" si="68"/>
        <v>0</v>
      </c>
      <c r="K351">
        <f t="shared" si="69"/>
        <v>0</v>
      </c>
      <c r="L351">
        <v>0.52102939467874987</v>
      </c>
      <c r="M351">
        <v>1</v>
      </c>
      <c r="N351">
        <f t="shared" si="70"/>
        <v>0</v>
      </c>
      <c r="O351">
        <f t="shared" si="71"/>
        <v>0</v>
      </c>
      <c r="P351">
        <f t="shared" si="72"/>
        <v>6612.0124385279651</v>
      </c>
      <c r="Q351">
        <f>P351-B351</f>
        <v>81.01243852796506</v>
      </c>
      <c r="R351">
        <f t="shared" si="73"/>
        <v>81.01243852796506</v>
      </c>
      <c r="S351" s="8">
        <f>R351/B351</f>
        <v>1.2404293144689185E-2</v>
      </c>
      <c r="T351">
        <v>1151</v>
      </c>
      <c r="U351">
        <f t="shared" si="74"/>
        <v>1458.2238935033711</v>
      </c>
      <c r="V351">
        <f t="shared" si="75"/>
        <v>20718</v>
      </c>
      <c r="W351">
        <f t="shared" si="76"/>
        <v>81.01243852796506</v>
      </c>
      <c r="X351">
        <f t="shared" si="77"/>
        <v>6563.0151962473174</v>
      </c>
      <c r="Y351">
        <f t="shared" si="78"/>
        <v>6</v>
      </c>
    </row>
    <row r="352" spans="1:25" x14ac:dyDescent="0.35">
      <c r="A352" s="1">
        <v>41266</v>
      </c>
      <c r="B352">
        <v>5977</v>
      </c>
      <c r="C352">
        <v>6468.666666666667</v>
      </c>
      <c r="D352">
        <v>6436.8</v>
      </c>
      <c r="E352">
        <v>6753</v>
      </c>
      <c r="F352">
        <f t="shared" si="65"/>
        <v>0</v>
      </c>
      <c r="G352">
        <f t="shared" si="66"/>
        <v>0</v>
      </c>
      <c r="H352">
        <v>6531</v>
      </c>
      <c r="I352">
        <f t="shared" si="67"/>
        <v>0</v>
      </c>
      <c r="J352">
        <f t="shared" si="68"/>
        <v>1</v>
      </c>
      <c r="K352">
        <f t="shared" si="69"/>
        <v>0</v>
      </c>
      <c r="L352">
        <v>0.4356337864528872</v>
      </c>
      <c r="M352">
        <v>1</v>
      </c>
      <c r="N352">
        <f t="shared" si="70"/>
        <v>0</v>
      </c>
      <c r="O352">
        <f t="shared" si="71"/>
        <v>0</v>
      </c>
      <c r="P352">
        <f t="shared" si="72"/>
        <v>7287.0983041375866</v>
      </c>
      <c r="Q352">
        <f>P352-B352</f>
        <v>1310.0983041375866</v>
      </c>
      <c r="R352">
        <f t="shared" si="73"/>
        <v>1310.0983041375866</v>
      </c>
      <c r="S352" s="8">
        <f>R352/B352</f>
        <v>0.21918994548060677</v>
      </c>
      <c r="T352">
        <v>1746</v>
      </c>
      <c r="U352">
        <f t="shared" si="74"/>
        <v>23581.769474476561</v>
      </c>
      <c r="V352">
        <f t="shared" si="75"/>
        <v>31428</v>
      </c>
      <c r="W352">
        <f t="shared" si="76"/>
        <v>1310.0983041375866</v>
      </c>
      <c r="X352">
        <f t="shared" si="77"/>
        <v>1716357.5665041804</v>
      </c>
      <c r="Y352">
        <f t="shared" si="78"/>
        <v>7</v>
      </c>
    </row>
    <row r="353" spans="1:25" x14ac:dyDescent="0.35">
      <c r="A353" s="1">
        <v>41267</v>
      </c>
      <c r="B353">
        <v>5544</v>
      </c>
      <c r="C353">
        <v>6286</v>
      </c>
      <c r="D353">
        <v>6372.2</v>
      </c>
      <c r="E353">
        <v>5214</v>
      </c>
      <c r="F353">
        <f t="shared" si="65"/>
        <v>0</v>
      </c>
      <c r="G353">
        <f t="shared" si="66"/>
        <v>0</v>
      </c>
      <c r="H353">
        <v>5977</v>
      </c>
      <c r="I353">
        <f t="shared" si="67"/>
        <v>0</v>
      </c>
      <c r="J353">
        <f t="shared" si="68"/>
        <v>0</v>
      </c>
      <c r="K353">
        <f t="shared" si="69"/>
        <v>1</v>
      </c>
      <c r="L353">
        <v>0.44969211107238294</v>
      </c>
      <c r="M353">
        <v>0</v>
      </c>
      <c r="N353">
        <f t="shared" si="70"/>
        <v>0</v>
      </c>
      <c r="O353">
        <f t="shared" si="71"/>
        <v>0</v>
      </c>
      <c r="P353">
        <f t="shared" si="72"/>
        <v>6196.6419879922132</v>
      </c>
      <c r="Q353">
        <f>P353-B353</f>
        <v>652.64198799221322</v>
      </c>
      <c r="R353">
        <f t="shared" si="73"/>
        <v>652.64198799221322</v>
      </c>
      <c r="S353" s="8">
        <f>R353/B353</f>
        <v>0.11772041630451176</v>
      </c>
      <c r="T353">
        <v>1088</v>
      </c>
      <c r="U353">
        <f t="shared" si="74"/>
        <v>11747.555783859838</v>
      </c>
      <c r="V353">
        <f t="shared" si="75"/>
        <v>19584</v>
      </c>
      <c r="W353">
        <f t="shared" si="76"/>
        <v>652.64198799221322</v>
      </c>
      <c r="X353">
        <f t="shared" si="77"/>
        <v>425941.56449042819</v>
      </c>
      <c r="Y353">
        <f t="shared" si="78"/>
        <v>1</v>
      </c>
    </row>
    <row r="354" spans="1:25" x14ac:dyDescent="0.35">
      <c r="A354" s="1">
        <v>41268</v>
      </c>
      <c r="B354">
        <v>5099</v>
      </c>
      <c r="C354">
        <v>6017.333333333333</v>
      </c>
      <c r="D354">
        <v>6185.4</v>
      </c>
      <c r="E354">
        <v>6300</v>
      </c>
      <c r="F354">
        <f t="shared" si="65"/>
        <v>1</v>
      </c>
      <c r="G354">
        <f t="shared" si="66"/>
        <v>0</v>
      </c>
      <c r="H354">
        <v>5544</v>
      </c>
      <c r="I354">
        <f t="shared" si="67"/>
        <v>0</v>
      </c>
      <c r="J354">
        <f t="shared" si="68"/>
        <v>0</v>
      </c>
      <c r="K354">
        <f t="shared" si="69"/>
        <v>0</v>
      </c>
      <c r="L354">
        <v>0.44829789706053214</v>
      </c>
      <c r="M354">
        <v>0</v>
      </c>
      <c r="N354">
        <f t="shared" si="70"/>
        <v>0</v>
      </c>
      <c r="O354">
        <f t="shared" si="71"/>
        <v>0</v>
      </c>
      <c r="P354">
        <f t="shared" si="72"/>
        <v>6246.2713479562026</v>
      </c>
      <c r="Q354">
        <f>P354-B354</f>
        <v>1147.2713479562026</v>
      </c>
      <c r="R354">
        <f t="shared" si="73"/>
        <v>1147.2713479562026</v>
      </c>
      <c r="S354" s="8">
        <f>R354/B354</f>
        <v>0.22499928377254413</v>
      </c>
      <c r="T354">
        <v>2482</v>
      </c>
      <c r="U354">
        <f t="shared" si="74"/>
        <v>20650.884263211647</v>
      </c>
      <c r="V354">
        <f t="shared" si="75"/>
        <v>44676</v>
      </c>
      <c r="W354">
        <f t="shared" si="76"/>
        <v>1147.2713479562026</v>
      </c>
      <c r="X354">
        <f t="shared" si="77"/>
        <v>1316231.5458412422</v>
      </c>
      <c r="Y354">
        <f t="shared" si="78"/>
        <v>2</v>
      </c>
    </row>
    <row r="355" spans="1:25" x14ac:dyDescent="0.35">
      <c r="A355" s="1">
        <v>41269</v>
      </c>
      <c r="B355">
        <v>3944</v>
      </c>
      <c r="C355">
        <v>5540</v>
      </c>
      <c r="D355">
        <v>5900.2</v>
      </c>
      <c r="E355">
        <v>6478</v>
      </c>
      <c r="F355">
        <f t="shared" si="65"/>
        <v>0</v>
      </c>
      <c r="G355">
        <f t="shared" si="66"/>
        <v>1</v>
      </c>
      <c r="H355">
        <v>5099</v>
      </c>
      <c r="I355">
        <f t="shared" si="67"/>
        <v>0</v>
      </c>
      <c r="J355">
        <f t="shared" si="68"/>
        <v>0</v>
      </c>
      <c r="K355">
        <f t="shared" si="69"/>
        <v>0</v>
      </c>
      <c r="L355">
        <v>0.36580690135935867</v>
      </c>
      <c r="M355">
        <v>0</v>
      </c>
      <c r="N355">
        <f t="shared" si="70"/>
        <v>0</v>
      </c>
      <c r="O355">
        <f t="shared" si="71"/>
        <v>0</v>
      </c>
      <c r="P355">
        <f t="shared" si="72"/>
        <v>5861.4825590503588</v>
      </c>
      <c r="Q355">
        <f>P355-B355</f>
        <v>1917.4825590503588</v>
      </c>
      <c r="R355">
        <f t="shared" si="73"/>
        <v>1917.4825590503588</v>
      </c>
      <c r="S355" s="8">
        <f>R355/B355</f>
        <v>0.48617711943467512</v>
      </c>
      <c r="T355">
        <v>995</v>
      </c>
      <c r="U355">
        <f t="shared" si="74"/>
        <v>34514.686062906461</v>
      </c>
      <c r="V355">
        <f t="shared" si="75"/>
        <v>17910</v>
      </c>
      <c r="W355">
        <f t="shared" si="76"/>
        <v>1917.4825590503588</v>
      </c>
      <c r="X355">
        <f t="shared" si="77"/>
        <v>3676739.3642623127</v>
      </c>
      <c r="Y355">
        <f t="shared" si="78"/>
        <v>3</v>
      </c>
    </row>
    <row r="356" spans="1:25" x14ac:dyDescent="0.35">
      <c r="A356" s="1">
        <v>41270</v>
      </c>
      <c r="B356">
        <v>5461</v>
      </c>
      <c r="C356">
        <v>4862.333333333333</v>
      </c>
      <c r="D356">
        <v>5419</v>
      </c>
      <c r="E356">
        <v>6525</v>
      </c>
      <c r="F356">
        <f t="shared" si="65"/>
        <v>0</v>
      </c>
      <c r="G356">
        <f t="shared" si="66"/>
        <v>0</v>
      </c>
      <c r="H356">
        <v>3944</v>
      </c>
      <c r="I356">
        <f t="shared" si="67"/>
        <v>0</v>
      </c>
      <c r="J356">
        <f t="shared" si="68"/>
        <v>0</v>
      </c>
      <c r="K356">
        <f t="shared" si="69"/>
        <v>0</v>
      </c>
      <c r="L356">
        <v>0.67625188799814107</v>
      </c>
      <c r="M356">
        <v>0</v>
      </c>
      <c r="N356">
        <f t="shared" si="70"/>
        <v>1</v>
      </c>
      <c r="O356">
        <f t="shared" si="71"/>
        <v>0</v>
      </c>
      <c r="P356">
        <f t="shared" si="72"/>
        <v>5696.4682550541984</v>
      </c>
      <c r="Q356">
        <f>P356-B356</f>
        <v>235.46825505419838</v>
      </c>
      <c r="R356">
        <f t="shared" si="73"/>
        <v>235.46825505419838</v>
      </c>
      <c r="S356" s="8">
        <f>R356/B356</f>
        <v>4.3118156940889649E-2</v>
      </c>
      <c r="T356">
        <v>1115</v>
      </c>
      <c r="U356">
        <f t="shared" si="74"/>
        <v>4238.4285909755708</v>
      </c>
      <c r="V356">
        <f t="shared" si="75"/>
        <v>20070</v>
      </c>
      <c r="W356">
        <f t="shared" si="76"/>
        <v>235.46825505419838</v>
      </c>
      <c r="X356">
        <f t="shared" si="77"/>
        <v>55445.299138269023</v>
      </c>
      <c r="Y356">
        <f t="shared" si="78"/>
        <v>4</v>
      </c>
    </row>
    <row r="357" spans="1:25" x14ac:dyDescent="0.35">
      <c r="A357" s="1">
        <v>41271</v>
      </c>
      <c r="B357">
        <v>5391</v>
      </c>
      <c r="C357">
        <v>4834.666666666667</v>
      </c>
      <c r="D357">
        <v>5205</v>
      </c>
      <c r="E357">
        <v>6350</v>
      </c>
      <c r="F357">
        <f t="shared" si="65"/>
        <v>0</v>
      </c>
      <c r="G357">
        <f t="shared" si="66"/>
        <v>0</v>
      </c>
      <c r="H357">
        <v>5461</v>
      </c>
      <c r="I357">
        <f t="shared" si="67"/>
        <v>0</v>
      </c>
      <c r="J357">
        <f t="shared" si="68"/>
        <v>0</v>
      </c>
      <c r="K357">
        <f t="shared" si="69"/>
        <v>0</v>
      </c>
      <c r="L357">
        <v>0.49186708493087022</v>
      </c>
      <c r="M357">
        <v>0</v>
      </c>
      <c r="N357">
        <f t="shared" si="70"/>
        <v>0</v>
      </c>
      <c r="O357">
        <f t="shared" si="71"/>
        <v>1</v>
      </c>
      <c r="P357">
        <f t="shared" si="72"/>
        <v>5888.5442679787811</v>
      </c>
      <c r="Q357">
        <f>P357-B357</f>
        <v>497.54426797878114</v>
      </c>
      <c r="R357">
        <f t="shared" si="73"/>
        <v>497.54426797878114</v>
      </c>
      <c r="S357" s="8">
        <f>R357/B357</f>
        <v>9.2291646814836051E-2</v>
      </c>
      <c r="T357">
        <v>1619</v>
      </c>
      <c r="U357">
        <f t="shared" si="74"/>
        <v>8955.7968236180604</v>
      </c>
      <c r="V357">
        <f t="shared" si="75"/>
        <v>29142</v>
      </c>
      <c r="W357">
        <f t="shared" si="76"/>
        <v>497.54426797878114</v>
      </c>
      <c r="X357">
        <f t="shared" si="77"/>
        <v>247550.29859854118</v>
      </c>
      <c r="Y357">
        <f t="shared" si="78"/>
        <v>5</v>
      </c>
    </row>
    <row r="358" spans="1:25" x14ac:dyDescent="0.35">
      <c r="A358" s="1">
        <v>41272</v>
      </c>
      <c r="B358">
        <v>6368</v>
      </c>
      <c r="C358">
        <v>4932</v>
      </c>
      <c r="D358">
        <v>5087.8</v>
      </c>
      <c r="E358">
        <v>6531</v>
      </c>
      <c r="F358">
        <f t="shared" si="65"/>
        <v>0</v>
      </c>
      <c r="G358">
        <f t="shared" si="66"/>
        <v>0</v>
      </c>
      <c r="H358">
        <v>5391</v>
      </c>
      <c r="I358">
        <f t="shared" si="67"/>
        <v>1</v>
      </c>
      <c r="J358">
        <f t="shared" si="68"/>
        <v>0</v>
      </c>
      <c r="K358">
        <f t="shared" si="69"/>
        <v>0</v>
      </c>
      <c r="L358">
        <v>0.61351225746485416</v>
      </c>
      <c r="M358">
        <v>1</v>
      </c>
      <c r="N358">
        <f t="shared" si="70"/>
        <v>0</v>
      </c>
      <c r="O358">
        <f t="shared" si="71"/>
        <v>0</v>
      </c>
      <c r="P358">
        <f t="shared" si="72"/>
        <v>6504.1579528061538</v>
      </c>
      <c r="Q358">
        <f>P358-B358</f>
        <v>136.15795280615384</v>
      </c>
      <c r="R358">
        <f t="shared" si="73"/>
        <v>136.15795280615384</v>
      </c>
      <c r="S358" s="8">
        <f>R358/B358</f>
        <v>2.1381588066293002E-2</v>
      </c>
      <c r="T358">
        <v>843</v>
      </c>
      <c r="U358">
        <f t="shared" si="74"/>
        <v>2450.8431505107692</v>
      </c>
      <c r="V358">
        <f t="shared" si="75"/>
        <v>15174</v>
      </c>
      <c r="W358">
        <f t="shared" si="76"/>
        <v>136.15795280615384</v>
      </c>
      <c r="X358">
        <f t="shared" si="77"/>
        <v>18538.988112362818</v>
      </c>
      <c r="Y358">
        <f t="shared" si="78"/>
        <v>6</v>
      </c>
    </row>
    <row r="359" spans="1:25" x14ac:dyDescent="0.35">
      <c r="A359" s="1">
        <v>41273</v>
      </c>
      <c r="B359">
        <v>6498</v>
      </c>
      <c r="C359">
        <v>5740</v>
      </c>
      <c r="D359">
        <v>5252.6</v>
      </c>
      <c r="E359">
        <v>5977</v>
      </c>
      <c r="F359">
        <f t="shared" si="65"/>
        <v>0</v>
      </c>
      <c r="G359">
        <f t="shared" si="66"/>
        <v>0</v>
      </c>
      <c r="H359">
        <v>6368</v>
      </c>
      <c r="I359">
        <f t="shared" si="67"/>
        <v>0</v>
      </c>
      <c r="J359">
        <f t="shared" si="68"/>
        <v>1</v>
      </c>
      <c r="K359">
        <f t="shared" si="69"/>
        <v>0</v>
      </c>
      <c r="L359">
        <v>0.51510398512838385</v>
      </c>
      <c r="M359">
        <v>1</v>
      </c>
      <c r="N359">
        <f t="shared" si="70"/>
        <v>0</v>
      </c>
      <c r="O359">
        <f t="shared" si="71"/>
        <v>0</v>
      </c>
      <c r="P359">
        <f t="shared" si="72"/>
        <v>6488.5351200183386</v>
      </c>
      <c r="Q359">
        <f>P359-B359</f>
        <v>-9.4648799816613973</v>
      </c>
      <c r="R359">
        <f t="shared" si="73"/>
        <v>9.4648799816613973</v>
      </c>
      <c r="S359" s="8">
        <f>R359/B359</f>
        <v>1.4565835613514001E-3</v>
      </c>
      <c r="T359">
        <v>915</v>
      </c>
      <c r="U359">
        <f t="shared" si="74"/>
        <v>681.47135867962061</v>
      </c>
      <c r="V359">
        <f t="shared" si="75"/>
        <v>16470</v>
      </c>
      <c r="W359">
        <f t="shared" si="76"/>
        <v>-18.929759963322795</v>
      </c>
      <c r="X359">
        <f t="shared" si="77"/>
        <v>358.33581226901862</v>
      </c>
      <c r="Y359">
        <f t="shared" si="78"/>
        <v>7</v>
      </c>
    </row>
    <row r="360" spans="1:25" x14ac:dyDescent="0.35">
      <c r="A360" s="1">
        <v>41274</v>
      </c>
      <c r="B360">
        <v>5484</v>
      </c>
      <c r="C360">
        <v>6085.666666666667</v>
      </c>
      <c r="D360">
        <v>5532.4</v>
      </c>
      <c r="E360">
        <v>5544</v>
      </c>
      <c r="F360">
        <f t="shared" si="65"/>
        <v>0</v>
      </c>
      <c r="G360">
        <f t="shared" si="66"/>
        <v>0</v>
      </c>
      <c r="H360">
        <v>6498</v>
      </c>
      <c r="I360">
        <f t="shared" si="67"/>
        <v>0</v>
      </c>
      <c r="J360">
        <f t="shared" si="68"/>
        <v>0</v>
      </c>
      <c r="K360">
        <f t="shared" si="69"/>
        <v>1</v>
      </c>
      <c r="L360">
        <v>0.38218891599860577</v>
      </c>
      <c r="M360">
        <v>0</v>
      </c>
      <c r="N360">
        <f t="shared" si="70"/>
        <v>0</v>
      </c>
      <c r="O360">
        <f t="shared" si="71"/>
        <v>0</v>
      </c>
      <c r="P360">
        <f t="shared" si="72"/>
        <v>6031.7190467079599</v>
      </c>
      <c r="Q360">
        <f>P360-B360</f>
        <v>547.71904670795993</v>
      </c>
      <c r="R360">
        <f t="shared" si="73"/>
        <v>547.71904670795993</v>
      </c>
      <c r="S360" s="8">
        <f>R360/B360</f>
        <v>9.9875829086061255E-2</v>
      </c>
      <c r="T360">
        <v>457</v>
      </c>
      <c r="U360">
        <f t="shared" si="74"/>
        <v>9858.9428407432788</v>
      </c>
      <c r="V360">
        <f t="shared" si="75"/>
        <v>8226</v>
      </c>
      <c r="W360">
        <f t="shared" si="76"/>
        <v>547.71904670795993</v>
      </c>
      <c r="X360">
        <f t="shared" si="77"/>
        <v>299996.15412667638</v>
      </c>
      <c r="Y360">
        <f t="shared" si="78"/>
        <v>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E2D75-2E1F-49F6-9416-9B6A5AE96581}">
  <dimension ref="A1:AD32"/>
  <sheetViews>
    <sheetView topLeftCell="M1" workbookViewId="0">
      <selection activeCell="V14" sqref="V14"/>
    </sheetView>
  </sheetViews>
  <sheetFormatPr defaultRowHeight="14.5" x14ac:dyDescent="0.35"/>
  <cols>
    <col min="1" max="1" width="10.453125" bestFit="1" customWidth="1"/>
  </cols>
  <sheetData>
    <row r="1" spans="1:30" ht="15" thickBot="1" x14ac:dyDescent="0.4">
      <c r="A1" s="1" t="s">
        <v>143</v>
      </c>
      <c r="B1" t="s">
        <v>3</v>
      </c>
      <c r="C1" t="s">
        <v>4</v>
      </c>
      <c r="D1" t="s">
        <v>55</v>
      </c>
      <c r="E1" t="s">
        <v>155</v>
      </c>
      <c r="F1" t="s">
        <v>21</v>
      </c>
      <c r="G1" t="s">
        <v>16</v>
      </c>
      <c r="H1" t="s">
        <v>17</v>
      </c>
      <c r="I1" t="s">
        <v>138</v>
      </c>
      <c r="J1" t="s">
        <v>20</v>
      </c>
      <c r="K1" t="s">
        <v>152</v>
      </c>
      <c r="L1" t="s">
        <v>15</v>
      </c>
      <c r="M1" t="s">
        <v>112</v>
      </c>
      <c r="N1" t="s">
        <v>113</v>
      </c>
      <c r="O1" t="s">
        <v>114</v>
      </c>
      <c r="P1" s="8" t="s">
        <v>116</v>
      </c>
      <c r="Q1" s="8" t="s">
        <v>117</v>
      </c>
      <c r="R1" t="s">
        <v>121</v>
      </c>
      <c r="S1" t="s">
        <v>122</v>
      </c>
      <c r="T1" t="s">
        <v>138</v>
      </c>
      <c r="U1" t="s">
        <v>54</v>
      </c>
      <c r="V1" t="s">
        <v>139</v>
      </c>
      <c r="W1" s="2" t="s">
        <v>32</v>
      </c>
      <c r="X1" s="2" t="s">
        <v>154</v>
      </c>
      <c r="Y1" s="2" t="s">
        <v>21</v>
      </c>
      <c r="Z1" s="2" t="s">
        <v>16</v>
      </c>
      <c r="AA1" s="2" t="s">
        <v>17</v>
      </c>
      <c r="AB1" s="2" t="s">
        <v>53</v>
      </c>
      <c r="AC1" s="2" t="s">
        <v>20</v>
      </c>
      <c r="AD1" s="3" t="s">
        <v>152</v>
      </c>
    </row>
    <row r="2" spans="1:30" ht="15" thickBot="1" x14ac:dyDescent="0.4">
      <c r="A2" s="1">
        <v>41275</v>
      </c>
      <c r="B2">
        <v>5264</v>
      </c>
      <c r="C2">
        <v>1616</v>
      </c>
      <c r="D2">
        <v>6116.666666666667</v>
      </c>
      <c r="E2">
        <v>5840.4</v>
      </c>
      <c r="F2">
        <v>5099</v>
      </c>
      <c r="G2">
        <f>IF(V2=2,1,0)</f>
        <v>1</v>
      </c>
      <c r="H2">
        <f>IF(V2=3,1,0)</f>
        <v>0</v>
      </c>
      <c r="I2">
        <v>5484</v>
      </c>
      <c r="J2">
        <f>IF(V2=6,1,0)</f>
        <v>0</v>
      </c>
      <c r="K2">
        <f>IF(V2=7,1,0)</f>
        <v>0</v>
      </c>
      <c r="L2">
        <f>IF(V2=1,1,0)</f>
        <v>0</v>
      </c>
      <c r="M2">
        <f>$W$2+SUMPRODUCT(E2:K2,$X$2:$AD$2)</f>
        <v>5724.2969266459131</v>
      </c>
      <c r="N2">
        <f>M2-B2</f>
        <v>460.29692664591312</v>
      </c>
      <c r="O2">
        <f>ABS(N2)</f>
        <v>460.29692664591312</v>
      </c>
      <c r="P2" s="8">
        <f>O2/B2</f>
        <v>8.7442425274679547E-2</v>
      </c>
      <c r="Q2" s="8">
        <f>C2/B2</f>
        <v>0.30699088145896658</v>
      </c>
      <c r="R2">
        <f>IF(N2&lt;0,N2*-72,N2*18)</f>
        <v>8285.3446796264361</v>
      </c>
      <c r="S2">
        <f>C2*18</f>
        <v>29088</v>
      </c>
      <c r="T2">
        <v>5484</v>
      </c>
      <c r="U2">
        <v>0</v>
      </c>
      <c r="V2">
        <f>WEEKDAY(A2,11)</f>
        <v>2</v>
      </c>
      <c r="W2" s="2">
        <v>451.37606716163111</v>
      </c>
      <c r="X2" s="2">
        <v>0.45091361153890613</v>
      </c>
      <c r="Y2" s="2">
        <v>0.29388971139048303</v>
      </c>
      <c r="Z2" s="2">
        <v>-88.256765902462647</v>
      </c>
      <c r="AA2" s="2">
        <v>-297.02038696689243</v>
      </c>
      <c r="AB2" s="2">
        <v>0.22412803248994256</v>
      </c>
      <c r="AC2" s="2">
        <v>630.95568461235143</v>
      </c>
      <c r="AD2" s="3">
        <v>484.86410101057737</v>
      </c>
    </row>
    <row r="3" spans="1:30" x14ac:dyDescent="0.35">
      <c r="A3" s="1">
        <v>41276</v>
      </c>
      <c r="B3">
        <v>4895</v>
      </c>
      <c r="C3">
        <v>2038</v>
      </c>
      <c r="D3">
        <v>5748.666666666667</v>
      </c>
      <c r="E3">
        <v>5801</v>
      </c>
      <c r="F3">
        <v>3944</v>
      </c>
      <c r="G3">
        <f t="shared" ref="G3:G32" si="0">IF(V3=2,1,0)</f>
        <v>0</v>
      </c>
      <c r="H3">
        <f t="shared" ref="H3:H32" si="1">IF(V3=3,1,0)</f>
        <v>1</v>
      </c>
      <c r="I3">
        <v>5264</v>
      </c>
      <c r="J3">
        <f t="shared" ref="J3:J32" si="2">IF(V3=6,1,0)</f>
        <v>0</v>
      </c>
      <c r="K3">
        <f t="shared" ref="K3:K32" si="3">IF(V3=7,1,0)</f>
        <v>0</v>
      </c>
      <c r="L3">
        <f t="shared" ref="L3:L32" si="4">IF(V3=1,1,0)</f>
        <v>0</v>
      </c>
      <c r="M3">
        <f t="shared" ref="M3:M32" si="5">$W$2+SUMPRODUCT(E3:K3,$X$2:$AD$2)</f>
        <v>5109.0165254830554</v>
      </c>
      <c r="N3">
        <f>M3-B3</f>
        <v>214.01652548305537</v>
      </c>
      <c r="O3">
        <f t="shared" ref="O3:O32" si="6">ABS(N3)</f>
        <v>214.01652548305537</v>
      </c>
      <c r="P3" s="8">
        <f>O3/B3</f>
        <v>4.3721455665588431E-2</v>
      </c>
      <c r="Q3" s="8">
        <f>C3/B3</f>
        <v>0.4163432073544433</v>
      </c>
      <c r="R3">
        <f t="shared" ref="R3:R32" si="7">IF(N3&lt;0,N3*-72,N3*18)</f>
        <v>3852.2974586949967</v>
      </c>
      <c r="S3">
        <f t="shared" ref="S3:S32" si="8">C3*18</f>
        <v>36684</v>
      </c>
      <c r="T3">
        <v>5264</v>
      </c>
      <c r="U3">
        <v>0</v>
      </c>
      <c r="V3">
        <f t="shared" ref="V3:V32" si="9">WEEKDAY(A3,11)</f>
        <v>3</v>
      </c>
    </row>
    <row r="4" spans="1:30" x14ac:dyDescent="0.35">
      <c r="A4" s="1">
        <v>41277</v>
      </c>
      <c r="B4">
        <v>4230</v>
      </c>
      <c r="C4">
        <v>2421</v>
      </c>
      <c r="D4">
        <v>5214.333333333333</v>
      </c>
      <c r="E4">
        <v>5701.8</v>
      </c>
      <c r="F4">
        <v>5461</v>
      </c>
      <c r="G4">
        <f t="shared" si="0"/>
        <v>0</v>
      </c>
      <c r="H4">
        <f t="shared" si="1"/>
        <v>0</v>
      </c>
      <c r="I4">
        <v>4895</v>
      </c>
      <c r="J4">
        <f t="shared" si="2"/>
        <v>0</v>
      </c>
      <c r="K4">
        <f t="shared" si="3"/>
        <v>0</v>
      </c>
      <c r="L4">
        <f t="shared" si="4"/>
        <v>0</v>
      </c>
      <c r="M4">
        <f t="shared" si="5"/>
        <v>5724.433730375863</v>
      </c>
      <c r="N4">
        <f>M4-B4</f>
        <v>1494.433730375863</v>
      </c>
      <c r="O4">
        <f t="shared" si="6"/>
        <v>1494.433730375863</v>
      </c>
      <c r="P4" s="8">
        <f>O4/B4</f>
        <v>0.35329402609358462</v>
      </c>
      <c r="Q4" s="8">
        <f>C4/B4</f>
        <v>0.57234042553191489</v>
      </c>
      <c r="R4">
        <f t="shared" si="7"/>
        <v>26899.807146765532</v>
      </c>
      <c r="S4">
        <f t="shared" si="8"/>
        <v>43578</v>
      </c>
      <c r="T4">
        <v>4895</v>
      </c>
      <c r="U4">
        <v>0</v>
      </c>
      <c r="V4">
        <f t="shared" si="9"/>
        <v>4</v>
      </c>
      <c r="W4" s="21" t="s">
        <v>137</v>
      </c>
      <c r="X4" s="20">
        <f>SUM(R2:R32)</f>
        <v>565239.97298801946</v>
      </c>
    </row>
    <row r="5" spans="1:30" x14ac:dyDescent="0.35">
      <c r="A5" s="1">
        <v>41278</v>
      </c>
      <c r="B5">
        <v>5071</v>
      </c>
      <c r="C5">
        <v>1702</v>
      </c>
      <c r="D5">
        <v>4796.333333333333</v>
      </c>
      <c r="E5">
        <v>5274.2</v>
      </c>
      <c r="F5">
        <v>5391</v>
      </c>
      <c r="G5">
        <f t="shared" si="0"/>
        <v>0</v>
      </c>
      <c r="H5">
        <f t="shared" si="1"/>
        <v>0</v>
      </c>
      <c r="I5">
        <v>4230</v>
      </c>
      <c r="J5">
        <f t="shared" si="2"/>
        <v>0</v>
      </c>
      <c r="K5">
        <f t="shared" si="3"/>
        <v>0</v>
      </c>
      <c r="L5">
        <f t="shared" si="4"/>
        <v>0</v>
      </c>
      <c r="M5">
        <f t="shared" si="5"/>
        <v>5362.0056486786807</v>
      </c>
      <c r="N5">
        <f>M5-B5</f>
        <v>291.0056486786807</v>
      </c>
      <c r="O5">
        <f t="shared" si="6"/>
        <v>291.0056486786807</v>
      </c>
      <c r="P5" s="8">
        <f>O5/B5</f>
        <v>5.7386245055941768E-2</v>
      </c>
      <c r="Q5" s="8">
        <f>C5/B5</f>
        <v>0.33563399723920329</v>
      </c>
      <c r="R5">
        <f t="shared" si="7"/>
        <v>5238.1016762162526</v>
      </c>
      <c r="S5">
        <f t="shared" si="8"/>
        <v>30636</v>
      </c>
      <c r="T5">
        <v>4230</v>
      </c>
      <c r="U5">
        <v>1</v>
      </c>
      <c r="V5">
        <f t="shared" si="9"/>
        <v>5</v>
      </c>
      <c r="W5" s="21" t="s">
        <v>122</v>
      </c>
      <c r="X5" s="20">
        <f>SUM(S2:S32)</f>
        <v>804240</v>
      </c>
    </row>
    <row r="6" spans="1:30" x14ac:dyDescent="0.35">
      <c r="A6" s="1">
        <v>41279</v>
      </c>
      <c r="B6">
        <v>6145</v>
      </c>
      <c r="C6">
        <v>1125</v>
      </c>
      <c r="D6">
        <v>4732</v>
      </c>
      <c r="E6">
        <v>4988.8</v>
      </c>
      <c r="F6">
        <v>6368</v>
      </c>
      <c r="G6">
        <f t="shared" si="0"/>
        <v>0</v>
      </c>
      <c r="H6">
        <f t="shared" si="1"/>
        <v>0</v>
      </c>
      <c r="I6">
        <v>5071</v>
      </c>
      <c r="J6">
        <f t="shared" si="2"/>
        <v>1</v>
      </c>
      <c r="K6">
        <f t="shared" si="3"/>
        <v>0</v>
      </c>
      <c r="L6">
        <f t="shared" si="4"/>
        <v>0</v>
      </c>
      <c r="M6">
        <f t="shared" si="5"/>
        <v>6339.8925119103724</v>
      </c>
      <c r="N6">
        <f>M6-B6</f>
        <v>194.89251191037238</v>
      </c>
      <c r="O6">
        <f t="shared" si="6"/>
        <v>194.89251191037238</v>
      </c>
      <c r="P6" s="8">
        <f>O6/B6</f>
        <v>3.1715624395504051E-2</v>
      </c>
      <c r="Q6" s="8">
        <f>C6/B6</f>
        <v>0.18307567127746135</v>
      </c>
      <c r="R6">
        <f t="shared" si="7"/>
        <v>3508.0652143867028</v>
      </c>
      <c r="S6">
        <f t="shared" si="8"/>
        <v>20250</v>
      </c>
      <c r="T6">
        <v>5071</v>
      </c>
      <c r="U6">
        <v>1</v>
      </c>
      <c r="V6">
        <f t="shared" si="9"/>
        <v>6</v>
      </c>
      <c r="W6" s="21" t="s">
        <v>146</v>
      </c>
      <c r="X6" s="20">
        <f>COUNTIF(N2:N32,"&lt;0")</f>
        <v>7</v>
      </c>
    </row>
    <row r="7" spans="1:30" x14ac:dyDescent="0.35">
      <c r="A7" s="1">
        <v>41280</v>
      </c>
      <c r="B7">
        <v>5558</v>
      </c>
      <c r="C7">
        <v>1753</v>
      </c>
      <c r="D7">
        <v>5148.666666666667</v>
      </c>
      <c r="E7">
        <v>5121</v>
      </c>
      <c r="F7">
        <v>6498</v>
      </c>
      <c r="G7">
        <f t="shared" si="0"/>
        <v>0</v>
      </c>
      <c r="H7">
        <f t="shared" si="1"/>
        <v>0</v>
      </c>
      <c r="I7">
        <v>6145</v>
      </c>
      <c r="J7">
        <f t="shared" si="2"/>
        <v>0</v>
      </c>
      <c r="K7">
        <f t="shared" si="3"/>
        <v>1</v>
      </c>
      <c r="L7">
        <f t="shared" si="4"/>
        <v>0</v>
      </c>
      <c r="M7">
        <f t="shared" si="5"/>
        <v>6532.3308771290031</v>
      </c>
      <c r="N7">
        <f>M7-B7</f>
        <v>974.33087712900306</v>
      </c>
      <c r="O7">
        <f t="shared" si="6"/>
        <v>974.33087712900306</v>
      </c>
      <c r="P7" s="8">
        <f>O7/B7</f>
        <v>0.17530242481630137</v>
      </c>
      <c r="Q7" s="8">
        <f>C7/B7</f>
        <v>0.31540122346167687</v>
      </c>
      <c r="R7">
        <f t="shared" si="7"/>
        <v>17537.955788322055</v>
      </c>
      <c r="S7">
        <f t="shared" si="8"/>
        <v>31554</v>
      </c>
      <c r="T7">
        <v>6145</v>
      </c>
      <c r="U7">
        <v>0</v>
      </c>
      <c r="V7">
        <f t="shared" si="9"/>
        <v>7</v>
      </c>
      <c r="W7" s="21" t="s">
        <v>147</v>
      </c>
      <c r="X7" s="20">
        <f>COUNTIF(N3:N33,"&gt;0")</f>
        <v>23</v>
      </c>
    </row>
    <row r="8" spans="1:30" x14ac:dyDescent="0.35">
      <c r="A8" s="1">
        <v>41281</v>
      </c>
      <c r="B8">
        <v>4506</v>
      </c>
      <c r="C8">
        <v>1492</v>
      </c>
      <c r="D8">
        <v>5591.333333333333</v>
      </c>
      <c r="E8">
        <v>5179.8</v>
      </c>
      <c r="F8">
        <v>5484</v>
      </c>
      <c r="G8">
        <f t="shared" si="0"/>
        <v>0</v>
      </c>
      <c r="H8">
        <f t="shared" si="1"/>
        <v>0</v>
      </c>
      <c r="I8">
        <v>5558</v>
      </c>
      <c r="J8">
        <f t="shared" si="2"/>
        <v>0</v>
      </c>
      <c r="K8">
        <f t="shared" si="3"/>
        <v>0</v>
      </c>
      <c r="L8">
        <f t="shared" si="4"/>
        <v>1</v>
      </c>
      <c r="M8">
        <f t="shared" si="5"/>
        <v>5644.4131740553667</v>
      </c>
      <c r="N8">
        <f>M8-B8</f>
        <v>1138.4131740553667</v>
      </c>
      <c r="O8">
        <f t="shared" si="6"/>
        <v>1138.4131740553667</v>
      </c>
      <c r="P8" s="8">
        <f>O8/B8</f>
        <v>0.25264384688312619</v>
      </c>
      <c r="Q8" s="8">
        <f>C8/B8</f>
        <v>0.33111407012871724</v>
      </c>
      <c r="R8">
        <f t="shared" si="7"/>
        <v>20491.437132996602</v>
      </c>
      <c r="S8">
        <f t="shared" si="8"/>
        <v>26856</v>
      </c>
      <c r="T8">
        <v>5558</v>
      </c>
      <c r="U8">
        <v>0</v>
      </c>
      <c r="V8">
        <f t="shared" si="9"/>
        <v>1</v>
      </c>
      <c r="W8" s="21" t="s">
        <v>115</v>
      </c>
      <c r="X8" s="22">
        <f>AVERAGE(P2:P32)</f>
        <v>0.16079267936356037</v>
      </c>
    </row>
    <row r="9" spans="1:30" x14ac:dyDescent="0.35">
      <c r="A9" s="1">
        <v>41282</v>
      </c>
      <c r="B9">
        <v>4488</v>
      </c>
      <c r="C9">
        <v>1971</v>
      </c>
      <c r="D9">
        <v>5403</v>
      </c>
      <c r="E9">
        <v>5102</v>
      </c>
      <c r="F9">
        <v>5264</v>
      </c>
      <c r="G9">
        <f t="shared" si="0"/>
        <v>1</v>
      </c>
      <c r="H9">
        <f t="shared" si="1"/>
        <v>0</v>
      </c>
      <c r="I9">
        <v>4506</v>
      </c>
      <c r="J9">
        <f t="shared" si="2"/>
        <v>0</v>
      </c>
      <c r="K9">
        <f t="shared" si="3"/>
        <v>0</v>
      </c>
      <c r="L9">
        <f t="shared" si="4"/>
        <v>0</v>
      </c>
      <c r="M9">
        <f t="shared" si="5"/>
        <v>5220.6369024898513</v>
      </c>
      <c r="N9">
        <f>M9-B9</f>
        <v>732.63690248985131</v>
      </c>
      <c r="O9">
        <f t="shared" si="6"/>
        <v>732.63690248985131</v>
      </c>
      <c r="P9" s="8">
        <f>O9/B9</f>
        <v>0.16324351659756045</v>
      </c>
      <c r="Q9" s="8">
        <f>C9/B9</f>
        <v>0.43917112299465239</v>
      </c>
      <c r="R9">
        <f t="shared" si="7"/>
        <v>13187.464244817324</v>
      </c>
      <c r="S9">
        <f t="shared" si="8"/>
        <v>35478</v>
      </c>
      <c r="T9">
        <v>4506</v>
      </c>
      <c r="U9">
        <v>0</v>
      </c>
      <c r="V9">
        <f t="shared" si="9"/>
        <v>2</v>
      </c>
    </row>
    <row r="10" spans="1:30" x14ac:dyDescent="0.35">
      <c r="A10" s="1">
        <v>41283</v>
      </c>
      <c r="B10">
        <v>4772</v>
      </c>
      <c r="C10">
        <v>1658</v>
      </c>
      <c r="D10">
        <v>4850.666666666667</v>
      </c>
      <c r="E10">
        <v>5153.6000000000004</v>
      </c>
      <c r="F10">
        <v>4895</v>
      </c>
      <c r="G10">
        <f t="shared" si="0"/>
        <v>0</v>
      </c>
      <c r="H10">
        <f t="shared" si="1"/>
        <v>1</v>
      </c>
      <c r="I10">
        <v>4488</v>
      </c>
      <c r="J10">
        <f t="shared" si="2"/>
        <v>0</v>
      </c>
      <c r="K10">
        <f t="shared" si="3"/>
        <v>0</v>
      </c>
      <c r="L10">
        <f t="shared" si="4"/>
        <v>0</v>
      </c>
      <c r="M10">
        <f t="shared" si="5"/>
        <v>4922.6608156929215</v>
      </c>
      <c r="N10">
        <f>M10-B10</f>
        <v>150.66081569292146</v>
      </c>
      <c r="O10">
        <f t="shared" si="6"/>
        <v>150.66081569292146</v>
      </c>
      <c r="P10" s="8">
        <f>O10/B10</f>
        <v>3.1571838996840206E-2</v>
      </c>
      <c r="Q10" s="8">
        <f>C10/B10</f>
        <v>0.34744341994970662</v>
      </c>
      <c r="R10">
        <f t="shared" si="7"/>
        <v>2711.8946824725863</v>
      </c>
      <c r="S10">
        <f t="shared" si="8"/>
        <v>29844</v>
      </c>
      <c r="T10">
        <v>4488</v>
      </c>
      <c r="U10">
        <v>0</v>
      </c>
      <c r="V10">
        <f t="shared" si="9"/>
        <v>3</v>
      </c>
    </row>
    <row r="11" spans="1:30" x14ac:dyDescent="0.35">
      <c r="A11" s="1">
        <v>41284</v>
      </c>
      <c r="B11">
        <v>4979</v>
      </c>
      <c r="C11">
        <v>1491</v>
      </c>
      <c r="D11">
        <v>4588.666666666667</v>
      </c>
      <c r="E11">
        <v>5093.8</v>
      </c>
      <c r="F11">
        <v>4230</v>
      </c>
      <c r="G11">
        <f t="shared" si="0"/>
        <v>0</v>
      </c>
      <c r="H11">
        <f t="shared" si="1"/>
        <v>0</v>
      </c>
      <c r="I11">
        <v>4772</v>
      </c>
      <c r="J11">
        <f t="shared" si="2"/>
        <v>0</v>
      </c>
      <c r="K11">
        <f t="shared" si="3"/>
        <v>0</v>
      </c>
      <c r="L11">
        <f t="shared" si="4"/>
        <v>0</v>
      </c>
      <c r="M11">
        <f t="shared" si="5"/>
        <v>5060.93227184226</v>
      </c>
      <c r="N11">
        <f>M11-B11</f>
        <v>81.932271842259979</v>
      </c>
      <c r="O11">
        <f t="shared" si="6"/>
        <v>81.932271842259979</v>
      </c>
      <c r="P11" s="8">
        <f>O11/B11</f>
        <v>1.6455567753014658E-2</v>
      </c>
      <c r="Q11" s="8">
        <f>C11/B11</f>
        <v>0.29945772243422375</v>
      </c>
      <c r="R11">
        <f t="shared" si="7"/>
        <v>1474.7808931606796</v>
      </c>
      <c r="S11">
        <f t="shared" si="8"/>
        <v>26838</v>
      </c>
      <c r="T11">
        <v>4772</v>
      </c>
      <c r="U11">
        <v>0</v>
      </c>
      <c r="V11">
        <f t="shared" si="9"/>
        <v>4</v>
      </c>
    </row>
    <row r="12" spans="1:30" x14ac:dyDescent="0.35">
      <c r="A12" s="1">
        <v>41285</v>
      </c>
      <c r="B12">
        <v>5192</v>
      </c>
      <c r="C12">
        <v>1062</v>
      </c>
      <c r="D12">
        <v>4746.333333333333</v>
      </c>
      <c r="E12">
        <v>4860.6000000000004</v>
      </c>
      <c r="F12">
        <v>5071</v>
      </c>
      <c r="G12">
        <f t="shared" si="0"/>
        <v>0</v>
      </c>
      <c r="H12">
        <f t="shared" si="1"/>
        <v>0</v>
      </c>
      <c r="I12">
        <v>4979</v>
      </c>
      <c r="J12">
        <f t="shared" si="2"/>
        <v>0</v>
      </c>
      <c r="K12">
        <f t="shared" si="3"/>
        <v>0</v>
      </c>
      <c r="L12">
        <f t="shared" si="4"/>
        <v>0</v>
      </c>
      <c r="M12">
        <f t="shared" si="5"/>
        <v>5249.3349676362013</v>
      </c>
      <c r="N12">
        <f>M12-B12</f>
        <v>57.334967636201327</v>
      </c>
      <c r="O12">
        <f t="shared" si="6"/>
        <v>57.334967636201327</v>
      </c>
      <c r="P12" s="8">
        <f>O12/B12</f>
        <v>1.1042944459977144E-2</v>
      </c>
      <c r="Q12" s="8">
        <f>C12/B12</f>
        <v>0.20454545454545456</v>
      </c>
      <c r="R12">
        <f t="shared" si="7"/>
        <v>1032.0294174516239</v>
      </c>
      <c r="S12">
        <f t="shared" si="8"/>
        <v>19116</v>
      </c>
      <c r="T12">
        <v>4979</v>
      </c>
      <c r="U12">
        <v>1</v>
      </c>
      <c r="V12">
        <f t="shared" si="9"/>
        <v>5</v>
      </c>
    </row>
    <row r="13" spans="1:30" x14ac:dyDescent="0.35">
      <c r="A13" s="1">
        <v>41286</v>
      </c>
      <c r="B13">
        <v>6065</v>
      </c>
      <c r="C13">
        <v>868</v>
      </c>
      <c r="D13">
        <v>4981</v>
      </c>
      <c r="E13">
        <v>4787.3999999999996</v>
      </c>
      <c r="F13">
        <v>6145</v>
      </c>
      <c r="G13">
        <f t="shared" si="0"/>
        <v>0</v>
      </c>
      <c r="H13">
        <f t="shared" si="1"/>
        <v>0</v>
      </c>
      <c r="I13">
        <v>5192</v>
      </c>
      <c r="J13">
        <f t="shared" si="2"/>
        <v>1</v>
      </c>
      <c r="K13">
        <f t="shared" si="3"/>
        <v>0</v>
      </c>
      <c r="L13">
        <f t="shared" si="4"/>
        <v>0</v>
      </c>
      <c r="M13">
        <f t="shared" si="5"/>
        <v>6210.6605968376416</v>
      </c>
      <c r="N13">
        <f>M13-B13</f>
        <v>145.66059683764161</v>
      </c>
      <c r="O13">
        <f t="shared" si="6"/>
        <v>145.66059683764161</v>
      </c>
      <c r="P13" s="8">
        <f>O13/B13</f>
        <v>2.4016586453032417E-2</v>
      </c>
      <c r="Q13" s="8">
        <f>C13/B13</f>
        <v>0.14311624072547402</v>
      </c>
      <c r="R13">
        <f t="shared" si="7"/>
        <v>2621.8907430775489</v>
      </c>
      <c r="S13">
        <f t="shared" si="8"/>
        <v>15624</v>
      </c>
      <c r="T13">
        <v>5192</v>
      </c>
      <c r="U13">
        <v>1</v>
      </c>
      <c r="V13">
        <f t="shared" si="9"/>
        <v>6</v>
      </c>
    </row>
    <row r="14" spans="1:30" x14ac:dyDescent="0.35">
      <c r="A14" s="1">
        <v>41287</v>
      </c>
      <c r="B14">
        <v>4711</v>
      </c>
      <c r="C14">
        <v>1426</v>
      </c>
      <c r="D14">
        <v>5412</v>
      </c>
      <c r="E14">
        <v>5099.2</v>
      </c>
      <c r="F14">
        <v>5558</v>
      </c>
      <c r="G14">
        <f t="shared" si="0"/>
        <v>0</v>
      </c>
      <c r="H14">
        <f t="shared" si="1"/>
        <v>0</v>
      </c>
      <c r="I14">
        <v>6065</v>
      </c>
      <c r="J14">
        <f t="shared" si="2"/>
        <v>0</v>
      </c>
      <c r="K14">
        <f t="shared" si="3"/>
        <v>1</v>
      </c>
      <c r="L14">
        <f t="shared" si="4"/>
        <v>0</v>
      </c>
      <c r="M14">
        <f t="shared" si="5"/>
        <v>6228.3143890912052</v>
      </c>
      <c r="N14">
        <f>M14-B14</f>
        <v>1517.3143890912052</v>
      </c>
      <c r="O14">
        <f t="shared" si="6"/>
        <v>1517.3143890912052</v>
      </c>
      <c r="P14" s="8">
        <f>O14/B14</f>
        <v>0.32207904671857462</v>
      </c>
      <c r="Q14" s="8">
        <f>C14/B14</f>
        <v>0.30269581829760134</v>
      </c>
      <c r="R14">
        <f t="shared" si="7"/>
        <v>27311.659003641693</v>
      </c>
      <c r="S14">
        <f t="shared" si="8"/>
        <v>25668</v>
      </c>
      <c r="T14">
        <v>6065</v>
      </c>
      <c r="U14">
        <v>0</v>
      </c>
      <c r="V14">
        <f t="shared" si="9"/>
        <v>7</v>
      </c>
    </row>
    <row r="15" spans="1:30" x14ac:dyDescent="0.35">
      <c r="A15" s="1">
        <v>41288</v>
      </c>
      <c r="B15">
        <v>4096</v>
      </c>
      <c r="C15">
        <v>1558</v>
      </c>
      <c r="D15">
        <v>5322.666666666667</v>
      </c>
      <c r="E15">
        <v>5143.8</v>
      </c>
      <c r="F15">
        <v>4506</v>
      </c>
      <c r="G15">
        <f t="shared" si="0"/>
        <v>0</v>
      </c>
      <c r="H15">
        <f t="shared" si="1"/>
        <v>0</v>
      </c>
      <c r="I15">
        <v>4711</v>
      </c>
      <c r="J15">
        <f t="shared" si="2"/>
        <v>0</v>
      </c>
      <c r="K15">
        <f t="shared" si="3"/>
        <v>0</v>
      </c>
      <c r="L15">
        <f t="shared" si="4"/>
        <v>1</v>
      </c>
      <c r="M15">
        <f t="shared" si="5"/>
        <v>5150.9197027810924</v>
      </c>
      <c r="N15">
        <f>M15-B15</f>
        <v>1054.9197027810924</v>
      </c>
      <c r="O15">
        <f t="shared" si="6"/>
        <v>1054.9197027810924</v>
      </c>
      <c r="P15" s="8">
        <f>O15/B15</f>
        <v>0.25754875556179013</v>
      </c>
      <c r="Q15" s="8">
        <f>C15/B15</f>
        <v>0.38037109375</v>
      </c>
      <c r="R15">
        <f t="shared" si="7"/>
        <v>18988.554650059661</v>
      </c>
      <c r="S15">
        <f t="shared" si="8"/>
        <v>28044</v>
      </c>
      <c r="T15">
        <v>4711</v>
      </c>
      <c r="U15">
        <v>0</v>
      </c>
      <c r="V15">
        <f t="shared" si="9"/>
        <v>1</v>
      </c>
    </row>
    <row r="16" spans="1:30" x14ac:dyDescent="0.35">
      <c r="A16" s="1">
        <v>41289</v>
      </c>
      <c r="B16">
        <v>4032</v>
      </c>
      <c r="C16">
        <v>2114</v>
      </c>
      <c r="D16">
        <v>4957.333333333333</v>
      </c>
      <c r="E16">
        <v>5008.6000000000004</v>
      </c>
      <c r="F16">
        <v>4488</v>
      </c>
      <c r="G16">
        <f t="shared" si="0"/>
        <v>1</v>
      </c>
      <c r="H16">
        <f t="shared" si="1"/>
        <v>0</v>
      </c>
      <c r="I16">
        <v>4096</v>
      </c>
      <c r="J16">
        <f t="shared" si="2"/>
        <v>0</v>
      </c>
      <c r="K16">
        <f t="shared" si="3"/>
        <v>0</v>
      </c>
      <c r="L16">
        <f t="shared" si="4"/>
        <v>0</v>
      </c>
      <c r="M16">
        <f t="shared" si="5"/>
        <v>4858.5706618122267</v>
      </c>
      <c r="N16">
        <f>M16-B16</f>
        <v>826.57066181222672</v>
      </c>
      <c r="O16">
        <f t="shared" si="6"/>
        <v>826.57066181222672</v>
      </c>
      <c r="P16" s="8">
        <f>O16/B16</f>
        <v>0.20500264429866735</v>
      </c>
      <c r="Q16" s="8">
        <f>C16/B16</f>
        <v>0.52430555555555558</v>
      </c>
      <c r="R16">
        <f t="shared" si="7"/>
        <v>14878.271912620081</v>
      </c>
      <c r="S16">
        <f t="shared" si="8"/>
        <v>38052</v>
      </c>
      <c r="T16">
        <v>4096</v>
      </c>
      <c r="U16">
        <v>0</v>
      </c>
      <c r="V16">
        <f t="shared" si="9"/>
        <v>2</v>
      </c>
    </row>
    <row r="17" spans="1:22" x14ac:dyDescent="0.35">
      <c r="A17" s="1">
        <v>41290</v>
      </c>
      <c r="B17">
        <v>4776</v>
      </c>
      <c r="C17">
        <v>1578</v>
      </c>
      <c r="D17">
        <v>4279.666666666667</v>
      </c>
      <c r="E17">
        <v>4819.2</v>
      </c>
      <c r="F17">
        <v>4772</v>
      </c>
      <c r="G17">
        <f t="shared" si="0"/>
        <v>0</v>
      </c>
      <c r="H17">
        <f t="shared" si="1"/>
        <v>1</v>
      </c>
      <c r="I17">
        <v>4032</v>
      </c>
      <c r="J17">
        <f t="shared" si="2"/>
        <v>0</v>
      </c>
      <c r="K17">
        <f t="shared" si="3"/>
        <v>0</v>
      </c>
      <c r="L17">
        <f t="shared" si="4"/>
        <v>0</v>
      </c>
      <c r="M17">
        <f t="shared" si="5"/>
        <v>4633.5244866778685</v>
      </c>
      <c r="N17">
        <f>M17-B17</f>
        <v>-142.47551332213152</v>
      </c>
      <c r="O17">
        <f t="shared" si="6"/>
        <v>142.47551332213152</v>
      </c>
      <c r="P17" s="8">
        <f>O17/B17</f>
        <v>2.9831556390731054E-2</v>
      </c>
      <c r="Q17" s="8">
        <f>C17/B17</f>
        <v>0.33040201005025127</v>
      </c>
      <c r="R17">
        <f t="shared" si="7"/>
        <v>10258.236959193469</v>
      </c>
      <c r="S17">
        <f t="shared" si="8"/>
        <v>28404</v>
      </c>
      <c r="T17">
        <v>4032</v>
      </c>
      <c r="U17">
        <v>0</v>
      </c>
      <c r="V17">
        <f t="shared" si="9"/>
        <v>3</v>
      </c>
    </row>
    <row r="18" spans="1:22" x14ac:dyDescent="0.35">
      <c r="A18" s="1">
        <v>41291</v>
      </c>
      <c r="B18">
        <v>2591</v>
      </c>
      <c r="C18">
        <v>3806</v>
      </c>
      <c r="D18">
        <v>4301.333333333333</v>
      </c>
      <c r="E18">
        <v>4736</v>
      </c>
      <c r="F18">
        <v>4979</v>
      </c>
      <c r="G18">
        <f t="shared" si="0"/>
        <v>0</v>
      </c>
      <c r="H18">
        <f t="shared" si="1"/>
        <v>0</v>
      </c>
      <c r="I18">
        <v>4776</v>
      </c>
      <c r="J18">
        <f t="shared" si="2"/>
        <v>0</v>
      </c>
      <c r="K18">
        <f t="shared" si="3"/>
        <v>0</v>
      </c>
      <c r="L18">
        <f t="shared" si="4"/>
        <v>0</v>
      </c>
      <c r="M18">
        <f t="shared" si="5"/>
        <v>5120.6152875950711</v>
      </c>
      <c r="N18">
        <f>M18-B18</f>
        <v>2529.6152875950711</v>
      </c>
      <c r="O18">
        <f t="shared" si="6"/>
        <v>2529.6152875950711</v>
      </c>
      <c r="P18" s="8">
        <f>O18/B18</f>
        <v>0.97630848614244348</v>
      </c>
      <c r="Q18" s="8">
        <f>C18/B18</f>
        <v>1.4689309147047471</v>
      </c>
      <c r="R18">
        <f t="shared" si="7"/>
        <v>45533.075176711282</v>
      </c>
      <c r="S18">
        <f t="shared" si="8"/>
        <v>68508</v>
      </c>
      <c r="T18">
        <v>4776</v>
      </c>
      <c r="U18">
        <v>0</v>
      </c>
      <c r="V18">
        <f t="shared" si="9"/>
        <v>4</v>
      </c>
    </row>
    <row r="19" spans="1:22" x14ac:dyDescent="0.35">
      <c r="A19" s="1">
        <v>41292</v>
      </c>
      <c r="B19">
        <v>3065</v>
      </c>
      <c r="C19">
        <v>471</v>
      </c>
      <c r="D19">
        <v>3799.6666666666665</v>
      </c>
      <c r="E19">
        <v>4041.2</v>
      </c>
      <c r="F19">
        <v>5192</v>
      </c>
      <c r="G19">
        <f t="shared" si="0"/>
        <v>0</v>
      </c>
      <c r="H19">
        <f t="shared" si="1"/>
        <v>0</v>
      </c>
      <c r="I19">
        <v>2591</v>
      </c>
      <c r="J19">
        <f t="shared" si="2"/>
        <v>0</v>
      </c>
      <c r="K19">
        <f t="shared" si="3"/>
        <v>0</v>
      </c>
      <c r="L19">
        <f t="shared" si="4"/>
        <v>0</v>
      </c>
      <c r="M19">
        <f t="shared" si="5"/>
        <v>4380.1992678334873</v>
      </c>
      <c r="N19">
        <f>M19-B19</f>
        <v>1315.1992678334873</v>
      </c>
      <c r="O19">
        <f t="shared" si="6"/>
        <v>1315.1992678334873</v>
      </c>
      <c r="P19" s="8">
        <f>O19/B19</f>
        <v>0.42910253436655377</v>
      </c>
      <c r="Q19" s="8">
        <f>C19/B19</f>
        <v>0.1536704730831974</v>
      </c>
      <c r="R19">
        <f t="shared" si="7"/>
        <v>23673.586821002769</v>
      </c>
      <c r="S19">
        <f t="shared" si="8"/>
        <v>8478</v>
      </c>
      <c r="T19">
        <v>2591</v>
      </c>
      <c r="U19">
        <v>1</v>
      </c>
      <c r="V19">
        <f t="shared" si="9"/>
        <v>5</v>
      </c>
    </row>
    <row r="20" spans="1:22" x14ac:dyDescent="0.35">
      <c r="A20" s="1">
        <v>41293</v>
      </c>
      <c r="B20">
        <v>6468</v>
      </c>
      <c r="C20">
        <v>485</v>
      </c>
      <c r="D20">
        <v>3477.3333333333335</v>
      </c>
      <c r="E20">
        <v>3712</v>
      </c>
      <c r="F20">
        <v>6065</v>
      </c>
      <c r="G20">
        <f t="shared" si="0"/>
        <v>0</v>
      </c>
      <c r="H20">
        <f t="shared" si="1"/>
        <v>0</v>
      </c>
      <c r="I20">
        <v>3065</v>
      </c>
      <c r="J20">
        <f t="shared" si="2"/>
        <v>1</v>
      </c>
      <c r="K20">
        <f t="shared" si="3"/>
        <v>0</v>
      </c>
      <c r="L20">
        <f t="shared" si="4"/>
        <v>0</v>
      </c>
      <c r="M20">
        <f t="shared" si="5"/>
        <v>5225.5165969713553</v>
      </c>
      <c r="N20">
        <f>M20-B20</f>
        <v>-1242.4834030286447</v>
      </c>
      <c r="O20">
        <f t="shared" si="6"/>
        <v>1242.4834030286447</v>
      </c>
      <c r="P20" s="8">
        <f>O20/B20</f>
        <v>0.19209700108667976</v>
      </c>
      <c r="Q20" s="8">
        <f>C20/B20</f>
        <v>7.4984539270253558E-2</v>
      </c>
      <c r="R20">
        <f t="shared" si="7"/>
        <v>89458.805018062412</v>
      </c>
      <c r="S20">
        <f t="shared" si="8"/>
        <v>8730</v>
      </c>
      <c r="T20">
        <v>3065</v>
      </c>
      <c r="U20">
        <v>1</v>
      </c>
      <c r="V20">
        <f t="shared" si="9"/>
        <v>6</v>
      </c>
    </row>
    <row r="21" spans="1:22" x14ac:dyDescent="0.35">
      <c r="A21" s="1">
        <v>41294</v>
      </c>
      <c r="B21">
        <v>6335</v>
      </c>
      <c r="C21">
        <v>889</v>
      </c>
      <c r="D21">
        <v>4041.3333333333335</v>
      </c>
      <c r="E21">
        <v>4186.3999999999996</v>
      </c>
      <c r="F21">
        <v>4711</v>
      </c>
      <c r="G21">
        <f t="shared" si="0"/>
        <v>0</v>
      </c>
      <c r="H21">
        <f t="shared" si="1"/>
        <v>0</v>
      </c>
      <c r="I21">
        <v>6468</v>
      </c>
      <c r="J21">
        <f t="shared" si="2"/>
        <v>0</v>
      </c>
      <c r="K21">
        <f t="shared" si="3"/>
        <v>1</v>
      </c>
      <c r="L21">
        <f t="shared" si="4"/>
        <v>0</v>
      </c>
      <c r="M21">
        <f t="shared" si="5"/>
        <v>5658.1194560241993</v>
      </c>
      <c r="N21">
        <f>M21-B21</f>
        <v>-676.88054397580072</v>
      </c>
      <c r="O21">
        <f t="shared" si="6"/>
        <v>676.88054397580072</v>
      </c>
      <c r="P21" s="8">
        <f>O21/B21</f>
        <v>0.10684775753367021</v>
      </c>
      <c r="Q21" s="8">
        <f>C21/B21</f>
        <v>0.14033149171270717</v>
      </c>
      <c r="R21">
        <f t="shared" si="7"/>
        <v>48735.399166257652</v>
      </c>
      <c r="S21">
        <f t="shared" si="8"/>
        <v>16002</v>
      </c>
      <c r="T21">
        <v>6468</v>
      </c>
      <c r="U21">
        <v>0</v>
      </c>
      <c r="V21">
        <f t="shared" si="9"/>
        <v>7</v>
      </c>
    </row>
    <row r="22" spans="1:22" x14ac:dyDescent="0.35">
      <c r="A22" s="1">
        <v>41295</v>
      </c>
      <c r="B22">
        <v>4824</v>
      </c>
      <c r="C22">
        <v>905</v>
      </c>
      <c r="D22">
        <v>5289.333333333333</v>
      </c>
      <c r="E22">
        <v>4647</v>
      </c>
      <c r="F22">
        <v>4096</v>
      </c>
      <c r="G22">
        <f t="shared" si="0"/>
        <v>0</v>
      </c>
      <c r="H22">
        <f t="shared" si="1"/>
        <v>0</v>
      </c>
      <c r="I22">
        <v>6335</v>
      </c>
      <c r="J22">
        <f t="shared" si="2"/>
        <v>0</v>
      </c>
      <c r="K22">
        <f t="shared" si="3"/>
        <v>0</v>
      </c>
      <c r="L22">
        <f t="shared" si="4"/>
        <v>1</v>
      </c>
      <c r="M22">
        <f t="shared" si="5"/>
        <v>5170.3949636621328</v>
      </c>
      <c r="N22">
        <f>M22-B22</f>
        <v>346.3949636621328</v>
      </c>
      <c r="O22">
        <f t="shared" si="6"/>
        <v>346.3949636621328</v>
      </c>
      <c r="P22" s="8">
        <f>O22/B22</f>
        <v>7.1806584507075624E-2</v>
      </c>
      <c r="Q22" s="8">
        <f>C22/B22</f>
        <v>0.18760364842454394</v>
      </c>
      <c r="R22">
        <f t="shared" si="7"/>
        <v>6235.1093459183903</v>
      </c>
      <c r="S22">
        <f t="shared" si="8"/>
        <v>16290</v>
      </c>
      <c r="T22">
        <v>6335</v>
      </c>
      <c r="U22">
        <v>0</v>
      </c>
      <c r="V22">
        <f t="shared" si="9"/>
        <v>1</v>
      </c>
    </row>
    <row r="23" spans="1:22" x14ac:dyDescent="0.35">
      <c r="A23" s="1">
        <v>41296</v>
      </c>
      <c r="B23">
        <v>5042</v>
      </c>
      <c r="C23">
        <v>1249</v>
      </c>
      <c r="D23">
        <v>5875.666666666667</v>
      </c>
      <c r="E23">
        <v>4656.6000000000004</v>
      </c>
      <c r="F23">
        <v>4032</v>
      </c>
      <c r="G23">
        <f t="shared" si="0"/>
        <v>1</v>
      </c>
      <c r="H23">
        <f t="shared" si="1"/>
        <v>0</v>
      </c>
      <c r="I23">
        <v>4824</v>
      </c>
      <c r="J23">
        <f t="shared" si="2"/>
        <v>0</v>
      </c>
      <c r="K23">
        <f t="shared" si="3"/>
        <v>0</v>
      </c>
      <c r="L23">
        <f t="shared" si="4"/>
        <v>0</v>
      </c>
      <c r="M23">
        <f t="shared" si="5"/>
        <v>4729.00056980915</v>
      </c>
      <c r="N23">
        <f>M23-B23</f>
        <v>-312.99943019085003</v>
      </c>
      <c r="O23">
        <f t="shared" si="6"/>
        <v>312.99943019085003</v>
      </c>
      <c r="P23" s="8">
        <f>O23/B23</f>
        <v>6.2078427249276084E-2</v>
      </c>
      <c r="Q23" s="8">
        <f>C23/B23</f>
        <v>0.24771915906386355</v>
      </c>
      <c r="R23">
        <f t="shared" si="7"/>
        <v>22535.958973741202</v>
      </c>
      <c r="S23">
        <f t="shared" si="8"/>
        <v>22482</v>
      </c>
      <c r="T23">
        <v>4824</v>
      </c>
      <c r="U23">
        <v>0</v>
      </c>
      <c r="V23">
        <f t="shared" si="9"/>
        <v>2</v>
      </c>
    </row>
    <row r="24" spans="1:22" x14ac:dyDescent="0.35">
      <c r="A24" s="1">
        <v>41297</v>
      </c>
      <c r="B24">
        <v>5238</v>
      </c>
      <c r="C24">
        <v>1191</v>
      </c>
      <c r="D24">
        <v>5400.333333333333</v>
      </c>
      <c r="E24">
        <v>5146.8</v>
      </c>
      <c r="F24">
        <v>4776</v>
      </c>
      <c r="G24">
        <f t="shared" si="0"/>
        <v>0</v>
      </c>
      <c r="H24">
        <f t="shared" si="1"/>
        <v>1</v>
      </c>
      <c r="I24">
        <v>5042</v>
      </c>
      <c r="J24">
        <f t="shared" si="2"/>
        <v>0</v>
      </c>
      <c r="K24">
        <f t="shared" si="3"/>
        <v>0</v>
      </c>
      <c r="L24">
        <f t="shared" si="4"/>
        <v>0</v>
      </c>
      <c r="M24">
        <f t="shared" si="5"/>
        <v>5008.7886574784179</v>
      </c>
      <c r="N24">
        <f>M24-B24</f>
        <v>-229.21134252158208</v>
      </c>
      <c r="O24">
        <f t="shared" si="6"/>
        <v>229.21134252158208</v>
      </c>
      <c r="P24" s="8">
        <f>O24/B24</f>
        <v>4.3759324650932054E-2</v>
      </c>
      <c r="Q24" s="8">
        <f>C24/B24</f>
        <v>0.22737686139747995</v>
      </c>
      <c r="R24">
        <f t="shared" si="7"/>
        <v>16503.21666155391</v>
      </c>
      <c r="S24">
        <f t="shared" si="8"/>
        <v>21438</v>
      </c>
      <c r="T24">
        <v>5042</v>
      </c>
      <c r="U24">
        <v>0</v>
      </c>
      <c r="V24">
        <f t="shared" si="9"/>
        <v>3</v>
      </c>
    </row>
    <row r="25" spans="1:22" x14ac:dyDescent="0.35">
      <c r="A25" s="1">
        <v>41298</v>
      </c>
      <c r="B25">
        <v>5660</v>
      </c>
      <c r="C25">
        <v>825</v>
      </c>
      <c r="D25">
        <v>5034.666666666667</v>
      </c>
      <c r="E25">
        <v>5581.4</v>
      </c>
      <c r="F25">
        <v>2591</v>
      </c>
      <c r="G25">
        <f t="shared" si="0"/>
        <v>0</v>
      </c>
      <c r="H25">
        <f t="shared" si="1"/>
        <v>0</v>
      </c>
      <c r="I25">
        <v>5238</v>
      </c>
      <c r="J25">
        <f t="shared" si="2"/>
        <v>0</v>
      </c>
      <c r="K25">
        <f t="shared" si="3"/>
        <v>0</v>
      </c>
      <c r="L25">
        <f t="shared" si="4"/>
        <v>0</v>
      </c>
      <c r="M25">
        <f t="shared" si="5"/>
        <v>4903.5561749999424</v>
      </c>
      <c r="N25">
        <f>M25-B25</f>
        <v>-756.44382500005759</v>
      </c>
      <c r="O25">
        <f t="shared" si="6"/>
        <v>756.44382500005759</v>
      </c>
      <c r="P25" s="8">
        <f>O25/B25</f>
        <v>0.13364731890460382</v>
      </c>
      <c r="Q25" s="8">
        <f>C25/B25</f>
        <v>0.14575971731448764</v>
      </c>
      <c r="R25">
        <f t="shared" si="7"/>
        <v>54463.955400004146</v>
      </c>
      <c r="S25">
        <f t="shared" si="8"/>
        <v>14850</v>
      </c>
      <c r="T25">
        <v>5238</v>
      </c>
      <c r="U25">
        <v>0</v>
      </c>
      <c r="V25">
        <f t="shared" si="9"/>
        <v>4</v>
      </c>
    </row>
    <row r="26" spans="1:22" x14ac:dyDescent="0.35">
      <c r="A26" s="1">
        <v>41299</v>
      </c>
      <c r="B26">
        <v>4786</v>
      </c>
      <c r="C26">
        <v>1202</v>
      </c>
      <c r="D26">
        <v>5313.333333333333</v>
      </c>
      <c r="E26">
        <v>5419.8</v>
      </c>
      <c r="F26">
        <v>3065</v>
      </c>
      <c r="G26">
        <f t="shared" si="0"/>
        <v>0</v>
      </c>
      <c r="H26">
        <f t="shared" si="1"/>
        <v>0</v>
      </c>
      <c r="I26">
        <v>5660</v>
      </c>
      <c r="J26">
        <f t="shared" si="2"/>
        <v>0</v>
      </c>
      <c r="K26">
        <f t="shared" si="3"/>
        <v>0</v>
      </c>
      <c r="L26">
        <f t="shared" si="4"/>
        <v>0</v>
      </c>
      <c r="M26">
        <f t="shared" si="5"/>
        <v>5064.5742882851</v>
      </c>
      <c r="N26">
        <f>M26-B26</f>
        <v>278.57428828510001</v>
      </c>
      <c r="O26">
        <f t="shared" si="6"/>
        <v>278.57428828510001</v>
      </c>
      <c r="P26" s="8">
        <f>O26/B26</f>
        <v>5.8206077786272466E-2</v>
      </c>
      <c r="Q26" s="8">
        <f>C26/B26</f>
        <v>0.25114918512327622</v>
      </c>
      <c r="R26">
        <f t="shared" si="7"/>
        <v>5014.3371891318002</v>
      </c>
      <c r="S26">
        <f t="shared" si="8"/>
        <v>21636</v>
      </c>
      <c r="T26">
        <v>5660</v>
      </c>
      <c r="U26">
        <v>1</v>
      </c>
      <c r="V26">
        <f t="shared" si="9"/>
        <v>5</v>
      </c>
    </row>
    <row r="27" spans="1:22" x14ac:dyDescent="0.35">
      <c r="A27" s="1">
        <v>41300</v>
      </c>
      <c r="B27">
        <v>6425</v>
      </c>
      <c r="C27">
        <v>939</v>
      </c>
      <c r="D27">
        <v>5228</v>
      </c>
      <c r="E27">
        <v>5110</v>
      </c>
      <c r="F27">
        <v>6468</v>
      </c>
      <c r="G27">
        <f t="shared" si="0"/>
        <v>0</v>
      </c>
      <c r="H27">
        <f t="shared" si="1"/>
        <v>0</v>
      </c>
      <c r="I27">
        <v>4786</v>
      </c>
      <c r="J27">
        <f t="shared" si="2"/>
        <v>1</v>
      </c>
      <c r="K27">
        <f t="shared" si="3"/>
        <v>0</v>
      </c>
      <c r="L27">
        <f t="shared" si="4"/>
        <v>0</v>
      </c>
      <c r="M27">
        <f t="shared" si="5"/>
        <v>6360.0557235083024</v>
      </c>
      <c r="N27">
        <f>M27-B27</f>
        <v>-64.944276491697565</v>
      </c>
      <c r="O27">
        <f t="shared" si="6"/>
        <v>64.944276491697565</v>
      </c>
      <c r="P27" s="8">
        <f>O27/B27</f>
        <v>1.0108058597929582E-2</v>
      </c>
      <c r="Q27" s="8">
        <f>C27/B27</f>
        <v>0.14614785992217899</v>
      </c>
      <c r="R27">
        <f t="shared" si="7"/>
        <v>4675.9879074022247</v>
      </c>
      <c r="S27">
        <f t="shared" si="8"/>
        <v>16902</v>
      </c>
      <c r="T27">
        <v>4786</v>
      </c>
      <c r="U27">
        <v>1</v>
      </c>
      <c r="V27">
        <f t="shared" si="9"/>
        <v>6</v>
      </c>
    </row>
    <row r="28" spans="1:22" x14ac:dyDescent="0.35">
      <c r="A28" s="1">
        <v>41301</v>
      </c>
      <c r="B28">
        <v>6093</v>
      </c>
      <c r="C28">
        <v>1083</v>
      </c>
      <c r="D28">
        <v>5623.666666666667</v>
      </c>
      <c r="E28">
        <v>5430.2</v>
      </c>
      <c r="F28">
        <v>6335</v>
      </c>
      <c r="G28">
        <f t="shared" si="0"/>
        <v>0</v>
      </c>
      <c r="H28">
        <f t="shared" si="1"/>
        <v>0</v>
      </c>
      <c r="I28">
        <v>6425</v>
      </c>
      <c r="J28">
        <f t="shared" si="2"/>
        <v>0</v>
      </c>
      <c r="K28">
        <f t="shared" si="3"/>
        <v>1</v>
      </c>
      <c r="L28">
        <f t="shared" si="4"/>
        <v>0</v>
      </c>
      <c r="M28">
        <f t="shared" si="5"/>
        <v>6686.6051919573683</v>
      </c>
      <c r="N28">
        <f>M28-B28</f>
        <v>593.60519195736833</v>
      </c>
      <c r="O28">
        <f t="shared" si="6"/>
        <v>593.60519195736833</v>
      </c>
      <c r="P28" s="8">
        <f>O28/B28</f>
        <v>9.7424124726303685E-2</v>
      </c>
      <c r="Q28" s="8">
        <f>C28/B28</f>
        <v>0.1777449532250123</v>
      </c>
      <c r="R28">
        <f t="shared" si="7"/>
        <v>10684.89345523263</v>
      </c>
      <c r="S28">
        <f t="shared" si="8"/>
        <v>19494</v>
      </c>
      <c r="T28">
        <v>6425</v>
      </c>
      <c r="U28">
        <v>0</v>
      </c>
      <c r="V28">
        <f t="shared" si="9"/>
        <v>7</v>
      </c>
    </row>
    <row r="29" spans="1:22" x14ac:dyDescent="0.35">
      <c r="A29" s="1">
        <v>41302</v>
      </c>
      <c r="B29">
        <v>4438</v>
      </c>
      <c r="C29">
        <v>1461</v>
      </c>
      <c r="D29">
        <v>5768</v>
      </c>
      <c r="E29">
        <v>5640.4</v>
      </c>
      <c r="F29">
        <v>4824</v>
      </c>
      <c r="G29">
        <f t="shared" si="0"/>
        <v>0</v>
      </c>
      <c r="H29">
        <f t="shared" si="1"/>
        <v>0</v>
      </c>
      <c r="I29">
        <v>6093</v>
      </c>
      <c r="J29">
        <f t="shared" si="2"/>
        <v>0</v>
      </c>
      <c r="K29">
        <f t="shared" si="3"/>
        <v>0</v>
      </c>
      <c r="L29">
        <f t="shared" si="4"/>
        <v>1</v>
      </c>
      <c r="M29">
        <f t="shared" si="5"/>
        <v>5778.045271394587</v>
      </c>
      <c r="N29">
        <f>M29-B29</f>
        <v>1340.045271394587</v>
      </c>
      <c r="O29">
        <f t="shared" si="6"/>
        <v>1340.045271394587</v>
      </c>
      <c r="P29" s="8">
        <f>O29/B29</f>
        <v>0.30194801067926702</v>
      </c>
      <c r="Q29" s="8">
        <f>C29/B29</f>
        <v>0.32920234339792698</v>
      </c>
      <c r="R29">
        <f t="shared" si="7"/>
        <v>24120.814885102565</v>
      </c>
      <c r="S29">
        <f t="shared" si="8"/>
        <v>26298</v>
      </c>
      <c r="T29">
        <v>6093</v>
      </c>
      <c r="U29">
        <v>0</v>
      </c>
      <c r="V29">
        <f t="shared" si="9"/>
        <v>1</v>
      </c>
    </row>
    <row r="30" spans="1:22" x14ac:dyDescent="0.35">
      <c r="A30" s="1">
        <v>41303</v>
      </c>
      <c r="B30">
        <v>4741</v>
      </c>
      <c r="C30">
        <v>1356</v>
      </c>
      <c r="D30">
        <v>5652</v>
      </c>
      <c r="E30">
        <v>5480.4</v>
      </c>
      <c r="F30">
        <v>5042</v>
      </c>
      <c r="G30">
        <f t="shared" si="0"/>
        <v>1</v>
      </c>
      <c r="H30">
        <f t="shared" si="1"/>
        <v>0</v>
      </c>
      <c r="I30">
        <v>4438</v>
      </c>
      <c r="J30">
        <f t="shared" si="2"/>
        <v>0</v>
      </c>
      <c r="K30">
        <f t="shared" si="3"/>
        <v>0</v>
      </c>
      <c r="L30">
        <f t="shared" si="4"/>
        <v>0</v>
      </c>
      <c r="M30">
        <f t="shared" si="5"/>
        <v>5310.7783909581703</v>
      </c>
      <c r="N30">
        <f>M30-B30</f>
        <v>569.77839095817035</v>
      </c>
      <c r="O30">
        <f t="shared" si="6"/>
        <v>569.77839095817035</v>
      </c>
      <c r="P30" s="8">
        <f>O30/B30</f>
        <v>0.12018105694118758</v>
      </c>
      <c r="Q30" s="8">
        <f>C30/B30</f>
        <v>0.286015608521409</v>
      </c>
      <c r="R30">
        <f t="shared" si="7"/>
        <v>10256.011037247066</v>
      </c>
      <c r="S30">
        <f t="shared" si="8"/>
        <v>24408</v>
      </c>
      <c r="T30">
        <v>4438</v>
      </c>
      <c r="U30">
        <v>0</v>
      </c>
      <c r="V30">
        <f t="shared" si="9"/>
        <v>2</v>
      </c>
    </row>
    <row r="31" spans="1:22" x14ac:dyDescent="0.35">
      <c r="A31" s="1">
        <v>41304</v>
      </c>
      <c r="B31">
        <v>5080</v>
      </c>
      <c r="C31">
        <v>1083</v>
      </c>
      <c r="D31">
        <v>5090.666666666667</v>
      </c>
      <c r="E31">
        <v>5296.6</v>
      </c>
      <c r="F31">
        <v>5238</v>
      </c>
      <c r="G31">
        <f t="shared" si="0"/>
        <v>0</v>
      </c>
      <c r="H31">
        <f t="shared" si="1"/>
        <v>1</v>
      </c>
      <c r="I31">
        <v>4741</v>
      </c>
      <c r="J31">
        <f t="shared" si="2"/>
        <v>0</v>
      </c>
      <c r="K31">
        <f t="shared" si="3"/>
        <v>0</v>
      </c>
      <c r="L31">
        <f t="shared" si="4"/>
        <v>0</v>
      </c>
      <c r="M31">
        <f t="shared" si="5"/>
        <v>5144.6500253698769</v>
      </c>
      <c r="N31">
        <f>M31-B31</f>
        <v>64.650025369876857</v>
      </c>
      <c r="O31">
        <f t="shared" si="6"/>
        <v>64.650025369876857</v>
      </c>
      <c r="P31" s="8">
        <f>O31/B31</f>
        <v>1.2726382946826154E-2</v>
      </c>
      <c r="Q31" s="8">
        <f>C31/B31</f>
        <v>0.21318897637795275</v>
      </c>
      <c r="R31">
        <f t="shared" si="7"/>
        <v>1163.7004566577834</v>
      </c>
      <c r="S31">
        <f t="shared" si="8"/>
        <v>19494</v>
      </c>
      <c r="T31">
        <v>4741</v>
      </c>
      <c r="U31">
        <v>0</v>
      </c>
      <c r="V31">
        <f t="shared" si="9"/>
        <v>3</v>
      </c>
    </row>
    <row r="32" spans="1:22" x14ac:dyDescent="0.35">
      <c r="A32" s="1">
        <v>41305</v>
      </c>
      <c r="B32">
        <v>4340</v>
      </c>
      <c r="C32">
        <v>1862</v>
      </c>
      <c r="D32">
        <v>4753</v>
      </c>
      <c r="E32">
        <v>5355.4</v>
      </c>
      <c r="F32">
        <v>5660</v>
      </c>
      <c r="G32">
        <f t="shared" si="0"/>
        <v>0</v>
      </c>
      <c r="H32">
        <f t="shared" si="1"/>
        <v>0</v>
      </c>
      <c r="I32">
        <v>5080</v>
      </c>
      <c r="J32">
        <f t="shared" si="2"/>
        <v>0</v>
      </c>
      <c r="K32">
        <f t="shared" si="3"/>
        <v>0</v>
      </c>
      <c r="L32">
        <f t="shared" si="4"/>
        <v>0</v>
      </c>
      <c r="M32">
        <f t="shared" si="5"/>
        <v>5668.1849939161311</v>
      </c>
      <c r="N32">
        <f>M32-B32</f>
        <v>1328.1849939161311</v>
      </c>
      <c r="O32">
        <f t="shared" si="6"/>
        <v>1328.1849939161311</v>
      </c>
      <c r="P32" s="8">
        <f>O32/B32</f>
        <v>0.30603340873643575</v>
      </c>
      <c r="Q32" s="8">
        <f>C32/B32</f>
        <v>0.42903225806451611</v>
      </c>
      <c r="R32">
        <f t="shared" si="7"/>
        <v>23907.32989049036</v>
      </c>
      <c r="S32">
        <f t="shared" si="8"/>
        <v>33516</v>
      </c>
      <c r="T32">
        <v>5080</v>
      </c>
      <c r="U32">
        <v>0</v>
      </c>
      <c r="V32">
        <f t="shared" si="9"/>
        <v>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D1785-50A0-44BF-9AA4-9CCFA85BA607}">
  <dimension ref="A1:AI360"/>
  <sheetViews>
    <sheetView topLeftCell="Q1" workbookViewId="0">
      <selection activeCell="AG7" sqref="AG7"/>
    </sheetView>
  </sheetViews>
  <sheetFormatPr defaultRowHeight="14.5" x14ac:dyDescent="0.35"/>
  <cols>
    <col min="1" max="1" width="10.453125" bestFit="1" customWidth="1"/>
    <col min="31" max="31" width="11.81640625" bestFit="1" customWidth="1"/>
  </cols>
  <sheetData>
    <row r="1" spans="1:34" ht="15" thickBot="1" x14ac:dyDescent="0.4">
      <c r="A1" s="1" t="s">
        <v>2</v>
      </c>
      <c r="B1" t="s">
        <v>133</v>
      </c>
      <c r="C1" s="23" t="s">
        <v>153</v>
      </c>
      <c r="D1" t="s">
        <v>154</v>
      </c>
      <c r="E1" t="s">
        <v>21</v>
      </c>
      <c r="F1" t="s">
        <v>17</v>
      </c>
      <c r="G1" t="s">
        <v>53</v>
      </c>
      <c r="H1" t="s">
        <v>20</v>
      </c>
      <c r="I1" t="s">
        <v>152</v>
      </c>
      <c r="J1" t="s">
        <v>15</v>
      </c>
      <c r="K1" t="s">
        <v>19</v>
      </c>
      <c r="L1" t="s">
        <v>106</v>
      </c>
      <c r="M1" t="s">
        <v>16</v>
      </c>
      <c r="N1" t="s">
        <v>149</v>
      </c>
      <c r="O1" t="s">
        <v>54</v>
      </c>
      <c r="P1" t="s">
        <v>18</v>
      </c>
      <c r="Q1" t="s">
        <v>99</v>
      </c>
      <c r="R1" t="s">
        <v>46</v>
      </c>
      <c r="S1" t="s">
        <v>100</v>
      </c>
      <c r="T1" s="8" t="s">
        <v>101</v>
      </c>
      <c r="U1" t="s">
        <v>4</v>
      </c>
      <c r="V1" t="s">
        <v>102</v>
      </c>
      <c r="W1" t="s">
        <v>108</v>
      </c>
      <c r="X1" t="s">
        <v>127</v>
      </c>
      <c r="Y1" t="s">
        <v>128</v>
      </c>
      <c r="AA1" s="2" t="s">
        <v>32</v>
      </c>
      <c r="AB1" s="2" t="s">
        <v>154</v>
      </c>
      <c r="AC1" s="2" t="s">
        <v>21</v>
      </c>
      <c r="AD1" s="2" t="s">
        <v>17</v>
      </c>
      <c r="AE1" s="2" t="s">
        <v>53</v>
      </c>
      <c r="AF1" s="2" t="s">
        <v>20</v>
      </c>
      <c r="AG1" s="2" t="s">
        <v>152</v>
      </c>
      <c r="AH1" s="3" t="s">
        <v>15</v>
      </c>
    </row>
    <row r="2" spans="1:34" ht="15" thickBot="1" x14ac:dyDescent="0.4">
      <c r="A2" s="1">
        <v>40916</v>
      </c>
      <c r="B2">
        <v>5214</v>
      </c>
      <c r="C2" s="23">
        <v>14.8</v>
      </c>
      <c r="D2">
        <v>4372</v>
      </c>
      <c r="E2">
        <v>5549</v>
      </c>
      <c r="F2">
        <v>0</v>
      </c>
      <c r="G2">
        <v>5281</v>
      </c>
      <c r="H2">
        <v>0</v>
      </c>
      <c r="I2">
        <f>IF(AND(M2=0,F2=0,H2=0,J2=0,P2=0,K2=0),1,0)</f>
        <v>1</v>
      </c>
      <c r="J2">
        <v>0</v>
      </c>
      <c r="K2">
        <v>0</v>
      </c>
      <c r="L2">
        <v>4638</v>
      </c>
      <c r="M2">
        <v>0</v>
      </c>
      <c r="N2">
        <v>0.49221563843383292</v>
      </c>
      <c r="O2">
        <v>1</v>
      </c>
      <c r="P2">
        <v>0</v>
      </c>
      <c r="Q2">
        <f>$AA$2+SUMPRODUCT(D2:J2,$AB$2:$AH$2)</f>
        <v>5721.9063540797424</v>
      </c>
      <c r="R2">
        <f>Q2-B2</f>
        <v>507.90635407974241</v>
      </c>
      <c r="S2">
        <f>ABS(R2)</f>
        <v>507.90635407974241</v>
      </c>
      <c r="T2" s="8">
        <f>S2/B2</f>
        <v>9.7412035688481474E-2</v>
      </c>
      <c r="U2">
        <v>1141</v>
      </c>
      <c r="V2">
        <f>IF(R2&lt;0,R2*-72,R2*18)</f>
        <v>9142.3143734353634</v>
      </c>
      <c r="W2">
        <f>U2*18</f>
        <v>20538</v>
      </c>
      <c r="X2">
        <f>IF(R2&lt;0,R2*2,R2)</f>
        <v>507.90635407974241</v>
      </c>
      <c r="Y2">
        <f>X2^2</f>
        <v>257968.86451457668</v>
      </c>
      <c r="AA2" s="2">
        <v>705.86730076520041</v>
      </c>
      <c r="AB2" s="2">
        <v>0.36225575751351524</v>
      </c>
      <c r="AC2" s="2">
        <v>0.24929634300914974</v>
      </c>
      <c r="AD2" s="2">
        <v>-454.37469651760745</v>
      </c>
      <c r="AE2" s="2">
        <v>0.33941411054373799</v>
      </c>
      <c r="AF2" s="2">
        <v>442.04700506753085</v>
      </c>
      <c r="AG2" s="2">
        <v>256.46555632620147</v>
      </c>
      <c r="AH2" s="3">
        <v>-817.68062421409968</v>
      </c>
    </row>
    <row r="3" spans="1:34" x14ac:dyDescent="0.35">
      <c r="A3" s="1">
        <v>40917</v>
      </c>
      <c r="B3">
        <v>4097</v>
      </c>
      <c r="C3" s="23">
        <v>15.4</v>
      </c>
      <c r="D3">
        <v>4624.8</v>
      </c>
      <c r="E3">
        <v>4285</v>
      </c>
      <c r="F3">
        <v>0</v>
      </c>
      <c r="G3">
        <v>5214</v>
      </c>
      <c r="H3">
        <v>0</v>
      </c>
      <c r="I3">
        <f>IF(AND(M3=0,F3=0,H3=0,J3=0,P3=0,K3=0),1,0)</f>
        <v>0</v>
      </c>
      <c r="J3">
        <v>1</v>
      </c>
      <c r="K3">
        <v>0</v>
      </c>
      <c r="L3">
        <v>4905</v>
      </c>
      <c r="M3">
        <v>0</v>
      </c>
      <c r="N3">
        <v>0.37022191239688623</v>
      </c>
      <c r="O3">
        <v>0</v>
      </c>
      <c r="P3">
        <v>0</v>
      </c>
      <c r="Q3">
        <f t="shared" ref="Q3:Q66" si="0">$AA$2+SUMPRODUCT(D3:J3,$AB$2:$AH$2)</f>
        <v>4401.487106068862</v>
      </c>
      <c r="R3">
        <f>Q3-B3</f>
        <v>304.48710606886198</v>
      </c>
      <c r="S3">
        <f t="shared" ref="S3:S66" si="1">ABS(R3)</f>
        <v>304.48710606886198</v>
      </c>
      <c r="T3" s="8">
        <f>S3/B3</f>
        <v>7.4319527964086404E-2</v>
      </c>
      <c r="U3">
        <v>1054</v>
      </c>
      <c r="V3">
        <f t="shared" ref="V3:V66" si="2">IF(R3&lt;0,R3*-72,R3*18)</f>
        <v>5480.7679092395156</v>
      </c>
      <c r="W3">
        <f t="shared" ref="W3:W66" si="3">U3*18</f>
        <v>18972</v>
      </c>
      <c r="X3">
        <f t="shared" ref="X3:X66" si="4">IF(R3&lt;0,R3*2,R3)</f>
        <v>304.48710606886198</v>
      </c>
      <c r="Y3">
        <f t="shared" ref="Y3:Y66" si="5">X3^2</f>
        <v>92712.397762190405</v>
      </c>
    </row>
    <row r="4" spans="1:34" x14ac:dyDescent="0.35">
      <c r="A4" s="1">
        <v>40918</v>
      </c>
      <c r="B4">
        <v>3757</v>
      </c>
      <c r="C4" s="23">
        <v>17.7</v>
      </c>
      <c r="D4">
        <v>4645</v>
      </c>
      <c r="E4">
        <v>3950</v>
      </c>
      <c r="F4">
        <v>0</v>
      </c>
      <c r="G4">
        <v>4097</v>
      </c>
      <c r="H4">
        <v>0</v>
      </c>
      <c r="I4">
        <f>IF(AND(M4=0,F4=0,H4=0,J4=0,P4=0,K4=0),1,0)</f>
        <v>0</v>
      </c>
      <c r="J4">
        <v>0</v>
      </c>
      <c r="K4">
        <v>0</v>
      </c>
      <c r="L4">
        <v>4864</v>
      </c>
      <c r="M4">
        <v>1</v>
      </c>
      <c r="N4">
        <v>0.46049726966422677</v>
      </c>
      <c r="O4">
        <v>0</v>
      </c>
      <c r="P4">
        <v>0</v>
      </c>
      <c r="Q4">
        <f t="shared" si="0"/>
        <v>4763.8454601993144</v>
      </c>
      <c r="R4">
        <f>Q4-B4</f>
        <v>1006.8454601993144</v>
      </c>
      <c r="S4">
        <f t="shared" si="1"/>
        <v>1006.8454601993144</v>
      </c>
      <c r="T4" s="8">
        <f>S4/B4</f>
        <v>0.26799187122686036</v>
      </c>
      <c r="U4">
        <v>1583</v>
      </c>
      <c r="V4">
        <f t="shared" si="2"/>
        <v>18123.218283587659</v>
      </c>
      <c r="W4">
        <f t="shared" si="3"/>
        <v>28494</v>
      </c>
      <c r="X4">
        <f t="shared" si="4"/>
        <v>1006.8454601993144</v>
      </c>
      <c r="Y4">
        <f t="shared" si="5"/>
        <v>1013737.7807239692</v>
      </c>
      <c r="AA4" t="s">
        <v>22</v>
      </c>
      <c r="AD4" s="21" t="s">
        <v>103</v>
      </c>
      <c r="AE4" s="20">
        <f>SUM(Y2:Y360)</f>
        <v>392949111.61842304</v>
      </c>
    </row>
    <row r="5" spans="1:34" ht="15" thickBot="1" x14ac:dyDescent="0.4">
      <c r="A5" s="1">
        <v>40919</v>
      </c>
      <c r="B5">
        <v>4307</v>
      </c>
      <c r="C5" s="23">
        <v>17.899999999999999</v>
      </c>
      <c r="D5">
        <v>4513.8</v>
      </c>
      <c r="E5">
        <v>3996</v>
      </c>
      <c r="F5">
        <v>1</v>
      </c>
      <c r="G5">
        <v>3757</v>
      </c>
      <c r="H5">
        <v>0</v>
      </c>
      <c r="I5">
        <f>IF(AND(M5=0,F5=0,H5=0,J5=0,P5=0,K5=0),1,0)</f>
        <v>0</v>
      </c>
      <c r="J5">
        <v>0</v>
      </c>
      <c r="K5">
        <v>0</v>
      </c>
      <c r="L5">
        <v>4356</v>
      </c>
      <c r="M5">
        <v>0</v>
      </c>
      <c r="N5">
        <v>0.5639014755431625</v>
      </c>
      <c r="O5">
        <v>0</v>
      </c>
      <c r="P5">
        <v>0</v>
      </c>
      <c r="Q5">
        <f t="shared" si="0"/>
        <v>4158.0096424894846</v>
      </c>
      <c r="R5">
        <f>Q5-B5</f>
        <v>-148.99035751051542</v>
      </c>
      <c r="S5">
        <f t="shared" si="1"/>
        <v>148.99035751051542</v>
      </c>
      <c r="T5" s="8">
        <f>S5/B5</f>
        <v>3.459260680532051E-2</v>
      </c>
      <c r="U5">
        <v>1321</v>
      </c>
      <c r="V5">
        <f t="shared" si="2"/>
        <v>10727.30574075711</v>
      </c>
      <c r="W5">
        <f t="shared" si="3"/>
        <v>23778</v>
      </c>
      <c r="X5">
        <f t="shared" si="4"/>
        <v>-297.98071502103085</v>
      </c>
      <c r="Y5">
        <f t="shared" si="5"/>
        <v>88792.506524444805</v>
      </c>
      <c r="AD5" s="21" t="s">
        <v>137</v>
      </c>
      <c r="AE5" s="20">
        <f>SUM(V2:V360)</f>
        <v>6483564.3342760168</v>
      </c>
    </row>
    <row r="6" spans="1:34" x14ac:dyDescent="0.35">
      <c r="A6" s="1">
        <v>40920</v>
      </c>
      <c r="B6">
        <v>4380</v>
      </c>
      <c r="C6" s="23">
        <v>18.3</v>
      </c>
      <c r="D6">
        <v>4531.2</v>
      </c>
      <c r="E6">
        <v>4413</v>
      </c>
      <c r="F6">
        <v>0</v>
      </c>
      <c r="G6">
        <v>4307</v>
      </c>
      <c r="H6">
        <v>0</v>
      </c>
      <c r="I6">
        <f>IF(AND(M6=0,F6=0,H6=0,J6=0,P6=0,K6=0),1,0)</f>
        <v>0</v>
      </c>
      <c r="J6">
        <v>0</v>
      </c>
      <c r="K6">
        <v>0</v>
      </c>
      <c r="L6">
        <v>4053.6666666666665</v>
      </c>
      <c r="M6">
        <v>0</v>
      </c>
      <c r="N6">
        <v>0.50848146857209253</v>
      </c>
      <c r="O6">
        <v>0</v>
      </c>
      <c r="P6">
        <v>1</v>
      </c>
      <c r="Q6">
        <f t="shared" si="0"/>
        <v>4909.321925021698</v>
      </c>
      <c r="R6">
        <f>Q6-B6</f>
        <v>529.32192502169801</v>
      </c>
      <c r="S6">
        <f t="shared" si="1"/>
        <v>529.32192502169801</v>
      </c>
      <c r="T6" s="8">
        <f>S6/B6</f>
        <v>0.12084975457116393</v>
      </c>
      <c r="U6">
        <v>1155</v>
      </c>
      <c r="V6">
        <f t="shared" si="2"/>
        <v>9527.7946503905641</v>
      </c>
      <c r="W6">
        <f t="shared" si="3"/>
        <v>20790</v>
      </c>
      <c r="X6">
        <f t="shared" si="4"/>
        <v>529.32192502169801</v>
      </c>
      <c r="Y6">
        <f t="shared" si="5"/>
        <v>280181.70030867611</v>
      </c>
      <c r="AA6" s="5" t="s">
        <v>23</v>
      </c>
      <c r="AB6" s="5"/>
      <c r="AD6" s="21" t="s">
        <v>146</v>
      </c>
      <c r="AE6" s="20">
        <f>COUNTIF(R2:R360,"&lt;0")</f>
        <v>90</v>
      </c>
    </row>
    <row r="7" spans="1:34" x14ac:dyDescent="0.35">
      <c r="A7" s="1">
        <v>40921</v>
      </c>
      <c r="B7">
        <v>4075</v>
      </c>
      <c r="C7" s="23">
        <v>19.3</v>
      </c>
      <c r="D7">
        <v>4351</v>
      </c>
      <c r="E7">
        <v>4220</v>
      </c>
      <c r="F7">
        <v>0</v>
      </c>
      <c r="G7">
        <v>4380</v>
      </c>
      <c r="H7">
        <v>0</v>
      </c>
      <c r="I7">
        <f>IF(AND(M7=0,F7=0,H7=0,J7=0,P7=0,K7=0),1,0)</f>
        <v>0</v>
      </c>
      <c r="J7">
        <v>0</v>
      </c>
      <c r="K7">
        <v>1</v>
      </c>
      <c r="L7">
        <v>4148</v>
      </c>
      <c r="M7">
        <v>0</v>
      </c>
      <c r="N7">
        <v>0.46456372719879169</v>
      </c>
      <c r="O7">
        <v>0</v>
      </c>
      <c r="P7">
        <v>0</v>
      </c>
      <c r="Q7">
        <f t="shared" si="0"/>
        <v>4820.7064733866891</v>
      </c>
      <c r="R7">
        <f>Q7-B7</f>
        <v>745.70647338668914</v>
      </c>
      <c r="S7">
        <f t="shared" si="1"/>
        <v>745.70647338668914</v>
      </c>
      <c r="T7" s="8">
        <f>S7/B7</f>
        <v>0.18299545359182556</v>
      </c>
      <c r="U7">
        <v>1876</v>
      </c>
      <c r="V7">
        <f t="shared" si="2"/>
        <v>13422.716520960405</v>
      </c>
      <c r="W7">
        <f t="shared" si="3"/>
        <v>33768</v>
      </c>
      <c r="X7">
        <f t="shared" si="4"/>
        <v>745.70647338668914</v>
      </c>
      <c r="Y7">
        <f t="shared" si="5"/>
        <v>556078.14445081295</v>
      </c>
      <c r="AA7" s="2" t="s">
        <v>24</v>
      </c>
      <c r="AB7" s="2">
        <v>0.78766737703975975</v>
      </c>
      <c r="AD7" s="21" t="s">
        <v>147</v>
      </c>
      <c r="AE7" s="20">
        <f>COUNTIF(R3:R361,"&gt;0")</f>
        <v>268</v>
      </c>
    </row>
    <row r="8" spans="1:34" x14ac:dyDescent="0.35">
      <c r="A8" s="1">
        <v>40922</v>
      </c>
      <c r="B8">
        <v>4984</v>
      </c>
      <c r="C8" s="23">
        <v>21.4</v>
      </c>
      <c r="D8">
        <v>4123.2</v>
      </c>
      <c r="E8">
        <v>5281</v>
      </c>
      <c r="F8">
        <v>0</v>
      </c>
      <c r="G8">
        <v>4075</v>
      </c>
      <c r="H8">
        <v>1</v>
      </c>
      <c r="I8">
        <f>IF(AND(M8=0,F8=0,H8=0,J8=0,P8=0,K8=0),1,0)</f>
        <v>0</v>
      </c>
      <c r="J8">
        <v>0</v>
      </c>
      <c r="K8">
        <v>0</v>
      </c>
      <c r="L8">
        <v>4254</v>
      </c>
      <c r="M8">
        <v>0</v>
      </c>
      <c r="N8">
        <v>0.60561171139769954</v>
      </c>
      <c r="O8">
        <v>1</v>
      </c>
      <c r="P8">
        <v>0</v>
      </c>
      <c r="Q8">
        <f t="shared" si="0"/>
        <v>5341.21373310951</v>
      </c>
      <c r="R8">
        <f>Q8-B8</f>
        <v>357.21373310951003</v>
      </c>
      <c r="S8">
        <f t="shared" si="1"/>
        <v>357.21373310951003</v>
      </c>
      <c r="T8" s="8">
        <f>S8/B8</f>
        <v>7.1672097333368781E-2</v>
      </c>
      <c r="U8">
        <v>1360</v>
      </c>
      <c r="V8">
        <f t="shared" si="2"/>
        <v>6429.8471959711806</v>
      </c>
      <c r="W8">
        <f t="shared" si="3"/>
        <v>24480</v>
      </c>
      <c r="X8">
        <f t="shared" si="4"/>
        <v>357.21373310951003</v>
      </c>
      <c r="Y8">
        <f t="shared" si="5"/>
        <v>127601.65112203226</v>
      </c>
      <c r="AA8" s="2" t="s">
        <v>25</v>
      </c>
      <c r="AB8" s="2">
        <v>0.62041989685269505</v>
      </c>
      <c r="AD8" s="21" t="s">
        <v>115</v>
      </c>
      <c r="AE8" s="22">
        <f>AVERAGE(T2:T360)</f>
        <v>0.14330782172691378</v>
      </c>
    </row>
    <row r="9" spans="1:34" x14ac:dyDescent="0.35">
      <c r="A9" s="1">
        <v>40923</v>
      </c>
      <c r="B9">
        <v>4625</v>
      </c>
      <c r="C9" s="23">
        <v>23.6</v>
      </c>
      <c r="D9">
        <v>4300.6000000000004</v>
      </c>
      <c r="E9">
        <v>5214</v>
      </c>
      <c r="F9">
        <v>0</v>
      </c>
      <c r="G9">
        <v>4984</v>
      </c>
      <c r="H9">
        <v>0</v>
      </c>
      <c r="I9">
        <f>IF(AND(M9=0,F9=0,H9=0,J9=0,P9=0,K9=0),1,0)</f>
        <v>1</v>
      </c>
      <c r="J9">
        <v>0</v>
      </c>
      <c r="K9">
        <v>0</v>
      </c>
      <c r="L9">
        <v>4479.666666666667</v>
      </c>
      <c r="M9">
        <v>0</v>
      </c>
      <c r="N9">
        <v>0.45828976414546302</v>
      </c>
      <c r="O9">
        <v>1</v>
      </c>
      <c r="P9">
        <v>0</v>
      </c>
      <c r="Q9">
        <f t="shared" si="0"/>
        <v>5511.7210272537232</v>
      </c>
      <c r="R9">
        <f>Q9-B9</f>
        <v>886.72102725372315</v>
      </c>
      <c r="S9">
        <f t="shared" si="1"/>
        <v>886.72102725372315</v>
      </c>
      <c r="T9" s="8">
        <f>S9/B9</f>
        <v>0.19172346535215637</v>
      </c>
      <c r="U9">
        <v>1708</v>
      </c>
      <c r="V9">
        <f t="shared" si="2"/>
        <v>15960.978490567017</v>
      </c>
      <c r="W9">
        <f t="shared" si="3"/>
        <v>30744</v>
      </c>
      <c r="X9">
        <f t="shared" si="4"/>
        <v>886.72102725372315</v>
      </c>
      <c r="Y9">
        <f t="shared" si="5"/>
        <v>786274.180173898</v>
      </c>
      <c r="AA9" s="2" t="s">
        <v>26</v>
      </c>
      <c r="AB9" s="2">
        <v>0.6128499232856548</v>
      </c>
      <c r="AD9" s="21" t="s">
        <v>51</v>
      </c>
      <c r="AE9" s="20">
        <f>SUM(W2:W360)</f>
        <v>7528536</v>
      </c>
    </row>
    <row r="10" spans="1:34" x14ac:dyDescent="0.35">
      <c r="A10" s="1">
        <v>40924</v>
      </c>
      <c r="B10">
        <v>3706</v>
      </c>
      <c r="C10" s="23">
        <v>19.2</v>
      </c>
      <c r="D10">
        <v>4474.2</v>
      </c>
      <c r="E10">
        <v>4097</v>
      </c>
      <c r="F10">
        <v>0</v>
      </c>
      <c r="G10">
        <v>4625</v>
      </c>
      <c r="H10">
        <v>0</v>
      </c>
      <c r="I10">
        <f>IF(AND(M10=0,F10=0,H10=0,J10=0,P10=0,K10=0),1,0)</f>
        <v>0</v>
      </c>
      <c r="J10">
        <v>1</v>
      </c>
      <c r="K10">
        <v>0</v>
      </c>
      <c r="L10">
        <v>4561.333333333333</v>
      </c>
      <c r="M10">
        <v>0</v>
      </c>
      <c r="N10">
        <v>0.39322644359242476</v>
      </c>
      <c r="O10">
        <v>0</v>
      </c>
      <c r="P10">
        <v>0</v>
      </c>
      <c r="Q10">
        <f t="shared" si="0"/>
        <v>4100.1487653913446</v>
      </c>
      <c r="R10">
        <f>Q10-B10</f>
        <v>394.14876539134457</v>
      </c>
      <c r="S10">
        <f t="shared" si="1"/>
        <v>394.14876539134457</v>
      </c>
      <c r="T10" s="8">
        <f>S10/B10</f>
        <v>0.1063542270349014</v>
      </c>
      <c r="U10">
        <v>1589</v>
      </c>
      <c r="V10">
        <f t="shared" si="2"/>
        <v>7094.6777770442022</v>
      </c>
      <c r="W10">
        <f t="shared" si="3"/>
        <v>28602</v>
      </c>
      <c r="X10">
        <f t="shared" si="4"/>
        <v>394.14876539134457</v>
      </c>
      <c r="Y10">
        <f t="shared" si="5"/>
        <v>155353.2492595212</v>
      </c>
      <c r="AA10" s="2" t="s">
        <v>6</v>
      </c>
      <c r="AB10" s="2">
        <v>736.10103823858663</v>
      </c>
    </row>
    <row r="11" spans="1:34" ht="15" thickBot="1" x14ac:dyDescent="0.4">
      <c r="A11" s="1">
        <v>40925</v>
      </c>
      <c r="B11">
        <v>3782</v>
      </c>
      <c r="C11" s="23">
        <v>16</v>
      </c>
      <c r="D11">
        <v>4354</v>
      </c>
      <c r="E11">
        <v>3757</v>
      </c>
      <c r="F11">
        <v>0</v>
      </c>
      <c r="G11">
        <v>3706</v>
      </c>
      <c r="H11">
        <v>0</v>
      </c>
      <c r="I11">
        <f>IF(AND(M11=0,F11=0,H11=0,J11=0,P11=0,K11=0),1,0)</f>
        <v>0</v>
      </c>
      <c r="J11">
        <v>0</v>
      </c>
      <c r="K11">
        <v>0</v>
      </c>
      <c r="L11">
        <v>4438.333333333333</v>
      </c>
      <c r="M11">
        <v>1</v>
      </c>
      <c r="N11">
        <v>0.50883002207505523</v>
      </c>
      <c r="O11">
        <v>0</v>
      </c>
      <c r="P11">
        <v>0</v>
      </c>
      <c r="Q11">
        <f t="shared" si="0"/>
        <v>4477.603923339514</v>
      </c>
      <c r="R11">
        <f>Q11-B11</f>
        <v>695.60392333951404</v>
      </c>
      <c r="S11">
        <f t="shared" si="1"/>
        <v>695.60392333951404</v>
      </c>
      <c r="T11" s="8">
        <f>S11/B11</f>
        <v>0.18392488718654523</v>
      </c>
      <c r="U11">
        <v>1485</v>
      </c>
      <c r="V11">
        <f t="shared" si="2"/>
        <v>12520.870620111253</v>
      </c>
      <c r="W11">
        <f t="shared" si="3"/>
        <v>26730</v>
      </c>
      <c r="X11">
        <f t="shared" si="4"/>
        <v>695.60392333951404</v>
      </c>
      <c r="Y11">
        <f t="shared" si="5"/>
        <v>483864.81816532451</v>
      </c>
      <c r="AA11" s="3" t="s">
        <v>27</v>
      </c>
      <c r="AB11" s="3">
        <v>359</v>
      </c>
    </row>
    <row r="12" spans="1:34" x14ac:dyDescent="0.35">
      <c r="A12" s="1">
        <v>40926</v>
      </c>
      <c r="B12">
        <v>4263</v>
      </c>
      <c r="C12" s="23">
        <v>15.7</v>
      </c>
      <c r="D12">
        <v>4234.3999999999996</v>
      </c>
      <c r="E12">
        <v>4307</v>
      </c>
      <c r="F12">
        <v>1</v>
      </c>
      <c r="G12">
        <v>3782</v>
      </c>
      <c r="H12">
        <v>0</v>
      </c>
      <c r="I12">
        <f>IF(AND(M12=0,F12=0,H12=0,J12=0,P12=0,K12=0),1,0)</f>
        <v>0</v>
      </c>
      <c r="J12">
        <v>0</v>
      </c>
      <c r="K12">
        <v>0</v>
      </c>
      <c r="L12">
        <v>4037.6666666666665</v>
      </c>
      <c r="M12">
        <v>0</v>
      </c>
      <c r="N12">
        <v>0.55588474497502038</v>
      </c>
      <c r="O12">
        <v>0</v>
      </c>
      <c r="P12">
        <v>0</v>
      </c>
      <c r="Q12">
        <f t="shared" si="0"/>
        <v>4142.8118992796462</v>
      </c>
      <c r="R12">
        <f>Q12-B12</f>
        <v>-120.18810072035376</v>
      </c>
      <c r="S12">
        <f t="shared" si="1"/>
        <v>120.18810072035376</v>
      </c>
      <c r="T12" s="8">
        <f>S12/B12</f>
        <v>2.8193314736184322E-2</v>
      </c>
      <c r="U12">
        <v>1395</v>
      </c>
      <c r="V12">
        <f t="shared" si="2"/>
        <v>8653.5432518654707</v>
      </c>
      <c r="W12">
        <f t="shared" si="3"/>
        <v>25110</v>
      </c>
      <c r="X12">
        <f t="shared" si="4"/>
        <v>-240.37620144070752</v>
      </c>
      <c r="Y12">
        <f t="shared" si="5"/>
        <v>57780.718219063601</v>
      </c>
    </row>
    <row r="13" spans="1:34" ht="15" thickBot="1" x14ac:dyDescent="0.4">
      <c r="A13" s="1">
        <v>40927</v>
      </c>
      <c r="B13">
        <v>3901</v>
      </c>
      <c r="C13" s="23">
        <v>16.7</v>
      </c>
      <c r="D13">
        <v>4272</v>
      </c>
      <c r="E13">
        <v>4380</v>
      </c>
      <c r="F13">
        <v>0</v>
      </c>
      <c r="G13">
        <v>4263</v>
      </c>
      <c r="H13">
        <v>0</v>
      </c>
      <c r="I13">
        <f>IF(AND(M13=0,F13=0,H13=0,J13=0,P13=0,K13=0),1,0)</f>
        <v>0</v>
      </c>
      <c r="J13">
        <v>0</v>
      </c>
      <c r="K13">
        <v>0</v>
      </c>
      <c r="L13">
        <v>3917</v>
      </c>
      <c r="M13">
        <v>0</v>
      </c>
      <c r="N13">
        <v>0.45794121064250032</v>
      </c>
      <c r="O13">
        <v>0</v>
      </c>
      <c r="P13">
        <v>1</v>
      </c>
      <c r="Q13">
        <f t="shared" si="0"/>
        <v>4792.2642324909684</v>
      </c>
      <c r="R13">
        <f>Q13-B13</f>
        <v>891.26423249096842</v>
      </c>
      <c r="S13">
        <f t="shared" si="1"/>
        <v>891.26423249096842</v>
      </c>
      <c r="T13" s="8">
        <f>S13/B13</f>
        <v>0.22847070814944076</v>
      </c>
      <c r="U13">
        <v>1336</v>
      </c>
      <c r="V13">
        <f t="shared" si="2"/>
        <v>16042.756184837432</v>
      </c>
      <c r="W13">
        <f t="shared" si="3"/>
        <v>24048</v>
      </c>
      <c r="X13">
        <f t="shared" si="4"/>
        <v>891.26423249096842</v>
      </c>
      <c r="Y13">
        <f t="shared" si="5"/>
        <v>794351.93211771501</v>
      </c>
      <c r="AA13" t="s">
        <v>28</v>
      </c>
    </row>
    <row r="14" spans="1:34" x14ac:dyDescent="0.35">
      <c r="A14" s="1">
        <v>40928</v>
      </c>
      <c r="B14">
        <v>4376</v>
      </c>
      <c r="C14" s="23">
        <v>16.600000000000001</v>
      </c>
      <c r="D14">
        <v>4055.4</v>
      </c>
      <c r="E14">
        <v>4075</v>
      </c>
      <c r="F14">
        <v>0</v>
      </c>
      <c r="G14">
        <v>3901</v>
      </c>
      <c r="H14">
        <v>0</v>
      </c>
      <c r="I14">
        <f>IF(AND(M14=0,F14=0,H14=0,J14=0,P14=0,K14=0),1,0)</f>
        <v>0</v>
      </c>
      <c r="J14">
        <v>0</v>
      </c>
      <c r="K14">
        <v>1</v>
      </c>
      <c r="L14">
        <v>3982</v>
      </c>
      <c r="M14">
        <v>0</v>
      </c>
      <c r="N14">
        <v>0.55518763796909487</v>
      </c>
      <c r="O14">
        <v>0</v>
      </c>
      <c r="P14">
        <v>0</v>
      </c>
      <c r="Q14">
        <f t="shared" si="0"/>
        <v>4514.8963427789167</v>
      </c>
      <c r="R14">
        <f>Q14-B14</f>
        <v>138.89634277891673</v>
      </c>
      <c r="S14">
        <f t="shared" si="1"/>
        <v>138.89634277891673</v>
      </c>
      <c r="T14" s="8">
        <f>S14/B14</f>
        <v>3.1740480525346601E-2</v>
      </c>
      <c r="U14">
        <v>1306</v>
      </c>
      <c r="V14">
        <f t="shared" si="2"/>
        <v>2500.1341700205012</v>
      </c>
      <c r="W14">
        <f t="shared" si="3"/>
        <v>23508</v>
      </c>
      <c r="X14">
        <f t="shared" si="4"/>
        <v>138.89634277891673</v>
      </c>
      <c r="Y14">
        <f t="shared" si="5"/>
        <v>19292.194037358335</v>
      </c>
      <c r="AA14" s="4"/>
      <c r="AB14" s="4" t="s">
        <v>33</v>
      </c>
      <c r="AC14" s="4" t="s">
        <v>34</v>
      </c>
      <c r="AD14" s="4" t="s">
        <v>35</v>
      </c>
      <c r="AE14" s="4" t="s">
        <v>36</v>
      </c>
      <c r="AF14" s="4" t="s">
        <v>37</v>
      </c>
    </row>
    <row r="15" spans="1:34" x14ac:dyDescent="0.35">
      <c r="A15" s="1">
        <v>40929</v>
      </c>
      <c r="B15">
        <v>5661</v>
      </c>
      <c r="C15" s="23">
        <v>18.399999999999999</v>
      </c>
      <c r="D15">
        <v>4005.6</v>
      </c>
      <c r="E15">
        <v>4984</v>
      </c>
      <c r="F15">
        <v>0</v>
      </c>
      <c r="G15">
        <v>4376</v>
      </c>
      <c r="H15">
        <v>1</v>
      </c>
      <c r="I15">
        <f>IF(AND(M15=0,F15=0,H15=0,J15=0,P15=0,K15=0),1,0)</f>
        <v>0</v>
      </c>
      <c r="J15">
        <v>0</v>
      </c>
      <c r="K15">
        <v>0</v>
      </c>
      <c r="L15">
        <v>4180</v>
      </c>
      <c r="M15">
        <v>0</v>
      </c>
      <c r="N15">
        <v>0.64929708376902517</v>
      </c>
      <c r="O15">
        <v>1</v>
      </c>
      <c r="P15">
        <v>0</v>
      </c>
      <c r="Q15">
        <f t="shared" si="0"/>
        <v>5326.735089425868</v>
      </c>
      <c r="R15">
        <f>Q15-B15</f>
        <v>-334.26491057413205</v>
      </c>
      <c r="S15">
        <f t="shared" si="1"/>
        <v>334.26491057413205</v>
      </c>
      <c r="T15" s="8">
        <f>S15/B15</f>
        <v>5.9046972367802868E-2</v>
      </c>
      <c r="U15">
        <v>633</v>
      </c>
      <c r="V15">
        <f t="shared" si="2"/>
        <v>24067.073561337507</v>
      </c>
      <c r="W15">
        <f t="shared" si="3"/>
        <v>11394</v>
      </c>
      <c r="X15">
        <f t="shared" si="4"/>
        <v>-668.52982114826409</v>
      </c>
      <c r="Y15">
        <f t="shared" si="5"/>
        <v>446932.12176452996</v>
      </c>
      <c r="AA15" s="2" t="s">
        <v>29</v>
      </c>
      <c r="AB15" s="2">
        <v>7</v>
      </c>
      <c r="AC15" s="2">
        <v>310859579.16954553</v>
      </c>
      <c r="AD15" s="2">
        <v>44408511.309935078</v>
      </c>
      <c r="AE15" s="2">
        <v>81.958000428694845</v>
      </c>
      <c r="AF15" s="2">
        <v>5.6639109930591208E-70</v>
      </c>
    </row>
    <row r="16" spans="1:34" x14ac:dyDescent="0.35">
      <c r="A16" s="1">
        <v>40930</v>
      </c>
      <c r="B16">
        <v>5299</v>
      </c>
      <c r="C16" s="23">
        <v>17.100000000000001</v>
      </c>
      <c r="D16">
        <v>4396.6000000000004</v>
      </c>
      <c r="E16">
        <v>4625</v>
      </c>
      <c r="F16">
        <v>0</v>
      </c>
      <c r="G16">
        <v>5661</v>
      </c>
      <c r="H16">
        <v>0</v>
      </c>
      <c r="I16">
        <f>IF(AND(M16=0,F16=0,H16=0,J16=0,P16=0,K16=0),1,0)</f>
        <v>1</v>
      </c>
      <c r="J16">
        <v>0</v>
      </c>
      <c r="K16">
        <v>0</v>
      </c>
      <c r="L16">
        <v>4646</v>
      </c>
      <c r="M16">
        <v>0</v>
      </c>
      <c r="N16">
        <v>0.45794121064250032</v>
      </c>
      <c r="O16">
        <v>1</v>
      </c>
      <c r="P16">
        <v>0</v>
      </c>
      <c r="Q16">
        <f t="shared" si="0"/>
        <v>5629.4453867807415</v>
      </c>
      <c r="R16">
        <f>Q16-B16</f>
        <v>330.4453867807415</v>
      </c>
      <c r="S16">
        <f t="shared" si="1"/>
        <v>330.4453867807415</v>
      </c>
      <c r="T16" s="8">
        <f>S16/B16</f>
        <v>6.2359952213765148E-2</v>
      </c>
      <c r="U16">
        <v>1060</v>
      </c>
      <c r="V16">
        <f t="shared" si="2"/>
        <v>5948.016962053347</v>
      </c>
      <c r="W16">
        <f t="shared" si="3"/>
        <v>19080</v>
      </c>
      <c r="X16">
        <f t="shared" si="4"/>
        <v>330.4453867807415</v>
      </c>
      <c r="Y16">
        <f t="shared" si="5"/>
        <v>109194.15364467385</v>
      </c>
      <c r="AA16" s="2" t="s">
        <v>30</v>
      </c>
      <c r="AB16" s="2">
        <v>351</v>
      </c>
      <c r="AC16" s="2">
        <v>190187503.21206972</v>
      </c>
      <c r="AD16" s="2">
        <v>541844.73849592509</v>
      </c>
      <c r="AE16" s="2"/>
      <c r="AF16" s="2"/>
    </row>
    <row r="17" spans="1:35" ht="15" thickBot="1" x14ac:dyDescent="0.4">
      <c r="A17" s="1">
        <v>40931</v>
      </c>
      <c r="B17">
        <v>3587</v>
      </c>
      <c r="C17" s="23">
        <v>17.899999999999999</v>
      </c>
      <c r="D17">
        <v>4700</v>
      </c>
      <c r="E17">
        <v>3706</v>
      </c>
      <c r="F17">
        <v>0</v>
      </c>
      <c r="G17">
        <v>5299</v>
      </c>
      <c r="H17">
        <v>0</v>
      </c>
      <c r="I17">
        <f>IF(AND(M17=0,F17=0,H17=0,J17=0,P17=0,K17=0),1,0)</f>
        <v>0</v>
      </c>
      <c r="J17">
        <v>1</v>
      </c>
      <c r="K17">
        <v>0</v>
      </c>
      <c r="L17">
        <v>5112</v>
      </c>
      <c r="M17">
        <v>0</v>
      </c>
      <c r="N17">
        <v>0.30109213430928317</v>
      </c>
      <c r="O17">
        <v>0</v>
      </c>
      <c r="P17">
        <v>0</v>
      </c>
      <c r="Q17">
        <f t="shared" si="0"/>
        <v>4313.2363558277984</v>
      </c>
      <c r="R17">
        <f>Q17-B17</f>
        <v>726.23635582779843</v>
      </c>
      <c r="S17">
        <f t="shared" si="1"/>
        <v>726.23635582779843</v>
      </c>
      <c r="T17" s="8">
        <f>S17/B17</f>
        <v>0.20246343903757971</v>
      </c>
      <c r="U17">
        <v>1593</v>
      </c>
      <c r="V17">
        <f t="shared" si="2"/>
        <v>13072.254404900372</v>
      </c>
      <c r="W17">
        <f t="shared" si="3"/>
        <v>28674</v>
      </c>
      <c r="X17">
        <f t="shared" si="4"/>
        <v>726.23635582779843</v>
      </c>
      <c r="Y17">
        <f t="shared" si="5"/>
        <v>527419.24452604062</v>
      </c>
      <c r="AA17" s="3" t="s">
        <v>31</v>
      </c>
      <c r="AB17" s="3">
        <v>358</v>
      </c>
      <c r="AC17" s="3">
        <v>501047082.38161528</v>
      </c>
      <c r="AD17" s="3"/>
      <c r="AE17" s="3"/>
      <c r="AF17" s="3"/>
    </row>
    <row r="18" spans="1:35" ht="15" thickBot="1" x14ac:dyDescent="0.4">
      <c r="A18" s="1">
        <v>40932</v>
      </c>
      <c r="B18">
        <v>3742</v>
      </c>
      <c r="C18" s="23">
        <v>17.8</v>
      </c>
      <c r="D18">
        <v>4564.8</v>
      </c>
      <c r="E18">
        <v>3782</v>
      </c>
      <c r="F18">
        <v>0</v>
      </c>
      <c r="G18">
        <v>3587</v>
      </c>
      <c r="H18">
        <v>0</v>
      </c>
      <c r="I18">
        <f>IF(AND(M18=0,F18=0,H18=0,J18=0,P18=0,K18=0),1,0)</f>
        <v>0</v>
      </c>
      <c r="J18">
        <v>0</v>
      </c>
      <c r="K18">
        <v>0</v>
      </c>
      <c r="L18">
        <v>4849</v>
      </c>
      <c r="M18">
        <v>1</v>
      </c>
      <c r="N18">
        <v>0.51800859765307306</v>
      </c>
      <c r="O18">
        <v>0</v>
      </c>
      <c r="P18">
        <v>0</v>
      </c>
      <c r="Q18">
        <f t="shared" si="0"/>
        <v>4519.8095664438879</v>
      </c>
      <c r="R18">
        <f>Q18-B18</f>
        <v>777.80956644388789</v>
      </c>
      <c r="S18">
        <f t="shared" si="1"/>
        <v>777.80956644388789</v>
      </c>
      <c r="T18" s="8">
        <f>S18/B18</f>
        <v>0.20785931759590803</v>
      </c>
      <c r="U18">
        <v>1361</v>
      </c>
      <c r="V18">
        <f t="shared" si="2"/>
        <v>14000.572195989982</v>
      </c>
      <c r="W18">
        <f t="shared" si="3"/>
        <v>24498</v>
      </c>
      <c r="X18">
        <f t="shared" si="4"/>
        <v>777.80956644388789</v>
      </c>
      <c r="Y18">
        <f t="shared" si="5"/>
        <v>604987.72165162885</v>
      </c>
    </row>
    <row r="19" spans="1:35" x14ac:dyDescent="0.35">
      <c r="A19" s="1">
        <v>40933</v>
      </c>
      <c r="B19">
        <v>3516</v>
      </c>
      <c r="C19" s="23">
        <v>17.2</v>
      </c>
      <c r="D19">
        <v>4533</v>
      </c>
      <c r="E19">
        <v>4263</v>
      </c>
      <c r="F19">
        <v>1</v>
      </c>
      <c r="G19">
        <v>3742</v>
      </c>
      <c r="H19">
        <v>0</v>
      </c>
      <c r="I19">
        <f>IF(AND(M19=0,F19=0,H19=0,J19=0,P19=0,K19=0),1,0)</f>
        <v>0</v>
      </c>
      <c r="J19">
        <v>0</v>
      </c>
      <c r="K19">
        <v>0</v>
      </c>
      <c r="L19">
        <v>4209.333333333333</v>
      </c>
      <c r="M19">
        <v>0</v>
      </c>
      <c r="N19">
        <v>0.47374230277680957</v>
      </c>
      <c r="O19">
        <v>0</v>
      </c>
      <c r="P19">
        <v>0</v>
      </c>
      <c r="Q19">
        <f t="shared" si="0"/>
        <v>4226.4358649590304</v>
      </c>
      <c r="R19">
        <f>Q19-B19</f>
        <v>710.43586495903037</v>
      </c>
      <c r="S19">
        <f t="shared" si="1"/>
        <v>710.43586495903037</v>
      </c>
      <c r="T19" s="8">
        <f>S19/B19</f>
        <v>0.20205798207025893</v>
      </c>
      <c r="U19">
        <v>1881</v>
      </c>
      <c r="V19">
        <f t="shared" si="2"/>
        <v>12787.845569262547</v>
      </c>
      <c r="W19">
        <f t="shared" si="3"/>
        <v>33858</v>
      </c>
      <c r="X19">
        <f t="shared" si="4"/>
        <v>710.43586495903037</v>
      </c>
      <c r="Y19">
        <f t="shared" si="5"/>
        <v>504719.11822008563</v>
      </c>
      <c r="AA19" s="4"/>
      <c r="AB19" s="4" t="s">
        <v>38</v>
      </c>
      <c r="AC19" s="4" t="s">
        <v>6</v>
      </c>
      <c r="AD19" s="4" t="s">
        <v>39</v>
      </c>
      <c r="AE19" s="4" t="s">
        <v>40</v>
      </c>
      <c r="AF19" s="4" t="s">
        <v>41</v>
      </c>
      <c r="AG19" s="4" t="s">
        <v>42</v>
      </c>
      <c r="AH19" s="4" t="s">
        <v>43</v>
      </c>
      <c r="AI19" s="4" t="s">
        <v>44</v>
      </c>
    </row>
    <row r="20" spans="1:35" x14ac:dyDescent="0.35">
      <c r="A20" s="1">
        <v>40934</v>
      </c>
      <c r="B20">
        <v>3657</v>
      </c>
      <c r="C20" s="23">
        <v>17.3</v>
      </c>
      <c r="D20">
        <v>4361</v>
      </c>
      <c r="E20">
        <v>3901</v>
      </c>
      <c r="F20">
        <v>0</v>
      </c>
      <c r="G20">
        <v>3516</v>
      </c>
      <c r="H20">
        <v>0</v>
      </c>
      <c r="I20">
        <f>IF(AND(M20=0,F20=0,H20=0,J20=0,P20=0,K20=0),1,0)</f>
        <v>0</v>
      </c>
      <c r="J20">
        <v>0</v>
      </c>
      <c r="K20">
        <v>0</v>
      </c>
      <c r="L20">
        <v>3615</v>
      </c>
      <c r="M20">
        <v>0</v>
      </c>
      <c r="N20">
        <v>0.51638201463924716</v>
      </c>
      <c r="O20">
        <v>0</v>
      </c>
      <c r="P20">
        <v>1</v>
      </c>
      <c r="Q20">
        <f t="shared" si="0"/>
        <v>4451.5497060321159</v>
      </c>
      <c r="R20">
        <f>Q20-B20</f>
        <v>794.54970603211586</v>
      </c>
      <c r="S20">
        <f t="shared" si="1"/>
        <v>794.54970603211586</v>
      </c>
      <c r="T20" s="8">
        <f>S20/B20</f>
        <v>0.2172681722811364</v>
      </c>
      <c r="U20">
        <v>1534</v>
      </c>
      <c r="V20">
        <f t="shared" si="2"/>
        <v>14301.894708578086</v>
      </c>
      <c r="W20">
        <f t="shared" si="3"/>
        <v>27612</v>
      </c>
      <c r="X20">
        <f t="shared" si="4"/>
        <v>794.54970603211586</v>
      </c>
      <c r="Y20">
        <f t="shared" si="5"/>
        <v>631309.23535572179</v>
      </c>
      <c r="AA20" s="2" t="s">
        <v>32</v>
      </c>
      <c r="AB20" s="2">
        <v>595.99826331337772</v>
      </c>
      <c r="AC20" s="2">
        <v>222.64162026020048</v>
      </c>
      <c r="AD20" s="2">
        <v>2.6769400196460871</v>
      </c>
      <c r="AE20" s="2">
        <v>7.7785754562625454E-3</v>
      </c>
      <c r="AF20" s="2">
        <v>158.11884498443527</v>
      </c>
      <c r="AG20" s="2">
        <v>1033.8776816423201</v>
      </c>
      <c r="AH20" s="2">
        <v>158.11884498443527</v>
      </c>
      <c r="AI20" s="2">
        <v>1033.8776816423201</v>
      </c>
    </row>
    <row r="21" spans="1:35" x14ac:dyDescent="0.35">
      <c r="A21" s="1">
        <v>40935</v>
      </c>
      <c r="B21">
        <v>4107</v>
      </c>
      <c r="C21" s="23">
        <v>17.8</v>
      </c>
      <c r="D21">
        <v>3960.2</v>
      </c>
      <c r="E21">
        <v>4376</v>
      </c>
      <c r="F21">
        <v>0</v>
      </c>
      <c r="G21">
        <v>3657</v>
      </c>
      <c r="H21">
        <v>0</v>
      </c>
      <c r="I21">
        <f>IF(AND(M21=0,F21=0,H21=0,J21=0,P21=0,K21=0),1,0)</f>
        <v>0</v>
      </c>
      <c r="J21">
        <v>0</v>
      </c>
      <c r="K21">
        <v>1</v>
      </c>
      <c r="L21">
        <v>3638.3333333333335</v>
      </c>
      <c r="M21">
        <v>0</v>
      </c>
      <c r="N21">
        <v>0.55228302544440566</v>
      </c>
      <c r="O21">
        <v>0</v>
      </c>
      <c r="P21">
        <v>0</v>
      </c>
      <c r="Q21">
        <f t="shared" si="0"/>
        <v>4472.6307509367125</v>
      </c>
      <c r="R21">
        <f>Q21-B21</f>
        <v>365.6307509367125</v>
      </c>
      <c r="S21">
        <f t="shared" si="1"/>
        <v>365.6307509367125</v>
      </c>
      <c r="T21" s="8">
        <f>S21/B21</f>
        <v>8.9026235923231681E-2</v>
      </c>
      <c r="U21">
        <v>1444</v>
      </c>
      <c r="V21">
        <f t="shared" si="2"/>
        <v>6581.353516860825</v>
      </c>
      <c r="W21">
        <f t="shared" si="3"/>
        <v>25992</v>
      </c>
      <c r="X21">
        <f t="shared" si="4"/>
        <v>365.6307509367125</v>
      </c>
      <c r="Y21">
        <f t="shared" si="5"/>
        <v>133685.84603054429</v>
      </c>
      <c r="AA21" s="2" t="s">
        <v>154</v>
      </c>
      <c r="AB21" s="2">
        <v>0.34408477809413518</v>
      </c>
      <c r="AC21" s="2">
        <v>7.8050125473508244E-2</v>
      </c>
      <c r="AD21" s="2">
        <v>4.4085102491081116</v>
      </c>
      <c r="AE21" s="2">
        <v>1.3853698630774113E-5</v>
      </c>
      <c r="AF21" s="2">
        <v>0.19058004028770548</v>
      </c>
      <c r="AG21" s="2">
        <v>0.49758951590056488</v>
      </c>
      <c r="AH21" s="2">
        <v>0.19058004028770548</v>
      </c>
      <c r="AI21" s="2">
        <v>0.49758951590056488</v>
      </c>
    </row>
    <row r="22" spans="1:35" x14ac:dyDescent="0.35">
      <c r="A22" s="1">
        <v>40936</v>
      </c>
      <c r="B22">
        <v>5166</v>
      </c>
      <c r="C22" s="23">
        <v>17.8</v>
      </c>
      <c r="D22">
        <v>3721.8</v>
      </c>
      <c r="E22">
        <v>5661</v>
      </c>
      <c r="F22">
        <v>0</v>
      </c>
      <c r="G22">
        <v>4107</v>
      </c>
      <c r="H22">
        <v>1</v>
      </c>
      <c r="I22">
        <f>IF(AND(M22=0,F22=0,H22=0,J22=0,P22=0,K22=0),1,0)</f>
        <v>0</v>
      </c>
      <c r="J22">
        <v>0</v>
      </c>
      <c r="K22">
        <v>0</v>
      </c>
      <c r="L22">
        <v>3760</v>
      </c>
      <c r="M22">
        <v>0</v>
      </c>
      <c r="N22">
        <v>0.62303938654583479</v>
      </c>
      <c r="O22">
        <v>1</v>
      </c>
      <c r="P22">
        <v>0</v>
      </c>
      <c r="Q22">
        <f t="shared" si="0"/>
        <v>5301.3981339244619</v>
      </c>
      <c r="R22">
        <f>Q22-B22</f>
        <v>135.39813392446194</v>
      </c>
      <c r="S22">
        <f t="shared" si="1"/>
        <v>135.39813392446194</v>
      </c>
      <c r="T22" s="8">
        <f>S22/B22</f>
        <v>2.6209472304386749E-2</v>
      </c>
      <c r="U22">
        <v>1173</v>
      </c>
      <c r="V22">
        <f t="shared" si="2"/>
        <v>2437.166410640315</v>
      </c>
      <c r="W22">
        <f t="shared" si="3"/>
        <v>21114</v>
      </c>
      <c r="X22">
        <f t="shared" si="4"/>
        <v>135.39813392446194</v>
      </c>
      <c r="Y22">
        <f t="shared" si="5"/>
        <v>18332.654670226533</v>
      </c>
      <c r="AA22" s="2" t="s">
        <v>21</v>
      </c>
      <c r="AB22" s="2">
        <v>0.23243738823516658</v>
      </c>
      <c r="AC22" s="2">
        <v>4.824617480844904E-2</v>
      </c>
      <c r="AD22" s="2">
        <v>4.8177371399496174</v>
      </c>
      <c r="AE22" s="2">
        <v>2.1640731773577611E-6</v>
      </c>
      <c r="AF22" s="2">
        <v>0.13754943809794493</v>
      </c>
      <c r="AG22" s="2">
        <v>0.3273253383723882</v>
      </c>
      <c r="AH22" s="2">
        <v>0.13754943809794493</v>
      </c>
      <c r="AI22" s="2">
        <v>0.3273253383723882</v>
      </c>
    </row>
    <row r="23" spans="1:35" x14ac:dyDescent="0.35">
      <c r="A23" s="1">
        <v>40937</v>
      </c>
      <c r="B23">
        <v>5031</v>
      </c>
      <c r="C23" s="23">
        <v>18.600000000000001</v>
      </c>
      <c r="D23">
        <v>4037.6</v>
      </c>
      <c r="E23">
        <v>5299</v>
      </c>
      <c r="F23">
        <v>0</v>
      </c>
      <c r="G23">
        <v>5166</v>
      </c>
      <c r="H23">
        <v>0</v>
      </c>
      <c r="I23">
        <f>IF(AND(M23=0,F23=0,H23=0,J23=0,P23=0,K23=0),1,0)</f>
        <v>1</v>
      </c>
      <c r="J23">
        <v>0</v>
      </c>
      <c r="K23">
        <v>0</v>
      </c>
      <c r="L23">
        <v>4310</v>
      </c>
      <c r="M23">
        <v>0</v>
      </c>
      <c r="N23">
        <v>0.4843150923666783</v>
      </c>
      <c r="O23">
        <v>1</v>
      </c>
      <c r="P23">
        <v>0</v>
      </c>
      <c r="Q23">
        <f t="shared" si="0"/>
        <v>5499.4113203024062</v>
      </c>
      <c r="R23">
        <f>Q23-B23</f>
        <v>468.41132030240624</v>
      </c>
      <c r="S23">
        <f t="shared" si="1"/>
        <v>468.41132030240624</v>
      </c>
      <c r="T23" s="8">
        <f>S23/B23</f>
        <v>9.3105012980005217E-2</v>
      </c>
      <c r="U23">
        <v>1311</v>
      </c>
      <c r="V23">
        <f t="shared" si="2"/>
        <v>8431.4037654433123</v>
      </c>
      <c r="W23">
        <f t="shared" si="3"/>
        <v>23598</v>
      </c>
      <c r="X23">
        <f t="shared" si="4"/>
        <v>468.41132030240624</v>
      </c>
      <c r="Y23">
        <f t="shared" si="5"/>
        <v>219409.16498744342</v>
      </c>
      <c r="AA23" s="2" t="s">
        <v>17</v>
      </c>
      <c r="AB23" s="2">
        <v>-364.62658142292435</v>
      </c>
      <c r="AC23" s="2">
        <v>121.35311719691464</v>
      </c>
      <c r="AD23" s="2">
        <v>-3.0046742089967085</v>
      </c>
      <c r="AE23" s="2">
        <v>2.8497503916395947E-3</v>
      </c>
      <c r="AF23" s="2">
        <v>-603.29728597711653</v>
      </c>
      <c r="AG23" s="2">
        <v>-125.95587686873213</v>
      </c>
      <c r="AH23" s="2">
        <v>-603.29728597711653</v>
      </c>
      <c r="AI23" s="2">
        <v>-125.95587686873213</v>
      </c>
    </row>
    <row r="24" spans="1:35" x14ac:dyDescent="0.35">
      <c r="A24" s="1">
        <v>40938</v>
      </c>
      <c r="B24">
        <v>3241</v>
      </c>
      <c r="C24" s="23">
        <v>27.5</v>
      </c>
      <c r="D24">
        <v>4295.3999999999996</v>
      </c>
      <c r="E24">
        <v>3587</v>
      </c>
      <c r="F24">
        <v>0</v>
      </c>
      <c r="G24">
        <v>5031</v>
      </c>
      <c r="H24">
        <v>0</v>
      </c>
      <c r="I24">
        <f>IF(AND(M24=0,F24=0,H24=0,J24=0,P24=0,K24=0),1,0)</f>
        <v>0</v>
      </c>
      <c r="J24">
        <v>1</v>
      </c>
      <c r="K24">
        <v>0</v>
      </c>
      <c r="L24">
        <v>4768</v>
      </c>
      <c r="M24">
        <v>0</v>
      </c>
      <c r="N24">
        <v>0.29202974323225284</v>
      </c>
      <c r="O24">
        <v>0</v>
      </c>
      <c r="P24">
        <v>0</v>
      </c>
      <c r="Q24">
        <f t="shared" si="0"/>
        <v>4046.0384298940194</v>
      </c>
      <c r="R24">
        <f>Q24-B24</f>
        <v>805.03842989401937</v>
      </c>
      <c r="S24">
        <f t="shared" si="1"/>
        <v>805.03842989401937</v>
      </c>
      <c r="T24" s="8">
        <f>S24/B24</f>
        <v>0.24839198700833673</v>
      </c>
      <c r="U24">
        <v>1942</v>
      </c>
      <c r="V24">
        <f t="shared" si="2"/>
        <v>14490.691738092348</v>
      </c>
      <c r="W24">
        <f t="shared" si="3"/>
        <v>34956</v>
      </c>
      <c r="X24">
        <f t="shared" si="4"/>
        <v>805.03842989401937</v>
      </c>
      <c r="Y24">
        <f t="shared" si="5"/>
        <v>648086.87360622792</v>
      </c>
      <c r="AA24" s="2" t="s">
        <v>53</v>
      </c>
      <c r="AB24" s="2">
        <v>0.3161492847459092</v>
      </c>
      <c r="AC24" s="2">
        <v>5.8570324791509198E-2</v>
      </c>
      <c r="AD24" s="2">
        <v>5.3977724363198449</v>
      </c>
      <c r="AE24" s="2">
        <v>1.2448341974479499E-7</v>
      </c>
      <c r="AF24" s="2">
        <v>0.20095635845894619</v>
      </c>
      <c r="AG24" s="2">
        <v>0.43134221103287218</v>
      </c>
      <c r="AH24" s="2">
        <v>0.20095635845894619</v>
      </c>
      <c r="AI24" s="2">
        <v>0.43134221103287218</v>
      </c>
    </row>
    <row r="25" spans="1:35" x14ac:dyDescent="0.35">
      <c r="A25" s="1">
        <v>40939</v>
      </c>
      <c r="B25">
        <v>3794</v>
      </c>
      <c r="C25" s="23">
        <v>27</v>
      </c>
      <c r="D25">
        <v>4240.3999999999996</v>
      </c>
      <c r="E25">
        <v>3742</v>
      </c>
      <c r="F25">
        <v>0</v>
      </c>
      <c r="G25">
        <v>3241</v>
      </c>
      <c r="H25">
        <v>0</v>
      </c>
      <c r="I25">
        <f>IF(AND(M25=0,F25=0,H25=0,J25=0,P25=0,K25=0),1,0)</f>
        <v>0</v>
      </c>
      <c r="J25">
        <v>0</v>
      </c>
      <c r="K25">
        <v>0</v>
      </c>
      <c r="L25">
        <v>4479.333333333333</v>
      </c>
      <c r="M25">
        <v>1</v>
      </c>
      <c r="N25">
        <v>0.5642500290461252</v>
      </c>
      <c r="O25">
        <v>0</v>
      </c>
      <c r="P25">
        <v>0</v>
      </c>
      <c r="Q25">
        <f t="shared" si="0"/>
        <v>4274.8846627380035</v>
      </c>
      <c r="R25">
        <f>Q25-B25</f>
        <v>480.8846627380035</v>
      </c>
      <c r="S25">
        <f t="shared" si="1"/>
        <v>480.8846627380035</v>
      </c>
      <c r="T25" s="8">
        <f>S25/B25</f>
        <v>0.12674872502319545</v>
      </c>
      <c r="U25">
        <v>1287</v>
      </c>
      <c r="V25">
        <f t="shared" si="2"/>
        <v>8655.923929284063</v>
      </c>
      <c r="W25">
        <f t="shared" si="3"/>
        <v>23166</v>
      </c>
      <c r="X25">
        <f t="shared" si="4"/>
        <v>480.8846627380035</v>
      </c>
      <c r="Y25">
        <f t="shared" si="5"/>
        <v>231250.05885664336</v>
      </c>
      <c r="AA25" s="2" t="s">
        <v>20</v>
      </c>
      <c r="AB25" s="2">
        <v>476.62876832875298</v>
      </c>
      <c r="AC25" s="2">
        <v>135.6729094722418</v>
      </c>
      <c r="AD25" s="2">
        <v>3.5130725078632561</v>
      </c>
      <c r="AE25" s="2">
        <v>5.0086508434382909E-4</v>
      </c>
      <c r="AF25" s="2">
        <v>209.7946758833686</v>
      </c>
      <c r="AG25" s="2">
        <v>743.46286077413743</v>
      </c>
      <c r="AH25" s="2">
        <v>209.7946758833686</v>
      </c>
      <c r="AI25" s="2">
        <v>743.46286077413743</v>
      </c>
    </row>
    <row r="26" spans="1:35" x14ac:dyDescent="0.35">
      <c r="A26" s="1">
        <v>40940</v>
      </c>
      <c r="B26">
        <v>3987</v>
      </c>
      <c r="C26" s="23">
        <v>18.2</v>
      </c>
      <c r="D26">
        <v>4267.8</v>
      </c>
      <c r="E26">
        <v>3516</v>
      </c>
      <c r="F26">
        <v>1</v>
      </c>
      <c r="G26">
        <v>3794</v>
      </c>
      <c r="H26">
        <v>0</v>
      </c>
      <c r="I26">
        <f>IF(AND(M26=0,F26=0,H26=0,J26=0,P26=0,K26=0),1,0)</f>
        <v>0</v>
      </c>
      <c r="J26">
        <v>0</v>
      </c>
      <c r="K26">
        <v>0</v>
      </c>
      <c r="L26">
        <v>4022</v>
      </c>
      <c r="M26">
        <v>0</v>
      </c>
      <c r="N26">
        <v>0.52242360869060067</v>
      </c>
      <c r="O26">
        <v>0</v>
      </c>
      <c r="P26">
        <v>0</v>
      </c>
      <c r="Q26">
        <f t="shared" si="0"/>
        <v>3961.7908035868863</v>
      </c>
      <c r="R26">
        <f>Q26-B26</f>
        <v>-25.209196413113659</v>
      </c>
      <c r="S26">
        <f t="shared" si="1"/>
        <v>25.209196413113659</v>
      </c>
      <c r="T26" s="8">
        <f>S26/B26</f>
        <v>6.3228483604498772E-3</v>
      </c>
      <c r="U26">
        <v>949</v>
      </c>
      <c r="V26">
        <f t="shared" si="2"/>
        <v>1815.0621417441835</v>
      </c>
      <c r="W26">
        <f t="shared" si="3"/>
        <v>17082</v>
      </c>
      <c r="X26">
        <f t="shared" si="4"/>
        <v>-50.418392826227318</v>
      </c>
      <c r="Y26">
        <f t="shared" si="5"/>
        <v>2542.0143351797701</v>
      </c>
      <c r="AA26" s="2" t="s">
        <v>152</v>
      </c>
      <c r="AB26" s="2">
        <v>270.24753951554305</v>
      </c>
      <c r="AC26" s="2">
        <v>137.51174301319369</v>
      </c>
      <c r="AD26" s="2">
        <v>1.9652688097307727</v>
      </c>
      <c r="AE26" s="2">
        <v>5.0171330046316007E-2</v>
      </c>
      <c r="AF26" s="2">
        <v>-0.20307063383012292</v>
      </c>
      <c r="AG26" s="2">
        <v>540.69814966491617</v>
      </c>
      <c r="AH26" s="2">
        <v>-0.20307063383012292</v>
      </c>
      <c r="AI26" s="2">
        <v>540.69814966491617</v>
      </c>
    </row>
    <row r="27" spans="1:35" ht="15" thickBot="1" x14ac:dyDescent="0.4">
      <c r="A27" s="1">
        <v>40941</v>
      </c>
      <c r="B27">
        <v>3841</v>
      </c>
      <c r="C27" s="23">
        <v>19.100000000000001</v>
      </c>
      <c r="D27">
        <v>4243.8</v>
      </c>
      <c r="E27">
        <v>3657</v>
      </c>
      <c r="F27">
        <v>0</v>
      </c>
      <c r="G27">
        <v>3987</v>
      </c>
      <c r="H27">
        <v>0</v>
      </c>
      <c r="I27">
        <f>IF(AND(M27=0,F27=0,H27=0,J27=0,P27=0,K27=0),1,0)</f>
        <v>0</v>
      </c>
      <c r="J27">
        <v>0</v>
      </c>
      <c r="K27">
        <v>0</v>
      </c>
      <c r="L27">
        <v>3674</v>
      </c>
      <c r="M27">
        <v>0</v>
      </c>
      <c r="N27">
        <v>0.48303706285581505</v>
      </c>
      <c r="O27">
        <v>0</v>
      </c>
      <c r="P27">
        <v>1</v>
      </c>
      <c r="Q27">
        <f t="shared" si="0"/>
        <v>4508.1290696234</v>
      </c>
      <c r="R27">
        <f>Q27-B27</f>
        <v>667.12906962340003</v>
      </c>
      <c r="S27">
        <f t="shared" si="1"/>
        <v>667.12906962340003</v>
      </c>
      <c r="T27" s="8">
        <f>S27/B27</f>
        <v>0.17368629774105701</v>
      </c>
      <c r="U27">
        <v>1223</v>
      </c>
      <c r="V27">
        <f t="shared" si="2"/>
        <v>12008.323253221201</v>
      </c>
      <c r="W27">
        <f t="shared" si="3"/>
        <v>22014</v>
      </c>
      <c r="X27">
        <f t="shared" si="4"/>
        <v>667.12906962340003</v>
      </c>
      <c r="Y27">
        <f t="shared" si="5"/>
        <v>445061.19553658331</v>
      </c>
      <c r="AA27" s="3" t="s">
        <v>15</v>
      </c>
      <c r="AB27" s="3">
        <v>-844.78672581760452</v>
      </c>
      <c r="AC27" s="3">
        <v>135.46360955658568</v>
      </c>
      <c r="AD27" s="3">
        <v>-6.2362632191985208</v>
      </c>
      <c r="AE27" s="3">
        <v>1.2880131600542817E-9</v>
      </c>
      <c r="AF27" s="3">
        <v>-1111.2091785829655</v>
      </c>
      <c r="AG27" s="3">
        <v>-578.36427305224356</v>
      </c>
      <c r="AH27" s="3">
        <v>-1111.2091785829655</v>
      </c>
      <c r="AI27" s="3">
        <v>-578.36427305224356</v>
      </c>
    </row>
    <row r="28" spans="1:35" x14ac:dyDescent="0.35">
      <c r="A28" s="1">
        <v>40942</v>
      </c>
      <c r="B28">
        <v>4489</v>
      </c>
      <c r="C28" s="23">
        <v>20.2</v>
      </c>
      <c r="D28">
        <v>3978.8</v>
      </c>
      <c r="E28">
        <v>4107</v>
      </c>
      <c r="F28">
        <v>0</v>
      </c>
      <c r="G28">
        <v>3841</v>
      </c>
      <c r="H28">
        <v>0</v>
      </c>
      <c r="I28">
        <f>IF(AND(M28=0,F28=0,H28=0,J28=0,P28=0,K28=0),1,0)</f>
        <v>0</v>
      </c>
      <c r="J28">
        <v>0</v>
      </c>
      <c r="K28">
        <v>1</v>
      </c>
      <c r="L28">
        <v>3874</v>
      </c>
      <c r="M28">
        <v>0</v>
      </c>
      <c r="N28">
        <v>0.57528755663994424</v>
      </c>
      <c r="O28">
        <v>0</v>
      </c>
      <c r="P28">
        <v>0</v>
      </c>
      <c r="Q28">
        <f t="shared" si="0"/>
        <v>4474.7601880970506</v>
      </c>
      <c r="R28">
        <f>Q28-B28</f>
        <v>-14.239811902949441</v>
      </c>
      <c r="S28">
        <f t="shared" si="1"/>
        <v>14.239811902949441</v>
      </c>
      <c r="T28" s="8">
        <f>S28/B28</f>
        <v>3.1721568061816533E-3</v>
      </c>
      <c r="U28">
        <v>988</v>
      </c>
      <c r="V28">
        <f t="shared" si="2"/>
        <v>1025.2664570123598</v>
      </c>
      <c r="W28">
        <f t="shared" si="3"/>
        <v>17784</v>
      </c>
      <c r="X28">
        <f t="shared" si="4"/>
        <v>-28.479623805898882</v>
      </c>
      <c r="Y28">
        <f t="shared" si="5"/>
        <v>811.08897212552233</v>
      </c>
    </row>
    <row r="29" spans="1:35" x14ac:dyDescent="0.35">
      <c r="A29" s="1">
        <v>40943</v>
      </c>
      <c r="B29">
        <v>5628</v>
      </c>
      <c r="C29" s="23">
        <v>20.399999999999999</v>
      </c>
      <c r="D29">
        <v>3870.4</v>
      </c>
      <c r="E29">
        <v>5166</v>
      </c>
      <c r="F29">
        <v>0</v>
      </c>
      <c r="G29">
        <v>4489</v>
      </c>
      <c r="H29">
        <v>1</v>
      </c>
      <c r="I29">
        <f>IF(AND(M29=0,F29=0,H29=0,J29=0,P29=0,K29=0),1,0)</f>
        <v>0</v>
      </c>
      <c r="J29">
        <v>0</v>
      </c>
      <c r="K29">
        <v>0</v>
      </c>
      <c r="L29">
        <v>4105.666666666667</v>
      </c>
      <c r="M29">
        <v>0</v>
      </c>
      <c r="N29">
        <v>0.63233414662484022</v>
      </c>
      <c r="O29">
        <v>1</v>
      </c>
      <c r="P29">
        <v>0</v>
      </c>
      <c r="Q29">
        <f t="shared" si="0"/>
        <v>5361.4838399291493</v>
      </c>
      <c r="R29">
        <f>Q29-B29</f>
        <v>-266.51616007085067</v>
      </c>
      <c r="S29">
        <f t="shared" si="1"/>
        <v>266.51616007085067</v>
      </c>
      <c r="T29" s="8">
        <f>S29/B29</f>
        <v>4.7355394468878938E-2</v>
      </c>
      <c r="U29">
        <v>946</v>
      </c>
      <c r="V29">
        <f t="shared" si="2"/>
        <v>19189.163525101249</v>
      </c>
      <c r="W29">
        <f t="shared" si="3"/>
        <v>17028</v>
      </c>
      <c r="X29">
        <f t="shared" si="4"/>
        <v>-533.03232014170135</v>
      </c>
      <c r="Y29">
        <f t="shared" si="5"/>
        <v>284123.45431564521</v>
      </c>
    </row>
    <row r="30" spans="1:35" x14ac:dyDescent="0.35">
      <c r="A30" s="1">
        <v>40944</v>
      </c>
      <c r="B30">
        <v>4295</v>
      </c>
      <c r="C30" s="23">
        <v>16.8</v>
      </c>
      <c r="D30">
        <v>4347.8</v>
      </c>
      <c r="E30">
        <v>5031</v>
      </c>
      <c r="F30">
        <v>0</v>
      </c>
      <c r="G30">
        <v>5628</v>
      </c>
      <c r="H30">
        <v>0</v>
      </c>
      <c r="I30">
        <f>IF(AND(M30=0,F30=0,H30=0,J30=0,P30=0,K30=0),1,0)</f>
        <v>1</v>
      </c>
      <c r="J30">
        <v>0</v>
      </c>
      <c r="K30">
        <v>0</v>
      </c>
      <c r="L30">
        <v>4652.666666666667</v>
      </c>
      <c r="M30">
        <v>0</v>
      </c>
      <c r="N30">
        <v>0.3451260601835715</v>
      </c>
      <c r="O30">
        <v>1</v>
      </c>
      <c r="P30">
        <v>0</v>
      </c>
      <c r="Q30">
        <f t="shared" si="0"/>
        <v>5701.7809554278538</v>
      </c>
      <c r="R30">
        <f>Q30-B30</f>
        <v>1406.7809554278538</v>
      </c>
      <c r="S30">
        <f t="shared" si="1"/>
        <v>1406.7809554278538</v>
      </c>
      <c r="T30" s="8">
        <f>S30/B30</f>
        <v>0.32753922128704394</v>
      </c>
      <c r="U30">
        <v>1698</v>
      </c>
      <c r="V30">
        <f t="shared" si="2"/>
        <v>25322.057197701368</v>
      </c>
      <c r="W30">
        <f t="shared" si="3"/>
        <v>30564</v>
      </c>
      <c r="X30">
        <f t="shared" si="4"/>
        <v>1406.7809554278538</v>
      </c>
      <c r="Y30">
        <f t="shared" si="5"/>
        <v>1979032.656554505</v>
      </c>
    </row>
    <row r="31" spans="1:35" x14ac:dyDescent="0.35">
      <c r="A31" s="1">
        <v>40945</v>
      </c>
      <c r="B31">
        <v>3259</v>
      </c>
      <c r="C31" s="23">
        <v>15.3</v>
      </c>
      <c r="D31">
        <v>4448</v>
      </c>
      <c r="E31">
        <v>3241</v>
      </c>
      <c r="F31">
        <v>0</v>
      </c>
      <c r="G31">
        <v>4295</v>
      </c>
      <c r="H31">
        <v>0</v>
      </c>
      <c r="I31">
        <f>IF(AND(M31=0,F31=0,H31=0,J31=0,P31=0,K31=0),1,0)</f>
        <v>0</v>
      </c>
      <c r="J31">
        <v>1</v>
      </c>
      <c r="K31">
        <v>0</v>
      </c>
      <c r="L31">
        <v>4804</v>
      </c>
      <c r="M31">
        <v>0</v>
      </c>
      <c r="N31">
        <v>0.37963285697687926</v>
      </c>
      <c r="O31">
        <v>0</v>
      </c>
      <c r="P31">
        <v>0</v>
      </c>
      <c r="Q31">
        <f t="shared" si="0"/>
        <v>3765.2533384492258</v>
      </c>
      <c r="R31">
        <f>Q31-B31</f>
        <v>506.25333844922579</v>
      </c>
      <c r="S31">
        <f t="shared" si="1"/>
        <v>506.25333844922579</v>
      </c>
      <c r="T31" s="8">
        <f>S31/B31</f>
        <v>0.15534008544008154</v>
      </c>
      <c r="U31">
        <v>1738</v>
      </c>
      <c r="V31">
        <f t="shared" si="2"/>
        <v>9112.5600920860634</v>
      </c>
      <c r="W31">
        <f t="shared" si="3"/>
        <v>31284</v>
      </c>
      <c r="X31">
        <f t="shared" si="4"/>
        <v>506.25333844922579</v>
      </c>
      <c r="Y31">
        <f t="shared" si="5"/>
        <v>256292.44269098635</v>
      </c>
    </row>
    <row r="32" spans="1:35" x14ac:dyDescent="0.35">
      <c r="A32" s="1">
        <v>40946</v>
      </c>
      <c r="B32">
        <v>3582</v>
      </c>
      <c r="C32" s="23">
        <v>15</v>
      </c>
      <c r="D32">
        <v>4302.3999999999996</v>
      </c>
      <c r="E32">
        <v>3794</v>
      </c>
      <c r="F32">
        <v>0</v>
      </c>
      <c r="G32">
        <v>3259</v>
      </c>
      <c r="H32">
        <v>0</v>
      </c>
      <c r="I32">
        <f>IF(AND(M32=0,F32=0,H32=0,J32=0,P32=0,K32=0),1,0)</f>
        <v>0</v>
      </c>
      <c r="J32">
        <v>0</v>
      </c>
      <c r="K32">
        <v>0</v>
      </c>
      <c r="L32">
        <v>4394</v>
      </c>
      <c r="M32">
        <v>1</v>
      </c>
      <c r="N32">
        <v>0.53752759381898452</v>
      </c>
      <c r="O32">
        <v>0</v>
      </c>
      <c r="P32">
        <v>0</v>
      </c>
      <c r="Q32">
        <f t="shared" si="0"/>
        <v>4316.4173835301044</v>
      </c>
      <c r="R32">
        <f>Q32-B32</f>
        <v>734.41738353010442</v>
      </c>
      <c r="S32">
        <f t="shared" si="1"/>
        <v>734.41738353010442</v>
      </c>
      <c r="T32" s="8">
        <f>S32/B32</f>
        <v>0.20502997865162045</v>
      </c>
      <c r="U32">
        <v>1186</v>
      </c>
      <c r="V32">
        <f t="shared" si="2"/>
        <v>13219.512903541879</v>
      </c>
      <c r="W32">
        <f t="shared" si="3"/>
        <v>21348</v>
      </c>
      <c r="X32">
        <f t="shared" si="4"/>
        <v>734.41738353010442</v>
      </c>
      <c r="Y32">
        <f t="shared" si="5"/>
        <v>539368.89323120448</v>
      </c>
    </row>
    <row r="33" spans="1:25" x14ac:dyDescent="0.35">
      <c r="A33" s="1">
        <v>40947</v>
      </c>
      <c r="B33">
        <v>3878</v>
      </c>
      <c r="C33" s="23">
        <v>14.3</v>
      </c>
      <c r="D33">
        <v>4250.6000000000004</v>
      </c>
      <c r="E33">
        <v>3987</v>
      </c>
      <c r="F33">
        <v>1</v>
      </c>
      <c r="G33">
        <v>3582</v>
      </c>
      <c r="H33">
        <v>0</v>
      </c>
      <c r="I33">
        <f>IF(AND(M33=0,F33=0,H33=0,J33=0,P33=0,K33=0),1,0)</f>
        <v>0</v>
      </c>
      <c r="J33">
        <v>0</v>
      </c>
      <c r="K33">
        <v>0</v>
      </c>
      <c r="L33">
        <v>3712</v>
      </c>
      <c r="M33">
        <v>0</v>
      </c>
      <c r="N33">
        <v>0.53439061229232021</v>
      </c>
      <c r="O33">
        <v>0</v>
      </c>
      <c r="P33">
        <v>0</v>
      </c>
      <c r="Q33">
        <f t="shared" si="0"/>
        <v>4001.0227906796908</v>
      </c>
      <c r="R33">
        <f>Q33-B33</f>
        <v>123.02279067969084</v>
      </c>
      <c r="S33">
        <f t="shared" si="1"/>
        <v>123.02279067969084</v>
      </c>
      <c r="T33" s="8">
        <f>S33/B33</f>
        <v>3.1723257008687687E-2</v>
      </c>
      <c r="U33">
        <v>1060</v>
      </c>
      <c r="V33">
        <f t="shared" si="2"/>
        <v>2214.4102322344352</v>
      </c>
      <c r="W33">
        <f t="shared" si="3"/>
        <v>19080</v>
      </c>
      <c r="X33">
        <f t="shared" si="4"/>
        <v>123.02279067969084</v>
      </c>
      <c r="Y33">
        <f t="shared" si="5"/>
        <v>15134.607026619027</v>
      </c>
    </row>
    <row r="34" spans="1:25" x14ac:dyDescent="0.35">
      <c r="A34" s="1">
        <v>40948</v>
      </c>
      <c r="B34">
        <v>4423</v>
      </c>
      <c r="C34" s="23">
        <v>16</v>
      </c>
      <c r="D34">
        <v>4128.3999999999996</v>
      </c>
      <c r="E34">
        <v>3841</v>
      </c>
      <c r="F34">
        <v>0</v>
      </c>
      <c r="G34">
        <v>3878</v>
      </c>
      <c r="H34">
        <v>0</v>
      </c>
      <c r="I34">
        <f>IF(AND(M34=0,F34=0,H34=0,J34=0,P34=0,K34=0),1,0)</f>
        <v>0</v>
      </c>
      <c r="J34">
        <v>0</v>
      </c>
      <c r="K34">
        <v>0</v>
      </c>
      <c r="L34">
        <v>3573</v>
      </c>
      <c r="M34">
        <v>0</v>
      </c>
      <c r="N34">
        <v>0.5633205530382247</v>
      </c>
      <c r="O34">
        <v>0</v>
      </c>
      <c r="P34">
        <v>1</v>
      </c>
      <c r="Q34">
        <f t="shared" si="0"/>
        <v>4475.1991442707567</v>
      </c>
      <c r="R34">
        <f>Q34-B34</f>
        <v>52.199144270756733</v>
      </c>
      <c r="S34">
        <f t="shared" si="1"/>
        <v>52.199144270756733</v>
      </c>
      <c r="T34" s="8">
        <f>S34/B34</f>
        <v>1.1801750909056462E-2</v>
      </c>
      <c r="U34">
        <v>570</v>
      </c>
      <c r="V34">
        <f t="shared" si="2"/>
        <v>939.58459687362119</v>
      </c>
      <c r="W34">
        <f t="shared" si="3"/>
        <v>10260</v>
      </c>
      <c r="X34">
        <f t="shared" si="4"/>
        <v>52.199144270756733</v>
      </c>
      <c r="Y34">
        <f t="shared" si="5"/>
        <v>2724.7506625992755</v>
      </c>
    </row>
    <row r="35" spans="1:25" x14ac:dyDescent="0.35">
      <c r="A35" s="1">
        <v>40949</v>
      </c>
      <c r="B35">
        <v>4431</v>
      </c>
      <c r="C35" s="23">
        <v>17.8</v>
      </c>
      <c r="D35">
        <v>3887.4</v>
      </c>
      <c r="E35">
        <v>4489</v>
      </c>
      <c r="F35">
        <v>0</v>
      </c>
      <c r="G35">
        <v>4423</v>
      </c>
      <c r="H35">
        <v>0</v>
      </c>
      <c r="I35">
        <f>IF(AND(M35=0,F35=0,H35=0,J35=0,P35=0,K35=0),1,0)</f>
        <v>0</v>
      </c>
      <c r="J35">
        <v>0</v>
      </c>
      <c r="K35">
        <v>1</v>
      </c>
      <c r="L35">
        <v>3961</v>
      </c>
      <c r="M35">
        <v>0</v>
      </c>
      <c r="N35">
        <v>0.5009294760079005</v>
      </c>
      <c r="O35">
        <v>0</v>
      </c>
      <c r="P35">
        <v>0</v>
      </c>
      <c r="Q35">
        <f t="shared" si="0"/>
        <v>4734.4202272262664</v>
      </c>
      <c r="R35">
        <f>Q35-B35</f>
        <v>303.42022722626643</v>
      </c>
      <c r="S35">
        <f t="shared" si="1"/>
        <v>303.42022722626643</v>
      </c>
      <c r="T35" s="8">
        <f>S35/B35</f>
        <v>6.8476693122605833E-2</v>
      </c>
      <c r="U35">
        <v>929</v>
      </c>
      <c r="V35">
        <f t="shared" si="2"/>
        <v>5461.5640900727958</v>
      </c>
      <c r="W35">
        <f t="shared" si="3"/>
        <v>16722</v>
      </c>
      <c r="X35">
        <f t="shared" si="4"/>
        <v>303.42022722626643</v>
      </c>
      <c r="Y35">
        <f t="shared" si="5"/>
        <v>92063.834290039158</v>
      </c>
    </row>
    <row r="36" spans="1:25" x14ac:dyDescent="0.35">
      <c r="A36" s="1">
        <v>40950</v>
      </c>
      <c r="B36">
        <v>5229</v>
      </c>
      <c r="C36" s="23">
        <v>19.899999999999999</v>
      </c>
      <c r="D36">
        <v>3914.6</v>
      </c>
      <c r="E36">
        <v>5628</v>
      </c>
      <c r="F36">
        <v>0</v>
      </c>
      <c r="G36">
        <v>4431</v>
      </c>
      <c r="H36">
        <v>1</v>
      </c>
      <c r="I36">
        <f>IF(AND(M36=0,F36=0,H36=0,J36=0,P36=0,K36=0),1,0)</f>
        <v>0</v>
      </c>
      <c r="J36">
        <v>0</v>
      </c>
      <c r="K36">
        <v>0</v>
      </c>
      <c r="L36">
        <v>4244</v>
      </c>
      <c r="M36">
        <v>0</v>
      </c>
      <c r="N36">
        <v>0.5927152317880795</v>
      </c>
      <c r="O36">
        <v>1</v>
      </c>
      <c r="P36">
        <v>0</v>
      </c>
      <c r="Q36">
        <f t="shared" si="0"/>
        <v>5472.9844364699366</v>
      </c>
      <c r="R36">
        <f>Q36-B36</f>
        <v>243.98443646993655</v>
      </c>
      <c r="S36">
        <f t="shared" si="1"/>
        <v>243.98443646993655</v>
      </c>
      <c r="T36" s="8">
        <f>S36/B36</f>
        <v>4.6659865456098022E-2</v>
      </c>
      <c r="U36">
        <v>1130</v>
      </c>
      <c r="V36">
        <f t="shared" si="2"/>
        <v>4391.719856458858</v>
      </c>
      <c r="W36">
        <f t="shared" si="3"/>
        <v>20340</v>
      </c>
      <c r="X36">
        <f t="shared" si="4"/>
        <v>243.98443646993655</v>
      </c>
      <c r="Y36">
        <f t="shared" si="5"/>
        <v>59528.405239552507</v>
      </c>
    </row>
    <row r="37" spans="1:25" x14ac:dyDescent="0.35">
      <c r="A37" s="1">
        <v>40951</v>
      </c>
      <c r="B37">
        <v>5357</v>
      </c>
      <c r="C37" s="23">
        <v>21.4</v>
      </c>
      <c r="D37">
        <v>4308.6000000000004</v>
      </c>
      <c r="E37">
        <v>4295</v>
      </c>
      <c r="F37">
        <v>0</v>
      </c>
      <c r="G37">
        <v>5229</v>
      </c>
      <c r="H37">
        <v>0</v>
      </c>
      <c r="I37">
        <f>IF(AND(M37=0,F37=0,H37=0,J37=0,P37=0,K37=0),1,0)</f>
        <v>1</v>
      </c>
      <c r="J37">
        <v>0</v>
      </c>
      <c r="K37">
        <v>0</v>
      </c>
      <c r="L37">
        <v>4694.333333333333</v>
      </c>
      <c r="M37">
        <v>0</v>
      </c>
      <c r="N37">
        <v>0.51487161612640875</v>
      </c>
      <c r="O37">
        <v>1</v>
      </c>
      <c r="P37">
        <v>0</v>
      </c>
      <c r="Q37">
        <f t="shared" si="0"/>
        <v>5368.6721911716377</v>
      </c>
      <c r="R37">
        <f>Q37-B37</f>
        <v>11.672191171637678</v>
      </c>
      <c r="S37">
        <f t="shared" si="1"/>
        <v>11.672191171637678</v>
      </c>
      <c r="T37" s="8">
        <f>S37/B37</f>
        <v>2.1788671218289485E-3</v>
      </c>
      <c r="U37">
        <v>831</v>
      </c>
      <c r="V37">
        <f t="shared" si="2"/>
        <v>210.0994410894782</v>
      </c>
      <c r="W37">
        <f t="shared" si="3"/>
        <v>14958</v>
      </c>
      <c r="X37">
        <f t="shared" si="4"/>
        <v>11.672191171637678</v>
      </c>
      <c r="Y37">
        <f t="shared" si="5"/>
        <v>136.24004674725654</v>
      </c>
    </row>
    <row r="38" spans="1:25" x14ac:dyDescent="0.35">
      <c r="A38" s="1">
        <v>40952</v>
      </c>
      <c r="B38">
        <v>4260</v>
      </c>
      <c r="C38" s="23">
        <v>21.2</v>
      </c>
      <c r="D38">
        <v>4663.6000000000004</v>
      </c>
      <c r="E38">
        <v>3259</v>
      </c>
      <c r="F38">
        <v>0</v>
      </c>
      <c r="G38">
        <v>5357</v>
      </c>
      <c r="H38">
        <v>0</v>
      </c>
      <c r="I38">
        <f>IF(AND(M38=0,F38=0,H38=0,J38=0,P38=0,K38=0),1,0)</f>
        <v>0</v>
      </c>
      <c r="J38">
        <v>1</v>
      </c>
      <c r="K38">
        <v>0</v>
      </c>
      <c r="L38">
        <v>5005.666666666667</v>
      </c>
      <c r="M38">
        <v>0</v>
      </c>
      <c r="N38">
        <v>0.37254560241663764</v>
      </c>
      <c r="O38">
        <v>0</v>
      </c>
      <c r="P38">
        <v>0</v>
      </c>
      <c r="Q38">
        <f t="shared" si="0"/>
        <v>4208.3007993407537</v>
      </c>
      <c r="R38">
        <f>Q38-B38</f>
        <v>-51.699200659246344</v>
      </c>
      <c r="S38">
        <f t="shared" si="1"/>
        <v>51.699200659246344</v>
      </c>
      <c r="T38" s="8">
        <f>S38/B38</f>
        <v>1.2135962596067217E-2</v>
      </c>
      <c r="U38">
        <v>1527</v>
      </c>
      <c r="V38">
        <f t="shared" si="2"/>
        <v>3722.3424474657368</v>
      </c>
      <c r="W38">
        <f t="shared" si="3"/>
        <v>27486</v>
      </c>
      <c r="X38">
        <f t="shared" si="4"/>
        <v>-103.39840131849269</v>
      </c>
      <c r="Y38">
        <f t="shared" si="5"/>
        <v>10691.229395220071</v>
      </c>
    </row>
    <row r="39" spans="1:25" x14ac:dyDescent="0.35">
      <c r="A39" s="1">
        <v>40953</v>
      </c>
      <c r="B39">
        <v>6659</v>
      </c>
      <c r="C39" s="23">
        <v>18.100000000000001</v>
      </c>
      <c r="D39">
        <v>4740</v>
      </c>
      <c r="E39">
        <v>3582</v>
      </c>
      <c r="F39">
        <v>0</v>
      </c>
      <c r="G39">
        <v>4260</v>
      </c>
      <c r="H39">
        <v>0</v>
      </c>
      <c r="I39">
        <f>IF(AND(M39=0,F39=0,H39=0,J39=0,P39=0,K39=0),1,0)</f>
        <v>0</v>
      </c>
      <c r="J39">
        <v>0</v>
      </c>
      <c r="K39">
        <v>0</v>
      </c>
      <c r="L39">
        <v>4948.666666666667</v>
      </c>
      <c r="M39">
        <v>1</v>
      </c>
      <c r="N39">
        <v>0.7787266178691763</v>
      </c>
      <c r="O39">
        <v>0</v>
      </c>
      <c r="P39">
        <v>0</v>
      </c>
      <c r="Q39">
        <f t="shared" si="0"/>
        <v>4761.843202954361</v>
      </c>
      <c r="R39">
        <f>Q39-B39</f>
        <v>-1897.156797045639</v>
      </c>
      <c r="S39">
        <f t="shared" si="1"/>
        <v>1897.156797045639</v>
      </c>
      <c r="T39" s="8">
        <f>S39/B39</f>
        <v>0.28490115588611487</v>
      </c>
      <c r="U39">
        <v>61</v>
      </c>
      <c r="V39">
        <f t="shared" si="2"/>
        <v>136595.289387286</v>
      </c>
      <c r="W39">
        <f t="shared" si="3"/>
        <v>1098</v>
      </c>
      <c r="X39">
        <f t="shared" si="4"/>
        <v>-3794.313594091278</v>
      </c>
      <c r="Y39">
        <f t="shared" si="5"/>
        <v>14396815.650305871</v>
      </c>
    </row>
    <row r="40" spans="1:25" x14ac:dyDescent="0.35">
      <c r="A40" s="1">
        <v>40954</v>
      </c>
      <c r="B40">
        <v>3800</v>
      </c>
      <c r="C40" s="23">
        <v>16.8</v>
      </c>
      <c r="D40">
        <v>5187.2</v>
      </c>
      <c r="E40">
        <v>3878</v>
      </c>
      <c r="F40">
        <v>1</v>
      </c>
      <c r="G40">
        <v>6659</v>
      </c>
      <c r="H40">
        <v>0</v>
      </c>
      <c r="I40">
        <f>IF(AND(M40=0,F40=0,H40=0,J40=0,P40=0,K40=0),1,0)</f>
        <v>0</v>
      </c>
      <c r="J40">
        <v>0</v>
      </c>
      <c r="K40">
        <v>0</v>
      </c>
      <c r="L40">
        <v>5425.333333333333</v>
      </c>
      <c r="M40">
        <v>0</v>
      </c>
      <c r="N40">
        <v>0.16782851167654234</v>
      </c>
      <c r="O40">
        <v>0</v>
      </c>
      <c r="P40">
        <v>0</v>
      </c>
      <c r="Q40">
        <f t="shared" si="0"/>
        <v>5357.5154499219325</v>
      </c>
      <c r="R40">
        <f>Q40-B40</f>
        <v>1557.5154499219325</v>
      </c>
      <c r="S40">
        <f t="shared" si="1"/>
        <v>1557.5154499219325</v>
      </c>
      <c r="T40" s="8">
        <f>S40/B40</f>
        <v>0.40987248682156119</v>
      </c>
      <c r="U40">
        <v>1530</v>
      </c>
      <c r="V40">
        <f t="shared" si="2"/>
        <v>28035.278098594783</v>
      </c>
      <c r="W40">
        <f t="shared" si="3"/>
        <v>27540</v>
      </c>
      <c r="X40">
        <f t="shared" si="4"/>
        <v>1557.5154499219325</v>
      </c>
      <c r="Y40">
        <f t="shared" si="5"/>
        <v>2425854.3767455197</v>
      </c>
    </row>
    <row r="41" spans="1:25" x14ac:dyDescent="0.35">
      <c r="A41" s="1">
        <v>40955</v>
      </c>
      <c r="B41">
        <v>3960</v>
      </c>
      <c r="C41" s="23">
        <v>17.600000000000001</v>
      </c>
      <c r="D41">
        <v>5061</v>
      </c>
      <c r="E41">
        <v>4423</v>
      </c>
      <c r="F41">
        <v>0</v>
      </c>
      <c r="G41">
        <v>3800</v>
      </c>
      <c r="H41">
        <v>0</v>
      </c>
      <c r="I41">
        <f>IF(AND(M41=0,F41=0,H41=0,J41=0,P41=0,K41=0),1,0)</f>
        <v>0</v>
      </c>
      <c r="J41">
        <v>0</v>
      </c>
      <c r="K41">
        <v>0</v>
      </c>
      <c r="L41">
        <v>4906.333333333333</v>
      </c>
      <c r="M41">
        <v>0</v>
      </c>
      <c r="N41">
        <v>0.51858952015801096</v>
      </c>
      <c r="O41">
        <v>0</v>
      </c>
      <c r="P41">
        <v>1</v>
      </c>
      <c r="Q41">
        <f t="shared" si="0"/>
        <v>4931.6550347367747</v>
      </c>
      <c r="R41">
        <f>Q41-B41</f>
        <v>971.65503473677472</v>
      </c>
      <c r="S41">
        <f t="shared" si="1"/>
        <v>971.65503473677472</v>
      </c>
      <c r="T41" s="8">
        <f>S41/B41</f>
        <v>0.24536743301433706</v>
      </c>
      <c r="U41">
        <v>1001</v>
      </c>
      <c r="V41">
        <f t="shared" si="2"/>
        <v>17489.790625261943</v>
      </c>
      <c r="W41">
        <f t="shared" si="3"/>
        <v>18018</v>
      </c>
      <c r="X41">
        <f t="shared" si="4"/>
        <v>971.65503473677472</v>
      </c>
      <c r="Y41">
        <f t="shared" si="5"/>
        <v>944113.50652932294</v>
      </c>
    </row>
    <row r="42" spans="1:25" x14ac:dyDescent="0.35">
      <c r="A42" s="1">
        <v>40956</v>
      </c>
      <c r="B42">
        <v>4609</v>
      </c>
      <c r="C42" s="23">
        <v>19.899999999999999</v>
      </c>
      <c r="D42">
        <v>4807.2</v>
      </c>
      <c r="E42">
        <v>4431</v>
      </c>
      <c r="F42">
        <v>0</v>
      </c>
      <c r="G42">
        <v>3960</v>
      </c>
      <c r="H42">
        <v>0</v>
      </c>
      <c r="I42">
        <f>IF(AND(M42=0,F42=0,H42=0,J42=0,P42=0,K42=0),1,0)</f>
        <v>0</v>
      </c>
      <c r="J42">
        <v>0</v>
      </c>
      <c r="K42">
        <v>1</v>
      </c>
      <c r="L42">
        <v>4806.333333333333</v>
      </c>
      <c r="M42">
        <v>0</v>
      </c>
      <c r="N42">
        <v>0.57540374114093185</v>
      </c>
      <c r="O42">
        <v>0</v>
      </c>
      <c r="P42">
        <v>0</v>
      </c>
      <c r="Q42">
        <f t="shared" si="0"/>
        <v>4896.0151519109158</v>
      </c>
      <c r="R42">
        <f>Q42-B42</f>
        <v>287.01515191091585</v>
      </c>
      <c r="S42">
        <f t="shared" si="1"/>
        <v>287.01515191091585</v>
      </c>
      <c r="T42" s="8">
        <f>S42/B42</f>
        <v>6.2272760232353189E-2</v>
      </c>
      <c r="U42">
        <v>992</v>
      </c>
      <c r="V42">
        <f t="shared" si="2"/>
        <v>5166.2727343964852</v>
      </c>
      <c r="W42">
        <f t="shared" si="3"/>
        <v>17856</v>
      </c>
      <c r="X42">
        <f t="shared" si="4"/>
        <v>287.01515191091585</v>
      </c>
      <c r="Y42">
        <f t="shared" si="5"/>
        <v>82377.697426446102</v>
      </c>
    </row>
    <row r="43" spans="1:25" x14ac:dyDescent="0.35">
      <c r="A43" s="1">
        <v>40957</v>
      </c>
      <c r="B43">
        <v>4848</v>
      </c>
      <c r="C43" s="23">
        <v>20.6</v>
      </c>
      <c r="D43">
        <v>4657.6000000000004</v>
      </c>
      <c r="E43">
        <v>5229</v>
      </c>
      <c r="F43">
        <v>0</v>
      </c>
      <c r="G43">
        <v>4609</v>
      </c>
      <c r="H43">
        <v>1</v>
      </c>
      <c r="I43">
        <f>IF(AND(M43=0,F43=0,H43=0,J43=0,P43=0,K43=0),1,0)</f>
        <v>0</v>
      </c>
      <c r="J43">
        <v>0</v>
      </c>
      <c r="K43">
        <v>0</v>
      </c>
      <c r="L43">
        <v>4123</v>
      </c>
      <c r="M43">
        <v>0</v>
      </c>
      <c r="N43">
        <v>0.52776809573602879</v>
      </c>
      <c r="O43">
        <v>1</v>
      </c>
      <c r="P43">
        <v>0</v>
      </c>
      <c r="Q43">
        <f t="shared" si="0"/>
        <v>5703.0869351186129</v>
      </c>
      <c r="R43">
        <f>Q43-B43</f>
        <v>855.08693511861293</v>
      </c>
      <c r="S43">
        <f t="shared" si="1"/>
        <v>855.08693511861293</v>
      </c>
      <c r="T43" s="8">
        <f>S43/B43</f>
        <v>0.17637931830004391</v>
      </c>
      <c r="U43">
        <v>1877</v>
      </c>
      <c r="V43">
        <f t="shared" si="2"/>
        <v>15391.564832135033</v>
      </c>
      <c r="W43">
        <f t="shared" si="3"/>
        <v>33786</v>
      </c>
      <c r="X43">
        <f t="shared" si="4"/>
        <v>855.08693511861293</v>
      </c>
      <c r="Y43">
        <f t="shared" si="5"/>
        <v>731173.66661054292</v>
      </c>
    </row>
    <row r="44" spans="1:25" x14ac:dyDescent="0.35">
      <c r="A44" s="1">
        <v>40958</v>
      </c>
      <c r="B44">
        <v>4972</v>
      </c>
      <c r="C44" s="23">
        <v>20.8</v>
      </c>
      <c r="D44">
        <v>4775.2</v>
      </c>
      <c r="E44">
        <v>5357</v>
      </c>
      <c r="F44">
        <v>0</v>
      </c>
      <c r="G44">
        <v>4848</v>
      </c>
      <c r="H44">
        <v>0</v>
      </c>
      <c r="I44">
        <f>IF(AND(M44=0,F44=0,H44=0,J44=0,P44=0,K44=0),1,0)</f>
        <v>1</v>
      </c>
      <c r="J44">
        <v>0</v>
      </c>
      <c r="K44">
        <v>0</v>
      </c>
      <c r="L44">
        <v>4472.333333333333</v>
      </c>
      <c r="M44">
        <v>0</v>
      </c>
      <c r="N44">
        <v>0.51440687812245844</v>
      </c>
      <c r="O44">
        <v>1</v>
      </c>
      <c r="P44">
        <v>0</v>
      </c>
      <c r="Q44">
        <f t="shared" si="0"/>
        <v>5673.1366677859969</v>
      </c>
      <c r="R44">
        <f>Q44-B44</f>
        <v>701.13666778599691</v>
      </c>
      <c r="S44">
        <f t="shared" si="1"/>
        <v>701.13666778599691</v>
      </c>
      <c r="T44" s="8">
        <f>S44/B44</f>
        <v>0.14101702891914661</v>
      </c>
      <c r="U44">
        <v>1273</v>
      </c>
      <c r="V44">
        <f t="shared" si="2"/>
        <v>12620.460020147944</v>
      </c>
      <c r="W44">
        <f t="shared" si="3"/>
        <v>22914</v>
      </c>
      <c r="X44">
        <f t="shared" si="4"/>
        <v>701.13666778599691</v>
      </c>
      <c r="Y44">
        <f t="shared" si="5"/>
        <v>491592.62691405142</v>
      </c>
    </row>
    <row r="45" spans="1:25" x14ac:dyDescent="0.35">
      <c r="A45" s="1">
        <v>40959</v>
      </c>
      <c r="B45">
        <v>3215</v>
      </c>
      <c r="C45" s="23">
        <v>23.7</v>
      </c>
      <c r="D45">
        <v>4437.8</v>
      </c>
      <c r="E45">
        <v>4260</v>
      </c>
      <c r="F45">
        <v>0</v>
      </c>
      <c r="G45">
        <v>4972</v>
      </c>
      <c r="H45">
        <v>0</v>
      </c>
      <c r="I45">
        <f>IF(AND(M45=0,F45=0,H45=0,J45=0,P45=0,K45=0),1,0)</f>
        <v>0</v>
      </c>
      <c r="J45">
        <v>1</v>
      </c>
      <c r="K45">
        <v>0</v>
      </c>
      <c r="L45">
        <v>4809.666666666667</v>
      </c>
      <c r="M45">
        <v>0</v>
      </c>
      <c r="N45">
        <v>0.29586383176484254</v>
      </c>
      <c r="O45">
        <v>0</v>
      </c>
      <c r="P45">
        <v>0</v>
      </c>
      <c r="Q45">
        <f t="shared" si="0"/>
        <v>4245.3746560870213</v>
      </c>
      <c r="R45">
        <f>Q45-B45</f>
        <v>1030.3746560870213</v>
      </c>
      <c r="S45">
        <f t="shared" si="1"/>
        <v>1030.3746560870213</v>
      </c>
      <c r="T45" s="8">
        <f>S45/B45</f>
        <v>0.32048978416392576</v>
      </c>
      <c r="U45">
        <v>1478</v>
      </c>
      <c r="V45">
        <f t="shared" si="2"/>
        <v>18546.743809566382</v>
      </c>
      <c r="W45">
        <f t="shared" si="3"/>
        <v>26604</v>
      </c>
      <c r="X45">
        <f t="shared" si="4"/>
        <v>1030.3746560870213</v>
      </c>
      <c r="Y45">
        <f t="shared" si="5"/>
        <v>1061671.9319064475</v>
      </c>
    </row>
    <row r="46" spans="1:25" x14ac:dyDescent="0.35">
      <c r="A46" s="1">
        <v>40960</v>
      </c>
      <c r="B46">
        <v>3789</v>
      </c>
      <c r="C46" s="23">
        <v>22.9</v>
      </c>
      <c r="D46">
        <v>4320.8</v>
      </c>
      <c r="E46">
        <v>6659</v>
      </c>
      <c r="F46">
        <v>0</v>
      </c>
      <c r="G46">
        <v>3215</v>
      </c>
      <c r="H46">
        <v>0</v>
      </c>
      <c r="I46">
        <f>IF(AND(M46=0,F46=0,H46=0,J46=0,P46=0,K46=0),1,0)</f>
        <v>0</v>
      </c>
      <c r="J46">
        <v>0</v>
      </c>
      <c r="K46">
        <v>0</v>
      </c>
      <c r="L46">
        <v>4345</v>
      </c>
      <c r="M46">
        <v>1</v>
      </c>
      <c r="N46">
        <v>0.56668990356686422</v>
      </c>
      <c r="O46">
        <v>0</v>
      </c>
      <c r="P46">
        <v>0</v>
      </c>
      <c r="Q46">
        <f t="shared" si="0"/>
        <v>5022.3826913256435</v>
      </c>
      <c r="R46">
        <f>Q46-B46</f>
        <v>1233.3826913256435</v>
      </c>
      <c r="S46">
        <f t="shared" si="1"/>
        <v>1233.3826913256435</v>
      </c>
      <c r="T46" s="8">
        <f>S46/B46</f>
        <v>0.32551667757340813</v>
      </c>
      <c r="U46">
        <v>796</v>
      </c>
      <c r="V46">
        <f t="shared" si="2"/>
        <v>22200.888443861582</v>
      </c>
      <c r="W46">
        <f t="shared" si="3"/>
        <v>14328</v>
      </c>
      <c r="X46">
        <f t="shared" si="4"/>
        <v>1233.3826913256435</v>
      </c>
      <c r="Y46">
        <f t="shared" si="5"/>
        <v>1521232.8632616876</v>
      </c>
    </row>
    <row r="47" spans="1:25" x14ac:dyDescent="0.35">
      <c r="A47" s="1">
        <v>40961</v>
      </c>
      <c r="B47">
        <v>3695</v>
      </c>
      <c r="C47" s="23">
        <v>20.7</v>
      </c>
      <c r="D47">
        <v>4286.6000000000004</v>
      </c>
      <c r="E47">
        <v>3800</v>
      </c>
      <c r="F47">
        <v>1</v>
      </c>
      <c r="G47">
        <v>3789</v>
      </c>
      <c r="H47">
        <v>0</v>
      </c>
      <c r="I47">
        <f>IF(AND(M47=0,F47=0,H47=0,J47=0,P47=0,K47=0),1,0)</f>
        <v>0</v>
      </c>
      <c r="J47">
        <v>0</v>
      </c>
      <c r="K47">
        <v>0</v>
      </c>
      <c r="L47">
        <v>3992</v>
      </c>
      <c r="M47">
        <v>0</v>
      </c>
      <c r="N47">
        <v>0.48907865690716856</v>
      </c>
      <c r="O47">
        <v>0</v>
      </c>
      <c r="P47">
        <v>0</v>
      </c>
      <c r="Q47">
        <f t="shared" si="0"/>
        <v>4037.7043026900201</v>
      </c>
      <c r="R47">
        <f>Q47-B47</f>
        <v>342.70430269002009</v>
      </c>
      <c r="S47">
        <f t="shared" si="1"/>
        <v>342.70430269002009</v>
      </c>
      <c r="T47" s="8">
        <f>S47/B47</f>
        <v>9.2748119807853885E-2</v>
      </c>
      <c r="U47">
        <v>1311</v>
      </c>
      <c r="V47">
        <f t="shared" si="2"/>
        <v>6168.6774484203615</v>
      </c>
      <c r="W47">
        <f t="shared" si="3"/>
        <v>23598</v>
      </c>
      <c r="X47">
        <f t="shared" si="4"/>
        <v>342.70430269002009</v>
      </c>
      <c r="Y47">
        <f t="shared" si="5"/>
        <v>117446.23908225291</v>
      </c>
    </row>
    <row r="48" spans="1:25" x14ac:dyDescent="0.35">
      <c r="A48" s="1">
        <v>40962</v>
      </c>
      <c r="B48">
        <v>3844</v>
      </c>
      <c r="C48" s="23">
        <v>18.8</v>
      </c>
      <c r="D48">
        <v>4103.8</v>
      </c>
      <c r="E48">
        <v>3960</v>
      </c>
      <c r="F48">
        <v>0</v>
      </c>
      <c r="G48">
        <v>3695</v>
      </c>
      <c r="H48">
        <v>0</v>
      </c>
      <c r="I48">
        <f>IF(AND(M48=0,F48=0,H48=0,J48=0,P48=0,K48=0),1,0)</f>
        <v>0</v>
      </c>
      <c r="J48">
        <v>0</v>
      </c>
      <c r="K48">
        <v>0</v>
      </c>
      <c r="L48">
        <v>3566.3333333333335</v>
      </c>
      <c r="M48">
        <v>0</v>
      </c>
      <c r="N48">
        <v>0.51731149064714765</v>
      </c>
      <c r="O48">
        <v>0</v>
      </c>
      <c r="P48">
        <v>1</v>
      </c>
      <c r="Q48">
        <f t="shared" si="0"/>
        <v>4433.8411352245093</v>
      </c>
      <c r="R48">
        <f>Q48-B48</f>
        <v>589.84113522450934</v>
      </c>
      <c r="S48">
        <f t="shared" si="1"/>
        <v>589.84113522450934</v>
      </c>
      <c r="T48" s="8">
        <f>S48/B48</f>
        <v>0.15344462414789525</v>
      </c>
      <c r="U48">
        <v>1322</v>
      </c>
      <c r="V48">
        <f t="shared" si="2"/>
        <v>10617.140434041168</v>
      </c>
      <c r="W48">
        <f t="shared" si="3"/>
        <v>23796</v>
      </c>
      <c r="X48">
        <f t="shared" si="4"/>
        <v>589.84113522450934</v>
      </c>
      <c r="Y48">
        <f t="shared" si="5"/>
        <v>347912.56480293791</v>
      </c>
    </row>
    <row r="49" spans="1:25" x14ac:dyDescent="0.35">
      <c r="A49" s="1">
        <v>40963</v>
      </c>
      <c r="B49">
        <v>4438</v>
      </c>
      <c r="C49" s="23">
        <v>17.600000000000001</v>
      </c>
      <c r="D49">
        <v>3903</v>
      </c>
      <c r="E49">
        <v>4609</v>
      </c>
      <c r="F49">
        <v>0</v>
      </c>
      <c r="G49">
        <v>3844</v>
      </c>
      <c r="H49">
        <v>0</v>
      </c>
      <c r="I49">
        <f>IF(AND(M49=0,F49=0,H49=0,J49=0,P49=0,K49=0),1,0)</f>
        <v>0</v>
      </c>
      <c r="J49">
        <v>0</v>
      </c>
      <c r="K49">
        <v>1</v>
      </c>
      <c r="L49">
        <v>3776</v>
      </c>
      <c r="M49">
        <v>0</v>
      </c>
      <c r="N49">
        <v>0.56901359358661552</v>
      </c>
      <c r="O49">
        <v>0</v>
      </c>
      <c r="P49">
        <v>0</v>
      </c>
      <c r="Q49">
        <f t="shared" si="0"/>
        <v>4573.4662081997503</v>
      </c>
      <c r="R49">
        <f>Q49-B49</f>
        <v>135.46620819975033</v>
      </c>
      <c r="S49">
        <f t="shared" si="1"/>
        <v>135.46620819975033</v>
      </c>
      <c r="T49" s="8">
        <f>S49/B49</f>
        <v>3.0524156872408816E-2</v>
      </c>
      <c r="U49">
        <v>1086</v>
      </c>
      <c r="V49">
        <f t="shared" si="2"/>
        <v>2438.3917475955059</v>
      </c>
      <c r="W49">
        <f t="shared" si="3"/>
        <v>19548</v>
      </c>
      <c r="X49">
        <f t="shared" si="4"/>
        <v>135.46620819975033</v>
      </c>
      <c r="Y49">
        <f t="shared" si="5"/>
        <v>18351.093564018101</v>
      </c>
    </row>
    <row r="50" spans="1:25" x14ac:dyDescent="0.35">
      <c r="A50" s="1">
        <v>40964</v>
      </c>
      <c r="B50">
        <v>4395</v>
      </c>
      <c r="C50" s="23">
        <v>19.100000000000001</v>
      </c>
      <c r="D50">
        <v>3796.2</v>
      </c>
      <c r="E50">
        <v>4848</v>
      </c>
      <c r="F50">
        <v>0</v>
      </c>
      <c r="G50">
        <v>4438</v>
      </c>
      <c r="H50">
        <v>1</v>
      </c>
      <c r="I50">
        <f>IF(AND(M50=0,F50=0,H50=0,J50=0,P50=0,K50=0),1,0)</f>
        <v>0</v>
      </c>
      <c r="J50">
        <v>0</v>
      </c>
      <c r="K50">
        <v>0</v>
      </c>
      <c r="L50">
        <v>3992.3333333333335</v>
      </c>
      <c r="M50">
        <v>0</v>
      </c>
      <c r="N50">
        <v>0.49500406645753459</v>
      </c>
      <c r="O50">
        <v>1</v>
      </c>
      <c r="P50">
        <v>0</v>
      </c>
      <c r="Q50">
        <f t="shared" si="0"/>
        <v>5238.0181060070054</v>
      </c>
      <c r="R50">
        <f>Q50-B50</f>
        <v>843.01810600700537</v>
      </c>
      <c r="S50">
        <f t="shared" si="1"/>
        <v>843.01810600700537</v>
      </c>
      <c r="T50" s="8">
        <f>S50/B50</f>
        <v>0.19181299340318667</v>
      </c>
      <c r="U50">
        <v>1755</v>
      </c>
      <c r="V50">
        <f t="shared" si="2"/>
        <v>15174.325908126097</v>
      </c>
      <c r="W50">
        <f t="shared" si="3"/>
        <v>31590</v>
      </c>
      <c r="X50">
        <f t="shared" si="4"/>
        <v>843.01810600700537</v>
      </c>
      <c r="Y50">
        <f t="shared" si="5"/>
        <v>710679.52705563849</v>
      </c>
    </row>
    <row r="51" spans="1:25" x14ac:dyDescent="0.35">
      <c r="A51" s="1">
        <v>40965</v>
      </c>
      <c r="B51">
        <v>4973</v>
      </c>
      <c r="C51" s="23">
        <v>21</v>
      </c>
      <c r="D51">
        <v>4032.2</v>
      </c>
      <c r="E51">
        <v>4972</v>
      </c>
      <c r="F51">
        <v>0</v>
      </c>
      <c r="G51">
        <v>4395</v>
      </c>
      <c r="H51">
        <v>0</v>
      </c>
      <c r="I51">
        <f>IF(AND(M51=0,F51=0,H51=0,J51=0,P51=0,K51=0),1,0)</f>
        <v>1</v>
      </c>
      <c r="J51">
        <v>0</v>
      </c>
      <c r="K51">
        <v>0</v>
      </c>
      <c r="L51">
        <v>4225.666666666667</v>
      </c>
      <c r="M51">
        <v>0</v>
      </c>
      <c r="N51">
        <v>0.56715464157081441</v>
      </c>
      <c r="O51">
        <v>1</v>
      </c>
      <c r="P51">
        <v>0</v>
      </c>
      <c r="Q51">
        <f t="shared" si="0"/>
        <v>5154.2469558186185</v>
      </c>
      <c r="R51">
        <f>Q51-B51</f>
        <v>181.24695581861852</v>
      </c>
      <c r="S51">
        <f t="shared" si="1"/>
        <v>181.24695581861852</v>
      </c>
      <c r="T51" s="8">
        <f>S51/B51</f>
        <v>3.6446200647218686E-2</v>
      </c>
      <c r="U51">
        <v>1259</v>
      </c>
      <c r="V51">
        <f t="shared" si="2"/>
        <v>3262.4452047351333</v>
      </c>
      <c r="W51">
        <f t="shared" si="3"/>
        <v>22662</v>
      </c>
      <c r="X51">
        <f t="shared" si="4"/>
        <v>181.24695581861852</v>
      </c>
      <c r="Y51">
        <f t="shared" si="5"/>
        <v>32850.458993516251</v>
      </c>
    </row>
    <row r="52" spans="1:25" x14ac:dyDescent="0.35">
      <c r="A52" s="1">
        <v>40966</v>
      </c>
      <c r="B52">
        <v>3390</v>
      </c>
      <c r="C52" s="23">
        <v>21.6</v>
      </c>
      <c r="D52">
        <v>4269</v>
      </c>
      <c r="E52">
        <v>3215</v>
      </c>
      <c r="F52">
        <v>0</v>
      </c>
      <c r="G52">
        <v>4973</v>
      </c>
      <c r="H52">
        <v>0</v>
      </c>
      <c r="I52">
        <f>IF(AND(M52=0,F52=0,H52=0,J52=0,P52=0,K52=0),1,0)</f>
        <v>0</v>
      </c>
      <c r="J52">
        <v>1</v>
      </c>
      <c r="K52">
        <v>0</v>
      </c>
      <c r="L52">
        <v>4602</v>
      </c>
      <c r="M52">
        <v>0</v>
      </c>
      <c r="N52">
        <v>0.31607993493667946</v>
      </c>
      <c r="O52">
        <v>0</v>
      </c>
      <c r="P52">
        <v>0</v>
      </c>
      <c r="Q52">
        <f t="shared" si="0"/>
        <v>3924.0506198847229</v>
      </c>
      <c r="R52">
        <f>Q52-B52</f>
        <v>534.05061988472289</v>
      </c>
      <c r="S52">
        <f t="shared" si="1"/>
        <v>534.05061988472289</v>
      </c>
      <c r="T52" s="8">
        <f>S52/B52</f>
        <v>0.15753705601319259</v>
      </c>
      <c r="U52">
        <v>1213</v>
      </c>
      <c r="V52">
        <f t="shared" si="2"/>
        <v>9612.911157925013</v>
      </c>
      <c r="W52">
        <f t="shared" si="3"/>
        <v>21834</v>
      </c>
      <c r="X52">
        <f t="shared" si="4"/>
        <v>534.05061988472289</v>
      </c>
      <c r="Y52">
        <f t="shared" si="5"/>
        <v>285210.06459925679</v>
      </c>
    </row>
    <row r="53" spans="1:25" x14ac:dyDescent="0.35">
      <c r="A53" s="1">
        <v>40967</v>
      </c>
      <c r="B53">
        <v>3795</v>
      </c>
      <c r="C53" s="23">
        <v>23.4</v>
      </c>
      <c r="D53">
        <v>4208</v>
      </c>
      <c r="E53">
        <v>3789</v>
      </c>
      <c r="F53">
        <v>0</v>
      </c>
      <c r="G53">
        <v>3390</v>
      </c>
      <c r="H53">
        <v>0</v>
      </c>
      <c r="I53">
        <f>IF(AND(M53=0,F53=0,H53=0,J53=0,P53=0,K53=0),1,0)</f>
        <v>0</v>
      </c>
      <c r="J53">
        <v>0</v>
      </c>
      <c r="K53">
        <v>0</v>
      </c>
      <c r="L53">
        <v>4252.666666666667</v>
      </c>
      <c r="M53">
        <v>1</v>
      </c>
      <c r="N53">
        <v>0.54705472289996515</v>
      </c>
      <c r="O53">
        <v>0</v>
      </c>
      <c r="P53">
        <v>0</v>
      </c>
      <c r="Q53">
        <f t="shared" si="0"/>
        <v>4325.4372067870127</v>
      </c>
      <c r="R53">
        <f>Q53-B53</f>
        <v>530.43720678701266</v>
      </c>
      <c r="S53">
        <f t="shared" si="1"/>
        <v>530.43720678701266</v>
      </c>
      <c r="T53" s="8">
        <f>S53/B53</f>
        <v>0.139772650009753</v>
      </c>
      <c r="U53">
        <v>1158</v>
      </c>
      <c r="V53">
        <f t="shared" si="2"/>
        <v>9547.8697221662278</v>
      </c>
      <c r="W53">
        <f t="shared" si="3"/>
        <v>20844</v>
      </c>
      <c r="X53">
        <f t="shared" si="4"/>
        <v>530.43720678701266</v>
      </c>
      <c r="Y53">
        <f t="shared" si="5"/>
        <v>281363.63034400804</v>
      </c>
    </row>
    <row r="54" spans="1:25" x14ac:dyDescent="0.35">
      <c r="A54" s="1">
        <v>40968</v>
      </c>
      <c r="B54">
        <v>3842</v>
      </c>
      <c r="C54" s="23">
        <v>23.2</v>
      </c>
      <c r="D54">
        <v>4198.2</v>
      </c>
      <c r="E54">
        <v>3695</v>
      </c>
      <c r="F54">
        <v>1</v>
      </c>
      <c r="G54">
        <v>3795</v>
      </c>
      <c r="H54">
        <v>0</v>
      </c>
      <c r="I54">
        <f>IF(AND(M54=0,F54=0,H54=0,J54=0,P54=0,K54=0),1,0)</f>
        <v>0</v>
      </c>
      <c r="J54">
        <v>0</v>
      </c>
      <c r="K54">
        <v>0</v>
      </c>
      <c r="L54">
        <v>4052.6666666666665</v>
      </c>
      <c r="M54">
        <v>0</v>
      </c>
      <c r="N54">
        <v>0.50546067154641572</v>
      </c>
      <c r="O54">
        <v>0</v>
      </c>
      <c r="P54">
        <v>0</v>
      </c>
      <c r="Q54">
        <f t="shared" si="0"/>
        <v>3981.5412623731268</v>
      </c>
      <c r="R54">
        <f>Q54-B54</f>
        <v>139.54126237312676</v>
      </c>
      <c r="S54">
        <f t="shared" si="1"/>
        <v>139.54126237312676</v>
      </c>
      <c r="T54" s="8">
        <f>S54/B54</f>
        <v>3.6319953767081407E-2</v>
      </c>
      <c r="U54">
        <v>1024</v>
      </c>
      <c r="V54">
        <f t="shared" si="2"/>
        <v>2511.7427227162816</v>
      </c>
      <c r="W54">
        <f t="shared" si="3"/>
        <v>18432</v>
      </c>
      <c r="X54">
        <f t="shared" si="4"/>
        <v>139.54126237312676</v>
      </c>
      <c r="Y54">
        <f t="shared" si="5"/>
        <v>19471.763904685802</v>
      </c>
    </row>
    <row r="55" spans="1:25" x14ac:dyDescent="0.35">
      <c r="A55" s="1">
        <v>40969</v>
      </c>
      <c r="B55">
        <v>4135</v>
      </c>
      <c r="C55" s="23">
        <v>23.3</v>
      </c>
      <c r="D55">
        <v>4079</v>
      </c>
      <c r="E55">
        <v>3844</v>
      </c>
      <c r="F55">
        <v>0</v>
      </c>
      <c r="G55">
        <v>3842</v>
      </c>
      <c r="H55">
        <v>0</v>
      </c>
      <c r="I55">
        <f>IF(AND(M55=0,F55=0,H55=0,J55=0,P55=0,K55=0),1,0)</f>
        <v>0</v>
      </c>
      <c r="J55">
        <v>0</v>
      </c>
      <c r="K55">
        <v>0</v>
      </c>
      <c r="L55">
        <v>3675.6666666666665</v>
      </c>
      <c r="M55">
        <v>0</v>
      </c>
      <c r="N55">
        <v>0.53404205878935751</v>
      </c>
      <c r="O55">
        <v>0</v>
      </c>
      <c r="P55">
        <v>1</v>
      </c>
      <c r="Q55">
        <f t="shared" si="0"/>
        <v>4445.8326908990421</v>
      </c>
      <c r="R55">
        <f>Q55-B55</f>
        <v>310.83269089904206</v>
      </c>
      <c r="S55">
        <f t="shared" si="1"/>
        <v>310.83269089904206</v>
      </c>
      <c r="T55" s="8">
        <f>S55/B55</f>
        <v>7.5171146529393482E-2</v>
      </c>
      <c r="U55">
        <v>995</v>
      </c>
      <c r="V55">
        <f t="shared" si="2"/>
        <v>5594.9884361827571</v>
      </c>
      <c r="W55">
        <f t="shared" si="3"/>
        <v>17910</v>
      </c>
      <c r="X55">
        <f t="shared" si="4"/>
        <v>310.83269089904206</v>
      </c>
      <c r="Y55">
        <f t="shared" si="5"/>
        <v>96616.961731539428</v>
      </c>
    </row>
    <row r="56" spans="1:25" x14ac:dyDescent="0.35">
      <c r="A56" s="1">
        <v>40970</v>
      </c>
      <c r="B56">
        <v>4592</v>
      </c>
      <c r="C56" s="23">
        <v>23.2</v>
      </c>
      <c r="D56">
        <v>4027</v>
      </c>
      <c r="E56">
        <v>4438</v>
      </c>
      <c r="F56">
        <v>0</v>
      </c>
      <c r="G56">
        <v>4135</v>
      </c>
      <c r="H56">
        <v>0</v>
      </c>
      <c r="I56">
        <f>IF(AND(M56=0,F56=0,H56=0,J56=0,P56=0,K56=0),1,0)</f>
        <v>0</v>
      </c>
      <c r="J56">
        <v>0</v>
      </c>
      <c r="K56">
        <v>1</v>
      </c>
      <c r="L56">
        <v>3924</v>
      </c>
      <c r="M56">
        <v>0</v>
      </c>
      <c r="N56">
        <v>0.55309631695131867</v>
      </c>
      <c r="O56">
        <v>0</v>
      </c>
      <c r="P56">
        <v>0</v>
      </c>
      <c r="Q56">
        <f t="shared" si="0"/>
        <v>4674.525753645089</v>
      </c>
      <c r="R56">
        <f>Q56-B56</f>
        <v>82.525753645089026</v>
      </c>
      <c r="S56">
        <f t="shared" si="1"/>
        <v>82.525753645089026</v>
      </c>
      <c r="T56" s="8">
        <f>S56/B56</f>
        <v>1.7971636246752836E-2</v>
      </c>
      <c r="U56">
        <v>674</v>
      </c>
      <c r="V56">
        <f t="shared" si="2"/>
        <v>1485.4635656116025</v>
      </c>
      <c r="W56">
        <f t="shared" si="3"/>
        <v>12132</v>
      </c>
      <c r="X56">
        <f t="shared" si="4"/>
        <v>82.525753645089026</v>
      </c>
      <c r="Y56">
        <f t="shared" si="5"/>
        <v>6810.5000146899247</v>
      </c>
    </row>
    <row r="57" spans="1:25" x14ac:dyDescent="0.35">
      <c r="A57" s="1">
        <v>40971</v>
      </c>
      <c r="B57">
        <v>5335</v>
      </c>
      <c r="C57" s="23">
        <v>25</v>
      </c>
      <c r="D57">
        <v>3950.8</v>
      </c>
      <c r="E57">
        <v>4395</v>
      </c>
      <c r="F57">
        <v>0</v>
      </c>
      <c r="G57">
        <v>4592</v>
      </c>
      <c r="H57">
        <v>1</v>
      </c>
      <c r="I57">
        <f>IF(AND(M57=0,F57=0,H57=0,J57=0,P57=0,K57=0),1,0)</f>
        <v>0</v>
      </c>
      <c r="J57">
        <v>0</v>
      </c>
      <c r="K57">
        <v>0</v>
      </c>
      <c r="L57">
        <v>4189.666666666667</v>
      </c>
      <c r="M57">
        <v>0</v>
      </c>
      <c r="N57">
        <v>0.58632508423376317</v>
      </c>
      <c r="O57">
        <v>1</v>
      </c>
      <c r="P57">
        <v>0</v>
      </c>
      <c r="Q57">
        <f t="shared" si="0"/>
        <v>5233.3613757591856</v>
      </c>
      <c r="R57">
        <f>Q57-B57</f>
        <v>-101.63862424081435</v>
      </c>
      <c r="S57">
        <f t="shared" si="1"/>
        <v>101.63862424081435</v>
      </c>
      <c r="T57" s="8">
        <f>S57/B57</f>
        <v>1.9051288517490977E-2</v>
      </c>
      <c r="U57">
        <v>1162</v>
      </c>
      <c r="V57">
        <f t="shared" si="2"/>
        <v>7317.9809453386333</v>
      </c>
      <c r="W57">
        <f t="shared" si="3"/>
        <v>20916</v>
      </c>
      <c r="X57">
        <f t="shared" si="4"/>
        <v>-203.2772484816287</v>
      </c>
      <c r="Y57">
        <f t="shared" si="5"/>
        <v>41321.63975026182</v>
      </c>
    </row>
    <row r="58" spans="1:25" x14ac:dyDescent="0.35">
      <c r="A58" s="1">
        <v>40972</v>
      </c>
      <c r="B58">
        <v>5604</v>
      </c>
      <c r="C58" s="23">
        <v>23.9</v>
      </c>
      <c r="D58">
        <v>4339.8</v>
      </c>
      <c r="E58">
        <v>4973</v>
      </c>
      <c r="F58">
        <v>0</v>
      </c>
      <c r="G58">
        <v>5335</v>
      </c>
      <c r="H58">
        <v>0</v>
      </c>
      <c r="I58">
        <f>IF(AND(M58=0,F58=0,H58=0,J58=0,P58=0,K58=0),1,0)</f>
        <v>1</v>
      </c>
      <c r="J58">
        <v>0</v>
      </c>
      <c r="K58">
        <v>0</v>
      </c>
      <c r="L58">
        <v>4687.333333333333</v>
      </c>
      <c r="M58">
        <v>0</v>
      </c>
      <c r="N58">
        <v>0.5312536307656559</v>
      </c>
      <c r="O58">
        <v>1</v>
      </c>
      <c r="P58">
        <v>0</v>
      </c>
      <c r="Q58">
        <f t="shared" si="0"/>
        <v>5584.9753870838995</v>
      </c>
      <c r="R58">
        <f>Q58-B58</f>
        <v>-19.024612916100523</v>
      </c>
      <c r="S58">
        <f t="shared" si="1"/>
        <v>19.024612916100523</v>
      </c>
      <c r="T58" s="8">
        <f>S58/B58</f>
        <v>3.3948274297110142E-3</v>
      </c>
      <c r="U58">
        <v>622</v>
      </c>
      <c r="V58">
        <f t="shared" si="2"/>
        <v>1369.7721299592376</v>
      </c>
      <c r="W58">
        <f t="shared" si="3"/>
        <v>11196</v>
      </c>
      <c r="X58">
        <f t="shared" si="4"/>
        <v>-38.049225832201046</v>
      </c>
      <c r="Y58">
        <f t="shared" si="5"/>
        <v>1447.7435864298354</v>
      </c>
    </row>
    <row r="59" spans="1:25" x14ac:dyDescent="0.35">
      <c r="A59" s="1">
        <v>40973</v>
      </c>
      <c r="B59">
        <v>3487</v>
      </c>
      <c r="C59" s="23">
        <v>24.1</v>
      </c>
      <c r="D59">
        <v>4701.6000000000004</v>
      </c>
      <c r="E59">
        <v>3390</v>
      </c>
      <c r="F59">
        <v>0</v>
      </c>
      <c r="G59">
        <v>5604</v>
      </c>
      <c r="H59">
        <v>0</v>
      </c>
      <c r="I59">
        <f>IF(AND(M59=0,F59=0,H59=0,J59=0,P59=0,K59=0),1,0)</f>
        <v>0</v>
      </c>
      <c r="J59">
        <v>1</v>
      </c>
      <c r="K59">
        <v>0</v>
      </c>
      <c r="L59">
        <v>5177</v>
      </c>
      <c r="M59">
        <v>0</v>
      </c>
      <c r="N59">
        <v>0.25403741140931801</v>
      </c>
      <c r="O59">
        <v>0</v>
      </c>
      <c r="P59">
        <v>0</v>
      </c>
      <c r="Q59">
        <f t="shared" si="0"/>
        <v>4338.5596243647688</v>
      </c>
      <c r="R59">
        <f>Q59-B59</f>
        <v>851.55962436476875</v>
      </c>
      <c r="S59">
        <f t="shared" si="1"/>
        <v>851.55962436476875</v>
      </c>
      <c r="T59" s="8">
        <f>S59/B59</f>
        <v>0.24420981484507276</v>
      </c>
      <c r="U59">
        <v>1251</v>
      </c>
      <c r="V59">
        <f t="shared" si="2"/>
        <v>15328.073238565838</v>
      </c>
      <c r="W59">
        <f t="shared" si="3"/>
        <v>22518</v>
      </c>
      <c r="X59">
        <f t="shared" si="4"/>
        <v>851.55962436476875</v>
      </c>
      <c r="Y59">
        <f t="shared" si="5"/>
        <v>725153.79384826601</v>
      </c>
    </row>
    <row r="60" spans="1:25" x14ac:dyDescent="0.35">
      <c r="A60" s="1">
        <v>40974</v>
      </c>
      <c r="B60">
        <v>3854</v>
      </c>
      <c r="C60" s="23">
        <v>23.2</v>
      </c>
      <c r="D60">
        <v>4630.6000000000004</v>
      </c>
      <c r="E60">
        <v>3795</v>
      </c>
      <c r="F60">
        <v>0</v>
      </c>
      <c r="G60">
        <v>3487</v>
      </c>
      <c r="H60">
        <v>0</v>
      </c>
      <c r="I60">
        <f>IF(AND(M60=0,F60=0,H60=0,J60=0,P60=0,K60=0),1,0)</f>
        <v>0</v>
      </c>
      <c r="J60">
        <v>0</v>
      </c>
      <c r="K60">
        <v>0</v>
      </c>
      <c r="L60">
        <v>4808.666666666667</v>
      </c>
      <c r="M60">
        <v>1</v>
      </c>
      <c r="N60">
        <v>0.54263971186243753</v>
      </c>
      <c r="O60">
        <v>0</v>
      </c>
      <c r="P60">
        <v>0</v>
      </c>
      <c r="Q60">
        <f t="shared" si="0"/>
        <v>4512.9454366930222</v>
      </c>
      <c r="R60">
        <f>Q60-B60</f>
        <v>658.9454366930222</v>
      </c>
      <c r="S60">
        <f t="shared" si="1"/>
        <v>658.9454366930222</v>
      </c>
      <c r="T60" s="8">
        <f>S60/B60</f>
        <v>0.17097702041853197</v>
      </c>
      <c r="U60">
        <v>1095</v>
      </c>
      <c r="V60">
        <f t="shared" si="2"/>
        <v>11861.0178604744</v>
      </c>
      <c r="W60">
        <f t="shared" si="3"/>
        <v>19710</v>
      </c>
      <c r="X60">
        <f t="shared" si="4"/>
        <v>658.9454366930222</v>
      </c>
      <c r="Y60">
        <f t="shared" si="5"/>
        <v>434209.08853855776</v>
      </c>
    </row>
    <row r="61" spans="1:25" x14ac:dyDescent="0.35">
      <c r="A61" s="1">
        <v>40975</v>
      </c>
      <c r="B61">
        <v>4368</v>
      </c>
      <c r="C61" s="23">
        <v>22.9</v>
      </c>
      <c r="D61">
        <v>4574.3999999999996</v>
      </c>
      <c r="E61">
        <v>3842</v>
      </c>
      <c r="F61">
        <v>1</v>
      </c>
      <c r="G61">
        <v>3854</v>
      </c>
      <c r="H61">
        <v>0</v>
      </c>
      <c r="I61">
        <f>IF(AND(M61=0,F61=0,H61=0,J61=0,P61=0,K61=0),1,0)</f>
        <v>0</v>
      </c>
      <c r="J61">
        <v>0</v>
      </c>
      <c r="K61">
        <v>0</v>
      </c>
      <c r="L61">
        <v>4315</v>
      </c>
      <c r="M61">
        <v>0</v>
      </c>
      <c r="N61">
        <v>0.55971883350761009</v>
      </c>
      <c r="O61">
        <v>0</v>
      </c>
      <c r="P61">
        <v>0</v>
      </c>
      <c r="Q61">
        <f t="shared" si="0"/>
        <v>4174.4938732941364</v>
      </c>
      <c r="R61">
        <f>Q61-B61</f>
        <v>-193.50612670586361</v>
      </c>
      <c r="S61">
        <f t="shared" si="1"/>
        <v>193.50612670586361</v>
      </c>
      <c r="T61" s="8">
        <f>S61/B61</f>
        <v>4.4300853183576835E-2</v>
      </c>
      <c r="U61">
        <v>616</v>
      </c>
      <c r="V61">
        <f t="shared" si="2"/>
        <v>13932.44112282218</v>
      </c>
      <c r="W61">
        <f t="shared" si="3"/>
        <v>11088</v>
      </c>
      <c r="X61">
        <f t="shared" si="4"/>
        <v>-387.01225341172722</v>
      </c>
      <c r="Y61">
        <f t="shared" si="5"/>
        <v>149778.48429082296</v>
      </c>
    </row>
    <row r="62" spans="1:25" x14ac:dyDescent="0.35">
      <c r="A62" s="1">
        <v>40976</v>
      </c>
      <c r="B62">
        <v>4263</v>
      </c>
      <c r="C62" s="23">
        <v>22.7</v>
      </c>
      <c r="D62">
        <v>4529.6000000000004</v>
      </c>
      <c r="E62">
        <v>4135</v>
      </c>
      <c r="F62">
        <v>0</v>
      </c>
      <c r="G62">
        <v>4368</v>
      </c>
      <c r="H62">
        <v>0</v>
      </c>
      <c r="I62">
        <f>IF(AND(M62=0,F62=0,H62=0,J62=0,P62=0,K62=0),1,0)</f>
        <v>0</v>
      </c>
      <c r="J62">
        <v>0</v>
      </c>
      <c r="K62">
        <v>0</v>
      </c>
      <c r="L62">
        <v>3903</v>
      </c>
      <c r="M62">
        <v>0</v>
      </c>
      <c r="N62">
        <v>0.48780062739630531</v>
      </c>
      <c r="O62">
        <v>0</v>
      </c>
      <c r="P62">
        <v>1</v>
      </c>
      <c r="Q62">
        <f t="shared" si="0"/>
        <v>4860.1421931963014</v>
      </c>
      <c r="R62">
        <f>Q62-B62</f>
        <v>597.14219319630138</v>
      </c>
      <c r="S62">
        <f t="shared" si="1"/>
        <v>597.14219319630138</v>
      </c>
      <c r="T62" s="8">
        <f>S62/B62</f>
        <v>0.14007557898106998</v>
      </c>
      <c r="U62">
        <v>856</v>
      </c>
      <c r="V62">
        <f t="shared" si="2"/>
        <v>10748.559477533425</v>
      </c>
      <c r="W62">
        <f t="shared" si="3"/>
        <v>15408</v>
      </c>
      <c r="X62">
        <f t="shared" si="4"/>
        <v>597.14219319630138</v>
      </c>
      <c r="Y62">
        <f t="shared" si="5"/>
        <v>356578.7988952889</v>
      </c>
    </row>
    <row r="63" spans="1:25" x14ac:dyDescent="0.35">
      <c r="A63" s="1">
        <v>40977</v>
      </c>
      <c r="B63">
        <v>4953</v>
      </c>
      <c r="C63" s="23">
        <v>22</v>
      </c>
      <c r="D63">
        <v>4315.2</v>
      </c>
      <c r="E63">
        <v>4592</v>
      </c>
      <c r="F63">
        <v>0</v>
      </c>
      <c r="G63">
        <v>4263</v>
      </c>
      <c r="H63">
        <v>0</v>
      </c>
      <c r="I63">
        <f>IF(AND(M63=0,F63=0,H63=0,J63=0,P63=0,K63=0),1,0)</f>
        <v>0</v>
      </c>
      <c r="J63">
        <v>0</v>
      </c>
      <c r="K63">
        <v>1</v>
      </c>
      <c r="L63">
        <v>4161.666666666667</v>
      </c>
      <c r="M63">
        <v>0</v>
      </c>
      <c r="N63">
        <v>0.58016730568142205</v>
      </c>
      <c r="O63">
        <v>0</v>
      </c>
      <c r="P63">
        <v>0</v>
      </c>
      <c r="Q63">
        <f t="shared" si="0"/>
        <v>4860.7645059334927</v>
      </c>
      <c r="R63">
        <f>Q63-B63</f>
        <v>-92.235494066507272</v>
      </c>
      <c r="S63">
        <f t="shared" si="1"/>
        <v>92.235494066507272</v>
      </c>
      <c r="T63" s="8">
        <f>S63/B63</f>
        <v>1.8622146995054972E-2</v>
      </c>
      <c r="U63">
        <v>336</v>
      </c>
      <c r="V63">
        <f t="shared" si="2"/>
        <v>6640.9555727885236</v>
      </c>
      <c r="W63">
        <f t="shared" si="3"/>
        <v>6048</v>
      </c>
      <c r="X63">
        <f t="shared" si="4"/>
        <v>-184.47098813301454</v>
      </c>
      <c r="Y63">
        <f t="shared" si="5"/>
        <v>34029.545462770795</v>
      </c>
    </row>
    <row r="64" spans="1:25" x14ac:dyDescent="0.35">
      <c r="A64" s="1">
        <v>40978</v>
      </c>
      <c r="B64">
        <v>5715</v>
      </c>
      <c r="C64" s="23">
        <v>21.6</v>
      </c>
      <c r="D64">
        <v>4185</v>
      </c>
      <c r="E64">
        <v>5335</v>
      </c>
      <c r="F64">
        <v>0</v>
      </c>
      <c r="G64">
        <v>4953</v>
      </c>
      <c r="H64">
        <v>1</v>
      </c>
      <c r="I64">
        <f>IF(AND(M64=0,F64=0,H64=0,J64=0,P64=0,K64=0),1,0)</f>
        <v>0</v>
      </c>
      <c r="J64">
        <v>0</v>
      </c>
      <c r="K64">
        <v>0</v>
      </c>
      <c r="L64">
        <v>4528</v>
      </c>
      <c r="M64">
        <v>0</v>
      </c>
      <c r="N64">
        <v>0.58853258975252698</v>
      </c>
      <c r="O64">
        <v>1</v>
      </c>
      <c r="P64">
        <v>0</v>
      </c>
      <c r="Q64">
        <f t="shared" si="0"/>
        <v>5675.0687305037418</v>
      </c>
      <c r="R64">
        <f>Q64-B64</f>
        <v>-39.93126949625821</v>
      </c>
      <c r="S64">
        <f t="shared" si="1"/>
        <v>39.93126949625821</v>
      </c>
      <c r="T64" s="8">
        <f>S64/B64</f>
        <v>6.987098774498374E-3</v>
      </c>
      <c r="U64">
        <v>704</v>
      </c>
      <c r="V64">
        <f t="shared" si="2"/>
        <v>2875.0514037305911</v>
      </c>
      <c r="W64">
        <f t="shared" si="3"/>
        <v>12672</v>
      </c>
      <c r="X64">
        <f t="shared" si="4"/>
        <v>-79.86253899251642</v>
      </c>
      <c r="Y64">
        <f t="shared" si="5"/>
        <v>6378.0251343312057</v>
      </c>
    </row>
    <row r="65" spans="1:25" x14ac:dyDescent="0.35">
      <c r="A65" s="1">
        <v>40979</v>
      </c>
      <c r="B65">
        <v>5598</v>
      </c>
      <c r="C65" s="23">
        <v>21.6</v>
      </c>
      <c r="D65">
        <v>4630.6000000000004</v>
      </c>
      <c r="E65">
        <v>5604</v>
      </c>
      <c r="F65">
        <v>0</v>
      </c>
      <c r="G65">
        <v>5715</v>
      </c>
      <c r="H65">
        <v>0</v>
      </c>
      <c r="I65">
        <f>IF(AND(M65=0,F65=0,H65=0,J65=0,P65=0,K65=0),1,0)</f>
        <v>1</v>
      </c>
      <c r="J65">
        <v>0</v>
      </c>
      <c r="K65">
        <v>0</v>
      </c>
      <c r="L65">
        <v>4977</v>
      </c>
      <c r="M65">
        <v>0</v>
      </c>
      <c r="N65">
        <v>0.48640641338445451</v>
      </c>
      <c r="O65">
        <v>1</v>
      </c>
      <c r="P65">
        <v>0</v>
      </c>
      <c r="Q65">
        <f t="shared" si="0"/>
        <v>5976.6027158142233</v>
      </c>
      <c r="R65">
        <f>Q65-B65</f>
        <v>378.6027158142233</v>
      </c>
      <c r="S65">
        <f t="shared" si="1"/>
        <v>378.6027158142233</v>
      </c>
      <c r="T65" s="8">
        <f>S65/B65</f>
        <v>6.7631782031836965E-2</v>
      </c>
      <c r="U65">
        <v>551</v>
      </c>
      <c r="V65">
        <f t="shared" si="2"/>
        <v>6814.8488846560194</v>
      </c>
      <c r="W65">
        <f t="shared" si="3"/>
        <v>9918</v>
      </c>
      <c r="X65">
        <f t="shared" si="4"/>
        <v>378.6027158142233</v>
      </c>
      <c r="Y65">
        <f t="shared" si="5"/>
        <v>143340.01642190554</v>
      </c>
    </row>
    <row r="66" spans="1:25" x14ac:dyDescent="0.35">
      <c r="A66" s="1">
        <v>40980</v>
      </c>
      <c r="B66">
        <v>3941</v>
      </c>
      <c r="C66" s="23">
        <v>22.3</v>
      </c>
      <c r="D66">
        <v>4979.3999999999996</v>
      </c>
      <c r="E66">
        <v>3487</v>
      </c>
      <c r="F66">
        <v>0</v>
      </c>
      <c r="G66">
        <v>5598</v>
      </c>
      <c r="H66">
        <v>0</v>
      </c>
      <c r="I66">
        <f>IF(AND(M66=0,F66=0,H66=0,J66=0,P66=0,K66=0),1,0)</f>
        <v>0</v>
      </c>
      <c r="J66">
        <v>1</v>
      </c>
      <c r="K66">
        <v>0</v>
      </c>
      <c r="L66">
        <v>5422</v>
      </c>
      <c r="M66">
        <v>0</v>
      </c>
      <c r="N66">
        <v>0.30748228186359938</v>
      </c>
      <c r="O66">
        <v>0</v>
      </c>
      <c r="P66">
        <v>0</v>
      </c>
      <c r="Q66">
        <f t="shared" si="0"/>
        <v>4461.3395344106484</v>
      </c>
      <c r="R66">
        <f>Q66-B66</f>
        <v>520.33953441064841</v>
      </c>
      <c r="S66">
        <f t="shared" si="1"/>
        <v>520.33953441064841</v>
      </c>
      <c r="T66" s="8">
        <f>S66/B66</f>
        <v>0.13203236092632539</v>
      </c>
      <c r="U66">
        <v>1038</v>
      </c>
      <c r="V66">
        <f t="shared" si="2"/>
        <v>9366.1116193916714</v>
      </c>
      <c r="W66">
        <f t="shared" si="3"/>
        <v>18684</v>
      </c>
      <c r="X66">
        <f t="shared" si="4"/>
        <v>520.33953441064841</v>
      </c>
      <c r="Y66">
        <f t="shared" si="5"/>
        <v>270753.23107069038</v>
      </c>
    </row>
    <row r="67" spans="1:25" x14ac:dyDescent="0.35">
      <c r="A67" s="1">
        <v>40981</v>
      </c>
      <c r="B67">
        <v>4048</v>
      </c>
      <c r="C67" s="23">
        <v>23.4</v>
      </c>
      <c r="D67">
        <v>4894</v>
      </c>
      <c r="E67">
        <v>3854</v>
      </c>
      <c r="F67">
        <v>0</v>
      </c>
      <c r="G67">
        <v>3941</v>
      </c>
      <c r="H67">
        <v>0</v>
      </c>
      <c r="I67">
        <f>IF(AND(M67=0,F67=0,H67=0,J67=0,P67=0,K67=0),1,0)</f>
        <v>0</v>
      </c>
      <c r="J67">
        <v>0</v>
      </c>
      <c r="K67">
        <v>0</v>
      </c>
      <c r="L67">
        <v>5084.666666666667</v>
      </c>
      <c r="M67">
        <v>1</v>
      </c>
      <c r="N67">
        <v>0.51243174160566984</v>
      </c>
      <c r="O67">
        <v>0</v>
      </c>
      <c r="P67">
        <v>0</v>
      </c>
      <c r="Q67">
        <f t="shared" ref="Q67:Q130" si="6">$AA$2+SUMPRODUCT(D67:J67,$AB$2:$AH$2)</f>
        <v>4777.1660936464787</v>
      </c>
      <c r="R67">
        <f>Q67-B67</f>
        <v>729.16609364647866</v>
      </c>
      <c r="S67">
        <f t="shared" ref="S67:S130" si="7">ABS(R67)</f>
        <v>729.16609364647866</v>
      </c>
      <c r="T67" s="8">
        <f>S67/B67</f>
        <v>0.18012996384547397</v>
      </c>
      <c r="U67">
        <v>1060</v>
      </c>
      <c r="V67">
        <f t="shared" ref="V67:V130" si="8">IF(R67&lt;0,R67*-72,R67*18)</f>
        <v>13124.989685636616</v>
      </c>
      <c r="W67">
        <f t="shared" ref="W67:W130" si="9">U67*18</f>
        <v>19080</v>
      </c>
      <c r="X67">
        <f t="shared" ref="X67:X130" si="10">IF(R67&lt;0,R67*2,R67)</f>
        <v>729.16609364647866</v>
      </c>
      <c r="Y67">
        <f t="shared" ref="Y67:Y130" si="11">X67^2</f>
        <v>531683.19212366524</v>
      </c>
    </row>
    <row r="68" spans="1:25" x14ac:dyDescent="0.35">
      <c r="A68" s="1">
        <v>40982</v>
      </c>
      <c r="B68">
        <v>3883</v>
      </c>
      <c r="C68" s="23">
        <v>23.9</v>
      </c>
      <c r="D68">
        <v>4851</v>
      </c>
      <c r="E68">
        <v>4368</v>
      </c>
      <c r="F68">
        <v>1</v>
      </c>
      <c r="G68">
        <v>4048</v>
      </c>
      <c r="H68">
        <v>0</v>
      </c>
      <c r="I68">
        <f>IF(AND(M68=0,F68=0,H68=0,J68=0,P68=0,K68=0),1,0)</f>
        <v>0</v>
      </c>
      <c r="J68">
        <v>0</v>
      </c>
      <c r="K68">
        <v>0</v>
      </c>
      <c r="L68">
        <v>4529</v>
      </c>
      <c r="M68">
        <v>0</v>
      </c>
      <c r="N68">
        <v>0.48082955733705124</v>
      </c>
      <c r="O68">
        <v>0</v>
      </c>
      <c r="P68">
        <v>0</v>
      </c>
      <c r="Q68">
        <f t="shared" si="6"/>
        <v>4471.6700296906729</v>
      </c>
      <c r="R68">
        <f>Q68-B68</f>
        <v>588.67002969067289</v>
      </c>
      <c r="S68">
        <f t="shared" si="7"/>
        <v>588.67002969067289</v>
      </c>
      <c r="T68" s="8">
        <f>S68/B68</f>
        <v>0.15160186188273833</v>
      </c>
      <c r="U68">
        <v>1181</v>
      </c>
      <c r="V68">
        <f t="shared" si="8"/>
        <v>10596.060534432112</v>
      </c>
      <c r="W68">
        <f t="shared" si="9"/>
        <v>21258</v>
      </c>
      <c r="X68">
        <f t="shared" si="10"/>
        <v>588.67002969067289</v>
      </c>
      <c r="Y68">
        <f t="shared" si="11"/>
        <v>346532.40385601769</v>
      </c>
    </row>
    <row r="69" spans="1:25" x14ac:dyDescent="0.35">
      <c r="A69" s="1">
        <v>40983</v>
      </c>
      <c r="B69">
        <v>4491</v>
      </c>
      <c r="C69" s="23">
        <v>24.2</v>
      </c>
      <c r="D69">
        <v>4637</v>
      </c>
      <c r="E69">
        <v>4263</v>
      </c>
      <c r="F69">
        <v>0</v>
      </c>
      <c r="G69">
        <v>3883</v>
      </c>
      <c r="H69">
        <v>0</v>
      </c>
      <c r="I69">
        <f>IF(AND(M69=0,F69=0,H69=0,J69=0,P69=0,K69=0),1,0)</f>
        <v>0</v>
      </c>
      <c r="J69">
        <v>0</v>
      </c>
      <c r="K69">
        <v>0</v>
      </c>
      <c r="L69">
        <v>3957.3333333333335</v>
      </c>
      <c r="M69">
        <v>0</v>
      </c>
      <c r="N69">
        <v>0.57064017660044153</v>
      </c>
      <c r="O69">
        <v>0</v>
      </c>
      <c r="P69">
        <v>1</v>
      </c>
      <c r="Q69">
        <f t="shared" si="6"/>
        <v>4766.3425498447104</v>
      </c>
      <c r="R69">
        <f>Q69-B69</f>
        <v>275.34254984471045</v>
      </c>
      <c r="S69">
        <f t="shared" si="7"/>
        <v>275.34254984471045</v>
      </c>
      <c r="T69" s="8">
        <f>S69/B69</f>
        <v>6.1309853004834214E-2</v>
      </c>
      <c r="U69">
        <v>844</v>
      </c>
      <c r="V69">
        <f t="shared" si="8"/>
        <v>4956.1658972047881</v>
      </c>
      <c r="W69">
        <f t="shared" si="9"/>
        <v>15192</v>
      </c>
      <c r="X69">
        <f t="shared" si="10"/>
        <v>275.34254984471045</v>
      </c>
      <c r="Y69">
        <f t="shared" si="11"/>
        <v>75813.519754986861</v>
      </c>
    </row>
    <row r="70" spans="1:25" x14ac:dyDescent="0.35">
      <c r="A70" s="1">
        <v>40984</v>
      </c>
      <c r="B70">
        <v>4594</v>
      </c>
      <c r="C70" s="23">
        <v>24.7</v>
      </c>
      <c r="D70">
        <v>4392.2</v>
      </c>
      <c r="E70">
        <v>4953</v>
      </c>
      <c r="F70">
        <v>0</v>
      </c>
      <c r="G70">
        <v>4491</v>
      </c>
      <c r="H70">
        <v>0</v>
      </c>
      <c r="I70">
        <f>IF(AND(M70=0,F70=0,H70=0,J70=0,P70=0,K70=0),1,0)</f>
        <v>0</v>
      </c>
      <c r="J70">
        <v>0</v>
      </c>
      <c r="K70">
        <v>1</v>
      </c>
      <c r="L70">
        <v>4140.666666666667</v>
      </c>
      <c r="M70">
        <v>0</v>
      </c>
      <c r="N70">
        <v>0.51196700360171954</v>
      </c>
      <c r="O70">
        <v>0</v>
      </c>
      <c r="P70">
        <v>0</v>
      </c>
      <c r="Q70">
        <f t="shared" si="6"/>
        <v>5056.0405962923087</v>
      </c>
      <c r="R70">
        <f>Q70-B70</f>
        <v>462.04059629230869</v>
      </c>
      <c r="S70">
        <f t="shared" si="7"/>
        <v>462.04059629230869</v>
      </c>
      <c r="T70" s="8">
        <f>S70/B70</f>
        <v>0.10057479240146032</v>
      </c>
      <c r="U70">
        <v>1082</v>
      </c>
      <c r="V70">
        <f t="shared" si="8"/>
        <v>8316.7307332615565</v>
      </c>
      <c r="W70">
        <f t="shared" si="9"/>
        <v>19476</v>
      </c>
      <c r="X70">
        <f t="shared" si="10"/>
        <v>462.04059629230869</v>
      </c>
      <c r="Y70">
        <f t="shared" si="11"/>
        <v>213481.51262215219</v>
      </c>
    </row>
    <row r="71" spans="1:25" x14ac:dyDescent="0.35">
      <c r="A71" s="1">
        <v>40985</v>
      </c>
      <c r="B71">
        <v>4131</v>
      </c>
      <c r="C71" s="23">
        <v>25.2</v>
      </c>
      <c r="D71">
        <v>4191.3999999999996</v>
      </c>
      <c r="E71">
        <v>5715</v>
      </c>
      <c r="F71">
        <v>0</v>
      </c>
      <c r="G71">
        <v>4594</v>
      </c>
      <c r="H71">
        <v>1</v>
      </c>
      <c r="I71">
        <f>IF(AND(M71=0,F71=0,H71=0,J71=0,P71=0,K71=0),1,0)</f>
        <v>0</v>
      </c>
      <c r="J71">
        <v>0</v>
      </c>
      <c r="K71">
        <v>0</v>
      </c>
      <c r="L71">
        <v>4322.666666666667</v>
      </c>
      <c r="M71">
        <v>0</v>
      </c>
      <c r="N71">
        <v>0.44620657604275588</v>
      </c>
      <c r="O71">
        <v>1</v>
      </c>
      <c r="P71">
        <v>0</v>
      </c>
      <c r="Q71">
        <f t="shared" si="6"/>
        <v>5650.2701120101028</v>
      </c>
      <c r="R71">
        <f>Q71-B71</f>
        <v>1519.2701120101028</v>
      </c>
      <c r="S71">
        <f t="shared" si="7"/>
        <v>1519.2701120101028</v>
      </c>
      <c r="T71" s="8">
        <f>S71/B71</f>
        <v>0.36777296344955285</v>
      </c>
      <c r="U71">
        <v>796</v>
      </c>
      <c r="V71">
        <f t="shared" si="8"/>
        <v>27346.862016181851</v>
      </c>
      <c r="W71">
        <f t="shared" si="9"/>
        <v>14328</v>
      </c>
      <c r="X71">
        <f t="shared" si="10"/>
        <v>1519.2701120101028</v>
      </c>
      <c r="Y71">
        <f t="shared" si="11"/>
        <v>2308181.6732471902</v>
      </c>
    </row>
    <row r="72" spans="1:25" x14ac:dyDescent="0.35">
      <c r="A72" s="1">
        <v>40986</v>
      </c>
      <c r="B72">
        <v>5677</v>
      </c>
      <c r="C72" s="23">
        <v>25.1</v>
      </c>
      <c r="D72">
        <v>4229.3999999999996</v>
      </c>
      <c r="E72">
        <v>5598</v>
      </c>
      <c r="F72">
        <v>0</v>
      </c>
      <c r="G72">
        <v>4131</v>
      </c>
      <c r="H72">
        <v>0</v>
      </c>
      <c r="I72">
        <f>IF(AND(M72=0,F72=0,H72=0,J72=0,P72=0,K72=0),1,0)</f>
        <v>1</v>
      </c>
      <c r="J72">
        <v>0</v>
      </c>
      <c r="K72">
        <v>0</v>
      </c>
      <c r="L72">
        <v>4405.333333333333</v>
      </c>
      <c r="M72">
        <v>0</v>
      </c>
      <c r="N72">
        <v>0.67962123852678058</v>
      </c>
      <c r="O72">
        <v>1</v>
      </c>
      <c r="P72">
        <v>0</v>
      </c>
      <c r="Q72">
        <f t="shared" si="6"/>
        <v>5292.1379767404651</v>
      </c>
      <c r="R72">
        <f>Q72-B72</f>
        <v>-384.86202325953491</v>
      </c>
      <c r="S72">
        <f t="shared" si="7"/>
        <v>384.86202325953491</v>
      </c>
      <c r="T72" s="8">
        <f>S72/B72</f>
        <v>6.7793204731290274E-2</v>
      </c>
      <c r="U72">
        <v>1262</v>
      </c>
      <c r="V72">
        <f t="shared" si="8"/>
        <v>27710.065674686513</v>
      </c>
      <c r="W72">
        <f t="shared" si="9"/>
        <v>22716</v>
      </c>
      <c r="X72">
        <f t="shared" si="10"/>
        <v>-769.72404651906982</v>
      </c>
      <c r="Y72">
        <f t="shared" si="11"/>
        <v>592475.10778969119</v>
      </c>
    </row>
    <row r="73" spans="1:25" x14ac:dyDescent="0.35">
      <c r="A73" s="1">
        <v>40987</v>
      </c>
      <c r="B73">
        <v>3805</v>
      </c>
      <c r="C73" s="23">
        <v>27.3</v>
      </c>
      <c r="D73">
        <v>4555.2</v>
      </c>
      <c r="E73">
        <v>3941</v>
      </c>
      <c r="F73">
        <v>0</v>
      </c>
      <c r="G73">
        <v>5677</v>
      </c>
      <c r="H73">
        <v>0</v>
      </c>
      <c r="I73">
        <f>IF(AND(M73=0,F73=0,H73=0,J73=0,P73=0,K73=0),1,0)</f>
        <v>0</v>
      </c>
      <c r="J73">
        <v>1</v>
      </c>
      <c r="K73">
        <v>0</v>
      </c>
      <c r="L73">
        <v>4800.666666666667</v>
      </c>
      <c r="M73">
        <v>0</v>
      </c>
      <c r="N73">
        <v>0.2825026141512722</v>
      </c>
      <c r="O73">
        <v>0</v>
      </c>
      <c r="P73">
        <v>0</v>
      </c>
      <c r="Q73">
        <f t="shared" si="6"/>
        <v>4447.6648965325248</v>
      </c>
      <c r="R73">
        <f>Q73-B73</f>
        <v>642.66489653252484</v>
      </c>
      <c r="S73">
        <f t="shared" si="7"/>
        <v>642.66489653252484</v>
      </c>
      <c r="T73" s="8">
        <f>S73/B73</f>
        <v>0.16890010421354135</v>
      </c>
      <c r="U73">
        <v>940</v>
      </c>
      <c r="V73">
        <f t="shared" si="8"/>
        <v>11567.968137585447</v>
      </c>
      <c r="W73">
        <f t="shared" si="9"/>
        <v>16920</v>
      </c>
      <c r="X73">
        <f t="shared" si="10"/>
        <v>642.66489653252484</v>
      </c>
      <c r="Y73">
        <f t="shared" si="11"/>
        <v>413018.16923516087</v>
      </c>
    </row>
    <row r="74" spans="1:25" x14ac:dyDescent="0.35">
      <c r="A74" s="1">
        <v>40988</v>
      </c>
      <c r="B74">
        <v>4395</v>
      </c>
      <c r="C74" s="23">
        <v>24.1</v>
      </c>
      <c r="D74">
        <v>4539.6000000000004</v>
      </c>
      <c r="E74">
        <v>4048</v>
      </c>
      <c r="F74">
        <v>0</v>
      </c>
      <c r="G74">
        <v>3805</v>
      </c>
      <c r="H74">
        <v>0</v>
      </c>
      <c r="I74">
        <f>IF(AND(M74=0,F74=0,H74=0,J74=0,P74=0,K74=0),1,0)</f>
        <v>0</v>
      </c>
      <c r="J74">
        <v>0</v>
      </c>
      <c r="K74">
        <v>0</v>
      </c>
      <c r="L74">
        <v>4537.666666666667</v>
      </c>
      <c r="M74">
        <v>1</v>
      </c>
      <c r="N74">
        <v>0.56854885558266532</v>
      </c>
      <c r="O74">
        <v>0</v>
      </c>
      <c r="P74">
        <v>0</v>
      </c>
      <c r="Q74">
        <f t="shared" si="6"/>
        <v>4650.9858246935155</v>
      </c>
      <c r="R74">
        <f>Q74-B74</f>
        <v>255.9858246935155</v>
      </c>
      <c r="S74">
        <f t="shared" si="7"/>
        <v>255.9858246935155</v>
      </c>
      <c r="T74" s="8">
        <f>S74/B74</f>
        <v>5.8244783775543915E-2</v>
      </c>
      <c r="U74">
        <v>675</v>
      </c>
      <c r="V74">
        <f t="shared" si="8"/>
        <v>4607.7448444832789</v>
      </c>
      <c r="W74">
        <f t="shared" si="9"/>
        <v>12150</v>
      </c>
      <c r="X74">
        <f t="shared" si="10"/>
        <v>255.9858246935155</v>
      </c>
      <c r="Y74">
        <f t="shared" si="11"/>
        <v>65528.742444019248</v>
      </c>
    </row>
    <row r="75" spans="1:25" x14ac:dyDescent="0.35">
      <c r="A75" s="1">
        <v>40989</v>
      </c>
      <c r="B75">
        <v>5026</v>
      </c>
      <c r="C75" s="23">
        <v>23.9</v>
      </c>
      <c r="D75">
        <v>4520.3999999999996</v>
      </c>
      <c r="E75">
        <v>3883</v>
      </c>
      <c r="F75">
        <v>1</v>
      </c>
      <c r="G75">
        <v>4395</v>
      </c>
      <c r="H75">
        <v>0</v>
      </c>
      <c r="I75">
        <f>IF(AND(M75=0,F75=0,H75=0,J75=0,P75=0,K75=0),1,0)</f>
        <v>0</v>
      </c>
      <c r="J75">
        <v>0</v>
      </c>
      <c r="K75">
        <v>0</v>
      </c>
      <c r="L75">
        <v>4625.666666666667</v>
      </c>
      <c r="M75">
        <v>0</v>
      </c>
      <c r="N75">
        <v>0.57331242012315553</v>
      </c>
      <c r="O75">
        <v>0</v>
      </c>
      <c r="P75">
        <v>0</v>
      </c>
      <c r="Q75">
        <f t="shared" si="6"/>
        <v>4348.776246255944</v>
      </c>
      <c r="R75">
        <f>Q75-B75</f>
        <v>-677.22375374405601</v>
      </c>
      <c r="S75">
        <f t="shared" si="7"/>
        <v>677.22375374405601</v>
      </c>
      <c r="T75" s="8">
        <f>S75/B75</f>
        <v>0.13474408152488182</v>
      </c>
      <c r="U75">
        <v>707</v>
      </c>
      <c r="V75">
        <f t="shared" si="8"/>
        <v>48760.110269572033</v>
      </c>
      <c r="W75">
        <f t="shared" si="9"/>
        <v>12726</v>
      </c>
      <c r="X75">
        <f t="shared" si="10"/>
        <v>-1354.447507488112</v>
      </c>
      <c r="Y75">
        <f t="shared" si="11"/>
        <v>1834528.0505407592</v>
      </c>
    </row>
    <row r="76" spans="1:25" x14ac:dyDescent="0.35">
      <c r="A76" s="1">
        <v>40990</v>
      </c>
      <c r="B76">
        <v>4975</v>
      </c>
      <c r="C76" s="23">
        <v>24.2</v>
      </c>
      <c r="D76">
        <v>4606.8</v>
      </c>
      <c r="E76">
        <v>4491</v>
      </c>
      <c r="F76">
        <v>0</v>
      </c>
      <c r="G76">
        <v>5026</v>
      </c>
      <c r="H76">
        <v>0</v>
      </c>
      <c r="I76">
        <f>IF(AND(M76=0,F76=0,H76=0,J76=0,P76=0,K76=0),1,0)</f>
        <v>0</v>
      </c>
      <c r="J76">
        <v>0</v>
      </c>
      <c r="K76">
        <v>0</v>
      </c>
      <c r="L76">
        <v>4408.666666666667</v>
      </c>
      <c r="M76">
        <v>0</v>
      </c>
      <c r="N76">
        <v>0.49407459044963403</v>
      </c>
      <c r="O76">
        <v>0</v>
      </c>
      <c r="P76">
        <v>1</v>
      </c>
      <c r="Q76">
        <f t="shared" si="6"/>
        <v>5200.1923205253815</v>
      </c>
      <c r="R76">
        <f>Q76-B76</f>
        <v>225.19232052538155</v>
      </c>
      <c r="S76">
        <f t="shared" si="7"/>
        <v>225.19232052538155</v>
      </c>
      <c r="T76" s="8">
        <f>S76/B76</f>
        <v>4.5264788045302824E-2</v>
      </c>
      <c r="U76">
        <v>449</v>
      </c>
      <c r="V76">
        <f t="shared" si="8"/>
        <v>4053.4617694568678</v>
      </c>
      <c r="W76">
        <f t="shared" si="9"/>
        <v>8082</v>
      </c>
      <c r="X76">
        <f t="shared" si="10"/>
        <v>225.19232052538155</v>
      </c>
      <c r="Y76">
        <f t="shared" si="11"/>
        <v>50711.581223606176</v>
      </c>
    </row>
    <row r="77" spans="1:25" x14ac:dyDescent="0.35">
      <c r="A77" s="1">
        <v>40991</v>
      </c>
      <c r="B77">
        <v>5295</v>
      </c>
      <c r="C77" s="23">
        <v>25.2</v>
      </c>
      <c r="D77">
        <v>4775.6000000000004</v>
      </c>
      <c r="E77">
        <v>4594</v>
      </c>
      <c r="F77">
        <v>0</v>
      </c>
      <c r="G77">
        <v>4975</v>
      </c>
      <c r="H77">
        <v>0</v>
      </c>
      <c r="I77">
        <f>IF(AND(M77=0,F77=0,H77=0,J77=0,P77=0,K77=0),1,0)</f>
        <v>0</v>
      </c>
      <c r="J77">
        <v>0</v>
      </c>
      <c r="K77">
        <v>1</v>
      </c>
      <c r="L77">
        <v>4798.666666666667</v>
      </c>
      <c r="M77">
        <v>0</v>
      </c>
      <c r="N77">
        <v>0.53717904031602182</v>
      </c>
      <c r="O77">
        <v>0</v>
      </c>
      <c r="P77">
        <v>0</v>
      </c>
      <c r="Q77">
        <f t="shared" si="6"/>
        <v>5269.7084960858747</v>
      </c>
      <c r="R77">
        <f>Q77-B77</f>
        <v>-25.291503914125315</v>
      </c>
      <c r="S77">
        <f t="shared" si="7"/>
        <v>25.291503914125315</v>
      </c>
      <c r="T77" s="8">
        <f>S77/B77</f>
        <v>4.7764879913362252E-3</v>
      </c>
      <c r="U77">
        <v>942</v>
      </c>
      <c r="V77">
        <f t="shared" si="8"/>
        <v>1820.9882818170227</v>
      </c>
      <c r="W77">
        <f t="shared" si="9"/>
        <v>16956</v>
      </c>
      <c r="X77">
        <f t="shared" si="10"/>
        <v>-50.583007828250629</v>
      </c>
      <c r="Y77">
        <f t="shared" si="11"/>
        <v>2558.6406809528644</v>
      </c>
    </row>
    <row r="78" spans="1:25" x14ac:dyDescent="0.35">
      <c r="A78" s="1">
        <v>40992</v>
      </c>
      <c r="B78">
        <v>5167</v>
      </c>
      <c r="C78" s="23">
        <v>26.1</v>
      </c>
      <c r="D78">
        <v>4699.2</v>
      </c>
      <c r="E78">
        <v>4131</v>
      </c>
      <c r="F78">
        <v>0</v>
      </c>
      <c r="G78">
        <v>5295</v>
      </c>
      <c r="H78">
        <v>1</v>
      </c>
      <c r="I78">
        <f>IF(AND(M78=0,F78=0,H78=0,J78=0,P78=0,K78=0),1,0)</f>
        <v>0</v>
      </c>
      <c r="J78">
        <v>0</v>
      </c>
      <c r="K78">
        <v>0</v>
      </c>
      <c r="L78">
        <v>5098.666666666667</v>
      </c>
      <c r="M78">
        <v>0</v>
      </c>
      <c r="N78">
        <v>0.48512838387359125</v>
      </c>
      <c r="O78">
        <v>1</v>
      </c>
      <c r="P78">
        <v>0</v>
      </c>
      <c r="Q78">
        <f t="shared" si="6"/>
        <v>5677.2674698401333</v>
      </c>
      <c r="R78">
        <f>Q78-B78</f>
        <v>510.26746984013334</v>
      </c>
      <c r="S78">
        <f t="shared" si="7"/>
        <v>510.26746984013334</v>
      </c>
      <c r="T78" s="8">
        <f>S78/B78</f>
        <v>9.8755074480381913E-2</v>
      </c>
      <c r="U78">
        <v>779</v>
      </c>
      <c r="V78">
        <f t="shared" si="8"/>
        <v>9184.8144571224002</v>
      </c>
      <c r="W78">
        <f t="shared" si="9"/>
        <v>14022</v>
      </c>
      <c r="X78">
        <f t="shared" si="10"/>
        <v>510.26746984013334</v>
      </c>
      <c r="Y78">
        <f t="shared" si="11"/>
        <v>260372.89077705139</v>
      </c>
    </row>
    <row r="79" spans="1:25" x14ac:dyDescent="0.35">
      <c r="A79" s="1">
        <v>40993</v>
      </c>
      <c r="B79">
        <v>5166</v>
      </c>
      <c r="C79" s="23">
        <v>26.1</v>
      </c>
      <c r="D79">
        <v>4971.6000000000004</v>
      </c>
      <c r="E79">
        <v>5677</v>
      </c>
      <c r="F79">
        <v>0</v>
      </c>
      <c r="G79">
        <v>5167</v>
      </c>
      <c r="H79">
        <v>0</v>
      </c>
      <c r="I79">
        <f>IF(AND(M79=0,F79=0,H79=0,J79=0,P79=0,K79=0),1,0)</f>
        <v>1</v>
      </c>
      <c r="J79">
        <v>0</v>
      </c>
      <c r="K79">
        <v>0</v>
      </c>
      <c r="L79">
        <v>5145.666666666667</v>
      </c>
      <c r="M79">
        <v>0</v>
      </c>
      <c r="N79">
        <v>0.49988381549901245</v>
      </c>
      <c r="O79">
        <v>1</v>
      </c>
      <c r="P79">
        <v>0</v>
      </c>
      <c r="Q79">
        <f t="shared" si="6"/>
        <v>5932.3316295880322</v>
      </c>
      <c r="R79">
        <f>Q79-B79</f>
        <v>766.33162958803223</v>
      </c>
      <c r="S79">
        <f t="shared" si="7"/>
        <v>766.33162958803223</v>
      </c>
      <c r="T79" s="8">
        <f>S79/B79</f>
        <v>0.14834139171274335</v>
      </c>
      <c r="U79">
        <v>1077</v>
      </c>
      <c r="V79">
        <f t="shared" si="8"/>
        <v>13793.96933258458</v>
      </c>
      <c r="W79">
        <f t="shared" si="9"/>
        <v>19386</v>
      </c>
      <c r="X79">
        <f t="shared" si="10"/>
        <v>766.33162958803223</v>
      </c>
      <c r="Y79">
        <f t="shared" si="11"/>
        <v>587264.166507049</v>
      </c>
    </row>
    <row r="80" spans="1:25" x14ac:dyDescent="0.35">
      <c r="A80" s="1">
        <v>40994</v>
      </c>
      <c r="B80">
        <v>2709</v>
      </c>
      <c r="C80" s="23">
        <v>27.2</v>
      </c>
      <c r="D80">
        <v>5125.8</v>
      </c>
      <c r="E80">
        <v>3805</v>
      </c>
      <c r="F80">
        <v>0</v>
      </c>
      <c r="G80">
        <v>5166</v>
      </c>
      <c r="H80">
        <v>0</v>
      </c>
      <c r="I80">
        <f>IF(AND(M80=0,F80=0,H80=0,J80=0,P80=0,K80=0),1,0)</f>
        <v>0</v>
      </c>
      <c r="J80">
        <v>1</v>
      </c>
      <c r="K80">
        <v>0</v>
      </c>
      <c r="L80">
        <v>5209.333333333333</v>
      </c>
      <c r="M80">
        <v>0</v>
      </c>
      <c r="N80">
        <v>0.21453468107354479</v>
      </c>
      <c r="O80">
        <v>0</v>
      </c>
      <c r="P80">
        <v>0</v>
      </c>
      <c r="Q80">
        <f t="shared" si="6"/>
        <v>4447.0231186326419</v>
      </c>
      <c r="R80">
        <f>Q80-B80</f>
        <v>1738.0231186326419</v>
      </c>
      <c r="S80">
        <f t="shared" si="7"/>
        <v>1738.0231186326419</v>
      </c>
      <c r="T80" s="8">
        <f>S80/B80</f>
        <v>0.64157368720289476</v>
      </c>
      <c r="U80">
        <v>1196</v>
      </c>
      <c r="V80">
        <f t="shared" si="8"/>
        <v>31284.416135387553</v>
      </c>
      <c r="W80">
        <f t="shared" si="9"/>
        <v>21528</v>
      </c>
      <c r="X80">
        <f t="shared" si="10"/>
        <v>1738.0231186326419</v>
      </c>
      <c r="Y80">
        <f t="shared" si="11"/>
        <v>3020724.3609015341</v>
      </c>
    </row>
    <row r="81" spans="1:25" x14ac:dyDescent="0.35">
      <c r="A81" s="1">
        <v>40995</v>
      </c>
      <c r="B81">
        <v>4628.5</v>
      </c>
      <c r="C81" s="23">
        <v>28</v>
      </c>
      <c r="D81">
        <v>4662.3999999999996</v>
      </c>
      <c r="E81">
        <v>4395</v>
      </c>
      <c r="F81">
        <v>0</v>
      </c>
      <c r="G81">
        <v>2709</v>
      </c>
      <c r="H81">
        <v>0</v>
      </c>
      <c r="I81">
        <f>IF(AND(M81=0,F81=0,H81=0,J81=0,P81=0,K81=0),1,0)</f>
        <v>0</v>
      </c>
      <c r="J81">
        <v>0</v>
      </c>
      <c r="K81">
        <v>0</v>
      </c>
      <c r="L81">
        <v>4347.333333333333</v>
      </c>
      <c r="M81">
        <v>1</v>
      </c>
      <c r="N81">
        <v>0.72301614964563732</v>
      </c>
      <c r="O81">
        <v>0</v>
      </c>
      <c r="P81">
        <v>0</v>
      </c>
      <c r="Q81">
        <f t="shared" si="6"/>
        <v>4409.9787975844129</v>
      </c>
      <c r="R81">
        <f>Q81-B81</f>
        <v>-218.52120241558714</v>
      </c>
      <c r="S81">
        <f t="shared" si="7"/>
        <v>218.52120241558714</v>
      </c>
      <c r="T81" s="8">
        <f>S81/B81</f>
        <v>4.7212099474038489E-2</v>
      </c>
      <c r="U81">
        <v>1683</v>
      </c>
      <c r="V81">
        <f t="shared" si="8"/>
        <v>15733.526573922274</v>
      </c>
      <c r="W81">
        <f t="shared" si="9"/>
        <v>30294</v>
      </c>
      <c r="X81">
        <f t="shared" si="10"/>
        <v>-437.04240483117428</v>
      </c>
      <c r="Y81">
        <f t="shared" si="11"/>
        <v>191006.06362061604</v>
      </c>
    </row>
    <row r="82" spans="1:25" x14ac:dyDescent="0.35">
      <c r="A82" s="1">
        <v>40996</v>
      </c>
      <c r="B82">
        <v>2723</v>
      </c>
      <c r="C82" s="23">
        <v>30.1</v>
      </c>
      <c r="D82">
        <v>4593.1000000000004</v>
      </c>
      <c r="E82">
        <v>5026</v>
      </c>
      <c r="F82">
        <v>1</v>
      </c>
      <c r="G82">
        <v>4628.5</v>
      </c>
      <c r="H82">
        <v>0</v>
      </c>
      <c r="I82">
        <f>IF(AND(M82=0,F82=0,H82=0,J82=0,P82=0,K82=0),1,0)</f>
        <v>0</v>
      </c>
      <c r="J82">
        <v>0</v>
      </c>
      <c r="K82">
        <v>0</v>
      </c>
      <c r="L82">
        <v>4167.833333333333</v>
      </c>
      <c r="M82">
        <v>0</v>
      </c>
      <c r="N82">
        <v>0.27861043336818869</v>
      </c>
      <c r="O82">
        <v>0</v>
      </c>
      <c r="P82">
        <v>0</v>
      </c>
      <c r="Q82">
        <f t="shared" si="6"/>
        <v>4739.3111546985974</v>
      </c>
      <c r="R82">
        <f>Q82-B82</f>
        <v>2016.3111546985974</v>
      </c>
      <c r="S82">
        <f t="shared" si="7"/>
        <v>2016.3111546985974</v>
      </c>
      <c r="T82" s="8">
        <f>S82/B82</f>
        <v>0.740474166249944</v>
      </c>
      <c r="U82">
        <v>1188</v>
      </c>
      <c r="V82">
        <f t="shared" si="8"/>
        <v>36293.600784574752</v>
      </c>
      <c r="W82">
        <f t="shared" si="9"/>
        <v>21384</v>
      </c>
      <c r="X82">
        <f t="shared" si="10"/>
        <v>2016.3111546985974</v>
      </c>
      <c r="Y82">
        <f t="shared" si="11"/>
        <v>4065510.672561991</v>
      </c>
    </row>
    <row r="83" spans="1:25" x14ac:dyDescent="0.35">
      <c r="A83" s="1">
        <v>40997</v>
      </c>
      <c r="B83">
        <v>3348</v>
      </c>
      <c r="C83" s="23">
        <v>29.3</v>
      </c>
      <c r="D83">
        <v>4078.7</v>
      </c>
      <c r="E83">
        <v>4975</v>
      </c>
      <c r="F83">
        <v>0</v>
      </c>
      <c r="G83">
        <v>2723</v>
      </c>
      <c r="H83">
        <v>0</v>
      </c>
      <c r="I83">
        <f>IF(AND(M83=0,F83=0,H83=0,J83=0,P83=0,K83=0),1,0)</f>
        <v>0</v>
      </c>
      <c r="J83">
        <v>0</v>
      </c>
      <c r="K83">
        <v>0</v>
      </c>
      <c r="L83">
        <v>3353.5</v>
      </c>
      <c r="M83">
        <v>0</v>
      </c>
      <c r="N83">
        <v>0.57261531311723013</v>
      </c>
      <c r="O83">
        <v>0</v>
      </c>
      <c r="P83">
        <v>1</v>
      </c>
      <c r="Q83">
        <f t="shared" si="6"/>
        <v>4347.8737884166931</v>
      </c>
      <c r="R83">
        <f>Q83-B83</f>
        <v>999.87378841669306</v>
      </c>
      <c r="S83">
        <f t="shared" si="7"/>
        <v>999.87378841669306</v>
      </c>
      <c r="T83" s="8">
        <f>S83/B83</f>
        <v>0.29864808495122253</v>
      </c>
      <c r="U83">
        <v>303</v>
      </c>
      <c r="V83">
        <f t="shared" si="8"/>
        <v>17997.728191500475</v>
      </c>
      <c r="W83">
        <f t="shared" si="9"/>
        <v>5454</v>
      </c>
      <c r="X83">
        <f t="shared" si="10"/>
        <v>999.87378841669306</v>
      </c>
      <c r="Y83">
        <f t="shared" si="11"/>
        <v>999747.59276274987</v>
      </c>
    </row>
    <row r="84" spans="1:25" x14ac:dyDescent="0.35">
      <c r="A84" s="1">
        <v>40998</v>
      </c>
      <c r="B84">
        <v>4623</v>
      </c>
      <c r="C84" s="23">
        <v>29.9</v>
      </c>
      <c r="D84">
        <v>3714.9</v>
      </c>
      <c r="E84">
        <v>5295</v>
      </c>
      <c r="F84">
        <v>0</v>
      </c>
      <c r="G84">
        <v>3348</v>
      </c>
      <c r="H84">
        <v>0</v>
      </c>
      <c r="I84">
        <f>IF(AND(M84=0,F84=0,H84=0,J84=0,P84=0,K84=0),1,0)</f>
        <v>0</v>
      </c>
      <c r="J84">
        <v>0</v>
      </c>
      <c r="K84">
        <v>1</v>
      </c>
      <c r="L84">
        <v>3566.5</v>
      </c>
      <c r="M84">
        <v>0</v>
      </c>
      <c r="N84">
        <v>0.64813523875914958</v>
      </c>
      <c r="O84">
        <v>0</v>
      </c>
      <c r="P84">
        <v>0</v>
      </c>
      <c r="Q84">
        <f t="shared" si="6"/>
        <v>4507.9937926860412</v>
      </c>
      <c r="R84">
        <f>Q84-B84</f>
        <v>-115.00620731395884</v>
      </c>
      <c r="S84">
        <f t="shared" si="7"/>
        <v>115.00620731395884</v>
      </c>
      <c r="T84" s="8">
        <f>S84/B84</f>
        <v>2.4876964593112446E-2</v>
      </c>
      <c r="U84">
        <v>1091</v>
      </c>
      <c r="V84">
        <f t="shared" si="8"/>
        <v>8280.4469266050364</v>
      </c>
      <c r="W84">
        <f t="shared" si="9"/>
        <v>19638</v>
      </c>
      <c r="X84">
        <f t="shared" si="10"/>
        <v>-230.01241462791768</v>
      </c>
      <c r="Y84">
        <f t="shared" si="11"/>
        <v>52905.710882965119</v>
      </c>
    </row>
    <row r="85" spans="1:25" x14ac:dyDescent="0.35">
      <c r="A85" s="1">
        <v>40999</v>
      </c>
      <c r="B85">
        <v>4037</v>
      </c>
      <c r="C85" s="23">
        <v>29.1</v>
      </c>
      <c r="D85">
        <v>3606.3</v>
      </c>
      <c r="E85">
        <v>5167</v>
      </c>
      <c r="F85">
        <v>0</v>
      </c>
      <c r="G85">
        <v>4623</v>
      </c>
      <c r="H85">
        <v>1</v>
      </c>
      <c r="I85">
        <f>IF(AND(M85=0,F85=0,H85=0,J85=0,P85=0,K85=0),1,0)</f>
        <v>0</v>
      </c>
      <c r="J85">
        <v>0</v>
      </c>
      <c r="K85">
        <v>0</v>
      </c>
      <c r="L85">
        <v>3564.6666666666665</v>
      </c>
      <c r="M85">
        <v>0</v>
      </c>
      <c r="N85">
        <v>0.43191588242128498</v>
      </c>
      <c r="O85">
        <v>1</v>
      </c>
      <c r="P85">
        <v>0</v>
      </c>
      <c r="Q85">
        <f t="shared" si="6"/>
        <v>5311.5428815257001</v>
      </c>
      <c r="R85">
        <f>Q85-B85</f>
        <v>1274.5428815257001</v>
      </c>
      <c r="S85">
        <f t="shared" si="7"/>
        <v>1274.5428815257001</v>
      </c>
      <c r="T85" s="8">
        <f>S85/B85</f>
        <v>0.31571535336281892</v>
      </c>
      <c r="U85">
        <v>1018</v>
      </c>
      <c r="V85">
        <f t="shared" si="8"/>
        <v>22941.771867462601</v>
      </c>
      <c r="W85">
        <f t="shared" si="9"/>
        <v>18324</v>
      </c>
      <c r="X85">
        <f t="shared" si="10"/>
        <v>1274.5428815257001</v>
      </c>
      <c r="Y85">
        <f t="shared" si="11"/>
        <v>1624459.5568478347</v>
      </c>
    </row>
    <row r="86" spans="1:25" x14ac:dyDescent="0.35">
      <c r="A86" s="1">
        <v>41000</v>
      </c>
      <c r="B86">
        <v>4088</v>
      </c>
      <c r="C86" s="23">
        <v>27.1</v>
      </c>
      <c r="D86">
        <v>3871.9</v>
      </c>
      <c r="E86">
        <v>5166</v>
      </c>
      <c r="F86">
        <v>0</v>
      </c>
      <c r="G86">
        <v>4037</v>
      </c>
      <c r="H86">
        <v>0</v>
      </c>
      <c r="I86">
        <f>IF(AND(M86=0,F86=0,H86=0,J86=0,P86=0,K86=0),1,0)</f>
        <v>1</v>
      </c>
      <c r="J86">
        <v>0</v>
      </c>
      <c r="K86">
        <v>0</v>
      </c>
      <c r="L86">
        <v>4002.6666666666665</v>
      </c>
      <c r="M86">
        <v>0</v>
      </c>
      <c r="N86">
        <v>0.50592540955036602</v>
      </c>
      <c r="O86">
        <v>1</v>
      </c>
      <c r="P86">
        <v>0</v>
      </c>
      <c r="Q86">
        <f t="shared" si="6"/>
        <v>5023.0305968583198</v>
      </c>
      <c r="R86">
        <f>Q86-B86</f>
        <v>935.03059685831977</v>
      </c>
      <c r="S86">
        <f t="shared" si="7"/>
        <v>935.03059685831977</v>
      </c>
      <c r="T86" s="8">
        <f>S86/B86</f>
        <v>0.22872568416299408</v>
      </c>
      <c r="U86">
        <v>589</v>
      </c>
      <c r="V86">
        <f t="shared" si="8"/>
        <v>16830.550743449756</v>
      </c>
      <c r="W86">
        <f t="shared" si="9"/>
        <v>10602</v>
      </c>
      <c r="X86">
        <f t="shared" si="10"/>
        <v>935.03059685831977</v>
      </c>
      <c r="Y86">
        <f t="shared" si="11"/>
        <v>874282.21706122567</v>
      </c>
    </row>
    <row r="87" spans="1:25" x14ac:dyDescent="0.35">
      <c r="A87" s="1">
        <v>41001</v>
      </c>
      <c r="B87">
        <v>4628.5</v>
      </c>
      <c r="C87" s="23">
        <v>29.3</v>
      </c>
      <c r="D87">
        <v>3763.8</v>
      </c>
      <c r="E87">
        <v>2709</v>
      </c>
      <c r="F87">
        <v>0</v>
      </c>
      <c r="G87">
        <v>4088</v>
      </c>
      <c r="H87">
        <v>0</v>
      </c>
      <c r="I87">
        <f>IF(AND(M87=0,F87=0,H87=0,J87=0,P87=0,K87=0),1,0)</f>
        <v>0</v>
      </c>
      <c r="J87">
        <v>1</v>
      </c>
      <c r="K87">
        <v>0</v>
      </c>
      <c r="L87">
        <v>4249.333333333333</v>
      </c>
      <c r="M87">
        <v>0</v>
      </c>
      <c r="N87">
        <v>0.5627977227837806</v>
      </c>
      <c r="O87">
        <v>0</v>
      </c>
      <c r="P87">
        <v>0</v>
      </c>
      <c r="Q87">
        <f t="shared" si="6"/>
        <v>3314.5135737950573</v>
      </c>
      <c r="R87">
        <f>Q87-B87</f>
        <v>-1313.9864262049427</v>
      </c>
      <c r="S87">
        <f t="shared" si="7"/>
        <v>1313.9864262049427</v>
      </c>
      <c r="T87" s="8">
        <f>S87/B87</f>
        <v>0.28389033730256946</v>
      </c>
      <c r="U87">
        <v>1122</v>
      </c>
      <c r="V87">
        <f t="shared" si="8"/>
        <v>94607.022686755881</v>
      </c>
      <c r="W87">
        <f t="shared" si="9"/>
        <v>20196</v>
      </c>
      <c r="X87">
        <f t="shared" si="10"/>
        <v>-2627.9728524098855</v>
      </c>
      <c r="Y87">
        <f t="shared" si="11"/>
        <v>6906241.31300335</v>
      </c>
    </row>
    <row r="88" spans="1:25" x14ac:dyDescent="0.35">
      <c r="A88" s="1">
        <v>41002</v>
      </c>
      <c r="B88">
        <v>3023</v>
      </c>
      <c r="C88" s="23">
        <v>29.2</v>
      </c>
      <c r="D88">
        <v>4144.8999999999996</v>
      </c>
      <c r="E88">
        <v>4628.5</v>
      </c>
      <c r="F88">
        <v>0</v>
      </c>
      <c r="G88">
        <v>4628.5</v>
      </c>
      <c r="H88">
        <v>0</v>
      </c>
      <c r="I88">
        <f>IF(AND(M88=0,F88=0,H88=0,J88=0,P88=0,K88=0),1,0)</f>
        <v>0</v>
      </c>
      <c r="J88">
        <v>0</v>
      </c>
      <c r="K88">
        <v>0</v>
      </c>
      <c r="L88">
        <v>4251.166666666667</v>
      </c>
      <c r="M88">
        <v>1</v>
      </c>
      <c r="N88">
        <v>0.31346578366445915</v>
      </c>
      <c r="O88">
        <v>0</v>
      </c>
      <c r="P88">
        <v>0</v>
      </c>
      <c r="Q88">
        <f t="shared" si="6"/>
        <v>4932.22752435251</v>
      </c>
      <c r="R88">
        <f>Q88-B88</f>
        <v>1909.22752435251</v>
      </c>
      <c r="S88">
        <f t="shared" si="7"/>
        <v>1909.22752435251</v>
      </c>
      <c r="T88" s="8">
        <f>S88/B88</f>
        <v>0.63156715989166723</v>
      </c>
      <c r="U88">
        <v>926</v>
      </c>
      <c r="V88">
        <f t="shared" si="8"/>
        <v>34366.095438345183</v>
      </c>
      <c r="W88">
        <f t="shared" si="9"/>
        <v>16668</v>
      </c>
      <c r="X88">
        <f t="shared" si="10"/>
        <v>1909.22752435251</v>
      </c>
      <c r="Y88">
        <f t="shared" si="11"/>
        <v>3645149.7397452141</v>
      </c>
    </row>
    <row r="89" spans="1:25" x14ac:dyDescent="0.35">
      <c r="A89" s="1">
        <v>41003</v>
      </c>
      <c r="B89">
        <v>2706</v>
      </c>
      <c r="C89" s="23">
        <v>30.2</v>
      </c>
      <c r="D89">
        <v>4079.9</v>
      </c>
      <c r="E89">
        <v>2723</v>
      </c>
      <c r="F89">
        <v>1</v>
      </c>
      <c r="G89">
        <v>3023</v>
      </c>
      <c r="H89">
        <v>0</v>
      </c>
      <c r="I89">
        <f>IF(AND(M89=0,F89=0,H89=0,J89=0,P89=0,K89=0),1,0)</f>
        <v>0</v>
      </c>
      <c r="J89">
        <v>0</v>
      </c>
      <c r="K89">
        <v>0</v>
      </c>
      <c r="L89">
        <v>3913.1666666666665</v>
      </c>
      <c r="M89">
        <v>0</v>
      </c>
      <c r="N89">
        <v>0.46316951318694088</v>
      </c>
      <c r="O89">
        <v>0</v>
      </c>
      <c r="P89">
        <v>0</v>
      </c>
      <c r="Q89">
        <f t="shared" si="6"/>
        <v>3434.3426675146184</v>
      </c>
      <c r="R89">
        <f>Q89-B89</f>
        <v>728.34266751461837</v>
      </c>
      <c r="S89">
        <f t="shared" si="7"/>
        <v>728.34266751461837</v>
      </c>
      <c r="T89" s="8">
        <f>S89/B89</f>
        <v>0.26915841371567567</v>
      </c>
      <c r="U89">
        <v>1401</v>
      </c>
      <c r="V89">
        <f t="shared" si="8"/>
        <v>13110.168015263131</v>
      </c>
      <c r="W89">
        <f t="shared" si="9"/>
        <v>25218</v>
      </c>
      <c r="X89">
        <f t="shared" si="10"/>
        <v>728.34266751461837</v>
      </c>
      <c r="Y89">
        <f t="shared" si="11"/>
        <v>530483.04132230987</v>
      </c>
    </row>
    <row r="90" spans="1:25" x14ac:dyDescent="0.35">
      <c r="A90" s="1">
        <v>41004</v>
      </c>
      <c r="B90">
        <v>2830</v>
      </c>
      <c r="C90" s="23">
        <v>29.6</v>
      </c>
      <c r="D90">
        <v>3696.5</v>
      </c>
      <c r="E90">
        <v>3348</v>
      </c>
      <c r="F90">
        <v>0</v>
      </c>
      <c r="G90">
        <v>2706</v>
      </c>
      <c r="H90">
        <v>0</v>
      </c>
      <c r="I90">
        <f>IF(AND(M90=0,F90=0,H90=0,J90=0,P90=0,K90=0),1,0)</f>
        <v>0</v>
      </c>
      <c r="J90">
        <v>0</v>
      </c>
      <c r="K90">
        <v>0</v>
      </c>
      <c r="L90">
        <v>3452.5</v>
      </c>
      <c r="M90">
        <v>0</v>
      </c>
      <c r="N90">
        <v>0.51440687812245844</v>
      </c>
      <c r="O90">
        <v>0</v>
      </c>
      <c r="P90">
        <v>1</v>
      </c>
      <c r="Q90">
        <f t="shared" si="6"/>
        <v>3798.044447939898</v>
      </c>
      <c r="R90">
        <f>Q90-B90</f>
        <v>968.04444793989796</v>
      </c>
      <c r="S90">
        <f t="shared" si="7"/>
        <v>968.04444793989796</v>
      </c>
      <c r="T90" s="8">
        <f>S90/B90</f>
        <v>0.34206517595049396</v>
      </c>
      <c r="U90">
        <v>1240</v>
      </c>
      <c r="V90">
        <f t="shared" si="8"/>
        <v>17424.800062918162</v>
      </c>
      <c r="W90">
        <f t="shared" si="9"/>
        <v>22320</v>
      </c>
      <c r="X90">
        <f t="shared" si="10"/>
        <v>968.04444793989796</v>
      </c>
      <c r="Y90">
        <f t="shared" si="11"/>
        <v>937110.0531872618</v>
      </c>
    </row>
    <row r="91" spans="1:25" x14ac:dyDescent="0.35">
      <c r="A91" s="1">
        <v>41005</v>
      </c>
      <c r="B91">
        <v>3316</v>
      </c>
      <c r="C91" s="23">
        <v>28.7</v>
      </c>
      <c r="D91">
        <v>3455.1</v>
      </c>
      <c r="E91">
        <v>4623</v>
      </c>
      <c r="F91">
        <v>0</v>
      </c>
      <c r="G91">
        <v>2830</v>
      </c>
      <c r="H91">
        <v>0</v>
      </c>
      <c r="I91">
        <f>IF(AND(M91=0,F91=0,H91=0,J91=0,P91=0,K91=0),1,0)</f>
        <v>0</v>
      </c>
      <c r="J91">
        <v>0</v>
      </c>
      <c r="K91">
        <v>1</v>
      </c>
      <c r="L91">
        <v>2853</v>
      </c>
      <c r="M91">
        <v>0</v>
      </c>
      <c r="N91">
        <v>0.55646566747995818</v>
      </c>
      <c r="O91">
        <v>0</v>
      </c>
      <c r="P91">
        <v>0</v>
      </c>
      <c r="Q91">
        <f t="shared" si="6"/>
        <v>4070.5360951202247</v>
      </c>
      <c r="R91">
        <f>Q91-B91</f>
        <v>754.53609512022467</v>
      </c>
      <c r="S91">
        <f t="shared" si="7"/>
        <v>754.53609512022467</v>
      </c>
      <c r="T91" s="8">
        <f>S91/B91</f>
        <v>0.22754405763577343</v>
      </c>
      <c r="U91">
        <v>1041</v>
      </c>
      <c r="V91">
        <f t="shared" si="8"/>
        <v>13581.649712164044</v>
      </c>
      <c r="W91">
        <f t="shared" si="9"/>
        <v>18738</v>
      </c>
      <c r="X91">
        <f t="shared" si="10"/>
        <v>754.53609512022467</v>
      </c>
      <c r="Y91">
        <f t="shared" si="11"/>
        <v>569324.7188392767</v>
      </c>
    </row>
    <row r="92" spans="1:25" x14ac:dyDescent="0.35">
      <c r="A92" s="1">
        <v>41006</v>
      </c>
      <c r="B92">
        <v>3348</v>
      </c>
      <c r="C92" s="23">
        <v>28.4</v>
      </c>
      <c r="D92">
        <v>3300.7</v>
      </c>
      <c r="E92">
        <v>4037</v>
      </c>
      <c r="F92">
        <v>0</v>
      </c>
      <c r="G92">
        <v>3316</v>
      </c>
      <c r="H92">
        <v>1</v>
      </c>
      <c r="I92">
        <f>IF(AND(M92=0,F92=0,H92=0,J92=0,P92=0,K92=0),1,0)</f>
        <v>0</v>
      </c>
      <c r="J92">
        <v>0</v>
      </c>
      <c r="K92">
        <v>0</v>
      </c>
      <c r="L92">
        <v>2950.6666666666665</v>
      </c>
      <c r="M92">
        <v>0</v>
      </c>
      <c r="N92">
        <v>0.50371790403160221</v>
      </c>
      <c r="O92">
        <v>1</v>
      </c>
      <c r="P92">
        <v>0</v>
      </c>
      <c r="Q92">
        <f t="shared" si="6"/>
        <v>4475.518411948563</v>
      </c>
      <c r="R92">
        <f>Q92-B92</f>
        <v>1127.518411948563</v>
      </c>
      <c r="S92">
        <f t="shared" si="7"/>
        <v>1127.518411948563</v>
      </c>
      <c r="T92" s="8">
        <f>S92/B92</f>
        <v>0.33677371922000088</v>
      </c>
      <c r="U92">
        <v>1204</v>
      </c>
      <c r="V92">
        <f t="shared" si="8"/>
        <v>20295.331415074135</v>
      </c>
      <c r="W92">
        <f t="shared" si="9"/>
        <v>21672</v>
      </c>
      <c r="X92">
        <f t="shared" si="10"/>
        <v>1127.518411948563</v>
      </c>
      <c r="Y92">
        <f t="shared" si="11"/>
        <v>1271297.7692830095</v>
      </c>
    </row>
    <row r="93" spans="1:25" x14ac:dyDescent="0.35">
      <c r="A93" s="1">
        <v>41007</v>
      </c>
      <c r="B93">
        <v>4428</v>
      </c>
      <c r="C93" s="23">
        <v>27.6</v>
      </c>
      <c r="D93">
        <v>3044.6</v>
      </c>
      <c r="E93">
        <v>4088</v>
      </c>
      <c r="F93">
        <v>0</v>
      </c>
      <c r="G93">
        <v>3348</v>
      </c>
      <c r="H93">
        <v>0</v>
      </c>
      <c r="I93">
        <f>IF(AND(M93=0,F93=0,H93=0,J93=0,P93=0,K93=0),1,0)</f>
        <v>1</v>
      </c>
      <c r="J93">
        <v>0</v>
      </c>
      <c r="K93">
        <v>0</v>
      </c>
      <c r="L93">
        <v>3164.6666666666665</v>
      </c>
      <c r="M93">
        <v>0</v>
      </c>
      <c r="N93">
        <v>0.6254792610665737</v>
      </c>
      <c r="O93">
        <v>1</v>
      </c>
      <c r="P93">
        <v>0</v>
      </c>
      <c r="Q93">
        <f t="shared" si="6"/>
        <v>4220.738628738889</v>
      </c>
      <c r="R93">
        <f>Q93-B93</f>
        <v>-207.26137126111098</v>
      </c>
      <c r="S93">
        <f t="shared" si="7"/>
        <v>207.26137126111098</v>
      </c>
      <c r="T93" s="8">
        <f>S93/B93</f>
        <v>4.6806994413078361E-2</v>
      </c>
      <c r="U93">
        <v>892</v>
      </c>
      <c r="V93">
        <f t="shared" si="8"/>
        <v>14922.818730799991</v>
      </c>
      <c r="W93">
        <f t="shared" si="9"/>
        <v>16056</v>
      </c>
      <c r="X93">
        <f t="shared" si="10"/>
        <v>-414.52274252222196</v>
      </c>
      <c r="Y93">
        <f t="shared" si="11"/>
        <v>171829.10406814431</v>
      </c>
    </row>
    <row r="94" spans="1:25" x14ac:dyDescent="0.35">
      <c r="A94" s="1">
        <v>41008</v>
      </c>
      <c r="B94">
        <v>4628.5</v>
      </c>
      <c r="C94" s="23">
        <v>30.7</v>
      </c>
      <c r="D94">
        <v>3325.6</v>
      </c>
      <c r="E94">
        <v>4628.5</v>
      </c>
      <c r="F94">
        <v>0</v>
      </c>
      <c r="G94">
        <v>4428</v>
      </c>
      <c r="H94">
        <v>0</v>
      </c>
      <c r="I94">
        <f>IF(AND(M94=0,F94=0,H94=0,J94=0,P94=0,K94=0),1,0)</f>
        <v>0</v>
      </c>
      <c r="J94">
        <v>1</v>
      </c>
      <c r="K94">
        <v>0</v>
      </c>
      <c r="L94">
        <v>3697.3333333333335</v>
      </c>
      <c r="M94">
        <v>0</v>
      </c>
      <c r="N94">
        <v>0.52329499244800748</v>
      </c>
      <c r="O94">
        <v>0</v>
      </c>
      <c r="P94">
        <v>0</v>
      </c>
      <c r="Q94">
        <f t="shared" si="6"/>
        <v>3749.6982288435688</v>
      </c>
      <c r="R94">
        <f>Q94-B94</f>
        <v>-878.80177115643119</v>
      </c>
      <c r="S94">
        <f t="shared" si="7"/>
        <v>878.80177115643119</v>
      </c>
      <c r="T94" s="8">
        <f>S94/B94</f>
        <v>0.18986751024228826</v>
      </c>
      <c r="U94">
        <v>1213</v>
      </c>
      <c r="V94">
        <f t="shared" si="8"/>
        <v>63273.727523263049</v>
      </c>
      <c r="W94">
        <f t="shared" si="9"/>
        <v>21834</v>
      </c>
      <c r="X94">
        <f t="shared" si="10"/>
        <v>-1757.6035423128624</v>
      </c>
      <c r="Y94">
        <f t="shared" si="11"/>
        <v>3089170.2119507217</v>
      </c>
    </row>
    <row r="95" spans="1:25" x14ac:dyDescent="0.35">
      <c r="A95" s="1">
        <v>41009</v>
      </c>
      <c r="B95">
        <v>2712</v>
      </c>
      <c r="C95" s="23">
        <v>29.6</v>
      </c>
      <c r="D95">
        <v>3710.1</v>
      </c>
      <c r="E95">
        <v>3023</v>
      </c>
      <c r="F95">
        <v>0</v>
      </c>
      <c r="G95">
        <v>4628.5</v>
      </c>
      <c r="H95">
        <v>0</v>
      </c>
      <c r="I95">
        <f>IF(AND(M95=0,F95=0,H95=0,J95=0,P95=0,K95=0),1,0)</f>
        <v>0</v>
      </c>
      <c r="J95">
        <v>0</v>
      </c>
      <c r="K95">
        <v>0</v>
      </c>
      <c r="L95">
        <v>4134.833333333333</v>
      </c>
      <c r="M95">
        <v>1</v>
      </c>
      <c r="N95">
        <v>0.27733240385732544</v>
      </c>
      <c r="O95">
        <v>0</v>
      </c>
      <c r="P95">
        <v>0</v>
      </c>
      <c r="Q95">
        <f t="shared" si="6"/>
        <v>4374.473442284444</v>
      </c>
      <c r="R95">
        <f>Q95-B95</f>
        <v>1662.473442284444</v>
      </c>
      <c r="S95">
        <f t="shared" si="7"/>
        <v>1662.473442284444</v>
      </c>
      <c r="T95" s="8">
        <f>S95/B95</f>
        <v>0.61300643152081269</v>
      </c>
      <c r="U95">
        <v>1313</v>
      </c>
      <c r="V95">
        <f t="shared" si="8"/>
        <v>29924.521961119994</v>
      </c>
      <c r="W95">
        <f t="shared" si="9"/>
        <v>23634</v>
      </c>
      <c r="X95">
        <f t="shared" si="10"/>
        <v>1662.473442284444</v>
      </c>
      <c r="Y95">
        <f t="shared" si="11"/>
        <v>2763817.9463010887</v>
      </c>
    </row>
    <row r="96" spans="1:25" x14ac:dyDescent="0.35">
      <c r="A96" s="1">
        <v>41010</v>
      </c>
      <c r="B96">
        <v>3136</v>
      </c>
      <c r="C96" s="23">
        <v>28.4</v>
      </c>
      <c r="D96">
        <v>3686.5</v>
      </c>
      <c r="E96">
        <v>2706</v>
      </c>
      <c r="F96">
        <v>1</v>
      </c>
      <c r="G96">
        <v>2712</v>
      </c>
      <c r="H96">
        <v>0</v>
      </c>
      <c r="I96">
        <f>IF(AND(M96=0,F96=0,H96=0,J96=0,P96=0,K96=0),1,0)</f>
        <v>0</v>
      </c>
      <c r="J96">
        <v>0</v>
      </c>
      <c r="K96">
        <v>0</v>
      </c>
      <c r="L96">
        <v>3922.8333333333335</v>
      </c>
      <c r="M96">
        <v>0</v>
      </c>
      <c r="N96">
        <v>0.54926222841872896</v>
      </c>
      <c r="O96">
        <v>0</v>
      </c>
      <c r="P96">
        <v>0</v>
      </c>
      <c r="Q96">
        <f t="shared" si="6"/>
        <v>3182.0354262985434</v>
      </c>
      <c r="R96">
        <f>Q96-B96</f>
        <v>46.035426298543371</v>
      </c>
      <c r="S96">
        <f t="shared" si="7"/>
        <v>46.035426298543371</v>
      </c>
      <c r="T96" s="8">
        <f>S96/B96</f>
        <v>1.4679663998260003E-2</v>
      </c>
      <c r="U96">
        <v>818</v>
      </c>
      <c r="V96">
        <f t="shared" si="8"/>
        <v>828.63767337378067</v>
      </c>
      <c r="W96">
        <f t="shared" si="9"/>
        <v>14724</v>
      </c>
      <c r="X96">
        <f t="shared" si="10"/>
        <v>46.035426298543371</v>
      </c>
      <c r="Y96">
        <f t="shared" si="11"/>
        <v>2119.2604744886185</v>
      </c>
    </row>
    <row r="97" spans="1:25" x14ac:dyDescent="0.35">
      <c r="A97" s="1">
        <v>41011</v>
      </c>
      <c r="B97">
        <v>3088</v>
      </c>
      <c r="C97" s="23">
        <v>28.5</v>
      </c>
      <c r="D97">
        <v>3650.5</v>
      </c>
      <c r="E97">
        <v>2830</v>
      </c>
      <c r="F97">
        <v>0</v>
      </c>
      <c r="G97">
        <v>3136</v>
      </c>
      <c r="H97">
        <v>0</v>
      </c>
      <c r="I97">
        <f>IF(AND(M97=0,F97=0,H97=0,J97=0,P97=0,K97=0),1,0)</f>
        <v>0</v>
      </c>
      <c r="J97">
        <v>0</v>
      </c>
      <c r="K97">
        <v>0</v>
      </c>
      <c r="L97">
        <v>3492.1666666666665</v>
      </c>
      <c r="M97">
        <v>0</v>
      </c>
      <c r="N97">
        <v>0.49442314395259673</v>
      </c>
      <c r="O97">
        <v>0</v>
      </c>
      <c r="P97">
        <v>1</v>
      </c>
      <c r="Q97">
        <f t="shared" si="6"/>
        <v>3798.1932449493443</v>
      </c>
      <c r="R97">
        <f>Q97-B97</f>
        <v>710.19324494934426</v>
      </c>
      <c r="S97">
        <f t="shared" si="7"/>
        <v>710.19324494934426</v>
      </c>
      <c r="T97" s="8">
        <f>S97/B97</f>
        <v>0.22998485911572028</v>
      </c>
      <c r="U97">
        <v>888</v>
      </c>
      <c r="V97">
        <f t="shared" si="8"/>
        <v>12783.478409088197</v>
      </c>
      <c r="W97">
        <f t="shared" si="9"/>
        <v>15984</v>
      </c>
      <c r="X97">
        <f t="shared" si="10"/>
        <v>710.19324494934426</v>
      </c>
      <c r="Y97">
        <f t="shared" si="11"/>
        <v>504374.44517167931</v>
      </c>
    </row>
    <row r="98" spans="1:25" x14ac:dyDescent="0.35">
      <c r="A98" s="1">
        <v>41012</v>
      </c>
      <c r="B98">
        <v>3198</v>
      </c>
      <c r="C98" s="23">
        <v>27.8</v>
      </c>
      <c r="D98">
        <v>3598.5</v>
      </c>
      <c r="E98">
        <v>3316</v>
      </c>
      <c r="F98">
        <v>0</v>
      </c>
      <c r="G98">
        <v>3088</v>
      </c>
      <c r="H98">
        <v>0</v>
      </c>
      <c r="I98">
        <f>IF(AND(M98=0,F98=0,H98=0,J98=0,P98=0,K98=0),1,0)</f>
        <v>0</v>
      </c>
      <c r="J98">
        <v>0</v>
      </c>
      <c r="K98">
        <v>1</v>
      </c>
      <c r="L98">
        <v>2978.6666666666665</v>
      </c>
      <c r="M98">
        <v>0</v>
      </c>
      <c r="N98">
        <v>0.51278029510863254</v>
      </c>
      <c r="O98">
        <v>0</v>
      </c>
      <c r="P98">
        <v>0</v>
      </c>
      <c r="Q98">
        <f t="shared" si="6"/>
        <v>3884.2220909549887</v>
      </c>
      <c r="R98">
        <f>Q98-B98</f>
        <v>686.22209095498874</v>
      </c>
      <c r="S98">
        <f t="shared" si="7"/>
        <v>686.22209095498874</v>
      </c>
      <c r="T98" s="8">
        <f>S98/B98</f>
        <v>0.21457851499530606</v>
      </c>
      <c r="U98">
        <v>1039</v>
      </c>
      <c r="V98">
        <f t="shared" si="8"/>
        <v>12351.997637189797</v>
      </c>
      <c r="W98">
        <f t="shared" si="9"/>
        <v>18702</v>
      </c>
      <c r="X98">
        <f t="shared" si="10"/>
        <v>686.22209095498874</v>
      </c>
      <c r="Y98">
        <f t="shared" si="11"/>
        <v>470900.75811463682</v>
      </c>
    </row>
    <row r="99" spans="1:25" x14ac:dyDescent="0.35">
      <c r="A99" s="1">
        <v>41013</v>
      </c>
      <c r="B99">
        <v>3595</v>
      </c>
      <c r="C99" s="23">
        <v>28.3</v>
      </c>
      <c r="D99">
        <v>3352.5</v>
      </c>
      <c r="E99">
        <v>3348</v>
      </c>
      <c r="F99">
        <v>0</v>
      </c>
      <c r="G99">
        <v>3198</v>
      </c>
      <c r="H99">
        <v>1</v>
      </c>
      <c r="I99">
        <f>IF(AND(M99=0,F99=0,H99=0,J99=0,P99=0,K99=0),1,0)</f>
        <v>0</v>
      </c>
      <c r="J99">
        <v>0</v>
      </c>
      <c r="K99">
        <v>0</v>
      </c>
      <c r="L99">
        <v>3140.6666666666665</v>
      </c>
      <c r="M99">
        <v>0</v>
      </c>
      <c r="N99">
        <v>0.54612524689206465</v>
      </c>
      <c r="O99">
        <v>1</v>
      </c>
      <c r="P99">
        <v>0</v>
      </c>
      <c r="Q99">
        <f t="shared" si="6"/>
        <v>4282.4672148102982</v>
      </c>
      <c r="R99">
        <f>Q99-B99</f>
        <v>687.46721481029817</v>
      </c>
      <c r="S99">
        <f t="shared" si="7"/>
        <v>687.46721481029817</v>
      </c>
      <c r="T99" s="8">
        <f>S99/B99</f>
        <v>0.19122871065655025</v>
      </c>
      <c r="U99">
        <v>922</v>
      </c>
      <c r="V99">
        <f t="shared" si="8"/>
        <v>12374.409866585367</v>
      </c>
      <c r="W99">
        <f t="shared" si="9"/>
        <v>16596</v>
      </c>
      <c r="X99">
        <f t="shared" si="10"/>
        <v>687.46721481029817</v>
      </c>
      <c r="Y99">
        <f t="shared" si="11"/>
        <v>472611.17143902864</v>
      </c>
    </row>
    <row r="100" spans="1:25" x14ac:dyDescent="0.35">
      <c r="A100" s="1">
        <v>41014</v>
      </c>
      <c r="B100">
        <v>3953</v>
      </c>
      <c r="C100" s="23">
        <v>28.8</v>
      </c>
      <c r="D100">
        <v>3145.8</v>
      </c>
      <c r="E100">
        <v>4428</v>
      </c>
      <c r="F100">
        <v>0</v>
      </c>
      <c r="G100">
        <v>3595</v>
      </c>
      <c r="H100">
        <v>0</v>
      </c>
      <c r="I100">
        <f>IF(AND(M100=0,F100=0,H100=0,J100=0,P100=0,K100=0),1,0)</f>
        <v>1</v>
      </c>
      <c r="J100">
        <v>0</v>
      </c>
      <c r="K100">
        <v>0</v>
      </c>
      <c r="L100">
        <v>3293.6666666666665</v>
      </c>
      <c r="M100">
        <v>0</v>
      </c>
      <c r="N100">
        <v>0.54159405135354943</v>
      </c>
      <c r="O100">
        <v>1</v>
      </c>
      <c r="P100">
        <v>0</v>
      </c>
      <c r="Q100">
        <f t="shared" si="6"/>
        <v>4425.9949533266708</v>
      </c>
      <c r="R100">
        <f>Q100-B100</f>
        <v>472.99495332667084</v>
      </c>
      <c r="S100">
        <f t="shared" si="7"/>
        <v>472.99495332667084</v>
      </c>
      <c r="T100" s="8">
        <f>S100/B100</f>
        <v>0.1196546808314371</v>
      </c>
      <c r="U100">
        <v>743</v>
      </c>
      <c r="V100">
        <f t="shared" si="8"/>
        <v>8513.9091598800751</v>
      </c>
      <c r="W100">
        <f t="shared" si="9"/>
        <v>13374</v>
      </c>
      <c r="X100">
        <f t="shared" si="10"/>
        <v>472.99495332667084</v>
      </c>
      <c r="Y100">
        <f t="shared" si="11"/>
        <v>223724.22587249952</v>
      </c>
    </row>
    <row r="101" spans="1:25" x14ac:dyDescent="0.35">
      <c r="A101" s="1">
        <v>41015</v>
      </c>
      <c r="B101">
        <v>4628.5</v>
      </c>
      <c r="C101" s="23">
        <v>28.4</v>
      </c>
      <c r="D101">
        <v>3394</v>
      </c>
      <c r="E101">
        <v>4628.5</v>
      </c>
      <c r="F101">
        <v>0</v>
      </c>
      <c r="G101">
        <v>3953</v>
      </c>
      <c r="H101">
        <v>0</v>
      </c>
      <c r="I101">
        <f>IF(AND(M101=0,F101=0,H101=0,J101=0,P101=0,K101=0),1,0)</f>
        <v>0</v>
      </c>
      <c r="J101">
        <v>1</v>
      </c>
      <c r="K101">
        <v>0</v>
      </c>
      <c r="L101">
        <v>3582</v>
      </c>
      <c r="M101">
        <v>0</v>
      </c>
      <c r="N101">
        <v>0.57848263041710235</v>
      </c>
      <c r="O101">
        <v>0</v>
      </c>
      <c r="P101">
        <v>0</v>
      </c>
      <c r="Q101">
        <f t="shared" si="6"/>
        <v>3613.2548201492173</v>
      </c>
      <c r="R101">
        <f>Q101-B101</f>
        <v>-1015.2451798507827</v>
      </c>
      <c r="S101">
        <f t="shared" si="7"/>
        <v>1015.2451798507827</v>
      </c>
      <c r="T101" s="8">
        <f>S101/B101</f>
        <v>0.21934647938873991</v>
      </c>
      <c r="U101">
        <v>1235</v>
      </c>
      <c r="V101">
        <f t="shared" si="8"/>
        <v>73097.652949256357</v>
      </c>
      <c r="W101">
        <f t="shared" si="9"/>
        <v>22230</v>
      </c>
      <c r="X101">
        <f t="shared" si="10"/>
        <v>-2030.4903597015655</v>
      </c>
      <c r="Y101">
        <f t="shared" si="11"/>
        <v>4122891.1008409928</v>
      </c>
    </row>
    <row r="102" spans="1:25" x14ac:dyDescent="0.35">
      <c r="A102" s="1">
        <v>41016</v>
      </c>
      <c r="B102">
        <v>2900</v>
      </c>
      <c r="C102" s="23">
        <v>28.6</v>
      </c>
      <c r="D102">
        <v>3692.5</v>
      </c>
      <c r="E102">
        <v>2712</v>
      </c>
      <c r="F102">
        <v>0</v>
      </c>
      <c r="G102">
        <v>4628.5</v>
      </c>
      <c r="H102">
        <v>0</v>
      </c>
      <c r="I102">
        <f>IF(AND(M102=0,F102=0,H102=0,J102=0,P102=0,K102=0),1,0)</f>
        <v>0</v>
      </c>
      <c r="J102">
        <v>0</v>
      </c>
      <c r="K102">
        <v>0</v>
      </c>
      <c r="L102">
        <v>4058.8333333333335</v>
      </c>
      <c r="M102">
        <v>1</v>
      </c>
      <c r="N102">
        <v>0.29917509004298826</v>
      </c>
      <c r="O102">
        <v>0</v>
      </c>
      <c r="P102">
        <v>0</v>
      </c>
      <c r="Q102">
        <f t="shared" si="6"/>
        <v>4290.5665782763608</v>
      </c>
      <c r="R102">
        <f>Q102-B102</f>
        <v>1390.5665782763608</v>
      </c>
      <c r="S102">
        <f t="shared" si="7"/>
        <v>1390.5665782763608</v>
      </c>
      <c r="T102" s="8">
        <f>S102/B102</f>
        <v>0.47950571664702096</v>
      </c>
      <c r="U102">
        <v>845</v>
      </c>
      <c r="V102">
        <f t="shared" si="8"/>
        <v>25030.198408974495</v>
      </c>
      <c r="W102">
        <f t="shared" si="9"/>
        <v>15210</v>
      </c>
      <c r="X102">
        <f t="shared" si="10"/>
        <v>1390.5665782763608</v>
      </c>
      <c r="Y102">
        <f t="shared" si="11"/>
        <v>1933675.4086192264</v>
      </c>
    </row>
    <row r="103" spans="1:25" x14ac:dyDescent="0.35">
      <c r="A103" s="1">
        <v>41017</v>
      </c>
      <c r="B103">
        <v>2827</v>
      </c>
      <c r="C103" s="23">
        <v>28.6</v>
      </c>
      <c r="D103">
        <v>3654.9</v>
      </c>
      <c r="E103">
        <v>3136</v>
      </c>
      <c r="F103">
        <v>1</v>
      </c>
      <c r="G103">
        <v>2900</v>
      </c>
      <c r="H103">
        <v>0</v>
      </c>
      <c r="I103">
        <f>IF(AND(M103=0,F103=0,H103=0,J103=0,P103=0,K103=0),1,0)</f>
        <v>0</v>
      </c>
      <c r="J103">
        <v>0</v>
      </c>
      <c r="K103">
        <v>0</v>
      </c>
      <c r="L103">
        <v>3827.1666666666665</v>
      </c>
      <c r="M103">
        <v>0</v>
      </c>
      <c r="N103">
        <v>0.49151853142790752</v>
      </c>
      <c r="O103">
        <v>0</v>
      </c>
      <c r="P103">
        <v>0</v>
      </c>
      <c r="Q103">
        <f t="shared" si="6"/>
        <v>3341.5954246372739</v>
      </c>
      <c r="R103">
        <f>Q103-B103</f>
        <v>514.59542463727394</v>
      </c>
      <c r="S103">
        <f t="shared" si="7"/>
        <v>514.59542463727394</v>
      </c>
      <c r="T103" s="8">
        <f>S103/B103</f>
        <v>0.18202880248930808</v>
      </c>
      <c r="U103">
        <v>876</v>
      </c>
      <c r="V103">
        <f t="shared" si="8"/>
        <v>9262.7176434709309</v>
      </c>
      <c r="W103">
        <f t="shared" si="9"/>
        <v>15768</v>
      </c>
      <c r="X103">
        <f t="shared" si="10"/>
        <v>514.59542463727394</v>
      </c>
      <c r="Y103">
        <f t="shared" si="11"/>
        <v>264808.45105761627</v>
      </c>
    </row>
    <row r="104" spans="1:25" x14ac:dyDescent="0.35">
      <c r="A104" s="1">
        <v>41018</v>
      </c>
      <c r="B104">
        <v>3146</v>
      </c>
      <c r="C104" s="23">
        <v>27.2</v>
      </c>
      <c r="D104">
        <v>3580.7</v>
      </c>
      <c r="E104">
        <v>3088</v>
      </c>
      <c r="F104">
        <v>0</v>
      </c>
      <c r="G104">
        <v>2827</v>
      </c>
      <c r="H104">
        <v>0</v>
      </c>
      <c r="I104">
        <f>IF(AND(M104=0,F104=0,H104=0,J104=0,P104=0,K104=0),1,0)</f>
        <v>0</v>
      </c>
      <c r="J104">
        <v>0</v>
      </c>
      <c r="K104">
        <v>0</v>
      </c>
      <c r="L104">
        <v>3451.8333333333335</v>
      </c>
      <c r="M104">
        <v>0</v>
      </c>
      <c r="N104">
        <v>0.53706285581503432</v>
      </c>
      <c r="O104">
        <v>0</v>
      </c>
      <c r="P104">
        <v>1</v>
      </c>
      <c r="Q104">
        <f t="shared" si="6"/>
        <v>3732.3472894132465</v>
      </c>
      <c r="R104">
        <f>Q104-B104</f>
        <v>586.34728941324647</v>
      </c>
      <c r="S104">
        <f t="shared" si="7"/>
        <v>586.34728941324647</v>
      </c>
      <c r="T104" s="8">
        <f>S104/B104</f>
        <v>0.18637866796352398</v>
      </c>
      <c r="U104">
        <v>605</v>
      </c>
      <c r="V104">
        <f t="shared" si="8"/>
        <v>10554.251209438436</v>
      </c>
      <c r="W104">
        <f t="shared" si="9"/>
        <v>10890</v>
      </c>
      <c r="X104">
        <f t="shared" si="10"/>
        <v>586.34728941324647</v>
      </c>
      <c r="Y104">
        <f t="shared" si="11"/>
        <v>343803.14380226145</v>
      </c>
    </row>
    <row r="105" spans="1:25" x14ac:dyDescent="0.35">
      <c r="A105" s="1">
        <v>41019</v>
      </c>
      <c r="B105">
        <v>3377</v>
      </c>
      <c r="C105" s="23">
        <v>27.1</v>
      </c>
      <c r="D105">
        <v>3490.9</v>
      </c>
      <c r="E105">
        <v>3198</v>
      </c>
      <c r="F105">
        <v>0</v>
      </c>
      <c r="G105">
        <v>3146</v>
      </c>
      <c r="H105">
        <v>0</v>
      </c>
      <c r="I105">
        <f>IF(AND(M105=0,F105=0,H105=0,J105=0,P105=0,K105=0),1,0)</f>
        <v>0</v>
      </c>
      <c r="J105">
        <v>0</v>
      </c>
      <c r="K105">
        <v>1</v>
      </c>
      <c r="L105">
        <v>2957.6666666666665</v>
      </c>
      <c r="M105">
        <v>0</v>
      </c>
      <c r="N105">
        <v>0.52683861972812829</v>
      </c>
      <c r="O105">
        <v>0</v>
      </c>
      <c r="P105">
        <v>0</v>
      </c>
      <c r="Q105">
        <f t="shared" si="6"/>
        <v>3835.5124213829918</v>
      </c>
      <c r="R105">
        <f>Q105-B105</f>
        <v>458.51242138299176</v>
      </c>
      <c r="S105">
        <f t="shared" si="7"/>
        <v>458.51242138299176</v>
      </c>
      <c r="T105" s="8">
        <f>S105/B105</f>
        <v>0.13577507295913288</v>
      </c>
      <c r="U105">
        <v>838</v>
      </c>
      <c r="V105">
        <f t="shared" si="8"/>
        <v>8253.2235848938508</v>
      </c>
      <c r="W105">
        <f t="shared" si="9"/>
        <v>15084</v>
      </c>
      <c r="X105">
        <f t="shared" si="10"/>
        <v>458.51242138299176</v>
      </c>
      <c r="Y105">
        <f t="shared" si="11"/>
        <v>210233.6405624942</v>
      </c>
    </row>
    <row r="106" spans="1:25" x14ac:dyDescent="0.35">
      <c r="A106" s="1">
        <v>41020</v>
      </c>
      <c r="B106">
        <v>3394</v>
      </c>
      <c r="C106" s="23">
        <v>27.8</v>
      </c>
      <c r="D106">
        <v>3375.7</v>
      </c>
      <c r="E106">
        <v>3595</v>
      </c>
      <c r="F106">
        <v>0</v>
      </c>
      <c r="G106">
        <v>3377</v>
      </c>
      <c r="H106">
        <v>1</v>
      </c>
      <c r="I106">
        <f>IF(AND(M106=0,F106=0,H106=0,J106=0,P106=0,K106=0),1,0)</f>
        <v>0</v>
      </c>
      <c r="J106">
        <v>0</v>
      </c>
      <c r="K106">
        <v>0</v>
      </c>
      <c r="L106">
        <v>3116.6666666666665</v>
      </c>
      <c r="M106">
        <v>0</v>
      </c>
      <c r="N106">
        <v>0.50197513651678871</v>
      </c>
      <c r="O106">
        <v>1</v>
      </c>
      <c r="P106">
        <v>0</v>
      </c>
      <c r="Q106">
        <f t="shared" si="6"/>
        <v>4413.2028708952012</v>
      </c>
      <c r="R106">
        <f>Q106-B106</f>
        <v>1019.2028708952012</v>
      </c>
      <c r="S106">
        <f t="shared" si="7"/>
        <v>1019.2028708952012</v>
      </c>
      <c r="T106" s="8">
        <f>S106/B106</f>
        <v>0.30029548346941698</v>
      </c>
      <c r="U106">
        <v>970</v>
      </c>
      <c r="V106">
        <f t="shared" si="8"/>
        <v>18345.651676113623</v>
      </c>
      <c r="W106">
        <f t="shared" si="9"/>
        <v>17460</v>
      </c>
      <c r="X106">
        <f t="shared" si="10"/>
        <v>1019.2028708952012</v>
      </c>
      <c r="Y106">
        <f t="shared" si="11"/>
        <v>1038774.4920410201</v>
      </c>
    </row>
    <row r="107" spans="1:25" x14ac:dyDescent="0.35">
      <c r="A107" s="1">
        <v>41021</v>
      </c>
      <c r="B107">
        <v>3905</v>
      </c>
      <c r="C107" s="23">
        <v>28.1</v>
      </c>
      <c r="D107">
        <v>3128.8</v>
      </c>
      <c r="E107">
        <v>3953</v>
      </c>
      <c r="F107">
        <v>0</v>
      </c>
      <c r="G107">
        <v>3394</v>
      </c>
      <c r="H107">
        <v>0</v>
      </c>
      <c r="I107">
        <f>IF(AND(M107=0,F107=0,H107=0,J107=0,P107=0,K107=0),1,0)</f>
        <v>1</v>
      </c>
      <c r="J107">
        <v>0</v>
      </c>
      <c r="K107">
        <v>0</v>
      </c>
      <c r="L107">
        <v>3305.6666666666665</v>
      </c>
      <c r="M107">
        <v>0</v>
      </c>
      <c r="N107">
        <v>0.55937028000464739</v>
      </c>
      <c r="O107">
        <v>1</v>
      </c>
      <c r="P107">
        <v>0</v>
      </c>
      <c r="Q107">
        <f t="shared" si="6"/>
        <v>4233.1986063003042</v>
      </c>
      <c r="R107">
        <f>Q107-B107</f>
        <v>328.19860630030416</v>
      </c>
      <c r="S107">
        <f t="shared" si="7"/>
        <v>328.19860630030416</v>
      </c>
      <c r="T107" s="8">
        <f>S107/B107</f>
        <v>8.4045737848989541E-2</v>
      </c>
      <c r="U107">
        <v>980</v>
      </c>
      <c r="V107">
        <f t="shared" si="8"/>
        <v>5907.5749134054749</v>
      </c>
      <c r="W107">
        <f t="shared" si="9"/>
        <v>17640</v>
      </c>
      <c r="X107">
        <f t="shared" si="10"/>
        <v>328.19860630030416</v>
      </c>
      <c r="Y107">
        <f t="shared" si="11"/>
        <v>107714.32517746206</v>
      </c>
    </row>
    <row r="108" spans="1:25" x14ac:dyDescent="0.35">
      <c r="A108" s="1">
        <v>41022</v>
      </c>
      <c r="B108">
        <v>4628.5</v>
      </c>
      <c r="C108" s="23">
        <v>27.9</v>
      </c>
      <c r="D108">
        <v>3329.8</v>
      </c>
      <c r="E108">
        <v>4628.5</v>
      </c>
      <c r="F108">
        <v>0</v>
      </c>
      <c r="G108">
        <v>3905</v>
      </c>
      <c r="H108">
        <v>0</v>
      </c>
      <c r="I108">
        <f>IF(AND(M108=0,F108=0,H108=0,J108=0,P108=0,K108=0),1,0)</f>
        <v>0</v>
      </c>
      <c r="J108">
        <v>1</v>
      </c>
      <c r="K108">
        <v>0</v>
      </c>
      <c r="L108">
        <v>3558.6666666666665</v>
      </c>
      <c r="M108">
        <v>0</v>
      </c>
      <c r="N108">
        <v>0.58405948646450567</v>
      </c>
      <c r="O108">
        <v>0</v>
      </c>
      <c r="P108">
        <v>0</v>
      </c>
      <c r="Q108">
        <f t="shared" si="6"/>
        <v>3573.7061232107503</v>
      </c>
      <c r="R108">
        <f>Q108-B108</f>
        <v>-1054.7938767892497</v>
      </c>
      <c r="S108">
        <f t="shared" si="7"/>
        <v>1054.7938767892497</v>
      </c>
      <c r="T108" s="8">
        <f>S108/B108</f>
        <v>0.22789108281068374</v>
      </c>
      <c r="U108">
        <v>1058</v>
      </c>
      <c r="V108">
        <f t="shared" si="8"/>
        <v>75945.159128825981</v>
      </c>
      <c r="W108">
        <f t="shared" si="9"/>
        <v>19044</v>
      </c>
      <c r="X108">
        <f t="shared" si="10"/>
        <v>-2109.5877535784994</v>
      </c>
      <c r="Y108">
        <f t="shared" si="11"/>
        <v>4450360.4900483796</v>
      </c>
    </row>
    <row r="109" spans="1:25" x14ac:dyDescent="0.35">
      <c r="A109" s="1">
        <v>41023</v>
      </c>
      <c r="B109">
        <v>2751</v>
      </c>
      <c r="C109" s="23">
        <v>27.8</v>
      </c>
      <c r="D109">
        <v>3690.1</v>
      </c>
      <c r="E109">
        <v>2900</v>
      </c>
      <c r="F109">
        <v>0</v>
      </c>
      <c r="G109">
        <v>4628.5</v>
      </c>
      <c r="H109">
        <v>0</v>
      </c>
      <c r="I109">
        <f>IF(AND(M109=0,F109=0,H109=0,J109=0,P109=0,K109=0),1,0)</f>
        <v>0</v>
      </c>
      <c r="J109">
        <v>0</v>
      </c>
      <c r="K109">
        <v>0</v>
      </c>
      <c r="L109">
        <v>3975.8333333333335</v>
      </c>
      <c r="M109">
        <v>1</v>
      </c>
      <c r="N109">
        <v>0.2818635993958406</v>
      </c>
      <c r="O109">
        <v>0</v>
      </c>
      <c r="P109">
        <v>0</v>
      </c>
      <c r="Q109">
        <f t="shared" si="6"/>
        <v>4336.5648769440486</v>
      </c>
      <c r="R109">
        <f>Q109-B109</f>
        <v>1585.5648769440486</v>
      </c>
      <c r="S109">
        <f t="shared" si="7"/>
        <v>1585.5648769440486</v>
      </c>
      <c r="T109" s="8">
        <f>S109/B109</f>
        <v>0.57635946090296208</v>
      </c>
      <c r="U109">
        <v>819</v>
      </c>
      <c r="V109">
        <f t="shared" si="8"/>
        <v>28540.167784992875</v>
      </c>
      <c r="W109">
        <f t="shared" si="9"/>
        <v>14742</v>
      </c>
      <c r="X109">
        <f t="shared" si="10"/>
        <v>1585.5648769440486</v>
      </c>
      <c r="Y109">
        <f t="shared" si="11"/>
        <v>2514015.9789985958</v>
      </c>
    </row>
    <row r="110" spans="1:25" x14ac:dyDescent="0.35">
      <c r="A110" s="1">
        <v>41024</v>
      </c>
      <c r="B110">
        <v>3050</v>
      </c>
      <c r="C110" s="23">
        <v>28.3</v>
      </c>
      <c r="D110">
        <v>3611.1</v>
      </c>
      <c r="E110">
        <v>2827</v>
      </c>
      <c r="F110">
        <v>1</v>
      </c>
      <c r="G110">
        <v>2751</v>
      </c>
      <c r="H110">
        <v>0</v>
      </c>
      <c r="I110">
        <f>IF(AND(M110=0,F110=0,H110=0,J110=0,P110=0,K110=0),1,0)</f>
        <v>0</v>
      </c>
      <c r="J110">
        <v>0</v>
      </c>
      <c r="K110">
        <v>0</v>
      </c>
      <c r="L110">
        <v>3761.5</v>
      </c>
      <c r="M110">
        <v>0</v>
      </c>
      <c r="N110">
        <v>0.53473916579528291</v>
      </c>
      <c r="O110">
        <v>0</v>
      </c>
      <c r="P110">
        <v>0</v>
      </c>
      <c r="Q110">
        <f t="shared" si="6"/>
        <v>3198.1233499973373</v>
      </c>
      <c r="R110">
        <f>Q110-B110</f>
        <v>148.1233499973373</v>
      </c>
      <c r="S110">
        <f t="shared" si="7"/>
        <v>148.1233499973373</v>
      </c>
      <c r="T110" s="8">
        <f>S110/B110</f>
        <v>4.8565032786012229E-2</v>
      </c>
      <c r="U110">
        <v>798</v>
      </c>
      <c r="V110">
        <f t="shared" si="8"/>
        <v>2666.2202999520714</v>
      </c>
      <c r="W110">
        <f t="shared" si="9"/>
        <v>14364</v>
      </c>
      <c r="X110">
        <f t="shared" si="10"/>
        <v>148.1233499973373</v>
      </c>
      <c r="Y110">
        <f t="shared" si="11"/>
        <v>21940.526814433684</v>
      </c>
    </row>
    <row r="111" spans="1:25" x14ac:dyDescent="0.35">
      <c r="A111" s="1">
        <v>41025</v>
      </c>
      <c r="B111">
        <v>3207</v>
      </c>
      <c r="C111" s="23">
        <v>28.9</v>
      </c>
      <c r="D111">
        <v>3545.7</v>
      </c>
      <c r="E111">
        <v>3146</v>
      </c>
      <c r="F111">
        <v>0</v>
      </c>
      <c r="G111">
        <v>3050</v>
      </c>
      <c r="H111">
        <v>0</v>
      </c>
      <c r="I111">
        <f>IF(AND(M111=0,F111=0,H111=0,J111=0,P111=0,K111=0),1,0)</f>
        <v>0</v>
      </c>
      <c r="J111">
        <v>0</v>
      </c>
      <c r="K111">
        <v>0</v>
      </c>
      <c r="L111">
        <v>3476.5</v>
      </c>
      <c r="M111">
        <v>0</v>
      </c>
      <c r="N111">
        <v>0.51824096665504826</v>
      </c>
      <c r="O111">
        <v>0</v>
      </c>
      <c r="P111">
        <v>1</v>
      </c>
      <c r="Q111">
        <f t="shared" si="6"/>
        <v>3809.8168724460575</v>
      </c>
      <c r="R111">
        <f>Q111-B111</f>
        <v>602.81687244605746</v>
      </c>
      <c r="S111">
        <f t="shared" si="7"/>
        <v>602.81687244605746</v>
      </c>
      <c r="T111" s="8">
        <f>S111/B111</f>
        <v>0.18796909025446132</v>
      </c>
      <c r="U111">
        <v>772</v>
      </c>
      <c r="V111">
        <f t="shared" si="8"/>
        <v>10850.703704029034</v>
      </c>
      <c r="W111">
        <f t="shared" si="9"/>
        <v>13896</v>
      </c>
      <c r="X111">
        <f t="shared" si="10"/>
        <v>602.81687244605746</v>
      </c>
      <c r="Y111">
        <f t="shared" si="11"/>
        <v>363388.18170564633</v>
      </c>
    </row>
    <row r="112" spans="1:25" x14ac:dyDescent="0.35">
      <c r="A112" s="1">
        <v>41026</v>
      </c>
      <c r="B112">
        <v>3271</v>
      </c>
      <c r="C112" s="23">
        <v>28.5</v>
      </c>
      <c r="D112">
        <v>3508.3</v>
      </c>
      <c r="E112">
        <v>3377</v>
      </c>
      <c r="F112">
        <v>0</v>
      </c>
      <c r="G112">
        <v>3207</v>
      </c>
      <c r="H112">
        <v>0</v>
      </c>
      <c r="I112">
        <f>IF(AND(M112=0,F112=0,H112=0,J112=0,P112=0,K112=0),1,0)</f>
        <v>0</v>
      </c>
      <c r="J112">
        <v>0</v>
      </c>
      <c r="K112">
        <v>1</v>
      </c>
      <c r="L112">
        <v>3002.6666666666665</v>
      </c>
      <c r="M112">
        <v>0</v>
      </c>
      <c r="N112">
        <v>0.50743580806320432</v>
      </c>
      <c r="O112">
        <v>0</v>
      </c>
      <c r="P112">
        <v>0</v>
      </c>
      <c r="Q112">
        <f t="shared" si="6"/>
        <v>3907.1439777055325</v>
      </c>
      <c r="R112">
        <f>Q112-B112</f>
        <v>636.14397770553251</v>
      </c>
      <c r="S112">
        <f t="shared" si="7"/>
        <v>636.14397770553251</v>
      </c>
      <c r="T112" s="8">
        <f>S112/B112</f>
        <v>0.19447996872685189</v>
      </c>
      <c r="U112">
        <v>1055</v>
      </c>
      <c r="V112">
        <f t="shared" si="8"/>
        <v>11450.591598699586</v>
      </c>
      <c r="W112">
        <f t="shared" si="9"/>
        <v>18990</v>
      </c>
      <c r="X112">
        <f t="shared" si="10"/>
        <v>636.14397770553251</v>
      </c>
      <c r="Y112">
        <f t="shared" si="11"/>
        <v>404679.16037101706</v>
      </c>
    </row>
    <row r="113" spans="1:25" x14ac:dyDescent="0.35">
      <c r="A113" s="1">
        <v>41027</v>
      </c>
      <c r="B113">
        <v>3536</v>
      </c>
      <c r="C113" s="23">
        <v>30.3</v>
      </c>
      <c r="D113">
        <v>3381.5</v>
      </c>
      <c r="E113">
        <v>3394</v>
      </c>
      <c r="F113">
        <v>0</v>
      </c>
      <c r="G113">
        <v>3271</v>
      </c>
      <c r="H113">
        <v>1</v>
      </c>
      <c r="I113">
        <f>IF(AND(M113=0,F113=0,H113=0,J113=0,P113=0,K113=0),1,0)</f>
        <v>0</v>
      </c>
      <c r="J113">
        <v>0</v>
      </c>
      <c r="K113">
        <v>0</v>
      </c>
      <c r="L113">
        <v>3176</v>
      </c>
      <c r="M113">
        <v>0</v>
      </c>
      <c r="N113">
        <v>0.5307888927617056</v>
      </c>
      <c r="O113">
        <v>1</v>
      </c>
      <c r="P113">
        <v>0</v>
      </c>
      <c r="Q113">
        <f t="shared" si="6"/>
        <v>4329.2174936263036</v>
      </c>
      <c r="R113">
        <f>Q113-B113</f>
        <v>793.21749362630362</v>
      </c>
      <c r="S113">
        <f t="shared" si="7"/>
        <v>793.21749362630362</v>
      </c>
      <c r="T113" s="8">
        <f>S113/B113</f>
        <v>0.22432621426083246</v>
      </c>
      <c r="U113">
        <v>945</v>
      </c>
      <c r="V113">
        <f t="shared" si="8"/>
        <v>14277.914885273465</v>
      </c>
      <c r="W113">
        <f t="shared" si="9"/>
        <v>17010</v>
      </c>
      <c r="X113">
        <f t="shared" si="10"/>
        <v>793.21749362630362</v>
      </c>
      <c r="Y113">
        <f t="shared" si="11"/>
        <v>629193.99219479505</v>
      </c>
    </row>
    <row r="114" spans="1:25" x14ac:dyDescent="0.35">
      <c r="A114" s="1">
        <v>41028</v>
      </c>
      <c r="B114">
        <v>3774</v>
      </c>
      <c r="C114" s="23">
        <v>32.299999999999997</v>
      </c>
      <c r="D114">
        <v>3163</v>
      </c>
      <c r="E114">
        <v>3905</v>
      </c>
      <c r="F114">
        <v>0</v>
      </c>
      <c r="G114">
        <v>3536</v>
      </c>
      <c r="H114">
        <v>0</v>
      </c>
      <c r="I114">
        <f>IF(AND(M114=0,F114=0,H114=0,J114=0,P114=0,K114=0),1,0)</f>
        <v>1</v>
      </c>
      <c r="J114">
        <v>0</v>
      </c>
      <c r="K114">
        <v>0</v>
      </c>
      <c r="L114">
        <v>3338</v>
      </c>
      <c r="M114">
        <v>0</v>
      </c>
      <c r="N114">
        <v>0.52765191123504129</v>
      </c>
      <c r="O114">
        <v>1</v>
      </c>
      <c r="P114">
        <v>0</v>
      </c>
      <c r="Q114">
        <f t="shared" si="6"/>
        <v>4281.8183324400379</v>
      </c>
      <c r="R114">
        <f>Q114-B114</f>
        <v>507.81833244003792</v>
      </c>
      <c r="S114">
        <f t="shared" si="7"/>
        <v>507.81833244003792</v>
      </c>
      <c r="T114" s="8">
        <f>S114/B114</f>
        <v>0.13455705682035982</v>
      </c>
      <c r="U114">
        <v>1056</v>
      </c>
      <c r="V114">
        <f t="shared" si="8"/>
        <v>9140.7299839206826</v>
      </c>
      <c r="W114">
        <f t="shared" si="9"/>
        <v>19008</v>
      </c>
      <c r="X114">
        <f t="shared" si="10"/>
        <v>507.81833244003792</v>
      </c>
      <c r="Y114">
        <f t="shared" si="11"/>
        <v>257879.45876218088</v>
      </c>
    </row>
    <row r="115" spans="1:25" x14ac:dyDescent="0.35">
      <c r="A115" s="1">
        <v>41029</v>
      </c>
      <c r="B115">
        <v>2954</v>
      </c>
      <c r="C115" s="23">
        <v>33.4</v>
      </c>
      <c r="D115">
        <v>3367.6</v>
      </c>
      <c r="E115">
        <v>4628.5</v>
      </c>
      <c r="F115">
        <v>0</v>
      </c>
      <c r="G115">
        <v>3774</v>
      </c>
      <c r="H115">
        <v>0</v>
      </c>
      <c r="I115">
        <f>IF(AND(M115=0,F115=0,H115=0,J115=0,P115=0,K115=0),1,0)</f>
        <v>0</v>
      </c>
      <c r="J115">
        <v>1</v>
      </c>
      <c r="K115">
        <v>0</v>
      </c>
      <c r="L115">
        <v>3527</v>
      </c>
      <c r="M115">
        <v>0</v>
      </c>
      <c r="N115">
        <v>0.40472870919019405</v>
      </c>
      <c r="O115">
        <v>0</v>
      </c>
      <c r="P115">
        <v>0</v>
      </c>
      <c r="Q115">
        <f t="shared" si="6"/>
        <v>3542.9361423635314</v>
      </c>
      <c r="R115">
        <f>Q115-B115</f>
        <v>588.93614236353142</v>
      </c>
      <c r="S115">
        <f t="shared" si="7"/>
        <v>588.93614236353142</v>
      </c>
      <c r="T115" s="8">
        <f>S115/B115</f>
        <v>0.19936903939185222</v>
      </c>
      <c r="U115">
        <v>698</v>
      </c>
      <c r="V115">
        <f t="shared" si="8"/>
        <v>10600.850562543565</v>
      </c>
      <c r="W115">
        <f t="shared" si="9"/>
        <v>12564</v>
      </c>
      <c r="X115">
        <f t="shared" si="10"/>
        <v>588.93614236353142</v>
      </c>
      <c r="Y115">
        <f t="shared" si="11"/>
        <v>346845.77978203772</v>
      </c>
    </row>
    <row r="116" spans="1:25" x14ac:dyDescent="0.35">
      <c r="A116" s="1">
        <v>41030</v>
      </c>
      <c r="B116">
        <v>4732</v>
      </c>
      <c r="C116" s="23">
        <v>33.200000000000003</v>
      </c>
      <c r="D116">
        <v>3348.4</v>
      </c>
      <c r="E116">
        <v>2751</v>
      </c>
      <c r="F116">
        <v>0</v>
      </c>
      <c r="G116">
        <v>2954</v>
      </c>
      <c r="H116">
        <v>0</v>
      </c>
      <c r="I116">
        <f>IF(AND(M116=0,F116=0,H116=0,J116=0,P116=0,K116=0),1,0)</f>
        <v>0</v>
      </c>
      <c r="J116">
        <v>0</v>
      </c>
      <c r="K116">
        <v>0</v>
      </c>
      <c r="L116">
        <v>3421.3333333333335</v>
      </c>
      <c r="M116">
        <v>1</v>
      </c>
      <c r="N116">
        <v>0.70657604275589636</v>
      </c>
      <c r="O116">
        <v>0</v>
      </c>
      <c r="P116">
        <v>0</v>
      </c>
      <c r="Q116">
        <f t="shared" si="6"/>
        <v>3607.288001387828</v>
      </c>
      <c r="R116">
        <f>Q116-B116</f>
        <v>-1124.711998612172</v>
      </c>
      <c r="S116">
        <f t="shared" si="7"/>
        <v>1124.711998612172</v>
      </c>
      <c r="T116" s="8">
        <f>S116/B116</f>
        <v>0.23768216369657058</v>
      </c>
      <c r="U116">
        <v>701</v>
      </c>
      <c r="V116">
        <f t="shared" si="8"/>
        <v>80979.263900076388</v>
      </c>
      <c r="W116">
        <f t="shared" si="9"/>
        <v>12618</v>
      </c>
      <c r="X116">
        <f t="shared" si="10"/>
        <v>-2249.423997224344</v>
      </c>
      <c r="Y116">
        <f t="shared" si="11"/>
        <v>5059908.3192887455</v>
      </c>
    </row>
    <row r="117" spans="1:25" x14ac:dyDescent="0.35">
      <c r="A117" s="1">
        <v>41031</v>
      </c>
      <c r="B117">
        <v>4151</v>
      </c>
      <c r="C117" s="23">
        <v>30.3</v>
      </c>
      <c r="D117">
        <v>3653.4</v>
      </c>
      <c r="E117">
        <v>3050</v>
      </c>
      <c r="F117">
        <v>1</v>
      </c>
      <c r="G117">
        <v>4732</v>
      </c>
      <c r="H117">
        <v>0</v>
      </c>
      <c r="I117">
        <f>IF(AND(M117=0,F117=0,H117=0,J117=0,P117=0,K117=0),1,0)</f>
        <v>0</v>
      </c>
      <c r="J117">
        <v>0</v>
      </c>
      <c r="K117">
        <v>0</v>
      </c>
      <c r="L117">
        <v>3820</v>
      </c>
      <c r="M117">
        <v>0</v>
      </c>
      <c r="N117">
        <v>0.43249680492622283</v>
      </c>
      <c r="O117">
        <v>0</v>
      </c>
      <c r="P117">
        <v>0</v>
      </c>
      <c r="Q117">
        <f t="shared" si="6"/>
        <v>3941.4192060183445</v>
      </c>
      <c r="R117">
        <f>Q117-B117</f>
        <v>-209.58079398165546</v>
      </c>
      <c r="S117">
        <f t="shared" si="7"/>
        <v>209.58079398165546</v>
      </c>
      <c r="T117" s="8">
        <f>S117/B117</f>
        <v>5.0489230060625265E-2</v>
      </c>
      <c r="U117">
        <v>1152</v>
      </c>
      <c r="V117">
        <f t="shared" si="8"/>
        <v>15089.817166679193</v>
      </c>
      <c r="W117">
        <f t="shared" si="9"/>
        <v>20736</v>
      </c>
      <c r="X117">
        <f t="shared" si="10"/>
        <v>-419.16158796331092</v>
      </c>
      <c r="Y117">
        <f t="shared" si="11"/>
        <v>175696.43682392445</v>
      </c>
    </row>
    <row r="118" spans="1:25" x14ac:dyDescent="0.35">
      <c r="A118" s="1">
        <v>41032</v>
      </c>
      <c r="B118">
        <v>4833</v>
      </c>
      <c r="C118" s="23">
        <v>32.299999999999997</v>
      </c>
      <c r="D118">
        <v>3829.4</v>
      </c>
      <c r="E118">
        <v>3207</v>
      </c>
      <c r="F118">
        <v>0</v>
      </c>
      <c r="G118">
        <v>4151</v>
      </c>
      <c r="H118">
        <v>0</v>
      </c>
      <c r="I118">
        <f>IF(AND(M118=0,F118=0,H118=0,J118=0,P118=0,K118=0),1,0)</f>
        <v>0</v>
      </c>
      <c r="J118">
        <v>0</v>
      </c>
      <c r="K118">
        <v>0</v>
      </c>
      <c r="L118">
        <v>3945.6666666666665</v>
      </c>
      <c r="M118">
        <v>0</v>
      </c>
      <c r="N118">
        <v>0.57923782967352155</v>
      </c>
      <c r="O118">
        <v>0</v>
      </c>
      <c r="P118">
        <v>1</v>
      </c>
      <c r="Q118">
        <f t="shared" si="6"/>
        <v>4301.4908434848548</v>
      </c>
      <c r="R118">
        <f>Q118-B118</f>
        <v>-531.50915651514515</v>
      </c>
      <c r="S118">
        <f t="shared" si="7"/>
        <v>531.50915651514515</v>
      </c>
      <c r="T118" s="8">
        <f>S118/B118</f>
        <v>0.1099749961752835</v>
      </c>
      <c r="U118">
        <v>369</v>
      </c>
      <c r="V118">
        <f t="shared" si="8"/>
        <v>38268.659269090451</v>
      </c>
      <c r="W118">
        <f t="shared" si="9"/>
        <v>6642</v>
      </c>
      <c r="X118">
        <f t="shared" si="10"/>
        <v>-1063.0183130302903</v>
      </c>
      <c r="Y118">
        <f t="shared" si="11"/>
        <v>1130007.9338377642</v>
      </c>
    </row>
    <row r="119" spans="1:25" x14ac:dyDescent="0.35">
      <c r="A119" s="1">
        <v>41033</v>
      </c>
      <c r="B119">
        <v>4881</v>
      </c>
      <c r="C119" s="23">
        <v>33.6</v>
      </c>
      <c r="D119">
        <v>4088.8</v>
      </c>
      <c r="E119">
        <v>3271</v>
      </c>
      <c r="F119">
        <v>0</v>
      </c>
      <c r="G119">
        <v>4833</v>
      </c>
      <c r="H119">
        <v>0</v>
      </c>
      <c r="I119">
        <f>IF(AND(M119=0,F119=0,H119=0,J119=0,P119=0,K119=0),1,0)</f>
        <v>0</v>
      </c>
      <c r="J119">
        <v>0</v>
      </c>
      <c r="K119">
        <v>1</v>
      </c>
      <c r="L119">
        <v>4572</v>
      </c>
      <c r="M119">
        <v>0</v>
      </c>
      <c r="N119">
        <v>0.50557685604740332</v>
      </c>
      <c r="O119">
        <v>0</v>
      </c>
      <c r="P119">
        <v>0</v>
      </c>
      <c r="Q119">
        <f t="shared" si="6"/>
        <v>4642.8953763272757</v>
      </c>
      <c r="R119">
        <f>Q119-B119</f>
        <v>-238.1046236727243</v>
      </c>
      <c r="S119">
        <f t="shared" si="7"/>
        <v>238.1046236727243</v>
      </c>
      <c r="T119" s="8">
        <f>S119/B119</f>
        <v>4.8781934782365151E-2</v>
      </c>
      <c r="U119">
        <v>1188</v>
      </c>
      <c r="V119">
        <f t="shared" si="8"/>
        <v>17143.53290443615</v>
      </c>
      <c r="W119">
        <f t="shared" si="9"/>
        <v>21384</v>
      </c>
      <c r="X119">
        <f t="shared" si="10"/>
        <v>-476.2092473454486</v>
      </c>
      <c r="Y119">
        <f t="shared" si="11"/>
        <v>226775.24725731864</v>
      </c>
    </row>
    <row r="120" spans="1:25" x14ac:dyDescent="0.35">
      <c r="A120" s="1">
        <v>41034</v>
      </c>
      <c r="B120">
        <v>4563</v>
      </c>
      <c r="C120" s="23">
        <v>30</v>
      </c>
      <c r="D120">
        <v>4310.2</v>
      </c>
      <c r="E120">
        <v>3536</v>
      </c>
      <c r="F120">
        <v>0</v>
      </c>
      <c r="G120">
        <v>4881</v>
      </c>
      <c r="H120">
        <v>1</v>
      </c>
      <c r="I120">
        <f>IF(AND(M120=0,F120=0,H120=0,J120=0,P120=0,K120=0),1,0)</f>
        <v>0</v>
      </c>
      <c r="J120">
        <v>0</v>
      </c>
      <c r="K120">
        <v>0</v>
      </c>
      <c r="L120">
        <v>4621.666666666667</v>
      </c>
      <c r="M120">
        <v>0</v>
      </c>
      <c r="N120">
        <v>0.46305332868595328</v>
      </c>
      <c r="O120">
        <v>1</v>
      </c>
      <c r="P120">
        <v>0</v>
      </c>
      <c r="Q120">
        <f t="shared" si="6"/>
        <v>5247.5012143118238</v>
      </c>
      <c r="R120">
        <f>Q120-B120</f>
        <v>684.50121431182379</v>
      </c>
      <c r="S120">
        <f t="shared" si="7"/>
        <v>684.50121431182379</v>
      </c>
      <c r="T120" s="8">
        <f>S120/B120</f>
        <v>0.15001122382463813</v>
      </c>
      <c r="U120">
        <v>1440</v>
      </c>
      <c r="V120">
        <f t="shared" si="8"/>
        <v>12321.021857612828</v>
      </c>
      <c r="W120">
        <f t="shared" si="9"/>
        <v>25920</v>
      </c>
      <c r="X120">
        <f t="shared" si="10"/>
        <v>684.50121431182379</v>
      </c>
      <c r="Y120">
        <f t="shared" si="11"/>
        <v>468541.91239436134</v>
      </c>
    </row>
    <row r="121" spans="1:25" x14ac:dyDescent="0.35">
      <c r="A121" s="1">
        <v>41035</v>
      </c>
      <c r="B121">
        <v>5394</v>
      </c>
      <c r="C121" s="23">
        <v>29.8</v>
      </c>
      <c r="D121">
        <v>4632</v>
      </c>
      <c r="E121">
        <v>3774</v>
      </c>
      <c r="F121">
        <v>0</v>
      </c>
      <c r="G121">
        <v>4563</v>
      </c>
      <c r="H121">
        <v>0</v>
      </c>
      <c r="I121">
        <f>IF(AND(M121=0,F121=0,H121=0,J121=0,P121=0,K121=0),1,0)</f>
        <v>1</v>
      </c>
      <c r="J121">
        <v>0</v>
      </c>
      <c r="K121">
        <v>0</v>
      </c>
      <c r="L121">
        <v>4759</v>
      </c>
      <c r="M121">
        <v>0</v>
      </c>
      <c r="N121">
        <v>0.59654932032066921</v>
      </c>
      <c r="O121">
        <v>1</v>
      </c>
      <c r="P121">
        <v>0</v>
      </c>
      <c r="Q121">
        <f t="shared" si="6"/>
        <v>5129.8925108216117</v>
      </c>
      <c r="R121">
        <f>Q121-B121</f>
        <v>-264.10748917838828</v>
      </c>
      <c r="S121">
        <f t="shared" si="7"/>
        <v>264.10748917838828</v>
      </c>
      <c r="T121" s="8">
        <f>S121/B121</f>
        <v>4.896319784545574E-2</v>
      </c>
      <c r="U121">
        <v>1295</v>
      </c>
      <c r="V121">
        <f t="shared" si="8"/>
        <v>19015.739220843956</v>
      </c>
      <c r="W121">
        <f t="shared" si="9"/>
        <v>23310</v>
      </c>
      <c r="X121">
        <f t="shared" si="10"/>
        <v>-528.21497835677656</v>
      </c>
      <c r="Y121">
        <f t="shared" si="11"/>
        <v>279011.06336044992</v>
      </c>
    </row>
    <row r="122" spans="1:25" x14ac:dyDescent="0.35">
      <c r="A122" s="1">
        <v>41036</v>
      </c>
      <c r="B122">
        <v>4018</v>
      </c>
      <c r="C122" s="23">
        <v>29.9</v>
      </c>
      <c r="D122">
        <v>4764.3999999999996</v>
      </c>
      <c r="E122">
        <v>2954</v>
      </c>
      <c r="F122">
        <v>0</v>
      </c>
      <c r="G122">
        <v>5394</v>
      </c>
      <c r="H122">
        <v>0</v>
      </c>
      <c r="I122">
        <f>IF(AND(M122=0,F122=0,H122=0,J122=0,P122=0,K122=0),1,0)</f>
        <v>0</v>
      </c>
      <c r="J122">
        <v>1</v>
      </c>
      <c r="K122">
        <v>0</v>
      </c>
      <c r="L122">
        <v>4946</v>
      </c>
      <c r="M122">
        <v>0</v>
      </c>
      <c r="N122">
        <v>0.34013012664110609</v>
      </c>
      <c r="O122">
        <v>0</v>
      </c>
      <c r="P122">
        <v>0</v>
      </c>
      <c r="Q122">
        <f t="shared" si="6"/>
        <v>4181.3391171704434</v>
      </c>
      <c r="R122">
        <f>Q122-B122</f>
        <v>163.33911717044339</v>
      </c>
      <c r="S122">
        <f t="shared" si="7"/>
        <v>163.33911717044339</v>
      </c>
      <c r="T122" s="8">
        <f>S122/B122</f>
        <v>4.0651845985675311E-2</v>
      </c>
      <c r="U122">
        <v>913</v>
      </c>
      <c r="V122">
        <f t="shared" si="8"/>
        <v>2940.104109067981</v>
      </c>
      <c r="W122">
        <f t="shared" si="9"/>
        <v>16434</v>
      </c>
      <c r="X122">
        <f t="shared" si="10"/>
        <v>163.33911717044339</v>
      </c>
      <c r="Y122">
        <f t="shared" si="11"/>
        <v>26679.667198019833</v>
      </c>
    </row>
    <row r="123" spans="1:25" x14ac:dyDescent="0.35">
      <c r="A123" s="1">
        <v>41037</v>
      </c>
      <c r="B123">
        <v>4112</v>
      </c>
      <c r="C123" s="23">
        <v>29.7</v>
      </c>
      <c r="D123">
        <v>4737.8</v>
      </c>
      <c r="E123">
        <v>4732</v>
      </c>
      <c r="F123">
        <v>0</v>
      </c>
      <c r="G123">
        <v>4018</v>
      </c>
      <c r="H123">
        <v>0</v>
      </c>
      <c r="I123">
        <f>IF(AND(M123=0,F123=0,H123=0,J123=0,P123=0,K123=0),1,0)</f>
        <v>0</v>
      </c>
      <c r="J123">
        <v>0</v>
      </c>
      <c r="K123">
        <v>0</v>
      </c>
      <c r="L123">
        <v>4658.333333333333</v>
      </c>
      <c r="M123">
        <v>1</v>
      </c>
      <c r="N123">
        <v>0.51092134309283144</v>
      </c>
      <c r="O123">
        <v>0</v>
      </c>
      <c r="P123">
        <v>0</v>
      </c>
      <c r="Q123">
        <f t="shared" si="6"/>
        <v>4965.5988199967687</v>
      </c>
      <c r="R123">
        <f>Q123-B123</f>
        <v>853.59881999676873</v>
      </c>
      <c r="S123">
        <f t="shared" si="7"/>
        <v>853.59881999676873</v>
      </c>
      <c r="T123" s="8">
        <f>S123/B123</f>
        <v>0.20758726167236594</v>
      </c>
      <c r="U123">
        <v>955</v>
      </c>
      <c r="V123">
        <f t="shared" si="8"/>
        <v>15364.778759941837</v>
      </c>
      <c r="W123">
        <f t="shared" si="9"/>
        <v>17190</v>
      </c>
      <c r="X123">
        <f t="shared" si="10"/>
        <v>853.59881999676873</v>
      </c>
      <c r="Y123">
        <f t="shared" si="11"/>
        <v>728630.94549987593</v>
      </c>
    </row>
    <row r="124" spans="1:25" x14ac:dyDescent="0.35">
      <c r="A124" s="1">
        <v>41038</v>
      </c>
      <c r="B124">
        <v>4315</v>
      </c>
      <c r="C124" s="23">
        <v>29.9</v>
      </c>
      <c r="D124">
        <v>4593.6000000000004</v>
      </c>
      <c r="E124">
        <v>4151</v>
      </c>
      <c r="F124">
        <v>1</v>
      </c>
      <c r="G124">
        <v>4112</v>
      </c>
      <c r="H124">
        <v>0</v>
      </c>
      <c r="I124">
        <f>IF(AND(M124=0,F124=0,H124=0,J124=0,P124=0,K124=0),1,0)</f>
        <v>0</v>
      </c>
      <c r="J124">
        <v>0</v>
      </c>
      <c r="K124">
        <v>0</v>
      </c>
      <c r="L124">
        <v>4508</v>
      </c>
      <c r="M124">
        <v>0</v>
      </c>
      <c r="N124">
        <v>0.52358545370047638</v>
      </c>
      <c r="O124">
        <v>0</v>
      </c>
      <c r="P124">
        <v>0</v>
      </c>
      <c r="Q124">
        <f t="shared" si="6"/>
        <v>4346.0505943485086</v>
      </c>
      <c r="R124">
        <f>Q124-B124</f>
        <v>31.050594348508639</v>
      </c>
      <c r="S124">
        <f t="shared" si="7"/>
        <v>31.050594348508639</v>
      </c>
      <c r="T124" s="8">
        <f>S124/B124</f>
        <v>7.1959662453090706E-3</v>
      </c>
      <c r="U124">
        <v>902</v>
      </c>
      <c r="V124">
        <f t="shared" si="8"/>
        <v>558.9106982731555</v>
      </c>
      <c r="W124">
        <f t="shared" si="9"/>
        <v>16236</v>
      </c>
      <c r="X124">
        <f t="shared" si="10"/>
        <v>31.050594348508639</v>
      </c>
      <c r="Y124">
        <f t="shared" si="11"/>
        <v>964.13940939563668</v>
      </c>
    </row>
    <row r="125" spans="1:25" x14ac:dyDescent="0.35">
      <c r="A125" s="1">
        <v>41039</v>
      </c>
      <c r="B125">
        <v>4869</v>
      </c>
      <c r="C125" s="23">
        <v>30.2</v>
      </c>
      <c r="D125">
        <v>4480.3999999999996</v>
      </c>
      <c r="E125">
        <v>4833</v>
      </c>
      <c r="F125">
        <v>0</v>
      </c>
      <c r="G125">
        <v>4315</v>
      </c>
      <c r="H125">
        <v>0</v>
      </c>
      <c r="I125">
        <f>IF(AND(M125=0,F125=0,H125=0,J125=0,P125=0,K125=0),1,0)</f>
        <v>0</v>
      </c>
      <c r="J125">
        <v>0</v>
      </c>
      <c r="K125">
        <v>0</v>
      </c>
      <c r="L125">
        <v>4148.333333333333</v>
      </c>
      <c r="M125">
        <v>0</v>
      </c>
      <c r="N125">
        <v>0.5643662135471128</v>
      </c>
      <c r="O125">
        <v>0</v>
      </c>
      <c r="P125">
        <v>1</v>
      </c>
      <c r="Q125">
        <f t="shared" si="6"/>
        <v>4998.3391094882045</v>
      </c>
      <c r="R125">
        <f>Q125-B125</f>
        <v>129.33910948820449</v>
      </c>
      <c r="S125">
        <f t="shared" si="7"/>
        <v>129.33910948820449</v>
      </c>
      <c r="T125" s="8">
        <f>S125/B125</f>
        <v>2.6563793281619324E-2</v>
      </c>
      <c r="U125">
        <v>777</v>
      </c>
      <c r="V125">
        <f t="shared" si="8"/>
        <v>2328.1039707876807</v>
      </c>
      <c r="W125">
        <f t="shared" si="9"/>
        <v>13986</v>
      </c>
      <c r="X125">
        <f t="shared" si="10"/>
        <v>129.33910948820449</v>
      </c>
      <c r="Y125">
        <f t="shared" si="11"/>
        <v>16728.605243201746</v>
      </c>
    </row>
    <row r="126" spans="1:25" x14ac:dyDescent="0.35">
      <c r="A126" s="1">
        <v>41040</v>
      </c>
      <c r="B126">
        <v>4844</v>
      </c>
      <c r="C126" s="23">
        <v>30</v>
      </c>
      <c r="D126">
        <v>4541.6000000000004</v>
      </c>
      <c r="E126">
        <v>4881</v>
      </c>
      <c r="F126">
        <v>0</v>
      </c>
      <c r="G126">
        <v>4869</v>
      </c>
      <c r="H126">
        <v>0</v>
      </c>
      <c r="I126">
        <f>IF(AND(M126=0,F126=0,H126=0,J126=0,P126=0,K126=0),1,0)</f>
        <v>0</v>
      </c>
      <c r="J126">
        <v>0</v>
      </c>
      <c r="K126">
        <v>1</v>
      </c>
      <c r="L126">
        <v>4432</v>
      </c>
      <c r="M126">
        <v>0</v>
      </c>
      <c r="N126">
        <v>0.49709538747531079</v>
      </c>
      <c r="O126">
        <v>0</v>
      </c>
      <c r="P126">
        <v>0</v>
      </c>
      <c r="Q126">
        <f t="shared" si="6"/>
        <v>5220.5108035537014</v>
      </c>
      <c r="R126">
        <f>Q126-B126</f>
        <v>376.51080355370141</v>
      </c>
      <c r="S126">
        <f t="shared" si="7"/>
        <v>376.51080355370141</v>
      </c>
      <c r="T126" s="8">
        <f>S126/B126</f>
        <v>7.7727250940070478E-2</v>
      </c>
      <c r="U126">
        <v>1476</v>
      </c>
      <c r="V126">
        <f t="shared" si="8"/>
        <v>6777.1944639666253</v>
      </c>
      <c r="W126">
        <f t="shared" si="9"/>
        <v>26568</v>
      </c>
      <c r="X126">
        <f t="shared" si="10"/>
        <v>376.51080355370141</v>
      </c>
      <c r="Y126">
        <f t="shared" si="11"/>
        <v>141760.38519265392</v>
      </c>
    </row>
    <row r="127" spans="1:25" x14ac:dyDescent="0.35">
      <c r="A127" s="1">
        <v>41041</v>
      </c>
      <c r="B127">
        <v>5278</v>
      </c>
      <c r="C127" s="23">
        <v>30</v>
      </c>
      <c r="D127">
        <v>4431.6000000000004</v>
      </c>
      <c r="E127">
        <v>4563</v>
      </c>
      <c r="F127">
        <v>0</v>
      </c>
      <c r="G127">
        <v>4844</v>
      </c>
      <c r="H127">
        <v>1</v>
      </c>
      <c r="I127">
        <f>IF(AND(M127=0,F127=0,H127=0,J127=0,P127=0,K127=0),1,0)</f>
        <v>0</v>
      </c>
      <c r="J127">
        <v>0</v>
      </c>
      <c r="K127">
        <v>0</v>
      </c>
      <c r="L127">
        <v>4676</v>
      </c>
      <c r="M127">
        <v>0</v>
      </c>
      <c r="N127">
        <v>0.55042407342860467</v>
      </c>
      <c r="O127">
        <v>1</v>
      </c>
      <c r="P127">
        <v>0</v>
      </c>
      <c r="Q127">
        <f t="shared" si="6"/>
        <v>5534.9480854542435</v>
      </c>
      <c r="R127">
        <f>Q127-B127</f>
        <v>256.94808545424348</v>
      </c>
      <c r="S127">
        <f t="shared" si="7"/>
        <v>256.94808545424348</v>
      </c>
      <c r="T127" s="8">
        <f>S127/B127</f>
        <v>4.8682850597620973E-2</v>
      </c>
      <c r="U127">
        <v>891</v>
      </c>
      <c r="V127">
        <f t="shared" si="8"/>
        <v>4625.0655381763827</v>
      </c>
      <c r="W127">
        <f t="shared" si="9"/>
        <v>16038</v>
      </c>
      <c r="X127">
        <f t="shared" si="10"/>
        <v>256.94808545424348</v>
      </c>
      <c r="Y127">
        <f t="shared" si="11"/>
        <v>66022.318618601217</v>
      </c>
    </row>
    <row r="128" spans="1:25" x14ac:dyDescent="0.35">
      <c r="A128" s="1">
        <v>41042</v>
      </c>
      <c r="B128">
        <v>7177</v>
      </c>
      <c r="C128" s="23">
        <v>30</v>
      </c>
      <c r="D128">
        <v>4683.6000000000004</v>
      </c>
      <c r="E128">
        <v>5394</v>
      </c>
      <c r="F128">
        <v>0</v>
      </c>
      <c r="G128">
        <v>5278</v>
      </c>
      <c r="H128">
        <v>0</v>
      </c>
      <c r="I128">
        <f>IF(AND(M128=0,F128=0,H128=0,J128=0,P128=0,K128=0),1,0)</f>
        <v>1</v>
      </c>
      <c r="J128">
        <v>0</v>
      </c>
      <c r="K128">
        <v>0</v>
      </c>
      <c r="L128">
        <v>4997</v>
      </c>
      <c r="M128">
        <v>0</v>
      </c>
      <c r="N128">
        <v>0.7206343673753921</v>
      </c>
      <c r="O128">
        <v>1</v>
      </c>
      <c r="P128">
        <v>0</v>
      </c>
      <c r="Q128">
        <f t="shared" si="6"/>
        <v>5795.1260726229048</v>
      </c>
      <c r="R128">
        <f>Q128-B128</f>
        <v>-1381.8739273770952</v>
      </c>
      <c r="S128">
        <f t="shared" si="7"/>
        <v>1381.8739273770952</v>
      </c>
      <c r="T128" s="8">
        <f>S128/B128</f>
        <v>0.19254199907720429</v>
      </c>
      <c r="U128">
        <v>545</v>
      </c>
      <c r="V128">
        <f t="shared" si="8"/>
        <v>99494.922771150857</v>
      </c>
      <c r="W128">
        <f t="shared" si="9"/>
        <v>9810</v>
      </c>
      <c r="X128">
        <f t="shared" si="10"/>
        <v>-2763.7478547541905</v>
      </c>
      <c r="Y128">
        <f t="shared" si="11"/>
        <v>7638302.20465839</v>
      </c>
    </row>
    <row r="129" spans="1:25" x14ac:dyDescent="0.35">
      <c r="A129" s="1">
        <v>41043</v>
      </c>
      <c r="B129">
        <v>3609</v>
      </c>
      <c r="C129" s="23">
        <v>30.2</v>
      </c>
      <c r="D129">
        <v>5296.6</v>
      </c>
      <c r="E129">
        <v>4018</v>
      </c>
      <c r="F129">
        <v>0</v>
      </c>
      <c r="G129">
        <v>7177</v>
      </c>
      <c r="H129">
        <v>0</v>
      </c>
      <c r="I129">
        <f>IF(AND(M129=0,F129=0,H129=0,J129=0,P129=0,K129=0),1,0)</f>
        <v>0</v>
      </c>
      <c r="J129">
        <v>1</v>
      </c>
      <c r="K129">
        <v>0</v>
      </c>
      <c r="L129">
        <v>5766.333333333333</v>
      </c>
      <c r="M129">
        <v>0</v>
      </c>
      <c r="N129">
        <v>8.5453700476356448E-2</v>
      </c>
      <c r="O129">
        <v>0</v>
      </c>
      <c r="P129">
        <v>0</v>
      </c>
      <c r="Q129">
        <f t="shared" si="6"/>
        <v>5244.5582993803573</v>
      </c>
      <c r="R129">
        <f>Q129-B129</f>
        <v>1635.5582993803573</v>
      </c>
      <c r="S129">
        <f t="shared" si="7"/>
        <v>1635.5582993803573</v>
      </c>
      <c r="T129" s="8">
        <f>S129/B129</f>
        <v>0.45318877788316914</v>
      </c>
      <c r="U129">
        <v>1371</v>
      </c>
      <c r="V129">
        <f t="shared" si="8"/>
        <v>29440.049388846433</v>
      </c>
      <c r="W129">
        <f t="shared" si="9"/>
        <v>24678</v>
      </c>
      <c r="X129">
        <f t="shared" si="10"/>
        <v>1635.5582993803573</v>
      </c>
      <c r="Y129">
        <f t="shared" si="11"/>
        <v>2675050.9506719667</v>
      </c>
    </row>
    <row r="130" spans="1:25" x14ac:dyDescent="0.35">
      <c r="A130" s="1">
        <v>41044</v>
      </c>
      <c r="B130">
        <v>4596</v>
      </c>
      <c r="C130" s="24">
        <v>30.2</v>
      </c>
      <c r="D130">
        <v>5155.3999999999996</v>
      </c>
      <c r="E130">
        <v>4112</v>
      </c>
      <c r="F130">
        <v>0</v>
      </c>
      <c r="G130">
        <v>3609</v>
      </c>
      <c r="H130">
        <v>0</v>
      </c>
      <c r="I130">
        <f>IF(AND(M130=0,F130=0,H130=0,J130=0,P130=0,K130=0),1,0)</f>
        <v>0</v>
      </c>
      <c r="J130">
        <v>0</v>
      </c>
      <c r="K130">
        <v>0</v>
      </c>
      <c r="L130">
        <v>5354.666666666667</v>
      </c>
      <c r="M130">
        <v>1</v>
      </c>
      <c r="N130">
        <v>0.61467410247472987</v>
      </c>
      <c r="O130">
        <v>0</v>
      </c>
      <c r="P130">
        <v>0</v>
      </c>
      <c r="Q130">
        <f t="shared" si="6"/>
        <v>4823.492720456351</v>
      </c>
      <c r="R130">
        <f>Q130-B130</f>
        <v>227.49272045635098</v>
      </c>
      <c r="S130">
        <f t="shared" si="7"/>
        <v>227.49272045635098</v>
      </c>
      <c r="T130" s="8">
        <f>S130/B130</f>
        <v>4.9497980952208656E-2</v>
      </c>
      <c r="U130">
        <v>729</v>
      </c>
      <c r="V130">
        <f t="shared" si="8"/>
        <v>4094.8689682143176</v>
      </c>
      <c r="W130">
        <f t="shared" si="9"/>
        <v>13122</v>
      </c>
      <c r="X130">
        <f t="shared" si="10"/>
        <v>227.49272045635098</v>
      </c>
      <c r="Y130">
        <f t="shared" si="11"/>
        <v>51752.937860631449</v>
      </c>
    </row>
    <row r="131" spans="1:25" x14ac:dyDescent="0.35">
      <c r="A131" s="1">
        <v>41045</v>
      </c>
      <c r="B131">
        <v>4910</v>
      </c>
      <c r="C131" s="24">
        <v>29.9</v>
      </c>
      <c r="D131">
        <v>5100.8</v>
      </c>
      <c r="E131">
        <v>4315</v>
      </c>
      <c r="F131">
        <v>1</v>
      </c>
      <c r="G131">
        <v>4596</v>
      </c>
      <c r="H131">
        <v>0</v>
      </c>
      <c r="I131">
        <f>IF(AND(M131=0,F131=0,H131=0,J131=0,P131=0,K131=0),1,0)</f>
        <v>0</v>
      </c>
      <c r="J131">
        <v>0</v>
      </c>
      <c r="K131">
        <v>0</v>
      </c>
      <c r="L131">
        <v>5127.333333333333</v>
      </c>
      <c r="M131">
        <v>0</v>
      </c>
      <c r="N131">
        <v>0.53648193331009641</v>
      </c>
      <c r="O131">
        <v>0</v>
      </c>
      <c r="P131">
        <v>0</v>
      </c>
      <c r="Q131">
        <f t="shared" ref="Q131:Q194" si="12">$AA$2+SUMPRODUCT(D131:J131,$AB$2:$AH$2)</f>
        <v>4734.9477443160322</v>
      </c>
      <c r="R131">
        <f>Q131-B131</f>
        <v>-175.05225568396781</v>
      </c>
      <c r="S131">
        <f t="shared" ref="S131:S194" si="13">ABS(R131)</f>
        <v>175.05225568396781</v>
      </c>
      <c r="T131" s="8">
        <f>S131/B131</f>
        <v>3.5652190566999552E-2</v>
      </c>
      <c r="U131">
        <v>683</v>
      </c>
      <c r="V131">
        <f t="shared" ref="V131:V194" si="14">IF(R131&lt;0,R131*-72,R131*18)</f>
        <v>12603.762409245683</v>
      </c>
      <c r="W131">
        <f t="shared" ref="W131:W194" si="15">U131*18</f>
        <v>12294</v>
      </c>
      <c r="X131">
        <f t="shared" ref="X131:X194" si="16">IF(R131&lt;0,R131*2,R131)</f>
        <v>-350.10451136793563</v>
      </c>
      <c r="Y131">
        <f t="shared" ref="Y131:Y194" si="17">X131^2</f>
        <v>122573.16888018097</v>
      </c>
    </row>
    <row r="132" spans="1:25" x14ac:dyDescent="0.35">
      <c r="A132" s="1">
        <v>41046</v>
      </c>
      <c r="B132">
        <v>5297</v>
      </c>
      <c r="C132" s="24">
        <v>29.4</v>
      </c>
      <c r="D132">
        <v>5114</v>
      </c>
      <c r="E132">
        <v>4869</v>
      </c>
      <c r="F132">
        <v>0</v>
      </c>
      <c r="G132">
        <v>4910</v>
      </c>
      <c r="H132">
        <v>0</v>
      </c>
      <c r="I132">
        <f>IF(AND(M132=0,F132=0,H132=0,J132=0,P132=0,K132=0),1,0)</f>
        <v>0</v>
      </c>
      <c r="J132">
        <v>0</v>
      </c>
      <c r="K132">
        <v>0</v>
      </c>
      <c r="L132">
        <v>4371.666666666667</v>
      </c>
      <c r="M132">
        <v>0</v>
      </c>
      <c r="N132">
        <v>0.54496340188218895</v>
      </c>
      <c r="O132">
        <v>0</v>
      </c>
      <c r="P132">
        <v>1</v>
      </c>
      <c r="Q132">
        <f t="shared" si="12"/>
        <v>5438.7904215706212</v>
      </c>
      <c r="R132">
        <f>Q132-B132</f>
        <v>141.79042157062122</v>
      </c>
      <c r="S132">
        <f t="shared" si="13"/>
        <v>141.79042157062122</v>
      </c>
      <c r="T132" s="8">
        <f>S132/B132</f>
        <v>2.6768061463209595E-2</v>
      </c>
      <c r="U132">
        <v>768</v>
      </c>
      <c r="V132">
        <f t="shared" si="14"/>
        <v>2552.227588271182</v>
      </c>
      <c r="W132">
        <f t="shared" si="15"/>
        <v>13824</v>
      </c>
      <c r="X132">
        <f t="shared" si="16"/>
        <v>141.79042157062122</v>
      </c>
      <c r="Y132">
        <f t="shared" si="17"/>
        <v>20104.523649174487</v>
      </c>
    </row>
    <row r="133" spans="1:25" x14ac:dyDescent="0.35">
      <c r="A133" s="1">
        <v>41047</v>
      </c>
      <c r="B133">
        <v>5306</v>
      </c>
      <c r="C133" s="24">
        <v>29.5</v>
      </c>
      <c r="D133">
        <v>5117.8</v>
      </c>
      <c r="E133">
        <v>4844</v>
      </c>
      <c r="F133">
        <v>0</v>
      </c>
      <c r="G133">
        <v>5297</v>
      </c>
      <c r="H133">
        <v>0</v>
      </c>
      <c r="I133">
        <f>IF(AND(M133=0,F133=0,H133=0,J133=0,P133=0,K133=0),1,0)</f>
        <v>0</v>
      </c>
      <c r="J133">
        <v>0</v>
      </c>
      <c r="K133">
        <v>1</v>
      </c>
      <c r="L133">
        <v>4934.333333333333</v>
      </c>
      <c r="M133">
        <v>0</v>
      </c>
      <c r="N133">
        <v>0.5010456605088881</v>
      </c>
      <c r="O133">
        <v>0</v>
      </c>
      <c r="P133">
        <v>0</v>
      </c>
      <c r="Q133">
        <f t="shared" si="12"/>
        <v>5565.2878456543704</v>
      </c>
      <c r="R133">
        <f>Q133-B133</f>
        <v>259.28784565437036</v>
      </c>
      <c r="S133">
        <f t="shared" si="13"/>
        <v>259.28784565437036</v>
      </c>
      <c r="T133" s="8">
        <f>S133/B133</f>
        <v>4.8866913994415825E-2</v>
      </c>
      <c r="U133">
        <v>890</v>
      </c>
      <c r="V133">
        <f t="shared" si="14"/>
        <v>4667.1812217786664</v>
      </c>
      <c r="W133">
        <f t="shared" si="15"/>
        <v>16020</v>
      </c>
      <c r="X133">
        <f t="shared" si="16"/>
        <v>259.28784565437036</v>
      </c>
      <c r="Y133">
        <f t="shared" si="17"/>
        <v>67230.186904084592</v>
      </c>
    </row>
    <row r="134" spans="1:25" x14ac:dyDescent="0.35">
      <c r="A134" s="1">
        <v>41048</v>
      </c>
      <c r="B134">
        <v>5362</v>
      </c>
      <c r="C134" s="24">
        <v>30.4</v>
      </c>
      <c r="D134">
        <v>4743.6000000000004</v>
      </c>
      <c r="E134">
        <v>5278</v>
      </c>
      <c r="F134">
        <v>0</v>
      </c>
      <c r="G134">
        <v>5306</v>
      </c>
      <c r="H134">
        <v>1</v>
      </c>
      <c r="I134">
        <f>IF(AND(M134=0,F134=0,H134=0,J134=0,P134=0,K134=0),1,0)</f>
        <v>0</v>
      </c>
      <c r="J134">
        <v>0</v>
      </c>
      <c r="K134">
        <v>0</v>
      </c>
      <c r="L134">
        <v>5171</v>
      </c>
      <c r="M134">
        <v>0</v>
      </c>
      <c r="N134">
        <v>0.50650633205530382</v>
      </c>
      <c r="O134">
        <v>1</v>
      </c>
      <c r="P134">
        <v>0</v>
      </c>
      <c r="Q134">
        <f t="shared" si="12"/>
        <v>5983.0280861212086</v>
      </c>
      <c r="R134">
        <f>Q134-B134</f>
        <v>621.02808612120862</v>
      </c>
      <c r="S134">
        <f t="shared" si="13"/>
        <v>621.02808612120862</v>
      </c>
      <c r="T134" s="8">
        <f>S134/B134</f>
        <v>0.11582023239858423</v>
      </c>
      <c r="U134">
        <v>931</v>
      </c>
      <c r="V134">
        <f t="shared" si="14"/>
        <v>11178.505550181755</v>
      </c>
      <c r="W134">
        <f t="shared" si="15"/>
        <v>16758</v>
      </c>
      <c r="X134">
        <f t="shared" si="16"/>
        <v>621.02808612120862</v>
      </c>
      <c r="Y134">
        <f t="shared" si="17"/>
        <v>385675.88375137129</v>
      </c>
    </row>
    <row r="135" spans="1:25" x14ac:dyDescent="0.35">
      <c r="A135" s="1">
        <v>41049</v>
      </c>
      <c r="B135">
        <v>5483</v>
      </c>
      <c r="C135" s="24">
        <v>30.1</v>
      </c>
      <c r="D135">
        <v>5094.2</v>
      </c>
      <c r="E135">
        <v>7177</v>
      </c>
      <c r="F135">
        <v>0</v>
      </c>
      <c r="G135">
        <v>5362</v>
      </c>
      <c r="H135">
        <v>0</v>
      </c>
      <c r="I135">
        <f>IF(AND(M135=0,F135=0,H135=0,J135=0,P135=0,K135=0),1,0)</f>
        <v>1</v>
      </c>
      <c r="J135">
        <v>0</v>
      </c>
      <c r="K135">
        <v>0</v>
      </c>
      <c r="L135">
        <v>5321.666666666667</v>
      </c>
      <c r="M135">
        <v>0</v>
      </c>
      <c r="N135">
        <v>0.51405832461949574</v>
      </c>
      <c r="O135">
        <v>1</v>
      </c>
      <c r="P135">
        <v>0</v>
      </c>
      <c r="Q135">
        <f t="shared" si="12"/>
        <v>6416.8744515289418</v>
      </c>
      <c r="R135">
        <f>Q135-B135</f>
        <v>933.87445152894179</v>
      </c>
      <c r="S135">
        <f t="shared" si="13"/>
        <v>933.87445152894179</v>
      </c>
      <c r="T135" s="8">
        <f>S135/B135</f>
        <v>0.17032180403591862</v>
      </c>
      <c r="U135">
        <v>741</v>
      </c>
      <c r="V135">
        <f t="shared" si="14"/>
        <v>16809.740127520952</v>
      </c>
      <c r="W135">
        <f t="shared" si="15"/>
        <v>13338</v>
      </c>
      <c r="X135">
        <f t="shared" si="16"/>
        <v>933.87445152894179</v>
      </c>
      <c r="Y135">
        <f t="shared" si="17"/>
        <v>872121.49121848179</v>
      </c>
    </row>
    <row r="136" spans="1:25" x14ac:dyDescent="0.35">
      <c r="A136" s="1">
        <v>41050</v>
      </c>
      <c r="B136">
        <v>3884</v>
      </c>
      <c r="C136" s="24">
        <v>30.8</v>
      </c>
      <c r="D136">
        <v>5271.6</v>
      </c>
      <c r="E136">
        <v>3609</v>
      </c>
      <c r="F136">
        <v>0</v>
      </c>
      <c r="G136">
        <v>5483</v>
      </c>
      <c r="H136">
        <v>0</v>
      </c>
      <c r="I136">
        <f>IF(AND(M136=0,F136=0,H136=0,J136=0,P136=0,K136=0),1,0)</f>
        <v>0</v>
      </c>
      <c r="J136">
        <v>1</v>
      </c>
      <c r="K136">
        <v>0</v>
      </c>
      <c r="L136">
        <v>5383.666666666667</v>
      </c>
      <c r="M136">
        <v>0</v>
      </c>
      <c r="N136">
        <v>0.31422098292087836</v>
      </c>
      <c r="O136">
        <v>0</v>
      </c>
      <c r="P136">
        <v>0</v>
      </c>
      <c r="Q136">
        <f t="shared" si="12"/>
        <v>4558.572197890684</v>
      </c>
      <c r="R136">
        <f>Q136-B136</f>
        <v>674.57219789068404</v>
      </c>
      <c r="S136">
        <f t="shared" si="13"/>
        <v>674.57219789068404</v>
      </c>
      <c r="T136" s="8">
        <f>S136/B136</f>
        <v>0.17367976258771473</v>
      </c>
      <c r="U136">
        <v>1133</v>
      </c>
      <c r="V136">
        <f t="shared" si="14"/>
        <v>12142.299562032313</v>
      </c>
      <c r="W136">
        <f t="shared" si="15"/>
        <v>20394</v>
      </c>
      <c r="X136">
        <f t="shared" si="16"/>
        <v>674.57219789068404</v>
      </c>
      <c r="Y136">
        <f t="shared" si="17"/>
        <v>455047.65016706818</v>
      </c>
    </row>
    <row r="137" spans="1:25" x14ac:dyDescent="0.35">
      <c r="A137" s="1">
        <v>41051</v>
      </c>
      <c r="B137">
        <v>4569</v>
      </c>
      <c r="C137" s="24">
        <v>30.9</v>
      </c>
      <c r="D137">
        <v>5066.3999999999996</v>
      </c>
      <c r="E137">
        <v>4596</v>
      </c>
      <c r="F137">
        <v>0</v>
      </c>
      <c r="G137">
        <v>3884</v>
      </c>
      <c r="H137">
        <v>0</v>
      </c>
      <c r="I137">
        <f>IF(AND(M137=0,F137=0,H137=0,J137=0,P137=0,K137=0),1,0)</f>
        <v>0</v>
      </c>
      <c r="J137">
        <v>0</v>
      </c>
      <c r="K137">
        <v>0</v>
      </c>
      <c r="L137">
        <v>4909.666666666667</v>
      </c>
      <c r="M137">
        <v>1</v>
      </c>
      <c r="N137">
        <v>0.57958638317648425</v>
      </c>
      <c r="O137">
        <v>0</v>
      </c>
      <c r="P137">
        <v>0</v>
      </c>
      <c r="Q137">
        <f t="shared" si="12"/>
        <v>5005.2502684536048</v>
      </c>
      <c r="R137">
        <f>Q137-B137</f>
        <v>436.2502684536048</v>
      </c>
      <c r="S137">
        <f t="shared" si="13"/>
        <v>436.2502684536048</v>
      </c>
      <c r="T137" s="8">
        <f>S137/B137</f>
        <v>9.5480470224032568E-2</v>
      </c>
      <c r="U137">
        <v>876</v>
      </c>
      <c r="V137">
        <f t="shared" si="14"/>
        <v>7852.5048321648865</v>
      </c>
      <c r="W137">
        <f t="shared" si="15"/>
        <v>15768</v>
      </c>
      <c r="X137">
        <f t="shared" si="16"/>
        <v>436.2502684536048</v>
      </c>
      <c r="Y137">
        <f t="shared" si="17"/>
        <v>190314.29672584226</v>
      </c>
    </row>
    <row r="138" spans="1:25" x14ac:dyDescent="0.35">
      <c r="A138" s="1">
        <v>41052</v>
      </c>
      <c r="B138">
        <v>4568</v>
      </c>
      <c r="C138" s="24">
        <v>30.3</v>
      </c>
      <c r="D138">
        <v>4920.8</v>
      </c>
      <c r="E138">
        <v>4910</v>
      </c>
      <c r="F138">
        <v>1</v>
      </c>
      <c r="G138">
        <v>4569</v>
      </c>
      <c r="H138">
        <v>0</v>
      </c>
      <c r="I138">
        <f>IF(AND(M138=0,F138=0,H138=0,J138=0,P138=0,K138=0),1,0)</f>
        <v>0</v>
      </c>
      <c r="J138">
        <v>0</v>
      </c>
      <c r="K138">
        <v>0</v>
      </c>
      <c r="L138">
        <v>4645.333333333333</v>
      </c>
      <c r="M138">
        <v>0</v>
      </c>
      <c r="N138">
        <v>0.49988381549901245</v>
      </c>
      <c r="O138">
        <v>0</v>
      </c>
      <c r="P138">
        <v>0</v>
      </c>
      <c r="Q138">
        <f t="shared" si="12"/>
        <v>4808.9088510693628</v>
      </c>
      <c r="R138">
        <f>Q138-B138</f>
        <v>240.90885106936275</v>
      </c>
      <c r="S138">
        <f t="shared" si="13"/>
        <v>240.90885106936275</v>
      </c>
      <c r="T138" s="8">
        <f>S138/B138</f>
        <v>5.2738364945131955E-2</v>
      </c>
      <c r="U138">
        <v>914</v>
      </c>
      <c r="V138">
        <f t="shared" si="14"/>
        <v>4336.3593192485296</v>
      </c>
      <c r="W138">
        <f t="shared" si="15"/>
        <v>16452</v>
      </c>
      <c r="X138">
        <f t="shared" si="16"/>
        <v>240.90885106936275</v>
      </c>
      <c r="Y138">
        <f t="shared" si="17"/>
        <v>58037.074523560404</v>
      </c>
    </row>
    <row r="139" spans="1:25" x14ac:dyDescent="0.35">
      <c r="A139" s="1">
        <v>41053</v>
      </c>
      <c r="B139">
        <v>5522</v>
      </c>
      <c r="C139" s="24">
        <v>30.2</v>
      </c>
      <c r="D139">
        <v>4773.2</v>
      </c>
      <c r="E139">
        <v>5297</v>
      </c>
      <c r="F139">
        <v>0</v>
      </c>
      <c r="G139">
        <v>4568</v>
      </c>
      <c r="H139">
        <v>0</v>
      </c>
      <c r="I139">
        <f>IF(AND(M139=0,F139=0,H139=0,J139=0,P139=0,K139=0),1,0)</f>
        <v>0</v>
      </c>
      <c r="J139">
        <v>0</v>
      </c>
      <c r="K139">
        <v>0</v>
      </c>
      <c r="L139">
        <v>4340.333333333333</v>
      </c>
      <c r="M139">
        <v>0</v>
      </c>
      <c r="N139">
        <v>0.61084001394214016</v>
      </c>
      <c r="O139">
        <v>0</v>
      </c>
      <c r="P139">
        <v>1</v>
      </c>
      <c r="Q139">
        <f t="shared" si="12"/>
        <v>5305.9528684119732</v>
      </c>
      <c r="R139">
        <f>Q139-B139</f>
        <v>-216.04713158802679</v>
      </c>
      <c r="S139">
        <f t="shared" si="13"/>
        <v>216.04713158802679</v>
      </c>
      <c r="T139" s="8">
        <f>S139/B139</f>
        <v>3.9124797462518436E-2</v>
      </c>
      <c r="U139">
        <v>227</v>
      </c>
      <c r="V139">
        <f t="shared" si="14"/>
        <v>15555.393474337929</v>
      </c>
      <c r="W139">
        <f t="shared" si="15"/>
        <v>4086</v>
      </c>
      <c r="X139">
        <f t="shared" si="16"/>
        <v>-432.09426317605357</v>
      </c>
      <c r="Y139">
        <f t="shared" si="17"/>
        <v>186705.45226965664</v>
      </c>
    </row>
    <row r="140" spans="1:25" x14ac:dyDescent="0.35">
      <c r="A140" s="1">
        <v>41054</v>
      </c>
      <c r="B140">
        <v>5481</v>
      </c>
      <c r="C140" s="24">
        <v>30.2</v>
      </c>
      <c r="D140">
        <v>4805.2</v>
      </c>
      <c r="E140">
        <v>5306</v>
      </c>
      <c r="F140">
        <v>0</v>
      </c>
      <c r="G140">
        <v>5522</v>
      </c>
      <c r="H140">
        <v>0</v>
      </c>
      <c r="I140">
        <f>IF(AND(M140=0,F140=0,H140=0,J140=0,P140=0,K140=0),1,0)</f>
        <v>0</v>
      </c>
      <c r="J140">
        <v>0</v>
      </c>
      <c r="K140">
        <v>1</v>
      </c>
      <c r="L140">
        <v>4886.333333333333</v>
      </c>
      <c r="M140">
        <v>0</v>
      </c>
      <c r="N140">
        <v>0.49523643545950968</v>
      </c>
      <c r="O140">
        <v>0</v>
      </c>
      <c r="P140">
        <v>0</v>
      </c>
      <c r="Q140">
        <f t="shared" si="12"/>
        <v>5643.5897811982131</v>
      </c>
      <c r="R140">
        <f>Q140-B140</f>
        <v>162.58978119821313</v>
      </c>
      <c r="S140">
        <f t="shared" si="13"/>
        <v>162.58978119821313</v>
      </c>
      <c r="T140" s="8">
        <f>S140/B140</f>
        <v>2.966425491665994E-2</v>
      </c>
      <c r="U140">
        <v>959</v>
      </c>
      <c r="V140">
        <f t="shared" si="14"/>
        <v>2926.6160615678364</v>
      </c>
      <c r="W140">
        <f t="shared" si="15"/>
        <v>17262</v>
      </c>
      <c r="X140">
        <f t="shared" si="16"/>
        <v>162.58978119821313</v>
      </c>
      <c r="Y140">
        <f t="shared" si="17"/>
        <v>26435.436950082822</v>
      </c>
    </row>
    <row r="141" spans="1:25" x14ac:dyDescent="0.35">
      <c r="A141" s="1">
        <v>41055</v>
      </c>
      <c r="B141">
        <v>5617</v>
      </c>
      <c r="C141" s="24">
        <v>30.1</v>
      </c>
      <c r="D141">
        <v>4804.8</v>
      </c>
      <c r="E141">
        <v>5362</v>
      </c>
      <c r="F141">
        <v>0</v>
      </c>
      <c r="G141">
        <v>5481</v>
      </c>
      <c r="H141">
        <v>1</v>
      </c>
      <c r="I141">
        <f>IF(AND(M141=0,F141=0,H141=0,J141=0,P141=0,K141=0),1,0)</f>
        <v>0</v>
      </c>
      <c r="J141">
        <v>0</v>
      </c>
      <c r="K141">
        <v>0</v>
      </c>
      <c r="L141">
        <v>5190.333333333333</v>
      </c>
      <c r="M141">
        <v>0</v>
      </c>
      <c r="N141">
        <v>0.51580109213430925</v>
      </c>
      <c r="O141">
        <v>1</v>
      </c>
      <c r="P141">
        <v>0</v>
      </c>
      <c r="Q141">
        <f t="shared" si="12"/>
        <v>6085.5365006389584</v>
      </c>
      <c r="R141">
        <f>Q141-B141</f>
        <v>468.53650063895839</v>
      </c>
      <c r="S141">
        <f t="shared" si="13"/>
        <v>468.53650063895839</v>
      </c>
      <c r="T141" s="8">
        <f>S141/B141</f>
        <v>8.3414011151674988E-2</v>
      </c>
      <c r="U141">
        <v>1070</v>
      </c>
      <c r="V141">
        <f t="shared" si="14"/>
        <v>8433.657011501251</v>
      </c>
      <c r="W141">
        <f t="shared" si="15"/>
        <v>19260</v>
      </c>
      <c r="X141">
        <f t="shared" si="16"/>
        <v>468.53650063895839</v>
      </c>
      <c r="Y141">
        <f t="shared" si="17"/>
        <v>219526.45243100065</v>
      </c>
    </row>
    <row r="142" spans="1:25" x14ac:dyDescent="0.35">
      <c r="A142" s="1">
        <v>41056</v>
      </c>
      <c r="B142">
        <v>4964</v>
      </c>
      <c r="C142" s="24">
        <v>30.7</v>
      </c>
      <c r="D142">
        <v>5151.3999999999996</v>
      </c>
      <c r="E142">
        <v>5483</v>
      </c>
      <c r="F142">
        <v>0</v>
      </c>
      <c r="G142">
        <v>5617</v>
      </c>
      <c r="H142">
        <v>0</v>
      </c>
      <c r="I142">
        <f>IF(AND(M142=0,F142=0,H142=0,J142=0,P142=0,K142=0),1,0)</f>
        <v>1</v>
      </c>
      <c r="J142">
        <v>0</v>
      </c>
      <c r="K142">
        <v>0</v>
      </c>
      <c r="L142">
        <v>5540</v>
      </c>
      <c r="M142">
        <v>0</v>
      </c>
      <c r="N142">
        <v>0.42413152085511791</v>
      </c>
      <c r="O142">
        <v>1</v>
      </c>
      <c r="P142">
        <v>0</v>
      </c>
      <c r="Q142">
        <f t="shared" si="12"/>
        <v>6101.8380739898694</v>
      </c>
      <c r="R142">
        <f>Q142-B142</f>
        <v>1137.8380739898694</v>
      </c>
      <c r="S142">
        <f t="shared" si="13"/>
        <v>1137.8380739898694</v>
      </c>
      <c r="T142" s="8">
        <f>S142/B142</f>
        <v>0.22921798428482462</v>
      </c>
      <c r="U142">
        <v>1623</v>
      </c>
      <c r="V142">
        <f t="shared" si="14"/>
        <v>20481.085331817649</v>
      </c>
      <c r="W142">
        <f t="shared" si="15"/>
        <v>29214</v>
      </c>
      <c r="X142">
        <f t="shared" si="16"/>
        <v>1137.8380739898694</v>
      </c>
      <c r="Y142">
        <f t="shared" si="17"/>
        <v>1294675.4826209755</v>
      </c>
    </row>
    <row r="143" spans="1:25" x14ac:dyDescent="0.35">
      <c r="A143" s="1">
        <v>41057</v>
      </c>
      <c r="B143">
        <v>3782</v>
      </c>
      <c r="C143" s="24">
        <v>30.3</v>
      </c>
      <c r="D143">
        <v>5230.3999999999996</v>
      </c>
      <c r="E143">
        <v>3884</v>
      </c>
      <c r="F143">
        <v>0</v>
      </c>
      <c r="G143">
        <v>4964</v>
      </c>
      <c r="H143">
        <v>0</v>
      </c>
      <c r="I143">
        <f>IF(AND(M143=0,F143=0,H143=0,J143=0,P143=0,K143=0),1,0)</f>
        <v>0</v>
      </c>
      <c r="J143">
        <v>1</v>
      </c>
      <c r="K143">
        <v>0</v>
      </c>
      <c r="L143">
        <v>5354</v>
      </c>
      <c r="M143">
        <v>0</v>
      </c>
      <c r="N143">
        <v>0.36266991983269431</v>
      </c>
      <c r="O143">
        <v>0</v>
      </c>
      <c r="P143">
        <v>0</v>
      </c>
      <c r="Q143">
        <f t="shared" si="12"/>
        <v>4436.0478316364433</v>
      </c>
      <c r="R143">
        <f>Q143-B143</f>
        <v>654.04783163644333</v>
      </c>
      <c r="S143">
        <f t="shared" si="13"/>
        <v>654.04783163644333</v>
      </c>
      <c r="T143" s="8">
        <f>S143/B143</f>
        <v>0.17293702581608761</v>
      </c>
      <c r="U143">
        <v>1334</v>
      </c>
      <c r="V143">
        <f t="shared" si="14"/>
        <v>11772.86096945598</v>
      </c>
      <c r="W143">
        <f t="shared" si="15"/>
        <v>24012</v>
      </c>
      <c r="X143">
        <f t="shared" si="16"/>
        <v>654.04783163644333</v>
      </c>
      <c r="Y143">
        <f t="shared" si="17"/>
        <v>427778.56606833334</v>
      </c>
    </row>
    <row r="144" spans="1:25" x14ac:dyDescent="0.35">
      <c r="A144" s="1">
        <v>41058</v>
      </c>
      <c r="B144">
        <v>4148</v>
      </c>
      <c r="C144" s="24">
        <v>30.6</v>
      </c>
      <c r="D144">
        <v>5073.2</v>
      </c>
      <c r="E144">
        <v>4569</v>
      </c>
      <c r="F144">
        <v>0</v>
      </c>
      <c r="G144">
        <v>3782</v>
      </c>
      <c r="H144">
        <v>0</v>
      </c>
      <c r="I144">
        <f>IF(AND(M144=0,F144=0,H144=0,J144=0,P144=0,K144=0),1,0)</f>
        <v>0</v>
      </c>
      <c r="J144">
        <v>0</v>
      </c>
      <c r="K144">
        <v>0</v>
      </c>
      <c r="L144">
        <v>4787.666666666667</v>
      </c>
      <c r="M144">
        <v>1</v>
      </c>
      <c r="N144">
        <v>0.54252352736144993</v>
      </c>
      <c r="O144">
        <v>0</v>
      </c>
      <c r="P144">
        <v>0</v>
      </c>
      <c r="Q144">
        <f t="shared" si="12"/>
        <v>4966.3623670679881</v>
      </c>
      <c r="R144">
        <f>Q144-B144</f>
        <v>818.36236706798809</v>
      </c>
      <c r="S144">
        <f t="shared" si="13"/>
        <v>818.36236706798809</v>
      </c>
      <c r="T144" s="8">
        <f>S144/B144</f>
        <v>0.19729083101928352</v>
      </c>
      <c r="U144">
        <v>1221</v>
      </c>
      <c r="V144">
        <f t="shared" si="14"/>
        <v>14730.522607223786</v>
      </c>
      <c r="W144">
        <f t="shared" si="15"/>
        <v>21978</v>
      </c>
      <c r="X144">
        <f t="shared" si="16"/>
        <v>818.36236706798809</v>
      </c>
      <c r="Y144">
        <f t="shared" si="17"/>
        <v>669716.96383312042</v>
      </c>
    </row>
    <row r="145" spans="1:25" x14ac:dyDescent="0.35">
      <c r="A145" s="1">
        <v>41059</v>
      </c>
      <c r="B145">
        <v>4465</v>
      </c>
      <c r="C145" s="24">
        <v>30.1</v>
      </c>
      <c r="D145">
        <v>4798.3999999999996</v>
      </c>
      <c r="E145">
        <v>4568</v>
      </c>
      <c r="F145">
        <v>1</v>
      </c>
      <c r="G145">
        <v>4148</v>
      </c>
      <c r="H145">
        <v>0</v>
      </c>
      <c r="I145">
        <f>IF(AND(M145=0,F145=0,H145=0,J145=0,P145=0,K145=0),1,0)</f>
        <v>0</v>
      </c>
      <c r="J145">
        <v>0</v>
      </c>
      <c r="K145">
        <v>0</v>
      </c>
      <c r="L145">
        <v>4298</v>
      </c>
      <c r="M145">
        <v>0</v>
      </c>
      <c r="N145">
        <v>0.53683048681305912</v>
      </c>
      <c r="O145">
        <v>0</v>
      </c>
      <c r="P145">
        <v>0</v>
      </c>
      <c r="Q145">
        <f t="shared" si="12"/>
        <v>4536.4160565016655</v>
      </c>
      <c r="R145">
        <f>Q145-B145</f>
        <v>71.41605650166548</v>
      </c>
      <c r="S145">
        <f t="shared" si="13"/>
        <v>71.41605650166548</v>
      </c>
      <c r="T145" s="8">
        <f>S145/B145</f>
        <v>1.5994637514370767E-2</v>
      </c>
      <c r="U145">
        <v>731</v>
      </c>
      <c r="V145">
        <f t="shared" si="14"/>
        <v>1285.4890170299786</v>
      </c>
      <c r="W145">
        <f t="shared" si="15"/>
        <v>13158</v>
      </c>
      <c r="X145">
        <f t="shared" si="16"/>
        <v>71.41605650166548</v>
      </c>
      <c r="Y145">
        <f t="shared" si="17"/>
        <v>5100.2531262490766</v>
      </c>
    </row>
    <row r="146" spans="1:25" x14ac:dyDescent="0.35">
      <c r="A146" s="1">
        <v>41060</v>
      </c>
      <c r="B146">
        <v>4885</v>
      </c>
      <c r="C146" s="24">
        <v>32.6</v>
      </c>
      <c r="D146">
        <v>4595.2</v>
      </c>
      <c r="E146">
        <v>5522</v>
      </c>
      <c r="F146">
        <v>0</v>
      </c>
      <c r="G146">
        <v>4465</v>
      </c>
      <c r="H146">
        <v>0</v>
      </c>
      <c r="I146">
        <f>IF(AND(M146=0,F146=0,H146=0,J146=0,P146=0,K146=0),1,0)</f>
        <v>0</v>
      </c>
      <c r="J146">
        <v>0</v>
      </c>
      <c r="K146">
        <v>0</v>
      </c>
      <c r="L146">
        <v>4131.666666666667</v>
      </c>
      <c r="M146">
        <v>0</v>
      </c>
      <c r="N146">
        <v>0.54879749041477865</v>
      </c>
      <c r="O146">
        <v>0</v>
      </c>
      <c r="P146">
        <v>1</v>
      </c>
      <c r="Q146">
        <f t="shared" si="12"/>
        <v>5262.6033673656211</v>
      </c>
      <c r="R146">
        <f>Q146-B146</f>
        <v>377.60336736562112</v>
      </c>
      <c r="S146">
        <f t="shared" si="13"/>
        <v>377.60336736562112</v>
      </c>
      <c r="T146" s="8">
        <f>S146/B146</f>
        <v>7.7298539890608212E-2</v>
      </c>
      <c r="U146">
        <v>546</v>
      </c>
      <c r="V146">
        <f t="shared" si="14"/>
        <v>6796.8606125811802</v>
      </c>
      <c r="W146">
        <f t="shared" si="15"/>
        <v>9828</v>
      </c>
      <c r="X146">
        <f t="shared" si="16"/>
        <v>377.60336736562112</v>
      </c>
      <c r="Y146">
        <f t="shared" si="17"/>
        <v>142584.30304585621</v>
      </c>
    </row>
    <row r="147" spans="1:25" x14ac:dyDescent="0.35">
      <c r="A147" s="1">
        <v>41061</v>
      </c>
      <c r="B147">
        <v>6633</v>
      </c>
      <c r="C147" s="24">
        <v>31.6</v>
      </c>
      <c r="D147">
        <v>4448.8</v>
      </c>
      <c r="E147">
        <v>5481</v>
      </c>
      <c r="F147">
        <v>0</v>
      </c>
      <c r="G147">
        <v>4885</v>
      </c>
      <c r="H147">
        <v>0</v>
      </c>
      <c r="I147">
        <f>IF(AND(M147=0,F147=0,H147=0,J147=0,P147=0,K147=0),1,0)</f>
        <v>0</v>
      </c>
      <c r="J147">
        <v>0</v>
      </c>
      <c r="K147">
        <v>1</v>
      </c>
      <c r="L147">
        <v>4499.333333333333</v>
      </c>
      <c r="M147">
        <v>0</v>
      </c>
      <c r="N147">
        <v>0.70309050772626935</v>
      </c>
      <c r="O147">
        <v>0</v>
      </c>
      <c r="P147">
        <v>0</v>
      </c>
      <c r="Q147">
        <f t="shared" si="12"/>
        <v>5341.9019008306377</v>
      </c>
      <c r="R147">
        <f>Q147-B147</f>
        <v>-1291.0980991693623</v>
      </c>
      <c r="S147">
        <f t="shared" si="13"/>
        <v>1291.0980991693623</v>
      </c>
      <c r="T147" s="8">
        <f>S147/B147</f>
        <v>0.1946476856881294</v>
      </c>
      <c r="U147">
        <v>2869</v>
      </c>
      <c r="V147">
        <f t="shared" si="14"/>
        <v>92959.063140194077</v>
      </c>
      <c r="W147">
        <f t="shared" si="15"/>
        <v>51642</v>
      </c>
      <c r="X147">
        <f t="shared" si="16"/>
        <v>-2582.1961983387246</v>
      </c>
      <c r="Y147">
        <f t="shared" si="17"/>
        <v>6667737.2067149617</v>
      </c>
    </row>
    <row r="148" spans="1:25" x14ac:dyDescent="0.35">
      <c r="A148" s="1">
        <v>41062</v>
      </c>
      <c r="B148">
        <v>5081</v>
      </c>
      <c r="C148" s="24">
        <v>30.6</v>
      </c>
      <c r="D148">
        <v>4782.6000000000004</v>
      </c>
      <c r="E148">
        <v>5617</v>
      </c>
      <c r="F148">
        <v>0</v>
      </c>
      <c r="G148">
        <v>6633</v>
      </c>
      <c r="H148">
        <v>1</v>
      </c>
      <c r="I148">
        <f>IF(AND(M148=0,F148=0,H148=0,J148=0,P148=0,K148=0),1,0)</f>
        <v>0</v>
      </c>
      <c r="J148">
        <v>0</v>
      </c>
      <c r="K148">
        <v>0</v>
      </c>
      <c r="L148">
        <v>5327.666666666667</v>
      </c>
      <c r="M148">
        <v>0</v>
      </c>
      <c r="N148">
        <v>0.31968165446729407</v>
      </c>
      <c r="O148">
        <v>1</v>
      </c>
      <c r="P148">
        <v>0</v>
      </c>
      <c r="Q148">
        <f t="shared" si="12"/>
        <v>6532.0700456358782</v>
      </c>
      <c r="R148">
        <f>Q148-B148</f>
        <v>1451.0700456358782</v>
      </c>
      <c r="S148">
        <f t="shared" si="13"/>
        <v>1451.0700456358782</v>
      </c>
      <c r="T148" s="8">
        <f>S148/B148</f>
        <v>0.28558749176065307</v>
      </c>
      <c r="U148">
        <v>1212</v>
      </c>
      <c r="V148">
        <f t="shared" si="14"/>
        <v>26119.260821445809</v>
      </c>
      <c r="W148">
        <f t="shared" si="15"/>
        <v>21816</v>
      </c>
      <c r="X148">
        <f t="shared" si="16"/>
        <v>1451.0700456358782</v>
      </c>
      <c r="Y148">
        <f t="shared" si="17"/>
        <v>2105604.2773417095</v>
      </c>
    </row>
    <row r="149" spans="1:25" x14ac:dyDescent="0.35">
      <c r="A149" s="1">
        <v>41063</v>
      </c>
      <c r="B149">
        <v>4951</v>
      </c>
      <c r="C149" s="24">
        <v>30.3</v>
      </c>
      <c r="D149">
        <v>5042.3999999999996</v>
      </c>
      <c r="E149">
        <v>4964</v>
      </c>
      <c r="F149">
        <v>0</v>
      </c>
      <c r="G149">
        <v>5081</v>
      </c>
      <c r="H149">
        <v>0</v>
      </c>
      <c r="I149">
        <f>IF(AND(M149=0,F149=0,H149=0,J149=0,P149=0,K149=0),1,0)</f>
        <v>1</v>
      </c>
      <c r="J149">
        <v>0</v>
      </c>
      <c r="K149">
        <v>0</v>
      </c>
      <c r="L149">
        <v>5533</v>
      </c>
      <c r="M149">
        <v>0</v>
      </c>
      <c r="N149">
        <v>0.4848960148716161</v>
      </c>
      <c r="O149">
        <v>1</v>
      </c>
      <c r="P149">
        <v>0</v>
      </c>
      <c r="Q149">
        <f t="shared" si="12"/>
        <v>5751.0414311477034</v>
      </c>
      <c r="R149">
        <f>Q149-B149</f>
        <v>800.04143114770341</v>
      </c>
      <c r="S149">
        <f t="shared" si="13"/>
        <v>800.04143114770341</v>
      </c>
      <c r="T149" s="8">
        <f>S149/B149</f>
        <v>0.1615918867193907</v>
      </c>
      <c r="U149">
        <v>1540</v>
      </c>
      <c r="V149">
        <f t="shared" si="14"/>
        <v>14400.745760658661</v>
      </c>
      <c r="W149">
        <f t="shared" si="15"/>
        <v>27720</v>
      </c>
      <c r="X149">
        <f t="shared" si="16"/>
        <v>800.04143114770341</v>
      </c>
      <c r="Y149">
        <f t="shared" si="17"/>
        <v>640066.29155286541</v>
      </c>
    </row>
    <row r="150" spans="1:25" x14ac:dyDescent="0.35">
      <c r="A150" s="1">
        <v>41064</v>
      </c>
      <c r="B150">
        <v>4124</v>
      </c>
      <c r="C150" s="24">
        <v>30.8</v>
      </c>
      <c r="D150">
        <v>5203</v>
      </c>
      <c r="E150">
        <v>3782</v>
      </c>
      <c r="F150">
        <v>0</v>
      </c>
      <c r="G150">
        <v>4951</v>
      </c>
      <c r="H150">
        <v>0</v>
      </c>
      <c r="I150">
        <f>IF(AND(M150=0,F150=0,H150=0,J150=0,P150=0,K150=0),1,0)</f>
        <v>0</v>
      </c>
      <c r="J150">
        <v>1</v>
      </c>
      <c r="K150">
        <v>0</v>
      </c>
      <c r="L150">
        <v>5555</v>
      </c>
      <c r="M150">
        <v>0</v>
      </c>
      <c r="N150">
        <v>0.40391541768328104</v>
      </c>
      <c r="O150">
        <v>0</v>
      </c>
      <c r="P150">
        <v>0</v>
      </c>
      <c r="Q150">
        <f t="shared" si="12"/>
        <v>4396.2814134565706</v>
      </c>
      <c r="R150">
        <f>Q150-B150</f>
        <v>272.28141345657059</v>
      </c>
      <c r="S150">
        <f t="shared" si="13"/>
        <v>272.28141345657059</v>
      </c>
      <c r="T150" s="8">
        <f>S150/B150</f>
        <v>6.6023621109740679E-2</v>
      </c>
      <c r="U150">
        <v>1023</v>
      </c>
      <c r="V150">
        <f t="shared" si="14"/>
        <v>4901.0654422182706</v>
      </c>
      <c r="W150">
        <f t="shared" si="15"/>
        <v>18414</v>
      </c>
      <c r="X150">
        <f t="shared" si="16"/>
        <v>272.28141345657059</v>
      </c>
      <c r="Y150">
        <f t="shared" si="17"/>
        <v>74137.168113907945</v>
      </c>
    </row>
    <row r="151" spans="1:25" x14ac:dyDescent="0.35">
      <c r="A151" s="1">
        <v>41065</v>
      </c>
      <c r="B151">
        <v>4156</v>
      </c>
      <c r="C151" s="24">
        <v>30.7</v>
      </c>
      <c r="D151">
        <v>5134.8</v>
      </c>
      <c r="E151">
        <v>4148</v>
      </c>
      <c r="F151">
        <v>0</v>
      </c>
      <c r="G151">
        <v>4124</v>
      </c>
      <c r="H151">
        <v>0</v>
      </c>
      <c r="I151">
        <f>IF(AND(M151=0,F151=0,H151=0,J151=0,P151=0,K151=0),1,0)</f>
        <v>0</v>
      </c>
      <c r="J151">
        <v>0</v>
      </c>
      <c r="K151">
        <v>0</v>
      </c>
      <c r="L151">
        <v>4718.666666666667</v>
      </c>
      <c r="M151">
        <v>1</v>
      </c>
      <c r="N151">
        <v>0.50371790403160221</v>
      </c>
      <c r="O151">
        <v>0</v>
      </c>
      <c r="P151">
        <v>0</v>
      </c>
      <c r="Q151">
        <f t="shared" si="12"/>
        <v>4999.8031871299272</v>
      </c>
      <c r="R151">
        <f>Q151-B151</f>
        <v>843.80318712992721</v>
      </c>
      <c r="S151">
        <f t="shared" si="13"/>
        <v>843.80318712992721</v>
      </c>
      <c r="T151" s="8">
        <f>S151/B151</f>
        <v>0.20303252818333187</v>
      </c>
      <c r="U151">
        <v>1406</v>
      </c>
      <c r="V151">
        <f t="shared" si="14"/>
        <v>15188.45736833869</v>
      </c>
      <c r="W151">
        <f t="shared" si="15"/>
        <v>25308</v>
      </c>
      <c r="X151">
        <f t="shared" si="16"/>
        <v>843.80318712992721</v>
      </c>
      <c r="Y151">
        <f t="shared" si="17"/>
        <v>712003.81861062301</v>
      </c>
    </row>
    <row r="152" spans="1:25" x14ac:dyDescent="0.35">
      <c r="A152" s="1">
        <v>41066</v>
      </c>
      <c r="B152">
        <v>4261</v>
      </c>
      <c r="C152" s="24">
        <v>29.9</v>
      </c>
      <c r="D152">
        <v>4989</v>
      </c>
      <c r="E152">
        <v>4465</v>
      </c>
      <c r="F152">
        <v>1</v>
      </c>
      <c r="G152">
        <v>4156</v>
      </c>
      <c r="H152">
        <v>0</v>
      </c>
      <c r="I152">
        <f>IF(AND(M152=0,F152=0,H152=0,J152=0,P152=0,K152=0),1,0)</f>
        <v>0</v>
      </c>
      <c r="J152">
        <v>0</v>
      </c>
      <c r="K152">
        <v>0</v>
      </c>
      <c r="L152">
        <v>4410.333333333333</v>
      </c>
      <c r="M152">
        <v>0</v>
      </c>
      <c r="N152">
        <v>0.51219937260369464</v>
      </c>
      <c r="O152">
        <v>0</v>
      </c>
      <c r="P152">
        <v>0</v>
      </c>
      <c r="Q152">
        <f t="shared" si="12"/>
        <v>4582.499793438149</v>
      </c>
      <c r="R152">
        <f>Q152-B152</f>
        <v>321.49979343814903</v>
      </c>
      <c r="S152">
        <f t="shared" si="13"/>
        <v>321.49979343814903</v>
      </c>
      <c r="T152" s="8">
        <f>S152/B152</f>
        <v>7.5451723407216384E-2</v>
      </c>
      <c r="U152">
        <v>1465</v>
      </c>
      <c r="V152">
        <f t="shared" si="14"/>
        <v>5786.9962818866825</v>
      </c>
      <c r="W152">
        <f t="shared" si="15"/>
        <v>26370</v>
      </c>
      <c r="X152">
        <f t="shared" si="16"/>
        <v>321.49979343814903</v>
      </c>
      <c r="Y152">
        <f t="shared" si="17"/>
        <v>103362.11718077249</v>
      </c>
    </row>
    <row r="153" spans="1:25" x14ac:dyDescent="0.35">
      <c r="A153" s="1">
        <v>41067</v>
      </c>
      <c r="B153">
        <v>3967</v>
      </c>
      <c r="C153" s="24">
        <v>30.3</v>
      </c>
      <c r="D153">
        <v>4514.6000000000004</v>
      </c>
      <c r="E153">
        <v>4885</v>
      </c>
      <c r="F153">
        <v>0</v>
      </c>
      <c r="G153">
        <v>4261</v>
      </c>
      <c r="H153">
        <v>0</v>
      </c>
      <c r="I153">
        <f>IF(AND(M153=0,F153=0,H153=0,J153=0,P153=0,K153=0),1,0)</f>
        <v>0</v>
      </c>
      <c r="J153">
        <v>0</v>
      </c>
      <c r="K153">
        <v>0</v>
      </c>
      <c r="L153">
        <v>4180.333333333333</v>
      </c>
      <c r="M153">
        <v>0</v>
      </c>
      <c r="N153">
        <v>0.46584175670965494</v>
      </c>
      <c r="O153">
        <v>0</v>
      </c>
      <c r="P153">
        <v>1</v>
      </c>
      <c r="Q153">
        <f t="shared" si="12"/>
        <v>5005.3633042622805</v>
      </c>
      <c r="R153">
        <f>Q153-B153</f>
        <v>1038.3633042622805</v>
      </c>
      <c r="S153">
        <f t="shared" si="13"/>
        <v>1038.3633042622805</v>
      </c>
      <c r="T153" s="8">
        <f>S153/B153</f>
        <v>0.26175026575807425</v>
      </c>
      <c r="U153">
        <v>1760</v>
      </c>
      <c r="V153">
        <f t="shared" si="14"/>
        <v>18690.539476721049</v>
      </c>
      <c r="W153">
        <f t="shared" si="15"/>
        <v>31680</v>
      </c>
      <c r="X153">
        <f t="shared" si="16"/>
        <v>1038.3633042622805</v>
      </c>
      <c r="Y153">
        <f t="shared" si="17"/>
        <v>1078198.3516384813</v>
      </c>
    </row>
    <row r="154" spans="1:25" x14ac:dyDescent="0.35">
      <c r="A154" s="1">
        <v>41068</v>
      </c>
      <c r="B154">
        <v>4510</v>
      </c>
      <c r="C154" s="24">
        <v>30.8</v>
      </c>
      <c r="D154">
        <v>4291.8</v>
      </c>
      <c r="E154">
        <v>6633</v>
      </c>
      <c r="F154">
        <v>0</v>
      </c>
      <c r="G154">
        <v>3967</v>
      </c>
      <c r="H154">
        <v>0</v>
      </c>
      <c r="I154">
        <f>IF(AND(M154=0,F154=0,H154=0,J154=0,P154=0,K154=0),1,0)</f>
        <v>0</v>
      </c>
      <c r="J154">
        <v>0</v>
      </c>
      <c r="K154">
        <v>1</v>
      </c>
      <c r="L154">
        <v>4128</v>
      </c>
      <c r="M154">
        <v>0</v>
      </c>
      <c r="N154">
        <v>0.56308818403624961</v>
      </c>
      <c r="O154">
        <v>0</v>
      </c>
      <c r="P154">
        <v>0</v>
      </c>
      <c r="Q154">
        <f t="shared" si="12"/>
        <v>5260.634980568404</v>
      </c>
      <c r="R154">
        <f>Q154-B154</f>
        <v>750.63498056840399</v>
      </c>
      <c r="S154">
        <f t="shared" si="13"/>
        <v>750.63498056840399</v>
      </c>
      <c r="T154" s="8">
        <f>S154/B154</f>
        <v>0.16643791143423592</v>
      </c>
      <c r="U154">
        <v>1099</v>
      </c>
      <c r="V154">
        <f t="shared" si="14"/>
        <v>13511.429650231272</v>
      </c>
      <c r="W154">
        <f t="shared" si="15"/>
        <v>19782</v>
      </c>
      <c r="X154">
        <f t="shared" si="16"/>
        <v>750.63498056840399</v>
      </c>
      <c r="Y154">
        <f t="shared" si="17"/>
        <v>563452.87405292818</v>
      </c>
    </row>
    <row r="155" spans="1:25" x14ac:dyDescent="0.35">
      <c r="A155" s="1">
        <v>41069</v>
      </c>
      <c r="B155">
        <v>4355</v>
      </c>
      <c r="C155" s="24">
        <v>30.4</v>
      </c>
      <c r="D155">
        <v>4203.6000000000004</v>
      </c>
      <c r="E155">
        <v>5081</v>
      </c>
      <c r="F155">
        <v>0</v>
      </c>
      <c r="G155">
        <v>4510</v>
      </c>
      <c r="H155">
        <v>1</v>
      </c>
      <c r="I155">
        <f>IF(AND(M155=0,F155=0,H155=0,J155=0,P155=0,K155=0),1,0)</f>
        <v>0</v>
      </c>
      <c r="J155">
        <v>0</v>
      </c>
      <c r="K155">
        <v>0</v>
      </c>
      <c r="L155">
        <v>4246</v>
      </c>
      <c r="M155">
        <v>0</v>
      </c>
      <c r="N155">
        <v>0.48199140234692694</v>
      </c>
      <c r="O155">
        <v>1</v>
      </c>
      <c r="P155">
        <v>0</v>
      </c>
      <c r="Q155">
        <f t="shared" si="12"/>
        <v>5468.124965498293</v>
      </c>
      <c r="R155">
        <f>Q155-B155</f>
        <v>1113.124965498293</v>
      </c>
      <c r="S155">
        <f t="shared" si="13"/>
        <v>1113.124965498293</v>
      </c>
      <c r="T155" s="8">
        <f>S155/B155</f>
        <v>0.25559700700305238</v>
      </c>
      <c r="U155">
        <v>1772</v>
      </c>
      <c r="V155">
        <f t="shared" si="14"/>
        <v>20036.249378969274</v>
      </c>
      <c r="W155">
        <f t="shared" si="15"/>
        <v>31896</v>
      </c>
      <c r="X155">
        <f t="shared" si="16"/>
        <v>1113.124965498293</v>
      </c>
      <c r="Y155">
        <f t="shared" si="17"/>
        <v>1239047.188815576</v>
      </c>
    </row>
    <row r="156" spans="1:25" x14ac:dyDescent="0.35">
      <c r="A156" s="1">
        <v>41070</v>
      </c>
      <c r="B156">
        <v>4852</v>
      </c>
      <c r="C156" s="24">
        <v>30.4</v>
      </c>
      <c r="D156">
        <v>4249.8</v>
      </c>
      <c r="E156">
        <v>4951</v>
      </c>
      <c r="F156">
        <v>0</v>
      </c>
      <c r="G156">
        <v>4355</v>
      </c>
      <c r="H156">
        <v>0</v>
      </c>
      <c r="I156">
        <f>IF(AND(M156=0,F156=0,H156=0,J156=0,P156=0,K156=0),1,0)</f>
        <v>1</v>
      </c>
      <c r="J156">
        <v>0</v>
      </c>
      <c r="K156">
        <v>0</v>
      </c>
      <c r="L156">
        <v>4277.333333333333</v>
      </c>
      <c r="M156">
        <v>0</v>
      </c>
      <c r="N156">
        <v>0.55774369699082138</v>
      </c>
      <c r="O156">
        <v>1</v>
      </c>
      <c r="P156">
        <v>0</v>
      </c>
      <c r="Q156">
        <f t="shared" si="12"/>
        <v>5214.2620210286186</v>
      </c>
      <c r="R156">
        <f>Q156-B156</f>
        <v>362.26202102861862</v>
      </c>
      <c r="S156">
        <f t="shared" si="13"/>
        <v>362.26202102861862</v>
      </c>
      <c r="T156" s="8">
        <f>S156/B156</f>
        <v>7.4662411588750741E-2</v>
      </c>
      <c r="U156">
        <v>1224</v>
      </c>
      <c r="V156">
        <f t="shared" si="14"/>
        <v>6520.7163785151351</v>
      </c>
      <c r="W156">
        <f t="shared" si="15"/>
        <v>22032</v>
      </c>
      <c r="X156">
        <f t="shared" si="16"/>
        <v>362.26202102861862</v>
      </c>
      <c r="Y156">
        <f t="shared" si="17"/>
        <v>131233.77187973933</v>
      </c>
    </row>
    <row r="157" spans="1:25" x14ac:dyDescent="0.35">
      <c r="A157" s="1">
        <v>41071</v>
      </c>
      <c r="B157">
        <v>3423</v>
      </c>
      <c r="C157" s="24">
        <v>30.7</v>
      </c>
      <c r="D157">
        <v>4389</v>
      </c>
      <c r="E157">
        <v>4124</v>
      </c>
      <c r="F157">
        <v>0</v>
      </c>
      <c r="G157">
        <v>4852</v>
      </c>
      <c r="H157">
        <v>0</v>
      </c>
      <c r="I157">
        <f>IF(AND(M157=0,F157=0,H157=0,J157=0,P157=0,K157=0),1,0)</f>
        <v>0</v>
      </c>
      <c r="J157">
        <v>1</v>
      </c>
      <c r="K157">
        <v>0</v>
      </c>
      <c r="L157">
        <v>4572.333333333333</v>
      </c>
      <c r="M157">
        <v>0</v>
      </c>
      <c r="N157">
        <v>0.33397234808876497</v>
      </c>
      <c r="O157">
        <v>0</v>
      </c>
      <c r="P157">
        <v>0</v>
      </c>
      <c r="Q157">
        <f t="shared" si="12"/>
        <v>4153.062579205869</v>
      </c>
      <c r="R157">
        <f>Q157-B157</f>
        <v>730.06257920586904</v>
      </c>
      <c r="S157">
        <f t="shared" si="13"/>
        <v>730.06257920586904</v>
      </c>
      <c r="T157" s="8">
        <f>S157/B157</f>
        <v>0.21328150137477916</v>
      </c>
      <c r="U157">
        <v>1556</v>
      </c>
      <c r="V157">
        <f t="shared" si="14"/>
        <v>13141.126425705643</v>
      </c>
      <c r="W157">
        <f t="shared" si="15"/>
        <v>28008</v>
      </c>
      <c r="X157">
        <f t="shared" si="16"/>
        <v>730.06257920586904</v>
      </c>
      <c r="Y157">
        <f t="shared" si="17"/>
        <v>532991.36955672584</v>
      </c>
    </row>
    <row r="158" spans="1:25" x14ac:dyDescent="0.35">
      <c r="A158" s="1">
        <v>41072</v>
      </c>
      <c r="B158">
        <v>3820</v>
      </c>
      <c r="C158" s="24">
        <v>30.5</v>
      </c>
      <c r="D158">
        <v>4221.3999999999996</v>
      </c>
      <c r="E158">
        <v>4156</v>
      </c>
      <c r="F158">
        <v>0</v>
      </c>
      <c r="G158">
        <v>3423</v>
      </c>
      <c r="H158">
        <v>0</v>
      </c>
      <c r="I158">
        <f>IF(AND(M158=0,F158=0,H158=0,J158=0,P158=0,K158=0),1,0)</f>
        <v>0</v>
      </c>
      <c r="J158">
        <v>0</v>
      </c>
      <c r="K158">
        <v>0</v>
      </c>
      <c r="L158">
        <v>4210</v>
      </c>
      <c r="M158">
        <v>1</v>
      </c>
      <c r="N158">
        <v>0.54612524689206465</v>
      </c>
      <c r="O158">
        <v>0</v>
      </c>
      <c r="P158">
        <v>0</v>
      </c>
      <c r="Q158">
        <f t="shared" si="12"/>
        <v>4432.9838574699952</v>
      </c>
      <c r="R158">
        <f>Q158-B158</f>
        <v>612.9838574699952</v>
      </c>
      <c r="S158">
        <f t="shared" si="13"/>
        <v>612.9838574699952</v>
      </c>
      <c r="T158" s="8">
        <f>S158/B158</f>
        <v>0.1604669783952867</v>
      </c>
      <c r="U158">
        <v>1367</v>
      </c>
      <c r="V158">
        <f t="shared" si="14"/>
        <v>11033.709434459914</v>
      </c>
      <c r="W158">
        <f t="shared" si="15"/>
        <v>24606</v>
      </c>
      <c r="X158">
        <f t="shared" si="16"/>
        <v>612.9838574699952</v>
      </c>
      <c r="Y158">
        <f t="shared" si="17"/>
        <v>375749.20951879537</v>
      </c>
    </row>
    <row r="159" spans="1:25" x14ac:dyDescent="0.35">
      <c r="A159" s="1">
        <v>41073</v>
      </c>
      <c r="B159">
        <v>3285</v>
      </c>
      <c r="C159" s="24">
        <v>31.2</v>
      </c>
      <c r="D159">
        <v>4192</v>
      </c>
      <c r="E159">
        <v>4261</v>
      </c>
      <c r="F159">
        <v>1</v>
      </c>
      <c r="G159">
        <v>3820</v>
      </c>
      <c r="H159">
        <v>0</v>
      </c>
      <c r="I159">
        <f>IF(AND(M159=0,F159=0,H159=0,J159=0,P159=0,K159=0),1,0)</f>
        <v>0</v>
      </c>
      <c r="J159">
        <v>0</v>
      </c>
      <c r="K159">
        <v>0</v>
      </c>
      <c r="L159">
        <v>4031.6666666666665</v>
      </c>
      <c r="M159">
        <v>0</v>
      </c>
      <c r="N159">
        <v>0.437841291971651</v>
      </c>
      <c r="O159">
        <v>0</v>
      </c>
      <c r="P159">
        <v>0</v>
      </c>
      <c r="Q159">
        <f t="shared" si="12"/>
        <v>4128.8823595833155</v>
      </c>
      <c r="R159">
        <f>Q159-B159</f>
        <v>843.88235958331552</v>
      </c>
      <c r="S159">
        <f t="shared" si="13"/>
        <v>843.88235958331552</v>
      </c>
      <c r="T159" s="8">
        <f>S159/B159</f>
        <v>0.25688960717909148</v>
      </c>
      <c r="U159">
        <v>1013</v>
      </c>
      <c r="V159">
        <f t="shared" si="14"/>
        <v>15189.882472499679</v>
      </c>
      <c r="W159">
        <f t="shared" si="15"/>
        <v>18234</v>
      </c>
      <c r="X159">
        <f t="shared" si="16"/>
        <v>843.88235958331552</v>
      </c>
      <c r="Y159">
        <f t="shared" si="17"/>
        <v>712137.43681590422</v>
      </c>
    </row>
    <row r="160" spans="1:25" x14ac:dyDescent="0.35">
      <c r="A160" s="1">
        <v>41074</v>
      </c>
      <c r="B160">
        <v>3967</v>
      </c>
      <c r="C160" s="24">
        <v>31.9</v>
      </c>
      <c r="D160">
        <v>3947</v>
      </c>
      <c r="E160">
        <v>3967</v>
      </c>
      <c r="F160">
        <v>0</v>
      </c>
      <c r="G160">
        <v>3285</v>
      </c>
      <c r="H160">
        <v>0</v>
      </c>
      <c r="I160">
        <f>IF(AND(M160=0,F160=0,H160=0,J160=0,P160=0,K160=0),1,0)</f>
        <v>0</v>
      </c>
      <c r="J160">
        <v>0</v>
      </c>
      <c r="K160">
        <v>0</v>
      </c>
      <c r="L160">
        <v>3509.3333333333335</v>
      </c>
      <c r="M160">
        <v>0</v>
      </c>
      <c r="N160">
        <v>0.57923782967352155</v>
      </c>
      <c r="O160">
        <v>0</v>
      </c>
      <c r="P160">
        <v>1</v>
      </c>
      <c r="Q160">
        <f t="shared" si="12"/>
        <v>4239.6247215245212</v>
      </c>
      <c r="R160">
        <f>Q160-B160</f>
        <v>272.62472152452119</v>
      </c>
      <c r="S160">
        <f t="shared" si="13"/>
        <v>272.62472152452119</v>
      </c>
      <c r="T160" s="8">
        <f>S160/B160</f>
        <v>6.8723146338422275E-2</v>
      </c>
      <c r="U160">
        <v>1306</v>
      </c>
      <c r="V160">
        <f t="shared" si="14"/>
        <v>4907.2449874413815</v>
      </c>
      <c r="W160">
        <f t="shared" si="15"/>
        <v>23508</v>
      </c>
      <c r="X160">
        <f t="shared" si="16"/>
        <v>272.62472152452119</v>
      </c>
      <c r="Y160">
        <f t="shared" si="17"/>
        <v>74324.238786322734</v>
      </c>
    </row>
    <row r="161" spans="1:25" x14ac:dyDescent="0.35">
      <c r="A161" s="1">
        <v>41075</v>
      </c>
      <c r="B161">
        <v>3700</v>
      </c>
      <c r="C161" s="25">
        <v>31.2</v>
      </c>
      <c r="D161">
        <v>3869.4</v>
      </c>
      <c r="E161">
        <v>4510</v>
      </c>
      <c r="F161">
        <v>0</v>
      </c>
      <c r="G161">
        <v>3967</v>
      </c>
      <c r="H161">
        <v>0</v>
      </c>
      <c r="I161">
        <f>IF(AND(M161=0,F161=0,H161=0,J161=0,P161=0,K161=0),1,0)</f>
        <v>0</v>
      </c>
      <c r="J161">
        <v>0</v>
      </c>
      <c r="K161">
        <v>1</v>
      </c>
      <c r="L161">
        <v>3690.6666666666665</v>
      </c>
      <c r="M161">
        <v>0</v>
      </c>
      <c r="N161">
        <v>0.46897873823631925</v>
      </c>
      <c r="O161">
        <v>0</v>
      </c>
      <c r="P161">
        <v>0</v>
      </c>
      <c r="Q161">
        <f t="shared" si="12"/>
        <v>4578.3620123862702</v>
      </c>
      <c r="R161">
        <f>Q161-B161</f>
        <v>878.36201238627018</v>
      </c>
      <c r="S161">
        <f t="shared" si="13"/>
        <v>878.36201238627018</v>
      </c>
      <c r="T161" s="8">
        <f>S161/B161</f>
        <v>0.23739513848277571</v>
      </c>
      <c r="U161">
        <v>1626</v>
      </c>
      <c r="V161">
        <f t="shared" si="14"/>
        <v>15810.516222952863</v>
      </c>
      <c r="W161">
        <f t="shared" si="15"/>
        <v>29268</v>
      </c>
      <c r="X161">
        <f t="shared" si="16"/>
        <v>878.36201238627018</v>
      </c>
      <c r="Y161">
        <f t="shared" si="17"/>
        <v>771519.82480325829</v>
      </c>
    </row>
    <row r="162" spans="1:25" x14ac:dyDescent="0.35">
      <c r="A162" s="1">
        <v>41076</v>
      </c>
      <c r="B162">
        <v>4320</v>
      </c>
      <c r="C162" s="25">
        <v>30.9</v>
      </c>
      <c r="D162">
        <v>3639</v>
      </c>
      <c r="E162">
        <v>4355</v>
      </c>
      <c r="F162">
        <v>0</v>
      </c>
      <c r="G162">
        <v>3700</v>
      </c>
      <c r="H162">
        <v>1</v>
      </c>
      <c r="I162">
        <f>IF(AND(M162=0,F162=0,H162=0,J162=0,P162=0,K162=0),1,0)</f>
        <v>0</v>
      </c>
      <c r="J162">
        <v>0</v>
      </c>
      <c r="K162">
        <v>0</v>
      </c>
      <c r="L162">
        <v>3650.6666666666665</v>
      </c>
      <c r="M162">
        <v>0</v>
      </c>
      <c r="N162">
        <v>0.57203439061229233</v>
      </c>
      <c r="O162">
        <v>1</v>
      </c>
      <c r="P162">
        <v>0</v>
      </c>
      <c r="Q162">
        <f t="shared" si="12"/>
        <v>4807.6807902410919</v>
      </c>
      <c r="R162">
        <f>Q162-B162</f>
        <v>487.68079024109193</v>
      </c>
      <c r="S162">
        <f t="shared" si="13"/>
        <v>487.68079024109193</v>
      </c>
      <c r="T162" s="8">
        <f>S162/B162</f>
        <v>0.11288907181506758</v>
      </c>
      <c r="U162">
        <v>1457</v>
      </c>
      <c r="V162">
        <f t="shared" si="14"/>
        <v>8778.2542243396547</v>
      </c>
      <c r="W162">
        <f t="shared" si="15"/>
        <v>26226</v>
      </c>
      <c r="X162">
        <f t="shared" si="16"/>
        <v>487.68079024109193</v>
      </c>
      <c r="Y162">
        <f t="shared" si="17"/>
        <v>237832.5531701759</v>
      </c>
    </row>
    <row r="163" spans="1:25" x14ac:dyDescent="0.35">
      <c r="A163" s="1">
        <v>41077</v>
      </c>
      <c r="B163">
        <v>6134</v>
      </c>
      <c r="C163" s="24">
        <v>30.9</v>
      </c>
      <c r="D163">
        <v>3818.4</v>
      </c>
      <c r="E163">
        <v>4852</v>
      </c>
      <c r="F163">
        <v>0</v>
      </c>
      <c r="G163">
        <v>4320</v>
      </c>
      <c r="H163">
        <v>0</v>
      </c>
      <c r="I163">
        <f>IF(AND(M163=0,F163=0,H163=0,J163=0,P163=0,K163=0),1,0)</f>
        <v>1</v>
      </c>
      <c r="J163">
        <v>0</v>
      </c>
      <c r="K163">
        <v>0</v>
      </c>
      <c r="L163">
        <v>3995.6666666666665</v>
      </c>
      <c r="M163">
        <v>0</v>
      </c>
      <c r="N163">
        <v>0.71075868479144877</v>
      </c>
      <c r="O163">
        <v>1</v>
      </c>
      <c r="P163">
        <v>0</v>
      </c>
      <c r="Q163">
        <f t="shared" si="12"/>
        <v>5021.4250554103519</v>
      </c>
      <c r="R163">
        <f>Q163-B163</f>
        <v>-1112.5749445896481</v>
      </c>
      <c r="S163">
        <f t="shared" si="13"/>
        <v>1112.5749445896481</v>
      </c>
      <c r="T163" s="8">
        <f>S163/B163</f>
        <v>0.18137837375116533</v>
      </c>
      <c r="U163">
        <v>748</v>
      </c>
      <c r="V163">
        <f t="shared" si="14"/>
        <v>80105.396010454657</v>
      </c>
      <c r="W163">
        <f t="shared" si="15"/>
        <v>13464</v>
      </c>
      <c r="X163">
        <f t="shared" si="16"/>
        <v>-2225.1498891792962</v>
      </c>
      <c r="Y163">
        <f t="shared" si="17"/>
        <v>4951292.0293146344</v>
      </c>
    </row>
    <row r="164" spans="1:25" x14ac:dyDescent="0.35">
      <c r="A164" s="1">
        <v>41078</v>
      </c>
      <c r="B164">
        <v>3468</v>
      </c>
      <c r="C164" s="24">
        <v>30.9</v>
      </c>
      <c r="D164">
        <v>4281.2</v>
      </c>
      <c r="E164">
        <v>3423</v>
      </c>
      <c r="F164">
        <v>0</v>
      </c>
      <c r="G164">
        <v>6134</v>
      </c>
      <c r="H164">
        <v>0</v>
      </c>
      <c r="I164">
        <f>IF(AND(M164=0,F164=0,H164=0,J164=0,P164=0,K164=0),1,0)</f>
        <v>0</v>
      </c>
      <c r="J164">
        <v>1</v>
      </c>
      <c r="K164">
        <v>0</v>
      </c>
      <c r="L164">
        <v>4718</v>
      </c>
      <c r="M164">
        <v>0</v>
      </c>
      <c r="N164">
        <v>0.19025212036714303</v>
      </c>
      <c r="O164">
        <v>0</v>
      </c>
      <c r="P164">
        <v>0</v>
      </c>
      <c r="Q164">
        <f t="shared" si="12"/>
        <v>4374.3835618135699</v>
      </c>
      <c r="R164">
        <f>Q164-B164</f>
        <v>906.38356181356994</v>
      </c>
      <c r="S164">
        <f t="shared" si="13"/>
        <v>906.38356181356994</v>
      </c>
      <c r="T164" s="8">
        <f>S164/B164</f>
        <v>0.26135627503274794</v>
      </c>
      <c r="U164">
        <v>1249</v>
      </c>
      <c r="V164">
        <f t="shared" si="14"/>
        <v>16314.904112644259</v>
      </c>
      <c r="W164">
        <f t="shared" si="15"/>
        <v>22482</v>
      </c>
      <c r="X164">
        <f t="shared" si="16"/>
        <v>906.38356181356994</v>
      </c>
      <c r="Y164">
        <f t="shared" si="17"/>
        <v>821531.16112585354</v>
      </c>
    </row>
    <row r="165" spans="1:25" x14ac:dyDescent="0.35">
      <c r="A165" s="1">
        <v>41079</v>
      </c>
      <c r="B165">
        <v>3583</v>
      </c>
      <c r="C165" s="24">
        <v>30.8</v>
      </c>
      <c r="D165">
        <v>4317.8</v>
      </c>
      <c r="E165">
        <v>3820</v>
      </c>
      <c r="F165">
        <v>0</v>
      </c>
      <c r="G165">
        <v>3468</v>
      </c>
      <c r="H165">
        <v>0</v>
      </c>
      <c r="I165">
        <f>IF(AND(M165=0,F165=0,H165=0,J165=0,P165=0,K165=0),1,0)</f>
        <v>0</v>
      </c>
      <c r="J165">
        <v>0</v>
      </c>
      <c r="K165">
        <v>0</v>
      </c>
      <c r="L165">
        <v>4640.666666666667</v>
      </c>
      <c r="M165">
        <v>1</v>
      </c>
      <c r="N165">
        <v>0.51336121761357034</v>
      </c>
      <c r="O165">
        <v>0</v>
      </c>
      <c r="P165">
        <v>0</v>
      </c>
      <c r="Q165">
        <f t="shared" si="12"/>
        <v>4399.415376217692</v>
      </c>
      <c r="R165">
        <f>Q165-B165</f>
        <v>816.41537621769203</v>
      </c>
      <c r="S165">
        <f t="shared" si="13"/>
        <v>816.41537621769203</v>
      </c>
      <c r="T165" s="8">
        <f>S165/B165</f>
        <v>0.22785804527426515</v>
      </c>
      <c r="U165">
        <v>1678</v>
      </c>
      <c r="V165">
        <f t="shared" si="14"/>
        <v>14695.476771918457</v>
      </c>
      <c r="W165">
        <f t="shared" si="15"/>
        <v>30204</v>
      </c>
      <c r="X165">
        <f t="shared" si="16"/>
        <v>816.41537621769203</v>
      </c>
      <c r="Y165">
        <f t="shared" si="17"/>
        <v>666534.06652467558</v>
      </c>
    </row>
    <row r="166" spans="1:25" x14ac:dyDescent="0.35">
      <c r="A166" s="1">
        <v>41080</v>
      </c>
      <c r="B166">
        <v>3633</v>
      </c>
      <c r="C166" s="24">
        <v>30.7</v>
      </c>
      <c r="D166">
        <v>4241</v>
      </c>
      <c r="E166">
        <v>3285</v>
      </c>
      <c r="F166">
        <v>1</v>
      </c>
      <c r="G166">
        <v>3583</v>
      </c>
      <c r="H166">
        <v>0</v>
      </c>
      <c r="I166">
        <f>IF(AND(M166=0,F166=0,H166=0,J166=0,P166=0,K166=0),1,0)</f>
        <v>0</v>
      </c>
      <c r="J166">
        <v>0</v>
      </c>
      <c r="K166">
        <v>0</v>
      </c>
      <c r="L166">
        <v>4395</v>
      </c>
      <c r="M166">
        <v>0</v>
      </c>
      <c r="N166">
        <v>0.50580922504937842</v>
      </c>
      <c r="O166">
        <v>0</v>
      </c>
      <c r="P166">
        <v>0</v>
      </c>
      <c r="Q166">
        <f t="shared" si="12"/>
        <v>3822.878516725681</v>
      </c>
      <c r="R166">
        <f>Q166-B166</f>
        <v>189.87851672568104</v>
      </c>
      <c r="S166">
        <f t="shared" si="13"/>
        <v>189.87851672568104</v>
      </c>
      <c r="T166" s="8">
        <f>S166/B166</f>
        <v>5.2264937166441247E-2</v>
      </c>
      <c r="U166">
        <v>1398</v>
      </c>
      <c r="V166">
        <f t="shared" si="14"/>
        <v>3417.8133010622587</v>
      </c>
      <c r="W166">
        <f t="shared" si="15"/>
        <v>25164</v>
      </c>
      <c r="X166">
        <f t="shared" si="16"/>
        <v>189.87851672568104</v>
      </c>
      <c r="Y166">
        <f t="shared" si="17"/>
        <v>36053.851113944736</v>
      </c>
    </row>
    <row r="167" spans="1:25" x14ac:dyDescent="0.35">
      <c r="A167" s="1">
        <v>41081</v>
      </c>
      <c r="B167">
        <v>3800</v>
      </c>
      <c r="C167" s="24">
        <v>30.9</v>
      </c>
      <c r="D167">
        <v>4227.6000000000004</v>
      </c>
      <c r="E167">
        <v>3967</v>
      </c>
      <c r="F167">
        <v>0</v>
      </c>
      <c r="G167">
        <v>3633</v>
      </c>
      <c r="H167">
        <v>0</v>
      </c>
      <c r="I167">
        <f>IF(AND(M167=0,F167=0,H167=0,J167=0,P167=0,K167=0),1,0)</f>
        <v>0</v>
      </c>
      <c r="J167">
        <v>0</v>
      </c>
      <c r="K167">
        <v>0</v>
      </c>
      <c r="L167">
        <v>3561.3333333333335</v>
      </c>
      <c r="M167">
        <v>0</v>
      </c>
      <c r="N167">
        <v>0.51940281166492386</v>
      </c>
      <c r="O167">
        <v>0</v>
      </c>
      <c r="P167">
        <v>1</v>
      </c>
      <c r="Q167">
        <f t="shared" si="12"/>
        <v>4459.3897975520349</v>
      </c>
      <c r="R167">
        <f>Q167-B167</f>
        <v>659.38979755203491</v>
      </c>
      <c r="S167">
        <f t="shared" si="13"/>
        <v>659.38979755203491</v>
      </c>
      <c r="T167" s="8">
        <f>S167/B167</f>
        <v>0.17352363093474601</v>
      </c>
      <c r="U167">
        <v>1141</v>
      </c>
      <c r="V167">
        <f t="shared" si="14"/>
        <v>11869.016355936628</v>
      </c>
      <c r="W167">
        <f t="shared" si="15"/>
        <v>20538</v>
      </c>
      <c r="X167">
        <f t="shared" si="16"/>
        <v>659.38979755203491</v>
      </c>
      <c r="Y167">
        <f t="shared" si="17"/>
        <v>434794.9051157136</v>
      </c>
    </row>
    <row r="168" spans="1:25" x14ac:dyDescent="0.35">
      <c r="A168" s="1">
        <v>41082</v>
      </c>
      <c r="B168">
        <v>3843</v>
      </c>
      <c r="C168" s="24">
        <v>30.1</v>
      </c>
      <c r="D168">
        <v>4123.6000000000004</v>
      </c>
      <c r="E168">
        <v>3700</v>
      </c>
      <c r="F168">
        <v>0</v>
      </c>
      <c r="G168">
        <v>3800</v>
      </c>
      <c r="H168">
        <v>0</v>
      </c>
      <c r="I168">
        <f>IF(AND(M168=0,F168=0,H168=0,J168=0,P168=0,K168=0),1,0)</f>
        <v>0</v>
      </c>
      <c r="J168">
        <v>0</v>
      </c>
      <c r="K168">
        <v>1</v>
      </c>
      <c r="L168">
        <v>3672</v>
      </c>
      <c r="M168">
        <v>0</v>
      </c>
      <c r="N168">
        <v>0.50499593354246541</v>
      </c>
      <c r="O168">
        <v>0</v>
      </c>
      <c r="P168">
        <v>0</v>
      </c>
      <c r="Q168">
        <f t="shared" si="12"/>
        <v>4411.8352316479904</v>
      </c>
      <c r="R168">
        <f>Q168-B168</f>
        <v>568.83523164799044</v>
      </c>
      <c r="S168">
        <f t="shared" si="13"/>
        <v>568.83523164799044</v>
      </c>
      <c r="T168" s="8">
        <f>S168/B168</f>
        <v>0.14801853542752808</v>
      </c>
      <c r="U168">
        <v>1124</v>
      </c>
      <c r="V168">
        <f t="shared" si="14"/>
        <v>10239.034169663828</v>
      </c>
      <c r="W168">
        <f t="shared" si="15"/>
        <v>20232</v>
      </c>
      <c r="X168">
        <f t="shared" si="16"/>
        <v>568.83523164799044</v>
      </c>
      <c r="Y168">
        <f t="shared" si="17"/>
        <v>323573.52076402295</v>
      </c>
    </row>
    <row r="169" spans="1:25" x14ac:dyDescent="0.35">
      <c r="A169" s="1">
        <v>41083</v>
      </c>
      <c r="B169">
        <v>4580</v>
      </c>
      <c r="C169" s="24">
        <v>30.3</v>
      </c>
      <c r="D169">
        <v>3665.4</v>
      </c>
      <c r="E169">
        <v>4320</v>
      </c>
      <c r="F169">
        <v>0</v>
      </c>
      <c r="G169">
        <v>3843</v>
      </c>
      <c r="H169">
        <v>1</v>
      </c>
      <c r="I169">
        <f>IF(AND(M169=0,F169=0,H169=0,J169=0,P169=0,K169=0),1,0)</f>
        <v>0</v>
      </c>
      <c r="J169">
        <v>0</v>
      </c>
      <c r="K169">
        <v>0</v>
      </c>
      <c r="L169">
        <v>3758.6666666666665</v>
      </c>
      <c r="M169">
        <v>0</v>
      </c>
      <c r="N169">
        <v>0.58562797722783777</v>
      </c>
      <c r="O169">
        <v>1</v>
      </c>
      <c r="P169">
        <v>0</v>
      </c>
      <c r="Q169">
        <f t="shared" si="12"/>
        <v>4857.0551880418825</v>
      </c>
      <c r="R169">
        <f>Q169-B169</f>
        <v>277.0551880418825</v>
      </c>
      <c r="S169">
        <f t="shared" si="13"/>
        <v>277.0551880418825</v>
      </c>
      <c r="T169" s="8">
        <f>S169/B169</f>
        <v>6.0492399135782207E-2</v>
      </c>
      <c r="U169">
        <v>922</v>
      </c>
      <c r="V169">
        <f t="shared" si="14"/>
        <v>4986.993384753885</v>
      </c>
      <c r="W169">
        <f t="shared" si="15"/>
        <v>16596</v>
      </c>
      <c r="X169">
        <f t="shared" si="16"/>
        <v>277.0551880418825</v>
      </c>
      <c r="Y169">
        <f t="shared" si="17"/>
        <v>76759.577220922874</v>
      </c>
    </row>
    <row r="170" spans="1:25" x14ac:dyDescent="0.35">
      <c r="A170" s="1">
        <v>41084</v>
      </c>
      <c r="B170">
        <v>4592</v>
      </c>
      <c r="C170" s="24">
        <v>30.2</v>
      </c>
      <c r="D170">
        <v>3887.8</v>
      </c>
      <c r="E170">
        <v>6134</v>
      </c>
      <c r="F170">
        <v>0</v>
      </c>
      <c r="G170">
        <v>4580</v>
      </c>
      <c r="H170">
        <v>0</v>
      </c>
      <c r="I170">
        <f>IF(AND(M170=0,F170=0,H170=0,J170=0,P170=0,K170=0),1,0)</f>
        <v>1</v>
      </c>
      <c r="J170">
        <v>0</v>
      </c>
      <c r="K170">
        <v>0</v>
      </c>
      <c r="L170">
        <v>4074.3333333333335</v>
      </c>
      <c r="M170">
        <v>0</v>
      </c>
      <c r="N170">
        <v>0.5013942140118508</v>
      </c>
      <c r="O170">
        <v>1</v>
      </c>
      <c r="P170">
        <v>0</v>
      </c>
      <c r="Q170">
        <f t="shared" si="12"/>
        <v>5454.4111854608909</v>
      </c>
      <c r="R170">
        <f>Q170-B170</f>
        <v>862.41118546089092</v>
      </c>
      <c r="S170">
        <f t="shared" si="13"/>
        <v>862.41118546089092</v>
      </c>
      <c r="T170" s="8">
        <f>S170/B170</f>
        <v>0.18780731390698843</v>
      </c>
      <c r="U170">
        <v>790</v>
      </c>
      <c r="V170">
        <f t="shared" si="14"/>
        <v>15523.401338296037</v>
      </c>
      <c r="W170">
        <f t="shared" si="15"/>
        <v>14220</v>
      </c>
      <c r="X170">
        <f t="shared" si="16"/>
        <v>862.41118546089092</v>
      </c>
      <c r="Y170">
        <f t="shared" si="17"/>
        <v>743753.05280805915</v>
      </c>
    </row>
    <row r="171" spans="1:25" x14ac:dyDescent="0.35">
      <c r="A171" s="1">
        <v>41085</v>
      </c>
      <c r="B171">
        <v>3615</v>
      </c>
      <c r="C171" s="24">
        <v>30.3</v>
      </c>
      <c r="D171">
        <v>4089.6</v>
      </c>
      <c r="E171">
        <v>3468</v>
      </c>
      <c r="F171">
        <v>0</v>
      </c>
      <c r="G171">
        <v>4592</v>
      </c>
      <c r="H171">
        <v>0</v>
      </c>
      <c r="I171">
        <f>IF(AND(M171=0,F171=0,H171=0,J171=0,P171=0,K171=0),1,0)</f>
        <v>0</v>
      </c>
      <c r="J171">
        <v>1</v>
      </c>
      <c r="K171">
        <v>0</v>
      </c>
      <c r="L171">
        <v>4338.333333333333</v>
      </c>
      <c r="M171">
        <v>0</v>
      </c>
      <c r="N171">
        <v>0.38648774253514578</v>
      </c>
      <c r="O171">
        <v>0</v>
      </c>
      <c r="P171">
        <v>0</v>
      </c>
      <c r="Q171">
        <f t="shared" si="12"/>
        <v>3792.8171356509488</v>
      </c>
      <c r="R171">
        <f>Q171-B171</f>
        <v>177.81713565094879</v>
      </c>
      <c r="S171">
        <f t="shared" si="13"/>
        <v>177.81713565094879</v>
      </c>
      <c r="T171" s="8">
        <f>S171/B171</f>
        <v>4.9188695892378641E-2</v>
      </c>
      <c r="U171">
        <v>1081</v>
      </c>
      <c r="V171">
        <f t="shared" si="14"/>
        <v>3200.7084417170781</v>
      </c>
      <c r="W171">
        <f t="shared" si="15"/>
        <v>19458</v>
      </c>
      <c r="X171">
        <f t="shared" si="16"/>
        <v>177.81713565094879</v>
      </c>
      <c r="Y171">
        <f t="shared" si="17"/>
        <v>31618.933731107922</v>
      </c>
    </row>
    <row r="172" spans="1:25" x14ac:dyDescent="0.35">
      <c r="A172" s="1">
        <v>41086</v>
      </c>
      <c r="B172">
        <v>3596</v>
      </c>
      <c r="C172" s="24">
        <v>29.9</v>
      </c>
      <c r="D172">
        <v>4086</v>
      </c>
      <c r="E172">
        <v>3583</v>
      </c>
      <c r="F172">
        <v>0</v>
      </c>
      <c r="G172">
        <v>3615</v>
      </c>
      <c r="H172">
        <v>0</v>
      </c>
      <c r="I172">
        <f>IF(AND(M172=0,F172=0,H172=0,J172=0,P172=0,K172=0),1,0)</f>
        <v>0</v>
      </c>
      <c r="J172">
        <v>0</v>
      </c>
      <c r="K172">
        <v>0</v>
      </c>
      <c r="L172">
        <v>4262.333333333333</v>
      </c>
      <c r="M172">
        <v>1</v>
      </c>
      <c r="N172">
        <v>0.49779249448123619</v>
      </c>
      <c r="O172">
        <v>0</v>
      </c>
      <c r="P172">
        <v>0</v>
      </c>
      <c r="Q172">
        <f t="shared" si="12"/>
        <v>4306.2551325828199</v>
      </c>
      <c r="R172">
        <f>Q172-B172</f>
        <v>710.2551325828199</v>
      </c>
      <c r="S172">
        <f t="shared" si="13"/>
        <v>710.2551325828199</v>
      </c>
      <c r="T172" s="8">
        <f>S172/B172</f>
        <v>0.19751255077386537</v>
      </c>
      <c r="U172">
        <v>1278</v>
      </c>
      <c r="V172">
        <f t="shared" si="14"/>
        <v>12784.592386490758</v>
      </c>
      <c r="W172">
        <f t="shared" si="15"/>
        <v>23004</v>
      </c>
      <c r="X172">
        <f t="shared" si="16"/>
        <v>710.2551325828199</v>
      </c>
      <c r="Y172">
        <f t="shared" si="17"/>
        <v>504462.35336023907</v>
      </c>
    </row>
    <row r="173" spans="1:25" x14ac:dyDescent="0.35">
      <c r="A173" s="1">
        <v>41087</v>
      </c>
      <c r="B173">
        <v>3909</v>
      </c>
      <c r="C173" s="24">
        <v>30.1</v>
      </c>
      <c r="D173">
        <v>4045.2</v>
      </c>
      <c r="E173">
        <v>3633</v>
      </c>
      <c r="F173">
        <v>1</v>
      </c>
      <c r="G173">
        <v>3596</v>
      </c>
      <c r="H173">
        <v>0</v>
      </c>
      <c r="I173">
        <f>IF(AND(M173=0,F173=0,H173=0,J173=0,P173=0,K173=0),1,0)</f>
        <v>0</v>
      </c>
      <c r="J173">
        <v>0</v>
      </c>
      <c r="K173">
        <v>0</v>
      </c>
      <c r="L173">
        <v>3934.3333333333335</v>
      </c>
      <c r="M173">
        <v>0</v>
      </c>
      <c r="N173">
        <v>0.53636574880910881</v>
      </c>
      <c r="O173">
        <v>0</v>
      </c>
      <c r="P173">
        <v>0</v>
      </c>
      <c r="Q173">
        <f t="shared" si="12"/>
        <v>3843.1163502087875</v>
      </c>
      <c r="R173">
        <f>Q173-B173</f>
        <v>-65.88364979121252</v>
      </c>
      <c r="S173">
        <f t="shared" si="13"/>
        <v>65.88364979121252</v>
      </c>
      <c r="T173" s="8">
        <f>S173/B173</f>
        <v>1.6854348884935411E-2</v>
      </c>
      <c r="U173">
        <v>879</v>
      </c>
      <c r="V173">
        <f t="shared" si="14"/>
        <v>4743.6227849673014</v>
      </c>
      <c r="W173">
        <f t="shared" si="15"/>
        <v>15822</v>
      </c>
      <c r="X173">
        <f t="shared" si="16"/>
        <v>-131.76729958242504</v>
      </c>
      <c r="Y173">
        <f t="shared" si="17"/>
        <v>17362.621239244549</v>
      </c>
    </row>
    <row r="174" spans="1:25" x14ac:dyDescent="0.35">
      <c r="A174" s="1">
        <v>41088</v>
      </c>
      <c r="B174">
        <v>4080</v>
      </c>
      <c r="C174" s="24">
        <v>30.2</v>
      </c>
      <c r="D174">
        <v>4058.4</v>
      </c>
      <c r="E174">
        <v>3800</v>
      </c>
      <c r="F174">
        <v>0</v>
      </c>
      <c r="G174">
        <v>3909</v>
      </c>
      <c r="H174">
        <v>0</v>
      </c>
      <c r="I174">
        <f>IF(AND(M174=0,F174=0,H174=0,J174=0,P174=0,K174=0),1,0)</f>
        <v>0</v>
      </c>
      <c r="J174">
        <v>0</v>
      </c>
      <c r="K174">
        <v>0</v>
      </c>
      <c r="L174">
        <v>3706.6666666666665</v>
      </c>
      <c r="M174">
        <v>0</v>
      </c>
      <c r="N174">
        <v>0.51986754966887416</v>
      </c>
      <c r="O174">
        <v>0</v>
      </c>
      <c r="P174">
        <v>1</v>
      </c>
      <c r="Q174">
        <f t="shared" si="12"/>
        <v>4450.1419286082919</v>
      </c>
      <c r="R174">
        <f>Q174-B174</f>
        <v>370.14192860829189</v>
      </c>
      <c r="S174">
        <f t="shared" si="13"/>
        <v>370.14192860829189</v>
      </c>
      <c r="T174" s="8">
        <f>S174/B174</f>
        <v>9.0721060933404873E-2</v>
      </c>
      <c r="U174">
        <v>755</v>
      </c>
      <c r="V174">
        <f t="shared" si="14"/>
        <v>6662.554714949254</v>
      </c>
      <c r="W174">
        <f t="shared" si="15"/>
        <v>13590</v>
      </c>
      <c r="X174">
        <f t="shared" si="16"/>
        <v>370.14192860829189</v>
      </c>
      <c r="Y174">
        <f t="shared" si="17"/>
        <v>137005.04731386586</v>
      </c>
    </row>
    <row r="175" spans="1:25" x14ac:dyDescent="0.35">
      <c r="A175" s="1">
        <v>41089</v>
      </c>
      <c r="B175">
        <v>4686</v>
      </c>
      <c r="C175" s="24">
        <v>30.2</v>
      </c>
      <c r="D175">
        <v>3958.4</v>
      </c>
      <c r="E175">
        <v>3843</v>
      </c>
      <c r="F175">
        <v>0</v>
      </c>
      <c r="G175">
        <v>4080</v>
      </c>
      <c r="H175">
        <v>0</v>
      </c>
      <c r="I175">
        <f>IF(AND(M175=0,F175=0,H175=0,J175=0,P175=0,K175=0),1,0)</f>
        <v>0</v>
      </c>
      <c r="J175">
        <v>0</v>
      </c>
      <c r="K175">
        <v>1</v>
      </c>
      <c r="L175">
        <v>3861.6666666666665</v>
      </c>
      <c r="M175">
        <v>0</v>
      </c>
      <c r="N175">
        <v>0.57040780759846632</v>
      </c>
      <c r="O175">
        <v>0</v>
      </c>
      <c r="P175">
        <v>0</v>
      </c>
      <c r="Q175">
        <f t="shared" si="12"/>
        <v>4482.6759085093126</v>
      </c>
      <c r="R175">
        <f>Q175-B175</f>
        <v>-203.32409149068735</v>
      </c>
      <c r="S175">
        <f t="shared" si="13"/>
        <v>203.32409149068735</v>
      </c>
      <c r="T175" s="8">
        <f>S175/B175</f>
        <v>4.3389690885763416E-2</v>
      </c>
      <c r="U175">
        <v>923</v>
      </c>
      <c r="V175">
        <f t="shared" si="14"/>
        <v>14639.334587329489</v>
      </c>
      <c r="W175">
        <f t="shared" si="15"/>
        <v>16614</v>
      </c>
      <c r="X175">
        <f t="shared" si="16"/>
        <v>-406.6481829813747</v>
      </c>
      <c r="Y175">
        <f t="shared" si="17"/>
        <v>165362.74472205361</v>
      </c>
    </row>
    <row r="176" spans="1:25" x14ac:dyDescent="0.35">
      <c r="A176" s="1">
        <v>41090</v>
      </c>
      <c r="B176">
        <v>4815</v>
      </c>
      <c r="C176" s="24">
        <v>29.9</v>
      </c>
      <c r="D176">
        <v>3977.2</v>
      </c>
      <c r="E176">
        <v>4580</v>
      </c>
      <c r="F176">
        <v>0</v>
      </c>
      <c r="G176">
        <v>4686</v>
      </c>
      <c r="H176">
        <v>1</v>
      </c>
      <c r="I176">
        <f>IF(AND(M176=0,F176=0,H176=0,J176=0,P176=0,K176=0),1,0)</f>
        <v>0</v>
      </c>
      <c r="J176">
        <v>0</v>
      </c>
      <c r="K176">
        <v>0</v>
      </c>
      <c r="L176">
        <v>4225</v>
      </c>
      <c r="M176">
        <v>0</v>
      </c>
      <c r="N176">
        <v>0.51498780062739635</v>
      </c>
      <c r="O176">
        <v>1</v>
      </c>
      <c r="P176">
        <v>0</v>
      </c>
      <c r="Q176">
        <f t="shared" si="12"/>
        <v>5320.9496776053466</v>
      </c>
      <c r="R176">
        <f>Q176-B176</f>
        <v>505.94967760534655</v>
      </c>
      <c r="S176">
        <f t="shared" si="13"/>
        <v>505.94967760534655</v>
      </c>
      <c r="T176" s="8">
        <f>S176/B176</f>
        <v>0.10507781466362337</v>
      </c>
      <c r="U176">
        <v>828</v>
      </c>
      <c r="V176">
        <f t="shared" si="14"/>
        <v>9107.0941968962379</v>
      </c>
      <c r="W176">
        <f t="shared" si="15"/>
        <v>14904</v>
      </c>
      <c r="X176">
        <f t="shared" si="16"/>
        <v>505.94967760534655</v>
      </c>
      <c r="Y176">
        <f t="shared" si="17"/>
        <v>255985.07626895412</v>
      </c>
    </row>
    <row r="177" spans="1:25" x14ac:dyDescent="0.35">
      <c r="A177" s="1">
        <v>41091</v>
      </c>
      <c r="B177">
        <v>4948</v>
      </c>
      <c r="C177" s="26">
        <v>30</v>
      </c>
      <c r="D177">
        <v>4217.2</v>
      </c>
      <c r="E177">
        <v>4592</v>
      </c>
      <c r="F177">
        <v>0</v>
      </c>
      <c r="G177">
        <v>4815</v>
      </c>
      <c r="H177">
        <v>0</v>
      </c>
      <c r="I177">
        <f>IF(AND(M177=0,F177=0,H177=0,J177=0,P177=0,K177=0),1,0)</f>
        <v>1</v>
      </c>
      <c r="J177">
        <v>0</v>
      </c>
      <c r="K177">
        <v>0</v>
      </c>
      <c r="L177">
        <v>4527</v>
      </c>
      <c r="M177">
        <v>0</v>
      </c>
      <c r="N177">
        <v>0.51545253863134655</v>
      </c>
      <c r="O177">
        <v>1</v>
      </c>
      <c r="P177">
        <v>0</v>
      </c>
      <c r="Q177">
        <f t="shared" si="12"/>
        <v>5269.0855870435125</v>
      </c>
      <c r="R177">
        <f>Q177-B177</f>
        <v>321.08558704351253</v>
      </c>
      <c r="S177">
        <f t="shared" si="13"/>
        <v>321.08558704351253</v>
      </c>
      <c r="T177" s="8">
        <f>S177/B177</f>
        <v>6.489199414784004E-2</v>
      </c>
      <c r="U177">
        <v>687</v>
      </c>
      <c r="V177">
        <f t="shared" si="14"/>
        <v>5779.5405667832256</v>
      </c>
      <c r="W177">
        <f t="shared" si="15"/>
        <v>12366</v>
      </c>
      <c r="X177">
        <f t="shared" si="16"/>
        <v>321.08558704351253</v>
      </c>
      <c r="Y177">
        <f t="shared" si="17"/>
        <v>103095.95420707707</v>
      </c>
    </row>
    <row r="178" spans="1:25" x14ac:dyDescent="0.35">
      <c r="A178" s="1">
        <v>41092</v>
      </c>
      <c r="B178">
        <v>3637</v>
      </c>
      <c r="C178" s="24">
        <v>30.2</v>
      </c>
      <c r="D178">
        <v>4487.6000000000004</v>
      </c>
      <c r="E178">
        <v>3615</v>
      </c>
      <c r="F178">
        <v>0</v>
      </c>
      <c r="G178">
        <v>4948</v>
      </c>
      <c r="H178">
        <v>0</v>
      </c>
      <c r="I178">
        <f>IF(AND(M178=0,F178=0,H178=0,J178=0,P178=0,K178=0),1,0)</f>
        <v>0</v>
      </c>
      <c r="J178">
        <v>1</v>
      </c>
      <c r="K178">
        <v>0</v>
      </c>
      <c r="L178">
        <v>4816.333333333333</v>
      </c>
      <c r="M178">
        <v>0</v>
      </c>
      <c r="N178">
        <v>0.34768211920529801</v>
      </c>
      <c r="O178">
        <v>0</v>
      </c>
      <c r="P178">
        <v>0</v>
      </c>
      <c r="Q178">
        <f t="shared" si="12"/>
        <v>4094.4729129172433</v>
      </c>
      <c r="R178">
        <f>Q178-B178</f>
        <v>457.47291291724332</v>
      </c>
      <c r="S178">
        <f t="shared" si="13"/>
        <v>457.47291291724332</v>
      </c>
      <c r="T178" s="8">
        <f>S178/B178</f>
        <v>0.12578303902041335</v>
      </c>
      <c r="U178">
        <v>1215</v>
      </c>
      <c r="V178">
        <f t="shared" si="14"/>
        <v>8234.5124325103789</v>
      </c>
      <c r="W178">
        <f t="shared" si="15"/>
        <v>21870</v>
      </c>
      <c r="X178">
        <f t="shared" si="16"/>
        <v>457.47291291724332</v>
      </c>
      <c r="Y178">
        <f t="shared" si="17"/>
        <v>209281.4660529877</v>
      </c>
    </row>
    <row r="179" spans="1:25" x14ac:dyDescent="0.35">
      <c r="A179" s="1">
        <v>41093</v>
      </c>
      <c r="B179">
        <v>4048</v>
      </c>
      <c r="C179" s="24">
        <v>30.3</v>
      </c>
      <c r="D179">
        <v>4433.2</v>
      </c>
      <c r="E179">
        <v>3596</v>
      </c>
      <c r="F179">
        <v>0</v>
      </c>
      <c r="G179">
        <v>3637</v>
      </c>
      <c r="H179">
        <v>0</v>
      </c>
      <c r="I179">
        <f>IF(AND(M179=0,F179=0,H179=0,J179=0,P179=0,K179=0),1,0)</f>
        <v>0</v>
      </c>
      <c r="J179">
        <v>0</v>
      </c>
      <c r="K179">
        <v>0</v>
      </c>
      <c r="L179">
        <v>4466.666666666667</v>
      </c>
      <c r="M179">
        <v>1</v>
      </c>
      <c r="N179">
        <v>0.54775182990589055</v>
      </c>
      <c r="O179">
        <v>0</v>
      </c>
      <c r="P179">
        <v>0</v>
      </c>
      <c r="Q179">
        <f t="shared" si="12"/>
        <v>4442.7382944825931</v>
      </c>
      <c r="R179">
        <f>Q179-B179</f>
        <v>394.73829448259312</v>
      </c>
      <c r="S179">
        <f t="shared" si="13"/>
        <v>394.73829448259312</v>
      </c>
      <c r="T179" s="8">
        <f>S179/B179</f>
        <v>9.7514400810917279E-2</v>
      </c>
      <c r="U179">
        <v>918</v>
      </c>
      <c r="V179">
        <f t="shared" si="14"/>
        <v>7105.2893006866761</v>
      </c>
      <c r="W179">
        <f t="shared" si="15"/>
        <v>16524</v>
      </c>
      <c r="X179">
        <f t="shared" si="16"/>
        <v>394.73829448259312</v>
      </c>
      <c r="Y179">
        <f t="shared" si="17"/>
        <v>155818.3211310264</v>
      </c>
    </row>
    <row r="180" spans="1:25" x14ac:dyDescent="0.35">
      <c r="A180" s="1">
        <v>41094</v>
      </c>
      <c r="B180">
        <v>3795</v>
      </c>
      <c r="C180" s="24">
        <v>30.2</v>
      </c>
      <c r="D180">
        <v>4426.8</v>
      </c>
      <c r="E180">
        <v>3909</v>
      </c>
      <c r="F180">
        <v>1</v>
      </c>
      <c r="G180">
        <v>4048</v>
      </c>
      <c r="H180">
        <v>0</v>
      </c>
      <c r="I180">
        <f>IF(AND(M180=0,F180=0,H180=0,J180=0,P180=0,K180=0),1,0)</f>
        <v>0</v>
      </c>
      <c r="J180">
        <v>0</v>
      </c>
      <c r="K180">
        <v>0</v>
      </c>
      <c r="L180">
        <v>4211</v>
      </c>
      <c r="M180">
        <v>0</v>
      </c>
      <c r="N180">
        <v>0.4706053212501452</v>
      </c>
      <c r="O180">
        <v>0</v>
      </c>
      <c r="P180">
        <v>0</v>
      </c>
      <c r="Q180">
        <f t="shared" si="12"/>
        <v>4203.5741159122399</v>
      </c>
      <c r="R180">
        <f>Q180-B180</f>
        <v>408.5741159122399</v>
      </c>
      <c r="S180">
        <f t="shared" si="13"/>
        <v>408.5741159122399</v>
      </c>
      <c r="T180" s="8">
        <f>S180/B180</f>
        <v>0.10766116361323845</v>
      </c>
      <c r="U180">
        <v>1364</v>
      </c>
      <c r="V180">
        <f t="shared" si="14"/>
        <v>7354.3340864203183</v>
      </c>
      <c r="W180">
        <f t="shared" si="15"/>
        <v>24552</v>
      </c>
      <c r="X180">
        <f t="shared" si="16"/>
        <v>408.5741159122399</v>
      </c>
      <c r="Y180">
        <f t="shared" si="17"/>
        <v>166932.80819346846</v>
      </c>
    </row>
    <row r="181" spans="1:25" x14ac:dyDescent="0.35">
      <c r="A181" s="1">
        <v>41095</v>
      </c>
      <c r="B181">
        <v>3891</v>
      </c>
      <c r="C181" s="24">
        <v>30.6</v>
      </c>
      <c r="D181">
        <v>4248.6000000000004</v>
      </c>
      <c r="E181">
        <v>4080</v>
      </c>
      <c r="F181">
        <v>0</v>
      </c>
      <c r="G181">
        <v>3795</v>
      </c>
      <c r="H181">
        <v>0</v>
      </c>
      <c r="I181">
        <f>IF(AND(M181=0,F181=0,H181=0,J181=0,P181=0,K181=0),1,0)</f>
        <v>0</v>
      </c>
      <c r="J181">
        <v>0</v>
      </c>
      <c r="K181">
        <v>0</v>
      </c>
      <c r="L181">
        <v>3826.6666666666665</v>
      </c>
      <c r="M181">
        <v>0</v>
      </c>
      <c r="N181">
        <v>0.51115371209480653</v>
      </c>
      <c r="O181">
        <v>0</v>
      </c>
      <c r="P181">
        <v>1</v>
      </c>
      <c r="Q181">
        <f t="shared" si="12"/>
        <v>4550.1527411279376</v>
      </c>
      <c r="R181">
        <f>Q181-B181</f>
        <v>659.15274112793759</v>
      </c>
      <c r="S181">
        <f t="shared" si="13"/>
        <v>659.15274112793759</v>
      </c>
      <c r="T181" s="8">
        <f>S181/B181</f>
        <v>0.16940445672781743</v>
      </c>
      <c r="U181">
        <v>1221</v>
      </c>
      <c r="V181">
        <f t="shared" si="14"/>
        <v>11864.749340302877</v>
      </c>
      <c r="W181">
        <f t="shared" si="15"/>
        <v>21978</v>
      </c>
      <c r="X181">
        <f t="shared" si="16"/>
        <v>659.15274112793759</v>
      </c>
      <c r="Y181">
        <f t="shared" si="17"/>
        <v>434482.33613647392</v>
      </c>
    </row>
    <row r="182" spans="1:25" x14ac:dyDescent="0.35">
      <c r="A182" s="1">
        <v>41096</v>
      </c>
      <c r="B182">
        <v>3962</v>
      </c>
      <c r="C182" s="24">
        <v>30.9</v>
      </c>
      <c r="D182">
        <v>4063.8</v>
      </c>
      <c r="E182">
        <v>4686</v>
      </c>
      <c r="F182">
        <v>0</v>
      </c>
      <c r="G182">
        <v>3891</v>
      </c>
      <c r="H182">
        <v>0</v>
      </c>
      <c r="I182">
        <f>IF(AND(M182=0,F182=0,H182=0,J182=0,P182=0,K182=0),1,0)</f>
        <v>0</v>
      </c>
      <c r="J182">
        <v>0</v>
      </c>
      <c r="K182">
        <v>1</v>
      </c>
      <c r="L182">
        <v>3911.3333333333335</v>
      </c>
      <c r="M182">
        <v>0</v>
      </c>
      <c r="N182">
        <v>0.50824909957011732</v>
      </c>
      <c r="O182">
        <v>0</v>
      </c>
      <c r="P182">
        <v>0</v>
      </c>
      <c r="Q182">
        <f t="shared" si="12"/>
        <v>4666.8652156151838</v>
      </c>
      <c r="R182">
        <f>Q182-B182</f>
        <v>704.86521561518384</v>
      </c>
      <c r="S182">
        <f t="shared" si="13"/>
        <v>704.86521561518384</v>
      </c>
      <c r="T182" s="8">
        <f>S182/B182</f>
        <v>0.17790641484482178</v>
      </c>
      <c r="U182">
        <v>1257</v>
      </c>
      <c r="V182">
        <f t="shared" si="14"/>
        <v>12687.573881073309</v>
      </c>
      <c r="W182">
        <f t="shared" si="15"/>
        <v>22626</v>
      </c>
      <c r="X182">
        <f t="shared" si="16"/>
        <v>704.86521561518384</v>
      </c>
      <c r="Y182">
        <f t="shared" si="17"/>
        <v>496834.9721842396</v>
      </c>
    </row>
    <row r="183" spans="1:25" x14ac:dyDescent="0.35">
      <c r="A183" s="1">
        <v>41097</v>
      </c>
      <c r="B183">
        <v>4371</v>
      </c>
      <c r="C183" s="24">
        <v>30.3</v>
      </c>
      <c r="D183">
        <v>3866.6</v>
      </c>
      <c r="E183">
        <v>4815</v>
      </c>
      <c r="F183">
        <v>0</v>
      </c>
      <c r="G183">
        <v>3962</v>
      </c>
      <c r="H183">
        <v>1</v>
      </c>
      <c r="I183">
        <f>IF(AND(M183=0,F183=0,H183=0,J183=0,P183=0,K183=0),1,0)</f>
        <v>0</v>
      </c>
      <c r="J183">
        <v>0</v>
      </c>
      <c r="K183">
        <v>0</v>
      </c>
      <c r="L183">
        <v>3882.6666666666665</v>
      </c>
      <c r="M183">
        <v>0</v>
      </c>
      <c r="N183">
        <v>0.54751946090391546</v>
      </c>
      <c r="O183">
        <v>1</v>
      </c>
      <c r="P183">
        <v>0</v>
      </c>
      <c r="Q183">
        <f t="shared" si="12"/>
        <v>5093.7330153978355</v>
      </c>
      <c r="R183">
        <f>Q183-B183</f>
        <v>722.73301539783552</v>
      </c>
      <c r="S183">
        <f t="shared" si="13"/>
        <v>722.73301539783552</v>
      </c>
      <c r="T183" s="8">
        <f>S183/B183</f>
        <v>0.16534729247262309</v>
      </c>
      <c r="U183">
        <v>1250</v>
      </c>
      <c r="V183">
        <f t="shared" si="14"/>
        <v>13009.194277161039</v>
      </c>
      <c r="W183">
        <f t="shared" si="15"/>
        <v>22500</v>
      </c>
      <c r="X183">
        <f t="shared" si="16"/>
        <v>722.73301539783552</v>
      </c>
      <c r="Y183">
        <f t="shared" si="17"/>
        <v>522343.01154604793</v>
      </c>
    </row>
    <row r="184" spans="1:25" x14ac:dyDescent="0.35">
      <c r="A184" s="1">
        <v>41098</v>
      </c>
      <c r="B184">
        <v>5165</v>
      </c>
      <c r="C184" s="24">
        <v>30.8</v>
      </c>
      <c r="D184">
        <v>4013.4</v>
      </c>
      <c r="E184">
        <v>4948</v>
      </c>
      <c r="F184">
        <v>0</v>
      </c>
      <c r="G184">
        <v>4371</v>
      </c>
      <c r="H184">
        <v>0</v>
      </c>
      <c r="I184">
        <f>IF(AND(M184=0,F184=0,H184=0,J184=0,P184=0,K184=0),1,0)</f>
        <v>1</v>
      </c>
      <c r="J184">
        <v>0</v>
      </c>
      <c r="K184">
        <v>0</v>
      </c>
      <c r="L184">
        <v>4074.6666666666665</v>
      </c>
      <c r="M184">
        <v>0</v>
      </c>
      <c r="N184">
        <v>0.59225049378412919</v>
      </c>
      <c r="O184">
        <v>1</v>
      </c>
      <c r="P184">
        <v>0</v>
      </c>
      <c r="Q184">
        <f t="shared" si="12"/>
        <v>5133.3074966920958</v>
      </c>
      <c r="R184">
        <f>Q184-B184</f>
        <v>-31.69250330790419</v>
      </c>
      <c r="S184">
        <f t="shared" si="13"/>
        <v>31.69250330790419</v>
      </c>
      <c r="T184" s="8">
        <f>S184/B184</f>
        <v>6.1360122570966484E-3</v>
      </c>
      <c r="U184">
        <v>790</v>
      </c>
      <c r="V184">
        <f t="shared" si="14"/>
        <v>2281.8602381691016</v>
      </c>
      <c r="W184">
        <f t="shared" si="15"/>
        <v>14220</v>
      </c>
      <c r="X184">
        <f t="shared" si="16"/>
        <v>-63.385006615808379</v>
      </c>
      <c r="Y184">
        <f t="shared" si="17"/>
        <v>4017.6590636860719</v>
      </c>
    </row>
    <row r="185" spans="1:25" x14ac:dyDescent="0.35">
      <c r="A185" s="1">
        <v>41099</v>
      </c>
      <c r="B185">
        <v>3698</v>
      </c>
      <c r="C185" s="24">
        <v>30.8</v>
      </c>
      <c r="D185">
        <v>4236.8</v>
      </c>
      <c r="E185">
        <v>3637</v>
      </c>
      <c r="F185">
        <v>0</v>
      </c>
      <c r="G185">
        <v>5165</v>
      </c>
      <c r="H185">
        <v>0</v>
      </c>
      <c r="I185">
        <f>IF(AND(M185=0,F185=0,H185=0,J185=0,P185=0,K185=0),1,0)</f>
        <v>0</v>
      </c>
      <c r="J185">
        <v>1</v>
      </c>
      <c r="K185">
        <v>0</v>
      </c>
      <c r="L185">
        <v>4499.333333333333</v>
      </c>
      <c r="M185">
        <v>0</v>
      </c>
      <c r="N185">
        <v>0.32955733705123735</v>
      </c>
      <c r="O185">
        <v>0</v>
      </c>
      <c r="P185">
        <v>0</v>
      </c>
      <c r="Q185">
        <f t="shared" si="12"/>
        <v>4082.7565504670461</v>
      </c>
      <c r="R185">
        <f>Q185-B185</f>
        <v>384.75655046704605</v>
      </c>
      <c r="S185">
        <f t="shared" si="13"/>
        <v>384.75655046704605</v>
      </c>
      <c r="T185" s="8">
        <f>S185/B185</f>
        <v>0.10404449715171608</v>
      </c>
      <c r="U185">
        <v>1162</v>
      </c>
      <c r="V185">
        <f t="shared" si="14"/>
        <v>6925.617908406829</v>
      </c>
      <c r="W185">
        <f t="shared" si="15"/>
        <v>20916</v>
      </c>
      <c r="X185">
        <f t="shared" si="16"/>
        <v>384.75655046704605</v>
      </c>
      <c r="Y185">
        <f t="shared" si="17"/>
        <v>148037.60312730056</v>
      </c>
    </row>
    <row r="186" spans="1:25" x14ac:dyDescent="0.35">
      <c r="A186" s="1">
        <v>41100</v>
      </c>
      <c r="B186">
        <v>4292</v>
      </c>
      <c r="C186" s="24">
        <v>31.1</v>
      </c>
      <c r="D186">
        <v>4217.3999999999996</v>
      </c>
      <c r="E186">
        <v>4048</v>
      </c>
      <c r="F186">
        <v>0</v>
      </c>
      <c r="G186">
        <v>3698</v>
      </c>
      <c r="H186">
        <v>0</v>
      </c>
      <c r="I186">
        <f>IF(AND(M186=0,F186=0,H186=0,J186=0,P186=0,K186=0),1,0)</f>
        <v>0</v>
      </c>
      <c r="J186">
        <v>0</v>
      </c>
      <c r="K186">
        <v>0</v>
      </c>
      <c r="L186">
        <v>4411.333333333333</v>
      </c>
      <c r="M186">
        <v>1</v>
      </c>
      <c r="N186">
        <v>0.56901359358661552</v>
      </c>
      <c r="O186">
        <v>0</v>
      </c>
      <c r="P186">
        <v>0</v>
      </c>
      <c r="Q186">
        <f t="shared" si="12"/>
        <v>4497.9497097944804</v>
      </c>
      <c r="R186">
        <f>Q186-B186</f>
        <v>205.94970979448044</v>
      </c>
      <c r="S186">
        <f t="shared" si="13"/>
        <v>205.94970979448044</v>
      </c>
      <c r="T186" s="8">
        <f>S186/B186</f>
        <v>4.7984554938136172E-2</v>
      </c>
      <c r="U186">
        <v>637</v>
      </c>
      <c r="V186">
        <f t="shared" si="14"/>
        <v>3707.0947763006479</v>
      </c>
      <c r="W186">
        <f t="shared" si="15"/>
        <v>11466</v>
      </c>
      <c r="X186">
        <f t="shared" si="16"/>
        <v>205.94970979448044</v>
      </c>
      <c r="Y186">
        <f t="shared" si="17"/>
        <v>42415.282964430713</v>
      </c>
    </row>
    <row r="187" spans="1:25" x14ac:dyDescent="0.35">
      <c r="A187" s="1">
        <v>41101</v>
      </c>
      <c r="B187">
        <v>4362</v>
      </c>
      <c r="C187" s="24">
        <v>30.5</v>
      </c>
      <c r="D187">
        <v>4297.6000000000004</v>
      </c>
      <c r="E187">
        <v>3795</v>
      </c>
      <c r="F187">
        <v>1</v>
      </c>
      <c r="G187">
        <v>4292</v>
      </c>
      <c r="H187">
        <v>0</v>
      </c>
      <c r="I187">
        <f>IF(AND(M187=0,F187=0,H187=0,J187=0,P187=0,K187=0),1,0)</f>
        <v>0</v>
      </c>
      <c r="J187">
        <v>0</v>
      </c>
      <c r="K187">
        <v>0</v>
      </c>
      <c r="L187">
        <v>4385</v>
      </c>
      <c r="M187">
        <v>0</v>
      </c>
      <c r="N187">
        <v>0.50813291506912983</v>
      </c>
      <c r="O187">
        <v>0</v>
      </c>
      <c r="P187">
        <v>0</v>
      </c>
      <c r="Q187">
        <f t="shared" si="12"/>
        <v>4211.1679319111227</v>
      </c>
      <c r="R187">
        <f>Q187-B187</f>
        <v>-150.83206808887735</v>
      </c>
      <c r="S187">
        <f t="shared" si="13"/>
        <v>150.83206808887735</v>
      </c>
      <c r="T187" s="8">
        <f>S187/B187</f>
        <v>3.4578649263841667E-2</v>
      </c>
      <c r="U187">
        <v>630</v>
      </c>
      <c r="V187">
        <f t="shared" si="14"/>
        <v>10859.908902399169</v>
      </c>
      <c r="W187">
        <f t="shared" si="15"/>
        <v>11340</v>
      </c>
      <c r="X187">
        <f t="shared" si="16"/>
        <v>-301.6641361777547</v>
      </c>
      <c r="Y187">
        <f t="shared" si="17"/>
        <v>91001.251055870933</v>
      </c>
    </row>
    <row r="188" spans="1:25" x14ac:dyDescent="0.35">
      <c r="A188" s="1">
        <v>41102</v>
      </c>
      <c r="B188">
        <v>4619</v>
      </c>
      <c r="C188" s="24">
        <v>30.9</v>
      </c>
      <c r="D188">
        <v>4377.6000000000004</v>
      </c>
      <c r="E188">
        <v>3891</v>
      </c>
      <c r="F188">
        <v>0</v>
      </c>
      <c r="G188">
        <v>4362</v>
      </c>
      <c r="H188">
        <v>0</v>
      </c>
      <c r="I188">
        <f>IF(AND(M188=0,F188=0,H188=0,J188=0,P188=0,K188=0),1,0)</f>
        <v>0</v>
      </c>
      <c r="J188">
        <v>0</v>
      </c>
      <c r="K188">
        <v>0</v>
      </c>
      <c r="L188">
        <v>4117.333333333333</v>
      </c>
      <c r="M188">
        <v>0</v>
      </c>
      <c r="N188">
        <v>0.52985941675380499</v>
      </c>
      <c r="O188">
        <v>0</v>
      </c>
      <c r="P188">
        <v>1</v>
      </c>
      <c r="Q188">
        <f t="shared" si="12"/>
        <v>4742.2145256967515</v>
      </c>
      <c r="R188">
        <f>Q188-B188</f>
        <v>123.21452569675148</v>
      </c>
      <c r="S188">
        <f t="shared" si="13"/>
        <v>123.21452569675148</v>
      </c>
      <c r="T188" s="8">
        <f>S188/B188</f>
        <v>2.6675584692953339E-2</v>
      </c>
      <c r="U188">
        <v>616</v>
      </c>
      <c r="V188">
        <f t="shared" si="14"/>
        <v>2217.8614625415266</v>
      </c>
      <c r="W188">
        <f t="shared" si="15"/>
        <v>11088</v>
      </c>
      <c r="X188">
        <f t="shared" si="16"/>
        <v>123.21452569675148</v>
      </c>
      <c r="Y188">
        <f t="shared" si="17"/>
        <v>15181.819342675431</v>
      </c>
    </row>
    <row r="189" spans="1:25" x14ac:dyDescent="0.35">
      <c r="A189" s="1">
        <v>41103</v>
      </c>
      <c r="B189">
        <v>4451</v>
      </c>
      <c r="C189" s="24">
        <v>30.5</v>
      </c>
      <c r="D189">
        <v>4427.2</v>
      </c>
      <c r="E189">
        <v>3962</v>
      </c>
      <c r="F189">
        <v>0</v>
      </c>
      <c r="G189">
        <v>4619</v>
      </c>
      <c r="H189">
        <v>0</v>
      </c>
      <c r="I189">
        <f>IF(AND(M189=0,F189=0,H189=0,J189=0,P189=0,K189=0),1,0)</f>
        <v>0</v>
      </c>
      <c r="J189">
        <v>0</v>
      </c>
      <c r="K189">
        <v>1</v>
      </c>
      <c r="L189">
        <v>4424.333333333333</v>
      </c>
      <c r="M189">
        <v>0</v>
      </c>
      <c r="N189">
        <v>0.48048100383408854</v>
      </c>
      <c r="O189">
        <v>0</v>
      </c>
      <c r="P189">
        <v>0</v>
      </c>
      <c r="Q189">
        <f t="shared" si="12"/>
        <v>4865.1118780328125</v>
      </c>
      <c r="R189">
        <f>Q189-B189</f>
        <v>414.11187803281246</v>
      </c>
      <c r="S189">
        <f t="shared" si="13"/>
        <v>414.11187803281246</v>
      </c>
      <c r="T189" s="8">
        <f>S189/B189</f>
        <v>9.3037941593532347E-2</v>
      </c>
      <c r="U189">
        <v>924</v>
      </c>
      <c r="V189">
        <f t="shared" si="14"/>
        <v>7454.0138045906242</v>
      </c>
      <c r="W189">
        <f t="shared" si="15"/>
        <v>16632</v>
      </c>
      <c r="X189">
        <f t="shared" si="16"/>
        <v>414.11187803281246</v>
      </c>
      <c r="Y189">
        <f t="shared" si="17"/>
        <v>171488.64752786295</v>
      </c>
    </row>
    <row r="190" spans="1:25" x14ac:dyDescent="0.35">
      <c r="A190" s="1">
        <v>41104</v>
      </c>
      <c r="B190">
        <v>5277</v>
      </c>
      <c r="C190" s="26">
        <v>30</v>
      </c>
      <c r="D190">
        <v>4284.3999999999996</v>
      </c>
      <c r="E190">
        <v>4371</v>
      </c>
      <c r="F190">
        <v>0</v>
      </c>
      <c r="G190">
        <v>4451</v>
      </c>
      <c r="H190">
        <v>1</v>
      </c>
      <c r="I190">
        <f>IF(AND(M190=0,F190=0,H190=0,J190=0,P190=0,K190=0),1,0)</f>
        <v>0</v>
      </c>
      <c r="J190">
        <v>0</v>
      </c>
      <c r="K190">
        <v>0</v>
      </c>
      <c r="L190">
        <v>4477.333333333333</v>
      </c>
      <c r="M190">
        <v>0</v>
      </c>
      <c r="N190">
        <v>0.59596839781573141</v>
      </c>
      <c r="O190">
        <v>1</v>
      </c>
      <c r="P190">
        <v>0</v>
      </c>
      <c r="Q190">
        <f t="shared" si="12"/>
        <v>5300.3693946468075</v>
      </c>
      <c r="R190">
        <f>Q190-B190</f>
        <v>23.36939464680745</v>
      </c>
      <c r="S190">
        <f t="shared" si="13"/>
        <v>23.36939464680745</v>
      </c>
      <c r="T190" s="8">
        <f>S190/B190</f>
        <v>4.4285379281424012E-3</v>
      </c>
      <c r="U190">
        <v>667</v>
      </c>
      <c r="V190">
        <f t="shared" si="14"/>
        <v>420.6491036425341</v>
      </c>
      <c r="W190">
        <f t="shared" si="15"/>
        <v>12006</v>
      </c>
      <c r="X190">
        <f t="shared" si="16"/>
        <v>23.36939464680745</v>
      </c>
      <c r="Y190">
        <f t="shared" si="17"/>
        <v>546.12860615823274</v>
      </c>
    </row>
    <row r="191" spans="1:25" x14ac:dyDescent="0.35">
      <c r="A191" s="1">
        <v>41105</v>
      </c>
      <c r="B191">
        <v>5596</v>
      </c>
      <c r="C191" s="25">
        <v>29.5</v>
      </c>
      <c r="D191">
        <v>4600.2</v>
      </c>
      <c r="E191">
        <v>5165</v>
      </c>
      <c r="F191">
        <v>0</v>
      </c>
      <c r="G191">
        <v>5277</v>
      </c>
      <c r="H191">
        <v>0</v>
      </c>
      <c r="I191">
        <f>IF(AND(M191=0,F191=0,H191=0,J191=0,P191=0,K191=0),1,0)</f>
        <v>1</v>
      </c>
      <c r="J191">
        <v>0</v>
      </c>
      <c r="K191">
        <v>0</v>
      </c>
      <c r="L191">
        <v>4782.333333333333</v>
      </c>
      <c r="M191">
        <v>0</v>
      </c>
      <c r="N191">
        <v>0.53706285581503432</v>
      </c>
      <c r="O191">
        <v>1</v>
      </c>
      <c r="P191">
        <v>0</v>
      </c>
      <c r="Q191">
        <f t="shared" si="12"/>
        <v>5707.4856657866385</v>
      </c>
      <c r="R191">
        <f>Q191-B191</f>
        <v>111.48566578663849</v>
      </c>
      <c r="S191">
        <f t="shared" si="13"/>
        <v>111.48566578663849</v>
      </c>
      <c r="T191" s="8">
        <f>S191/B191</f>
        <v>1.9922384879670924E-2</v>
      </c>
      <c r="U191">
        <v>719</v>
      </c>
      <c r="V191">
        <f t="shared" si="14"/>
        <v>2006.7419841594929</v>
      </c>
      <c r="W191">
        <f t="shared" si="15"/>
        <v>12942</v>
      </c>
      <c r="X191">
        <f t="shared" si="16"/>
        <v>111.48566578663849</v>
      </c>
      <c r="Y191">
        <f t="shared" si="17"/>
        <v>12429.053675890056</v>
      </c>
    </row>
    <row r="192" spans="1:25" x14ac:dyDescent="0.35">
      <c r="A192" s="1">
        <v>41106</v>
      </c>
      <c r="B192">
        <v>4242</v>
      </c>
      <c r="C192" s="25">
        <v>29.7</v>
      </c>
      <c r="D192">
        <v>4861</v>
      </c>
      <c r="E192">
        <v>3698</v>
      </c>
      <c r="F192">
        <v>0</v>
      </c>
      <c r="G192">
        <v>5596</v>
      </c>
      <c r="H192">
        <v>0</v>
      </c>
      <c r="I192">
        <f>IF(AND(M192=0,F192=0,H192=0,J192=0,P192=0,K192=0),1,0)</f>
        <v>0</v>
      </c>
      <c r="J192">
        <v>1</v>
      </c>
      <c r="K192">
        <v>0</v>
      </c>
      <c r="L192">
        <v>5108</v>
      </c>
      <c r="M192">
        <v>0</v>
      </c>
      <c r="N192">
        <v>0.3426861856628326</v>
      </c>
      <c r="O192">
        <v>0</v>
      </c>
      <c r="P192">
        <v>0</v>
      </c>
      <c r="Q192">
        <f t="shared" si="12"/>
        <v>4470.3711528748918</v>
      </c>
      <c r="R192">
        <f>Q192-B192</f>
        <v>228.37115287489178</v>
      </c>
      <c r="S192">
        <f t="shared" si="13"/>
        <v>228.37115287489178</v>
      </c>
      <c r="T192" s="8">
        <f>S192/B192</f>
        <v>5.3835726750328092E-2</v>
      </c>
      <c r="U192">
        <v>624</v>
      </c>
      <c r="V192">
        <f t="shared" si="14"/>
        <v>4110.680751748052</v>
      </c>
      <c r="W192">
        <f t="shared" si="15"/>
        <v>11232</v>
      </c>
      <c r="X192">
        <f t="shared" si="16"/>
        <v>228.37115287489178</v>
      </c>
      <c r="Y192">
        <f t="shared" si="17"/>
        <v>52153.383465407191</v>
      </c>
    </row>
    <row r="193" spans="1:25" x14ac:dyDescent="0.35">
      <c r="A193" s="1">
        <v>41107</v>
      </c>
      <c r="B193">
        <v>4394</v>
      </c>
      <c r="C193" s="24">
        <v>30.2</v>
      </c>
      <c r="D193">
        <v>4837</v>
      </c>
      <c r="E193">
        <v>4292</v>
      </c>
      <c r="F193">
        <v>0</v>
      </c>
      <c r="G193">
        <v>4242</v>
      </c>
      <c r="H193">
        <v>0</v>
      </c>
      <c r="I193">
        <f>IF(AND(M193=0,F193=0,H193=0,J193=0,P193=0,K193=0),1,0)</f>
        <v>0</v>
      </c>
      <c r="J193">
        <v>0</v>
      </c>
      <c r="K193">
        <v>0</v>
      </c>
      <c r="L193">
        <v>5038.333333333333</v>
      </c>
      <c r="M193">
        <v>1</v>
      </c>
      <c r="N193">
        <v>0.51766004415011035</v>
      </c>
      <c r="O193">
        <v>0</v>
      </c>
      <c r="P193">
        <v>0</v>
      </c>
      <c r="Q193">
        <f t="shared" si="12"/>
        <v>4967.8729609798811</v>
      </c>
      <c r="R193">
        <f>Q193-B193</f>
        <v>573.8729609798811</v>
      </c>
      <c r="S193">
        <f t="shared" si="13"/>
        <v>573.8729609798811</v>
      </c>
      <c r="T193" s="8">
        <f>S193/B193</f>
        <v>0.13060376899860746</v>
      </c>
      <c r="U193">
        <v>756</v>
      </c>
      <c r="V193">
        <f t="shared" si="14"/>
        <v>10329.71329763786</v>
      </c>
      <c r="W193">
        <f t="shared" si="15"/>
        <v>13608</v>
      </c>
      <c r="X193">
        <f t="shared" si="16"/>
        <v>573.8729609798811</v>
      </c>
      <c r="Y193">
        <f t="shared" si="17"/>
        <v>329330.17534381611</v>
      </c>
    </row>
    <row r="194" spans="1:25" x14ac:dyDescent="0.35">
      <c r="A194" s="1">
        <v>41108</v>
      </c>
      <c r="B194">
        <v>4551</v>
      </c>
      <c r="C194" s="24">
        <v>29.6</v>
      </c>
      <c r="D194">
        <v>4792</v>
      </c>
      <c r="E194">
        <v>4362</v>
      </c>
      <c r="F194">
        <v>1</v>
      </c>
      <c r="G194">
        <v>4394</v>
      </c>
      <c r="H194">
        <v>0</v>
      </c>
      <c r="I194">
        <f>IF(AND(M194=0,F194=0,H194=0,J194=0,P194=0,K194=0),1,0)</f>
        <v>0</v>
      </c>
      <c r="J194">
        <v>0</v>
      </c>
      <c r="K194">
        <v>0</v>
      </c>
      <c r="L194">
        <v>4744</v>
      </c>
      <c r="M194">
        <v>0</v>
      </c>
      <c r="N194">
        <v>0.51824096665504826</v>
      </c>
      <c r="O194">
        <v>0</v>
      </c>
      <c r="P194">
        <v>0</v>
      </c>
      <c r="Q194">
        <f t="shared" si="12"/>
        <v>4566.2384441874547</v>
      </c>
      <c r="R194">
        <f>Q194-B194</f>
        <v>15.238444187454661</v>
      </c>
      <c r="S194">
        <f t="shared" si="13"/>
        <v>15.238444187454661</v>
      </c>
      <c r="T194" s="8">
        <f>S194/B194</f>
        <v>3.3483727065380491E-3</v>
      </c>
      <c r="U194">
        <v>700</v>
      </c>
      <c r="V194">
        <f t="shared" si="14"/>
        <v>274.2919953741839</v>
      </c>
      <c r="W194">
        <f t="shared" si="15"/>
        <v>12600</v>
      </c>
      <c r="X194">
        <f t="shared" si="16"/>
        <v>15.238444187454661</v>
      </c>
      <c r="Y194">
        <f t="shared" si="17"/>
        <v>232.21018125417075</v>
      </c>
    </row>
    <row r="195" spans="1:25" x14ac:dyDescent="0.35">
      <c r="A195" s="1">
        <v>41109</v>
      </c>
      <c r="B195">
        <v>4973</v>
      </c>
      <c r="C195" s="26">
        <v>29</v>
      </c>
      <c r="D195">
        <v>4812</v>
      </c>
      <c r="E195">
        <v>4619</v>
      </c>
      <c r="F195">
        <v>0</v>
      </c>
      <c r="G195">
        <v>4551</v>
      </c>
      <c r="H195">
        <v>0</v>
      </c>
      <c r="I195">
        <f>IF(AND(M195=0,F195=0,H195=0,J195=0,P195=0,K195=0),1,0)</f>
        <v>0</v>
      </c>
      <c r="J195">
        <v>0</v>
      </c>
      <c r="K195">
        <v>0</v>
      </c>
      <c r="L195">
        <v>4395.666666666667</v>
      </c>
      <c r="M195">
        <v>0</v>
      </c>
      <c r="N195">
        <v>0.54902985941675375</v>
      </c>
      <c r="O195">
        <v>0</v>
      </c>
      <c r="P195">
        <v>1</v>
      </c>
      <c r="Q195">
        <f t="shared" ref="Q195:Q258" si="18">$AA$2+SUMPRODUCT(D195:J195,$AB$2:$AH$2)</f>
        <v>5145.2154313640503</v>
      </c>
      <c r="R195">
        <f>Q195-B195</f>
        <v>172.21543136405035</v>
      </c>
      <c r="S195">
        <f t="shared" ref="S195:S258" si="19">ABS(R195)</f>
        <v>172.21543136405035</v>
      </c>
      <c r="T195" s="8">
        <f>S195/B195</f>
        <v>3.4630088752071256E-2</v>
      </c>
      <c r="U195">
        <v>467</v>
      </c>
      <c r="V195">
        <f t="shared" ref="V195:V258" si="20">IF(R195&lt;0,R195*-72,R195*18)</f>
        <v>3099.8777645529062</v>
      </c>
      <c r="W195">
        <f t="shared" ref="W195:W258" si="21">U195*18</f>
        <v>8406</v>
      </c>
      <c r="X195">
        <f t="shared" ref="X195:X258" si="22">IF(R195&lt;0,R195*2,R195)</f>
        <v>172.21543136405035</v>
      </c>
      <c r="Y195">
        <f t="shared" ref="Y195:Y258" si="23">X195^2</f>
        <v>29658.154799905937</v>
      </c>
    </row>
    <row r="196" spans="1:25" x14ac:dyDescent="0.35">
      <c r="A196" s="1">
        <v>41110</v>
      </c>
      <c r="B196">
        <v>4931</v>
      </c>
      <c r="C196" s="24">
        <v>29.7</v>
      </c>
      <c r="D196">
        <v>4751.2</v>
      </c>
      <c r="E196">
        <v>4451</v>
      </c>
      <c r="F196">
        <v>0</v>
      </c>
      <c r="G196">
        <v>4973</v>
      </c>
      <c r="H196">
        <v>0</v>
      </c>
      <c r="I196">
        <f>IF(AND(M196=0,F196=0,H196=0,J196=0,P196=0,K196=0),1,0)</f>
        <v>0</v>
      </c>
      <c r="J196">
        <v>0</v>
      </c>
      <c r="K196">
        <v>1</v>
      </c>
      <c r="L196">
        <v>4639.333333333333</v>
      </c>
      <c r="M196">
        <v>0</v>
      </c>
      <c r="N196">
        <v>0.49512025095852213</v>
      </c>
      <c r="O196">
        <v>0</v>
      </c>
      <c r="P196">
        <v>0</v>
      </c>
      <c r="Q196">
        <f t="shared" si="18"/>
        <v>5224.5412503311481</v>
      </c>
      <c r="R196">
        <f>Q196-B196</f>
        <v>293.54125033114815</v>
      </c>
      <c r="S196">
        <f t="shared" si="19"/>
        <v>293.54125033114815</v>
      </c>
      <c r="T196" s="8">
        <f>S196/B196</f>
        <v>5.9529760764783647E-2</v>
      </c>
      <c r="U196">
        <v>1209</v>
      </c>
      <c r="V196">
        <f t="shared" si="20"/>
        <v>5283.7425059606667</v>
      </c>
      <c r="W196">
        <f t="shared" si="21"/>
        <v>21762</v>
      </c>
      <c r="X196">
        <f t="shared" si="22"/>
        <v>293.54125033114815</v>
      </c>
      <c r="Y196">
        <f t="shared" si="23"/>
        <v>86166.465645973789</v>
      </c>
    </row>
    <row r="197" spans="1:25" x14ac:dyDescent="0.35">
      <c r="A197" s="1">
        <v>41111</v>
      </c>
      <c r="B197">
        <v>4628.5</v>
      </c>
      <c r="C197" s="24">
        <v>30.4</v>
      </c>
      <c r="D197">
        <v>4618.2</v>
      </c>
      <c r="E197">
        <v>5277</v>
      </c>
      <c r="F197">
        <v>0</v>
      </c>
      <c r="G197">
        <v>4931</v>
      </c>
      <c r="H197">
        <v>1</v>
      </c>
      <c r="I197">
        <f>IF(AND(M197=0,F197=0,H197=0,J197=0,P197=0,K197=0),1,0)</f>
        <v>0</v>
      </c>
      <c r="J197">
        <v>0</v>
      </c>
      <c r="K197">
        <v>0</v>
      </c>
      <c r="L197">
        <v>4818.333333333333</v>
      </c>
      <c r="M197">
        <v>0</v>
      </c>
      <c r="N197">
        <v>0.46485418845126059</v>
      </c>
      <c r="O197">
        <v>1</v>
      </c>
      <c r="P197">
        <v>0</v>
      </c>
      <c r="Q197">
        <f t="shared" si="18"/>
        <v>5810.0716263321028</v>
      </c>
      <c r="R197">
        <f>Q197-B197</f>
        <v>1181.5716263321028</v>
      </c>
      <c r="S197">
        <f t="shared" si="19"/>
        <v>1181.5716263321028</v>
      </c>
      <c r="T197" s="8">
        <f>S197/B197</f>
        <v>0.25528176003718328</v>
      </c>
      <c r="U197">
        <v>2035</v>
      </c>
      <c r="V197">
        <f t="shared" si="20"/>
        <v>21268.289273977851</v>
      </c>
      <c r="W197">
        <f t="shared" si="21"/>
        <v>36630</v>
      </c>
      <c r="X197">
        <f t="shared" si="22"/>
        <v>1181.5716263321028</v>
      </c>
      <c r="Y197">
        <f t="shared" si="23"/>
        <v>1396111.5081530905</v>
      </c>
    </row>
    <row r="198" spans="1:25" x14ac:dyDescent="0.35">
      <c r="A198" s="1">
        <v>41112</v>
      </c>
      <c r="B198">
        <v>2695</v>
      </c>
      <c r="C198" s="24">
        <v>29.9</v>
      </c>
      <c r="D198">
        <v>4695.5</v>
      </c>
      <c r="E198">
        <v>5596</v>
      </c>
      <c r="F198">
        <v>0</v>
      </c>
      <c r="G198">
        <v>4628.5</v>
      </c>
      <c r="H198">
        <v>0</v>
      </c>
      <c r="I198">
        <f>IF(AND(M198=0,F198=0,H198=0,J198=0,P198=0,K198=0),1,0)</f>
        <v>1</v>
      </c>
      <c r="J198">
        <v>0</v>
      </c>
      <c r="K198">
        <v>0</v>
      </c>
      <c r="L198">
        <v>4844.166666666667</v>
      </c>
      <c r="M198">
        <v>0</v>
      </c>
      <c r="N198">
        <v>0.27535726734053678</v>
      </c>
      <c r="O198">
        <v>1</v>
      </c>
      <c r="P198">
        <v>0</v>
      </c>
      <c r="Q198">
        <f t="shared" si="18"/>
        <v>5629.345312627006</v>
      </c>
      <c r="R198">
        <f>Q198-B198</f>
        <v>2934.345312627006</v>
      </c>
      <c r="S198">
        <f t="shared" si="19"/>
        <v>2934.345312627006</v>
      </c>
      <c r="T198" s="8">
        <f>S198/B198</f>
        <v>1.0888108766705031</v>
      </c>
      <c r="U198">
        <v>1331</v>
      </c>
      <c r="V198">
        <f t="shared" si="20"/>
        <v>52818.21562728611</v>
      </c>
      <c r="W198">
        <f t="shared" si="21"/>
        <v>23958</v>
      </c>
      <c r="X198">
        <f t="shared" si="22"/>
        <v>2934.345312627006</v>
      </c>
      <c r="Y198">
        <f t="shared" si="23"/>
        <v>8610382.4137360826</v>
      </c>
    </row>
    <row r="199" spans="1:25" x14ac:dyDescent="0.35">
      <c r="A199" s="1">
        <v>41113</v>
      </c>
      <c r="B199">
        <v>4628.5</v>
      </c>
      <c r="C199" s="24">
        <v>29.1</v>
      </c>
      <c r="D199">
        <v>4355.7</v>
      </c>
      <c r="E199">
        <v>4242</v>
      </c>
      <c r="F199">
        <v>0</v>
      </c>
      <c r="G199">
        <v>2695</v>
      </c>
      <c r="H199">
        <v>0</v>
      </c>
      <c r="I199">
        <f>IF(AND(M199=0,F199=0,H199=0,J199=0,P199=0,K199=0),1,0)</f>
        <v>0</v>
      </c>
      <c r="J199">
        <v>1</v>
      </c>
      <c r="K199">
        <v>0</v>
      </c>
      <c r="L199">
        <v>4084.8333333333335</v>
      </c>
      <c r="M199">
        <v>0</v>
      </c>
      <c r="N199">
        <v>0.72464273265946322</v>
      </c>
      <c r="O199">
        <v>0</v>
      </c>
      <c r="P199">
        <v>0</v>
      </c>
      <c r="Q199">
        <f t="shared" si="18"/>
        <v>3438.3001945129063</v>
      </c>
      <c r="R199">
        <f>Q199-B199</f>
        <v>-1190.1998054870937</v>
      </c>
      <c r="S199">
        <f t="shared" si="19"/>
        <v>1190.1998054870937</v>
      </c>
      <c r="T199" s="8">
        <f>S199/B199</f>
        <v>0.25714590158519901</v>
      </c>
      <c r="U199">
        <v>985</v>
      </c>
      <c r="V199">
        <f t="shared" si="20"/>
        <v>85694.385995070741</v>
      </c>
      <c r="W199">
        <f t="shared" si="21"/>
        <v>17730</v>
      </c>
      <c r="X199">
        <f t="shared" si="22"/>
        <v>-2380.3996109741875</v>
      </c>
      <c r="Y199">
        <f t="shared" si="23"/>
        <v>5666302.3079260634</v>
      </c>
    </row>
    <row r="200" spans="1:25" x14ac:dyDescent="0.35">
      <c r="A200" s="1">
        <v>41114</v>
      </c>
      <c r="B200">
        <v>2758</v>
      </c>
      <c r="C200" s="24">
        <v>29.3</v>
      </c>
      <c r="D200">
        <v>4371.2</v>
      </c>
      <c r="E200">
        <v>4394</v>
      </c>
      <c r="F200">
        <v>0</v>
      </c>
      <c r="G200">
        <v>4628.5</v>
      </c>
      <c r="H200">
        <v>0</v>
      </c>
      <c r="I200">
        <f>IF(AND(M200=0,F200=0,H200=0,J200=0,P200=0,K200=0),1,0)</f>
        <v>0</v>
      </c>
      <c r="J200">
        <v>0</v>
      </c>
      <c r="K200">
        <v>0</v>
      </c>
      <c r="L200">
        <v>3984</v>
      </c>
      <c r="M200">
        <v>1</v>
      </c>
      <c r="N200">
        <v>0.28267689090275355</v>
      </c>
      <c r="O200">
        <v>0</v>
      </c>
      <c r="P200">
        <v>0</v>
      </c>
      <c r="Q200">
        <f t="shared" si="18"/>
        <v>4955.7460098421734</v>
      </c>
      <c r="R200">
        <f>Q200-B200</f>
        <v>2197.7460098421734</v>
      </c>
      <c r="S200">
        <f t="shared" si="19"/>
        <v>2197.7460098421734</v>
      </c>
      <c r="T200" s="8">
        <f>S200/B200</f>
        <v>0.79686222256786565</v>
      </c>
      <c r="U200">
        <v>745</v>
      </c>
      <c r="V200">
        <f t="shared" si="20"/>
        <v>39559.42817715912</v>
      </c>
      <c r="W200">
        <f t="shared" si="21"/>
        <v>13410</v>
      </c>
      <c r="X200">
        <f t="shared" si="22"/>
        <v>2197.7460098421734</v>
      </c>
      <c r="Y200">
        <f t="shared" si="23"/>
        <v>4830087.5237771943</v>
      </c>
    </row>
    <row r="201" spans="1:25" x14ac:dyDescent="0.35">
      <c r="A201" s="1">
        <v>41115</v>
      </c>
      <c r="B201">
        <v>3261</v>
      </c>
      <c r="C201" s="24">
        <v>29.2</v>
      </c>
      <c r="D201">
        <v>3928.2</v>
      </c>
      <c r="E201">
        <v>4551</v>
      </c>
      <c r="F201">
        <v>1</v>
      </c>
      <c r="G201">
        <v>2758</v>
      </c>
      <c r="H201">
        <v>0</v>
      </c>
      <c r="I201">
        <f>IF(AND(M201=0,F201=0,H201=0,J201=0,P201=0,K201=0),1,0)</f>
        <v>0</v>
      </c>
      <c r="J201">
        <v>0</v>
      </c>
      <c r="K201">
        <v>0</v>
      </c>
      <c r="L201">
        <v>3360.5</v>
      </c>
      <c r="M201">
        <v>0</v>
      </c>
      <c r="N201">
        <v>0.55844080399674678</v>
      </c>
      <c r="O201">
        <v>0</v>
      </c>
      <c r="P201">
        <v>0</v>
      </c>
      <c r="Q201">
        <f t="shared" si="18"/>
        <v>3745.1574448264537</v>
      </c>
      <c r="R201">
        <f>Q201-B201</f>
        <v>484.15744482645368</v>
      </c>
      <c r="S201">
        <f t="shared" si="19"/>
        <v>484.15744482645368</v>
      </c>
      <c r="T201" s="8">
        <f>S201/B201</f>
        <v>0.14846901098633969</v>
      </c>
      <c r="U201">
        <v>478</v>
      </c>
      <c r="V201">
        <f t="shared" si="20"/>
        <v>8714.8340068761663</v>
      </c>
      <c r="W201">
        <f t="shared" si="21"/>
        <v>8604</v>
      </c>
      <c r="X201">
        <f t="shared" si="22"/>
        <v>484.15744482645368</v>
      </c>
      <c r="Y201">
        <f t="shared" si="23"/>
        <v>234408.43138088053</v>
      </c>
    </row>
    <row r="202" spans="1:25" x14ac:dyDescent="0.35">
      <c r="A202" s="1">
        <v>41116</v>
      </c>
      <c r="B202">
        <v>3045</v>
      </c>
      <c r="C202" s="24">
        <v>28.9</v>
      </c>
      <c r="D202">
        <v>3594.2</v>
      </c>
      <c r="E202">
        <v>4973</v>
      </c>
      <c r="F202">
        <v>0</v>
      </c>
      <c r="G202">
        <v>3261</v>
      </c>
      <c r="H202">
        <v>0</v>
      </c>
      <c r="I202">
        <f>IF(AND(M202=0,F202=0,H202=0,J202=0,P202=0,K202=0),1,0)</f>
        <v>0</v>
      </c>
      <c r="J202">
        <v>0</v>
      </c>
      <c r="K202">
        <v>0</v>
      </c>
      <c r="L202">
        <v>3549.1666666666665</v>
      </c>
      <c r="M202">
        <v>0</v>
      </c>
      <c r="N202">
        <v>0.47490414778668527</v>
      </c>
      <c r="O202">
        <v>0</v>
      </c>
      <c r="P202">
        <v>1</v>
      </c>
      <c r="Q202">
        <f t="shared" si="18"/>
        <v>4354.4670726879085</v>
      </c>
      <c r="R202">
        <f>Q202-B202</f>
        <v>1309.4670726879085</v>
      </c>
      <c r="S202">
        <f t="shared" si="19"/>
        <v>1309.4670726879085</v>
      </c>
      <c r="T202" s="8">
        <f>S202/B202</f>
        <v>0.43003844751655451</v>
      </c>
      <c r="U202">
        <v>988</v>
      </c>
      <c r="V202">
        <f t="shared" si="20"/>
        <v>23570.407308382353</v>
      </c>
      <c r="W202">
        <f t="shared" si="21"/>
        <v>17784</v>
      </c>
      <c r="X202">
        <f t="shared" si="22"/>
        <v>1309.4670726879085</v>
      </c>
      <c r="Y202">
        <f t="shared" si="23"/>
        <v>1714704.0144538402</v>
      </c>
    </row>
    <row r="203" spans="1:25" x14ac:dyDescent="0.35">
      <c r="A203" s="1">
        <v>41117</v>
      </c>
      <c r="B203">
        <v>3783</v>
      </c>
      <c r="C203" s="24">
        <v>28.8</v>
      </c>
      <c r="D203">
        <v>3277.5</v>
      </c>
      <c r="E203">
        <v>4931</v>
      </c>
      <c r="F203">
        <v>0</v>
      </c>
      <c r="G203">
        <v>3045</v>
      </c>
      <c r="H203">
        <v>0</v>
      </c>
      <c r="I203">
        <f>IF(AND(M203=0,F203=0,H203=0,J203=0,P203=0,K203=0),1,0)</f>
        <v>0</v>
      </c>
      <c r="J203">
        <v>0</v>
      </c>
      <c r="K203">
        <v>1</v>
      </c>
      <c r="L203">
        <v>3021.3333333333335</v>
      </c>
      <c r="M203">
        <v>0</v>
      </c>
      <c r="N203">
        <v>0.58574416172882537</v>
      </c>
      <c r="O203">
        <v>0</v>
      </c>
      <c r="P203">
        <v>0</v>
      </c>
      <c r="Q203">
        <f t="shared" si="18"/>
        <v>4155.9567799995466</v>
      </c>
      <c r="R203">
        <f>Q203-B203</f>
        <v>372.9567799995466</v>
      </c>
      <c r="S203">
        <f t="shared" si="19"/>
        <v>372.9567799995466</v>
      </c>
      <c r="T203" s="8">
        <f>S203/B203</f>
        <v>9.8587570710956016E-2</v>
      </c>
      <c r="U203">
        <v>656</v>
      </c>
      <c r="V203">
        <f t="shared" si="20"/>
        <v>6713.2220399918388</v>
      </c>
      <c r="W203">
        <f t="shared" si="21"/>
        <v>11808</v>
      </c>
      <c r="X203">
        <f t="shared" si="22"/>
        <v>372.9567799995466</v>
      </c>
      <c r="Y203">
        <f t="shared" si="23"/>
        <v>139096.75974763019</v>
      </c>
    </row>
    <row r="204" spans="1:25" x14ac:dyDescent="0.35">
      <c r="A204" s="1">
        <v>41118</v>
      </c>
      <c r="B204">
        <v>3997</v>
      </c>
      <c r="C204" s="24">
        <v>28.8</v>
      </c>
      <c r="D204">
        <v>3495.1</v>
      </c>
      <c r="E204">
        <v>4628.5</v>
      </c>
      <c r="F204">
        <v>0</v>
      </c>
      <c r="G204">
        <v>3783</v>
      </c>
      <c r="H204">
        <v>1</v>
      </c>
      <c r="I204">
        <f>IF(AND(M204=0,F204=0,H204=0,J204=0,P204=0,K204=0),1,0)</f>
        <v>0</v>
      </c>
      <c r="J204">
        <v>0</v>
      </c>
      <c r="K204">
        <v>0</v>
      </c>
      <c r="L204">
        <v>3363</v>
      </c>
      <c r="M204">
        <v>0</v>
      </c>
      <c r="N204">
        <v>0.52486348321133958</v>
      </c>
      <c r="O204">
        <v>1</v>
      </c>
      <c r="P204">
        <v>0</v>
      </c>
      <c r="Q204">
        <f t="shared" si="18"/>
        <v>4851.906107723029</v>
      </c>
      <c r="R204">
        <f>Q204-B204</f>
        <v>854.90610772302898</v>
      </c>
      <c r="S204">
        <f t="shared" si="19"/>
        <v>854.90610772302898</v>
      </c>
      <c r="T204" s="8">
        <f>S204/B204</f>
        <v>0.21388694213736026</v>
      </c>
      <c r="U204">
        <v>1210</v>
      </c>
      <c r="V204">
        <f t="shared" si="20"/>
        <v>15388.309939014522</v>
      </c>
      <c r="W204">
        <f t="shared" si="21"/>
        <v>21780</v>
      </c>
      <c r="X204">
        <f t="shared" si="22"/>
        <v>854.90610772302898</v>
      </c>
      <c r="Y204">
        <f t="shared" si="23"/>
        <v>730864.45302213926</v>
      </c>
    </row>
    <row r="205" spans="1:25" x14ac:dyDescent="0.35">
      <c r="A205" s="1">
        <v>41119</v>
      </c>
      <c r="B205">
        <v>4547</v>
      </c>
      <c r="C205" s="24">
        <v>28.4</v>
      </c>
      <c r="D205">
        <v>3368.8</v>
      </c>
      <c r="E205">
        <v>2695</v>
      </c>
      <c r="F205">
        <v>0</v>
      </c>
      <c r="G205">
        <v>3997</v>
      </c>
      <c r="H205">
        <v>0</v>
      </c>
      <c r="I205">
        <f>IF(AND(M205=0,F205=0,H205=0,J205=0,P205=0,K205=0),1,0)</f>
        <v>1</v>
      </c>
      <c r="J205">
        <v>0</v>
      </c>
      <c r="K205">
        <v>0</v>
      </c>
      <c r="L205">
        <v>3608.3333333333335</v>
      </c>
      <c r="M205">
        <v>0</v>
      </c>
      <c r="N205">
        <v>0.5639014755431625</v>
      </c>
      <c r="O205">
        <v>1</v>
      </c>
      <c r="P205">
        <v>0</v>
      </c>
      <c r="Q205">
        <f t="shared" si="18"/>
        <v>4211.1918972559115</v>
      </c>
      <c r="R205">
        <f>Q205-B205</f>
        <v>-335.8081027440885</v>
      </c>
      <c r="S205">
        <f t="shared" si="19"/>
        <v>335.8081027440885</v>
      </c>
      <c r="T205" s="8">
        <f>S205/B205</f>
        <v>7.3852672694983176E-2</v>
      </c>
      <c r="U205">
        <v>663</v>
      </c>
      <c r="V205">
        <f t="shared" si="20"/>
        <v>24178.183397574372</v>
      </c>
      <c r="W205">
        <f t="shared" si="21"/>
        <v>11934</v>
      </c>
      <c r="X205">
        <f t="shared" si="22"/>
        <v>-671.616205488177</v>
      </c>
      <c r="Y205">
        <f t="shared" si="23"/>
        <v>451068.32747433719</v>
      </c>
    </row>
    <row r="206" spans="1:25" x14ac:dyDescent="0.35">
      <c r="A206" s="1">
        <v>41120</v>
      </c>
      <c r="B206">
        <v>3646</v>
      </c>
      <c r="C206" s="24">
        <v>27.9</v>
      </c>
      <c r="D206">
        <v>3726.6</v>
      </c>
      <c r="E206">
        <v>4628.5</v>
      </c>
      <c r="F206">
        <v>0</v>
      </c>
      <c r="G206">
        <v>4547</v>
      </c>
      <c r="H206">
        <v>0</v>
      </c>
      <c r="I206">
        <f>IF(AND(M206=0,F206=0,H206=0,J206=0,P206=0,K206=0),1,0)</f>
        <v>0</v>
      </c>
      <c r="J206">
        <v>1</v>
      </c>
      <c r="K206">
        <v>0</v>
      </c>
      <c r="L206">
        <v>4109</v>
      </c>
      <c r="M206">
        <v>0</v>
      </c>
      <c r="N206">
        <v>0.39531776461020102</v>
      </c>
      <c r="O206">
        <v>0</v>
      </c>
      <c r="P206">
        <v>0</v>
      </c>
      <c r="Q206">
        <f t="shared" si="18"/>
        <v>3935.3530667611926</v>
      </c>
      <c r="R206">
        <f>Q206-B206</f>
        <v>289.35306676119262</v>
      </c>
      <c r="S206">
        <f t="shared" si="19"/>
        <v>289.35306676119262</v>
      </c>
      <c r="T206" s="8">
        <f>S206/B206</f>
        <v>7.9361784630058316E-2</v>
      </c>
      <c r="U206">
        <v>944</v>
      </c>
      <c r="V206">
        <f t="shared" si="20"/>
        <v>5208.3552017014672</v>
      </c>
      <c r="W206">
        <f t="shared" si="21"/>
        <v>16992</v>
      </c>
      <c r="X206">
        <f t="shared" si="22"/>
        <v>289.35306676119262</v>
      </c>
      <c r="Y206">
        <f t="shared" si="23"/>
        <v>83725.197244107199</v>
      </c>
    </row>
    <row r="207" spans="1:25" x14ac:dyDescent="0.35">
      <c r="A207" s="1">
        <v>41121</v>
      </c>
      <c r="B207">
        <v>4104</v>
      </c>
      <c r="C207" s="24">
        <v>28.3</v>
      </c>
      <c r="D207">
        <v>3803.6</v>
      </c>
      <c r="E207">
        <v>2758</v>
      </c>
      <c r="F207">
        <v>0</v>
      </c>
      <c r="G207">
        <v>3646</v>
      </c>
      <c r="H207">
        <v>0</v>
      </c>
      <c r="I207">
        <f>IF(AND(M207=0,F207=0,H207=0,J207=0,P207=0,K207=0),1,0)</f>
        <v>0</v>
      </c>
      <c r="J207">
        <v>0</v>
      </c>
      <c r="K207">
        <v>0</v>
      </c>
      <c r="L207">
        <v>4063.3333333333335</v>
      </c>
      <c r="M207">
        <v>1</v>
      </c>
      <c r="N207">
        <v>0.55321250145230627</v>
      </c>
      <c r="O207">
        <v>0</v>
      </c>
      <c r="P207">
        <v>0</v>
      </c>
      <c r="Q207">
        <f t="shared" si="18"/>
        <v>4008.806461105311</v>
      </c>
      <c r="R207">
        <f>Q207-B207</f>
        <v>-95.193538894689027</v>
      </c>
      <c r="S207">
        <f t="shared" si="19"/>
        <v>95.193538894689027</v>
      </c>
      <c r="T207" s="8">
        <f>S207/B207</f>
        <v>2.3195306748218573E-2</v>
      </c>
      <c r="U207">
        <v>1034</v>
      </c>
      <c r="V207">
        <f t="shared" si="20"/>
        <v>6853.9348004176099</v>
      </c>
      <c r="W207">
        <f t="shared" si="21"/>
        <v>18612</v>
      </c>
      <c r="X207">
        <f t="shared" si="22"/>
        <v>-190.38707778937805</v>
      </c>
      <c r="Y207">
        <f t="shared" si="23"/>
        <v>36247.239389178692</v>
      </c>
    </row>
    <row r="208" spans="1:25" x14ac:dyDescent="0.35">
      <c r="A208" s="1">
        <v>41122</v>
      </c>
      <c r="B208">
        <v>3818</v>
      </c>
      <c r="C208" s="24">
        <v>28.5</v>
      </c>
      <c r="D208">
        <v>4015.4</v>
      </c>
      <c r="E208">
        <v>3261</v>
      </c>
      <c r="F208">
        <v>1</v>
      </c>
      <c r="G208">
        <v>4104</v>
      </c>
      <c r="H208">
        <v>0</v>
      </c>
      <c r="I208">
        <f>IF(AND(M208=0,F208=0,H208=0,J208=0,P208=0,K208=0),1,0)</f>
        <v>0</v>
      </c>
      <c r="J208">
        <v>0</v>
      </c>
      <c r="K208">
        <v>0</v>
      </c>
      <c r="L208">
        <v>4099</v>
      </c>
      <c r="M208">
        <v>0</v>
      </c>
      <c r="N208">
        <v>0.4667712327175555</v>
      </c>
      <c r="O208">
        <v>0</v>
      </c>
      <c r="P208">
        <v>0</v>
      </c>
      <c r="Q208">
        <f t="shared" si="18"/>
        <v>3912.0052571917004</v>
      </c>
      <c r="R208">
        <f>Q208-B208</f>
        <v>94.005257191700366</v>
      </c>
      <c r="S208">
        <f t="shared" si="19"/>
        <v>94.005257191700366</v>
      </c>
      <c r="T208" s="8">
        <f>S208/B208</f>
        <v>2.4621596959586267E-2</v>
      </c>
      <c r="U208">
        <v>1417</v>
      </c>
      <c r="V208">
        <f t="shared" si="20"/>
        <v>1692.0946294506066</v>
      </c>
      <c r="W208">
        <f t="shared" si="21"/>
        <v>25506</v>
      </c>
      <c r="X208">
        <f t="shared" si="22"/>
        <v>94.005257191700366</v>
      </c>
      <c r="Y208">
        <f t="shared" si="23"/>
        <v>8836.988379677734</v>
      </c>
    </row>
    <row r="209" spans="1:25" x14ac:dyDescent="0.35">
      <c r="A209" s="1">
        <v>41123</v>
      </c>
      <c r="B209">
        <v>3859</v>
      </c>
      <c r="C209" s="24">
        <v>28.4</v>
      </c>
      <c r="D209">
        <v>4022.4</v>
      </c>
      <c r="E209">
        <v>3045</v>
      </c>
      <c r="F209">
        <v>0</v>
      </c>
      <c r="G209">
        <v>3818</v>
      </c>
      <c r="H209">
        <v>0</v>
      </c>
      <c r="I209">
        <f>IF(AND(M209=0,F209=0,H209=0,J209=0,P209=0,K209=0),1,0)</f>
        <v>0</v>
      </c>
      <c r="J209">
        <v>0</v>
      </c>
      <c r="K209">
        <v>0</v>
      </c>
      <c r="L209">
        <v>3856</v>
      </c>
      <c r="M209">
        <v>0</v>
      </c>
      <c r="N209">
        <v>0.50476356454049032</v>
      </c>
      <c r="O209">
        <v>0</v>
      </c>
      <c r="P209">
        <v>1</v>
      </c>
      <c r="Q209">
        <f t="shared" si="18"/>
        <v>4217.9952983064168</v>
      </c>
      <c r="R209">
        <f>Q209-B209</f>
        <v>358.99529830641677</v>
      </c>
      <c r="S209">
        <f t="shared" si="19"/>
        <v>358.99529830641677</v>
      </c>
      <c r="T209" s="8">
        <f>S209/B209</f>
        <v>9.3028063826487886E-2</v>
      </c>
      <c r="U209">
        <v>1345</v>
      </c>
      <c r="V209">
        <f t="shared" si="20"/>
        <v>6461.9153695155019</v>
      </c>
      <c r="W209">
        <f t="shared" si="21"/>
        <v>24210</v>
      </c>
      <c r="X209">
        <f t="shared" si="22"/>
        <v>358.99529830641677</v>
      </c>
      <c r="Y209">
        <f t="shared" si="23"/>
        <v>128877.62420611316</v>
      </c>
    </row>
    <row r="210" spans="1:25" x14ac:dyDescent="0.35">
      <c r="A210" s="1">
        <v>41124</v>
      </c>
      <c r="B210">
        <v>4182</v>
      </c>
      <c r="C210" s="24">
        <v>27.9</v>
      </c>
      <c r="D210">
        <v>3994.8</v>
      </c>
      <c r="E210">
        <v>3783</v>
      </c>
      <c r="F210">
        <v>0</v>
      </c>
      <c r="G210">
        <v>3859</v>
      </c>
      <c r="H210">
        <v>0</v>
      </c>
      <c r="I210">
        <f>IF(AND(M210=0,F210=0,H210=0,J210=0,P210=0,K210=0),1,0)</f>
        <v>0</v>
      </c>
      <c r="J210">
        <v>0</v>
      </c>
      <c r="K210">
        <v>1</v>
      </c>
      <c r="L210">
        <v>3927</v>
      </c>
      <c r="M210">
        <v>0</v>
      </c>
      <c r="N210">
        <v>0.53752759381898452</v>
      </c>
      <c r="O210">
        <v>0</v>
      </c>
      <c r="P210">
        <v>0</v>
      </c>
      <c r="Q210">
        <f t="shared" si="18"/>
        <v>4405.8937190720899</v>
      </c>
      <c r="R210">
        <f>Q210-B210</f>
        <v>223.89371907208988</v>
      </c>
      <c r="S210">
        <f t="shared" si="19"/>
        <v>223.89371907208988</v>
      </c>
      <c r="T210" s="8">
        <f>S210/B210</f>
        <v>5.3537474670514076E-2</v>
      </c>
      <c r="U210">
        <v>1129</v>
      </c>
      <c r="V210">
        <f t="shared" si="20"/>
        <v>4030.0869432976178</v>
      </c>
      <c r="W210">
        <f t="shared" si="21"/>
        <v>20322</v>
      </c>
      <c r="X210">
        <f t="shared" si="22"/>
        <v>223.89371907208988</v>
      </c>
      <c r="Y210">
        <f t="shared" si="23"/>
        <v>50128.397439931905</v>
      </c>
    </row>
    <row r="211" spans="1:25" x14ac:dyDescent="0.35">
      <c r="A211" s="1">
        <v>41125</v>
      </c>
      <c r="B211">
        <v>5052</v>
      </c>
      <c r="C211" s="24">
        <v>27.7</v>
      </c>
      <c r="D211">
        <v>3921.8</v>
      </c>
      <c r="E211">
        <v>3997</v>
      </c>
      <c r="F211">
        <v>0</v>
      </c>
      <c r="G211">
        <v>4182</v>
      </c>
      <c r="H211">
        <v>1</v>
      </c>
      <c r="I211">
        <f>IF(AND(M211=0,F211=0,H211=0,J211=0,P211=0,K211=0),1,0)</f>
        <v>0</v>
      </c>
      <c r="J211">
        <v>0</v>
      </c>
      <c r="K211">
        <v>0</v>
      </c>
      <c r="L211">
        <v>3953</v>
      </c>
      <c r="M211">
        <v>0</v>
      </c>
      <c r="N211">
        <v>0.60108051585918443</v>
      </c>
      <c r="O211">
        <v>1</v>
      </c>
      <c r="P211">
        <v>0</v>
      </c>
      <c r="Q211">
        <f t="shared" si="18"/>
        <v>4984.4762289507198</v>
      </c>
      <c r="R211">
        <f>Q211-B211</f>
        <v>-67.523771049280185</v>
      </c>
      <c r="S211">
        <f t="shared" si="19"/>
        <v>67.523771049280185</v>
      </c>
      <c r="T211" s="8">
        <f>S211/B211</f>
        <v>1.3365750405637408E-2</v>
      </c>
      <c r="U211">
        <v>346</v>
      </c>
      <c r="V211">
        <f t="shared" si="20"/>
        <v>4861.7115155481733</v>
      </c>
      <c r="W211">
        <f t="shared" si="21"/>
        <v>6228</v>
      </c>
      <c r="X211">
        <f t="shared" si="22"/>
        <v>-135.04754209856037</v>
      </c>
      <c r="Y211">
        <f t="shared" si="23"/>
        <v>18237.838626862434</v>
      </c>
    </row>
    <row r="212" spans="1:25" x14ac:dyDescent="0.35">
      <c r="A212" s="1">
        <v>41126</v>
      </c>
      <c r="B212">
        <v>4950</v>
      </c>
      <c r="C212" s="24">
        <v>29.3</v>
      </c>
      <c r="D212">
        <v>4203</v>
      </c>
      <c r="E212">
        <v>4547</v>
      </c>
      <c r="F212">
        <v>0</v>
      </c>
      <c r="G212">
        <v>5052</v>
      </c>
      <c r="H212">
        <v>0</v>
      </c>
      <c r="I212">
        <f>IF(AND(M212=0,F212=0,H212=0,J212=0,P212=0,K212=0),1,0)</f>
        <v>1</v>
      </c>
      <c r="J212">
        <v>0</v>
      </c>
      <c r="K212">
        <v>0</v>
      </c>
      <c r="L212">
        <v>4364.333333333333</v>
      </c>
      <c r="M212">
        <v>0</v>
      </c>
      <c r="N212">
        <v>0.48814918089926806</v>
      </c>
      <c r="O212">
        <v>1</v>
      </c>
      <c r="P212">
        <v>0</v>
      </c>
      <c r="Q212">
        <f t="shared" si="18"/>
        <v>5333.1643640502753</v>
      </c>
      <c r="R212">
        <f>Q212-B212</f>
        <v>383.16436405027525</v>
      </c>
      <c r="S212">
        <f t="shared" si="19"/>
        <v>383.16436405027525</v>
      </c>
      <c r="T212" s="8">
        <f>S212/B212</f>
        <v>7.7406942232378845E-2</v>
      </c>
      <c r="U212">
        <v>782</v>
      </c>
      <c r="V212">
        <f t="shared" si="20"/>
        <v>6896.9585529049546</v>
      </c>
      <c r="W212">
        <f t="shared" si="21"/>
        <v>14076</v>
      </c>
      <c r="X212">
        <f t="shared" si="22"/>
        <v>383.16436405027525</v>
      </c>
      <c r="Y212">
        <f t="shared" si="23"/>
        <v>146814.92987805186</v>
      </c>
    </row>
    <row r="213" spans="1:25" x14ac:dyDescent="0.35">
      <c r="A213" s="1">
        <v>41127</v>
      </c>
      <c r="B213">
        <v>3960</v>
      </c>
      <c r="C213" s="24">
        <v>29.6</v>
      </c>
      <c r="D213">
        <v>4372.2</v>
      </c>
      <c r="E213">
        <v>3646</v>
      </c>
      <c r="F213">
        <v>0</v>
      </c>
      <c r="G213">
        <v>4950</v>
      </c>
      <c r="H213">
        <v>0</v>
      </c>
      <c r="I213">
        <f>IF(AND(M213=0,F213=0,H213=0,J213=0,P213=0,K213=0),1,0)</f>
        <v>0</v>
      </c>
      <c r="J213">
        <v>1</v>
      </c>
      <c r="K213">
        <v>0</v>
      </c>
      <c r="L213">
        <v>4728</v>
      </c>
      <c r="M213">
        <v>0</v>
      </c>
      <c r="N213">
        <v>0.38497734402230743</v>
      </c>
      <c r="O213">
        <v>0</v>
      </c>
      <c r="P213">
        <v>0</v>
      </c>
      <c r="Q213">
        <f t="shared" si="18"/>
        <v>4061.0756133545551</v>
      </c>
      <c r="R213">
        <f>Q213-B213</f>
        <v>101.07561335455512</v>
      </c>
      <c r="S213">
        <f t="shared" si="19"/>
        <v>101.07561335455512</v>
      </c>
      <c r="T213" s="8">
        <f>S213/B213</f>
        <v>2.5524144786503819E-2</v>
      </c>
      <c r="U213">
        <v>974</v>
      </c>
      <c r="V213">
        <f t="shared" si="20"/>
        <v>1819.3610403819921</v>
      </c>
      <c r="W213">
        <f t="shared" si="21"/>
        <v>17532</v>
      </c>
      <c r="X213">
        <f t="shared" si="22"/>
        <v>101.07561335455512</v>
      </c>
      <c r="Y213">
        <f t="shared" si="23"/>
        <v>10216.279614999521</v>
      </c>
    </row>
    <row r="214" spans="1:25" x14ac:dyDescent="0.35">
      <c r="A214" s="1">
        <v>41128</v>
      </c>
      <c r="B214">
        <v>3968</v>
      </c>
      <c r="C214" s="24">
        <v>29.3</v>
      </c>
      <c r="D214">
        <v>4400.6000000000004</v>
      </c>
      <c r="E214">
        <v>4104</v>
      </c>
      <c r="F214">
        <v>0</v>
      </c>
      <c r="G214">
        <v>3960</v>
      </c>
      <c r="H214">
        <v>0</v>
      </c>
      <c r="I214">
        <f>IF(AND(M214=0,F214=0,H214=0,J214=0,P214=0,K214=0),1,0)</f>
        <v>0</v>
      </c>
      <c r="J214">
        <v>0</v>
      </c>
      <c r="K214">
        <v>0</v>
      </c>
      <c r="L214">
        <v>4654</v>
      </c>
      <c r="M214">
        <v>1</v>
      </c>
      <c r="N214">
        <v>0.5009294760079005</v>
      </c>
      <c r="O214">
        <v>0</v>
      </c>
      <c r="P214">
        <v>0</v>
      </c>
      <c r="Q214">
        <f t="shared" si="18"/>
        <v>4667.2020567419286</v>
      </c>
      <c r="R214">
        <f>Q214-B214</f>
        <v>699.20205674192857</v>
      </c>
      <c r="S214">
        <f t="shared" si="19"/>
        <v>699.20205674192857</v>
      </c>
      <c r="T214" s="8">
        <f>S214/B214</f>
        <v>0.1762101957514941</v>
      </c>
      <c r="U214">
        <v>1453</v>
      </c>
      <c r="V214">
        <f t="shared" si="20"/>
        <v>12585.637021354714</v>
      </c>
      <c r="W214">
        <f t="shared" si="21"/>
        <v>26154</v>
      </c>
      <c r="X214">
        <f t="shared" si="22"/>
        <v>699.20205674192857</v>
      </c>
      <c r="Y214">
        <f t="shared" si="23"/>
        <v>488883.51615214313</v>
      </c>
    </row>
    <row r="215" spans="1:25" x14ac:dyDescent="0.35">
      <c r="A215" s="1">
        <v>41129</v>
      </c>
      <c r="B215">
        <v>4133</v>
      </c>
      <c r="C215" s="24">
        <v>29.1</v>
      </c>
      <c r="D215">
        <v>4422.3999999999996</v>
      </c>
      <c r="E215">
        <v>3818</v>
      </c>
      <c r="F215">
        <v>1</v>
      </c>
      <c r="G215">
        <v>3968</v>
      </c>
      <c r="H215">
        <v>0</v>
      </c>
      <c r="I215">
        <f>IF(AND(M215=0,F215=0,H215=0,J215=0,P215=0,K215=0),1,0)</f>
        <v>0</v>
      </c>
      <c r="J215">
        <v>0</v>
      </c>
      <c r="K215">
        <v>0</v>
      </c>
      <c r="L215">
        <v>4292.666666666667</v>
      </c>
      <c r="M215">
        <v>0</v>
      </c>
      <c r="N215">
        <v>0.51917044266294876</v>
      </c>
      <c r="O215">
        <v>0</v>
      </c>
      <c r="P215">
        <v>0</v>
      </c>
      <c r="Q215">
        <f t="shared" si="18"/>
        <v>4152.1410945218486</v>
      </c>
      <c r="R215">
        <f>Q215-B215</f>
        <v>19.141094521848572</v>
      </c>
      <c r="S215">
        <f t="shared" si="19"/>
        <v>19.141094521848572</v>
      </c>
      <c r="T215" s="8">
        <f>S215/B215</f>
        <v>4.6312834555646198E-3</v>
      </c>
      <c r="U215">
        <v>1286</v>
      </c>
      <c r="V215">
        <f t="shared" si="20"/>
        <v>344.5397013932743</v>
      </c>
      <c r="W215">
        <f t="shared" si="21"/>
        <v>23148</v>
      </c>
      <c r="X215">
        <f t="shared" si="22"/>
        <v>19.141094521848572</v>
      </c>
      <c r="Y215">
        <f t="shared" si="23"/>
        <v>366.38149949434143</v>
      </c>
    </row>
    <row r="216" spans="1:25" x14ac:dyDescent="0.35">
      <c r="A216" s="1">
        <v>41130</v>
      </c>
      <c r="B216">
        <v>4408</v>
      </c>
      <c r="C216" s="24">
        <v>28.7</v>
      </c>
      <c r="D216">
        <v>4412.6000000000004</v>
      </c>
      <c r="E216">
        <v>3859</v>
      </c>
      <c r="F216">
        <v>0</v>
      </c>
      <c r="G216">
        <v>4133</v>
      </c>
      <c r="H216">
        <v>0</v>
      </c>
      <c r="I216">
        <f>IF(AND(M216=0,F216=0,H216=0,J216=0,P216=0,K216=0),1,0)</f>
        <v>0</v>
      </c>
      <c r="J216">
        <v>0</v>
      </c>
      <c r="K216">
        <v>0</v>
      </c>
      <c r="L216">
        <v>4020.3333333333335</v>
      </c>
      <c r="M216">
        <v>0</v>
      </c>
      <c r="N216">
        <v>0.53195073777158131</v>
      </c>
      <c r="O216">
        <v>0</v>
      </c>
      <c r="P216">
        <v>1</v>
      </c>
      <c r="Q216">
        <f t="shared" si="18"/>
        <v>4669.190162918916</v>
      </c>
      <c r="R216">
        <f>Q216-B216</f>
        <v>261.19016291891603</v>
      </c>
      <c r="S216">
        <f t="shared" si="19"/>
        <v>261.19016291891603</v>
      </c>
      <c r="T216" s="8">
        <f>S216/B216</f>
        <v>5.9253666723892019E-2</v>
      </c>
      <c r="U216">
        <v>1232</v>
      </c>
      <c r="V216">
        <f t="shared" si="20"/>
        <v>4701.4229325404885</v>
      </c>
      <c r="W216">
        <f t="shared" si="21"/>
        <v>22176</v>
      </c>
      <c r="X216">
        <f t="shared" si="22"/>
        <v>261.19016291891603</v>
      </c>
      <c r="Y216">
        <f t="shared" si="23"/>
        <v>68220.301205609896</v>
      </c>
    </row>
    <row r="217" spans="1:25" x14ac:dyDescent="0.35">
      <c r="A217" s="1">
        <v>41131</v>
      </c>
      <c r="B217">
        <v>5050</v>
      </c>
      <c r="C217" s="24">
        <v>28.2</v>
      </c>
      <c r="D217">
        <v>4283.8</v>
      </c>
      <c r="E217">
        <v>4182</v>
      </c>
      <c r="F217">
        <v>0</v>
      </c>
      <c r="G217">
        <v>4408</v>
      </c>
      <c r="H217">
        <v>0</v>
      </c>
      <c r="I217">
        <f>IF(AND(M217=0,F217=0,H217=0,J217=0,P217=0,K217=0),1,0)</f>
        <v>0</v>
      </c>
      <c r="J217">
        <v>0</v>
      </c>
      <c r="K217">
        <v>1</v>
      </c>
      <c r="L217">
        <v>4169.666666666667</v>
      </c>
      <c r="M217">
        <v>0</v>
      </c>
      <c r="N217">
        <v>0.57459044963401884</v>
      </c>
      <c r="O217">
        <v>0</v>
      </c>
      <c r="P217">
        <v>0</v>
      </c>
      <c r="Q217">
        <f t="shared" si="18"/>
        <v>4796.3932205426581</v>
      </c>
      <c r="R217">
        <f>Q217-B217</f>
        <v>-253.60677945734187</v>
      </c>
      <c r="S217">
        <f t="shared" si="19"/>
        <v>253.60677945734187</v>
      </c>
      <c r="T217" s="8">
        <f>S217/B217</f>
        <v>5.0219164248978591E-2</v>
      </c>
      <c r="U217">
        <v>1233</v>
      </c>
      <c r="V217">
        <f t="shared" si="20"/>
        <v>18259.688120928615</v>
      </c>
      <c r="W217">
        <f t="shared" si="21"/>
        <v>22194</v>
      </c>
      <c r="X217">
        <f t="shared" si="22"/>
        <v>-507.21355891468374</v>
      </c>
      <c r="Y217">
        <f t="shared" si="23"/>
        <v>257265.59434689936</v>
      </c>
    </row>
    <row r="218" spans="1:25" x14ac:dyDescent="0.35">
      <c r="A218" s="1">
        <v>41132</v>
      </c>
      <c r="B218">
        <v>5490</v>
      </c>
      <c r="C218" s="24">
        <v>28.8</v>
      </c>
      <c r="D218">
        <v>4303.8</v>
      </c>
      <c r="E218">
        <v>5052</v>
      </c>
      <c r="F218">
        <v>0</v>
      </c>
      <c r="G218">
        <v>5050</v>
      </c>
      <c r="H218">
        <v>1</v>
      </c>
      <c r="I218">
        <f>IF(AND(M218=0,F218=0,H218=0,J218=0,P218=0,K218=0),1,0)</f>
        <v>0</v>
      </c>
      <c r="J218">
        <v>0</v>
      </c>
      <c r="K218">
        <v>0</v>
      </c>
      <c r="L218">
        <v>4530.333333333333</v>
      </c>
      <c r="M218">
        <v>0</v>
      </c>
      <c r="N218">
        <v>0.55112118043453007</v>
      </c>
      <c r="O218">
        <v>1</v>
      </c>
      <c r="P218">
        <v>0</v>
      </c>
      <c r="Q218">
        <f t="shared" si="18"/>
        <v>5680.4770181474996</v>
      </c>
      <c r="R218">
        <f>Q218-B218</f>
        <v>190.47701814749962</v>
      </c>
      <c r="S218">
        <f t="shared" si="19"/>
        <v>190.47701814749962</v>
      </c>
      <c r="T218" s="8">
        <f>S218/B218</f>
        <v>3.4695267422131075E-2</v>
      </c>
      <c r="U218">
        <v>1154</v>
      </c>
      <c r="V218">
        <f t="shared" si="20"/>
        <v>3428.5863266549932</v>
      </c>
      <c r="W218">
        <f t="shared" si="21"/>
        <v>20772</v>
      </c>
      <c r="X218">
        <f t="shared" si="22"/>
        <v>190.47701814749962</v>
      </c>
      <c r="Y218">
        <f t="shared" si="23"/>
        <v>36281.494442362899</v>
      </c>
    </row>
    <row r="219" spans="1:25" x14ac:dyDescent="0.35">
      <c r="A219" s="1">
        <v>41133</v>
      </c>
      <c r="B219">
        <v>5736</v>
      </c>
      <c r="C219" s="24">
        <v>29.3</v>
      </c>
      <c r="D219">
        <v>4609.8</v>
      </c>
      <c r="E219">
        <v>4950</v>
      </c>
      <c r="F219">
        <v>0</v>
      </c>
      <c r="G219">
        <v>5490</v>
      </c>
      <c r="H219">
        <v>0</v>
      </c>
      <c r="I219">
        <f>IF(AND(M219=0,F219=0,H219=0,J219=0,P219=0,K219=0),1,0)</f>
        <v>1</v>
      </c>
      <c r="J219">
        <v>0</v>
      </c>
      <c r="K219">
        <v>0</v>
      </c>
      <c r="L219">
        <v>4982.666666666667</v>
      </c>
      <c r="M219">
        <v>0</v>
      </c>
      <c r="N219">
        <v>0.52858138724294179</v>
      </c>
      <c r="O219">
        <v>1</v>
      </c>
      <c r="P219">
        <v>0</v>
      </c>
      <c r="Q219">
        <f t="shared" si="18"/>
        <v>5729.659812857617</v>
      </c>
      <c r="R219">
        <f>Q219-B219</f>
        <v>-6.3401871423830016</v>
      </c>
      <c r="S219">
        <f t="shared" si="19"/>
        <v>6.3401871423830016</v>
      </c>
      <c r="T219" s="8">
        <f>S219/B219</f>
        <v>1.1053324864684453E-3</v>
      </c>
      <c r="U219">
        <v>1053</v>
      </c>
      <c r="V219">
        <f t="shared" si="20"/>
        <v>456.49347425157612</v>
      </c>
      <c r="W219">
        <f t="shared" si="21"/>
        <v>18954</v>
      </c>
      <c r="X219">
        <f t="shared" si="22"/>
        <v>-12.680374284766003</v>
      </c>
      <c r="Y219">
        <f t="shared" si="23"/>
        <v>160.79189200175492</v>
      </c>
    </row>
    <row r="220" spans="1:25" x14ac:dyDescent="0.35">
      <c r="A220" s="1">
        <v>41134</v>
      </c>
      <c r="B220">
        <v>5580</v>
      </c>
      <c r="C220" s="24">
        <v>29.2</v>
      </c>
      <c r="D220">
        <v>4963.3999999999996</v>
      </c>
      <c r="E220">
        <v>3960</v>
      </c>
      <c r="F220">
        <v>0</v>
      </c>
      <c r="G220">
        <v>5736</v>
      </c>
      <c r="H220">
        <v>0</v>
      </c>
      <c r="I220">
        <f>IF(AND(M220=0,F220=0,H220=0,J220=0,P220=0,K220=0),1,0)</f>
        <v>0</v>
      </c>
      <c r="J220">
        <v>1</v>
      </c>
      <c r="K220">
        <v>0</v>
      </c>
      <c r="L220">
        <v>5425.333333333333</v>
      </c>
      <c r="M220">
        <v>0</v>
      </c>
      <c r="N220">
        <v>0.48187521784593934</v>
      </c>
      <c r="O220">
        <v>0</v>
      </c>
      <c r="P220">
        <v>0</v>
      </c>
      <c r="Q220">
        <f t="shared" si="18"/>
        <v>4620.2997597887961</v>
      </c>
      <c r="R220">
        <f>Q220-B220</f>
        <v>-959.70024021120389</v>
      </c>
      <c r="S220">
        <f t="shared" si="19"/>
        <v>959.70024021120389</v>
      </c>
      <c r="T220" s="8">
        <f>S220/B220</f>
        <v>0.17198929036043081</v>
      </c>
      <c r="U220">
        <v>374</v>
      </c>
      <c r="V220">
        <f t="shared" si="20"/>
        <v>69098.417295206687</v>
      </c>
      <c r="W220">
        <f t="shared" si="21"/>
        <v>6732</v>
      </c>
      <c r="X220">
        <f t="shared" si="22"/>
        <v>-1919.4004804224078</v>
      </c>
      <c r="Y220">
        <f t="shared" si="23"/>
        <v>3684098.2042457699</v>
      </c>
    </row>
    <row r="221" spans="1:25" x14ac:dyDescent="0.35">
      <c r="A221" s="1">
        <v>41135</v>
      </c>
      <c r="B221">
        <v>5663</v>
      </c>
      <c r="C221" s="24">
        <v>28.3</v>
      </c>
      <c r="D221">
        <v>5252.8</v>
      </c>
      <c r="E221">
        <v>3968</v>
      </c>
      <c r="F221">
        <v>0</v>
      </c>
      <c r="G221">
        <v>5580</v>
      </c>
      <c r="H221">
        <v>0</v>
      </c>
      <c r="I221">
        <f>IF(AND(M221=0,F221=0,H221=0,J221=0,P221=0,K221=0),1,0)</f>
        <v>0</v>
      </c>
      <c r="J221">
        <v>0</v>
      </c>
      <c r="K221">
        <v>0</v>
      </c>
      <c r="L221">
        <v>5602</v>
      </c>
      <c r="M221">
        <v>1</v>
      </c>
      <c r="N221">
        <v>0.50964331358196813</v>
      </c>
      <c r="O221">
        <v>0</v>
      </c>
      <c r="P221">
        <v>0</v>
      </c>
      <c r="Q221">
        <f t="shared" si="18"/>
        <v>5491.8629697265578</v>
      </c>
      <c r="R221">
        <f>Q221-B221</f>
        <v>-171.13703027344218</v>
      </c>
      <c r="S221">
        <f t="shared" si="19"/>
        <v>171.13703027344218</v>
      </c>
      <c r="T221" s="8">
        <f>S221/B221</f>
        <v>3.02202066525591E-2</v>
      </c>
      <c r="U221">
        <v>806</v>
      </c>
      <c r="V221">
        <f t="shared" si="20"/>
        <v>12321.866179687837</v>
      </c>
      <c r="W221">
        <f t="shared" si="21"/>
        <v>14508</v>
      </c>
      <c r="X221">
        <f t="shared" si="22"/>
        <v>-342.27406054688436</v>
      </c>
      <c r="Y221">
        <f t="shared" si="23"/>
        <v>117151.53252325226</v>
      </c>
    </row>
    <row r="222" spans="1:25" x14ac:dyDescent="0.35">
      <c r="A222" s="1">
        <v>41136</v>
      </c>
      <c r="B222">
        <v>3655</v>
      </c>
      <c r="C222" s="25">
        <v>28.8</v>
      </c>
      <c r="D222">
        <v>5503.8</v>
      </c>
      <c r="E222">
        <v>4133</v>
      </c>
      <c r="F222">
        <v>1</v>
      </c>
      <c r="G222">
        <v>5663</v>
      </c>
      <c r="H222">
        <v>0</v>
      </c>
      <c r="I222">
        <f>IF(AND(M222=0,F222=0,H222=0,J222=0,P222=0,K222=0),1,0)</f>
        <v>0</v>
      </c>
      <c r="J222">
        <v>0</v>
      </c>
      <c r="K222">
        <v>0</v>
      </c>
      <c r="L222">
        <v>5659.666666666667</v>
      </c>
      <c r="M222">
        <v>0</v>
      </c>
      <c r="N222">
        <v>0.26670152201696296</v>
      </c>
      <c r="O222">
        <v>0</v>
      </c>
      <c r="P222">
        <v>0</v>
      </c>
      <c r="Q222">
        <f t="shared" si="18"/>
        <v>5197.7197361164826</v>
      </c>
      <c r="R222">
        <f>Q222-B222</f>
        <v>1542.7197361164826</v>
      </c>
      <c r="S222">
        <f t="shared" si="19"/>
        <v>1542.7197361164826</v>
      </c>
      <c r="T222" s="8">
        <f>S222/B222</f>
        <v>0.42208474312352467</v>
      </c>
      <c r="U222">
        <v>2392</v>
      </c>
      <c r="V222">
        <f t="shared" si="20"/>
        <v>27768.955250096689</v>
      </c>
      <c r="W222">
        <f t="shared" si="21"/>
        <v>43056</v>
      </c>
      <c r="X222">
        <f t="shared" si="22"/>
        <v>1542.7197361164826</v>
      </c>
      <c r="Y222">
        <f t="shared" si="23"/>
        <v>2379984.1842033099</v>
      </c>
    </row>
    <row r="223" spans="1:25" x14ac:dyDescent="0.35">
      <c r="A223" s="1">
        <v>41137</v>
      </c>
      <c r="B223">
        <v>6616</v>
      </c>
      <c r="C223" s="25">
        <v>28.4</v>
      </c>
      <c r="D223">
        <v>5224.8</v>
      </c>
      <c r="E223">
        <v>4408</v>
      </c>
      <c r="F223">
        <v>0</v>
      </c>
      <c r="G223">
        <v>3655</v>
      </c>
      <c r="H223">
        <v>0</v>
      </c>
      <c r="I223">
        <f>IF(AND(M223=0,F223=0,H223=0,J223=0,P223=0,K223=0),1,0)</f>
        <v>0</v>
      </c>
      <c r="J223">
        <v>0</v>
      </c>
      <c r="K223">
        <v>0</v>
      </c>
      <c r="L223">
        <v>4966</v>
      </c>
      <c r="M223">
        <v>0</v>
      </c>
      <c r="N223">
        <v>0.8440223074241896</v>
      </c>
      <c r="O223">
        <v>0</v>
      </c>
      <c r="P223">
        <v>1</v>
      </c>
      <c r="Q223">
        <f t="shared" si="18"/>
        <v>4938.0380366435093</v>
      </c>
      <c r="R223">
        <f>Q223-B223</f>
        <v>-1677.9619633564907</v>
      </c>
      <c r="S223">
        <f t="shared" si="19"/>
        <v>1677.9619633564907</v>
      </c>
      <c r="T223" s="8">
        <f>S223/B223</f>
        <v>0.25362182033804276</v>
      </c>
      <c r="U223">
        <v>1441</v>
      </c>
      <c r="V223">
        <f t="shared" si="20"/>
        <v>120813.26136166733</v>
      </c>
      <c r="W223">
        <f t="shared" si="21"/>
        <v>25938</v>
      </c>
      <c r="X223">
        <f t="shared" si="22"/>
        <v>-3355.9239267129815</v>
      </c>
      <c r="Y223">
        <f t="shared" si="23"/>
        <v>11262225.401884677</v>
      </c>
    </row>
    <row r="224" spans="1:25" x14ac:dyDescent="0.35">
      <c r="A224" s="1">
        <v>41138</v>
      </c>
      <c r="B224">
        <v>6646</v>
      </c>
      <c r="C224" s="24">
        <v>28.8</v>
      </c>
      <c r="D224">
        <v>5450</v>
      </c>
      <c r="E224">
        <v>5050</v>
      </c>
      <c r="F224">
        <v>0</v>
      </c>
      <c r="G224">
        <v>6616</v>
      </c>
      <c r="H224">
        <v>0</v>
      </c>
      <c r="I224">
        <f>IF(AND(M224=0,F224=0,H224=0,J224=0,P224=0,K224=0),1,0)</f>
        <v>0</v>
      </c>
      <c r="J224">
        <v>0</v>
      </c>
      <c r="K224">
        <v>1</v>
      </c>
      <c r="L224">
        <v>5311.333333333333</v>
      </c>
      <c r="M224">
        <v>0</v>
      </c>
      <c r="N224">
        <v>0.50348553502962701</v>
      </c>
      <c r="O224">
        <v>0</v>
      </c>
      <c r="P224">
        <v>0</v>
      </c>
      <c r="Q224">
        <f t="shared" si="18"/>
        <v>6184.671466767435</v>
      </c>
      <c r="R224">
        <f>Q224-B224</f>
        <v>-461.32853323256495</v>
      </c>
      <c r="S224">
        <f t="shared" si="19"/>
        <v>461.32853323256495</v>
      </c>
      <c r="T224" s="8">
        <f>S224/B224</f>
        <v>6.941446482584486E-2</v>
      </c>
      <c r="U224">
        <v>564</v>
      </c>
      <c r="V224">
        <f t="shared" si="20"/>
        <v>33215.654392744676</v>
      </c>
      <c r="W224">
        <f t="shared" si="21"/>
        <v>10152</v>
      </c>
      <c r="X224">
        <f t="shared" si="22"/>
        <v>-922.6570664651299</v>
      </c>
      <c r="Y224">
        <f t="shared" si="23"/>
        <v>851296.06229803909</v>
      </c>
    </row>
    <row r="225" spans="1:25" x14ac:dyDescent="0.35">
      <c r="A225" s="1">
        <v>41139</v>
      </c>
      <c r="B225">
        <v>7997</v>
      </c>
      <c r="C225" s="24">
        <v>28.4</v>
      </c>
      <c r="D225">
        <v>5632</v>
      </c>
      <c r="E225">
        <v>5490</v>
      </c>
      <c r="F225">
        <v>0</v>
      </c>
      <c r="G225">
        <v>6646</v>
      </c>
      <c r="H225">
        <v>1</v>
      </c>
      <c r="I225">
        <f>IF(AND(M225=0,F225=0,H225=0,J225=0,P225=0,K225=0),1,0)</f>
        <v>0</v>
      </c>
      <c r="J225">
        <v>0</v>
      </c>
      <c r="K225">
        <v>0</v>
      </c>
      <c r="L225">
        <v>5639</v>
      </c>
      <c r="M225">
        <v>0</v>
      </c>
      <c r="N225">
        <v>0.6569652608342047</v>
      </c>
      <c r="O225">
        <v>1</v>
      </c>
      <c r="P225">
        <v>0</v>
      </c>
      <c r="Q225">
        <f t="shared" si="18"/>
        <v>6812.5218339427647</v>
      </c>
      <c r="R225">
        <f>Q225-B225</f>
        <v>-1184.4781660572353</v>
      </c>
      <c r="S225">
        <f t="shared" si="19"/>
        <v>1184.4781660572353</v>
      </c>
      <c r="T225" s="8">
        <f>S225/B225</f>
        <v>0.14811531399990438</v>
      </c>
      <c r="U225">
        <v>302</v>
      </c>
      <c r="V225">
        <f t="shared" si="20"/>
        <v>85282.427956120941</v>
      </c>
      <c r="W225">
        <f t="shared" si="21"/>
        <v>5436</v>
      </c>
      <c r="X225">
        <f t="shared" si="22"/>
        <v>-2368.9563321144706</v>
      </c>
      <c r="Y225">
        <f t="shared" si="23"/>
        <v>5611954.103465246</v>
      </c>
    </row>
    <row r="226" spans="1:25" x14ac:dyDescent="0.35">
      <c r="A226" s="1">
        <v>41140</v>
      </c>
      <c r="B226">
        <v>4628.5</v>
      </c>
      <c r="C226" s="26">
        <v>29</v>
      </c>
      <c r="D226">
        <v>6115.4</v>
      </c>
      <c r="E226">
        <v>5736</v>
      </c>
      <c r="F226">
        <v>0</v>
      </c>
      <c r="G226">
        <v>7997</v>
      </c>
      <c r="H226">
        <v>0</v>
      </c>
      <c r="I226">
        <f>IF(AND(M226=0,F226=0,H226=0,J226=0,P226=0,K226=0),1,0)</f>
        <v>1</v>
      </c>
      <c r="J226">
        <v>0</v>
      </c>
      <c r="K226">
        <v>0</v>
      </c>
      <c r="L226">
        <v>7086.333333333333</v>
      </c>
      <c r="M226">
        <v>0</v>
      </c>
      <c r="N226">
        <v>0.10863250842337632</v>
      </c>
      <c r="O226">
        <v>1</v>
      </c>
      <c r="P226">
        <v>0</v>
      </c>
      <c r="Q226">
        <f t="shared" si="18"/>
        <v>7321.9301821083081</v>
      </c>
      <c r="R226">
        <f>Q226-B226</f>
        <v>2693.4301821083081</v>
      </c>
      <c r="S226">
        <f t="shared" si="19"/>
        <v>2693.4301821083081</v>
      </c>
      <c r="T226" s="8">
        <f>S226/B226</f>
        <v>0.58192290852507467</v>
      </c>
      <c r="U226">
        <v>3550</v>
      </c>
      <c r="V226">
        <f t="shared" si="20"/>
        <v>48481.743277949543</v>
      </c>
      <c r="W226">
        <f t="shared" si="21"/>
        <v>63900</v>
      </c>
      <c r="X226">
        <f t="shared" si="22"/>
        <v>2693.4301821083081</v>
      </c>
      <c r="Y226">
        <f t="shared" si="23"/>
        <v>7254566.1458919942</v>
      </c>
    </row>
    <row r="227" spans="1:25" x14ac:dyDescent="0.35">
      <c r="A227" s="1">
        <v>41141</v>
      </c>
      <c r="B227">
        <v>4628.5</v>
      </c>
      <c r="C227" s="24">
        <v>29.6</v>
      </c>
      <c r="D227">
        <v>5908.5</v>
      </c>
      <c r="E227">
        <v>5580</v>
      </c>
      <c r="F227">
        <v>0</v>
      </c>
      <c r="G227">
        <v>4628.5</v>
      </c>
      <c r="H227">
        <v>0</v>
      </c>
      <c r="I227">
        <f>IF(AND(M227=0,F227=0,H227=0,J227=0,P227=0,K227=0),1,0)</f>
        <v>0</v>
      </c>
      <c r="J227">
        <v>1</v>
      </c>
      <c r="K227">
        <v>0</v>
      </c>
      <c r="L227">
        <v>6423.833333333333</v>
      </c>
      <c r="M227">
        <v>0</v>
      </c>
      <c r="N227">
        <v>0.5</v>
      </c>
      <c r="O227">
        <v>0</v>
      </c>
      <c r="P227">
        <v>0</v>
      </c>
      <c r="Q227">
        <f t="shared" si="18"/>
        <v>4990.6266244624521</v>
      </c>
      <c r="R227">
        <f>Q227-B227</f>
        <v>362.12662446245213</v>
      </c>
      <c r="S227">
        <f t="shared" si="19"/>
        <v>362.12662446245213</v>
      </c>
      <c r="T227" s="8">
        <f>S227/B227</f>
        <v>7.8238441063509162E-2</v>
      </c>
      <c r="U227">
        <v>564</v>
      </c>
      <c r="V227">
        <f t="shared" si="20"/>
        <v>6518.2792403241383</v>
      </c>
      <c r="W227">
        <f t="shared" si="21"/>
        <v>10152</v>
      </c>
      <c r="X227">
        <f t="shared" si="22"/>
        <v>362.12662446245213</v>
      </c>
      <c r="Y227">
        <f t="shared" si="23"/>
        <v>131135.69214456982</v>
      </c>
    </row>
    <row r="228" spans="1:25" x14ac:dyDescent="0.35">
      <c r="A228" s="1">
        <v>41142</v>
      </c>
      <c r="B228">
        <v>4628.5</v>
      </c>
      <c r="C228" s="24">
        <v>29.5</v>
      </c>
      <c r="D228">
        <v>6103.2</v>
      </c>
      <c r="E228">
        <v>5663</v>
      </c>
      <c r="F228">
        <v>0</v>
      </c>
      <c r="G228">
        <v>4628.5</v>
      </c>
      <c r="H228">
        <v>0</v>
      </c>
      <c r="I228">
        <f>IF(AND(M228=0,F228=0,H228=0,J228=0,P228=0,K228=0),1,0)</f>
        <v>0</v>
      </c>
      <c r="J228">
        <v>0</v>
      </c>
      <c r="K228">
        <v>0</v>
      </c>
      <c r="L228">
        <v>5751.333333333333</v>
      </c>
      <c r="M228">
        <v>1</v>
      </c>
      <c r="N228">
        <v>0.5</v>
      </c>
      <c r="O228">
        <v>0</v>
      </c>
      <c r="P228">
        <v>0</v>
      </c>
      <c r="Q228">
        <f t="shared" si="18"/>
        <v>5899.5300411341932</v>
      </c>
      <c r="R228">
        <f>Q228-B228</f>
        <v>1271.0300411341932</v>
      </c>
      <c r="S228">
        <f t="shared" si="19"/>
        <v>1271.0300411341932</v>
      </c>
      <c r="T228" s="8">
        <f>S228/B228</f>
        <v>0.2746094936014245</v>
      </c>
      <c r="U228">
        <v>1221</v>
      </c>
      <c r="V228">
        <f t="shared" si="20"/>
        <v>22878.540740415476</v>
      </c>
      <c r="W228">
        <f t="shared" si="21"/>
        <v>21978</v>
      </c>
      <c r="X228">
        <f t="shared" si="22"/>
        <v>1271.0300411341932</v>
      </c>
      <c r="Y228">
        <f t="shared" si="23"/>
        <v>1615517.3654655889</v>
      </c>
    </row>
    <row r="229" spans="1:25" x14ac:dyDescent="0.35">
      <c r="A229" s="1">
        <v>41143</v>
      </c>
      <c r="B229">
        <v>4628.5</v>
      </c>
      <c r="C229" s="24">
        <v>29.2</v>
      </c>
      <c r="D229">
        <v>5705.7</v>
      </c>
      <c r="E229">
        <v>3655</v>
      </c>
      <c r="F229">
        <v>1</v>
      </c>
      <c r="G229">
        <v>4628.5</v>
      </c>
      <c r="H229">
        <v>0</v>
      </c>
      <c r="I229">
        <f>IF(AND(M229=0,F229=0,H229=0,J229=0,P229=0,K229=0),1,0)</f>
        <v>0</v>
      </c>
      <c r="J229">
        <v>0</v>
      </c>
      <c r="K229">
        <v>0</v>
      </c>
      <c r="L229">
        <v>4628.5</v>
      </c>
      <c r="M229">
        <v>0</v>
      </c>
      <c r="N229">
        <v>0.5</v>
      </c>
      <c r="O229">
        <v>0</v>
      </c>
      <c r="P229">
        <v>0</v>
      </c>
      <c r="Q229">
        <f t="shared" si="18"/>
        <v>4800.5716242425906</v>
      </c>
      <c r="R229">
        <f>Q229-B229</f>
        <v>172.07162424259059</v>
      </c>
      <c r="S229">
        <f t="shared" si="19"/>
        <v>172.07162424259059</v>
      </c>
      <c r="T229" s="8">
        <f>S229/B229</f>
        <v>3.7176541912626246E-2</v>
      </c>
      <c r="U229">
        <v>242</v>
      </c>
      <c r="V229">
        <f t="shared" si="20"/>
        <v>3097.2892363666306</v>
      </c>
      <c r="W229">
        <f t="shared" si="21"/>
        <v>4356</v>
      </c>
      <c r="X229">
        <f t="shared" si="22"/>
        <v>172.07162424259059</v>
      </c>
      <c r="Y229">
        <f t="shared" si="23"/>
        <v>29608.64386948329</v>
      </c>
    </row>
    <row r="230" spans="1:25" x14ac:dyDescent="0.35">
      <c r="A230" s="1">
        <v>41144</v>
      </c>
      <c r="B230">
        <v>8932</v>
      </c>
      <c r="C230" s="24">
        <v>28.9</v>
      </c>
      <c r="D230">
        <v>5302.2</v>
      </c>
      <c r="E230">
        <v>6616</v>
      </c>
      <c r="F230">
        <v>0</v>
      </c>
      <c r="G230">
        <v>4628.5</v>
      </c>
      <c r="H230">
        <v>0</v>
      </c>
      <c r="I230">
        <f>IF(AND(M230=0,F230=0,H230=0,J230=0,P230=0,K230=0),1,0)</f>
        <v>0</v>
      </c>
      <c r="J230">
        <v>0</v>
      </c>
      <c r="K230">
        <v>0</v>
      </c>
      <c r="L230">
        <v>4628.5</v>
      </c>
      <c r="M230">
        <v>0</v>
      </c>
      <c r="N230">
        <v>1</v>
      </c>
      <c r="O230">
        <v>0</v>
      </c>
      <c r="P230">
        <v>1</v>
      </c>
      <c r="Q230">
        <f t="shared" si="18"/>
        <v>5846.9425942535872</v>
      </c>
      <c r="R230">
        <f>Q230-B230</f>
        <v>-3085.0574057464128</v>
      </c>
      <c r="S230">
        <f t="shared" si="19"/>
        <v>3085.0574057464128</v>
      </c>
      <c r="T230" s="8">
        <f>S230/B230</f>
        <v>0.34539379822507982</v>
      </c>
      <c r="U230">
        <v>256</v>
      </c>
      <c r="V230">
        <f t="shared" si="20"/>
        <v>222124.1332137417</v>
      </c>
      <c r="W230">
        <f t="shared" si="21"/>
        <v>4608</v>
      </c>
      <c r="X230">
        <f t="shared" si="22"/>
        <v>-6170.1148114928255</v>
      </c>
      <c r="Y230">
        <f t="shared" si="23"/>
        <v>38070316.787003145</v>
      </c>
    </row>
    <row r="231" spans="1:25" x14ac:dyDescent="0.35">
      <c r="A231" s="1">
        <v>41145</v>
      </c>
      <c r="B231">
        <v>4628.5</v>
      </c>
      <c r="C231" s="24">
        <v>29.2</v>
      </c>
      <c r="D231">
        <v>5489.2</v>
      </c>
      <c r="E231">
        <v>6646</v>
      </c>
      <c r="F231">
        <v>0</v>
      </c>
      <c r="G231">
        <v>8932</v>
      </c>
      <c r="H231">
        <v>0</v>
      </c>
      <c r="I231">
        <f>IF(AND(M231=0,F231=0,H231=0,J231=0,P231=0,K231=0),1,0)</f>
        <v>0</v>
      </c>
      <c r="J231">
        <v>0</v>
      </c>
      <c r="K231">
        <v>1</v>
      </c>
      <c r="L231">
        <v>6063</v>
      </c>
      <c r="M231">
        <v>0</v>
      </c>
      <c r="N231">
        <v>0</v>
      </c>
      <c r="O231">
        <v>0</v>
      </c>
      <c r="P231">
        <v>0</v>
      </c>
      <c r="Q231">
        <f t="shared" si="18"/>
        <v>7382.8319359238649</v>
      </c>
      <c r="R231">
        <f>Q231-B231</f>
        <v>2754.3319359238649</v>
      </c>
      <c r="S231">
        <f t="shared" si="19"/>
        <v>2754.3319359238649</v>
      </c>
      <c r="T231" s="8">
        <f>S231/B231</f>
        <v>0.59508089789864205</v>
      </c>
      <c r="U231">
        <v>1510</v>
      </c>
      <c r="V231">
        <f t="shared" si="20"/>
        <v>49577.974846629571</v>
      </c>
      <c r="W231">
        <f t="shared" si="21"/>
        <v>27180</v>
      </c>
      <c r="X231">
        <f t="shared" si="22"/>
        <v>2754.3319359238649</v>
      </c>
      <c r="Y231">
        <f t="shared" si="23"/>
        <v>7586344.4132501055</v>
      </c>
    </row>
    <row r="232" spans="1:25" x14ac:dyDescent="0.35">
      <c r="A232" s="1">
        <v>41146</v>
      </c>
      <c r="B232">
        <v>8831</v>
      </c>
      <c r="C232" s="24">
        <v>28.4</v>
      </c>
      <c r="D232">
        <v>5489.2</v>
      </c>
      <c r="E232">
        <v>7997</v>
      </c>
      <c r="F232">
        <v>0</v>
      </c>
      <c r="G232">
        <v>4628.5</v>
      </c>
      <c r="H232">
        <v>1</v>
      </c>
      <c r="I232">
        <f>IF(AND(M232=0,F232=0,H232=0,J232=0,P232=0,K232=0),1,0)</f>
        <v>0</v>
      </c>
      <c r="J232">
        <v>0</v>
      </c>
      <c r="K232">
        <v>0</v>
      </c>
      <c r="L232">
        <v>6063</v>
      </c>
      <c r="M232">
        <v>0</v>
      </c>
      <c r="N232">
        <v>0.98826536540025556</v>
      </c>
      <c r="O232">
        <v>1</v>
      </c>
      <c r="P232">
        <v>0</v>
      </c>
      <c r="Q232">
        <f t="shared" si="18"/>
        <v>6701.0096756717812</v>
      </c>
      <c r="R232">
        <f>Q232-B232</f>
        <v>-2129.9903243282188</v>
      </c>
      <c r="S232">
        <f t="shared" si="19"/>
        <v>2129.9903243282188</v>
      </c>
      <c r="T232" s="8">
        <f>S232/B232</f>
        <v>0.24119469191804085</v>
      </c>
      <c r="U232">
        <v>1237</v>
      </c>
      <c r="V232">
        <f t="shared" si="20"/>
        <v>153359.30335163174</v>
      </c>
      <c r="W232">
        <f t="shared" si="21"/>
        <v>22266</v>
      </c>
      <c r="X232">
        <f t="shared" si="22"/>
        <v>-4259.9806486564376</v>
      </c>
      <c r="Y232">
        <f t="shared" si="23"/>
        <v>18147435.126927324</v>
      </c>
    </row>
    <row r="233" spans="1:25" x14ac:dyDescent="0.35">
      <c r="A233" s="1">
        <v>41147</v>
      </c>
      <c r="B233">
        <v>8547</v>
      </c>
      <c r="C233" s="24">
        <v>28.7</v>
      </c>
      <c r="D233">
        <v>6329.7</v>
      </c>
      <c r="E233">
        <v>4628.5</v>
      </c>
      <c r="F233">
        <v>0</v>
      </c>
      <c r="G233">
        <v>8831</v>
      </c>
      <c r="H233">
        <v>0</v>
      </c>
      <c r="I233">
        <f>IF(AND(M233=0,F233=0,H233=0,J233=0,P233=0,K233=0),1,0)</f>
        <v>1</v>
      </c>
      <c r="J233">
        <v>0</v>
      </c>
      <c r="K233">
        <v>0</v>
      </c>
      <c r="L233">
        <v>7463.833333333333</v>
      </c>
      <c r="M233">
        <v>0</v>
      </c>
      <c r="N233">
        <v>0.46700360171953059</v>
      </c>
      <c r="O233">
        <v>1</v>
      </c>
      <c r="P233">
        <v>0</v>
      </c>
      <c r="Q233">
        <f t="shared" si="18"/>
        <v>7406.537259254299</v>
      </c>
      <c r="R233">
        <f>Q233-B233</f>
        <v>-1140.462740745701</v>
      </c>
      <c r="S233">
        <f t="shared" si="19"/>
        <v>1140.462740745701</v>
      </c>
      <c r="T233" s="8">
        <f>S233/B233</f>
        <v>0.13343427410152112</v>
      </c>
      <c r="U233">
        <v>942</v>
      </c>
      <c r="V233">
        <f t="shared" si="20"/>
        <v>82113.317333690473</v>
      </c>
      <c r="W233">
        <f t="shared" si="21"/>
        <v>16956</v>
      </c>
      <c r="X233">
        <f t="shared" si="22"/>
        <v>-2280.925481491402</v>
      </c>
      <c r="Y233">
        <f t="shared" si="23"/>
        <v>5202621.0521167843</v>
      </c>
    </row>
    <row r="234" spans="1:25" x14ac:dyDescent="0.35">
      <c r="A234" s="1">
        <v>41148</v>
      </c>
      <c r="B234">
        <v>6839</v>
      </c>
      <c r="C234" s="24">
        <v>29.1</v>
      </c>
      <c r="D234">
        <v>7113.4</v>
      </c>
      <c r="E234">
        <v>4628.5</v>
      </c>
      <c r="F234">
        <v>0</v>
      </c>
      <c r="G234">
        <v>8547</v>
      </c>
      <c r="H234">
        <v>0</v>
      </c>
      <c r="I234">
        <f>IF(AND(M234=0,F234=0,H234=0,J234=0,P234=0,K234=0),1,0)</f>
        <v>0</v>
      </c>
      <c r="J234">
        <v>1</v>
      </c>
      <c r="K234">
        <v>0</v>
      </c>
      <c r="L234">
        <v>7335.5</v>
      </c>
      <c r="M234">
        <v>0</v>
      </c>
      <c r="N234">
        <v>0.30155687231323342</v>
      </c>
      <c r="O234">
        <v>0</v>
      </c>
      <c r="P234">
        <v>0</v>
      </c>
      <c r="Q234">
        <f t="shared" si="18"/>
        <v>6519.8973084829186</v>
      </c>
      <c r="R234">
        <f>Q234-B234</f>
        <v>-319.10269151708144</v>
      </c>
      <c r="S234">
        <f t="shared" si="19"/>
        <v>319.10269151708144</v>
      </c>
      <c r="T234" s="8">
        <f>S234/B234</f>
        <v>4.6659261809779418E-2</v>
      </c>
      <c r="U234">
        <v>489</v>
      </c>
      <c r="V234">
        <f t="shared" si="20"/>
        <v>22975.393789229864</v>
      </c>
      <c r="W234">
        <f t="shared" si="21"/>
        <v>8802</v>
      </c>
      <c r="X234">
        <f t="shared" si="22"/>
        <v>-638.20538303416288</v>
      </c>
      <c r="Y234">
        <f t="shared" si="23"/>
        <v>407306.11093378253</v>
      </c>
    </row>
    <row r="235" spans="1:25" x14ac:dyDescent="0.35">
      <c r="A235" s="1">
        <v>41149</v>
      </c>
      <c r="B235">
        <v>6209</v>
      </c>
      <c r="C235" s="24">
        <v>29.8</v>
      </c>
      <c r="D235">
        <v>7555.5</v>
      </c>
      <c r="E235">
        <v>4628.5</v>
      </c>
      <c r="F235">
        <v>0</v>
      </c>
      <c r="G235">
        <v>6839</v>
      </c>
      <c r="H235">
        <v>0</v>
      </c>
      <c r="I235">
        <f>IF(AND(M235=0,F235=0,H235=0,J235=0,P235=0,K235=0),1,0)</f>
        <v>0</v>
      </c>
      <c r="J235">
        <v>0</v>
      </c>
      <c r="K235">
        <v>0</v>
      </c>
      <c r="L235">
        <v>8072.333333333333</v>
      </c>
      <c r="M235">
        <v>1</v>
      </c>
      <c r="N235">
        <v>0.42680376437783202</v>
      </c>
      <c r="O235">
        <v>0</v>
      </c>
      <c r="P235">
        <v>0</v>
      </c>
      <c r="Q235">
        <f t="shared" si="18"/>
        <v>6918.0119022850386</v>
      </c>
      <c r="R235">
        <f>Q235-B235</f>
        <v>709.01190228503856</v>
      </c>
      <c r="S235">
        <f t="shared" si="19"/>
        <v>709.01190228503856</v>
      </c>
      <c r="T235" s="8">
        <f>S235/B235</f>
        <v>0.1141909973079463</v>
      </c>
      <c r="U235">
        <v>1543</v>
      </c>
      <c r="V235">
        <f t="shared" si="20"/>
        <v>12762.214241130694</v>
      </c>
      <c r="W235">
        <f t="shared" si="21"/>
        <v>27774</v>
      </c>
      <c r="X235">
        <f t="shared" si="22"/>
        <v>709.01190228503856</v>
      </c>
      <c r="Y235">
        <f t="shared" si="23"/>
        <v>502697.87758184905</v>
      </c>
    </row>
    <row r="236" spans="1:25" x14ac:dyDescent="0.35">
      <c r="A236" s="1">
        <v>41150</v>
      </c>
      <c r="B236">
        <v>6414</v>
      </c>
      <c r="C236" s="24">
        <v>29.7</v>
      </c>
      <c r="D236">
        <v>7010.9</v>
      </c>
      <c r="E236">
        <v>4628.5</v>
      </c>
      <c r="F236">
        <v>1</v>
      </c>
      <c r="G236">
        <v>6209</v>
      </c>
      <c r="H236">
        <v>0</v>
      </c>
      <c r="I236">
        <f>IF(AND(M236=0,F236=0,H236=0,J236=0,P236=0,K236=0),1,0)</f>
        <v>0</v>
      </c>
      <c r="J236">
        <v>0</v>
      </c>
      <c r="K236">
        <v>0</v>
      </c>
      <c r="L236">
        <v>7198.333333333333</v>
      </c>
      <c r="M236">
        <v>0</v>
      </c>
      <c r="N236">
        <v>0.52381782270245147</v>
      </c>
      <c r="O236">
        <v>0</v>
      </c>
      <c r="P236">
        <v>0</v>
      </c>
      <c r="Q236">
        <f t="shared" si="18"/>
        <v>6052.5218305830158</v>
      </c>
      <c r="R236">
        <f>Q236-B236</f>
        <v>-361.4781694169842</v>
      </c>
      <c r="S236">
        <f t="shared" si="19"/>
        <v>361.4781694169842</v>
      </c>
      <c r="T236" s="8">
        <f>S236/B236</f>
        <v>5.6357681543028407E-2</v>
      </c>
      <c r="U236">
        <v>1461</v>
      </c>
      <c r="V236">
        <f t="shared" si="20"/>
        <v>26026.428198022862</v>
      </c>
      <c r="W236">
        <f t="shared" si="21"/>
        <v>26298</v>
      </c>
      <c r="X236">
        <f t="shared" si="22"/>
        <v>-722.9563388339684</v>
      </c>
      <c r="Y236">
        <f t="shared" si="23"/>
        <v>522665.86786021572</v>
      </c>
    </row>
    <row r="237" spans="1:25" x14ac:dyDescent="0.35">
      <c r="A237" s="1">
        <v>41151</v>
      </c>
      <c r="B237">
        <v>7412</v>
      </c>
      <c r="C237" s="24">
        <v>29.9</v>
      </c>
      <c r="D237">
        <v>7368</v>
      </c>
      <c r="E237">
        <v>8932</v>
      </c>
      <c r="F237">
        <v>0</v>
      </c>
      <c r="G237">
        <v>6414</v>
      </c>
      <c r="H237">
        <v>0</v>
      </c>
      <c r="I237">
        <f>IF(AND(M237=0,F237=0,H237=0,J237=0,P237=0,K237=0),1,0)</f>
        <v>0</v>
      </c>
      <c r="J237">
        <v>0</v>
      </c>
      <c r="K237">
        <v>0</v>
      </c>
      <c r="L237">
        <v>6487.333333333333</v>
      </c>
      <c r="M237">
        <v>0</v>
      </c>
      <c r="N237">
        <v>0.61595213198559318</v>
      </c>
      <c r="O237">
        <v>0</v>
      </c>
      <c r="P237">
        <v>1</v>
      </c>
      <c r="Q237">
        <f t="shared" si="18"/>
        <v>7778.6847629100421</v>
      </c>
      <c r="R237">
        <f>Q237-B237</f>
        <v>366.68476291004208</v>
      </c>
      <c r="S237">
        <f t="shared" si="19"/>
        <v>366.68476291004208</v>
      </c>
      <c r="T237" s="8">
        <f>S237/B237</f>
        <v>4.9471770495148691E-2</v>
      </c>
      <c r="U237">
        <v>188</v>
      </c>
      <c r="V237">
        <f t="shared" si="20"/>
        <v>6600.3257323807575</v>
      </c>
      <c r="W237">
        <f t="shared" si="21"/>
        <v>3384</v>
      </c>
      <c r="X237">
        <f t="shared" si="22"/>
        <v>366.68476291004208</v>
      </c>
      <c r="Y237">
        <f t="shared" si="23"/>
        <v>134457.71535039376</v>
      </c>
    </row>
    <row r="238" spans="1:25" x14ac:dyDescent="0.35">
      <c r="A238" s="1">
        <v>41152</v>
      </c>
      <c r="B238">
        <v>8691</v>
      </c>
      <c r="C238" s="24">
        <v>29.9</v>
      </c>
      <c r="D238">
        <v>7084.2</v>
      </c>
      <c r="E238">
        <v>4628.5</v>
      </c>
      <c r="F238">
        <v>0</v>
      </c>
      <c r="G238">
        <v>7412</v>
      </c>
      <c r="H238">
        <v>0</v>
      </c>
      <c r="I238">
        <f>IF(AND(M238=0,F238=0,H238=0,J238=0,P238=0,K238=0),1,0)</f>
        <v>0</v>
      </c>
      <c r="J238">
        <v>0</v>
      </c>
      <c r="K238">
        <v>1</v>
      </c>
      <c r="L238">
        <v>6678.333333333333</v>
      </c>
      <c r="M238">
        <v>0</v>
      </c>
      <c r="N238">
        <v>0.64859997676309977</v>
      </c>
      <c r="O238">
        <v>0</v>
      </c>
      <c r="P238">
        <v>0</v>
      </c>
      <c r="Q238">
        <f t="shared" si="18"/>
        <v>6941.7650491104805</v>
      </c>
      <c r="R238">
        <f>Q238-B238</f>
        <v>-1749.2349508895195</v>
      </c>
      <c r="S238">
        <f t="shared" si="19"/>
        <v>1749.2349508895195</v>
      </c>
      <c r="T238" s="8">
        <f>S238/B238</f>
        <v>0.20126969864106772</v>
      </c>
      <c r="U238">
        <v>387</v>
      </c>
      <c r="V238">
        <f t="shared" si="20"/>
        <v>125944.91646404541</v>
      </c>
      <c r="W238">
        <f t="shared" si="21"/>
        <v>6966</v>
      </c>
      <c r="X238">
        <f t="shared" si="22"/>
        <v>-3498.469901779039</v>
      </c>
      <c r="Y238">
        <f t="shared" si="23"/>
        <v>12239291.65365384</v>
      </c>
    </row>
    <row r="239" spans="1:25" x14ac:dyDescent="0.35">
      <c r="A239" s="1">
        <v>41153</v>
      </c>
      <c r="B239">
        <v>8447</v>
      </c>
      <c r="C239" s="24">
        <v>30.2</v>
      </c>
      <c r="D239">
        <v>7113</v>
      </c>
      <c r="E239">
        <v>8831</v>
      </c>
      <c r="F239">
        <v>0</v>
      </c>
      <c r="G239">
        <v>8691</v>
      </c>
      <c r="H239">
        <v>1</v>
      </c>
      <c r="I239">
        <f>IF(AND(M239=0,F239=0,H239=0,J239=0,P239=0,K239=0),1,0)</f>
        <v>0</v>
      </c>
      <c r="J239">
        <v>0</v>
      </c>
      <c r="K239">
        <v>0</v>
      </c>
      <c r="L239">
        <v>7505.666666666667</v>
      </c>
      <c r="M239">
        <v>0</v>
      </c>
      <c r="N239">
        <v>0.47165098175903336</v>
      </c>
      <c r="O239">
        <v>1</v>
      </c>
      <c r="P239">
        <v>0</v>
      </c>
      <c r="Q239">
        <f t="shared" si="18"/>
        <v>8876.0235488757935</v>
      </c>
      <c r="R239">
        <f>Q239-B239</f>
        <v>429.02354887579349</v>
      </c>
      <c r="S239">
        <f t="shared" si="19"/>
        <v>429.02354887579349</v>
      </c>
      <c r="T239" s="8">
        <f>S239/B239</f>
        <v>5.0790049588705283E-2</v>
      </c>
      <c r="U239">
        <v>1113</v>
      </c>
      <c r="V239">
        <f t="shared" si="20"/>
        <v>7722.4238797642829</v>
      </c>
      <c r="W239">
        <f t="shared" si="21"/>
        <v>20034</v>
      </c>
      <c r="X239">
        <f t="shared" si="22"/>
        <v>429.02354887579349</v>
      </c>
      <c r="Y239">
        <f t="shared" si="23"/>
        <v>184061.20548998038</v>
      </c>
    </row>
    <row r="240" spans="1:25" x14ac:dyDescent="0.35">
      <c r="A240" s="1">
        <v>41154</v>
      </c>
      <c r="B240">
        <v>7848</v>
      </c>
      <c r="C240" s="24">
        <v>30.7</v>
      </c>
      <c r="D240">
        <v>7434.6</v>
      </c>
      <c r="E240">
        <v>8547</v>
      </c>
      <c r="F240">
        <v>0</v>
      </c>
      <c r="G240">
        <v>8447</v>
      </c>
      <c r="H240">
        <v>0</v>
      </c>
      <c r="I240">
        <f>IF(AND(M240=0,F240=0,H240=0,J240=0,P240=0,K240=0),1,0)</f>
        <v>1</v>
      </c>
      <c r="J240">
        <v>0</v>
      </c>
      <c r="K240">
        <v>0</v>
      </c>
      <c r="L240">
        <v>8183.333333333333</v>
      </c>
      <c r="M240">
        <v>0</v>
      </c>
      <c r="N240">
        <v>0.43040548390844663</v>
      </c>
      <c r="O240">
        <v>1</v>
      </c>
      <c r="P240">
        <v>0</v>
      </c>
      <c r="Q240">
        <f t="shared" si="18"/>
        <v>8653.3263473635398</v>
      </c>
      <c r="R240">
        <f>Q240-B240</f>
        <v>805.32634736353975</v>
      </c>
      <c r="S240">
        <f t="shared" si="19"/>
        <v>805.32634736353975</v>
      </c>
      <c r="T240" s="8">
        <f>S240/B240</f>
        <v>0.10261548768648569</v>
      </c>
      <c r="U240">
        <v>1581</v>
      </c>
      <c r="V240">
        <f t="shared" si="20"/>
        <v>14495.874252543716</v>
      </c>
      <c r="W240">
        <f t="shared" si="21"/>
        <v>28458</v>
      </c>
      <c r="X240">
        <f t="shared" si="22"/>
        <v>805.32634736353975</v>
      </c>
      <c r="Y240">
        <f t="shared" si="23"/>
        <v>648550.52575790067</v>
      </c>
    </row>
    <row r="241" spans="1:25" x14ac:dyDescent="0.35">
      <c r="A241" s="1">
        <v>41155</v>
      </c>
      <c r="B241">
        <v>5397</v>
      </c>
      <c r="C241" s="24">
        <v>30.2</v>
      </c>
      <c r="D241">
        <v>7762.4</v>
      </c>
      <c r="E241">
        <v>6839</v>
      </c>
      <c r="F241">
        <v>0</v>
      </c>
      <c r="G241">
        <v>7848</v>
      </c>
      <c r="H241">
        <v>0</v>
      </c>
      <c r="I241">
        <f>IF(AND(M241=0,F241=0,H241=0,J241=0,P241=0,K241=0),1,0)</f>
        <v>0</v>
      </c>
      <c r="J241">
        <v>1</v>
      </c>
      <c r="K241">
        <v>0</v>
      </c>
      <c r="L241">
        <v>8328.6666666666661</v>
      </c>
      <c r="M241">
        <v>0</v>
      </c>
      <c r="N241">
        <v>0.21523178807947019</v>
      </c>
      <c r="O241">
        <v>0</v>
      </c>
      <c r="P241">
        <v>0</v>
      </c>
      <c r="Q241">
        <f t="shared" si="18"/>
        <v>7068.8203980608423</v>
      </c>
      <c r="R241">
        <f>Q241-B241</f>
        <v>1671.8203980608423</v>
      </c>
      <c r="S241">
        <f t="shared" si="19"/>
        <v>1671.8203980608423</v>
      </c>
      <c r="T241" s="8">
        <f>S241/B241</f>
        <v>0.30976846360215721</v>
      </c>
      <c r="U241">
        <v>2340</v>
      </c>
      <c r="V241">
        <f t="shared" si="20"/>
        <v>30092.76716509516</v>
      </c>
      <c r="W241">
        <f t="shared" si="21"/>
        <v>42120</v>
      </c>
      <c r="X241">
        <f t="shared" si="22"/>
        <v>1671.8203980608423</v>
      </c>
      <c r="Y241">
        <f t="shared" si="23"/>
        <v>2794983.4433723134</v>
      </c>
    </row>
    <row r="242" spans="1:25" x14ac:dyDescent="0.35">
      <c r="A242" s="1">
        <v>41156</v>
      </c>
      <c r="B242">
        <v>5752</v>
      </c>
      <c r="C242" s="24">
        <v>30.3</v>
      </c>
      <c r="D242">
        <v>7559</v>
      </c>
      <c r="E242">
        <v>6209</v>
      </c>
      <c r="F242">
        <v>0</v>
      </c>
      <c r="G242">
        <v>5397</v>
      </c>
      <c r="H242">
        <v>0</v>
      </c>
      <c r="I242">
        <f>IF(AND(M242=0,F242=0,H242=0,J242=0,P242=0,K242=0),1,0)</f>
        <v>0</v>
      </c>
      <c r="J242">
        <v>0</v>
      </c>
      <c r="K242">
        <v>0</v>
      </c>
      <c r="L242">
        <v>7230.666666666667</v>
      </c>
      <c r="M242">
        <v>1</v>
      </c>
      <c r="N242">
        <v>0.54124549785058673</v>
      </c>
      <c r="O242">
        <v>0</v>
      </c>
      <c r="P242">
        <v>0</v>
      </c>
      <c r="Q242">
        <f t="shared" si="18"/>
        <v>6823.8575201582271</v>
      </c>
      <c r="R242">
        <f>Q242-B242</f>
        <v>1071.8575201582271</v>
      </c>
      <c r="S242">
        <f t="shared" si="19"/>
        <v>1071.8575201582271</v>
      </c>
      <c r="T242" s="8">
        <f>S242/B242</f>
        <v>0.18634518778828704</v>
      </c>
      <c r="U242">
        <v>1289</v>
      </c>
      <c r="V242">
        <f t="shared" si="20"/>
        <v>19293.435362848089</v>
      </c>
      <c r="W242">
        <f t="shared" si="21"/>
        <v>23202</v>
      </c>
      <c r="X242">
        <f t="shared" si="22"/>
        <v>1071.8575201582271</v>
      </c>
      <c r="Y242">
        <f t="shared" si="23"/>
        <v>1148878.5435197442</v>
      </c>
    </row>
    <row r="243" spans="1:25" x14ac:dyDescent="0.35">
      <c r="A243" s="1">
        <v>41157</v>
      </c>
      <c r="B243">
        <v>5373</v>
      </c>
      <c r="C243" s="24">
        <v>27.9</v>
      </c>
      <c r="D243">
        <v>7227</v>
      </c>
      <c r="E243">
        <v>6414</v>
      </c>
      <c r="F243">
        <v>1</v>
      </c>
      <c r="G243">
        <v>5752</v>
      </c>
      <c r="H243">
        <v>0</v>
      </c>
      <c r="I243">
        <f>IF(AND(M243=0,F243=0,H243=0,J243=0,P243=0,K243=0),1,0)</f>
        <v>0</v>
      </c>
      <c r="J243">
        <v>0</v>
      </c>
      <c r="K243">
        <v>0</v>
      </c>
      <c r="L243">
        <v>6332.333333333333</v>
      </c>
      <c r="M243">
        <v>0</v>
      </c>
      <c r="N243">
        <v>0.45596607412571161</v>
      </c>
      <c r="O243">
        <v>0</v>
      </c>
      <c r="P243">
        <v>0</v>
      </c>
      <c r="Q243">
        <f t="shared" si="18"/>
        <v>6420.8116717060357</v>
      </c>
      <c r="R243">
        <f>Q243-B243</f>
        <v>1047.8116717060357</v>
      </c>
      <c r="S243">
        <f t="shared" si="19"/>
        <v>1047.8116717060357</v>
      </c>
      <c r="T243" s="8">
        <f>S243/B243</f>
        <v>0.1950142698131464</v>
      </c>
      <c r="U243">
        <v>2262</v>
      </c>
      <c r="V243">
        <f t="shared" si="20"/>
        <v>18860.610090708644</v>
      </c>
      <c r="W243">
        <f t="shared" si="21"/>
        <v>40716</v>
      </c>
      <c r="X243">
        <f t="shared" si="22"/>
        <v>1047.8116717060357</v>
      </c>
      <c r="Y243">
        <f t="shared" si="23"/>
        <v>1097909.2993633971</v>
      </c>
    </row>
    <row r="244" spans="1:25" x14ac:dyDescent="0.35">
      <c r="A244" s="1">
        <v>41158</v>
      </c>
      <c r="B244">
        <v>5436</v>
      </c>
      <c r="C244" s="24">
        <v>29.4</v>
      </c>
      <c r="D244">
        <v>6563.4</v>
      </c>
      <c r="E244">
        <v>7412</v>
      </c>
      <c r="F244">
        <v>0</v>
      </c>
      <c r="G244">
        <v>5373</v>
      </c>
      <c r="H244">
        <v>0</v>
      </c>
      <c r="I244">
        <f>IF(AND(M244=0,F244=0,H244=0,J244=0,P244=0,K244=0),1,0)</f>
        <v>0</v>
      </c>
      <c r="J244">
        <v>0</v>
      </c>
      <c r="K244">
        <v>0</v>
      </c>
      <c r="L244">
        <v>5507.333333333333</v>
      </c>
      <c r="M244">
        <v>0</v>
      </c>
      <c r="N244">
        <v>0.50731962356221683</v>
      </c>
      <c r="O244">
        <v>0</v>
      </c>
      <c r="P244">
        <v>1</v>
      </c>
      <c r="Q244">
        <f t="shared" si="18"/>
        <v>6754.9532499647285</v>
      </c>
      <c r="R244">
        <f>Q244-B244</f>
        <v>1318.9532499647285</v>
      </c>
      <c r="S244">
        <f t="shared" si="19"/>
        <v>1318.9532499647285</v>
      </c>
      <c r="T244" s="8">
        <f>S244/B244</f>
        <v>0.24263304819071532</v>
      </c>
      <c r="U244">
        <v>2233</v>
      </c>
      <c r="V244">
        <f t="shared" si="20"/>
        <v>23741.158499365112</v>
      </c>
      <c r="W244">
        <f t="shared" si="21"/>
        <v>40194</v>
      </c>
      <c r="X244">
        <f t="shared" si="22"/>
        <v>1318.9532499647285</v>
      </c>
      <c r="Y244">
        <f t="shared" si="23"/>
        <v>1739637.6755925196</v>
      </c>
    </row>
    <row r="245" spans="1:25" x14ac:dyDescent="0.35">
      <c r="A245" s="1">
        <v>41159</v>
      </c>
      <c r="B245">
        <v>7263</v>
      </c>
      <c r="C245" s="24">
        <v>29.9</v>
      </c>
      <c r="D245">
        <v>5961.2</v>
      </c>
      <c r="E245">
        <v>8691</v>
      </c>
      <c r="F245">
        <v>0</v>
      </c>
      <c r="G245">
        <v>5436</v>
      </c>
      <c r="H245">
        <v>0</v>
      </c>
      <c r="I245">
        <f>IF(AND(M245=0,F245=0,H245=0,J245=0,P245=0,K245=0),1,0)</f>
        <v>0</v>
      </c>
      <c r="J245">
        <v>0</v>
      </c>
      <c r="K245">
        <v>1</v>
      </c>
      <c r="L245">
        <v>5520.333333333333</v>
      </c>
      <c r="M245">
        <v>0</v>
      </c>
      <c r="N245">
        <v>0.71226908330428718</v>
      </c>
      <c r="O245">
        <v>0</v>
      </c>
      <c r="P245">
        <v>0</v>
      </c>
      <c r="Q245">
        <f t="shared" si="18"/>
        <v>6877.0359444630476</v>
      </c>
      <c r="R245">
        <f>Q245-B245</f>
        <v>-385.9640555369524</v>
      </c>
      <c r="S245">
        <f t="shared" si="19"/>
        <v>385.9640555369524</v>
      </c>
      <c r="T245" s="8">
        <f>S245/B245</f>
        <v>5.3141133902926116E-2</v>
      </c>
      <c r="U245">
        <v>603</v>
      </c>
      <c r="V245">
        <f t="shared" si="20"/>
        <v>27789.411998660573</v>
      </c>
      <c r="W245">
        <f t="shared" si="21"/>
        <v>10854</v>
      </c>
      <c r="X245">
        <f t="shared" si="22"/>
        <v>-771.9281110739048</v>
      </c>
      <c r="Y245">
        <f t="shared" si="23"/>
        <v>595873.00866612676</v>
      </c>
    </row>
    <row r="246" spans="1:25" x14ac:dyDescent="0.35">
      <c r="A246" s="1">
        <v>41160</v>
      </c>
      <c r="B246">
        <v>7986</v>
      </c>
      <c r="C246" s="24">
        <v>29.2</v>
      </c>
      <c r="D246">
        <v>5844.2</v>
      </c>
      <c r="E246">
        <v>8447</v>
      </c>
      <c r="F246">
        <v>0</v>
      </c>
      <c r="G246">
        <v>7263</v>
      </c>
      <c r="H246">
        <v>1</v>
      </c>
      <c r="I246">
        <f>IF(AND(M246=0,F246=0,H246=0,J246=0,P246=0,K246=0),1,0)</f>
        <v>0</v>
      </c>
      <c r="J246">
        <v>0</v>
      </c>
      <c r="K246">
        <v>0</v>
      </c>
      <c r="L246">
        <v>6024</v>
      </c>
      <c r="M246">
        <v>0</v>
      </c>
      <c r="N246">
        <v>0.58400139421401187</v>
      </c>
      <c r="O246">
        <v>1</v>
      </c>
      <c r="P246">
        <v>0</v>
      </c>
      <c r="Q246">
        <f t="shared" si="18"/>
        <v>7835.9802981706744</v>
      </c>
      <c r="R246">
        <f>Q246-B246</f>
        <v>-150.01970182932564</v>
      </c>
      <c r="S246">
        <f t="shared" si="19"/>
        <v>150.01970182932564</v>
      </c>
      <c r="T246" s="8">
        <f>S246/B246</f>
        <v>1.8785337068535642E-2</v>
      </c>
      <c r="U246">
        <v>980</v>
      </c>
      <c r="V246">
        <f t="shared" si="20"/>
        <v>10801.418531711446</v>
      </c>
      <c r="W246">
        <f t="shared" si="21"/>
        <v>17640</v>
      </c>
      <c r="X246">
        <f t="shared" si="22"/>
        <v>-300.03940365865128</v>
      </c>
      <c r="Y246">
        <f t="shared" si="23"/>
        <v>90023.643747839087</v>
      </c>
    </row>
    <row r="247" spans="1:25" x14ac:dyDescent="0.35">
      <c r="A247" s="1">
        <v>41161</v>
      </c>
      <c r="B247">
        <v>7444</v>
      </c>
      <c r="C247" s="24">
        <v>29.2</v>
      </c>
      <c r="D247">
        <v>6362</v>
      </c>
      <c r="E247">
        <v>7848</v>
      </c>
      <c r="F247">
        <v>0</v>
      </c>
      <c r="G247">
        <v>7986</v>
      </c>
      <c r="H247">
        <v>0</v>
      </c>
      <c r="I247">
        <f>IF(AND(M247=0,F247=0,H247=0,J247=0,P247=0,K247=0),1,0)</f>
        <v>1</v>
      </c>
      <c r="J247">
        <v>0</v>
      </c>
      <c r="K247">
        <v>0</v>
      </c>
      <c r="L247">
        <v>6895</v>
      </c>
      <c r="M247">
        <v>0</v>
      </c>
      <c r="N247">
        <v>0.437028000464738</v>
      </c>
      <c r="O247">
        <v>1</v>
      </c>
      <c r="P247">
        <v>0</v>
      </c>
      <c r="Q247">
        <f t="shared" si="18"/>
        <v>7934.0427731304844</v>
      </c>
      <c r="R247">
        <f>Q247-B247</f>
        <v>490.04277313048442</v>
      </c>
      <c r="S247">
        <f t="shared" si="19"/>
        <v>490.04277313048442</v>
      </c>
      <c r="T247" s="8">
        <f>S247/B247</f>
        <v>6.5830571350145681E-2</v>
      </c>
      <c r="U247">
        <v>1321</v>
      </c>
      <c r="V247">
        <f t="shared" si="20"/>
        <v>8820.7699163487196</v>
      </c>
      <c r="W247">
        <f t="shared" si="21"/>
        <v>23778</v>
      </c>
      <c r="X247">
        <f t="shared" si="22"/>
        <v>490.04277313048442</v>
      </c>
      <c r="Y247">
        <f t="shared" si="23"/>
        <v>240141.91949741542</v>
      </c>
    </row>
    <row r="248" spans="1:25" x14ac:dyDescent="0.35">
      <c r="A248" s="1">
        <v>41162</v>
      </c>
      <c r="B248">
        <v>5029</v>
      </c>
      <c r="C248" s="26">
        <v>29</v>
      </c>
      <c r="D248">
        <v>6700.4</v>
      </c>
      <c r="E248">
        <v>5397</v>
      </c>
      <c r="F248">
        <v>0</v>
      </c>
      <c r="G248">
        <v>7444</v>
      </c>
      <c r="H248">
        <v>0</v>
      </c>
      <c r="I248">
        <f>IF(AND(M248=0,F248=0,H248=0,J248=0,P248=0,K248=0),1,0)</f>
        <v>0</v>
      </c>
      <c r="J248">
        <v>1</v>
      </c>
      <c r="K248">
        <v>0</v>
      </c>
      <c r="L248">
        <v>7564.333333333333</v>
      </c>
      <c r="M248">
        <v>0</v>
      </c>
      <c r="N248">
        <v>0.21941443011502265</v>
      </c>
      <c r="O248">
        <v>0</v>
      </c>
      <c r="P248">
        <v>0</v>
      </c>
      <c r="Q248">
        <f t="shared" si="18"/>
        <v>6187.4961563026254</v>
      </c>
      <c r="R248">
        <f>Q248-B248</f>
        <v>1158.4961563026254</v>
      </c>
      <c r="S248">
        <f t="shared" si="19"/>
        <v>1158.4961563026254</v>
      </c>
      <c r="T248" s="8">
        <f>S248/B248</f>
        <v>0.23036312513474358</v>
      </c>
      <c r="U248">
        <v>1989</v>
      </c>
      <c r="V248">
        <f t="shared" si="20"/>
        <v>20852.930813447259</v>
      </c>
      <c r="W248">
        <f t="shared" si="21"/>
        <v>35802</v>
      </c>
      <c r="X248">
        <f t="shared" si="22"/>
        <v>1158.4961563026254</v>
      </c>
      <c r="Y248">
        <f t="shared" si="23"/>
        <v>1342113.3441679571</v>
      </c>
    </row>
    <row r="249" spans="1:25" x14ac:dyDescent="0.35">
      <c r="A249" s="1">
        <v>41163</v>
      </c>
      <c r="B249">
        <v>5327</v>
      </c>
      <c r="C249" s="24">
        <v>28.6</v>
      </c>
      <c r="D249">
        <v>6631.6</v>
      </c>
      <c r="E249">
        <v>5752</v>
      </c>
      <c r="F249">
        <v>0</v>
      </c>
      <c r="G249">
        <v>5029</v>
      </c>
      <c r="H249">
        <v>0</v>
      </c>
      <c r="I249">
        <f>IF(AND(M249=0,F249=0,H249=0,J249=0,P249=0,K249=0),1,0)</f>
        <v>0</v>
      </c>
      <c r="J249">
        <v>0</v>
      </c>
      <c r="K249">
        <v>0</v>
      </c>
      <c r="L249">
        <v>6819.666666666667</v>
      </c>
      <c r="M249">
        <v>1</v>
      </c>
      <c r="N249">
        <v>0.53462298129429531</v>
      </c>
      <c r="O249">
        <v>0</v>
      </c>
      <c r="P249">
        <v>0</v>
      </c>
      <c r="Q249">
        <f t="shared" si="18"/>
        <v>6249.0687092049166</v>
      </c>
      <c r="R249">
        <f>Q249-B249</f>
        <v>922.06870920491656</v>
      </c>
      <c r="S249">
        <f t="shared" si="19"/>
        <v>922.06870920491656</v>
      </c>
      <c r="T249" s="8">
        <f>S249/B249</f>
        <v>0.17309343142573991</v>
      </c>
      <c r="U249">
        <v>1892</v>
      </c>
      <c r="V249">
        <f t="shared" si="20"/>
        <v>16597.236765688496</v>
      </c>
      <c r="W249">
        <f t="shared" si="21"/>
        <v>34056</v>
      </c>
      <c r="X249">
        <f t="shared" si="22"/>
        <v>922.06870920491656</v>
      </c>
      <c r="Y249">
        <f t="shared" si="23"/>
        <v>850210.70449482102</v>
      </c>
    </row>
    <row r="250" spans="1:25" x14ac:dyDescent="0.35">
      <c r="A250" s="1">
        <v>41164</v>
      </c>
      <c r="B250">
        <v>5012</v>
      </c>
      <c r="C250" s="24">
        <v>28.1</v>
      </c>
      <c r="D250">
        <v>6609.8</v>
      </c>
      <c r="E250">
        <v>5373</v>
      </c>
      <c r="F250">
        <v>1</v>
      </c>
      <c r="G250">
        <v>5327</v>
      </c>
      <c r="H250">
        <v>0</v>
      </c>
      <c r="I250">
        <f>IF(AND(M250=0,F250=0,H250=0,J250=0,P250=0,K250=0),1,0)</f>
        <v>0</v>
      </c>
      <c r="J250">
        <v>0</v>
      </c>
      <c r="K250">
        <v>0</v>
      </c>
      <c r="L250">
        <v>5933.333333333333</v>
      </c>
      <c r="M250">
        <v>0</v>
      </c>
      <c r="N250">
        <v>0.46340188218891598</v>
      </c>
      <c r="O250">
        <v>0</v>
      </c>
      <c r="P250">
        <v>0</v>
      </c>
      <c r="Q250">
        <f t="shared" si="18"/>
        <v>5793.4589281150802</v>
      </c>
      <c r="R250">
        <f>Q250-B250</f>
        <v>781.4589281150802</v>
      </c>
      <c r="S250">
        <f t="shared" si="19"/>
        <v>781.4589281150802</v>
      </c>
      <c r="T250" s="8">
        <f>S250/B250</f>
        <v>0.15591758342280132</v>
      </c>
      <c r="U250">
        <v>2102</v>
      </c>
      <c r="V250">
        <f t="shared" si="20"/>
        <v>14066.260706071444</v>
      </c>
      <c r="W250">
        <f t="shared" si="21"/>
        <v>37836</v>
      </c>
      <c r="X250">
        <f t="shared" si="22"/>
        <v>781.4589281150802</v>
      </c>
      <c r="Y250">
        <f t="shared" si="23"/>
        <v>610678.05633077014</v>
      </c>
    </row>
    <row r="251" spans="1:25" x14ac:dyDescent="0.35">
      <c r="A251" s="1">
        <v>41165</v>
      </c>
      <c r="B251">
        <v>6084</v>
      </c>
      <c r="C251" s="24">
        <v>29.1</v>
      </c>
      <c r="D251">
        <v>6159.6</v>
      </c>
      <c r="E251">
        <v>5436</v>
      </c>
      <c r="F251">
        <v>0</v>
      </c>
      <c r="G251">
        <v>5012</v>
      </c>
      <c r="H251">
        <v>0</v>
      </c>
      <c r="I251">
        <f>IF(AND(M251=0,F251=0,H251=0,J251=0,P251=0,K251=0),1,0)</f>
        <v>0</v>
      </c>
      <c r="J251">
        <v>0</v>
      </c>
      <c r="K251">
        <v>0</v>
      </c>
      <c r="L251">
        <v>5122.666666666667</v>
      </c>
      <c r="M251">
        <v>0</v>
      </c>
      <c r="N251">
        <v>0.6245497850586732</v>
      </c>
      <c r="O251">
        <v>0</v>
      </c>
      <c r="P251">
        <v>1</v>
      </c>
      <c r="Q251">
        <f t="shared" si="18"/>
        <v>5993.5363073884018</v>
      </c>
      <c r="R251">
        <f>Q251-B251</f>
        <v>-90.463692611598162</v>
      </c>
      <c r="S251">
        <f t="shared" si="19"/>
        <v>90.463692611598162</v>
      </c>
      <c r="T251" s="8">
        <f>S251/B251</f>
        <v>1.4869114498947759E-2</v>
      </c>
      <c r="U251">
        <v>1186</v>
      </c>
      <c r="V251">
        <f t="shared" si="20"/>
        <v>6513.3858680350677</v>
      </c>
      <c r="W251">
        <f t="shared" si="21"/>
        <v>21348</v>
      </c>
      <c r="X251">
        <f t="shared" si="22"/>
        <v>-180.92738522319632</v>
      </c>
      <c r="Y251">
        <f t="shared" si="23"/>
        <v>32734.718723702881</v>
      </c>
    </row>
    <row r="252" spans="1:25" x14ac:dyDescent="0.35">
      <c r="A252" s="1">
        <v>41166</v>
      </c>
      <c r="B252">
        <v>6172</v>
      </c>
      <c r="C252" s="24">
        <v>28.8</v>
      </c>
      <c r="D252">
        <v>5779.2</v>
      </c>
      <c r="E252">
        <v>7263</v>
      </c>
      <c r="F252">
        <v>0</v>
      </c>
      <c r="G252">
        <v>6084</v>
      </c>
      <c r="H252">
        <v>0</v>
      </c>
      <c r="I252">
        <f>IF(AND(M252=0,F252=0,H252=0,J252=0,P252=0,K252=0),1,0)</f>
        <v>0</v>
      </c>
      <c r="J252">
        <v>0</v>
      </c>
      <c r="K252">
        <v>1</v>
      </c>
      <c r="L252">
        <v>5474.333333333333</v>
      </c>
      <c r="M252">
        <v>0</v>
      </c>
      <c r="N252">
        <v>0.51022423608690604</v>
      </c>
      <c r="O252">
        <v>0</v>
      </c>
      <c r="P252">
        <v>0</v>
      </c>
      <c r="Q252">
        <f t="shared" si="18"/>
        <v>6675.0505624108646</v>
      </c>
      <c r="R252">
        <f>Q252-B252</f>
        <v>503.05056241086459</v>
      </c>
      <c r="S252">
        <f t="shared" si="19"/>
        <v>503.05056241086459</v>
      </c>
      <c r="T252" s="8">
        <f>S252/B252</f>
        <v>8.1505275828072682E-2</v>
      </c>
      <c r="U252">
        <v>1219</v>
      </c>
      <c r="V252">
        <f t="shared" si="20"/>
        <v>9054.9101233955626</v>
      </c>
      <c r="W252">
        <f t="shared" si="21"/>
        <v>21942</v>
      </c>
      <c r="X252">
        <f t="shared" si="22"/>
        <v>503.05056241086459</v>
      </c>
      <c r="Y252">
        <f t="shared" si="23"/>
        <v>253059.86834188717</v>
      </c>
    </row>
    <row r="253" spans="1:25" x14ac:dyDescent="0.35">
      <c r="A253" s="1">
        <v>41167</v>
      </c>
      <c r="B253">
        <v>7222</v>
      </c>
      <c r="C253" s="25">
        <v>28.7</v>
      </c>
      <c r="D253">
        <v>5524.8</v>
      </c>
      <c r="E253">
        <v>7986</v>
      </c>
      <c r="F253">
        <v>0</v>
      </c>
      <c r="G253">
        <v>6172</v>
      </c>
      <c r="H253">
        <v>1</v>
      </c>
      <c r="I253">
        <f>IF(AND(M253=0,F253=0,H253=0,J253=0,P253=0,K253=0),1,0)</f>
        <v>0</v>
      </c>
      <c r="J253">
        <v>0</v>
      </c>
      <c r="K253">
        <v>0</v>
      </c>
      <c r="L253">
        <v>5756</v>
      </c>
      <c r="M253">
        <v>0</v>
      </c>
      <c r="N253">
        <v>0.62199372603694669</v>
      </c>
      <c r="O253">
        <v>1</v>
      </c>
      <c r="P253">
        <v>0</v>
      </c>
      <c r="Q253">
        <f t="shared" si="18"/>
        <v>7235.0494004904212</v>
      </c>
      <c r="R253">
        <f>Q253-B253</f>
        <v>13.049400490421249</v>
      </c>
      <c r="S253">
        <f t="shared" si="19"/>
        <v>13.049400490421249</v>
      </c>
      <c r="T253" s="8">
        <f>S253/B253</f>
        <v>1.8068956646941634E-3</v>
      </c>
      <c r="U253">
        <v>1451</v>
      </c>
      <c r="V253">
        <f t="shared" si="20"/>
        <v>234.88920882758248</v>
      </c>
      <c r="W253">
        <f t="shared" si="21"/>
        <v>26118</v>
      </c>
      <c r="X253">
        <f t="shared" si="22"/>
        <v>13.049400490421249</v>
      </c>
      <c r="Y253">
        <f t="shared" si="23"/>
        <v>170.28685315940632</v>
      </c>
    </row>
    <row r="254" spans="1:25" x14ac:dyDescent="0.35">
      <c r="A254" s="1">
        <v>41168</v>
      </c>
      <c r="B254">
        <v>6819</v>
      </c>
      <c r="C254" s="25">
        <v>29.3</v>
      </c>
      <c r="D254">
        <v>5963.4</v>
      </c>
      <c r="E254">
        <v>7444</v>
      </c>
      <c r="F254">
        <v>0</v>
      </c>
      <c r="G254">
        <v>7222</v>
      </c>
      <c r="H254">
        <v>0</v>
      </c>
      <c r="I254">
        <f>IF(AND(M254=0,F254=0,H254=0,J254=0,P254=0,K254=0),1,0)</f>
        <v>1</v>
      </c>
      <c r="J254">
        <v>0</v>
      </c>
      <c r="K254">
        <v>0</v>
      </c>
      <c r="L254">
        <v>6492.666666666667</v>
      </c>
      <c r="M254">
        <v>0</v>
      </c>
      <c r="N254">
        <v>0.45317764610201</v>
      </c>
      <c r="O254">
        <v>1</v>
      </c>
      <c r="P254">
        <v>0</v>
      </c>
      <c r="Q254">
        <f t="shared" si="18"/>
        <v>7429.619525154485</v>
      </c>
      <c r="R254">
        <f>Q254-B254</f>
        <v>610.61952515448502</v>
      </c>
      <c r="S254">
        <f t="shared" si="19"/>
        <v>610.61952515448502</v>
      </c>
      <c r="T254" s="8">
        <f>S254/B254</f>
        <v>8.9546784741822122E-2</v>
      </c>
      <c r="U254">
        <v>1712</v>
      </c>
      <c r="V254">
        <f t="shared" si="20"/>
        <v>10991.15145278073</v>
      </c>
      <c r="W254">
        <f t="shared" si="21"/>
        <v>30816</v>
      </c>
      <c r="X254">
        <f t="shared" si="22"/>
        <v>610.61952515448502</v>
      </c>
      <c r="Y254">
        <f t="shared" si="23"/>
        <v>372856.20449988876</v>
      </c>
    </row>
    <row r="255" spans="1:25" x14ac:dyDescent="0.35">
      <c r="A255" s="1">
        <v>41169</v>
      </c>
      <c r="B255">
        <v>5059</v>
      </c>
      <c r="C255" s="24">
        <v>29.8</v>
      </c>
      <c r="D255">
        <v>6261.8</v>
      </c>
      <c r="E255">
        <v>5029</v>
      </c>
      <c r="F255">
        <v>0</v>
      </c>
      <c r="G255">
        <v>6819</v>
      </c>
      <c r="H255">
        <v>0</v>
      </c>
      <c r="I255">
        <f>IF(AND(M255=0,F255=0,H255=0,J255=0,P255=0,K255=0),1,0)</f>
        <v>0</v>
      </c>
      <c r="J255">
        <v>1</v>
      </c>
      <c r="K255">
        <v>0</v>
      </c>
      <c r="L255">
        <v>6737.666666666667</v>
      </c>
      <c r="M255">
        <v>0</v>
      </c>
      <c r="N255">
        <v>0.29551527826187984</v>
      </c>
      <c r="O255">
        <v>0</v>
      </c>
      <c r="P255">
        <v>0</v>
      </c>
      <c r="Q255">
        <f t="shared" si="18"/>
        <v>5724.7359077399951</v>
      </c>
      <c r="R255">
        <f>Q255-B255</f>
        <v>665.73590773999513</v>
      </c>
      <c r="S255">
        <f t="shared" si="19"/>
        <v>665.73590773999513</v>
      </c>
      <c r="T255" s="8">
        <f>S255/B255</f>
        <v>0.13159436800553373</v>
      </c>
      <c r="U255">
        <v>1575</v>
      </c>
      <c r="V255">
        <f t="shared" si="20"/>
        <v>11983.246339319912</v>
      </c>
      <c r="W255">
        <f t="shared" si="21"/>
        <v>28350</v>
      </c>
      <c r="X255">
        <f t="shared" si="22"/>
        <v>665.73590773999513</v>
      </c>
      <c r="Y255">
        <f t="shared" si="23"/>
        <v>443204.29885439528</v>
      </c>
    </row>
    <row r="256" spans="1:25" x14ac:dyDescent="0.35">
      <c r="A256" s="1">
        <v>41170</v>
      </c>
      <c r="B256">
        <v>4676</v>
      </c>
      <c r="C256" s="26">
        <v>30</v>
      </c>
      <c r="D256">
        <v>6271.2</v>
      </c>
      <c r="E256">
        <v>5327</v>
      </c>
      <c r="F256">
        <v>0</v>
      </c>
      <c r="G256">
        <v>5059</v>
      </c>
      <c r="H256">
        <v>0</v>
      </c>
      <c r="I256">
        <f>IF(AND(M256=0,F256=0,H256=0,J256=0,P256=0,K256=0),1,0)</f>
        <v>0</v>
      </c>
      <c r="J256">
        <v>0</v>
      </c>
      <c r="K256">
        <v>0</v>
      </c>
      <c r="L256">
        <v>6366.666666666667</v>
      </c>
      <c r="M256">
        <v>1</v>
      </c>
      <c r="N256">
        <v>0.45550133612176136</v>
      </c>
      <c r="O256">
        <v>0</v>
      </c>
      <c r="P256">
        <v>0</v>
      </c>
      <c r="Q256">
        <f t="shared" si="18"/>
        <v>6022.7432117344688</v>
      </c>
      <c r="R256">
        <f>Q256-B256</f>
        <v>1346.7432117344688</v>
      </c>
      <c r="S256">
        <f t="shared" si="19"/>
        <v>1346.7432117344688</v>
      </c>
      <c r="T256" s="8">
        <f>S256/B256</f>
        <v>0.28801180747101557</v>
      </c>
      <c r="U256">
        <v>2240</v>
      </c>
      <c r="V256">
        <f t="shared" si="20"/>
        <v>24241.377811220438</v>
      </c>
      <c r="W256">
        <f t="shared" si="21"/>
        <v>40320</v>
      </c>
      <c r="X256">
        <f t="shared" si="22"/>
        <v>1346.7432117344688</v>
      </c>
      <c r="Y256">
        <f t="shared" si="23"/>
        <v>1813717.2783528722</v>
      </c>
    </row>
    <row r="257" spans="1:25" x14ac:dyDescent="0.35">
      <c r="A257" s="1">
        <v>41171</v>
      </c>
      <c r="B257">
        <v>3000</v>
      </c>
      <c r="C257" s="24">
        <v>29.3</v>
      </c>
      <c r="D257">
        <v>5989.6</v>
      </c>
      <c r="E257">
        <v>5012</v>
      </c>
      <c r="F257">
        <v>1</v>
      </c>
      <c r="G257">
        <v>4676</v>
      </c>
      <c r="H257">
        <v>0</v>
      </c>
      <c r="I257">
        <f>IF(AND(M257=0,F257=0,H257=0,J257=0,P257=0,K257=0),1,0)</f>
        <v>0</v>
      </c>
      <c r="J257">
        <v>0</v>
      </c>
      <c r="K257">
        <v>0</v>
      </c>
      <c r="L257">
        <v>5518</v>
      </c>
      <c r="M257">
        <v>0</v>
      </c>
      <c r="N257">
        <v>0.30527477634483557</v>
      </c>
      <c r="O257">
        <v>0</v>
      </c>
      <c r="P257">
        <v>0</v>
      </c>
      <c r="Q257">
        <f t="shared" si="18"/>
        <v>5257.8333415149218</v>
      </c>
      <c r="R257">
        <f>Q257-B257</f>
        <v>2257.8333415149218</v>
      </c>
      <c r="S257">
        <f t="shared" si="19"/>
        <v>2257.8333415149218</v>
      </c>
      <c r="T257" s="8">
        <f>S257/B257</f>
        <v>0.75261111383830726</v>
      </c>
      <c r="U257">
        <v>272</v>
      </c>
      <c r="V257">
        <f t="shared" si="20"/>
        <v>40641.000147268591</v>
      </c>
      <c r="W257">
        <f t="shared" si="21"/>
        <v>4896</v>
      </c>
      <c r="X257">
        <f t="shared" si="22"/>
        <v>2257.8333415149218</v>
      </c>
      <c r="Y257">
        <f t="shared" si="23"/>
        <v>5097811.3980564373</v>
      </c>
    </row>
    <row r="258" spans="1:25" x14ac:dyDescent="0.35">
      <c r="A258" s="1">
        <v>41172</v>
      </c>
      <c r="B258">
        <v>5739</v>
      </c>
      <c r="C258" s="26">
        <v>29</v>
      </c>
      <c r="D258">
        <v>5355.2</v>
      </c>
      <c r="E258">
        <v>6084</v>
      </c>
      <c r="F258">
        <v>0</v>
      </c>
      <c r="G258">
        <v>3000</v>
      </c>
      <c r="H258">
        <v>0</v>
      </c>
      <c r="I258">
        <f>IF(AND(M258=0,F258=0,H258=0,J258=0,P258=0,K258=0),1,0)</f>
        <v>0</v>
      </c>
      <c r="J258">
        <v>0</v>
      </c>
      <c r="K258">
        <v>0</v>
      </c>
      <c r="L258">
        <v>4245</v>
      </c>
      <c r="M258">
        <v>0</v>
      </c>
      <c r="N258">
        <v>0.81822934820494941</v>
      </c>
      <c r="O258">
        <v>0</v>
      </c>
      <c r="P258">
        <v>1</v>
      </c>
      <c r="Q258">
        <f t="shared" si="18"/>
        <v>5180.7806159004585</v>
      </c>
      <c r="R258">
        <f>Q258-B258</f>
        <v>-558.21938409954146</v>
      </c>
      <c r="S258">
        <f t="shared" si="19"/>
        <v>558.21938409954146</v>
      </c>
      <c r="T258" s="8">
        <f>S258/B258</f>
        <v>9.726770937437558E-2</v>
      </c>
      <c r="U258">
        <v>1134</v>
      </c>
      <c r="V258">
        <f t="shared" si="20"/>
        <v>40191.795655166985</v>
      </c>
      <c r="W258">
        <f t="shared" si="21"/>
        <v>20412</v>
      </c>
      <c r="X258">
        <f t="shared" si="22"/>
        <v>-1116.4387681990829</v>
      </c>
      <c r="Y258">
        <f t="shared" si="23"/>
        <v>1246435.5231378856</v>
      </c>
    </row>
    <row r="259" spans="1:25" x14ac:dyDescent="0.35">
      <c r="A259" s="1">
        <v>41173</v>
      </c>
      <c r="B259">
        <v>4628.5</v>
      </c>
      <c r="C259" s="24">
        <v>28.6</v>
      </c>
      <c r="D259">
        <v>5058.6000000000004</v>
      </c>
      <c r="E259">
        <v>6172</v>
      </c>
      <c r="F259">
        <v>0</v>
      </c>
      <c r="G259">
        <v>5739</v>
      </c>
      <c r="H259">
        <v>0</v>
      </c>
      <c r="I259">
        <f>IF(AND(M259=0,F259=0,H259=0,J259=0,P259=0,K259=0),1,0)</f>
        <v>0</v>
      </c>
      <c r="J259">
        <v>0</v>
      </c>
      <c r="K259">
        <v>1</v>
      </c>
      <c r="L259">
        <v>4471.666666666667</v>
      </c>
      <c r="M259">
        <v>0</v>
      </c>
      <c r="N259">
        <v>0.37097711165330544</v>
      </c>
      <c r="O259">
        <v>0</v>
      </c>
      <c r="P259">
        <v>0</v>
      </c>
      <c r="Q259">
        <f t="shared" ref="Q259:Q322" si="24">$AA$2+SUMPRODUCT(D259:J259,$AB$2:$AH$2)</f>
        <v>6024.9288851860529</v>
      </c>
      <c r="R259">
        <f>Q259-B259</f>
        <v>1396.4288851860529</v>
      </c>
      <c r="S259">
        <f t="shared" ref="S259:S322" si="25">ABS(R259)</f>
        <v>1396.4288851860529</v>
      </c>
      <c r="T259" s="8">
        <f>S259/B259</f>
        <v>0.3017022545502977</v>
      </c>
      <c r="U259">
        <v>4162</v>
      </c>
      <c r="V259">
        <f t="shared" ref="V259:V322" si="26">IF(R259&lt;0,R259*-72,R259*18)</f>
        <v>25135.719933348952</v>
      </c>
      <c r="W259">
        <f t="shared" ref="W259:W322" si="27">U259*18</f>
        <v>74916</v>
      </c>
      <c r="X259">
        <f t="shared" ref="X259:X322" si="28">IF(R259&lt;0,R259*2,R259)</f>
        <v>1396.4288851860529</v>
      </c>
      <c r="Y259">
        <f t="shared" ref="Y259:Y322" si="29">X259^2</f>
        <v>1950013.6313819624</v>
      </c>
    </row>
    <row r="260" spans="1:25" x14ac:dyDescent="0.35">
      <c r="A260" s="1">
        <v>41174</v>
      </c>
      <c r="B260">
        <v>6288</v>
      </c>
      <c r="C260" s="24">
        <v>28.6</v>
      </c>
      <c r="D260">
        <v>4620.5</v>
      </c>
      <c r="E260">
        <v>7222</v>
      </c>
      <c r="F260">
        <v>0</v>
      </c>
      <c r="G260">
        <v>4628.5</v>
      </c>
      <c r="H260">
        <v>1</v>
      </c>
      <c r="I260">
        <f>IF(AND(M260=0,F260=0,H260=0,J260=0,P260=0,K260=0),1,0)</f>
        <v>0</v>
      </c>
      <c r="J260">
        <v>0</v>
      </c>
      <c r="K260">
        <v>0</v>
      </c>
      <c r="L260">
        <v>4455.833333333333</v>
      </c>
      <c r="M260">
        <v>0</v>
      </c>
      <c r="N260">
        <v>0.69280817938886952</v>
      </c>
      <c r="O260">
        <v>1</v>
      </c>
      <c r="P260">
        <v>0</v>
      </c>
      <c r="Q260">
        <f t="shared" si="24"/>
        <v>6193.1134332877</v>
      </c>
      <c r="R260">
        <f>Q260-B260</f>
        <v>-94.886566712300009</v>
      </c>
      <c r="S260">
        <f t="shared" si="25"/>
        <v>94.886566712300009</v>
      </c>
      <c r="T260" s="8">
        <f>S260/B260</f>
        <v>1.509010284864822E-2</v>
      </c>
      <c r="U260">
        <v>836</v>
      </c>
      <c r="V260">
        <f t="shared" si="26"/>
        <v>6831.8328032856007</v>
      </c>
      <c r="W260">
        <f t="shared" si="27"/>
        <v>15048</v>
      </c>
      <c r="X260">
        <f t="shared" si="28"/>
        <v>-189.77313342460002</v>
      </c>
      <c r="Y260">
        <f t="shared" si="29"/>
        <v>36013.842169791038</v>
      </c>
    </row>
    <row r="261" spans="1:25" x14ac:dyDescent="0.35">
      <c r="A261" s="1">
        <v>41175</v>
      </c>
      <c r="B261">
        <v>6844</v>
      </c>
      <c r="C261" s="24">
        <v>28.2</v>
      </c>
      <c r="D261">
        <v>4866.3</v>
      </c>
      <c r="E261">
        <v>6819</v>
      </c>
      <c r="F261">
        <v>0</v>
      </c>
      <c r="G261">
        <v>6288</v>
      </c>
      <c r="H261">
        <v>0</v>
      </c>
      <c r="I261">
        <f>IF(AND(M261=0,F261=0,H261=0,J261=0,P261=0,K261=0),1,0)</f>
        <v>1</v>
      </c>
      <c r="J261">
        <v>0</v>
      </c>
      <c r="K261">
        <v>0</v>
      </c>
      <c r="L261">
        <v>5551.833333333333</v>
      </c>
      <c r="M261">
        <v>0</v>
      </c>
      <c r="N261">
        <v>0.5645985825490879</v>
      </c>
      <c r="O261">
        <v>1</v>
      </c>
      <c r="P261">
        <v>0</v>
      </c>
      <c r="Q261">
        <f t="shared" si="24"/>
        <v>6559.3657399578378</v>
      </c>
      <c r="R261">
        <f>Q261-B261</f>
        <v>-284.63426004216217</v>
      </c>
      <c r="S261">
        <f t="shared" si="25"/>
        <v>284.63426004216217</v>
      </c>
      <c r="T261" s="8">
        <f>S261/B261</f>
        <v>4.1588874933103766E-2</v>
      </c>
      <c r="U261">
        <v>1051</v>
      </c>
      <c r="V261">
        <f t="shared" si="26"/>
        <v>20493.666723035676</v>
      </c>
      <c r="W261">
        <f t="shared" si="27"/>
        <v>18918</v>
      </c>
      <c r="X261">
        <f t="shared" si="28"/>
        <v>-569.26852008432434</v>
      </c>
      <c r="Y261">
        <f t="shared" si="29"/>
        <v>324066.64795899676</v>
      </c>
    </row>
    <row r="262" spans="1:25" x14ac:dyDescent="0.35">
      <c r="A262" s="1">
        <v>41176</v>
      </c>
      <c r="B262">
        <v>4615</v>
      </c>
      <c r="C262" s="24">
        <v>28.3</v>
      </c>
      <c r="D262">
        <v>5299.9</v>
      </c>
      <c r="E262">
        <v>5059</v>
      </c>
      <c r="F262">
        <v>0</v>
      </c>
      <c r="G262">
        <v>6844</v>
      </c>
      <c r="H262">
        <v>0</v>
      </c>
      <c r="I262">
        <f>IF(AND(M262=0,F262=0,H262=0,J262=0,P262=0,K262=0),1,0)</f>
        <v>0</v>
      </c>
      <c r="J262">
        <v>1</v>
      </c>
      <c r="K262">
        <v>0</v>
      </c>
      <c r="L262">
        <v>5920.166666666667</v>
      </c>
      <c r="M262">
        <v>0</v>
      </c>
      <c r="N262">
        <v>0.24102474729871035</v>
      </c>
      <c r="O262">
        <v>0</v>
      </c>
      <c r="P262">
        <v>0</v>
      </c>
      <c r="Q262">
        <f t="shared" si="24"/>
        <v>5392.2463376416117</v>
      </c>
      <c r="R262">
        <f>Q262-B262</f>
        <v>777.24633764161172</v>
      </c>
      <c r="S262">
        <f t="shared" si="25"/>
        <v>777.24633764161172</v>
      </c>
      <c r="T262" s="8">
        <f>S262/B262</f>
        <v>0.16841740793967752</v>
      </c>
      <c r="U262">
        <v>1840</v>
      </c>
      <c r="V262">
        <f t="shared" si="26"/>
        <v>13990.434077549011</v>
      </c>
      <c r="W262">
        <f t="shared" si="27"/>
        <v>33120</v>
      </c>
      <c r="X262">
        <f t="shared" si="28"/>
        <v>777.24633764161172</v>
      </c>
      <c r="Y262">
        <f t="shared" si="29"/>
        <v>604111.86937729828</v>
      </c>
    </row>
    <row r="263" spans="1:25" x14ac:dyDescent="0.35">
      <c r="A263" s="1">
        <v>41177</v>
      </c>
      <c r="B263">
        <v>5412</v>
      </c>
      <c r="C263" s="24">
        <v>28.4</v>
      </c>
      <c r="D263">
        <v>5622.9</v>
      </c>
      <c r="E263">
        <v>4676</v>
      </c>
      <c r="F263">
        <v>0</v>
      </c>
      <c r="G263">
        <v>4615</v>
      </c>
      <c r="H263">
        <v>0</v>
      </c>
      <c r="I263">
        <f>IF(AND(M263=0,F263=0,H263=0,J263=0,P263=0,K263=0),1,0)</f>
        <v>0</v>
      </c>
      <c r="J263">
        <v>0</v>
      </c>
      <c r="K263">
        <v>0</v>
      </c>
      <c r="L263">
        <v>5915.666666666667</v>
      </c>
      <c r="M263">
        <v>1</v>
      </c>
      <c r="N263">
        <v>0.5925990472870919</v>
      </c>
      <c r="O263">
        <v>0</v>
      </c>
      <c r="P263">
        <v>0</v>
      </c>
      <c r="Q263">
        <f t="shared" si="24"/>
        <v>5474.9010197580801</v>
      </c>
      <c r="R263">
        <f>Q263-B263</f>
        <v>62.90101975808011</v>
      </c>
      <c r="S263">
        <f t="shared" si="25"/>
        <v>62.90101975808011</v>
      </c>
      <c r="T263" s="8">
        <f>S263/B263</f>
        <v>1.1622509194028106E-2</v>
      </c>
      <c r="U263">
        <v>2027</v>
      </c>
      <c r="V263">
        <f t="shared" si="26"/>
        <v>1132.218355645442</v>
      </c>
      <c r="W263">
        <f t="shared" si="27"/>
        <v>36486</v>
      </c>
      <c r="X263">
        <f t="shared" si="28"/>
        <v>62.90101975808011</v>
      </c>
      <c r="Y263">
        <f t="shared" si="29"/>
        <v>3956.5382866063846</v>
      </c>
    </row>
    <row r="264" spans="1:25" x14ac:dyDescent="0.35">
      <c r="A264" s="1">
        <v>41178</v>
      </c>
      <c r="B264">
        <v>5273</v>
      </c>
      <c r="C264" s="24">
        <v>28.4</v>
      </c>
      <c r="D264">
        <v>5557.5</v>
      </c>
      <c r="E264">
        <v>3000</v>
      </c>
      <c r="F264">
        <v>1</v>
      </c>
      <c r="G264">
        <v>5412</v>
      </c>
      <c r="H264">
        <v>0</v>
      </c>
      <c r="I264">
        <f>IF(AND(M264=0,F264=0,H264=0,J264=0,P264=0,K264=0),1,0)</f>
        <v>0</v>
      </c>
      <c r="J264">
        <v>0</v>
      </c>
      <c r="K264">
        <v>0</v>
      </c>
      <c r="L264">
        <v>5623.666666666667</v>
      </c>
      <c r="M264">
        <v>0</v>
      </c>
      <c r="N264">
        <v>0.483850354362728</v>
      </c>
      <c r="O264">
        <v>0</v>
      </c>
      <c r="P264">
        <v>0</v>
      </c>
      <c r="Q264">
        <f t="shared" si="24"/>
        <v>4849.5271719191132</v>
      </c>
      <c r="R264">
        <f>Q264-B264</f>
        <v>-423.47282808088676</v>
      </c>
      <c r="S264">
        <f t="shared" si="25"/>
        <v>423.47282808088676</v>
      </c>
      <c r="T264" s="8">
        <f>S264/B264</f>
        <v>8.030965827439536E-2</v>
      </c>
      <c r="U264">
        <v>1856</v>
      </c>
      <c r="V264">
        <f t="shared" si="26"/>
        <v>30490.043621823846</v>
      </c>
      <c r="W264">
        <f t="shared" si="27"/>
        <v>33408</v>
      </c>
      <c r="X264">
        <f t="shared" si="28"/>
        <v>-846.94565616177351</v>
      </c>
      <c r="Y264">
        <f t="shared" si="29"/>
        <v>717316.94449129712</v>
      </c>
    </row>
    <row r="265" spans="1:25" x14ac:dyDescent="0.35">
      <c r="A265" s="1">
        <v>41179</v>
      </c>
      <c r="B265">
        <v>4996</v>
      </c>
      <c r="C265" s="24">
        <v>28.8</v>
      </c>
      <c r="D265">
        <v>5686.4</v>
      </c>
      <c r="E265">
        <v>5739</v>
      </c>
      <c r="F265">
        <v>0</v>
      </c>
      <c r="G265">
        <v>5273</v>
      </c>
      <c r="H265">
        <v>0</v>
      </c>
      <c r="I265">
        <f>IF(AND(M265=0,F265=0,H265=0,J265=0,P265=0,K265=0),1,0)</f>
        <v>0</v>
      </c>
      <c r="J265">
        <v>0</v>
      </c>
      <c r="K265">
        <v>0</v>
      </c>
      <c r="L265">
        <v>5100</v>
      </c>
      <c r="M265">
        <v>0</v>
      </c>
      <c r="N265">
        <v>0.4678168932264436</v>
      </c>
      <c r="O265">
        <v>0</v>
      </c>
      <c r="P265">
        <v>1</v>
      </c>
      <c r="Q265">
        <f t="shared" si="24"/>
        <v>5986.2407577166941</v>
      </c>
      <c r="R265">
        <f>Q265-B265</f>
        <v>990.24075771669413</v>
      </c>
      <c r="S265">
        <f t="shared" si="25"/>
        <v>990.24075771669413</v>
      </c>
      <c r="T265" s="8">
        <f>S265/B265</f>
        <v>0.19820671691687233</v>
      </c>
      <c r="U265">
        <v>1961</v>
      </c>
      <c r="V265">
        <f t="shared" si="26"/>
        <v>17824.333638900494</v>
      </c>
      <c r="W265">
        <f t="shared" si="27"/>
        <v>35298</v>
      </c>
      <c r="X265">
        <f t="shared" si="28"/>
        <v>990.24075771669413</v>
      </c>
      <c r="Y265">
        <f t="shared" si="29"/>
        <v>980576.7582433325</v>
      </c>
    </row>
    <row r="266" spans="1:25" x14ac:dyDescent="0.35">
      <c r="A266" s="1">
        <v>41180</v>
      </c>
      <c r="B266">
        <v>5590</v>
      </c>
      <c r="C266" s="24">
        <v>28.7</v>
      </c>
      <c r="D266">
        <v>5428</v>
      </c>
      <c r="E266">
        <v>4628.5</v>
      </c>
      <c r="F266">
        <v>0</v>
      </c>
      <c r="G266">
        <v>4996</v>
      </c>
      <c r="H266">
        <v>0</v>
      </c>
      <c r="I266">
        <f>IF(AND(M266=0,F266=0,H266=0,J266=0,P266=0,K266=0),1,0)</f>
        <v>0</v>
      </c>
      <c r="J266">
        <v>0</v>
      </c>
      <c r="K266">
        <v>1</v>
      </c>
      <c r="L266">
        <v>5227</v>
      </c>
      <c r="M266">
        <v>0</v>
      </c>
      <c r="N266">
        <v>0.56901359358661552</v>
      </c>
      <c r="O266">
        <v>0</v>
      </c>
      <c r="P266">
        <v>0</v>
      </c>
      <c r="Q266">
        <f t="shared" si="24"/>
        <v>5521.7725724429265</v>
      </c>
      <c r="R266">
        <f>Q266-B266</f>
        <v>-68.227427557073497</v>
      </c>
      <c r="S266">
        <f t="shared" si="25"/>
        <v>68.227427557073497</v>
      </c>
      <c r="T266" s="8">
        <f>S266/B266</f>
        <v>1.2205264321480053E-2</v>
      </c>
      <c r="U266">
        <v>835</v>
      </c>
      <c r="V266">
        <f t="shared" si="26"/>
        <v>4912.3747841092918</v>
      </c>
      <c r="W266">
        <f t="shared" si="27"/>
        <v>15030</v>
      </c>
      <c r="X266">
        <f t="shared" si="28"/>
        <v>-136.45485511414699</v>
      </c>
      <c r="Y266">
        <f t="shared" si="29"/>
        <v>18619.927484222848</v>
      </c>
    </row>
    <row r="267" spans="1:25" x14ac:dyDescent="0.35">
      <c r="A267" s="1">
        <v>41181</v>
      </c>
      <c r="B267">
        <v>6648</v>
      </c>
      <c r="C267" s="24">
        <v>28.9</v>
      </c>
      <c r="D267">
        <v>5177.2</v>
      </c>
      <c r="E267">
        <v>6288</v>
      </c>
      <c r="F267">
        <v>0</v>
      </c>
      <c r="G267">
        <v>5590</v>
      </c>
      <c r="H267">
        <v>1</v>
      </c>
      <c r="I267">
        <f>IF(AND(M267=0,F267=0,H267=0,J267=0,P267=0,K267=0),1,0)</f>
        <v>0</v>
      </c>
      <c r="J267">
        <v>0</v>
      </c>
      <c r="K267">
        <v>0</v>
      </c>
      <c r="L267">
        <v>5286.333333333333</v>
      </c>
      <c r="M267">
        <v>0</v>
      </c>
      <c r="N267">
        <v>0.62292320204484719</v>
      </c>
      <c r="O267">
        <v>1</v>
      </c>
      <c r="P267">
        <v>0</v>
      </c>
      <c r="Q267">
        <f t="shared" si="24"/>
        <v>6488.2850964127319</v>
      </c>
      <c r="R267">
        <f>Q267-B267</f>
        <v>-159.71490358726805</v>
      </c>
      <c r="S267">
        <f t="shared" si="25"/>
        <v>159.71490358726805</v>
      </c>
      <c r="T267" s="8">
        <f>S267/B267</f>
        <v>2.4024504149709393E-2</v>
      </c>
      <c r="U267">
        <v>1478</v>
      </c>
      <c r="V267">
        <f t="shared" si="26"/>
        <v>11499.4730582833</v>
      </c>
      <c r="W267">
        <f t="shared" si="27"/>
        <v>26604</v>
      </c>
      <c r="X267">
        <f t="shared" si="28"/>
        <v>-319.42980717453611</v>
      </c>
      <c r="Y267">
        <f t="shared" si="29"/>
        <v>102035.40171156132</v>
      </c>
    </row>
    <row r="268" spans="1:25" x14ac:dyDescent="0.35">
      <c r="A268" s="1">
        <v>41182</v>
      </c>
      <c r="B268">
        <v>6569</v>
      </c>
      <c r="C268" s="24">
        <v>29.2</v>
      </c>
      <c r="D268">
        <v>5583.8</v>
      </c>
      <c r="E268">
        <v>6844</v>
      </c>
      <c r="F268">
        <v>0</v>
      </c>
      <c r="G268">
        <v>6648</v>
      </c>
      <c r="H268">
        <v>0</v>
      </c>
      <c r="I268">
        <f>IF(AND(M268=0,F268=0,H268=0,J268=0,P268=0,K268=0),1,0)</f>
        <v>1</v>
      </c>
      <c r="J268">
        <v>0</v>
      </c>
      <c r="K268">
        <v>0</v>
      </c>
      <c r="L268">
        <v>5744.666666666667</v>
      </c>
      <c r="M268">
        <v>0</v>
      </c>
      <c r="N268">
        <v>0.49082142442198212</v>
      </c>
      <c r="O268">
        <v>1</v>
      </c>
      <c r="P268">
        <v>0</v>
      </c>
      <c r="Q268">
        <f t="shared" si="24"/>
        <v>6947.7057343447595</v>
      </c>
      <c r="R268">
        <f>Q268-B268</f>
        <v>378.70573434475955</v>
      </c>
      <c r="S268">
        <f t="shared" si="25"/>
        <v>378.70573434475955</v>
      </c>
      <c r="T268" s="8">
        <f>S268/B268</f>
        <v>5.7650439084298913E-2</v>
      </c>
      <c r="U268">
        <v>1075</v>
      </c>
      <c r="V268">
        <f t="shared" si="26"/>
        <v>6816.7032182056719</v>
      </c>
      <c r="W268">
        <f t="shared" si="27"/>
        <v>19350</v>
      </c>
      <c r="X268">
        <f t="shared" si="28"/>
        <v>378.70573434475955</v>
      </c>
      <c r="Y268">
        <f t="shared" si="29"/>
        <v>143418.03322560361</v>
      </c>
    </row>
    <row r="269" spans="1:25" x14ac:dyDescent="0.35">
      <c r="A269" s="1">
        <v>41183</v>
      </c>
      <c r="B269">
        <v>4396</v>
      </c>
      <c r="C269" s="27">
        <v>30.4</v>
      </c>
      <c r="D269">
        <v>5815.2</v>
      </c>
      <c r="E269">
        <v>4615</v>
      </c>
      <c r="F269">
        <v>0</v>
      </c>
      <c r="G269">
        <v>6569</v>
      </c>
      <c r="H269">
        <v>0</v>
      </c>
      <c r="I269">
        <f>IF(AND(M269=0,F269=0,H269=0,J269=0,P269=0,K269=0),1,0)</f>
        <v>0</v>
      </c>
      <c r="J269">
        <v>1</v>
      </c>
      <c r="K269">
        <v>0</v>
      </c>
      <c r="L269">
        <v>6269</v>
      </c>
      <c r="M269">
        <v>0</v>
      </c>
      <c r="N269">
        <v>0.24753107935401417</v>
      </c>
      <c r="O269">
        <v>0</v>
      </c>
      <c r="P269">
        <v>0</v>
      </c>
      <c r="Q269">
        <f t="shared" si="24"/>
        <v>5374.8902727927352</v>
      </c>
      <c r="R269">
        <f>Q269-B269</f>
        <v>978.89027279273523</v>
      </c>
      <c r="S269">
        <f t="shared" si="25"/>
        <v>978.89027279273523</v>
      </c>
      <c r="T269" s="8">
        <f>S269/B269</f>
        <v>0.22267749608569956</v>
      </c>
      <c r="U269">
        <v>1808</v>
      </c>
      <c r="V269">
        <f t="shared" si="26"/>
        <v>17620.024910269232</v>
      </c>
      <c r="W269">
        <f t="shared" si="27"/>
        <v>32544</v>
      </c>
      <c r="X269">
        <f t="shared" si="28"/>
        <v>978.89027279273523</v>
      </c>
      <c r="Y269">
        <f t="shared" si="29"/>
        <v>958226.16616823559</v>
      </c>
    </row>
    <row r="270" spans="1:25" x14ac:dyDescent="0.35">
      <c r="A270" s="1">
        <v>41184</v>
      </c>
      <c r="B270">
        <v>5205</v>
      </c>
      <c r="C270" s="27">
        <v>29.3</v>
      </c>
      <c r="D270">
        <v>5639.8</v>
      </c>
      <c r="E270">
        <v>5412</v>
      </c>
      <c r="F270">
        <v>0</v>
      </c>
      <c r="G270">
        <v>4396</v>
      </c>
      <c r="H270">
        <v>0</v>
      </c>
      <c r="I270">
        <f>IF(AND(M270=0,F270=0,H270=0,J270=0,P270=0,K270=0),1,0)</f>
        <v>0</v>
      </c>
      <c r="J270">
        <v>0</v>
      </c>
      <c r="K270">
        <v>0</v>
      </c>
      <c r="L270">
        <v>5871</v>
      </c>
      <c r="M270">
        <v>1</v>
      </c>
      <c r="N270">
        <v>0.5939932612989427</v>
      </c>
      <c r="O270">
        <v>0</v>
      </c>
      <c r="P270">
        <v>0</v>
      </c>
      <c r="Q270">
        <f t="shared" si="24"/>
        <v>5590.1735603057141</v>
      </c>
      <c r="R270">
        <f>Q270-B270</f>
        <v>385.17356030571409</v>
      </c>
      <c r="S270">
        <f t="shared" si="25"/>
        <v>385.17356030571409</v>
      </c>
      <c r="T270" s="8">
        <f>S270/B270</f>
        <v>7.4000684016467644E-2</v>
      </c>
      <c r="U270">
        <v>1511</v>
      </c>
      <c r="V270">
        <f t="shared" si="26"/>
        <v>6933.1240855028536</v>
      </c>
      <c r="W270">
        <f t="shared" si="27"/>
        <v>27198</v>
      </c>
      <c r="X270">
        <f t="shared" si="28"/>
        <v>385.17356030571409</v>
      </c>
      <c r="Y270">
        <f t="shared" si="29"/>
        <v>148358.67155857958</v>
      </c>
    </row>
    <row r="271" spans="1:25" x14ac:dyDescent="0.35">
      <c r="A271" s="1">
        <v>41185</v>
      </c>
      <c r="B271">
        <v>5350</v>
      </c>
      <c r="C271" s="27">
        <v>29.6</v>
      </c>
      <c r="D271">
        <v>5681.6</v>
      </c>
      <c r="E271">
        <v>5273</v>
      </c>
      <c r="F271">
        <v>1</v>
      </c>
      <c r="G271">
        <v>5205</v>
      </c>
      <c r="H271">
        <v>0</v>
      </c>
      <c r="I271">
        <f>IF(AND(M271=0,F271=0,H271=0,J271=0,P271=0,K271=0),1,0)</f>
        <v>0</v>
      </c>
      <c r="J271">
        <v>0</v>
      </c>
      <c r="K271">
        <v>0</v>
      </c>
      <c r="L271">
        <v>5390</v>
      </c>
      <c r="M271">
        <v>0</v>
      </c>
      <c r="N271">
        <v>0.51684675264319735</v>
      </c>
      <c r="O271">
        <v>0</v>
      </c>
      <c r="P271">
        <v>0</v>
      </c>
      <c r="Q271">
        <f t="shared" si="24"/>
        <v>5390.8749782037839</v>
      </c>
      <c r="R271">
        <f>Q271-B271</f>
        <v>40.87497820378394</v>
      </c>
      <c r="S271">
        <f t="shared" si="25"/>
        <v>40.87497820378394</v>
      </c>
      <c r="T271" s="8">
        <f>S271/B271</f>
        <v>7.6401828418287739E-3</v>
      </c>
      <c r="U271">
        <v>1355</v>
      </c>
      <c r="V271">
        <f t="shared" si="26"/>
        <v>735.74960766811091</v>
      </c>
      <c r="W271">
        <f t="shared" si="27"/>
        <v>24390</v>
      </c>
      <c r="X271">
        <f t="shared" si="28"/>
        <v>40.87497820378394</v>
      </c>
      <c r="Y271">
        <f t="shared" si="29"/>
        <v>1670.763843159812</v>
      </c>
    </row>
    <row r="272" spans="1:25" x14ac:dyDescent="0.35">
      <c r="A272" s="1">
        <v>41186</v>
      </c>
      <c r="B272">
        <v>4939</v>
      </c>
      <c r="C272" s="27">
        <v>28.3</v>
      </c>
      <c r="D272">
        <v>5633.6</v>
      </c>
      <c r="E272">
        <v>4996</v>
      </c>
      <c r="F272">
        <v>0</v>
      </c>
      <c r="G272">
        <v>5350</v>
      </c>
      <c r="H272">
        <v>0</v>
      </c>
      <c r="I272">
        <f>IF(AND(M272=0,F272=0,H272=0,J272=0,P272=0,K272=0),1,0)</f>
        <v>0</v>
      </c>
      <c r="J272">
        <v>0</v>
      </c>
      <c r="K272">
        <v>0</v>
      </c>
      <c r="L272">
        <v>4983.666666666667</v>
      </c>
      <c r="M272">
        <v>0</v>
      </c>
      <c r="N272">
        <v>0.45224817009410945</v>
      </c>
      <c r="O272">
        <v>0</v>
      </c>
      <c r="P272">
        <v>1</v>
      </c>
      <c r="Q272">
        <f t="shared" si="24"/>
        <v>5808.0213573760502</v>
      </c>
      <c r="R272">
        <f>Q272-B272</f>
        <v>869.02135737605022</v>
      </c>
      <c r="S272">
        <f t="shared" si="25"/>
        <v>869.02135737605022</v>
      </c>
      <c r="T272" s="8">
        <f>S272/B272</f>
        <v>0.1759508721150132</v>
      </c>
      <c r="U272">
        <v>1835</v>
      </c>
      <c r="V272">
        <f t="shared" si="26"/>
        <v>15642.384432768904</v>
      </c>
      <c r="W272">
        <f t="shared" si="27"/>
        <v>33030</v>
      </c>
      <c r="X272">
        <f t="shared" si="28"/>
        <v>869.02135737605022</v>
      </c>
      <c r="Y272">
        <f t="shared" si="29"/>
        <v>755198.11957571283</v>
      </c>
    </row>
    <row r="273" spans="1:25" x14ac:dyDescent="0.35">
      <c r="A273" s="1">
        <v>41187</v>
      </c>
      <c r="B273">
        <v>6693</v>
      </c>
      <c r="C273" s="27">
        <v>27.2</v>
      </c>
      <c r="D273">
        <v>5291.8</v>
      </c>
      <c r="E273">
        <v>5590</v>
      </c>
      <c r="F273">
        <v>0</v>
      </c>
      <c r="G273">
        <v>4939</v>
      </c>
      <c r="H273">
        <v>0</v>
      </c>
      <c r="I273">
        <f>IF(AND(M273=0,F273=0,H273=0,J273=0,P273=0,K273=0),1,0)</f>
        <v>0</v>
      </c>
      <c r="J273">
        <v>0</v>
      </c>
      <c r="K273">
        <v>1</v>
      </c>
      <c r="L273">
        <v>5164.666666666667</v>
      </c>
      <c r="M273">
        <v>0</v>
      </c>
      <c r="N273">
        <v>0.70378761473219476</v>
      </c>
      <c r="O273">
        <v>0</v>
      </c>
      <c r="P273">
        <v>0</v>
      </c>
      <c r="Q273">
        <f t="shared" si="24"/>
        <v>5692.7851677718891</v>
      </c>
      <c r="R273">
        <f>Q273-B273</f>
        <v>-1000.2148322281109</v>
      </c>
      <c r="S273">
        <f t="shared" si="25"/>
        <v>1000.2148322281109</v>
      </c>
      <c r="T273" s="8">
        <f>S273/B273</f>
        <v>0.14944192921382204</v>
      </c>
      <c r="U273">
        <v>671</v>
      </c>
      <c r="V273">
        <f t="shared" si="26"/>
        <v>72015.46792042398</v>
      </c>
      <c r="W273">
        <f t="shared" si="27"/>
        <v>12078</v>
      </c>
      <c r="X273">
        <f t="shared" si="28"/>
        <v>-2000.4296644562219</v>
      </c>
      <c r="Y273">
        <f t="shared" si="29"/>
        <v>4001718.8424364324</v>
      </c>
    </row>
    <row r="274" spans="1:25" x14ac:dyDescent="0.35">
      <c r="A274" s="1">
        <v>41188</v>
      </c>
      <c r="B274">
        <v>7112</v>
      </c>
      <c r="C274" s="27">
        <v>27.7</v>
      </c>
      <c r="D274">
        <v>5316.6</v>
      </c>
      <c r="E274">
        <v>6648</v>
      </c>
      <c r="F274">
        <v>0</v>
      </c>
      <c r="G274">
        <v>6693</v>
      </c>
      <c r="H274">
        <v>1</v>
      </c>
      <c r="I274">
        <f>IF(AND(M274=0,F274=0,H274=0,J274=0,P274=0,K274=0),1,0)</f>
        <v>0</v>
      </c>
      <c r="J274">
        <v>0</v>
      </c>
      <c r="K274">
        <v>0</v>
      </c>
      <c r="L274">
        <v>5660.666666666667</v>
      </c>
      <c r="M274">
        <v>0</v>
      </c>
      <c r="N274">
        <v>0.54868130591379105</v>
      </c>
      <c r="O274">
        <v>1</v>
      </c>
      <c r="P274">
        <v>0</v>
      </c>
      <c r="Q274">
        <f t="shared" si="24"/>
        <v>7002.9039964231524</v>
      </c>
      <c r="R274">
        <f>Q274-B274</f>
        <v>-109.09600357684758</v>
      </c>
      <c r="S274">
        <f t="shared" si="25"/>
        <v>109.09600357684758</v>
      </c>
      <c r="T274" s="8">
        <f>S274/B274</f>
        <v>1.5339708039489254E-2</v>
      </c>
      <c r="U274">
        <v>885</v>
      </c>
      <c r="V274">
        <f t="shared" si="26"/>
        <v>7854.9122575330257</v>
      </c>
      <c r="W274">
        <f t="shared" si="27"/>
        <v>15930</v>
      </c>
      <c r="X274">
        <f t="shared" si="28"/>
        <v>-218.19200715369516</v>
      </c>
      <c r="Y274">
        <f t="shared" si="29"/>
        <v>47607.751985758157</v>
      </c>
    </row>
    <row r="275" spans="1:25" x14ac:dyDescent="0.35">
      <c r="A275" s="1">
        <v>41189</v>
      </c>
      <c r="B275">
        <v>6933</v>
      </c>
      <c r="C275" s="27">
        <v>28.1</v>
      </c>
      <c r="D275">
        <v>5859.8</v>
      </c>
      <c r="E275">
        <v>6569</v>
      </c>
      <c r="F275">
        <v>0</v>
      </c>
      <c r="G275">
        <v>7112</v>
      </c>
      <c r="H275">
        <v>0</v>
      </c>
      <c r="I275">
        <f>IF(AND(M275=0,F275=0,H275=0,J275=0,P275=0,K275=0),1,0)</f>
        <v>1</v>
      </c>
      <c r="J275">
        <v>0</v>
      </c>
      <c r="K275">
        <v>0</v>
      </c>
      <c r="L275">
        <v>6248</v>
      </c>
      <c r="M275">
        <v>0</v>
      </c>
      <c r="N275">
        <v>0.47920297432322528</v>
      </c>
      <c r="O275">
        <v>1</v>
      </c>
      <c r="P275">
        <v>0</v>
      </c>
      <c r="Q275">
        <f t="shared" si="24"/>
        <v>7136.6199763832683</v>
      </c>
      <c r="R275">
        <f>Q275-B275</f>
        <v>203.61997638326829</v>
      </c>
      <c r="S275">
        <f t="shared" si="25"/>
        <v>203.61997638326829</v>
      </c>
      <c r="T275" s="8">
        <f>S275/B275</f>
        <v>2.9369677828251593E-2</v>
      </c>
      <c r="U275">
        <v>735</v>
      </c>
      <c r="V275">
        <f t="shared" si="26"/>
        <v>3665.1595748988293</v>
      </c>
      <c r="W275">
        <f t="shared" si="27"/>
        <v>13230</v>
      </c>
      <c r="X275">
        <f t="shared" si="28"/>
        <v>203.61997638326829</v>
      </c>
      <c r="Y275">
        <f t="shared" si="29"/>
        <v>41461.09478232274</v>
      </c>
    </row>
    <row r="276" spans="1:25" x14ac:dyDescent="0.35">
      <c r="A276" s="1">
        <v>41190</v>
      </c>
      <c r="B276">
        <v>4621</v>
      </c>
      <c r="C276" s="28">
        <v>29</v>
      </c>
      <c r="D276">
        <v>6205.4</v>
      </c>
      <c r="E276">
        <v>4396</v>
      </c>
      <c r="F276">
        <v>0</v>
      </c>
      <c r="G276">
        <v>6933</v>
      </c>
      <c r="H276">
        <v>0</v>
      </c>
      <c r="I276">
        <f>IF(AND(M276=0,F276=0,H276=0,J276=0,P276=0,K276=0),1,0)</f>
        <v>0</v>
      </c>
      <c r="J276">
        <v>1</v>
      </c>
      <c r="K276">
        <v>0</v>
      </c>
      <c r="L276">
        <v>6912.666666666667</v>
      </c>
      <c r="M276">
        <v>0</v>
      </c>
      <c r="N276">
        <v>0.23138143371674219</v>
      </c>
      <c r="O276">
        <v>0</v>
      </c>
      <c r="P276">
        <v>0</v>
      </c>
      <c r="Q276">
        <f t="shared" si="24"/>
        <v>5585.1933064934265</v>
      </c>
      <c r="R276">
        <f>Q276-B276</f>
        <v>964.19330649342646</v>
      </c>
      <c r="S276">
        <f t="shared" si="25"/>
        <v>964.19330649342646</v>
      </c>
      <c r="T276" s="8">
        <f>S276/B276</f>
        <v>0.20865468653828748</v>
      </c>
      <c r="U276">
        <v>1495</v>
      </c>
      <c r="V276">
        <f t="shared" si="26"/>
        <v>17355.479516881678</v>
      </c>
      <c r="W276">
        <f t="shared" si="27"/>
        <v>26910</v>
      </c>
      <c r="X276">
        <f t="shared" si="28"/>
        <v>964.19330649342646</v>
      </c>
      <c r="Y276">
        <f t="shared" si="29"/>
        <v>929668.73228672659</v>
      </c>
    </row>
    <row r="277" spans="1:25" x14ac:dyDescent="0.35">
      <c r="A277" s="1">
        <v>41191</v>
      </c>
      <c r="B277">
        <v>5251</v>
      </c>
      <c r="C277" s="27">
        <v>28.5</v>
      </c>
      <c r="D277">
        <v>6059.6</v>
      </c>
      <c r="E277">
        <v>5205</v>
      </c>
      <c r="F277">
        <v>0</v>
      </c>
      <c r="G277">
        <v>4621</v>
      </c>
      <c r="H277">
        <v>0</v>
      </c>
      <c r="I277">
        <f>IF(AND(M277=0,F277=0,H277=0,J277=0,P277=0,K277=0),1,0)</f>
        <v>0</v>
      </c>
      <c r="J277">
        <v>0</v>
      </c>
      <c r="K277">
        <v>0</v>
      </c>
      <c r="L277">
        <v>6222</v>
      </c>
      <c r="M277">
        <v>1</v>
      </c>
      <c r="N277">
        <v>0.57319623562216804</v>
      </c>
      <c r="O277">
        <v>0</v>
      </c>
      <c r="P277">
        <v>0</v>
      </c>
      <c r="Q277">
        <f t="shared" si="24"/>
        <v>5767.0123591793354</v>
      </c>
      <c r="R277">
        <f>Q277-B277</f>
        <v>516.01235917933536</v>
      </c>
      <c r="S277">
        <f t="shared" si="25"/>
        <v>516.01235917933536</v>
      </c>
      <c r="T277" s="8">
        <f>S277/B277</f>
        <v>9.8269350443598427E-2</v>
      </c>
      <c r="U277">
        <v>1300</v>
      </c>
      <c r="V277">
        <f t="shared" si="26"/>
        <v>9288.2224652280365</v>
      </c>
      <c r="W277">
        <f t="shared" si="27"/>
        <v>23400</v>
      </c>
      <c r="X277">
        <f t="shared" si="28"/>
        <v>516.01235917933536</v>
      </c>
      <c r="Y277">
        <f t="shared" si="29"/>
        <v>266268.75482582342</v>
      </c>
    </row>
    <row r="278" spans="1:25" x14ac:dyDescent="0.35">
      <c r="A278" s="1">
        <v>41192</v>
      </c>
      <c r="B278">
        <v>5459</v>
      </c>
      <c r="C278" s="27">
        <v>27.9</v>
      </c>
      <c r="D278">
        <v>6122</v>
      </c>
      <c r="E278">
        <v>5350</v>
      </c>
      <c r="F278">
        <v>1</v>
      </c>
      <c r="G278">
        <v>5251</v>
      </c>
      <c r="H278">
        <v>0</v>
      </c>
      <c r="I278">
        <f>IF(AND(M278=0,F278=0,H278=0,J278=0,P278=0,K278=0),1,0)</f>
        <v>0</v>
      </c>
      <c r="J278">
        <v>0</v>
      </c>
      <c r="K278">
        <v>0</v>
      </c>
      <c r="L278">
        <v>5601.666666666667</v>
      </c>
      <c r="M278">
        <v>0</v>
      </c>
      <c r="N278">
        <v>0.52416637620541418</v>
      </c>
      <c r="O278">
        <v>0</v>
      </c>
      <c r="P278">
        <v>0</v>
      </c>
      <c r="Q278">
        <f t="shared" si="24"/>
        <v>5585.2212813094529</v>
      </c>
      <c r="R278">
        <f>Q278-B278</f>
        <v>126.22128130945293</v>
      </c>
      <c r="S278">
        <f t="shared" si="25"/>
        <v>126.22128130945293</v>
      </c>
      <c r="T278" s="8">
        <f>S278/B278</f>
        <v>2.3121685530216693E-2</v>
      </c>
      <c r="U278">
        <v>877</v>
      </c>
      <c r="V278">
        <f t="shared" si="26"/>
        <v>2271.9830635701528</v>
      </c>
      <c r="W278">
        <f t="shared" si="27"/>
        <v>15786</v>
      </c>
      <c r="X278">
        <f t="shared" si="28"/>
        <v>126.22128130945293</v>
      </c>
      <c r="Y278">
        <f t="shared" si="29"/>
        <v>15931.811855400052</v>
      </c>
    </row>
    <row r="279" spans="1:25" x14ac:dyDescent="0.35">
      <c r="A279" s="1">
        <v>41193</v>
      </c>
      <c r="B279">
        <v>5194</v>
      </c>
      <c r="C279" s="27">
        <v>27.5</v>
      </c>
      <c r="D279">
        <v>5875.2</v>
      </c>
      <c r="E279">
        <v>4939</v>
      </c>
      <c r="F279">
        <v>0</v>
      </c>
      <c r="G279">
        <v>5459</v>
      </c>
      <c r="H279">
        <v>0</v>
      </c>
      <c r="I279">
        <f>IF(AND(M279=0,F279=0,H279=0,J279=0,P279=0,K279=0),1,0)</f>
        <v>0</v>
      </c>
      <c r="J279">
        <v>0</v>
      </c>
      <c r="K279">
        <v>0</v>
      </c>
      <c r="L279">
        <v>5110.333333333333</v>
      </c>
      <c r="M279">
        <v>0</v>
      </c>
      <c r="N279">
        <v>0.4692111072382944</v>
      </c>
      <c r="O279">
        <v>0</v>
      </c>
      <c r="P279">
        <v>1</v>
      </c>
      <c r="Q279">
        <f t="shared" si="24"/>
        <v>5918.3285948890616</v>
      </c>
      <c r="R279">
        <f>Q279-B279</f>
        <v>724.32859488906161</v>
      </c>
      <c r="S279">
        <f t="shared" si="25"/>
        <v>724.32859488906161</v>
      </c>
      <c r="T279" s="8">
        <f>S279/B279</f>
        <v>0.1394548700209976</v>
      </c>
      <c r="U279">
        <v>1324</v>
      </c>
      <c r="V279">
        <f t="shared" si="26"/>
        <v>13037.914708003109</v>
      </c>
      <c r="W279">
        <f t="shared" si="27"/>
        <v>23832</v>
      </c>
      <c r="X279">
        <f t="shared" si="28"/>
        <v>724.32859488906161</v>
      </c>
      <c r="Y279">
        <f t="shared" si="29"/>
        <v>524651.91337396228</v>
      </c>
    </row>
    <row r="280" spans="1:25" x14ac:dyDescent="0.35">
      <c r="A280" s="1">
        <v>41194</v>
      </c>
      <c r="B280">
        <v>6255</v>
      </c>
      <c r="C280" s="27">
        <v>28.1</v>
      </c>
      <c r="D280">
        <v>5491.6</v>
      </c>
      <c r="E280">
        <v>6693</v>
      </c>
      <c r="F280">
        <v>0</v>
      </c>
      <c r="G280">
        <v>5194</v>
      </c>
      <c r="H280">
        <v>0</v>
      </c>
      <c r="I280">
        <f>IF(AND(M280=0,F280=0,H280=0,J280=0,P280=0,K280=0),1,0)</f>
        <v>0</v>
      </c>
      <c r="J280">
        <v>0</v>
      </c>
      <c r="K280">
        <v>1</v>
      </c>
      <c r="L280">
        <v>5301.333333333333</v>
      </c>
      <c r="M280">
        <v>0</v>
      </c>
      <c r="N280">
        <v>0.62327175554780989</v>
      </c>
      <c r="O280">
        <v>0</v>
      </c>
      <c r="P280">
        <v>0</v>
      </c>
      <c r="Q280">
        <f t="shared" si="24"/>
        <v>6126.688332650835</v>
      </c>
      <c r="R280">
        <f>Q280-B280</f>
        <v>-128.31166734916496</v>
      </c>
      <c r="S280">
        <f t="shared" si="25"/>
        <v>128.31166734916496</v>
      </c>
      <c r="T280" s="8">
        <f>S280/B280</f>
        <v>2.0513456011057547E-2</v>
      </c>
      <c r="U280">
        <v>1152</v>
      </c>
      <c r="V280">
        <f t="shared" si="26"/>
        <v>9238.4400491398774</v>
      </c>
      <c r="W280">
        <f t="shared" si="27"/>
        <v>20736</v>
      </c>
      <c r="X280">
        <f t="shared" si="28"/>
        <v>-256.62333469832993</v>
      </c>
      <c r="Y280">
        <f t="shared" si="29"/>
        <v>65855.535911691069</v>
      </c>
    </row>
    <row r="281" spans="1:25" x14ac:dyDescent="0.35">
      <c r="A281" s="1">
        <v>41195</v>
      </c>
      <c r="B281">
        <v>6800</v>
      </c>
      <c r="C281" s="27">
        <v>28.1</v>
      </c>
      <c r="D281">
        <v>5356</v>
      </c>
      <c r="E281">
        <v>7112</v>
      </c>
      <c r="F281">
        <v>0</v>
      </c>
      <c r="G281">
        <v>6255</v>
      </c>
      <c r="H281">
        <v>1</v>
      </c>
      <c r="I281">
        <f>IF(AND(M281=0,F281=0,H281=0,J281=0,P281=0,K281=0),1,0)</f>
        <v>0</v>
      </c>
      <c r="J281">
        <v>0</v>
      </c>
      <c r="K281">
        <v>0</v>
      </c>
      <c r="L281">
        <v>5636</v>
      </c>
      <c r="M281">
        <v>0</v>
      </c>
      <c r="N281">
        <v>0.5633205530382247</v>
      </c>
      <c r="O281">
        <v>1</v>
      </c>
      <c r="P281">
        <v>0</v>
      </c>
      <c r="Q281">
        <f t="shared" si="24"/>
        <v>6984.1869960072736</v>
      </c>
      <c r="R281">
        <f>Q281-B281</f>
        <v>184.18699600727359</v>
      </c>
      <c r="S281">
        <f t="shared" si="25"/>
        <v>184.18699600727359</v>
      </c>
      <c r="T281" s="8">
        <f>S281/B281</f>
        <v>2.7086322942246117E-2</v>
      </c>
      <c r="U281">
        <v>1105</v>
      </c>
      <c r="V281">
        <f t="shared" si="26"/>
        <v>3315.3659281309247</v>
      </c>
      <c r="W281">
        <f t="shared" si="27"/>
        <v>19890</v>
      </c>
      <c r="X281">
        <f t="shared" si="28"/>
        <v>184.18699600727359</v>
      </c>
      <c r="Y281">
        <f t="shared" si="29"/>
        <v>33924.849498183416</v>
      </c>
    </row>
    <row r="282" spans="1:25" x14ac:dyDescent="0.35">
      <c r="A282" s="1">
        <v>41196</v>
      </c>
      <c r="B282">
        <v>6959</v>
      </c>
      <c r="C282" s="27">
        <v>28.6</v>
      </c>
      <c r="D282">
        <v>5791.8</v>
      </c>
      <c r="E282">
        <v>6933</v>
      </c>
      <c r="F282">
        <v>0</v>
      </c>
      <c r="G282">
        <v>6800</v>
      </c>
      <c r="H282">
        <v>0</v>
      </c>
      <c r="I282">
        <f>IF(AND(M282=0,F282=0,H282=0,J282=0,P282=0,K282=0),1,0)</f>
        <v>1</v>
      </c>
      <c r="J282">
        <v>0</v>
      </c>
      <c r="K282">
        <v>0</v>
      </c>
      <c r="L282">
        <v>6083</v>
      </c>
      <c r="M282">
        <v>0</v>
      </c>
      <c r="N282">
        <v>0.51847333565702336</v>
      </c>
      <c r="O282">
        <v>1</v>
      </c>
      <c r="P282">
        <v>0</v>
      </c>
      <c r="Q282">
        <f t="shared" si="24"/>
        <v>7096.833251238033</v>
      </c>
      <c r="R282">
        <f>Q282-B282</f>
        <v>137.83325123803297</v>
      </c>
      <c r="S282">
        <f t="shared" si="25"/>
        <v>137.83325123803297</v>
      </c>
      <c r="T282" s="8">
        <f>S282/B282</f>
        <v>1.9806473809172723E-2</v>
      </c>
      <c r="U282">
        <v>715</v>
      </c>
      <c r="V282">
        <f t="shared" si="26"/>
        <v>2480.9985222845935</v>
      </c>
      <c r="W282">
        <f t="shared" si="27"/>
        <v>12870</v>
      </c>
      <c r="X282">
        <f t="shared" si="28"/>
        <v>137.83325123803297</v>
      </c>
      <c r="Y282">
        <f t="shared" si="29"/>
        <v>18998.005146846717</v>
      </c>
    </row>
    <row r="283" spans="1:25" x14ac:dyDescent="0.35">
      <c r="A283" s="1">
        <v>41197</v>
      </c>
      <c r="B283">
        <v>4404</v>
      </c>
      <c r="C283" s="29">
        <v>28.5</v>
      </c>
      <c r="D283">
        <v>6133.4</v>
      </c>
      <c r="E283">
        <v>4621</v>
      </c>
      <c r="F283">
        <v>0</v>
      </c>
      <c r="G283">
        <v>6959</v>
      </c>
      <c r="H283">
        <v>0</v>
      </c>
      <c r="I283">
        <f>IF(AND(M283=0,F283=0,H283=0,J283=0,P283=0,K283=0),1,0)</f>
        <v>0</v>
      </c>
      <c r="J283">
        <v>1</v>
      </c>
      <c r="K283">
        <v>0</v>
      </c>
      <c r="L283">
        <v>6671.333333333333</v>
      </c>
      <c r="M283">
        <v>0</v>
      </c>
      <c r="N283">
        <v>0.2031485999767631</v>
      </c>
      <c r="O283">
        <v>0</v>
      </c>
      <c r="P283">
        <v>0</v>
      </c>
      <c r="Q283">
        <f t="shared" si="24"/>
        <v>5624.027336003649</v>
      </c>
      <c r="R283">
        <f>Q283-B283</f>
        <v>1220.027336003649</v>
      </c>
      <c r="S283">
        <f t="shared" si="25"/>
        <v>1220.027336003649</v>
      </c>
      <c r="T283" s="8">
        <f>S283/B283</f>
        <v>0.27702709718520641</v>
      </c>
      <c r="U283">
        <v>1726</v>
      </c>
      <c r="V283">
        <f t="shared" si="26"/>
        <v>21960.49204806568</v>
      </c>
      <c r="W283">
        <f t="shared" si="27"/>
        <v>31068</v>
      </c>
      <c r="X283">
        <f t="shared" si="28"/>
        <v>1220.027336003649</v>
      </c>
      <c r="Y283">
        <f t="shared" si="29"/>
        <v>1488466.7005961607</v>
      </c>
    </row>
    <row r="284" spans="1:25" x14ac:dyDescent="0.35">
      <c r="A284" s="1">
        <v>41198</v>
      </c>
      <c r="B284">
        <v>4921</v>
      </c>
      <c r="C284" s="29">
        <v>28.8</v>
      </c>
      <c r="D284">
        <v>5922.4</v>
      </c>
      <c r="E284">
        <v>5251</v>
      </c>
      <c r="F284">
        <v>0</v>
      </c>
      <c r="G284">
        <v>4404</v>
      </c>
      <c r="H284">
        <v>0</v>
      </c>
      <c r="I284">
        <f>IF(AND(M284=0,F284=0,H284=0,J284=0,P284=0,K284=0),1,0)</f>
        <v>0</v>
      </c>
      <c r="J284">
        <v>0</v>
      </c>
      <c r="K284">
        <v>0</v>
      </c>
      <c r="L284">
        <v>6054.333333333333</v>
      </c>
      <c r="M284">
        <v>1</v>
      </c>
      <c r="N284">
        <v>0.56006738701057279</v>
      </c>
      <c r="O284">
        <v>0</v>
      </c>
      <c r="P284">
        <v>0</v>
      </c>
      <c r="Q284">
        <f t="shared" si="24"/>
        <v>5655.1256390389108</v>
      </c>
      <c r="R284">
        <f>Q284-B284</f>
        <v>734.12563903891078</v>
      </c>
      <c r="S284">
        <f t="shared" si="25"/>
        <v>734.12563903891078</v>
      </c>
      <c r="T284" s="8">
        <f>S284/B284</f>
        <v>0.14918220667321902</v>
      </c>
      <c r="U284">
        <v>1601</v>
      </c>
      <c r="V284">
        <f t="shared" si="26"/>
        <v>13214.261502700394</v>
      </c>
      <c r="W284">
        <f t="shared" si="27"/>
        <v>28818</v>
      </c>
      <c r="X284">
        <f t="shared" si="28"/>
        <v>734.12563903891078</v>
      </c>
      <c r="Y284">
        <f t="shared" si="29"/>
        <v>538940.45389428909</v>
      </c>
    </row>
    <row r="285" spans="1:25" x14ac:dyDescent="0.35">
      <c r="A285" s="1">
        <v>41199</v>
      </c>
      <c r="B285">
        <v>5289</v>
      </c>
      <c r="C285" s="27">
        <v>28.3</v>
      </c>
      <c r="D285">
        <v>5867.8</v>
      </c>
      <c r="E285">
        <v>5459</v>
      </c>
      <c r="F285">
        <v>1</v>
      </c>
      <c r="G285">
        <v>4921</v>
      </c>
      <c r="H285">
        <v>0</v>
      </c>
      <c r="I285">
        <f>IF(AND(M285=0,F285=0,H285=0,J285=0,P285=0,K285=0),1,0)</f>
        <v>0</v>
      </c>
      <c r="J285">
        <v>0</v>
      </c>
      <c r="K285">
        <v>0</v>
      </c>
      <c r="L285">
        <v>5428</v>
      </c>
      <c r="M285">
        <v>0</v>
      </c>
      <c r="N285">
        <v>0.54275589636342514</v>
      </c>
      <c r="O285">
        <v>0</v>
      </c>
      <c r="P285">
        <v>0</v>
      </c>
      <c r="Q285">
        <f t="shared" si="24"/>
        <v>5408.3025126580806</v>
      </c>
      <c r="R285">
        <f>Q285-B285</f>
        <v>119.30251265808056</v>
      </c>
      <c r="S285">
        <f t="shared" si="25"/>
        <v>119.30251265808056</v>
      </c>
      <c r="T285" s="8">
        <f>S285/B285</f>
        <v>2.2556723890731812E-2</v>
      </c>
      <c r="U285">
        <v>1185</v>
      </c>
      <c r="V285">
        <f t="shared" si="26"/>
        <v>2147.4452278454501</v>
      </c>
      <c r="W285">
        <f t="shared" si="27"/>
        <v>21330</v>
      </c>
      <c r="X285">
        <f t="shared" si="28"/>
        <v>119.30251265808056</v>
      </c>
      <c r="Y285">
        <f t="shared" si="29"/>
        <v>14233.089526531472</v>
      </c>
    </row>
    <row r="286" spans="1:25" x14ac:dyDescent="0.35">
      <c r="A286" s="1">
        <v>41200</v>
      </c>
      <c r="B286">
        <v>5067</v>
      </c>
      <c r="C286" s="27">
        <v>27.8</v>
      </c>
      <c r="D286">
        <v>5674.6</v>
      </c>
      <c r="E286">
        <v>5194</v>
      </c>
      <c r="F286">
        <v>0</v>
      </c>
      <c r="G286">
        <v>5289</v>
      </c>
      <c r="H286">
        <v>0</v>
      </c>
      <c r="I286">
        <f>IF(AND(M286=0,F286=0,H286=0,J286=0,P286=0,K286=0),1,0)</f>
        <v>0</v>
      </c>
      <c r="J286">
        <v>0</v>
      </c>
      <c r="K286">
        <v>0</v>
      </c>
      <c r="L286">
        <v>4871.333333333333</v>
      </c>
      <c r="M286">
        <v>0</v>
      </c>
      <c r="N286">
        <v>0.47420704078075987</v>
      </c>
      <c r="O286">
        <v>0</v>
      </c>
      <c r="P286">
        <v>1</v>
      </c>
      <c r="Q286">
        <f t="shared" si="24"/>
        <v>5851.5302586067492</v>
      </c>
      <c r="R286">
        <f>Q286-B286</f>
        <v>784.53025860674916</v>
      </c>
      <c r="S286">
        <f t="shared" si="25"/>
        <v>784.53025860674916</v>
      </c>
      <c r="T286" s="8">
        <f>S286/B286</f>
        <v>0.15483131213869136</v>
      </c>
      <c r="U286">
        <v>1309</v>
      </c>
      <c r="V286">
        <f t="shared" si="26"/>
        <v>14121.544654921485</v>
      </c>
      <c r="W286">
        <f t="shared" si="27"/>
        <v>23562</v>
      </c>
      <c r="X286">
        <f t="shared" si="28"/>
        <v>784.53025860674916</v>
      </c>
      <c r="Y286">
        <f t="shared" si="29"/>
        <v>615487.72666957276</v>
      </c>
    </row>
    <row r="287" spans="1:25" x14ac:dyDescent="0.35">
      <c r="A287" s="1">
        <v>41201</v>
      </c>
      <c r="B287">
        <v>6009</v>
      </c>
      <c r="C287" s="27">
        <v>28.4</v>
      </c>
      <c r="D287">
        <v>5328</v>
      </c>
      <c r="E287">
        <v>6255</v>
      </c>
      <c r="F287">
        <v>0</v>
      </c>
      <c r="G287">
        <v>5067</v>
      </c>
      <c r="H287">
        <v>0</v>
      </c>
      <c r="I287">
        <f>IF(AND(M287=0,F287=0,H287=0,J287=0,P287=0,K287=0),1,0)</f>
        <v>0</v>
      </c>
      <c r="J287">
        <v>0</v>
      </c>
      <c r="K287">
        <v>1</v>
      </c>
      <c r="L287">
        <v>5092.333333333333</v>
      </c>
      <c r="M287">
        <v>0</v>
      </c>
      <c r="N287">
        <v>0.60944579993028924</v>
      </c>
      <c r="O287">
        <v>0</v>
      </c>
      <c r="P287">
        <v>0</v>
      </c>
      <c r="Q287">
        <f t="shared" si="24"/>
        <v>5915.1259004445619</v>
      </c>
      <c r="R287">
        <f>Q287-B287</f>
        <v>-93.874099555438079</v>
      </c>
      <c r="S287">
        <f t="shared" si="25"/>
        <v>93.874099555438079</v>
      </c>
      <c r="T287" s="8">
        <f>S287/B287</f>
        <v>1.562224988441306E-2</v>
      </c>
      <c r="U287">
        <v>1299</v>
      </c>
      <c r="V287">
        <f t="shared" si="26"/>
        <v>6758.9351679915417</v>
      </c>
      <c r="W287">
        <f t="shared" si="27"/>
        <v>23382</v>
      </c>
      <c r="X287">
        <f t="shared" si="28"/>
        <v>-187.74819911087616</v>
      </c>
      <c r="Y287">
        <f t="shared" si="29"/>
        <v>35249.386269377195</v>
      </c>
    </row>
    <row r="288" spans="1:25" x14ac:dyDescent="0.35">
      <c r="A288" s="1">
        <v>41202</v>
      </c>
      <c r="B288">
        <v>6801</v>
      </c>
      <c r="C288" s="27">
        <v>27.9</v>
      </c>
      <c r="D288">
        <v>5138</v>
      </c>
      <c r="E288">
        <v>6800</v>
      </c>
      <c r="F288">
        <v>0</v>
      </c>
      <c r="G288">
        <v>6009</v>
      </c>
      <c r="H288">
        <v>1</v>
      </c>
      <c r="I288">
        <f>IF(AND(M288=0,F288=0,H288=0,J288=0,P288=0,K288=0),1,0)</f>
        <v>0</v>
      </c>
      <c r="J288">
        <v>0</v>
      </c>
      <c r="K288">
        <v>0</v>
      </c>
      <c r="L288">
        <v>5455</v>
      </c>
      <c r="M288">
        <v>0</v>
      </c>
      <c r="N288">
        <v>0.5920181247821541</v>
      </c>
      <c r="O288">
        <v>1</v>
      </c>
      <c r="P288">
        <v>0</v>
      </c>
      <c r="Q288">
        <f t="shared" si="24"/>
        <v>6743.9389106567132</v>
      </c>
      <c r="R288">
        <f>Q288-B288</f>
        <v>-57.061089343286767</v>
      </c>
      <c r="S288">
        <f t="shared" si="25"/>
        <v>57.061089343286767</v>
      </c>
      <c r="T288" s="8">
        <f>S288/B288</f>
        <v>8.3901028294790132E-3</v>
      </c>
      <c r="U288">
        <v>1091</v>
      </c>
      <c r="V288">
        <f t="shared" si="26"/>
        <v>4108.3984327166472</v>
      </c>
      <c r="W288">
        <f t="shared" si="27"/>
        <v>19638</v>
      </c>
      <c r="X288">
        <f t="shared" si="28"/>
        <v>-114.12217868657353</v>
      </c>
      <c r="Y288">
        <f t="shared" si="29"/>
        <v>13023.871668170219</v>
      </c>
    </row>
    <row r="289" spans="1:25" x14ac:dyDescent="0.35">
      <c r="A289" s="1">
        <v>41203</v>
      </c>
      <c r="B289">
        <v>4628.5</v>
      </c>
      <c r="C289" s="27">
        <v>29.4</v>
      </c>
      <c r="D289">
        <v>5617.4</v>
      </c>
      <c r="E289">
        <v>6959</v>
      </c>
      <c r="F289">
        <v>0</v>
      </c>
      <c r="G289">
        <v>6801</v>
      </c>
      <c r="H289">
        <v>0</v>
      </c>
      <c r="I289">
        <f>IF(AND(M289=0,F289=0,H289=0,J289=0,P289=0,K289=0),1,0)</f>
        <v>1</v>
      </c>
      <c r="J289">
        <v>0</v>
      </c>
      <c r="K289">
        <v>0</v>
      </c>
      <c r="L289">
        <v>5959</v>
      </c>
      <c r="M289">
        <v>0</v>
      </c>
      <c r="N289">
        <v>0.24758917160450797</v>
      </c>
      <c r="O289">
        <v>1</v>
      </c>
      <c r="P289">
        <v>0</v>
      </c>
      <c r="Q289">
        <f t="shared" si="24"/>
        <v>7040.4769661564569</v>
      </c>
      <c r="R289">
        <f>Q289-B289</f>
        <v>2411.9769661564569</v>
      </c>
      <c r="S289">
        <f t="shared" si="25"/>
        <v>2411.9769661564569</v>
      </c>
      <c r="T289" s="8">
        <f>S289/B289</f>
        <v>0.5211141765488726</v>
      </c>
      <c r="U289">
        <v>339</v>
      </c>
      <c r="V289">
        <f t="shared" si="26"/>
        <v>43415.585390816224</v>
      </c>
      <c r="W289">
        <f t="shared" si="27"/>
        <v>6102</v>
      </c>
      <c r="X289">
        <f t="shared" si="28"/>
        <v>2411.9769661564569</v>
      </c>
      <c r="Y289">
        <f t="shared" si="29"/>
        <v>5817632.8852693057</v>
      </c>
    </row>
    <row r="290" spans="1:25" x14ac:dyDescent="0.35">
      <c r="A290" s="1">
        <v>41204</v>
      </c>
      <c r="B290">
        <v>3390</v>
      </c>
      <c r="C290" s="27">
        <v>29.2</v>
      </c>
      <c r="D290">
        <v>5558.9</v>
      </c>
      <c r="E290">
        <v>4404</v>
      </c>
      <c r="F290">
        <v>0</v>
      </c>
      <c r="G290">
        <v>4628.5</v>
      </c>
      <c r="H290">
        <v>0</v>
      </c>
      <c r="I290">
        <f>IF(AND(M290=0,F290=0,H290=0,J290=0,P290=0,K290=0),1,0)</f>
        <v>0</v>
      </c>
      <c r="J290">
        <v>1</v>
      </c>
      <c r="K290">
        <v>0</v>
      </c>
      <c r="L290">
        <v>5812.833333333333</v>
      </c>
      <c r="M290">
        <v>0</v>
      </c>
      <c r="N290">
        <v>0.35610549552689669</v>
      </c>
      <c r="O290">
        <v>0</v>
      </c>
      <c r="P290">
        <v>0</v>
      </c>
      <c r="Q290">
        <f t="shared" si="24"/>
        <v>4570.8095122569666</v>
      </c>
      <c r="R290">
        <f>Q290-B290</f>
        <v>1180.8095122569666</v>
      </c>
      <c r="S290">
        <f t="shared" si="25"/>
        <v>1180.8095122569666</v>
      </c>
      <c r="T290" s="8">
        <f>S290/B290</f>
        <v>0.34832139004630286</v>
      </c>
      <c r="U290">
        <v>1549</v>
      </c>
      <c r="V290">
        <f t="shared" si="26"/>
        <v>21254.571220625399</v>
      </c>
      <c r="W290">
        <f t="shared" si="27"/>
        <v>27882</v>
      </c>
      <c r="X290">
        <f t="shared" si="28"/>
        <v>1180.8095122569666</v>
      </c>
      <c r="Y290">
        <f t="shared" si="29"/>
        <v>1394311.1042365355</v>
      </c>
    </row>
    <row r="291" spans="1:25" x14ac:dyDescent="0.35">
      <c r="A291" s="1">
        <v>41205</v>
      </c>
      <c r="B291">
        <v>5303</v>
      </c>
      <c r="C291" s="27">
        <v>28.2</v>
      </c>
      <c r="D291">
        <v>5179.1000000000004</v>
      </c>
      <c r="E291">
        <v>4921</v>
      </c>
      <c r="F291">
        <v>0</v>
      </c>
      <c r="G291">
        <v>3390</v>
      </c>
      <c r="H291">
        <v>0</v>
      </c>
      <c r="I291">
        <f>IF(AND(M291=0,F291=0,H291=0,J291=0,P291=0,K291=0),1,0)</f>
        <v>0</v>
      </c>
      <c r="J291">
        <v>0</v>
      </c>
      <c r="K291">
        <v>0</v>
      </c>
      <c r="L291">
        <v>4939.833333333333</v>
      </c>
      <c r="M291">
        <v>1</v>
      </c>
      <c r="N291">
        <v>0.72226095038921811</v>
      </c>
      <c r="O291">
        <v>0</v>
      </c>
      <c r="P291">
        <v>0</v>
      </c>
      <c r="Q291">
        <f t="shared" si="24"/>
        <v>4959.427233194745</v>
      </c>
      <c r="R291">
        <f>Q291-B291</f>
        <v>-343.57276680525501</v>
      </c>
      <c r="S291">
        <f t="shared" si="25"/>
        <v>343.57276680525501</v>
      </c>
      <c r="T291" s="8">
        <f>S291/B291</f>
        <v>6.478837767400622E-2</v>
      </c>
      <c r="U291">
        <v>1031</v>
      </c>
      <c r="V291">
        <f t="shared" si="26"/>
        <v>24737.239209978361</v>
      </c>
      <c r="W291">
        <f t="shared" si="27"/>
        <v>18558</v>
      </c>
      <c r="X291">
        <f t="shared" si="28"/>
        <v>-687.14553361051003</v>
      </c>
      <c r="Y291">
        <f t="shared" si="29"/>
        <v>472168.98436087259</v>
      </c>
    </row>
    <row r="292" spans="1:25" x14ac:dyDescent="0.35">
      <c r="A292" s="1">
        <v>41206</v>
      </c>
      <c r="B292">
        <v>5852</v>
      </c>
      <c r="C292" s="27">
        <v>27.4</v>
      </c>
      <c r="D292">
        <v>5226.3</v>
      </c>
      <c r="E292">
        <v>5289</v>
      </c>
      <c r="F292">
        <v>1</v>
      </c>
      <c r="G292">
        <v>5303</v>
      </c>
      <c r="H292">
        <v>0</v>
      </c>
      <c r="I292">
        <f>IF(AND(M292=0,F292=0,H292=0,J292=0,P292=0,K292=0),1,0)</f>
        <v>0</v>
      </c>
      <c r="J292">
        <v>0</v>
      </c>
      <c r="K292">
        <v>0</v>
      </c>
      <c r="L292">
        <v>4440.5</v>
      </c>
      <c r="M292">
        <v>0</v>
      </c>
      <c r="N292">
        <v>0.56378529104217501</v>
      </c>
      <c r="O292">
        <v>0</v>
      </c>
      <c r="P292">
        <v>0</v>
      </c>
      <c r="Q292">
        <f t="shared" si="24"/>
        <v>5263.1912561293129</v>
      </c>
      <c r="R292">
        <f>Q292-B292</f>
        <v>-588.80874387068707</v>
      </c>
      <c r="S292">
        <f t="shared" si="25"/>
        <v>588.80874387068707</v>
      </c>
      <c r="T292" s="8">
        <f>S292/B292</f>
        <v>0.10061666846730812</v>
      </c>
      <c r="U292">
        <v>507</v>
      </c>
      <c r="V292">
        <f t="shared" si="26"/>
        <v>42394.229558689469</v>
      </c>
      <c r="W292">
        <f t="shared" si="27"/>
        <v>9126</v>
      </c>
      <c r="X292">
        <f t="shared" si="28"/>
        <v>-1177.6174877413741</v>
      </c>
      <c r="Y292">
        <f t="shared" si="29"/>
        <v>1386782.9474343054</v>
      </c>
    </row>
    <row r="293" spans="1:25" x14ac:dyDescent="0.35">
      <c r="A293" s="1">
        <v>41207</v>
      </c>
      <c r="B293">
        <v>6591</v>
      </c>
      <c r="C293" s="27">
        <v>26.8</v>
      </c>
      <c r="D293">
        <v>5194.8999999999996</v>
      </c>
      <c r="E293">
        <v>5067</v>
      </c>
      <c r="F293">
        <v>0</v>
      </c>
      <c r="G293">
        <v>5852</v>
      </c>
      <c r="H293">
        <v>0</v>
      </c>
      <c r="I293">
        <f>IF(AND(M293=0,F293=0,H293=0,J293=0,P293=0,K293=0),1,0)</f>
        <v>0</v>
      </c>
      <c r="J293">
        <v>0</v>
      </c>
      <c r="K293">
        <v>0</v>
      </c>
      <c r="L293">
        <v>4848.333333333333</v>
      </c>
      <c r="M293">
        <v>0</v>
      </c>
      <c r="N293">
        <v>0.58586034622981298</v>
      </c>
      <c r="O293">
        <v>0</v>
      </c>
      <c r="P293">
        <v>1</v>
      </c>
      <c r="Q293">
        <f t="shared" si="24"/>
        <v>5837.1856804014769</v>
      </c>
      <c r="R293">
        <f>Q293-B293</f>
        <v>-753.81431959852307</v>
      </c>
      <c r="S293">
        <f t="shared" si="25"/>
        <v>753.81431959852307</v>
      </c>
      <c r="T293" s="8">
        <f>S293/B293</f>
        <v>0.1143702502804617</v>
      </c>
      <c r="U293">
        <v>370</v>
      </c>
      <c r="V293">
        <f t="shared" si="26"/>
        <v>54274.631011093661</v>
      </c>
      <c r="W293">
        <f t="shared" si="27"/>
        <v>6660</v>
      </c>
      <c r="X293">
        <f t="shared" si="28"/>
        <v>-1507.6286391970461</v>
      </c>
      <c r="Y293">
        <f t="shared" si="29"/>
        <v>2272944.113727137</v>
      </c>
    </row>
    <row r="294" spans="1:25" x14ac:dyDescent="0.35">
      <c r="A294" s="1">
        <v>41208</v>
      </c>
      <c r="B294">
        <v>4628.5</v>
      </c>
      <c r="C294" s="27">
        <v>27.2</v>
      </c>
      <c r="D294">
        <v>5152.8999999999996</v>
      </c>
      <c r="E294">
        <v>6009</v>
      </c>
      <c r="F294">
        <v>0</v>
      </c>
      <c r="G294">
        <v>6591</v>
      </c>
      <c r="H294">
        <v>0</v>
      </c>
      <c r="I294">
        <f>IF(AND(M294=0,F294=0,H294=0,J294=0,P294=0,K294=0),1,0)</f>
        <v>0</v>
      </c>
      <c r="J294">
        <v>0</v>
      </c>
      <c r="K294">
        <v>1</v>
      </c>
      <c r="L294">
        <v>5915.333333333333</v>
      </c>
      <c r="M294">
        <v>0</v>
      </c>
      <c r="N294">
        <v>0.27198791681189727</v>
      </c>
      <c r="O294">
        <v>0</v>
      </c>
      <c r="P294">
        <v>0</v>
      </c>
      <c r="Q294">
        <f t="shared" si="24"/>
        <v>6307.6351213923508</v>
      </c>
      <c r="R294">
        <f>Q294-B294</f>
        <v>1679.1351213923508</v>
      </c>
      <c r="S294">
        <f t="shared" si="25"/>
        <v>1679.1351213923508</v>
      </c>
      <c r="T294" s="8">
        <f>S294/B294</f>
        <v>0.36278170495675721</v>
      </c>
      <c r="U294">
        <v>3343</v>
      </c>
      <c r="V294">
        <f t="shared" si="26"/>
        <v>30224.432185062316</v>
      </c>
      <c r="W294">
        <f t="shared" si="27"/>
        <v>60174</v>
      </c>
      <c r="X294">
        <f t="shared" si="28"/>
        <v>1679.1351213923508</v>
      </c>
      <c r="Y294">
        <f t="shared" si="29"/>
        <v>2819494.7558933045</v>
      </c>
    </row>
    <row r="295" spans="1:25" x14ac:dyDescent="0.35">
      <c r="A295" s="1">
        <v>41209</v>
      </c>
      <c r="B295">
        <v>4628.5</v>
      </c>
      <c r="C295" s="27">
        <v>27.3</v>
      </c>
      <c r="D295">
        <v>5152.8999999999996</v>
      </c>
      <c r="E295">
        <v>6801</v>
      </c>
      <c r="F295">
        <v>0</v>
      </c>
      <c r="G295">
        <v>4628.5</v>
      </c>
      <c r="H295">
        <v>1</v>
      </c>
      <c r="I295">
        <f>IF(AND(M295=0,F295=0,H295=0,J295=0,P295=0,K295=0),1,0)</f>
        <v>0</v>
      </c>
      <c r="J295">
        <v>0</v>
      </c>
      <c r="K295">
        <v>0</v>
      </c>
      <c r="L295">
        <v>5690.5</v>
      </c>
      <c r="M295">
        <v>0</v>
      </c>
      <c r="N295">
        <v>0.5</v>
      </c>
      <c r="O295">
        <v>1</v>
      </c>
      <c r="P295">
        <v>0</v>
      </c>
      <c r="Q295">
        <f t="shared" si="24"/>
        <v>6281.024638181043</v>
      </c>
      <c r="R295">
        <f>Q295-B295</f>
        <v>1652.524638181043</v>
      </c>
      <c r="S295">
        <f t="shared" si="25"/>
        <v>1652.524638181043</v>
      </c>
      <c r="T295" s="8">
        <f>S295/B295</f>
        <v>0.35703243776191917</v>
      </c>
      <c r="U295">
        <v>1717</v>
      </c>
      <c r="V295">
        <f t="shared" si="26"/>
        <v>29745.443487258774</v>
      </c>
      <c r="W295">
        <f t="shared" si="27"/>
        <v>30906</v>
      </c>
      <c r="X295">
        <f t="shared" si="28"/>
        <v>1652.524638181043</v>
      </c>
      <c r="Y295">
        <f t="shared" si="29"/>
        <v>2730837.6797953872</v>
      </c>
    </row>
    <row r="296" spans="1:25" x14ac:dyDescent="0.35">
      <c r="A296" s="1">
        <v>41210</v>
      </c>
      <c r="B296">
        <v>4628.5</v>
      </c>
      <c r="C296" s="27">
        <v>26.3</v>
      </c>
      <c r="D296">
        <v>5400.6</v>
      </c>
      <c r="E296">
        <v>4628.5</v>
      </c>
      <c r="F296">
        <v>0</v>
      </c>
      <c r="G296">
        <v>4628.5</v>
      </c>
      <c r="H296">
        <v>0</v>
      </c>
      <c r="I296">
        <f>IF(AND(M296=0,F296=0,H296=0,J296=0,P296=0,K296=0),1,0)</f>
        <v>1</v>
      </c>
      <c r="J296">
        <v>0</v>
      </c>
      <c r="K296">
        <v>0</v>
      </c>
      <c r="L296">
        <v>5282.666666666667</v>
      </c>
      <c r="M296">
        <v>0</v>
      </c>
      <c r="N296">
        <v>0.5</v>
      </c>
      <c r="O296">
        <v>1</v>
      </c>
      <c r="P296">
        <v>0</v>
      </c>
      <c r="Q296">
        <f t="shared" si="24"/>
        <v>5643.577635388433</v>
      </c>
      <c r="R296">
        <f>Q296-B296</f>
        <v>1015.077635388433</v>
      </c>
      <c r="S296">
        <f t="shared" si="25"/>
        <v>1015.077635388433</v>
      </c>
      <c r="T296" s="8">
        <f>S296/B296</f>
        <v>0.21931028095245392</v>
      </c>
      <c r="U296">
        <v>1525</v>
      </c>
      <c r="V296">
        <f t="shared" si="26"/>
        <v>18271.397436991792</v>
      </c>
      <c r="W296">
        <f t="shared" si="27"/>
        <v>27450</v>
      </c>
      <c r="X296">
        <f t="shared" si="28"/>
        <v>1015.077635388433</v>
      </c>
      <c r="Y296">
        <f t="shared" si="29"/>
        <v>1030382.6058657726</v>
      </c>
    </row>
    <row r="297" spans="1:25" x14ac:dyDescent="0.35">
      <c r="A297" s="1">
        <v>41211</v>
      </c>
      <c r="B297">
        <v>4628.5</v>
      </c>
      <c r="C297" s="27">
        <v>26.5</v>
      </c>
      <c r="D297">
        <v>5265.7</v>
      </c>
      <c r="E297">
        <v>3390</v>
      </c>
      <c r="F297">
        <v>0</v>
      </c>
      <c r="G297">
        <v>4628.5</v>
      </c>
      <c r="H297">
        <v>0</v>
      </c>
      <c r="I297">
        <f>IF(AND(M297=0,F297=0,H297=0,J297=0,P297=0,K297=0),1,0)</f>
        <v>0</v>
      </c>
      <c r="J297">
        <v>1</v>
      </c>
      <c r="K297">
        <v>0</v>
      </c>
      <c r="L297">
        <v>4628.5</v>
      </c>
      <c r="M297">
        <v>0</v>
      </c>
      <c r="N297">
        <v>0.5</v>
      </c>
      <c r="O297">
        <v>0</v>
      </c>
      <c r="P297">
        <v>0</v>
      </c>
      <c r="Q297">
        <f t="shared" si="24"/>
        <v>4211.8096323427271</v>
      </c>
      <c r="R297">
        <f>Q297-B297</f>
        <v>-416.69036765727287</v>
      </c>
      <c r="S297">
        <f t="shared" si="25"/>
        <v>416.69036765727287</v>
      </c>
      <c r="T297" s="8">
        <f>S297/B297</f>
        <v>9.0027086022960542E-2</v>
      </c>
      <c r="U297">
        <v>1934</v>
      </c>
      <c r="V297">
        <f t="shared" si="26"/>
        <v>30001.706471323647</v>
      </c>
      <c r="W297">
        <f t="shared" si="27"/>
        <v>34812</v>
      </c>
      <c r="X297">
        <f t="shared" si="28"/>
        <v>-833.38073531454575</v>
      </c>
      <c r="Y297">
        <f t="shared" si="29"/>
        <v>694523.44999341294</v>
      </c>
    </row>
    <row r="298" spans="1:25" x14ac:dyDescent="0.35">
      <c r="A298" s="1">
        <v>41212</v>
      </c>
      <c r="B298">
        <v>5800</v>
      </c>
      <c r="C298" s="28">
        <v>26</v>
      </c>
      <c r="D298">
        <v>5021</v>
      </c>
      <c r="E298">
        <v>5303</v>
      </c>
      <c r="F298">
        <v>0</v>
      </c>
      <c r="G298">
        <v>4628.5</v>
      </c>
      <c r="H298">
        <v>0</v>
      </c>
      <c r="I298">
        <f>IF(AND(M298=0,F298=0,H298=0,J298=0,P298=0,K298=0),1,0)</f>
        <v>0</v>
      </c>
      <c r="J298">
        <v>0</v>
      </c>
      <c r="K298">
        <v>0</v>
      </c>
      <c r="L298">
        <v>4628.5</v>
      </c>
      <c r="M298">
        <v>1</v>
      </c>
      <c r="N298">
        <v>0.63611014290693624</v>
      </c>
      <c r="O298">
        <v>0</v>
      </c>
      <c r="P298">
        <v>0</v>
      </c>
      <c r="Q298">
        <f t="shared" si="24"/>
        <v>5417.750176869773</v>
      </c>
      <c r="R298">
        <f>Q298-B298</f>
        <v>-382.24982313022701</v>
      </c>
      <c r="S298">
        <f t="shared" si="25"/>
        <v>382.24982313022701</v>
      </c>
      <c r="T298" s="8">
        <f>S298/B298</f>
        <v>6.5905141919004664E-2</v>
      </c>
      <c r="U298">
        <v>796</v>
      </c>
      <c r="V298">
        <f t="shared" si="26"/>
        <v>27521.987265376345</v>
      </c>
      <c r="W298">
        <f t="shared" si="27"/>
        <v>14328</v>
      </c>
      <c r="X298">
        <f t="shared" si="28"/>
        <v>-764.49964626045403</v>
      </c>
      <c r="Y298">
        <f t="shared" si="29"/>
        <v>584459.70913235936</v>
      </c>
    </row>
    <row r="299" spans="1:25" x14ac:dyDescent="0.35">
      <c r="A299" s="1">
        <v>41213</v>
      </c>
      <c r="B299">
        <v>6353</v>
      </c>
      <c r="C299" s="27">
        <v>27.1</v>
      </c>
      <c r="D299">
        <v>4862.8</v>
      </c>
      <c r="E299">
        <v>5852</v>
      </c>
      <c r="F299">
        <v>1</v>
      </c>
      <c r="G299">
        <v>5800</v>
      </c>
      <c r="H299">
        <v>0</v>
      </c>
      <c r="I299">
        <f>IF(AND(M299=0,F299=0,H299=0,J299=0,P299=0,K299=0),1,0)</f>
        <v>0</v>
      </c>
      <c r="J299">
        <v>0</v>
      </c>
      <c r="K299">
        <v>0</v>
      </c>
      <c r="L299">
        <v>5019</v>
      </c>
      <c r="M299">
        <v>0</v>
      </c>
      <c r="N299">
        <v>0.5642500290461252</v>
      </c>
      <c r="O299">
        <v>0</v>
      </c>
      <c r="P299">
        <v>0</v>
      </c>
      <c r="Q299">
        <f t="shared" si="24"/>
        <v>5440.5539423275395</v>
      </c>
      <c r="R299">
        <f>Q299-B299</f>
        <v>-912.44605767246048</v>
      </c>
      <c r="S299">
        <f t="shared" si="25"/>
        <v>912.44605767246048</v>
      </c>
      <c r="T299" s="8">
        <f>S299/B299</f>
        <v>0.14362443848141987</v>
      </c>
      <c r="U299">
        <v>1172</v>
      </c>
      <c r="V299">
        <f t="shared" si="26"/>
        <v>65696.116152417148</v>
      </c>
      <c r="W299">
        <f t="shared" si="27"/>
        <v>21096</v>
      </c>
      <c r="X299">
        <f t="shared" si="28"/>
        <v>-1824.892115344921</v>
      </c>
      <c r="Y299">
        <f t="shared" si="29"/>
        <v>3330231.2326480602</v>
      </c>
    </row>
    <row r="300" spans="1:25" x14ac:dyDescent="0.35">
      <c r="A300" s="1">
        <v>41214</v>
      </c>
      <c r="B300">
        <v>6383</v>
      </c>
      <c r="C300" s="27">
        <v>26.7</v>
      </c>
      <c r="D300">
        <v>5207.7</v>
      </c>
      <c r="E300">
        <v>6591</v>
      </c>
      <c r="F300">
        <v>0</v>
      </c>
      <c r="G300">
        <v>6353</v>
      </c>
      <c r="H300">
        <v>0</v>
      </c>
      <c r="I300">
        <f>IF(AND(M300=0,F300=0,H300=0,J300=0,P300=0,K300=0),1,0)</f>
        <v>0</v>
      </c>
      <c r="J300">
        <v>0</v>
      </c>
      <c r="K300">
        <v>0</v>
      </c>
      <c r="L300">
        <v>5593.833333333333</v>
      </c>
      <c r="M300">
        <v>0</v>
      </c>
      <c r="N300">
        <v>0.50348553502962701</v>
      </c>
      <c r="O300">
        <v>0</v>
      </c>
      <c r="P300">
        <v>1</v>
      </c>
      <c r="Q300">
        <f t="shared" si="24"/>
        <v>6391.7966502260069</v>
      </c>
      <c r="R300">
        <f>Q300-B300</f>
        <v>8.7966502260069319</v>
      </c>
      <c r="S300">
        <f t="shared" si="25"/>
        <v>8.7966502260069319</v>
      </c>
      <c r="T300" s="8">
        <f>S300/B300</f>
        <v>1.3781372749501696E-3</v>
      </c>
      <c r="U300">
        <v>938</v>
      </c>
      <c r="V300">
        <f t="shared" si="26"/>
        <v>158.33970406812477</v>
      </c>
      <c r="W300">
        <f t="shared" si="27"/>
        <v>16884</v>
      </c>
      <c r="X300">
        <f t="shared" si="28"/>
        <v>8.7966502260069319</v>
      </c>
      <c r="Y300">
        <f t="shared" si="29"/>
        <v>77.381055198707813</v>
      </c>
    </row>
    <row r="301" spans="1:25" x14ac:dyDescent="0.35">
      <c r="A301" s="1">
        <v>41215</v>
      </c>
      <c r="B301">
        <v>6562</v>
      </c>
      <c r="C301" s="27">
        <v>25.9</v>
      </c>
      <c r="D301">
        <v>5558.6</v>
      </c>
      <c r="E301">
        <v>4628.5</v>
      </c>
      <c r="F301">
        <v>0</v>
      </c>
      <c r="G301">
        <v>6383</v>
      </c>
      <c r="H301">
        <v>0</v>
      </c>
      <c r="I301">
        <f>IF(AND(M301=0,F301=0,H301=0,J301=0,P301=0,K301=0),1,0)</f>
        <v>0</v>
      </c>
      <c r="J301">
        <v>0</v>
      </c>
      <c r="K301">
        <v>1</v>
      </c>
      <c r="L301">
        <v>6178.666666666667</v>
      </c>
      <c r="M301">
        <v>0</v>
      </c>
      <c r="N301">
        <v>0.52079702567677477</v>
      </c>
      <c r="O301">
        <v>0</v>
      </c>
      <c r="P301">
        <v>0</v>
      </c>
      <c r="Q301">
        <f t="shared" si="24"/>
        <v>6039.8505456983557</v>
      </c>
      <c r="R301">
        <f>Q301-B301</f>
        <v>-522.14945430164425</v>
      </c>
      <c r="S301">
        <f t="shared" si="25"/>
        <v>522.14945430164425</v>
      </c>
      <c r="T301" s="8">
        <f>S301/B301</f>
        <v>7.9571693736916221E-2</v>
      </c>
      <c r="U301">
        <v>1139</v>
      </c>
      <c r="V301">
        <f t="shared" si="26"/>
        <v>37594.760709718386</v>
      </c>
      <c r="W301">
        <f t="shared" si="27"/>
        <v>20502</v>
      </c>
      <c r="X301">
        <f t="shared" si="28"/>
        <v>-1044.2989086032885</v>
      </c>
      <c r="Y301">
        <f t="shared" si="29"/>
        <v>1090560.2105100194</v>
      </c>
    </row>
    <row r="302" spans="1:25" x14ac:dyDescent="0.35">
      <c r="A302" s="1">
        <v>41216</v>
      </c>
      <c r="B302">
        <v>7628</v>
      </c>
      <c r="C302" s="27">
        <v>26.9</v>
      </c>
      <c r="D302">
        <v>5945.3</v>
      </c>
      <c r="E302">
        <v>4628.5</v>
      </c>
      <c r="F302">
        <v>0</v>
      </c>
      <c r="G302">
        <v>6562</v>
      </c>
      <c r="H302">
        <v>1</v>
      </c>
      <c r="I302">
        <f>IF(AND(M302=0,F302=0,H302=0,J302=0,P302=0,K302=0),1,0)</f>
        <v>0</v>
      </c>
      <c r="J302">
        <v>0</v>
      </c>
      <c r="K302">
        <v>0</v>
      </c>
      <c r="L302">
        <v>6432.666666666667</v>
      </c>
      <c r="M302">
        <v>0</v>
      </c>
      <c r="N302">
        <v>0.6238526780527478</v>
      </c>
      <c r="O302">
        <v>1</v>
      </c>
      <c r="P302">
        <v>0</v>
      </c>
      <c r="Q302">
        <f t="shared" si="24"/>
        <v>6682.7369779836918</v>
      </c>
      <c r="R302">
        <f>Q302-B302</f>
        <v>-945.26302201630824</v>
      </c>
      <c r="S302">
        <f t="shared" si="25"/>
        <v>945.26302201630824</v>
      </c>
      <c r="T302" s="8">
        <f>S302/B302</f>
        <v>0.1239201654452423</v>
      </c>
      <c r="U302">
        <v>800</v>
      </c>
      <c r="V302">
        <f t="shared" si="26"/>
        <v>68058.937585174193</v>
      </c>
      <c r="W302">
        <f t="shared" si="27"/>
        <v>14400</v>
      </c>
      <c r="X302">
        <f t="shared" si="28"/>
        <v>-1890.5260440326165</v>
      </c>
      <c r="Y302">
        <f t="shared" si="29"/>
        <v>3574088.7231656145</v>
      </c>
    </row>
    <row r="303" spans="1:25" x14ac:dyDescent="0.35">
      <c r="A303" s="1">
        <v>41217</v>
      </c>
      <c r="B303">
        <v>7951</v>
      </c>
      <c r="C303" s="27">
        <v>25.8</v>
      </c>
      <c r="D303">
        <v>6545.2</v>
      </c>
      <c r="E303">
        <v>4628.5</v>
      </c>
      <c r="F303">
        <v>0</v>
      </c>
      <c r="G303">
        <v>7628</v>
      </c>
      <c r="H303">
        <v>0</v>
      </c>
      <c r="I303">
        <f>IF(AND(M303=0,F303=0,H303=0,J303=0,P303=0,K303=0),1,0)</f>
        <v>1</v>
      </c>
      <c r="J303">
        <v>0</v>
      </c>
      <c r="K303">
        <v>0</v>
      </c>
      <c r="L303">
        <v>6857.666666666667</v>
      </c>
      <c r="M303">
        <v>0</v>
      </c>
      <c r="N303">
        <v>0.53752759381898452</v>
      </c>
      <c r="O303">
        <v>1</v>
      </c>
      <c r="P303">
        <v>0</v>
      </c>
      <c r="Q303">
        <f t="shared" si="24"/>
        <v>7076.2882000143445</v>
      </c>
      <c r="R303">
        <f>Q303-B303</f>
        <v>-874.71179998565549</v>
      </c>
      <c r="S303">
        <f t="shared" si="25"/>
        <v>874.71179998565549</v>
      </c>
      <c r="T303" s="8">
        <f>S303/B303</f>
        <v>0.11001280341914922</v>
      </c>
      <c r="U303">
        <v>385</v>
      </c>
      <c r="V303">
        <f t="shared" si="26"/>
        <v>62979.249598967195</v>
      </c>
      <c r="W303">
        <f t="shared" si="27"/>
        <v>6930</v>
      </c>
      <c r="X303">
        <f t="shared" si="28"/>
        <v>-1749.423599971311</v>
      </c>
      <c r="Y303">
        <f t="shared" si="29"/>
        <v>3060482.9321365813</v>
      </c>
    </row>
    <row r="304" spans="1:25" x14ac:dyDescent="0.35">
      <c r="A304" s="1">
        <v>41218</v>
      </c>
      <c r="B304">
        <v>4925</v>
      </c>
      <c r="C304" s="27">
        <v>25.8</v>
      </c>
      <c r="D304">
        <v>6975.4</v>
      </c>
      <c r="E304">
        <v>4628.5</v>
      </c>
      <c r="F304">
        <v>0</v>
      </c>
      <c r="G304">
        <v>7951</v>
      </c>
      <c r="H304">
        <v>0</v>
      </c>
      <c r="I304">
        <f>IF(AND(M304=0,F304=0,H304=0,J304=0,P304=0,K304=0),1,0)</f>
        <v>0</v>
      </c>
      <c r="J304">
        <v>1</v>
      </c>
      <c r="K304">
        <v>0</v>
      </c>
      <c r="L304">
        <v>7380.333333333333</v>
      </c>
      <c r="M304">
        <v>0</v>
      </c>
      <c r="N304">
        <v>0.14842570001161845</v>
      </c>
      <c r="O304">
        <v>0</v>
      </c>
      <c r="P304">
        <v>0</v>
      </c>
      <c r="Q304">
        <f t="shared" si="24"/>
        <v>6267.6152040619845</v>
      </c>
      <c r="R304">
        <f>Q304-B304</f>
        <v>1342.6152040619845</v>
      </c>
      <c r="S304">
        <f t="shared" si="25"/>
        <v>1342.6152040619845</v>
      </c>
      <c r="T304" s="8">
        <f>S304/B304</f>
        <v>0.27261222417502223</v>
      </c>
      <c r="U304">
        <v>1585</v>
      </c>
      <c r="V304">
        <f t="shared" si="26"/>
        <v>24167.073673115723</v>
      </c>
      <c r="W304">
        <f t="shared" si="27"/>
        <v>28530</v>
      </c>
      <c r="X304">
        <f t="shared" si="28"/>
        <v>1342.6152040619845</v>
      </c>
      <c r="Y304">
        <f t="shared" si="29"/>
        <v>1802615.5861784043</v>
      </c>
    </row>
    <row r="305" spans="1:25" x14ac:dyDescent="0.35">
      <c r="A305" s="1">
        <v>41219</v>
      </c>
      <c r="B305">
        <v>5084</v>
      </c>
      <c r="C305" s="27">
        <v>26.1</v>
      </c>
      <c r="D305">
        <v>6689.8</v>
      </c>
      <c r="E305">
        <v>5800</v>
      </c>
      <c r="F305">
        <v>0</v>
      </c>
      <c r="G305">
        <v>4925</v>
      </c>
      <c r="H305">
        <v>0</v>
      </c>
      <c r="I305">
        <f>IF(AND(M305=0,F305=0,H305=0,J305=0,P305=0,K305=0),1,0)</f>
        <v>0</v>
      </c>
      <c r="J305">
        <v>0</v>
      </c>
      <c r="K305">
        <v>0</v>
      </c>
      <c r="L305">
        <v>6834.666666666667</v>
      </c>
      <c r="M305">
        <v>1</v>
      </c>
      <c r="N305">
        <v>0.51847333565702336</v>
      </c>
      <c r="O305">
        <v>0</v>
      </c>
      <c r="P305">
        <v>0</v>
      </c>
      <c r="Q305">
        <f t="shared" si="24"/>
        <v>6246.8191512600924</v>
      </c>
      <c r="R305">
        <f>Q305-B305</f>
        <v>1162.8191512600924</v>
      </c>
      <c r="S305">
        <f t="shared" si="25"/>
        <v>1162.8191512600924</v>
      </c>
      <c r="T305" s="8">
        <f>S305/B305</f>
        <v>0.22872131220694186</v>
      </c>
      <c r="U305">
        <v>1921</v>
      </c>
      <c r="V305">
        <f t="shared" si="26"/>
        <v>20930.744722681666</v>
      </c>
      <c r="W305">
        <f t="shared" si="27"/>
        <v>34578</v>
      </c>
      <c r="X305">
        <f t="shared" si="28"/>
        <v>1162.8191512600924</v>
      </c>
      <c r="Y305">
        <f t="shared" si="29"/>
        <v>1352148.3785372418</v>
      </c>
    </row>
    <row r="306" spans="1:25" x14ac:dyDescent="0.35">
      <c r="A306" s="1">
        <v>41220</v>
      </c>
      <c r="B306">
        <v>5097</v>
      </c>
      <c r="C306" s="27">
        <v>26.1</v>
      </c>
      <c r="D306">
        <v>6430</v>
      </c>
      <c r="E306">
        <v>6353</v>
      </c>
      <c r="F306">
        <v>1</v>
      </c>
      <c r="G306">
        <v>5084</v>
      </c>
      <c r="H306">
        <v>0</v>
      </c>
      <c r="I306">
        <f>IF(AND(M306=0,F306=0,H306=0,J306=0,P306=0,K306=0),1,0)</f>
        <v>0</v>
      </c>
      <c r="J306">
        <v>0</v>
      </c>
      <c r="K306">
        <v>0</v>
      </c>
      <c r="L306">
        <v>5986.666666666667</v>
      </c>
      <c r="M306">
        <v>0</v>
      </c>
      <c r="N306">
        <v>0.50151039851283841</v>
      </c>
      <c r="O306">
        <v>0</v>
      </c>
      <c r="P306">
        <v>0</v>
      </c>
      <c r="Q306">
        <f t="shared" si="24"/>
        <v>5890.1581302009881</v>
      </c>
      <c r="R306">
        <f>Q306-B306</f>
        <v>793.15813020098813</v>
      </c>
      <c r="S306">
        <f t="shared" si="25"/>
        <v>793.15813020098813</v>
      </c>
      <c r="T306" s="8">
        <f>S306/B306</f>
        <v>0.15561273890543223</v>
      </c>
      <c r="U306">
        <v>2653</v>
      </c>
      <c r="V306">
        <f t="shared" si="26"/>
        <v>14276.846343617786</v>
      </c>
      <c r="W306">
        <f t="shared" si="27"/>
        <v>47754</v>
      </c>
      <c r="X306">
        <f t="shared" si="28"/>
        <v>793.15813020098813</v>
      </c>
      <c r="Y306">
        <f t="shared" si="29"/>
        <v>629099.8195039276</v>
      </c>
    </row>
    <row r="307" spans="1:25" x14ac:dyDescent="0.35">
      <c r="A307" s="1">
        <v>41221</v>
      </c>
      <c r="B307">
        <v>5462</v>
      </c>
      <c r="C307" s="27">
        <v>26.9</v>
      </c>
      <c r="D307">
        <v>6137</v>
      </c>
      <c r="E307">
        <v>6383</v>
      </c>
      <c r="F307">
        <v>0</v>
      </c>
      <c r="G307">
        <v>5097</v>
      </c>
      <c r="H307">
        <v>0</v>
      </c>
      <c r="I307">
        <f>IF(AND(M307=0,F307=0,H307=0,J307=0,P307=0,K307=0),1,0)</f>
        <v>0</v>
      </c>
      <c r="J307">
        <v>0</v>
      </c>
      <c r="K307">
        <v>0</v>
      </c>
      <c r="L307">
        <v>5035.333333333333</v>
      </c>
      <c r="M307">
        <v>0</v>
      </c>
      <c r="N307">
        <v>0.54240734286046244</v>
      </c>
      <c r="O307">
        <v>0</v>
      </c>
      <c r="P307">
        <v>1</v>
      </c>
      <c r="Q307">
        <f t="shared" si="24"/>
        <v>6250.2831634944787</v>
      </c>
      <c r="R307">
        <f>Q307-B307</f>
        <v>788.28316349447869</v>
      </c>
      <c r="S307">
        <f t="shared" si="25"/>
        <v>788.28316349447869</v>
      </c>
      <c r="T307" s="8">
        <f>S307/B307</f>
        <v>0.14432134080821654</v>
      </c>
      <c r="U307">
        <v>1188</v>
      </c>
      <c r="V307">
        <f t="shared" si="26"/>
        <v>14189.096942900616</v>
      </c>
      <c r="W307">
        <f t="shared" si="27"/>
        <v>21384</v>
      </c>
      <c r="X307">
        <f t="shared" si="28"/>
        <v>788.28316349447869</v>
      </c>
      <c r="Y307">
        <f t="shared" si="29"/>
        <v>621390.34584886301</v>
      </c>
    </row>
    <row r="308" spans="1:25" x14ac:dyDescent="0.35">
      <c r="A308" s="1">
        <v>41222</v>
      </c>
      <c r="B308">
        <v>6114</v>
      </c>
      <c r="C308" s="27">
        <v>26.8</v>
      </c>
      <c r="D308">
        <v>5703.8</v>
      </c>
      <c r="E308">
        <v>6562</v>
      </c>
      <c r="F308">
        <v>0</v>
      </c>
      <c r="G308">
        <v>5462</v>
      </c>
      <c r="H308">
        <v>0</v>
      </c>
      <c r="I308">
        <f>IF(AND(M308=0,F308=0,H308=0,J308=0,P308=0,K308=0),1,0)</f>
        <v>0</v>
      </c>
      <c r="J308">
        <v>0</v>
      </c>
      <c r="K308">
        <v>1</v>
      </c>
      <c r="L308">
        <v>5214.333333333333</v>
      </c>
      <c r="M308">
        <v>0</v>
      </c>
      <c r="N308">
        <v>0.57575229464389455</v>
      </c>
      <c r="O308">
        <v>0</v>
      </c>
      <c r="P308">
        <v>0</v>
      </c>
      <c r="Q308">
        <f t="shared" si="24"/>
        <v>6261.8641650867266</v>
      </c>
      <c r="R308">
        <f>Q308-B308</f>
        <v>147.86416508672664</v>
      </c>
      <c r="S308">
        <f t="shared" si="25"/>
        <v>147.86416508672664</v>
      </c>
      <c r="T308" s="8">
        <f>S308/B308</f>
        <v>2.4184521603978843E-2</v>
      </c>
      <c r="U308">
        <v>578</v>
      </c>
      <c r="V308">
        <f t="shared" si="26"/>
        <v>2661.5549715610796</v>
      </c>
      <c r="W308">
        <f t="shared" si="27"/>
        <v>10404</v>
      </c>
      <c r="X308">
        <f t="shared" si="28"/>
        <v>147.86416508672664</v>
      </c>
      <c r="Y308">
        <f t="shared" si="29"/>
        <v>21863.811316794752</v>
      </c>
    </row>
    <row r="309" spans="1:25" x14ac:dyDescent="0.35">
      <c r="A309" s="1">
        <v>41223</v>
      </c>
      <c r="B309">
        <v>6373</v>
      </c>
      <c r="C309" s="27">
        <v>27.3</v>
      </c>
      <c r="D309">
        <v>5336.4</v>
      </c>
      <c r="E309">
        <v>7628</v>
      </c>
      <c r="F309">
        <v>0</v>
      </c>
      <c r="G309">
        <v>6114</v>
      </c>
      <c r="H309">
        <v>1</v>
      </c>
      <c r="I309">
        <f>IF(AND(M309=0,F309=0,H309=0,J309=0,P309=0,K309=0),1,0)</f>
        <v>0</v>
      </c>
      <c r="J309">
        <v>0</v>
      </c>
      <c r="K309">
        <v>0</v>
      </c>
      <c r="L309">
        <v>5557.666666666667</v>
      </c>
      <c r="M309">
        <v>0</v>
      </c>
      <c r="N309">
        <v>0.5300917857557802</v>
      </c>
      <c r="O309">
        <v>1</v>
      </c>
      <c r="P309">
        <v>0</v>
      </c>
      <c r="Q309">
        <f t="shared" si="24"/>
        <v>7057.8663065660621</v>
      </c>
      <c r="R309">
        <f>Q309-B309</f>
        <v>684.86630656606212</v>
      </c>
      <c r="S309">
        <f t="shared" si="25"/>
        <v>684.86630656606212</v>
      </c>
      <c r="T309" s="8">
        <f>S309/B309</f>
        <v>0.1074637229822787</v>
      </c>
      <c r="U309">
        <v>1160</v>
      </c>
      <c r="V309">
        <f t="shared" si="26"/>
        <v>12327.593518189118</v>
      </c>
      <c r="W309">
        <f t="shared" si="27"/>
        <v>20880</v>
      </c>
      <c r="X309">
        <f t="shared" si="28"/>
        <v>684.86630656606212</v>
      </c>
      <c r="Y309">
        <f t="shared" si="29"/>
        <v>469041.85786943941</v>
      </c>
    </row>
    <row r="310" spans="1:25" x14ac:dyDescent="0.35">
      <c r="A310" s="1">
        <v>41224</v>
      </c>
      <c r="B310">
        <v>6479</v>
      </c>
      <c r="C310" s="27">
        <v>26.7</v>
      </c>
      <c r="D310">
        <v>5626</v>
      </c>
      <c r="E310">
        <v>7951</v>
      </c>
      <c r="F310">
        <v>0</v>
      </c>
      <c r="G310">
        <v>6373</v>
      </c>
      <c r="H310">
        <v>0</v>
      </c>
      <c r="I310">
        <f>IF(AND(M310=0,F310=0,H310=0,J310=0,P310=0,K310=0),1,0)</f>
        <v>1</v>
      </c>
      <c r="J310">
        <v>0</v>
      </c>
      <c r="K310">
        <v>0</v>
      </c>
      <c r="L310">
        <v>5983</v>
      </c>
      <c r="M310">
        <v>0</v>
      </c>
      <c r="N310">
        <v>0.51231555710468224</v>
      </c>
      <c r="O310">
        <v>1</v>
      </c>
      <c r="P310">
        <v>0</v>
      </c>
      <c r="Q310">
        <f t="shared" si="24"/>
        <v>7145.6250986234299</v>
      </c>
      <c r="R310">
        <f>Q310-B310</f>
        <v>666.62509862342995</v>
      </c>
      <c r="S310">
        <f t="shared" si="25"/>
        <v>666.62509862342995</v>
      </c>
      <c r="T310" s="8">
        <f>S310/B310</f>
        <v>0.10289012171993053</v>
      </c>
      <c r="U310">
        <v>1046</v>
      </c>
      <c r="V310">
        <f t="shared" si="26"/>
        <v>11999.251775221739</v>
      </c>
      <c r="W310">
        <f t="shared" si="27"/>
        <v>18828</v>
      </c>
      <c r="X310">
        <f t="shared" si="28"/>
        <v>666.62509862342995</v>
      </c>
      <c r="Y310">
        <f t="shared" si="29"/>
        <v>444389.02211469773</v>
      </c>
    </row>
    <row r="311" spans="1:25" x14ac:dyDescent="0.35">
      <c r="A311" s="1">
        <v>41225</v>
      </c>
      <c r="B311">
        <v>4343</v>
      </c>
      <c r="C311" s="27">
        <v>25.6</v>
      </c>
      <c r="D311">
        <v>5905</v>
      </c>
      <c r="E311">
        <v>4925</v>
      </c>
      <c r="F311">
        <v>0</v>
      </c>
      <c r="G311">
        <v>6479</v>
      </c>
      <c r="H311">
        <v>0</v>
      </c>
      <c r="I311">
        <f>IF(AND(M311=0,F311=0,H311=0,J311=0,P311=0,K311=0),1,0)</f>
        <v>0</v>
      </c>
      <c r="J311">
        <v>1</v>
      </c>
      <c r="K311">
        <v>0</v>
      </c>
      <c r="L311">
        <v>6322</v>
      </c>
      <c r="M311">
        <v>0</v>
      </c>
      <c r="N311">
        <v>0.25182990589055421</v>
      </c>
      <c r="O311">
        <v>0</v>
      </c>
      <c r="P311">
        <v>0</v>
      </c>
      <c r="Q311">
        <f t="shared" si="24"/>
        <v>5454.1554362013494</v>
      </c>
      <c r="R311">
        <f>Q311-B311</f>
        <v>1111.1554362013494</v>
      </c>
      <c r="S311">
        <f t="shared" si="25"/>
        <v>1111.1554362013494</v>
      </c>
      <c r="T311" s="8">
        <f>S311/B311</f>
        <v>0.25584974354164158</v>
      </c>
      <c r="U311">
        <v>1677</v>
      </c>
      <c r="V311">
        <f t="shared" si="26"/>
        <v>20000.797851624287</v>
      </c>
      <c r="W311">
        <f t="shared" si="27"/>
        <v>30186</v>
      </c>
      <c r="X311">
        <f t="shared" si="28"/>
        <v>1111.1554362013494</v>
      </c>
      <c r="Y311">
        <f t="shared" si="29"/>
        <v>1234666.4033998111</v>
      </c>
    </row>
    <row r="312" spans="1:25" x14ac:dyDescent="0.35">
      <c r="A312" s="1">
        <v>41226</v>
      </c>
      <c r="B312">
        <v>5596</v>
      </c>
      <c r="C312" s="27">
        <v>25.6</v>
      </c>
      <c r="D312">
        <v>5754.2</v>
      </c>
      <c r="E312">
        <v>5084</v>
      </c>
      <c r="F312">
        <v>0</v>
      </c>
      <c r="G312">
        <v>4343</v>
      </c>
      <c r="H312">
        <v>0</v>
      </c>
      <c r="I312">
        <f>IF(AND(M312=0,F312=0,H312=0,J312=0,P312=0,K312=0),1,0)</f>
        <v>0</v>
      </c>
      <c r="J312">
        <v>0</v>
      </c>
      <c r="K312">
        <v>0</v>
      </c>
      <c r="L312">
        <v>5731.666666666667</v>
      </c>
      <c r="M312">
        <v>1</v>
      </c>
      <c r="N312">
        <v>0.64557917973742307</v>
      </c>
      <c r="O312">
        <v>0</v>
      </c>
      <c r="P312">
        <v>0</v>
      </c>
      <c r="Q312">
        <f t="shared" si="24"/>
        <v>5531.8574705994406</v>
      </c>
      <c r="R312">
        <f>Q312-B312</f>
        <v>-64.142529400559397</v>
      </c>
      <c r="S312">
        <f t="shared" si="25"/>
        <v>64.142529400559397</v>
      </c>
      <c r="T312" s="8">
        <f>S312/B312</f>
        <v>1.1462210400385883E-2</v>
      </c>
      <c r="U312">
        <v>1166</v>
      </c>
      <c r="V312">
        <f t="shared" si="26"/>
        <v>4618.2621168402766</v>
      </c>
      <c r="W312">
        <f t="shared" si="27"/>
        <v>20988</v>
      </c>
      <c r="X312">
        <f t="shared" si="28"/>
        <v>-128.28505880111879</v>
      </c>
      <c r="Y312">
        <f t="shared" si="29"/>
        <v>16457.056311606506</v>
      </c>
    </row>
    <row r="313" spans="1:25" x14ac:dyDescent="0.35">
      <c r="A313" s="1">
        <v>41227</v>
      </c>
      <c r="B313">
        <v>4999</v>
      </c>
      <c r="C313" s="27">
        <v>24.5</v>
      </c>
      <c r="D313">
        <v>5781</v>
      </c>
      <c r="E313">
        <v>5097</v>
      </c>
      <c r="F313">
        <v>1</v>
      </c>
      <c r="G313">
        <v>5596</v>
      </c>
      <c r="H313">
        <v>0</v>
      </c>
      <c r="I313">
        <f>IF(AND(M313=0,F313=0,H313=0,J313=0,P313=0,K313=0),1,0)</f>
        <v>0</v>
      </c>
      <c r="J313">
        <v>0</v>
      </c>
      <c r="K313">
        <v>0</v>
      </c>
      <c r="L313">
        <v>5472.666666666667</v>
      </c>
      <c r="M313">
        <v>0</v>
      </c>
      <c r="N313">
        <v>0.43063785291042173</v>
      </c>
      <c r="O313">
        <v>0</v>
      </c>
      <c r="P313">
        <v>0</v>
      </c>
      <c r="Q313">
        <f t="shared" si="24"/>
        <v>5515.7179613536182</v>
      </c>
      <c r="R313">
        <f>Q313-B313</f>
        <v>516.71796135361819</v>
      </c>
      <c r="S313">
        <f t="shared" si="25"/>
        <v>516.71796135361819</v>
      </c>
      <c r="T313" s="8">
        <f>S313/B313</f>
        <v>0.10336426512374838</v>
      </c>
      <c r="U313">
        <v>1322</v>
      </c>
      <c r="V313">
        <f t="shared" si="26"/>
        <v>9300.9233043651275</v>
      </c>
      <c r="W313">
        <f t="shared" si="27"/>
        <v>23796</v>
      </c>
      <c r="X313">
        <f t="shared" si="28"/>
        <v>516.71796135361819</v>
      </c>
      <c r="Y313">
        <f t="shared" si="29"/>
        <v>266997.45158543927</v>
      </c>
    </row>
    <row r="314" spans="1:25" x14ac:dyDescent="0.35">
      <c r="A314" s="1">
        <v>41228</v>
      </c>
      <c r="B314">
        <v>5279</v>
      </c>
      <c r="C314" s="29">
        <v>24.6</v>
      </c>
      <c r="D314">
        <v>5558</v>
      </c>
      <c r="E314">
        <v>5462</v>
      </c>
      <c r="F314">
        <v>0</v>
      </c>
      <c r="G314">
        <v>4999</v>
      </c>
      <c r="H314">
        <v>0</v>
      </c>
      <c r="I314">
        <f>IF(AND(M314=0,F314=0,H314=0,J314=0,P314=0,K314=0),1,0)</f>
        <v>0</v>
      </c>
      <c r="J314">
        <v>0</v>
      </c>
      <c r="K314">
        <v>0</v>
      </c>
      <c r="L314">
        <v>4979.333333333333</v>
      </c>
      <c r="M314">
        <v>0</v>
      </c>
      <c r="N314">
        <v>0.5325316602765191</v>
      </c>
      <c r="O314">
        <v>0</v>
      </c>
      <c r="P314">
        <v>1</v>
      </c>
      <c r="Q314">
        <f t="shared" si="24"/>
        <v>5777.6725651494407</v>
      </c>
      <c r="R314">
        <f>Q314-B314</f>
        <v>498.67256514944074</v>
      </c>
      <c r="S314">
        <f t="shared" si="25"/>
        <v>498.67256514944074</v>
      </c>
      <c r="T314" s="8">
        <f>S314/B314</f>
        <v>9.4463452386709751E-2</v>
      </c>
      <c r="U314">
        <v>1503</v>
      </c>
      <c r="V314">
        <f t="shared" si="26"/>
        <v>8976.1061726899334</v>
      </c>
      <c r="W314">
        <f t="shared" si="27"/>
        <v>27054</v>
      </c>
      <c r="X314">
        <f t="shared" si="28"/>
        <v>498.67256514944074</v>
      </c>
      <c r="Y314">
        <f t="shared" si="29"/>
        <v>248674.32723272321</v>
      </c>
    </row>
    <row r="315" spans="1:25" x14ac:dyDescent="0.35">
      <c r="A315" s="1">
        <v>41229</v>
      </c>
      <c r="B315">
        <v>5432</v>
      </c>
      <c r="C315" s="29">
        <v>25.3</v>
      </c>
      <c r="D315">
        <v>5339.2</v>
      </c>
      <c r="E315">
        <v>6114</v>
      </c>
      <c r="F315">
        <v>0</v>
      </c>
      <c r="G315">
        <v>5279</v>
      </c>
      <c r="H315">
        <v>0</v>
      </c>
      <c r="I315">
        <f>IF(AND(M315=0,F315=0,H315=0,J315=0,P315=0,K315=0),1,0)</f>
        <v>0</v>
      </c>
      <c r="J315">
        <v>0</v>
      </c>
      <c r="K315">
        <v>1</v>
      </c>
      <c r="L315">
        <v>5291.333333333333</v>
      </c>
      <c r="M315">
        <v>0</v>
      </c>
      <c r="N315">
        <v>0.51777622865109796</v>
      </c>
      <c r="O315">
        <v>0</v>
      </c>
      <c r="P315">
        <v>0</v>
      </c>
      <c r="Q315">
        <f t="shared" si="24"/>
        <v>5955.9881719996947</v>
      </c>
      <c r="R315">
        <f>Q315-B315</f>
        <v>523.98817199969471</v>
      </c>
      <c r="S315">
        <f t="shared" si="25"/>
        <v>523.98817199969471</v>
      </c>
      <c r="T315" s="8">
        <f>S315/B315</f>
        <v>9.6463212812904028E-2</v>
      </c>
      <c r="U315">
        <v>1383</v>
      </c>
      <c r="V315">
        <f t="shared" si="26"/>
        <v>9431.7870959945049</v>
      </c>
      <c r="W315">
        <f t="shared" si="27"/>
        <v>24894</v>
      </c>
      <c r="X315">
        <f t="shared" si="28"/>
        <v>523.98817199969471</v>
      </c>
      <c r="Y315">
        <f t="shared" si="29"/>
        <v>274563.60439558164</v>
      </c>
    </row>
    <row r="316" spans="1:25" x14ac:dyDescent="0.35">
      <c r="A316" s="1">
        <v>41230</v>
      </c>
      <c r="B316">
        <v>6584</v>
      </c>
      <c r="C316" s="27">
        <v>25.8</v>
      </c>
      <c r="D316">
        <v>5129.8</v>
      </c>
      <c r="E316">
        <v>6373</v>
      </c>
      <c r="F316">
        <v>0</v>
      </c>
      <c r="G316">
        <v>5432</v>
      </c>
      <c r="H316">
        <v>1</v>
      </c>
      <c r="I316">
        <f>IF(AND(M316=0,F316=0,H316=0,J316=0,P316=0,K316=0),1,0)</f>
        <v>0</v>
      </c>
      <c r="J316">
        <v>0</v>
      </c>
      <c r="K316">
        <v>0</v>
      </c>
      <c r="L316">
        <v>5236.666666666667</v>
      </c>
      <c r="M316">
        <v>0</v>
      </c>
      <c r="N316">
        <v>0.63384454513767863</v>
      </c>
      <c r="O316">
        <v>1</v>
      </c>
      <c r="P316">
        <v>0</v>
      </c>
      <c r="Q316">
        <f t="shared" si="24"/>
        <v>6438.6769331964588</v>
      </c>
      <c r="R316">
        <f>Q316-B316</f>
        <v>-145.32306680354122</v>
      </c>
      <c r="S316">
        <f t="shared" si="25"/>
        <v>145.32306680354122</v>
      </c>
      <c r="T316" s="8">
        <f>S316/B316</f>
        <v>2.2072154739298484E-2</v>
      </c>
      <c r="U316">
        <v>1212</v>
      </c>
      <c r="V316">
        <f t="shared" si="26"/>
        <v>10463.260809854968</v>
      </c>
      <c r="W316">
        <f t="shared" si="27"/>
        <v>21816</v>
      </c>
      <c r="X316">
        <f t="shared" si="28"/>
        <v>-290.64613360708245</v>
      </c>
      <c r="Y316">
        <f t="shared" si="29"/>
        <v>84475.174980746015</v>
      </c>
    </row>
    <row r="317" spans="1:25" x14ac:dyDescent="0.35">
      <c r="A317" s="1">
        <v>41231</v>
      </c>
      <c r="B317">
        <v>6661</v>
      </c>
      <c r="C317" s="27">
        <v>26.3</v>
      </c>
      <c r="D317">
        <v>5578</v>
      </c>
      <c r="E317">
        <v>6479</v>
      </c>
      <c r="F317">
        <v>0</v>
      </c>
      <c r="G317">
        <v>6584</v>
      </c>
      <c r="H317">
        <v>0</v>
      </c>
      <c r="I317">
        <f>IF(AND(M317=0,F317=0,H317=0,J317=0,P317=0,K317=0),1,0)</f>
        <v>1</v>
      </c>
      <c r="J317">
        <v>0</v>
      </c>
      <c r="K317">
        <v>0</v>
      </c>
      <c r="L317">
        <v>5765</v>
      </c>
      <c r="M317">
        <v>0</v>
      </c>
      <c r="N317">
        <v>0.50894620657604273</v>
      </c>
      <c r="O317">
        <v>1</v>
      </c>
      <c r="P317">
        <v>0</v>
      </c>
      <c r="Q317">
        <f t="shared" si="24"/>
        <v>6832.8889826780414</v>
      </c>
      <c r="R317">
        <f>Q317-B317</f>
        <v>171.88898267804143</v>
      </c>
      <c r="S317">
        <f t="shared" si="25"/>
        <v>171.88898267804143</v>
      </c>
      <c r="T317" s="8">
        <f>S317/B317</f>
        <v>2.5805281891313831E-2</v>
      </c>
      <c r="U317">
        <v>1206</v>
      </c>
      <c r="V317">
        <f t="shared" si="26"/>
        <v>3094.0016882047457</v>
      </c>
      <c r="W317">
        <f t="shared" si="27"/>
        <v>21708</v>
      </c>
      <c r="X317">
        <f t="shared" si="28"/>
        <v>171.88898267804143</v>
      </c>
      <c r="Y317">
        <f t="shared" si="29"/>
        <v>29545.822366092027</v>
      </c>
    </row>
    <row r="318" spans="1:25" x14ac:dyDescent="0.35">
      <c r="A318" s="1">
        <v>41232</v>
      </c>
      <c r="B318">
        <v>4297</v>
      </c>
      <c r="C318" s="27">
        <v>24.2</v>
      </c>
      <c r="D318">
        <v>5791</v>
      </c>
      <c r="E318">
        <v>4343</v>
      </c>
      <c r="F318">
        <v>0</v>
      </c>
      <c r="G318">
        <v>6661</v>
      </c>
      <c r="H318">
        <v>0</v>
      </c>
      <c r="I318">
        <f>IF(AND(M318=0,F318=0,H318=0,J318=0,P318=0,K318=0),1,0)</f>
        <v>0</v>
      </c>
      <c r="J318">
        <v>1</v>
      </c>
      <c r="K318">
        <v>0</v>
      </c>
      <c r="L318">
        <v>6225.666666666667</v>
      </c>
      <c r="M318">
        <v>0</v>
      </c>
      <c r="N318">
        <v>0.22533983966538865</v>
      </c>
      <c r="O318">
        <v>0</v>
      </c>
      <c r="P318">
        <v>0</v>
      </c>
      <c r="Q318">
        <f t="shared" si="24"/>
        <v>5329.5411763324437</v>
      </c>
      <c r="R318">
        <f>Q318-B318</f>
        <v>1032.5411763324437</v>
      </c>
      <c r="S318">
        <f t="shared" si="25"/>
        <v>1032.5411763324437</v>
      </c>
      <c r="T318" s="8">
        <f>S318/B318</f>
        <v>0.24029350159004972</v>
      </c>
      <c r="U318">
        <v>1480</v>
      </c>
      <c r="V318">
        <f t="shared" si="26"/>
        <v>18585.741173983988</v>
      </c>
      <c r="W318">
        <f t="shared" si="27"/>
        <v>26640</v>
      </c>
      <c r="X318">
        <f t="shared" si="28"/>
        <v>1032.5411763324437</v>
      </c>
      <c r="Y318">
        <f t="shared" si="29"/>
        <v>1066141.2808219865</v>
      </c>
    </row>
    <row r="319" spans="1:25" x14ac:dyDescent="0.35">
      <c r="A319" s="1">
        <v>41233</v>
      </c>
      <c r="B319">
        <v>5112</v>
      </c>
      <c r="C319" s="27">
        <v>22.4</v>
      </c>
      <c r="D319">
        <v>5650.6</v>
      </c>
      <c r="E319">
        <v>5596</v>
      </c>
      <c r="F319">
        <v>0</v>
      </c>
      <c r="G319">
        <v>4297</v>
      </c>
      <c r="H319">
        <v>0</v>
      </c>
      <c r="I319">
        <f>IF(AND(M319=0,F319=0,H319=0,J319=0,P319=0,K319=0),1,0)</f>
        <v>0</v>
      </c>
      <c r="J319">
        <v>0</v>
      </c>
      <c r="K319">
        <v>0</v>
      </c>
      <c r="L319">
        <v>5847.333333333333</v>
      </c>
      <c r="M319">
        <v>1</v>
      </c>
      <c r="N319">
        <v>0.5946903683048681</v>
      </c>
      <c r="O319">
        <v>0</v>
      </c>
      <c r="P319">
        <v>0</v>
      </c>
      <c r="Q319">
        <f t="shared" si="24"/>
        <v>5606.3544526567139</v>
      </c>
      <c r="R319">
        <f>Q319-B319</f>
        <v>494.35445265671387</v>
      </c>
      <c r="S319">
        <f t="shared" si="25"/>
        <v>494.35445265671387</v>
      </c>
      <c r="T319" s="8">
        <f>S319/B319</f>
        <v>9.6704705136289884E-2</v>
      </c>
      <c r="U319">
        <v>1683</v>
      </c>
      <c r="V319">
        <f t="shared" si="26"/>
        <v>8898.3801478208497</v>
      </c>
      <c r="W319">
        <f t="shared" si="27"/>
        <v>30294</v>
      </c>
      <c r="X319">
        <f t="shared" si="28"/>
        <v>494.35445265671387</v>
      </c>
      <c r="Y319">
        <f t="shared" si="29"/>
        <v>244386.32486151916</v>
      </c>
    </row>
    <row r="320" spans="1:25" x14ac:dyDescent="0.35">
      <c r="A320" s="1">
        <v>41234</v>
      </c>
      <c r="B320">
        <v>4905</v>
      </c>
      <c r="C320" s="27">
        <v>22.8</v>
      </c>
      <c r="D320">
        <v>5617.2</v>
      </c>
      <c r="E320">
        <v>4999</v>
      </c>
      <c r="F320">
        <v>1</v>
      </c>
      <c r="G320">
        <v>5112</v>
      </c>
      <c r="H320">
        <v>0</v>
      </c>
      <c r="I320">
        <f>IF(AND(M320=0,F320=0,H320=0,J320=0,P320=0,K320=0),1,0)</f>
        <v>0</v>
      </c>
      <c r="J320">
        <v>0</v>
      </c>
      <c r="K320">
        <v>0</v>
      </c>
      <c r="L320">
        <v>5356.666666666667</v>
      </c>
      <c r="M320">
        <v>0</v>
      </c>
      <c r="N320">
        <v>0.47594980829557337</v>
      </c>
      <c r="O320">
        <v>0</v>
      </c>
      <c r="P320">
        <v>0</v>
      </c>
      <c r="Q320">
        <f t="shared" si="24"/>
        <v>5267.6729971548393</v>
      </c>
      <c r="R320">
        <f>Q320-B320</f>
        <v>362.67299715483932</v>
      </c>
      <c r="S320">
        <f t="shared" si="25"/>
        <v>362.67299715483932</v>
      </c>
      <c r="T320" s="8">
        <f>S320/B320</f>
        <v>7.3939448961231252E-2</v>
      </c>
      <c r="U320">
        <v>1760</v>
      </c>
      <c r="V320">
        <f t="shared" si="26"/>
        <v>6528.1139487871078</v>
      </c>
      <c r="W320">
        <f t="shared" si="27"/>
        <v>31680</v>
      </c>
      <c r="X320">
        <f t="shared" si="28"/>
        <v>362.67299715483932</v>
      </c>
      <c r="Y320">
        <f t="shared" si="29"/>
        <v>131531.7028652741</v>
      </c>
    </row>
    <row r="321" spans="1:25" x14ac:dyDescent="0.35">
      <c r="A321" s="1">
        <v>41235</v>
      </c>
      <c r="B321">
        <v>5279</v>
      </c>
      <c r="C321" s="27">
        <v>24.1</v>
      </c>
      <c r="D321">
        <v>5511.8</v>
      </c>
      <c r="E321">
        <v>5279</v>
      </c>
      <c r="F321">
        <v>0</v>
      </c>
      <c r="G321">
        <v>4905</v>
      </c>
      <c r="H321">
        <v>0</v>
      </c>
      <c r="I321">
        <f>IF(AND(M321=0,F321=0,H321=0,J321=0,P321=0,K321=0),1,0)</f>
        <v>0</v>
      </c>
      <c r="J321">
        <v>0</v>
      </c>
      <c r="K321">
        <v>0</v>
      </c>
      <c r="L321">
        <v>4771.333333333333</v>
      </c>
      <c r="M321">
        <v>0</v>
      </c>
      <c r="N321">
        <v>0.54345300336935054</v>
      </c>
      <c r="O321">
        <v>0</v>
      </c>
      <c r="P321">
        <v>1</v>
      </c>
      <c r="Q321">
        <f t="shared" si="24"/>
        <v>5683.4101919905306</v>
      </c>
      <c r="R321">
        <f>Q321-B321</f>
        <v>404.41019199053062</v>
      </c>
      <c r="S321">
        <f t="shared" si="25"/>
        <v>404.41019199053062</v>
      </c>
      <c r="T321" s="8">
        <f>S321/B321</f>
        <v>7.6607348359638311E-2</v>
      </c>
      <c r="U321">
        <v>921</v>
      </c>
      <c r="V321">
        <f t="shared" si="26"/>
        <v>7279.3834558295512</v>
      </c>
      <c r="W321">
        <f t="shared" si="27"/>
        <v>16578</v>
      </c>
      <c r="X321">
        <f t="shared" si="28"/>
        <v>404.41019199053062</v>
      </c>
      <c r="Y321">
        <f t="shared" si="29"/>
        <v>163547.60338581784</v>
      </c>
    </row>
    <row r="322" spans="1:25" x14ac:dyDescent="0.35">
      <c r="A322" s="1">
        <v>41236</v>
      </c>
      <c r="B322">
        <v>4632</v>
      </c>
      <c r="C322" s="27">
        <v>25.1</v>
      </c>
      <c r="D322">
        <v>5250.8</v>
      </c>
      <c r="E322">
        <v>5432</v>
      </c>
      <c r="F322">
        <v>0</v>
      </c>
      <c r="G322">
        <v>5279</v>
      </c>
      <c r="H322">
        <v>0</v>
      </c>
      <c r="I322">
        <f>IF(AND(M322=0,F322=0,H322=0,J322=0,P322=0,K322=0),1,0)</f>
        <v>0</v>
      </c>
      <c r="J322">
        <v>0</v>
      </c>
      <c r="K322">
        <v>1</v>
      </c>
      <c r="L322">
        <v>5098.666666666667</v>
      </c>
      <c r="M322">
        <v>0</v>
      </c>
      <c r="N322">
        <v>0.42482862786104336</v>
      </c>
      <c r="O322">
        <v>0</v>
      </c>
      <c r="P322">
        <v>0</v>
      </c>
      <c r="Q322">
        <f t="shared" si="24"/>
        <v>5753.9446571032613</v>
      </c>
      <c r="R322">
        <f>Q322-B322</f>
        <v>1121.9446571032613</v>
      </c>
      <c r="S322">
        <f t="shared" si="25"/>
        <v>1121.9446571032613</v>
      </c>
      <c r="T322" s="8">
        <f>S322/B322</f>
        <v>0.2422160313262654</v>
      </c>
      <c r="U322">
        <v>716</v>
      </c>
      <c r="V322">
        <f t="shared" si="26"/>
        <v>20195.003827858702</v>
      </c>
      <c r="W322">
        <f t="shared" si="27"/>
        <v>12888</v>
      </c>
      <c r="X322">
        <f t="shared" si="28"/>
        <v>1121.9446571032613</v>
      </c>
      <c r="Y322">
        <f t="shared" si="29"/>
        <v>1258759.8136025546</v>
      </c>
    </row>
    <row r="323" spans="1:25" x14ac:dyDescent="0.35">
      <c r="A323" s="1">
        <v>41237</v>
      </c>
      <c r="B323">
        <v>4628.5</v>
      </c>
      <c r="C323" s="27">
        <v>23.1</v>
      </c>
      <c r="D323">
        <v>4845</v>
      </c>
      <c r="E323">
        <v>6584</v>
      </c>
      <c r="F323">
        <v>0</v>
      </c>
      <c r="G323">
        <v>4632</v>
      </c>
      <c r="H323">
        <v>1</v>
      </c>
      <c r="I323">
        <f>IF(AND(M323=0,F323=0,H323=0,J323=0,P323=0,K323=0),1,0)</f>
        <v>0</v>
      </c>
      <c r="J323">
        <v>0</v>
      </c>
      <c r="K323">
        <v>0</v>
      </c>
      <c r="L323">
        <v>4938.666666666667</v>
      </c>
      <c r="M323">
        <v>0</v>
      </c>
      <c r="N323">
        <v>0.4995933542465435</v>
      </c>
      <c r="O323">
        <v>1</v>
      </c>
      <c r="P323">
        <v>0</v>
      </c>
      <c r="Q323">
        <f t="shared" ref="Q323:Q360" si="30">$AA$2+SUMPRODUCT(D323:J323,$AB$2:$AH$2)</f>
        <v>6116.5767333965496</v>
      </c>
      <c r="R323">
        <f>Q323-B323</f>
        <v>1488.0767333965496</v>
      </c>
      <c r="S323">
        <f t="shared" ref="S323:S360" si="31">ABS(R323)</f>
        <v>1488.0767333965496</v>
      </c>
      <c r="T323" s="8">
        <f>S323/B323</f>
        <v>0.32150302115081553</v>
      </c>
      <c r="U323">
        <v>1149</v>
      </c>
      <c r="V323">
        <f t="shared" ref="V323:V360" si="32">IF(R323&lt;0,R323*-72,R323*18)</f>
        <v>26785.38120113789</v>
      </c>
      <c r="W323">
        <f t="shared" ref="W323:W360" si="33">U323*18</f>
        <v>20682</v>
      </c>
      <c r="X323">
        <f t="shared" ref="X323:X360" si="34">IF(R323&lt;0,R323*2,R323)</f>
        <v>1488.0767333965496</v>
      </c>
      <c r="Y323">
        <f t="shared" ref="Y323:Y360" si="35">X323^2</f>
        <v>2214372.3644761457</v>
      </c>
    </row>
    <row r="324" spans="1:25" x14ac:dyDescent="0.35">
      <c r="A324" s="1">
        <v>41238</v>
      </c>
      <c r="B324">
        <v>4628.5</v>
      </c>
      <c r="C324" s="27">
        <v>22.3</v>
      </c>
      <c r="D324">
        <v>4911.3</v>
      </c>
      <c r="E324">
        <v>6661</v>
      </c>
      <c r="F324">
        <v>0</v>
      </c>
      <c r="G324">
        <v>4628.5</v>
      </c>
      <c r="H324">
        <v>0</v>
      </c>
      <c r="I324">
        <f>IF(AND(M324=0,F324=0,H324=0,J324=0,P324=0,K324=0),1,0)</f>
        <v>1</v>
      </c>
      <c r="J324">
        <v>0</v>
      </c>
      <c r="K324">
        <v>0</v>
      </c>
      <c r="L324">
        <v>4846.5</v>
      </c>
      <c r="M324">
        <v>0</v>
      </c>
      <c r="N324">
        <v>0.5</v>
      </c>
      <c r="O324">
        <v>1</v>
      </c>
      <c r="P324">
        <v>0</v>
      </c>
      <c r="Q324">
        <f t="shared" si="30"/>
        <v>5973.020710403167</v>
      </c>
      <c r="R324">
        <f>Q324-B324</f>
        <v>1344.520710403167</v>
      </c>
      <c r="S324">
        <f t="shared" si="31"/>
        <v>1344.520710403167</v>
      </c>
      <c r="T324" s="8">
        <f>S324/B324</f>
        <v>0.29048735236106016</v>
      </c>
      <c r="U324">
        <v>0</v>
      </c>
      <c r="V324">
        <f t="shared" si="32"/>
        <v>24201.372787257005</v>
      </c>
      <c r="W324">
        <f t="shared" si="33"/>
        <v>0</v>
      </c>
      <c r="X324">
        <f t="shared" si="34"/>
        <v>1344.520710403167</v>
      </c>
      <c r="Y324">
        <f t="shared" si="35"/>
        <v>1807735.9407030367</v>
      </c>
    </row>
    <row r="325" spans="1:25" x14ac:dyDescent="0.35">
      <c r="A325" s="1">
        <v>41239</v>
      </c>
      <c r="B325">
        <v>4480</v>
      </c>
      <c r="C325" s="27">
        <v>22.2</v>
      </c>
      <c r="D325">
        <v>4814.6000000000004</v>
      </c>
      <c r="E325">
        <v>4297</v>
      </c>
      <c r="F325">
        <v>0</v>
      </c>
      <c r="G325">
        <v>4628.5</v>
      </c>
      <c r="H325">
        <v>0</v>
      </c>
      <c r="I325">
        <f>IF(AND(M325=0,F325=0,H325=0,J325=0,P325=0,K325=0),1,0)</f>
        <v>0</v>
      </c>
      <c r="J325">
        <v>1</v>
      </c>
      <c r="K325">
        <v>0</v>
      </c>
      <c r="L325">
        <v>4629.666666666667</v>
      </c>
      <c r="M325">
        <v>0</v>
      </c>
      <c r="N325">
        <v>0.48274660160334609</v>
      </c>
      <c r="O325">
        <v>0</v>
      </c>
      <c r="P325">
        <v>0</v>
      </c>
      <c r="Q325">
        <f t="shared" si="30"/>
        <v>4274.5078432376786</v>
      </c>
      <c r="R325">
        <f>Q325-B325</f>
        <v>-205.49215676232143</v>
      </c>
      <c r="S325">
        <f t="shared" si="31"/>
        <v>205.49215676232143</v>
      </c>
      <c r="T325" s="8">
        <f>S325/B325</f>
        <v>4.5868784991589605E-2</v>
      </c>
      <c r="U325">
        <v>1541</v>
      </c>
      <c r="V325">
        <f t="shared" si="32"/>
        <v>14795.435286887143</v>
      </c>
      <c r="W325">
        <f t="shared" si="33"/>
        <v>27738</v>
      </c>
      <c r="X325">
        <f t="shared" si="34"/>
        <v>-410.98431352464286</v>
      </c>
      <c r="Y325">
        <f t="shared" si="35"/>
        <v>168908.10596332193</v>
      </c>
    </row>
    <row r="326" spans="1:25" x14ac:dyDescent="0.35">
      <c r="A326" s="1">
        <v>41240</v>
      </c>
      <c r="B326">
        <v>4565</v>
      </c>
      <c r="C326" s="27">
        <v>22.6</v>
      </c>
      <c r="D326">
        <v>4729.6000000000004</v>
      </c>
      <c r="E326">
        <v>5112</v>
      </c>
      <c r="F326">
        <v>0</v>
      </c>
      <c r="G326">
        <v>4480</v>
      </c>
      <c r="H326">
        <v>0</v>
      </c>
      <c r="I326">
        <f>IF(AND(M326=0,F326=0,H326=0,J326=0,P326=0,K326=0),1,0)</f>
        <v>0</v>
      </c>
      <c r="J326">
        <v>0</v>
      </c>
      <c r="K326">
        <v>0</v>
      </c>
      <c r="L326">
        <v>4579</v>
      </c>
      <c r="M326">
        <v>1</v>
      </c>
      <c r="N326">
        <v>0.50987568258394333</v>
      </c>
      <c r="O326">
        <v>0</v>
      </c>
      <c r="P326">
        <v>0</v>
      </c>
      <c r="Q326">
        <f t="shared" si="30"/>
        <v>5214.1702521998423</v>
      </c>
      <c r="R326">
        <f>Q326-B326</f>
        <v>649.17025219984225</v>
      </c>
      <c r="S326">
        <f t="shared" si="31"/>
        <v>649.17025219984225</v>
      </c>
      <c r="T326" s="8">
        <f>S326/B326</f>
        <v>0.1422059698137661</v>
      </c>
      <c r="U326">
        <v>1815</v>
      </c>
      <c r="V326">
        <f t="shared" si="32"/>
        <v>11685.064539597161</v>
      </c>
      <c r="W326">
        <f t="shared" si="33"/>
        <v>32670</v>
      </c>
      <c r="X326">
        <f t="shared" si="34"/>
        <v>649.17025219984225</v>
      </c>
      <c r="Y326">
        <f t="shared" si="35"/>
        <v>421422.01634120679</v>
      </c>
    </row>
    <row r="327" spans="1:25" x14ac:dyDescent="0.35">
      <c r="A327" s="1">
        <v>41241</v>
      </c>
      <c r="B327">
        <v>4465</v>
      </c>
      <c r="C327" s="27">
        <v>24.6</v>
      </c>
      <c r="D327">
        <v>4586.8</v>
      </c>
      <c r="E327">
        <v>4905</v>
      </c>
      <c r="F327">
        <v>1</v>
      </c>
      <c r="G327">
        <v>4565</v>
      </c>
      <c r="H327">
        <v>0</v>
      </c>
      <c r="I327">
        <f>IF(AND(M327=0,F327=0,H327=0,J327=0,P327=0,K327=0),1,0)</f>
        <v>0</v>
      </c>
      <c r="J327">
        <v>0</v>
      </c>
      <c r="K327">
        <v>0</v>
      </c>
      <c r="L327">
        <v>4557.833333333333</v>
      </c>
      <c r="M327">
        <v>0</v>
      </c>
      <c r="N327">
        <v>0.48838154990124316</v>
      </c>
      <c r="O327">
        <v>0</v>
      </c>
      <c r="P327">
        <v>0</v>
      </c>
      <c r="Q327">
        <f t="shared" si="30"/>
        <v>4685.3112899026282</v>
      </c>
      <c r="R327">
        <f>Q327-B327</f>
        <v>220.31128990262823</v>
      </c>
      <c r="S327">
        <f t="shared" si="31"/>
        <v>220.31128990262823</v>
      </c>
      <c r="T327" s="8">
        <f>S327/B327</f>
        <v>4.9341834244709573E-2</v>
      </c>
      <c r="U327">
        <v>1875</v>
      </c>
      <c r="V327">
        <f t="shared" si="32"/>
        <v>3965.6032182473082</v>
      </c>
      <c r="W327">
        <f t="shared" si="33"/>
        <v>33750</v>
      </c>
      <c r="X327">
        <f t="shared" si="34"/>
        <v>220.31128990262823</v>
      </c>
      <c r="Y327">
        <f t="shared" si="35"/>
        <v>48537.0644585599</v>
      </c>
    </row>
    <row r="328" spans="1:25" x14ac:dyDescent="0.35">
      <c r="A328" s="1">
        <v>41242</v>
      </c>
      <c r="B328">
        <v>4849</v>
      </c>
      <c r="C328" s="27">
        <v>23.9</v>
      </c>
      <c r="D328">
        <v>4553.3999999999996</v>
      </c>
      <c r="E328">
        <v>5279</v>
      </c>
      <c r="F328">
        <v>0</v>
      </c>
      <c r="G328">
        <v>4465</v>
      </c>
      <c r="H328">
        <v>0</v>
      </c>
      <c r="I328">
        <f>IF(AND(M328=0,F328=0,H328=0,J328=0,P328=0,K328=0),1,0)</f>
        <v>0</v>
      </c>
      <c r="J328">
        <v>0</v>
      </c>
      <c r="K328">
        <v>0</v>
      </c>
      <c r="L328">
        <v>4503.333333333333</v>
      </c>
      <c r="M328">
        <v>0</v>
      </c>
      <c r="N328">
        <v>0.54461484837922625</v>
      </c>
      <c r="O328">
        <v>0</v>
      </c>
      <c r="P328">
        <v>1</v>
      </c>
      <c r="Q328">
        <f t="shared" si="30"/>
        <v>5186.8820653503326</v>
      </c>
      <c r="R328">
        <f>Q328-B328</f>
        <v>337.8820653503326</v>
      </c>
      <c r="S328">
        <f t="shared" si="31"/>
        <v>337.8820653503326</v>
      </c>
      <c r="T328" s="8">
        <f>S328/B328</f>
        <v>6.9680772396438981E-2</v>
      </c>
      <c r="U328">
        <v>1360</v>
      </c>
      <c r="V328">
        <f t="shared" si="32"/>
        <v>6081.8771763059867</v>
      </c>
      <c r="W328">
        <f t="shared" si="33"/>
        <v>24480</v>
      </c>
      <c r="X328">
        <f t="shared" si="34"/>
        <v>337.8820653503326</v>
      </c>
      <c r="Y328">
        <f t="shared" si="35"/>
        <v>114164.29008540642</v>
      </c>
    </row>
    <row r="329" spans="1:25" x14ac:dyDescent="0.35">
      <c r="A329" s="1">
        <v>41243</v>
      </c>
      <c r="B329">
        <v>6084</v>
      </c>
      <c r="C329" s="27">
        <v>21.6</v>
      </c>
      <c r="D329">
        <v>4597.5</v>
      </c>
      <c r="E329">
        <v>4632</v>
      </c>
      <c r="F329">
        <v>0</v>
      </c>
      <c r="G329">
        <v>4849</v>
      </c>
      <c r="H329">
        <v>0</v>
      </c>
      <c r="I329">
        <f>IF(AND(M329=0,F329=0,H329=0,J329=0,P329=0,K329=0),1,0)</f>
        <v>0</v>
      </c>
      <c r="J329">
        <v>0</v>
      </c>
      <c r="K329">
        <v>1</v>
      </c>
      <c r="L329">
        <v>4626.333333333333</v>
      </c>
      <c r="M329">
        <v>0</v>
      </c>
      <c r="N329">
        <v>0.64348785871964675</v>
      </c>
      <c r="O329">
        <v>0</v>
      </c>
      <c r="P329">
        <v>0</v>
      </c>
      <c r="Q329">
        <f t="shared" si="30"/>
        <v>5171.8978287785549</v>
      </c>
      <c r="R329">
        <f>Q329-B329</f>
        <v>-912.10217122144513</v>
      </c>
      <c r="S329">
        <f t="shared" si="31"/>
        <v>912.10217122144513</v>
      </c>
      <c r="T329" s="8">
        <f>S329/B329</f>
        <v>0.14991817409951433</v>
      </c>
      <c r="U329">
        <v>757</v>
      </c>
      <c r="V329">
        <f t="shared" si="32"/>
        <v>65671.356327944057</v>
      </c>
      <c r="W329">
        <f t="shared" si="33"/>
        <v>13626</v>
      </c>
      <c r="X329">
        <f t="shared" si="34"/>
        <v>-1824.2043424428903</v>
      </c>
      <c r="Y329">
        <f t="shared" si="35"/>
        <v>3327721.4829874975</v>
      </c>
    </row>
    <row r="330" spans="1:25" x14ac:dyDescent="0.35">
      <c r="A330" s="1">
        <v>41244</v>
      </c>
      <c r="B330">
        <v>6609</v>
      </c>
      <c r="C330" s="27">
        <v>21.6</v>
      </c>
      <c r="D330">
        <v>4888.6000000000004</v>
      </c>
      <c r="E330">
        <v>4628.5</v>
      </c>
      <c r="F330">
        <v>0</v>
      </c>
      <c r="G330">
        <v>6084</v>
      </c>
      <c r="H330">
        <v>1</v>
      </c>
      <c r="I330">
        <f>IF(AND(M330=0,F330=0,H330=0,J330=0,P330=0,K330=0),1,0)</f>
        <v>0</v>
      </c>
      <c r="J330">
        <v>0</v>
      </c>
      <c r="K330">
        <v>0</v>
      </c>
      <c r="L330">
        <v>5132.666666666667</v>
      </c>
      <c r="M330">
        <v>0</v>
      </c>
      <c r="N330">
        <v>0.56099686301847329</v>
      </c>
      <c r="O330">
        <v>1</v>
      </c>
      <c r="P330">
        <v>0</v>
      </c>
      <c r="Q330">
        <f t="shared" si="30"/>
        <v>6137.7013741792543</v>
      </c>
      <c r="R330">
        <f>Q330-B330</f>
        <v>-471.29862582074566</v>
      </c>
      <c r="S330">
        <f t="shared" si="31"/>
        <v>471.29862582074566</v>
      </c>
      <c r="T330" s="8">
        <f>S330/B330</f>
        <v>7.1311639555264886E-2</v>
      </c>
      <c r="U330">
        <v>800</v>
      </c>
      <c r="V330">
        <f t="shared" si="32"/>
        <v>33933.501059093687</v>
      </c>
      <c r="W330">
        <f t="shared" si="33"/>
        <v>14400</v>
      </c>
      <c r="X330">
        <f t="shared" si="34"/>
        <v>-942.59725164149131</v>
      </c>
      <c r="Y330">
        <f t="shared" si="35"/>
        <v>888489.57880209293</v>
      </c>
    </row>
    <row r="331" spans="1:25" x14ac:dyDescent="0.35">
      <c r="A331" s="1">
        <v>41245</v>
      </c>
      <c r="B331">
        <v>6482</v>
      </c>
      <c r="C331" s="27">
        <v>20.9</v>
      </c>
      <c r="D331">
        <v>5314.4</v>
      </c>
      <c r="E331">
        <v>4628.5</v>
      </c>
      <c r="F331">
        <v>0</v>
      </c>
      <c r="G331">
        <v>6609</v>
      </c>
      <c r="H331">
        <v>0</v>
      </c>
      <c r="I331">
        <f>IF(AND(M331=0,F331=0,H331=0,J331=0,P331=0,K331=0),1,0)</f>
        <v>1</v>
      </c>
      <c r="J331">
        <v>0</v>
      </c>
      <c r="K331">
        <v>0</v>
      </c>
      <c r="L331">
        <v>5847.333333333333</v>
      </c>
      <c r="M331">
        <v>0</v>
      </c>
      <c r="N331">
        <v>0.48524456837457886</v>
      </c>
      <c r="O331">
        <v>1</v>
      </c>
      <c r="P331">
        <v>0</v>
      </c>
      <c r="Q331">
        <f t="shared" si="30"/>
        <v>6284.5608350226412</v>
      </c>
      <c r="R331">
        <f>Q331-B331</f>
        <v>-197.43916497735881</v>
      </c>
      <c r="S331">
        <f t="shared" si="31"/>
        <v>197.43916497735881</v>
      </c>
      <c r="T331" s="8">
        <f>S331/B331</f>
        <v>3.0459605828040547E-2</v>
      </c>
      <c r="U331">
        <v>1117</v>
      </c>
      <c r="V331">
        <f t="shared" si="32"/>
        <v>14215.619878369835</v>
      </c>
      <c r="W331">
        <f t="shared" si="33"/>
        <v>20106</v>
      </c>
      <c r="X331">
        <f t="shared" si="34"/>
        <v>-394.87832995471763</v>
      </c>
      <c r="Y331">
        <f t="shared" si="35"/>
        <v>155928.89546782683</v>
      </c>
    </row>
    <row r="332" spans="1:25" x14ac:dyDescent="0.35">
      <c r="A332" s="1">
        <v>41246</v>
      </c>
      <c r="B332">
        <v>4308</v>
      </c>
      <c r="C332" s="27">
        <v>21.8</v>
      </c>
      <c r="D332">
        <v>5697.8</v>
      </c>
      <c r="E332">
        <v>4480</v>
      </c>
      <c r="F332">
        <v>0</v>
      </c>
      <c r="G332">
        <v>6482</v>
      </c>
      <c r="H332">
        <v>0</v>
      </c>
      <c r="I332">
        <f>IF(AND(M332=0,F332=0,H332=0,J332=0,P332=0,K332=0),1,0)</f>
        <v>0</v>
      </c>
      <c r="J332">
        <v>1</v>
      </c>
      <c r="K332">
        <v>0</v>
      </c>
      <c r="L332">
        <v>6391.666666666667</v>
      </c>
      <c r="M332">
        <v>0</v>
      </c>
      <c r="N332">
        <v>0.24741489485302662</v>
      </c>
      <c r="O332">
        <v>0</v>
      </c>
      <c r="P332">
        <v>0</v>
      </c>
      <c r="Q332">
        <f t="shared" si="30"/>
        <v>5269.1774129371088</v>
      </c>
      <c r="R332">
        <f>Q332-B332</f>
        <v>961.17741293710878</v>
      </c>
      <c r="S332">
        <f t="shared" si="31"/>
        <v>961.17741293710878</v>
      </c>
      <c r="T332" s="8">
        <f>S332/B332</f>
        <v>0.22311453410796397</v>
      </c>
      <c r="U332">
        <v>1852</v>
      </c>
      <c r="V332">
        <f t="shared" si="32"/>
        <v>17301.193432867956</v>
      </c>
      <c r="W332">
        <f t="shared" si="33"/>
        <v>33336</v>
      </c>
      <c r="X332">
        <f t="shared" si="34"/>
        <v>961.17741293710878</v>
      </c>
      <c r="Y332">
        <f t="shared" si="35"/>
        <v>923862.01914047333</v>
      </c>
    </row>
    <row r="333" spans="1:25" x14ac:dyDescent="0.35">
      <c r="A333" s="1">
        <v>41247</v>
      </c>
      <c r="B333">
        <v>4580</v>
      </c>
      <c r="C333" s="27">
        <v>21.9</v>
      </c>
      <c r="D333">
        <v>5666.4</v>
      </c>
      <c r="E333">
        <v>4565</v>
      </c>
      <c r="F333">
        <v>0</v>
      </c>
      <c r="G333">
        <v>4308</v>
      </c>
      <c r="H333">
        <v>0</v>
      </c>
      <c r="I333">
        <f>IF(AND(M333=0,F333=0,H333=0,J333=0,P333=0,K333=0),1,0)</f>
        <v>0</v>
      </c>
      <c r="J333">
        <v>0</v>
      </c>
      <c r="K333">
        <v>0</v>
      </c>
      <c r="L333">
        <v>5799.666666666667</v>
      </c>
      <c r="M333">
        <v>1</v>
      </c>
      <c r="N333">
        <v>0.5316021842686186</v>
      </c>
      <c r="O333">
        <v>0</v>
      </c>
      <c r="P333">
        <v>0</v>
      </c>
      <c r="Q333">
        <f t="shared" si="30"/>
        <v>5358.7871191989752</v>
      </c>
      <c r="R333">
        <f>Q333-B333</f>
        <v>778.78711919897523</v>
      </c>
      <c r="S333">
        <f t="shared" si="31"/>
        <v>778.78711919897523</v>
      </c>
      <c r="T333" s="8">
        <f>S333/B333</f>
        <v>0.17004085572030028</v>
      </c>
      <c r="U333">
        <v>1941</v>
      </c>
      <c r="V333">
        <f t="shared" si="32"/>
        <v>14018.168145581554</v>
      </c>
      <c r="W333">
        <f t="shared" si="33"/>
        <v>34938</v>
      </c>
      <c r="X333">
        <f t="shared" si="34"/>
        <v>778.78711919897523</v>
      </c>
      <c r="Y333">
        <f t="shared" si="35"/>
        <v>606509.37703023886</v>
      </c>
    </row>
    <row r="334" spans="1:25" x14ac:dyDescent="0.35">
      <c r="A334" s="1">
        <v>41248</v>
      </c>
      <c r="B334">
        <v>4827</v>
      </c>
      <c r="C334" s="27">
        <v>22.8</v>
      </c>
      <c r="D334">
        <v>5612.6</v>
      </c>
      <c r="E334">
        <v>4465</v>
      </c>
      <c r="F334">
        <v>1</v>
      </c>
      <c r="G334">
        <v>4580</v>
      </c>
      <c r="H334">
        <v>0</v>
      </c>
      <c r="I334">
        <f>IF(AND(M334=0,F334=0,H334=0,J334=0,P334=0,K334=0),1,0)</f>
        <v>0</v>
      </c>
      <c r="J334">
        <v>0</v>
      </c>
      <c r="K334">
        <v>0</v>
      </c>
      <c r="L334">
        <v>5123.333333333333</v>
      </c>
      <c r="M334">
        <v>0</v>
      </c>
      <c r="N334">
        <v>0.5286975717439294</v>
      </c>
      <c r="O334">
        <v>0</v>
      </c>
      <c r="P334">
        <v>0</v>
      </c>
      <c r="Q334">
        <f t="shared" si="30"/>
        <v>4952.3140666941226</v>
      </c>
      <c r="R334">
        <f>Q334-B334</f>
        <v>125.31406669412263</v>
      </c>
      <c r="S334">
        <f t="shared" si="31"/>
        <v>125.31406669412263</v>
      </c>
      <c r="T334" s="8">
        <f>S334/B334</f>
        <v>2.5961066230396235E-2</v>
      </c>
      <c r="U334">
        <v>1585</v>
      </c>
      <c r="V334">
        <f t="shared" si="32"/>
        <v>2255.6532004942073</v>
      </c>
      <c r="W334">
        <f t="shared" si="33"/>
        <v>28530</v>
      </c>
      <c r="X334">
        <f t="shared" si="34"/>
        <v>125.31406669412263</v>
      </c>
      <c r="Y334">
        <f t="shared" si="35"/>
        <v>15703.615311419015</v>
      </c>
    </row>
    <row r="335" spans="1:25" x14ac:dyDescent="0.35">
      <c r="A335" s="1">
        <v>41249</v>
      </c>
      <c r="B335">
        <v>5214</v>
      </c>
      <c r="C335" s="27">
        <v>22.3</v>
      </c>
      <c r="D335">
        <v>5361.2</v>
      </c>
      <c r="E335">
        <v>4849</v>
      </c>
      <c r="F335">
        <v>0</v>
      </c>
      <c r="G335">
        <v>4827</v>
      </c>
      <c r="H335">
        <v>0</v>
      </c>
      <c r="I335">
        <f>IF(AND(M335=0,F335=0,H335=0,J335=0,P335=0,K335=0),1,0)</f>
        <v>0</v>
      </c>
      <c r="J335">
        <v>0</v>
      </c>
      <c r="K335">
        <v>0</v>
      </c>
      <c r="L335">
        <v>4571.666666666667</v>
      </c>
      <c r="M335">
        <v>0</v>
      </c>
      <c r="N335">
        <v>0.54496340188218895</v>
      </c>
      <c r="O335">
        <v>0</v>
      </c>
      <c r="P335">
        <v>1</v>
      </c>
      <c r="Q335">
        <f t="shared" si="30"/>
        <v>5495.1827467926487</v>
      </c>
      <c r="R335">
        <f>Q335-B335</f>
        <v>281.18274679264869</v>
      </c>
      <c r="S335">
        <f t="shared" si="31"/>
        <v>281.18274679264869</v>
      </c>
      <c r="T335" s="8">
        <f>S335/B335</f>
        <v>5.3928413270550188E-2</v>
      </c>
      <c r="U335">
        <v>1523</v>
      </c>
      <c r="V335">
        <f t="shared" si="32"/>
        <v>5061.2894422676763</v>
      </c>
      <c r="W335">
        <f t="shared" si="33"/>
        <v>27414</v>
      </c>
      <c r="X335">
        <f t="shared" si="34"/>
        <v>281.18274679264869</v>
      </c>
      <c r="Y335">
        <f t="shared" si="35"/>
        <v>79063.737093858785</v>
      </c>
    </row>
    <row r="336" spans="1:25" x14ac:dyDescent="0.35">
      <c r="A336" s="1">
        <v>41250</v>
      </c>
      <c r="B336">
        <v>5733</v>
      </c>
      <c r="C336" s="27">
        <v>23.4</v>
      </c>
      <c r="D336">
        <v>5082.2</v>
      </c>
      <c r="E336">
        <v>6084</v>
      </c>
      <c r="F336">
        <v>0</v>
      </c>
      <c r="G336">
        <v>5214</v>
      </c>
      <c r="H336">
        <v>0</v>
      </c>
      <c r="I336">
        <f>IF(AND(M336=0,F336=0,H336=0,J336=0,P336=0,K336=0),1,0)</f>
        <v>0</v>
      </c>
      <c r="J336">
        <v>0</v>
      </c>
      <c r="K336">
        <v>1</v>
      </c>
      <c r="L336">
        <v>4873.666666666667</v>
      </c>
      <c r="M336">
        <v>0</v>
      </c>
      <c r="N336">
        <v>0.56029975601254789</v>
      </c>
      <c r="O336">
        <v>0</v>
      </c>
      <c r="P336">
        <v>0</v>
      </c>
      <c r="Q336">
        <f t="shared" si="30"/>
        <v>5833.347634843105</v>
      </c>
      <c r="R336">
        <f>Q336-B336</f>
        <v>100.34763484310497</v>
      </c>
      <c r="S336">
        <f t="shared" si="31"/>
        <v>100.34763484310497</v>
      </c>
      <c r="T336" s="8">
        <f>S336/B336</f>
        <v>1.7503512095430832E-2</v>
      </c>
      <c r="U336">
        <v>1531</v>
      </c>
      <c r="V336">
        <f t="shared" si="32"/>
        <v>1806.2574271758895</v>
      </c>
      <c r="W336">
        <f t="shared" si="33"/>
        <v>27558</v>
      </c>
      <c r="X336">
        <f t="shared" si="34"/>
        <v>100.34763484310497</v>
      </c>
      <c r="Y336">
        <f t="shared" si="35"/>
        <v>10069.647818605135</v>
      </c>
    </row>
    <row r="337" spans="1:25" x14ac:dyDescent="0.35">
      <c r="A337" s="1">
        <v>41251</v>
      </c>
      <c r="B337">
        <v>6245</v>
      </c>
      <c r="C337" s="27">
        <v>23.9</v>
      </c>
      <c r="D337">
        <v>4932.3999999999996</v>
      </c>
      <c r="E337">
        <v>6609</v>
      </c>
      <c r="F337">
        <v>0</v>
      </c>
      <c r="G337">
        <v>5733</v>
      </c>
      <c r="H337">
        <v>1</v>
      </c>
      <c r="I337">
        <f>IF(AND(M337=0,F337=0,H337=0,J337=0,P337=0,K337=0),1,0)</f>
        <v>0</v>
      </c>
      <c r="J337">
        <v>0</v>
      </c>
      <c r="K337">
        <v>0</v>
      </c>
      <c r="L337">
        <v>5258</v>
      </c>
      <c r="M337">
        <v>0</v>
      </c>
      <c r="N337">
        <v>0.55948646450563499</v>
      </c>
      <c r="O337">
        <v>1</v>
      </c>
      <c r="P337">
        <v>0</v>
      </c>
      <c r="Q337">
        <f t="shared" si="30"/>
        <v>6528.1652308871153</v>
      </c>
      <c r="R337">
        <f>Q337-B337</f>
        <v>283.16523088711529</v>
      </c>
      <c r="S337">
        <f t="shared" si="31"/>
        <v>283.16523088711529</v>
      </c>
      <c r="T337" s="8">
        <f>S337/B337</f>
        <v>4.5342711110827105E-2</v>
      </c>
      <c r="U337">
        <v>1202</v>
      </c>
      <c r="V337">
        <f t="shared" si="32"/>
        <v>5096.9741559680751</v>
      </c>
      <c r="W337">
        <f t="shared" si="33"/>
        <v>21636</v>
      </c>
      <c r="X337">
        <f t="shared" si="34"/>
        <v>283.16523088711529</v>
      </c>
      <c r="Y337">
        <f t="shared" si="35"/>
        <v>80182.547983353303</v>
      </c>
    </row>
    <row r="338" spans="1:25" x14ac:dyDescent="0.35">
      <c r="A338" s="1">
        <v>41252</v>
      </c>
      <c r="B338">
        <v>6423</v>
      </c>
      <c r="C338" s="27">
        <v>22.7</v>
      </c>
      <c r="D338">
        <v>5319.8</v>
      </c>
      <c r="E338">
        <v>6482</v>
      </c>
      <c r="F338">
        <v>0</v>
      </c>
      <c r="G338">
        <v>6245</v>
      </c>
      <c r="H338">
        <v>0</v>
      </c>
      <c r="I338">
        <f>IF(AND(M338=0,F338=0,H338=0,J338=0,P338=0,K338=0),1,0)</f>
        <v>1</v>
      </c>
      <c r="J338">
        <v>0</v>
      </c>
      <c r="K338">
        <v>0</v>
      </c>
      <c r="L338">
        <v>5730.666666666667</v>
      </c>
      <c r="M338">
        <v>0</v>
      </c>
      <c r="N338">
        <v>0.52068084117578717</v>
      </c>
      <c r="O338">
        <v>1</v>
      </c>
      <c r="P338">
        <v>0</v>
      </c>
      <c r="Q338">
        <f t="shared" si="30"/>
        <v>6625.0410516427528</v>
      </c>
      <c r="R338">
        <f>Q338-B338</f>
        <v>202.04105164275279</v>
      </c>
      <c r="S338">
        <f t="shared" si="31"/>
        <v>202.04105164275279</v>
      </c>
      <c r="T338" s="8">
        <f>S338/B338</f>
        <v>3.1455869787132613E-2</v>
      </c>
      <c r="U338">
        <v>989</v>
      </c>
      <c r="V338">
        <f t="shared" si="32"/>
        <v>3636.7389295695502</v>
      </c>
      <c r="W338">
        <f t="shared" si="33"/>
        <v>17802</v>
      </c>
      <c r="X338">
        <f t="shared" si="34"/>
        <v>202.04105164275279</v>
      </c>
      <c r="Y338">
        <f t="shared" si="35"/>
        <v>40820.586548909501</v>
      </c>
    </row>
    <row r="339" spans="1:25" x14ac:dyDescent="0.35">
      <c r="A339" s="1">
        <v>41253</v>
      </c>
      <c r="B339">
        <v>4249</v>
      </c>
      <c r="C339" s="27">
        <v>22.8</v>
      </c>
      <c r="D339">
        <v>5688.4</v>
      </c>
      <c r="E339">
        <v>4308</v>
      </c>
      <c r="F339">
        <v>0</v>
      </c>
      <c r="G339">
        <v>6423</v>
      </c>
      <c r="H339">
        <v>0</v>
      </c>
      <c r="I339">
        <f>IF(AND(M339=0,F339=0,H339=0,J339=0,P339=0,K339=0),1,0)</f>
        <v>0</v>
      </c>
      <c r="J339">
        <v>1</v>
      </c>
      <c r="K339">
        <v>0</v>
      </c>
      <c r="L339">
        <v>6133.666666666667</v>
      </c>
      <c r="M339">
        <v>0</v>
      </c>
      <c r="N339">
        <v>0.24741489485302662</v>
      </c>
      <c r="O339">
        <v>0</v>
      </c>
      <c r="P339">
        <v>0</v>
      </c>
      <c r="Q339">
        <f t="shared" si="30"/>
        <v>5202.8678052968271</v>
      </c>
      <c r="R339">
        <f>Q339-B339</f>
        <v>953.8678052968271</v>
      </c>
      <c r="S339">
        <f t="shared" si="31"/>
        <v>953.8678052968271</v>
      </c>
      <c r="T339" s="8">
        <f>S339/B339</f>
        <v>0.22449230531815181</v>
      </c>
      <c r="U339">
        <v>1642</v>
      </c>
      <c r="V339">
        <f t="shared" si="32"/>
        <v>17169.62049534289</v>
      </c>
      <c r="W339">
        <f t="shared" si="33"/>
        <v>29556</v>
      </c>
      <c r="X339">
        <f t="shared" si="34"/>
        <v>953.8678052968271</v>
      </c>
      <c r="Y339">
        <f t="shared" si="35"/>
        <v>909863.7899817857</v>
      </c>
    </row>
    <row r="340" spans="1:25" x14ac:dyDescent="0.35">
      <c r="A340" s="1">
        <v>41254</v>
      </c>
      <c r="B340">
        <v>5191</v>
      </c>
      <c r="C340" s="27">
        <v>21.8</v>
      </c>
      <c r="D340">
        <v>5572.8</v>
      </c>
      <c r="E340">
        <v>4580</v>
      </c>
      <c r="F340">
        <v>0</v>
      </c>
      <c r="G340">
        <v>4249</v>
      </c>
      <c r="H340">
        <v>0</v>
      </c>
      <c r="I340">
        <f>IF(AND(M340=0,F340=0,H340=0,J340=0,P340=0,K340=0),1,0)</f>
        <v>0</v>
      </c>
      <c r="J340">
        <v>0</v>
      </c>
      <c r="K340">
        <v>0</v>
      </c>
      <c r="L340">
        <v>5639</v>
      </c>
      <c r="M340">
        <v>1</v>
      </c>
      <c r="N340">
        <v>0.60944579993028924</v>
      </c>
      <c r="O340">
        <v>0</v>
      </c>
      <c r="P340">
        <v>0</v>
      </c>
      <c r="Q340">
        <f t="shared" si="30"/>
        <v>5308.5939929187671</v>
      </c>
      <c r="R340">
        <f>Q340-B340</f>
        <v>117.59399291876707</v>
      </c>
      <c r="S340">
        <f t="shared" si="31"/>
        <v>117.59399291876707</v>
      </c>
      <c r="T340" s="8">
        <f>S340/B340</f>
        <v>2.2653437279670018E-2</v>
      </c>
      <c r="U340">
        <v>1239</v>
      </c>
      <c r="V340">
        <f t="shared" si="32"/>
        <v>2116.6918725378073</v>
      </c>
      <c r="W340">
        <f t="shared" si="33"/>
        <v>22302</v>
      </c>
      <c r="X340">
        <f t="shared" si="34"/>
        <v>117.59399291876707</v>
      </c>
      <c r="Y340">
        <f t="shared" si="35"/>
        <v>13828.34717057904</v>
      </c>
    </row>
    <row r="341" spans="1:25" x14ac:dyDescent="0.35">
      <c r="A341" s="1">
        <v>41255</v>
      </c>
      <c r="B341">
        <v>5345</v>
      </c>
      <c r="C341" s="27">
        <v>22.5</v>
      </c>
      <c r="D341">
        <v>5568.2</v>
      </c>
      <c r="E341">
        <v>4827</v>
      </c>
      <c r="F341">
        <v>1</v>
      </c>
      <c r="G341">
        <v>5191</v>
      </c>
      <c r="H341">
        <v>0</v>
      </c>
      <c r="I341">
        <f>IF(AND(M341=0,F341=0,H341=0,J341=0,P341=0,K341=0),1,0)</f>
        <v>0</v>
      </c>
      <c r="J341">
        <v>0</v>
      </c>
      <c r="K341">
        <v>0</v>
      </c>
      <c r="L341">
        <v>5287.666666666667</v>
      </c>
      <c r="M341">
        <v>0</v>
      </c>
      <c r="N341">
        <v>0.51789241315208556</v>
      </c>
      <c r="O341">
        <v>0</v>
      </c>
      <c r="P341">
        <v>0</v>
      </c>
      <c r="Q341">
        <f t="shared" si="30"/>
        <v>5233.8572087720586</v>
      </c>
      <c r="R341">
        <f>Q341-B341</f>
        <v>-111.14279122794142</v>
      </c>
      <c r="S341">
        <f t="shared" si="31"/>
        <v>111.14279122794142</v>
      </c>
      <c r="T341" s="8">
        <f>S341/B341</f>
        <v>2.0793786946293996E-2</v>
      </c>
      <c r="U341">
        <v>1072</v>
      </c>
      <c r="V341">
        <f t="shared" si="32"/>
        <v>8002.2809684117819</v>
      </c>
      <c r="W341">
        <f t="shared" si="33"/>
        <v>19296</v>
      </c>
      <c r="X341">
        <f t="shared" si="34"/>
        <v>-222.28558245588283</v>
      </c>
      <c r="Y341">
        <f t="shared" si="35"/>
        <v>49410.880167751086</v>
      </c>
    </row>
    <row r="342" spans="1:25" x14ac:dyDescent="0.35">
      <c r="A342" s="1">
        <v>41256</v>
      </c>
      <c r="B342">
        <v>5545</v>
      </c>
      <c r="C342" s="27">
        <v>21.2</v>
      </c>
      <c r="D342">
        <v>5490.6</v>
      </c>
      <c r="E342">
        <v>5214</v>
      </c>
      <c r="F342">
        <v>0</v>
      </c>
      <c r="G342">
        <v>5345</v>
      </c>
      <c r="H342">
        <v>0</v>
      </c>
      <c r="I342">
        <f>IF(AND(M342=0,F342=0,H342=0,J342=0,P342=0,K342=0),1,0)</f>
        <v>0</v>
      </c>
      <c r="J342">
        <v>0</v>
      </c>
      <c r="K342">
        <v>0</v>
      </c>
      <c r="L342">
        <v>4928.333333333333</v>
      </c>
      <c r="M342">
        <v>0</v>
      </c>
      <c r="N342">
        <v>0.52323690019751368</v>
      </c>
      <c r="O342">
        <v>0</v>
      </c>
      <c r="P342">
        <v>1</v>
      </c>
      <c r="Q342">
        <f t="shared" si="30"/>
        <v>5808.8683162748939</v>
      </c>
      <c r="R342">
        <f>Q342-B342</f>
        <v>263.86831627489391</v>
      </c>
      <c r="S342">
        <f t="shared" si="31"/>
        <v>263.86831627489391</v>
      </c>
      <c r="T342" s="8">
        <f>S342/B342</f>
        <v>4.7586711681676087E-2</v>
      </c>
      <c r="U342">
        <v>1200</v>
      </c>
      <c r="V342">
        <f t="shared" si="32"/>
        <v>4749.6296929480905</v>
      </c>
      <c r="W342">
        <f t="shared" si="33"/>
        <v>21600</v>
      </c>
      <c r="X342">
        <f t="shared" si="34"/>
        <v>263.86831627489391</v>
      </c>
      <c r="Y342">
        <f t="shared" si="35"/>
        <v>69626.488333747446</v>
      </c>
    </row>
    <row r="343" spans="1:25" x14ac:dyDescent="0.35">
      <c r="A343" s="1">
        <v>41257</v>
      </c>
      <c r="B343">
        <v>5341</v>
      </c>
      <c r="C343" s="27">
        <v>20.2</v>
      </c>
      <c r="D343">
        <v>5350.6</v>
      </c>
      <c r="E343">
        <v>5733</v>
      </c>
      <c r="F343">
        <v>0</v>
      </c>
      <c r="G343">
        <v>5545</v>
      </c>
      <c r="H343">
        <v>0</v>
      </c>
      <c r="I343">
        <f>IF(AND(M343=0,F343=0,H343=0,J343=0,P343=0,K343=0),1,0)</f>
        <v>0</v>
      </c>
      <c r="J343">
        <v>0</v>
      </c>
      <c r="K343">
        <v>1</v>
      </c>
      <c r="L343">
        <v>5360.333333333333</v>
      </c>
      <c r="M343">
        <v>0</v>
      </c>
      <c r="N343">
        <v>0.47629836179853607</v>
      </c>
      <c r="O343">
        <v>0</v>
      </c>
      <c r="P343">
        <v>0</v>
      </c>
      <c r="Q343">
        <f t="shared" si="30"/>
        <v>5955.4201343534978</v>
      </c>
      <c r="R343">
        <f>Q343-B343</f>
        <v>614.42013435349782</v>
      </c>
      <c r="S343">
        <f t="shared" si="31"/>
        <v>614.42013435349782</v>
      </c>
      <c r="T343" s="8">
        <f>S343/B343</f>
        <v>0.11503840748052759</v>
      </c>
      <c r="U343">
        <v>1611</v>
      </c>
      <c r="V343">
        <f t="shared" si="32"/>
        <v>11059.562418362961</v>
      </c>
      <c r="W343">
        <f t="shared" si="33"/>
        <v>28998</v>
      </c>
      <c r="X343">
        <f t="shared" si="34"/>
        <v>614.42013435349782</v>
      </c>
      <c r="Y343">
        <f t="shared" si="35"/>
        <v>377512.1014989703</v>
      </c>
    </row>
    <row r="344" spans="1:25" x14ac:dyDescent="0.35">
      <c r="A344" s="1">
        <v>41258</v>
      </c>
      <c r="B344">
        <v>4501</v>
      </c>
      <c r="C344" s="29">
        <v>18.899999999999999</v>
      </c>
      <c r="D344">
        <v>5134.2</v>
      </c>
      <c r="E344">
        <v>6245</v>
      </c>
      <c r="F344">
        <v>0</v>
      </c>
      <c r="G344">
        <v>5341</v>
      </c>
      <c r="H344">
        <v>1</v>
      </c>
      <c r="I344">
        <f>IF(AND(M344=0,F344=0,H344=0,J344=0,P344=0,K344=0),1,0)</f>
        <v>0</v>
      </c>
      <c r="J344">
        <v>0</v>
      </c>
      <c r="K344">
        <v>0</v>
      </c>
      <c r="L344">
        <v>5410.333333333333</v>
      </c>
      <c r="M344">
        <v>0</v>
      </c>
      <c r="N344">
        <v>0.40240501917044269</v>
      </c>
      <c r="O344">
        <v>1</v>
      </c>
      <c r="P344">
        <v>0</v>
      </c>
      <c r="Q344">
        <f t="shared" si="30"/>
        <v>6377.4742425648665</v>
      </c>
      <c r="R344">
        <f>Q344-B344</f>
        <v>1876.4742425648665</v>
      </c>
      <c r="S344">
        <f t="shared" si="31"/>
        <v>1876.4742425648665</v>
      </c>
      <c r="T344" s="8">
        <f>S344/B344</f>
        <v>0.41690163131856622</v>
      </c>
      <c r="U344">
        <v>1776</v>
      </c>
      <c r="V344">
        <f t="shared" si="32"/>
        <v>33776.536366167595</v>
      </c>
      <c r="W344">
        <f t="shared" si="33"/>
        <v>31968</v>
      </c>
      <c r="X344">
        <f t="shared" si="34"/>
        <v>1876.4742425648665</v>
      </c>
      <c r="Y344">
        <f t="shared" si="35"/>
        <v>3521155.5830093892</v>
      </c>
    </row>
    <row r="345" spans="1:25" x14ac:dyDescent="0.35">
      <c r="A345" s="1">
        <v>41259</v>
      </c>
      <c r="B345">
        <v>6753</v>
      </c>
      <c r="C345" s="29">
        <v>19.7</v>
      </c>
      <c r="D345">
        <v>5184.6000000000004</v>
      </c>
      <c r="E345">
        <v>6423</v>
      </c>
      <c r="F345">
        <v>0</v>
      </c>
      <c r="G345">
        <v>4501</v>
      </c>
      <c r="H345">
        <v>0</v>
      </c>
      <c r="I345">
        <f>IF(AND(M345=0,F345=0,H345=0,J345=0,P345=0,K345=0),1,0)</f>
        <v>1</v>
      </c>
      <c r="J345">
        <v>0</v>
      </c>
      <c r="K345">
        <v>0</v>
      </c>
      <c r="L345">
        <v>5129</v>
      </c>
      <c r="M345">
        <v>0</v>
      </c>
      <c r="N345">
        <v>0.76164749622400374</v>
      </c>
      <c r="O345">
        <v>1</v>
      </c>
      <c r="P345">
        <v>0</v>
      </c>
      <c r="Q345">
        <f t="shared" si="30"/>
        <v>5969.4173802011064</v>
      </c>
      <c r="R345">
        <f>Q345-B345</f>
        <v>-783.58261979889357</v>
      </c>
      <c r="S345">
        <f t="shared" si="31"/>
        <v>783.58261979889357</v>
      </c>
      <c r="T345" s="8">
        <f>S345/B345</f>
        <v>0.11603474304737059</v>
      </c>
      <c r="U345">
        <v>800</v>
      </c>
      <c r="V345">
        <f t="shared" si="32"/>
        <v>56417.948625520337</v>
      </c>
      <c r="W345">
        <f t="shared" si="33"/>
        <v>14400</v>
      </c>
      <c r="X345">
        <f t="shared" si="34"/>
        <v>-1567.1652395977871</v>
      </c>
      <c r="Y345">
        <f t="shared" si="35"/>
        <v>2456006.8882035897</v>
      </c>
    </row>
    <row r="346" spans="1:25" x14ac:dyDescent="0.35">
      <c r="A346" s="1">
        <v>41260</v>
      </c>
      <c r="B346">
        <v>5214</v>
      </c>
      <c r="C346" s="23">
        <v>21</v>
      </c>
      <c r="D346">
        <v>5497</v>
      </c>
      <c r="E346">
        <v>4249</v>
      </c>
      <c r="F346">
        <v>0</v>
      </c>
      <c r="G346">
        <v>6753</v>
      </c>
      <c r="H346">
        <v>0</v>
      </c>
      <c r="I346">
        <f>IF(AND(M346=0,F346=0,H346=0,J346=0,P346=0,K346=0),1,0)</f>
        <v>0</v>
      </c>
      <c r="J346">
        <v>1</v>
      </c>
      <c r="K346">
        <v>0</v>
      </c>
      <c r="L346">
        <v>5531.666666666667</v>
      </c>
      <c r="M346">
        <v>0</v>
      </c>
      <c r="N346">
        <v>0.32119205298013243</v>
      </c>
      <c r="O346">
        <v>0</v>
      </c>
      <c r="P346">
        <v>0</v>
      </c>
      <c r="Q346">
        <f t="shared" si="30"/>
        <v>5230.8302255506342</v>
      </c>
      <c r="R346">
        <f>Q346-B346</f>
        <v>16.830225550634168</v>
      </c>
      <c r="S346">
        <f t="shared" si="31"/>
        <v>16.830225550634168</v>
      </c>
      <c r="T346" s="8">
        <f>S346/B346</f>
        <v>3.2278913599221651E-3</v>
      </c>
      <c r="U346">
        <v>511</v>
      </c>
      <c r="V346">
        <f t="shared" si="32"/>
        <v>302.94405991141502</v>
      </c>
      <c r="W346">
        <f t="shared" si="33"/>
        <v>9198</v>
      </c>
      <c r="X346">
        <f t="shared" si="34"/>
        <v>16.830225550634168</v>
      </c>
      <c r="Y346">
        <f t="shared" si="35"/>
        <v>283.25649208521918</v>
      </c>
    </row>
    <row r="347" spans="1:25" x14ac:dyDescent="0.35">
      <c r="A347" s="1">
        <v>41261</v>
      </c>
      <c r="B347">
        <v>6300</v>
      </c>
      <c r="C347" s="23">
        <v>21.1</v>
      </c>
      <c r="D347">
        <v>5470.8</v>
      </c>
      <c r="E347">
        <v>5191</v>
      </c>
      <c r="F347">
        <v>0</v>
      </c>
      <c r="G347">
        <v>5214</v>
      </c>
      <c r="H347">
        <v>0</v>
      </c>
      <c r="I347">
        <f>IF(AND(M347=0,F347=0,H347=0,J347=0,P347=0,K347=0),1,0)</f>
        <v>0</v>
      </c>
      <c r="J347">
        <v>0</v>
      </c>
      <c r="K347">
        <v>0</v>
      </c>
      <c r="L347">
        <v>5489.333333333333</v>
      </c>
      <c r="M347">
        <v>1</v>
      </c>
      <c r="N347">
        <v>0.6261763680724991</v>
      </c>
      <c r="O347">
        <v>0</v>
      </c>
      <c r="P347">
        <v>0</v>
      </c>
      <c r="Q347">
        <f t="shared" si="30"/>
        <v>5751.4985879056858</v>
      </c>
      <c r="R347">
        <f>Q347-B347</f>
        <v>-548.50141209431422</v>
      </c>
      <c r="S347">
        <f t="shared" si="31"/>
        <v>548.50141209431422</v>
      </c>
      <c r="T347" s="8">
        <f>S347/B347</f>
        <v>8.7063716205446701E-2</v>
      </c>
      <c r="U347">
        <v>684</v>
      </c>
      <c r="V347">
        <f t="shared" si="32"/>
        <v>39492.101670790624</v>
      </c>
      <c r="W347">
        <f t="shared" si="33"/>
        <v>12312</v>
      </c>
      <c r="X347">
        <f t="shared" si="34"/>
        <v>-1097.0028241886284</v>
      </c>
      <c r="Y347">
        <f t="shared" si="35"/>
        <v>1203415.1962778268</v>
      </c>
    </row>
    <row r="348" spans="1:25" x14ac:dyDescent="0.35">
      <c r="A348" s="1">
        <v>41262</v>
      </c>
      <c r="B348">
        <v>6478</v>
      </c>
      <c r="C348" s="23">
        <v>19.8</v>
      </c>
      <c r="D348">
        <v>5621.8</v>
      </c>
      <c r="E348">
        <v>5345</v>
      </c>
      <c r="F348">
        <v>1</v>
      </c>
      <c r="G348">
        <v>6300</v>
      </c>
      <c r="H348">
        <v>0</v>
      </c>
      <c r="I348">
        <f>IF(AND(M348=0,F348=0,H348=0,J348=0,P348=0,K348=0),1,0)</f>
        <v>0</v>
      </c>
      <c r="J348">
        <v>0</v>
      </c>
      <c r="K348">
        <v>0</v>
      </c>
      <c r="L348">
        <v>6089</v>
      </c>
      <c r="M348">
        <v>0</v>
      </c>
      <c r="N348">
        <v>0.52068084117578717</v>
      </c>
      <c r="O348">
        <v>0</v>
      </c>
      <c r="P348">
        <v>0</v>
      </c>
      <c r="Q348">
        <f t="shared" si="30"/>
        <v>5758.8198716465276</v>
      </c>
      <c r="R348">
        <f>Q348-B348</f>
        <v>-719.18012835347236</v>
      </c>
      <c r="S348">
        <f t="shared" si="31"/>
        <v>719.18012835347236</v>
      </c>
      <c r="T348" s="8">
        <f>S348/B348</f>
        <v>0.11101885278688983</v>
      </c>
      <c r="U348">
        <v>686</v>
      </c>
      <c r="V348">
        <f t="shared" si="32"/>
        <v>51780.96924145001</v>
      </c>
      <c r="W348">
        <f t="shared" si="33"/>
        <v>12348</v>
      </c>
      <c r="X348">
        <f t="shared" si="34"/>
        <v>-1438.3602567069447</v>
      </c>
      <c r="Y348">
        <f t="shared" si="35"/>
        <v>2068880.228074068</v>
      </c>
    </row>
    <row r="349" spans="1:25" x14ac:dyDescent="0.35">
      <c r="A349" s="1">
        <v>41263</v>
      </c>
      <c r="B349">
        <v>6525</v>
      </c>
      <c r="C349" s="23">
        <v>19.899999999999999</v>
      </c>
      <c r="D349">
        <v>5849.2</v>
      </c>
      <c r="E349">
        <v>5545</v>
      </c>
      <c r="F349">
        <v>0</v>
      </c>
      <c r="G349">
        <v>6478</v>
      </c>
      <c r="H349">
        <v>0</v>
      </c>
      <c r="I349">
        <f>IF(AND(M349=0,F349=0,H349=0,J349=0,P349=0,K349=0),1,0)</f>
        <v>0</v>
      </c>
      <c r="J349">
        <v>0</v>
      </c>
      <c r="K349">
        <v>0</v>
      </c>
      <c r="L349">
        <v>5997.333333333333</v>
      </c>
      <c r="M349">
        <v>0</v>
      </c>
      <c r="N349">
        <v>0.50546067154641572</v>
      </c>
      <c r="O349">
        <v>0</v>
      </c>
      <c r="P349">
        <v>1</v>
      </c>
      <c r="Q349">
        <f t="shared" si="30"/>
        <v>6405.8465077013234</v>
      </c>
      <c r="R349">
        <f>Q349-B349</f>
        <v>-119.15349229867661</v>
      </c>
      <c r="S349">
        <f t="shared" si="31"/>
        <v>119.15349229867661</v>
      </c>
      <c r="T349" s="8">
        <f>S349/B349</f>
        <v>1.8261071616655418E-2</v>
      </c>
      <c r="U349">
        <v>1589</v>
      </c>
      <c r="V349">
        <f t="shared" si="32"/>
        <v>8579.051445504716</v>
      </c>
      <c r="W349">
        <f t="shared" si="33"/>
        <v>28602</v>
      </c>
      <c r="X349">
        <f t="shared" si="34"/>
        <v>-238.30698459735322</v>
      </c>
      <c r="Y349">
        <f t="shared" si="35"/>
        <v>56790.218907883143</v>
      </c>
    </row>
    <row r="350" spans="1:25" x14ac:dyDescent="0.35">
      <c r="A350" s="1">
        <v>41264</v>
      </c>
      <c r="B350">
        <v>6350</v>
      </c>
      <c r="C350" s="23">
        <v>19.8</v>
      </c>
      <c r="D350">
        <v>6254</v>
      </c>
      <c r="E350">
        <v>5341</v>
      </c>
      <c r="F350">
        <v>0</v>
      </c>
      <c r="G350">
        <v>6525</v>
      </c>
      <c r="H350">
        <v>0</v>
      </c>
      <c r="I350">
        <f>IF(AND(M350=0,F350=0,H350=0,J350=0,P350=0,K350=0),1,0)</f>
        <v>0</v>
      </c>
      <c r="J350">
        <v>0</v>
      </c>
      <c r="K350">
        <v>1</v>
      </c>
      <c r="L350">
        <v>6434.333333333333</v>
      </c>
      <c r="M350">
        <v>0</v>
      </c>
      <c r="N350">
        <v>0.47966771232717553</v>
      </c>
      <c r="O350">
        <v>0</v>
      </c>
      <c r="P350">
        <v>0</v>
      </c>
      <c r="Q350">
        <f t="shared" si="30"/>
        <v>6517.5836475644837</v>
      </c>
      <c r="R350">
        <f>Q350-B350</f>
        <v>167.58364756448373</v>
      </c>
      <c r="S350">
        <f t="shared" si="31"/>
        <v>167.58364756448373</v>
      </c>
      <c r="T350" s="8">
        <f>S350/B350</f>
        <v>2.6391125600706097E-2</v>
      </c>
      <c r="U350">
        <v>1587</v>
      </c>
      <c r="V350">
        <f t="shared" si="32"/>
        <v>3016.5056561607071</v>
      </c>
      <c r="W350">
        <f t="shared" si="33"/>
        <v>28566</v>
      </c>
      <c r="X350">
        <f t="shared" si="34"/>
        <v>167.58364756448373</v>
      </c>
      <c r="Y350">
        <f t="shared" si="35"/>
        <v>28084.278931017092</v>
      </c>
    </row>
    <row r="351" spans="1:25" x14ac:dyDescent="0.35">
      <c r="A351" s="1">
        <v>41265</v>
      </c>
      <c r="B351">
        <v>6531</v>
      </c>
      <c r="C351" s="23">
        <v>20.6</v>
      </c>
      <c r="D351">
        <v>6173.4</v>
      </c>
      <c r="E351">
        <v>4501</v>
      </c>
      <c r="F351">
        <v>0</v>
      </c>
      <c r="G351">
        <v>6350</v>
      </c>
      <c r="H351">
        <v>1</v>
      </c>
      <c r="I351">
        <f>IF(AND(M351=0,F351=0,H351=0,J351=0,P351=0,K351=0),1,0)</f>
        <v>0</v>
      </c>
      <c r="J351">
        <v>0</v>
      </c>
      <c r="K351">
        <v>0</v>
      </c>
      <c r="L351">
        <v>6451</v>
      </c>
      <c r="M351">
        <v>0</v>
      </c>
      <c r="N351">
        <v>0.52102939467874987</v>
      </c>
      <c r="O351">
        <v>1</v>
      </c>
      <c r="P351">
        <v>0</v>
      </c>
      <c r="Q351">
        <f t="shared" si="30"/>
        <v>6661.6264411035863</v>
      </c>
      <c r="R351">
        <f>Q351-B351</f>
        <v>130.62644110358633</v>
      </c>
      <c r="S351">
        <f t="shared" si="31"/>
        <v>130.62644110358633</v>
      </c>
      <c r="T351" s="8">
        <f>S351/B351</f>
        <v>2.0000986235428928E-2</v>
      </c>
      <c r="U351">
        <v>1151</v>
      </c>
      <c r="V351">
        <f t="shared" si="32"/>
        <v>2351.2759398645539</v>
      </c>
      <c r="W351">
        <f t="shared" si="33"/>
        <v>20718</v>
      </c>
      <c r="X351">
        <f t="shared" si="34"/>
        <v>130.62644110358633</v>
      </c>
      <c r="Y351">
        <f t="shared" si="35"/>
        <v>17063.267115388709</v>
      </c>
    </row>
    <row r="352" spans="1:25" x14ac:dyDescent="0.35">
      <c r="A352" s="1">
        <v>41266</v>
      </c>
      <c r="B352">
        <v>5977</v>
      </c>
      <c r="C352" s="23">
        <v>20</v>
      </c>
      <c r="D352">
        <v>6436.8</v>
      </c>
      <c r="E352">
        <v>6753</v>
      </c>
      <c r="F352">
        <v>0</v>
      </c>
      <c r="G352">
        <v>6531</v>
      </c>
      <c r="H352">
        <v>0</v>
      </c>
      <c r="I352">
        <f>IF(AND(M352=0,F352=0,H352=0,J352=0,P352=0,K352=0),1,0)</f>
        <v>1</v>
      </c>
      <c r="J352">
        <v>0</v>
      </c>
      <c r="K352">
        <v>0</v>
      </c>
      <c r="L352">
        <v>6468.666666666667</v>
      </c>
      <c r="M352">
        <v>0</v>
      </c>
      <c r="N352">
        <v>0.4356337864528872</v>
      </c>
      <c r="O352">
        <v>1</v>
      </c>
      <c r="P352">
        <v>0</v>
      </c>
      <c r="Q352">
        <f t="shared" si="30"/>
        <v>7194.3124773563377</v>
      </c>
      <c r="R352">
        <f>Q352-B352</f>
        <v>1217.3124773563377</v>
      </c>
      <c r="S352">
        <f t="shared" si="31"/>
        <v>1217.3124773563377</v>
      </c>
      <c r="T352" s="8">
        <f>S352/B352</f>
        <v>0.20366613306948933</v>
      </c>
      <c r="U352">
        <v>1746</v>
      </c>
      <c r="V352">
        <f t="shared" si="32"/>
        <v>21911.624592414079</v>
      </c>
      <c r="W352">
        <f t="shared" si="33"/>
        <v>31428</v>
      </c>
      <c r="X352">
        <f t="shared" si="34"/>
        <v>1217.3124773563377</v>
      </c>
      <c r="Y352">
        <f t="shared" si="35"/>
        <v>1481849.6675274242</v>
      </c>
    </row>
    <row r="353" spans="1:25" x14ac:dyDescent="0.35">
      <c r="A353" s="1">
        <v>41267</v>
      </c>
      <c r="B353">
        <v>5544</v>
      </c>
      <c r="C353" s="23">
        <v>20.9</v>
      </c>
      <c r="D353">
        <v>6372.2</v>
      </c>
      <c r="E353">
        <v>5214</v>
      </c>
      <c r="F353">
        <v>0</v>
      </c>
      <c r="G353">
        <v>5977</v>
      </c>
      <c r="H353">
        <v>0</v>
      </c>
      <c r="I353">
        <f>IF(AND(M353=0,F353=0,H353=0,J353=0,P353=0,K353=0),1,0)</f>
        <v>0</v>
      </c>
      <c r="J353">
        <v>1</v>
      </c>
      <c r="K353">
        <v>0</v>
      </c>
      <c r="L353">
        <v>6286</v>
      </c>
      <c r="M353">
        <v>0</v>
      </c>
      <c r="N353">
        <v>0.44969211107238294</v>
      </c>
      <c r="O353">
        <v>0</v>
      </c>
      <c r="P353">
        <v>0</v>
      </c>
      <c r="Q353">
        <f t="shared" si="30"/>
        <v>5525.0620857483509</v>
      </c>
      <c r="R353">
        <f>Q353-B353</f>
        <v>-18.93791425164909</v>
      </c>
      <c r="S353">
        <f t="shared" si="31"/>
        <v>18.93791425164909</v>
      </c>
      <c r="T353" s="8">
        <f>S353/B353</f>
        <v>3.4159296990709039E-3</v>
      </c>
      <c r="U353">
        <v>1088</v>
      </c>
      <c r="V353">
        <f t="shared" si="32"/>
        <v>1363.5298261187345</v>
      </c>
      <c r="W353">
        <f t="shared" si="33"/>
        <v>19584</v>
      </c>
      <c r="X353">
        <f t="shared" si="34"/>
        <v>-37.87582850329818</v>
      </c>
      <c r="Y353">
        <f t="shared" si="35"/>
        <v>1434.5783848112549</v>
      </c>
    </row>
    <row r="354" spans="1:25" x14ac:dyDescent="0.35">
      <c r="A354" s="1">
        <v>41268</v>
      </c>
      <c r="B354">
        <v>5099</v>
      </c>
      <c r="C354" s="23">
        <v>20.6</v>
      </c>
      <c r="D354">
        <v>6185.4</v>
      </c>
      <c r="E354">
        <v>6300</v>
      </c>
      <c r="F354">
        <v>0</v>
      </c>
      <c r="G354">
        <v>5544</v>
      </c>
      <c r="H354">
        <v>0</v>
      </c>
      <c r="I354">
        <f>IF(AND(M354=0,F354=0,H354=0,J354=0,P354=0,K354=0),1,0)</f>
        <v>0</v>
      </c>
      <c r="J354">
        <v>0</v>
      </c>
      <c r="K354">
        <v>0</v>
      </c>
      <c r="L354">
        <v>6017.333333333333</v>
      </c>
      <c r="M354">
        <v>1</v>
      </c>
      <c r="N354">
        <v>0.44829789706053214</v>
      </c>
      <c r="O354">
        <v>0</v>
      </c>
      <c r="P354">
        <v>0</v>
      </c>
      <c r="Q354">
        <f t="shared" si="30"/>
        <v>6398.8428531014242</v>
      </c>
      <c r="R354">
        <f>Q354-B354</f>
        <v>1299.8428531014242</v>
      </c>
      <c r="S354">
        <f t="shared" si="31"/>
        <v>1299.8428531014242</v>
      </c>
      <c r="T354" s="8">
        <f>S354/B354</f>
        <v>0.25492113220267193</v>
      </c>
      <c r="U354">
        <v>2482</v>
      </c>
      <c r="V354">
        <f t="shared" si="32"/>
        <v>23397.171355825638</v>
      </c>
      <c r="W354">
        <f t="shared" si="33"/>
        <v>44676</v>
      </c>
      <c r="X354">
        <f t="shared" si="34"/>
        <v>1299.8428531014242</v>
      </c>
      <c r="Y354">
        <f t="shared" si="35"/>
        <v>1689591.4427588508</v>
      </c>
    </row>
    <row r="355" spans="1:25" x14ac:dyDescent="0.35">
      <c r="A355" s="1">
        <v>41269</v>
      </c>
      <c r="B355">
        <v>3944</v>
      </c>
      <c r="C355" s="23">
        <v>19.2</v>
      </c>
      <c r="D355">
        <v>5900.2</v>
      </c>
      <c r="E355">
        <v>6478</v>
      </c>
      <c r="F355">
        <v>1</v>
      </c>
      <c r="G355">
        <v>5099</v>
      </c>
      <c r="H355">
        <v>0</v>
      </c>
      <c r="I355">
        <f>IF(AND(M355=0,F355=0,H355=0,J355=0,P355=0,K355=0),1,0)</f>
        <v>0</v>
      </c>
      <c r="J355">
        <v>0</v>
      </c>
      <c r="K355">
        <v>0</v>
      </c>
      <c r="L355">
        <v>5540</v>
      </c>
      <c r="M355">
        <v>0</v>
      </c>
      <c r="N355">
        <v>0.36580690135935867</v>
      </c>
      <c r="O355">
        <v>0</v>
      </c>
      <c r="P355">
        <v>0</v>
      </c>
      <c r="Q355">
        <f t="shared" si="30"/>
        <v>5734.4882844046278</v>
      </c>
      <c r="R355">
        <f>Q355-B355</f>
        <v>1790.4882844046278</v>
      </c>
      <c r="S355">
        <f t="shared" si="31"/>
        <v>1790.4882844046278</v>
      </c>
      <c r="T355" s="8">
        <f>S355/B355</f>
        <v>0.45397775973748172</v>
      </c>
      <c r="U355">
        <v>995</v>
      </c>
      <c r="V355">
        <f t="shared" si="32"/>
        <v>32228.789119283301</v>
      </c>
      <c r="W355">
        <f t="shared" si="33"/>
        <v>17910</v>
      </c>
      <c r="X355">
        <f t="shared" si="34"/>
        <v>1790.4882844046278</v>
      </c>
      <c r="Y355">
        <f t="shared" si="35"/>
        <v>3205848.2965902276</v>
      </c>
    </row>
    <row r="356" spans="1:25" x14ac:dyDescent="0.35">
      <c r="A356" s="1">
        <v>41270</v>
      </c>
      <c r="B356">
        <v>5461</v>
      </c>
      <c r="C356" s="23">
        <v>21.4</v>
      </c>
      <c r="D356">
        <v>5419</v>
      </c>
      <c r="E356">
        <v>6525</v>
      </c>
      <c r="F356">
        <v>0</v>
      </c>
      <c r="G356">
        <v>3944</v>
      </c>
      <c r="H356">
        <v>0</v>
      </c>
      <c r="I356">
        <f>IF(AND(M356=0,F356=0,H356=0,J356=0,P356=0,K356=0),1,0)</f>
        <v>0</v>
      </c>
      <c r="J356">
        <v>0</v>
      </c>
      <c r="K356">
        <v>0</v>
      </c>
      <c r="L356">
        <v>4862.333333333333</v>
      </c>
      <c r="M356">
        <v>0</v>
      </c>
      <c r="N356">
        <v>0.67625188799814107</v>
      </c>
      <c r="O356">
        <v>0</v>
      </c>
      <c r="P356">
        <v>1</v>
      </c>
      <c r="Q356">
        <f t="shared" si="30"/>
        <v>5634.2391408501444</v>
      </c>
      <c r="R356">
        <f>Q356-B356</f>
        <v>173.23914085014439</v>
      </c>
      <c r="S356">
        <f t="shared" si="31"/>
        <v>173.23914085014439</v>
      </c>
      <c r="T356" s="8">
        <f>S356/B356</f>
        <v>3.1722970307662406E-2</v>
      </c>
      <c r="U356">
        <v>1115</v>
      </c>
      <c r="V356">
        <f t="shared" si="32"/>
        <v>3118.3045353025991</v>
      </c>
      <c r="W356">
        <f t="shared" si="33"/>
        <v>20070</v>
      </c>
      <c r="X356">
        <f t="shared" si="34"/>
        <v>173.23914085014439</v>
      </c>
      <c r="Y356">
        <f t="shared" si="35"/>
        <v>30011.799922496168</v>
      </c>
    </row>
    <row r="357" spans="1:25" x14ac:dyDescent="0.35">
      <c r="A357" s="1">
        <v>41271</v>
      </c>
      <c r="B357">
        <v>5391</v>
      </c>
      <c r="C357" s="23">
        <v>18.5</v>
      </c>
      <c r="D357">
        <v>5205</v>
      </c>
      <c r="E357">
        <v>6350</v>
      </c>
      <c r="F357">
        <v>0</v>
      </c>
      <c r="G357">
        <v>5461</v>
      </c>
      <c r="H357">
        <v>0</v>
      </c>
      <c r="I357">
        <f>IF(AND(M357=0,F357=0,H357=0,J357=0,P357=0,K357=0),1,0)</f>
        <v>0</v>
      </c>
      <c r="J357">
        <v>0</v>
      </c>
      <c r="K357">
        <v>1</v>
      </c>
      <c r="L357">
        <v>4834.666666666667</v>
      </c>
      <c r="M357">
        <v>0</v>
      </c>
      <c r="N357">
        <v>0.49186708493087022</v>
      </c>
      <c r="O357">
        <v>0</v>
      </c>
      <c r="P357">
        <v>0</v>
      </c>
      <c r="Q357">
        <f t="shared" si="30"/>
        <v>6027.9807544105015</v>
      </c>
      <c r="R357">
        <f>Q357-B357</f>
        <v>636.9807544105015</v>
      </c>
      <c r="S357">
        <f t="shared" si="31"/>
        <v>636.9807544105015</v>
      </c>
      <c r="T357" s="8">
        <f>S357/B357</f>
        <v>0.11815632617519968</v>
      </c>
      <c r="U357">
        <v>1619</v>
      </c>
      <c r="V357">
        <f t="shared" si="32"/>
        <v>11465.653579389027</v>
      </c>
      <c r="W357">
        <f t="shared" si="33"/>
        <v>29142</v>
      </c>
      <c r="X357">
        <f t="shared" si="34"/>
        <v>636.9807544105015</v>
      </c>
      <c r="Y357">
        <f t="shared" si="35"/>
        <v>405744.48148937162</v>
      </c>
    </row>
    <row r="358" spans="1:25" x14ac:dyDescent="0.35">
      <c r="A358" s="1">
        <v>41272</v>
      </c>
      <c r="B358">
        <v>6368</v>
      </c>
      <c r="C358" s="23">
        <v>15</v>
      </c>
      <c r="D358">
        <v>5087.8</v>
      </c>
      <c r="E358">
        <v>6531</v>
      </c>
      <c r="F358">
        <v>0</v>
      </c>
      <c r="G358">
        <v>5391</v>
      </c>
      <c r="H358">
        <v>1</v>
      </c>
      <c r="I358">
        <f>IF(AND(M358=0,F358=0,H358=0,J358=0,P358=0,K358=0),1,0)</f>
        <v>0</v>
      </c>
      <c r="J358">
        <v>0</v>
      </c>
      <c r="K358">
        <v>0</v>
      </c>
      <c r="L358">
        <v>4932</v>
      </c>
      <c r="M358">
        <v>0</v>
      </c>
      <c r="N358">
        <v>0.61351225746485416</v>
      </c>
      <c r="O358">
        <v>1</v>
      </c>
      <c r="P358">
        <v>0</v>
      </c>
      <c r="Q358">
        <f t="shared" si="30"/>
        <v>6448.9350350440436</v>
      </c>
      <c r="R358">
        <f>Q358-B358</f>
        <v>80.935035044043616</v>
      </c>
      <c r="S358">
        <f t="shared" si="31"/>
        <v>80.935035044043616</v>
      </c>
      <c r="T358" s="8">
        <f>S358/B358</f>
        <v>1.2709647462946548E-2</v>
      </c>
      <c r="U358">
        <v>843</v>
      </c>
      <c r="V358">
        <f t="shared" si="32"/>
        <v>1456.8306307927851</v>
      </c>
      <c r="W358">
        <f t="shared" si="33"/>
        <v>15174</v>
      </c>
      <c r="X358">
        <f t="shared" si="34"/>
        <v>80.935035044043616</v>
      </c>
      <c r="Y358">
        <f t="shared" si="35"/>
        <v>6550.4798975805679</v>
      </c>
    </row>
    <row r="359" spans="1:25" x14ac:dyDescent="0.35">
      <c r="A359" s="1">
        <v>41273</v>
      </c>
      <c r="B359">
        <v>6498</v>
      </c>
      <c r="C359" s="23">
        <v>14.4</v>
      </c>
      <c r="D359">
        <v>5252.6</v>
      </c>
      <c r="E359">
        <v>5977</v>
      </c>
      <c r="F359">
        <v>0</v>
      </c>
      <c r="G359">
        <v>6368</v>
      </c>
      <c r="H359">
        <v>0</v>
      </c>
      <c r="I359">
        <f>IF(AND(M359=0,F359=0,H359=0,J359=0,P359=0,K359=0),1,0)</f>
        <v>1</v>
      </c>
      <c r="J359">
        <v>0</v>
      </c>
      <c r="K359">
        <v>0</v>
      </c>
      <c r="L359">
        <v>5740</v>
      </c>
      <c r="M359">
        <v>0</v>
      </c>
      <c r="N359">
        <v>0.51510398512838385</v>
      </c>
      <c r="O359">
        <v>1</v>
      </c>
      <c r="P359">
        <v>0</v>
      </c>
      <c r="Q359">
        <f t="shared" si="30"/>
        <v>6516.5507471151031</v>
      </c>
      <c r="R359">
        <f>Q359-B359</f>
        <v>18.55074711510315</v>
      </c>
      <c r="S359">
        <f t="shared" si="31"/>
        <v>18.55074711510315</v>
      </c>
      <c r="T359" s="8">
        <f>S359/B359</f>
        <v>2.8548395067871882E-3</v>
      </c>
      <c r="U359">
        <v>915</v>
      </c>
      <c r="V359">
        <f t="shared" si="32"/>
        <v>333.91344807185669</v>
      </c>
      <c r="W359">
        <f t="shared" si="33"/>
        <v>16470</v>
      </c>
      <c r="X359">
        <f t="shared" si="34"/>
        <v>18.55074711510315</v>
      </c>
      <c r="Y359">
        <f t="shared" si="35"/>
        <v>344.13021852850784</v>
      </c>
    </row>
    <row r="360" spans="1:25" x14ac:dyDescent="0.35">
      <c r="A360" s="1">
        <v>41274</v>
      </c>
      <c r="B360">
        <v>5484</v>
      </c>
      <c r="C360" s="23">
        <v>15.4</v>
      </c>
      <c r="D360">
        <v>5532.4</v>
      </c>
      <c r="E360">
        <v>5544</v>
      </c>
      <c r="F360">
        <v>0</v>
      </c>
      <c r="G360">
        <v>6498</v>
      </c>
      <c r="H360">
        <v>0</v>
      </c>
      <c r="I360">
        <f>IF(AND(M360=0,F360=0,H360=0,J360=0,P360=0,K360=0),1,0)</f>
        <v>0</v>
      </c>
      <c r="J360">
        <v>1</v>
      </c>
      <c r="K360">
        <v>0</v>
      </c>
      <c r="L360">
        <v>6085.666666666667</v>
      </c>
      <c r="M360">
        <v>0</v>
      </c>
      <c r="N360">
        <v>0.38218891599860577</v>
      </c>
      <c r="O360">
        <v>0</v>
      </c>
      <c r="P360">
        <v>0</v>
      </c>
      <c r="Q360">
        <f t="shared" si="30"/>
        <v>5479.9422453748093</v>
      </c>
      <c r="R360">
        <f>Q360-B360</f>
        <v>-4.0577546251906824</v>
      </c>
      <c r="S360">
        <f t="shared" si="31"/>
        <v>4.0577546251906824</v>
      </c>
      <c r="T360" s="8">
        <f>S360/B360</f>
        <v>7.399260804505256E-4</v>
      </c>
      <c r="U360">
        <v>457</v>
      </c>
      <c r="V360">
        <f t="shared" si="32"/>
        <v>292.15833301372913</v>
      </c>
      <c r="W360">
        <f t="shared" si="33"/>
        <v>8226</v>
      </c>
      <c r="X360">
        <f t="shared" si="34"/>
        <v>-8.1155092503813648</v>
      </c>
      <c r="Y360">
        <f t="shared" si="35"/>
        <v>65.861490393025505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7080E-C41A-453B-B7D1-EEEBF8F5BA10}">
  <dimension ref="A1:AG32"/>
  <sheetViews>
    <sheetView topLeftCell="M1" workbookViewId="0">
      <selection activeCell="X14" sqref="X14"/>
    </sheetView>
  </sheetViews>
  <sheetFormatPr defaultRowHeight="14.5" x14ac:dyDescent="0.35"/>
  <cols>
    <col min="1" max="1" width="10.453125" bestFit="1" customWidth="1"/>
  </cols>
  <sheetData>
    <row r="1" spans="1:33" ht="15" thickBot="1" x14ac:dyDescent="0.4">
      <c r="A1" s="1" t="s">
        <v>143</v>
      </c>
      <c r="B1" t="s">
        <v>3</v>
      </c>
      <c r="C1" t="s">
        <v>4</v>
      </c>
      <c r="D1" t="s">
        <v>55</v>
      </c>
      <c r="E1" s="23" t="s">
        <v>153</v>
      </c>
      <c r="F1" t="s">
        <v>155</v>
      </c>
      <c r="G1" t="s">
        <v>21</v>
      </c>
      <c r="H1" t="s">
        <v>17</v>
      </c>
      <c r="I1" t="s">
        <v>138</v>
      </c>
      <c r="J1" t="s">
        <v>20</v>
      </c>
      <c r="K1" t="s">
        <v>152</v>
      </c>
      <c r="L1" t="s">
        <v>15</v>
      </c>
      <c r="M1" t="s">
        <v>19</v>
      </c>
      <c r="N1" t="s">
        <v>16</v>
      </c>
      <c r="O1" t="s">
        <v>112</v>
      </c>
      <c r="P1" t="s">
        <v>113</v>
      </c>
      <c r="Q1" t="s">
        <v>114</v>
      </c>
      <c r="R1" s="8" t="s">
        <v>116</v>
      </c>
      <c r="S1" s="8" t="s">
        <v>117</v>
      </c>
      <c r="T1" t="s">
        <v>121</v>
      </c>
      <c r="U1" t="s">
        <v>122</v>
      </c>
      <c r="V1" t="s">
        <v>155</v>
      </c>
      <c r="W1" t="s">
        <v>139</v>
      </c>
      <c r="X1" s="2" t="s">
        <v>32</v>
      </c>
      <c r="Y1" s="2" t="s">
        <v>154</v>
      </c>
      <c r="Z1" s="2" t="s">
        <v>21</v>
      </c>
      <c r="AA1" s="2" t="s">
        <v>17</v>
      </c>
      <c r="AB1" s="2" t="s">
        <v>53</v>
      </c>
      <c r="AC1" s="2" t="s">
        <v>20</v>
      </c>
      <c r="AD1" s="2" t="s">
        <v>152</v>
      </c>
      <c r="AE1" s="3" t="s">
        <v>15</v>
      </c>
      <c r="AF1" s="2"/>
      <c r="AG1" s="3"/>
    </row>
    <row r="2" spans="1:33" ht="15" thickBot="1" x14ac:dyDescent="0.4">
      <c r="A2" s="1">
        <v>41275</v>
      </c>
      <c r="B2">
        <v>5264</v>
      </c>
      <c r="C2">
        <v>1616</v>
      </c>
      <c r="D2">
        <v>6116.666666666667</v>
      </c>
      <c r="E2" s="27">
        <v>16.899999999999999</v>
      </c>
      <c r="F2">
        <v>5840.4</v>
      </c>
      <c r="G2">
        <v>5099</v>
      </c>
      <c r="H2">
        <v>0</v>
      </c>
      <c r="I2">
        <v>5484</v>
      </c>
      <c r="J2">
        <v>0</v>
      </c>
      <c r="K2">
        <v>0</v>
      </c>
      <c r="L2">
        <v>0</v>
      </c>
      <c r="M2">
        <f>IF(W2=5,1,0)</f>
        <v>0</v>
      </c>
      <c r="N2">
        <v>0</v>
      </c>
      <c r="O2">
        <f>$X$2+SUMPRODUCT(F2:L2,$Y$2:$AE$2)</f>
        <v>5954.0948621726484</v>
      </c>
      <c r="P2">
        <f>O2-B2</f>
        <v>690.09486217264839</v>
      </c>
      <c r="Q2">
        <f>ABS(P2)</f>
        <v>690.09486217264839</v>
      </c>
      <c r="R2" s="8">
        <f>Q2/B2</f>
        <v>0.13109704828507759</v>
      </c>
      <c r="S2" s="8">
        <f>C2/B2</f>
        <v>0.30699088145896658</v>
      </c>
      <c r="T2">
        <f>IF(P2&lt;0,P2*-72,P2*18)</f>
        <v>12421.707519107671</v>
      </c>
      <c r="U2">
        <f>C2*18</f>
        <v>29088</v>
      </c>
      <c r="V2">
        <v>5840.4</v>
      </c>
      <c r="W2">
        <v>2</v>
      </c>
      <c r="X2" s="2">
        <v>705.86730076520041</v>
      </c>
      <c r="Y2" s="2">
        <v>0.36225575751351524</v>
      </c>
      <c r="Z2" s="2">
        <v>0.24929634300914974</v>
      </c>
      <c r="AA2" s="2">
        <v>-454.37469651760745</v>
      </c>
      <c r="AB2" s="2">
        <v>0.33941411054373799</v>
      </c>
      <c r="AC2" s="2">
        <v>442.04700506753085</v>
      </c>
      <c r="AD2" s="2">
        <v>256.46555632620147</v>
      </c>
      <c r="AE2" s="3">
        <v>-817.68062421409968</v>
      </c>
      <c r="AF2" s="2"/>
      <c r="AG2" s="3"/>
    </row>
    <row r="3" spans="1:33" x14ac:dyDescent="0.35">
      <c r="A3" s="1">
        <v>41276</v>
      </c>
      <c r="B3">
        <v>4895</v>
      </c>
      <c r="C3">
        <v>2038</v>
      </c>
      <c r="D3">
        <v>5748.666666666667</v>
      </c>
      <c r="E3" s="27">
        <v>16.899999999999999</v>
      </c>
      <c r="F3">
        <v>5801</v>
      </c>
      <c r="G3">
        <v>3944</v>
      </c>
      <c r="H3">
        <v>1</v>
      </c>
      <c r="I3">
        <v>5264</v>
      </c>
      <c r="J3">
        <v>0</v>
      </c>
      <c r="K3">
        <v>0</v>
      </c>
      <c r="L3">
        <v>0</v>
      </c>
      <c r="M3">
        <f>IF(W3=5,1,0)</f>
        <v>0</v>
      </c>
      <c r="N3">
        <v>0</v>
      </c>
      <c r="O3">
        <f>$X$2+SUMPRODUCT(F3:L3,$Y$2:$AE$2)</f>
        <v>5122.838908313819</v>
      </c>
      <c r="P3">
        <f>O3-B3</f>
        <v>227.83890831381905</v>
      </c>
      <c r="Q3">
        <f>ABS(P3)</f>
        <v>227.83890831381905</v>
      </c>
      <c r="R3" s="8">
        <f>Q3/B3</f>
        <v>4.6545231524784278E-2</v>
      </c>
      <c r="S3" s="8">
        <f>C3/B3</f>
        <v>0.4163432073544433</v>
      </c>
      <c r="T3">
        <f>IF(P3&lt;0,P3*-72,P3*18)</f>
        <v>4101.1003496487428</v>
      </c>
      <c r="U3">
        <f>C3*18</f>
        <v>36684</v>
      </c>
      <c r="V3">
        <v>5801</v>
      </c>
      <c r="W3">
        <v>3</v>
      </c>
    </row>
    <row r="4" spans="1:33" x14ac:dyDescent="0.35">
      <c r="A4" s="1">
        <v>41277</v>
      </c>
      <c r="B4">
        <v>4230</v>
      </c>
      <c r="C4">
        <v>2421</v>
      </c>
      <c r="D4">
        <v>5214.333333333333</v>
      </c>
      <c r="E4" s="27">
        <v>17.2</v>
      </c>
      <c r="F4">
        <v>5701.8</v>
      </c>
      <c r="G4">
        <v>5461</v>
      </c>
      <c r="H4">
        <v>0</v>
      </c>
      <c r="I4">
        <v>4895</v>
      </c>
      <c r="J4">
        <v>0</v>
      </c>
      <c r="K4">
        <v>0</v>
      </c>
      <c r="L4">
        <v>0</v>
      </c>
      <c r="M4">
        <f>IF(W4=5,1,0)</f>
        <v>0</v>
      </c>
      <c r="N4">
        <v>0</v>
      </c>
      <c r="O4">
        <f>$X$2+SUMPRODUCT(F4:L4,$Y$2:$AE$2)</f>
        <v>5794.2165792403257</v>
      </c>
      <c r="P4">
        <f>O4-B4</f>
        <v>1564.2165792403257</v>
      </c>
      <c r="Q4">
        <f>ABS(P4)</f>
        <v>1564.2165792403257</v>
      </c>
      <c r="R4" s="8">
        <f>Q4/B4</f>
        <v>0.36979115348471059</v>
      </c>
      <c r="S4" s="8">
        <f>C4/B4</f>
        <v>0.57234042553191489</v>
      </c>
      <c r="T4">
        <f>IF(P4&lt;0,P4*-72,P4*18)</f>
        <v>28155.898426325861</v>
      </c>
      <c r="U4">
        <f>C4*18</f>
        <v>43578</v>
      </c>
      <c r="V4">
        <v>5701.8</v>
      </c>
      <c r="W4">
        <v>4</v>
      </c>
      <c r="X4" s="21" t="s">
        <v>137</v>
      </c>
      <c r="Y4" s="20">
        <f>SUM(T2:T32)</f>
        <v>531138.73663770326</v>
      </c>
    </row>
    <row r="5" spans="1:33" x14ac:dyDescent="0.35">
      <c r="A5" s="1">
        <v>41278</v>
      </c>
      <c r="B5">
        <v>5071</v>
      </c>
      <c r="C5">
        <v>1702</v>
      </c>
      <c r="D5">
        <v>4796.333333333333</v>
      </c>
      <c r="E5" s="27">
        <v>17.399999999999999</v>
      </c>
      <c r="F5">
        <v>5274.2</v>
      </c>
      <c r="G5">
        <v>5391</v>
      </c>
      <c r="H5">
        <v>0</v>
      </c>
      <c r="I5">
        <v>4230</v>
      </c>
      <c r="J5">
        <v>0</v>
      </c>
      <c r="K5">
        <v>0</v>
      </c>
      <c r="L5">
        <v>0</v>
      </c>
      <c r="M5">
        <f>IF(W5=5,1,0)</f>
        <v>1</v>
      </c>
      <c r="N5">
        <v>0</v>
      </c>
      <c r="O5">
        <f>$X$2+SUMPRODUCT(F5:L5,$Y$2:$AE$2)</f>
        <v>5396.1548898053197</v>
      </c>
      <c r="P5">
        <f>O5-B5</f>
        <v>325.15488980531973</v>
      </c>
      <c r="Q5">
        <f>ABS(P5)</f>
        <v>325.15488980531973</v>
      </c>
      <c r="R5" s="8">
        <f>Q5/B5</f>
        <v>6.4120467325048267E-2</v>
      </c>
      <c r="S5" s="8">
        <f>C5/B5</f>
        <v>0.33563399723920329</v>
      </c>
      <c r="T5">
        <f>IF(P5&lt;0,P5*-72,P5*18)</f>
        <v>5852.7880164957551</v>
      </c>
      <c r="U5">
        <f>C5*18</f>
        <v>30636</v>
      </c>
      <c r="V5">
        <v>5274.2</v>
      </c>
      <c r="W5">
        <v>5</v>
      </c>
      <c r="X5" s="21" t="s">
        <v>148</v>
      </c>
      <c r="Y5" s="20">
        <f>SUM(U2:U32)</f>
        <v>804240</v>
      </c>
    </row>
    <row r="6" spans="1:33" x14ac:dyDescent="0.35">
      <c r="A6" s="1">
        <v>41279</v>
      </c>
      <c r="B6">
        <v>6145</v>
      </c>
      <c r="C6">
        <v>1125</v>
      </c>
      <c r="D6">
        <v>4732</v>
      </c>
      <c r="E6" s="27">
        <v>16.100000000000001</v>
      </c>
      <c r="F6">
        <v>4988.8</v>
      </c>
      <c r="G6">
        <v>6368</v>
      </c>
      <c r="H6">
        <v>0</v>
      </c>
      <c r="I6">
        <v>5071</v>
      </c>
      <c r="J6">
        <v>1</v>
      </c>
      <c r="K6">
        <v>0</v>
      </c>
      <c r="L6">
        <v>0</v>
      </c>
      <c r="M6">
        <f>IF(W6=5,1,0)</f>
        <v>0</v>
      </c>
      <c r="N6">
        <v>0</v>
      </c>
      <c r="O6">
        <f>$X$2+SUMPRODUCT(F6:L6,$Y$2:$AE$2)</f>
        <v>6263.8238957657177</v>
      </c>
      <c r="P6">
        <f>O6-B6</f>
        <v>118.82389576571768</v>
      </c>
      <c r="Q6">
        <f>ABS(P6)</f>
        <v>118.82389576571768</v>
      </c>
      <c r="R6" s="8">
        <f>Q6/B6</f>
        <v>1.93366795387661E-2</v>
      </c>
      <c r="S6" s="8">
        <f>C6/B6</f>
        <v>0.18307567127746135</v>
      </c>
      <c r="T6">
        <f>IF(P6&lt;0,P6*-72,P6*18)</f>
        <v>2138.8301237829182</v>
      </c>
      <c r="U6">
        <f>C6*18</f>
        <v>20250</v>
      </c>
      <c r="V6">
        <v>4988.8</v>
      </c>
      <c r="W6">
        <v>6</v>
      </c>
      <c r="X6" s="21" t="s">
        <v>146</v>
      </c>
      <c r="Y6" s="20">
        <f>COUNTIF(P2:P32,"&lt;0")</f>
        <v>8</v>
      </c>
    </row>
    <row r="7" spans="1:33" x14ac:dyDescent="0.35">
      <c r="A7" s="1">
        <v>41280</v>
      </c>
      <c r="B7">
        <v>5558</v>
      </c>
      <c r="C7">
        <v>1753</v>
      </c>
      <c r="D7">
        <v>5148.666666666667</v>
      </c>
      <c r="E7" s="27">
        <v>17.2</v>
      </c>
      <c r="F7">
        <v>5121</v>
      </c>
      <c r="G7">
        <v>6498</v>
      </c>
      <c r="H7">
        <v>0</v>
      </c>
      <c r="I7">
        <v>6145</v>
      </c>
      <c r="J7">
        <v>0</v>
      </c>
      <c r="K7">
        <v>1</v>
      </c>
      <c r="L7">
        <v>0</v>
      </c>
      <c r="M7">
        <f>IF(W7=5,1,0)</f>
        <v>0</v>
      </c>
      <c r="N7">
        <v>0</v>
      </c>
      <c r="O7">
        <f>$X$2+SUMPRODUCT(F7:L7,$Y$2:$AE$2)</f>
        <v>6523.0719374828386</v>
      </c>
      <c r="P7">
        <f>O7-B7</f>
        <v>965.07193748283862</v>
      </c>
      <c r="Q7">
        <f>ABS(P7)</f>
        <v>965.07193748283862</v>
      </c>
      <c r="R7" s="8">
        <f>Q7/B7</f>
        <v>0.17363654866549813</v>
      </c>
      <c r="S7" s="8">
        <f>C7/B7</f>
        <v>0.31540122346167687</v>
      </c>
      <c r="T7">
        <f>IF(P7&lt;0,P7*-72,P7*18)</f>
        <v>17371.294874691095</v>
      </c>
      <c r="U7">
        <f>C7*18</f>
        <v>31554</v>
      </c>
      <c r="V7">
        <v>5121</v>
      </c>
      <c r="W7">
        <v>7</v>
      </c>
      <c r="X7" s="21" t="s">
        <v>147</v>
      </c>
      <c r="Y7" s="20">
        <f>COUNTIF(P3:P32,"&gt;0")</f>
        <v>22</v>
      </c>
    </row>
    <row r="8" spans="1:33" x14ac:dyDescent="0.35">
      <c r="A8" s="1">
        <v>41281</v>
      </c>
      <c r="B8">
        <v>4506</v>
      </c>
      <c r="C8">
        <v>1492</v>
      </c>
      <c r="D8">
        <v>5591.333333333333</v>
      </c>
      <c r="E8" s="27">
        <v>18.3</v>
      </c>
      <c r="F8">
        <v>5179.8</v>
      </c>
      <c r="G8">
        <v>5484</v>
      </c>
      <c r="H8">
        <v>0</v>
      </c>
      <c r="I8">
        <v>5558</v>
      </c>
      <c r="J8">
        <v>0</v>
      </c>
      <c r="K8">
        <v>0</v>
      </c>
      <c r="L8">
        <v>1</v>
      </c>
      <c r="M8">
        <f>IF(W8=5,1,0)</f>
        <v>0</v>
      </c>
      <c r="N8">
        <v>1</v>
      </c>
      <c r="O8">
        <f>$X$2+SUMPRODUCT(F8:L8,$Y$2:$AE$2)</f>
        <v>5018.2038207838805</v>
      </c>
      <c r="P8">
        <f>O8-B8</f>
        <v>512.20382078388047</v>
      </c>
      <c r="Q8">
        <f>ABS(P8)</f>
        <v>512.20382078388047</v>
      </c>
      <c r="R8" s="8">
        <f>Q8/B8</f>
        <v>0.11367150927294285</v>
      </c>
      <c r="S8" s="8">
        <f>C8/B8</f>
        <v>0.33111407012871724</v>
      </c>
      <c r="T8">
        <f>IF(P8&lt;0,P8*-72,P8*18)</f>
        <v>9219.6687741098485</v>
      </c>
      <c r="U8">
        <f>C8*18</f>
        <v>26856</v>
      </c>
      <c r="V8">
        <v>5179.8</v>
      </c>
      <c r="W8">
        <v>1</v>
      </c>
      <c r="X8" s="21" t="s">
        <v>115</v>
      </c>
      <c r="Y8" s="22">
        <f>AVERAGE(R2:R32)</f>
        <v>0.15385653232426122</v>
      </c>
    </row>
    <row r="9" spans="1:33" x14ac:dyDescent="0.35">
      <c r="A9" s="1">
        <v>41282</v>
      </c>
      <c r="B9">
        <v>4488</v>
      </c>
      <c r="C9">
        <v>1971</v>
      </c>
      <c r="D9">
        <v>5403</v>
      </c>
      <c r="E9" s="27">
        <v>18.100000000000001</v>
      </c>
      <c r="F9">
        <v>5102</v>
      </c>
      <c r="G9">
        <v>5264</v>
      </c>
      <c r="H9">
        <v>0</v>
      </c>
      <c r="I9">
        <v>4506</v>
      </c>
      <c r="J9">
        <v>0</v>
      </c>
      <c r="K9">
        <v>0</v>
      </c>
      <c r="L9">
        <v>0</v>
      </c>
      <c r="M9">
        <f>IF(W9=5,1,0)</f>
        <v>0</v>
      </c>
      <c r="N9">
        <v>0</v>
      </c>
      <c r="O9">
        <f>$X$2+SUMPRODUCT(F9:L9,$Y$2:$AE$2)</f>
        <v>5395.792107309403</v>
      </c>
      <c r="P9">
        <f>O9-B9</f>
        <v>907.79210730940304</v>
      </c>
      <c r="Q9">
        <f>ABS(P9)</f>
        <v>907.79210730940304</v>
      </c>
      <c r="R9" s="8">
        <f>Q9/B9</f>
        <v>0.20227096865182778</v>
      </c>
      <c r="S9" s="8">
        <f>C9/B9</f>
        <v>0.43917112299465239</v>
      </c>
      <c r="T9">
        <f>IF(P9&lt;0,P9*-72,P9*18)</f>
        <v>16340.257931569255</v>
      </c>
      <c r="U9">
        <f>C9*18</f>
        <v>35478</v>
      </c>
      <c r="V9">
        <v>5102</v>
      </c>
      <c r="W9">
        <v>2</v>
      </c>
    </row>
    <row r="10" spans="1:33" x14ac:dyDescent="0.35">
      <c r="A10" s="1">
        <v>41283</v>
      </c>
      <c r="B10">
        <v>4772</v>
      </c>
      <c r="C10">
        <v>1658</v>
      </c>
      <c r="D10">
        <v>4850.666666666667</v>
      </c>
      <c r="E10" s="27">
        <v>20.2</v>
      </c>
      <c r="F10">
        <v>5153.6000000000004</v>
      </c>
      <c r="G10">
        <v>4895</v>
      </c>
      <c r="H10">
        <v>1</v>
      </c>
      <c r="I10">
        <v>4488</v>
      </c>
      <c r="J10">
        <v>0</v>
      </c>
      <c r="K10">
        <v>0</v>
      </c>
      <c r="L10">
        <v>0</v>
      </c>
      <c r="M10">
        <f>IF(W10=5,1,0)</f>
        <v>0</v>
      </c>
      <c r="N10">
        <v>0</v>
      </c>
      <c r="O10">
        <f>$X$2+SUMPRODUCT(F10:L10,$Y$2:$AE$2)</f>
        <v>4862.0100033193294</v>
      </c>
      <c r="P10">
        <f>O10-B10</f>
        <v>90.010003319329371</v>
      </c>
      <c r="Q10">
        <f>ABS(P10)</f>
        <v>90.010003319329371</v>
      </c>
      <c r="R10" s="8">
        <f>Q10/B10</f>
        <v>1.886211301746215E-2</v>
      </c>
      <c r="S10" s="8">
        <f>C10/B10</f>
        <v>0.34744341994970662</v>
      </c>
      <c r="T10">
        <f>IF(P10&lt;0,P10*-72,P10*18)</f>
        <v>1620.1800597479287</v>
      </c>
      <c r="U10">
        <f>C10*18</f>
        <v>29844</v>
      </c>
      <c r="V10">
        <v>5153.6000000000004</v>
      </c>
      <c r="W10">
        <v>3</v>
      </c>
    </row>
    <row r="11" spans="1:33" x14ac:dyDescent="0.35">
      <c r="A11" s="1">
        <v>41284</v>
      </c>
      <c r="B11">
        <v>4979</v>
      </c>
      <c r="C11">
        <v>1491</v>
      </c>
      <c r="D11">
        <v>4588.666666666667</v>
      </c>
      <c r="E11" s="27">
        <v>19.8</v>
      </c>
      <c r="F11">
        <v>5093.8</v>
      </c>
      <c r="G11">
        <v>4230</v>
      </c>
      <c r="H11">
        <v>0</v>
      </c>
      <c r="I11">
        <v>4772</v>
      </c>
      <c r="J11">
        <v>0</v>
      </c>
      <c r="K11">
        <v>0</v>
      </c>
      <c r="L11">
        <v>0</v>
      </c>
      <c r="M11">
        <f>IF(W11=5,1,0)</f>
        <v>0</v>
      </c>
      <c r="N11">
        <v>0</v>
      </c>
      <c r="O11">
        <f>$X$2+SUMPRODUCT(F11:L11,$Y$2:$AE$2)</f>
        <v>5225.333344830965</v>
      </c>
      <c r="P11">
        <f>O11-B11</f>
        <v>246.33334483096496</v>
      </c>
      <c r="Q11">
        <f>ABS(P11)</f>
        <v>246.33334483096496</v>
      </c>
      <c r="R11" s="8">
        <f>Q11/B11</f>
        <v>4.9474461705355487E-2</v>
      </c>
      <c r="S11" s="8">
        <f>C11/B11</f>
        <v>0.29945772243422375</v>
      </c>
      <c r="T11">
        <f>IF(P11&lt;0,P11*-72,P11*18)</f>
        <v>4434.0002069573693</v>
      </c>
      <c r="U11">
        <f>C11*18</f>
        <v>26838</v>
      </c>
      <c r="V11">
        <v>5093.8</v>
      </c>
      <c r="W11">
        <v>4</v>
      </c>
    </row>
    <row r="12" spans="1:33" x14ac:dyDescent="0.35">
      <c r="A12" s="1">
        <v>41285</v>
      </c>
      <c r="B12">
        <v>5192</v>
      </c>
      <c r="C12">
        <v>1062</v>
      </c>
      <c r="D12">
        <v>4746.333333333333</v>
      </c>
      <c r="E12" s="27">
        <v>21.4</v>
      </c>
      <c r="F12">
        <v>4860.6000000000004</v>
      </c>
      <c r="G12">
        <v>5071</v>
      </c>
      <c r="H12">
        <v>0</v>
      </c>
      <c r="I12">
        <v>4979</v>
      </c>
      <c r="J12">
        <v>0</v>
      </c>
      <c r="K12">
        <v>0</v>
      </c>
      <c r="L12">
        <v>0</v>
      </c>
      <c r="M12">
        <f>IF(W12=5,1,0)</f>
        <v>1</v>
      </c>
      <c r="N12">
        <v>0</v>
      </c>
      <c r="O12">
        <f>$X$2+SUMPRODUCT(F12:L12,$Y$2:$AE$2)</f>
        <v>5420.7722475320625</v>
      </c>
      <c r="P12">
        <f>O12-B12</f>
        <v>228.77224753206247</v>
      </c>
      <c r="Q12">
        <f>ABS(P12)</f>
        <v>228.77224753206247</v>
      </c>
      <c r="R12" s="8">
        <f>Q12/B12</f>
        <v>4.4062451373663804E-2</v>
      </c>
      <c r="S12" s="8">
        <f>C12/B12</f>
        <v>0.20454545454545456</v>
      </c>
      <c r="T12">
        <f>IF(P12&lt;0,P12*-72,P12*18)</f>
        <v>4117.9004555771244</v>
      </c>
      <c r="U12">
        <f>C12*18</f>
        <v>19116</v>
      </c>
      <c r="V12">
        <v>4860.6000000000004</v>
      </c>
      <c r="W12">
        <v>5</v>
      </c>
    </row>
    <row r="13" spans="1:33" x14ac:dyDescent="0.35">
      <c r="A13" s="1">
        <v>41286</v>
      </c>
      <c r="B13">
        <v>6065</v>
      </c>
      <c r="C13">
        <v>868</v>
      </c>
      <c r="D13">
        <v>4981</v>
      </c>
      <c r="E13" s="27">
        <v>23.8</v>
      </c>
      <c r="F13">
        <v>4787.3999999999996</v>
      </c>
      <c r="G13">
        <v>6145</v>
      </c>
      <c r="H13">
        <v>0</v>
      </c>
      <c r="I13">
        <v>5192</v>
      </c>
      <c r="J13">
        <v>1</v>
      </c>
      <c r="K13">
        <v>0</v>
      </c>
      <c r="L13">
        <v>0</v>
      </c>
      <c r="M13">
        <f>IF(W13=5,1,0)</f>
        <v>0</v>
      </c>
      <c r="N13">
        <v>0</v>
      </c>
      <c r="O13">
        <f>$X$2+SUMPRODUCT(F13:L13,$Y$2:$AE$2)</f>
        <v>6176.341609087247</v>
      </c>
      <c r="P13">
        <f>O13-B13</f>
        <v>111.34160908724698</v>
      </c>
      <c r="Q13">
        <f>ABS(P13)</f>
        <v>111.34160908724698</v>
      </c>
      <c r="R13" s="8">
        <f>Q13/B13</f>
        <v>1.8358055908861828E-2</v>
      </c>
      <c r="S13" s="8">
        <f>C13/B13</f>
        <v>0.14311624072547402</v>
      </c>
      <c r="T13">
        <f>IF(P13&lt;0,P13*-72,P13*18)</f>
        <v>2004.1489635704456</v>
      </c>
      <c r="U13">
        <f>C13*18</f>
        <v>15624</v>
      </c>
      <c r="V13">
        <v>4787.3999999999996</v>
      </c>
      <c r="W13">
        <v>6</v>
      </c>
    </row>
    <row r="14" spans="1:33" x14ac:dyDescent="0.35">
      <c r="A14" s="1">
        <v>41287</v>
      </c>
      <c r="B14">
        <v>4711</v>
      </c>
      <c r="C14">
        <v>1426</v>
      </c>
      <c r="D14">
        <v>5412</v>
      </c>
      <c r="E14" s="27">
        <v>19.7</v>
      </c>
      <c r="F14">
        <v>5099.2</v>
      </c>
      <c r="G14">
        <v>5558</v>
      </c>
      <c r="H14">
        <v>0</v>
      </c>
      <c r="I14">
        <v>6065</v>
      </c>
      <c r="J14">
        <v>0</v>
      </c>
      <c r="K14">
        <v>1</v>
      </c>
      <c r="L14">
        <v>0</v>
      </c>
      <c r="M14">
        <f>IF(W14=5,1,0)</f>
        <v>0</v>
      </c>
      <c r="N14">
        <v>0</v>
      </c>
      <c r="O14">
        <f>$X$2+SUMPRODUCT(F14:L14,$Y$2:$AE$2)</f>
        <v>6253.683070696944</v>
      </c>
      <c r="P14">
        <f>O14-B14</f>
        <v>1542.683070696944</v>
      </c>
      <c r="Q14">
        <f>ABS(P14)</f>
        <v>1542.683070696944</v>
      </c>
      <c r="R14" s="8">
        <f>Q14/B14</f>
        <v>0.32746403538461982</v>
      </c>
      <c r="S14" s="8">
        <f>C14/B14</f>
        <v>0.30269581829760134</v>
      </c>
      <c r="T14">
        <f>IF(P14&lt;0,P14*-72,P14*18)</f>
        <v>27768.295272544994</v>
      </c>
      <c r="U14">
        <f>C14*18</f>
        <v>25668</v>
      </c>
      <c r="V14">
        <v>5099.2</v>
      </c>
      <c r="W14">
        <v>7</v>
      </c>
    </row>
    <row r="15" spans="1:33" x14ac:dyDescent="0.35">
      <c r="A15" s="1">
        <v>41288</v>
      </c>
      <c r="B15">
        <v>4096</v>
      </c>
      <c r="C15">
        <v>1558</v>
      </c>
      <c r="D15">
        <v>5322.666666666667</v>
      </c>
      <c r="E15" s="27">
        <v>19.2</v>
      </c>
      <c r="F15">
        <v>5143.8</v>
      </c>
      <c r="G15">
        <v>4506</v>
      </c>
      <c r="H15">
        <v>0</v>
      </c>
      <c r="I15">
        <v>4711</v>
      </c>
      <c r="J15">
        <v>0</v>
      </c>
      <c r="K15">
        <v>0</v>
      </c>
      <c r="L15">
        <v>1</v>
      </c>
      <c r="M15">
        <f>IF(W15=5,1,0)</f>
        <v>0</v>
      </c>
      <c r="N15">
        <v>1</v>
      </c>
      <c r="O15">
        <f>$X$2+SUMPRODUCT(F15:L15,$Y$2:$AE$2)</f>
        <v>4473.8670384198986</v>
      </c>
      <c r="P15">
        <f>O15-B15</f>
        <v>377.86703841989856</v>
      </c>
      <c r="Q15">
        <f>ABS(P15)</f>
        <v>377.86703841989856</v>
      </c>
      <c r="R15" s="8">
        <f>Q15/B15</f>
        <v>9.2252694926733048E-2</v>
      </c>
      <c r="S15" s="8">
        <f>C15/B15</f>
        <v>0.38037109375</v>
      </c>
      <c r="T15">
        <f>IF(P15&lt;0,P15*-72,P15*18)</f>
        <v>6801.6066915581741</v>
      </c>
      <c r="U15">
        <f>C15*18</f>
        <v>28044</v>
      </c>
      <c r="V15">
        <v>5143.8</v>
      </c>
      <c r="W15">
        <v>1</v>
      </c>
    </row>
    <row r="16" spans="1:33" x14ac:dyDescent="0.35">
      <c r="A16" s="1">
        <v>41289</v>
      </c>
      <c r="B16">
        <v>4032</v>
      </c>
      <c r="C16">
        <v>2114</v>
      </c>
      <c r="D16">
        <v>4957.333333333333</v>
      </c>
      <c r="E16" s="27">
        <v>20.100000000000001</v>
      </c>
      <c r="F16">
        <v>5008.6000000000004</v>
      </c>
      <c r="G16">
        <v>4488</v>
      </c>
      <c r="H16">
        <v>0</v>
      </c>
      <c r="I16">
        <v>4096</v>
      </c>
      <c r="J16">
        <v>0</v>
      </c>
      <c r="K16">
        <v>0</v>
      </c>
      <c r="L16">
        <v>0</v>
      </c>
      <c r="M16">
        <f>IF(W16=5,1,0)</f>
        <v>0</v>
      </c>
      <c r="N16">
        <v>0</v>
      </c>
      <c r="O16">
        <f>$X$2+SUMPRODUCT(F16:L16,$Y$2:$AE$2)</f>
        <v>5029.3436720596083</v>
      </c>
      <c r="P16">
        <f>O16-B16</f>
        <v>997.34367205960825</v>
      </c>
      <c r="Q16">
        <f>ABS(P16)</f>
        <v>997.34367205960825</v>
      </c>
      <c r="R16" s="8">
        <f>Q16/B16</f>
        <v>0.2473570615227203</v>
      </c>
      <c r="S16" s="8">
        <f>C16/B16</f>
        <v>0.52430555555555558</v>
      </c>
      <c r="T16">
        <f>IF(P16&lt;0,P16*-72,P16*18)</f>
        <v>17952.186097072947</v>
      </c>
      <c r="U16">
        <f>C16*18</f>
        <v>38052</v>
      </c>
      <c r="V16">
        <v>5008.6000000000004</v>
      </c>
      <c r="W16">
        <v>2</v>
      </c>
    </row>
    <row r="17" spans="1:23" x14ac:dyDescent="0.35">
      <c r="A17" s="1">
        <v>41290</v>
      </c>
      <c r="B17">
        <v>4776</v>
      </c>
      <c r="C17">
        <v>1578</v>
      </c>
      <c r="D17">
        <v>4279.666666666667</v>
      </c>
      <c r="E17" s="28">
        <v>20</v>
      </c>
      <c r="F17">
        <v>4819.2</v>
      </c>
      <c r="G17">
        <v>4772</v>
      </c>
      <c r="H17">
        <v>1</v>
      </c>
      <c r="I17">
        <v>4032</v>
      </c>
      <c r="J17">
        <v>0</v>
      </c>
      <c r="K17">
        <v>0</v>
      </c>
      <c r="L17">
        <v>0</v>
      </c>
      <c r="M17">
        <f>IF(W17=5,1,0)</f>
        <v>0</v>
      </c>
      <c r="N17">
        <v>0</v>
      </c>
      <c r="O17">
        <f>$X$2+SUMPRODUCT(F17:L17,$Y$2:$AE$2)</f>
        <v>4555.4353934087394</v>
      </c>
      <c r="P17">
        <f>O17-B17</f>
        <v>-220.5646065912606</v>
      </c>
      <c r="Q17">
        <f>ABS(P17)</f>
        <v>220.5646065912606</v>
      </c>
      <c r="R17" s="8">
        <f>Q17/B17</f>
        <v>4.6181869051771483E-2</v>
      </c>
      <c r="S17" s="8">
        <f>C17/B17</f>
        <v>0.33040201005025127</v>
      </c>
      <c r="T17">
        <f>IF(P17&lt;0,P17*-72,P17*18)</f>
        <v>15880.651674570763</v>
      </c>
      <c r="U17">
        <f>C17*18</f>
        <v>28404</v>
      </c>
      <c r="V17">
        <v>4819.2</v>
      </c>
      <c r="W17">
        <v>3</v>
      </c>
    </row>
    <row r="18" spans="1:23" x14ac:dyDescent="0.35">
      <c r="A18" s="1">
        <v>41291</v>
      </c>
      <c r="B18">
        <v>2591</v>
      </c>
      <c r="C18">
        <v>3806</v>
      </c>
      <c r="D18">
        <v>4301.333333333333</v>
      </c>
      <c r="E18" s="27">
        <v>15.5</v>
      </c>
      <c r="F18">
        <v>4736</v>
      </c>
      <c r="G18">
        <v>4979</v>
      </c>
      <c r="H18">
        <v>0</v>
      </c>
      <c r="I18">
        <v>4776</v>
      </c>
      <c r="J18">
        <v>0</v>
      </c>
      <c r="K18">
        <v>0</v>
      </c>
      <c r="L18">
        <v>0</v>
      </c>
      <c r="M18">
        <f>IF(W18=5,1,0)</f>
        <v>0</v>
      </c>
      <c r="N18">
        <v>0</v>
      </c>
      <c r="O18">
        <f>$X$2+SUMPRODUCT(F18:L18,$Y$2:$AE$2)</f>
        <v>5283.7988521486577</v>
      </c>
      <c r="P18">
        <f>O18-B18</f>
        <v>2692.7988521486577</v>
      </c>
      <c r="Q18">
        <f>ABS(P18)</f>
        <v>2692.7988521486577</v>
      </c>
      <c r="R18" s="8">
        <f>Q18/B18</f>
        <v>1.0392894064641673</v>
      </c>
      <c r="S18" s="8">
        <f>C18/B18</f>
        <v>1.4689309147047471</v>
      </c>
      <c r="T18">
        <f>IF(P18&lt;0,P18*-72,P18*18)</f>
        <v>48470.379338675841</v>
      </c>
      <c r="U18">
        <f>C18*18</f>
        <v>68508</v>
      </c>
      <c r="V18">
        <v>4736</v>
      </c>
      <c r="W18">
        <v>4</v>
      </c>
    </row>
    <row r="19" spans="1:23" x14ac:dyDescent="0.35">
      <c r="A19" s="1">
        <v>41292</v>
      </c>
      <c r="B19">
        <v>3065</v>
      </c>
      <c r="C19">
        <v>471</v>
      </c>
      <c r="D19">
        <v>3799.6666666666665</v>
      </c>
      <c r="E19" s="29">
        <v>15.4</v>
      </c>
      <c r="F19">
        <v>4041.2</v>
      </c>
      <c r="G19">
        <v>5192</v>
      </c>
      <c r="H19">
        <v>0</v>
      </c>
      <c r="I19">
        <v>2591</v>
      </c>
      <c r="J19">
        <v>0</v>
      </c>
      <c r="K19">
        <v>0</v>
      </c>
      <c r="L19">
        <v>0</v>
      </c>
      <c r="M19">
        <f>IF(W19=5,1,0)</f>
        <v>1</v>
      </c>
      <c r="N19">
        <v>0</v>
      </c>
      <c r="O19">
        <f>$X$2+SUMPRODUCT(F19:L19,$Y$2:$AE$2)</f>
        <v>4343.5838413511483</v>
      </c>
      <c r="P19">
        <f>O19-B19</f>
        <v>1278.5838413511483</v>
      </c>
      <c r="Q19">
        <f>ABS(P19)</f>
        <v>1278.5838413511483</v>
      </c>
      <c r="R19" s="8">
        <f>Q19/B19</f>
        <v>0.41715622882582326</v>
      </c>
      <c r="S19" s="8">
        <f>C19/B19</f>
        <v>0.1536704730831974</v>
      </c>
      <c r="T19">
        <f>IF(P19&lt;0,P19*-72,P19*18)</f>
        <v>23014.509144320669</v>
      </c>
      <c r="U19">
        <f>C19*18</f>
        <v>8478</v>
      </c>
      <c r="V19">
        <v>4041.2</v>
      </c>
      <c r="W19">
        <v>5</v>
      </c>
    </row>
    <row r="20" spans="1:23" x14ac:dyDescent="0.35">
      <c r="A20" s="1">
        <v>41293</v>
      </c>
      <c r="B20">
        <v>6468</v>
      </c>
      <c r="C20">
        <v>485</v>
      </c>
      <c r="D20">
        <v>3477.3333333333335</v>
      </c>
      <c r="E20" s="29">
        <v>16.7</v>
      </c>
      <c r="F20">
        <v>3712</v>
      </c>
      <c r="G20">
        <v>6065</v>
      </c>
      <c r="H20">
        <v>0</v>
      </c>
      <c r="I20">
        <v>3065</v>
      </c>
      <c r="J20">
        <v>1</v>
      </c>
      <c r="K20">
        <v>0</v>
      </c>
      <c r="L20">
        <v>0</v>
      </c>
      <c r="M20">
        <f>IF(W20=5,1,0)</f>
        <v>0</v>
      </c>
      <c r="N20">
        <v>0</v>
      </c>
      <c r="O20">
        <f>$X$2+SUMPRODUCT(F20:L20,$Y$2:$AE$2)</f>
        <v>5044.8942468899504</v>
      </c>
      <c r="P20">
        <f>O20-B20</f>
        <v>-1423.1057531100496</v>
      </c>
      <c r="Q20">
        <f>ABS(P20)</f>
        <v>1423.1057531100496</v>
      </c>
      <c r="R20" s="8">
        <f>Q20/B20</f>
        <v>0.22002253449444181</v>
      </c>
      <c r="S20" s="8">
        <f>C20/B20</f>
        <v>7.4984539270253558E-2</v>
      </c>
      <c r="T20">
        <f>IF(P20&lt;0,P20*-72,P20*18)</f>
        <v>102463.61422392356</v>
      </c>
      <c r="U20">
        <f>C20*18</f>
        <v>8730</v>
      </c>
      <c r="V20">
        <v>3712</v>
      </c>
      <c r="W20">
        <v>6</v>
      </c>
    </row>
    <row r="21" spans="1:23" x14ac:dyDescent="0.35">
      <c r="A21" s="1">
        <v>41294</v>
      </c>
      <c r="B21">
        <v>6335</v>
      </c>
      <c r="C21">
        <v>889</v>
      </c>
      <c r="D21">
        <v>4041.3333333333335</v>
      </c>
      <c r="E21" s="27">
        <v>17.600000000000001</v>
      </c>
      <c r="F21">
        <v>4186.3999999999996</v>
      </c>
      <c r="G21">
        <v>4711</v>
      </c>
      <c r="H21">
        <v>0</v>
      </c>
      <c r="I21">
        <v>6468</v>
      </c>
      <c r="J21">
        <v>0</v>
      </c>
      <c r="K21">
        <v>1</v>
      </c>
      <c r="L21">
        <v>0</v>
      </c>
      <c r="M21">
        <f>IF(W21=5,1,0)</f>
        <v>0</v>
      </c>
      <c r="N21">
        <v>0</v>
      </c>
      <c r="O21">
        <f>$X$2+SUMPRODUCT(F21:L21,$Y$2:$AE$2)</f>
        <v>5848.6458992589833</v>
      </c>
      <c r="P21">
        <f>O21-B21</f>
        <v>-486.35410074101674</v>
      </c>
      <c r="Q21">
        <f>ABS(P21)</f>
        <v>486.35410074101674</v>
      </c>
      <c r="R21" s="8">
        <f>Q21/B21</f>
        <v>7.6772549446095781E-2</v>
      </c>
      <c r="S21" s="8">
        <f>C21/B21</f>
        <v>0.14033149171270717</v>
      </c>
      <c r="T21">
        <f>IF(P21&lt;0,P21*-72,P21*18)</f>
        <v>35017.495253353205</v>
      </c>
      <c r="U21">
        <f>C21*18</f>
        <v>16002</v>
      </c>
      <c r="V21">
        <v>4186.3999999999996</v>
      </c>
      <c r="W21">
        <v>7</v>
      </c>
    </row>
    <row r="22" spans="1:23" x14ac:dyDescent="0.35">
      <c r="A22" s="1">
        <v>41295</v>
      </c>
      <c r="B22">
        <v>4824</v>
      </c>
      <c r="C22">
        <v>905</v>
      </c>
      <c r="D22">
        <v>5289.333333333333</v>
      </c>
      <c r="E22" s="27">
        <v>17.399999999999999</v>
      </c>
      <c r="F22">
        <v>4647</v>
      </c>
      <c r="G22">
        <v>4096</v>
      </c>
      <c r="H22">
        <v>0</v>
      </c>
      <c r="I22">
        <v>6335</v>
      </c>
      <c r="J22">
        <v>0</v>
      </c>
      <c r="K22">
        <v>0</v>
      </c>
      <c r="L22">
        <v>1</v>
      </c>
      <c r="M22">
        <f>IF(W22=5,1,0)</f>
        <v>0</v>
      </c>
      <c r="N22">
        <v>1</v>
      </c>
      <c r="O22">
        <f>$X$2+SUMPRODUCT(F22:L22,$Y$2:$AE$2)</f>
        <v>4742.895392976463</v>
      </c>
      <c r="P22">
        <f>O22-B22</f>
        <v>-81.104607023537028</v>
      </c>
      <c r="Q22">
        <f>ABS(P22)</f>
        <v>81.104607023537028</v>
      </c>
      <c r="R22" s="8">
        <f>Q22/B22</f>
        <v>1.6812729482491091E-2</v>
      </c>
      <c r="S22" s="8">
        <f>C22/B22</f>
        <v>0.18760364842454394</v>
      </c>
      <c r="T22">
        <f>IF(P22&lt;0,P22*-72,P22*18)</f>
        <v>5839.531705694666</v>
      </c>
      <c r="U22">
        <f>C22*18</f>
        <v>16290</v>
      </c>
      <c r="V22">
        <v>4647</v>
      </c>
      <c r="W22">
        <v>1</v>
      </c>
    </row>
    <row r="23" spans="1:23" x14ac:dyDescent="0.35">
      <c r="A23" s="1">
        <v>41296</v>
      </c>
      <c r="B23">
        <v>5042</v>
      </c>
      <c r="C23">
        <v>1249</v>
      </c>
      <c r="D23">
        <v>5875.666666666667</v>
      </c>
      <c r="E23" s="27">
        <v>17.7</v>
      </c>
      <c r="F23">
        <v>4656.6000000000004</v>
      </c>
      <c r="G23">
        <v>4032</v>
      </c>
      <c r="H23">
        <v>0</v>
      </c>
      <c r="I23">
        <v>4824</v>
      </c>
      <c r="J23">
        <v>0</v>
      </c>
      <c r="K23">
        <v>0</v>
      </c>
      <c r="L23">
        <v>0</v>
      </c>
      <c r="M23">
        <f>IF(W23=5,1,0)</f>
        <v>0</v>
      </c>
      <c r="N23">
        <v>0</v>
      </c>
      <c r="O23">
        <f>$X$2+SUMPRODUCT(F23:L23,$Y$2:$AE$2)</f>
        <v>5035.2439854785198</v>
      </c>
      <c r="P23">
        <f>O23-B23</f>
        <v>-6.7560145214802105</v>
      </c>
      <c r="Q23">
        <f>ABS(P23)</f>
        <v>6.7560145214802105</v>
      </c>
      <c r="R23" s="8">
        <f>Q23/B23</f>
        <v>1.3399473465847303E-3</v>
      </c>
      <c r="S23" s="8">
        <f>C23/B23</f>
        <v>0.24771915906386355</v>
      </c>
      <c r="T23">
        <f>IF(P23&lt;0,P23*-72,P23*18)</f>
        <v>486.43304554657516</v>
      </c>
      <c r="U23">
        <f>C23*18</f>
        <v>22482</v>
      </c>
      <c r="V23">
        <v>4656.6000000000004</v>
      </c>
      <c r="W23">
        <v>2</v>
      </c>
    </row>
    <row r="24" spans="1:23" x14ac:dyDescent="0.35">
      <c r="A24" s="1">
        <v>41297</v>
      </c>
      <c r="B24">
        <v>5238</v>
      </c>
      <c r="C24">
        <v>1191</v>
      </c>
      <c r="D24">
        <v>5400.333333333333</v>
      </c>
      <c r="E24" s="27">
        <v>17.600000000000001</v>
      </c>
      <c r="F24">
        <v>5146.8</v>
      </c>
      <c r="G24">
        <v>4776</v>
      </c>
      <c r="H24">
        <v>1</v>
      </c>
      <c r="I24">
        <v>5042</v>
      </c>
      <c r="J24">
        <v>0</v>
      </c>
      <c r="K24">
        <v>0</v>
      </c>
      <c r="L24">
        <v>0</v>
      </c>
      <c r="M24">
        <f>IF(W24=5,1,0)</f>
        <v>0</v>
      </c>
      <c r="N24">
        <v>0</v>
      </c>
      <c r="O24">
        <f>$X$2+SUMPRODUCT(F24:L24,$Y$2:$AE$2)</f>
        <v>5017.9158165913796</v>
      </c>
      <c r="P24">
        <f>O24-B24</f>
        <v>-220.08418340862045</v>
      </c>
      <c r="Q24">
        <f>ABS(P24)</f>
        <v>220.08418340862045</v>
      </c>
      <c r="R24" s="8">
        <f>Q24/B24</f>
        <v>4.201683532046973E-2</v>
      </c>
      <c r="S24" s="8">
        <f>C24/B24</f>
        <v>0.22737686139747995</v>
      </c>
      <c r="T24">
        <f>IF(P24&lt;0,P24*-72,P24*18)</f>
        <v>15846.061205420672</v>
      </c>
      <c r="U24">
        <f>C24*18</f>
        <v>21438</v>
      </c>
      <c r="V24">
        <v>5146.8</v>
      </c>
      <c r="W24">
        <v>3</v>
      </c>
    </row>
    <row r="25" spans="1:23" x14ac:dyDescent="0.35">
      <c r="A25" s="1">
        <v>41298</v>
      </c>
      <c r="B25">
        <v>5660</v>
      </c>
      <c r="C25">
        <v>825</v>
      </c>
      <c r="D25">
        <v>5034.666666666667</v>
      </c>
      <c r="E25" s="27">
        <v>18.399999999999999</v>
      </c>
      <c r="F25">
        <v>5581.4</v>
      </c>
      <c r="G25">
        <v>2591</v>
      </c>
      <c r="H25">
        <v>0</v>
      </c>
      <c r="I25">
        <v>5238</v>
      </c>
      <c r="J25">
        <v>0</v>
      </c>
      <c r="K25">
        <v>0</v>
      </c>
      <c r="L25">
        <v>0</v>
      </c>
      <c r="M25">
        <f>IF(W25=5,1,0)</f>
        <v>0</v>
      </c>
      <c r="N25">
        <v>0</v>
      </c>
      <c r="O25">
        <f>$X$2+SUMPRODUCT(F25:L25,$Y$2:$AE$2)</f>
        <v>5151.5395215159415</v>
      </c>
      <c r="P25">
        <f>O25-B25</f>
        <v>-508.46047848405851</v>
      </c>
      <c r="Q25">
        <f>ABS(P25)</f>
        <v>508.46047848405851</v>
      </c>
      <c r="R25" s="8">
        <f>Q25/B25</f>
        <v>8.9834006799303617E-2</v>
      </c>
      <c r="S25" s="8">
        <f>C25/B25</f>
        <v>0.14575971731448764</v>
      </c>
      <c r="T25">
        <f>IF(P25&lt;0,P25*-72,P25*18)</f>
        <v>36609.154450852213</v>
      </c>
      <c r="U25">
        <f>C25*18</f>
        <v>14850</v>
      </c>
      <c r="V25">
        <v>5581.4</v>
      </c>
      <c r="W25">
        <v>4</v>
      </c>
    </row>
    <row r="26" spans="1:23" x14ac:dyDescent="0.35">
      <c r="A26" s="1">
        <v>41299</v>
      </c>
      <c r="B26">
        <v>4786</v>
      </c>
      <c r="C26">
        <v>1202</v>
      </c>
      <c r="D26">
        <v>5313.333333333333</v>
      </c>
      <c r="E26" s="28">
        <v>19</v>
      </c>
      <c r="F26">
        <v>5419.8</v>
      </c>
      <c r="G26">
        <v>3065</v>
      </c>
      <c r="H26">
        <v>0</v>
      </c>
      <c r="I26">
        <v>5660</v>
      </c>
      <c r="J26">
        <v>0</v>
      </c>
      <c r="K26">
        <v>0</v>
      </c>
      <c r="L26">
        <v>0</v>
      </c>
      <c r="M26">
        <f>IF(W26=5,1,0)</f>
        <v>1</v>
      </c>
      <c r="N26">
        <v>0</v>
      </c>
      <c r="O26">
        <f>$X$2+SUMPRODUCT(F26:L26,$Y$2:$AE$2)</f>
        <v>5354.3982123375517</v>
      </c>
      <c r="P26">
        <f>O26-B26</f>
        <v>568.39821233755174</v>
      </c>
      <c r="Q26">
        <f>ABS(P26)</f>
        <v>568.39821233755174</v>
      </c>
      <c r="R26" s="8">
        <f>Q26/B26</f>
        <v>0.11876268540274797</v>
      </c>
      <c r="S26" s="8">
        <f>C26/B26</f>
        <v>0.25114918512327622</v>
      </c>
      <c r="T26">
        <f>IF(P26&lt;0,P26*-72,P26*18)</f>
        <v>10231.167822075931</v>
      </c>
      <c r="U26">
        <f>C26*18</f>
        <v>21636</v>
      </c>
      <c r="V26">
        <v>5419.8</v>
      </c>
      <c r="W26">
        <v>5</v>
      </c>
    </row>
    <row r="27" spans="1:23" x14ac:dyDescent="0.35">
      <c r="A27" s="1">
        <v>41300</v>
      </c>
      <c r="B27">
        <v>6425</v>
      </c>
      <c r="C27">
        <v>939</v>
      </c>
      <c r="D27">
        <v>5228</v>
      </c>
      <c r="E27" s="27">
        <v>19.8</v>
      </c>
      <c r="F27">
        <v>5110</v>
      </c>
      <c r="G27">
        <v>6468</v>
      </c>
      <c r="H27">
        <v>0</v>
      </c>
      <c r="I27">
        <v>4786</v>
      </c>
      <c r="J27">
        <v>1</v>
      </c>
      <c r="K27">
        <v>0</v>
      </c>
      <c r="L27">
        <v>0</v>
      </c>
      <c r="M27">
        <f>IF(W27=5,1,0)</f>
        <v>0</v>
      </c>
      <c r="N27">
        <v>0</v>
      </c>
      <c r="O27">
        <f>$X$2+SUMPRODUCT(F27:L27,$Y$2:$AE$2)</f>
        <v>6235.9259063723048</v>
      </c>
      <c r="P27">
        <f>O27-B27</f>
        <v>-189.07409362769522</v>
      </c>
      <c r="Q27">
        <f>ABS(P27)</f>
        <v>189.07409362769522</v>
      </c>
      <c r="R27" s="8">
        <f>Q27/B27</f>
        <v>2.9427874494582913E-2</v>
      </c>
      <c r="S27" s="8">
        <f>C27/B27</f>
        <v>0.14614785992217899</v>
      </c>
      <c r="T27">
        <f>IF(P27&lt;0,P27*-72,P27*18)</f>
        <v>13613.334741194056</v>
      </c>
      <c r="U27">
        <f>C27*18</f>
        <v>16902</v>
      </c>
      <c r="V27">
        <v>5110</v>
      </c>
      <c r="W27">
        <v>6</v>
      </c>
    </row>
    <row r="28" spans="1:23" x14ac:dyDescent="0.35">
      <c r="A28" s="1">
        <v>41301</v>
      </c>
      <c r="B28">
        <v>6093</v>
      </c>
      <c r="C28">
        <v>1083</v>
      </c>
      <c r="D28">
        <v>5623.666666666667</v>
      </c>
      <c r="E28" s="27">
        <v>20.8</v>
      </c>
      <c r="F28">
        <v>5430.2</v>
      </c>
      <c r="G28">
        <v>6335</v>
      </c>
      <c r="H28">
        <v>0</v>
      </c>
      <c r="I28">
        <v>6425</v>
      </c>
      <c r="J28">
        <v>0</v>
      </c>
      <c r="K28">
        <v>1</v>
      </c>
      <c r="L28">
        <v>0</v>
      </c>
      <c r="M28">
        <f>IF(W28=5,1,0)</f>
        <v>0</v>
      </c>
      <c r="N28">
        <v>0</v>
      </c>
      <c r="O28">
        <f>$X$2+SUMPRODUCT(F28:L28,$Y$2:$AE$2)</f>
        <v>6689.4820647477727</v>
      </c>
      <c r="P28">
        <f>O28-B28</f>
        <v>596.48206474777271</v>
      </c>
      <c r="Q28">
        <f>ABS(P28)</f>
        <v>596.48206474777271</v>
      </c>
      <c r="R28" s="8">
        <f>Q28/B28</f>
        <v>9.789628503984453E-2</v>
      </c>
      <c r="S28" s="8">
        <f>C28/B28</f>
        <v>0.1777449532250123</v>
      </c>
      <c r="T28">
        <f>IF(P28&lt;0,P28*-72,P28*18)</f>
        <v>10736.677165459909</v>
      </c>
      <c r="U28">
        <f>C28*18</f>
        <v>19494</v>
      </c>
      <c r="V28">
        <v>5430.2</v>
      </c>
      <c r="W28">
        <v>7</v>
      </c>
    </row>
    <row r="29" spans="1:23" x14ac:dyDescent="0.35">
      <c r="A29" s="1">
        <v>41302</v>
      </c>
      <c r="B29">
        <v>4438</v>
      </c>
      <c r="C29">
        <v>1461</v>
      </c>
      <c r="D29">
        <v>5768</v>
      </c>
      <c r="E29" s="28">
        <v>20</v>
      </c>
      <c r="F29">
        <v>5640.4</v>
      </c>
      <c r="G29">
        <v>4824</v>
      </c>
      <c r="H29">
        <v>0</v>
      </c>
      <c r="I29">
        <v>6093</v>
      </c>
      <c r="J29">
        <v>0</v>
      </c>
      <c r="K29">
        <v>0</v>
      </c>
      <c r="L29">
        <v>1</v>
      </c>
      <c r="M29">
        <f>IF(W29=5,1,0)</f>
        <v>0</v>
      </c>
      <c r="N29">
        <v>1</v>
      </c>
      <c r="O29">
        <f>$X$2+SUMPRODUCT(F29:L29,$Y$2:$AE$2)</f>
        <v>5202.1097854494665</v>
      </c>
      <c r="P29">
        <f>O29-B29</f>
        <v>764.10978544946647</v>
      </c>
      <c r="Q29">
        <f>ABS(P29)</f>
        <v>764.10978544946647</v>
      </c>
      <c r="R29" s="8">
        <f>Q29/B29</f>
        <v>0.17217435454021326</v>
      </c>
      <c r="S29" s="8">
        <f>C29/B29</f>
        <v>0.32920234339792698</v>
      </c>
      <c r="T29">
        <f>IF(P29&lt;0,P29*-72,P29*18)</f>
        <v>13753.976138090396</v>
      </c>
      <c r="U29">
        <f>C29*18</f>
        <v>26298</v>
      </c>
      <c r="V29">
        <v>5640.4</v>
      </c>
      <c r="W29">
        <v>1</v>
      </c>
    </row>
    <row r="30" spans="1:23" x14ac:dyDescent="0.35">
      <c r="A30" s="1">
        <v>41303</v>
      </c>
      <c r="B30">
        <v>4741</v>
      </c>
      <c r="C30">
        <v>1356</v>
      </c>
      <c r="D30">
        <v>5652</v>
      </c>
      <c r="E30" s="27">
        <v>20.7</v>
      </c>
      <c r="F30">
        <v>5480.4</v>
      </c>
      <c r="G30">
        <v>5042</v>
      </c>
      <c r="H30">
        <v>0</v>
      </c>
      <c r="I30">
        <v>4438</v>
      </c>
      <c r="J30">
        <v>0</v>
      </c>
      <c r="K30">
        <v>0</v>
      </c>
      <c r="L30">
        <v>0</v>
      </c>
      <c r="M30">
        <f>IF(W30=5,1,0)</f>
        <v>0</v>
      </c>
      <c r="N30">
        <v>0</v>
      </c>
      <c r="O30">
        <f>$X$2+SUMPRODUCT(F30:L30,$Y$2:$AE$2)</f>
        <v>5454.4457382875116</v>
      </c>
      <c r="P30">
        <f>O30-B30</f>
        <v>713.44573828751163</v>
      </c>
      <c r="Q30">
        <f>ABS(P30)</f>
        <v>713.44573828751163</v>
      </c>
      <c r="R30" s="8">
        <f>Q30/B30</f>
        <v>0.15048423081364937</v>
      </c>
      <c r="S30" s="8">
        <f>C30/B30</f>
        <v>0.286015608521409</v>
      </c>
      <c r="T30">
        <f>IF(P30&lt;0,P30*-72,P30*18)</f>
        <v>12842.023289175209</v>
      </c>
      <c r="U30">
        <f>C30*18</f>
        <v>24408</v>
      </c>
      <c r="V30">
        <v>5480.4</v>
      </c>
      <c r="W30">
        <v>2</v>
      </c>
    </row>
    <row r="31" spans="1:23" x14ac:dyDescent="0.35">
      <c r="A31" s="1">
        <v>41304</v>
      </c>
      <c r="B31">
        <v>5080</v>
      </c>
      <c r="C31">
        <v>1083</v>
      </c>
      <c r="D31">
        <v>5090.666666666667</v>
      </c>
      <c r="E31" s="27">
        <v>21.2</v>
      </c>
      <c r="F31">
        <v>5296.6</v>
      </c>
      <c r="G31">
        <v>5238</v>
      </c>
      <c r="H31">
        <v>1</v>
      </c>
      <c r="I31">
        <v>4741</v>
      </c>
      <c r="J31">
        <v>0</v>
      </c>
      <c r="K31">
        <v>0</v>
      </c>
      <c r="L31">
        <v>0</v>
      </c>
      <c r="M31">
        <f>IF(W31=5,1,0)</f>
        <v>0</v>
      </c>
      <c r="N31">
        <v>0</v>
      </c>
      <c r="O31">
        <f>$X$2+SUMPRODUCT(F31:L31,$Y$2:$AE$2)</f>
        <v>5085.1929922634663</v>
      </c>
      <c r="P31">
        <f>O31-B31</f>
        <v>5.1929922634662944</v>
      </c>
      <c r="Q31">
        <f>ABS(P31)</f>
        <v>5.1929922634662944</v>
      </c>
      <c r="R31" s="8">
        <f>Q31/B31</f>
        <v>1.022242571548483E-3</v>
      </c>
      <c r="S31" s="8">
        <f>C31/B31</f>
        <v>0.21318897637795275</v>
      </c>
      <c r="T31">
        <f>IF(P31&lt;0,P31*-72,P31*18)</f>
        <v>93.473860742393299</v>
      </c>
      <c r="U31">
        <f>C31*18</f>
        <v>19494</v>
      </c>
      <c r="V31">
        <v>5296.6</v>
      </c>
      <c r="W31">
        <v>3</v>
      </c>
    </row>
    <row r="32" spans="1:23" x14ac:dyDescent="0.35">
      <c r="A32" s="1">
        <v>41305</v>
      </c>
      <c r="B32">
        <v>4340</v>
      </c>
      <c r="C32">
        <v>1862</v>
      </c>
      <c r="D32">
        <v>4753</v>
      </c>
      <c r="E32" s="27">
        <v>22.1</v>
      </c>
      <c r="F32">
        <v>5355.4</v>
      </c>
      <c r="G32">
        <v>5660</v>
      </c>
      <c r="H32">
        <v>0</v>
      </c>
      <c r="I32">
        <v>5080</v>
      </c>
      <c r="J32">
        <v>0</v>
      </c>
      <c r="K32">
        <v>0</v>
      </c>
      <c r="L32">
        <v>0</v>
      </c>
      <c r="M32">
        <f>IF(W32=5,1,0)</f>
        <v>0</v>
      </c>
      <c r="N32">
        <v>0</v>
      </c>
      <c r="O32">
        <f>$X$2+SUMPRODUCT(F32:L32,$Y$2:$AE$2)</f>
        <v>5781.1327675470566</v>
      </c>
      <c r="P32">
        <f>O32-B32</f>
        <v>1441.1327675470566</v>
      </c>
      <c r="Q32">
        <f>ABS(P32)</f>
        <v>1441.1327675470566</v>
      </c>
      <c r="R32" s="8">
        <f>Q32/B32</f>
        <v>0.33205824137028955</v>
      </c>
      <c r="S32" s="8">
        <f>C32/B32</f>
        <v>0.42903225806451611</v>
      </c>
      <c r="T32">
        <f>IF(P32&lt;0,P32*-72,P32*18)</f>
        <v>25940.389815847018</v>
      </c>
      <c r="U32">
        <f>C32*18</f>
        <v>33516</v>
      </c>
      <c r="V32">
        <v>5355.4</v>
      </c>
      <c r="W32">
        <v>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649CE-7AEF-446C-B712-EC3D57EE0143}">
  <dimension ref="A1:AI360"/>
  <sheetViews>
    <sheetView topLeftCell="R1" workbookViewId="0">
      <selection activeCell="AB4" sqref="AB4"/>
    </sheetView>
  </sheetViews>
  <sheetFormatPr defaultRowHeight="14.5" x14ac:dyDescent="0.35"/>
  <cols>
    <col min="1" max="1" width="10.453125" bestFit="1" customWidth="1"/>
    <col min="29" max="29" width="11.81640625" bestFit="1" customWidth="1"/>
  </cols>
  <sheetData>
    <row r="1" spans="1:33" ht="15" thickBot="1" x14ac:dyDescent="0.4">
      <c r="A1" s="1" t="s">
        <v>2</v>
      </c>
      <c r="B1" t="s">
        <v>133</v>
      </c>
      <c r="C1" s="23" t="s">
        <v>153</v>
      </c>
      <c r="D1" t="s">
        <v>154</v>
      </c>
      <c r="E1" t="s">
        <v>21</v>
      </c>
      <c r="F1" t="s">
        <v>17</v>
      </c>
      <c r="G1" t="s">
        <v>53</v>
      </c>
      <c r="H1" t="s">
        <v>20</v>
      </c>
      <c r="I1" t="s">
        <v>15</v>
      </c>
      <c r="J1" t="s">
        <v>152</v>
      </c>
      <c r="K1" t="s">
        <v>19</v>
      </c>
      <c r="L1" t="s">
        <v>106</v>
      </c>
      <c r="M1" t="s">
        <v>16</v>
      </c>
      <c r="N1" t="s">
        <v>149</v>
      </c>
      <c r="O1" t="s">
        <v>54</v>
      </c>
      <c r="P1" t="s">
        <v>18</v>
      </c>
      <c r="Q1" t="s">
        <v>99</v>
      </c>
      <c r="R1" t="s">
        <v>46</v>
      </c>
      <c r="S1" t="s">
        <v>100</v>
      </c>
      <c r="T1" s="8" t="s">
        <v>101</v>
      </c>
      <c r="U1" t="s">
        <v>4</v>
      </c>
      <c r="V1" t="s">
        <v>102</v>
      </c>
      <c r="W1" t="s">
        <v>108</v>
      </c>
      <c r="X1" t="s">
        <v>127</v>
      </c>
      <c r="Y1" t="s">
        <v>128</v>
      </c>
      <c r="AA1" s="2" t="s">
        <v>32</v>
      </c>
      <c r="AB1" s="2" t="s">
        <v>154</v>
      </c>
      <c r="AC1" s="2" t="s">
        <v>21</v>
      </c>
      <c r="AD1" s="2" t="s">
        <v>17</v>
      </c>
      <c r="AE1" s="2" t="s">
        <v>53</v>
      </c>
      <c r="AF1" s="2" t="s">
        <v>20</v>
      </c>
      <c r="AG1" s="3" t="s">
        <v>15</v>
      </c>
    </row>
    <row r="2" spans="1:33" ht="15" thickBot="1" x14ac:dyDescent="0.4">
      <c r="A2" s="1">
        <v>40916</v>
      </c>
      <c r="B2">
        <v>5214</v>
      </c>
      <c r="C2" s="23">
        <v>14.8</v>
      </c>
      <c r="D2">
        <v>4372</v>
      </c>
      <c r="E2">
        <v>5549</v>
      </c>
      <c r="F2">
        <v>0</v>
      </c>
      <c r="G2">
        <v>5281</v>
      </c>
      <c r="H2">
        <v>0</v>
      </c>
      <c r="I2">
        <v>0</v>
      </c>
      <c r="J2">
        <f>IF(AND(M2=0,F2=0,H2=0,I2=0,P2=0,K2=0),1,0)</f>
        <v>1</v>
      </c>
      <c r="K2">
        <v>0</v>
      </c>
      <c r="L2">
        <v>4638</v>
      </c>
      <c r="M2">
        <v>0</v>
      </c>
      <c r="N2">
        <v>0.49221563843383292</v>
      </c>
      <c r="O2">
        <v>1</v>
      </c>
      <c r="P2">
        <v>0</v>
      </c>
      <c r="Q2">
        <f>$AA$2+SUMPRODUCT(D2:I2,$AB$2:$AG$2)</f>
        <v>5601.5266072222603</v>
      </c>
      <c r="R2">
        <f>Q2-B2</f>
        <v>387.52660722226028</v>
      </c>
      <c r="S2">
        <f>ABS(R2)</f>
        <v>387.52660722226028</v>
      </c>
      <c r="T2" s="8">
        <f>S2/B2</f>
        <v>7.4324243809409343E-2</v>
      </c>
      <c r="U2">
        <v>1141</v>
      </c>
      <c r="V2">
        <f>IF(R2&lt;0,R2*-72,R2*18)</f>
        <v>6975.4789300006851</v>
      </c>
      <c r="W2">
        <f>U2*18</f>
        <v>20538</v>
      </c>
      <c r="X2">
        <f>IF(R2&lt;0,R2*2,R2)</f>
        <v>387.52660722226028</v>
      </c>
      <c r="Y2">
        <f>X2^2</f>
        <v>150176.87130519599</v>
      </c>
      <c r="AA2" s="2">
        <v>774.38444021172245</v>
      </c>
      <c r="AB2" s="2">
        <v>0.29905155839642977</v>
      </c>
      <c r="AC2" s="2">
        <v>0.2653620826990703</v>
      </c>
      <c r="AD2" s="2">
        <v>-503.17760302341242</v>
      </c>
      <c r="AE2" s="2">
        <v>0.38765282272376567</v>
      </c>
      <c r="AF2" s="2">
        <v>327.50601627606812</v>
      </c>
      <c r="AG2" s="3">
        <v>-899.57690384186583</v>
      </c>
    </row>
    <row r="3" spans="1:33" x14ac:dyDescent="0.35">
      <c r="A3" s="1">
        <v>40917</v>
      </c>
      <c r="B3">
        <v>4097</v>
      </c>
      <c r="C3" s="23">
        <v>15.4</v>
      </c>
      <c r="D3">
        <v>4624.8</v>
      </c>
      <c r="E3">
        <v>4285</v>
      </c>
      <c r="F3">
        <v>0</v>
      </c>
      <c r="G3">
        <v>5214</v>
      </c>
      <c r="H3">
        <v>0</v>
      </c>
      <c r="I3">
        <v>1</v>
      </c>
      <c r="J3">
        <f>IF(AND(M3=0,F3=0,H3=0,I3=0,P3=0,K3=0),1,0)</f>
        <v>0</v>
      </c>
      <c r="K3">
        <v>0</v>
      </c>
      <c r="L3">
        <v>4905</v>
      </c>
      <c r="M3">
        <v>0</v>
      </c>
      <c r="N3">
        <v>0.37022191239688623</v>
      </c>
      <c r="O3">
        <v>0</v>
      </c>
      <c r="P3">
        <v>0</v>
      </c>
      <c r="Q3">
        <f t="shared" ref="Q3:Q66" si="0">$AA$2+SUMPRODUCT(D3:I3,$AB$2:$AG$2)</f>
        <v>4416.1595256888959</v>
      </c>
      <c r="R3">
        <f>Q3-B3</f>
        <v>319.15952568889588</v>
      </c>
      <c r="S3">
        <f t="shared" ref="S3:S66" si="1">ABS(R3)</f>
        <v>319.15952568889588</v>
      </c>
      <c r="T3" s="8">
        <f>S3/B3</f>
        <v>7.7900787329483981E-2</v>
      </c>
      <c r="U3">
        <v>1054</v>
      </c>
      <c r="V3">
        <f t="shared" ref="V3:V66" si="2">IF(R3&lt;0,R3*-72,R3*18)</f>
        <v>5744.8714624001259</v>
      </c>
      <c r="W3">
        <f t="shared" ref="W3:W66" si="3">U3*18</f>
        <v>18972</v>
      </c>
      <c r="X3">
        <f t="shared" ref="X3:X66" si="4">IF(R3&lt;0,R3*2,R3)</f>
        <v>319.15952568889588</v>
      </c>
      <c r="Y3">
        <f t="shared" ref="Y3:Y66" si="5">X3^2</f>
        <v>101862.80283796099</v>
      </c>
    </row>
    <row r="4" spans="1:33" x14ac:dyDescent="0.35">
      <c r="A4" s="1">
        <v>40918</v>
      </c>
      <c r="B4">
        <v>3757</v>
      </c>
      <c r="C4" s="23">
        <v>17.7</v>
      </c>
      <c r="D4">
        <v>4645</v>
      </c>
      <c r="E4">
        <v>3950</v>
      </c>
      <c r="F4">
        <v>0</v>
      </c>
      <c r="G4">
        <v>4097</v>
      </c>
      <c r="H4">
        <v>0</v>
      </c>
      <c r="I4">
        <v>0</v>
      </c>
      <c r="J4">
        <f>IF(AND(M4=0,F4=0,H4=0,I4=0,P4=0,K4=0),1,0)</f>
        <v>0</v>
      </c>
      <c r="K4">
        <v>0</v>
      </c>
      <c r="L4">
        <v>4864</v>
      </c>
      <c r="M4">
        <v>1</v>
      </c>
      <c r="N4">
        <v>0.46049726966422677</v>
      </c>
      <c r="O4">
        <v>0</v>
      </c>
      <c r="P4">
        <v>0</v>
      </c>
      <c r="Q4">
        <f t="shared" si="0"/>
        <v>4799.8727703237346</v>
      </c>
      <c r="R4">
        <f>Q4-B4</f>
        <v>1042.8727703237346</v>
      </c>
      <c r="S4">
        <f t="shared" si="1"/>
        <v>1042.8727703237346</v>
      </c>
      <c r="T4" s="8">
        <f>S4/B4</f>
        <v>0.27758125374600334</v>
      </c>
      <c r="U4">
        <v>1583</v>
      </c>
      <c r="V4">
        <f t="shared" si="2"/>
        <v>18771.709865827223</v>
      </c>
      <c r="W4">
        <f t="shared" si="3"/>
        <v>28494</v>
      </c>
      <c r="X4">
        <f t="shared" si="4"/>
        <v>1042.8727703237346</v>
      </c>
      <c r="Y4">
        <f t="shared" si="5"/>
        <v>1087583.615082701</v>
      </c>
      <c r="AB4" s="21" t="s">
        <v>103</v>
      </c>
      <c r="AC4" s="20">
        <f>SUM(Y2:Y360)</f>
        <v>396541356.09385395</v>
      </c>
    </row>
    <row r="5" spans="1:33" x14ac:dyDescent="0.35">
      <c r="A5" s="1">
        <v>40919</v>
      </c>
      <c r="B5">
        <v>4307</v>
      </c>
      <c r="C5" s="23">
        <v>17.899999999999999</v>
      </c>
      <c r="D5">
        <v>4513.8</v>
      </c>
      <c r="E5">
        <v>3996</v>
      </c>
      <c r="F5">
        <v>1</v>
      </c>
      <c r="G5">
        <v>3757</v>
      </c>
      <c r="H5">
        <v>0</v>
      </c>
      <c r="I5">
        <v>0</v>
      </c>
      <c r="J5">
        <f>IF(AND(M5=0,F5=0,H5=0,I5=0,P5=0,K5=0),1,0)</f>
        <v>0</v>
      </c>
      <c r="K5">
        <v>0</v>
      </c>
      <c r="L5">
        <v>4356</v>
      </c>
      <c r="M5">
        <v>0</v>
      </c>
      <c r="N5">
        <v>0.5639014755431625</v>
      </c>
      <c r="O5">
        <v>0</v>
      </c>
      <c r="P5">
        <v>0</v>
      </c>
      <c r="Q5">
        <f t="shared" si="0"/>
        <v>4137.8642989167874</v>
      </c>
      <c r="R5">
        <f>Q5-B5</f>
        <v>-169.13570108321255</v>
      </c>
      <c r="S5">
        <f t="shared" si="1"/>
        <v>169.13570108321255</v>
      </c>
      <c r="T5" s="8">
        <f>S5/B5</f>
        <v>3.9269956137267831E-2</v>
      </c>
      <c r="U5">
        <v>1321</v>
      </c>
      <c r="V5">
        <f t="shared" si="2"/>
        <v>12177.770477991304</v>
      </c>
      <c r="W5">
        <f t="shared" si="3"/>
        <v>23778</v>
      </c>
      <c r="X5">
        <f t="shared" si="4"/>
        <v>-338.2714021664251</v>
      </c>
      <c r="Y5">
        <f t="shared" si="5"/>
        <v>114427.54152363932</v>
      </c>
    </row>
    <row r="6" spans="1:33" x14ac:dyDescent="0.35">
      <c r="A6" s="1">
        <v>40920</v>
      </c>
      <c r="B6">
        <v>4380</v>
      </c>
      <c r="C6" s="23">
        <v>18.3</v>
      </c>
      <c r="D6">
        <v>4531.2</v>
      </c>
      <c r="E6">
        <v>4413</v>
      </c>
      <c r="F6">
        <v>0</v>
      </c>
      <c r="G6">
        <v>4307</v>
      </c>
      <c r="H6">
        <v>0</v>
      </c>
      <c r="I6">
        <v>0</v>
      </c>
      <c r="J6">
        <f>IF(AND(M6=0,F6=0,H6=0,I6=0,P6=0,K6=0),1,0)</f>
        <v>0</v>
      </c>
      <c r="K6">
        <v>0</v>
      </c>
      <c r="L6">
        <v>4053.6666666666665</v>
      </c>
      <c r="M6">
        <v>0</v>
      </c>
      <c r="N6">
        <v>0.50848146857209253</v>
      </c>
      <c r="O6">
        <v>0</v>
      </c>
      <c r="P6">
        <v>1</v>
      </c>
      <c r="Q6">
        <f t="shared" si="0"/>
        <v>4970.1104400398817</v>
      </c>
      <c r="R6">
        <f>Q6-B6</f>
        <v>590.11044003988172</v>
      </c>
      <c r="S6">
        <f t="shared" si="1"/>
        <v>590.11044003988172</v>
      </c>
      <c r="T6" s="8">
        <f>S6/B6</f>
        <v>0.13472841096800953</v>
      </c>
      <c r="U6">
        <v>1155</v>
      </c>
      <c r="V6">
        <f t="shared" si="2"/>
        <v>10621.987920717871</v>
      </c>
      <c r="W6">
        <f t="shared" si="3"/>
        <v>20790</v>
      </c>
      <c r="X6">
        <f t="shared" si="4"/>
        <v>590.11044003988172</v>
      </c>
      <c r="Y6">
        <f t="shared" si="5"/>
        <v>348230.33144406282</v>
      </c>
    </row>
    <row r="7" spans="1:33" x14ac:dyDescent="0.35">
      <c r="A7" s="1">
        <v>40921</v>
      </c>
      <c r="B7">
        <v>4075</v>
      </c>
      <c r="C7" s="23">
        <v>19.3</v>
      </c>
      <c r="D7">
        <v>4351</v>
      </c>
      <c r="E7">
        <v>4220</v>
      </c>
      <c r="F7">
        <v>0</v>
      </c>
      <c r="G7">
        <v>4380</v>
      </c>
      <c r="H7">
        <v>0</v>
      </c>
      <c r="I7">
        <v>0</v>
      </c>
      <c r="J7">
        <f>IF(AND(M7=0,F7=0,H7=0,I7=0,P7=0,K7=0),1,0)</f>
        <v>0</v>
      </c>
      <c r="K7">
        <v>1</v>
      </c>
      <c r="L7">
        <v>4148</v>
      </c>
      <c r="M7">
        <v>0</v>
      </c>
      <c r="N7">
        <v>0.46456372719879169</v>
      </c>
      <c r="O7">
        <v>0</v>
      </c>
      <c r="P7">
        <v>0</v>
      </c>
      <c r="Q7">
        <f t="shared" si="0"/>
        <v>4893.305123314758</v>
      </c>
      <c r="R7">
        <f>Q7-B7</f>
        <v>818.30512331475802</v>
      </c>
      <c r="S7">
        <f t="shared" si="1"/>
        <v>818.30512331475802</v>
      </c>
      <c r="T7" s="8">
        <f>S7/B7</f>
        <v>0.20081107320607558</v>
      </c>
      <c r="U7">
        <v>1876</v>
      </c>
      <c r="V7">
        <f t="shared" si="2"/>
        <v>14729.492219665644</v>
      </c>
      <c r="W7">
        <f t="shared" si="3"/>
        <v>33768</v>
      </c>
      <c r="X7">
        <f t="shared" si="4"/>
        <v>818.30512331475802</v>
      </c>
      <c r="Y7">
        <f t="shared" si="5"/>
        <v>669623.27484318137</v>
      </c>
      <c r="AA7" t="s">
        <v>22</v>
      </c>
    </row>
    <row r="8" spans="1:33" ht="15" thickBot="1" x14ac:dyDescent="0.4">
      <c r="A8" s="1">
        <v>40922</v>
      </c>
      <c r="B8">
        <v>4984</v>
      </c>
      <c r="C8" s="23">
        <v>21.4</v>
      </c>
      <c r="D8">
        <v>4123.2</v>
      </c>
      <c r="E8">
        <v>5281</v>
      </c>
      <c r="F8">
        <v>0</v>
      </c>
      <c r="G8">
        <v>4075</v>
      </c>
      <c r="H8">
        <v>1</v>
      </c>
      <c r="I8">
        <v>0</v>
      </c>
      <c r="J8">
        <f>IF(AND(M8=0,F8=0,H8=0,I8=0,P8=0,K8=0),1,0)</f>
        <v>0</v>
      </c>
      <c r="K8">
        <v>0</v>
      </c>
      <c r="L8">
        <v>4254</v>
      </c>
      <c r="M8">
        <v>0</v>
      </c>
      <c r="N8">
        <v>0.60561171139769954</v>
      </c>
      <c r="O8">
        <v>1</v>
      </c>
      <c r="P8">
        <v>0</v>
      </c>
      <c r="Q8">
        <f t="shared" si="0"/>
        <v>5316.0022534010859</v>
      </c>
      <c r="R8">
        <f>Q8-B8</f>
        <v>332.00225340108591</v>
      </c>
      <c r="S8">
        <f t="shared" si="1"/>
        <v>332.00225340108591</v>
      </c>
      <c r="T8" s="8">
        <f>S8/B8</f>
        <v>6.6613614245803754E-2</v>
      </c>
      <c r="U8">
        <v>1360</v>
      </c>
      <c r="V8">
        <f t="shared" si="2"/>
        <v>5976.0405612195464</v>
      </c>
      <c r="W8">
        <f t="shared" si="3"/>
        <v>24480</v>
      </c>
      <c r="X8">
        <f t="shared" si="4"/>
        <v>332.00225340108591</v>
      </c>
      <c r="Y8">
        <f t="shared" si="5"/>
        <v>110225.49626339886</v>
      </c>
    </row>
    <row r="9" spans="1:33" x14ac:dyDescent="0.35">
      <c r="A9" s="1">
        <v>40923</v>
      </c>
      <c r="B9">
        <v>4625</v>
      </c>
      <c r="C9" s="23">
        <v>23.6</v>
      </c>
      <c r="D9">
        <v>4300.6000000000004</v>
      </c>
      <c r="E9">
        <v>5214</v>
      </c>
      <c r="F9">
        <v>0</v>
      </c>
      <c r="G9">
        <v>4984</v>
      </c>
      <c r="H9">
        <v>0</v>
      </c>
      <c r="I9">
        <v>0</v>
      </c>
      <c r="J9">
        <f>IF(AND(M9=0,F9=0,H9=0,I9=0,P9=0,K9=0),1,0)</f>
        <v>1</v>
      </c>
      <c r="K9">
        <v>0</v>
      </c>
      <c r="L9">
        <v>4479.666666666667</v>
      </c>
      <c r="M9">
        <v>0</v>
      </c>
      <c r="N9">
        <v>0.45828976414546302</v>
      </c>
      <c r="O9">
        <v>1</v>
      </c>
      <c r="P9">
        <v>0</v>
      </c>
      <c r="Q9">
        <f t="shared" si="0"/>
        <v>5376.1451398996087</v>
      </c>
      <c r="R9">
        <f>Q9-B9</f>
        <v>751.14513989960869</v>
      </c>
      <c r="S9">
        <f t="shared" si="1"/>
        <v>751.14513989960869</v>
      </c>
      <c r="T9" s="8">
        <f>S9/B9</f>
        <v>0.16240975997829377</v>
      </c>
      <c r="U9">
        <v>1708</v>
      </c>
      <c r="V9">
        <f t="shared" si="2"/>
        <v>13520.612518192956</v>
      </c>
      <c r="W9">
        <f t="shared" si="3"/>
        <v>30744</v>
      </c>
      <c r="X9">
        <f t="shared" si="4"/>
        <v>751.14513989960869</v>
      </c>
      <c r="Y9">
        <f t="shared" si="5"/>
        <v>564219.02119480271</v>
      </c>
      <c r="AA9" s="5" t="s">
        <v>23</v>
      </c>
      <c r="AB9" s="5"/>
    </row>
    <row r="10" spans="1:33" x14ac:dyDescent="0.35">
      <c r="A10" s="1">
        <v>40924</v>
      </c>
      <c r="B10">
        <v>3706</v>
      </c>
      <c r="C10" s="23">
        <v>19.2</v>
      </c>
      <c r="D10">
        <v>4474.2</v>
      </c>
      <c r="E10">
        <v>4097</v>
      </c>
      <c r="F10">
        <v>0</v>
      </c>
      <c r="G10">
        <v>4625</v>
      </c>
      <c r="H10">
        <v>0</v>
      </c>
      <c r="I10">
        <v>1</v>
      </c>
      <c r="J10">
        <f>IF(AND(M10=0,F10=0,H10=0,I10=0,P10=0,K10=0),1,0)</f>
        <v>0</v>
      </c>
      <c r="K10">
        <v>0</v>
      </c>
      <c r="L10">
        <v>4561.333333333333</v>
      </c>
      <c r="M10">
        <v>0</v>
      </c>
      <c r="N10">
        <v>0.39322644359242476</v>
      </c>
      <c r="O10">
        <v>0</v>
      </c>
      <c r="P10">
        <v>0</v>
      </c>
      <c r="Q10">
        <f t="shared" si="0"/>
        <v>4092.9067768626696</v>
      </c>
      <c r="R10">
        <f>Q10-B10</f>
        <v>386.90677686266963</v>
      </c>
      <c r="S10">
        <f t="shared" si="1"/>
        <v>386.90677686266963</v>
      </c>
      <c r="T10" s="8">
        <f>S10/B10</f>
        <v>0.10440010168987308</v>
      </c>
      <c r="U10">
        <v>1589</v>
      </c>
      <c r="V10">
        <f t="shared" si="2"/>
        <v>6964.3219835280534</v>
      </c>
      <c r="W10">
        <f t="shared" si="3"/>
        <v>28602</v>
      </c>
      <c r="X10">
        <f t="shared" si="4"/>
        <v>386.90677686266963</v>
      </c>
      <c r="Y10">
        <f t="shared" si="5"/>
        <v>149696.85398225964</v>
      </c>
      <c r="AA10" s="2" t="s">
        <v>24</v>
      </c>
      <c r="AB10" s="2">
        <v>0.78768644952253408</v>
      </c>
    </row>
    <row r="11" spans="1:33" x14ac:dyDescent="0.35">
      <c r="A11" s="1">
        <v>40925</v>
      </c>
      <c r="B11">
        <v>3782</v>
      </c>
      <c r="C11" s="23">
        <v>16</v>
      </c>
      <c r="D11">
        <v>4354</v>
      </c>
      <c r="E11">
        <v>3757</v>
      </c>
      <c r="F11">
        <v>0</v>
      </c>
      <c r="G11">
        <v>3706</v>
      </c>
      <c r="H11">
        <v>0</v>
      </c>
      <c r="I11">
        <v>0</v>
      </c>
      <c r="J11">
        <f>IF(AND(M11=0,F11=0,H11=0,I11=0,P11=0,K11=0),1,0)</f>
        <v>0</v>
      </c>
      <c r="K11">
        <v>0</v>
      </c>
      <c r="L11">
        <v>4438.333333333333</v>
      </c>
      <c r="M11">
        <v>1</v>
      </c>
      <c r="N11">
        <v>0.50883002207505523</v>
      </c>
      <c r="O11">
        <v>0</v>
      </c>
      <c r="P11">
        <v>0</v>
      </c>
      <c r="Q11">
        <f t="shared" si="0"/>
        <v>4510.0616311844606</v>
      </c>
      <c r="R11">
        <f>Q11-B11</f>
        <v>728.06163118446057</v>
      </c>
      <c r="S11">
        <f t="shared" si="1"/>
        <v>728.06163118446057</v>
      </c>
      <c r="T11" s="8">
        <f>S11/B11</f>
        <v>0.19250704156120058</v>
      </c>
      <c r="U11">
        <v>1485</v>
      </c>
      <c r="V11">
        <f t="shared" si="2"/>
        <v>13105.10936132029</v>
      </c>
      <c r="W11">
        <f t="shared" si="3"/>
        <v>26730</v>
      </c>
      <c r="X11">
        <f t="shared" si="4"/>
        <v>728.06163118446057</v>
      </c>
      <c r="Y11">
        <f t="shared" si="5"/>
        <v>530073.73880297749</v>
      </c>
      <c r="AA11" s="2" t="s">
        <v>25</v>
      </c>
      <c r="AB11" s="2">
        <v>0.62044994276141563</v>
      </c>
    </row>
    <row r="12" spans="1:33" x14ac:dyDescent="0.35">
      <c r="A12" s="1">
        <v>40926</v>
      </c>
      <c r="B12">
        <v>4263</v>
      </c>
      <c r="C12" s="23">
        <v>15.7</v>
      </c>
      <c r="D12">
        <v>4234.3999999999996</v>
      </c>
      <c r="E12">
        <v>4307</v>
      </c>
      <c r="F12">
        <v>1</v>
      </c>
      <c r="G12">
        <v>3782</v>
      </c>
      <c r="H12">
        <v>0</v>
      </c>
      <c r="I12">
        <v>0</v>
      </c>
      <c r="J12">
        <f>IF(AND(M12=0,F12=0,H12=0,I12=0,P12=0,K12=0),1,0)</f>
        <v>0</v>
      </c>
      <c r="K12">
        <v>0</v>
      </c>
      <c r="L12">
        <v>4037.6666666666665</v>
      </c>
      <c r="M12">
        <v>0</v>
      </c>
      <c r="N12">
        <v>0.55588474497502038</v>
      </c>
      <c r="O12">
        <v>0</v>
      </c>
      <c r="P12">
        <v>0</v>
      </c>
      <c r="Q12">
        <f t="shared" si="0"/>
        <v>4146.5282217883305</v>
      </c>
      <c r="R12">
        <f>Q12-B12</f>
        <v>-116.47177821166952</v>
      </c>
      <c r="S12">
        <f t="shared" si="1"/>
        <v>116.47177821166952</v>
      </c>
      <c r="T12" s="8">
        <f>S12/B12</f>
        <v>2.7321552477520411E-2</v>
      </c>
      <c r="U12">
        <v>1395</v>
      </c>
      <c r="V12">
        <f t="shared" si="2"/>
        <v>8385.9680312402052</v>
      </c>
      <c r="W12">
        <f t="shared" si="3"/>
        <v>25110</v>
      </c>
      <c r="X12">
        <f t="shared" si="4"/>
        <v>-232.94355642333903</v>
      </c>
      <c r="Y12">
        <f t="shared" si="5"/>
        <v>54262.700479153333</v>
      </c>
      <c r="AA12" s="2" t="s">
        <v>26</v>
      </c>
      <c r="AB12" s="2">
        <v>0.61177451288167661</v>
      </c>
    </row>
    <row r="13" spans="1:33" x14ac:dyDescent="0.35">
      <c r="A13" s="1">
        <v>40927</v>
      </c>
      <c r="B13">
        <v>3901</v>
      </c>
      <c r="C13" s="23">
        <v>16.7</v>
      </c>
      <c r="D13">
        <v>4272</v>
      </c>
      <c r="E13">
        <v>4380</v>
      </c>
      <c r="F13">
        <v>0</v>
      </c>
      <c r="G13">
        <v>4263</v>
      </c>
      <c r="H13">
        <v>0</v>
      </c>
      <c r="I13">
        <v>0</v>
      </c>
      <c r="J13">
        <f>IF(AND(M13=0,F13=0,H13=0,I13=0,P13=0,K13=0),1,0)</f>
        <v>0</v>
      </c>
      <c r="K13">
        <v>0</v>
      </c>
      <c r="L13">
        <v>3917</v>
      </c>
      <c r="M13">
        <v>0</v>
      </c>
      <c r="N13">
        <v>0.45794121064250032</v>
      </c>
      <c r="O13">
        <v>0</v>
      </c>
      <c r="P13">
        <v>1</v>
      </c>
      <c r="Q13">
        <f t="shared" si="0"/>
        <v>4866.7826031746117</v>
      </c>
      <c r="R13">
        <f>Q13-B13</f>
        <v>965.78260317461172</v>
      </c>
      <c r="S13">
        <f t="shared" si="1"/>
        <v>965.78260317461172</v>
      </c>
      <c r="T13" s="8">
        <f>S13/B13</f>
        <v>0.24757308463845468</v>
      </c>
      <c r="U13">
        <v>1336</v>
      </c>
      <c r="V13">
        <f t="shared" si="2"/>
        <v>17384.086857143011</v>
      </c>
      <c r="W13">
        <f t="shared" si="3"/>
        <v>24048</v>
      </c>
      <c r="X13">
        <f t="shared" si="4"/>
        <v>965.78260317461172</v>
      </c>
      <c r="Y13">
        <f t="shared" si="5"/>
        <v>932736.03659472952</v>
      </c>
      <c r="AA13" s="2" t="s">
        <v>6</v>
      </c>
      <c r="AB13" s="2">
        <v>737.12268565429031</v>
      </c>
    </row>
    <row r="14" spans="1:33" ht="15" thickBot="1" x14ac:dyDescent="0.4">
      <c r="A14" s="1">
        <v>40928</v>
      </c>
      <c r="B14">
        <v>4376</v>
      </c>
      <c r="C14" s="23">
        <v>16.600000000000001</v>
      </c>
      <c r="D14">
        <v>4055.4</v>
      </c>
      <c r="E14">
        <v>4075</v>
      </c>
      <c r="F14">
        <v>0</v>
      </c>
      <c r="G14">
        <v>3901</v>
      </c>
      <c r="H14">
        <v>0</v>
      </c>
      <c r="I14">
        <v>0</v>
      </c>
      <c r="J14">
        <f>IF(AND(M14=0,F14=0,H14=0,I14=0,P14=0,K14=0),1,0)</f>
        <v>0</v>
      </c>
      <c r="K14">
        <v>1</v>
      </c>
      <c r="L14">
        <v>3982</v>
      </c>
      <c r="M14">
        <v>0</v>
      </c>
      <c r="N14">
        <v>0.55518763796909487</v>
      </c>
      <c r="O14">
        <v>0</v>
      </c>
      <c r="P14">
        <v>0</v>
      </c>
      <c r="Q14">
        <f t="shared" si="0"/>
        <v>4580.7422785767249</v>
      </c>
      <c r="R14">
        <f>Q14-B14</f>
        <v>204.74227857672486</v>
      </c>
      <c r="S14">
        <f t="shared" si="1"/>
        <v>204.74227857672486</v>
      </c>
      <c r="T14" s="8">
        <f>S14/B14</f>
        <v>4.6787540808209523E-2</v>
      </c>
      <c r="U14">
        <v>1306</v>
      </c>
      <c r="V14">
        <f t="shared" si="2"/>
        <v>3685.3610143810474</v>
      </c>
      <c r="W14">
        <f t="shared" si="3"/>
        <v>23508</v>
      </c>
      <c r="X14">
        <f t="shared" si="4"/>
        <v>204.74227857672486</v>
      </c>
      <c r="Y14">
        <f t="shared" si="5"/>
        <v>41919.400636789207</v>
      </c>
      <c r="AA14" s="3" t="s">
        <v>27</v>
      </c>
      <c r="AB14" s="3">
        <v>359</v>
      </c>
    </row>
    <row r="15" spans="1:33" x14ac:dyDescent="0.35">
      <c r="A15" s="1">
        <v>40929</v>
      </c>
      <c r="B15">
        <v>5661</v>
      </c>
      <c r="C15" s="23">
        <v>18.399999999999999</v>
      </c>
      <c r="D15">
        <v>4005.6</v>
      </c>
      <c r="E15">
        <v>4984</v>
      </c>
      <c r="F15">
        <v>0</v>
      </c>
      <c r="G15">
        <v>4376</v>
      </c>
      <c r="H15">
        <v>1</v>
      </c>
      <c r="I15">
        <v>0</v>
      </c>
      <c r="J15">
        <f>IF(AND(M15=0,F15=0,H15=0,I15=0,P15=0,K15=0),1,0)</f>
        <v>0</v>
      </c>
      <c r="K15">
        <v>0</v>
      </c>
      <c r="L15">
        <v>4180</v>
      </c>
      <c r="M15">
        <v>0</v>
      </c>
      <c r="N15">
        <v>0.64929708376902517</v>
      </c>
      <c r="O15">
        <v>1</v>
      </c>
      <c r="P15">
        <v>0</v>
      </c>
      <c r="Q15">
        <f t="shared" si="0"/>
        <v>5318.7047512118952</v>
      </c>
      <c r="R15">
        <f>Q15-B15</f>
        <v>-342.2952487881048</v>
      </c>
      <c r="S15">
        <f t="shared" si="1"/>
        <v>342.2952487881048</v>
      </c>
      <c r="T15" s="8">
        <f>S15/B15</f>
        <v>6.0465509413196394E-2</v>
      </c>
      <c r="U15">
        <v>633</v>
      </c>
      <c r="V15">
        <f t="shared" si="2"/>
        <v>24645.257912743546</v>
      </c>
      <c r="W15">
        <f t="shared" si="3"/>
        <v>11394</v>
      </c>
      <c r="X15">
        <f t="shared" si="4"/>
        <v>-684.5904975762096</v>
      </c>
      <c r="Y15">
        <f t="shared" si="5"/>
        <v>468664.14937164227</v>
      </c>
    </row>
    <row r="16" spans="1:33" ht="15" thickBot="1" x14ac:dyDescent="0.4">
      <c r="A16" s="1">
        <v>40930</v>
      </c>
      <c r="B16">
        <v>5299</v>
      </c>
      <c r="C16" s="23">
        <v>17.100000000000001</v>
      </c>
      <c r="D16">
        <v>4396.6000000000004</v>
      </c>
      <c r="E16">
        <v>4625</v>
      </c>
      <c r="F16">
        <v>0</v>
      </c>
      <c r="G16">
        <v>5661</v>
      </c>
      <c r="H16">
        <v>0</v>
      </c>
      <c r="I16">
        <v>0</v>
      </c>
      <c r="J16">
        <f>IF(AND(M16=0,F16=0,H16=0,I16=0,P16=0,K16=0),1,0)</f>
        <v>1</v>
      </c>
      <c r="K16">
        <v>0</v>
      </c>
      <c r="L16">
        <v>4646</v>
      </c>
      <c r="M16">
        <v>0</v>
      </c>
      <c r="N16">
        <v>0.45794121064250032</v>
      </c>
      <c r="O16">
        <v>1</v>
      </c>
      <c r="P16">
        <v>0</v>
      </c>
      <c r="Q16">
        <f t="shared" si="0"/>
        <v>5510.9967837799031</v>
      </c>
      <c r="R16">
        <f>Q16-B16</f>
        <v>211.99678377990313</v>
      </c>
      <c r="S16">
        <f t="shared" si="1"/>
        <v>211.99678377990313</v>
      </c>
      <c r="T16" s="8">
        <f>S16/B16</f>
        <v>4.0006941645575229E-2</v>
      </c>
      <c r="U16">
        <v>1060</v>
      </c>
      <c r="V16">
        <f t="shared" si="2"/>
        <v>3815.9421080382563</v>
      </c>
      <c r="W16">
        <f t="shared" si="3"/>
        <v>19080</v>
      </c>
      <c r="X16">
        <f t="shared" si="4"/>
        <v>211.99678377990313</v>
      </c>
      <c r="Y16">
        <f t="shared" si="5"/>
        <v>44942.636333022994</v>
      </c>
      <c r="AA16" t="s">
        <v>28</v>
      </c>
    </row>
    <row r="17" spans="1:35" x14ac:dyDescent="0.35">
      <c r="A17" s="1">
        <v>40931</v>
      </c>
      <c r="B17">
        <v>3587</v>
      </c>
      <c r="C17" s="23">
        <v>17.899999999999999</v>
      </c>
      <c r="D17">
        <v>4700</v>
      </c>
      <c r="E17">
        <v>3706</v>
      </c>
      <c r="F17">
        <v>0</v>
      </c>
      <c r="G17">
        <v>5299</v>
      </c>
      <c r="H17">
        <v>0</v>
      </c>
      <c r="I17">
        <v>1</v>
      </c>
      <c r="J17">
        <f>IF(AND(M17=0,F17=0,H17=0,I17=0,P17=0,K17=0),1,0)</f>
        <v>0</v>
      </c>
      <c r="K17">
        <v>0</v>
      </c>
      <c r="L17">
        <v>5112</v>
      </c>
      <c r="M17">
        <v>0</v>
      </c>
      <c r="N17">
        <v>0.30109213430928317</v>
      </c>
      <c r="O17">
        <v>0</v>
      </c>
      <c r="P17">
        <v>0</v>
      </c>
      <c r="Q17">
        <f t="shared" si="0"/>
        <v>4317.954046929066</v>
      </c>
      <c r="R17">
        <f>Q17-B17</f>
        <v>730.95404692906595</v>
      </c>
      <c r="S17">
        <f t="shared" si="1"/>
        <v>730.95404692906595</v>
      </c>
      <c r="T17" s="8">
        <f>S17/B17</f>
        <v>0.2037786581904282</v>
      </c>
      <c r="U17">
        <v>1593</v>
      </c>
      <c r="V17">
        <f t="shared" si="2"/>
        <v>13157.172844723187</v>
      </c>
      <c r="W17">
        <f t="shared" si="3"/>
        <v>28674</v>
      </c>
      <c r="X17">
        <f t="shared" si="4"/>
        <v>730.95404692906595</v>
      </c>
      <c r="Y17">
        <f t="shared" si="5"/>
        <v>534293.81872197916</v>
      </c>
      <c r="AA17" s="4"/>
      <c r="AB17" s="4" t="s">
        <v>33</v>
      </c>
      <c r="AC17" s="4" t="s">
        <v>34</v>
      </c>
      <c r="AD17" s="4" t="s">
        <v>35</v>
      </c>
      <c r="AE17" s="4" t="s">
        <v>36</v>
      </c>
      <c r="AF17" s="4" t="s">
        <v>37</v>
      </c>
    </row>
    <row r="18" spans="1:35" x14ac:dyDescent="0.35">
      <c r="A18" s="1">
        <v>40932</v>
      </c>
      <c r="B18">
        <v>3742</v>
      </c>
      <c r="C18" s="23">
        <v>17.8</v>
      </c>
      <c r="D18">
        <v>4564.8</v>
      </c>
      <c r="E18">
        <v>3782</v>
      </c>
      <c r="F18">
        <v>0</v>
      </c>
      <c r="G18">
        <v>3587</v>
      </c>
      <c r="H18">
        <v>0</v>
      </c>
      <c r="I18">
        <v>0</v>
      </c>
      <c r="J18">
        <f>IF(AND(M18=0,F18=0,H18=0,I18=0,P18=0,K18=0),1,0)</f>
        <v>0</v>
      </c>
      <c r="K18">
        <v>0</v>
      </c>
      <c r="L18">
        <v>4849</v>
      </c>
      <c r="M18">
        <v>1</v>
      </c>
      <c r="N18">
        <v>0.51800859765307306</v>
      </c>
      <c r="O18">
        <v>0</v>
      </c>
      <c r="P18">
        <v>0</v>
      </c>
      <c r="Q18">
        <f t="shared" si="0"/>
        <v>4533.6050658577769</v>
      </c>
      <c r="R18">
        <f>Q18-B18</f>
        <v>791.60506585777694</v>
      </c>
      <c r="S18">
        <f t="shared" si="1"/>
        <v>791.60506585777694</v>
      </c>
      <c r="T18" s="8">
        <f>S18/B18</f>
        <v>0.21154598232436583</v>
      </c>
      <c r="U18">
        <v>1361</v>
      </c>
      <c r="V18">
        <f t="shared" si="2"/>
        <v>14248.891185439985</v>
      </c>
      <c r="W18">
        <f t="shared" si="3"/>
        <v>24498</v>
      </c>
      <c r="X18">
        <f t="shared" si="4"/>
        <v>791.60506585777694</v>
      </c>
      <c r="Y18">
        <f t="shared" si="5"/>
        <v>626638.58029169531</v>
      </c>
      <c r="AA18" s="2" t="s">
        <v>29</v>
      </c>
      <c r="AB18" s="2">
        <v>8</v>
      </c>
      <c r="AC18" s="2">
        <v>310874633.5844475</v>
      </c>
      <c r="AD18" s="2">
        <v>38859329.198055938</v>
      </c>
      <c r="AE18" s="2">
        <v>71.518063238622659</v>
      </c>
      <c r="AF18" s="2">
        <v>5.2540814193330518E-69</v>
      </c>
    </row>
    <row r="19" spans="1:35" x14ac:dyDescent="0.35">
      <c r="A19" s="1">
        <v>40933</v>
      </c>
      <c r="B19">
        <v>3516</v>
      </c>
      <c r="C19" s="23">
        <v>17.2</v>
      </c>
      <c r="D19">
        <v>4533</v>
      </c>
      <c r="E19">
        <v>4263</v>
      </c>
      <c r="F19">
        <v>1</v>
      </c>
      <c r="G19">
        <v>3742</v>
      </c>
      <c r="H19">
        <v>0</v>
      </c>
      <c r="I19">
        <v>0</v>
      </c>
      <c r="J19">
        <f>IF(AND(M19=0,F19=0,H19=0,I19=0,P19=0,K19=0),1,0)</f>
        <v>0</v>
      </c>
      <c r="K19">
        <v>0</v>
      </c>
      <c r="L19">
        <v>4209.333333333333</v>
      </c>
      <c r="M19">
        <v>0</v>
      </c>
      <c r="N19">
        <v>0.47374230277680957</v>
      </c>
      <c r="O19">
        <v>0</v>
      </c>
      <c r="P19">
        <v>0</v>
      </c>
      <c r="Q19">
        <f t="shared" si="0"/>
        <v>4208.6429725777944</v>
      </c>
      <c r="R19">
        <f>Q19-B19</f>
        <v>692.64297257779435</v>
      </c>
      <c r="S19">
        <f t="shared" si="1"/>
        <v>692.64297257779435</v>
      </c>
      <c r="T19" s="8">
        <f>S19/B19</f>
        <v>0.19699743247377541</v>
      </c>
      <c r="U19">
        <v>1881</v>
      </c>
      <c r="V19">
        <f t="shared" si="2"/>
        <v>12467.573506400298</v>
      </c>
      <c r="W19">
        <f t="shared" si="3"/>
        <v>33858</v>
      </c>
      <c r="X19">
        <f t="shared" si="4"/>
        <v>692.64297257779435</v>
      </c>
      <c r="Y19">
        <f t="shared" si="5"/>
        <v>479754.28746140318</v>
      </c>
      <c r="AA19" s="2" t="s">
        <v>30</v>
      </c>
      <c r="AB19" s="2">
        <v>350</v>
      </c>
      <c r="AC19" s="2">
        <v>190172448.79716781</v>
      </c>
      <c r="AD19" s="2">
        <v>543349.85370619374</v>
      </c>
      <c r="AE19" s="2"/>
      <c r="AF19" s="2"/>
    </row>
    <row r="20" spans="1:35" ht="15" thickBot="1" x14ac:dyDescent="0.4">
      <c r="A20" s="1">
        <v>40934</v>
      </c>
      <c r="B20">
        <v>3657</v>
      </c>
      <c r="C20" s="23">
        <v>17.3</v>
      </c>
      <c r="D20">
        <v>4361</v>
      </c>
      <c r="E20">
        <v>3901</v>
      </c>
      <c r="F20">
        <v>0</v>
      </c>
      <c r="G20">
        <v>3516</v>
      </c>
      <c r="H20">
        <v>0</v>
      </c>
      <c r="I20">
        <v>0</v>
      </c>
      <c r="J20">
        <f>IF(AND(M20=0,F20=0,H20=0,I20=0,P20=0,K20=0),1,0)</f>
        <v>0</v>
      </c>
      <c r="K20">
        <v>0</v>
      </c>
      <c r="L20">
        <v>3615</v>
      </c>
      <c r="M20">
        <v>0</v>
      </c>
      <c r="N20">
        <v>0.51638201463924716</v>
      </c>
      <c r="O20">
        <v>0</v>
      </c>
      <c r="P20">
        <v>1</v>
      </c>
      <c r="Q20">
        <f t="shared" si="0"/>
        <v>4476.7130956843866</v>
      </c>
      <c r="R20">
        <f>Q20-B20</f>
        <v>819.71309568438664</v>
      </c>
      <c r="S20">
        <f t="shared" si="1"/>
        <v>819.71309568438664</v>
      </c>
      <c r="T20" s="8">
        <f>S20/B20</f>
        <v>0.22414905542367697</v>
      </c>
      <c r="U20">
        <v>1534</v>
      </c>
      <c r="V20">
        <f t="shared" si="2"/>
        <v>14754.83572231896</v>
      </c>
      <c r="W20">
        <f t="shared" si="3"/>
        <v>27612</v>
      </c>
      <c r="X20">
        <f t="shared" si="4"/>
        <v>819.71309568438664</v>
      </c>
      <c r="Y20">
        <f t="shared" si="5"/>
        <v>671929.55923648039</v>
      </c>
      <c r="AA20" s="3" t="s">
        <v>31</v>
      </c>
      <c r="AB20" s="3">
        <v>358</v>
      </c>
      <c r="AC20" s="3">
        <v>501047082.38161528</v>
      </c>
      <c r="AD20" s="3"/>
      <c r="AE20" s="3"/>
      <c r="AF20" s="3"/>
    </row>
    <row r="21" spans="1:35" ht="15" thickBot="1" x14ac:dyDescent="0.4">
      <c r="A21" s="1">
        <v>40935</v>
      </c>
      <c r="B21">
        <v>4107</v>
      </c>
      <c r="C21" s="23">
        <v>17.8</v>
      </c>
      <c r="D21">
        <v>3960.2</v>
      </c>
      <c r="E21">
        <v>4376</v>
      </c>
      <c r="F21">
        <v>0</v>
      </c>
      <c r="G21">
        <v>3657</v>
      </c>
      <c r="H21">
        <v>0</v>
      </c>
      <c r="I21">
        <v>0</v>
      </c>
      <c r="J21">
        <f>IF(AND(M21=0,F21=0,H21=0,I21=0,P21=0,K21=0),1,0)</f>
        <v>0</v>
      </c>
      <c r="K21">
        <v>1</v>
      </c>
      <c r="L21">
        <v>3638.3333333333335</v>
      </c>
      <c r="M21">
        <v>0</v>
      </c>
      <c r="N21">
        <v>0.55228302544440566</v>
      </c>
      <c r="O21">
        <v>0</v>
      </c>
      <c r="P21">
        <v>0</v>
      </c>
      <c r="Q21">
        <f t="shared" si="0"/>
        <v>4537.5592683652067</v>
      </c>
      <c r="R21">
        <f>Q21-B21</f>
        <v>430.55926836520666</v>
      </c>
      <c r="S21">
        <f t="shared" si="1"/>
        <v>430.55926836520666</v>
      </c>
      <c r="T21" s="8">
        <f>S21/B21</f>
        <v>0.10483546831390471</v>
      </c>
      <c r="U21">
        <v>1444</v>
      </c>
      <c r="V21">
        <f t="shared" si="2"/>
        <v>7750.0668305737199</v>
      </c>
      <c r="W21">
        <f t="shared" si="3"/>
        <v>25992</v>
      </c>
      <c r="X21">
        <f t="shared" si="4"/>
        <v>430.55926836520666</v>
      </c>
      <c r="Y21">
        <f t="shared" si="5"/>
        <v>185381.28357518205</v>
      </c>
    </row>
    <row r="22" spans="1:35" x14ac:dyDescent="0.35">
      <c r="A22" s="1">
        <v>40936</v>
      </c>
      <c r="B22">
        <v>5166</v>
      </c>
      <c r="C22" s="23">
        <v>17.8</v>
      </c>
      <c r="D22">
        <v>3721.8</v>
      </c>
      <c r="E22">
        <v>5661</v>
      </c>
      <c r="F22">
        <v>0</v>
      </c>
      <c r="G22">
        <v>4107</v>
      </c>
      <c r="H22">
        <v>1</v>
      </c>
      <c r="I22">
        <v>0</v>
      </c>
      <c r="J22">
        <f>IF(AND(M22=0,F22=0,H22=0,I22=0,P22=0,K22=0),1,0)</f>
        <v>0</v>
      </c>
      <c r="K22">
        <v>0</v>
      </c>
      <c r="L22">
        <v>3760</v>
      </c>
      <c r="M22">
        <v>0</v>
      </c>
      <c r="N22">
        <v>0.62303938654583479</v>
      </c>
      <c r="O22">
        <v>1</v>
      </c>
      <c r="P22">
        <v>0</v>
      </c>
      <c r="Q22">
        <f t="shared" si="0"/>
        <v>5309.2054396135663</v>
      </c>
      <c r="R22">
        <f>Q22-B22</f>
        <v>143.20543961356634</v>
      </c>
      <c r="S22">
        <f t="shared" si="1"/>
        <v>143.20543961356634</v>
      </c>
      <c r="T22" s="8">
        <f>S22/B22</f>
        <v>2.7720758732784814E-2</v>
      </c>
      <c r="U22">
        <v>1173</v>
      </c>
      <c r="V22">
        <f t="shared" si="2"/>
        <v>2577.6979130441941</v>
      </c>
      <c r="W22">
        <f t="shared" si="3"/>
        <v>21114</v>
      </c>
      <c r="X22">
        <f t="shared" si="4"/>
        <v>143.20543961356634</v>
      </c>
      <c r="Y22">
        <f t="shared" si="5"/>
        <v>20507.797934914797</v>
      </c>
      <c r="AA22" s="4"/>
      <c r="AB22" s="4" t="s">
        <v>38</v>
      </c>
      <c r="AC22" s="4" t="s">
        <v>6</v>
      </c>
      <c r="AD22" s="4" t="s">
        <v>39</v>
      </c>
      <c r="AE22" s="4" t="s">
        <v>40</v>
      </c>
      <c r="AF22" s="4" t="s">
        <v>41</v>
      </c>
      <c r="AG22" s="4" t="s">
        <v>42</v>
      </c>
      <c r="AH22" s="4" t="s">
        <v>43</v>
      </c>
      <c r="AI22" s="4" t="s">
        <v>44</v>
      </c>
    </row>
    <row r="23" spans="1:35" x14ac:dyDescent="0.35">
      <c r="A23" s="1">
        <v>40937</v>
      </c>
      <c r="B23">
        <v>5031</v>
      </c>
      <c r="C23" s="23">
        <v>18.600000000000001</v>
      </c>
      <c r="D23">
        <v>4037.6</v>
      </c>
      <c r="E23">
        <v>5299</v>
      </c>
      <c r="F23">
        <v>0</v>
      </c>
      <c r="G23">
        <v>5166</v>
      </c>
      <c r="H23">
        <v>0</v>
      </c>
      <c r="I23">
        <v>0</v>
      </c>
      <c r="J23">
        <f>IF(AND(M23=0,F23=0,H23=0,I23=0,P23=0,K23=0),1,0)</f>
        <v>1</v>
      </c>
      <c r="K23">
        <v>0</v>
      </c>
      <c r="L23">
        <v>4310</v>
      </c>
      <c r="M23">
        <v>0</v>
      </c>
      <c r="N23">
        <v>0.4843150923666783</v>
      </c>
      <c r="O23">
        <v>1</v>
      </c>
      <c r="P23">
        <v>0</v>
      </c>
      <c r="Q23">
        <f t="shared" si="0"/>
        <v>5390.6031708064947</v>
      </c>
      <c r="R23">
        <f>Q23-B23</f>
        <v>359.60317080649475</v>
      </c>
      <c r="S23">
        <f t="shared" si="1"/>
        <v>359.60317080649475</v>
      </c>
      <c r="T23" s="8">
        <f>S23/B23</f>
        <v>7.147747382359268E-2</v>
      </c>
      <c r="U23">
        <v>1311</v>
      </c>
      <c r="V23">
        <f t="shared" si="2"/>
        <v>6472.8570745169054</v>
      </c>
      <c r="W23">
        <f t="shared" si="3"/>
        <v>23598</v>
      </c>
      <c r="X23">
        <f t="shared" si="4"/>
        <v>359.60317080649475</v>
      </c>
      <c r="Y23">
        <f t="shared" si="5"/>
        <v>129314.44045408504</v>
      </c>
      <c r="AA23" s="2" t="s">
        <v>32</v>
      </c>
      <c r="AB23" s="2">
        <v>633.85786489432917</v>
      </c>
      <c r="AC23" s="2">
        <v>318.49645714398241</v>
      </c>
      <c r="AD23" s="2">
        <v>1.9901567212968452</v>
      </c>
      <c r="AE23" s="2">
        <v>4.7351242194853649E-2</v>
      </c>
      <c r="AF23" s="2">
        <v>7.4501794474831513</v>
      </c>
      <c r="AG23" s="2">
        <v>1260.2655503411752</v>
      </c>
      <c r="AH23" s="2">
        <v>7.4501794474831513</v>
      </c>
      <c r="AI23" s="2">
        <v>1260.2655503411752</v>
      </c>
    </row>
    <row r="24" spans="1:35" x14ac:dyDescent="0.35">
      <c r="A24" s="1">
        <v>40938</v>
      </c>
      <c r="B24">
        <v>3241</v>
      </c>
      <c r="C24" s="23">
        <v>27.5</v>
      </c>
      <c r="D24">
        <v>4295.3999999999996</v>
      </c>
      <c r="E24">
        <v>3587</v>
      </c>
      <c r="F24">
        <v>0</v>
      </c>
      <c r="G24">
        <v>5031</v>
      </c>
      <c r="H24">
        <v>0</v>
      </c>
      <c r="I24">
        <v>1</v>
      </c>
      <c r="J24">
        <f>IF(AND(M24=0,F24=0,H24=0,I24=0,P24=0,K24=0),1,0)</f>
        <v>0</v>
      </c>
      <c r="K24">
        <v>0</v>
      </c>
      <c r="L24">
        <v>4768</v>
      </c>
      <c r="M24">
        <v>0</v>
      </c>
      <c r="N24">
        <v>0.29202974323225284</v>
      </c>
      <c r="O24">
        <v>0</v>
      </c>
      <c r="P24">
        <v>0</v>
      </c>
      <c r="Q24">
        <f t="shared" si="0"/>
        <v>4061.4887420707114</v>
      </c>
      <c r="R24">
        <f>Q24-B24</f>
        <v>820.4887420707114</v>
      </c>
      <c r="S24">
        <f t="shared" si="1"/>
        <v>820.4887420707114</v>
      </c>
      <c r="T24" s="8">
        <f>S24/B24</f>
        <v>0.25315913053709083</v>
      </c>
      <c r="U24">
        <v>1942</v>
      </c>
      <c r="V24">
        <f t="shared" si="2"/>
        <v>14768.797357272804</v>
      </c>
      <c r="W24">
        <f t="shared" si="3"/>
        <v>34956</v>
      </c>
      <c r="X24">
        <f t="shared" si="4"/>
        <v>820.4887420707114</v>
      </c>
      <c r="Y24">
        <f t="shared" si="5"/>
        <v>673201.77586477832</v>
      </c>
      <c r="AA24" s="2" t="s">
        <v>153</v>
      </c>
      <c r="AB24" s="2">
        <v>-1.4479949708133</v>
      </c>
      <c r="AC24" s="2">
        <v>8.6991113548778785</v>
      </c>
      <c r="AD24" s="2">
        <v>-0.16645320559109311</v>
      </c>
      <c r="AE24" s="2">
        <v>0.86789642245208309</v>
      </c>
      <c r="AF24" s="2">
        <v>-18.557102739600875</v>
      </c>
      <c r="AG24" s="2">
        <v>15.661112797974274</v>
      </c>
      <c r="AH24" s="2">
        <v>-18.557102739600875</v>
      </c>
      <c r="AI24" s="2">
        <v>15.661112797974274</v>
      </c>
    </row>
    <row r="25" spans="1:35" x14ac:dyDescent="0.35">
      <c r="A25" s="1">
        <v>40939</v>
      </c>
      <c r="B25">
        <v>3794</v>
      </c>
      <c r="C25" s="23">
        <v>27</v>
      </c>
      <c r="D25">
        <v>4240.3999999999996</v>
      </c>
      <c r="E25">
        <v>3742</v>
      </c>
      <c r="F25">
        <v>0</v>
      </c>
      <c r="G25">
        <v>3241</v>
      </c>
      <c r="H25">
        <v>0</v>
      </c>
      <c r="I25">
        <v>0</v>
      </c>
      <c r="J25">
        <f>IF(AND(M25=0,F25=0,H25=0,I25=0,P25=0,K25=0),1,0)</f>
        <v>0</v>
      </c>
      <c r="K25">
        <v>0</v>
      </c>
      <c r="L25">
        <v>4479.333333333333</v>
      </c>
      <c r="M25">
        <v>1</v>
      </c>
      <c r="N25">
        <v>0.5642500290461252</v>
      </c>
      <c r="O25">
        <v>0</v>
      </c>
      <c r="P25">
        <v>0</v>
      </c>
      <c r="Q25">
        <f t="shared" si="0"/>
        <v>4291.8503803435888</v>
      </c>
      <c r="R25">
        <f>Q25-B25</f>
        <v>497.85038034358877</v>
      </c>
      <c r="S25">
        <f t="shared" si="1"/>
        <v>497.85038034358877</v>
      </c>
      <c r="T25" s="8">
        <f>S25/B25</f>
        <v>0.13122044816647041</v>
      </c>
      <c r="U25">
        <v>1287</v>
      </c>
      <c r="V25">
        <f t="shared" si="2"/>
        <v>8961.3068461845978</v>
      </c>
      <c r="W25">
        <f t="shared" si="3"/>
        <v>23166</v>
      </c>
      <c r="X25">
        <f t="shared" si="4"/>
        <v>497.85038034358877</v>
      </c>
      <c r="Y25">
        <f t="shared" si="5"/>
        <v>247855.001208256</v>
      </c>
      <c r="AA25" s="2" t="s">
        <v>154</v>
      </c>
      <c r="AB25" s="2">
        <v>0.34419013553796007</v>
      </c>
      <c r="AC25" s="2">
        <v>7.8161015506468715E-2</v>
      </c>
      <c r="AD25" s="2">
        <v>4.4036036802704341</v>
      </c>
      <c r="AE25" s="2">
        <v>1.4165167842326759E-5</v>
      </c>
      <c r="AF25" s="2">
        <v>0.19046578565155459</v>
      </c>
      <c r="AG25" s="2">
        <v>0.49791448542436556</v>
      </c>
      <c r="AH25" s="2">
        <v>0.19046578565155459</v>
      </c>
      <c r="AI25" s="2">
        <v>0.49791448542436556</v>
      </c>
    </row>
    <row r="26" spans="1:35" x14ac:dyDescent="0.35">
      <c r="A26" s="1">
        <v>40940</v>
      </c>
      <c r="B26">
        <v>3987</v>
      </c>
      <c r="C26" s="23">
        <v>18.2</v>
      </c>
      <c r="D26">
        <v>4267.8</v>
      </c>
      <c r="E26">
        <v>3516</v>
      </c>
      <c r="F26">
        <v>1</v>
      </c>
      <c r="G26">
        <v>3794</v>
      </c>
      <c r="H26">
        <v>0</v>
      </c>
      <c r="I26">
        <v>0</v>
      </c>
      <c r="J26">
        <f>IF(AND(M26=0,F26=0,H26=0,I26=0,P26=0,K26=0),1,0)</f>
        <v>0</v>
      </c>
      <c r="K26">
        <v>0</v>
      </c>
      <c r="L26">
        <v>4022</v>
      </c>
      <c r="M26">
        <v>0</v>
      </c>
      <c r="N26">
        <v>0.52242360869060067</v>
      </c>
      <c r="O26">
        <v>0</v>
      </c>
      <c r="P26">
        <v>0</v>
      </c>
      <c r="Q26">
        <f t="shared" si="0"/>
        <v>3951.2669702964913</v>
      </c>
      <c r="R26">
        <f>Q26-B26</f>
        <v>-35.733029703508691</v>
      </c>
      <c r="S26">
        <f t="shared" si="1"/>
        <v>35.733029703508691</v>
      </c>
      <c r="T26" s="8">
        <f>S26/B26</f>
        <v>8.9623851777047136E-3</v>
      </c>
      <c r="U26">
        <v>949</v>
      </c>
      <c r="V26">
        <f t="shared" si="2"/>
        <v>2572.7781386526258</v>
      </c>
      <c r="W26">
        <f t="shared" si="3"/>
        <v>17082</v>
      </c>
      <c r="X26">
        <f t="shared" si="4"/>
        <v>-71.466059407017383</v>
      </c>
      <c r="Y26">
        <f t="shared" si="5"/>
        <v>5107.3976471673377</v>
      </c>
      <c r="AA26" s="2" t="s">
        <v>21</v>
      </c>
      <c r="AB26" s="2">
        <v>0.23245434993761696</v>
      </c>
      <c r="AC26" s="2">
        <v>4.8313243975384543E-2</v>
      </c>
      <c r="AD26" s="2">
        <v>4.8114001629874359</v>
      </c>
      <c r="AE26" s="2">
        <v>2.2318712031510023E-6</v>
      </c>
      <c r="AF26" s="2">
        <v>0.13743355251201772</v>
      </c>
      <c r="AG26" s="2">
        <v>0.3274751473632162</v>
      </c>
      <c r="AH26" s="2">
        <v>0.13743355251201772</v>
      </c>
      <c r="AI26" s="2">
        <v>0.3274751473632162</v>
      </c>
    </row>
    <row r="27" spans="1:35" x14ac:dyDescent="0.35">
      <c r="A27" s="1">
        <v>40941</v>
      </c>
      <c r="B27">
        <v>3841</v>
      </c>
      <c r="C27" s="23">
        <v>19.100000000000001</v>
      </c>
      <c r="D27">
        <v>4243.8</v>
      </c>
      <c r="E27">
        <v>3657</v>
      </c>
      <c r="F27">
        <v>0</v>
      </c>
      <c r="G27">
        <v>3987</v>
      </c>
      <c r="H27">
        <v>0</v>
      </c>
      <c r="I27">
        <v>0</v>
      </c>
      <c r="J27">
        <f>IF(AND(M27=0,F27=0,H27=0,I27=0,P27=0,K27=0),1,0)</f>
        <v>0</v>
      </c>
      <c r="K27">
        <v>0</v>
      </c>
      <c r="L27">
        <v>3674</v>
      </c>
      <c r="M27">
        <v>0</v>
      </c>
      <c r="N27">
        <v>0.48303706285581505</v>
      </c>
      <c r="O27">
        <v>0</v>
      </c>
      <c r="P27">
        <v>1</v>
      </c>
      <c r="Q27">
        <f t="shared" si="0"/>
        <v>4559.5003843646446</v>
      </c>
      <c r="R27">
        <f>Q27-B27</f>
        <v>718.50038436464456</v>
      </c>
      <c r="S27">
        <f t="shared" si="1"/>
        <v>718.50038436464456</v>
      </c>
      <c r="T27" s="8">
        <f>S27/B27</f>
        <v>0.18706076135502331</v>
      </c>
      <c r="U27">
        <v>1223</v>
      </c>
      <c r="V27">
        <f t="shared" si="2"/>
        <v>12933.006918563602</v>
      </c>
      <c r="W27">
        <f t="shared" si="3"/>
        <v>22014</v>
      </c>
      <c r="X27">
        <f t="shared" si="4"/>
        <v>718.50038436464456</v>
      </c>
      <c r="Y27">
        <f t="shared" si="5"/>
        <v>516242.80233214196</v>
      </c>
      <c r="AA27" s="2" t="s">
        <v>17</v>
      </c>
      <c r="AB27" s="2">
        <v>-364.96412044133399</v>
      </c>
      <c r="AC27" s="2">
        <v>121.53846333919296</v>
      </c>
      <c r="AD27" s="2">
        <v>-3.002869300912435</v>
      </c>
      <c r="AE27" s="2">
        <v>2.8668315588916732E-3</v>
      </c>
      <c r="AF27" s="2">
        <v>-604.00171663868514</v>
      </c>
      <c r="AG27" s="2">
        <v>-125.9265242439829</v>
      </c>
      <c r="AH27" s="2">
        <v>-604.00171663868514</v>
      </c>
      <c r="AI27" s="2">
        <v>-125.9265242439829</v>
      </c>
    </row>
    <row r="28" spans="1:35" x14ac:dyDescent="0.35">
      <c r="A28" s="1">
        <v>40942</v>
      </c>
      <c r="B28">
        <v>4489</v>
      </c>
      <c r="C28" s="23">
        <v>20.2</v>
      </c>
      <c r="D28">
        <v>3978.8</v>
      </c>
      <c r="E28">
        <v>4107</v>
      </c>
      <c r="F28">
        <v>0</v>
      </c>
      <c r="G28">
        <v>3841</v>
      </c>
      <c r="H28">
        <v>0</v>
      </c>
      <c r="I28">
        <v>0</v>
      </c>
      <c r="J28">
        <f>IF(AND(M28=0,F28=0,H28=0,I28=0,P28=0,K28=0),1,0)</f>
        <v>0</v>
      </c>
      <c r="K28">
        <v>1</v>
      </c>
      <c r="L28">
        <v>3874</v>
      </c>
      <c r="M28">
        <v>0</v>
      </c>
      <c r="N28">
        <v>0.57528755663994424</v>
      </c>
      <c r="O28">
        <v>0</v>
      </c>
      <c r="P28">
        <v>0</v>
      </c>
      <c r="Q28">
        <f t="shared" si="0"/>
        <v>4543.0673464865031</v>
      </c>
      <c r="R28">
        <f>Q28-B28</f>
        <v>54.067346486503084</v>
      </c>
      <c r="S28">
        <f t="shared" si="1"/>
        <v>54.067346486503084</v>
      </c>
      <c r="T28" s="8">
        <f>S28/B28</f>
        <v>1.2044407771553372E-2</v>
      </c>
      <c r="U28">
        <v>988</v>
      </c>
      <c r="V28">
        <f t="shared" si="2"/>
        <v>973.21223675705551</v>
      </c>
      <c r="W28">
        <f t="shared" si="3"/>
        <v>17784</v>
      </c>
      <c r="X28">
        <f t="shared" si="4"/>
        <v>54.067346486503084</v>
      </c>
      <c r="Y28">
        <f t="shared" si="5"/>
        <v>2923.2779560915774</v>
      </c>
      <c r="AA28" s="2" t="s">
        <v>53</v>
      </c>
      <c r="AB28" s="2">
        <v>0.31609395386866962</v>
      </c>
      <c r="AC28" s="2">
        <v>5.8652557533091336E-2</v>
      </c>
      <c r="AD28" s="2">
        <v>5.3892612217349907</v>
      </c>
      <c r="AE28" s="2">
        <v>1.3026613575600128E-7</v>
      </c>
      <c r="AF28" s="2">
        <v>0.200738156384139</v>
      </c>
      <c r="AG28" s="2">
        <v>0.43144975135320024</v>
      </c>
      <c r="AH28" s="2">
        <v>0.200738156384139</v>
      </c>
      <c r="AI28" s="2">
        <v>0.43144975135320024</v>
      </c>
    </row>
    <row r="29" spans="1:35" x14ac:dyDescent="0.35">
      <c r="A29" s="1">
        <v>40943</v>
      </c>
      <c r="B29">
        <v>5628</v>
      </c>
      <c r="C29" s="23">
        <v>20.399999999999999</v>
      </c>
      <c r="D29">
        <v>3870.4</v>
      </c>
      <c r="E29">
        <v>5166</v>
      </c>
      <c r="F29">
        <v>0</v>
      </c>
      <c r="G29">
        <v>4489</v>
      </c>
      <c r="H29">
        <v>1</v>
      </c>
      <c r="I29">
        <v>0</v>
      </c>
      <c r="J29">
        <f>IF(AND(M29=0,F29=0,H29=0,I29=0,P29=0,K29=0),1,0)</f>
        <v>0</v>
      </c>
      <c r="K29">
        <v>0</v>
      </c>
      <c r="L29">
        <v>4105.666666666667</v>
      </c>
      <c r="M29">
        <v>0</v>
      </c>
      <c r="N29">
        <v>0.63233414662484022</v>
      </c>
      <c r="O29">
        <v>1</v>
      </c>
      <c r="P29">
        <v>0</v>
      </c>
      <c r="Q29">
        <f t="shared" si="0"/>
        <v>5370.3736485357149</v>
      </c>
      <c r="R29">
        <f>Q29-B29</f>
        <v>-257.62635146428511</v>
      </c>
      <c r="S29">
        <f t="shared" si="1"/>
        <v>257.62635146428511</v>
      </c>
      <c r="T29" s="8">
        <f>S29/B29</f>
        <v>4.5775826486191384E-2</v>
      </c>
      <c r="U29">
        <v>946</v>
      </c>
      <c r="V29">
        <f t="shared" si="2"/>
        <v>18549.097305428528</v>
      </c>
      <c r="W29">
        <f t="shared" si="3"/>
        <v>17028</v>
      </c>
      <c r="X29">
        <f t="shared" si="4"/>
        <v>-515.25270292857022</v>
      </c>
      <c r="Y29">
        <f t="shared" si="5"/>
        <v>265485.34787519742</v>
      </c>
      <c r="AA29" s="2" t="s">
        <v>20</v>
      </c>
      <c r="AB29" s="2">
        <v>476.64639875558618</v>
      </c>
      <c r="AC29" s="2">
        <v>135.86125354692254</v>
      </c>
      <c r="AD29" s="2">
        <v>3.5083321131802037</v>
      </c>
      <c r="AE29" s="2">
        <v>5.0973931252684256E-4</v>
      </c>
      <c r="AF29" s="2">
        <v>209.43924003431442</v>
      </c>
      <c r="AG29" s="2">
        <v>743.85355747685799</v>
      </c>
      <c r="AH29" s="2">
        <v>209.43924003431442</v>
      </c>
      <c r="AI29" s="2">
        <v>743.85355747685799</v>
      </c>
    </row>
    <row r="30" spans="1:35" x14ac:dyDescent="0.35">
      <c r="A30" s="1">
        <v>40944</v>
      </c>
      <c r="B30">
        <v>4295</v>
      </c>
      <c r="C30" s="23">
        <v>16.8</v>
      </c>
      <c r="D30">
        <v>4347.8</v>
      </c>
      <c r="E30">
        <v>5031</v>
      </c>
      <c r="F30">
        <v>0</v>
      </c>
      <c r="G30">
        <v>5628</v>
      </c>
      <c r="H30">
        <v>0</v>
      </c>
      <c r="I30">
        <v>0</v>
      </c>
      <c r="J30">
        <f>IF(AND(M30=0,F30=0,H30=0,I30=0,P30=0,K30=0),1,0)</f>
        <v>1</v>
      </c>
      <c r="K30">
        <v>0</v>
      </c>
      <c r="L30">
        <v>4652.666666666667</v>
      </c>
      <c r="M30">
        <v>0</v>
      </c>
      <c r="N30">
        <v>0.3451260601835715</v>
      </c>
      <c r="O30">
        <v>1</v>
      </c>
      <c r="P30">
        <v>0</v>
      </c>
      <c r="Q30">
        <f t="shared" si="0"/>
        <v>5591.3475301560957</v>
      </c>
      <c r="R30">
        <f>Q30-B30</f>
        <v>1296.3475301560957</v>
      </c>
      <c r="S30">
        <f t="shared" si="1"/>
        <v>1296.3475301560957</v>
      </c>
      <c r="T30" s="8">
        <f>S30/B30</f>
        <v>0.30182713158465557</v>
      </c>
      <c r="U30">
        <v>1698</v>
      </c>
      <c r="V30">
        <f t="shared" si="2"/>
        <v>23334.255542809722</v>
      </c>
      <c r="W30">
        <f t="shared" si="3"/>
        <v>30564</v>
      </c>
      <c r="X30">
        <f t="shared" si="4"/>
        <v>1296.3475301560957</v>
      </c>
      <c r="Y30">
        <f t="shared" si="5"/>
        <v>1680516.9189418093</v>
      </c>
      <c r="AA30" s="2" t="s">
        <v>152</v>
      </c>
      <c r="AB30" s="2">
        <v>269.95565026625792</v>
      </c>
      <c r="AC30" s="2">
        <v>137.71376303729934</v>
      </c>
      <c r="AD30" s="2">
        <v>1.960266311168487</v>
      </c>
      <c r="AE30" s="2">
        <v>5.0757649506072526E-2</v>
      </c>
      <c r="AF30" s="2">
        <v>-0.89495928815972547</v>
      </c>
      <c r="AG30" s="2">
        <v>540.80625982067556</v>
      </c>
      <c r="AH30" s="2">
        <v>-0.89495928815972547</v>
      </c>
      <c r="AI30" s="2">
        <v>540.80625982067556</v>
      </c>
    </row>
    <row r="31" spans="1:35" ht="15" thickBot="1" x14ac:dyDescent="0.4">
      <c r="A31" s="1">
        <v>40945</v>
      </c>
      <c r="B31">
        <v>3259</v>
      </c>
      <c r="C31" s="23">
        <v>15.3</v>
      </c>
      <c r="D31">
        <v>4448</v>
      </c>
      <c r="E31">
        <v>3241</v>
      </c>
      <c r="F31">
        <v>0</v>
      </c>
      <c r="G31">
        <v>4295</v>
      </c>
      <c r="H31">
        <v>0</v>
      </c>
      <c r="I31">
        <v>1</v>
      </c>
      <c r="J31">
        <f>IF(AND(M31=0,F31=0,H31=0,I31=0,P31=0,K31=0),1,0)</f>
        <v>0</v>
      </c>
      <c r="K31">
        <v>0</v>
      </c>
      <c r="L31">
        <v>4804</v>
      </c>
      <c r="M31">
        <v>0</v>
      </c>
      <c r="N31">
        <v>0.37963285697687926</v>
      </c>
      <c r="O31">
        <v>0</v>
      </c>
      <c r="P31">
        <v>0</v>
      </c>
      <c r="Q31">
        <f t="shared" si="0"/>
        <v>3729.9962517434365</v>
      </c>
      <c r="R31">
        <f>Q31-B31</f>
        <v>470.99625174343646</v>
      </c>
      <c r="S31">
        <f t="shared" si="1"/>
        <v>470.99625174343646</v>
      </c>
      <c r="T31" s="8">
        <f>S31/B31</f>
        <v>0.14452170964818548</v>
      </c>
      <c r="U31">
        <v>1738</v>
      </c>
      <c r="V31">
        <f t="shared" si="2"/>
        <v>8477.9325313818554</v>
      </c>
      <c r="W31">
        <f t="shared" si="3"/>
        <v>31284</v>
      </c>
      <c r="X31">
        <f t="shared" si="4"/>
        <v>470.99625174343646</v>
      </c>
      <c r="Y31">
        <f t="shared" si="5"/>
        <v>221837.46915636657</v>
      </c>
      <c r="AA31" s="3" t="s">
        <v>15</v>
      </c>
      <c r="AB31" s="3">
        <v>-844.45551123796042</v>
      </c>
      <c r="AC31" s="3">
        <v>135.6662152440347</v>
      </c>
      <c r="AD31" s="3">
        <v>-6.224508509498583</v>
      </c>
      <c r="AE31" s="3">
        <v>1.3818897214599401E-9</v>
      </c>
      <c r="AF31" s="3">
        <v>-1111.2790754508944</v>
      </c>
      <c r="AG31" s="3">
        <v>-577.63194702502642</v>
      </c>
      <c r="AH31" s="3">
        <v>-1111.2790754508944</v>
      </c>
      <c r="AI31" s="3">
        <v>-577.63194702502642</v>
      </c>
    </row>
    <row r="32" spans="1:35" x14ac:dyDescent="0.35">
      <c r="A32" s="1">
        <v>40946</v>
      </c>
      <c r="B32">
        <v>3582</v>
      </c>
      <c r="C32" s="23">
        <v>15</v>
      </c>
      <c r="D32">
        <v>4302.3999999999996</v>
      </c>
      <c r="E32">
        <v>3794</v>
      </c>
      <c r="F32">
        <v>0</v>
      </c>
      <c r="G32">
        <v>3259</v>
      </c>
      <c r="H32">
        <v>0</v>
      </c>
      <c r="I32">
        <v>0</v>
      </c>
      <c r="J32">
        <f>IF(AND(M32=0,F32=0,H32=0,I32=0,P32=0,K32=0),1,0)</f>
        <v>0</v>
      </c>
      <c r="K32">
        <v>0</v>
      </c>
      <c r="L32">
        <v>4394</v>
      </c>
      <c r="M32">
        <v>1</v>
      </c>
      <c r="N32">
        <v>0.53752759381898452</v>
      </c>
      <c r="O32">
        <v>0</v>
      </c>
      <c r="P32">
        <v>0</v>
      </c>
      <c r="Q32">
        <f t="shared" si="0"/>
        <v>4331.1681560735469</v>
      </c>
      <c r="R32">
        <f>Q32-B32</f>
        <v>749.16815607354692</v>
      </c>
      <c r="S32">
        <f t="shared" si="1"/>
        <v>749.16815607354692</v>
      </c>
      <c r="T32" s="8">
        <f>S32/B32</f>
        <v>0.20914800560400529</v>
      </c>
      <c r="U32">
        <v>1186</v>
      </c>
      <c r="V32">
        <f t="shared" si="2"/>
        <v>13485.026809323845</v>
      </c>
      <c r="W32">
        <f t="shared" si="3"/>
        <v>21348</v>
      </c>
      <c r="X32">
        <f t="shared" si="4"/>
        <v>749.16815607354692</v>
      </c>
      <c r="Y32">
        <f t="shared" si="5"/>
        <v>561252.92607463838</v>
      </c>
    </row>
    <row r="33" spans="1:35" x14ac:dyDescent="0.35">
      <c r="A33" s="1">
        <v>40947</v>
      </c>
      <c r="B33">
        <v>3878</v>
      </c>
      <c r="C33" s="23">
        <v>14.3</v>
      </c>
      <c r="D33">
        <v>4250.6000000000004</v>
      </c>
      <c r="E33">
        <v>3987</v>
      </c>
      <c r="F33">
        <v>1</v>
      </c>
      <c r="G33">
        <v>3582</v>
      </c>
      <c r="H33">
        <v>0</v>
      </c>
      <c r="I33">
        <v>0</v>
      </c>
      <c r="J33">
        <f>IF(AND(M33=0,F33=0,H33=0,I33=0,P33=0,K33=0),1,0)</f>
        <v>0</v>
      </c>
      <c r="K33">
        <v>0</v>
      </c>
      <c r="L33">
        <v>3712</v>
      </c>
      <c r="M33">
        <v>0</v>
      </c>
      <c r="N33">
        <v>0.53439061229232021</v>
      </c>
      <c r="O33">
        <v>0</v>
      </c>
      <c r="P33">
        <v>0</v>
      </c>
      <c r="Q33">
        <f t="shared" si="0"/>
        <v>3988.9264260258965</v>
      </c>
      <c r="R33">
        <f>Q33-B33</f>
        <v>110.92642602589649</v>
      </c>
      <c r="S33">
        <f t="shared" si="1"/>
        <v>110.92642602589649</v>
      </c>
      <c r="T33" s="8">
        <f>S33/B33</f>
        <v>2.860402940327398E-2</v>
      </c>
      <c r="U33">
        <v>1060</v>
      </c>
      <c r="V33">
        <f t="shared" si="2"/>
        <v>1996.6756684661368</v>
      </c>
      <c r="W33">
        <f t="shared" si="3"/>
        <v>19080</v>
      </c>
      <c r="X33">
        <f t="shared" si="4"/>
        <v>110.92642602589649</v>
      </c>
      <c r="Y33">
        <f t="shared" si="5"/>
        <v>12304.671990878685</v>
      </c>
      <c r="AA33" t="s">
        <v>22</v>
      </c>
    </row>
    <row r="34" spans="1:35" ht="15" thickBot="1" x14ac:dyDescent="0.4">
      <c r="A34" s="1">
        <v>40948</v>
      </c>
      <c r="B34">
        <v>4423</v>
      </c>
      <c r="C34" s="23">
        <v>16</v>
      </c>
      <c r="D34">
        <v>4128.3999999999996</v>
      </c>
      <c r="E34">
        <v>3841</v>
      </c>
      <c r="F34">
        <v>0</v>
      </c>
      <c r="G34">
        <v>3878</v>
      </c>
      <c r="H34">
        <v>0</v>
      </c>
      <c r="I34">
        <v>0</v>
      </c>
      <c r="J34">
        <f>IF(AND(M34=0,F34=0,H34=0,I34=0,P34=0,K34=0),1,0)</f>
        <v>0</v>
      </c>
      <c r="K34">
        <v>0</v>
      </c>
      <c r="L34">
        <v>3573</v>
      </c>
      <c r="M34">
        <v>0</v>
      </c>
      <c r="N34">
        <v>0.5633205530382247</v>
      </c>
      <c r="O34">
        <v>0</v>
      </c>
      <c r="P34">
        <v>1</v>
      </c>
      <c r="Q34">
        <f t="shared" si="0"/>
        <v>4531.5623000654359</v>
      </c>
      <c r="R34">
        <f>Q34-B34</f>
        <v>108.56230006543592</v>
      </c>
      <c r="S34">
        <f t="shared" si="1"/>
        <v>108.56230006543592</v>
      </c>
      <c r="T34" s="8">
        <f>S34/B34</f>
        <v>2.4544946883435659E-2</v>
      </c>
      <c r="U34">
        <v>570</v>
      </c>
      <c r="V34">
        <f t="shared" si="2"/>
        <v>1954.1214011778466</v>
      </c>
      <c r="W34">
        <f t="shared" si="3"/>
        <v>10260</v>
      </c>
      <c r="X34">
        <f t="shared" si="4"/>
        <v>108.56230006543592</v>
      </c>
      <c r="Y34">
        <f t="shared" si="5"/>
        <v>11785.772995497748</v>
      </c>
    </row>
    <row r="35" spans="1:35" x14ac:dyDescent="0.35">
      <c r="A35" s="1">
        <v>40949</v>
      </c>
      <c r="B35">
        <v>4431</v>
      </c>
      <c r="C35" s="23">
        <v>17.8</v>
      </c>
      <c r="D35">
        <v>3887.4</v>
      </c>
      <c r="E35">
        <v>4489</v>
      </c>
      <c r="F35">
        <v>0</v>
      </c>
      <c r="G35">
        <v>4423</v>
      </c>
      <c r="H35">
        <v>0</v>
      </c>
      <c r="I35">
        <v>0</v>
      </c>
      <c r="J35">
        <f>IF(AND(M35=0,F35=0,H35=0,I35=0,P35=0,K35=0),1,0)</f>
        <v>0</v>
      </c>
      <c r="K35">
        <v>1</v>
      </c>
      <c r="L35">
        <v>3961</v>
      </c>
      <c r="M35">
        <v>0</v>
      </c>
      <c r="N35">
        <v>0.5009294760079005</v>
      </c>
      <c r="O35">
        <v>0</v>
      </c>
      <c r="P35">
        <v>0</v>
      </c>
      <c r="Q35">
        <f t="shared" si="0"/>
        <v>4842.7162924653458</v>
      </c>
      <c r="R35">
        <f>Q35-B35</f>
        <v>411.71629246534576</v>
      </c>
      <c r="S35">
        <f t="shared" si="1"/>
        <v>411.71629246534576</v>
      </c>
      <c r="T35" s="8">
        <f>S35/B35</f>
        <v>9.2917240457085479E-2</v>
      </c>
      <c r="U35">
        <v>929</v>
      </c>
      <c r="V35">
        <f t="shared" si="2"/>
        <v>7410.8932643762237</v>
      </c>
      <c r="W35">
        <f t="shared" si="3"/>
        <v>16722</v>
      </c>
      <c r="X35">
        <f t="shared" si="4"/>
        <v>411.71629246534576</v>
      </c>
      <c r="Y35">
        <f t="shared" si="5"/>
        <v>169510.30548141012</v>
      </c>
      <c r="AA35" s="5" t="s">
        <v>23</v>
      </c>
      <c r="AB35" s="5"/>
    </row>
    <row r="36" spans="1:35" x14ac:dyDescent="0.35">
      <c r="A36" s="1">
        <v>40950</v>
      </c>
      <c r="B36">
        <v>5229</v>
      </c>
      <c r="C36" s="23">
        <v>19.899999999999999</v>
      </c>
      <c r="D36">
        <v>3914.6</v>
      </c>
      <c r="E36">
        <v>5628</v>
      </c>
      <c r="F36">
        <v>0</v>
      </c>
      <c r="G36">
        <v>4431</v>
      </c>
      <c r="H36">
        <v>1</v>
      </c>
      <c r="I36">
        <v>0</v>
      </c>
      <c r="J36">
        <f>IF(AND(M36=0,F36=0,H36=0,I36=0,P36=0,K36=0),1,0)</f>
        <v>0</v>
      </c>
      <c r="K36">
        <v>0</v>
      </c>
      <c r="L36">
        <v>4244</v>
      </c>
      <c r="M36">
        <v>0</v>
      </c>
      <c r="N36">
        <v>0.5927152317880795</v>
      </c>
      <c r="O36">
        <v>1</v>
      </c>
      <c r="P36">
        <v>0</v>
      </c>
      <c r="Q36">
        <f t="shared" si="0"/>
        <v>5483.7051459058275</v>
      </c>
      <c r="R36">
        <f>Q36-B36</f>
        <v>254.70514590582752</v>
      </c>
      <c r="S36">
        <f t="shared" si="1"/>
        <v>254.70514590582752</v>
      </c>
      <c r="T36" s="8">
        <f>S36/B36</f>
        <v>4.8710106312072579E-2</v>
      </c>
      <c r="U36">
        <v>1130</v>
      </c>
      <c r="V36">
        <f t="shared" si="2"/>
        <v>4584.6926263048954</v>
      </c>
      <c r="W36">
        <f t="shared" si="3"/>
        <v>20340</v>
      </c>
      <c r="X36">
        <f t="shared" si="4"/>
        <v>254.70514590582752</v>
      </c>
      <c r="Y36">
        <f t="shared" si="5"/>
        <v>64874.711350908889</v>
      </c>
      <c r="AA36" s="2" t="s">
        <v>24</v>
      </c>
      <c r="AB36" s="2">
        <v>0.78503685848370186</v>
      </c>
    </row>
    <row r="37" spans="1:35" x14ac:dyDescent="0.35">
      <c r="A37" s="1">
        <v>40951</v>
      </c>
      <c r="B37">
        <v>5357</v>
      </c>
      <c r="C37" s="23">
        <v>21.4</v>
      </c>
      <c r="D37">
        <v>4308.6000000000004</v>
      </c>
      <c r="E37">
        <v>4295</v>
      </c>
      <c r="F37">
        <v>0</v>
      </c>
      <c r="G37">
        <v>5229</v>
      </c>
      <c r="H37">
        <v>0</v>
      </c>
      <c r="I37">
        <v>0</v>
      </c>
      <c r="J37">
        <f>IF(AND(M37=0,F37=0,H37=0,I37=0,P37=0,K37=0),1,0)</f>
        <v>1</v>
      </c>
      <c r="K37">
        <v>0</v>
      </c>
      <c r="L37">
        <v>4694.333333333333</v>
      </c>
      <c r="M37">
        <v>0</v>
      </c>
      <c r="N37">
        <v>0.51487161612640875</v>
      </c>
      <c r="O37">
        <v>1</v>
      </c>
      <c r="P37">
        <v>0</v>
      </c>
      <c r="Q37">
        <f t="shared" si="0"/>
        <v>5229.6447399336575</v>
      </c>
      <c r="R37">
        <f>Q37-B37</f>
        <v>-127.35526006634245</v>
      </c>
      <c r="S37">
        <f t="shared" si="1"/>
        <v>127.35526006634245</v>
      </c>
      <c r="T37" s="8">
        <f>S37/B37</f>
        <v>2.3773615842139714E-2</v>
      </c>
      <c r="U37">
        <v>831</v>
      </c>
      <c r="V37">
        <f t="shared" si="2"/>
        <v>9169.5787247766566</v>
      </c>
      <c r="W37">
        <f t="shared" si="3"/>
        <v>14958</v>
      </c>
      <c r="X37">
        <f t="shared" si="4"/>
        <v>-254.71052013268491</v>
      </c>
      <c r="Y37">
        <f t="shared" si="5"/>
        <v>64877.449066262881</v>
      </c>
      <c r="AA37" s="2" t="s">
        <v>25</v>
      </c>
      <c r="AB37" s="2">
        <v>0.61628286917795982</v>
      </c>
    </row>
    <row r="38" spans="1:35" x14ac:dyDescent="0.35">
      <c r="A38" s="1">
        <v>40952</v>
      </c>
      <c r="B38">
        <v>4260</v>
      </c>
      <c r="C38" s="23">
        <v>21.2</v>
      </c>
      <c r="D38">
        <v>4663.6000000000004</v>
      </c>
      <c r="E38">
        <v>3259</v>
      </c>
      <c r="F38">
        <v>0</v>
      </c>
      <c r="G38">
        <v>5357</v>
      </c>
      <c r="H38">
        <v>0</v>
      </c>
      <c r="I38">
        <v>1</v>
      </c>
      <c r="J38">
        <f>IF(AND(M38=0,F38=0,H38=0,I38=0,P38=0,K38=0),1,0)</f>
        <v>0</v>
      </c>
      <c r="K38">
        <v>0</v>
      </c>
      <c r="L38">
        <v>5005.666666666667</v>
      </c>
      <c r="M38">
        <v>0</v>
      </c>
      <c r="N38">
        <v>0.37254560241663764</v>
      </c>
      <c r="O38">
        <v>0</v>
      </c>
      <c r="P38">
        <v>0</v>
      </c>
      <c r="Q38">
        <f t="shared" si="0"/>
        <v>4210.9355829549295</v>
      </c>
      <c r="R38">
        <f>Q38-B38</f>
        <v>-49.064417045070513</v>
      </c>
      <c r="S38">
        <f t="shared" si="1"/>
        <v>49.064417045070513</v>
      </c>
      <c r="T38" s="8">
        <f>S38/B38</f>
        <v>1.1517468789922656E-2</v>
      </c>
      <c r="U38">
        <v>1527</v>
      </c>
      <c r="V38">
        <f t="shared" si="2"/>
        <v>3532.638027245077</v>
      </c>
      <c r="W38">
        <f t="shared" si="3"/>
        <v>27486</v>
      </c>
      <c r="X38">
        <f t="shared" si="4"/>
        <v>-98.128834090141027</v>
      </c>
      <c r="Y38">
        <f t="shared" si="5"/>
        <v>9629.2680798904239</v>
      </c>
      <c r="AA38" s="2" t="s">
        <v>26</v>
      </c>
      <c r="AB38" s="2">
        <v>0.60863039078549752</v>
      </c>
    </row>
    <row r="39" spans="1:35" x14ac:dyDescent="0.35">
      <c r="A39" s="1">
        <v>40953</v>
      </c>
      <c r="B39">
        <v>6659</v>
      </c>
      <c r="C39" s="23">
        <v>18.100000000000001</v>
      </c>
      <c r="D39">
        <v>4740</v>
      </c>
      <c r="E39">
        <v>3582</v>
      </c>
      <c r="F39">
        <v>0</v>
      </c>
      <c r="G39">
        <v>4260</v>
      </c>
      <c r="H39">
        <v>0</v>
      </c>
      <c r="I39">
        <v>0</v>
      </c>
      <c r="J39">
        <f>IF(AND(M39=0,F39=0,H39=0,I39=0,P39=0,K39=0),1,0)</f>
        <v>0</v>
      </c>
      <c r="K39">
        <v>0</v>
      </c>
      <c r="L39">
        <v>4948.666666666667</v>
      </c>
      <c r="M39">
        <v>1</v>
      </c>
      <c r="N39">
        <v>0.7787266178691763</v>
      </c>
      <c r="O39">
        <v>0</v>
      </c>
      <c r="P39">
        <v>0</v>
      </c>
      <c r="Q39">
        <f t="shared" si="0"/>
        <v>4793.8168320421119</v>
      </c>
      <c r="R39">
        <f>Q39-B39</f>
        <v>-1865.1831679578881</v>
      </c>
      <c r="S39">
        <f t="shared" si="1"/>
        <v>1865.1831679578881</v>
      </c>
      <c r="T39" s="8">
        <f>S39/B39</f>
        <v>0.28009958972186338</v>
      </c>
      <c r="U39">
        <v>61</v>
      </c>
      <c r="V39">
        <f t="shared" si="2"/>
        <v>134293.18809296796</v>
      </c>
      <c r="W39">
        <f t="shared" si="3"/>
        <v>1098</v>
      </c>
      <c r="X39">
        <f t="shared" si="4"/>
        <v>-3730.3663359157763</v>
      </c>
      <c r="Y39">
        <f t="shared" si="5"/>
        <v>13915633.000133695</v>
      </c>
      <c r="AA39" s="2" t="s">
        <v>6</v>
      </c>
      <c r="AB39" s="2">
        <v>740.10153468789179</v>
      </c>
    </row>
    <row r="40" spans="1:35" ht="15" thickBot="1" x14ac:dyDescent="0.4">
      <c r="A40" s="1">
        <v>40954</v>
      </c>
      <c r="B40">
        <v>3800</v>
      </c>
      <c r="C40" s="23">
        <v>16.8</v>
      </c>
      <c r="D40">
        <v>5187.2</v>
      </c>
      <c r="E40">
        <v>3878</v>
      </c>
      <c r="F40">
        <v>1</v>
      </c>
      <c r="G40">
        <v>6659</v>
      </c>
      <c r="H40">
        <v>0</v>
      </c>
      <c r="I40">
        <v>0</v>
      </c>
      <c r="J40">
        <f>IF(AND(M40=0,F40=0,H40=0,I40=0,P40=0,K40=0),1,0)</f>
        <v>0</v>
      </c>
      <c r="K40">
        <v>0</v>
      </c>
      <c r="L40">
        <v>5425.333333333333</v>
      </c>
      <c r="M40">
        <v>0</v>
      </c>
      <c r="N40">
        <v>0.16782851167654234</v>
      </c>
      <c r="O40">
        <v>0</v>
      </c>
      <c r="P40">
        <v>0</v>
      </c>
      <c r="Q40">
        <f t="shared" si="0"/>
        <v>5432.9013841268206</v>
      </c>
      <c r="R40">
        <f>Q40-B40</f>
        <v>1632.9013841268206</v>
      </c>
      <c r="S40">
        <f t="shared" si="1"/>
        <v>1632.9013841268206</v>
      </c>
      <c r="T40" s="8">
        <f>S40/B40</f>
        <v>0.42971089055968964</v>
      </c>
      <c r="U40">
        <v>1530</v>
      </c>
      <c r="V40">
        <f t="shared" si="2"/>
        <v>29392.224914282771</v>
      </c>
      <c r="W40">
        <f t="shared" si="3"/>
        <v>27540</v>
      </c>
      <c r="X40">
        <f t="shared" si="4"/>
        <v>1632.9013841268206</v>
      </c>
      <c r="Y40">
        <f t="shared" si="5"/>
        <v>2666366.9302832866</v>
      </c>
      <c r="AA40" s="3" t="s">
        <v>27</v>
      </c>
      <c r="AB40" s="3">
        <v>359</v>
      </c>
    </row>
    <row r="41" spans="1:35" x14ac:dyDescent="0.35">
      <c r="A41" s="1">
        <v>40955</v>
      </c>
      <c r="B41">
        <v>3960</v>
      </c>
      <c r="C41" s="23">
        <v>17.600000000000001</v>
      </c>
      <c r="D41">
        <v>5061</v>
      </c>
      <c r="E41">
        <v>4423</v>
      </c>
      <c r="F41">
        <v>0</v>
      </c>
      <c r="G41">
        <v>3800</v>
      </c>
      <c r="H41">
        <v>0</v>
      </c>
      <c r="I41">
        <v>0</v>
      </c>
      <c r="J41">
        <f>IF(AND(M41=0,F41=0,H41=0,I41=0,P41=0,K41=0),1,0)</f>
        <v>0</v>
      </c>
      <c r="K41">
        <v>0</v>
      </c>
      <c r="L41">
        <v>4906.333333333333</v>
      </c>
      <c r="M41">
        <v>0</v>
      </c>
      <c r="N41">
        <v>0.51858952015801096</v>
      </c>
      <c r="O41">
        <v>0</v>
      </c>
      <c r="P41">
        <v>1</v>
      </c>
      <c r="Q41">
        <f t="shared" si="0"/>
        <v>4934.6615953843502</v>
      </c>
      <c r="R41">
        <f>Q41-B41</f>
        <v>974.66159538435022</v>
      </c>
      <c r="S41">
        <f t="shared" si="1"/>
        <v>974.66159538435022</v>
      </c>
      <c r="T41" s="8">
        <f>S41/B41</f>
        <v>0.24612666550109855</v>
      </c>
      <c r="U41">
        <v>1001</v>
      </c>
      <c r="V41">
        <f t="shared" si="2"/>
        <v>17543.908716918304</v>
      </c>
      <c r="W41">
        <f t="shared" si="3"/>
        <v>18018</v>
      </c>
      <c r="X41">
        <f t="shared" si="4"/>
        <v>974.66159538435022</v>
      </c>
      <c r="Y41">
        <f t="shared" si="5"/>
        <v>949965.22551716678</v>
      </c>
    </row>
    <row r="42" spans="1:35" ht="15" thickBot="1" x14ac:dyDescent="0.4">
      <c r="A42" s="1">
        <v>40956</v>
      </c>
      <c r="B42">
        <v>4609</v>
      </c>
      <c r="C42" s="23">
        <v>19.899999999999999</v>
      </c>
      <c r="D42">
        <v>4807.2</v>
      </c>
      <c r="E42">
        <v>4431</v>
      </c>
      <c r="F42">
        <v>0</v>
      </c>
      <c r="G42">
        <v>3960</v>
      </c>
      <c r="H42">
        <v>0</v>
      </c>
      <c r="I42">
        <v>0</v>
      </c>
      <c r="J42">
        <f>IF(AND(M42=0,F42=0,H42=0,I42=0,P42=0,K42=0),1,0)</f>
        <v>0</v>
      </c>
      <c r="K42">
        <v>1</v>
      </c>
      <c r="L42">
        <v>4806.333333333333</v>
      </c>
      <c r="M42">
        <v>0</v>
      </c>
      <c r="N42">
        <v>0.57540374114093185</v>
      </c>
      <c r="O42">
        <v>0</v>
      </c>
      <c r="P42">
        <v>0</v>
      </c>
      <c r="Q42">
        <f t="shared" si="0"/>
        <v>4922.9096581607319</v>
      </c>
      <c r="R42">
        <f>Q42-B42</f>
        <v>313.90965816073185</v>
      </c>
      <c r="S42">
        <f t="shared" si="1"/>
        <v>313.90965816073185</v>
      </c>
      <c r="T42" s="8">
        <f>S42/B42</f>
        <v>6.8107975300657805E-2</v>
      </c>
      <c r="U42">
        <v>992</v>
      </c>
      <c r="V42">
        <f t="shared" si="2"/>
        <v>5650.3738468931733</v>
      </c>
      <c r="W42">
        <f t="shared" si="3"/>
        <v>17856</v>
      </c>
      <c r="X42">
        <f t="shared" si="4"/>
        <v>313.90965816073185</v>
      </c>
      <c r="Y42">
        <f t="shared" si="5"/>
        <v>98539.273486587525</v>
      </c>
      <c r="AA42" t="s">
        <v>28</v>
      </c>
    </row>
    <row r="43" spans="1:35" x14ac:dyDescent="0.35">
      <c r="A43" s="1">
        <v>40957</v>
      </c>
      <c r="B43">
        <v>4848</v>
      </c>
      <c r="C43" s="23">
        <v>20.6</v>
      </c>
      <c r="D43">
        <v>4657.6000000000004</v>
      </c>
      <c r="E43">
        <v>5229</v>
      </c>
      <c r="F43">
        <v>0</v>
      </c>
      <c r="G43">
        <v>4609</v>
      </c>
      <c r="H43">
        <v>1</v>
      </c>
      <c r="I43">
        <v>0</v>
      </c>
      <c r="J43">
        <f>IF(AND(M43=0,F43=0,H43=0,I43=0,P43=0,K43=0),1,0)</f>
        <v>0</v>
      </c>
      <c r="K43">
        <v>0</v>
      </c>
      <c r="L43">
        <v>4123</v>
      </c>
      <c r="M43">
        <v>0</v>
      </c>
      <c r="N43">
        <v>0.52776809573602879</v>
      </c>
      <c r="O43">
        <v>1</v>
      </c>
      <c r="P43">
        <v>0</v>
      </c>
      <c r="Q43">
        <f t="shared" si="0"/>
        <v>5669.0231852422767</v>
      </c>
      <c r="R43">
        <f>Q43-B43</f>
        <v>821.02318524227667</v>
      </c>
      <c r="S43">
        <f t="shared" si="1"/>
        <v>821.02318524227667</v>
      </c>
      <c r="T43" s="8">
        <f>S43/B43</f>
        <v>0.16935296725294485</v>
      </c>
      <c r="U43">
        <v>1877</v>
      </c>
      <c r="V43">
        <f t="shared" si="2"/>
        <v>14778.41733436098</v>
      </c>
      <c r="W43">
        <f t="shared" si="3"/>
        <v>33786</v>
      </c>
      <c r="X43">
        <f t="shared" si="4"/>
        <v>821.02318524227667</v>
      </c>
      <c r="Y43">
        <f t="shared" si="5"/>
        <v>674079.07070537377</v>
      </c>
      <c r="AA43" s="4"/>
      <c r="AB43" s="4" t="s">
        <v>33</v>
      </c>
      <c r="AC43" s="4" t="s">
        <v>34</v>
      </c>
      <c r="AD43" s="4" t="s">
        <v>35</v>
      </c>
      <c r="AE43" s="4" t="s">
        <v>36</v>
      </c>
      <c r="AF43" s="4" t="s">
        <v>37</v>
      </c>
    </row>
    <row r="44" spans="1:35" x14ac:dyDescent="0.35">
      <c r="A44" s="1">
        <v>40958</v>
      </c>
      <c r="B44">
        <v>4972</v>
      </c>
      <c r="C44" s="23">
        <v>20.8</v>
      </c>
      <c r="D44">
        <v>4775.2</v>
      </c>
      <c r="E44">
        <v>5357</v>
      </c>
      <c r="F44">
        <v>0</v>
      </c>
      <c r="G44">
        <v>4848</v>
      </c>
      <c r="H44">
        <v>0</v>
      </c>
      <c r="I44">
        <v>0</v>
      </c>
      <c r="J44">
        <f>IF(AND(M44=0,F44=0,H44=0,I44=0,P44=0,K44=0),1,0)</f>
        <v>1</v>
      </c>
      <c r="K44">
        <v>0</v>
      </c>
      <c r="L44">
        <v>4472.333333333333</v>
      </c>
      <c r="M44">
        <v>0</v>
      </c>
      <c r="N44">
        <v>0.51440687812245844</v>
      </c>
      <c r="O44">
        <v>1</v>
      </c>
      <c r="P44">
        <v>0</v>
      </c>
      <c r="Q44">
        <f t="shared" si="0"/>
        <v>5503.3010034500894</v>
      </c>
      <c r="R44">
        <f>Q44-B44</f>
        <v>531.30100345008941</v>
      </c>
      <c r="S44">
        <f t="shared" si="1"/>
        <v>531.30100345008941</v>
      </c>
      <c r="T44" s="8">
        <f>S44/B44</f>
        <v>0.10685860889985709</v>
      </c>
      <c r="U44">
        <v>1273</v>
      </c>
      <c r="V44">
        <f t="shared" si="2"/>
        <v>9563.4180621016094</v>
      </c>
      <c r="W44">
        <f t="shared" si="3"/>
        <v>22914</v>
      </c>
      <c r="X44">
        <f t="shared" si="4"/>
        <v>531.30100345008941</v>
      </c>
      <c r="Y44">
        <f t="shared" si="5"/>
        <v>282280.75626707193</v>
      </c>
      <c r="AA44" s="2" t="s">
        <v>29</v>
      </c>
      <c r="AB44" s="2">
        <v>7</v>
      </c>
      <c r="AC44" s="2">
        <v>308786733.52338749</v>
      </c>
      <c r="AD44" s="2">
        <v>44112390.503341071</v>
      </c>
      <c r="AE44" s="2">
        <v>80.533761426232331</v>
      </c>
      <c r="AF44" s="2">
        <v>3.7336102439678396E-69</v>
      </c>
    </row>
    <row r="45" spans="1:35" x14ac:dyDescent="0.35">
      <c r="A45" s="1">
        <v>40959</v>
      </c>
      <c r="B45">
        <v>3215</v>
      </c>
      <c r="C45" s="23">
        <v>23.7</v>
      </c>
      <c r="D45">
        <v>4437.8</v>
      </c>
      <c r="E45">
        <v>4260</v>
      </c>
      <c r="F45">
        <v>0</v>
      </c>
      <c r="G45">
        <v>4972</v>
      </c>
      <c r="H45">
        <v>0</v>
      </c>
      <c r="I45">
        <v>1</v>
      </c>
      <c r="J45">
        <f>IF(AND(M45=0,F45=0,H45=0,I45=0,P45=0,K45=0),1,0)</f>
        <v>0</v>
      </c>
      <c r="K45">
        <v>0</v>
      </c>
      <c r="L45">
        <v>4809.666666666667</v>
      </c>
      <c r="M45">
        <v>0</v>
      </c>
      <c r="N45">
        <v>0.29586383176484254</v>
      </c>
      <c r="O45">
        <v>0</v>
      </c>
      <c r="P45">
        <v>0</v>
      </c>
      <c r="Q45">
        <f t="shared" si="0"/>
        <v>4259.7908491021353</v>
      </c>
      <c r="R45">
        <f>Q45-B45</f>
        <v>1044.7908491021353</v>
      </c>
      <c r="S45">
        <f t="shared" si="1"/>
        <v>1044.7908491021353</v>
      </c>
      <c r="T45" s="8">
        <f>S45/B45</f>
        <v>0.3249738255372116</v>
      </c>
      <c r="U45">
        <v>1478</v>
      </c>
      <c r="V45">
        <f t="shared" si="2"/>
        <v>18806.235283838436</v>
      </c>
      <c r="W45">
        <f t="shared" si="3"/>
        <v>26604</v>
      </c>
      <c r="X45">
        <f t="shared" si="4"/>
        <v>1044.7908491021353</v>
      </c>
      <c r="Y45">
        <f t="shared" si="5"/>
        <v>1091587.918367561</v>
      </c>
      <c r="AA45" s="2" t="s">
        <v>30</v>
      </c>
      <c r="AB45" s="2">
        <v>351</v>
      </c>
      <c r="AC45" s="2">
        <v>192260348.85822779</v>
      </c>
      <c r="AD45" s="2">
        <v>547750.28164737264</v>
      </c>
      <c r="AE45" s="2"/>
      <c r="AF45" s="2"/>
    </row>
    <row r="46" spans="1:35" ht="15" thickBot="1" x14ac:dyDescent="0.4">
      <c r="A46" s="1">
        <v>40960</v>
      </c>
      <c r="B46">
        <v>3789</v>
      </c>
      <c r="C46" s="23">
        <v>22.9</v>
      </c>
      <c r="D46">
        <v>4320.8</v>
      </c>
      <c r="E46">
        <v>6659</v>
      </c>
      <c r="F46">
        <v>0</v>
      </c>
      <c r="G46">
        <v>3215</v>
      </c>
      <c r="H46">
        <v>0</v>
      </c>
      <c r="I46">
        <v>0</v>
      </c>
      <c r="J46">
        <f>IF(AND(M46=0,F46=0,H46=0,I46=0,P46=0,K46=0),1,0)</f>
        <v>0</v>
      </c>
      <c r="K46">
        <v>0</v>
      </c>
      <c r="L46">
        <v>4345</v>
      </c>
      <c r="M46">
        <v>1</v>
      </c>
      <c r="N46">
        <v>0.56668990356686422</v>
      </c>
      <c r="O46">
        <v>0</v>
      </c>
      <c r="P46">
        <v>0</v>
      </c>
      <c r="Q46">
        <f t="shared" si="0"/>
        <v>5079.876347481033</v>
      </c>
      <c r="R46">
        <f>Q46-B46</f>
        <v>1290.876347481033</v>
      </c>
      <c r="S46">
        <f t="shared" si="1"/>
        <v>1290.876347481033</v>
      </c>
      <c r="T46" s="8">
        <f>S46/B46</f>
        <v>0.34069051134363498</v>
      </c>
      <c r="U46">
        <v>796</v>
      </c>
      <c r="V46">
        <f t="shared" si="2"/>
        <v>23235.774254658594</v>
      </c>
      <c r="W46">
        <f t="shared" si="3"/>
        <v>14328</v>
      </c>
      <c r="X46">
        <f t="shared" si="4"/>
        <v>1290.876347481033</v>
      </c>
      <c r="Y46">
        <f t="shared" si="5"/>
        <v>1666361.7444859727</v>
      </c>
      <c r="AA46" s="3" t="s">
        <v>31</v>
      </c>
      <c r="AB46" s="3">
        <v>358</v>
      </c>
      <c r="AC46" s="3">
        <v>501047082.38161528</v>
      </c>
      <c r="AD46" s="3"/>
      <c r="AE46" s="3"/>
      <c r="AF46" s="3"/>
    </row>
    <row r="47" spans="1:35" ht="15" thickBot="1" x14ac:dyDescent="0.4">
      <c r="A47" s="1">
        <v>40961</v>
      </c>
      <c r="B47">
        <v>3695</v>
      </c>
      <c r="C47" s="23">
        <v>20.7</v>
      </c>
      <c r="D47">
        <v>4286.6000000000004</v>
      </c>
      <c r="E47">
        <v>3800</v>
      </c>
      <c r="F47">
        <v>1</v>
      </c>
      <c r="G47">
        <v>3789</v>
      </c>
      <c r="H47">
        <v>0</v>
      </c>
      <c r="I47">
        <v>0</v>
      </c>
      <c r="J47">
        <f>IF(AND(M47=0,F47=0,H47=0,I47=0,P47=0,K47=0),1,0)</f>
        <v>0</v>
      </c>
      <c r="K47">
        <v>0</v>
      </c>
      <c r="L47">
        <v>3992</v>
      </c>
      <c r="M47">
        <v>0</v>
      </c>
      <c r="N47">
        <v>0.48907865690716856</v>
      </c>
      <c r="O47">
        <v>0</v>
      </c>
      <c r="P47">
        <v>0</v>
      </c>
      <c r="Q47">
        <f t="shared" si="0"/>
        <v>4030.3137069672612</v>
      </c>
      <c r="R47">
        <f>Q47-B47</f>
        <v>335.31370696726117</v>
      </c>
      <c r="S47">
        <f t="shared" si="1"/>
        <v>335.31370696726117</v>
      </c>
      <c r="T47" s="8">
        <f>S47/B47</f>
        <v>9.0747958583832528E-2</v>
      </c>
      <c r="U47">
        <v>1311</v>
      </c>
      <c r="V47">
        <f t="shared" si="2"/>
        <v>6035.646725410701</v>
      </c>
      <c r="W47">
        <f t="shared" si="3"/>
        <v>23598</v>
      </c>
      <c r="X47">
        <f t="shared" si="4"/>
        <v>335.31370696726117</v>
      </c>
      <c r="Y47">
        <f t="shared" si="5"/>
        <v>112435.28208012629</v>
      </c>
    </row>
    <row r="48" spans="1:35" x14ac:dyDescent="0.35">
      <c r="A48" s="1">
        <v>40962</v>
      </c>
      <c r="B48">
        <v>3844</v>
      </c>
      <c r="C48" s="23">
        <v>18.8</v>
      </c>
      <c r="D48">
        <v>4103.8</v>
      </c>
      <c r="E48">
        <v>3960</v>
      </c>
      <c r="F48">
        <v>0</v>
      </c>
      <c r="G48">
        <v>3695</v>
      </c>
      <c r="H48">
        <v>0</v>
      </c>
      <c r="I48">
        <v>0</v>
      </c>
      <c r="J48">
        <f>IF(AND(M48=0,F48=0,H48=0,I48=0,P48=0,K48=0),1,0)</f>
        <v>0</v>
      </c>
      <c r="K48">
        <v>0</v>
      </c>
      <c r="L48">
        <v>3566.3333333333335</v>
      </c>
      <c r="M48">
        <v>0</v>
      </c>
      <c r="N48">
        <v>0.51731149064714765</v>
      </c>
      <c r="O48">
        <v>0</v>
      </c>
      <c r="P48">
        <v>1</v>
      </c>
      <c r="Q48">
        <f t="shared" si="0"/>
        <v>4484.8432530116233</v>
      </c>
      <c r="R48">
        <f>Q48-B48</f>
        <v>640.84325301162335</v>
      </c>
      <c r="S48">
        <f t="shared" si="1"/>
        <v>640.84325301162335</v>
      </c>
      <c r="T48" s="8">
        <f>S48/B48</f>
        <v>0.16671260484173345</v>
      </c>
      <c r="U48">
        <v>1322</v>
      </c>
      <c r="V48">
        <f t="shared" si="2"/>
        <v>11535.17855420922</v>
      </c>
      <c r="W48">
        <f t="shared" si="3"/>
        <v>23796</v>
      </c>
      <c r="X48">
        <f t="shared" si="4"/>
        <v>640.84325301162335</v>
      </c>
      <c r="Y48">
        <f t="shared" si="5"/>
        <v>410680.07493051951</v>
      </c>
      <c r="AA48" s="4"/>
      <c r="AB48" s="4" t="s">
        <v>38</v>
      </c>
      <c r="AC48" s="4" t="s">
        <v>6</v>
      </c>
      <c r="AD48" s="4" t="s">
        <v>39</v>
      </c>
      <c r="AE48" s="4" t="s">
        <v>40</v>
      </c>
      <c r="AF48" s="4" t="s">
        <v>41</v>
      </c>
      <c r="AG48" s="4" t="s">
        <v>42</v>
      </c>
      <c r="AH48" s="4" t="s">
        <v>43</v>
      </c>
      <c r="AI48" s="4" t="s">
        <v>44</v>
      </c>
    </row>
    <row r="49" spans="1:35" x14ac:dyDescent="0.35">
      <c r="A49" s="1">
        <v>40963</v>
      </c>
      <c r="B49">
        <v>4438</v>
      </c>
      <c r="C49" s="23">
        <v>17.600000000000001</v>
      </c>
      <c r="D49">
        <v>3903</v>
      </c>
      <c r="E49">
        <v>4609</v>
      </c>
      <c r="F49">
        <v>0</v>
      </c>
      <c r="G49">
        <v>3844</v>
      </c>
      <c r="H49">
        <v>0</v>
      </c>
      <c r="I49">
        <v>0</v>
      </c>
      <c r="J49">
        <f>IF(AND(M49=0,F49=0,H49=0,I49=0,P49=0,K49=0),1,0)</f>
        <v>0</v>
      </c>
      <c r="K49">
        <v>1</v>
      </c>
      <c r="L49">
        <v>3776</v>
      </c>
      <c r="M49">
        <v>0</v>
      </c>
      <c r="N49">
        <v>0.56901359358661552</v>
      </c>
      <c r="O49">
        <v>0</v>
      </c>
      <c r="P49">
        <v>0</v>
      </c>
      <c r="Q49">
        <f t="shared" si="0"/>
        <v>4654.7739623431589</v>
      </c>
      <c r="R49">
        <f>Q49-B49</f>
        <v>216.77396234315893</v>
      </c>
      <c r="S49">
        <f t="shared" si="1"/>
        <v>216.77396234315893</v>
      </c>
      <c r="T49" s="8">
        <f>S49/B49</f>
        <v>4.8844966728967765E-2</v>
      </c>
      <c r="U49">
        <v>1086</v>
      </c>
      <c r="V49">
        <f t="shared" si="2"/>
        <v>3901.9313221768607</v>
      </c>
      <c r="W49">
        <f t="shared" si="3"/>
        <v>19548</v>
      </c>
      <c r="X49">
        <f t="shared" si="4"/>
        <v>216.77396234315893</v>
      </c>
      <c r="Y49">
        <f t="shared" si="5"/>
        <v>46990.950749953285</v>
      </c>
      <c r="AA49" s="2" t="s">
        <v>32</v>
      </c>
      <c r="AB49" s="2">
        <v>676.39018930841678</v>
      </c>
      <c r="AC49" s="2">
        <v>319.04066122002018</v>
      </c>
      <c r="AD49" s="2">
        <v>2.1200751864100402</v>
      </c>
      <c r="AE49" s="2">
        <v>3.4700892854848418E-2</v>
      </c>
      <c r="AF49" s="2">
        <v>48.918385092137896</v>
      </c>
      <c r="AG49" s="2">
        <v>1303.8619935246957</v>
      </c>
      <c r="AH49" s="2">
        <v>48.918385092137896</v>
      </c>
      <c r="AI49" s="2">
        <v>1303.8619935246957</v>
      </c>
    </row>
    <row r="50" spans="1:35" x14ac:dyDescent="0.35">
      <c r="A50" s="1">
        <v>40964</v>
      </c>
      <c r="B50">
        <v>4395</v>
      </c>
      <c r="C50" s="23">
        <v>19.100000000000001</v>
      </c>
      <c r="D50">
        <v>3796.2</v>
      </c>
      <c r="E50">
        <v>4848</v>
      </c>
      <c r="F50">
        <v>0</v>
      </c>
      <c r="G50">
        <v>4438</v>
      </c>
      <c r="H50">
        <v>1</v>
      </c>
      <c r="I50">
        <v>0</v>
      </c>
      <c r="J50">
        <f>IF(AND(M50=0,F50=0,H50=0,I50=0,P50=0,K50=0),1,0)</f>
        <v>0</v>
      </c>
      <c r="K50">
        <v>0</v>
      </c>
      <c r="L50">
        <v>3992.3333333333335</v>
      </c>
      <c r="M50">
        <v>0</v>
      </c>
      <c r="N50">
        <v>0.49500406645753459</v>
      </c>
      <c r="O50">
        <v>1</v>
      </c>
      <c r="P50">
        <v>0</v>
      </c>
      <c r="Q50">
        <f t="shared" si="0"/>
        <v>5244.0285866454815</v>
      </c>
      <c r="R50">
        <f>Q50-B50</f>
        <v>849.02858664548148</v>
      </c>
      <c r="S50">
        <f t="shared" si="1"/>
        <v>849.02858664548148</v>
      </c>
      <c r="T50" s="8">
        <f>S50/B50</f>
        <v>0.1931805657896431</v>
      </c>
      <c r="U50">
        <v>1755</v>
      </c>
      <c r="V50">
        <f t="shared" si="2"/>
        <v>15282.514559618667</v>
      </c>
      <c r="W50">
        <f t="shared" si="3"/>
        <v>31590</v>
      </c>
      <c r="X50">
        <f t="shared" si="4"/>
        <v>849.02858664548148</v>
      </c>
      <c r="Y50">
        <f t="shared" si="5"/>
        <v>720849.54094122385</v>
      </c>
      <c r="AA50" s="2" t="s">
        <v>153</v>
      </c>
      <c r="AB50" s="2">
        <v>-1.6651343326446102</v>
      </c>
      <c r="AC50" s="2">
        <v>8.7335579448480463</v>
      </c>
      <c r="AD50" s="2">
        <v>-0.19065933301866719</v>
      </c>
      <c r="AE50" s="2">
        <v>0.84890272796151423</v>
      </c>
      <c r="AF50" s="2">
        <v>-18.841820651953615</v>
      </c>
      <c r="AG50" s="2">
        <v>15.511551986664395</v>
      </c>
      <c r="AH50" s="2">
        <v>-18.841820651953615</v>
      </c>
      <c r="AI50" s="2">
        <v>15.511551986664395</v>
      </c>
    </row>
    <row r="51" spans="1:35" x14ac:dyDescent="0.35">
      <c r="A51" s="1">
        <v>40965</v>
      </c>
      <c r="B51">
        <v>4973</v>
      </c>
      <c r="C51" s="23">
        <v>21</v>
      </c>
      <c r="D51">
        <v>4032.2</v>
      </c>
      <c r="E51">
        <v>4972</v>
      </c>
      <c r="F51">
        <v>0</v>
      </c>
      <c r="G51">
        <v>4395</v>
      </c>
      <c r="H51">
        <v>0</v>
      </c>
      <c r="I51">
        <v>0</v>
      </c>
      <c r="J51">
        <f>IF(AND(M51=0,F51=0,H51=0,I51=0,P51=0,K51=0),1,0)</f>
        <v>1</v>
      </c>
      <c r="K51">
        <v>0</v>
      </c>
      <c r="L51">
        <v>4225.666666666667</v>
      </c>
      <c r="M51">
        <v>0</v>
      </c>
      <c r="N51">
        <v>0.56715464157081441</v>
      </c>
      <c r="O51">
        <v>1</v>
      </c>
      <c r="P51">
        <v>0</v>
      </c>
      <c r="Q51">
        <f t="shared" si="0"/>
        <v>5003.3345650285337</v>
      </c>
      <c r="R51">
        <f>Q51-B51</f>
        <v>30.334565028533689</v>
      </c>
      <c r="S51">
        <f t="shared" si="1"/>
        <v>30.334565028533689</v>
      </c>
      <c r="T51" s="8">
        <f>S51/B51</f>
        <v>6.099852207627929E-3</v>
      </c>
      <c r="U51">
        <v>1259</v>
      </c>
      <c r="V51">
        <f t="shared" si="2"/>
        <v>546.0221705136064</v>
      </c>
      <c r="W51">
        <f t="shared" si="3"/>
        <v>22662</v>
      </c>
      <c r="X51">
        <f t="shared" si="4"/>
        <v>30.334565028533689</v>
      </c>
      <c r="Y51">
        <f t="shared" si="5"/>
        <v>920.18583547033904</v>
      </c>
      <c r="AA51" s="2" t="s">
        <v>154</v>
      </c>
      <c r="AB51" s="2">
        <v>0.27913587550509672</v>
      </c>
      <c r="AC51" s="2">
        <v>7.1051820990169615E-2</v>
      </c>
      <c r="AD51" s="2">
        <v>3.9286238074562032</v>
      </c>
      <c r="AE51" s="2">
        <v>1.0288787144021692E-4</v>
      </c>
      <c r="AF51" s="2">
        <v>0.13939502197543333</v>
      </c>
      <c r="AG51" s="2">
        <v>0.41887672903476014</v>
      </c>
      <c r="AH51" s="2">
        <v>0.13939502197543333</v>
      </c>
      <c r="AI51" s="2">
        <v>0.41887672903476014</v>
      </c>
    </row>
    <row r="52" spans="1:35" x14ac:dyDescent="0.35">
      <c r="A52" s="1">
        <v>40966</v>
      </c>
      <c r="B52">
        <v>3390</v>
      </c>
      <c r="C52" s="23">
        <v>21.6</v>
      </c>
      <c r="D52">
        <v>4269</v>
      </c>
      <c r="E52">
        <v>3215</v>
      </c>
      <c r="F52">
        <v>0</v>
      </c>
      <c r="G52">
        <v>4973</v>
      </c>
      <c r="H52">
        <v>0</v>
      </c>
      <c r="I52">
        <v>1</v>
      </c>
      <c r="J52">
        <f>IF(AND(M52=0,F52=0,H52=0,I52=0,P52=0,K52=0),1,0)</f>
        <v>0</v>
      </c>
      <c r="K52">
        <v>0</v>
      </c>
      <c r="L52">
        <v>4602</v>
      </c>
      <c r="M52">
        <v>0</v>
      </c>
      <c r="N52">
        <v>0.31607993493667946</v>
      </c>
      <c r="O52">
        <v>0</v>
      </c>
      <c r="P52">
        <v>0</v>
      </c>
      <c r="Q52">
        <f t="shared" si="0"/>
        <v>3932.3952224470131</v>
      </c>
      <c r="R52">
        <f>Q52-B52</f>
        <v>542.39522244701311</v>
      </c>
      <c r="S52">
        <f t="shared" si="1"/>
        <v>542.39522244701311</v>
      </c>
      <c r="T52" s="8">
        <f>S52/B52</f>
        <v>0.15999859069233424</v>
      </c>
      <c r="U52">
        <v>1213</v>
      </c>
      <c r="V52">
        <f t="shared" si="2"/>
        <v>9763.114004046236</v>
      </c>
      <c r="W52">
        <f t="shared" si="3"/>
        <v>21834</v>
      </c>
      <c r="X52">
        <f t="shared" si="4"/>
        <v>542.39522244701311</v>
      </c>
      <c r="Y52">
        <f t="shared" si="5"/>
        <v>294192.57733334485</v>
      </c>
      <c r="AA52" s="2" t="s">
        <v>21</v>
      </c>
      <c r="AB52" s="2">
        <v>0.25525879669116308</v>
      </c>
      <c r="AC52" s="2">
        <v>4.7081234300645536E-2</v>
      </c>
      <c r="AD52" s="2">
        <v>5.4216674750105947</v>
      </c>
      <c r="AE52" s="2">
        <v>1.1006128648486551E-7</v>
      </c>
      <c r="AF52" s="2">
        <v>0.16266198812643207</v>
      </c>
      <c r="AG52" s="2">
        <v>0.3478556052558941</v>
      </c>
      <c r="AH52" s="2">
        <v>0.16266198812643207</v>
      </c>
      <c r="AI52" s="2">
        <v>0.3478556052558941</v>
      </c>
    </row>
    <row r="53" spans="1:35" x14ac:dyDescent="0.35">
      <c r="A53" s="1">
        <v>40967</v>
      </c>
      <c r="B53">
        <v>3795</v>
      </c>
      <c r="C53" s="23">
        <v>23.4</v>
      </c>
      <c r="D53">
        <v>4208</v>
      </c>
      <c r="E53">
        <v>3789</v>
      </c>
      <c r="F53">
        <v>0</v>
      </c>
      <c r="G53">
        <v>3390</v>
      </c>
      <c r="H53">
        <v>0</v>
      </c>
      <c r="I53">
        <v>0</v>
      </c>
      <c r="J53">
        <f>IF(AND(M53=0,F53=0,H53=0,I53=0,P53=0,K53=0),1,0)</f>
        <v>0</v>
      </c>
      <c r="K53">
        <v>0</v>
      </c>
      <c r="L53">
        <v>4252.666666666667</v>
      </c>
      <c r="M53">
        <v>1</v>
      </c>
      <c r="N53">
        <v>0.54705472289996515</v>
      </c>
      <c r="O53">
        <v>0</v>
      </c>
      <c r="P53">
        <v>0</v>
      </c>
      <c r="Q53">
        <f t="shared" si="0"/>
        <v>4352.3933983242423</v>
      </c>
      <c r="R53">
        <f>Q53-B53</f>
        <v>557.3933983242423</v>
      </c>
      <c r="S53">
        <f t="shared" si="1"/>
        <v>557.3933983242423</v>
      </c>
      <c r="T53" s="8">
        <f>S53/B53</f>
        <v>0.14687573078372657</v>
      </c>
      <c r="U53">
        <v>1158</v>
      </c>
      <c r="V53">
        <f t="shared" si="2"/>
        <v>10033.081169836361</v>
      </c>
      <c r="W53">
        <f t="shared" si="3"/>
        <v>20844</v>
      </c>
      <c r="X53">
        <f t="shared" si="4"/>
        <v>557.3933983242423</v>
      </c>
      <c r="Y53">
        <f t="shared" si="5"/>
        <v>310687.40049544745</v>
      </c>
      <c r="AA53" s="2" t="s">
        <v>17</v>
      </c>
      <c r="AB53" s="2">
        <v>-400.25678512857445</v>
      </c>
      <c r="AC53" s="2">
        <v>120.68330086584395</v>
      </c>
      <c r="AD53" s="2">
        <v>-3.3165879807473515</v>
      </c>
      <c r="AE53" s="2">
        <v>1.0065170705309144E-3</v>
      </c>
      <c r="AF53" s="2">
        <v>-637.61013138698308</v>
      </c>
      <c r="AG53" s="2">
        <v>-162.90343887016576</v>
      </c>
      <c r="AH53" s="2">
        <v>-637.61013138698308</v>
      </c>
      <c r="AI53" s="2">
        <v>-162.90343887016576</v>
      </c>
    </row>
    <row r="54" spans="1:35" x14ac:dyDescent="0.35">
      <c r="A54" s="1">
        <v>40968</v>
      </c>
      <c r="B54">
        <v>3842</v>
      </c>
      <c r="C54" s="23">
        <v>23.2</v>
      </c>
      <c r="D54">
        <v>4198.2</v>
      </c>
      <c r="E54">
        <v>3695</v>
      </c>
      <c r="F54">
        <v>1</v>
      </c>
      <c r="G54">
        <v>3795</v>
      </c>
      <c r="H54">
        <v>0</v>
      </c>
      <c r="I54">
        <v>0</v>
      </c>
      <c r="J54">
        <f>IF(AND(M54=0,F54=0,H54=0,I54=0,P54=0,K54=0),1,0)</f>
        <v>0</v>
      </c>
      <c r="K54">
        <v>0</v>
      </c>
      <c r="L54">
        <v>4052.6666666666665</v>
      </c>
      <c r="M54">
        <v>0</v>
      </c>
      <c r="N54">
        <v>0.50546067154641572</v>
      </c>
      <c r="O54">
        <v>0</v>
      </c>
      <c r="P54">
        <v>0</v>
      </c>
      <c r="Q54">
        <f t="shared" si="0"/>
        <v>3978.340447457957</v>
      </c>
      <c r="R54">
        <f>Q54-B54</f>
        <v>136.340447457957</v>
      </c>
      <c r="S54">
        <f t="shared" si="1"/>
        <v>136.340447457957</v>
      </c>
      <c r="T54" s="8">
        <f>S54/B54</f>
        <v>3.5486842128567675E-2</v>
      </c>
      <c r="U54">
        <v>1024</v>
      </c>
      <c r="V54">
        <f t="shared" si="2"/>
        <v>2454.128054243226</v>
      </c>
      <c r="W54">
        <f t="shared" si="3"/>
        <v>18432</v>
      </c>
      <c r="X54">
        <f t="shared" si="4"/>
        <v>136.340447457957</v>
      </c>
      <c r="Y54">
        <f t="shared" si="5"/>
        <v>18588.717613035933</v>
      </c>
      <c r="AA54" s="2" t="s">
        <v>53</v>
      </c>
      <c r="AB54" s="2">
        <v>0.36545812382321108</v>
      </c>
      <c r="AC54" s="2">
        <v>5.3185477222032089E-2</v>
      </c>
      <c r="AD54" s="2">
        <v>6.8713893888277457</v>
      </c>
      <c r="AE54" s="2">
        <v>2.909705050716441E-11</v>
      </c>
      <c r="AF54" s="2">
        <v>0.26085582258989692</v>
      </c>
      <c r="AG54" s="2">
        <v>0.47006042505652523</v>
      </c>
      <c r="AH54" s="2">
        <v>0.26085582258989692</v>
      </c>
      <c r="AI54" s="2">
        <v>0.47006042505652523</v>
      </c>
    </row>
    <row r="55" spans="1:35" x14ac:dyDescent="0.35">
      <c r="A55" s="1">
        <v>40969</v>
      </c>
      <c r="B55">
        <v>4135</v>
      </c>
      <c r="C55" s="23">
        <v>23.3</v>
      </c>
      <c r="D55">
        <v>4079</v>
      </c>
      <c r="E55">
        <v>3844</v>
      </c>
      <c r="F55">
        <v>0</v>
      </c>
      <c r="G55">
        <v>3842</v>
      </c>
      <c r="H55">
        <v>0</v>
      </c>
      <c r="I55">
        <v>0</v>
      </c>
      <c r="J55">
        <f>IF(AND(M55=0,F55=0,H55=0,I55=0,P55=0,K55=0),1,0)</f>
        <v>0</v>
      </c>
      <c r="K55">
        <v>0</v>
      </c>
      <c r="L55">
        <v>3675.6666666666665</v>
      </c>
      <c r="M55">
        <v>0</v>
      </c>
      <c r="N55">
        <v>0.53404205878935751</v>
      </c>
      <c r="O55">
        <v>0</v>
      </c>
      <c r="P55">
        <v>1</v>
      </c>
      <c r="Q55">
        <f t="shared" si="0"/>
        <v>4503.629737710693</v>
      </c>
      <c r="R55">
        <f>Q55-B55</f>
        <v>368.62973771069301</v>
      </c>
      <c r="S55">
        <f t="shared" si="1"/>
        <v>368.62973771069301</v>
      </c>
      <c r="T55" s="8">
        <f>S55/B55</f>
        <v>8.9148666919151881E-2</v>
      </c>
      <c r="U55">
        <v>995</v>
      </c>
      <c r="V55">
        <f t="shared" si="2"/>
        <v>6635.3352787924741</v>
      </c>
      <c r="W55">
        <f t="shared" si="3"/>
        <v>17910</v>
      </c>
      <c r="X55">
        <f t="shared" si="4"/>
        <v>368.62973771069301</v>
      </c>
      <c r="Y55">
        <f t="shared" si="5"/>
        <v>135887.88352465432</v>
      </c>
      <c r="AA55" s="2" t="s">
        <v>20</v>
      </c>
      <c r="AB55" s="2">
        <v>363.23304980086067</v>
      </c>
      <c r="AC55" s="2">
        <v>123.42338460232666</v>
      </c>
      <c r="AD55" s="2">
        <v>2.9429840299000625</v>
      </c>
      <c r="AE55" s="2">
        <v>3.4668841295090232E-3</v>
      </c>
      <c r="AF55" s="2">
        <v>120.49065601709975</v>
      </c>
      <c r="AG55" s="2">
        <v>605.97544358462164</v>
      </c>
      <c r="AH55" s="2">
        <v>120.49065601709975</v>
      </c>
      <c r="AI55" s="2">
        <v>605.97544358462164</v>
      </c>
    </row>
    <row r="56" spans="1:35" ht="15" thickBot="1" x14ac:dyDescent="0.4">
      <c r="A56" s="1">
        <v>40970</v>
      </c>
      <c r="B56">
        <v>4592</v>
      </c>
      <c r="C56" s="23">
        <v>23.2</v>
      </c>
      <c r="D56">
        <v>4027</v>
      </c>
      <c r="E56">
        <v>4438</v>
      </c>
      <c r="F56">
        <v>0</v>
      </c>
      <c r="G56">
        <v>4135</v>
      </c>
      <c r="H56">
        <v>0</v>
      </c>
      <c r="I56">
        <v>0</v>
      </c>
      <c r="J56">
        <f>IF(AND(M56=0,F56=0,H56=0,I56=0,P56=0,K56=0),1,0)</f>
        <v>0</v>
      </c>
      <c r="K56">
        <v>1</v>
      </c>
      <c r="L56">
        <v>3924</v>
      </c>
      <c r="M56">
        <v>0</v>
      </c>
      <c r="N56">
        <v>0.55309631695131867</v>
      </c>
      <c r="O56">
        <v>0</v>
      </c>
      <c r="P56">
        <v>0</v>
      </c>
      <c r="Q56">
        <f t="shared" si="0"/>
        <v>4759.2864108553895</v>
      </c>
      <c r="R56">
        <f>Q56-B56</f>
        <v>167.28641085538948</v>
      </c>
      <c r="S56">
        <f t="shared" si="1"/>
        <v>167.28641085538948</v>
      </c>
      <c r="T56" s="8">
        <f>S56/B56</f>
        <v>3.6429967520772967E-2</v>
      </c>
      <c r="U56">
        <v>674</v>
      </c>
      <c r="V56">
        <f t="shared" si="2"/>
        <v>3011.1553953970106</v>
      </c>
      <c r="W56">
        <f t="shared" si="3"/>
        <v>12132</v>
      </c>
      <c r="X56">
        <f t="shared" si="4"/>
        <v>167.28641085538948</v>
      </c>
      <c r="Y56">
        <f t="shared" si="5"/>
        <v>27984.74325687817</v>
      </c>
      <c r="AA56" s="3" t="s">
        <v>15</v>
      </c>
      <c r="AB56" s="3">
        <v>-922.95216565308965</v>
      </c>
      <c r="AC56" s="3">
        <v>130.1456225220542</v>
      </c>
      <c r="AD56" s="3">
        <v>-7.0916881241755805</v>
      </c>
      <c r="AE56" s="3">
        <v>7.3422677536081775E-12</v>
      </c>
      <c r="AF56" s="3">
        <v>-1178.9154910251086</v>
      </c>
      <c r="AG56" s="3">
        <v>-666.98884028107068</v>
      </c>
      <c r="AH56" s="3">
        <v>-1178.9154910251086</v>
      </c>
      <c r="AI56" s="3">
        <v>-666.98884028107068</v>
      </c>
    </row>
    <row r="57" spans="1:35" x14ac:dyDescent="0.35">
      <c r="A57" s="1">
        <v>40971</v>
      </c>
      <c r="B57">
        <v>5335</v>
      </c>
      <c r="C57" s="23">
        <v>25</v>
      </c>
      <c r="D57">
        <v>3950.8</v>
      </c>
      <c r="E57">
        <v>4395</v>
      </c>
      <c r="F57">
        <v>0</v>
      </c>
      <c r="G57">
        <v>4592</v>
      </c>
      <c r="H57">
        <v>1</v>
      </c>
      <c r="I57">
        <v>0</v>
      </c>
      <c r="J57">
        <f>IF(AND(M57=0,F57=0,H57=0,I57=0,P57=0,K57=0),1,0)</f>
        <v>0</v>
      </c>
      <c r="K57">
        <v>0</v>
      </c>
      <c r="L57">
        <v>4189.666666666667</v>
      </c>
      <c r="M57">
        <v>0</v>
      </c>
      <c r="N57">
        <v>0.58632508423376317</v>
      </c>
      <c r="O57">
        <v>1</v>
      </c>
      <c r="P57">
        <v>0</v>
      </c>
      <c r="Q57">
        <f t="shared" si="0"/>
        <v>5229.7514688103511</v>
      </c>
      <c r="R57">
        <f>Q57-B57</f>
        <v>-105.24853118964893</v>
      </c>
      <c r="S57">
        <f t="shared" si="1"/>
        <v>105.24853118964893</v>
      </c>
      <c r="T57" s="8">
        <f>S57/B57</f>
        <v>1.9727934618490896E-2</v>
      </c>
      <c r="U57">
        <v>1162</v>
      </c>
      <c r="V57">
        <f t="shared" si="2"/>
        <v>7577.8942456547229</v>
      </c>
      <c r="W57">
        <f t="shared" si="3"/>
        <v>20916</v>
      </c>
      <c r="X57">
        <f t="shared" si="4"/>
        <v>-210.49706237929786</v>
      </c>
      <c r="Y57">
        <f t="shared" si="5"/>
        <v>44309.013270314012</v>
      </c>
    </row>
    <row r="58" spans="1:35" x14ac:dyDescent="0.35">
      <c r="A58" s="1">
        <v>40972</v>
      </c>
      <c r="B58">
        <v>5604</v>
      </c>
      <c r="C58" s="23">
        <v>23.9</v>
      </c>
      <c r="D58">
        <v>4339.8</v>
      </c>
      <c r="E58">
        <v>4973</v>
      </c>
      <c r="F58">
        <v>0</v>
      </c>
      <c r="G58">
        <v>5335</v>
      </c>
      <c r="H58">
        <v>0</v>
      </c>
      <c r="I58">
        <v>0</v>
      </c>
      <c r="J58">
        <f>IF(AND(M58=0,F58=0,H58=0,I58=0,P58=0,K58=0),1,0)</f>
        <v>1</v>
      </c>
      <c r="K58">
        <v>0</v>
      </c>
      <c r="L58">
        <v>4687.333333333333</v>
      </c>
      <c r="M58">
        <v>0</v>
      </c>
      <c r="N58">
        <v>0.5312536307656559</v>
      </c>
      <c r="O58">
        <v>1</v>
      </c>
      <c r="P58">
        <v>0</v>
      </c>
      <c r="Q58">
        <f t="shared" si="0"/>
        <v>5459.9818398343159</v>
      </c>
      <c r="R58">
        <f>Q58-B58</f>
        <v>-144.01816016568409</v>
      </c>
      <c r="S58">
        <f t="shared" si="1"/>
        <v>144.01816016568409</v>
      </c>
      <c r="T58" s="8">
        <f>S58/B58</f>
        <v>2.569917204955105E-2</v>
      </c>
      <c r="U58">
        <v>622</v>
      </c>
      <c r="V58">
        <f t="shared" si="2"/>
        <v>10369.307531929255</v>
      </c>
      <c r="W58">
        <f t="shared" si="3"/>
        <v>11196</v>
      </c>
      <c r="X58">
        <f t="shared" si="4"/>
        <v>-288.03632033136819</v>
      </c>
      <c r="Y58">
        <f t="shared" si="5"/>
        <v>82964.921830034553</v>
      </c>
      <c r="AA58" t="s">
        <v>22</v>
      </c>
    </row>
    <row r="59" spans="1:35" ht="15" thickBot="1" x14ac:dyDescent="0.4">
      <c r="A59" s="1">
        <v>40973</v>
      </c>
      <c r="B59">
        <v>3487</v>
      </c>
      <c r="C59" s="23">
        <v>24.1</v>
      </c>
      <c r="D59">
        <v>4701.6000000000004</v>
      </c>
      <c r="E59">
        <v>3390</v>
      </c>
      <c r="F59">
        <v>0</v>
      </c>
      <c r="G59">
        <v>5604</v>
      </c>
      <c r="H59">
        <v>0</v>
      </c>
      <c r="I59">
        <v>1</v>
      </c>
      <c r="J59">
        <f>IF(AND(M59=0,F59=0,H59=0,I59=0,P59=0,K59=0),1,0)</f>
        <v>0</v>
      </c>
      <c r="K59">
        <v>0</v>
      </c>
      <c r="L59">
        <v>5177</v>
      </c>
      <c r="M59">
        <v>0</v>
      </c>
      <c r="N59">
        <v>0.25403741140931801</v>
      </c>
      <c r="O59">
        <v>0</v>
      </c>
      <c r="P59">
        <v>0</v>
      </c>
      <c r="Q59">
        <f t="shared" si="0"/>
        <v>4352.8122222203419</v>
      </c>
      <c r="R59">
        <f>Q59-B59</f>
        <v>865.81222222034194</v>
      </c>
      <c r="S59">
        <f t="shared" si="1"/>
        <v>865.81222222034194</v>
      </c>
      <c r="T59" s="8">
        <f>S59/B59</f>
        <v>0.24829716725561857</v>
      </c>
      <c r="U59">
        <v>1251</v>
      </c>
      <c r="V59">
        <f t="shared" si="2"/>
        <v>15584.619999966155</v>
      </c>
      <c r="W59">
        <f t="shared" si="3"/>
        <v>22518</v>
      </c>
      <c r="X59">
        <f t="shared" si="4"/>
        <v>865.81222222034194</v>
      </c>
      <c r="Y59">
        <f t="shared" si="5"/>
        <v>749630.80414612673</v>
      </c>
    </row>
    <row r="60" spans="1:35" x14ac:dyDescent="0.35">
      <c r="A60" s="1">
        <v>40974</v>
      </c>
      <c r="B60">
        <v>3854</v>
      </c>
      <c r="C60" s="23">
        <v>23.2</v>
      </c>
      <c r="D60">
        <v>4630.6000000000004</v>
      </c>
      <c r="E60">
        <v>3795</v>
      </c>
      <c r="F60">
        <v>0</v>
      </c>
      <c r="G60">
        <v>3487</v>
      </c>
      <c r="H60">
        <v>0</v>
      </c>
      <c r="I60">
        <v>0</v>
      </c>
      <c r="J60">
        <f>IF(AND(M60=0,F60=0,H60=0,I60=0,P60=0,K60=0),1,0)</f>
        <v>0</v>
      </c>
      <c r="K60">
        <v>0</v>
      </c>
      <c r="L60">
        <v>4808.666666666667</v>
      </c>
      <c r="M60">
        <v>1</v>
      </c>
      <c r="N60">
        <v>0.54263971186243753</v>
      </c>
      <c r="O60">
        <v>0</v>
      </c>
      <c r="P60">
        <v>0</v>
      </c>
      <c r="Q60">
        <f t="shared" si="0"/>
        <v>4517.9670832029733</v>
      </c>
      <c r="R60">
        <f>Q60-B60</f>
        <v>663.9670832029733</v>
      </c>
      <c r="S60">
        <f t="shared" si="1"/>
        <v>663.9670832029733</v>
      </c>
      <c r="T60" s="8">
        <f>S60/B60</f>
        <v>0.17227999045225045</v>
      </c>
      <c r="U60">
        <v>1095</v>
      </c>
      <c r="V60">
        <f t="shared" si="2"/>
        <v>11951.407497653519</v>
      </c>
      <c r="W60">
        <f t="shared" si="3"/>
        <v>19710</v>
      </c>
      <c r="X60">
        <f t="shared" si="4"/>
        <v>663.9670832029733</v>
      </c>
      <c r="Y60">
        <f t="shared" si="5"/>
        <v>440852.28757706407</v>
      </c>
      <c r="AA60" s="5" t="s">
        <v>23</v>
      </c>
      <c r="AB60" s="5"/>
    </row>
    <row r="61" spans="1:35" x14ac:dyDescent="0.35">
      <c r="A61" s="1">
        <v>40975</v>
      </c>
      <c r="B61">
        <v>4368</v>
      </c>
      <c r="C61" s="23">
        <v>22.9</v>
      </c>
      <c r="D61">
        <v>4574.3999999999996</v>
      </c>
      <c r="E61">
        <v>3842</v>
      </c>
      <c r="F61">
        <v>1</v>
      </c>
      <c r="G61">
        <v>3854</v>
      </c>
      <c r="H61">
        <v>0</v>
      </c>
      <c r="I61">
        <v>0</v>
      </c>
      <c r="J61">
        <f>IF(AND(M61=0,F61=0,H61=0,I61=0,P61=0,K61=0),1,0)</f>
        <v>0</v>
      </c>
      <c r="K61">
        <v>0</v>
      </c>
      <c r="L61">
        <v>4315</v>
      </c>
      <c r="M61">
        <v>0</v>
      </c>
      <c r="N61">
        <v>0.55971883350761009</v>
      </c>
      <c r="O61">
        <v>0</v>
      </c>
      <c r="P61">
        <v>0</v>
      </c>
      <c r="Q61">
        <f t="shared" si="0"/>
        <v>4152.7233864241589</v>
      </c>
      <c r="R61">
        <f>Q61-B61</f>
        <v>-215.27661357584111</v>
      </c>
      <c r="S61">
        <f t="shared" si="1"/>
        <v>215.27661357584111</v>
      </c>
      <c r="T61" s="8">
        <f>S61/B61</f>
        <v>4.9284939005458127E-2</v>
      </c>
      <c r="U61">
        <v>616</v>
      </c>
      <c r="V61">
        <f t="shared" si="2"/>
        <v>15499.91617746056</v>
      </c>
      <c r="W61">
        <f t="shared" si="3"/>
        <v>11088</v>
      </c>
      <c r="X61">
        <f t="shared" si="4"/>
        <v>-430.55322715168222</v>
      </c>
      <c r="Y61">
        <f t="shared" si="5"/>
        <v>185376.08141072807</v>
      </c>
      <c r="AA61" s="2" t="s">
        <v>24</v>
      </c>
      <c r="AB61" s="2">
        <v>0.78501154760815273</v>
      </c>
    </row>
    <row r="62" spans="1:35" x14ac:dyDescent="0.35">
      <c r="A62" s="1">
        <v>40976</v>
      </c>
      <c r="B62">
        <v>4263</v>
      </c>
      <c r="C62" s="23">
        <v>22.7</v>
      </c>
      <c r="D62">
        <v>4529.6000000000004</v>
      </c>
      <c r="E62">
        <v>4135</v>
      </c>
      <c r="F62">
        <v>0</v>
      </c>
      <c r="G62">
        <v>4368</v>
      </c>
      <c r="H62">
        <v>0</v>
      </c>
      <c r="I62">
        <v>0</v>
      </c>
      <c r="J62">
        <f>IF(AND(M62=0,F62=0,H62=0,I62=0,P62=0,K62=0),1,0)</f>
        <v>0</v>
      </c>
      <c r="K62">
        <v>0</v>
      </c>
      <c r="L62">
        <v>3903</v>
      </c>
      <c r="M62">
        <v>0</v>
      </c>
      <c r="N62">
        <v>0.48780062739630531</v>
      </c>
      <c r="O62">
        <v>0</v>
      </c>
      <c r="P62">
        <v>1</v>
      </c>
      <c r="Q62">
        <f t="shared" si="0"/>
        <v>4919.5081207422554</v>
      </c>
      <c r="R62">
        <f>Q62-B62</f>
        <v>656.50812074225541</v>
      </c>
      <c r="S62">
        <f t="shared" si="1"/>
        <v>656.50812074225541</v>
      </c>
      <c r="T62" s="8">
        <f>S62/B62</f>
        <v>0.15400143578284201</v>
      </c>
      <c r="U62">
        <v>856</v>
      </c>
      <c r="V62">
        <f t="shared" si="2"/>
        <v>11817.146173360597</v>
      </c>
      <c r="W62">
        <f t="shared" si="3"/>
        <v>15408</v>
      </c>
      <c r="X62">
        <f t="shared" si="4"/>
        <v>656.50812074225541</v>
      </c>
      <c r="Y62">
        <f t="shared" si="5"/>
        <v>431002.91260052781</v>
      </c>
      <c r="AA62" s="2" t="s">
        <v>25</v>
      </c>
      <c r="AB62" s="2">
        <v>0.616243129878147</v>
      </c>
    </row>
    <row r="63" spans="1:35" x14ac:dyDescent="0.35">
      <c r="A63" s="1">
        <v>40977</v>
      </c>
      <c r="B63">
        <v>4953</v>
      </c>
      <c r="C63" s="23">
        <v>22</v>
      </c>
      <c r="D63">
        <v>4315.2</v>
      </c>
      <c r="E63">
        <v>4592</v>
      </c>
      <c r="F63">
        <v>0</v>
      </c>
      <c r="G63">
        <v>4263</v>
      </c>
      <c r="H63">
        <v>0</v>
      </c>
      <c r="I63">
        <v>0</v>
      </c>
      <c r="J63">
        <f>IF(AND(M63=0,F63=0,H63=0,I63=0,P63=0,K63=0),1,0)</f>
        <v>0</v>
      </c>
      <c r="K63">
        <v>1</v>
      </c>
      <c r="L63">
        <v>4161.666666666667</v>
      </c>
      <c r="M63">
        <v>0</v>
      </c>
      <c r="N63">
        <v>0.58016730568142205</v>
      </c>
      <c r="O63">
        <v>0</v>
      </c>
      <c r="P63">
        <v>0</v>
      </c>
      <c r="Q63">
        <f t="shared" si="0"/>
        <v>4935.9583920295408</v>
      </c>
      <c r="R63">
        <f>Q63-B63</f>
        <v>-17.041607970459154</v>
      </c>
      <c r="S63">
        <f t="shared" si="1"/>
        <v>17.041607970459154</v>
      </c>
      <c r="T63" s="8">
        <f>S63/B63</f>
        <v>3.4406638341326779E-3</v>
      </c>
      <c r="U63">
        <v>336</v>
      </c>
      <c r="V63">
        <f t="shared" si="2"/>
        <v>1226.9957738730591</v>
      </c>
      <c r="W63">
        <f t="shared" si="3"/>
        <v>6048</v>
      </c>
      <c r="X63">
        <f t="shared" si="4"/>
        <v>-34.083215940918308</v>
      </c>
      <c r="Y63">
        <f t="shared" si="5"/>
        <v>1161.6656088752679</v>
      </c>
      <c r="AA63" s="2" t="s">
        <v>26</v>
      </c>
      <c r="AB63" s="2">
        <v>0.609701819591979</v>
      </c>
    </row>
    <row r="64" spans="1:35" x14ac:dyDescent="0.35">
      <c r="A64" s="1">
        <v>40978</v>
      </c>
      <c r="B64">
        <v>5715</v>
      </c>
      <c r="C64" s="23">
        <v>21.6</v>
      </c>
      <c r="D64">
        <v>4185</v>
      </c>
      <c r="E64">
        <v>5335</v>
      </c>
      <c r="F64">
        <v>0</v>
      </c>
      <c r="G64">
        <v>4953</v>
      </c>
      <c r="H64">
        <v>1</v>
      </c>
      <c r="I64">
        <v>0</v>
      </c>
      <c r="J64">
        <f>IF(AND(M64=0,F64=0,H64=0,I64=0,P64=0,K64=0),1,0)</f>
        <v>0</v>
      </c>
      <c r="K64">
        <v>0</v>
      </c>
      <c r="L64">
        <v>4528</v>
      </c>
      <c r="M64">
        <v>0</v>
      </c>
      <c r="N64">
        <v>0.58853258975252698</v>
      </c>
      <c r="O64">
        <v>1</v>
      </c>
      <c r="P64">
        <v>0</v>
      </c>
      <c r="Q64">
        <f t="shared" si="0"/>
        <v>5689.1723705271997</v>
      </c>
      <c r="R64">
        <f>Q64-B64</f>
        <v>-25.827629472800254</v>
      </c>
      <c r="S64">
        <f t="shared" si="1"/>
        <v>25.827629472800254</v>
      </c>
      <c r="T64" s="8">
        <f>S64/B64</f>
        <v>4.5192702489589244E-3</v>
      </c>
      <c r="U64">
        <v>704</v>
      </c>
      <c r="V64">
        <f t="shared" si="2"/>
        <v>1859.5893220416183</v>
      </c>
      <c r="W64">
        <f t="shared" si="3"/>
        <v>12672</v>
      </c>
      <c r="X64">
        <f t="shared" si="4"/>
        <v>-51.655258945600508</v>
      </c>
      <c r="Y64">
        <f t="shared" si="5"/>
        <v>2668.2657767370415</v>
      </c>
      <c r="AA64" s="2" t="s">
        <v>6</v>
      </c>
      <c r="AB64" s="2">
        <v>739.08777487716793</v>
      </c>
    </row>
    <row r="65" spans="1:35" ht="15" thickBot="1" x14ac:dyDescent="0.4">
      <c r="A65" s="1">
        <v>40979</v>
      </c>
      <c r="B65">
        <v>5598</v>
      </c>
      <c r="C65" s="23">
        <v>21.6</v>
      </c>
      <c r="D65">
        <v>4630.6000000000004</v>
      </c>
      <c r="E65">
        <v>5604</v>
      </c>
      <c r="F65">
        <v>0</v>
      </c>
      <c r="G65">
        <v>5715</v>
      </c>
      <c r="H65">
        <v>0</v>
      </c>
      <c r="I65">
        <v>0</v>
      </c>
      <c r="J65">
        <f>IF(AND(M65=0,F65=0,H65=0,I65=0,P65=0,K65=0),1,0)</f>
        <v>1</v>
      </c>
      <c r="K65">
        <v>0</v>
      </c>
      <c r="L65">
        <v>4977</v>
      </c>
      <c r="M65">
        <v>0</v>
      </c>
      <c r="N65">
        <v>0.48640641338445451</v>
      </c>
      <c r="O65">
        <v>1</v>
      </c>
      <c r="P65">
        <v>0</v>
      </c>
      <c r="Q65">
        <f t="shared" si="0"/>
        <v>5861.6975798341409</v>
      </c>
      <c r="R65">
        <f>Q65-B65</f>
        <v>263.69757983414092</v>
      </c>
      <c r="S65">
        <f t="shared" si="1"/>
        <v>263.69757983414092</v>
      </c>
      <c r="T65" s="8">
        <f>S65/B65</f>
        <v>4.7105676997881554E-2</v>
      </c>
      <c r="U65">
        <v>551</v>
      </c>
      <c r="V65">
        <f t="shared" si="2"/>
        <v>4746.5564370145366</v>
      </c>
      <c r="W65">
        <f t="shared" si="3"/>
        <v>9918</v>
      </c>
      <c r="X65">
        <f t="shared" si="4"/>
        <v>263.69757983414092</v>
      </c>
      <c r="Y65">
        <f t="shared" si="5"/>
        <v>69536.413610383126</v>
      </c>
      <c r="AA65" s="3" t="s">
        <v>27</v>
      </c>
      <c r="AB65" s="3">
        <v>359</v>
      </c>
    </row>
    <row r="66" spans="1:35" x14ac:dyDescent="0.35">
      <c r="A66" s="1">
        <v>40980</v>
      </c>
      <c r="B66">
        <v>3941</v>
      </c>
      <c r="C66" s="23">
        <v>22.3</v>
      </c>
      <c r="D66">
        <v>4979.3999999999996</v>
      </c>
      <c r="E66">
        <v>3487</v>
      </c>
      <c r="F66">
        <v>0</v>
      </c>
      <c r="G66">
        <v>5598</v>
      </c>
      <c r="H66">
        <v>0</v>
      </c>
      <c r="I66">
        <v>1</v>
      </c>
      <c r="J66">
        <f>IF(AND(M66=0,F66=0,H66=0,I66=0,P66=0,K66=0),1,0)</f>
        <v>0</v>
      </c>
      <c r="K66">
        <v>0</v>
      </c>
      <c r="L66">
        <v>5422</v>
      </c>
      <c r="M66">
        <v>0</v>
      </c>
      <c r="N66">
        <v>0.30748228186359938</v>
      </c>
      <c r="O66">
        <v>0</v>
      </c>
      <c r="P66">
        <v>0</v>
      </c>
      <c r="Q66">
        <f t="shared" si="0"/>
        <v>4459.3029502283371</v>
      </c>
      <c r="R66">
        <f>Q66-B66</f>
        <v>518.30295022833707</v>
      </c>
      <c r="S66">
        <f t="shared" si="1"/>
        <v>518.30295022833707</v>
      </c>
      <c r="T66" s="8">
        <f>S66/B66</f>
        <v>0.13151559254715481</v>
      </c>
      <c r="U66">
        <v>1038</v>
      </c>
      <c r="V66">
        <f t="shared" si="2"/>
        <v>9329.4531041100672</v>
      </c>
      <c r="W66">
        <f t="shared" si="3"/>
        <v>18684</v>
      </c>
      <c r="X66">
        <f t="shared" si="4"/>
        <v>518.30295022833707</v>
      </c>
      <c r="Y66">
        <f t="shared" si="5"/>
        <v>268637.94821539806</v>
      </c>
    </row>
    <row r="67" spans="1:35" ht="15" thickBot="1" x14ac:dyDescent="0.4">
      <c r="A67" s="1">
        <v>40981</v>
      </c>
      <c r="B67">
        <v>4048</v>
      </c>
      <c r="C67" s="23">
        <v>23.4</v>
      </c>
      <c r="D67">
        <v>4894</v>
      </c>
      <c r="E67">
        <v>3854</v>
      </c>
      <c r="F67">
        <v>0</v>
      </c>
      <c r="G67">
        <v>3941</v>
      </c>
      <c r="H67">
        <v>0</v>
      </c>
      <c r="I67">
        <v>0</v>
      </c>
      <c r="J67">
        <f>IF(AND(M67=0,F67=0,H67=0,I67=0,P67=0,K67=0),1,0)</f>
        <v>0</v>
      </c>
      <c r="K67">
        <v>0</v>
      </c>
      <c r="L67">
        <v>5084.666666666667</v>
      </c>
      <c r="M67">
        <v>1</v>
      </c>
      <c r="N67">
        <v>0.51243174160566984</v>
      </c>
      <c r="O67">
        <v>0</v>
      </c>
      <c r="P67">
        <v>0</v>
      </c>
      <c r="Q67">
        <f t="shared" ref="Q67:Q130" si="6">$AA$2+SUMPRODUCT(D67:I67,$AB$2:$AG$2)</f>
        <v>4788.3880080804265</v>
      </c>
      <c r="R67">
        <f>Q67-B67</f>
        <v>740.38800808042652</v>
      </c>
      <c r="S67">
        <f t="shared" ref="S67:S130" si="7">ABS(R67)</f>
        <v>740.38800808042652</v>
      </c>
      <c r="T67" s="8">
        <f>S67/B67</f>
        <v>0.18290217590919627</v>
      </c>
      <c r="U67">
        <v>1060</v>
      </c>
      <c r="V67">
        <f t="shared" ref="V67:V130" si="8">IF(R67&lt;0,R67*-72,R67*18)</f>
        <v>13326.984145447677</v>
      </c>
      <c r="W67">
        <f t="shared" ref="W67:W130" si="9">U67*18</f>
        <v>19080</v>
      </c>
      <c r="X67">
        <f t="shared" ref="X67:X130" si="10">IF(R67&lt;0,R67*2,R67)</f>
        <v>740.38800808042652</v>
      </c>
      <c r="Y67">
        <f t="shared" ref="Y67:Y130" si="11">X67^2</f>
        <v>548174.40250930167</v>
      </c>
      <c r="AA67" t="s">
        <v>28</v>
      </c>
    </row>
    <row r="68" spans="1:35" x14ac:dyDescent="0.35">
      <c r="A68" s="1">
        <v>40982</v>
      </c>
      <c r="B68">
        <v>3883</v>
      </c>
      <c r="C68" s="23">
        <v>23.9</v>
      </c>
      <c r="D68">
        <v>4851</v>
      </c>
      <c r="E68">
        <v>4368</v>
      </c>
      <c r="F68">
        <v>1</v>
      </c>
      <c r="G68">
        <v>4048</v>
      </c>
      <c r="H68">
        <v>0</v>
      </c>
      <c r="I68">
        <v>0</v>
      </c>
      <c r="J68">
        <f>IF(AND(M68=0,F68=0,H68=0,I68=0,P68=0,K68=0),1,0)</f>
        <v>0</v>
      </c>
      <c r="K68">
        <v>0</v>
      </c>
      <c r="L68">
        <v>4529</v>
      </c>
      <c r="M68">
        <v>0</v>
      </c>
      <c r="N68">
        <v>0.48082955733705124</v>
      </c>
      <c r="O68">
        <v>0</v>
      </c>
      <c r="P68">
        <v>0</v>
      </c>
      <c r="Q68">
        <f t="shared" si="6"/>
        <v>4450.2261505847337</v>
      </c>
      <c r="R68">
        <f>Q68-B68</f>
        <v>567.22615058473366</v>
      </c>
      <c r="S68">
        <f t="shared" si="7"/>
        <v>567.22615058473366</v>
      </c>
      <c r="T68" s="8">
        <f>S68/B68</f>
        <v>0.14607935889382789</v>
      </c>
      <c r="U68">
        <v>1181</v>
      </c>
      <c r="V68">
        <f t="shared" si="8"/>
        <v>10210.070710525206</v>
      </c>
      <c r="W68">
        <f t="shared" si="9"/>
        <v>21258</v>
      </c>
      <c r="X68">
        <f t="shared" si="10"/>
        <v>567.22615058473366</v>
      </c>
      <c r="Y68">
        <f t="shared" si="11"/>
        <v>321745.50590717496</v>
      </c>
      <c r="AA68" s="4"/>
      <c r="AB68" s="4" t="s">
        <v>33</v>
      </c>
      <c r="AC68" s="4" t="s">
        <v>34</v>
      </c>
      <c r="AD68" s="4" t="s">
        <v>35</v>
      </c>
      <c r="AE68" s="4" t="s">
        <v>36</v>
      </c>
      <c r="AF68" s="4" t="s">
        <v>37</v>
      </c>
    </row>
    <row r="69" spans="1:35" x14ac:dyDescent="0.35">
      <c r="A69" s="1">
        <v>40983</v>
      </c>
      <c r="B69">
        <v>4491</v>
      </c>
      <c r="C69" s="23">
        <v>24.2</v>
      </c>
      <c r="D69">
        <v>4637</v>
      </c>
      <c r="E69">
        <v>4263</v>
      </c>
      <c r="F69">
        <v>0</v>
      </c>
      <c r="G69">
        <v>3883</v>
      </c>
      <c r="H69">
        <v>0</v>
      </c>
      <c r="I69">
        <v>0</v>
      </c>
      <c r="J69">
        <f>IF(AND(M69=0,F69=0,H69=0,I69=0,P69=0,K69=0),1,0)</f>
        <v>0</v>
      </c>
      <c r="K69">
        <v>0</v>
      </c>
      <c r="L69">
        <v>3957.3333333333335</v>
      </c>
      <c r="M69">
        <v>0</v>
      </c>
      <c r="N69">
        <v>0.57064017660044153</v>
      </c>
      <c r="O69">
        <v>0</v>
      </c>
      <c r="P69">
        <v>1</v>
      </c>
      <c r="Q69">
        <f t="shared" si="6"/>
        <v>4797.5809856784872</v>
      </c>
      <c r="R69">
        <f>Q69-B69</f>
        <v>306.5809856784872</v>
      </c>
      <c r="S69">
        <f t="shared" si="7"/>
        <v>306.5809856784872</v>
      </c>
      <c r="T69" s="8">
        <f>S69/B69</f>
        <v>6.8265639206966641E-2</v>
      </c>
      <c r="U69">
        <v>844</v>
      </c>
      <c r="V69">
        <f t="shared" si="8"/>
        <v>5518.4577422127695</v>
      </c>
      <c r="W69">
        <f t="shared" si="9"/>
        <v>15192</v>
      </c>
      <c r="X69">
        <f t="shared" si="10"/>
        <v>306.5809856784872</v>
      </c>
      <c r="Y69">
        <f t="shared" si="11"/>
        <v>93991.900779592776</v>
      </c>
      <c r="AA69" s="2" t="s">
        <v>29</v>
      </c>
      <c r="AB69" s="2">
        <v>6</v>
      </c>
      <c r="AC69" s="2">
        <v>308766822.26316035</v>
      </c>
      <c r="AD69" s="2">
        <v>51461137.043860056</v>
      </c>
      <c r="AE69" s="2">
        <v>94.207903756107612</v>
      </c>
      <c r="AF69" s="2">
        <v>3.748073270730869E-70</v>
      </c>
    </row>
    <row r="70" spans="1:35" x14ac:dyDescent="0.35">
      <c r="A70" s="1">
        <v>40984</v>
      </c>
      <c r="B70">
        <v>4594</v>
      </c>
      <c r="C70" s="23">
        <v>24.7</v>
      </c>
      <c r="D70">
        <v>4392.2</v>
      </c>
      <c r="E70">
        <v>4953</v>
      </c>
      <c r="F70">
        <v>0</v>
      </c>
      <c r="G70">
        <v>4491</v>
      </c>
      <c r="H70">
        <v>0</v>
      </c>
      <c r="I70">
        <v>0</v>
      </c>
      <c r="J70">
        <f>IF(AND(M70=0,F70=0,H70=0,I70=0,P70=0,K70=0),1,0)</f>
        <v>0</v>
      </c>
      <c r="K70">
        <v>1</v>
      </c>
      <c r="L70">
        <v>4140.666666666667</v>
      </c>
      <c r="M70">
        <v>0</v>
      </c>
      <c r="N70">
        <v>0.51196700360171954</v>
      </c>
      <c r="O70">
        <v>0</v>
      </c>
      <c r="P70">
        <v>0</v>
      </c>
      <c r="Q70">
        <f t="shared" si="6"/>
        <v>5143.1659174614488</v>
      </c>
      <c r="R70">
        <f>Q70-B70</f>
        <v>549.16591746144877</v>
      </c>
      <c r="S70">
        <f t="shared" si="7"/>
        <v>549.16591746144877</v>
      </c>
      <c r="T70" s="8">
        <f>S70/B70</f>
        <v>0.11953981660022829</v>
      </c>
      <c r="U70">
        <v>1082</v>
      </c>
      <c r="V70">
        <f t="shared" si="8"/>
        <v>9884.9865143060779</v>
      </c>
      <c r="W70">
        <f t="shared" si="9"/>
        <v>19476</v>
      </c>
      <c r="X70">
        <f t="shared" si="10"/>
        <v>549.16591746144877</v>
      </c>
      <c r="Y70">
        <f t="shared" si="11"/>
        <v>301583.20490127476</v>
      </c>
      <c r="AA70" s="2" t="s">
        <v>30</v>
      </c>
      <c r="AB70" s="2">
        <v>352</v>
      </c>
      <c r="AC70" s="2">
        <v>192280260.11845493</v>
      </c>
      <c r="AD70" s="2">
        <v>546250.73897288332</v>
      </c>
      <c r="AE70" s="2"/>
      <c r="AF70" s="2"/>
    </row>
    <row r="71" spans="1:35" ht="15" thickBot="1" x14ac:dyDescent="0.4">
      <c r="A71" s="1">
        <v>40985</v>
      </c>
      <c r="B71">
        <v>4131</v>
      </c>
      <c r="C71" s="23">
        <v>25.2</v>
      </c>
      <c r="D71">
        <v>4191.3999999999996</v>
      </c>
      <c r="E71">
        <v>5715</v>
      </c>
      <c r="F71">
        <v>0</v>
      </c>
      <c r="G71">
        <v>4594</v>
      </c>
      <c r="H71">
        <v>1</v>
      </c>
      <c r="I71">
        <v>0</v>
      </c>
      <c r="J71">
        <f>IF(AND(M71=0,F71=0,H71=0,I71=0,P71=0,K71=0),1,0)</f>
        <v>0</v>
      </c>
      <c r="K71">
        <v>0</v>
      </c>
      <c r="L71">
        <v>4322.666666666667</v>
      </c>
      <c r="M71">
        <v>0</v>
      </c>
      <c r="N71">
        <v>0.44620657604275588</v>
      </c>
      <c r="O71">
        <v>1</v>
      </c>
      <c r="P71">
        <v>0</v>
      </c>
      <c r="Q71">
        <f t="shared" si="6"/>
        <v>5652.7565285687524</v>
      </c>
      <c r="R71">
        <f>Q71-B71</f>
        <v>1521.7565285687524</v>
      </c>
      <c r="S71">
        <f t="shared" si="7"/>
        <v>1521.7565285687524</v>
      </c>
      <c r="T71" s="8">
        <f>S71/B71</f>
        <v>0.36837485562061301</v>
      </c>
      <c r="U71">
        <v>796</v>
      </c>
      <c r="V71">
        <f t="shared" si="8"/>
        <v>27391.617514237543</v>
      </c>
      <c r="W71">
        <f t="shared" si="9"/>
        <v>14328</v>
      </c>
      <c r="X71">
        <f t="shared" si="10"/>
        <v>1521.7565285687524</v>
      </c>
      <c r="Y71">
        <f t="shared" si="11"/>
        <v>2315742.93224162</v>
      </c>
      <c r="AA71" s="3" t="s">
        <v>31</v>
      </c>
      <c r="AB71" s="3">
        <v>358</v>
      </c>
      <c r="AC71" s="3">
        <v>501047082.38161528</v>
      </c>
      <c r="AD71" s="3"/>
      <c r="AE71" s="3"/>
      <c r="AF71" s="3"/>
    </row>
    <row r="72" spans="1:35" ht="15" thickBot="1" x14ac:dyDescent="0.4">
      <c r="A72" s="1">
        <v>40986</v>
      </c>
      <c r="B72">
        <v>5677</v>
      </c>
      <c r="C72" s="23">
        <v>25.1</v>
      </c>
      <c r="D72">
        <v>4229.3999999999996</v>
      </c>
      <c r="E72">
        <v>5598</v>
      </c>
      <c r="F72">
        <v>0</v>
      </c>
      <c r="G72">
        <v>4131</v>
      </c>
      <c r="H72">
        <v>0</v>
      </c>
      <c r="I72">
        <v>0</v>
      </c>
      <c r="J72">
        <f>IF(AND(M72=0,F72=0,H72=0,I72=0,P72=0,K72=0),1,0)</f>
        <v>1</v>
      </c>
      <c r="K72">
        <v>0</v>
      </c>
      <c r="L72">
        <v>4405.333333333333</v>
      </c>
      <c r="M72">
        <v>0</v>
      </c>
      <c r="N72">
        <v>0.67962123852678058</v>
      </c>
      <c r="O72">
        <v>1</v>
      </c>
      <c r="P72">
        <v>0</v>
      </c>
      <c r="Q72">
        <f t="shared" si="6"/>
        <v>5126.0838509148543</v>
      </c>
      <c r="R72">
        <f>Q72-B72</f>
        <v>-550.91614908514566</v>
      </c>
      <c r="S72">
        <f t="shared" si="7"/>
        <v>550.91614908514566</v>
      </c>
      <c r="T72" s="8">
        <f>S72/B72</f>
        <v>9.7043535156798602E-2</v>
      </c>
      <c r="U72">
        <v>1262</v>
      </c>
      <c r="V72">
        <f t="shared" si="8"/>
        <v>39665.962734130488</v>
      </c>
      <c r="W72">
        <f t="shared" si="9"/>
        <v>22716</v>
      </c>
      <c r="X72">
        <f t="shared" si="10"/>
        <v>-1101.8322981702913</v>
      </c>
      <c r="Y72">
        <f t="shared" si="11"/>
        <v>1214034.4132912257</v>
      </c>
    </row>
    <row r="73" spans="1:35" x14ac:dyDescent="0.35">
      <c r="A73" s="1">
        <v>40987</v>
      </c>
      <c r="B73">
        <v>3805</v>
      </c>
      <c r="C73" s="23">
        <v>27.3</v>
      </c>
      <c r="D73">
        <v>4555.2</v>
      </c>
      <c r="E73">
        <v>3941</v>
      </c>
      <c r="F73">
        <v>0</v>
      </c>
      <c r="G73">
        <v>5677</v>
      </c>
      <c r="H73">
        <v>0</v>
      </c>
      <c r="I73">
        <v>1</v>
      </c>
      <c r="J73">
        <f>IF(AND(M73=0,F73=0,H73=0,I73=0,P73=0,K73=0),1,0)</f>
        <v>0</v>
      </c>
      <c r="K73">
        <v>0</v>
      </c>
      <c r="L73">
        <v>4800.666666666667</v>
      </c>
      <c r="M73">
        <v>0</v>
      </c>
      <c r="N73">
        <v>0.2825026141512722</v>
      </c>
      <c r="O73">
        <v>0</v>
      </c>
      <c r="P73">
        <v>0</v>
      </c>
      <c r="Q73">
        <f t="shared" si="6"/>
        <v>4483.5442376971278</v>
      </c>
      <c r="R73">
        <f>Q73-B73</f>
        <v>678.54423769712776</v>
      </c>
      <c r="S73">
        <f t="shared" si="7"/>
        <v>678.54423769712776</v>
      </c>
      <c r="T73" s="8">
        <f>S73/B73</f>
        <v>0.17832962882973133</v>
      </c>
      <c r="U73">
        <v>940</v>
      </c>
      <c r="V73">
        <f t="shared" si="8"/>
        <v>12213.7962785483</v>
      </c>
      <c r="W73">
        <f t="shared" si="9"/>
        <v>16920</v>
      </c>
      <c r="X73">
        <f t="shared" si="10"/>
        <v>678.54423769712776</v>
      </c>
      <c r="Y73">
        <f t="shared" si="11"/>
        <v>460422.2825119762</v>
      </c>
      <c r="AA73" s="4"/>
      <c r="AB73" s="4" t="s">
        <v>38</v>
      </c>
      <c r="AC73" s="4" t="s">
        <v>6</v>
      </c>
      <c r="AD73" s="4" t="s">
        <v>39</v>
      </c>
      <c r="AE73" s="4" t="s">
        <v>40</v>
      </c>
      <c r="AF73" s="4" t="s">
        <v>41</v>
      </c>
      <c r="AG73" s="4" t="s">
        <v>42</v>
      </c>
      <c r="AH73" s="4" t="s">
        <v>43</v>
      </c>
      <c r="AI73" s="4" t="s">
        <v>44</v>
      </c>
    </row>
    <row r="74" spans="1:35" x14ac:dyDescent="0.35">
      <c r="A74" s="1">
        <v>40988</v>
      </c>
      <c r="B74">
        <v>4395</v>
      </c>
      <c r="C74" s="23">
        <v>24.1</v>
      </c>
      <c r="D74">
        <v>4539.6000000000004</v>
      </c>
      <c r="E74">
        <v>4048</v>
      </c>
      <c r="F74">
        <v>0</v>
      </c>
      <c r="G74">
        <v>3805</v>
      </c>
      <c r="H74">
        <v>0</v>
      </c>
      <c r="I74">
        <v>0</v>
      </c>
      <c r="J74">
        <f>IF(AND(M74=0,F74=0,H74=0,I74=0,P74=0,K74=0),1,0)</f>
        <v>0</v>
      </c>
      <c r="K74">
        <v>0</v>
      </c>
      <c r="L74">
        <v>4537.666666666667</v>
      </c>
      <c r="M74">
        <v>1</v>
      </c>
      <c r="N74">
        <v>0.56854885558266532</v>
      </c>
      <c r="O74">
        <v>0</v>
      </c>
      <c r="P74">
        <v>0</v>
      </c>
      <c r="Q74">
        <f t="shared" si="6"/>
        <v>4681.16359593792</v>
      </c>
      <c r="R74">
        <f>Q74-B74</f>
        <v>286.16359593792004</v>
      </c>
      <c r="S74">
        <f t="shared" si="7"/>
        <v>286.16359593792004</v>
      </c>
      <c r="T74" s="8">
        <f>S74/B74</f>
        <v>6.5111170861870321E-2</v>
      </c>
      <c r="U74">
        <v>675</v>
      </c>
      <c r="V74">
        <f t="shared" si="8"/>
        <v>5150.9447268825606</v>
      </c>
      <c r="W74">
        <f t="shared" si="9"/>
        <v>12150</v>
      </c>
      <c r="X74">
        <f t="shared" si="10"/>
        <v>286.16359593792004</v>
      </c>
      <c r="Y74">
        <f t="shared" si="11"/>
        <v>81889.60364012116</v>
      </c>
      <c r="AA74" s="2" t="s">
        <v>32</v>
      </c>
      <c r="AB74" s="2">
        <v>632.89904578880703</v>
      </c>
      <c r="AC74" s="2">
        <v>222.74860440873439</v>
      </c>
      <c r="AD74" s="2">
        <v>2.8413154258307438</v>
      </c>
      <c r="AE74" s="2">
        <v>4.7543726658994751E-3</v>
      </c>
      <c r="AF74" s="2">
        <v>194.81352283102905</v>
      </c>
      <c r="AG74" s="2">
        <v>1070.984568746585</v>
      </c>
      <c r="AH74" s="2">
        <v>194.81352283102905</v>
      </c>
      <c r="AI74" s="2">
        <v>1070.984568746585</v>
      </c>
    </row>
    <row r="75" spans="1:35" x14ac:dyDescent="0.35">
      <c r="A75" s="1">
        <v>40989</v>
      </c>
      <c r="B75">
        <v>5026</v>
      </c>
      <c r="C75" s="23">
        <v>23.9</v>
      </c>
      <c r="D75">
        <v>4520.3999999999996</v>
      </c>
      <c r="E75">
        <v>3883</v>
      </c>
      <c r="F75">
        <v>1</v>
      </c>
      <c r="G75">
        <v>4395</v>
      </c>
      <c r="H75">
        <v>0</v>
      </c>
      <c r="I75">
        <v>0</v>
      </c>
      <c r="J75">
        <f>IF(AND(M75=0,F75=0,H75=0,I75=0,P75=0,K75=0),1,0)</f>
        <v>0</v>
      </c>
      <c r="K75">
        <v>0</v>
      </c>
      <c r="L75">
        <v>4625.666666666667</v>
      </c>
      <c r="M75">
        <v>0</v>
      </c>
      <c r="N75">
        <v>0.57331242012315553</v>
      </c>
      <c r="O75">
        <v>0</v>
      </c>
      <c r="P75">
        <v>0</v>
      </c>
      <c r="Q75">
        <f t="shared" si="6"/>
        <v>4357.1746247549709</v>
      </c>
      <c r="R75">
        <f>Q75-B75</f>
        <v>-668.82537524502914</v>
      </c>
      <c r="S75">
        <f t="shared" si="7"/>
        <v>668.82537524502914</v>
      </c>
      <c r="T75" s="8">
        <f>S75/B75</f>
        <v>0.13307309495523859</v>
      </c>
      <c r="U75">
        <v>707</v>
      </c>
      <c r="V75">
        <f t="shared" si="8"/>
        <v>48155.427017642098</v>
      </c>
      <c r="W75">
        <f t="shared" si="9"/>
        <v>12726</v>
      </c>
      <c r="X75">
        <f t="shared" si="10"/>
        <v>-1337.6507504900583</v>
      </c>
      <c r="Y75">
        <f t="shared" si="11"/>
        <v>1789309.5302866162</v>
      </c>
      <c r="AA75" s="2" t="s">
        <v>154</v>
      </c>
      <c r="AB75" s="2">
        <v>0.27893379812154528</v>
      </c>
      <c r="AC75" s="2">
        <v>7.0946602374913584E-2</v>
      </c>
      <c r="AD75" s="2">
        <v>3.931601920096671</v>
      </c>
      <c r="AE75" s="2">
        <v>1.0162236934982507E-4</v>
      </c>
      <c r="AF75" s="2">
        <v>0.13940125431058698</v>
      </c>
      <c r="AG75" s="2">
        <v>0.41846634193250359</v>
      </c>
      <c r="AH75" s="2">
        <v>0.13940125431058698</v>
      </c>
      <c r="AI75" s="2">
        <v>0.41846634193250359</v>
      </c>
    </row>
    <row r="76" spans="1:35" x14ac:dyDescent="0.35">
      <c r="A76" s="1">
        <v>40990</v>
      </c>
      <c r="B76">
        <v>4975</v>
      </c>
      <c r="C76" s="23">
        <v>24.2</v>
      </c>
      <c r="D76">
        <v>4606.8</v>
      </c>
      <c r="E76">
        <v>4491</v>
      </c>
      <c r="F76">
        <v>0</v>
      </c>
      <c r="G76">
        <v>5026</v>
      </c>
      <c r="H76">
        <v>0</v>
      </c>
      <c r="I76">
        <v>0</v>
      </c>
      <c r="J76">
        <f>IF(AND(M76=0,F76=0,H76=0,I76=0,P76=0,K76=0),1,0)</f>
        <v>0</v>
      </c>
      <c r="K76">
        <v>0</v>
      </c>
      <c r="L76">
        <v>4408.666666666667</v>
      </c>
      <c r="M76">
        <v>0</v>
      </c>
      <c r="N76">
        <v>0.49407459044963403</v>
      </c>
      <c r="O76">
        <v>0</v>
      </c>
      <c r="P76">
        <v>1</v>
      </c>
      <c r="Q76">
        <f t="shared" si="6"/>
        <v>5292.1393598435661</v>
      </c>
      <c r="R76">
        <f>Q76-B76</f>
        <v>317.13935984356613</v>
      </c>
      <c r="S76">
        <f t="shared" si="7"/>
        <v>317.13935984356613</v>
      </c>
      <c r="T76" s="8">
        <f>S76/B76</f>
        <v>6.3746604993681635E-2</v>
      </c>
      <c r="U76">
        <v>449</v>
      </c>
      <c r="V76">
        <f t="shared" si="8"/>
        <v>5708.5084771841903</v>
      </c>
      <c r="W76">
        <f t="shared" si="9"/>
        <v>8082</v>
      </c>
      <c r="X76">
        <f t="shared" si="10"/>
        <v>317.13935984356613</v>
      </c>
      <c r="Y76">
        <f t="shared" si="11"/>
        <v>100577.37356198693</v>
      </c>
      <c r="AA76" s="2" t="s">
        <v>21</v>
      </c>
      <c r="AB76" s="2">
        <v>0.25526764772556698</v>
      </c>
      <c r="AC76" s="2">
        <v>4.7016721559292436E-2</v>
      </c>
      <c r="AD76" s="2">
        <v>5.4292949244376993</v>
      </c>
      <c r="AE76" s="2">
        <v>1.0563128838633714E-7</v>
      </c>
      <c r="AF76" s="2">
        <v>0.16279862819237345</v>
      </c>
      <c r="AG76" s="2">
        <v>0.34773666725876051</v>
      </c>
      <c r="AH76" s="2">
        <v>0.16279862819237345</v>
      </c>
      <c r="AI76" s="2">
        <v>0.34773666725876051</v>
      </c>
    </row>
    <row r="77" spans="1:35" x14ac:dyDescent="0.35">
      <c r="A77" s="1">
        <v>40991</v>
      </c>
      <c r="B77">
        <v>5295</v>
      </c>
      <c r="C77" s="23">
        <v>25.2</v>
      </c>
      <c r="D77">
        <v>4775.6000000000004</v>
      </c>
      <c r="E77">
        <v>4594</v>
      </c>
      <c r="F77">
        <v>0</v>
      </c>
      <c r="G77">
        <v>4975</v>
      </c>
      <c r="H77">
        <v>0</v>
      </c>
      <c r="I77">
        <v>0</v>
      </c>
      <c r="J77">
        <f>IF(AND(M77=0,F77=0,H77=0,I77=0,P77=0,K77=0),1,0)</f>
        <v>0</v>
      </c>
      <c r="K77">
        <v>1</v>
      </c>
      <c r="L77">
        <v>4798.666666666667</v>
      </c>
      <c r="M77">
        <v>0</v>
      </c>
      <c r="N77">
        <v>0.53717904031602182</v>
      </c>
      <c r="O77">
        <v>0</v>
      </c>
      <c r="P77">
        <v>0</v>
      </c>
      <c r="Q77">
        <f t="shared" si="6"/>
        <v>5350.1812634599755</v>
      </c>
      <c r="R77">
        <f>Q77-B77</f>
        <v>55.181263459975526</v>
      </c>
      <c r="S77">
        <f t="shared" si="7"/>
        <v>55.181263459975526</v>
      </c>
      <c r="T77" s="8">
        <f>S77/B77</f>
        <v>1.0421390643999155E-2</v>
      </c>
      <c r="U77">
        <v>942</v>
      </c>
      <c r="V77">
        <f t="shared" si="8"/>
        <v>993.26274227955946</v>
      </c>
      <c r="W77">
        <f t="shared" si="9"/>
        <v>16956</v>
      </c>
      <c r="X77">
        <f t="shared" si="10"/>
        <v>55.181263459975526</v>
      </c>
      <c r="Y77">
        <f t="shared" si="11"/>
        <v>3044.9718370392302</v>
      </c>
      <c r="AA77" s="2" t="s">
        <v>17</v>
      </c>
      <c r="AB77" s="2">
        <v>-399.91245598620168</v>
      </c>
      <c r="AC77" s="2">
        <v>120.50449865673924</v>
      </c>
      <c r="AD77" s="2">
        <v>-3.3186516722945303</v>
      </c>
      <c r="AE77" s="2">
        <v>9.9905800391962454E-4</v>
      </c>
      <c r="AF77" s="2">
        <v>-636.9118143118443</v>
      </c>
      <c r="AG77" s="2">
        <v>-162.91309766055903</v>
      </c>
      <c r="AH77" s="2">
        <v>-636.9118143118443</v>
      </c>
      <c r="AI77" s="2">
        <v>-162.91309766055903</v>
      </c>
    </row>
    <row r="78" spans="1:35" x14ac:dyDescent="0.35">
      <c r="A78" s="1">
        <v>40992</v>
      </c>
      <c r="B78">
        <v>5167</v>
      </c>
      <c r="C78" s="23">
        <v>26.1</v>
      </c>
      <c r="D78">
        <v>4699.2</v>
      </c>
      <c r="E78">
        <v>4131</v>
      </c>
      <c r="F78">
        <v>0</v>
      </c>
      <c r="G78">
        <v>5295</v>
      </c>
      <c r="H78">
        <v>1</v>
      </c>
      <c r="I78">
        <v>0</v>
      </c>
      <c r="J78">
        <f>IF(AND(M78=0,F78=0,H78=0,I78=0,P78=0,K78=0),1,0)</f>
        <v>0</v>
      </c>
      <c r="K78">
        <v>0</v>
      </c>
      <c r="L78">
        <v>5098.666666666667</v>
      </c>
      <c r="M78">
        <v>0</v>
      </c>
      <c r="N78">
        <v>0.48512838387359125</v>
      </c>
      <c r="O78">
        <v>1</v>
      </c>
      <c r="P78">
        <v>0</v>
      </c>
      <c r="Q78">
        <f t="shared" si="6"/>
        <v>5656.025999656491</v>
      </c>
      <c r="R78">
        <f>Q78-B78</f>
        <v>489.02599965649097</v>
      </c>
      <c r="S78">
        <f t="shared" si="7"/>
        <v>489.02599965649097</v>
      </c>
      <c r="T78" s="8">
        <f>S78/B78</f>
        <v>9.4644087411745875E-2</v>
      </c>
      <c r="U78">
        <v>779</v>
      </c>
      <c r="V78">
        <f t="shared" si="8"/>
        <v>8802.4679938168374</v>
      </c>
      <c r="W78">
        <f t="shared" si="9"/>
        <v>14022</v>
      </c>
      <c r="X78">
        <f t="shared" si="10"/>
        <v>489.02599965649097</v>
      </c>
      <c r="Y78">
        <f t="shared" si="11"/>
        <v>239146.42834003031</v>
      </c>
      <c r="AA78" s="2" t="s">
        <v>53</v>
      </c>
      <c r="AB78" s="2">
        <v>0.36558315130614616</v>
      </c>
      <c r="AC78" s="2">
        <v>5.3108588684171967E-2</v>
      </c>
      <c r="AD78" s="2">
        <v>6.8836917034306628</v>
      </c>
      <c r="AE78" s="2">
        <v>2.6858031168859072E-11</v>
      </c>
      <c r="AF78" s="2">
        <v>0.26113309690956427</v>
      </c>
      <c r="AG78" s="2">
        <v>0.47003320570272805</v>
      </c>
      <c r="AH78" s="2">
        <v>0.26113309690956427</v>
      </c>
      <c r="AI78" s="2">
        <v>0.47003320570272805</v>
      </c>
    </row>
    <row r="79" spans="1:35" x14ac:dyDescent="0.35">
      <c r="A79" s="1">
        <v>40993</v>
      </c>
      <c r="B79">
        <v>5166</v>
      </c>
      <c r="C79" s="23">
        <v>26.1</v>
      </c>
      <c r="D79">
        <v>4971.6000000000004</v>
      </c>
      <c r="E79">
        <v>5677</v>
      </c>
      <c r="F79">
        <v>0</v>
      </c>
      <c r="G79">
        <v>5167</v>
      </c>
      <c r="H79">
        <v>0</v>
      </c>
      <c r="I79">
        <v>0</v>
      </c>
      <c r="J79">
        <f>IF(AND(M79=0,F79=0,H79=0,I79=0,P79=0,K79=0),1,0)</f>
        <v>1</v>
      </c>
      <c r="K79">
        <v>0</v>
      </c>
      <c r="L79">
        <v>5145.666666666667</v>
      </c>
      <c r="M79">
        <v>0</v>
      </c>
      <c r="N79">
        <v>0.49988381549901245</v>
      </c>
      <c r="O79">
        <v>1</v>
      </c>
      <c r="P79">
        <v>0</v>
      </c>
      <c r="Q79">
        <f t="shared" si="6"/>
        <v>5770.6118464317333</v>
      </c>
      <c r="R79">
        <f>Q79-B79</f>
        <v>604.61184643173328</v>
      </c>
      <c r="S79">
        <f t="shared" si="7"/>
        <v>604.61184643173328</v>
      </c>
      <c r="T79" s="8">
        <f>S79/B79</f>
        <v>0.11703674921249192</v>
      </c>
      <c r="U79">
        <v>1077</v>
      </c>
      <c r="V79">
        <f t="shared" si="8"/>
        <v>10883.013235771199</v>
      </c>
      <c r="W79">
        <f t="shared" si="9"/>
        <v>19386</v>
      </c>
      <c r="X79">
        <f t="shared" si="10"/>
        <v>604.61184643173328</v>
      </c>
      <c r="Y79">
        <f t="shared" si="11"/>
        <v>365555.48484558985</v>
      </c>
      <c r="AA79" s="2" t="s">
        <v>20</v>
      </c>
      <c r="AB79" s="2">
        <v>363.07173218679526</v>
      </c>
      <c r="AC79" s="2">
        <v>123.25142825669334</v>
      </c>
      <c r="AD79" s="2">
        <v>2.9457811347275658</v>
      </c>
      <c r="AE79" s="2">
        <v>3.4358275071690444E-3</v>
      </c>
      <c r="AF79" s="2">
        <v>120.66991536531432</v>
      </c>
      <c r="AG79" s="2">
        <v>605.47354900827622</v>
      </c>
      <c r="AH79" s="2">
        <v>120.66991536531432</v>
      </c>
      <c r="AI79" s="2">
        <v>605.47354900827622</v>
      </c>
    </row>
    <row r="80" spans="1:35" ht="15" thickBot="1" x14ac:dyDescent="0.4">
      <c r="A80" s="1">
        <v>40994</v>
      </c>
      <c r="B80">
        <v>2709</v>
      </c>
      <c r="C80" s="23">
        <v>27.2</v>
      </c>
      <c r="D80">
        <v>5125.8</v>
      </c>
      <c r="E80">
        <v>3805</v>
      </c>
      <c r="F80">
        <v>0</v>
      </c>
      <c r="G80">
        <v>5166</v>
      </c>
      <c r="H80">
        <v>0</v>
      </c>
      <c r="I80">
        <v>1</v>
      </c>
      <c r="J80">
        <f>IF(AND(M80=0,F80=0,H80=0,I80=0,P80=0,K80=0),1,0)</f>
        <v>0</v>
      </c>
      <c r="K80">
        <v>0</v>
      </c>
      <c r="L80">
        <v>5209.333333333333</v>
      </c>
      <c r="M80">
        <v>0</v>
      </c>
      <c r="N80">
        <v>0.21453468107354479</v>
      </c>
      <c r="O80">
        <v>0</v>
      </c>
      <c r="P80">
        <v>0</v>
      </c>
      <c r="Q80">
        <f t="shared" si="6"/>
        <v>4420.0032212592123</v>
      </c>
      <c r="R80">
        <f>Q80-B80</f>
        <v>1711.0032212592123</v>
      </c>
      <c r="S80">
        <f t="shared" si="7"/>
        <v>1711.0032212592123</v>
      </c>
      <c r="T80" s="8">
        <f>S80/B80</f>
        <v>0.63159956487973878</v>
      </c>
      <c r="U80">
        <v>1196</v>
      </c>
      <c r="V80">
        <f t="shared" si="8"/>
        <v>30798.057982665821</v>
      </c>
      <c r="W80">
        <f t="shared" si="9"/>
        <v>21528</v>
      </c>
      <c r="X80">
        <f t="shared" si="10"/>
        <v>1711.0032212592123</v>
      </c>
      <c r="Y80">
        <f t="shared" si="11"/>
        <v>2927532.023159401</v>
      </c>
      <c r="AA80" s="3" t="s">
        <v>15</v>
      </c>
      <c r="AB80" s="3">
        <v>-923.43072839139131</v>
      </c>
      <c r="AC80" s="3">
        <v>129.94318062254695</v>
      </c>
      <c r="AD80" s="3">
        <v>-7.1064193131745093</v>
      </c>
      <c r="AE80" s="3">
        <v>6.6590256956309775E-12</v>
      </c>
      <c r="AF80" s="3">
        <v>-1178.9933901145967</v>
      </c>
      <c r="AG80" s="3">
        <v>-667.86806666818597</v>
      </c>
      <c r="AH80" s="3">
        <v>-1178.9933901145967</v>
      </c>
      <c r="AI80" s="3">
        <v>-667.86806666818597</v>
      </c>
    </row>
    <row r="81" spans="1:25" x14ac:dyDescent="0.35">
      <c r="A81" s="1">
        <v>40995</v>
      </c>
      <c r="B81">
        <v>4628.5</v>
      </c>
      <c r="C81" s="23">
        <v>28</v>
      </c>
      <c r="D81">
        <v>4662.3999999999996</v>
      </c>
      <c r="E81">
        <v>4395</v>
      </c>
      <c r="F81">
        <v>0</v>
      </c>
      <c r="G81">
        <v>2709</v>
      </c>
      <c r="H81">
        <v>0</v>
      </c>
      <c r="I81">
        <v>0</v>
      </c>
      <c r="J81">
        <f>IF(AND(M81=0,F81=0,H81=0,I81=0,P81=0,K81=0),1,0)</f>
        <v>0</v>
      </c>
      <c r="K81">
        <v>0</v>
      </c>
      <c r="L81">
        <v>4347.333333333333</v>
      </c>
      <c r="M81">
        <v>1</v>
      </c>
      <c r="N81">
        <v>0.72301614964563732</v>
      </c>
      <c r="O81">
        <v>0</v>
      </c>
      <c r="P81">
        <v>0</v>
      </c>
      <c r="Q81">
        <f t="shared" si="6"/>
        <v>4385.1002763003307</v>
      </c>
      <c r="R81">
        <f>Q81-B81</f>
        <v>-243.39972369966927</v>
      </c>
      <c r="S81">
        <f t="shared" si="7"/>
        <v>243.39972369966927</v>
      </c>
      <c r="T81" s="8">
        <f>S81/B81</f>
        <v>5.2587171588996277E-2</v>
      </c>
      <c r="U81">
        <v>1683</v>
      </c>
      <c r="V81">
        <f t="shared" si="8"/>
        <v>17524.780106376187</v>
      </c>
      <c r="W81">
        <f t="shared" si="9"/>
        <v>30294</v>
      </c>
      <c r="X81">
        <f t="shared" si="10"/>
        <v>-486.79944739933853</v>
      </c>
      <c r="Y81">
        <f t="shared" si="11"/>
        <v>236973.70198830136</v>
      </c>
    </row>
    <row r="82" spans="1:25" x14ac:dyDescent="0.35">
      <c r="A82" s="1">
        <v>40996</v>
      </c>
      <c r="B82">
        <v>2723</v>
      </c>
      <c r="C82" s="23">
        <v>30.1</v>
      </c>
      <c r="D82">
        <v>4593.1000000000004</v>
      </c>
      <c r="E82">
        <v>5026</v>
      </c>
      <c r="F82">
        <v>1</v>
      </c>
      <c r="G82">
        <v>4628.5</v>
      </c>
      <c r="H82">
        <v>0</v>
      </c>
      <c r="I82">
        <v>0</v>
      </c>
      <c r="J82">
        <f>IF(AND(M82=0,F82=0,H82=0,I82=0,P82=0,K82=0),1,0)</f>
        <v>0</v>
      </c>
      <c r="K82">
        <v>0</v>
      </c>
      <c r="L82">
        <v>4167.833333333333</v>
      </c>
      <c r="M82">
        <v>0</v>
      </c>
      <c r="N82">
        <v>0.27861043336818869</v>
      </c>
      <c r="O82">
        <v>0</v>
      </c>
      <c r="P82">
        <v>0</v>
      </c>
      <c r="Q82">
        <f t="shared" si="6"/>
        <v>4772.7414676814278</v>
      </c>
      <c r="R82">
        <f>Q82-B82</f>
        <v>2049.7414676814278</v>
      </c>
      <c r="S82">
        <f t="shared" si="7"/>
        <v>2049.7414676814278</v>
      </c>
      <c r="T82" s="8">
        <f>S82/B82</f>
        <v>0.75275118166780308</v>
      </c>
      <c r="U82">
        <v>1188</v>
      </c>
      <c r="V82">
        <f t="shared" si="8"/>
        <v>36895.346418265704</v>
      </c>
      <c r="W82">
        <f t="shared" si="9"/>
        <v>21384</v>
      </c>
      <c r="X82">
        <f t="shared" si="10"/>
        <v>2049.7414676814278</v>
      </c>
      <c r="Y82">
        <f t="shared" si="11"/>
        <v>4201440.0843328135</v>
      </c>
    </row>
    <row r="83" spans="1:25" x14ac:dyDescent="0.35">
      <c r="A83" s="1">
        <v>40997</v>
      </c>
      <c r="B83">
        <v>3348</v>
      </c>
      <c r="C83" s="23">
        <v>29.3</v>
      </c>
      <c r="D83">
        <v>4078.7</v>
      </c>
      <c r="E83">
        <v>4975</v>
      </c>
      <c r="F83">
        <v>0</v>
      </c>
      <c r="G83">
        <v>2723</v>
      </c>
      <c r="H83">
        <v>0</v>
      </c>
      <c r="I83">
        <v>0</v>
      </c>
      <c r="J83">
        <f>IF(AND(M83=0,F83=0,H83=0,I83=0,P83=0,K83=0),1,0)</f>
        <v>0</v>
      </c>
      <c r="K83">
        <v>0</v>
      </c>
      <c r="L83">
        <v>3353.5</v>
      </c>
      <c r="M83">
        <v>0</v>
      </c>
      <c r="N83">
        <v>0.57261531311723013</v>
      </c>
      <c r="O83">
        <v>0</v>
      </c>
      <c r="P83">
        <v>1</v>
      </c>
      <c r="Q83">
        <f t="shared" si="6"/>
        <v>4369.8810291479294</v>
      </c>
      <c r="R83">
        <f>Q83-B83</f>
        <v>1021.8810291479294</v>
      </c>
      <c r="S83">
        <f t="shared" si="7"/>
        <v>1021.8810291479294</v>
      </c>
      <c r="T83" s="8">
        <f>S83/B83</f>
        <v>0.30522133487094666</v>
      </c>
      <c r="U83">
        <v>303</v>
      </c>
      <c r="V83">
        <f t="shared" si="8"/>
        <v>18393.85852466273</v>
      </c>
      <c r="W83">
        <f t="shared" si="9"/>
        <v>5454</v>
      </c>
      <c r="X83">
        <f t="shared" si="10"/>
        <v>1021.8810291479294</v>
      </c>
      <c r="Y83">
        <f t="shared" si="11"/>
        <v>1044240.8377324314</v>
      </c>
    </row>
    <row r="84" spans="1:25" x14ac:dyDescent="0.35">
      <c r="A84" s="1">
        <v>40998</v>
      </c>
      <c r="B84">
        <v>4623</v>
      </c>
      <c r="C84" s="23">
        <v>29.9</v>
      </c>
      <c r="D84">
        <v>3714.9</v>
      </c>
      <c r="E84">
        <v>5295</v>
      </c>
      <c r="F84">
        <v>0</v>
      </c>
      <c r="G84">
        <v>3348</v>
      </c>
      <c r="H84">
        <v>0</v>
      </c>
      <c r="I84">
        <v>0</v>
      </c>
      <c r="J84">
        <f>IF(AND(M84=0,F84=0,H84=0,I84=0,P84=0,K84=0),1,0)</f>
        <v>0</v>
      </c>
      <c r="K84">
        <v>1</v>
      </c>
      <c r="L84">
        <v>3566.5</v>
      </c>
      <c r="M84">
        <v>0</v>
      </c>
      <c r="N84">
        <v>0.64813523875914958</v>
      </c>
      <c r="O84">
        <v>0</v>
      </c>
      <c r="P84">
        <v>0</v>
      </c>
      <c r="Q84">
        <f t="shared" si="6"/>
        <v>4588.2849528693641</v>
      </c>
      <c r="R84">
        <f>Q84-B84</f>
        <v>-34.715047130635867</v>
      </c>
      <c r="S84">
        <f t="shared" si="7"/>
        <v>34.715047130635867</v>
      </c>
      <c r="T84" s="8">
        <f>S84/B84</f>
        <v>7.509203359428048E-3</v>
      </c>
      <c r="U84">
        <v>1091</v>
      </c>
      <c r="V84">
        <f t="shared" si="8"/>
        <v>2499.4833934057824</v>
      </c>
      <c r="W84">
        <f t="shared" si="9"/>
        <v>19638</v>
      </c>
      <c r="X84">
        <f t="shared" si="10"/>
        <v>-69.430094261271734</v>
      </c>
      <c r="Y84">
        <f t="shared" si="11"/>
        <v>4820.5379891290777</v>
      </c>
    </row>
    <row r="85" spans="1:25" x14ac:dyDescent="0.35">
      <c r="A85" s="1">
        <v>40999</v>
      </c>
      <c r="B85">
        <v>4037</v>
      </c>
      <c r="C85" s="23">
        <v>29.1</v>
      </c>
      <c r="D85">
        <v>3606.3</v>
      </c>
      <c r="E85">
        <v>5167</v>
      </c>
      <c r="F85">
        <v>0</v>
      </c>
      <c r="G85">
        <v>4623</v>
      </c>
      <c r="H85">
        <v>1</v>
      </c>
      <c r="I85">
        <v>0</v>
      </c>
      <c r="J85">
        <f>IF(AND(M85=0,F85=0,H85=0,I85=0,P85=0,K85=0),1,0)</f>
        <v>0</v>
      </c>
      <c r="K85">
        <v>0</v>
      </c>
      <c r="L85">
        <v>3564.6666666666665</v>
      </c>
      <c r="M85">
        <v>0</v>
      </c>
      <c r="N85">
        <v>0.43191588242128498</v>
      </c>
      <c r="O85">
        <v>1</v>
      </c>
      <c r="P85">
        <v>0</v>
      </c>
      <c r="Q85">
        <f t="shared" si="6"/>
        <v>5343.6049722908992</v>
      </c>
      <c r="R85">
        <f>Q85-B85</f>
        <v>1306.6049722908992</v>
      </c>
      <c r="S85">
        <f t="shared" si="7"/>
        <v>1306.6049722908992</v>
      </c>
      <c r="T85" s="8">
        <f>S85/B85</f>
        <v>0.32365741201161735</v>
      </c>
      <c r="U85">
        <v>1018</v>
      </c>
      <c r="V85">
        <f t="shared" si="8"/>
        <v>23518.889501236186</v>
      </c>
      <c r="W85">
        <f t="shared" si="9"/>
        <v>18324</v>
      </c>
      <c r="X85">
        <f t="shared" si="10"/>
        <v>1306.6049722908992</v>
      </c>
      <c r="Y85">
        <f t="shared" si="11"/>
        <v>1707216.5536153016</v>
      </c>
    </row>
    <row r="86" spans="1:25" x14ac:dyDescent="0.35">
      <c r="A86" s="1">
        <v>41000</v>
      </c>
      <c r="B86">
        <v>4088</v>
      </c>
      <c r="C86" s="23">
        <v>27.1</v>
      </c>
      <c r="D86">
        <v>3871.9</v>
      </c>
      <c r="E86">
        <v>5166</v>
      </c>
      <c r="F86">
        <v>0</v>
      </c>
      <c r="G86">
        <v>4037</v>
      </c>
      <c r="H86">
        <v>0</v>
      </c>
      <c r="I86">
        <v>0</v>
      </c>
      <c r="J86">
        <f>IF(AND(M86=0,F86=0,H86=0,I86=0,P86=0,K86=0),1,0)</f>
        <v>1</v>
      </c>
      <c r="K86">
        <v>0</v>
      </c>
      <c r="L86">
        <v>4002.6666666666665</v>
      </c>
      <c r="M86">
        <v>0</v>
      </c>
      <c r="N86">
        <v>0.50592540955036602</v>
      </c>
      <c r="O86">
        <v>1</v>
      </c>
      <c r="P86">
        <v>0</v>
      </c>
      <c r="Q86">
        <f t="shared" si="6"/>
        <v>4868.097133726098</v>
      </c>
      <c r="R86">
        <f>Q86-B86</f>
        <v>780.09713372609804</v>
      </c>
      <c r="S86">
        <f t="shared" si="7"/>
        <v>780.09713372609804</v>
      </c>
      <c r="T86" s="8">
        <f>S86/B86</f>
        <v>0.19082610903280284</v>
      </c>
      <c r="U86">
        <v>589</v>
      </c>
      <c r="V86">
        <f t="shared" si="8"/>
        <v>14041.748407069765</v>
      </c>
      <c r="W86">
        <f t="shared" si="9"/>
        <v>10602</v>
      </c>
      <c r="X86">
        <f t="shared" si="10"/>
        <v>780.09713372609804</v>
      </c>
      <c r="Y86">
        <f t="shared" si="11"/>
        <v>608551.53804767365</v>
      </c>
    </row>
    <row r="87" spans="1:25" x14ac:dyDescent="0.35">
      <c r="A87" s="1">
        <v>41001</v>
      </c>
      <c r="B87">
        <v>4628.5</v>
      </c>
      <c r="C87" s="23">
        <v>29.3</v>
      </c>
      <c r="D87">
        <v>3763.8</v>
      </c>
      <c r="E87">
        <v>2709</v>
      </c>
      <c r="F87">
        <v>0</v>
      </c>
      <c r="G87">
        <v>4088</v>
      </c>
      <c r="H87">
        <v>0</v>
      </c>
      <c r="I87">
        <v>1</v>
      </c>
      <c r="J87">
        <f>IF(AND(M87=0,F87=0,H87=0,I87=0,P87=0,K87=0),1,0)</f>
        <v>0</v>
      </c>
      <c r="K87">
        <v>0</v>
      </c>
      <c r="L87">
        <v>4249.333333333333</v>
      </c>
      <c r="M87">
        <v>0</v>
      </c>
      <c r="N87">
        <v>0.5627977227837806</v>
      </c>
      <c r="O87">
        <v>0</v>
      </c>
      <c r="P87">
        <v>0</v>
      </c>
      <c r="Q87">
        <f t="shared" si="6"/>
        <v>3303.9684131888748</v>
      </c>
      <c r="R87">
        <f>Q87-B87</f>
        <v>-1324.5315868111252</v>
      </c>
      <c r="S87">
        <f t="shared" si="7"/>
        <v>1324.5315868111252</v>
      </c>
      <c r="T87" s="8">
        <f>S87/B87</f>
        <v>0.28616864790129093</v>
      </c>
      <c r="U87">
        <v>1122</v>
      </c>
      <c r="V87">
        <f t="shared" si="8"/>
        <v>95366.274250401009</v>
      </c>
      <c r="W87">
        <f t="shared" si="9"/>
        <v>20196</v>
      </c>
      <c r="X87">
        <f t="shared" si="10"/>
        <v>-2649.0631736222504</v>
      </c>
      <c r="Y87">
        <f t="shared" si="11"/>
        <v>7017535.6978415893</v>
      </c>
    </row>
    <row r="88" spans="1:25" x14ac:dyDescent="0.35">
      <c r="A88" s="1">
        <v>41002</v>
      </c>
      <c r="B88">
        <v>3023</v>
      </c>
      <c r="C88" s="23">
        <v>29.2</v>
      </c>
      <c r="D88">
        <v>4144.8999999999996</v>
      </c>
      <c r="E88">
        <v>4628.5</v>
      </c>
      <c r="F88">
        <v>0</v>
      </c>
      <c r="G88">
        <v>4628.5</v>
      </c>
      <c r="H88">
        <v>0</v>
      </c>
      <c r="I88">
        <v>0</v>
      </c>
      <c r="J88">
        <f>IF(AND(M88=0,F88=0,H88=0,I88=0,P88=0,K88=0),1,0)</f>
        <v>0</v>
      </c>
      <c r="K88">
        <v>0</v>
      </c>
      <c r="L88">
        <v>4251.166666666667</v>
      </c>
      <c r="M88">
        <v>1</v>
      </c>
      <c r="N88">
        <v>0.31346578366445915</v>
      </c>
      <c r="O88">
        <v>0</v>
      </c>
      <c r="P88">
        <v>0</v>
      </c>
      <c r="Q88">
        <f t="shared" si="6"/>
        <v>5036.4027343586804</v>
      </c>
      <c r="R88">
        <f>Q88-B88</f>
        <v>2013.4027343586804</v>
      </c>
      <c r="S88">
        <f t="shared" si="7"/>
        <v>2013.4027343586804</v>
      </c>
      <c r="T88" s="8">
        <f>S88/B88</f>
        <v>0.66602802989040044</v>
      </c>
      <c r="U88">
        <v>926</v>
      </c>
      <c r="V88">
        <f t="shared" si="8"/>
        <v>36241.249218456243</v>
      </c>
      <c r="W88">
        <f t="shared" si="9"/>
        <v>16668</v>
      </c>
      <c r="X88">
        <f t="shared" si="10"/>
        <v>2013.4027343586804</v>
      </c>
      <c r="Y88">
        <f t="shared" si="11"/>
        <v>4053790.5707230107</v>
      </c>
    </row>
    <row r="89" spans="1:25" x14ac:dyDescent="0.35">
      <c r="A89" s="1">
        <v>41003</v>
      </c>
      <c r="B89">
        <v>2706</v>
      </c>
      <c r="C89" s="23">
        <v>30.2</v>
      </c>
      <c r="D89">
        <v>4079.9</v>
      </c>
      <c r="E89">
        <v>2723</v>
      </c>
      <c r="F89">
        <v>1</v>
      </c>
      <c r="G89">
        <v>3023</v>
      </c>
      <c r="H89">
        <v>0</v>
      </c>
      <c r="I89">
        <v>0</v>
      </c>
      <c r="J89">
        <f>IF(AND(M89=0,F89=0,H89=0,I89=0,P89=0,K89=0),1,0)</f>
        <v>0</v>
      </c>
      <c r="K89">
        <v>0</v>
      </c>
      <c r="L89">
        <v>3913.1666666666665</v>
      </c>
      <c r="M89">
        <v>0</v>
      </c>
      <c r="N89">
        <v>0.46316951318694088</v>
      </c>
      <c r="O89">
        <v>0</v>
      </c>
      <c r="P89">
        <v>0</v>
      </c>
      <c r="Q89">
        <f t="shared" si="6"/>
        <v>3385.7627245734157</v>
      </c>
      <c r="R89">
        <f>Q89-B89</f>
        <v>679.76272457341565</v>
      </c>
      <c r="S89">
        <f t="shared" si="7"/>
        <v>679.76272457341565</v>
      </c>
      <c r="T89" s="8">
        <f>S89/B89</f>
        <v>0.25120573709291044</v>
      </c>
      <c r="U89">
        <v>1401</v>
      </c>
      <c r="V89">
        <f t="shared" si="8"/>
        <v>12235.729042321482</v>
      </c>
      <c r="W89">
        <f t="shared" si="9"/>
        <v>25218</v>
      </c>
      <c r="X89">
        <f t="shared" si="10"/>
        <v>679.76272457341565</v>
      </c>
      <c r="Y89">
        <f t="shared" si="11"/>
        <v>462077.36171947332</v>
      </c>
    </row>
    <row r="90" spans="1:25" x14ac:dyDescent="0.35">
      <c r="A90" s="1">
        <v>41004</v>
      </c>
      <c r="B90">
        <v>2830</v>
      </c>
      <c r="C90" s="23">
        <v>29.6</v>
      </c>
      <c r="D90">
        <v>3696.5</v>
      </c>
      <c r="E90">
        <v>3348</v>
      </c>
      <c r="F90">
        <v>0</v>
      </c>
      <c r="G90">
        <v>2706</v>
      </c>
      <c r="H90">
        <v>0</v>
      </c>
      <c r="I90">
        <v>0</v>
      </c>
      <c r="J90">
        <f>IF(AND(M90=0,F90=0,H90=0,I90=0,P90=0,K90=0),1,0)</f>
        <v>0</v>
      </c>
      <c r="K90">
        <v>0</v>
      </c>
      <c r="L90">
        <v>3452.5</v>
      </c>
      <c r="M90">
        <v>0</v>
      </c>
      <c r="N90">
        <v>0.51440687812245844</v>
      </c>
      <c r="O90">
        <v>0</v>
      </c>
      <c r="P90">
        <v>1</v>
      </c>
      <c r="Q90">
        <f t="shared" si="6"/>
        <v>3817.2493169911227</v>
      </c>
      <c r="R90">
        <f>Q90-B90</f>
        <v>987.24931699112267</v>
      </c>
      <c r="S90">
        <f t="shared" si="7"/>
        <v>987.24931699112267</v>
      </c>
      <c r="T90" s="8">
        <f>S90/B90</f>
        <v>0.34885134876011403</v>
      </c>
      <c r="U90">
        <v>1240</v>
      </c>
      <c r="V90">
        <f t="shared" si="8"/>
        <v>17770.487705840209</v>
      </c>
      <c r="W90">
        <f t="shared" si="9"/>
        <v>22320</v>
      </c>
      <c r="X90">
        <f t="shared" si="10"/>
        <v>987.24931699112267</v>
      </c>
      <c r="Y90">
        <f t="shared" si="11"/>
        <v>974661.21389943815</v>
      </c>
    </row>
    <row r="91" spans="1:25" x14ac:dyDescent="0.35">
      <c r="A91" s="1">
        <v>41005</v>
      </c>
      <c r="B91">
        <v>3316</v>
      </c>
      <c r="C91" s="23">
        <v>28.7</v>
      </c>
      <c r="D91">
        <v>3455.1</v>
      </c>
      <c r="E91">
        <v>4623</v>
      </c>
      <c r="F91">
        <v>0</v>
      </c>
      <c r="G91">
        <v>2830</v>
      </c>
      <c r="H91">
        <v>0</v>
      </c>
      <c r="I91">
        <v>0</v>
      </c>
      <c r="J91">
        <f>IF(AND(M91=0,F91=0,H91=0,I91=0,P91=0,K91=0),1,0)</f>
        <v>0</v>
      </c>
      <c r="K91">
        <v>1</v>
      </c>
      <c r="L91">
        <v>2853</v>
      </c>
      <c r="M91">
        <v>0</v>
      </c>
      <c r="N91">
        <v>0.55646566747995818</v>
      </c>
      <c r="O91">
        <v>0</v>
      </c>
      <c r="P91">
        <v>0</v>
      </c>
      <c r="Q91">
        <f t="shared" si="6"/>
        <v>4131.4638762532859</v>
      </c>
      <c r="R91">
        <f>Q91-B91</f>
        <v>815.46387625328589</v>
      </c>
      <c r="S91">
        <f t="shared" si="7"/>
        <v>815.46387625328589</v>
      </c>
      <c r="T91" s="8">
        <f>S91/B91</f>
        <v>0.24591793614393423</v>
      </c>
      <c r="U91">
        <v>1041</v>
      </c>
      <c r="V91">
        <f t="shared" si="8"/>
        <v>14678.349772559146</v>
      </c>
      <c r="W91">
        <f t="shared" si="9"/>
        <v>18738</v>
      </c>
      <c r="X91">
        <f t="shared" si="10"/>
        <v>815.46387625328589</v>
      </c>
      <c r="Y91">
        <f t="shared" si="11"/>
        <v>664981.33347403433</v>
      </c>
    </row>
    <row r="92" spans="1:25" x14ac:dyDescent="0.35">
      <c r="A92" s="1">
        <v>41006</v>
      </c>
      <c r="B92">
        <v>3348</v>
      </c>
      <c r="C92" s="23">
        <v>28.4</v>
      </c>
      <c r="D92">
        <v>3300.7</v>
      </c>
      <c r="E92">
        <v>4037</v>
      </c>
      <c r="F92">
        <v>0</v>
      </c>
      <c r="G92">
        <v>3316</v>
      </c>
      <c r="H92">
        <v>1</v>
      </c>
      <c r="I92">
        <v>0</v>
      </c>
      <c r="J92">
        <f>IF(AND(M92=0,F92=0,H92=0,I92=0,P92=0,K92=0),1,0)</f>
        <v>0</v>
      </c>
      <c r="K92">
        <v>0</v>
      </c>
      <c r="L92">
        <v>2950.6666666666665</v>
      </c>
      <c r="M92">
        <v>0</v>
      </c>
      <c r="N92">
        <v>0.50371790403160221</v>
      </c>
      <c r="O92">
        <v>1</v>
      </c>
      <c r="P92">
        <v>0</v>
      </c>
      <c r="Q92">
        <f t="shared" si="6"/>
        <v>4445.6934232950407</v>
      </c>
      <c r="R92">
        <f>Q92-B92</f>
        <v>1097.6934232950407</v>
      </c>
      <c r="S92">
        <f t="shared" si="7"/>
        <v>1097.6934232950407</v>
      </c>
      <c r="T92" s="8">
        <f>S92/B92</f>
        <v>0.32786541914427741</v>
      </c>
      <c r="U92">
        <v>1204</v>
      </c>
      <c r="V92">
        <f t="shared" si="8"/>
        <v>19758.481619310733</v>
      </c>
      <c r="W92">
        <f t="shared" si="9"/>
        <v>21672</v>
      </c>
      <c r="X92">
        <f t="shared" si="10"/>
        <v>1097.6934232950407</v>
      </c>
      <c r="Y92">
        <f t="shared" si="11"/>
        <v>1204930.8515451853</v>
      </c>
    </row>
    <row r="93" spans="1:25" x14ac:dyDescent="0.35">
      <c r="A93" s="1">
        <v>41007</v>
      </c>
      <c r="B93">
        <v>4428</v>
      </c>
      <c r="C93" s="23">
        <v>27.6</v>
      </c>
      <c r="D93">
        <v>3044.6</v>
      </c>
      <c r="E93">
        <v>4088</v>
      </c>
      <c r="F93">
        <v>0</v>
      </c>
      <c r="G93">
        <v>3348</v>
      </c>
      <c r="H93">
        <v>0</v>
      </c>
      <c r="I93">
        <v>0</v>
      </c>
      <c r="J93">
        <f>IF(AND(M93=0,F93=0,H93=0,I93=0,P93=0,K93=0),1,0)</f>
        <v>1</v>
      </c>
      <c r="K93">
        <v>0</v>
      </c>
      <c r="L93">
        <v>3164.6666666666665</v>
      </c>
      <c r="M93">
        <v>0</v>
      </c>
      <c r="N93">
        <v>0.6254792610665737</v>
      </c>
      <c r="O93">
        <v>1</v>
      </c>
      <c r="P93">
        <v>0</v>
      </c>
      <c r="Q93">
        <f t="shared" si="6"/>
        <v>4067.5386594584597</v>
      </c>
      <c r="R93">
        <f>Q93-B93</f>
        <v>-360.46134054154027</v>
      </c>
      <c r="S93">
        <f t="shared" si="7"/>
        <v>360.46134054154027</v>
      </c>
      <c r="T93" s="8">
        <f>S93/B93</f>
        <v>8.1405000122299065E-2</v>
      </c>
      <c r="U93">
        <v>892</v>
      </c>
      <c r="V93">
        <f t="shared" si="8"/>
        <v>25953.216518990899</v>
      </c>
      <c r="W93">
        <f t="shared" si="9"/>
        <v>16056</v>
      </c>
      <c r="X93">
        <f t="shared" si="10"/>
        <v>-720.92268108308053</v>
      </c>
      <c r="Y93">
        <f t="shared" si="11"/>
        <v>519729.51210001705</v>
      </c>
    </row>
    <row r="94" spans="1:25" x14ac:dyDescent="0.35">
      <c r="A94" s="1">
        <v>41008</v>
      </c>
      <c r="B94">
        <v>4628.5</v>
      </c>
      <c r="C94" s="23">
        <v>30.7</v>
      </c>
      <c r="D94">
        <v>3325.6</v>
      </c>
      <c r="E94">
        <v>4628.5</v>
      </c>
      <c r="F94">
        <v>0</v>
      </c>
      <c r="G94">
        <v>4428</v>
      </c>
      <c r="H94">
        <v>0</v>
      </c>
      <c r="I94">
        <v>1</v>
      </c>
      <c r="J94">
        <f>IF(AND(M94=0,F94=0,H94=0,I94=0,P94=0,K94=0),1,0)</f>
        <v>0</v>
      </c>
      <c r="K94">
        <v>0</v>
      </c>
      <c r="L94">
        <v>3697.3333333333335</v>
      </c>
      <c r="M94">
        <v>0</v>
      </c>
      <c r="N94">
        <v>0.52329499244800748</v>
      </c>
      <c r="O94">
        <v>0</v>
      </c>
      <c r="P94">
        <v>0</v>
      </c>
      <c r="Q94">
        <f t="shared" si="6"/>
        <v>3814.0884977665046</v>
      </c>
      <c r="R94">
        <f>Q94-B94</f>
        <v>-814.41150223349541</v>
      </c>
      <c r="S94">
        <f t="shared" si="7"/>
        <v>814.41150223349541</v>
      </c>
      <c r="T94" s="8">
        <f>S94/B94</f>
        <v>0.17595581770195429</v>
      </c>
      <c r="U94">
        <v>1213</v>
      </c>
      <c r="V94">
        <f t="shared" si="8"/>
        <v>58637.62816081167</v>
      </c>
      <c r="W94">
        <f t="shared" si="9"/>
        <v>21834</v>
      </c>
      <c r="X94">
        <f t="shared" si="10"/>
        <v>-1628.8230044669908</v>
      </c>
      <c r="Y94">
        <f t="shared" si="11"/>
        <v>2653064.3798808749</v>
      </c>
    </row>
    <row r="95" spans="1:25" x14ac:dyDescent="0.35">
      <c r="A95" s="1">
        <v>41009</v>
      </c>
      <c r="B95">
        <v>2712</v>
      </c>
      <c r="C95" s="23">
        <v>29.6</v>
      </c>
      <c r="D95">
        <v>3710.1</v>
      </c>
      <c r="E95">
        <v>3023</v>
      </c>
      <c r="F95">
        <v>0</v>
      </c>
      <c r="G95">
        <v>4628.5</v>
      </c>
      <c r="H95">
        <v>0</v>
      </c>
      <c r="I95">
        <v>0</v>
      </c>
      <c r="J95">
        <f>IF(AND(M95=0,F95=0,H95=0,I95=0,P95=0,K95=0),1,0)</f>
        <v>0</v>
      </c>
      <c r="K95">
        <v>0</v>
      </c>
      <c r="L95">
        <v>4134.833333333333</v>
      </c>
      <c r="M95">
        <v>1</v>
      </c>
      <c r="N95">
        <v>0.27733240385732544</v>
      </c>
      <c r="O95">
        <v>0</v>
      </c>
      <c r="P95">
        <v>0</v>
      </c>
      <c r="Q95">
        <f t="shared" si="6"/>
        <v>4480.3362929945561</v>
      </c>
      <c r="R95">
        <f>Q95-B95</f>
        <v>1768.3362929945561</v>
      </c>
      <c r="S95">
        <f t="shared" si="7"/>
        <v>1768.3362929945561</v>
      </c>
      <c r="T95" s="8">
        <f>S95/B95</f>
        <v>0.652041405971444</v>
      </c>
      <c r="U95">
        <v>1313</v>
      </c>
      <c r="V95">
        <f t="shared" si="8"/>
        <v>31830.053273902009</v>
      </c>
      <c r="W95">
        <f t="shared" si="9"/>
        <v>23634</v>
      </c>
      <c r="X95">
        <f t="shared" si="10"/>
        <v>1768.3362929945561</v>
      </c>
      <c r="Y95">
        <f t="shared" si="11"/>
        <v>3127013.2451217286</v>
      </c>
    </row>
    <row r="96" spans="1:25" x14ac:dyDescent="0.35">
      <c r="A96" s="1">
        <v>41010</v>
      </c>
      <c r="B96">
        <v>3136</v>
      </c>
      <c r="C96" s="23">
        <v>28.4</v>
      </c>
      <c r="D96">
        <v>3686.5</v>
      </c>
      <c r="E96">
        <v>2706</v>
      </c>
      <c r="F96">
        <v>1</v>
      </c>
      <c r="G96">
        <v>2712</v>
      </c>
      <c r="H96">
        <v>0</v>
      </c>
      <c r="I96">
        <v>0</v>
      </c>
      <c r="J96">
        <f>IF(AND(M96=0,F96=0,H96=0,I96=0,P96=0,K96=0),1,0)</f>
        <v>0</v>
      </c>
      <c r="K96">
        <v>0</v>
      </c>
      <c r="L96">
        <v>3922.8333333333335</v>
      </c>
      <c r="M96">
        <v>0</v>
      </c>
      <c r="N96">
        <v>0.54926222841872896</v>
      </c>
      <c r="O96">
        <v>0</v>
      </c>
      <c r="P96">
        <v>0</v>
      </c>
      <c r="Q96">
        <f t="shared" si="6"/>
        <v>3143.0446582272848</v>
      </c>
      <c r="R96">
        <f>Q96-B96</f>
        <v>7.0446582272847991</v>
      </c>
      <c r="S96">
        <f t="shared" si="7"/>
        <v>7.0446582272847991</v>
      </c>
      <c r="T96" s="8">
        <f>S96/B96</f>
        <v>2.2463833632923465E-3</v>
      </c>
      <c r="U96">
        <v>818</v>
      </c>
      <c r="V96">
        <f t="shared" si="8"/>
        <v>126.80384809112638</v>
      </c>
      <c r="W96">
        <f t="shared" si="9"/>
        <v>14724</v>
      </c>
      <c r="X96">
        <f t="shared" si="10"/>
        <v>7.0446582272847991</v>
      </c>
      <c r="Y96">
        <f t="shared" si="11"/>
        <v>49.62720953925141</v>
      </c>
    </row>
    <row r="97" spans="1:25" x14ac:dyDescent="0.35">
      <c r="A97" s="1">
        <v>41011</v>
      </c>
      <c r="B97">
        <v>3088</v>
      </c>
      <c r="C97" s="23">
        <v>28.5</v>
      </c>
      <c r="D97">
        <v>3650.5</v>
      </c>
      <c r="E97">
        <v>2830</v>
      </c>
      <c r="F97">
        <v>0</v>
      </c>
      <c r="G97">
        <v>3136</v>
      </c>
      <c r="H97">
        <v>0</v>
      </c>
      <c r="I97">
        <v>0</v>
      </c>
      <c r="J97">
        <f>IF(AND(M97=0,F97=0,H97=0,I97=0,P97=0,K97=0),1,0)</f>
        <v>0</v>
      </c>
      <c r="K97">
        <v>0</v>
      </c>
      <c r="L97">
        <v>3492.1666666666665</v>
      </c>
      <c r="M97">
        <v>0</v>
      </c>
      <c r="N97">
        <v>0.49442314395259673</v>
      </c>
      <c r="O97">
        <v>0</v>
      </c>
      <c r="P97">
        <v>1</v>
      </c>
      <c r="Q97">
        <f t="shared" si="6"/>
        <v>3832.7261002379873</v>
      </c>
      <c r="R97">
        <f>Q97-B97</f>
        <v>744.72610023798734</v>
      </c>
      <c r="S97">
        <f t="shared" si="7"/>
        <v>744.72610023798734</v>
      </c>
      <c r="T97" s="8">
        <f>S97/B97</f>
        <v>0.24116777857447777</v>
      </c>
      <c r="U97">
        <v>888</v>
      </c>
      <c r="V97">
        <f t="shared" si="8"/>
        <v>13405.069804283772</v>
      </c>
      <c r="W97">
        <f t="shared" si="9"/>
        <v>15984</v>
      </c>
      <c r="X97">
        <f t="shared" si="10"/>
        <v>744.72610023798734</v>
      </c>
      <c r="Y97">
        <f t="shared" si="11"/>
        <v>554616.96437568078</v>
      </c>
    </row>
    <row r="98" spans="1:25" x14ac:dyDescent="0.35">
      <c r="A98" s="1">
        <v>41012</v>
      </c>
      <c r="B98">
        <v>3198</v>
      </c>
      <c r="C98" s="23">
        <v>27.8</v>
      </c>
      <c r="D98">
        <v>3598.5</v>
      </c>
      <c r="E98">
        <v>3316</v>
      </c>
      <c r="F98">
        <v>0</v>
      </c>
      <c r="G98">
        <v>3088</v>
      </c>
      <c r="H98">
        <v>0</v>
      </c>
      <c r="I98">
        <v>0</v>
      </c>
      <c r="J98">
        <f>IF(AND(M98=0,F98=0,H98=0,I98=0,P98=0,K98=0),1,0)</f>
        <v>0</v>
      </c>
      <c r="K98">
        <v>1</v>
      </c>
      <c r="L98">
        <v>2978.6666666666665</v>
      </c>
      <c r="M98">
        <v>0</v>
      </c>
      <c r="N98">
        <v>0.51278029510863254</v>
      </c>
      <c r="O98">
        <v>0</v>
      </c>
      <c r="P98">
        <v>0</v>
      </c>
      <c r="Q98">
        <f t="shared" si="6"/>
        <v>3927.5340559023803</v>
      </c>
      <c r="R98">
        <f>Q98-B98</f>
        <v>729.53405590238026</v>
      </c>
      <c r="S98">
        <f t="shared" si="7"/>
        <v>729.53405590238026</v>
      </c>
      <c r="T98" s="8">
        <f>S98/B98</f>
        <v>0.22812196869993129</v>
      </c>
      <c r="U98">
        <v>1039</v>
      </c>
      <c r="V98">
        <f t="shared" si="8"/>
        <v>13131.613006242846</v>
      </c>
      <c r="W98">
        <f t="shared" si="9"/>
        <v>18702</v>
      </c>
      <c r="X98">
        <f t="shared" si="10"/>
        <v>729.53405590238026</v>
      </c>
      <c r="Y98">
        <f t="shared" si="11"/>
        <v>532219.93872137729</v>
      </c>
    </row>
    <row r="99" spans="1:25" x14ac:dyDescent="0.35">
      <c r="A99" s="1">
        <v>41013</v>
      </c>
      <c r="B99">
        <v>3595</v>
      </c>
      <c r="C99" s="23">
        <v>28.3</v>
      </c>
      <c r="D99">
        <v>3352.5</v>
      </c>
      <c r="E99">
        <v>3348</v>
      </c>
      <c r="F99">
        <v>0</v>
      </c>
      <c r="G99">
        <v>3198</v>
      </c>
      <c r="H99">
        <v>1</v>
      </c>
      <c r="I99">
        <v>0</v>
      </c>
      <c r="J99">
        <f>IF(AND(M99=0,F99=0,H99=0,I99=0,P99=0,K99=0),1,0)</f>
        <v>0</v>
      </c>
      <c r="K99">
        <v>0</v>
      </c>
      <c r="L99">
        <v>3140.6666666666665</v>
      </c>
      <c r="M99">
        <v>0</v>
      </c>
      <c r="N99">
        <v>0.54612524689206465</v>
      </c>
      <c r="O99">
        <v>1</v>
      </c>
      <c r="P99">
        <v>0</v>
      </c>
      <c r="Q99">
        <f t="shared" si="6"/>
        <v>4232.6067859589111</v>
      </c>
      <c r="R99">
        <f>Q99-B99</f>
        <v>637.60678595891113</v>
      </c>
      <c r="S99">
        <f t="shared" si="7"/>
        <v>637.60678595891113</v>
      </c>
      <c r="T99" s="8">
        <f>S99/B99</f>
        <v>0.17735932850039252</v>
      </c>
      <c r="U99">
        <v>922</v>
      </c>
      <c r="V99">
        <f t="shared" si="8"/>
        <v>11476.9221472604</v>
      </c>
      <c r="W99">
        <f t="shared" si="9"/>
        <v>16596</v>
      </c>
      <c r="X99">
        <f t="shared" si="10"/>
        <v>637.60678595891113</v>
      </c>
      <c r="Y99">
        <f t="shared" si="11"/>
        <v>406542.41350085271</v>
      </c>
    </row>
    <row r="100" spans="1:25" x14ac:dyDescent="0.35">
      <c r="A100" s="1">
        <v>41014</v>
      </c>
      <c r="B100">
        <v>3953</v>
      </c>
      <c r="C100" s="23">
        <v>28.8</v>
      </c>
      <c r="D100">
        <v>3145.8</v>
      </c>
      <c r="E100">
        <v>4428</v>
      </c>
      <c r="F100">
        <v>0</v>
      </c>
      <c r="G100">
        <v>3595</v>
      </c>
      <c r="H100">
        <v>0</v>
      </c>
      <c r="I100">
        <v>0</v>
      </c>
      <c r="J100">
        <f>IF(AND(M100=0,F100=0,H100=0,I100=0,P100=0,K100=0),1,0)</f>
        <v>1</v>
      </c>
      <c r="K100">
        <v>0</v>
      </c>
      <c r="L100">
        <v>3293.6666666666665</v>
      </c>
      <c r="M100">
        <v>0</v>
      </c>
      <c r="N100">
        <v>0.54159405135354943</v>
      </c>
      <c r="O100">
        <v>1</v>
      </c>
      <c r="P100">
        <v>0</v>
      </c>
      <c r="Q100">
        <f t="shared" si="6"/>
        <v>4283.776032498632</v>
      </c>
      <c r="R100">
        <f>Q100-B100</f>
        <v>330.77603249863205</v>
      </c>
      <c r="S100">
        <f t="shared" si="7"/>
        <v>330.77603249863205</v>
      </c>
      <c r="T100" s="8">
        <f>S100/B100</f>
        <v>8.3677215405674688E-2</v>
      </c>
      <c r="U100">
        <v>743</v>
      </c>
      <c r="V100">
        <f t="shared" si="8"/>
        <v>5953.9685849753769</v>
      </c>
      <c r="W100">
        <f t="shared" si="9"/>
        <v>13374</v>
      </c>
      <c r="X100">
        <f t="shared" si="10"/>
        <v>330.77603249863205</v>
      </c>
      <c r="Y100">
        <f t="shared" si="11"/>
        <v>109412.78367553609</v>
      </c>
    </row>
    <row r="101" spans="1:25" x14ac:dyDescent="0.35">
      <c r="A101" s="1">
        <v>41015</v>
      </c>
      <c r="B101">
        <v>4628.5</v>
      </c>
      <c r="C101" s="23">
        <v>28.4</v>
      </c>
      <c r="D101">
        <v>3394</v>
      </c>
      <c r="E101">
        <v>4628.5</v>
      </c>
      <c r="F101">
        <v>0</v>
      </c>
      <c r="G101">
        <v>3953</v>
      </c>
      <c r="H101">
        <v>0</v>
      </c>
      <c r="I101">
        <v>1</v>
      </c>
      <c r="J101">
        <f>IF(AND(M101=0,F101=0,H101=0,I101=0,P101=0,K101=0),1,0)</f>
        <v>0</v>
      </c>
      <c r="K101">
        <v>0</v>
      </c>
      <c r="L101">
        <v>3582</v>
      </c>
      <c r="M101">
        <v>0</v>
      </c>
      <c r="N101">
        <v>0.57848263041710235</v>
      </c>
      <c r="O101">
        <v>0</v>
      </c>
      <c r="P101">
        <v>0</v>
      </c>
      <c r="Q101">
        <f t="shared" si="6"/>
        <v>3650.408533567032</v>
      </c>
      <c r="R101">
        <f>Q101-B101</f>
        <v>-978.09146643296799</v>
      </c>
      <c r="S101">
        <f t="shared" si="7"/>
        <v>978.09146643296799</v>
      </c>
      <c r="T101" s="8">
        <f>S101/B101</f>
        <v>0.21131931866327491</v>
      </c>
      <c r="U101">
        <v>1235</v>
      </c>
      <c r="V101">
        <f t="shared" si="8"/>
        <v>70422.585583173699</v>
      </c>
      <c r="W101">
        <f t="shared" si="9"/>
        <v>22230</v>
      </c>
      <c r="X101">
        <f t="shared" si="10"/>
        <v>-1956.182932865936</v>
      </c>
      <c r="Y101">
        <f t="shared" si="11"/>
        <v>3826651.6668359749</v>
      </c>
    </row>
    <row r="102" spans="1:25" x14ac:dyDescent="0.35">
      <c r="A102" s="1">
        <v>41016</v>
      </c>
      <c r="B102">
        <v>2900</v>
      </c>
      <c r="C102" s="23">
        <v>28.6</v>
      </c>
      <c r="D102">
        <v>3692.5</v>
      </c>
      <c r="E102">
        <v>2712</v>
      </c>
      <c r="F102">
        <v>0</v>
      </c>
      <c r="G102">
        <v>4628.5</v>
      </c>
      <c r="H102">
        <v>0</v>
      </c>
      <c r="I102">
        <v>0</v>
      </c>
      <c r="J102">
        <f>IF(AND(M102=0,F102=0,H102=0,I102=0,P102=0,K102=0),1,0)</f>
        <v>0</v>
      </c>
      <c r="K102">
        <v>0</v>
      </c>
      <c r="L102">
        <v>4058.8333333333335</v>
      </c>
      <c r="M102">
        <v>1</v>
      </c>
      <c r="N102">
        <v>0.29917509004298826</v>
      </c>
      <c r="O102">
        <v>0</v>
      </c>
      <c r="P102">
        <v>0</v>
      </c>
      <c r="Q102">
        <f t="shared" si="6"/>
        <v>4392.5453778473675</v>
      </c>
      <c r="R102">
        <f>Q102-B102</f>
        <v>1492.5453778473675</v>
      </c>
      <c r="S102">
        <f t="shared" si="7"/>
        <v>1492.5453778473675</v>
      </c>
      <c r="T102" s="8">
        <f>S102/B102</f>
        <v>0.51467081994736807</v>
      </c>
      <c r="U102">
        <v>845</v>
      </c>
      <c r="V102">
        <f t="shared" si="8"/>
        <v>26865.816801252615</v>
      </c>
      <c r="W102">
        <f t="shared" si="9"/>
        <v>15210</v>
      </c>
      <c r="X102">
        <f t="shared" si="10"/>
        <v>1492.5453778473675</v>
      </c>
      <c r="Y102">
        <f t="shared" si="11"/>
        <v>2227691.7049335409</v>
      </c>
    </row>
    <row r="103" spans="1:25" x14ac:dyDescent="0.35">
      <c r="A103" s="1">
        <v>41017</v>
      </c>
      <c r="B103">
        <v>2827</v>
      </c>
      <c r="C103" s="23">
        <v>28.6</v>
      </c>
      <c r="D103">
        <v>3654.9</v>
      </c>
      <c r="E103">
        <v>3136</v>
      </c>
      <c r="F103">
        <v>1</v>
      </c>
      <c r="G103">
        <v>2900</v>
      </c>
      <c r="H103">
        <v>0</v>
      </c>
      <c r="I103">
        <v>0</v>
      </c>
      <c r="J103">
        <f>IF(AND(M103=0,F103=0,H103=0,I103=0,P103=0,K103=0),1,0)</f>
        <v>0</v>
      </c>
      <c r="K103">
        <v>0</v>
      </c>
      <c r="L103">
        <v>3827.1666666666665</v>
      </c>
      <c r="M103">
        <v>0</v>
      </c>
      <c r="N103">
        <v>0.49151853142790752</v>
      </c>
      <c r="O103">
        <v>0</v>
      </c>
      <c r="P103">
        <v>0</v>
      </c>
      <c r="Q103">
        <f t="shared" si="6"/>
        <v>3320.5790552146264</v>
      </c>
      <c r="R103">
        <f>Q103-B103</f>
        <v>493.57905521462635</v>
      </c>
      <c r="S103">
        <f t="shared" si="7"/>
        <v>493.57905521462635</v>
      </c>
      <c r="T103" s="8">
        <f>S103/B103</f>
        <v>0.17459464280673023</v>
      </c>
      <c r="U103">
        <v>876</v>
      </c>
      <c r="V103">
        <f t="shared" si="8"/>
        <v>8884.4229938632743</v>
      </c>
      <c r="W103">
        <f t="shared" si="9"/>
        <v>15768</v>
      </c>
      <c r="X103">
        <f t="shared" si="10"/>
        <v>493.57905521462635</v>
      </c>
      <c r="Y103">
        <f t="shared" si="11"/>
        <v>243620.28374656316</v>
      </c>
    </row>
    <row r="104" spans="1:25" x14ac:dyDescent="0.35">
      <c r="A104" s="1">
        <v>41018</v>
      </c>
      <c r="B104">
        <v>3146</v>
      </c>
      <c r="C104" s="23">
        <v>27.2</v>
      </c>
      <c r="D104">
        <v>3580.7</v>
      </c>
      <c r="E104">
        <v>3088</v>
      </c>
      <c r="F104">
        <v>0</v>
      </c>
      <c r="G104">
        <v>2827</v>
      </c>
      <c r="H104">
        <v>0</v>
      </c>
      <c r="I104">
        <v>0</v>
      </c>
      <c r="J104">
        <f>IF(AND(M104=0,F104=0,H104=0,I104=0,P104=0,K104=0),1,0)</f>
        <v>0</v>
      </c>
      <c r="K104">
        <v>0</v>
      </c>
      <c r="L104">
        <v>3451.8333333333335</v>
      </c>
      <c r="M104">
        <v>0</v>
      </c>
      <c r="N104">
        <v>0.53706285581503432</v>
      </c>
      <c r="O104">
        <v>0</v>
      </c>
      <c r="P104">
        <v>1</v>
      </c>
      <c r="Q104">
        <f t="shared" si="6"/>
        <v>3760.5309965766332</v>
      </c>
      <c r="R104">
        <f>Q104-B104</f>
        <v>614.53099657663324</v>
      </c>
      <c r="S104">
        <f t="shared" si="7"/>
        <v>614.53099657663324</v>
      </c>
      <c r="T104" s="8">
        <f>S104/B104</f>
        <v>0.19533725256727058</v>
      </c>
      <c r="U104">
        <v>605</v>
      </c>
      <c r="V104">
        <f t="shared" si="8"/>
        <v>11061.557938379399</v>
      </c>
      <c r="W104">
        <f t="shared" si="9"/>
        <v>10890</v>
      </c>
      <c r="X104">
        <f t="shared" si="10"/>
        <v>614.53099657663324</v>
      </c>
      <c r="Y104">
        <f t="shared" si="11"/>
        <v>377648.34575347003</v>
      </c>
    </row>
    <row r="105" spans="1:25" x14ac:dyDescent="0.35">
      <c r="A105" s="1">
        <v>41019</v>
      </c>
      <c r="B105">
        <v>3377</v>
      </c>
      <c r="C105" s="23">
        <v>27.1</v>
      </c>
      <c r="D105">
        <v>3490.9</v>
      </c>
      <c r="E105">
        <v>3198</v>
      </c>
      <c r="F105">
        <v>0</v>
      </c>
      <c r="G105">
        <v>3146</v>
      </c>
      <c r="H105">
        <v>0</v>
      </c>
      <c r="I105">
        <v>0</v>
      </c>
      <c r="J105">
        <f>IF(AND(M105=0,F105=0,H105=0,I105=0,P105=0,K105=0),1,0)</f>
        <v>0</v>
      </c>
      <c r="K105">
        <v>1</v>
      </c>
      <c r="L105">
        <v>2957.6666666666665</v>
      </c>
      <c r="M105">
        <v>0</v>
      </c>
      <c r="N105">
        <v>0.52683861972812829</v>
      </c>
      <c r="O105">
        <v>0</v>
      </c>
      <c r="P105">
        <v>0</v>
      </c>
      <c r="Q105">
        <f t="shared" si="6"/>
        <v>3886.527246178413</v>
      </c>
      <c r="R105">
        <f>Q105-B105</f>
        <v>509.52724617841295</v>
      </c>
      <c r="S105">
        <f t="shared" si="7"/>
        <v>509.52724617841295</v>
      </c>
      <c r="T105" s="8">
        <f>S105/B105</f>
        <v>0.15088162457163545</v>
      </c>
      <c r="U105">
        <v>838</v>
      </c>
      <c r="V105">
        <f t="shared" si="8"/>
        <v>9171.490431211434</v>
      </c>
      <c r="W105">
        <f t="shared" si="9"/>
        <v>15084</v>
      </c>
      <c r="X105">
        <f t="shared" si="10"/>
        <v>509.52724617841295</v>
      </c>
      <c r="Y105">
        <f t="shared" si="11"/>
        <v>259618.01459815702</v>
      </c>
    </row>
    <row r="106" spans="1:25" x14ac:dyDescent="0.35">
      <c r="A106" s="1">
        <v>41020</v>
      </c>
      <c r="B106">
        <v>3394</v>
      </c>
      <c r="C106" s="23">
        <v>27.8</v>
      </c>
      <c r="D106">
        <v>3375.7</v>
      </c>
      <c r="E106">
        <v>3595</v>
      </c>
      <c r="F106">
        <v>0</v>
      </c>
      <c r="G106">
        <v>3377</v>
      </c>
      <c r="H106">
        <v>1</v>
      </c>
      <c r="I106">
        <v>0</v>
      </c>
      <c r="J106">
        <f>IF(AND(M106=0,F106=0,H106=0,I106=0,P106=0,K106=0),1,0)</f>
        <v>0</v>
      </c>
      <c r="K106">
        <v>0</v>
      </c>
      <c r="L106">
        <v>3116.6666666666665</v>
      </c>
      <c r="M106">
        <v>0</v>
      </c>
      <c r="N106">
        <v>0.50197513651678871</v>
      </c>
      <c r="O106">
        <v>1</v>
      </c>
      <c r="P106">
        <v>0</v>
      </c>
      <c r="Q106">
        <f t="shared" si="6"/>
        <v>4374.479071807933</v>
      </c>
      <c r="R106">
        <f>Q106-B106</f>
        <v>980.479071807933</v>
      </c>
      <c r="S106">
        <f t="shared" si="7"/>
        <v>980.479071807933</v>
      </c>
      <c r="T106" s="8">
        <f>S106/B106</f>
        <v>0.28888599640775869</v>
      </c>
      <c r="U106">
        <v>970</v>
      </c>
      <c r="V106">
        <f t="shared" si="8"/>
        <v>17648.623292542794</v>
      </c>
      <c r="W106">
        <f t="shared" si="9"/>
        <v>17460</v>
      </c>
      <c r="X106">
        <f t="shared" si="10"/>
        <v>980.479071807933</v>
      </c>
      <c r="Y106">
        <f t="shared" si="11"/>
        <v>961339.21025334578</v>
      </c>
    </row>
    <row r="107" spans="1:25" x14ac:dyDescent="0.35">
      <c r="A107" s="1">
        <v>41021</v>
      </c>
      <c r="B107">
        <v>3905</v>
      </c>
      <c r="C107" s="23">
        <v>28.1</v>
      </c>
      <c r="D107">
        <v>3128.8</v>
      </c>
      <c r="E107">
        <v>3953</v>
      </c>
      <c r="F107">
        <v>0</v>
      </c>
      <c r="G107">
        <v>3394</v>
      </c>
      <c r="H107">
        <v>0</v>
      </c>
      <c r="I107">
        <v>0</v>
      </c>
      <c r="J107">
        <f>IF(AND(M107=0,F107=0,H107=0,I107=0,P107=0,K107=0),1,0)</f>
        <v>1</v>
      </c>
      <c r="K107">
        <v>0</v>
      </c>
      <c r="L107">
        <v>3305.6666666666665</v>
      </c>
      <c r="M107">
        <v>0</v>
      </c>
      <c r="N107">
        <v>0.55937028000464739</v>
      </c>
      <c r="O107">
        <v>1</v>
      </c>
      <c r="P107">
        <v>0</v>
      </c>
      <c r="Q107">
        <f t="shared" si="6"/>
        <v>4074.7269493563576</v>
      </c>
      <c r="R107">
        <f>Q107-B107</f>
        <v>169.72694935635764</v>
      </c>
      <c r="S107">
        <f t="shared" si="7"/>
        <v>169.72694935635764</v>
      </c>
      <c r="T107" s="8">
        <f>S107/B107</f>
        <v>4.3464007517633199E-2</v>
      </c>
      <c r="U107">
        <v>980</v>
      </c>
      <c r="V107">
        <f t="shared" si="8"/>
        <v>3055.0850884144375</v>
      </c>
      <c r="W107">
        <f t="shared" si="9"/>
        <v>17640</v>
      </c>
      <c r="X107">
        <f t="shared" si="10"/>
        <v>169.72694935635764</v>
      </c>
      <c r="Y107">
        <f t="shared" si="11"/>
        <v>28807.23733781559</v>
      </c>
    </row>
    <row r="108" spans="1:25" x14ac:dyDescent="0.35">
      <c r="A108" s="1">
        <v>41022</v>
      </c>
      <c r="B108">
        <v>4628.5</v>
      </c>
      <c r="C108" s="23">
        <v>27.9</v>
      </c>
      <c r="D108">
        <v>3329.8</v>
      </c>
      <c r="E108">
        <v>4628.5</v>
      </c>
      <c r="F108">
        <v>0</v>
      </c>
      <c r="G108">
        <v>3905</v>
      </c>
      <c r="H108">
        <v>0</v>
      </c>
      <c r="I108">
        <v>1</v>
      </c>
      <c r="J108">
        <f>IF(AND(M108=0,F108=0,H108=0,I108=0,P108=0,K108=0),1,0)</f>
        <v>0</v>
      </c>
      <c r="K108">
        <v>0</v>
      </c>
      <c r="L108">
        <v>3558.6666666666665</v>
      </c>
      <c r="M108">
        <v>0</v>
      </c>
      <c r="N108">
        <v>0.58405948646450567</v>
      </c>
      <c r="O108">
        <v>0</v>
      </c>
      <c r="P108">
        <v>0</v>
      </c>
      <c r="Q108">
        <f t="shared" si="6"/>
        <v>3612.6020880272404</v>
      </c>
      <c r="R108">
        <f>Q108-B108</f>
        <v>-1015.8979119727596</v>
      </c>
      <c r="S108">
        <f t="shared" si="7"/>
        <v>1015.8979119727596</v>
      </c>
      <c r="T108" s="8">
        <f>S108/B108</f>
        <v>0.21948750393707672</v>
      </c>
      <c r="U108">
        <v>1058</v>
      </c>
      <c r="V108">
        <f t="shared" si="8"/>
        <v>73144.64966203869</v>
      </c>
      <c r="W108">
        <f t="shared" si="9"/>
        <v>19044</v>
      </c>
      <c r="X108">
        <f t="shared" si="10"/>
        <v>-2031.7958239455193</v>
      </c>
      <c r="Y108">
        <f t="shared" si="11"/>
        <v>4128194.2702024514</v>
      </c>
    </row>
    <row r="109" spans="1:25" x14ac:dyDescent="0.35">
      <c r="A109" s="1">
        <v>41023</v>
      </c>
      <c r="B109">
        <v>2751</v>
      </c>
      <c r="C109" s="23">
        <v>27.8</v>
      </c>
      <c r="D109">
        <v>3690.1</v>
      </c>
      <c r="E109">
        <v>2900</v>
      </c>
      <c r="F109">
        <v>0</v>
      </c>
      <c r="G109">
        <v>4628.5</v>
      </c>
      <c r="H109">
        <v>0</v>
      </c>
      <c r="I109">
        <v>0</v>
      </c>
      <c r="J109">
        <f>IF(AND(M109=0,F109=0,H109=0,I109=0,P109=0,K109=0),1,0)</f>
        <v>0</v>
      </c>
      <c r="K109">
        <v>0</v>
      </c>
      <c r="L109">
        <v>3975.8333333333335</v>
      </c>
      <c r="M109">
        <v>1</v>
      </c>
      <c r="N109">
        <v>0.2818635993958406</v>
      </c>
      <c r="O109">
        <v>0</v>
      </c>
      <c r="P109">
        <v>0</v>
      </c>
      <c r="Q109">
        <f t="shared" si="6"/>
        <v>4441.7157256546416</v>
      </c>
      <c r="R109">
        <f>Q109-B109</f>
        <v>1690.7157256546416</v>
      </c>
      <c r="S109">
        <f t="shared" si="7"/>
        <v>1690.7157256546416</v>
      </c>
      <c r="T109" s="8">
        <f>S109/B109</f>
        <v>0.61458223397115286</v>
      </c>
      <c r="U109">
        <v>819</v>
      </c>
      <c r="V109">
        <f t="shared" si="8"/>
        <v>30432.883061783548</v>
      </c>
      <c r="W109">
        <f t="shared" si="9"/>
        <v>14742</v>
      </c>
      <c r="X109">
        <f t="shared" si="10"/>
        <v>1690.7157256546416</v>
      </c>
      <c r="Y109">
        <f t="shared" si="11"/>
        <v>2858519.6649759011</v>
      </c>
    </row>
    <row r="110" spans="1:25" x14ac:dyDescent="0.35">
      <c r="A110" s="1">
        <v>41024</v>
      </c>
      <c r="B110">
        <v>3050</v>
      </c>
      <c r="C110" s="23">
        <v>28.3</v>
      </c>
      <c r="D110">
        <v>3611.1</v>
      </c>
      <c r="E110">
        <v>2827</v>
      </c>
      <c r="F110">
        <v>1</v>
      </c>
      <c r="G110">
        <v>2751</v>
      </c>
      <c r="H110">
        <v>0</v>
      </c>
      <c r="I110">
        <v>0</v>
      </c>
      <c r="J110">
        <f>IF(AND(M110=0,F110=0,H110=0,I110=0,P110=0,K110=0),1,0)</f>
        <v>0</v>
      </c>
      <c r="K110">
        <v>0</v>
      </c>
      <c r="L110">
        <v>3761.5</v>
      </c>
      <c r="M110">
        <v>0</v>
      </c>
      <c r="N110">
        <v>0.53473916579528291</v>
      </c>
      <c r="O110">
        <v>0</v>
      </c>
      <c r="P110">
        <v>0</v>
      </c>
      <c r="Q110">
        <f t="shared" si="6"/>
        <v>3167.7234428170086</v>
      </c>
      <c r="R110">
        <f>Q110-B110</f>
        <v>117.72344281700862</v>
      </c>
      <c r="S110">
        <f t="shared" si="7"/>
        <v>117.72344281700862</v>
      </c>
      <c r="T110" s="8">
        <f>S110/B110</f>
        <v>3.8597850103937251E-2</v>
      </c>
      <c r="U110">
        <v>798</v>
      </c>
      <c r="V110">
        <f t="shared" si="8"/>
        <v>2119.0219707061551</v>
      </c>
      <c r="W110">
        <f t="shared" si="9"/>
        <v>14364</v>
      </c>
      <c r="X110">
        <f t="shared" si="10"/>
        <v>117.72344281700862</v>
      </c>
      <c r="Y110">
        <f t="shared" si="11"/>
        <v>13858.808988689498</v>
      </c>
    </row>
    <row r="111" spans="1:25" x14ac:dyDescent="0.35">
      <c r="A111" s="1">
        <v>41025</v>
      </c>
      <c r="B111">
        <v>3207</v>
      </c>
      <c r="C111" s="23">
        <v>28.9</v>
      </c>
      <c r="D111">
        <v>3545.7</v>
      </c>
      <c r="E111">
        <v>3146</v>
      </c>
      <c r="F111">
        <v>0</v>
      </c>
      <c r="G111">
        <v>3050</v>
      </c>
      <c r="H111">
        <v>0</v>
      </c>
      <c r="I111">
        <v>0</v>
      </c>
      <c r="J111">
        <f>IF(AND(M111=0,F111=0,H111=0,I111=0,P111=0,K111=0),1,0)</f>
        <v>0</v>
      </c>
      <c r="K111">
        <v>0</v>
      </c>
      <c r="L111">
        <v>3476.5</v>
      </c>
      <c r="M111">
        <v>0</v>
      </c>
      <c r="N111">
        <v>0.51824096665504826</v>
      </c>
      <c r="O111">
        <v>0</v>
      </c>
      <c r="P111">
        <v>1</v>
      </c>
      <c r="Q111">
        <f t="shared" si="6"/>
        <v>3851.9017722967042</v>
      </c>
      <c r="R111">
        <f>Q111-B111</f>
        <v>644.90177229670417</v>
      </c>
      <c r="S111">
        <f t="shared" si="7"/>
        <v>644.90177229670417</v>
      </c>
      <c r="T111" s="8">
        <f>S111/B111</f>
        <v>0.20109191527804932</v>
      </c>
      <c r="U111">
        <v>772</v>
      </c>
      <c r="V111">
        <f t="shared" si="8"/>
        <v>11608.231901340674</v>
      </c>
      <c r="W111">
        <f t="shared" si="9"/>
        <v>13896</v>
      </c>
      <c r="X111">
        <f t="shared" si="10"/>
        <v>644.90177229670417</v>
      </c>
      <c r="Y111">
        <f t="shared" si="11"/>
        <v>415898.29591143009</v>
      </c>
    </row>
    <row r="112" spans="1:25" x14ac:dyDescent="0.35">
      <c r="A112" s="1">
        <v>41026</v>
      </c>
      <c r="B112">
        <v>3271</v>
      </c>
      <c r="C112" s="23">
        <v>28.5</v>
      </c>
      <c r="D112">
        <v>3508.3</v>
      </c>
      <c r="E112">
        <v>3377</v>
      </c>
      <c r="F112">
        <v>0</v>
      </c>
      <c r="G112">
        <v>3207</v>
      </c>
      <c r="H112">
        <v>0</v>
      </c>
      <c r="I112">
        <v>0</v>
      </c>
      <c r="J112">
        <f>IF(AND(M112=0,F112=0,H112=0,I112=0,P112=0,K112=0),1,0)</f>
        <v>0</v>
      </c>
      <c r="K112">
        <v>1</v>
      </c>
      <c r="L112">
        <v>3002.6666666666665</v>
      </c>
      <c r="M112">
        <v>0</v>
      </c>
      <c r="N112">
        <v>0.50743580806320432</v>
      </c>
      <c r="O112">
        <v>0</v>
      </c>
      <c r="P112">
        <v>0</v>
      </c>
      <c r="Q112">
        <f t="shared" si="6"/>
        <v>3962.8773782837939</v>
      </c>
      <c r="R112">
        <f>Q112-B112</f>
        <v>691.87737828379386</v>
      </c>
      <c r="S112">
        <f t="shared" si="7"/>
        <v>691.87737828379386</v>
      </c>
      <c r="T112" s="8">
        <f>S112/B112</f>
        <v>0.21151861152057286</v>
      </c>
      <c r="U112">
        <v>1055</v>
      </c>
      <c r="V112">
        <f t="shared" si="8"/>
        <v>12453.79280910829</v>
      </c>
      <c r="W112">
        <f t="shared" si="9"/>
        <v>18990</v>
      </c>
      <c r="X112">
        <f t="shared" si="10"/>
        <v>691.87737828379386</v>
      </c>
      <c r="Y112">
        <f t="shared" si="11"/>
        <v>478694.30658085598</v>
      </c>
    </row>
    <row r="113" spans="1:25" x14ac:dyDescent="0.35">
      <c r="A113" s="1">
        <v>41027</v>
      </c>
      <c r="B113">
        <v>3536</v>
      </c>
      <c r="C113" s="23">
        <v>30.3</v>
      </c>
      <c r="D113">
        <v>3381.5</v>
      </c>
      <c r="E113">
        <v>3394</v>
      </c>
      <c r="F113">
        <v>0</v>
      </c>
      <c r="G113">
        <v>3271</v>
      </c>
      <c r="H113">
        <v>1</v>
      </c>
      <c r="I113">
        <v>0</v>
      </c>
      <c r="J113">
        <f>IF(AND(M113=0,F113=0,H113=0,I113=0,P113=0,K113=0),1,0)</f>
        <v>0</v>
      </c>
      <c r="K113">
        <v>0</v>
      </c>
      <c r="L113">
        <v>3176</v>
      </c>
      <c r="M113">
        <v>0</v>
      </c>
      <c r="N113">
        <v>0.5307888927617056</v>
      </c>
      <c r="O113">
        <v>1</v>
      </c>
      <c r="P113">
        <v>0</v>
      </c>
      <c r="Q113">
        <f t="shared" si="6"/>
        <v>4281.7845930153999</v>
      </c>
      <c r="R113">
        <f>Q113-B113</f>
        <v>745.78459301539988</v>
      </c>
      <c r="S113">
        <f t="shared" si="7"/>
        <v>745.78459301539988</v>
      </c>
      <c r="T113" s="8">
        <f>S113/B113</f>
        <v>0.21091193241385744</v>
      </c>
      <c r="U113">
        <v>945</v>
      </c>
      <c r="V113">
        <f t="shared" si="8"/>
        <v>13424.122674277198</v>
      </c>
      <c r="W113">
        <f t="shared" si="9"/>
        <v>17010</v>
      </c>
      <c r="X113">
        <f t="shared" si="10"/>
        <v>745.78459301539988</v>
      </c>
      <c r="Y113">
        <f t="shared" si="11"/>
        <v>556194.65917914559</v>
      </c>
    </row>
    <row r="114" spans="1:25" x14ac:dyDescent="0.35">
      <c r="A114" s="1">
        <v>41028</v>
      </c>
      <c r="B114">
        <v>3774</v>
      </c>
      <c r="C114" s="23">
        <v>32.299999999999997</v>
      </c>
      <c r="D114">
        <v>3163</v>
      </c>
      <c r="E114">
        <v>3905</v>
      </c>
      <c r="F114">
        <v>0</v>
      </c>
      <c r="G114">
        <v>3536</v>
      </c>
      <c r="H114">
        <v>0</v>
      </c>
      <c r="I114">
        <v>0</v>
      </c>
      <c r="J114">
        <f>IF(AND(M114=0,F114=0,H114=0,I114=0,P114=0,K114=0),1,0)</f>
        <v>1</v>
      </c>
      <c r="K114">
        <v>0</v>
      </c>
      <c r="L114">
        <v>3338</v>
      </c>
      <c r="M114">
        <v>0</v>
      </c>
      <c r="N114">
        <v>0.52765191123504129</v>
      </c>
      <c r="O114">
        <v>1</v>
      </c>
      <c r="P114">
        <v>0</v>
      </c>
      <c r="Q114">
        <f t="shared" si="6"/>
        <v>4127.2638335107349</v>
      </c>
      <c r="R114">
        <f>Q114-B114</f>
        <v>353.26383351073491</v>
      </c>
      <c r="S114">
        <f t="shared" si="7"/>
        <v>353.26383351073491</v>
      </c>
      <c r="T114" s="8">
        <f>S114/B114</f>
        <v>9.3604619372213801E-2</v>
      </c>
      <c r="U114">
        <v>1056</v>
      </c>
      <c r="V114">
        <f t="shared" si="8"/>
        <v>6358.7490031932284</v>
      </c>
      <c r="W114">
        <f t="shared" si="9"/>
        <v>19008</v>
      </c>
      <c r="X114">
        <f t="shared" si="10"/>
        <v>353.26383351073491</v>
      </c>
      <c r="Y114">
        <f t="shared" si="11"/>
        <v>124795.33606670024</v>
      </c>
    </row>
    <row r="115" spans="1:25" x14ac:dyDescent="0.35">
      <c r="A115" s="1">
        <v>41029</v>
      </c>
      <c r="B115">
        <v>2954</v>
      </c>
      <c r="C115" s="23">
        <v>33.4</v>
      </c>
      <c r="D115">
        <v>3367.6</v>
      </c>
      <c r="E115">
        <v>4628.5</v>
      </c>
      <c r="F115">
        <v>0</v>
      </c>
      <c r="G115">
        <v>3774</v>
      </c>
      <c r="H115">
        <v>0</v>
      </c>
      <c r="I115">
        <v>1</v>
      </c>
      <c r="J115">
        <f>IF(AND(M115=0,F115=0,H115=0,I115=0,P115=0,K115=0),1,0)</f>
        <v>0</v>
      </c>
      <c r="K115">
        <v>0</v>
      </c>
      <c r="L115">
        <v>3527</v>
      </c>
      <c r="M115">
        <v>0</v>
      </c>
      <c r="N115">
        <v>0.40472870919019405</v>
      </c>
      <c r="O115">
        <v>0</v>
      </c>
      <c r="P115">
        <v>0</v>
      </c>
      <c r="Q115">
        <f t="shared" si="6"/>
        <v>3573.1237171578123</v>
      </c>
      <c r="R115">
        <f>Q115-B115</f>
        <v>619.12371715781228</v>
      </c>
      <c r="S115">
        <f t="shared" si="7"/>
        <v>619.12371715781228</v>
      </c>
      <c r="T115" s="8">
        <f>S115/B115</f>
        <v>0.20958825902431019</v>
      </c>
      <c r="U115">
        <v>698</v>
      </c>
      <c r="V115">
        <f t="shared" si="8"/>
        <v>11144.226908840621</v>
      </c>
      <c r="W115">
        <f t="shared" si="9"/>
        <v>12564</v>
      </c>
      <c r="X115">
        <f t="shared" si="10"/>
        <v>619.12371715781228</v>
      </c>
      <c r="Y115">
        <f t="shared" si="11"/>
        <v>383314.17714730673</v>
      </c>
    </row>
    <row r="116" spans="1:25" x14ac:dyDescent="0.35">
      <c r="A116" s="1">
        <v>41030</v>
      </c>
      <c r="B116">
        <v>4732</v>
      </c>
      <c r="C116" s="23">
        <v>33.200000000000003</v>
      </c>
      <c r="D116">
        <v>3348.4</v>
      </c>
      <c r="E116">
        <v>2751</v>
      </c>
      <c r="F116">
        <v>0</v>
      </c>
      <c r="G116">
        <v>2954</v>
      </c>
      <c r="H116">
        <v>0</v>
      </c>
      <c r="I116">
        <v>0</v>
      </c>
      <c r="J116">
        <f>IF(AND(M116=0,F116=0,H116=0,I116=0,P116=0,K116=0),1,0)</f>
        <v>0</v>
      </c>
      <c r="K116">
        <v>0</v>
      </c>
      <c r="L116">
        <v>3421.3333333333335</v>
      </c>
      <c r="M116">
        <v>1</v>
      </c>
      <c r="N116">
        <v>0.70657604275589636</v>
      </c>
      <c r="O116">
        <v>0</v>
      </c>
      <c r="P116">
        <v>0</v>
      </c>
      <c r="Q116">
        <f t="shared" si="6"/>
        <v>3650.8662061774744</v>
      </c>
      <c r="R116">
        <f>Q116-B116</f>
        <v>-1081.1337938225256</v>
      </c>
      <c r="S116">
        <f t="shared" si="7"/>
        <v>1081.1337938225256</v>
      </c>
      <c r="T116" s="8">
        <f>S116/B116</f>
        <v>0.22847290655590144</v>
      </c>
      <c r="U116">
        <v>701</v>
      </c>
      <c r="V116">
        <f t="shared" si="8"/>
        <v>77841.633155221847</v>
      </c>
      <c r="W116">
        <f t="shared" si="9"/>
        <v>12618</v>
      </c>
      <c r="X116">
        <f t="shared" si="10"/>
        <v>-2162.2675876450512</v>
      </c>
      <c r="Y116">
        <f t="shared" si="11"/>
        <v>4675401.1205803491</v>
      </c>
    </row>
    <row r="117" spans="1:25" x14ac:dyDescent="0.35">
      <c r="A117" s="1">
        <v>41031</v>
      </c>
      <c r="B117">
        <v>4151</v>
      </c>
      <c r="C117" s="23">
        <v>30.3</v>
      </c>
      <c r="D117">
        <v>3653.4</v>
      </c>
      <c r="E117">
        <v>3050</v>
      </c>
      <c r="F117">
        <v>1</v>
      </c>
      <c r="G117">
        <v>4732</v>
      </c>
      <c r="H117">
        <v>0</v>
      </c>
      <c r="I117">
        <v>0</v>
      </c>
      <c r="J117">
        <f>IF(AND(M117=0,F117=0,H117=0,I117=0,P117=0,K117=0),1,0)</f>
        <v>0</v>
      </c>
      <c r="K117">
        <v>0</v>
      </c>
      <c r="L117">
        <v>3820</v>
      </c>
      <c r="M117">
        <v>0</v>
      </c>
      <c r="N117">
        <v>0.43249680492622283</v>
      </c>
      <c r="O117">
        <v>0</v>
      </c>
      <c r="P117">
        <v>0</v>
      </c>
      <c r="Q117">
        <f t="shared" si="6"/>
        <v>4007.4893099948499</v>
      </c>
      <c r="R117">
        <f>Q117-B117</f>
        <v>-143.51069000515008</v>
      </c>
      <c r="S117">
        <f t="shared" si="7"/>
        <v>143.51069000515008</v>
      </c>
      <c r="T117" s="8">
        <f>S117/B117</f>
        <v>3.4572558420898597E-2</v>
      </c>
      <c r="U117">
        <v>1152</v>
      </c>
      <c r="V117">
        <f t="shared" si="8"/>
        <v>10332.769680370806</v>
      </c>
      <c r="W117">
        <f t="shared" si="9"/>
        <v>20736</v>
      </c>
      <c r="X117">
        <f t="shared" si="10"/>
        <v>-287.02138001030016</v>
      </c>
      <c r="Y117">
        <f t="shared" si="11"/>
        <v>82381.27258301714</v>
      </c>
    </row>
    <row r="118" spans="1:25" x14ac:dyDescent="0.35">
      <c r="A118" s="1">
        <v>41032</v>
      </c>
      <c r="B118">
        <v>4833</v>
      </c>
      <c r="C118" s="23">
        <v>32.299999999999997</v>
      </c>
      <c r="D118">
        <v>3829.4</v>
      </c>
      <c r="E118">
        <v>3207</v>
      </c>
      <c r="F118">
        <v>0</v>
      </c>
      <c r="G118">
        <v>4151</v>
      </c>
      <c r="H118">
        <v>0</v>
      </c>
      <c r="I118">
        <v>0</v>
      </c>
      <c r="J118">
        <f>IF(AND(M118=0,F118=0,H118=0,I118=0,P118=0,K118=0),1,0)</f>
        <v>0</v>
      </c>
      <c r="K118">
        <v>0</v>
      </c>
      <c r="L118">
        <v>3945.6666666666665</v>
      </c>
      <c r="M118">
        <v>0</v>
      </c>
      <c r="N118">
        <v>0.57923782967352155</v>
      </c>
      <c r="O118">
        <v>0</v>
      </c>
      <c r="P118">
        <v>1</v>
      </c>
      <c r="Q118">
        <f t="shared" si="6"/>
        <v>4379.7355442772805</v>
      </c>
      <c r="R118">
        <f>Q118-B118</f>
        <v>-453.2644557227195</v>
      </c>
      <c r="S118">
        <f t="shared" si="7"/>
        <v>453.2644557227195</v>
      </c>
      <c r="T118" s="8">
        <f>S118/B118</f>
        <v>9.3785320861311708E-2</v>
      </c>
      <c r="U118">
        <v>369</v>
      </c>
      <c r="V118">
        <f t="shared" si="8"/>
        <v>32635.040812035804</v>
      </c>
      <c r="W118">
        <f t="shared" si="9"/>
        <v>6642</v>
      </c>
      <c r="X118">
        <f t="shared" si="10"/>
        <v>-906.52891144543901</v>
      </c>
      <c r="Y118">
        <f t="shared" si="11"/>
        <v>821794.6672864526</v>
      </c>
    </row>
    <row r="119" spans="1:25" x14ac:dyDescent="0.35">
      <c r="A119" s="1">
        <v>41033</v>
      </c>
      <c r="B119">
        <v>4881</v>
      </c>
      <c r="C119" s="23">
        <v>33.6</v>
      </c>
      <c r="D119">
        <v>4088.8</v>
      </c>
      <c r="E119">
        <v>3271</v>
      </c>
      <c r="F119">
        <v>0</v>
      </c>
      <c r="G119">
        <v>4833</v>
      </c>
      <c r="H119">
        <v>0</v>
      </c>
      <c r="I119">
        <v>0</v>
      </c>
      <c r="J119">
        <f>IF(AND(M119=0,F119=0,H119=0,I119=0,P119=0,K119=0),1,0)</f>
        <v>0</v>
      </c>
      <c r="K119">
        <v>1</v>
      </c>
      <c r="L119">
        <v>4572</v>
      </c>
      <c r="M119">
        <v>0</v>
      </c>
      <c r="N119">
        <v>0.50557685604740332</v>
      </c>
      <c r="O119">
        <v>0</v>
      </c>
      <c r="P119">
        <v>0</v>
      </c>
      <c r="Q119">
        <f t="shared" si="6"/>
        <v>4738.6719169156631</v>
      </c>
      <c r="R119">
        <f>Q119-B119</f>
        <v>-142.32808308433687</v>
      </c>
      <c r="S119">
        <f t="shared" si="7"/>
        <v>142.32808308433687</v>
      </c>
      <c r="T119" s="8">
        <f>S119/B119</f>
        <v>2.9159615464932773E-2</v>
      </c>
      <c r="U119">
        <v>1188</v>
      </c>
      <c r="V119">
        <f t="shared" si="8"/>
        <v>10247.621982072254</v>
      </c>
      <c r="W119">
        <f t="shared" si="9"/>
        <v>21384</v>
      </c>
      <c r="X119">
        <f t="shared" si="10"/>
        <v>-284.65616616867374</v>
      </c>
      <c r="Y119">
        <f t="shared" si="11"/>
        <v>81029.132937847593</v>
      </c>
    </row>
    <row r="120" spans="1:25" x14ac:dyDescent="0.35">
      <c r="A120" s="1">
        <v>41034</v>
      </c>
      <c r="B120">
        <v>4563</v>
      </c>
      <c r="C120" s="23">
        <v>30</v>
      </c>
      <c r="D120">
        <v>4310.2</v>
      </c>
      <c r="E120">
        <v>3536</v>
      </c>
      <c r="F120">
        <v>0</v>
      </c>
      <c r="G120">
        <v>4881</v>
      </c>
      <c r="H120">
        <v>1</v>
      </c>
      <c r="I120">
        <v>0</v>
      </c>
      <c r="J120">
        <f>IF(AND(M120=0,F120=0,H120=0,I120=0,P120=0,K120=0),1,0)</f>
        <v>0</v>
      </c>
      <c r="K120">
        <v>0</v>
      </c>
      <c r="L120">
        <v>4621.666666666667</v>
      </c>
      <c r="M120">
        <v>0</v>
      </c>
      <c r="N120">
        <v>0.46305332868595328</v>
      </c>
      <c r="O120">
        <v>1</v>
      </c>
      <c r="P120">
        <v>0</v>
      </c>
      <c r="Q120">
        <f t="shared" si="6"/>
        <v>5221.3162356266948</v>
      </c>
      <c r="R120">
        <f>Q120-B120</f>
        <v>658.31623562669483</v>
      </c>
      <c r="S120">
        <f t="shared" si="7"/>
        <v>658.31623562669483</v>
      </c>
      <c r="T120" s="8">
        <f>S120/B120</f>
        <v>0.1442726792957911</v>
      </c>
      <c r="U120">
        <v>1440</v>
      </c>
      <c r="V120">
        <f t="shared" si="8"/>
        <v>11849.692241280507</v>
      </c>
      <c r="W120">
        <f t="shared" si="9"/>
        <v>25920</v>
      </c>
      <c r="X120">
        <f t="shared" si="10"/>
        <v>658.31623562669483</v>
      </c>
      <c r="Y120">
        <f t="shared" si="11"/>
        <v>433380.26608970197</v>
      </c>
    </row>
    <row r="121" spans="1:25" x14ac:dyDescent="0.35">
      <c r="A121" s="1">
        <v>41035</v>
      </c>
      <c r="B121">
        <v>5394</v>
      </c>
      <c r="C121" s="23">
        <v>29.8</v>
      </c>
      <c r="D121">
        <v>4632</v>
      </c>
      <c r="E121">
        <v>3774</v>
      </c>
      <c r="F121">
        <v>0</v>
      </c>
      <c r="G121">
        <v>4563</v>
      </c>
      <c r="H121">
        <v>0</v>
      </c>
      <c r="I121">
        <v>0</v>
      </c>
      <c r="J121">
        <f>IF(AND(M121=0,F121=0,H121=0,I121=0,P121=0,K121=0),1,0)</f>
        <v>1</v>
      </c>
      <c r="K121">
        <v>0</v>
      </c>
      <c r="L121">
        <v>4759</v>
      </c>
      <c r="M121">
        <v>0</v>
      </c>
      <c r="N121">
        <v>0.59654932032066921</v>
      </c>
      <c r="O121">
        <v>1</v>
      </c>
      <c r="P121">
        <v>0</v>
      </c>
      <c r="Q121">
        <f t="shared" si="6"/>
        <v>4929.9275888988195</v>
      </c>
      <c r="R121">
        <f>Q121-B121</f>
        <v>-464.07241110118048</v>
      </c>
      <c r="S121">
        <f t="shared" si="7"/>
        <v>464.07241110118048</v>
      </c>
      <c r="T121" s="8">
        <f>S121/B121</f>
        <v>8.6034929755502504E-2</v>
      </c>
      <c r="U121">
        <v>1295</v>
      </c>
      <c r="V121">
        <f t="shared" si="8"/>
        <v>33413.213599284994</v>
      </c>
      <c r="W121">
        <f t="shared" si="9"/>
        <v>23310</v>
      </c>
      <c r="X121">
        <f t="shared" si="10"/>
        <v>-928.14482220236096</v>
      </c>
      <c r="Y121">
        <f t="shared" si="11"/>
        <v>861452.81098105223</v>
      </c>
    </row>
    <row r="122" spans="1:25" x14ac:dyDescent="0.35">
      <c r="A122" s="1">
        <v>41036</v>
      </c>
      <c r="B122">
        <v>4018</v>
      </c>
      <c r="C122" s="23">
        <v>29.9</v>
      </c>
      <c r="D122">
        <v>4764.3999999999996</v>
      </c>
      <c r="E122">
        <v>2954</v>
      </c>
      <c r="F122">
        <v>0</v>
      </c>
      <c r="G122">
        <v>5394</v>
      </c>
      <c r="H122">
        <v>0</v>
      </c>
      <c r="I122">
        <v>1</v>
      </c>
      <c r="J122">
        <f>IF(AND(M122=0,F122=0,H122=0,I122=0,P122=0,K122=0),1,0)</f>
        <v>0</v>
      </c>
      <c r="K122">
        <v>0</v>
      </c>
      <c r="L122">
        <v>4946</v>
      </c>
      <c r="M122">
        <v>0</v>
      </c>
      <c r="N122">
        <v>0.34013012664110609</v>
      </c>
      <c r="O122">
        <v>0</v>
      </c>
      <c r="P122">
        <v>0</v>
      </c>
      <c r="Q122">
        <f t="shared" si="6"/>
        <v>4174.4876992588524</v>
      </c>
      <c r="R122">
        <f>Q122-B122</f>
        <v>156.48769925885244</v>
      </c>
      <c r="S122">
        <f t="shared" si="7"/>
        <v>156.48769925885244</v>
      </c>
      <c r="T122" s="8">
        <f>S122/B122</f>
        <v>3.8946664823009569E-2</v>
      </c>
      <c r="U122">
        <v>913</v>
      </c>
      <c r="V122">
        <f t="shared" si="8"/>
        <v>2816.778586659344</v>
      </c>
      <c r="W122">
        <f t="shared" si="9"/>
        <v>16434</v>
      </c>
      <c r="X122">
        <f t="shared" si="10"/>
        <v>156.48769925885244</v>
      </c>
      <c r="Y122">
        <f t="shared" si="11"/>
        <v>24488.400019329049</v>
      </c>
    </row>
    <row r="123" spans="1:25" x14ac:dyDescent="0.35">
      <c r="A123" s="1">
        <v>41037</v>
      </c>
      <c r="B123">
        <v>4112</v>
      </c>
      <c r="C123" s="23">
        <v>29.7</v>
      </c>
      <c r="D123">
        <v>4737.8</v>
      </c>
      <c r="E123">
        <v>4732</v>
      </c>
      <c r="F123">
        <v>0</v>
      </c>
      <c r="G123">
        <v>4018</v>
      </c>
      <c r="H123">
        <v>0</v>
      </c>
      <c r="I123">
        <v>0</v>
      </c>
      <c r="J123">
        <f>IF(AND(M123=0,F123=0,H123=0,I123=0,P123=0,K123=0),1,0)</f>
        <v>0</v>
      </c>
      <c r="K123">
        <v>0</v>
      </c>
      <c r="L123">
        <v>4658.333333333333</v>
      </c>
      <c r="M123">
        <v>1</v>
      </c>
      <c r="N123">
        <v>0.51092134309283144</v>
      </c>
      <c r="O123">
        <v>0</v>
      </c>
      <c r="P123">
        <v>0</v>
      </c>
      <c r="Q123">
        <f t="shared" si="6"/>
        <v>5004.5133306184198</v>
      </c>
      <c r="R123">
        <f>Q123-B123</f>
        <v>892.51333061841979</v>
      </c>
      <c r="S123">
        <f t="shared" si="7"/>
        <v>892.51333061841979</v>
      </c>
      <c r="T123" s="8">
        <f>S123/B123</f>
        <v>0.21705090725156123</v>
      </c>
      <c r="U123">
        <v>955</v>
      </c>
      <c r="V123">
        <f t="shared" si="8"/>
        <v>16065.239951131556</v>
      </c>
      <c r="W123">
        <f t="shared" si="9"/>
        <v>17190</v>
      </c>
      <c r="X123">
        <f t="shared" si="10"/>
        <v>892.51333061841979</v>
      </c>
      <c r="Y123">
        <f t="shared" si="11"/>
        <v>796580.04533158476</v>
      </c>
    </row>
    <row r="124" spans="1:25" x14ac:dyDescent="0.35">
      <c r="A124" s="1">
        <v>41038</v>
      </c>
      <c r="B124">
        <v>4315</v>
      </c>
      <c r="C124" s="23">
        <v>29.9</v>
      </c>
      <c r="D124">
        <v>4593.6000000000004</v>
      </c>
      <c r="E124">
        <v>4151</v>
      </c>
      <c r="F124">
        <v>1</v>
      </c>
      <c r="G124">
        <v>4112</v>
      </c>
      <c r="H124">
        <v>0</v>
      </c>
      <c r="I124">
        <v>0</v>
      </c>
      <c r="J124">
        <f>IF(AND(M124=0,F124=0,H124=0,I124=0,P124=0,K124=0),1,0)</f>
        <v>0</v>
      </c>
      <c r="K124">
        <v>0</v>
      </c>
      <c r="L124">
        <v>4508</v>
      </c>
      <c r="M124">
        <v>0</v>
      </c>
      <c r="N124">
        <v>0.52358545370047638</v>
      </c>
      <c r="O124">
        <v>0</v>
      </c>
      <c r="P124">
        <v>0</v>
      </c>
      <c r="Q124">
        <f t="shared" si="6"/>
        <v>4340.4764881621159</v>
      </c>
      <c r="R124">
        <f>Q124-B124</f>
        <v>25.476488162115857</v>
      </c>
      <c r="S124">
        <f t="shared" si="7"/>
        <v>25.476488162115857</v>
      </c>
      <c r="T124" s="8">
        <f>S124/B124</f>
        <v>5.9041687513594109E-3</v>
      </c>
      <c r="U124">
        <v>902</v>
      </c>
      <c r="V124">
        <f t="shared" si="8"/>
        <v>458.57678691808542</v>
      </c>
      <c r="W124">
        <f t="shared" si="9"/>
        <v>16236</v>
      </c>
      <c r="X124">
        <f t="shared" si="10"/>
        <v>25.476488162115857</v>
      </c>
      <c r="Y124">
        <f t="shared" si="11"/>
        <v>649.05144907442934</v>
      </c>
    </row>
    <row r="125" spans="1:25" x14ac:dyDescent="0.35">
      <c r="A125" s="1">
        <v>41039</v>
      </c>
      <c r="B125">
        <v>4869</v>
      </c>
      <c r="C125" s="23">
        <v>30.2</v>
      </c>
      <c r="D125">
        <v>4480.3999999999996</v>
      </c>
      <c r="E125">
        <v>4833</v>
      </c>
      <c r="F125">
        <v>0</v>
      </c>
      <c r="G125">
        <v>4315</v>
      </c>
      <c r="H125">
        <v>0</v>
      </c>
      <c r="I125">
        <v>0</v>
      </c>
      <c r="J125">
        <f>IF(AND(M125=0,F125=0,H125=0,I125=0,P125=0,K125=0),1,0)</f>
        <v>0</v>
      </c>
      <c r="K125">
        <v>0</v>
      </c>
      <c r="L125">
        <v>4148.333333333333</v>
      </c>
      <c r="M125">
        <v>0</v>
      </c>
      <c r="N125">
        <v>0.5643662135471128</v>
      </c>
      <c r="O125">
        <v>0</v>
      </c>
      <c r="P125">
        <v>1</v>
      </c>
      <c r="Q125">
        <f t="shared" si="6"/>
        <v>5069.4719181887413</v>
      </c>
      <c r="R125">
        <f>Q125-B125</f>
        <v>200.47191818874126</v>
      </c>
      <c r="S125">
        <f t="shared" si="7"/>
        <v>200.47191818874126</v>
      </c>
      <c r="T125" s="8">
        <f>S125/B125</f>
        <v>4.1173119365114245E-2</v>
      </c>
      <c r="U125">
        <v>777</v>
      </c>
      <c r="V125">
        <f t="shared" si="8"/>
        <v>3608.4945273973426</v>
      </c>
      <c r="W125">
        <f t="shared" si="9"/>
        <v>13986</v>
      </c>
      <c r="X125">
        <f t="shared" si="10"/>
        <v>200.47191818874126</v>
      </c>
      <c r="Y125">
        <f t="shared" si="11"/>
        <v>40188.989982273364</v>
      </c>
    </row>
    <row r="126" spans="1:25" x14ac:dyDescent="0.35">
      <c r="A126" s="1">
        <v>41040</v>
      </c>
      <c r="B126">
        <v>4844</v>
      </c>
      <c r="C126" s="23">
        <v>30</v>
      </c>
      <c r="D126">
        <v>4541.6000000000004</v>
      </c>
      <c r="E126">
        <v>4881</v>
      </c>
      <c r="F126">
        <v>0</v>
      </c>
      <c r="G126">
        <v>4869</v>
      </c>
      <c r="H126">
        <v>0</v>
      </c>
      <c r="I126">
        <v>0</v>
      </c>
      <c r="J126">
        <f>IF(AND(M126=0,F126=0,H126=0,I126=0,P126=0,K126=0),1,0)</f>
        <v>0</v>
      </c>
      <c r="K126">
        <v>1</v>
      </c>
      <c r="L126">
        <v>4432</v>
      </c>
      <c r="M126">
        <v>0</v>
      </c>
      <c r="N126">
        <v>0.49709538747531079</v>
      </c>
      <c r="O126">
        <v>0</v>
      </c>
      <c r="P126">
        <v>0</v>
      </c>
      <c r="Q126">
        <f t="shared" si="6"/>
        <v>5315.270917321126</v>
      </c>
      <c r="R126">
        <f>Q126-B126</f>
        <v>471.27091732112603</v>
      </c>
      <c r="S126">
        <f t="shared" si="7"/>
        <v>471.27091732112603</v>
      </c>
      <c r="T126" s="8">
        <f>S126/B126</f>
        <v>9.7289619595608182E-2</v>
      </c>
      <c r="U126">
        <v>1476</v>
      </c>
      <c r="V126">
        <f t="shared" si="8"/>
        <v>8482.8765117802686</v>
      </c>
      <c r="W126">
        <f t="shared" si="9"/>
        <v>26568</v>
      </c>
      <c r="X126">
        <f t="shared" si="10"/>
        <v>471.27091732112603</v>
      </c>
      <c r="Y126">
        <f t="shared" si="11"/>
        <v>222096.27751269561</v>
      </c>
    </row>
    <row r="127" spans="1:25" x14ac:dyDescent="0.35">
      <c r="A127" s="1">
        <v>41041</v>
      </c>
      <c r="B127">
        <v>5278</v>
      </c>
      <c r="C127" s="23">
        <v>30</v>
      </c>
      <c r="D127">
        <v>4431.6000000000004</v>
      </c>
      <c r="E127">
        <v>4563</v>
      </c>
      <c r="F127">
        <v>0</v>
      </c>
      <c r="G127">
        <v>4844</v>
      </c>
      <c r="H127">
        <v>1</v>
      </c>
      <c r="I127">
        <v>0</v>
      </c>
      <c r="J127">
        <f>IF(AND(M127=0,F127=0,H127=0,I127=0,P127=0,K127=0),1,0)</f>
        <v>0</v>
      </c>
      <c r="K127">
        <v>0</v>
      </c>
      <c r="L127">
        <v>4676</v>
      </c>
      <c r="M127">
        <v>0</v>
      </c>
      <c r="N127">
        <v>0.55042407342860467</v>
      </c>
      <c r="O127">
        <v>1</v>
      </c>
      <c r="P127">
        <v>0</v>
      </c>
      <c r="Q127">
        <f t="shared" si="6"/>
        <v>5515.8047993071868</v>
      </c>
      <c r="R127">
        <f>Q127-B127</f>
        <v>237.80479930718684</v>
      </c>
      <c r="S127">
        <f t="shared" si="7"/>
        <v>237.80479930718684</v>
      </c>
      <c r="T127" s="8">
        <f>S127/B127</f>
        <v>4.5055854359072917E-2</v>
      </c>
      <c r="U127">
        <v>891</v>
      </c>
      <c r="V127">
        <f t="shared" si="8"/>
        <v>4280.4863875293631</v>
      </c>
      <c r="W127">
        <f t="shared" si="9"/>
        <v>16038</v>
      </c>
      <c r="X127">
        <f t="shared" si="10"/>
        <v>237.80479930718684</v>
      </c>
      <c r="Y127">
        <f t="shared" si="11"/>
        <v>56551.122573531407</v>
      </c>
    </row>
    <row r="128" spans="1:25" x14ac:dyDescent="0.35">
      <c r="A128" s="1">
        <v>41042</v>
      </c>
      <c r="B128">
        <v>7177</v>
      </c>
      <c r="C128" s="23">
        <v>30</v>
      </c>
      <c r="D128">
        <v>4683.6000000000004</v>
      </c>
      <c r="E128">
        <v>5394</v>
      </c>
      <c r="F128">
        <v>0</v>
      </c>
      <c r="G128">
        <v>5278</v>
      </c>
      <c r="H128">
        <v>0</v>
      </c>
      <c r="I128">
        <v>0</v>
      </c>
      <c r="J128">
        <f>IF(AND(M128=0,F128=0,H128=0,I128=0,P128=0,K128=0),1,0)</f>
        <v>1</v>
      </c>
      <c r="K128">
        <v>0</v>
      </c>
      <c r="L128">
        <v>4997</v>
      </c>
      <c r="M128">
        <v>0</v>
      </c>
      <c r="N128">
        <v>0.7206343673753921</v>
      </c>
      <c r="O128">
        <v>1</v>
      </c>
      <c r="P128">
        <v>0</v>
      </c>
      <c r="Q128">
        <f t="shared" si="6"/>
        <v>5652.4169915320617</v>
      </c>
      <c r="R128">
        <f>Q128-B128</f>
        <v>-1524.5830084679383</v>
      </c>
      <c r="S128">
        <f t="shared" si="7"/>
        <v>1524.5830084679383</v>
      </c>
      <c r="T128" s="8">
        <f>S128/B128</f>
        <v>0.2124262238355773</v>
      </c>
      <c r="U128">
        <v>545</v>
      </c>
      <c r="V128">
        <f t="shared" si="8"/>
        <v>109769.97660969156</v>
      </c>
      <c r="W128">
        <f t="shared" si="9"/>
        <v>9810</v>
      </c>
      <c r="X128">
        <f t="shared" si="10"/>
        <v>-3049.1660169358765</v>
      </c>
      <c r="Y128">
        <f t="shared" si="11"/>
        <v>9297413.3988365978</v>
      </c>
    </row>
    <row r="129" spans="1:25" x14ac:dyDescent="0.35">
      <c r="A129" s="1">
        <v>41043</v>
      </c>
      <c r="B129">
        <v>3609</v>
      </c>
      <c r="C129" s="23">
        <v>30.2</v>
      </c>
      <c r="D129">
        <v>5296.6</v>
      </c>
      <c r="E129">
        <v>4018</v>
      </c>
      <c r="F129">
        <v>0</v>
      </c>
      <c r="G129">
        <v>7177</v>
      </c>
      <c r="H129">
        <v>0</v>
      </c>
      <c r="I129">
        <v>1</v>
      </c>
      <c r="J129">
        <f>IF(AND(M129=0,F129=0,H129=0,I129=0,P129=0,K129=0),1,0)</f>
        <v>0</v>
      </c>
      <c r="K129">
        <v>0</v>
      </c>
      <c r="L129">
        <v>5766.333333333333</v>
      </c>
      <c r="M129">
        <v>0</v>
      </c>
      <c r="N129">
        <v>8.5453700476356448E-2</v>
      </c>
      <c r="O129">
        <v>0</v>
      </c>
      <c r="P129">
        <v>0</v>
      </c>
      <c r="Q129">
        <f t="shared" si="6"/>
        <v>5307.1731775457174</v>
      </c>
      <c r="R129">
        <f>Q129-B129</f>
        <v>1698.1731775457174</v>
      </c>
      <c r="S129">
        <f t="shared" si="7"/>
        <v>1698.1731775457174</v>
      </c>
      <c r="T129" s="8">
        <f>S129/B129</f>
        <v>0.47053842547678509</v>
      </c>
      <c r="U129">
        <v>1371</v>
      </c>
      <c r="V129">
        <f t="shared" si="8"/>
        <v>30567.117195822913</v>
      </c>
      <c r="W129">
        <f t="shared" si="9"/>
        <v>24678</v>
      </c>
      <c r="X129">
        <f t="shared" si="10"/>
        <v>1698.1731775457174</v>
      </c>
      <c r="Y129">
        <f t="shared" si="11"/>
        <v>2883792.1409357185</v>
      </c>
    </row>
    <row r="130" spans="1:25" x14ac:dyDescent="0.35">
      <c r="A130" s="1">
        <v>41044</v>
      </c>
      <c r="B130">
        <v>4596</v>
      </c>
      <c r="C130" s="24">
        <v>30.2</v>
      </c>
      <c r="D130">
        <v>5155.3999999999996</v>
      </c>
      <c r="E130">
        <v>4112</v>
      </c>
      <c r="F130">
        <v>0</v>
      </c>
      <c r="G130">
        <v>3609</v>
      </c>
      <c r="H130">
        <v>0</v>
      </c>
      <c r="I130">
        <v>0</v>
      </c>
      <c r="J130">
        <f>IF(AND(M130=0,F130=0,H130=0,I130=0,P130=0,K130=0),1,0)</f>
        <v>0</v>
      </c>
      <c r="K130">
        <v>0</v>
      </c>
      <c r="L130">
        <v>5354.666666666667</v>
      </c>
      <c r="M130">
        <v>1</v>
      </c>
      <c r="N130">
        <v>0.61467410247472987</v>
      </c>
      <c r="O130">
        <v>0</v>
      </c>
      <c r="P130">
        <v>0</v>
      </c>
      <c r="Q130">
        <f t="shared" si="6"/>
        <v>4806.3227656373238</v>
      </c>
      <c r="R130">
        <f>Q130-B130</f>
        <v>210.32276563732376</v>
      </c>
      <c r="S130">
        <f t="shared" si="7"/>
        <v>210.32276563732376</v>
      </c>
      <c r="T130" s="8">
        <f>S130/B130</f>
        <v>4.5762133515518659E-2</v>
      </c>
      <c r="U130">
        <v>729</v>
      </c>
      <c r="V130">
        <f t="shared" si="8"/>
        <v>3785.8097814718276</v>
      </c>
      <c r="W130">
        <f t="shared" si="9"/>
        <v>13122</v>
      </c>
      <c r="X130">
        <f t="shared" si="10"/>
        <v>210.32276563732376</v>
      </c>
      <c r="Y130">
        <f t="shared" si="11"/>
        <v>44235.665745332612</v>
      </c>
    </row>
    <row r="131" spans="1:25" x14ac:dyDescent="0.35">
      <c r="A131" s="1">
        <v>41045</v>
      </c>
      <c r="B131">
        <v>4910</v>
      </c>
      <c r="C131" s="24">
        <v>29.9</v>
      </c>
      <c r="D131">
        <v>5100.8</v>
      </c>
      <c r="E131">
        <v>4315</v>
      </c>
      <c r="F131">
        <v>1</v>
      </c>
      <c r="G131">
        <v>4596</v>
      </c>
      <c r="H131">
        <v>0</v>
      </c>
      <c r="I131">
        <v>0</v>
      </c>
      <c r="J131">
        <f>IF(AND(M131=0,F131=0,H131=0,I131=0,P131=0,K131=0),1,0)</f>
        <v>0</v>
      </c>
      <c r="K131">
        <v>0</v>
      </c>
      <c r="L131">
        <v>5127.333333333333</v>
      </c>
      <c r="M131">
        <v>0</v>
      </c>
      <c r="N131">
        <v>0.53648193331009641</v>
      </c>
      <c r="O131">
        <v>0</v>
      </c>
      <c r="P131">
        <v>0</v>
      </c>
      <c r="Q131">
        <f t="shared" ref="Q131:Q194" si="12">$AA$2+SUMPRODUCT(D131:I131,$AB$2:$AG$2)</f>
        <v>4723.2987863417347</v>
      </c>
      <c r="R131">
        <f>Q131-B131</f>
        <v>-186.70121365826526</v>
      </c>
      <c r="S131">
        <f t="shared" ref="S131:S194" si="13">ABS(R131)</f>
        <v>186.70121365826526</v>
      </c>
      <c r="T131" s="8">
        <f>S131/B131</f>
        <v>3.8024687099443025E-2</v>
      </c>
      <c r="U131">
        <v>683</v>
      </c>
      <c r="V131">
        <f t="shared" ref="V131:V194" si="14">IF(R131&lt;0,R131*-72,R131*18)</f>
        <v>13442.487383395099</v>
      </c>
      <c r="W131">
        <f t="shared" ref="W131:W194" si="15">U131*18</f>
        <v>12294</v>
      </c>
      <c r="X131">
        <f t="shared" ref="X131:X194" si="16">IF(R131&lt;0,R131*2,R131)</f>
        <v>-373.40242731653052</v>
      </c>
      <c r="Y131">
        <f t="shared" ref="Y131:Y194" si="17">X131^2</f>
        <v>139429.37272587686</v>
      </c>
    </row>
    <row r="132" spans="1:25" x14ac:dyDescent="0.35">
      <c r="A132" s="1">
        <v>41046</v>
      </c>
      <c r="B132">
        <v>5297</v>
      </c>
      <c r="C132" s="24">
        <v>29.4</v>
      </c>
      <c r="D132">
        <v>5114</v>
      </c>
      <c r="E132">
        <v>4869</v>
      </c>
      <c r="F132">
        <v>0</v>
      </c>
      <c r="G132">
        <v>4910</v>
      </c>
      <c r="H132">
        <v>0</v>
      </c>
      <c r="I132">
        <v>0</v>
      </c>
      <c r="J132">
        <f>IF(AND(M132=0,F132=0,H132=0,I132=0,P132=0,K132=0),1,0)</f>
        <v>0</v>
      </c>
      <c r="K132">
        <v>0</v>
      </c>
      <c r="L132">
        <v>4371.666666666667</v>
      </c>
      <c r="M132">
        <v>0</v>
      </c>
      <c r="N132">
        <v>0.54496340188218895</v>
      </c>
      <c r="O132">
        <v>0</v>
      </c>
      <c r="P132">
        <v>1</v>
      </c>
      <c r="Q132">
        <f t="shared" si="12"/>
        <v>5499.1574500865263</v>
      </c>
      <c r="R132">
        <f>Q132-B132</f>
        <v>202.1574500865263</v>
      </c>
      <c r="S132">
        <f t="shared" si="13"/>
        <v>202.1574500865263</v>
      </c>
      <c r="T132" s="8">
        <f>S132/B132</f>
        <v>3.8164517667835809E-2</v>
      </c>
      <c r="U132">
        <v>768</v>
      </c>
      <c r="V132">
        <f t="shared" si="14"/>
        <v>3638.8341015574733</v>
      </c>
      <c r="W132">
        <f t="shared" si="15"/>
        <v>13824</v>
      </c>
      <c r="X132">
        <f t="shared" si="16"/>
        <v>202.1574500865263</v>
      </c>
      <c r="Y132">
        <f t="shared" si="17"/>
        <v>40867.634625486367</v>
      </c>
    </row>
    <row r="133" spans="1:25" x14ac:dyDescent="0.35">
      <c r="A133" s="1">
        <v>41047</v>
      </c>
      <c r="B133">
        <v>5306</v>
      </c>
      <c r="C133" s="24">
        <v>29.5</v>
      </c>
      <c r="D133">
        <v>5117.8</v>
      </c>
      <c r="E133">
        <v>4844</v>
      </c>
      <c r="F133">
        <v>0</v>
      </c>
      <c r="G133">
        <v>5297</v>
      </c>
      <c r="H133">
        <v>0</v>
      </c>
      <c r="I133">
        <v>0</v>
      </c>
      <c r="J133">
        <f>IF(AND(M133=0,F133=0,H133=0,I133=0,P133=0,K133=0),1,0)</f>
        <v>0</v>
      </c>
      <c r="K133">
        <v>1</v>
      </c>
      <c r="L133">
        <v>4934.333333333333</v>
      </c>
      <c r="M133">
        <v>0</v>
      </c>
      <c r="N133">
        <v>0.5010456605088881</v>
      </c>
      <c r="O133">
        <v>0</v>
      </c>
      <c r="P133">
        <v>0</v>
      </c>
      <c r="Q133">
        <f t="shared" si="12"/>
        <v>5643.681436335055</v>
      </c>
      <c r="R133">
        <f>Q133-B133</f>
        <v>337.68143633505497</v>
      </c>
      <c r="S133">
        <f t="shared" si="13"/>
        <v>337.68143633505497</v>
      </c>
      <c r="T133" s="8">
        <f>S133/B133</f>
        <v>6.3641431650029209E-2</v>
      </c>
      <c r="U133">
        <v>890</v>
      </c>
      <c r="V133">
        <f t="shared" si="14"/>
        <v>6078.2658540309894</v>
      </c>
      <c r="W133">
        <f t="shared" si="15"/>
        <v>16020</v>
      </c>
      <c r="X133">
        <f t="shared" si="16"/>
        <v>337.68143633505497</v>
      </c>
      <c r="Y133">
        <f t="shared" si="17"/>
        <v>114028.75244530578</v>
      </c>
    </row>
    <row r="134" spans="1:25" x14ac:dyDescent="0.35">
      <c r="A134" s="1">
        <v>41048</v>
      </c>
      <c r="B134">
        <v>5362</v>
      </c>
      <c r="C134" s="24">
        <v>30.4</v>
      </c>
      <c r="D134">
        <v>4743.6000000000004</v>
      </c>
      <c r="E134">
        <v>5278</v>
      </c>
      <c r="F134">
        <v>0</v>
      </c>
      <c r="G134">
        <v>5306</v>
      </c>
      <c r="H134">
        <v>1</v>
      </c>
      <c r="I134">
        <v>0</v>
      </c>
      <c r="J134">
        <f>IF(AND(M134=0,F134=0,H134=0,I134=0,P134=0,K134=0),1,0)</f>
        <v>0</v>
      </c>
      <c r="K134">
        <v>0</v>
      </c>
      <c r="L134">
        <v>5171</v>
      </c>
      <c r="M134">
        <v>0</v>
      </c>
      <c r="N134">
        <v>0.50650633205530382</v>
      </c>
      <c r="O134">
        <v>1</v>
      </c>
      <c r="P134">
        <v>0</v>
      </c>
      <c r="Q134">
        <f t="shared" si="12"/>
        <v>5977.9383787550887</v>
      </c>
      <c r="R134">
        <f>Q134-B134</f>
        <v>615.93837875508871</v>
      </c>
      <c r="S134">
        <f t="shared" si="13"/>
        <v>615.93837875508871</v>
      </c>
      <c r="T134" s="8">
        <f>S134/B134</f>
        <v>0.11487101431463795</v>
      </c>
      <c r="U134">
        <v>931</v>
      </c>
      <c r="V134">
        <f t="shared" si="14"/>
        <v>11086.890817591597</v>
      </c>
      <c r="W134">
        <f t="shared" si="15"/>
        <v>16758</v>
      </c>
      <c r="X134">
        <f t="shared" si="16"/>
        <v>615.93837875508871</v>
      </c>
      <c r="Y134">
        <f t="shared" si="17"/>
        <v>379380.08642344712</v>
      </c>
    </row>
    <row r="135" spans="1:25" x14ac:dyDescent="0.35">
      <c r="A135" s="1">
        <v>41049</v>
      </c>
      <c r="B135">
        <v>5483</v>
      </c>
      <c r="C135" s="24">
        <v>30.1</v>
      </c>
      <c r="D135">
        <v>5094.2</v>
      </c>
      <c r="E135">
        <v>7177</v>
      </c>
      <c r="F135">
        <v>0</v>
      </c>
      <c r="G135">
        <v>5362</v>
      </c>
      <c r="H135">
        <v>0</v>
      </c>
      <c r="I135">
        <v>0</v>
      </c>
      <c r="J135">
        <f>IF(AND(M135=0,F135=0,H135=0,I135=0,P135=0,K135=0),1,0)</f>
        <v>1</v>
      </c>
      <c r="K135">
        <v>0</v>
      </c>
      <c r="L135">
        <v>5321.666666666667</v>
      </c>
      <c r="M135">
        <v>0</v>
      </c>
      <c r="N135">
        <v>0.51405832461949574</v>
      </c>
      <c r="O135">
        <v>1</v>
      </c>
      <c r="P135">
        <v>0</v>
      </c>
      <c r="Q135">
        <f t="shared" si="12"/>
        <v>6280.9109919708753</v>
      </c>
      <c r="R135">
        <f>Q135-B135</f>
        <v>797.91099197087533</v>
      </c>
      <c r="S135">
        <f t="shared" si="13"/>
        <v>797.91099197087533</v>
      </c>
      <c r="T135" s="8">
        <f>S135/B135</f>
        <v>0.14552452890222056</v>
      </c>
      <c r="U135">
        <v>741</v>
      </c>
      <c r="V135">
        <f t="shared" si="14"/>
        <v>14362.397855475756</v>
      </c>
      <c r="W135">
        <f t="shared" si="15"/>
        <v>13338</v>
      </c>
      <c r="X135">
        <f t="shared" si="16"/>
        <v>797.91099197087533</v>
      </c>
      <c r="Y135">
        <f t="shared" si="17"/>
        <v>636661.95110794622</v>
      </c>
    </row>
    <row r="136" spans="1:25" x14ac:dyDescent="0.35">
      <c r="A136" s="1">
        <v>41050</v>
      </c>
      <c r="B136">
        <v>3884</v>
      </c>
      <c r="C136" s="24">
        <v>30.8</v>
      </c>
      <c r="D136">
        <v>5271.6</v>
      </c>
      <c r="E136">
        <v>3609</v>
      </c>
      <c r="F136">
        <v>0</v>
      </c>
      <c r="G136">
        <v>5483</v>
      </c>
      <c r="H136">
        <v>0</v>
      </c>
      <c r="I136">
        <v>1</v>
      </c>
      <c r="J136">
        <f>IF(AND(M136=0,F136=0,H136=0,I136=0,P136=0,K136=0),1,0)</f>
        <v>0</v>
      </c>
      <c r="K136">
        <v>0</v>
      </c>
      <c r="L136">
        <v>5383.666666666667</v>
      </c>
      <c r="M136">
        <v>0</v>
      </c>
      <c r="N136">
        <v>0.31422098292087836</v>
      </c>
      <c r="O136">
        <v>0</v>
      </c>
      <c r="P136">
        <v>0</v>
      </c>
      <c r="Q136">
        <f t="shared" si="12"/>
        <v>4534.4799150678282</v>
      </c>
      <c r="R136">
        <f>Q136-B136</f>
        <v>650.47991506782819</v>
      </c>
      <c r="S136">
        <f t="shared" si="13"/>
        <v>650.47991506782819</v>
      </c>
      <c r="T136" s="8">
        <f>S136/B136</f>
        <v>0.16747680614516688</v>
      </c>
      <c r="U136">
        <v>1133</v>
      </c>
      <c r="V136">
        <f t="shared" si="14"/>
        <v>11708.638471220907</v>
      </c>
      <c r="W136">
        <f t="shared" si="15"/>
        <v>20394</v>
      </c>
      <c r="X136">
        <f t="shared" si="16"/>
        <v>650.47991506782819</v>
      </c>
      <c r="Y136">
        <f t="shared" si="17"/>
        <v>423124.11990664899</v>
      </c>
    </row>
    <row r="137" spans="1:25" x14ac:dyDescent="0.35">
      <c r="A137" s="1">
        <v>41051</v>
      </c>
      <c r="B137">
        <v>4569</v>
      </c>
      <c r="C137" s="24">
        <v>30.9</v>
      </c>
      <c r="D137">
        <v>5066.3999999999996</v>
      </c>
      <c r="E137">
        <v>4596</v>
      </c>
      <c r="F137">
        <v>0</v>
      </c>
      <c r="G137">
        <v>3884</v>
      </c>
      <c r="H137">
        <v>0</v>
      </c>
      <c r="I137">
        <v>0</v>
      </c>
      <c r="J137">
        <f>IF(AND(M137=0,F137=0,H137=0,I137=0,P137=0,K137=0),1,0)</f>
        <v>0</v>
      </c>
      <c r="K137">
        <v>0</v>
      </c>
      <c r="L137">
        <v>4909.666666666667</v>
      </c>
      <c r="M137">
        <v>1</v>
      </c>
      <c r="N137">
        <v>0.57958638317648425</v>
      </c>
      <c r="O137">
        <v>0</v>
      </c>
      <c r="P137">
        <v>0</v>
      </c>
      <c r="Q137">
        <f t="shared" si="12"/>
        <v>5014.7469512154275</v>
      </c>
      <c r="R137">
        <f>Q137-B137</f>
        <v>445.74695121542754</v>
      </c>
      <c r="S137">
        <f t="shared" si="13"/>
        <v>445.74695121542754</v>
      </c>
      <c r="T137" s="8">
        <f>S137/B137</f>
        <v>9.7558973783197098E-2</v>
      </c>
      <c r="U137">
        <v>876</v>
      </c>
      <c r="V137">
        <f t="shared" si="14"/>
        <v>8023.4451218776958</v>
      </c>
      <c r="W137">
        <f t="shared" si="15"/>
        <v>15768</v>
      </c>
      <c r="X137">
        <f t="shared" si="16"/>
        <v>445.74695121542754</v>
      </c>
      <c r="Y137">
        <f t="shared" si="17"/>
        <v>198690.34451784875</v>
      </c>
    </row>
    <row r="138" spans="1:25" x14ac:dyDescent="0.35">
      <c r="A138" s="1">
        <v>41052</v>
      </c>
      <c r="B138">
        <v>4568</v>
      </c>
      <c r="C138" s="24">
        <v>30.3</v>
      </c>
      <c r="D138">
        <v>4920.8</v>
      </c>
      <c r="E138">
        <v>4910</v>
      </c>
      <c r="F138">
        <v>1</v>
      </c>
      <c r="G138">
        <v>4569</v>
      </c>
      <c r="H138">
        <v>0</v>
      </c>
      <c r="I138">
        <v>0</v>
      </c>
      <c r="J138">
        <f>IF(AND(M138=0,F138=0,H138=0,I138=0,P138=0,K138=0),1,0)</f>
        <v>0</v>
      </c>
      <c r="K138">
        <v>0</v>
      </c>
      <c r="L138">
        <v>4645.333333333333</v>
      </c>
      <c r="M138">
        <v>0</v>
      </c>
      <c r="N138">
        <v>0.49988381549901245</v>
      </c>
      <c r="O138">
        <v>0</v>
      </c>
      <c r="P138">
        <v>0</v>
      </c>
      <c r="Q138">
        <f t="shared" si="12"/>
        <v>4816.893318822782</v>
      </c>
      <c r="R138">
        <f>Q138-B138</f>
        <v>248.89331882278202</v>
      </c>
      <c r="S138">
        <f t="shared" si="13"/>
        <v>248.89331882278202</v>
      </c>
      <c r="T138" s="8">
        <f>S138/B138</f>
        <v>5.4486278201134421E-2</v>
      </c>
      <c r="U138">
        <v>914</v>
      </c>
      <c r="V138">
        <f t="shared" si="14"/>
        <v>4480.0797388100764</v>
      </c>
      <c r="W138">
        <f t="shared" si="15"/>
        <v>16452</v>
      </c>
      <c r="X138">
        <f t="shared" si="16"/>
        <v>248.89331882278202</v>
      </c>
      <c r="Y138">
        <f t="shared" si="17"/>
        <v>61947.884154619016</v>
      </c>
    </row>
    <row r="139" spans="1:25" x14ac:dyDescent="0.35">
      <c r="A139" s="1">
        <v>41053</v>
      </c>
      <c r="B139">
        <v>5522</v>
      </c>
      <c r="C139" s="24">
        <v>30.2</v>
      </c>
      <c r="D139">
        <v>4773.2</v>
      </c>
      <c r="E139">
        <v>5297</v>
      </c>
      <c r="F139">
        <v>0</v>
      </c>
      <c r="G139">
        <v>4568</v>
      </c>
      <c r="H139">
        <v>0</v>
      </c>
      <c r="I139">
        <v>0</v>
      </c>
      <c r="J139">
        <f>IF(AND(M139=0,F139=0,H139=0,I139=0,P139=0,K139=0),1,0)</f>
        <v>0</v>
      </c>
      <c r="K139">
        <v>0</v>
      </c>
      <c r="L139">
        <v>4340.333333333333</v>
      </c>
      <c r="M139">
        <v>0</v>
      </c>
      <c r="N139">
        <v>0.61084001394214016</v>
      </c>
      <c r="O139">
        <v>0</v>
      </c>
      <c r="P139">
        <v>1</v>
      </c>
      <c r="Q139">
        <f t="shared" si="12"/>
        <v>5378.2383850086972</v>
      </c>
      <c r="R139">
        <f>Q139-B139</f>
        <v>-143.76161499130285</v>
      </c>
      <c r="S139">
        <f t="shared" si="13"/>
        <v>143.76161499130285</v>
      </c>
      <c r="T139" s="8">
        <f>S139/B139</f>
        <v>2.6034338100561907E-2</v>
      </c>
      <c r="U139">
        <v>227</v>
      </c>
      <c r="V139">
        <f t="shared" si="14"/>
        <v>10350.836279373805</v>
      </c>
      <c r="W139">
        <f t="shared" si="15"/>
        <v>4086</v>
      </c>
      <c r="X139">
        <f t="shared" si="16"/>
        <v>-287.5232299826057</v>
      </c>
      <c r="Y139">
        <f t="shared" si="17"/>
        <v>82669.607779630373</v>
      </c>
    </row>
    <row r="140" spans="1:25" x14ac:dyDescent="0.35">
      <c r="A140" s="1">
        <v>41054</v>
      </c>
      <c r="B140">
        <v>5481</v>
      </c>
      <c r="C140" s="24">
        <v>30.2</v>
      </c>
      <c r="D140">
        <v>4805.2</v>
      </c>
      <c r="E140">
        <v>5306</v>
      </c>
      <c r="F140">
        <v>0</v>
      </c>
      <c r="G140">
        <v>5522</v>
      </c>
      <c r="H140">
        <v>0</v>
      </c>
      <c r="I140">
        <v>0</v>
      </c>
      <c r="J140">
        <f>IF(AND(M140=0,F140=0,H140=0,I140=0,P140=0,K140=0),1,0)</f>
        <v>0</v>
      </c>
      <c r="K140">
        <v>1</v>
      </c>
      <c r="L140">
        <v>4886.333333333333</v>
      </c>
      <c r="M140">
        <v>0</v>
      </c>
      <c r="N140">
        <v>0.49523643545950968</v>
      </c>
      <c r="O140">
        <v>0</v>
      </c>
      <c r="P140">
        <v>0</v>
      </c>
      <c r="Q140">
        <f t="shared" si="12"/>
        <v>5760.0170865001473</v>
      </c>
      <c r="R140">
        <f>Q140-B140</f>
        <v>279.01708650014734</v>
      </c>
      <c r="S140">
        <f t="shared" si="13"/>
        <v>279.01708650014734</v>
      </c>
      <c r="T140" s="8">
        <f>S140/B140</f>
        <v>5.0906237274246917E-2</v>
      </c>
      <c r="U140">
        <v>959</v>
      </c>
      <c r="V140">
        <f t="shared" si="14"/>
        <v>5022.3075570026522</v>
      </c>
      <c r="W140">
        <f t="shared" si="15"/>
        <v>17262</v>
      </c>
      <c r="X140">
        <f t="shared" si="16"/>
        <v>279.01708650014734</v>
      </c>
      <c r="Y140">
        <f t="shared" si="17"/>
        <v>77850.534559030712</v>
      </c>
    </row>
    <row r="141" spans="1:25" x14ac:dyDescent="0.35">
      <c r="A141" s="1">
        <v>41055</v>
      </c>
      <c r="B141">
        <v>5617</v>
      </c>
      <c r="C141" s="24">
        <v>30.1</v>
      </c>
      <c r="D141">
        <v>4804.8</v>
      </c>
      <c r="E141">
        <v>5362</v>
      </c>
      <c r="F141">
        <v>0</v>
      </c>
      <c r="G141">
        <v>5481</v>
      </c>
      <c r="H141">
        <v>1</v>
      </c>
      <c r="I141">
        <v>0</v>
      </c>
      <c r="J141">
        <f>IF(AND(M141=0,F141=0,H141=0,I141=0,P141=0,K141=0),1,0)</f>
        <v>0</v>
      </c>
      <c r="K141">
        <v>0</v>
      </c>
      <c r="L141">
        <v>5190.333333333333</v>
      </c>
      <c r="M141">
        <v>0</v>
      </c>
      <c r="N141">
        <v>0.51580109213430925</v>
      </c>
      <c r="O141">
        <v>1</v>
      </c>
      <c r="P141">
        <v>0</v>
      </c>
      <c r="Q141">
        <f t="shared" si="12"/>
        <v>6086.3699930523308</v>
      </c>
      <c r="R141">
        <f>Q141-B141</f>
        <v>469.36999305233076</v>
      </c>
      <c r="S141">
        <f t="shared" si="13"/>
        <v>469.36999305233076</v>
      </c>
      <c r="T141" s="8">
        <f>S141/B141</f>
        <v>8.3562398620674869E-2</v>
      </c>
      <c r="U141">
        <v>1070</v>
      </c>
      <c r="V141">
        <f t="shared" si="14"/>
        <v>8448.6598749419536</v>
      </c>
      <c r="W141">
        <f t="shared" si="15"/>
        <v>19260</v>
      </c>
      <c r="X141">
        <f t="shared" si="16"/>
        <v>469.36999305233076</v>
      </c>
      <c r="Y141">
        <f t="shared" si="17"/>
        <v>220308.19037794502</v>
      </c>
    </row>
    <row r="142" spans="1:25" x14ac:dyDescent="0.35">
      <c r="A142" s="1">
        <v>41056</v>
      </c>
      <c r="B142">
        <v>4964</v>
      </c>
      <c r="C142" s="24">
        <v>30.7</v>
      </c>
      <c r="D142">
        <v>5151.3999999999996</v>
      </c>
      <c r="E142">
        <v>5483</v>
      </c>
      <c r="F142">
        <v>0</v>
      </c>
      <c r="G142">
        <v>5617</v>
      </c>
      <c r="H142">
        <v>0</v>
      </c>
      <c r="I142">
        <v>0</v>
      </c>
      <c r="J142">
        <f>IF(AND(M142=0,F142=0,H142=0,I142=0,P142=0,K142=0),1,0)</f>
        <v>1</v>
      </c>
      <c r="K142">
        <v>0</v>
      </c>
      <c r="L142">
        <v>5540</v>
      </c>
      <c r="M142">
        <v>0</v>
      </c>
      <c r="N142">
        <v>0.42413152085511791</v>
      </c>
      <c r="O142">
        <v>1</v>
      </c>
      <c r="P142">
        <v>0</v>
      </c>
      <c r="Q142">
        <f t="shared" si="12"/>
        <v>5947.3448428134852</v>
      </c>
      <c r="R142">
        <f>Q142-B142</f>
        <v>983.34484281348523</v>
      </c>
      <c r="S142">
        <f t="shared" si="13"/>
        <v>983.34484281348523</v>
      </c>
      <c r="T142" s="8">
        <f>S142/B142</f>
        <v>0.19809525439433626</v>
      </c>
      <c r="U142">
        <v>1623</v>
      </c>
      <c r="V142">
        <f t="shared" si="14"/>
        <v>17700.207170642734</v>
      </c>
      <c r="W142">
        <f t="shared" si="15"/>
        <v>29214</v>
      </c>
      <c r="X142">
        <f t="shared" si="16"/>
        <v>983.34484281348523</v>
      </c>
      <c r="Y142">
        <f t="shared" si="17"/>
        <v>966967.07988787792</v>
      </c>
    </row>
    <row r="143" spans="1:25" x14ac:dyDescent="0.35">
      <c r="A143" s="1">
        <v>41057</v>
      </c>
      <c r="B143">
        <v>3782</v>
      </c>
      <c r="C143" s="24">
        <v>30.3</v>
      </c>
      <c r="D143">
        <v>5230.3999999999996</v>
      </c>
      <c r="E143">
        <v>3884</v>
      </c>
      <c r="F143">
        <v>0</v>
      </c>
      <c r="G143">
        <v>4964</v>
      </c>
      <c r="H143">
        <v>0</v>
      </c>
      <c r="I143">
        <v>1</v>
      </c>
      <c r="J143">
        <f>IF(AND(M143=0,F143=0,H143=0,I143=0,P143=0,K143=0),1,0)</f>
        <v>0</v>
      </c>
      <c r="K143">
        <v>0</v>
      </c>
      <c r="L143">
        <v>5354</v>
      </c>
      <c r="M143">
        <v>0</v>
      </c>
      <c r="N143">
        <v>0.36266991983269431</v>
      </c>
      <c r="O143">
        <v>0</v>
      </c>
      <c r="P143">
        <v>0</v>
      </c>
      <c r="Q143">
        <f t="shared" si="12"/>
        <v>4393.9417486105049</v>
      </c>
      <c r="R143">
        <f>Q143-B143</f>
        <v>611.94174861050487</v>
      </c>
      <c r="S143">
        <f t="shared" si="13"/>
        <v>611.94174861050487</v>
      </c>
      <c r="T143" s="8">
        <f>S143/B143</f>
        <v>0.16180374103926623</v>
      </c>
      <c r="U143">
        <v>1334</v>
      </c>
      <c r="V143">
        <f t="shared" si="14"/>
        <v>11014.951474989088</v>
      </c>
      <c r="W143">
        <f t="shared" si="15"/>
        <v>24012</v>
      </c>
      <c r="X143">
        <f t="shared" si="16"/>
        <v>611.94174861050487</v>
      </c>
      <c r="Y143">
        <f t="shared" si="17"/>
        <v>374472.70369248232</v>
      </c>
    </row>
    <row r="144" spans="1:25" x14ac:dyDescent="0.35">
      <c r="A144" s="1">
        <v>41058</v>
      </c>
      <c r="B144">
        <v>4148</v>
      </c>
      <c r="C144" s="24">
        <v>30.6</v>
      </c>
      <c r="D144">
        <v>5073.2</v>
      </c>
      <c r="E144">
        <v>4569</v>
      </c>
      <c r="F144">
        <v>0</v>
      </c>
      <c r="G144">
        <v>3782</v>
      </c>
      <c r="H144">
        <v>0</v>
      </c>
      <c r="I144">
        <v>0</v>
      </c>
      <c r="J144">
        <f>IF(AND(M144=0,F144=0,H144=0,I144=0,P144=0,K144=0),1,0)</f>
        <v>0</v>
      </c>
      <c r="K144">
        <v>0</v>
      </c>
      <c r="L144">
        <v>4787.666666666667</v>
      </c>
      <c r="M144">
        <v>1</v>
      </c>
      <c r="N144">
        <v>0.54252352736144993</v>
      </c>
      <c r="O144">
        <v>0</v>
      </c>
      <c r="P144">
        <v>0</v>
      </c>
      <c r="Q144">
        <f t="shared" si="12"/>
        <v>4970.0751376618246</v>
      </c>
      <c r="R144">
        <f>Q144-B144</f>
        <v>822.07513766182456</v>
      </c>
      <c r="S144">
        <f t="shared" si="13"/>
        <v>822.07513766182456</v>
      </c>
      <c r="T144" s="8">
        <f>S144/B144</f>
        <v>0.1981859058972576</v>
      </c>
      <c r="U144">
        <v>1221</v>
      </c>
      <c r="V144">
        <f t="shared" si="14"/>
        <v>14797.352477912842</v>
      </c>
      <c r="W144">
        <f t="shared" si="15"/>
        <v>21978</v>
      </c>
      <c r="X144">
        <f t="shared" si="16"/>
        <v>822.07513766182456</v>
      </c>
      <c r="Y144">
        <f t="shared" si="17"/>
        <v>675807.53196170775</v>
      </c>
    </row>
    <row r="145" spans="1:25" x14ac:dyDescent="0.35">
      <c r="A145" s="1">
        <v>41059</v>
      </c>
      <c r="B145">
        <v>4465</v>
      </c>
      <c r="C145" s="24">
        <v>30.1</v>
      </c>
      <c r="D145">
        <v>4798.3999999999996</v>
      </c>
      <c r="E145">
        <v>4568</v>
      </c>
      <c r="F145">
        <v>1</v>
      </c>
      <c r="G145">
        <v>4148</v>
      </c>
      <c r="H145">
        <v>0</v>
      </c>
      <c r="I145">
        <v>0</v>
      </c>
      <c r="J145">
        <f>IF(AND(M145=0,F145=0,H145=0,I145=0,P145=0,K145=0),1,0)</f>
        <v>0</v>
      </c>
      <c r="K145">
        <v>0</v>
      </c>
      <c r="L145">
        <v>4298</v>
      </c>
      <c r="M145">
        <v>0</v>
      </c>
      <c r="N145">
        <v>0.53683048681305912</v>
      </c>
      <c r="O145">
        <v>0</v>
      </c>
      <c r="P145">
        <v>0</v>
      </c>
      <c r="Q145">
        <f t="shared" si="12"/>
        <v>4526.3337374252715</v>
      </c>
      <c r="R145">
        <f>Q145-B145</f>
        <v>61.333737425271465</v>
      </c>
      <c r="S145">
        <f t="shared" si="13"/>
        <v>61.333737425271465</v>
      </c>
      <c r="T145" s="8">
        <f>S145/B145</f>
        <v>1.3736559333767405E-2</v>
      </c>
      <c r="U145">
        <v>731</v>
      </c>
      <c r="V145">
        <f t="shared" si="14"/>
        <v>1104.0072736548864</v>
      </c>
      <c r="W145">
        <f t="shared" si="15"/>
        <v>13158</v>
      </c>
      <c r="X145">
        <f t="shared" si="16"/>
        <v>61.333737425271465</v>
      </c>
      <c r="Y145">
        <f t="shared" si="17"/>
        <v>3761.8273465521456</v>
      </c>
    </row>
    <row r="146" spans="1:25" x14ac:dyDescent="0.35">
      <c r="A146" s="1">
        <v>41060</v>
      </c>
      <c r="B146">
        <v>4885</v>
      </c>
      <c r="C146" s="24">
        <v>32.6</v>
      </c>
      <c r="D146">
        <v>4595.2</v>
      </c>
      <c r="E146">
        <v>5522</v>
      </c>
      <c r="F146">
        <v>0</v>
      </c>
      <c r="G146">
        <v>4465</v>
      </c>
      <c r="H146">
        <v>0</v>
      </c>
      <c r="I146">
        <v>0</v>
      </c>
      <c r="J146">
        <f>IF(AND(M146=0,F146=0,H146=0,I146=0,P146=0,K146=0),1,0)</f>
        <v>0</v>
      </c>
      <c r="K146">
        <v>0</v>
      </c>
      <c r="L146">
        <v>4131.666666666667</v>
      </c>
      <c r="M146">
        <v>0</v>
      </c>
      <c r="N146">
        <v>0.54879749041477865</v>
      </c>
      <c r="O146">
        <v>0</v>
      </c>
      <c r="P146">
        <v>1</v>
      </c>
      <c r="Q146">
        <f t="shared" si="12"/>
        <v>5344.7854354808769</v>
      </c>
      <c r="R146">
        <f>Q146-B146</f>
        <v>459.78543548087691</v>
      </c>
      <c r="S146">
        <f t="shared" si="13"/>
        <v>459.78543548087691</v>
      </c>
      <c r="T146" s="8">
        <f>S146/B146</f>
        <v>9.4121890579503972E-2</v>
      </c>
      <c r="U146">
        <v>546</v>
      </c>
      <c r="V146">
        <f t="shared" si="14"/>
        <v>8276.1378386557844</v>
      </c>
      <c r="W146">
        <f t="shared" si="15"/>
        <v>9828</v>
      </c>
      <c r="X146">
        <f t="shared" si="16"/>
        <v>459.78543548087691</v>
      </c>
      <c r="Y146">
        <f t="shared" si="17"/>
        <v>211402.64668033962</v>
      </c>
    </row>
    <row r="147" spans="1:25" x14ac:dyDescent="0.35">
      <c r="A147" s="1">
        <v>41061</v>
      </c>
      <c r="B147">
        <v>6633</v>
      </c>
      <c r="C147" s="24">
        <v>31.6</v>
      </c>
      <c r="D147">
        <v>4448.8</v>
      </c>
      <c r="E147">
        <v>5481</v>
      </c>
      <c r="F147">
        <v>0</v>
      </c>
      <c r="G147">
        <v>4885</v>
      </c>
      <c r="H147">
        <v>0</v>
      </c>
      <c r="I147">
        <v>0</v>
      </c>
      <c r="J147">
        <f>IF(AND(M147=0,F147=0,H147=0,I147=0,P147=0,K147=0),1,0)</f>
        <v>0</v>
      </c>
      <c r="K147">
        <v>1</v>
      </c>
      <c r="L147">
        <v>4499.333333333333</v>
      </c>
      <c r="M147">
        <v>0</v>
      </c>
      <c r="N147">
        <v>0.70309050772626935</v>
      </c>
      <c r="O147">
        <v>0</v>
      </c>
      <c r="P147">
        <v>0</v>
      </c>
      <c r="Q147">
        <f t="shared" si="12"/>
        <v>5452.9386274849585</v>
      </c>
      <c r="R147">
        <f>Q147-B147</f>
        <v>-1180.0613725150415</v>
      </c>
      <c r="S147">
        <f t="shared" si="13"/>
        <v>1180.0613725150415</v>
      </c>
      <c r="T147" s="8">
        <f>S147/B147</f>
        <v>0.17790763945651161</v>
      </c>
      <c r="U147">
        <v>2869</v>
      </c>
      <c r="V147">
        <f t="shared" si="14"/>
        <v>84964.418821082989</v>
      </c>
      <c r="W147">
        <f t="shared" si="15"/>
        <v>51642</v>
      </c>
      <c r="X147">
        <f t="shared" si="16"/>
        <v>-2360.122745030083</v>
      </c>
      <c r="Y147">
        <f t="shared" si="17"/>
        <v>5570179.3716083346</v>
      </c>
    </row>
    <row r="148" spans="1:25" x14ac:dyDescent="0.35">
      <c r="A148" s="1">
        <v>41062</v>
      </c>
      <c r="B148">
        <v>5081</v>
      </c>
      <c r="C148" s="24">
        <v>30.6</v>
      </c>
      <c r="D148">
        <v>4782.6000000000004</v>
      </c>
      <c r="E148">
        <v>5617</v>
      </c>
      <c r="F148">
        <v>0</v>
      </c>
      <c r="G148">
        <v>6633</v>
      </c>
      <c r="H148">
        <v>1</v>
      </c>
      <c r="I148">
        <v>0</v>
      </c>
      <c r="J148">
        <f>IF(AND(M148=0,F148=0,H148=0,I148=0,P148=0,K148=0),1,0)</f>
        <v>0</v>
      </c>
      <c r="K148">
        <v>0</v>
      </c>
      <c r="L148">
        <v>5327.666666666667</v>
      </c>
      <c r="M148">
        <v>0</v>
      </c>
      <c r="N148">
        <v>0.31968165446729407</v>
      </c>
      <c r="O148">
        <v>1</v>
      </c>
      <c r="P148">
        <v>0</v>
      </c>
      <c r="Q148">
        <f t="shared" si="12"/>
        <v>6593.9744313219708</v>
      </c>
      <c r="R148">
        <f>Q148-B148</f>
        <v>1512.9744313219708</v>
      </c>
      <c r="S148">
        <f t="shared" si="13"/>
        <v>1512.9744313219708</v>
      </c>
      <c r="T148" s="8">
        <f>S148/B148</f>
        <v>0.29777099612713459</v>
      </c>
      <c r="U148">
        <v>1212</v>
      </c>
      <c r="V148">
        <f t="shared" si="14"/>
        <v>27233.539763795474</v>
      </c>
      <c r="W148">
        <f t="shared" si="15"/>
        <v>21816</v>
      </c>
      <c r="X148">
        <f t="shared" si="16"/>
        <v>1512.9744313219708</v>
      </c>
      <c r="Y148">
        <f t="shared" si="17"/>
        <v>2289091.629834041</v>
      </c>
    </row>
    <row r="149" spans="1:25" x14ac:dyDescent="0.35">
      <c r="A149" s="1">
        <v>41063</v>
      </c>
      <c r="B149">
        <v>4951</v>
      </c>
      <c r="C149" s="24">
        <v>30.3</v>
      </c>
      <c r="D149">
        <v>5042.3999999999996</v>
      </c>
      <c r="E149">
        <v>4964</v>
      </c>
      <c r="F149">
        <v>0</v>
      </c>
      <c r="G149">
        <v>5081</v>
      </c>
      <c r="H149">
        <v>0</v>
      </c>
      <c r="I149">
        <v>0</v>
      </c>
      <c r="J149">
        <f>IF(AND(M149=0,F149=0,H149=0,I149=0,P149=0,K149=0),1,0)</f>
        <v>1</v>
      </c>
      <c r="K149">
        <v>0</v>
      </c>
      <c r="L149">
        <v>5533</v>
      </c>
      <c r="M149">
        <v>0</v>
      </c>
      <c r="N149">
        <v>0.4848960148716161</v>
      </c>
      <c r="O149">
        <v>1</v>
      </c>
      <c r="P149">
        <v>0</v>
      </c>
      <c r="Q149">
        <f t="shared" si="12"/>
        <v>5569.2433890475186</v>
      </c>
      <c r="R149">
        <f>Q149-B149</f>
        <v>618.24338904751858</v>
      </c>
      <c r="S149">
        <f t="shared" si="13"/>
        <v>618.24338904751858</v>
      </c>
      <c r="T149" s="8">
        <f>S149/B149</f>
        <v>0.12487242759998356</v>
      </c>
      <c r="U149">
        <v>1540</v>
      </c>
      <c r="V149">
        <f t="shared" si="14"/>
        <v>11128.381002855334</v>
      </c>
      <c r="W149">
        <f t="shared" si="15"/>
        <v>27720</v>
      </c>
      <c r="X149">
        <f t="shared" si="16"/>
        <v>618.24338904751858</v>
      </c>
      <c r="Y149">
        <f t="shared" si="17"/>
        <v>382224.8881009614</v>
      </c>
    </row>
    <row r="150" spans="1:25" x14ac:dyDescent="0.35">
      <c r="A150" s="1">
        <v>41064</v>
      </c>
      <c r="B150">
        <v>4124</v>
      </c>
      <c r="C150" s="24">
        <v>30.8</v>
      </c>
      <c r="D150">
        <v>5203</v>
      </c>
      <c r="E150">
        <v>3782</v>
      </c>
      <c r="F150">
        <v>0</v>
      </c>
      <c r="G150">
        <v>4951</v>
      </c>
      <c r="H150">
        <v>0</v>
      </c>
      <c r="I150">
        <v>1</v>
      </c>
      <c r="J150">
        <f>IF(AND(M150=0,F150=0,H150=0,I150=0,P150=0,K150=0),1,0)</f>
        <v>0</v>
      </c>
      <c r="K150">
        <v>0</v>
      </c>
      <c r="L150">
        <v>5555</v>
      </c>
      <c r="M150">
        <v>0</v>
      </c>
      <c r="N150">
        <v>0.40391541768328104</v>
      </c>
      <c r="O150">
        <v>0</v>
      </c>
      <c r="P150">
        <v>0</v>
      </c>
      <c r="Q150">
        <f t="shared" si="12"/>
        <v>4353.6413167797291</v>
      </c>
      <c r="R150">
        <f>Q150-B150</f>
        <v>229.6413167797291</v>
      </c>
      <c r="S150">
        <f t="shared" si="13"/>
        <v>229.6413167797291</v>
      </c>
      <c r="T150" s="8">
        <f>S150/B150</f>
        <v>5.5684121430584162E-2</v>
      </c>
      <c r="U150">
        <v>1023</v>
      </c>
      <c r="V150">
        <f t="shared" si="14"/>
        <v>4133.5437020351237</v>
      </c>
      <c r="W150">
        <f t="shared" si="15"/>
        <v>18414</v>
      </c>
      <c r="X150">
        <f t="shared" si="16"/>
        <v>229.6413167797291</v>
      </c>
      <c r="Y150">
        <f t="shared" si="17"/>
        <v>52735.134372327884</v>
      </c>
    </row>
    <row r="151" spans="1:25" x14ac:dyDescent="0.35">
      <c r="A151" s="1">
        <v>41065</v>
      </c>
      <c r="B151">
        <v>4156</v>
      </c>
      <c r="C151" s="24">
        <v>30.7</v>
      </c>
      <c r="D151">
        <v>5134.8</v>
      </c>
      <c r="E151">
        <v>4148</v>
      </c>
      <c r="F151">
        <v>0</v>
      </c>
      <c r="G151">
        <v>4124</v>
      </c>
      <c r="H151">
        <v>0</v>
      </c>
      <c r="I151">
        <v>0</v>
      </c>
      <c r="J151">
        <f>IF(AND(M151=0,F151=0,H151=0,I151=0,P151=0,K151=0),1,0)</f>
        <v>0</v>
      </c>
      <c r="K151">
        <v>0</v>
      </c>
      <c r="L151">
        <v>4718.666666666667</v>
      </c>
      <c r="M151">
        <v>1</v>
      </c>
      <c r="N151">
        <v>0.50371790403160221</v>
      </c>
      <c r="O151">
        <v>0</v>
      </c>
      <c r="P151">
        <v>0</v>
      </c>
      <c r="Q151">
        <f t="shared" si="12"/>
        <v>5009.3565422142638</v>
      </c>
      <c r="R151">
        <f>Q151-B151</f>
        <v>853.35654221426375</v>
      </c>
      <c r="S151">
        <f t="shared" si="13"/>
        <v>853.35654221426375</v>
      </c>
      <c r="T151" s="8">
        <f>S151/B151</f>
        <v>0.20533121804963037</v>
      </c>
      <c r="U151">
        <v>1406</v>
      </c>
      <c r="V151">
        <f t="shared" si="14"/>
        <v>15360.417759856748</v>
      </c>
      <c r="W151">
        <f t="shared" si="15"/>
        <v>25308</v>
      </c>
      <c r="X151">
        <f t="shared" si="16"/>
        <v>853.35654221426375</v>
      </c>
      <c r="Y151">
        <f t="shared" si="17"/>
        <v>728217.38813988457</v>
      </c>
    </row>
    <row r="152" spans="1:25" x14ac:dyDescent="0.35">
      <c r="A152" s="1">
        <v>41066</v>
      </c>
      <c r="B152">
        <v>4261</v>
      </c>
      <c r="C152" s="24">
        <v>29.9</v>
      </c>
      <c r="D152">
        <v>4989</v>
      </c>
      <c r="E152">
        <v>4465</v>
      </c>
      <c r="F152">
        <v>1</v>
      </c>
      <c r="G152">
        <v>4156</v>
      </c>
      <c r="H152">
        <v>0</v>
      </c>
      <c r="I152">
        <v>0</v>
      </c>
      <c r="J152">
        <f>IF(AND(M152=0,F152=0,H152=0,I152=0,P152=0,K152=0),1,0)</f>
        <v>0</v>
      </c>
      <c r="K152">
        <v>0</v>
      </c>
      <c r="L152">
        <v>4410.333333333333</v>
      </c>
      <c r="M152">
        <v>0</v>
      </c>
      <c r="N152">
        <v>0.51219937260369464</v>
      </c>
      <c r="O152">
        <v>0</v>
      </c>
      <c r="P152">
        <v>0</v>
      </c>
      <c r="Q152">
        <f t="shared" si="12"/>
        <v>4559.1018925194167</v>
      </c>
      <c r="R152">
        <f>Q152-B152</f>
        <v>298.10189251941665</v>
      </c>
      <c r="S152">
        <f t="shared" si="13"/>
        <v>298.10189251941665</v>
      </c>
      <c r="T152" s="8">
        <f>S152/B152</f>
        <v>6.9960547411268864E-2</v>
      </c>
      <c r="U152">
        <v>1465</v>
      </c>
      <c r="V152">
        <f t="shared" si="14"/>
        <v>5365.8340653494997</v>
      </c>
      <c r="W152">
        <f t="shared" si="15"/>
        <v>26370</v>
      </c>
      <c r="X152">
        <f t="shared" si="16"/>
        <v>298.10189251941665</v>
      </c>
      <c r="Y152">
        <f t="shared" si="17"/>
        <v>88864.738323657832</v>
      </c>
    </row>
    <row r="153" spans="1:25" x14ac:dyDescent="0.35">
      <c r="A153" s="1">
        <v>41067</v>
      </c>
      <c r="B153">
        <v>3967</v>
      </c>
      <c r="C153" s="24">
        <v>30.3</v>
      </c>
      <c r="D153">
        <v>4514.6000000000004</v>
      </c>
      <c r="E153">
        <v>4885</v>
      </c>
      <c r="F153">
        <v>0</v>
      </c>
      <c r="G153">
        <v>4261</v>
      </c>
      <c r="H153">
        <v>0</v>
      </c>
      <c r="I153">
        <v>0</v>
      </c>
      <c r="J153">
        <f>IF(AND(M153=0,F153=0,H153=0,I153=0,P153=0,K153=0),1,0)</f>
        <v>0</v>
      </c>
      <c r="K153">
        <v>0</v>
      </c>
      <c r="L153">
        <v>4180.333333333333</v>
      </c>
      <c r="M153">
        <v>0</v>
      </c>
      <c r="N153">
        <v>0.46584175670965494</v>
      </c>
      <c r="O153">
        <v>0</v>
      </c>
      <c r="P153">
        <v>1</v>
      </c>
      <c r="Q153">
        <f t="shared" si="12"/>
        <v>5072.5650573591683</v>
      </c>
      <c r="R153">
        <f>Q153-B153</f>
        <v>1105.5650573591683</v>
      </c>
      <c r="S153">
        <f t="shared" si="13"/>
        <v>1105.5650573591683</v>
      </c>
      <c r="T153" s="8">
        <f>S153/B153</f>
        <v>0.27869046064007269</v>
      </c>
      <c r="U153">
        <v>1760</v>
      </c>
      <c r="V153">
        <f t="shared" si="14"/>
        <v>19900.17103246503</v>
      </c>
      <c r="W153">
        <f t="shared" si="15"/>
        <v>31680</v>
      </c>
      <c r="X153">
        <f t="shared" si="16"/>
        <v>1105.5650573591683</v>
      </c>
      <c r="Y153">
        <f t="shared" si="17"/>
        <v>1222274.0960535812</v>
      </c>
    </row>
    <row r="154" spans="1:25" x14ac:dyDescent="0.35">
      <c r="A154" s="1">
        <v>41068</v>
      </c>
      <c r="B154">
        <v>4510</v>
      </c>
      <c r="C154" s="24">
        <v>30.8</v>
      </c>
      <c r="D154">
        <v>4291.8</v>
      </c>
      <c r="E154">
        <v>6633</v>
      </c>
      <c r="F154">
        <v>0</v>
      </c>
      <c r="G154">
        <v>3967</v>
      </c>
      <c r="H154">
        <v>0</v>
      </c>
      <c r="I154">
        <v>0</v>
      </c>
      <c r="J154">
        <f>IF(AND(M154=0,F154=0,H154=0,I154=0,P154=0,K154=0),1,0)</f>
        <v>0</v>
      </c>
      <c r="K154">
        <v>1</v>
      </c>
      <c r="L154">
        <v>4128</v>
      </c>
      <c r="M154">
        <v>0</v>
      </c>
      <c r="N154">
        <v>0.56308818403624961</v>
      </c>
      <c r="O154">
        <v>0</v>
      </c>
      <c r="P154">
        <v>0</v>
      </c>
      <c r="Q154">
        <f t="shared" si="12"/>
        <v>5355.8193608256315</v>
      </c>
      <c r="R154">
        <f>Q154-B154</f>
        <v>845.81936082563152</v>
      </c>
      <c r="S154">
        <f t="shared" si="13"/>
        <v>845.81936082563152</v>
      </c>
      <c r="T154" s="8">
        <f>S154/B154</f>
        <v>0.18754309552674756</v>
      </c>
      <c r="U154">
        <v>1099</v>
      </c>
      <c r="V154">
        <f t="shared" si="14"/>
        <v>15224.748494861367</v>
      </c>
      <c r="W154">
        <f t="shared" si="15"/>
        <v>19782</v>
      </c>
      <c r="X154">
        <f t="shared" si="16"/>
        <v>845.81936082563152</v>
      </c>
      <c r="Y154">
        <f t="shared" si="17"/>
        <v>715410.39114747988</v>
      </c>
    </row>
    <row r="155" spans="1:25" x14ac:dyDescent="0.35">
      <c r="A155" s="1">
        <v>41069</v>
      </c>
      <c r="B155">
        <v>4355</v>
      </c>
      <c r="C155" s="24">
        <v>30.4</v>
      </c>
      <c r="D155">
        <v>4203.6000000000004</v>
      </c>
      <c r="E155">
        <v>5081</v>
      </c>
      <c r="F155">
        <v>0</v>
      </c>
      <c r="G155">
        <v>4510</v>
      </c>
      <c r="H155">
        <v>1</v>
      </c>
      <c r="I155">
        <v>0</v>
      </c>
      <c r="J155">
        <f>IF(AND(M155=0,F155=0,H155=0,I155=0,P155=0,K155=0),1,0)</f>
        <v>0</v>
      </c>
      <c r="K155">
        <v>0</v>
      </c>
      <c r="L155">
        <v>4246</v>
      </c>
      <c r="M155">
        <v>0</v>
      </c>
      <c r="N155">
        <v>0.48199140234692694</v>
      </c>
      <c r="O155">
        <v>1</v>
      </c>
      <c r="P155">
        <v>0</v>
      </c>
      <c r="Q155">
        <f t="shared" si="12"/>
        <v>5455.6025600411813</v>
      </c>
      <c r="R155">
        <f>Q155-B155</f>
        <v>1100.6025600411813</v>
      </c>
      <c r="S155">
        <f t="shared" si="13"/>
        <v>1100.6025600411813</v>
      </c>
      <c r="T155" s="8">
        <f>S155/B155</f>
        <v>0.25272159817248707</v>
      </c>
      <c r="U155">
        <v>1772</v>
      </c>
      <c r="V155">
        <f t="shared" si="14"/>
        <v>19810.846080741263</v>
      </c>
      <c r="W155">
        <f t="shared" si="15"/>
        <v>31896</v>
      </c>
      <c r="X155">
        <f t="shared" si="16"/>
        <v>1100.6025600411813</v>
      </c>
      <c r="Y155">
        <f t="shared" si="17"/>
        <v>1211325.9951692021</v>
      </c>
    </row>
    <row r="156" spans="1:25" x14ac:dyDescent="0.35">
      <c r="A156" s="1">
        <v>41070</v>
      </c>
      <c r="B156">
        <v>4852</v>
      </c>
      <c r="C156" s="24">
        <v>30.4</v>
      </c>
      <c r="D156">
        <v>4249.8</v>
      </c>
      <c r="E156">
        <v>4951</v>
      </c>
      <c r="F156">
        <v>0</v>
      </c>
      <c r="G156">
        <v>4355</v>
      </c>
      <c r="H156">
        <v>0</v>
      </c>
      <c r="I156">
        <v>0</v>
      </c>
      <c r="J156">
        <f>IF(AND(M156=0,F156=0,H156=0,I156=0,P156=0,K156=0),1,0)</f>
        <v>1</v>
      </c>
      <c r="K156">
        <v>0</v>
      </c>
      <c r="L156">
        <v>4277.333333333333</v>
      </c>
      <c r="M156">
        <v>0</v>
      </c>
      <c r="N156">
        <v>0.55774369699082138</v>
      </c>
      <c r="O156">
        <v>1</v>
      </c>
      <c r="P156">
        <v>0</v>
      </c>
      <c r="Q156">
        <f t="shared" si="12"/>
        <v>5047.3294674899662</v>
      </c>
      <c r="R156">
        <f>Q156-B156</f>
        <v>195.32946748996619</v>
      </c>
      <c r="S156">
        <f t="shared" si="13"/>
        <v>195.32946748996619</v>
      </c>
      <c r="T156" s="8">
        <f>S156/B156</f>
        <v>4.025751597072675E-2</v>
      </c>
      <c r="U156">
        <v>1224</v>
      </c>
      <c r="V156">
        <f t="shared" si="14"/>
        <v>3515.9304148193914</v>
      </c>
      <c r="W156">
        <f t="shared" si="15"/>
        <v>22032</v>
      </c>
      <c r="X156">
        <f t="shared" si="16"/>
        <v>195.32946748996619</v>
      </c>
      <c r="Y156">
        <f t="shared" si="17"/>
        <v>38153.60086991376</v>
      </c>
    </row>
    <row r="157" spans="1:25" x14ac:dyDescent="0.35">
      <c r="A157" s="1">
        <v>41071</v>
      </c>
      <c r="B157">
        <v>3423</v>
      </c>
      <c r="C157" s="24">
        <v>30.7</v>
      </c>
      <c r="D157">
        <v>4389</v>
      </c>
      <c r="E157">
        <v>4124</v>
      </c>
      <c r="F157">
        <v>0</v>
      </c>
      <c r="G157">
        <v>4852</v>
      </c>
      <c r="H157">
        <v>0</v>
      </c>
      <c r="I157">
        <v>1</v>
      </c>
      <c r="J157">
        <f>IF(AND(M157=0,F157=0,H157=0,I157=0,P157=0,K157=0),1,0)</f>
        <v>0</v>
      </c>
      <c r="K157">
        <v>0</v>
      </c>
      <c r="L157">
        <v>4572.333333333333</v>
      </c>
      <c r="M157">
        <v>0</v>
      </c>
      <c r="N157">
        <v>0.33397234808876497</v>
      </c>
      <c r="O157">
        <v>0</v>
      </c>
      <c r="P157">
        <v>0</v>
      </c>
      <c r="Q157">
        <f t="shared" si="12"/>
        <v>4162.5895510784649</v>
      </c>
      <c r="R157">
        <f>Q157-B157</f>
        <v>739.58955107846486</v>
      </c>
      <c r="S157">
        <f t="shared" si="13"/>
        <v>739.58955107846486</v>
      </c>
      <c r="T157" s="8">
        <f>S157/B157</f>
        <v>0.2160647242414446</v>
      </c>
      <c r="U157">
        <v>1556</v>
      </c>
      <c r="V157">
        <f t="shared" si="14"/>
        <v>13312.611919412368</v>
      </c>
      <c r="W157">
        <f t="shared" si="15"/>
        <v>28008</v>
      </c>
      <c r="X157">
        <f t="shared" si="16"/>
        <v>739.58955107846486</v>
      </c>
      <c r="Y157">
        <f t="shared" si="17"/>
        <v>546992.70406444522</v>
      </c>
    </row>
    <row r="158" spans="1:25" x14ac:dyDescent="0.35">
      <c r="A158" s="1">
        <v>41072</v>
      </c>
      <c r="B158">
        <v>3820</v>
      </c>
      <c r="C158" s="24">
        <v>30.5</v>
      </c>
      <c r="D158">
        <v>4221.3999999999996</v>
      </c>
      <c r="E158">
        <v>4156</v>
      </c>
      <c r="F158">
        <v>0</v>
      </c>
      <c r="G158">
        <v>3423</v>
      </c>
      <c r="H158">
        <v>0</v>
      </c>
      <c r="I158">
        <v>0</v>
      </c>
      <c r="J158">
        <f>IF(AND(M158=0,F158=0,H158=0,I158=0,P158=0,K158=0),1,0)</f>
        <v>0</v>
      </c>
      <c r="K158">
        <v>0</v>
      </c>
      <c r="L158">
        <v>4210</v>
      </c>
      <c r="M158">
        <v>1</v>
      </c>
      <c r="N158">
        <v>0.54612524689206465</v>
      </c>
      <c r="O158">
        <v>0</v>
      </c>
      <c r="P158">
        <v>0</v>
      </c>
      <c r="Q158">
        <f t="shared" si="12"/>
        <v>4466.581116707197</v>
      </c>
      <c r="R158">
        <f>Q158-B158</f>
        <v>646.581116707197</v>
      </c>
      <c r="S158">
        <f t="shared" si="13"/>
        <v>646.581116707197</v>
      </c>
      <c r="T158" s="8">
        <f>S158/B158</f>
        <v>0.16926207243643901</v>
      </c>
      <c r="U158">
        <v>1367</v>
      </c>
      <c r="V158">
        <f t="shared" si="14"/>
        <v>11638.460100729546</v>
      </c>
      <c r="W158">
        <f t="shared" si="15"/>
        <v>24606</v>
      </c>
      <c r="X158">
        <f t="shared" si="16"/>
        <v>646.581116707197</v>
      </c>
      <c r="Y158">
        <f t="shared" si="17"/>
        <v>418067.14048232592</v>
      </c>
    </row>
    <row r="159" spans="1:25" x14ac:dyDescent="0.35">
      <c r="A159" s="1">
        <v>41073</v>
      </c>
      <c r="B159">
        <v>3285</v>
      </c>
      <c r="C159" s="24">
        <v>31.2</v>
      </c>
      <c r="D159">
        <v>4192</v>
      </c>
      <c r="E159">
        <v>4261</v>
      </c>
      <c r="F159">
        <v>1</v>
      </c>
      <c r="G159">
        <v>3820</v>
      </c>
      <c r="H159">
        <v>0</v>
      </c>
      <c r="I159">
        <v>0</v>
      </c>
      <c r="J159">
        <f>IF(AND(M159=0,F159=0,H159=0,I159=0,P159=0,K159=0),1,0)</f>
        <v>0</v>
      </c>
      <c r="K159">
        <v>0</v>
      </c>
      <c r="L159">
        <v>4031.6666666666665</v>
      </c>
      <c r="M159">
        <v>0</v>
      </c>
      <c r="N159">
        <v>0.437841291971651</v>
      </c>
      <c r="O159">
        <v>0</v>
      </c>
      <c r="P159">
        <v>0</v>
      </c>
      <c r="Q159">
        <f t="shared" si="12"/>
        <v>4136.372587171667</v>
      </c>
      <c r="R159">
        <f>Q159-B159</f>
        <v>851.37258717166696</v>
      </c>
      <c r="S159">
        <f t="shared" si="13"/>
        <v>851.37258717166696</v>
      </c>
      <c r="T159" s="8">
        <f>S159/B159</f>
        <v>0.25916973734297322</v>
      </c>
      <c r="U159">
        <v>1013</v>
      </c>
      <c r="V159">
        <f t="shared" si="14"/>
        <v>15324.706569090005</v>
      </c>
      <c r="W159">
        <f t="shared" si="15"/>
        <v>18234</v>
      </c>
      <c r="X159">
        <f t="shared" si="16"/>
        <v>851.37258717166696</v>
      </c>
      <c r="Y159">
        <f t="shared" si="17"/>
        <v>724835.28218737768</v>
      </c>
    </row>
    <row r="160" spans="1:25" x14ac:dyDescent="0.35">
      <c r="A160" s="1">
        <v>41074</v>
      </c>
      <c r="B160">
        <v>3967</v>
      </c>
      <c r="C160" s="24">
        <v>31.9</v>
      </c>
      <c r="D160">
        <v>3947</v>
      </c>
      <c r="E160">
        <v>3967</v>
      </c>
      <c r="F160">
        <v>0</v>
      </c>
      <c r="G160">
        <v>3285</v>
      </c>
      <c r="H160">
        <v>0</v>
      </c>
      <c r="I160">
        <v>0</v>
      </c>
      <c r="J160">
        <f>IF(AND(M160=0,F160=0,H160=0,I160=0,P160=0,K160=0),1,0)</f>
        <v>0</v>
      </c>
      <c r="K160">
        <v>0</v>
      </c>
      <c r="L160">
        <v>3509.3333333333335</v>
      </c>
      <c r="M160">
        <v>0</v>
      </c>
      <c r="N160">
        <v>0.57923782967352155</v>
      </c>
      <c r="O160">
        <v>0</v>
      </c>
      <c r="P160">
        <v>1</v>
      </c>
      <c r="Q160">
        <f t="shared" si="12"/>
        <v>4280.8718459172123</v>
      </c>
      <c r="R160">
        <f>Q160-B160</f>
        <v>313.87184591721234</v>
      </c>
      <c r="S160">
        <f t="shared" si="13"/>
        <v>313.87184591721234</v>
      </c>
      <c r="T160" s="8">
        <f>S160/B160</f>
        <v>7.9120707314648944E-2</v>
      </c>
      <c r="U160">
        <v>1306</v>
      </c>
      <c r="V160">
        <f t="shared" si="14"/>
        <v>5649.6932265098221</v>
      </c>
      <c r="W160">
        <f t="shared" si="15"/>
        <v>23508</v>
      </c>
      <c r="X160">
        <f t="shared" si="16"/>
        <v>313.87184591721234</v>
      </c>
      <c r="Y160">
        <f t="shared" si="17"/>
        <v>98515.535659478279</v>
      </c>
    </row>
    <row r="161" spans="1:25" x14ac:dyDescent="0.35">
      <c r="A161" s="1">
        <v>41075</v>
      </c>
      <c r="B161">
        <v>3700</v>
      </c>
      <c r="C161" s="25">
        <v>31.2</v>
      </c>
      <c r="D161">
        <v>3869.4</v>
      </c>
      <c r="E161">
        <v>4510</v>
      </c>
      <c r="F161">
        <v>0</v>
      </c>
      <c r="G161">
        <v>3967</v>
      </c>
      <c r="H161">
        <v>0</v>
      </c>
      <c r="I161">
        <v>0</v>
      </c>
      <c r="J161">
        <f>IF(AND(M161=0,F161=0,H161=0,I161=0,P161=0,K161=0),1,0)</f>
        <v>0</v>
      </c>
      <c r="K161">
        <v>1</v>
      </c>
      <c r="L161">
        <v>3690.6666666666665</v>
      </c>
      <c r="M161">
        <v>0</v>
      </c>
      <c r="N161">
        <v>0.46897873823631925</v>
      </c>
      <c r="O161">
        <v>0</v>
      </c>
      <c r="P161">
        <v>0</v>
      </c>
      <c r="Q161">
        <f t="shared" si="12"/>
        <v>4666.1362809888533</v>
      </c>
      <c r="R161">
        <f>Q161-B161</f>
        <v>966.13628098885329</v>
      </c>
      <c r="S161">
        <f t="shared" si="13"/>
        <v>966.13628098885329</v>
      </c>
      <c r="T161" s="8">
        <f>S161/B161</f>
        <v>0.26111791378077115</v>
      </c>
      <c r="U161">
        <v>1626</v>
      </c>
      <c r="V161">
        <f t="shared" si="14"/>
        <v>17390.453057799357</v>
      </c>
      <c r="W161">
        <f t="shared" si="15"/>
        <v>29268</v>
      </c>
      <c r="X161">
        <f t="shared" si="16"/>
        <v>966.13628098885329</v>
      </c>
      <c r="Y161">
        <f t="shared" si="17"/>
        <v>933419.31344297249</v>
      </c>
    </row>
    <row r="162" spans="1:25" x14ac:dyDescent="0.35">
      <c r="A162" s="1">
        <v>41076</v>
      </c>
      <c r="B162">
        <v>4320</v>
      </c>
      <c r="C162" s="25">
        <v>30.9</v>
      </c>
      <c r="D162">
        <v>3639</v>
      </c>
      <c r="E162">
        <v>4355</v>
      </c>
      <c r="F162">
        <v>0</v>
      </c>
      <c r="G162">
        <v>3700</v>
      </c>
      <c r="H162">
        <v>1</v>
      </c>
      <c r="I162">
        <v>0</v>
      </c>
      <c r="J162">
        <f>IF(AND(M162=0,F162=0,H162=0,I162=0,P162=0,K162=0),1,0)</f>
        <v>0</v>
      </c>
      <c r="K162">
        <v>0</v>
      </c>
      <c r="L162">
        <v>3650.6666666666665</v>
      </c>
      <c r="M162">
        <v>0</v>
      </c>
      <c r="N162">
        <v>0.57203439061229233</v>
      </c>
      <c r="O162">
        <v>1</v>
      </c>
      <c r="P162">
        <v>0</v>
      </c>
      <c r="Q162">
        <f t="shared" si="12"/>
        <v>4780.106391724783</v>
      </c>
      <c r="R162">
        <f>Q162-B162</f>
        <v>460.10639172478295</v>
      </c>
      <c r="S162">
        <f t="shared" si="13"/>
        <v>460.10639172478295</v>
      </c>
      <c r="T162" s="8">
        <f>S162/B162</f>
        <v>0.1065061091955516</v>
      </c>
      <c r="U162">
        <v>1457</v>
      </c>
      <c r="V162">
        <f t="shared" si="14"/>
        <v>8281.9150510460931</v>
      </c>
      <c r="W162">
        <f t="shared" si="15"/>
        <v>26226</v>
      </c>
      <c r="X162">
        <f t="shared" si="16"/>
        <v>460.10639172478295</v>
      </c>
      <c r="Y162">
        <f t="shared" si="17"/>
        <v>211697.89170599941</v>
      </c>
    </row>
    <row r="163" spans="1:25" x14ac:dyDescent="0.35">
      <c r="A163" s="1">
        <v>41077</v>
      </c>
      <c r="B163">
        <v>6134</v>
      </c>
      <c r="C163" s="24">
        <v>30.9</v>
      </c>
      <c r="D163">
        <v>3818.4</v>
      </c>
      <c r="E163">
        <v>4852</v>
      </c>
      <c r="F163">
        <v>0</v>
      </c>
      <c r="G163">
        <v>4320</v>
      </c>
      <c r="H163">
        <v>0</v>
      </c>
      <c r="I163">
        <v>0</v>
      </c>
      <c r="J163">
        <f>IF(AND(M163=0,F163=0,H163=0,I163=0,P163=0,K163=0),1,0)</f>
        <v>1</v>
      </c>
      <c r="K163">
        <v>0</v>
      </c>
      <c r="L163">
        <v>3995.6666666666665</v>
      </c>
      <c r="M163">
        <v>0</v>
      </c>
      <c r="N163">
        <v>0.71075868479144877</v>
      </c>
      <c r="O163">
        <v>1</v>
      </c>
      <c r="P163">
        <v>0</v>
      </c>
      <c r="Q163">
        <f t="shared" si="12"/>
        <v>4878.4799302152078</v>
      </c>
      <c r="R163">
        <f>Q163-B163</f>
        <v>-1255.5200697847922</v>
      </c>
      <c r="S163">
        <f t="shared" si="13"/>
        <v>1255.5200697847922</v>
      </c>
      <c r="T163" s="8">
        <f>S163/B163</f>
        <v>0.20468211114848259</v>
      </c>
      <c r="U163">
        <v>748</v>
      </c>
      <c r="V163">
        <f t="shared" si="14"/>
        <v>90397.445024505039</v>
      </c>
      <c r="W163">
        <f t="shared" si="15"/>
        <v>13464</v>
      </c>
      <c r="X163">
        <f t="shared" si="16"/>
        <v>-2511.0401395695844</v>
      </c>
      <c r="Y163">
        <f t="shared" si="17"/>
        <v>6305322.582529638</v>
      </c>
    </row>
    <row r="164" spans="1:25" x14ac:dyDescent="0.35">
      <c r="A164" s="1">
        <v>41078</v>
      </c>
      <c r="B164">
        <v>3468</v>
      </c>
      <c r="C164" s="24">
        <v>30.9</v>
      </c>
      <c r="D164">
        <v>4281.2</v>
      </c>
      <c r="E164">
        <v>3423</v>
      </c>
      <c r="F164">
        <v>0</v>
      </c>
      <c r="G164">
        <v>6134</v>
      </c>
      <c r="H164">
        <v>0</v>
      </c>
      <c r="I164">
        <v>1</v>
      </c>
      <c r="J164">
        <f>IF(AND(M164=0,F164=0,H164=0,I164=0,P164=0,K164=0),1,0)</f>
        <v>0</v>
      </c>
      <c r="K164">
        <v>0</v>
      </c>
      <c r="L164">
        <v>4718</v>
      </c>
      <c r="M164">
        <v>0</v>
      </c>
      <c r="N164">
        <v>0.19025212036714303</v>
      </c>
      <c r="O164">
        <v>0</v>
      </c>
      <c r="P164">
        <v>0</v>
      </c>
      <c r="Q164">
        <f t="shared" si="12"/>
        <v>4441.3038918431484</v>
      </c>
      <c r="R164">
        <f>Q164-B164</f>
        <v>973.30389184314845</v>
      </c>
      <c r="S164">
        <f t="shared" si="13"/>
        <v>973.30389184314845</v>
      </c>
      <c r="T164" s="8">
        <f>S164/B164</f>
        <v>0.28065279464912007</v>
      </c>
      <c r="U164">
        <v>1249</v>
      </c>
      <c r="V164">
        <f t="shared" si="14"/>
        <v>17519.470053176672</v>
      </c>
      <c r="W164">
        <f t="shared" si="15"/>
        <v>22482</v>
      </c>
      <c r="X164">
        <f t="shared" si="16"/>
        <v>973.30389184314845</v>
      </c>
      <c r="Y164">
        <f t="shared" si="17"/>
        <v>947320.46587701922</v>
      </c>
    </row>
    <row r="165" spans="1:25" x14ac:dyDescent="0.35">
      <c r="A165" s="1">
        <v>41079</v>
      </c>
      <c r="B165">
        <v>3583</v>
      </c>
      <c r="C165" s="24">
        <v>30.8</v>
      </c>
      <c r="D165">
        <v>4317.8</v>
      </c>
      <c r="E165">
        <v>3820</v>
      </c>
      <c r="F165">
        <v>0</v>
      </c>
      <c r="G165">
        <v>3468</v>
      </c>
      <c r="H165">
        <v>0</v>
      </c>
      <c r="I165">
        <v>0</v>
      </c>
      <c r="J165">
        <f>IF(AND(M165=0,F165=0,H165=0,I165=0,P165=0,K165=0),1,0)</f>
        <v>0</v>
      </c>
      <c r="K165">
        <v>0</v>
      </c>
      <c r="L165">
        <v>4640.666666666667</v>
      </c>
      <c r="M165">
        <v>1</v>
      </c>
      <c r="N165">
        <v>0.51336121761357034</v>
      </c>
      <c r="O165">
        <v>0</v>
      </c>
      <c r="P165">
        <v>0</v>
      </c>
      <c r="Q165">
        <f t="shared" si="12"/>
        <v>4423.6924041722941</v>
      </c>
      <c r="R165">
        <f>Q165-B165</f>
        <v>840.69240417229412</v>
      </c>
      <c r="S165">
        <f t="shared" si="13"/>
        <v>840.69240417229412</v>
      </c>
      <c r="T165" s="8">
        <f>S165/B165</f>
        <v>0.23463366010948761</v>
      </c>
      <c r="U165">
        <v>1678</v>
      </c>
      <c r="V165">
        <f t="shared" si="14"/>
        <v>15132.463275101294</v>
      </c>
      <c r="W165">
        <f t="shared" si="15"/>
        <v>30204</v>
      </c>
      <c r="X165">
        <f t="shared" si="16"/>
        <v>840.69240417229412</v>
      </c>
      <c r="Y165">
        <f t="shared" si="17"/>
        <v>706763.71843299188</v>
      </c>
    </row>
    <row r="166" spans="1:25" x14ac:dyDescent="0.35">
      <c r="A166" s="1">
        <v>41080</v>
      </c>
      <c r="B166">
        <v>3633</v>
      </c>
      <c r="C166" s="24">
        <v>30.7</v>
      </c>
      <c r="D166">
        <v>4241</v>
      </c>
      <c r="E166">
        <v>3285</v>
      </c>
      <c r="F166">
        <v>1</v>
      </c>
      <c r="G166">
        <v>3583</v>
      </c>
      <c r="H166">
        <v>0</v>
      </c>
      <c r="I166">
        <v>0</v>
      </c>
      <c r="J166">
        <f>IF(AND(M166=0,F166=0,H166=0,I166=0,P166=0,K166=0),1,0)</f>
        <v>0</v>
      </c>
      <c r="K166">
        <v>0</v>
      </c>
      <c r="L166">
        <v>4395</v>
      </c>
      <c r="M166">
        <v>0</v>
      </c>
      <c r="N166">
        <v>0.50580922504937842</v>
      </c>
      <c r="O166">
        <v>0</v>
      </c>
      <c r="P166">
        <v>0</v>
      </c>
      <c r="Q166">
        <f t="shared" si="12"/>
        <v>3800.1590018332672</v>
      </c>
      <c r="R166">
        <f>Q166-B166</f>
        <v>167.15900183326721</v>
      </c>
      <c r="S166">
        <f t="shared" si="13"/>
        <v>167.15900183326721</v>
      </c>
      <c r="T166" s="8">
        <f>S166/B166</f>
        <v>4.6011285943646354E-2</v>
      </c>
      <c r="U166">
        <v>1398</v>
      </c>
      <c r="V166">
        <f t="shared" si="14"/>
        <v>3008.8620329988098</v>
      </c>
      <c r="W166">
        <f t="shared" si="15"/>
        <v>25164</v>
      </c>
      <c r="X166">
        <f t="shared" si="16"/>
        <v>167.15900183326721</v>
      </c>
      <c r="Y166">
        <f t="shared" si="17"/>
        <v>27942.131893894231</v>
      </c>
    </row>
    <row r="167" spans="1:25" x14ac:dyDescent="0.35">
      <c r="A167" s="1">
        <v>41081</v>
      </c>
      <c r="B167">
        <v>3800</v>
      </c>
      <c r="C167" s="24">
        <v>30.9</v>
      </c>
      <c r="D167">
        <v>4227.6000000000004</v>
      </c>
      <c r="E167">
        <v>3967</v>
      </c>
      <c r="F167">
        <v>0</v>
      </c>
      <c r="G167">
        <v>3633</v>
      </c>
      <c r="H167">
        <v>0</v>
      </c>
      <c r="I167">
        <v>0</v>
      </c>
      <c r="J167">
        <f>IF(AND(M167=0,F167=0,H167=0,I167=0,P167=0,K167=0),1,0)</f>
        <v>0</v>
      </c>
      <c r="K167">
        <v>0</v>
      </c>
      <c r="L167">
        <v>3561.3333333333335</v>
      </c>
      <c r="M167">
        <v>0</v>
      </c>
      <c r="N167">
        <v>0.51940281166492386</v>
      </c>
      <c r="O167">
        <v>0</v>
      </c>
      <c r="P167">
        <v>1</v>
      </c>
      <c r="Q167">
        <f t="shared" si="12"/>
        <v>4499.6888955111217</v>
      </c>
      <c r="R167">
        <f>Q167-B167</f>
        <v>699.6888955111217</v>
      </c>
      <c r="S167">
        <f t="shared" si="13"/>
        <v>699.6888955111217</v>
      </c>
      <c r="T167" s="8">
        <f>S167/B167</f>
        <v>0.18412865671345308</v>
      </c>
      <c r="U167">
        <v>1141</v>
      </c>
      <c r="V167">
        <f t="shared" si="14"/>
        <v>12594.400119200191</v>
      </c>
      <c r="W167">
        <f t="shared" si="15"/>
        <v>20538</v>
      </c>
      <c r="X167">
        <f t="shared" si="16"/>
        <v>699.6888955111217</v>
      </c>
      <c r="Y167">
        <f t="shared" si="17"/>
        <v>489564.55050157337</v>
      </c>
    </row>
    <row r="168" spans="1:25" x14ac:dyDescent="0.35">
      <c r="A168" s="1">
        <v>41082</v>
      </c>
      <c r="B168">
        <v>3843</v>
      </c>
      <c r="C168" s="24">
        <v>30.1</v>
      </c>
      <c r="D168">
        <v>4123.6000000000004</v>
      </c>
      <c r="E168">
        <v>3700</v>
      </c>
      <c r="F168">
        <v>0</v>
      </c>
      <c r="G168">
        <v>3800</v>
      </c>
      <c r="H168">
        <v>0</v>
      </c>
      <c r="I168">
        <v>0</v>
      </c>
      <c r="J168">
        <f>IF(AND(M168=0,F168=0,H168=0,I168=0,P168=0,K168=0),1,0)</f>
        <v>0</v>
      </c>
      <c r="K168">
        <v>1</v>
      </c>
      <c r="L168">
        <v>3672</v>
      </c>
      <c r="M168">
        <v>0</v>
      </c>
      <c r="N168">
        <v>0.50499593354246541</v>
      </c>
      <c r="O168">
        <v>0</v>
      </c>
      <c r="P168">
        <v>0</v>
      </c>
      <c r="Q168">
        <f t="shared" si="12"/>
        <v>4462.4738787521092</v>
      </c>
      <c r="R168">
        <f>Q168-B168</f>
        <v>619.47387875210916</v>
      </c>
      <c r="S168">
        <f t="shared" si="13"/>
        <v>619.47387875210916</v>
      </c>
      <c r="T168" s="8">
        <f>S168/B168</f>
        <v>0.16119538869427769</v>
      </c>
      <c r="U168">
        <v>1124</v>
      </c>
      <c r="V168">
        <f t="shared" si="14"/>
        <v>11150.529817537965</v>
      </c>
      <c r="W168">
        <f t="shared" si="15"/>
        <v>20232</v>
      </c>
      <c r="X168">
        <f t="shared" si="16"/>
        <v>619.47387875210916</v>
      </c>
      <c r="Y168">
        <f t="shared" si="17"/>
        <v>383747.88645618287</v>
      </c>
    </row>
    <row r="169" spans="1:25" x14ac:dyDescent="0.35">
      <c r="A169" s="1">
        <v>41083</v>
      </c>
      <c r="B169">
        <v>4580</v>
      </c>
      <c r="C169" s="24">
        <v>30.3</v>
      </c>
      <c r="D169">
        <v>3665.4</v>
      </c>
      <c r="E169">
        <v>4320</v>
      </c>
      <c r="F169">
        <v>0</v>
      </c>
      <c r="G169">
        <v>3843</v>
      </c>
      <c r="H169">
        <v>1</v>
      </c>
      <c r="I169">
        <v>0</v>
      </c>
      <c r="J169">
        <f>IF(AND(M169=0,F169=0,H169=0,I169=0,P169=0,K169=0),1,0)</f>
        <v>0</v>
      </c>
      <c r="K169">
        <v>0</v>
      </c>
      <c r="L169">
        <v>3758.6666666666665</v>
      </c>
      <c r="M169">
        <v>0</v>
      </c>
      <c r="N169">
        <v>0.58562797722783777</v>
      </c>
      <c r="O169">
        <v>1</v>
      </c>
      <c r="P169">
        <v>0</v>
      </c>
      <c r="Q169">
        <f t="shared" si="12"/>
        <v>4834.148033621479</v>
      </c>
      <c r="R169">
        <f>Q169-B169</f>
        <v>254.14803362147904</v>
      </c>
      <c r="S169">
        <f t="shared" si="13"/>
        <v>254.14803362147904</v>
      </c>
      <c r="T169" s="8">
        <f>S169/B169</f>
        <v>5.549083703525743E-2</v>
      </c>
      <c r="U169">
        <v>922</v>
      </c>
      <c r="V169">
        <f t="shared" si="14"/>
        <v>4574.6646051866228</v>
      </c>
      <c r="W169">
        <f t="shared" si="15"/>
        <v>16596</v>
      </c>
      <c r="X169">
        <f t="shared" si="16"/>
        <v>254.14803362147904</v>
      </c>
      <c r="Y169">
        <f t="shared" si="17"/>
        <v>64591.222993664443</v>
      </c>
    </row>
    <row r="170" spans="1:25" x14ac:dyDescent="0.35">
      <c r="A170" s="1">
        <v>41084</v>
      </c>
      <c r="B170">
        <v>4592</v>
      </c>
      <c r="C170" s="24">
        <v>30.2</v>
      </c>
      <c r="D170">
        <v>3887.8</v>
      </c>
      <c r="E170">
        <v>6134</v>
      </c>
      <c r="F170">
        <v>0</v>
      </c>
      <c r="G170">
        <v>4580</v>
      </c>
      <c r="H170">
        <v>0</v>
      </c>
      <c r="I170">
        <v>0</v>
      </c>
      <c r="J170">
        <f>IF(AND(M170=0,F170=0,H170=0,I170=0,P170=0,K170=0),1,0)</f>
        <v>1</v>
      </c>
      <c r="K170">
        <v>0</v>
      </c>
      <c r="L170">
        <v>4074.3333333333335</v>
      </c>
      <c r="M170">
        <v>0</v>
      </c>
      <c r="N170">
        <v>0.5013942140118508</v>
      </c>
      <c r="O170">
        <v>1</v>
      </c>
      <c r="P170">
        <v>0</v>
      </c>
      <c r="Q170">
        <f t="shared" si="12"/>
        <v>5340.2180322963068</v>
      </c>
      <c r="R170">
        <f>Q170-B170</f>
        <v>748.21803229630677</v>
      </c>
      <c r="S170">
        <f t="shared" si="13"/>
        <v>748.21803229630677</v>
      </c>
      <c r="T170" s="8">
        <f>S170/B170</f>
        <v>0.16293946696348144</v>
      </c>
      <c r="U170">
        <v>790</v>
      </c>
      <c r="V170">
        <f t="shared" si="14"/>
        <v>13467.924581333522</v>
      </c>
      <c r="W170">
        <f t="shared" si="15"/>
        <v>14220</v>
      </c>
      <c r="X170">
        <f t="shared" si="16"/>
        <v>748.21803229630677</v>
      </c>
      <c r="Y170">
        <f t="shared" si="17"/>
        <v>559830.22385335714</v>
      </c>
    </row>
    <row r="171" spans="1:25" x14ac:dyDescent="0.35">
      <c r="A171" s="1">
        <v>41085</v>
      </c>
      <c r="B171">
        <v>3615</v>
      </c>
      <c r="C171" s="24">
        <v>30.3</v>
      </c>
      <c r="D171">
        <v>4089.6</v>
      </c>
      <c r="E171">
        <v>3468</v>
      </c>
      <c r="F171">
        <v>0</v>
      </c>
      <c r="G171">
        <v>4592</v>
      </c>
      <c r="H171">
        <v>0</v>
      </c>
      <c r="I171">
        <v>1</v>
      </c>
      <c r="J171">
        <f>IF(AND(M171=0,F171=0,H171=0,I171=0,P171=0,K171=0),1,0)</f>
        <v>0</v>
      </c>
      <c r="K171">
        <v>0</v>
      </c>
      <c r="L171">
        <v>4338.333333333333</v>
      </c>
      <c r="M171">
        <v>0</v>
      </c>
      <c r="N171">
        <v>0.38648774253514578</v>
      </c>
      <c r="O171">
        <v>0</v>
      </c>
      <c r="P171">
        <v>0</v>
      </c>
      <c r="Q171">
        <f t="shared" si="12"/>
        <v>3798.1862543358038</v>
      </c>
      <c r="R171">
        <f>Q171-B171</f>
        <v>183.18625433580382</v>
      </c>
      <c r="S171">
        <f t="shared" si="13"/>
        <v>183.18625433580382</v>
      </c>
      <c r="T171" s="8">
        <f>S171/B171</f>
        <v>5.0673929276847531E-2</v>
      </c>
      <c r="U171">
        <v>1081</v>
      </c>
      <c r="V171">
        <f t="shared" si="14"/>
        <v>3297.3525780444688</v>
      </c>
      <c r="W171">
        <f t="shared" si="15"/>
        <v>19458</v>
      </c>
      <c r="X171">
        <f t="shared" si="16"/>
        <v>183.18625433580382</v>
      </c>
      <c r="Y171">
        <f t="shared" si="17"/>
        <v>33557.203777581803</v>
      </c>
    </row>
    <row r="172" spans="1:25" x14ac:dyDescent="0.35">
      <c r="A172" s="1">
        <v>41086</v>
      </c>
      <c r="B172">
        <v>3596</v>
      </c>
      <c r="C172" s="24">
        <v>29.9</v>
      </c>
      <c r="D172">
        <v>4086</v>
      </c>
      <c r="E172">
        <v>3583</v>
      </c>
      <c r="F172">
        <v>0</v>
      </c>
      <c r="G172">
        <v>3615</v>
      </c>
      <c r="H172">
        <v>0</v>
      </c>
      <c r="I172">
        <v>0</v>
      </c>
      <c r="J172">
        <f>IF(AND(M172=0,F172=0,H172=0,I172=0,P172=0,K172=0),1,0)</f>
        <v>0</v>
      </c>
      <c r="K172">
        <v>0</v>
      </c>
      <c r="L172">
        <v>4262.333333333333</v>
      </c>
      <c r="M172">
        <v>1</v>
      </c>
      <c r="N172">
        <v>0.49779249448123619</v>
      </c>
      <c r="O172">
        <v>0</v>
      </c>
      <c r="P172">
        <v>0</v>
      </c>
      <c r="Q172">
        <f t="shared" si="12"/>
        <v>4348.4664042767163</v>
      </c>
      <c r="R172">
        <f>Q172-B172</f>
        <v>752.46640427671628</v>
      </c>
      <c r="S172">
        <f t="shared" si="13"/>
        <v>752.46640427671628</v>
      </c>
      <c r="T172" s="8">
        <f>S172/B172</f>
        <v>0.20925094668429262</v>
      </c>
      <c r="U172">
        <v>1278</v>
      </c>
      <c r="V172">
        <f t="shared" si="14"/>
        <v>13544.395276980893</v>
      </c>
      <c r="W172">
        <f t="shared" si="15"/>
        <v>23004</v>
      </c>
      <c r="X172">
        <f t="shared" si="16"/>
        <v>752.46640427671628</v>
      </c>
      <c r="Y172">
        <f t="shared" si="17"/>
        <v>566205.68956513063</v>
      </c>
    </row>
    <row r="173" spans="1:25" x14ac:dyDescent="0.35">
      <c r="A173" s="1">
        <v>41087</v>
      </c>
      <c r="B173">
        <v>3909</v>
      </c>
      <c r="C173" s="24">
        <v>30.1</v>
      </c>
      <c r="D173">
        <v>4045.2</v>
      </c>
      <c r="E173">
        <v>3633</v>
      </c>
      <c r="F173">
        <v>1</v>
      </c>
      <c r="G173">
        <v>3596</v>
      </c>
      <c r="H173">
        <v>0</v>
      </c>
      <c r="I173">
        <v>0</v>
      </c>
      <c r="J173">
        <f>IF(AND(M173=0,F173=0,H173=0,I173=0,P173=0,K173=0),1,0)</f>
        <v>0</v>
      </c>
      <c r="K173">
        <v>0</v>
      </c>
      <c r="L173">
        <v>3934.3333333333335</v>
      </c>
      <c r="M173">
        <v>0</v>
      </c>
      <c r="N173">
        <v>0.53636574880910881</v>
      </c>
      <c r="O173">
        <v>0</v>
      </c>
      <c r="P173">
        <v>0</v>
      </c>
      <c r="Q173">
        <f t="shared" si="12"/>
        <v>3838.9901981739313</v>
      </c>
      <c r="R173">
        <f>Q173-B173</f>
        <v>-70.009801826068724</v>
      </c>
      <c r="S173">
        <f t="shared" si="13"/>
        <v>70.009801826068724</v>
      </c>
      <c r="T173" s="8">
        <f>S173/B173</f>
        <v>1.7909900697382637E-2</v>
      </c>
      <c r="U173">
        <v>879</v>
      </c>
      <c r="V173">
        <f t="shared" si="14"/>
        <v>5040.7057314769481</v>
      </c>
      <c r="W173">
        <f t="shared" si="15"/>
        <v>15822</v>
      </c>
      <c r="X173">
        <f t="shared" si="16"/>
        <v>-140.01960365213745</v>
      </c>
      <c r="Y173">
        <f t="shared" si="17"/>
        <v>19605.489406901663</v>
      </c>
    </row>
    <row r="174" spans="1:25" x14ac:dyDescent="0.35">
      <c r="A174" s="1">
        <v>41088</v>
      </c>
      <c r="B174">
        <v>4080</v>
      </c>
      <c r="C174" s="24">
        <v>30.2</v>
      </c>
      <c r="D174">
        <v>4058.4</v>
      </c>
      <c r="E174">
        <v>3800</v>
      </c>
      <c r="F174">
        <v>0</v>
      </c>
      <c r="G174">
        <v>3909</v>
      </c>
      <c r="H174">
        <v>0</v>
      </c>
      <c r="I174">
        <v>0</v>
      </c>
      <c r="J174">
        <f>IF(AND(M174=0,F174=0,H174=0,I174=0,P174=0,K174=0),1,0)</f>
        <v>0</v>
      </c>
      <c r="K174">
        <v>0</v>
      </c>
      <c r="L174">
        <v>3706.6666666666665</v>
      </c>
      <c r="M174">
        <v>0</v>
      </c>
      <c r="N174">
        <v>0.51986754966887416</v>
      </c>
      <c r="O174">
        <v>0</v>
      </c>
      <c r="P174">
        <v>1</v>
      </c>
      <c r="Q174">
        <f t="shared" si="12"/>
        <v>4511.7660830914592</v>
      </c>
      <c r="R174">
        <f>Q174-B174</f>
        <v>431.76608309145922</v>
      </c>
      <c r="S174">
        <f t="shared" si="13"/>
        <v>431.76608309145922</v>
      </c>
      <c r="T174" s="8">
        <f>S174/B174</f>
        <v>0.10582502036555373</v>
      </c>
      <c r="U174">
        <v>755</v>
      </c>
      <c r="V174">
        <f t="shared" si="14"/>
        <v>7771.789495646266</v>
      </c>
      <c r="W174">
        <f t="shared" si="15"/>
        <v>13590</v>
      </c>
      <c r="X174">
        <f t="shared" si="16"/>
        <v>431.76608309145922</v>
      </c>
      <c r="Y174">
        <f t="shared" si="17"/>
        <v>186421.95050814087</v>
      </c>
    </row>
    <row r="175" spans="1:25" x14ac:dyDescent="0.35">
      <c r="A175" s="1">
        <v>41089</v>
      </c>
      <c r="B175">
        <v>4686</v>
      </c>
      <c r="C175" s="24">
        <v>30.2</v>
      </c>
      <c r="D175">
        <v>3958.4</v>
      </c>
      <c r="E175">
        <v>3843</v>
      </c>
      <c r="F175">
        <v>0</v>
      </c>
      <c r="G175">
        <v>4080</v>
      </c>
      <c r="H175">
        <v>0</v>
      </c>
      <c r="I175">
        <v>0</v>
      </c>
      <c r="J175">
        <f>IF(AND(M175=0,F175=0,H175=0,I175=0,P175=0,K175=0),1,0)</f>
        <v>0</v>
      </c>
      <c r="K175">
        <v>1</v>
      </c>
      <c r="L175">
        <v>3861.6666666666665</v>
      </c>
      <c r="M175">
        <v>0</v>
      </c>
      <c r="N175">
        <v>0.57040780759846632</v>
      </c>
      <c r="O175">
        <v>0</v>
      </c>
      <c r="P175">
        <v>0</v>
      </c>
      <c r="Q175">
        <f t="shared" si="12"/>
        <v>4559.5601294936414</v>
      </c>
      <c r="R175">
        <f>Q175-B175</f>
        <v>-126.4398705063586</v>
      </c>
      <c r="S175">
        <f t="shared" si="13"/>
        <v>126.4398705063586</v>
      </c>
      <c r="T175" s="8">
        <f>S175/B175</f>
        <v>2.6982473432855016E-2</v>
      </c>
      <c r="U175">
        <v>923</v>
      </c>
      <c r="V175">
        <f t="shared" si="14"/>
        <v>9103.6706764578194</v>
      </c>
      <c r="W175">
        <f t="shared" si="15"/>
        <v>16614</v>
      </c>
      <c r="X175">
        <f t="shared" si="16"/>
        <v>-252.8797410127172</v>
      </c>
      <c r="Y175">
        <f t="shared" si="17"/>
        <v>63948.163414658928</v>
      </c>
    </row>
    <row r="176" spans="1:25" x14ac:dyDescent="0.35">
      <c r="A176" s="1">
        <v>41090</v>
      </c>
      <c r="B176">
        <v>4815</v>
      </c>
      <c r="C176" s="24">
        <v>29.9</v>
      </c>
      <c r="D176">
        <v>3977.2</v>
      </c>
      <c r="E176">
        <v>4580</v>
      </c>
      <c r="F176">
        <v>0</v>
      </c>
      <c r="G176">
        <v>4686</v>
      </c>
      <c r="H176">
        <v>1</v>
      </c>
      <c r="I176">
        <v>0</v>
      </c>
      <c r="J176">
        <f>IF(AND(M176=0,F176=0,H176=0,I176=0,P176=0,K176=0),1,0)</f>
        <v>0</v>
      </c>
      <c r="K176">
        <v>0</v>
      </c>
      <c r="L176">
        <v>4225</v>
      </c>
      <c r="M176">
        <v>0</v>
      </c>
      <c r="N176">
        <v>0.51498780062739635</v>
      </c>
      <c r="O176">
        <v>1</v>
      </c>
      <c r="P176">
        <v>0</v>
      </c>
      <c r="Q176">
        <f t="shared" si="12"/>
        <v>5323.1777805873789</v>
      </c>
      <c r="R176">
        <f>Q176-B176</f>
        <v>508.17778058737895</v>
      </c>
      <c r="S176">
        <f t="shared" si="13"/>
        <v>508.17778058737895</v>
      </c>
      <c r="T176" s="8">
        <f>S176/B176</f>
        <v>0.10554055671596656</v>
      </c>
      <c r="U176">
        <v>828</v>
      </c>
      <c r="V176">
        <f t="shared" si="14"/>
        <v>9147.2000505728211</v>
      </c>
      <c r="W176">
        <f t="shared" si="15"/>
        <v>14904</v>
      </c>
      <c r="X176">
        <f t="shared" si="16"/>
        <v>508.17778058737895</v>
      </c>
      <c r="Y176">
        <f t="shared" si="17"/>
        <v>258244.65668271427</v>
      </c>
    </row>
    <row r="177" spans="1:25" x14ac:dyDescent="0.35">
      <c r="A177" s="1">
        <v>41091</v>
      </c>
      <c r="B177">
        <v>4948</v>
      </c>
      <c r="C177" s="26">
        <v>30</v>
      </c>
      <c r="D177">
        <v>4217.2</v>
      </c>
      <c r="E177">
        <v>4592</v>
      </c>
      <c r="F177">
        <v>0</v>
      </c>
      <c r="G177">
        <v>4815</v>
      </c>
      <c r="H177">
        <v>0</v>
      </c>
      <c r="I177">
        <v>0</v>
      </c>
      <c r="J177">
        <f>IF(AND(M177=0,F177=0,H177=0,I177=0,P177=0,K177=0),1,0)</f>
        <v>1</v>
      </c>
      <c r="K177">
        <v>0</v>
      </c>
      <c r="L177">
        <v>4527</v>
      </c>
      <c r="M177">
        <v>0</v>
      </c>
      <c r="N177">
        <v>0.51545253863134655</v>
      </c>
      <c r="O177">
        <v>1</v>
      </c>
      <c r="P177">
        <v>0</v>
      </c>
      <c r="Q177">
        <f t="shared" si="12"/>
        <v>5120.6356974502087</v>
      </c>
      <c r="R177">
        <f>Q177-B177</f>
        <v>172.63569745020868</v>
      </c>
      <c r="S177">
        <f t="shared" si="13"/>
        <v>172.63569745020868</v>
      </c>
      <c r="T177" s="8">
        <f>S177/B177</f>
        <v>3.4889995442645247E-2</v>
      </c>
      <c r="U177">
        <v>687</v>
      </c>
      <c r="V177">
        <f t="shared" si="14"/>
        <v>3107.4425541037563</v>
      </c>
      <c r="W177">
        <f t="shared" si="15"/>
        <v>12366</v>
      </c>
      <c r="X177">
        <f t="shared" si="16"/>
        <v>172.63569745020868</v>
      </c>
      <c r="Y177">
        <f t="shared" si="17"/>
        <v>29803.084034119987</v>
      </c>
    </row>
    <row r="178" spans="1:25" x14ac:dyDescent="0.35">
      <c r="A178" s="1">
        <v>41092</v>
      </c>
      <c r="B178">
        <v>3637</v>
      </c>
      <c r="C178" s="24">
        <v>30.2</v>
      </c>
      <c r="D178">
        <v>4487.6000000000004</v>
      </c>
      <c r="E178">
        <v>3615</v>
      </c>
      <c r="F178">
        <v>0</v>
      </c>
      <c r="G178">
        <v>4948</v>
      </c>
      <c r="H178">
        <v>0</v>
      </c>
      <c r="I178">
        <v>1</v>
      </c>
      <c r="J178">
        <f>IF(AND(M178=0,F178=0,H178=0,I178=0,P178=0,K178=0),1,0)</f>
        <v>0</v>
      </c>
      <c r="K178">
        <v>0</v>
      </c>
      <c r="L178">
        <v>4816.333333333333</v>
      </c>
      <c r="M178">
        <v>0</v>
      </c>
      <c r="N178">
        <v>0.34768211920529801</v>
      </c>
      <c r="O178">
        <v>0</v>
      </c>
      <c r="P178">
        <v>0</v>
      </c>
      <c r="Q178">
        <f t="shared" si="12"/>
        <v>4094.2214056240068</v>
      </c>
      <c r="R178">
        <f>Q178-B178</f>
        <v>457.22140562400682</v>
      </c>
      <c r="S178">
        <f t="shared" si="13"/>
        <v>457.22140562400682</v>
      </c>
      <c r="T178" s="8">
        <f>S178/B178</f>
        <v>0.125713886616444</v>
      </c>
      <c r="U178">
        <v>1215</v>
      </c>
      <c r="V178">
        <f t="shared" si="14"/>
        <v>8229.9853012321219</v>
      </c>
      <c r="W178">
        <f t="shared" si="15"/>
        <v>21870</v>
      </c>
      <c r="X178">
        <f t="shared" si="16"/>
        <v>457.22140562400682</v>
      </c>
      <c r="Y178">
        <f t="shared" si="17"/>
        <v>209051.41376079258</v>
      </c>
    </row>
    <row r="179" spans="1:25" x14ac:dyDescent="0.35">
      <c r="A179" s="1">
        <v>41093</v>
      </c>
      <c r="B179">
        <v>4048</v>
      </c>
      <c r="C179" s="24">
        <v>30.3</v>
      </c>
      <c r="D179">
        <v>4433.2</v>
      </c>
      <c r="E179">
        <v>3596</v>
      </c>
      <c r="F179">
        <v>0</v>
      </c>
      <c r="G179">
        <v>3637</v>
      </c>
      <c r="H179">
        <v>0</v>
      </c>
      <c r="I179">
        <v>0</v>
      </c>
      <c r="J179">
        <f>IF(AND(M179=0,F179=0,H179=0,I179=0,P179=0,K179=0),1,0)</f>
        <v>0</v>
      </c>
      <c r="K179">
        <v>0</v>
      </c>
      <c r="L179">
        <v>4466.666666666667</v>
      </c>
      <c r="M179">
        <v>1</v>
      </c>
      <c r="N179">
        <v>0.54775182990589055</v>
      </c>
      <c r="O179">
        <v>0</v>
      </c>
      <c r="P179">
        <v>0</v>
      </c>
      <c r="Q179">
        <f t="shared" si="12"/>
        <v>4464.275174526967</v>
      </c>
      <c r="R179">
        <f>Q179-B179</f>
        <v>416.27517452696702</v>
      </c>
      <c r="S179">
        <f t="shared" si="13"/>
        <v>416.27517452696702</v>
      </c>
      <c r="T179" s="8">
        <f>S179/B179</f>
        <v>0.10283477631595035</v>
      </c>
      <c r="U179">
        <v>918</v>
      </c>
      <c r="V179">
        <f t="shared" si="14"/>
        <v>7492.9531414854064</v>
      </c>
      <c r="W179">
        <f t="shared" si="15"/>
        <v>16524</v>
      </c>
      <c r="X179">
        <f t="shared" si="16"/>
        <v>416.27517452696702</v>
      </c>
      <c r="Y179">
        <f t="shared" si="17"/>
        <v>173285.02092745685</v>
      </c>
    </row>
    <row r="180" spans="1:25" x14ac:dyDescent="0.35">
      <c r="A180" s="1">
        <v>41094</v>
      </c>
      <c r="B180">
        <v>3795</v>
      </c>
      <c r="C180" s="24">
        <v>30.2</v>
      </c>
      <c r="D180">
        <v>4426.8</v>
      </c>
      <c r="E180">
        <v>3909</v>
      </c>
      <c r="F180">
        <v>1</v>
      </c>
      <c r="G180">
        <v>4048</v>
      </c>
      <c r="H180">
        <v>0</v>
      </c>
      <c r="I180">
        <v>0</v>
      </c>
      <c r="J180">
        <f>IF(AND(M180=0,F180=0,H180=0,I180=0,P180=0,K180=0),1,0)</f>
        <v>0</v>
      </c>
      <c r="K180">
        <v>0</v>
      </c>
      <c r="L180">
        <v>4211</v>
      </c>
      <c r="M180">
        <v>0</v>
      </c>
      <c r="N180">
        <v>0.4706053212501452</v>
      </c>
      <c r="O180">
        <v>0</v>
      </c>
      <c r="P180">
        <v>0</v>
      </c>
      <c r="Q180">
        <f t="shared" si="12"/>
        <v>4201.5672835540945</v>
      </c>
      <c r="R180">
        <f>Q180-B180</f>
        <v>406.5672835540945</v>
      </c>
      <c r="S180">
        <f t="shared" si="13"/>
        <v>406.5672835540945</v>
      </c>
      <c r="T180" s="8">
        <f>S180/B180</f>
        <v>0.10713235403269947</v>
      </c>
      <c r="U180">
        <v>1364</v>
      </c>
      <c r="V180">
        <f t="shared" si="14"/>
        <v>7318.211103973701</v>
      </c>
      <c r="W180">
        <f t="shared" si="15"/>
        <v>24552</v>
      </c>
      <c r="X180">
        <f t="shared" si="16"/>
        <v>406.5672835540945</v>
      </c>
      <c r="Y180">
        <f t="shared" si="17"/>
        <v>165296.95605655547</v>
      </c>
    </row>
    <row r="181" spans="1:25" x14ac:dyDescent="0.35">
      <c r="A181" s="1">
        <v>41095</v>
      </c>
      <c r="B181">
        <v>3891</v>
      </c>
      <c r="C181" s="24">
        <v>30.6</v>
      </c>
      <c r="D181">
        <v>4248.6000000000004</v>
      </c>
      <c r="E181">
        <v>4080</v>
      </c>
      <c r="F181">
        <v>0</v>
      </c>
      <c r="G181">
        <v>3795</v>
      </c>
      <c r="H181">
        <v>0</v>
      </c>
      <c r="I181">
        <v>0</v>
      </c>
      <c r="J181">
        <f>IF(AND(M181=0,F181=0,H181=0,I181=0,P181=0,K181=0),1,0)</f>
        <v>0</v>
      </c>
      <c r="K181">
        <v>0</v>
      </c>
      <c r="L181">
        <v>3826.6666666666665</v>
      </c>
      <c r="M181">
        <v>0</v>
      </c>
      <c r="N181">
        <v>0.51115371209480653</v>
      </c>
      <c r="O181">
        <v>0</v>
      </c>
      <c r="P181">
        <v>1</v>
      </c>
      <c r="Q181">
        <f t="shared" si="12"/>
        <v>4598.7546508636915</v>
      </c>
      <c r="R181">
        <f>Q181-B181</f>
        <v>707.7546508636915</v>
      </c>
      <c r="S181">
        <f t="shared" si="13"/>
        <v>707.7546508636915</v>
      </c>
      <c r="T181" s="8">
        <f>S181/B181</f>
        <v>0.18189530991099756</v>
      </c>
      <c r="U181">
        <v>1221</v>
      </c>
      <c r="V181">
        <f t="shared" si="14"/>
        <v>12739.583715546447</v>
      </c>
      <c r="W181">
        <f t="shared" si="15"/>
        <v>21978</v>
      </c>
      <c r="X181">
        <f t="shared" si="16"/>
        <v>707.7546508636915</v>
      </c>
      <c r="Y181">
        <f t="shared" si="17"/>
        <v>500916.64581918583</v>
      </c>
    </row>
    <row r="182" spans="1:25" x14ac:dyDescent="0.35">
      <c r="A182" s="1">
        <v>41096</v>
      </c>
      <c r="B182">
        <v>3962</v>
      </c>
      <c r="C182" s="24">
        <v>30.9</v>
      </c>
      <c r="D182">
        <v>4063.8</v>
      </c>
      <c r="E182">
        <v>4686</v>
      </c>
      <c r="F182">
        <v>0</v>
      </c>
      <c r="G182">
        <v>3891</v>
      </c>
      <c r="H182">
        <v>0</v>
      </c>
      <c r="I182">
        <v>0</v>
      </c>
      <c r="J182">
        <f>IF(AND(M182=0,F182=0,H182=0,I182=0,P182=0,K182=0),1,0)</f>
        <v>0</v>
      </c>
      <c r="K182">
        <v>1</v>
      </c>
      <c r="L182">
        <v>3911.3333333333335</v>
      </c>
      <c r="M182">
        <v>0</v>
      </c>
      <c r="N182">
        <v>0.50824909957011732</v>
      </c>
      <c r="O182">
        <v>0</v>
      </c>
      <c r="P182">
        <v>0</v>
      </c>
      <c r="Q182">
        <f t="shared" si="12"/>
        <v>4741.5140159691491</v>
      </c>
      <c r="R182">
        <f>Q182-B182</f>
        <v>779.51401596914911</v>
      </c>
      <c r="S182">
        <f t="shared" si="13"/>
        <v>779.51401596914911</v>
      </c>
      <c r="T182" s="8">
        <f>S182/B182</f>
        <v>0.19674760625167823</v>
      </c>
      <c r="U182">
        <v>1257</v>
      </c>
      <c r="V182">
        <f t="shared" si="14"/>
        <v>14031.252287444684</v>
      </c>
      <c r="W182">
        <f t="shared" si="15"/>
        <v>22626</v>
      </c>
      <c r="X182">
        <f t="shared" si="16"/>
        <v>779.51401596914911</v>
      </c>
      <c r="Y182">
        <f t="shared" si="17"/>
        <v>607642.1010923509</v>
      </c>
    </row>
    <row r="183" spans="1:25" x14ac:dyDescent="0.35">
      <c r="A183" s="1">
        <v>41097</v>
      </c>
      <c r="B183">
        <v>4371</v>
      </c>
      <c r="C183" s="24">
        <v>30.3</v>
      </c>
      <c r="D183">
        <v>3866.6</v>
      </c>
      <c r="E183">
        <v>4815</v>
      </c>
      <c r="F183">
        <v>0</v>
      </c>
      <c r="G183">
        <v>3962</v>
      </c>
      <c r="H183">
        <v>1</v>
      </c>
      <c r="I183">
        <v>0</v>
      </c>
      <c r="J183">
        <f>IF(AND(M183=0,F183=0,H183=0,I183=0,P183=0,K183=0),1,0)</f>
        <v>0</v>
      </c>
      <c r="K183">
        <v>0</v>
      </c>
      <c r="L183">
        <v>3882.6666666666665</v>
      </c>
      <c r="M183">
        <v>0</v>
      </c>
      <c r="N183">
        <v>0.54751946090391546</v>
      </c>
      <c r="O183">
        <v>1</v>
      </c>
      <c r="P183">
        <v>0</v>
      </c>
      <c r="Q183">
        <f t="shared" si="12"/>
        <v>5071.8021240110083</v>
      </c>
      <c r="R183">
        <f>Q183-B183</f>
        <v>700.80212401100835</v>
      </c>
      <c r="S183">
        <f t="shared" si="13"/>
        <v>700.80212401100835</v>
      </c>
      <c r="T183" s="8">
        <f>S183/B183</f>
        <v>0.16032992999565507</v>
      </c>
      <c r="U183">
        <v>1250</v>
      </c>
      <c r="V183">
        <f t="shared" si="14"/>
        <v>12614.43823219815</v>
      </c>
      <c r="W183">
        <f t="shared" si="15"/>
        <v>22500</v>
      </c>
      <c r="X183">
        <f t="shared" si="16"/>
        <v>700.80212401100835</v>
      </c>
      <c r="Y183">
        <f t="shared" si="17"/>
        <v>491123.61701834074</v>
      </c>
    </row>
    <row r="184" spans="1:25" x14ac:dyDescent="0.35">
      <c r="A184" s="1">
        <v>41098</v>
      </c>
      <c r="B184">
        <v>5165</v>
      </c>
      <c r="C184" s="24">
        <v>30.8</v>
      </c>
      <c r="D184">
        <v>4013.4</v>
      </c>
      <c r="E184">
        <v>4948</v>
      </c>
      <c r="F184">
        <v>0</v>
      </c>
      <c r="G184">
        <v>4371</v>
      </c>
      <c r="H184">
        <v>0</v>
      </c>
      <c r="I184">
        <v>0</v>
      </c>
      <c r="J184">
        <f>IF(AND(M184=0,F184=0,H184=0,I184=0,P184=0,K184=0),1,0)</f>
        <v>1</v>
      </c>
      <c r="K184">
        <v>0</v>
      </c>
      <c r="L184">
        <v>4074.6666666666665</v>
      </c>
      <c r="M184">
        <v>0</v>
      </c>
      <c r="N184">
        <v>0.59225049378412919</v>
      </c>
      <c r="O184">
        <v>1</v>
      </c>
      <c r="P184">
        <v>0</v>
      </c>
      <c r="Q184">
        <f t="shared" si="12"/>
        <v>4982.040038000534</v>
      </c>
      <c r="R184">
        <f>Q184-B184</f>
        <v>-182.95996199946603</v>
      </c>
      <c r="S184">
        <f t="shared" si="13"/>
        <v>182.95996199946603</v>
      </c>
      <c r="T184" s="8">
        <f>S184/B184</f>
        <v>3.5423032332907264E-2</v>
      </c>
      <c r="U184">
        <v>790</v>
      </c>
      <c r="V184">
        <f t="shared" si="14"/>
        <v>13173.117263961554</v>
      </c>
      <c r="W184">
        <f t="shared" si="15"/>
        <v>14220</v>
      </c>
      <c r="X184">
        <f t="shared" si="16"/>
        <v>-365.91992399893206</v>
      </c>
      <c r="Y184">
        <f t="shared" si="17"/>
        <v>133897.39077938421</v>
      </c>
    </row>
    <row r="185" spans="1:25" x14ac:dyDescent="0.35">
      <c r="A185" s="1">
        <v>41099</v>
      </c>
      <c r="B185">
        <v>3698</v>
      </c>
      <c r="C185" s="24">
        <v>30.8</v>
      </c>
      <c r="D185">
        <v>4236.8</v>
      </c>
      <c r="E185">
        <v>3637</v>
      </c>
      <c r="F185">
        <v>0</v>
      </c>
      <c r="G185">
        <v>5165</v>
      </c>
      <c r="H185">
        <v>0</v>
      </c>
      <c r="I185">
        <v>1</v>
      </c>
      <c r="J185">
        <f>IF(AND(M185=0,F185=0,H185=0,I185=0,P185=0,K185=0),1,0)</f>
        <v>0</v>
      </c>
      <c r="K185">
        <v>0</v>
      </c>
      <c r="L185">
        <v>4499.333333333333</v>
      </c>
      <c r="M185">
        <v>0</v>
      </c>
      <c r="N185">
        <v>0.32955733705123735</v>
      </c>
      <c r="O185">
        <v>0</v>
      </c>
      <c r="P185">
        <v>0</v>
      </c>
      <c r="Q185">
        <f t="shared" si="12"/>
        <v>4109.1779031286187</v>
      </c>
      <c r="R185">
        <f>Q185-B185</f>
        <v>411.17790312861871</v>
      </c>
      <c r="S185">
        <f t="shared" si="13"/>
        <v>411.17790312861871</v>
      </c>
      <c r="T185" s="8">
        <f>S185/B185</f>
        <v>0.11118926531330955</v>
      </c>
      <c r="U185">
        <v>1162</v>
      </c>
      <c r="V185">
        <f t="shared" si="14"/>
        <v>7401.2022563151368</v>
      </c>
      <c r="W185">
        <f t="shared" si="15"/>
        <v>20916</v>
      </c>
      <c r="X185">
        <f t="shared" si="16"/>
        <v>411.17790312861871</v>
      </c>
      <c r="Y185">
        <f t="shared" si="17"/>
        <v>169067.26802124776</v>
      </c>
    </row>
    <row r="186" spans="1:25" x14ac:dyDescent="0.35">
      <c r="A186" s="1">
        <v>41100</v>
      </c>
      <c r="B186">
        <v>4292</v>
      </c>
      <c r="C186" s="24">
        <v>31.1</v>
      </c>
      <c r="D186">
        <v>4217.3999999999996</v>
      </c>
      <c r="E186">
        <v>4048</v>
      </c>
      <c r="F186">
        <v>0</v>
      </c>
      <c r="G186">
        <v>3698</v>
      </c>
      <c r="H186">
        <v>0</v>
      </c>
      <c r="I186">
        <v>0</v>
      </c>
      <c r="J186">
        <f>IF(AND(M186=0,F186=0,H186=0,I186=0,P186=0,K186=0),1,0)</f>
        <v>0</v>
      </c>
      <c r="K186">
        <v>0</v>
      </c>
      <c r="L186">
        <v>4411.333333333333</v>
      </c>
      <c r="M186">
        <v>1</v>
      </c>
      <c r="N186">
        <v>0.56901359358661552</v>
      </c>
      <c r="O186">
        <v>0</v>
      </c>
      <c r="P186">
        <v>0</v>
      </c>
      <c r="Q186">
        <f t="shared" si="12"/>
        <v>4543.3303317911468</v>
      </c>
      <c r="R186">
        <f>Q186-B186</f>
        <v>251.33033179114682</v>
      </c>
      <c r="S186">
        <f t="shared" si="13"/>
        <v>251.33033179114682</v>
      </c>
      <c r="T186" s="8">
        <f>S186/B186</f>
        <v>5.855785922440513E-2</v>
      </c>
      <c r="U186">
        <v>637</v>
      </c>
      <c r="V186">
        <f t="shared" si="14"/>
        <v>4523.9459722406427</v>
      </c>
      <c r="W186">
        <f t="shared" si="15"/>
        <v>11466</v>
      </c>
      <c r="X186">
        <f t="shared" si="16"/>
        <v>251.33033179114682</v>
      </c>
      <c r="Y186">
        <f t="shared" si="17"/>
        <v>63166.935678247944</v>
      </c>
    </row>
    <row r="187" spans="1:25" x14ac:dyDescent="0.35">
      <c r="A187" s="1">
        <v>41101</v>
      </c>
      <c r="B187">
        <v>4362</v>
      </c>
      <c r="C187" s="24">
        <v>30.5</v>
      </c>
      <c r="D187">
        <v>4297.6000000000004</v>
      </c>
      <c r="E187">
        <v>3795</v>
      </c>
      <c r="F187">
        <v>1</v>
      </c>
      <c r="G187">
        <v>4292</v>
      </c>
      <c r="H187">
        <v>0</v>
      </c>
      <c r="I187">
        <v>0</v>
      </c>
      <c r="J187">
        <f>IF(AND(M187=0,F187=0,H187=0,I187=0,P187=0,K187=0),1,0)</f>
        <v>0</v>
      </c>
      <c r="K187">
        <v>0</v>
      </c>
      <c r="L187">
        <v>4385</v>
      </c>
      <c r="M187">
        <v>0</v>
      </c>
      <c r="N187">
        <v>0.50813291506912983</v>
      </c>
      <c r="O187">
        <v>0</v>
      </c>
      <c r="P187">
        <v>0</v>
      </c>
      <c r="Q187">
        <f t="shared" si="12"/>
        <v>4227.2658335261804</v>
      </c>
      <c r="R187">
        <f>Q187-B187</f>
        <v>-134.73416647381964</v>
      </c>
      <c r="S187">
        <f t="shared" si="13"/>
        <v>134.73416647381964</v>
      </c>
      <c r="T187" s="8">
        <f>S187/B187</f>
        <v>3.0888162877996249E-2</v>
      </c>
      <c r="U187">
        <v>630</v>
      </c>
      <c r="V187">
        <f t="shared" si="14"/>
        <v>9700.8599861150142</v>
      </c>
      <c r="W187">
        <f t="shared" si="15"/>
        <v>11340</v>
      </c>
      <c r="X187">
        <f t="shared" si="16"/>
        <v>-269.46833294763928</v>
      </c>
      <c r="Y187">
        <f t="shared" si="17"/>
        <v>72613.182461579781</v>
      </c>
    </row>
    <row r="188" spans="1:25" x14ac:dyDescent="0.35">
      <c r="A188" s="1">
        <v>41102</v>
      </c>
      <c r="B188">
        <v>4619</v>
      </c>
      <c r="C188" s="24">
        <v>30.9</v>
      </c>
      <c r="D188">
        <v>4377.6000000000004</v>
      </c>
      <c r="E188">
        <v>3891</v>
      </c>
      <c r="F188">
        <v>0</v>
      </c>
      <c r="G188">
        <v>4362</v>
      </c>
      <c r="H188">
        <v>0</v>
      </c>
      <c r="I188">
        <v>0</v>
      </c>
      <c r="J188">
        <f>IF(AND(M188=0,F188=0,H188=0,I188=0,P188=0,K188=0),1,0)</f>
        <v>0</v>
      </c>
      <c r="K188">
        <v>0</v>
      </c>
      <c r="L188">
        <v>4117.333333333333</v>
      </c>
      <c r="M188">
        <v>0</v>
      </c>
      <c r="N188">
        <v>0.52985941675380499</v>
      </c>
      <c r="O188">
        <v>0</v>
      </c>
      <c r="P188">
        <v>1</v>
      </c>
      <c r="Q188">
        <f t="shared" si="12"/>
        <v>4806.9780187510823</v>
      </c>
      <c r="R188">
        <f>Q188-B188</f>
        <v>187.97801875108235</v>
      </c>
      <c r="S188">
        <f t="shared" si="13"/>
        <v>187.97801875108235</v>
      </c>
      <c r="T188" s="8">
        <f>S188/B188</f>
        <v>4.0696691654271998E-2</v>
      </c>
      <c r="U188">
        <v>616</v>
      </c>
      <c r="V188">
        <f t="shared" si="14"/>
        <v>3383.6043375194822</v>
      </c>
      <c r="W188">
        <f t="shared" si="15"/>
        <v>11088</v>
      </c>
      <c r="X188">
        <f t="shared" si="16"/>
        <v>187.97801875108235</v>
      </c>
      <c r="Y188">
        <f t="shared" si="17"/>
        <v>35335.735533582265</v>
      </c>
    </row>
    <row r="189" spans="1:25" x14ac:dyDescent="0.35">
      <c r="A189" s="1">
        <v>41103</v>
      </c>
      <c r="B189">
        <v>4451</v>
      </c>
      <c r="C189" s="24">
        <v>30.5</v>
      </c>
      <c r="D189">
        <v>4427.2</v>
      </c>
      <c r="E189">
        <v>3962</v>
      </c>
      <c r="F189">
        <v>0</v>
      </c>
      <c r="G189">
        <v>4619</v>
      </c>
      <c r="H189">
        <v>0</v>
      </c>
      <c r="I189">
        <v>0</v>
      </c>
      <c r="J189">
        <f>IF(AND(M189=0,F189=0,H189=0,I189=0,P189=0,K189=0),1,0)</f>
        <v>0</v>
      </c>
      <c r="K189">
        <v>1</v>
      </c>
      <c r="L189">
        <v>4424.333333333333</v>
      </c>
      <c r="M189">
        <v>0</v>
      </c>
      <c r="N189">
        <v>0.48048100383408854</v>
      </c>
      <c r="O189">
        <v>0</v>
      </c>
      <c r="P189">
        <v>0</v>
      </c>
      <c r="Q189">
        <f t="shared" si="12"/>
        <v>4940.2784593591859</v>
      </c>
      <c r="R189">
        <f>Q189-B189</f>
        <v>489.27845935918594</v>
      </c>
      <c r="S189">
        <f t="shared" si="13"/>
        <v>489.27845935918594</v>
      </c>
      <c r="T189" s="8">
        <f>S189/B189</f>
        <v>0.10992551322381172</v>
      </c>
      <c r="U189">
        <v>924</v>
      </c>
      <c r="V189">
        <f t="shared" si="14"/>
        <v>8807.012268465347</v>
      </c>
      <c r="W189">
        <f t="shared" si="15"/>
        <v>16632</v>
      </c>
      <c r="X189">
        <f t="shared" si="16"/>
        <v>489.27845935918594</v>
      </c>
      <c r="Y189">
        <f t="shared" si="17"/>
        <v>239393.41079289856</v>
      </c>
    </row>
    <row r="190" spans="1:25" x14ac:dyDescent="0.35">
      <c r="A190" s="1">
        <v>41104</v>
      </c>
      <c r="B190">
        <v>5277</v>
      </c>
      <c r="C190" s="26">
        <v>30</v>
      </c>
      <c r="D190">
        <v>4284.3999999999996</v>
      </c>
      <c r="E190">
        <v>4371</v>
      </c>
      <c r="F190">
        <v>0</v>
      </c>
      <c r="G190">
        <v>4451</v>
      </c>
      <c r="H190">
        <v>1</v>
      </c>
      <c r="I190">
        <v>0</v>
      </c>
      <c r="J190">
        <f>IF(AND(M190=0,F190=0,H190=0,I190=0,P190=0,K190=0),1,0)</f>
        <v>0</v>
      </c>
      <c r="K190">
        <v>0</v>
      </c>
      <c r="L190">
        <v>4477.333333333333</v>
      </c>
      <c r="M190">
        <v>0</v>
      </c>
      <c r="N190">
        <v>0.59596839781573141</v>
      </c>
      <c r="O190">
        <v>1</v>
      </c>
      <c r="P190">
        <v>0</v>
      </c>
      <c r="Q190">
        <f t="shared" si="12"/>
        <v>5268.4873307025719</v>
      </c>
      <c r="R190">
        <f>Q190-B190</f>
        <v>-8.5126692974281468</v>
      </c>
      <c r="S190">
        <f t="shared" si="13"/>
        <v>8.5126692974281468</v>
      </c>
      <c r="T190" s="8">
        <f>S190/B190</f>
        <v>1.6131645437612557E-3</v>
      </c>
      <c r="U190">
        <v>667</v>
      </c>
      <c r="V190">
        <f t="shared" si="14"/>
        <v>612.91218941482657</v>
      </c>
      <c r="W190">
        <f t="shared" si="15"/>
        <v>12006</v>
      </c>
      <c r="X190">
        <f t="shared" si="16"/>
        <v>-17.025338594856294</v>
      </c>
      <c r="Y190">
        <f t="shared" si="17"/>
        <v>289.86215426950326</v>
      </c>
    </row>
    <row r="191" spans="1:25" x14ac:dyDescent="0.35">
      <c r="A191" s="1">
        <v>41105</v>
      </c>
      <c r="B191">
        <v>5596</v>
      </c>
      <c r="C191" s="25">
        <v>29.5</v>
      </c>
      <c r="D191">
        <v>4600.2</v>
      </c>
      <c r="E191">
        <v>5165</v>
      </c>
      <c r="F191">
        <v>0</v>
      </c>
      <c r="G191">
        <v>5277</v>
      </c>
      <c r="H191">
        <v>0</v>
      </c>
      <c r="I191">
        <v>0</v>
      </c>
      <c r="J191">
        <f>IF(AND(M191=0,F191=0,H191=0,I191=0,P191=0,K191=0),1,0)</f>
        <v>1</v>
      </c>
      <c r="K191">
        <v>0</v>
      </c>
      <c r="L191">
        <v>4782.333333333333</v>
      </c>
      <c r="M191">
        <v>0</v>
      </c>
      <c r="N191">
        <v>0.53706285581503432</v>
      </c>
      <c r="O191">
        <v>1</v>
      </c>
      <c r="P191">
        <v>0</v>
      </c>
      <c r="Q191">
        <f t="shared" si="12"/>
        <v>5566.320521800988</v>
      </c>
      <c r="R191">
        <f>Q191-B191</f>
        <v>-29.67947819901201</v>
      </c>
      <c r="S191">
        <f t="shared" si="13"/>
        <v>29.67947819901201</v>
      </c>
      <c r="T191" s="8">
        <f>S191/B191</f>
        <v>5.3036951749485363E-3</v>
      </c>
      <c r="U191">
        <v>719</v>
      </c>
      <c r="V191">
        <f t="shared" si="14"/>
        <v>2136.9224303288647</v>
      </c>
      <c r="W191">
        <f t="shared" si="15"/>
        <v>12942</v>
      </c>
      <c r="X191">
        <f t="shared" si="16"/>
        <v>-59.35895639802402</v>
      </c>
      <c r="Y191">
        <f t="shared" si="17"/>
        <v>3523.4857046625166</v>
      </c>
    </row>
    <row r="192" spans="1:25" x14ac:dyDescent="0.35">
      <c r="A192" s="1">
        <v>41106</v>
      </c>
      <c r="B192">
        <v>4242</v>
      </c>
      <c r="C192" s="25">
        <v>29.7</v>
      </c>
      <c r="D192">
        <v>4861</v>
      </c>
      <c r="E192">
        <v>3698</v>
      </c>
      <c r="F192">
        <v>0</v>
      </c>
      <c r="G192">
        <v>5596</v>
      </c>
      <c r="H192">
        <v>0</v>
      </c>
      <c r="I192">
        <v>1</v>
      </c>
      <c r="J192">
        <f>IF(AND(M192=0,F192=0,H192=0,I192=0,P192=0,K192=0),1,0)</f>
        <v>0</v>
      </c>
      <c r="K192">
        <v>0</v>
      </c>
      <c r="L192">
        <v>5108</v>
      </c>
      <c r="M192">
        <v>0</v>
      </c>
      <c r="N192">
        <v>0.3426861856628326</v>
      </c>
      <c r="O192">
        <v>0</v>
      </c>
      <c r="P192">
        <v>0</v>
      </c>
      <c r="Q192">
        <f t="shared" si="12"/>
        <v>4479.1113395182565</v>
      </c>
      <c r="R192">
        <f>Q192-B192</f>
        <v>237.1113395182565</v>
      </c>
      <c r="S192">
        <f t="shared" si="13"/>
        <v>237.1113395182565</v>
      </c>
      <c r="T192" s="8">
        <f>S192/B192</f>
        <v>5.5896119641267443E-2</v>
      </c>
      <c r="U192">
        <v>624</v>
      </c>
      <c r="V192">
        <f t="shared" si="14"/>
        <v>4268.004111328617</v>
      </c>
      <c r="W192">
        <f t="shared" si="15"/>
        <v>11232</v>
      </c>
      <c r="X192">
        <f t="shared" si="16"/>
        <v>237.1113395182565</v>
      </c>
      <c r="Y192">
        <f t="shared" si="17"/>
        <v>56221.787328141909</v>
      </c>
    </row>
    <row r="193" spans="1:25" x14ac:dyDescent="0.35">
      <c r="A193" s="1">
        <v>41107</v>
      </c>
      <c r="B193">
        <v>4394</v>
      </c>
      <c r="C193" s="24">
        <v>30.2</v>
      </c>
      <c r="D193">
        <v>4837</v>
      </c>
      <c r="E193">
        <v>4292</v>
      </c>
      <c r="F193">
        <v>0</v>
      </c>
      <c r="G193">
        <v>4242</v>
      </c>
      <c r="H193">
        <v>0</v>
      </c>
      <c r="I193">
        <v>0</v>
      </c>
      <c r="J193">
        <f>IF(AND(M193=0,F193=0,H193=0,I193=0,P193=0,K193=0),1,0)</f>
        <v>0</v>
      </c>
      <c r="K193">
        <v>0</v>
      </c>
      <c r="L193">
        <v>5038.333333333333</v>
      </c>
      <c r="M193">
        <v>1</v>
      </c>
      <c r="N193">
        <v>0.51766004415011035</v>
      </c>
      <c r="O193">
        <v>0</v>
      </c>
      <c r="P193">
        <v>0</v>
      </c>
      <c r="Q193">
        <f t="shared" si="12"/>
        <v>5004.2541611138768</v>
      </c>
      <c r="R193">
        <f>Q193-B193</f>
        <v>610.25416111387676</v>
      </c>
      <c r="S193">
        <f t="shared" si="13"/>
        <v>610.25416111387676</v>
      </c>
      <c r="T193" s="8">
        <f>S193/B193</f>
        <v>0.13888351413606662</v>
      </c>
      <c r="U193">
        <v>756</v>
      </c>
      <c r="V193">
        <f t="shared" si="14"/>
        <v>10984.574900049782</v>
      </c>
      <c r="W193">
        <f t="shared" si="15"/>
        <v>13608</v>
      </c>
      <c r="X193">
        <f t="shared" si="16"/>
        <v>610.25416111387676</v>
      </c>
      <c r="Y193">
        <f t="shared" si="17"/>
        <v>372410.14115680143</v>
      </c>
    </row>
    <row r="194" spans="1:25" x14ac:dyDescent="0.35">
      <c r="A194" s="1">
        <v>41108</v>
      </c>
      <c r="B194">
        <v>4551</v>
      </c>
      <c r="C194" s="24">
        <v>29.6</v>
      </c>
      <c r="D194">
        <v>4792</v>
      </c>
      <c r="E194">
        <v>4362</v>
      </c>
      <c r="F194">
        <v>1</v>
      </c>
      <c r="G194">
        <v>4394</v>
      </c>
      <c r="H194">
        <v>0</v>
      </c>
      <c r="I194">
        <v>0</v>
      </c>
      <c r="J194">
        <f>IF(AND(M194=0,F194=0,H194=0,I194=0,P194=0,K194=0),1,0)</f>
        <v>0</v>
      </c>
      <c r="K194">
        <v>0</v>
      </c>
      <c r="L194">
        <v>4744</v>
      </c>
      <c r="M194">
        <v>0</v>
      </c>
      <c r="N194">
        <v>0.51824096665504826</v>
      </c>
      <c r="O194">
        <v>0</v>
      </c>
      <c r="P194">
        <v>0</v>
      </c>
      <c r="Q194">
        <f t="shared" si="12"/>
        <v>4565.1178128055726</v>
      </c>
      <c r="R194">
        <f>Q194-B194</f>
        <v>14.117812805572612</v>
      </c>
      <c r="S194">
        <f t="shared" si="13"/>
        <v>14.117812805572612</v>
      </c>
      <c r="T194" s="8">
        <f>S194/B194</f>
        <v>3.1021342134855221E-3</v>
      </c>
      <c r="U194">
        <v>700</v>
      </c>
      <c r="V194">
        <f t="shared" si="14"/>
        <v>254.12063050030702</v>
      </c>
      <c r="W194">
        <f t="shared" si="15"/>
        <v>12600</v>
      </c>
      <c r="X194">
        <f t="shared" si="16"/>
        <v>14.117812805572612</v>
      </c>
      <c r="Y194">
        <f t="shared" si="17"/>
        <v>199.31263841319003</v>
      </c>
    </row>
    <row r="195" spans="1:25" x14ac:dyDescent="0.35">
      <c r="A195" s="1">
        <v>41109</v>
      </c>
      <c r="B195">
        <v>4973</v>
      </c>
      <c r="C195" s="26">
        <v>29</v>
      </c>
      <c r="D195">
        <v>4812</v>
      </c>
      <c r="E195">
        <v>4619</v>
      </c>
      <c r="F195">
        <v>0</v>
      </c>
      <c r="G195">
        <v>4551</v>
      </c>
      <c r="H195">
        <v>0</v>
      </c>
      <c r="I195">
        <v>0</v>
      </c>
      <c r="J195">
        <f>IF(AND(M195=0,F195=0,H195=0,I195=0,P195=0,K195=0),1,0)</f>
        <v>0</v>
      </c>
      <c r="K195">
        <v>0</v>
      </c>
      <c r="L195">
        <v>4395.666666666667</v>
      </c>
      <c r="M195">
        <v>0</v>
      </c>
      <c r="N195">
        <v>0.54902985941675375</v>
      </c>
      <c r="O195">
        <v>0</v>
      </c>
      <c r="P195">
        <v>1</v>
      </c>
      <c r="Q195">
        <f t="shared" ref="Q195:Q258" si="18">$AA$2+SUMPRODUCT(D195:I195,$AB$2:$AG$2)</f>
        <v>5203.3359954182051</v>
      </c>
      <c r="R195">
        <f>Q195-B195</f>
        <v>230.33599541820513</v>
      </c>
      <c r="S195">
        <f t="shared" ref="S195:S258" si="19">ABS(R195)</f>
        <v>230.33599541820513</v>
      </c>
      <c r="T195" s="8">
        <f>S195/B195</f>
        <v>4.6317312571527276E-2</v>
      </c>
      <c r="U195">
        <v>467</v>
      </c>
      <c r="V195">
        <f t="shared" ref="V195:V258" si="20">IF(R195&lt;0,R195*-72,R195*18)</f>
        <v>4146.0479175276923</v>
      </c>
      <c r="W195">
        <f t="shared" ref="W195:W258" si="21">U195*18</f>
        <v>8406</v>
      </c>
      <c r="X195">
        <f t="shared" ref="X195:X258" si="22">IF(R195&lt;0,R195*2,R195)</f>
        <v>230.33599541820513</v>
      </c>
      <c r="Y195">
        <f t="shared" ref="Y195:Y258" si="23">X195^2</f>
        <v>53054.670785295413</v>
      </c>
    </row>
    <row r="196" spans="1:25" x14ac:dyDescent="0.35">
      <c r="A196" s="1">
        <v>41110</v>
      </c>
      <c r="B196">
        <v>4931</v>
      </c>
      <c r="C196" s="24">
        <v>29.7</v>
      </c>
      <c r="D196">
        <v>4751.2</v>
      </c>
      <c r="E196">
        <v>4451</v>
      </c>
      <c r="F196">
        <v>0</v>
      </c>
      <c r="G196">
        <v>4973</v>
      </c>
      <c r="H196">
        <v>0</v>
      </c>
      <c r="I196">
        <v>0</v>
      </c>
      <c r="J196">
        <f>IF(AND(M196=0,F196=0,H196=0,I196=0,P196=0,K196=0),1,0)</f>
        <v>0</v>
      </c>
      <c r="K196">
        <v>1</v>
      </c>
      <c r="L196">
        <v>4639.333333333333</v>
      </c>
      <c r="M196">
        <v>0</v>
      </c>
      <c r="N196">
        <v>0.49512025095852213</v>
      </c>
      <c r="O196">
        <v>0</v>
      </c>
      <c r="P196">
        <v>0</v>
      </c>
      <c r="Q196">
        <f t="shared" si="18"/>
        <v>5304.1623219636876</v>
      </c>
      <c r="R196">
        <f>Q196-B196</f>
        <v>373.16232196368765</v>
      </c>
      <c r="S196">
        <f t="shared" si="19"/>
        <v>373.16232196368765</v>
      </c>
      <c r="T196" s="8">
        <f>S196/B196</f>
        <v>7.5676804291966673E-2</v>
      </c>
      <c r="U196">
        <v>1209</v>
      </c>
      <c r="V196">
        <f t="shared" si="20"/>
        <v>6716.9217953463776</v>
      </c>
      <c r="W196">
        <f t="shared" si="21"/>
        <v>21762</v>
      </c>
      <c r="X196">
        <f t="shared" si="22"/>
        <v>373.16232196368765</v>
      </c>
      <c r="Y196">
        <f t="shared" si="23"/>
        <v>139250.11853333088</v>
      </c>
    </row>
    <row r="197" spans="1:25" x14ac:dyDescent="0.35">
      <c r="A197" s="1">
        <v>41111</v>
      </c>
      <c r="B197">
        <v>4628.5</v>
      </c>
      <c r="C197" s="24">
        <v>30.4</v>
      </c>
      <c r="D197">
        <v>4618.2</v>
      </c>
      <c r="E197">
        <v>5277</v>
      </c>
      <c r="F197">
        <v>0</v>
      </c>
      <c r="G197">
        <v>4931</v>
      </c>
      <c r="H197">
        <v>1</v>
      </c>
      <c r="I197">
        <v>0</v>
      </c>
      <c r="J197">
        <f>IF(AND(M197=0,F197=0,H197=0,I197=0,P197=0,K197=0),1,0)</f>
        <v>0</v>
      </c>
      <c r="K197">
        <v>0</v>
      </c>
      <c r="L197">
        <v>4818.333333333333</v>
      </c>
      <c r="M197">
        <v>0</v>
      </c>
      <c r="N197">
        <v>0.46485418845126059</v>
      </c>
      <c r="O197">
        <v>1</v>
      </c>
      <c r="P197">
        <v>0</v>
      </c>
      <c r="Q197">
        <f t="shared" si="18"/>
        <v>5794.8021427280655</v>
      </c>
      <c r="R197">
        <f>Q197-B197</f>
        <v>1166.3021427280655</v>
      </c>
      <c r="S197">
        <f t="shared" si="19"/>
        <v>1166.3021427280655</v>
      </c>
      <c r="T197" s="8">
        <f>S197/B197</f>
        <v>0.25198274661943731</v>
      </c>
      <c r="U197">
        <v>2035</v>
      </c>
      <c r="V197">
        <f t="shared" si="20"/>
        <v>20993.438569105179</v>
      </c>
      <c r="W197">
        <f t="shared" si="21"/>
        <v>36630</v>
      </c>
      <c r="X197">
        <f t="shared" si="22"/>
        <v>1166.3021427280655</v>
      </c>
      <c r="Y197">
        <f t="shared" si="23"/>
        <v>1360260.688132077</v>
      </c>
    </row>
    <row r="198" spans="1:25" x14ac:dyDescent="0.35">
      <c r="A198" s="1">
        <v>41112</v>
      </c>
      <c r="B198">
        <v>2695</v>
      </c>
      <c r="C198" s="24">
        <v>29.9</v>
      </c>
      <c r="D198">
        <v>4695.5</v>
      </c>
      <c r="E198">
        <v>5596</v>
      </c>
      <c r="F198">
        <v>0</v>
      </c>
      <c r="G198">
        <v>4628.5</v>
      </c>
      <c r="H198">
        <v>0</v>
      </c>
      <c r="I198">
        <v>0</v>
      </c>
      <c r="J198">
        <f>IF(AND(M198=0,F198=0,H198=0,I198=0,P198=0,K198=0),1,0)</f>
        <v>1</v>
      </c>
      <c r="K198">
        <v>0</v>
      </c>
      <c r="L198">
        <v>4844.166666666667</v>
      </c>
      <c r="M198">
        <v>0</v>
      </c>
      <c r="N198">
        <v>0.27535726734053678</v>
      </c>
      <c r="O198">
        <v>1</v>
      </c>
      <c r="P198">
        <v>0</v>
      </c>
      <c r="Q198">
        <f t="shared" si="18"/>
        <v>5457.7983374231044</v>
      </c>
      <c r="R198">
        <f>Q198-B198</f>
        <v>2762.7983374231044</v>
      </c>
      <c r="S198">
        <f t="shared" si="19"/>
        <v>2762.7983374231044</v>
      </c>
      <c r="T198" s="8">
        <f>S198/B198</f>
        <v>1.0251570825317642</v>
      </c>
      <c r="U198">
        <v>1331</v>
      </c>
      <c r="V198">
        <f t="shared" si="20"/>
        <v>49730.370073615879</v>
      </c>
      <c r="W198">
        <f t="shared" si="21"/>
        <v>23958</v>
      </c>
      <c r="X198">
        <f t="shared" si="22"/>
        <v>2762.7983374231044</v>
      </c>
      <c r="Y198">
        <f t="shared" si="23"/>
        <v>7633054.6532678697</v>
      </c>
    </row>
    <row r="199" spans="1:25" x14ac:dyDescent="0.35">
      <c r="A199" s="1">
        <v>41113</v>
      </c>
      <c r="B199">
        <v>4628.5</v>
      </c>
      <c r="C199" s="24">
        <v>29.1</v>
      </c>
      <c r="D199">
        <v>4355.7</v>
      </c>
      <c r="E199">
        <v>4242</v>
      </c>
      <c r="F199">
        <v>0</v>
      </c>
      <c r="G199">
        <v>2695</v>
      </c>
      <c r="H199">
        <v>0</v>
      </c>
      <c r="I199">
        <v>1</v>
      </c>
      <c r="J199">
        <f>IF(AND(M199=0,F199=0,H199=0,I199=0,P199=0,K199=0),1,0)</f>
        <v>0</v>
      </c>
      <c r="K199">
        <v>0</v>
      </c>
      <c r="L199">
        <v>4084.8333333333335</v>
      </c>
      <c r="M199">
        <v>0</v>
      </c>
      <c r="N199">
        <v>0.72464273265946322</v>
      </c>
      <c r="O199">
        <v>0</v>
      </c>
      <c r="P199">
        <v>0</v>
      </c>
      <c r="Q199">
        <f t="shared" si="18"/>
        <v>3347.7767213271904</v>
      </c>
      <c r="R199">
        <f>Q199-B199</f>
        <v>-1280.7232786728096</v>
      </c>
      <c r="S199">
        <f t="shared" si="19"/>
        <v>1280.7232786728096</v>
      </c>
      <c r="T199" s="8">
        <f>S199/B199</f>
        <v>0.27670374390684016</v>
      </c>
      <c r="U199">
        <v>985</v>
      </c>
      <c r="V199">
        <f t="shared" si="20"/>
        <v>92212.076064442284</v>
      </c>
      <c r="W199">
        <f t="shared" si="21"/>
        <v>17730</v>
      </c>
      <c r="X199">
        <f t="shared" si="22"/>
        <v>-2561.4465573456191</v>
      </c>
      <c r="Y199">
        <f t="shared" si="23"/>
        <v>6561008.466137724</v>
      </c>
    </row>
    <row r="200" spans="1:25" x14ac:dyDescent="0.35">
      <c r="A200" s="1">
        <v>41114</v>
      </c>
      <c r="B200">
        <v>2758</v>
      </c>
      <c r="C200" s="24">
        <v>29.3</v>
      </c>
      <c r="D200">
        <v>4371.2</v>
      </c>
      <c r="E200">
        <v>4394</v>
      </c>
      <c r="F200">
        <v>0</v>
      </c>
      <c r="G200">
        <v>4628.5</v>
      </c>
      <c r="H200">
        <v>0</v>
      </c>
      <c r="I200">
        <v>0</v>
      </c>
      <c r="J200">
        <f>IF(AND(M200=0,F200=0,H200=0,I200=0,P200=0,K200=0),1,0)</f>
        <v>0</v>
      </c>
      <c r="K200">
        <v>0</v>
      </c>
      <c r="L200">
        <v>3984</v>
      </c>
      <c r="M200">
        <v>1</v>
      </c>
      <c r="N200">
        <v>0.28267689090275355</v>
      </c>
      <c r="O200">
        <v>0</v>
      </c>
      <c r="P200">
        <v>0</v>
      </c>
      <c r="Q200">
        <f t="shared" si="18"/>
        <v>5041.8506936308604</v>
      </c>
      <c r="R200">
        <f>Q200-B200</f>
        <v>2283.8506936308604</v>
      </c>
      <c r="S200">
        <f t="shared" si="19"/>
        <v>2283.8506936308604</v>
      </c>
      <c r="T200" s="8">
        <f>S200/B200</f>
        <v>0.82808219493504731</v>
      </c>
      <c r="U200">
        <v>745</v>
      </c>
      <c r="V200">
        <f t="shared" si="20"/>
        <v>41109.312485355491</v>
      </c>
      <c r="W200">
        <f t="shared" si="21"/>
        <v>13410</v>
      </c>
      <c r="X200">
        <f t="shared" si="22"/>
        <v>2283.8506936308604</v>
      </c>
      <c r="Y200">
        <f t="shared" si="23"/>
        <v>5215973.9907981623</v>
      </c>
    </row>
    <row r="201" spans="1:25" x14ac:dyDescent="0.35">
      <c r="A201" s="1">
        <v>41115</v>
      </c>
      <c r="B201">
        <v>3261</v>
      </c>
      <c r="C201" s="24">
        <v>29.2</v>
      </c>
      <c r="D201">
        <v>3928.2</v>
      </c>
      <c r="E201">
        <v>4551</v>
      </c>
      <c r="F201">
        <v>1</v>
      </c>
      <c r="G201">
        <v>2758</v>
      </c>
      <c r="H201">
        <v>0</v>
      </c>
      <c r="I201">
        <v>0</v>
      </c>
      <c r="J201">
        <f>IF(AND(M201=0,F201=0,H201=0,I201=0,P201=0,K201=0),1,0)</f>
        <v>0</v>
      </c>
      <c r="K201">
        <v>0</v>
      </c>
      <c r="L201">
        <v>3360.5</v>
      </c>
      <c r="M201">
        <v>0</v>
      </c>
      <c r="N201">
        <v>0.55844080399674678</v>
      </c>
      <c r="O201">
        <v>0</v>
      </c>
      <c r="P201">
        <v>0</v>
      </c>
      <c r="Q201">
        <f t="shared" si="18"/>
        <v>3722.7504923167803</v>
      </c>
      <c r="R201">
        <f>Q201-B201</f>
        <v>461.75049231678031</v>
      </c>
      <c r="S201">
        <f t="shared" si="19"/>
        <v>461.75049231678031</v>
      </c>
      <c r="T201" s="8">
        <f>S201/B201</f>
        <v>0.14159782039766339</v>
      </c>
      <c r="U201">
        <v>478</v>
      </c>
      <c r="V201">
        <f t="shared" si="20"/>
        <v>8311.5088617020447</v>
      </c>
      <c r="W201">
        <f t="shared" si="21"/>
        <v>8604</v>
      </c>
      <c r="X201">
        <f t="shared" si="22"/>
        <v>461.75049231678031</v>
      </c>
      <c r="Y201">
        <f t="shared" si="23"/>
        <v>213213.51715478901</v>
      </c>
    </row>
    <row r="202" spans="1:25" x14ac:dyDescent="0.35">
      <c r="A202" s="1">
        <v>41116</v>
      </c>
      <c r="B202">
        <v>3045</v>
      </c>
      <c r="C202" s="24">
        <v>28.9</v>
      </c>
      <c r="D202">
        <v>3594.2</v>
      </c>
      <c r="E202">
        <v>4973</v>
      </c>
      <c r="F202">
        <v>0</v>
      </c>
      <c r="G202">
        <v>3261</v>
      </c>
      <c r="H202">
        <v>0</v>
      </c>
      <c r="I202">
        <v>0</v>
      </c>
      <c r="J202">
        <f>IF(AND(M202=0,F202=0,H202=0,I202=0,P202=0,K202=0),1,0)</f>
        <v>0</v>
      </c>
      <c r="K202">
        <v>0</v>
      </c>
      <c r="L202">
        <v>3549.1666666666665</v>
      </c>
      <c r="M202">
        <v>0</v>
      </c>
      <c r="N202">
        <v>0.47490414778668527</v>
      </c>
      <c r="O202">
        <v>0</v>
      </c>
      <c r="P202">
        <v>1</v>
      </c>
      <c r="Q202">
        <f t="shared" si="18"/>
        <v>4433.017043564847</v>
      </c>
      <c r="R202">
        <f>Q202-B202</f>
        <v>1388.017043564847</v>
      </c>
      <c r="S202">
        <f t="shared" si="19"/>
        <v>1388.017043564847</v>
      </c>
      <c r="T202" s="8">
        <f>S202/B202</f>
        <v>0.45583482547285614</v>
      </c>
      <c r="U202">
        <v>988</v>
      </c>
      <c r="V202">
        <f t="shared" si="20"/>
        <v>24984.306784167245</v>
      </c>
      <c r="W202">
        <f t="shared" si="21"/>
        <v>17784</v>
      </c>
      <c r="X202">
        <f t="shared" si="22"/>
        <v>1388.017043564847</v>
      </c>
      <c r="Y202">
        <f t="shared" si="23"/>
        <v>1926591.3132264982</v>
      </c>
    </row>
    <row r="203" spans="1:25" x14ac:dyDescent="0.35">
      <c r="A203" s="1">
        <v>41117</v>
      </c>
      <c r="B203">
        <v>3783</v>
      </c>
      <c r="C203" s="24">
        <v>28.8</v>
      </c>
      <c r="D203">
        <v>3277.5</v>
      </c>
      <c r="E203">
        <v>4931</v>
      </c>
      <c r="F203">
        <v>0</v>
      </c>
      <c r="G203">
        <v>3045</v>
      </c>
      <c r="H203">
        <v>0</v>
      </c>
      <c r="I203">
        <v>0</v>
      </c>
      <c r="J203">
        <f>IF(AND(M203=0,F203=0,H203=0,I203=0,P203=0,K203=0),1,0)</f>
        <v>0</v>
      </c>
      <c r="K203">
        <v>1</v>
      </c>
      <c r="L203">
        <v>3021.3333333333335</v>
      </c>
      <c r="M203">
        <v>0</v>
      </c>
      <c r="N203">
        <v>0.58574416172882537</v>
      </c>
      <c r="O203">
        <v>0</v>
      </c>
      <c r="P203">
        <v>0</v>
      </c>
      <c r="Q203">
        <f t="shared" si="18"/>
        <v>4243.4291978390029</v>
      </c>
      <c r="R203">
        <f>Q203-B203</f>
        <v>460.42919783900288</v>
      </c>
      <c r="S203">
        <f t="shared" si="19"/>
        <v>460.42919783900288</v>
      </c>
      <c r="T203" s="8">
        <f>S203/B203</f>
        <v>0.12171007080068805</v>
      </c>
      <c r="U203">
        <v>656</v>
      </c>
      <c r="V203">
        <f t="shared" si="20"/>
        <v>8287.7255611020519</v>
      </c>
      <c r="W203">
        <f t="shared" si="21"/>
        <v>11808</v>
      </c>
      <c r="X203">
        <f t="shared" si="22"/>
        <v>460.42919783900288</v>
      </c>
      <c r="Y203">
        <f t="shared" si="23"/>
        <v>211995.04622266765</v>
      </c>
    </row>
    <row r="204" spans="1:25" x14ac:dyDescent="0.35">
      <c r="A204" s="1">
        <v>41118</v>
      </c>
      <c r="B204">
        <v>3997</v>
      </c>
      <c r="C204" s="24">
        <v>28.8</v>
      </c>
      <c r="D204">
        <v>3495.1</v>
      </c>
      <c r="E204">
        <v>4628.5</v>
      </c>
      <c r="F204">
        <v>0</v>
      </c>
      <c r="G204">
        <v>3783</v>
      </c>
      <c r="H204">
        <v>1</v>
      </c>
      <c r="I204">
        <v>0</v>
      </c>
      <c r="J204">
        <f>IF(AND(M204=0,F204=0,H204=0,I204=0,P204=0,K204=0),1,0)</f>
        <v>0</v>
      </c>
      <c r="K204">
        <v>0</v>
      </c>
      <c r="L204">
        <v>3363</v>
      </c>
      <c r="M204">
        <v>0</v>
      </c>
      <c r="N204">
        <v>0.52486348321133958</v>
      </c>
      <c r="O204">
        <v>1</v>
      </c>
      <c r="P204">
        <v>0</v>
      </c>
      <c r="Q204">
        <f t="shared" si="18"/>
        <v>4841.8245863758057</v>
      </c>
      <c r="R204">
        <f>Q204-B204</f>
        <v>844.82458637580567</v>
      </c>
      <c r="S204">
        <f t="shared" si="19"/>
        <v>844.82458637580567</v>
      </c>
      <c r="T204" s="8">
        <f>S204/B204</f>
        <v>0.21136467009652382</v>
      </c>
      <c r="U204">
        <v>1210</v>
      </c>
      <c r="V204">
        <f t="shared" si="20"/>
        <v>15206.842554764502</v>
      </c>
      <c r="W204">
        <f t="shared" si="21"/>
        <v>21780</v>
      </c>
      <c r="X204">
        <f t="shared" si="22"/>
        <v>844.82458637580567</v>
      </c>
      <c r="Y204">
        <f t="shared" si="23"/>
        <v>713728.58174505108</v>
      </c>
    </row>
    <row r="205" spans="1:25" x14ac:dyDescent="0.35">
      <c r="A205" s="1">
        <v>41119</v>
      </c>
      <c r="B205">
        <v>4547</v>
      </c>
      <c r="C205" s="24">
        <v>28.4</v>
      </c>
      <c r="D205">
        <v>3368.8</v>
      </c>
      <c r="E205">
        <v>2695</v>
      </c>
      <c r="F205">
        <v>0</v>
      </c>
      <c r="G205">
        <v>3997</v>
      </c>
      <c r="H205">
        <v>0</v>
      </c>
      <c r="I205">
        <v>0</v>
      </c>
      <c r="J205">
        <f>IF(AND(M205=0,F205=0,H205=0,I205=0,P205=0,K205=0),1,0)</f>
        <v>1</v>
      </c>
      <c r="K205">
        <v>0</v>
      </c>
      <c r="L205">
        <v>3608.3333333333335</v>
      </c>
      <c r="M205">
        <v>0</v>
      </c>
      <c r="N205">
        <v>0.5639014755431625</v>
      </c>
      <c r="O205">
        <v>1</v>
      </c>
      <c r="P205">
        <v>0</v>
      </c>
      <c r="Q205">
        <f t="shared" si="18"/>
        <v>4046.4284754385008</v>
      </c>
      <c r="R205">
        <f>Q205-B205</f>
        <v>-500.57152456149925</v>
      </c>
      <c r="S205">
        <f t="shared" si="19"/>
        <v>500.57152456149925</v>
      </c>
      <c r="T205" s="8">
        <f>S205/B205</f>
        <v>0.11008830537970074</v>
      </c>
      <c r="U205">
        <v>663</v>
      </c>
      <c r="V205">
        <f t="shared" si="20"/>
        <v>36041.149768427946</v>
      </c>
      <c r="W205">
        <f t="shared" si="21"/>
        <v>11934</v>
      </c>
      <c r="X205">
        <f t="shared" si="22"/>
        <v>-1001.1430491229985</v>
      </c>
      <c r="Y205">
        <f t="shared" si="23"/>
        <v>1002287.4048072946</v>
      </c>
    </row>
    <row r="206" spans="1:25" x14ac:dyDescent="0.35">
      <c r="A206" s="1">
        <v>41120</v>
      </c>
      <c r="B206">
        <v>3646</v>
      </c>
      <c r="C206" s="24">
        <v>27.9</v>
      </c>
      <c r="D206">
        <v>3726.6</v>
      </c>
      <c r="E206">
        <v>4628.5</v>
      </c>
      <c r="F206">
        <v>0</v>
      </c>
      <c r="G206">
        <v>4547</v>
      </c>
      <c r="H206">
        <v>0</v>
      </c>
      <c r="I206">
        <v>1</v>
      </c>
      <c r="J206">
        <f>IF(AND(M206=0,F206=0,H206=0,I206=0,P206=0,K206=0),1,0)</f>
        <v>0</v>
      </c>
      <c r="K206">
        <v>0</v>
      </c>
      <c r="L206">
        <v>4109</v>
      </c>
      <c r="M206">
        <v>0</v>
      </c>
      <c r="N206">
        <v>0.39531776461020102</v>
      </c>
      <c r="O206">
        <v>0</v>
      </c>
      <c r="P206">
        <v>0</v>
      </c>
      <c r="Q206">
        <f t="shared" si="18"/>
        <v>3980.1388585876016</v>
      </c>
      <c r="R206">
        <f>Q206-B206</f>
        <v>334.13885858760159</v>
      </c>
      <c r="S206">
        <f t="shared" si="19"/>
        <v>334.13885858760159</v>
      </c>
      <c r="T206" s="8">
        <f>S206/B206</f>
        <v>9.1645325997696536E-2</v>
      </c>
      <c r="U206">
        <v>944</v>
      </c>
      <c r="V206">
        <f t="shared" si="20"/>
        <v>6014.4994545768286</v>
      </c>
      <c r="W206">
        <f t="shared" si="21"/>
        <v>16992</v>
      </c>
      <c r="X206">
        <f t="shared" si="22"/>
        <v>334.13885858760159</v>
      </c>
      <c r="Y206">
        <f t="shared" si="23"/>
        <v>111648.77681822522</v>
      </c>
    </row>
    <row r="207" spans="1:25" x14ac:dyDescent="0.35">
      <c r="A207" s="1">
        <v>41121</v>
      </c>
      <c r="B207">
        <v>4104</v>
      </c>
      <c r="C207" s="24">
        <v>28.3</v>
      </c>
      <c r="D207">
        <v>3803.6</v>
      </c>
      <c r="E207">
        <v>2758</v>
      </c>
      <c r="F207">
        <v>0</v>
      </c>
      <c r="G207">
        <v>3646</v>
      </c>
      <c r="H207">
        <v>0</v>
      </c>
      <c r="I207">
        <v>0</v>
      </c>
      <c r="J207">
        <f>IF(AND(M207=0,F207=0,H207=0,I207=0,P207=0,K207=0),1,0)</f>
        <v>0</v>
      </c>
      <c r="K207">
        <v>0</v>
      </c>
      <c r="L207">
        <v>4063.3333333333335</v>
      </c>
      <c r="M207">
        <v>1</v>
      </c>
      <c r="N207">
        <v>0.55321250145230627</v>
      </c>
      <c r="O207">
        <v>0</v>
      </c>
      <c r="P207">
        <v>0</v>
      </c>
      <c r="Q207">
        <f t="shared" si="18"/>
        <v>4057.1077634632679</v>
      </c>
      <c r="R207">
        <f>Q207-B207</f>
        <v>-46.892236536732071</v>
      </c>
      <c r="S207">
        <f t="shared" si="19"/>
        <v>46.892236536732071</v>
      </c>
      <c r="T207" s="8">
        <f>S207/B207</f>
        <v>1.1425983561581889E-2</v>
      </c>
      <c r="U207">
        <v>1034</v>
      </c>
      <c r="V207">
        <f t="shared" si="20"/>
        <v>3376.2410306447091</v>
      </c>
      <c r="W207">
        <f t="shared" si="21"/>
        <v>18612</v>
      </c>
      <c r="X207">
        <f t="shared" si="22"/>
        <v>-93.784473073464142</v>
      </c>
      <c r="Y207">
        <f t="shared" si="23"/>
        <v>8795.5273896673207</v>
      </c>
    </row>
    <row r="208" spans="1:25" x14ac:dyDescent="0.35">
      <c r="A208" s="1">
        <v>41122</v>
      </c>
      <c r="B208">
        <v>3818</v>
      </c>
      <c r="C208" s="24">
        <v>28.5</v>
      </c>
      <c r="D208">
        <v>4015.4</v>
      </c>
      <c r="E208">
        <v>3261</v>
      </c>
      <c r="F208">
        <v>1</v>
      </c>
      <c r="G208">
        <v>4104</v>
      </c>
      <c r="H208">
        <v>0</v>
      </c>
      <c r="I208">
        <v>0</v>
      </c>
      <c r="J208">
        <f>IF(AND(M208=0,F208=0,H208=0,I208=0,P208=0,K208=0),1,0)</f>
        <v>0</v>
      </c>
      <c r="K208">
        <v>0</v>
      </c>
      <c r="L208">
        <v>4099</v>
      </c>
      <c r="M208">
        <v>0</v>
      </c>
      <c r="N208">
        <v>0.4667712327175555</v>
      </c>
      <c r="O208">
        <v>0</v>
      </c>
      <c r="P208">
        <v>0</v>
      </c>
      <c r="Q208">
        <f t="shared" si="18"/>
        <v>3928.2914009133369</v>
      </c>
      <c r="R208">
        <f>Q208-B208</f>
        <v>110.29140091333693</v>
      </c>
      <c r="S208">
        <f t="shared" si="19"/>
        <v>110.29140091333693</v>
      </c>
      <c r="T208" s="8">
        <f>S208/B208</f>
        <v>2.8887218678191967E-2</v>
      </c>
      <c r="U208">
        <v>1417</v>
      </c>
      <c r="V208">
        <f t="shared" si="20"/>
        <v>1985.2452164400647</v>
      </c>
      <c r="W208">
        <f t="shared" si="21"/>
        <v>25506</v>
      </c>
      <c r="X208">
        <f t="shared" si="22"/>
        <v>110.29140091333693</v>
      </c>
      <c r="Y208">
        <f t="shared" si="23"/>
        <v>12164.193115426418</v>
      </c>
    </row>
    <row r="209" spans="1:25" x14ac:dyDescent="0.35">
      <c r="A209" s="1">
        <v>41123</v>
      </c>
      <c r="B209">
        <v>3859</v>
      </c>
      <c r="C209" s="24">
        <v>28.4</v>
      </c>
      <c r="D209">
        <v>4022.4</v>
      </c>
      <c r="E209">
        <v>3045</v>
      </c>
      <c r="F209">
        <v>0</v>
      </c>
      <c r="G209">
        <v>3818</v>
      </c>
      <c r="H209">
        <v>0</v>
      </c>
      <c r="I209">
        <v>0</v>
      </c>
      <c r="J209">
        <f>IF(AND(M209=0,F209=0,H209=0,I209=0,P209=0,K209=0),1,0)</f>
        <v>0</v>
      </c>
      <c r="K209">
        <v>0</v>
      </c>
      <c r="L209">
        <v>3856</v>
      </c>
      <c r="M209">
        <v>0</v>
      </c>
      <c r="N209">
        <v>0.50476356454049032</v>
      </c>
      <c r="O209">
        <v>0</v>
      </c>
      <c r="P209">
        <v>1</v>
      </c>
      <c r="Q209">
        <f t="shared" si="18"/>
        <v>4265.3754476835275</v>
      </c>
      <c r="R209">
        <f>Q209-B209</f>
        <v>406.37544768352745</v>
      </c>
      <c r="S209">
        <f t="shared" si="19"/>
        <v>406.37544768352745</v>
      </c>
      <c r="T209" s="8">
        <f>S209/B209</f>
        <v>0.10530589470938778</v>
      </c>
      <c r="U209">
        <v>1345</v>
      </c>
      <c r="V209">
        <f t="shared" si="20"/>
        <v>7314.7580583034942</v>
      </c>
      <c r="W209">
        <f t="shared" si="21"/>
        <v>24210</v>
      </c>
      <c r="X209">
        <f t="shared" si="22"/>
        <v>406.37544768352745</v>
      </c>
      <c r="Y209">
        <f t="shared" si="23"/>
        <v>165141.00447998737</v>
      </c>
    </row>
    <row r="210" spans="1:25" x14ac:dyDescent="0.35">
      <c r="A210" s="1">
        <v>41124</v>
      </c>
      <c r="B210">
        <v>4182</v>
      </c>
      <c r="C210" s="24">
        <v>27.9</v>
      </c>
      <c r="D210">
        <v>3994.8</v>
      </c>
      <c r="E210">
        <v>3783</v>
      </c>
      <c r="F210">
        <v>0</v>
      </c>
      <c r="G210">
        <v>3859</v>
      </c>
      <c r="H210">
        <v>0</v>
      </c>
      <c r="I210">
        <v>0</v>
      </c>
      <c r="J210">
        <f>IF(AND(M210=0,F210=0,H210=0,I210=0,P210=0,K210=0),1,0)</f>
        <v>0</v>
      </c>
      <c r="K210">
        <v>1</v>
      </c>
      <c r="L210">
        <v>3927</v>
      </c>
      <c r="M210">
        <v>0</v>
      </c>
      <c r="N210">
        <v>0.53752759381898452</v>
      </c>
      <c r="O210">
        <v>0</v>
      </c>
      <c r="P210">
        <v>0</v>
      </c>
      <c r="Q210">
        <f t="shared" si="18"/>
        <v>4468.8526074353749</v>
      </c>
      <c r="R210">
        <f>Q210-B210</f>
        <v>286.85260743537492</v>
      </c>
      <c r="S210">
        <f t="shared" si="19"/>
        <v>286.85260743537492</v>
      </c>
      <c r="T210" s="8">
        <f>S210/B210</f>
        <v>6.8592206464699879E-2</v>
      </c>
      <c r="U210">
        <v>1129</v>
      </c>
      <c r="V210">
        <f t="shared" si="20"/>
        <v>5163.3469338367486</v>
      </c>
      <c r="W210">
        <f t="shared" si="21"/>
        <v>20322</v>
      </c>
      <c r="X210">
        <f t="shared" si="22"/>
        <v>286.85260743537492</v>
      </c>
      <c r="Y210">
        <f t="shared" si="23"/>
        <v>82284.418392473308</v>
      </c>
    </row>
    <row r="211" spans="1:25" x14ac:dyDescent="0.35">
      <c r="A211" s="1">
        <v>41125</v>
      </c>
      <c r="B211">
        <v>5052</v>
      </c>
      <c r="C211" s="24">
        <v>27.7</v>
      </c>
      <c r="D211">
        <v>3921.8</v>
      </c>
      <c r="E211">
        <v>3997</v>
      </c>
      <c r="F211">
        <v>0</v>
      </c>
      <c r="G211">
        <v>4182</v>
      </c>
      <c r="H211">
        <v>1</v>
      </c>
      <c r="I211">
        <v>0</v>
      </c>
      <c r="J211">
        <f>IF(AND(M211=0,F211=0,H211=0,I211=0,P211=0,K211=0),1,0)</f>
        <v>0</v>
      </c>
      <c r="K211">
        <v>0</v>
      </c>
      <c r="L211">
        <v>3953</v>
      </c>
      <c r="M211">
        <v>0</v>
      </c>
      <c r="N211">
        <v>0.60108051585918443</v>
      </c>
      <c r="O211">
        <v>1</v>
      </c>
      <c r="P211">
        <v>0</v>
      </c>
      <c r="Q211">
        <f t="shared" si="18"/>
        <v>4956.5272073858814</v>
      </c>
      <c r="R211">
        <f>Q211-B211</f>
        <v>-95.472792614118589</v>
      </c>
      <c r="S211">
        <f t="shared" si="19"/>
        <v>95.472792614118589</v>
      </c>
      <c r="T211" s="8">
        <f>S211/B211</f>
        <v>1.8898019123934795E-2</v>
      </c>
      <c r="U211">
        <v>346</v>
      </c>
      <c r="V211">
        <f t="shared" si="20"/>
        <v>6874.0410682165384</v>
      </c>
      <c r="W211">
        <f t="shared" si="21"/>
        <v>6228</v>
      </c>
      <c r="X211">
        <f t="shared" si="22"/>
        <v>-190.94558522823718</v>
      </c>
      <c r="Y211">
        <f t="shared" si="23"/>
        <v>36460.216518153989</v>
      </c>
    </row>
    <row r="212" spans="1:25" x14ac:dyDescent="0.35">
      <c r="A212" s="1">
        <v>41126</v>
      </c>
      <c r="B212">
        <v>4950</v>
      </c>
      <c r="C212" s="24">
        <v>29.3</v>
      </c>
      <c r="D212">
        <v>4203</v>
      </c>
      <c r="E212">
        <v>4547</v>
      </c>
      <c r="F212">
        <v>0</v>
      </c>
      <c r="G212">
        <v>5052</v>
      </c>
      <c r="H212">
        <v>0</v>
      </c>
      <c r="I212">
        <v>0</v>
      </c>
      <c r="J212">
        <f>IF(AND(M212=0,F212=0,H212=0,I212=0,P212=0,K212=0),1,0)</f>
        <v>1</v>
      </c>
      <c r="K212">
        <v>0</v>
      </c>
      <c r="L212">
        <v>4364.333333333333</v>
      </c>
      <c r="M212">
        <v>0</v>
      </c>
      <c r="N212">
        <v>0.48814918089926806</v>
      </c>
      <c r="O212">
        <v>1</v>
      </c>
      <c r="P212">
        <v>0</v>
      </c>
      <c r="Q212">
        <f t="shared" si="18"/>
        <v>5196.3215905850539</v>
      </c>
      <c r="R212">
        <f>Q212-B212</f>
        <v>246.32159058505385</v>
      </c>
      <c r="S212">
        <f t="shared" si="19"/>
        <v>246.32159058505385</v>
      </c>
      <c r="T212" s="8">
        <f>S212/B212</f>
        <v>4.9761937491930072E-2</v>
      </c>
      <c r="U212">
        <v>782</v>
      </c>
      <c r="V212">
        <f t="shared" si="20"/>
        <v>4433.7886305309694</v>
      </c>
      <c r="W212">
        <f t="shared" si="21"/>
        <v>14076</v>
      </c>
      <c r="X212">
        <f t="shared" si="22"/>
        <v>246.32159058505385</v>
      </c>
      <c r="Y212">
        <f t="shared" si="23"/>
        <v>60674.325988350894</v>
      </c>
    </row>
    <row r="213" spans="1:25" x14ac:dyDescent="0.35">
      <c r="A213" s="1">
        <v>41127</v>
      </c>
      <c r="B213">
        <v>3960</v>
      </c>
      <c r="C213" s="24">
        <v>29.6</v>
      </c>
      <c r="D213">
        <v>4372.2</v>
      </c>
      <c r="E213">
        <v>3646</v>
      </c>
      <c r="F213">
        <v>0</v>
      </c>
      <c r="G213">
        <v>4950</v>
      </c>
      <c r="H213">
        <v>0</v>
      </c>
      <c r="I213">
        <v>1</v>
      </c>
      <c r="J213">
        <f>IF(AND(M213=0,F213=0,H213=0,I213=0,P213=0,K213=0),1,0)</f>
        <v>0</v>
      </c>
      <c r="K213">
        <v>0</v>
      </c>
      <c r="L213">
        <v>4728</v>
      </c>
      <c r="M213">
        <v>0</v>
      </c>
      <c r="N213">
        <v>0.38497734402230743</v>
      </c>
      <c r="O213">
        <v>0</v>
      </c>
      <c r="P213">
        <v>0</v>
      </c>
      <c r="Q213">
        <f t="shared" si="18"/>
        <v>4068.7123859941771</v>
      </c>
      <c r="R213">
        <f>Q213-B213</f>
        <v>108.71238599417711</v>
      </c>
      <c r="S213">
        <f t="shared" si="19"/>
        <v>108.71238599417711</v>
      </c>
      <c r="T213" s="8">
        <f>S213/B213</f>
        <v>2.74526227258023E-2</v>
      </c>
      <c r="U213">
        <v>974</v>
      </c>
      <c r="V213">
        <f t="shared" si="20"/>
        <v>1956.822947895188</v>
      </c>
      <c r="W213">
        <f t="shared" si="21"/>
        <v>17532</v>
      </c>
      <c r="X213">
        <f t="shared" si="22"/>
        <v>108.71238599417711</v>
      </c>
      <c r="Y213">
        <f t="shared" si="23"/>
        <v>11818.382868546956</v>
      </c>
    </row>
    <row r="214" spans="1:25" x14ac:dyDescent="0.35">
      <c r="A214" s="1">
        <v>41128</v>
      </c>
      <c r="B214">
        <v>3968</v>
      </c>
      <c r="C214" s="24">
        <v>29.3</v>
      </c>
      <c r="D214">
        <v>4400.6000000000004</v>
      </c>
      <c r="E214">
        <v>4104</v>
      </c>
      <c r="F214">
        <v>0</v>
      </c>
      <c r="G214">
        <v>3960</v>
      </c>
      <c r="H214">
        <v>0</v>
      </c>
      <c r="I214">
        <v>0</v>
      </c>
      <c r="J214">
        <f>IF(AND(M214=0,F214=0,H214=0,I214=0,P214=0,K214=0),1,0)</f>
        <v>0</v>
      </c>
      <c r="K214">
        <v>0</v>
      </c>
      <c r="L214">
        <v>4654</v>
      </c>
      <c r="M214">
        <v>1</v>
      </c>
      <c r="N214">
        <v>0.5009294760079005</v>
      </c>
      <c r="O214">
        <v>0</v>
      </c>
      <c r="P214">
        <v>0</v>
      </c>
      <c r="Q214">
        <f t="shared" si="18"/>
        <v>4714.5418934741483</v>
      </c>
      <c r="R214">
        <f>Q214-B214</f>
        <v>746.54189347414831</v>
      </c>
      <c r="S214">
        <f t="shared" si="19"/>
        <v>746.54189347414831</v>
      </c>
      <c r="T214" s="8">
        <f>S214/B214</f>
        <v>0.18814059815376721</v>
      </c>
      <c r="U214">
        <v>1453</v>
      </c>
      <c r="V214">
        <f t="shared" si="20"/>
        <v>13437.75408253467</v>
      </c>
      <c r="W214">
        <f t="shared" si="21"/>
        <v>26154</v>
      </c>
      <c r="X214">
        <f t="shared" si="22"/>
        <v>746.54189347414831</v>
      </c>
      <c r="Y214">
        <f t="shared" si="23"/>
        <v>557324.79871196661</v>
      </c>
    </row>
    <row r="215" spans="1:25" x14ac:dyDescent="0.35">
      <c r="A215" s="1">
        <v>41129</v>
      </c>
      <c r="B215">
        <v>4133</v>
      </c>
      <c r="C215" s="24">
        <v>29.1</v>
      </c>
      <c r="D215">
        <v>4422.3999999999996</v>
      </c>
      <c r="E215">
        <v>3818</v>
      </c>
      <c r="F215">
        <v>1</v>
      </c>
      <c r="G215">
        <v>3968</v>
      </c>
      <c r="H215">
        <v>0</v>
      </c>
      <c r="I215">
        <v>0</v>
      </c>
      <c r="J215">
        <f>IF(AND(M215=0,F215=0,H215=0,I215=0,P215=0,K215=0),1,0)</f>
        <v>0</v>
      </c>
      <c r="K215">
        <v>0</v>
      </c>
      <c r="L215">
        <v>4292.666666666667</v>
      </c>
      <c r="M215">
        <v>0</v>
      </c>
      <c r="N215">
        <v>0.51917044266294876</v>
      </c>
      <c r="O215">
        <v>0</v>
      </c>
      <c r="P215">
        <v>0</v>
      </c>
      <c r="Q215">
        <f t="shared" si="18"/>
        <v>4145.0912813536343</v>
      </c>
      <c r="R215">
        <f>Q215-B215</f>
        <v>12.091281353634258</v>
      </c>
      <c r="S215">
        <f t="shared" si="19"/>
        <v>12.091281353634258</v>
      </c>
      <c r="T215" s="8">
        <f>S215/B215</f>
        <v>2.925545936035388E-3</v>
      </c>
      <c r="U215">
        <v>1286</v>
      </c>
      <c r="V215">
        <f t="shared" si="20"/>
        <v>217.64306436541665</v>
      </c>
      <c r="W215">
        <f t="shared" si="21"/>
        <v>23148</v>
      </c>
      <c r="X215">
        <f t="shared" si="22"/>
        <v>12.091281353634258</v>
      </c>
      <c r="Y215">
        <f t="shared" si="23"/>
        <v>146.1990847727435</v>
      </c>
    </row>
    <row r="216" spans="1:25" x14ac:dyDescent="0.35">
      <c r="A216" s="1">
        <v>41130</v>
      </c>
      <c r="B216">
        <v>4408</v>
      </c>
      <c r="C216" s="24">
        <v>28.7</v>
      </c>
      <c r="D216">
        <v>4412.6000000000004</v>
      </c>
      <c r="E216">
        <v>3859</v>
      </c>
      <c r="F216">
        <v>0</v>
      </c>
      <c r="G216">
        <v>4133</v>
      </c>
      <c r="H216">
        <v>0</v>
      </c>
      <c r="I216">
        <v>0</v>
      </c>
      <c r="J216">
        <f>IF(AND(M216=0,F216=0,H216=0,I216=0,P216=0,K216=0),1,0)</f>
        <v>0</v>
      </c>
      <c r="K216">
        <v>0</v>
      </c>
      <c r="L216">
        <v>4020.3333333333335</v>
      </c>
      <c r="M216">
        <v>0</v>
      </c>
      <c r="N216">
        <v>0.53195073777158131</v>
      </c>
      <c r="O216">
        <v>0</v>
      </c>
      <c r="P216">
        <v>1</v>
      </c>
      <c r="Q216">
        <f t="shared" si="18"/>
        <v>4720.1807402448449</v>
      </c>
      <c r="R216">
        <f>Q216-B216</f>
        <v>312.18074024484486</v>
      </c>
      <c r="S216">
        <f t="shared" si="19"/>
        <v>312.18074024484486</v>
      </c>
      <c r="T216" s="8">
        <f>S216/B216</f>
        <v>7.0821402051915797E-2</v>
      </c>
      <c r="U216">
        <v>1232</v>
      </c>
      <c r="V216">
        <f t="shared" si="20"/>
        <v>5619.2533244072074</v>
      </c>
      <c r="W216">
        <f t="shared" si="21"/>
        <v>22176</v>
      </c>
      <c r="X216">
        <f t="shared" si="22"/>
        <v>312.18074024484486</v>
      </c>
      <c r="Y216">
        <f t="shared" si="23"/>
        <v>97456.8145798193</v>
      </c>
    </row>
    <row r="217" spans="1:25" x14ac:dyDescent="0.35">
      <c r="A217" s="1">
        <v>41131</v>
      </c>
      <c r="B217">
        <v>5050</v>
      </c>
      <c r="C217" s="24">
        <v>28.2</v>
      </c>
      <c r="D217">
        <v>4283.8</v>
      </c>
      <c r="E217">
        <v>4182</v>
      </c>
      <c r="F217">
        <v>0</v>
      </c>
      <c r="G217">
        <v>4408</v>
      </c>
      <c r="H217">
        <v>0</v>
      </c>
      <c r="I217">
        <v>0</v>
      </c>
      <c r="J217">
        <f>IF(AND(M217=0,F217=0,H217=0,I217=0,P217=0,K217=0),1,0)</f>
        <v>0</v>
      </c>
      <c r="K217">
        <v>1</v>
      </c>
      <c r="L217">
        <v>4169.666666666667</v>
      </c>
      <c r="M217">
        <v>0</v>
      </c>
      <c r="N217">
        <v>0.57459044963401884</v>
      </c>
      <c r="O217">
        <v>0</v>
      </c>
      <c r="P217">
        <v>0</v>
      </c>
      <c r="Q217">
        <f t="shared" si="18"/>
        <v>4873.9793784842186</v>
      </c>
      <c r="R217">
        <f>Q217-B217</f>
        <v>-176.02062151578139</v>
      </c>
      <c r="S217">
        <f t="shared" si="19"/>
        <v>176.02062151578139</v>
      </c>
      <c r="T217" s="8">
        <f>S217/B217</f>
        <v>3.485556861698641E-2</v>
      </c>
      <c r="U217">
        <v>1233</v>
      </c>
      <c r="V217">
        <f t="shared" si="20"/>
        <v>12673.48474913626</v>
      </c>
      <c r="W217">
        <f t="shared" si="21"/>
        <v>22194</v>
      </c>
      <c r="X217">
        <f t="shared" si="22"/>
        <v>-352.04124303156277</v>
      </c>
      <c r="Y217">
        <f t="shared" si="23"/>
        <v>123933.03679520784</v>
      </c>
    </row>
    <row r="218" spans="1:25" x14ac:dyDescent="0.35">
      <c r="A218" s="1">
        <v>41132</v>
      </c>
      <c r="B218">
        <v>5490</v>
      </c>
      <c r="C218" s="24">
        <v>28.8</v>
      </c>
      <c r="D218">
        <v>4303.8</v>
      </c>
      <c r="E218">
        <v>5052</v>
      </c>
      <c r="F218">
        <v>0</v>
      </c>
      <c r="G218">
        <v>5050</v>
      </c>
      <c r="H218">
        <v>1</v>
      </c>
      <c r="I218">
        <v>0</v>
      </c>
      <c r="J218">
        <f>IF(AND(M218=0,F218=0,H218=0,I218=0,P218=0,K218=0),1,0)</f>
        <v>0</v>
      </c>
      <c r="K218">
        <v>0</v>
      </c>
      <c r="L218">
        <v>4530.333333333333</v>
      </c>
      <c r="M218">
        <v>0</v>
      </c>
      <c r="N218">
        <v>0.55112118043453007</v>
      </c>
      <c r="O218">
        <v>1</v>
      </c>
      <c r="P218">
        <v>0</v>
      </c>
      <c r="Q218">
        <f t="shared" si="18"/>
        <v>5687.2045500650656</v>
      </c>
      <c r="R218">
        <f>Q218-B218</f>
        <v>197.20455006506563</v>
      </c>
      <c r="S218">
        <f t="shared" si="19"/>
        <v>197.20455006506563</v>
      </c>
      <c r="T218" s="8">
        <f>S218/B218</f>
        <v>3.5920683071960953E-2</v>
      </c>
      <c r="U218">
        <v>1154</v>
      </c>
      <c r="V218">
        <f t="shared" si="20"/>
        <v>3549.6819011711814</v>
      </c>
      <c r="W218">
        <f t="shared" si="21"/>
        <v>20772</v>
      </c>
      <c r="X218">
        <f t="shared" si="22"/>
        <v>197.20455006506563</v>
      </c>
      <c r="Y218">
        <f t="shared" si="23"/>
        <v>38889.634566364977</v>
      </c>
    </row>
    <row r="219" spans="1:25" x14ac:dyDescent="0.35">
      <c r="A219" s="1">
        <v>41133</v>
      </c>
      <c r="B219">
        <v>5736</v>
      </c>
      <c r="C219" s="24">
        <v>29.3</v>
      </c>
      <c r="D219">
        <v>4609.8</v>
      </c>
      <c r="E219">
        <v>4950</v>
      </c>
      <c r="F219">
        <v>0</v>
      </c>
      <c r="G219">
        <v>5490</v>
      </c>
      <c r="H219">
        <v>0</v>
      </c>
      <c r="I219">
        <v>0</v>
      </c>
      <c r="J219">
        <f>IF(AND(M219=0,F219=0,H219=0,I219=0,P219=0,K219=0),1,0)</f>
        <v>1</v>
      </c>
      <c r="K219">
        <v>0</v>
      </c>
      <c r="L219">
        <v>4982.666666666667</v>
      </c>
      <c r="M219">
        <v>0</v>
      </c>
      <c r="N219">
        <v>0.52858138724294179</v>
      </c>
      <c r="O219">
        <v>1</v>
      </c>
      <c r="P219">
        <v>0</v>
      </c>
      <c r="Q219">
        <f t="shared" si="18"/>
        <v>5594.7086202214559</v>
      </c>
      <c r="R219">
        <f>Q219-B219</f>
        <v>-141.29137977854407</v>
      </c>
      <c r="S219">
        <f t="shared" si="19"/>
        <v>141.29137977854407</v>
      </c>
      <c r="T219" s="8">
        <f>S219/B219</f>
        <v>2.4632388385380764E-2</v>
      </c>
      <c r="U219">
        <v>1053</v>
      </c>
      <c r="V219">
        <f t="shared" si="20"/>
        <v>10172.979344055173</v>
      </c>
      <c r="W219">
        <f t="shared" si="21"/>
        <v>18954</v>
      </c>
      <c r="X219">
        <f t="shared" si="22"/>
        <v>-282.58275955708814</v>
      </c>
      <c r="Y219">
        <f t="shared" si="23"/>
        <v>79853.015998899093</v>
      </c>
    </row>
    <row r="220" spans="1:25" x14ac:dyDescent="0.35">
      <c r="A220" s="1">
        <v>41134</v>
      </c>
      <c r="B220">
        <v>5580</v>
      </c>
      <c r="C220" s="24">
        <v>29.2</v>
      </c>
      <c r="D220">
        <v>4963.3999999999996</v>
      </c>
      <c r="E220">
        <v>3960</v>
      </c>
      <c r="F220">
        <v>0</v>
      </c>
      <c r="G220">
        <v>5736</v>
      </c>
      <c r="H220">
        <v>0</v>
      </c>
      <c r="I220">
        <v>1</v>
      </c>
      <c r="J220">
        <f>IF(AND(M220=0,F220=0,H220=0,I220=0,P220=0,K220=0),1,0)</f>
        <v>0</v>
      </c>
      <c r="K220">
        <v>0</v>
      </c>
      <c r="L220">
        <v>5425.333333333333</v>
      </c>
      <c r="M220">
        <v>0</v>
      </c>
      <c r="N220">
        <v>0.48187521784593934</v>
      </c>
      <c r="O220">
        <v>0</v>
      </c>
      <c r="P220">
        <v>0</v>
      </c>
      <c r="Q220">
        <f t="shared" si="18"/>
        <v>4633.5304799465357</v>
      </c>
      <c r="R220">
        <f>Q220-B220</f>
        <v>-946.46952005346429</v>
      </c>
      <c r="S220">
        <f t="shared" si="19"/>
        <v>946.46952005346429</v>
      </c>
      <c r="T220" s="8">
        <f>S220/B220</f>
        <v>0.16961819355796851</v>
      </c>
      <c r="U220">
        <v>374</v>
      </c>
      <c r="V220">
        <f t="shared" si="20"/>
        <v>68145.805443849429</v>
      </c>
      <c r="W220">
        <f t="shared" si="21"/>
        <v>6732</v>
      </c>
      <c r="X220">
        <f t="shared" si="22"/>
        <v>-1892.9390401069286</v>
      </c>
      <c r="Y220">
        <f t="shared" si="23"/>
        <v>3583218.20956094</v>
      </c>
    </row>
    <row r="221" spans="1:25" x14ac:dyDescent="0.35">
      <c r="A221" s="1">
        <v>41135</v>
      </c>
      <c r="B221">
        <v>5663</v>
      </c>
      <c r="C221" s="24">
        <v>28.3</v>
      </c>
      <c r="D221">
        <v>5252.8</v>
      </c>
      <c r="E221">
        <v>3968</v>
      </c>
      <c r="F221">
        <v>0</v>
      </c>
      <c r="G221">
        <v>5580</v>
      </c>
      <c r="H221">
        <v>0</v>
      </c>
      <c r="I221">
        <v>0</v>
      </c>
      <c r="J221">
        <f>IF(AND(M221=0,F221=0,H221=0,I221=0,P221=0,K221=0),1,0)</f>
        <v>0</v>
      </c>
      <c r="K221">
        <v>0</v>
      </c>
      <c r="L221">
        <v>5602</v>
      </c>
      <c r="M221">
        <v>1</v>
      </c>
      <c r="N221">
        <v>0.50964331358196813</v>
      </c>
      <c r="O221">
        <v>0</v>
      </c>
      <c r="P221">
        <v>0</v>
      </c>
      <c r="Q221">
        <f t="shared" si="18"/>
        <v>5561.3019611050131</v>
      </c>
      <c r="R221">
        <f>Q221-B221</f>
        <v>-101.69803889498689</v>
      </c>
      <c r="S221">
        <f t="shared" si="19"/>
        <v>101.69803889498689</v>
      </c>
      <c r="T221" s="8">
        <f>S221/B221</f>
        <v>1.7958332843896679E-2</v>
      </c>
      <c r="U221">
        <v>806</v>
      </c>
      <c r="V221">
        <f t="shared" si="20"/>
        <v>7322.2588004390564</v>
      </c>
      <c r="W221">
        <f t="shared" si="21"/>
        <v>14508</v>
      </c>
      <c r="X221">
        <f t="shared" si="22"/>
        <v>-203.39607778997379</v>
      </c>
      <c r="Y221">
        <f t="shared" si="23"/>
        <v>41369.964460345065</v>
      </c>
    </row>
    <row r="222" spans="1:25" x14ac:dyDescent="0.35">
      <c r="A222" s="1">
        <v>41136</v>
      </c>
      <c r="B222">
        <v>3655</v>
      </c>
      <c r="C222" s="25">
        <v>28.8</v>
      </c>
      <c r="D222">
        <v>5503.8</v>
      </c>
      <c r="E222">
        <v>4133</v>
      </c>
      <c r="F222">
        <v>1</v>
      </c>
      <c r="G222">
        <v>5663</v>
      </c>
      <c r="H222">
        <v>0</v>
      </c>
      <c r="I222">
        <v>0</v>
      </c>
      <c r="J222">
        <f>IF(AND(M222=0,F222=0,H222=0,I222=0,P222=0,K222=0),1,0)</f>
        <v>0</v>
      </c>
      <c r="K222">
        <v>0</v>
      </c>
      <c r="L222">
        <v>5659.666666666667</v>
      </c>
      <c r="M222">
        <v>0</v>
      </c>
      <c r="N222">
        <v>0.26670152201696296</v>
      </c>
      <c r="O222">
        <v>0</v>
      </c>
      <c r="P222">
        <v>0</v>
      </c>
      <c r="Q222">
        <f t="shared" si="18"/>
        <v>5209.1462271705223</v>
      </c>
      <c r="R222">
        <f>Q222-B222</f>
        <v>1554.1462271705223</v>
      </c>
      <c r="S222">
        <f t="shared" si="19"/>
        <v>1554.1462271705223</v>
      </c>
      <c r="T222" s="8">
        <f>S222/B222</f>
        <v>0.42521100606580636</v>
      </c>
      <c r="U222">
        <v>2392</v>
      </c>
      <c r="V222">
        <f t="shared" si="20"/>
        <v>27974.632089069401</v>
      </c>
      <c r="W222">
        <f t="shared" si="21"/>
        <v>43056</v>
      </c>
      <c r="X222">
        <f t="shared" si="22"/>
        <v>1554.1462271705223</v>
      </c>
      <c r="Y222">
        <f t="shared" si="23"/>
        <v>2415370.4954283684</v>
      </c>
    </row>
    <row r="223" spans="1:25" x14ac:dyDescent="0.35">
      <c r="A223" s="1">
        <v>41137</v>
      </c>
      <c r="B223">
        <v>6616</v>
      </c>
      <c r="C223" s="25">
        <v>28.4</v>
      </c>
      <c r="D223">
        <v>5224.8</v>
      </c>
      <c r="E223">
        <v>4408</v>
      </c>
      <c r="F223">
        <v>0</v>
      </c>
      <c r="G223">
        <v>3655</v>
      </c>
      <c r="H223">
        <v>0</v>
      </c>
      <c r="I223">
        <v>0</v>
      </c>
      <c r="J223">
        <f>IF(AND(M223=0,F223=0,H223=0,I223=0,P223=0,K223=0),1,0)</f>
        <v>0</v>
      </c>
      <c r="K223">
        <v>0</v>
      </c>
      <c r="L223">
        <v>4966</v>
      </c>
      <c r="M223">
        <v>0</v>
      </c>
      <c r="N223">
        <v>0.8440223074241896</v>
      </c>
      <c r="O223">
        <v>0</v>
      </c>
      <c r="P223">
        <v>1</v>
      </c>
      <c r="Q223">
        <f t="shared" si="18"/>
        <v>4923.4561501142543</v>
      </c>
      <c r="R223">
        <f>Q223-B223</f>
        <v>-1692.5438498857457</v>
      </c>
      <c r="S223">
        <f t="shared" si="19"/>
        <v>1692.5438498857457</v>
      </c>
      <c r="T223" s="8">
        <f>S223/B223</f>
        <v>0.25582585397305707</v>
      </c>
      <c r="U223">
        <v>1441</v>
      </c>
      <c r="V223">
        <f t="shared" si="20"/>
        <v>121863.15719177369</v>
      </c>
      <c r="W223">
        <f t="shared" si="21"/>
        <v>25938</v>
      </c>
      <c r="X223">
        <f t="shared" si="22"/>
        <v>-3385.0876997714913</v>
      </c>
      <c r="Y223">
        <f t="shared" si="23"/>
        <v>11458818.735144246</v>
      </c>
    </row>
    <row r="224" spans="1:25" x14ac:dyDescent="0.35">
      <c r="A224" s="1">
        <v>41138</v>
      </c>
      <c r="B224">
        <v>6646</v>
      </c>
      <c r="C224" s="24">
        <v>28.8</v>
      </c>
      <c r="D224">
        <v>5450</v>
      </c>
      <c r="E224">
        <v>5050</v>
      </c>
      <c r="F224">
        <v>0</v>
      </c>
      <c r="G224">
        <v>6616</v>
      </c>
      <c r="H224">
        <v>0</v>
      </c>
      <c r="I224">
        <v>0</v>
      </c>
      <c r="J224">
        <f>IF(AND(M224=0,F224=0,H224=0,I224=0,P224=0,K224=0),1,0)</f>
        <v>0</v>
      </c>
      <c r="K224">
        <v>1</v>
      </c>
      <c r="L224">
        <v>5311.333333333333</v>
      </c>
      <c r="M224">
        <v>0</v>
      </c>
      <c r="N224">
        <v>0.50348553502962701</v>
      </c>
      <c r="O224">
        <v>0</v>
      </c>
      <c r="P224">
        <v>0</v>
      </c>
      <c r="Q224">
        <f t="shared" si="18"/>
        <v>6309.0050262430032</v>
      </c>
      <c r="R224">
        <f>Q224-B224</f>
        <v>-336.99497375699684</v>
      </c>
      <c r="S224">
        <f t="shared" si="19"/>
        <v>336.99497375699684</v>
      </c>
      <c r="T224" s="8">
        <f>S224/B224</f>
        <v>5.0706436015196636E-2</v>
      </c>
      <c r="U224">
        <v>564</v>
      </c>
      <c r="V224">
        <f t="shared" si="20"/>
        <v>24263.638110503773</v>
      </c>
      <c r="W224">
        <f t="shared" si="21"/>
        <v>10152</v>
      </c>
      <c r="X224">
        <f t="shared" si="22"/>
        <v>-673.98994751399368</v>
      </c>
      <c r="Y224">
        <f t="shared" si="23"/>
        <v>454262.44934991596</v>
      </c>
    </row>
    <row r="225" spans="1:25" x14ac:dyDescent="0.35">
      <c r="A225" s="1">
        <v>41139</v>
      </c>
      <c r="B225">
        <v>7997</v>
      </c>
      <c r="C225" s="24">
        <v>28.4</v>
      </c>
      <c r="D225">
        <v>5632</v>
      </c>
      <c r="E225">
        <v>5490</v>
      </c>
      <c r="F225">
        <v>0</v>
      </c>
      <c r="G225">
        <v>6646</v>
      </c>
      <c r="H225">
        <v>1</v>
      </c>
      <c r="I225">
        <v>0</v>
      </c>
      <c r="J225">
        <f>IF(AND(M225=0,F225=0,H225=0,I225=0,P225=0,K225=0),1,0)</f>
        <v>0</v>
      </c>
      <c r="K225">
        <v>0</v>
      </c>
      <c r="L225">
        <v>5639</v>
      </c>
      <c r="M225">
        <v>0</v>
      </c>
      <c r="N225">
        <v>0.6569652608342047</v>
      </c>
      <c r="O225">
        <v>1</v>
      </c>
      <c r="P225">
        <v>0</v>
      </c>
      <c r="Q225">
        <f t="shared" si="18"/>
        <v>6819.3273272165261</v>
      </c>
      <c r="R225">
        <f>Q225-B225</f>
        <v>-1177.6726727834739</v>
      </c>
      <c r="S225">
        <f t="shared" si="19"/>
        <v>1177.6726727834739</v>
      </c>
      <c r="T225" s="8">
        <f>S225/B225</f>
        <v>0.1472643082135143</v>
      </c>
      <c r="U225">
        <v>302</v>
      </c>
      <c r="V225">
        <f t="shared" si="20"/>
        <v>84792.432440410121</v>
      </c>
      <c r="W225">
        <f t="shared" si="21"/>
        <v>5436</v>
      </c>
      <c r="X225">
        <f t="shared" si="22"/>
        <v>-2355.3453455669478</v>
      </c>
      <c r="Y225">
        <f t="shared" si="23"/>
        <v>5547651.6968838852</v>
      </c>
    </row>
    <row r="226" spans="1:25" x14ac:dyDescent="0.35">
      <c r="A226" s="1">
        <v>41140</v>
      </c>
      <c r="B226">
        <v>4628.5</v>
      </c>
      <c r="C226" s="26">
        <v>29</v>
      </c>
      <c r="D226">
        <v>6115.4</v>
      </c>
      <c r="E226">
        <v>5736</v>
      </c>
      <c r="F226">
        <v>0</v>
      </c>
      <c r="G226">
        <v>7997</v>
      </c>
      <c r="H226">
        <v>0</v>
      </c>
      <c r="I226">
        <v>0</v>
      </c>
      <c r="J226">
        <f>IF(AND(M226=0,F226=0,H226=0,I226=0,P226=0,K226=0),1,0)</f>
        <v>1</v>
      </c>
      <c r="K226">
        <v>0</v>
      </c>
      <c r="L226">
        <v>7086.333333333333</v>
      </c>
      <c r="M226">
        <v>0</v>
      </c>
      <c r="N226">
        <v>0.10863250842337632</v>
      </c>
      <c r="O226">
        <v>1</v>
      </c>
      <c r="P226">
        <v>0</v>
      </c>
      <c r="Q226">
        <f t="shared" si="18"/>
        <v>7225.3808701130711</v>
      </c>
      <c r="R226">
        <f>Q226-B226</f>
        <v>2596.8808701130711</v>
      </c>
      <c r="S226">
        <f t="shared" si="19"/>
        <v>2596.8808701130711</v>
      </c>
      <c r="T226" s="8">
        <f>S226/B226</f>
        <v>0.56106316735725847</v>
      </c>
      <c r="U226">
        <v>3550</v>
      </c>
      <c r="V226">
        <f t="shared" si="20"/>
        <v>46743.855662035276</v>
      </c>
      <c r="W226">
        <f t="shared" si="21"/>
        <v>63900</v>
      </c>
      <c r="X226">
        <f t="shared" si="22"/>
        <v>2596.8808701130711</v>
      </c>
      <c r="Y226">
        <f t="shared" si="23"/>
        <v>6743790.2535592215</v>
      </c>
    </row>
    <row r="227" spans="1:25" x14ac:dyDescent="0.35">
      <c r="A227" s="1">
        <v>41141</v>
      </c>
      <c r="B227">
        <v>4628.5</v>
      </c>
      <c r="C227" s="24">
        <v>29.6</v>
      </c>
      <c r="D227">
        <v>5908.5</v>
      </c>
      <c r="E227">
        <v>5580</v>
      </c>
      <c r="F227">
        <v>0</v>
      </c>
      <c r="G227">
        <v>4628.5</v>
      </c>
      <c r="H227">
        <v>0</v>
      </c>
      <c r="I227">
        <v>1</v>
      </c>
      <c r="J227">
        <f>IF(AND(M227=0,F227=0,H227=0,I227=0,P227=0,K227=0),1,0)</f>
        <v>0</v>
      </c>
      <c r="K227">
        <v>0</v>
      </c>
      <c r="L227">
        <v>6423.833333333333</v>
      </c>
      <c r="M227">
        <v>0</v>
      </c>
      <c r="N227">
        <v>0.5</v>
      </c>
      <c r="O227">
        <v>0</v>
      </c>
      <c r="P227">
        <v>0</v>
      </c>
      <c r="Q227">
        <f t="shared" si="18"/>
        <v>4916.7251805929245</v>
      </c>
      <c r="R227">
        <f>Q227-B227</f>
        <v>288.22518059292452</v>
      </c>
      <c r="S227">
        <f t="shared" si="19"/>
        <v>288.22518059292452</v>
      </c>
      <c r="T227" s="8">
        <f>S227/B227</f>
        <v>6.2271833335405535E-2</v>
      </c>
      <c r="U227">
        <v>564</v>
      </c>
      <c r="V227">
        <f t="shared" si="20"/>
        <v>5188.0532506726413</v>
      </c>
      <c r="W227">
        <f t="shared" si="21"/>
        <v>10152</v>
      </c>
      <c r="X227">
        <f t="shared" si="22"/>
        <v>288.22518059292452</v>
      </c>
      <c r="Y227">
        <f t="shared" si="23"/>
        <v>83073.754727823951</v>
      </c>
    </row>
    <row r="228" spans="1:25" x14ac:dyDescent="0.35">
      <c r="A228" s="1">
        <v>41142</v>
      </c>
      <c r="B228">
        <v>4628.5</v>
      </c>
      <c r="C228" s="24">
        <v>29.5</v>
      </c>
      <c r="D228">
        <v>6103.2</v>
      </c>
      <c r="E228">
        <v>5663</v>
      </c>
      <c r="F228">
        <v>0</v>
      </c>
      <c r="G228">
        <v>4628.5</v>
      </c>
      <c r="H228">
        <v>0</v>
      </c>
      <c r="I228">
        <v>0</v>
      </c>
      <c r="J228">
        <f>IF(AND(M228=0,F228=0,H228=0,I228=0,P228=0,K228=0),1,0)</f>
        <v>0</v>
      </c>
      <c r="K228">
        <v>0</v>
      </c>
      <c r="L228">
        <v>5751.333333333333</v>
      </c>
      <c r="M228">
        <v>1</v>
      </c>
      <c r="N228">
        <v>0.5</v>
      </c>
      <c r="O228">
        <v>0</v>
      </c>
      <c r="P228">
        <v>0</v>
      </c>
      <c r="Q228">
        <f t="shared" si="18"/>
        <v>5896.5524757185976</v>
      </c>
      <c r="R228">
        <f>Q228-B228</f>
        <v>1268.0524757185976</v>
      </c>
      <c r="S228">
        <f t="shared" si="19"/>
        <v>1268.0524757185976</v>
      </c>
      <c r="T228" s="8">
        <f>S228/B228</f>
        <v>0.27396618250374799</v>
      </c>
      <c r="U228">
        <v>1221</v>
      </c>
      <c r="V228">
        <f t="shared" si="20"/>
        <v>22824.944562934757</v>
      </c>
      <c r="W228">
        <f t="shared" si="21"/>
        <v>21978</v>
      </c>
      <c r="X228">
        <f t="shared" si="22"/>
        <v>1268.0524757185976</v>
      </c>
      <c r="Y228">
        <f t="shared" si="23"/>
        <v>1607957.0811760647</v>
      </c>
    </row>
    <row r="229" spans="1:25" x14ac:dyDescent="0.35">
      <c r="A229" s="1">
        <v>41143</v>
      </c>
      <c r="B229">
        <v>4628.5</v>
      </c>
      <c r="C229" s="24">
        <v>29.2</v>
      </c>
      <c r="D229">
        <v>5705.7</v>
      </c>
      <c r="E229">
        <v>3655</v>
      </c>
      <c r="F229">
        <v>1</v>
      </c>
      <c r="G229">
        <v>4628.5</v>
      </c>
      <c r="H229">
        <v>0</v>
      </c>
      <c r="I229">
        <v>0</v>
      </c>
      <c r="J229">
        <f>IF(AND(M229=0,F229=0,H229=0,I229=0,P229=0,K229=0),1,0)</f>
        <v>0</v>
      </c>
      <c r="K229">
        <v>0</v>
      </c>
      <c r="L229">
        <v>4628.5</v>
      </c>
      <c r="M229">
        <v>0</v>
      </c>
      <c r="N229">
        <v>0.5</v>
      </c>
      <c r="O229">
        <v>0</v>
      </c>
      <c r="P229">
        <v>0</v>
      </c>
      <c r="Q229">
        <f t="shared" si="18"/>
        <v>4741.6548161728715</v>
      </c>
      <c r="R229">
        <f>Q229-B229</f>
        <v>113.15481617287151</v>
      </c>
      <c r="S229">
        <f t="shared" si="19"/>
        <v>113.15481617287151</v>
      </c>
      <c r="T229" s="8">
        <f>S229/B229</f>
        <v>2.4447405460272551E-2</v>
      </c>
      <c r="U229">
        <v>242</v>
      </c>
      <c r="V229">
        <f t="shared" si="20"/>
        <v>2036.7866911116871</v>
      </c>
      <c r="W229">
        <f t="shared" si="21"/>
        <v>4356</v>
      </c>
      <c r="X229">
        <f t="shared" si="22"/>
        <v>113.15481617287151</v>
      </c>
      <c r="Y229">
        <f t="shared" si="23"/>
        <v>12804.012423116343</v>
      </c>
    </row>
    <row r="230" spans="1:25" x14ac:dyDescent="0.35">
      <c r="A230" s="1">
        <v>41144</v>
      </c>
      <c r="B230">
        <v>8932</v>
      </c>
      <c r="C230" s="24">
        <v>28.9</v>
      </c>
      <c r="D230">
        <v>5302.2</v>
      </c>
      <c r="E230">
        <v>6616</v>
      </c>
      <c r="F230">
        <v>0</v>
      </c>
      <c r="G230">
        <v>4628.5</v>
      </c>
      <c r="H230">
        <v>0</v>
      </c>
      <c r="I230">
        <v>0</v>
      </c>
      <c r="J230">
        <f>IF(AND(M230=0,F230=0,H230=0,I230=0,P230=0,K230=0),1,0)</f>
        <v>0</v>
      </c>
      <c r="K230">
        <v>0</v>
      </c>
      <c r="L230">
        <v>4628.5</v>
      </c>
      <c r="M230">
        <v>0</v>
      </c>
      <c r="N230">
        <v>1</v>
      </c>
      <c r="O230">
        <v>0</v>
      </c>
      <c r="P230">
        <v>1</v>
      </c>
      <c r="Q230">
        <f t="shared" si="18"/>
        <v>5909.9022422552716</v>
      </c>
      <c r="R230">
        <f>Q230-B230</f>
        <v>-3022.0977577447284</v>
      </c>
      <c r="S230">
        <f t="shared" si="19"/>
        <v>3022.0977577447284</v>
      </c>
      <c r="T230" s="8">
        <f>S230/B230</f>
        <v>0.33834502437804842</v>
      </c>
      <c r="U230">
        <v>256</v>
      </c>
      <c r="V230">
        <f t="shared" si="20"/>
        <v>217591.03855762043</v>
      </c>
      <c r="W230">
        <f t="shared" si="21"/>
        <v>4608</v>
      </c>
      <c r="X230">
        <f t="shared" si="22"/>
        <v>-6044.1955154894567</v>
      </c>
      <c r="Y230">
        <f t="shared" si="23"/>
        <v>36532299.429462858</v>
      </c>
    </row>
    <row r="231" spans="1:25" x14ac:dyDescent="0.35">
      <c r="A231" s="1">
        <v>41145</v>
      </c>
      <c r="B231">
        <v>4628.5</v>
      </c>
      <c r="C231" s="24">
        <v>29.2</v>
      </c>
      <c r="D231">
        <v>5489.2</v>
      </c>
      <c r="E231">
        <v>6646</v>
      </c>
      <c r="F231">
        <v>0</v>
      </c>
      <c r="G231">
        <v>8932</v>
      </c>
      <c r="H231">
        <v>0</v>
      </c>
      <c r="I231">
        <v>0</v>
      </c>
      <c r="J231">
        <f>IF(AND(M231=0,F231=0,H231=0,I231=0,P231=0,K231=0),1,0)</f>
        <v>0</v>
      </c>
      <c r="K231">
        <v>1</v>
      </c>
      <c r="L231">
        <v>6063</v>
      </c>
      <c r="M231">
        <v>0</v>
      </c>
      <c r="N231">
        <v>0</v>
      </c>
      <c r="O231">
        <v>0</v>
      </c>
      <c r="P231">
        <v>0</v>
      </c>
      <c r="Q231">
        <f t="shared" si="18"/>
        <v>7642.0496687481009</v>
      </c>
      <c r="R231">
        <f>Q231-B231</f>
        <v>3013.5496687481009</v>
      </c>
      <c r="S231">
        <f t="shared" si="19"/>
        <v>3013.5496687481009</v>
      </c>
      <c r="T231" s="8">
        <f>S231/B231</f>
        <v>0.65108559333436333</v>
      </c>
      <c r="U231">
        <v>1510</v>
      </c>
      <c r="V231">
        <f t="shared" si="20"/>
        <v>54243.894037465812</v>
      </c>
      <c r="W231">
        <f t="shared" si="21"/>
        <v>27180</v>
      </c>
      <c r="X231">
        <f t="shared" si="22"/>
        <v>3013.5496687481009</v>
      </c>
      <c r="Y231">
        <f t="shared" si="23"/>
        <v>9081481.6060117893</v>
      </c>
    </row>
    <row r="232" spans="1:25" x14ac:dyDescent="0.35">
      <c r="A232" s="1">
        <v>41146</v>
      </c>
      <c r="B232">
        <v>8831</v>
      </c>
      <c r="C232" s="24">
        <v>28.4</v>
      </c>
      <c r="D232">
        <v>5489.2</v>
      </c>
      <c r="E232">
        <v>7997</v>
      </c>
      <c r="F232">
        <v>0</v>
      </c>
      <c r="G232">
        <v>4628.5</v>
      </c>
      <c r="H232">
        <v>1</v>
      </c>
      <c r="I232">
        <v>0</v>
      </c>
      <c r="J232">
        <f>IF(AND(M232=0,F232=0,H232=0,I232=0,P232=0,K232=0),1,0)</f>
        <v>0</v>
      </c>
      <c r="K232">
        <v>0</v>
      </c>
      <c r="L232">
        <v>6063</v>
      </c>
      <c r="M232">
        <v>0</v>
      </c>
      <c r="N232">
        <v>0.98826536540025556</v>
      </c>
      <c r="O232">
        <v>1</v>
      </c>
      <c r="P232">
        <v>0</v>
      </c>
      <c r="Q232">
        <f t="shared" si="18"/>
        <v>6659.7959361588873</v>
      </c>
      <c r="R232">
        <f>Q232-B232</f>
        <v>-2171.2040638411127</v>
      </c>
      <c r="S232">
        <f t="shared" si="19"/>
        <v>2171.2040638411127</v>
      </c>
      <c r="T232" s="8">
        <f>S232/B232</f>
        <v>0.24586163105436673</v>
      </c>
      <c r="U232">
        <v>1237</v>
      </c>
      <c r="V232">
        <f t="shared" si="20"/>
        <v>156326.69259656011</v>
      </c>
      <c r="W232">
        <f t="shared" si="21"/>
        <v>22266</v>
      </c>
      <c r="X232">
        <f t="shared" si="22"/>
        <v>-4342.4081276822253</v>
      </c>
      <c r="Y232">
        <f t="shared" si="23"/>
        <v>18856508.347360648</v>
      </c>
    </row>
    <row r="233" spans="1:25" x14ac:dyDescent="0.35">
      <c r="A233" s="1">
        <v>41147</v>
      </c>
      <c r="B233">
        <v>8547</v>
      </c>
      <c r="C233" s="24">
        <v>28.7</v>
      </c>
      <c r="D233">
        <v>6329.7</v>
      </c>
      <c r="E233">
        <v>4628.5</v>
      </c>
      <c r="F233">
        <v>0</v>
      </c>
      <c r="G233">
        <v>8831</v>
      </c>
      <c r="H233">
        <v>0</v>
      </c>
      <c r="I233">
        <v>0</v>
      </c>
      <c r="J233">
        <f>IF(AND(M233=0,F233=0,H233=0,I233=0,P233=0,K233=0),1,0)</f>
        <v>1</v>
      </c>
      <c r="K233">
        <v>0</v>
      </c>
      <c r="L233">
        <v>7463.833333333333</v>
      </c>
      <c r="M233">
        <v>0</v>
      </c>
      <c r="N233">
        <v>0.46700360171953059</v>
      </c>
      <c r="O233">
        <v>1</v>
      </c>
      <c r="P233">
        <v>0</v>
      </c>
      <c r="Q233">
        <f t="shared" si="18"/>
        <v>7318.8815666398259</v>
      </c>
      <c r="R233">
        <f>Q233-B233</f>
        <v>-1228.1184333601741</v>
      </c>
      <c r="S233">
        <f t="shared" si="19"/>
        <v>1228.1184333601741</v>
      </c>
      <c r="T233" s="8">
        <f>S233/B233</f>
        <v>0.14369000039314075</v>
      </c>
      <c r="U233">
        <v>942</v>
      </c>
      <c r="V233">
        <f t="shared" si="20"/>
        <v>88424.527201932535</v>
      </c>
      <c r="W233">
        <f t="shared" si="21"/>
        <v>16956</v>
      </c>
      <c r="X233">
        <f t="shared" si="22"/>
        <v>-2456.2368667203482</v>
      </c>
      <c r="Y233">
        <f t="shared" si="23"/>
        <v>6033099.5454361932</v>
      </c>
    </row>
    <row r="234" spans="1:25" x14ac:dyDescent="0.35">
      <c r="A234" s="1">
        <v>41148</v>
      </c>
      <c r="B234">
        <v>6839</v>
      </c>
      <c r="C234" s="24">
        <v>29.1</v>
      </c>
      <c r="D234">
        <v>7113.4</v>
      </c>
      <c r="E234">
        <v>4628.5</v>
      </c>
      <c r="F234">
        <v>0</v>
      </c>
      <c r="G234">
        <v>8547</v>
      </c>
      <c r="H234">
        <v>0</v>
      </c>
      <c r="I234">
        <v>1</v>
      </c>
      <c r="J234">
        <f>IF(AND(M234=0,F234=0,H234=0,I234=0,P234=0,K234=0),1,0)</f>
        <v>0</v>
      </c>
      <c r="K234">
        <v>0</v>
      </c>
      <c r="L234">
        <v>7335.5</v>
      </c>
      <c r="M234">
        <v>0</v>
      </c>
      <c r="N234">
        <v>0.30155687231323342</v>
      </c>
      <c r="O234">
        <v>0</v>
      </c>
      <c r="P234">
        <v>0</v>
      </c>
      <c r="Q234">
        <f t="shared" si="18"/>
        <v>6543.5779674596924</v>
      </c>
      <c r="R234">
        <f>Q234-B234</f>
        <v>-295.42203254030755</v>
      </c>
      <c r="S234">
        <f t="shared" si="19"/>
        <v>295.42203254030755</v>
      </c>
      <c r="T234" s="8">
        <f>S234/B234</f>
        <v>4.3196670937316502E-2</v>
      </c>
      <c r="U234">
        <v>489</v>
      </c>
      <c r="V234">
        <f t="shared" si="20"/>
        <v>21270.386342902144</v>
      </c>
      <c r="W234">
        <f t="shared" si="21"/>
        <v>8802</v>
      </c>
      <c r="X234">
        <f t="shared" si="22"/>
        <v>-590.84406508061511</v>
      </c>
      <c r="Y234">
        <f t="shared" si="23"/>
        <v>349096.70924098615</v>
      </c>
    </row>
    <row r="235" spans="1:25" x14ac:dyDescent="0.35">
      <c r="A235" s="1">
        <v>41149</v>
      </c>
      <c r="B235">
        <v>6209</v>
      </c>
      <c r="C235" s="24">
        <v>29.8</v>
      </c>
      <c r="D235">
        <v>7555.5</v>
      </c>
      <c r="E235">
        <v>4628.5</v>
      </c>
      <c r="F235">
        <v>0</v>
      </c>
      <c r="G235">
        <v>6839</v>
      </c>
      <c r="H235">
        <v>0</v>
      </c>
      <c r="I235">
        <v>0</v>
      </c>
      <c r="J235">
        <f>IF(AND(M235=0,F235=0,H235=0,I235=0,P235=0,K235=0),1,0)</f>
        <v>0</v>
      </c>
      <c r="K235">
        <v>0</v>
      </c>
      <c r="L235">
        <v>8072.333333333333</v>
      </c>
      <c r="M235">
        <v>1</v>
      </c>
      <c r="N235">
        <v>0.42680376437783202</v>
      </c>
      <c r="O235">
        <v>0</v>
      </c>
      <c r="P235">
        <v>0</v>
      </c>
      <c r="Q235">
        <f t="shared" si="18"/>
        <v>6913.2545440564281</v>
      </c>
      <c r="R235">
        <f>Q235-B235</f>
        <v>704.25454405642813</v>
      </c>
      <c r="S235">
        <f t="shared" si="19"/>
        <v>704.25454405642813</v>
      </c>
      <c r="T235" s="8">
        <f>S235/B235</f>
        <v>0.11342479369567211</v>
      </c>
      <c r="U235">
        <v>1543</v>
      </c>
      <c r="V235">
        <f t="shared" si="20"/>
        <v>12676.581793015706</v>
      </c>
      <c r="W235">
        <f t="shared" si="21"/>
        <v>27774</v>
      </c>
      <c r="X235">
        <f t="shared" si="22"/>
        <v>704.25454405642813</v>
      </c>
      <c r="Y235">
        <f t="shared" si="23"/>
        <v>495974.46282412746</v>
      </c>
    </row>
    <row r="236" spans="1:25" x14ac:dyDescent="0.35">
      <c r="A236" s="1">
        <v>41150</v>
      </c>
      <c r="B236">
        <v>6414</v>
      </c>
      <c r="C236" s="24">
        <v>29.7</v>
      </c>
      <c r="D236">
        <v>7010.9</v>
      </c>
      <c r="E236">
        <v>4628.5</v>
      </c>
      <c r="F236">
        <v>1</v>
      </c>
      <c r="G236">
        <v>6209</v>
      </c>
      <c r="H236">
        <v>0</v>
      </c>
      <c r="I236">
        <v>0</v>
      </c>
      <c r="J236">
        <f>IF(AND(M236=0,F236=0,H236=0,I236=0,P236=0,K236=0),1,0)</f>
        <v>0</v>
      </c>
      <c r="K236">
        <v>0</v>
      </c>
      <c r="L236">
        <v>7198.333333333333</v>
      </c>
      <c r="M236">
        <v>0</v>
      </c>
      <c r="N236">
        <v>0.52381782270245147</v>
      </c>
      <c r="O236">
        <v>0</v>
      </c>
      <c r="P236">
        <v>0</v>
      </c>
      <c r="Q236">
        <f t="shared" si="18"/>
        <v>6002.992184014347</v>
      </c>
      <c r="R236">
        <f>Q236-B236</f>
        <v>-411.007815985653</v>
      </c>
      <c r="S236">
        <f t="shared" si="19"/>
        <v>411.007815985653</v>
      </c>
      <c r="T236" s="8">
        <f>S236/B236</f>
        <v>6.4079796692493446E-2</v>
      </c>
      <c r="U236">
        <v>1461</v>
      </c>
      <c r="V236">
        <f t="shared" si="20"/>
        <v>29592.562750967016</v>
      </c>
      <c r="W236">
        <f t="shared" si="21"/>
        <v>26298</v>
      </c>
      <c r="X236">
        <f t="shared" si="22"/>
        <v>-822.01563197130599</v>
      </c>
      <c r="Y236">
        <f t="shared" si="23"/>
        <v>675709.69920518564</v>
      </c>
    </row>
    <row r="237" spans="1:25" x14ac:dyDescent="0.35">
      <c r="A237" s="1">
        <v>41151</v>
      </c>
      <c r="B237">
        <v>7412</v>
      </c>
      <c r="C237" s="24">
        <v>29.9</v>
      </c>
      <c r="D237">
        <v>7368</v>
      </c>
      <c r="E237">
        <v>8932</v>
      </c>
      <c r="F237">
        <v>0</v>
      </c>
      <c r="G237">
        <v>6414</v>
      </c>
      <c r="H237">
        <v>0</v>
      </c>
      <c r="I237">
        <v>0</v>
      </c>
      <c r="J237">
        <f>IF(AND(M237=0,F237=0,H237=0,I237=0,P237=0,K237=0),1,0)</f>
        <v>0</v>
      </c>
      <c r="K237">
        <v>0</v>
      </c>
      <c r="L237">
        <v>6487.333333333333</v>
      </c>
      <c r="M237">
        <v>0</v>
      </c>
      <c r="N237">
        <v>0.61595213198559318</v>
      </c>
      <c r="O237">
        <v>0</v>
      </c>
      <c r="P237">
        <v>1</v>
      </c>
      <c r="Q237">
        <f t="shared" si="18"/>
        <v>7834.4156500949466</v>
      </c>
      <c r="R237">
        <f>Q237-B237</f>
        <v>422.41565009494661</v>
      </c>
      <c r="S237">
        <f t="shared" si="19"/>
        <v>422.41565009494661</v>
      </c>
      <c r="T237" s="8">
        <f>S237/B237</f>
        <v>5.6990778480160091E-2</v>
      </c>
      <c r="U237">
        <v>188</v>
      </c>
      <c r="V237">
        <f t="shared" si="20"/>
        <v>7603.481701709039</v>
      </c>
      <c r="W237">
        <f t="shared" si="21"/>
        <v>3384</v>
      </c>
      <c r="X237">
        <f t="shared" si="22"/>
        <v>422.41565009494661</v>
      </c>
      <c r="Y237">
        <f t="shared" si="23"/>
        <v>178434.98144513636</v>
      </c>
    </row>
    <row r="238" spans="1:25" x14ac:dyDescent="0.35">
      <c r="A238" s="1">
        <v>41152</v>
      </c>
      <c r="B238">
        <v>8691</v>
      </c>
      <c r="C238" s="24">
        <v>29.9</v>
      </c>
      <c r="D238">
        <v>7084.2</v>
      </c>
      <c r="E238">
        <v>4628.5</v>
      </c>
      <c r="F238">
        <v>0</v>
      </c>
      <c r="G238">
        <v>7412</v>
      </c>
      <c r="H238">
        <v>0</v>
      </c>
      <c r="I238">
        <v>0</v>
      </c>
      <c r="J238">
        <f>IF(AND(M238=0,F238=0,H238=0,I238=0,P238=0,K238=0),1,0)</f>
        <v>0</v>
      </c>
      <c r="K238">
        <v>1</v>
      </c>
      <c r="L238">
        <v>6678.333333333333</v>
      </c>
      <c r="M238">
        <v>0</v>
      </c>
      <c r="N238">
        <v>0.64859997676309977</v>
      </c>
      <c r="O238">
        <v>0</v>
      </c>
      <c r="P238">
        <v>0</v>
      </c>
      <c r="Q238">
        <f t="shared" si="18"/>
        <v>6994.436612004909</v>
      </c>
      <c r="R238">
        <f>Q238-B238</f>
        <v>-1696.563387995091</v>
      </c>
      <c r="S238">
        <f t="shared" si="19"/>
        <v>1696.563387995091</v>
      </c>
      <c r="T238" s="8">
        <f>S238/B238</f>
        <v>0.19520922655564274</v>
      </c>
      <c r="U238">
        <v>387</v>
      </c>
      <c r="V238">
        <f t="shared" si="20"/>
        <v>122152.56393564655</v>
      </c>
      <c r="W238">
        <f t="shared" si="21"/>
        <v>6966</v>
      </c>
      <c r="X238">
        <f t="shared" si="22"/>
        <v>-3393.1267759901821</v>
      </c>
      <c r="Y238">
        <f t="shared" si="23"/>
        <v>11513309.317941528</v>
      </c>
    </row>
    <row r="239" spans="1:25" x14ac:dyDescent="0.35">
      <c r="A239" s="1">
        <v>41153</v>
      </c>
      <c r="B239">
        <v>8447</v>
      </c>
      <c r="C239" s="24">
        <v>30.2</v>
      </c>
      <c r="D239">
        <v>7113</v>
      </c>
      <c r="E239">
        <v>8831</v>
      </c>
      <c r="F239">
        <v>0</v>
      </c>
      <c r="G239">
        <v>8691</v>
      </c>
      <c r="H239">
        <v>1</v>
      </c>
      <c r="I239">
        <v>0</v>
      </c>
      <c r="J239">
        <f>IF(AND(M239=0,F239=0,H239=0,I239=0,P239=0,K239=0),1,0)</f>
        <v>0</v>
      </c>
      <c r="K239">
        <v>0</v>
      </c>
      <c r="L239">
        <v>7505.666666666667</v>
      </c>
      <c r="M239">
        <v>0</v>
      </c>
      <c r="N239">
        <v>0.47165098175903336</v>
      </c>
      <c r="O239">
        <v>1</v>
      </c>
      <c r="P239">
        <v>0</v>
      </c>
      <c r="Q239">
        <f t="shared" si="18"/>
        <v>8941.5474259693328</v>
      </c>
      <c r="R239">
        <f>Q239-B239</f>
        <v>494.54742596933283</v>
      </c>
      <c r="S239">
        <f t="shared" si="19"/>
        <v>494.54742596933283</v>
      </c>
      <c r="T239" s="8">
        <f>S239/B239</f>
        <v>5.8547108555621265E-2</v>
      </c>
      <c r="U239">
        <v>1113</v>
      </c>
      <c r="V239">
        <f t="shared" si="20"/>
        <v>8901.853667447991</v>
      </c>
      <c r="W239">
        <f t="shared" si="21"/>
        <v>20034</v>
      </c>
      <c r="X239">
        <f t="shared" si="22"/>
        <v>494.54742596933283</v>
      </c>
      <c r="Y239">
        <f t="shared" si="23"/>
        <v>244577.15653289275</v>
      </c>
    </row>
    <row r="240" spans="1:25" x14ac:dyDescent="0.35">
      <c r="A240" s="1">
        <v>41154</v>
      </c>
      <c r="B240">
        <v>7848</v>
      </c>
      <c r="C240" s="24">
        <v>30.7</v>
      </c>
      <c r="D240">
        <v>7434.6</v>
      </c>
      <c r="E240">
        <v>8547</v>
      </c>
      <c r="F240">
        <v>0</v>
      </c>
      <c r="G240">
        <v>8447</v>
      </c>
      <c r="H240">
        <v>0</v>
      </c>
      <c r="I240">
        <v>0</v>
      </c>
      <c r="J240">
        <f>IF(AND(M240=0,F240=0,H240=0,I240=0,P240=0,K240=0),1,0)</f>
        <v>1</v>
      </c>
      <c r="K240">
        <v>0</v>
      </c>
      <c r="L240">
        <v>8183.333333333333</v>
      </c>
      <c r="M240">
        <v>0</v>
      </c>
      <c r="N240">
        <v>0.43040548390844663</v>
      </c>
      <c r="O240">
        <v>1</v>
      </c>
      <c r="P240">
        <v>0</v>
      </c>
      <c r="Q240">
        <f t="shared" si="18"/>
        <v>8540.2662706424217</v>
      </c>
      <c r="R240">
        <f>Q240-B240</f>
        <v>692.26627064242166</v>
      </c>
      <c r="S240">
        <f t="shared" si="19"/>
        <v>692.26627064242166</v>
      </c>
      <c r="T240" s="8">
        <f>S240/B240</f>
        <v>8.8209259765853934E-2</v>
      </c>
      <c r="U240">
        <v>1581</v>
      </c>
      <c r="V240">
        <f t="shared" si="20"/>
        <v>12460.79287156359</v>
      </c>
      <c r="W240">
        <f t="shared" si="21"/>
        <v>28458</v>
      </c>
      <c r="X240">
        <f t="shared" si="22"/>
        <v>692.26627064242166</v>
      </c>
      <c r="Y240">
        <f t="shared" si="23"/>
        <v>479232.58946916659</v>
      </c>
    </row>
    <row r="241" spans="1:25" x14ac:dyDescent="0.35">
      <c r="A241" s="1">
        <v>41155</v>
      </c>
      <c r="B241">
        <v>5397</v>
      </c>
      <c r="C241" s="24">
        <v>30.2</v>
      </c>
      <c r="D241">
        <v>7762.4</v>
      </c>
      <c r="E241">
        <v>6839</v>
      </c>
      <c r="F241">
        <v>0</v>
      </c>
      <c r="G241">
        <v>7848</v>
      </c>
      <c r="H241">
        <v>0</v>
      </c>
      <c r="I241">
        <v>1</v>
      </c>
      <c r="J241">
        <f>IF(AND(M241=0,F241=0,H241=0,I241=0,P241=0,K241=0),1,0)</f>
        <v>0</v>
      </c>
      <c r="K241">
        <v>0</v>
      </c>
      <c r="L241">
        <v>8328.6666666666661</v>
      </c>
      <c r="M241">
        <v>0</v>
      </c>
      <c r="N241">
        <v>0.21523178807947019</v>
      </c>
      <c r="O241">
        <v>0</v>
      </c>
      <c r="P241">
        <v>0</v>
      </c>
      <c r="Q241">
        <f t="shared" si="18"/>
        <v>7053.2759895813579</v>
      </c>
      <c r="R241">
        <f>Q241-B241</f>
        <v>1656.2759895813579</v>
      </c>
      <c r="S241">
        <f t="shared" si="19"/>
        <v>1656.2759895813579</v>
      </c>
      <c r="T241" s="8">
        <f>S241/B241</f>
        <v>0.30688826933136149</v>
      </c>
      <c r="U241">
        <v>2340</v>
      </c>
      <c r="V241">
        <f t="shared" si="20"/>
        <v>29812.967812464442</v>
      </c>
      <c r="W241">
        <f t="shared" si="21"/>
        <v>42120</v>
      </c>
      <c r="X241">
        <f t="shared" si="22"/>
        <v>1656.2759895813579</v>
      </c>
      <c r="Y241">
        <f t="shared" si="23"/>
        <v>2743250.153663706</v>
      </c>
    </row>
    <row r="242" spans="1:25" x14ac:dyDescent="0.35">
      <c r="A242" s="1">
        <v>41156</v>
      </c>
      <c r="B242">
        <v>5752</v>
      </c>
      <c r="C242" s="24">
        <v>30.3</v>
      </c>
      <c r="D242">
        <v>7559</v>
      </c>
      <c r="E242">
        <v>6209</v>
      </c>
      <c r="F242">
        <v>0</v>
      </c>
      <c r="G242">
        <v>5397</v>
      </c>
      <c r="H242">
        <v>0</v>
      </c>
      <c r="I242">
        <v>0</v>
      </c>
      <c r="J242">
        <f>IF(AND(M242=0,F242=0,H242=0,I242=0,P242=0,K242=0),1,0)</f>
        <v>0</v>
      </c>
      <c r="K242">
        <v>0</v>
      </c>
      <c r="L242">
        <v>7230.666666666667</v>
      </c>
      <c r="M242">
        <v>1</v>
      </c>
      <c r="N242">
        <v>0.54124549785058673</v>
      </c>
      <c r="O242">
        <v>0</v>
      </c>
      <c r="P242">
        <v>0</v>
      </c>
      <c r="Q242">
        <f t="shared" si="18"/>
        <v>6774.7106258490257</v>
      </c>
      <c r="R242">
        <f>Q242-B242</f>
        <v>1022.7106258490257</v>
      </c>
      <c r="S242">
        <f t="shared" si="19"/>
        <v>1022.7106258490257</v>
      </c>
      <c r="T242" s="8">
        <f>S242/B242</f>
        <v>0.17780087375678472</v>
      </c>
      <c r="U242">
        <v>1289</v>
      </c>
      <c r="V242">
        <f t="shared" si="20"/>
        <v>18408.791265282463</v>
      </c>
      <c r="W242">
        <f t="shared" si="21"/>
        <v>23202</v>
      </c>
      <c r="X242">
        <f t="shared" si="22"/>
        <v>1022.7106258490257</v>
      </c>
      <c r="Y242">
        <f t="shared" si="23"/>
        <v>1045937.0242245059</v>
      </c>
    </row>
    <row r="243" spans="1:25" x14ac:dyDescent="0.35">
      <c r="A243" s="1">
        <v>41157</v>
      </c>
      <c r="B243">
        <v>5373</v>
      </c>
      <c r="C243" s="24">
        <v>27.9</v>
      </c>
      <c r="D243">
        <v>7227</v>
      </c>
      <c r="E243">
        <v>6414</v>
      </c>
      <c r="F243">
        <v>1</v>
      </c>
      <c r="G243">
        <v>5752</v>
      </c>
      <c r="H243">
        <v>0</v>
      </c>
      <c r="I243">
        <v>0</v>
      </c>
      <c r="J243">
        <f>IF(AND(M243=0,F243=0,H243=0,I243=0,P243=0,K243=0),1,0)</f>
        <v>0</v>
      </c>
      <c r="K243">
        <v>0</v>
      </c>
      <c r="L243">
        <v>6332.333333333333</v>
      </c>
      <c r="M243">
        <v>0</v>
      </c>
      <c r="N243">
        <v>0.45596607412571161</v>
      </c>
      <c r="O243">
        <v>0</v>
      </c>
      <c r="P243">
        <v>0</v>
      </c>
      <c r="Q243">
        <f t="shared" si="18"/>
        <v>6364.2638844582452</v>
      </c>
      <c r="R243">
        <f>Q243-B243</f>
        <v>991.26388445824523</v>
      </c>
      <c r="S243">
        <f t="shared" si="19"/>
        <v>991.26388445824523</v>
      </c>
      <c r="T243" s="8">
        <f>S243/B243</f>
        <v>0.18448983518671974</v>
      </c>
      <c r="U243">
        <v>2262</v>
      </c>
      <c r="V243">
        <f t="shared" si="20"/>
        <v>17842.749920248414</v>
      </c>
      <c r="W243">
        <f t="shared" si="21"/>
        <v>40716</v>
      </c>
      <c r="X243">
        <f t="shared" si="22"/>
        <v>991.26388445824523</v>
      </c>
      <c r="Y243">
        <f t="shared" si="23"/>
        <v>982604.08863124938</v>
      </c>
    </row>
    <row r="244" spans="1:25" x14ac:dyDescent="0.35">
      <c r="A244" s="1">
        <v>41158</v>
      </c>
      <c r="B244">
        <v>5436</v>
      </c>
      <c r="C244" s="24">
        <v>29.4</v>
      </c>
      <c r="D244">
        <v>6563.4</v>
      </c>
      <c r="E244">
        <v>7412</v>
      </c>
      <c r="F244">
        <v>0</v>
      </c>
      <c r="G244">
        <v>5373</v>
      </c>
      <c r="H244">
        <v>0</v>
      </c>
      <c r="I244">
        <v>0</v>
      </c>
      <c r="J244">
        <f>IF(AND(M244=0,F244=0,H244=0,I244=0,P244=0,K244=0),1,0)</f>
        <v>0</v>
      </c>
      <c r="K244">
        <v>0</v>
      </c>
      <c r="L244">
        <v>5507.333333333333</v>
      </c>
      <c r="M244">
        <v>0</v>
      </c>
      <c r="N244">
        <v>0.50731962356221683</v>
      </c>
      <c r="O244">
        <v>0</v>
      </c>
      <c r="P244">
        <v>1</v>
      </c>
      <c r="Q244">
        <f t="shared" si="18"/>
        <v>6786.9018120511519</v>
      </c>
      <c r="R244">
        <f>Q244-B244</f>
        <v>1350.9018120511519</v>
      </c>
      <c r="S244">
        <f t="shared" si="19"/>
        <v>1350.9018120511519</v>
      </c>
      <c r="T244" s="8">
        <f>S244/B244</f>
        <v>0.24851026711757759</v>
      </c>
      <c r="U244">
        <v>2233</v>
      </c>
      <c r="V244">
        <f t="shared" si="20"/>
        <v>24316.232616920734</v>
      </c>
      <c r="W244">
        <f t="shared" si="21"/>
        <v>40194</v>
      </c>
      <c r="X244">
        <f t="shared" si="22"/>
        <v>1350.9018120511519</v>
      </c>
      <c r="Y244">
        <f t="shared" si="23"/>
        <v>1824935.7058030856</v>
      </c>
    </row>
    <row r="245" spans="1:25" x14ac:dyDescent="0.35">
      <c r="A245" s="1">
        <v>41159</v>
      </c>
      <c r="B245">
        <v>7263</v>
      </c>
      <c r="C245" s="24">
        <v>29.9</v>
      </c>
      <c r="D245">
        <v>5961.2</v>
      </c>
      <c r="E245">
        <v>8691</v>
      </c>
      <c r="F245">
        <v>0</v>
      </c>
      <c r="G245">
        <v>5436</v>
      </c>
      <c r="H245">
        <v>0</v>
      </c>
      <c r="I245">
        <v>0</v>
      </c>
      <c r="J245">
        <f>IF(AND(M245=0,F245=0,H245=0,I245=0,P245=0,K245=0),1,0)</f>
        <v>0</v>
      </c>
      <c r="K245">
        <v>1</v>
      </c>
      <c r="L245">
        <v>5520.333333333333</v>
      </c>
      <c r="M245">
        <v>0</v>
      </c>
      <c r="N245">
        <v>0.71226908330428718</v>
      </c>
      <c r="O245">
        <v>0</v>
      </c>
      <c r="P245">
        <v>0</v>
      </c>
      <c r="Q245">
        <f t="shared" si="18"/>
        <v>6970.6331951885295</v>
      </c>
      <c r="R245">
        <f>Q245-B245</f>
        <v>-292.3668048114705</v>
      </c>
      <c r="S245">
        <f t="shared" si="19"/>
        <v>292.3668048114705</v>
      </c>
      <c r="T245" s="8">
        <f>S245/B245</f>
        <v>4.025427575540004E-2</v>
      </c>
      <c r="U245">
        <v>603</v>
      </c>
      <c r="V245">
        <f t="shared" si="20"/>
        <v>21050.409946425876</v>
      </c>
      <c r="W245">
        <f t="shared" si="21"/>
        <v>10854</v>
      </c>
      <c r="X245">
        <f t="shared" si="22"/>
        <v>-584.733609622941</v>
      </c>
      <c r="Y245">
        <f t="shared" si="23"/>
        <v>341913.39422267396</v>
      </c>
    </row>
    <row r="246" spans="1:25" x14ac:dyDescent="0.35">
      <c r="A246" s="1">
        <v>41160</v>
      </c>
      <c r="B246">
        <v>7986</v>
      </c>
      <c r="C246" s="24">
        <v>29.2</v>
      </c>
      <c r="D246">
        <v>5844.2</v>
      </c>
      <c r="E246">
        <v>8447</v>
      </c>
      <c r="F246">
        <v>0</v>
      </c>
      <c r="G246">
        <v>7263</v>
      </c>
      <c r="H246">
        <v>1</v>
      </c>
      <c r="I246">
        <v>0</v>
      </c>
      <c r="J246">
        <f>IF(AND(M246=0,F246=0,H246=0,I246=0,P246=0,K246=0),1,0)</f>
        <v>0</v>
      </c>
      <c r="K246">
        <v>0</v>
      </c>
      <c r="L246">
        <v>6024</v>
      </c>
      <c r="M246">
        <v>0</v>
      </c>
      <c r="N246">
        <v>0.58400139421401187</v>
      </c>
      <c r="O246">
        <v>1</v>
      </c>
      <c r="P246">
        <v>0</v>
      </c>
      <c r="Q246">
        <f t="shared" si="18"/>
        <v>7906.6435380699622</v>
      </c>
      <c r="R246">
        <f>Q246-B246</f>
        <v>-79.356461930037767</v>
      </c>
      <c r="S246">
        <f t="shared" si="19"/>
        <v>79.356461930037767</v>
      </c>
      <c r="T246" s="8">
        <f>S246/B246</f>
        <v>9.9369473992033264E-3</v>
      </c>
      <c r="U246">
        <v>980</v>
      </c>
      <c r="V246">
        <f t="shared" si="20"/>
        <v>5713.6652589627192</v>
      </c>
      <c r="W246">
        <f t="shared" si="21"/>
        <v>17640</v>
      </c>
      <c r="X246">
        <f t="shared" si="22"/>
        <v>-158.71292386007553</v>
      </c>
      <c r="Y246">
        <f t="shared" si="23"/>
        <v>25189.792200214135</v>
      </c>
    </row>
    <row r="247" spans="1:25" x14ac:dyDescent="0.35">
      <c r="A247" s="1">
        <v>41161</v>
      </c>
      <c r="B247">
        <v>7444</v>
      </c>
      <c r="C247" s="24">
        <v>29.2</v>
      </c>
      <c r="D247">
        <v>6362</v>
      </c>
      <c r="E247">
        <v>7848</v>
      </c>
      <c r="F247">
        <v>0</v>
      </c>
      <c r="G247">
        <v>7986</v>
      </c>
      <c r="H247">
        <v>0</v>
      </c>
      <c r="I247">
        <v>0</v>
      </c>
      <c r="J247">
        <f>IF(AND(M247=0,F247=0,H247=0,I247=0,P247=0,K247=0),1,0)</f>
        <v>1</v>
      </c>
      <c r="K247">
        <v>0</v>
      </c>
      <c r="L247">
        <v>6895</v>
      </c>
      <c r="M247">
        <v>0</v>
      </c>
      <c r="N247">
        <v>0.437028000464738</v>
      </c>
      <c r="O247">
        <v>1</v>
      </c>
      <c r="P247">
        <v>0</v>
      </c>
      <c r="Q247">
        <f t="shared" si="18"/>
        <v>7855.3075220241062</v>
      </c>
      <c r="R247">
        <f>Q247-B247</f>
        <v>411.30752202410622</v>
      </c>
      <c r="S247">
        <f t="shared" si="19"/>
        <v>411.30752202410622</v>
      </c>
      <c r="T247" s="8">
        <f>S247/B247</f>
        <v>5.5253562872663385E-2</v>
      </c>
      <c r="U247">
        <v>1321</v>
      </c>
      <c r="V247">
        <f t="shared" si="20"/>
        <v>7403.535396433912</v>
      </c>
      <c r="W247">
        <f t="shared" si="21"/>
        <v>23778</v>
      </c>
      <c r="X247">
        <f t="shared" si="22"/>
        <v>411.30752202410622</v>
      </c>
      <c r="Y247">
        <f t="shared" si="23"/>
        <v>169173.87767361064</v>
      </c>
    </row>
    <row r="248" spans="1:25" x14ac:dyDescent="0.35">
      <c r="A248" s="1">
        <v>41162</v>
      </c>
      <c r="B248">
        <v>5029</v>
      </c>
      <c r="C248" s="26">
        <v>29</v>
      </c>
      <c r="D248">
        <v>6700.4</v>
      </c>
      <c r="E248">
        <v>5397</v>
      </c>
      <c r="F248">
        <v>0</v>
      </c>
      <c r="G248">
        <v>7444</v>
      </c>
      <c r="H248">
        <v>0</v>
      </c>
      <c r="I248">
        <v>1</v>
      </c>
      <c r="J248">
        <f>IF(AND(M248=0,F248=0,H248=0,I248=0,P248=0,K248=0),1,0)</f>
        <v>0</v>
      </c>
      <c r="K248">
        <v>0</v>
      </c>
      <c r="L248">
        <v>7564.333333333333</v>
      </c>
      <c r="M248">
        <v>0</v>
      </c>
      <c r="N248">
        <v>0.21941443011502265</v>
      </c>
      <c r="O248">
        <v>0</v>
      </c>
      <c r="P248">
        <v>0</v>
      </c>
      <c r="Q248">
        <f t="shared" si="18"/>
        <v>6196.4193709318897</v>
      </c>
      <c r="R248">
        <f>Q248-B248</f>
        <v>1167.4193709318897</v>
      </c>
      <c r="S248">
        <f t="shared" si="19"/>
        <v>1167.4193709318897</v>
      </c>
      <c r="T248" s="8">
        <f>S248/B248</f>
        <v>0.2321374768208172</v>
      </c>
      <c r="U248">
        <v>1989</v>
      </c>
      <c r="V248">
        <f t="shared" si="20"/>
        <v>21013.548676774015</v>
      </c>
      <c r="W248">
        <f t="shared" si="21"/>
        <v>35802</v>
      </c>
      <c r="X248">
        <f t="shared" si="22"/>
        <v>1167.4193709318897</v>
      </c>
      <c r="Y248">
        <f t="shared" si="23"/>
        <v>1362867.9876270092</v>
      </c>
    </row>
    <row r="249" spans="1:25" x14ac:dyDescent="0.35">
      <c r="A249" s="1">
        <v>41163</v>
      </c>
      <c r="B249">
        <v>5327</v>
      </c>
      <c r="C249" s="24">
        <v>28.6</v>
      </c>
      <c r="D249">
        <v>6631.6</v>
      </c>
      <c r="E249">
        <v>5752</v>
      </c>
      <c r="F249">
        <v>0</v>
      </c>
      <c r="G249">
        <v>5029</v>
      </c>
      <c r="H249">
        <v>0</v>
      </c>
      <c r="I249">
        <v>0</v>
      </c>
      <c r="J249">
        <f>IF(AND(M249=0,F249=0,H249=0,I249=0,P249=0,K249=0),1,0)</f>
        <v>0</v>
      </c>
      <c r="K249">
        <v>0</v>
      </c>
      <c r="L249">
        <v>6819.666666666667</v>
      </c>
      <c r="M249">
        <v>1</v>
      </c>
      <c r="N249">
        <v>0.53462298129429531</v>
      </c>
      <c r="O249">
        <v>0</v>
      </c>
      <c r="P249">
        <v>0</v>
      </c>
      <c r="Q249">
        <f t="shared" si="18"/>
        <v>6233.4435000363555</v>
      </c>
      <c r="R249">
        <f>Q249-B249</f>
        <v>906.44350003635554</v>
      </c>
      <c r="S249">
        <f t="shared" si="19"/>
        <v>906.44350003635554</v>
      </c>
      <c r="T249" s="8">
        <f>S249/B249</f>
        <v>0.17016022151987151</v>
      </c>
      <c r="U249">
        <v>1892</v>
      </c>
      <c r="V249">
        <f t="shared" si="20"/>
        <v>16315.9830006544</v>
      </c>
      <c r="W249">
        <f t="shared" si="21"/>
        <v>34056</v>
      </c>
      <c r="X249">
        <f t="shared" si="22"/>
        <v>906.44350003635554</v>
      </c>
      <c r="Y249">
        <f t="shared" si="23"/>
        <v>821639.81875815848</v>
      </c>
    </row>
    <row r="250" spans="1:25" x14ac:dyDescent="0.35">
      <c r="A250" s="1">
        <v>41164</v>
      </c>
      <c r="B250">
        <v>5012</v>
      </c>
      <c r="C250" s="24">
        <v>28.1</v>
      </c>
      <c r="D250">
        <v>6609.8</v>
      </c>
      <c r="E250">
        <v>5373</v>
      </c>
      <c r="F250">
        <v>1</v>
      </c>
      <c r="G250">
        <v>5327</v>
      </c>
      <c r="H250">
        <v>0</v>
      </c>
      <c r="I250">
        <v>0</v>
      </c>
      <c r="J250">
        <f>IF(AND(M250=0,F250=0,H250=0,I250=0,P250=0,K250=0),1,0)</f>
        <v>0</v>
      </c>
      <c r="K250">
        <v>0</v>
      </c>
      <c r="L250">
        <v>5933.333333333333</v>
      </c>
      <c r="M250">
        <v>0</v>
      </c>
      <c r="N250">
        <v>0.46340188218891598</v>
      </c>
      <c r="O250">
        <v>0</v>
      </c>
      <c r="P250">
        <v>0</v>
      </c>
      <c r="Q250">
        <f t="shared" si="18"/>
        <v>5738.694884868637</v>
      </c>
      <c r="R250">
        <f>Q250-B250</f>
        <v>726.69488486863702</v>
      </c>
      <c r="S250">
        <f t="shared" si="19"/>
        <v>726.69488486863702</v>
      </c>
      <c r="T250" s="8">
        <f>S250/B250</f>
        <v>0.14499099857714226</v>
      </c>
      <c r="U250">
        <v>2102</v>
      </c>
      <c r="V250">
        <f t="shared" si="20"/>
        <v>13080.507927635466</v>
      </c>
      <c r="W250">
        <f t="shared" si="21"/>
        <v>37836</v>
      </c>
      <c r="X250">
        <f t="shared" si="22"/>
        <v>726.69488486863702</v>
      </c>
      <c r="Y250">
        <f t="shared" si="23"/>
        <v>528085.45569424157</v>
      </c>
    </row>
    <row r="251" spans="1:25" x14ac:dyDescent="0.35">
      <c r="A251" s="1">
        <v>41165</v>
      </c>
      <c r="B251">
        <v>6084</v>
      </c>
      <c r="C251" s="24">
        <v>29.1</v>
      </c>
      <c r="D251">
        <v>6159.6</v>
      </c>
      <c r="E251">
        <v>5436</v>
      </c>
      <c r="F251">
        <v>0</v>
      </c>
      <c r="G251">
        <v>5012</v>
      </c>
      <c r="H251">
        <v>0</v>
      </c>
      <c r="I251">
        <v>0</v>
      </c>
      <c r="J251">
        <f>IF(AND(M251=0,F251=0,H251=0,I251=0,P251=0,K251=0),1,0)</f>
        <v>0</v>
      </c>
      <c r="K251">
        <v>0</v>
      </c>
      <c r="L251">
        <v>5122.666666666667</v>
      </c>
      <c r="M251">
        <v>0</v>
      </c>
      <c r="N251">
        <v>0.6245497850586732</v>
      </c>
      <c r="O251">
        <v>0</v>
      </c>
      <c r="P251">
        <v>1</v>
      </c>
      <c r="Q251">
        <f t="shared" si="18"/>
        <v>6001.8466483540324</v>
      </c>
      <c r="R251">
        <f>Q251-B251</f>
        <v>-82.153351645967632</v>
      </c>
      <c r="S251">
        <f t="shared" si="19"/>
        <v>82.153351645967632</v>
      </c>
      <c r="T251" s="8">
        <f>S251/B251</f>
        <v>1.3503180743913155E-2</v>
      </c>
      <c r="U251">
        <v>1186</v>
      </c>
      <c r="V251">
        <f t="shared" si="20"/>
        <v>5915.0413185096695</v>
      </c>
      <c r="W251">
        <f t="shared" si="21"/>
        <v>21348</v>
      </c>
      <c r="X251">
        <f t="shared" si="22"/>
        <v>-164.30670329193526</v>
      </c>
      <c r="Y251">
        <f t="shared" si="23"/>
        <v>26996.692746664052</v>
      </c>
    </row>
    <row r="252" spans="1:25" x14ac:dyDescent="0.35">
      <c r="A252" s="1">
        <v>41166</v>
      </c>
      <c r="B252">
        <v>6172</v>
      </c>
      <c r="C252" s="24">
        <v>28.8</v>
      </c>
      <c r="D252">
        <v>5779.2</v>
      </c>
      <c r="E252">
        <v>7263</v>
      </c>
      <c r="F252">
        <v>0</v>
      </c>
      <c r="G252">
        <v>6084</v>
      </c>
      <c r="H252">
        <v>0</v>
      </c>
      <c r="I252">
        <v>0</v>
      </c>
      <c r="J252">
        <f>IF(AND(M252=0,F252=0,H252=0,I252=0,P252=0,K252=0),1,0)</f>
        <v>0</v>
      </c>
      <c r="K252">
        <v>1</v>
      </c>
      <c r="L252">
        <v>5474.333333333333</v>
      </c>
      <c r="M252">
        <v>0</v>
      </c>
      <c r="N252">
        <v>0.51022423608690604</v>
      </c>
      <c r="O252">
        <v>0</v>
      </c>
      <c r="P252">
        <v>0</v>
      </c>
      <c r="Q252">
        <f t="shared" si="18"/>
        <v>6788.4677865911071</v>
      </c>
      <c r="R252">
        <f>Q252-B252</f>
        <v>616.46778659110714</v>
      </c>
      <c r="S252">
        <f t="shared" si="19"/>
        <v>616.46778659110714</v>
      </c>
      <c r="T252" s="8">
        <f>S252/B252</f>
        <v>9.9881365293439259E-2</v>
      </c>
      <c r="U252">
        <v>1219</v>
      </c>
      <c r="V252">
        <f t="shared" si="20"/>
        <v>11096.420158639929</v>
      </c>
      <c r="W252">
        <f t="shared" si="21"/>
        <v>21942</v>
      </c>
      <c r="X252">
        <f t="shared" si="22"/>
        <v>616.46778659110714</v>
      </c>
      <c r="Y252">
        <f t="shared" si="23"/>
        <v>380032.5319045388</v>
      </c>
    </row>
    <row r="253" spans="1:25" x14ac:dyDescent="0.35">
      <c r="A253" s="1">
        <v>41167</v>
      </c>
      <c r="B253">
        <v>7222</v>
      </c>
      <c r="C253" s="25">
        <v>28.7</v>
      </c>
      <c r="D253">
        <v>5524.8</v>
      </c>
      <c r="E253">
        <v>7986</v>
      </c>
      <c r="F253">
        <v>0</v>
      </c>
      <c r="G253">
        <v>6172</v>
      </c>
      <c r="H253">
        <v>1</v>
      </c>
      <c r="I253">
        <v>0</v>
      </c>
      <c r="J253">
        <f>IF(AND(M253=0,F253=0,H253=0,I253=0,P253=0,K253=0),1,0)</f>
        <v>0</v>
      </c>
      <c r="K253">
        <v>0</v>
      </c>
      <c r="L253">
        <v>5756</v>
      </c>
      <c r="M253">
        <v>0</v>
      </c>
      <c r="N253">
        <v>0.62199372603694669</v>
      </c>
      <c r="O253">
        <v>1</v>
      </c>
      <c r="P253">
        <v>0</v>
      </c>
      <c r="Q253">
        <f t="shared" si="18"/>
        <v>7265.8653206022427</v>
      </c>
      <c r="R253">
        <f>Q253-B253</f>
        <v>43.865320602242718</v>
      </c>
      <c r="S253">
        <f t="shared" si="19"/>
        <v>43.865320602242718</v>
      </c>
      <c r="T253" s="8">
        <f>S253/B253</f>
        <v>6.0738466632847855E-3</v>
      </c>
      <c r="U253">
        <v>1451</v>
      </c>
      <c r="V253">
        <f t="shared" si="20"/>
        <v>789.57577084036893</v>
      </c>
      <c r="W253">
        <f t="shared" si="21"/>
        <v>26118</v>
      </c>
      <c r="X253">
        <f t="shared" si="22"/>
        <v>43.865320602242718</v>
      </c>
      <c r="Y253">
        <f t="shared" si="23"/>
        <v>1924.1663515375394</v>
      </c>
    </row>
    <row r="254" spans="1:25" x14ac:dyDescent="0.35">
      <c r="A254" s="1">
        <v>41168</v>
      </c>
      <c r="B254">
        <v>6819</v>
      </c>
      <c r="C254" s="25">
        <v>29.3</v>
      </c>
      <c r="D254">
        <v>5963.4</v>
      </c>
      <c r="E254">
        <v>7444</v>
      </c>
      <c r="F254">
        <v>0</v>
      </c>
      <c r="G254">
        <v>7222</v>
      </c>
      <c r="H254">
        <v>0</v>
      </c>
      <c r="I254">
        <v>0</v>
      </c>
      <c r="J254">
        <f>IF(AND(M254=0,F254=0,H254=0,I254=0,P254=0,K254=0),1,0)</f>
        <v>1</v>
      </c>
      <c r="K254">
        <v>0</v>
      </c>
      <c r="L254">
        <v>6492.666666666667</v>
      </c>
      <c r="M254">
        <v>0</v>
      </c>
      <c r="N254">
        <v>0.45317764610201</v>
      </c>
      <c r="O254">
        <v>1</v>
      </c>
      <c r="P254">
        <v>0</v>
      </c>
      <c r="Q254">
        <f t="shared" si="18"/>
        <v>7332.7325328759071</v>
      </c>
      <c r="R254">
        <f>Q254-B254</f>
        <v>513.73253287590705</v>
      </c>
      <c r="S254">
        <f t="shared" si="19"/>
        <v>513.73253287590705</v>
      </c>
      <c r="T254" s="8">
        <f>S254/B254</f>
        <v>7.5338397547427341E-2</v>
      </c>
      <c r="U254">
        <v>1712</v>
      </c>
      <c r="V254">
        <f t="shared" si="20"/>
        <v>9247.185591766327</v>
      </c>
      <c r="W254">
        <f t="shared" si="21"/>
        <v>30816</v>
      </c>
      <c r="X254">
        <f t="shared" si="22"/>
        <v>513.73253287590705</v>
      </c>
      <c r="Y254">
        <f t="shared" si="23"/>
        <v>263921.11533509492</v>
      </c>
    </row>
    <row r="255" spans="1:25" x14ac:dyDescent="0.35">
      <c r="A255" s="1">
        <v>41169</v>
      </c>
      <c r="B255">
        <v>5059</v>
      </c>
      <c r="C255" s="24">
        <v>29.8</v>
      </c>
      <c r="D255">
        <v>6261.8</v>
      </c>
      <c r="E255">
        <v>5029</v>
      </c>
      <c r="F255">
        <v>0</v>
      </c>
      <c r="G255">
        <v>6819</v>
      </c>
      <c r="H255">
        <v>0</v>
      </c>
      <c r="I255">
        <v>1</v>
      </c>
      <c r="J255">
        <f>IF(AND(M255=0,F255=0,H255=0,I255=0,P255=0,K255=0),1,0)</f>
        <v>0</v>
      </c>
      <c r="K255">
        <v>0</v>
      </c>
      <c r="L255">
        <v>6737.666666666667</v>
      </c>
      <c r="M255">
        <v>0</v>
      </c>
      <c r="N255">
        <v>0.29551527826187984</v>
      </c>
      <c r="O255">
        <v>0</v>
      </c>
      <c r="P255">
        <v>0</v>
      </c>
      <c r="Q255">
        <f t="shared" si="18"/>
        <v>5725.3190967836035</v>
      </c>
      <c r="R255">
        <f>Q255-B255</f>
        <v>666.31909678360353</v>
      </c>
      <c r="S255">
        <f t="shared" si="19"/>
        <v>666.31909678360353</v>
      </c>
      <c r="T255" s="8">
        <f>S255/B255</f>
        <v>0.1317096455393563</v>
      </c>
      <c r="U255">
        <v>1575</v>
      </c>
      <c r="V255">
        <f t="shared" si="20"/>
        <v>11993.743742104863</v>
      </c>
      <c r="W255">
        <f t="shared" si="21"/>
        <v>28350</v>
      </c>
      <c r="X255">
        <f t="shared" si="22"/>
        <v>666.31909678360353</v>
      </c>
      <c r="Y255">
        <f t="shared" si="23"/>
        <v>443981.13873851718</v>
      </c>
    </row>
    <row r="256" spans="1:25" x14ac:dyDescent="0.35">
      <c r="A256" s="1">
        <v>41170</v>
      </c>
      <c r="B256">
        <v>4676</v>
      </c>
      <c r="C256" s="26">
        <v>30</v>
      </c>
      <c r="D256">
        <v>6271.2</v>
      </c>
      <c r="E256">
        <v>5327</v>
      </c>
      <c r="F256">
        <v>0</v>
      </c>
      <c r="G256">
        <v>5059</v>
      </c>
      <c r="H256">
        <v>0</v>
      </c>
      <c r="I256">
        <v>0</v>
      </c>
      <c r="J256">
        <f>IF(AND(M256=0,F256=0,H256=0,I256=0,P256=0,K256=0),1,0)</f>
        <v>0</v>
      </c>
      <c r="K256">
        <v>0</v>
      </c>
      <c r="L256">
        <v>6366.666666666667</v>
      </c>
      <c r="M256">
        <v>1</v>
      </c>
      <c r="N256">
        <v>0.45550133612176136</v>
      </c>
      <c r="O256">
        <v>0</v>
      </c>
      <c r="P256">
        <v>0</v>
      </c>
      <c r="Q256">
        <f t="shared" si="18"/>
        <v>6024.5160179248905</v>
      </c>
      <c r="R256">
        <f>Q256-B256</f>
        <v>1348.5160179248905</v>
      </c>
      <c r="S256">
        <f t="shared" si="19"/>
        <v>1348.5160179248905</v>
      </c>
      <c r="T256" s="8">
        <f>S256/B256</f>
        <v>0.28839093625425377</v>
      </c>
      <c r="U256">
        <v>2240</v>
      </c>
      <c r="V256">
        <f t="shared" si="20"/>
        <v>24273.28832264803</v>
      </c>
      <c r="W256">
        <f t="shared" si="21"/>
        <v>40320</v>
      </c>
      <c r="X256">
        <f t="shared" si="22"/>
        <v>1348.5160179248905</v>
      </c>
      <c r="Y256">
        <f t="shared" si="23"/>
        <v>1818495.4506000038</v>
      </c>
    </row>
    <row r="257" spans="1:25" x14ac:dyDescent="0.35">
      <c r="A257" s="1">
        <v>41171</v>
      </c>
      <c r="B257">
        <v>3000</v>
      </c>
      <c r="C257" s="24">
        <v>29.3</v>
      </c>
      <c r="D257">
        <v>5989.6</v>
      </c>
      <c r="E257">
        <v>5012</v>
      </c>
      <c r="F257">
        <v>1</v>
      </c>
      <c r="G257">
        <v>4676</v>
      </c>
      <c r="H257">
        <v>0</v>
      </c>
      <c r="I257">
        <v>0</v>
      </c>
      <c r="J257">
        <f>IF(AND(M257=0,F257=0,H257=0,I257=0,P257=0,K257=0),1,0)</f>
        <v>0</v>
      </c>
      <c r="K257">
        <v>0</v>
      </c>
      <c r="L257">
        <v>5518</v>
      </c>
      <c r="M257">
        <v>0</v>
      </c>
      <c r="N257">
        <v>0.30527477634483557</v>
      </c>
      <c r="O257">
        <v>0</v>
      </c>
      <c r="P257">
        <v>0</v>
      </c>
      <c r="Q257">
        <f t="shared" si="18"/>
        <v>5205.0654089036343</v>
      </c>
      <c r="R257">
        <f>Q257-B257</f>
        <v>2205.0654089036343</v>
      </c>
      <c r="S257">
        <f t="shared" si="19"/>
        <v>2205.0654089036343</v>
      </c>
      <c r="T257" s="8">
        <f>S257/B257</f>
        <v>0.73502180296787811</v>
      </c>
      <c r="U257">
        <v>272</v>
      </c>
      <c r="V257">
        <f t="shared" si="20"/>
        <v>39691.177360265414</v>
      </c>
      <c r="W257">
        <f t="shared" si="21"/>
        <v>4896</v>
      </c>
      <c r="X257">
        <f t="shared" si="22"/>
        <v>2205.0654089036343</v>
      </c>
      <c r="Y257">
        <f t="shared" si="23"/>
        <v>4862313.4575433517</v>
      </c>
    </row>
    <row r="258" spans="1:25" x14ac:dyDescent="0.35">
      <c r="A258" s="1">
        <v>41172</v>
      </c>
      <c r="B258">
        <v>5739</v>
      </c>
      <c r="C258" s="26">
        <v>29</v>
      </c>
      <c r="D258">
        <v>5355.2</v>
      </c>
      <c r="E258">
        <v>6084</v>
      </c>
      <c r="F258">
        <v>0</v>
      </c>
      <c r="G258">
        <v>3000</v>
      </c>
      <c r="H258">
        <v>0</v>
      </c>
      <c r="I258">
        <v>0</v>
      </c>
      <c r="J258">
        <f>IF(AND(M258=0,F258=0,H258=0,I258=0,P258=0,K258=0),1,0)</f>
        <v>0</v>
      </c>
      <c r="K258">
        <v>0</v>
      </c>
      <c r="L258">
        <v>4245</v>
      </c>
      <c r="M258">
        <v>0</v>
      </c>
      <c r="N258">
        <v>0.81822934820494941</v>
      </c>
      <c r="O258">
        <v>0</v>
      </c>
      <c r="P258">
        <v>1</v>
      </c>
      <c r="Q258">
        <f t="shared" si="18"/>
        <v>5153.2867250487234</v>
      </c>
      <c r="R258">
        <f>Q258-B258</f>
        <v>-585.71327495127662</v>
      </c>
      <c r="S258">
        <f t="shared" si="19"/>
        <v>585.71327495127662</v>
      </c>
      <c r="T258" s="8">
        <f>S258/B258</f>
        <v>0.10205842044803565</v>
      </c>
      <c r="U258">
        <v>1134</v>
      </c>
      <c r="V258">
        <f t="shared" si="20"/>
        <v>42171.355796491916</v>
      </c>
      <c r="W258">
        <f t="shared" si="21"/>
        <v>20412</v>
      </c>
      <c r="X258">
        <f t="shared" si="22"/>
        <v>-1171.4265499025532</v>
      </c>
      <c r="Y258">
        <f t="shared" si="23"/>
        <v>1372240.1618165991</v>
      </c>
    </row>
    <row r="259" spans="1:25" x14ac:dyDescent="0.35">
      <c r="A259" s="1">
        <v>41173</v>
      </c>
      <c r="B259">
        <v>4628.5</v>
      </c>
      <c r="C259" s="24">
        <v>28.6</v>
      </c>
      <c r="D259">
        <v>5058.6000000000004</v>
      </c>
      <c r="E259">
        <v>6172</v>
      </c>
      <c r="F259">
        <v>0</v>
      </c>
      <c r="G259">
        <v>5739</v>
      </c>
      <c r="H259">
        <v>0</v>
      </c>
      <c r="I259">
        <v>0</v>
      </c>
      <c r="J259">
        <f>IF(AND(M259=0,F259=0,H259=0,I259=0,P259=0,K259=0),1,0)</f>
        <v>0</v>
      </c>
      <c r="K259">
        <v>1</v>
      </c>
      <c r="L259">
        <v>4471.666666666667</v>
      </c>
      <c r="M259">
        <v>0</v>
      </c>
      <c r="N259">
        <v>0.37097711165330544</v>
      </c>
      <c r="O259">
        <v>0</v>
      </c>
      <c r="P259">
        <v>0</v>
      </c>
      <c r="Q259">
        <f t="shared" ref="Q259:Q322" si="24">$AA$2+SUMPRODUCT(D259:I259,$AB$2:$AG$2)</f>
        <v>6149.7209775462561</v>
      </c>
      <c r="R259">
        <f>Q259-B259</f>
        <v>1521.2209775462561</v>
      </c>
      <c r="S259">
        <f t="shared" ref="S259:S322" si="25">ABS(R259)</f>
        <v>1521.2209775462561</v>
      </c>
      <c r="T259" s="8">
        <f>S259/B259</f>
        <v>0.32866392514772735</v>
      </c>
      <c r="U259">
        <v>4162</v>
      </c>
      <c r="V259">
        <f t="shared" ref="V259:V322" si="26">IF(R259&lt;0,R259*-72,R259*18)</f>
        <v>27381.97759583261</v>
      </c>
      <c r="W259">
        <f t="shared" ref="W259:W322" si="27">U259*18</f>
        <v>74916</v>
      </c>
      <c r="X259">
        <f t="shared" ref="X259:X322" si="28">IF(R259&lt;0,R259*2,R259)</f>
        <v>1521.2209775462561</v>
      </c>
      <c r="Y259">
        <f t="shared" ref="Y259:Y322" si="29">X259^2</f>
        <v>2314113.2625267869</v>
      </c>
    </row>
    <row r="260" spans="1:25" x14ac:dyDescent="0.35">
      <c r="A260" s="1">
        <v>41174</v>
      </c>
      <c r="B260">
        <v>6288</v>
      </c>
      <c r="C260" s="24">
        <v>28.6</v>
      </c>
      <c r="D260">
        <v>4620.5</v>
      </c>
      <c r="E260">
        <v>7222</v>
      </c>
      <c r="F260">
        <v>0</v>
      </c>
      <c r="G260">
        <v>4628.5</v>
      </c>
      <c r="H260">
        <v>1</v>
      </c>
      <c r="I260">
        <v>0</v>
      </c>
      <c r="J260">
        <f>IF(AND(M260=0,F260=0,H260=0,I260=0,P260=0,K260=0),1,0)</f>
        <v>0</v>
      </c>
      <c r="K260">
        <v>0</v>
      </c>
      <c r="L260">
        <v>4455.833333333333</v>
      </c>
      <c r="M260">
        <v>0</v>
      </c>
      <c r="N260">
        <v>0.69280817938886952</v>
      </c>
      <c r="O260">
        <v>1</v>
      </c>
      <c r="P260">
        <v>0</v>
      </c>
      <c r="Q260">
        <f t="shared" si="24"/>
        <v>6194.3542332881298</v>
      </c>
      <c r="R260">
        <f>Q260-B260</f>
        <v>-93.645766711870237</v>
      </c>
      <c r="S260">
        <f t="shared" si="25"/>
        <v>93.645766711870237</v>
      </c>
      <c r="T260" s="8">
        <f>S260/B260</f>
        <v>1.4892774604305064E-2</v>
      </c>
      <c r="U260">
        <v>836</v>
      </c>
      <c r="V260">
        <f t="shared" si="26"/>
        <v>6742.4952032546571</v>
      </c>
      <c r="W260">
        <f t="shared" si="27"/>
        <v>15048</v>
      </c>
      <c r="X260">
        <f t="shared" si="28"/>
        <v>-187.29153342374047</v>
      </c>
      <c r="Y260">
        <f t="shared" si="29"/>
        <v>35078.118492216097</v>
      </c>
    </row>
    <row r="261" spans="1:25" x14ac:dyDescent="0.35">
      <c r="A261" s="1">
        <v>41175</v>
      </c>
      <c r="B261">
        <v>6844</v>
      </c>
      <c r="C261" s="24">
        <v>28.2</v>
      </c>
      <c r="D261">
        <v>4866.3</v>
      </c>
      <c r="E261">
        <v>6819</v>
      </c>
      <c r="F261">
        <v>0</v>
      </c>
      <c r="G261">
        <v>6288</v>
      </c>
      <c r="H261">
        <v>0</v>
      </c>
      <c r="I261">
        <v>0</v>
      </c>
      <c r="J261">
        <f>IF(AND(M261=0,F261=0,H261=0,I261=0,P261=0,K261=0),1,0)</f>
        <v>1</v>
      </c>
      <c r="K261">
        <v>0</v>
      </c>
      <c r="L261">
        <v>5551.833333333333</v>
      </c>
      <c r="M261">
        <v>0</v>
      </c>
      <c r="N261">
        <v>0.5645985825490879</v>
      </c>
      <c r="O261">
        <v>1</v>
      </c>
      <c r="P261">
        <v>0</v>
      </c>
      <c r="Q261">
        <f t="shared" si="24"/>
        <v>6476.7240300482681</v>
      </c>
      <c r="R261">
        <f>Q261-B261</f>
        <v>-367.27596995173189</v>
      </c>
      <c r="S261">
        <f t="shared" si="25"/>
        <v>367.27596995173189</v>
      </c>
      <c r="T261" s="8">
        <f>S261/B261</f>
        <v>5.3663934826378129E-2</v>
      </c>
      <c r="U261">
        <v>1051</v>
      </c>
      <c r="V261">
        <f t="shared" si="26"/>
        <v>26443.869836524696</v>
      </c>
      <c r="W261">
        <f t="shared" si="27"/>
        <v>18918</v>
      </c>
      <c r="X261">
        <f t="shared" si="28"/>
        <v>-734.55193990346379</v>
      </c>
      <c r="Y261">
        <f t="shared" si="29"/>
        <v>539566.55241594184</v>
      </c>
    </row>
    <row r="262" spans="1:25" x14ac:dyDescent="0.35">
      <c r="A262" s="1">
        <v>41176</v>
      </c>
      <c r="B262">
        <v>4615</v>
      </c>
      <c r="C262" s="24">
        <v>28.3</v>
      </c>
      <c r="D262">
        <v>5299.9</v>
      </c>
      <c r="E262">
        <v>5059</v>
      </c>
      <c r="F262">
        <v>0</v>
      </c>
      <c r="G262">
        <v>6844</v>
      </c>
      <c r="H262">
        <v>0</v>
      </c>
      <c r="I262">
        <v>1</v>
      </c>
      <c r="J262">
        <f>IF(AND(M262=0,F262=0,H262=0,I262=0,P262=0,K262=0),1,0)</f>
        <v>0</v>
      </c>
      <c r="K262">
        <v>0</v>
      </c>
      <c r="L262">
        <v>5920.166666666667</v>
      </c>
      <c r="M262">
        <v>0</v>
      </c>
      <c r="N262">
        <v>0.24102474729871035</v>
      </c>
      <c r="O262">
        <v>0</v>
      </c>
      <c r="P262">
        <v>0</v>
      </c>
      <c r="Q262">
        <f t="shared" si="24"/>
        <v>5455.3135858111436</v>
      </c>
      <c r="R262">
        <f>Q262-B262</f>
        <v>840.31358581114364</v>
      </c>
      <c r="S262">
        <f t="shared" si="25"/>
        <v>840.31358581114364</v>
      </c>
      <c r="T262" s="8">
        <f>S262/B262</f>
        <v>0.18208311718551326</v>
      </c>
      <c r="U262">
        <v>1840</v>
      </c>
      <c r="V262">
        <f t="shared" si="26"/>
        <v>15125.644544600586</v>
      </c>
      <c r="W262">
        <f t="shared" si="27"/>
        <v>33120</v>
      </c>
      <c r="X262">
        <f t="shared" si="28"/>
        <v>840.31358581114364</v>
      </c>
      <c r="Y262">
        <f t="shared" si="29"/>
        <v>706126.92249878228</v>
      </c>
    </row>
    <row r="263" spans="1:25" x14ac:dyDescent="0.35">
      <c r="A263" s="1">
        <v>41177</v>
      </c>
      <c r="B263">
        <v>5412</v>
      </c>
      <c r="C263" s="24">
        <v>28.4</v>
      </c>
      <c r="D263">
        <v>5622.9</v>
      </c>
      <c r="E263">
        <v>4676</v>
      </c>
      <c r="F263">
        <v>0</v>
      </c>
      <c r="G263">
        <v>4615</v>
      </c>
      <c r="H263">
        <v>0</v>
      </c>
      <c r="I263">
        <v>0</v>
      </c>
      <c r="J263">
        <f>IF(AND(M263=0,F263=0,H263=0,I263=0,P263=0,K263=0),1,0)</f>
        <v>0</v>
      </c>
      <c r="K263">
        <v>0</v>
      </c>
      <c r="L263">
        <v>5915.666666666667</v>
      </c>
      <c r="M263">
        <v>1</v>
      </c>
      <c r="N263">
        <v>0.5925990472870919</v>
      </c>
      <c r="O263">
        <v>0</v>
      </c>
      <c r="P263">
        <v>0</v>
      </c>
      <c r="Q263">
        <f t="shared" si="24"/>
        <v>5485.7723234900386</v>
      </c>
      <c r="R263">
        <f>Q263-B263</f>
        <v>73.772323490038616</v>
      </c>
      <c r="S263">
        <f t="shared" si="25"/>
        <v>73.772323490038616</v>
      </c>
      <c r="T263" s="8">
        <f>S263/B263</f>
        <v>1.3631249720997527E-2</v>
      </c>
      <c r="U263">
        <v>2027</v>
      </c>
      <c r="V263">
        <f t="shared" si="26"/>
        <v>1327.9018228206951</v>
      </c>
      <c r="W263">
        <f t="shared" si="27"/>
        <v>36486</v>
      </c>
      <c r="X263">
        <f t="shared" si="28"/>
        <v>73.772323490038616</v>
      </c>
      <c r="Y263">
        <f t="shared" si="29"/>
        <v>5442.3557131189036</v>
      </c>
    </row>
    <row r="264" spans="1:25" x14ac:dyDescent="0.35">
      <c r="A264" s="1">
        <v>41178</v>
      </c>
      <c r="B264">
        <v>5273</v>
      </c>
      <c r="C264" s="24">
        <v>28.4</v>
      </c>
      <c r="D264">
        <v>5557.5</v>
      </c>
      <c r="E264">
        <v>3000</v>
      </c>
      <c r="F264">
        <v>1</v>
      </c>
      <c r="G264">
        <v>5412</v>
      </c>
      <c r="H264">
        <v>0</v>
      </c>
      <c r="I264">
        <v>0</v>
      </c>
      <c r="J264">
        <f>IF(AND(M264=0,F264=0,H264=0,I264=0,P264=0,K264=0),1,0)</f>
        <v>0</v>
      </c>
      <c r="K264">
        <v>0</v>
      </c>
      <c r="L264">
        <v>5623.666666666667</v>
      </c>
      <c r="M264">
        <v>0</v>
      </c>
      <c r="N264">
        <v>0.483850354362728</v>
      </c>
      <c r="O264">
        <v>0</v>
      </c>
      <c r="P264">
        <v>0</v>
      </c>
      <c r="Q264">
        <f t="shared" si="24"/>
        <v>4827.2491976546989</v>
      </c>
      <c r="R264">
        <f>Q264-B264</f>
        <v>-445.75080234530105</v>
      </c>
      <c r="S264">
        <f t="shared" si="25"/>
        <v>445.75080234530105</v>
      </c>
      <c r="T264" s="8">
        <f>S264/B264</f>
        <v>8.4534572794481525E-2</v>
      </c>
      <c r="U264">
        <v>1856</v>
      </c>
      <c r="V264">
        <f t="shared" si="26"/>
        <v>32094.057768861676</v>
      </c>
      <c r="W264">
        <f t="shared" si="27"/>
        <v>33408</v>
      </c>
      <c r="X264">
        <f t="shared" si="28"/>
        <v>-891.50160469060211</v>
      </c>
      <c r="Y264">
        <f t="shared" si="29"/>
        <v>794775.11116591864</v>
      </c>
    </row>
    <row r="265" spans="1:25" x14ac:dyDescent="0.35">
      <c r="A265" s="1">
        <v>41179</v>
      </c>
      <c r="B265">
        <v>4996</v>
      </c>
      <c r="C265" s="24">
        <v>28.8</v>
      </c>
      <c r="D265">
        <v>5686.4</v>
      </c>
      <c r="E265">
        <v>5739</v>
      </c>
      <c r="F265">
        <v>0</v>
      </c>
      <c r="G265">
        <v>5273</v>
      </c>
      <c r="H265">
        <v>0</v>
      </c>
      <c r="I265">
        <v>0</v>
      </c>
      <c r="J265">
        <f>IF(AND(M265=0,F265=0,H265=0,I265=0,P265=0,K265=0),1,0)</f>
        <v>0</v>
      </c>
      <c r="K265">
        <v>0</v>
      </c>
      <c r="L265">
        <v>5100</v>
      </c>
      <c r="M265">
        <v>0</v>
      </c>
      <c r="N265">
        <v>0.4678168932264436</v>
      </c>
      <c r="O265">
        <v>0</v>
      </c>
      <c r="P265">
        <v>1</v>
      </c>
      <c r="Q265">
        <f t="shared" si="24"/>
        <v>6041.9175487095617</v>
      </c>
      <c r="R265">
        <f>Q265-B265</f>
        <v>1045.9175487095617</v>
      </c>
      <c r="S265">
        <f t="shared" si="25"/>
        <v>1045.9175487095617</v>
      </c>
      <c r="T265" s="8">
        <f>S265/B265</f>
        <v>0.20935099053433981</v>
      </c>
      <c r="U265">
        <v>1961</v>
      </c>
      <c r="V265">
        <f t="shared" si="26"/>
        <v>18826.515876772111</v>
      </c>
      <c r="W265">
        <f t="shared" si="27"/>
        <v>35298</v>
      </c>
      <c r="X265">
        <f t="shared" si="28"/>
        <v>1045.9175487095617</v>
      </c>
      <c r="Y265">
        <f t="shared" si="29"/>
        <v>1093943.5186986185</v>
      </c>
    </row>
    <row r="266" spans="1:25" x14ac:dyDescent="0.35">
      <c r="A266" s="1">
        <v>41180</v>
      </c>
      <c r="B266">
        <v>5590</v>
      </c>
      <c r="C266" s="24">
        <v>28.7</v>
      </c>
      <c r="D266">
        <v>5428</v>
      </c>
      <c r="E266">
        <v>4628.5</v>
      </c>
      <c r="F266">
        <v>0</v>
      </c>
      <c r="G266">
        <v>4996</v>
      </c>
      <c r="H266">
        <v>0</v>
      </c>
      <c r="I266">
        <v>0</v>
      </c>
      <c r="J266">
        <f>IF(AND(M266=0,F266=0,H266=0,I266=0,P266=0,K266=0),1,0)</f>
        <v>0</v>
      </c>
      <c r="K266">
        <v>1</v>
      </c>
      <c r="L266">
        <v>5227</v>
      </c>
      <c r="M266">
        <v>0</v>
      </c>
      <c r="N266">
        <v>0.56901359358661552</v>
      </c>
      <c r="O266">
        <v>0</v>
      </c>
      <c r="P266">
        <v>0</v>
      </c>
      <c r="Q266">
        <f t="shared" si="24"/>
        <v>5562.5782012881245</v>
      </c>
      <c r="R266">
        <f>Q266-B266</f>
        <v>-27.421798711875454</v>
      </c>
      <c r="S266">
        <f t="shared" si="25"/>
        <v>27.421798711875454</v>
      </c>
      <c r="T266" s="8">
        <f>S266/B266</f>
        <v>4.9055096085644815E-3</v>
      </c>
      <c r="U266">
        <v>835</v>
      </c>
      <c r="V266">
        <f t="shared" si="26"/>
        <v>1974.3695072550327</v>
      </c>
      <c r="W266">
        <f t="shared" si="27"/>
        <v>15030</v>
      </c>
      <c r="X266">
        <f t="shared" si="28"/>
        <v>-54.843597423750907</v>
      </c>
      <c r="Y266">
        <f t="shared" si="29"/>
        <v>3007.8201783784571</v>
      </c>
    </row>
    <row r="267" spans="1:25" x14ac:dyDescent="0.35">
      <c r="A267" s="1">
        <v>41181</v>
      </c>
      <c r="B267">
        <v>6648</v>
      </c>
      <c r="C267" s="24">
        <v>28.9</v>
      </c>
      <c r="D267">
        <v>5177.2</v>
      </c>
      <c r="E267">
        <v>6288</v>
      </c>
      <c r="F267">
        <v>0</v>
      </c>
      <c r="G267">
        <v>5590</v>
      </c>
      <c r="H267">
        <v>1</v>
      </c>
      <c r="I267">
        <v>0</v>
      </c>
      <c r="J267">
        <f>IF(AND(M267=0,F267=0,H267=0,I267=0,P267=0,K267=0),1,0)</f>
        <v>0</v>
      </c>
      <c r="K267">
        <v>0</v>
      </c>
      <c r="L267">
        <v>5286.333333333333</v>
      </c>
      <c r="M267">
        <v>0</v>
      </c>
      <c r="N267">
        <v>0.62292320204484719</v>
      </c>
      <c r="O267">
        <v>1</v>
      </c>
      <c r="P267">
        <v>0</v>
      </c>
      <c r="Q267">
        <f t="shared" si="24"/>
        <v>6485.7162396553904</v>
      </c>
      <c r="R267">
        <f>Q267-B267</f>
        <v>-162.28376034460962</v>
      </c>
      <c r="S267">
        <f t="shared" si="25"/>
        <v>162.28376034460962</v>
      </c>
      <c r="T267" s="8">
        <f>S267/B267</f>
        <v>2.4410914612606742E-2</v>
      </c>
      <c r="U267">
        <v>1478</v>
      </c>
      <c r="V267">
        <f t="shared" si="26"/>
        <v>11684.430744811893</v>
      </c>
      <c r="W267">
        <f t="shared" si="27"/>
        <v>26604</v>
      </c>
      <c r="X267">
        <f t="shared" si="28"/>
        <v>-324.56752068921924</v>
      </c>
      <c r="Y267">
        <f t="shared" si="29"/>
        <v>105344.07548634676</v>
      </c>
    </row>
    <row r="268" spans="1:25" x14ac:dyDescent="0.35">
      <c r="A268" s="1">
        <v>41182</v>
      </c>
      <c r="B268">
        <v>6569</v>
      </c>
      <c r="C268" s="24">
        <v>29.2</v>
      </c>
      <c r="D268">
        <v>5583.8</v>
      </c>
      <c r="E268">
        <v>6844</v>
      </c>
      <c r="F268">
        <v>0</v>
      </c>
      <c r="G268">
        <v>6648</v>
      </c>
      <c r="H268">
        <v>0</v>
      </c>
      <c r="I268">
        <v>0</v>
      </c>
      <c r="J268">
        <f>IF(AND(M268=0,F268=0,H268=0,I268=0,P268=0,K268=0),1,0)</f>
        <v>1</v>
      </c>
      <c r="K268">
        <v>0</v>
      </c>
      <c r="L268">
        <v>5744.666666666667</v>
      </c>
      <c r="M268">
        <v>0</v>
      </c>
      <c r="N268">
        <v>0.49082142442198212</v>
      </c>
      <c r="O268">
        <v>1</v>
      </c>
      <c r="P268">
        <v>0</v>
      </c>
      <c r="Q268">
        <f t="shared" si="24"/>
        <v>6837.4825914457379</v>
      </c>
      <c r="R268">
        <f>Q268-B268</f>
        <v>268.48259144573785</v>
      </c>
      <c r="S268">
        <f t="shared" si="25"/>
        <v>268.48259144573785</v>
      </c>
      <c r="T268" s="8">
        <f>S268/B268</f>
        <v>4.0871151080185394E-2</v>
      </c>
      <c r="U268">
        <v>1075</v>
      </c>
      <c r="V268">
        <f t="shared" si="26"/>
        <v>4832.6866460232814</v>
      </c>
      <c r="W268">
        <f t="shared" si="27"/>
        <v>19350</v>
      </c>
      <c r="X268">
        <f t="shared" si="28"/>
        <v>268.48259144573785</v>
      </c>
      <c r="Y268">
        <f t="shared" si="29"/>
        <v>72082.901909418986</v>
      </c>
    </row>
    <row r="269" spans="1:25" x14ac:dyDescent="0.35">
      <c r="A269" s="1">
        <v>41183</v>
      </c>
      <c r="B269">
        <v>4396</v>
      </c>
      <c r="C269" s="27">
        <v>30.4</v>
      </c>
      <c r="D269">
        <v>5815.2</v>
      </c>
      <c r="E269">
        <v>4615</v>
      </c>
      <c r="F269">
        <v>0</v>
      </c>
      <c r="G269">
        <v>6569</v>
      </c>
      <c r="H269">
        <v>0</v>
      </c>
      <c r="I269">
        <v>1</v>
      </c>
      <c r="J269">
        <f>IF(AND(M269=0,F269=0,H269=0,I269=0,P269=0,K269=0),1,0)</f>
        <v>0</v>
      </c>
      <c r="K269">
        <v>0</v>
      </c>
      <c r="L269">
        <v>6269</v>
      </c>
      <c r="M269">
        <v>0</v>
      </c>
      <c r="N269">
        <v>0.24753107935401417</v>
      </c>
      <c r="O269">
        <v>0</v>
      </c>
      <c r="P269">
        <v>0</v>
      </c>
      <c r="Q269">
        <f t="shared" si="24"/>
        <v>5384.989562885401</v>
      </c>
      <c r="R269">
        <f>Q269-B269</f>
        <v>988.98956288540103</v>
      </c>
      <c r="S269">
        <f t="shared" si="25"/>
        <v>988.98956288540103</v>
      </c>
      <c r="T269" s="8">
        <f>S269/B269</f>
        <v>0.22497487781742517</v>
      </c>
      <c r="U269">
        <v>1808</v>
      </c>
      <c r="V269">
        <f t="shared" si="26"/>
        <v>17801.812131937219</v>
      </c>
      <c r="W269">
        <f t="shared" si="27"/>
        <v>32544</v>
      </c>
      <c r="X269">
        <f t="shared" si="28"/>
        <v>988.98956288540103</v>
      </c>
      <c r="Y269">
        <f t="shared" si="29"/>
        <v>978100.35549625661</v>
      </c>
    </row>
    <row r="270" spans="1:25" x14ac:dyDescent="0.35">
      <c r="A270" s="1">
        <v>41184</v>
      </c>
      <c r="B270">
        <v>5205</v>
      </c>
      <c r="C270" s="27">
        <v>29.3</v>
      </c>
      <c r="D270">
        <v>5639.8</v>
      </c>
      <c r="E270">
        <v>5412</v>
      </c>
      <c r="F270">
        <v>0</v>
      </c>
      <c r="G270">
        <v>4396</v>
      </c>
      <c r="H270">
        <v>0</v>
      </c>
      <c r="I270">
        <v>0</v>
      </c>
      <c r="J270">
        <f>IF(AND(M270=0,F270=0,H270=0,I270=0,P270=0,K270=0),1,0)</f>
        <v>0</v>
      </c>
      <c r="K270">
        <v>0</v>
      </c>
      <c r="L270">
        <v>5871</v>
      </c>
      <c r="M270">
        <v>1</v>
      </c>
      <c r="N270">
        <v>0.5939932612989427</v>
      </c>
      <c r="O270">
        <v>0</v>
      </c>
      <c r="P270">
        <v>0</v>
      </c>
      <c r="Q270">
        <f t="shared" si="24"/>
        <v>5601.2368195169493</v>
      </c>
      <c r="R270">
        <f>Q270-B270</f>
        <v>396.23681951694925</v>
      </c>
      <c r="S270">
        <f t="shared" si="25"/>
        <v>396.23681951694925</v>
      </c>
      <c r="T270" s="8">
        <f>S270/B270</f>
        <v>7.6126190108923963E-2</v>
      </c>
      <c r="U270">
        <v>1511</v>
      </c>
      <c r="V270">
        <f t="shared" si="26"/>
        <v>7132.2627513050866</v>
      </c>
      <c r="W270">
        <f t="shared" si="27"/>
        <v>27198</v>
      </c>
      <c r="X270">
        <f t="shared" si="28"/>
        <v>396.23681951694925</v>
      </c>
      <c r="Y270">
        <f t="shared" si="29"/>
        <v>157003.61714090742</v>
      </c>
    </row>
    <row r="271" spans="1:25" x14ac:dyDescent="0.35">
      <c r="A271" s="1">
        <v>41185</v>
      </c>
      <c r="B271">
        <v>5350</v>
      </c>
      <c r="C271" s="27">
        <v>29.6</v>
      </c>
      <c r="D271">
        <v>5681.6</v>
      </c>
      <c r="E271">
        <v>5273</v>
      </c>
      <c r="F271">
        <v>1</v>
      </c>
      <c r="G271">
        <v>5205</v>
      </c>
      <c r="H271">
        <v>0</v>
      </c>
      <c r="I271">
        <v>0</v>
      </c>
      <c r="J271">
        <f>IF(AND(M271=0,F271=0,H271=0,I271=0,P271=0,K271=0),1,0)</f>
        <v>0</v>
      </c>
      <c r="K271">
        <v>0</v>
      </c>
      <c r="L271">
        <v>5390</v>
      </c>
      <c r="M271">
        <v>0</v>
      </c>
      <c r="N271">
        <v>0.51684675264319735</v>
      </c>
      <c r="O271">
        <v>0</v>
      </c>
      <c r="P271">
        <v>0</v>
      </c>
      <c r="Q271">
        <f t="shared" si="24"/>
        <v>5387.285375722864</v>
      </c>
      <c r="R271">
        <f>Q271-B271</f>
        <v>37.285375722864046</v>
      </c>
      <c r="S271">
        <f t="shared" si="25"/>
        <v>37.285375722864046</v>
      </c>
      <c r="T271" s="8">
        <f>S271/B271</f>
        <v>6.9692291070773916E-3</v>
      </c>
      <c r="U271">
        <v>1355</v>
      </c>
      <c r="V271">
        <f t="shared" si="26"/>
        <v>671.13676301155283</v>
      </c>
      <c r="W271">
        <f t="shared" si="27"/>
        <v>24390</v>
      </c>
      <c r="X271">
        <f t="shared" si="28"/>
        <v>37.285375722864046</v>
      </c>
      <c r="Y271">
        <f t="shared" si="29"/>
        <v>1390.1992427951395</v>
      </c>
    </row>
    <row r="272" spans="1:25" x14ac:dyDescent="0.35">
      <c r="A272" s="1">
        <v>41186</v>
      </c>
      <c r="B272">
        <v>4939</v>
      </c>
      <c r="C272" s="27">
        <v>28.3</v>
      </c>
      <c r="D272">
        <v>5633.6</v>
      </c>
      <c r="E272">
        <v>4996</v>
      </c>
      <c r="F272">
        <v>0</v>
      </c>
      <c r="G272">
        <v>5350</v>
      </c>
      <c r="H272">
        <v>0</v>
      </c>
      <c r="I272">
        <v>0</v>
      </c>
      <c r="J272">
        <f>IF(AND(M272=0,F272=0,H272=0,I272=0,P272=0,K272=0),1,0)</f>
        <v>0</v>
      </c>
      <c r="K272">
        <v>0</v>
      </c>
      <c r="L272">
        <v>4983.666666666667</v>
      </c>
      <c r="M272">
        <v>0</v>
      </c>
      <c r="N272">
        <v>0.45224817009410945</v>
      </c>
      <c r="O272">
        <v>0</v>
      </c>
      <c r="P272">
        <v>1</v>
      </c>
      <c r="Q272">
        <f t="shared" si="24"/>
        <v>5858.8128663305506</v>
      </c>
      <c r="R272">
        <f>Q272-B272</f>
        <v>919.81286633055061</v>
      </c>
      <c r="S272">
        <f t="shared" si="25"/>
        <v>919.81286633055061</v>
      </c>
      <c r="T272" s="8">
        <f>S272/B272</f>
        <v>0.18623463582315258</v>
      </c>
      <c r="U272">
        <v>1835</v>
      </c>
      <c r="V272">
        <f t="shared" si="26"/>
        <v>16556.631593949911</v>
      </c>
      <c r="W272">
        <f t="shared" si="27"/>
        <v>33030</v>
      </c>
      <c r="X272">
        <f t="shared" si="28"/>
        <v>919.81286633055061</v>
      </c>
      <c r="Y272">
        <f t="shared" si="29"/>
        <v>846055.70906722336</v>
      </c>
    </row>
    <row r="273" spans="1:25" x14ac:dyDescent="0.35">
      <c r="A273" s="1">
        <v>41187</v>
      </c>
      <c r="B273">
        <v>6693</v>
      </c>
      <c r="C273" s="27">
        <v>27.2</v>
      </c>
      <c r="D273">
        <v>5291.8</v>
      </c>
      <c r="E273">
        <v>5590</v>
      </c>
      <c r="F273">
        <v>0</v>
      </c>
      <c r="G273">
        <v>4939</v>
      </c>
      <c r="H273">
        <v>0</v>
      </c>
      <c r="I273">
        <v>0</v>
      </c>
      <c r="J273">
        <f>IF(AND(M273=0,F273=0,H273=0,I273=0,P273=0,K273=0),1,0)</f>
        <v>0</v>
      </c>
      <c r="K273">
        <v>1</v>
      </c>
      <c r="L273">
        <v>5164.666666666667</v>
      </c>
      <c r="M273">
        <v>0</v>
      </c>
      <c r="N273">
        <v>0.70378761473219476</v>
      </c>
      <c r="O273">
        <v>0</v>
      </c>
      <c r="P273">
        <v>0</v>
      </c>
      <c r="Q273">
        <f t="shared" si="24"/>
        <v>5754.8968106544307</v>
      </c>
      <c r="R273">
        <f>Q273-B273</f>
        <v>-938.10318934556926</v>
      </c>
      <c r="S273">
        <f t="shared" si="25"/>
        <v>938.10318934556926</v>
      </c>
      <c r="T273" s="8">
        <f>S273/B273</f>
        <v>0.14016183913724328</v>
      </c>
      <c r="U273">
        <v>671</v>
      </c>
      <c r="V273">
        <f t="shared" si="26"/>
        <v>67543.429632880987</v>
      </c>
      <c r="W273">
        <f t="shared" si="27"/>
        <v>12078</v>
      </c>
      <c r="X273">
        <f t="shared" si="28"/>
        <v>-1876.2063786911385</v>
      </c>
      <c r="Y273">
        <f t="shared" si="29"/>
        <v>3520150.375441316</v>
      </c>
    </row>
    <row r="274" spans="1:25" x14ac:dyDescent="0.35">
      <c r="A274" s="1">
        <v>41188</v>
      </c>
      <c r="B274">
        <v>7112</v>
      </c>
      <c r="C274" s="27">
        <v>27.7</v>
      </c>
      <c r="D274">
        <v>5316.6</v>
      </c>
      <c r="E274">
        <v>6648</v>
      </c>
      <c r="F274">
        <v>0</v>
      </c>
      <c r="G274">
        <v>6693</v>
      </c>
      <c r="H274">
        <v>1</v>
      </c>
      <c r="I274">
        <v>0</v>
      </c>
      <c r="J274">
        <f>IF(AND(M274=0,F274=0,H274=0,I274=0,P274=0,K274=0),1,0)</f>
        <v>0</v>
      </c>
      <c r="K274">
        <v>0</v>
      </c>
      <c r="L274">
        <v>5660.666666666667</v>
      </c>
      <c r="M274">
        <v>0</v>
      </c>
      <c r="N274">
        <v>0.54868130591379105</v>
      </c>
      <c r="O274">
        <v>1</v>
      </c>
      <c r="P274">
        <v>0</v>
      </c>
      <c r="Q274">
        <f t="shared" si="24"/>
        <v>7050.5154401318323</v>
      </c>
      <c r="R274">
        <f>Q274-B274</f>
        <v>-61.484559868167707</v>
      </c>
      <c r="S274">
        <f t="shared" si="25"/>
        <v>61.484559868167707</v>
      </c>
      <c r="T274" s="8">
        <f>S274/B274</f>
        <v>8.6451855832631753E-3</v>
      </c>
      <c r="U274">
        <v>885</v>
      </c>
      <c r="V274">
        <f t="shared" si="26"/>
        <v>4426.8883105080749</v>
      </c>
      <c r="W274">
        <f t="shared" si="27"/>
        <v>15930</v>
      </c>
      <c r="X274">
        <f t="shared" si="28"/>
        <v>-122.96911973633541</v>
      </c>
      <c r="Y274">
        <f t="shared" si="29"/>
        <v>15121.404408729197</v>
      </c>
    </row>
    <row r="275" spans="1:25" x14ac:dyDescent="0.35">
      <c r="A275" s="1">
        <v>41189</v>
      </c>
      <c r="B275">
        <v>6933</v>
      </c>
      <c r="C275" s="27">
        <v>28.1</v>
      </c>
      <c r="D275">
        <v>5859.8</v>
      </c>
      <c r="E275">
        <v>6569</v>
      </c>
      <c r="F275">
        <v>0</v>
      </c>
      <c r="G275">
        <v>7112</v>
      </c>
      <c r="H275">
        <v>0</v>
      </c>
      <c r="I275">
        <v>0</v>
      </c>
      <c r="J275">
        <f>IF(AND(M275=0,F275=0,H275=0,I275=0,P275=0,K275=0),1,0)</f>
        <v>1</v>
      </c>
      <c r="K275">
        <v>0</v>
      </c>
      <c r="L275">
        <v>6248</v>
      </c>
      <c r="M275">
        <v>0</v>
      </c>
      <c r="N275">
        <v>0.47920297432322528</v>
      </c>
      <c r="O275">
        <v>1</v>
      </c>
      <c r="P275">
        <v>0</v>
      </c>
      <c r="Q275">
        <f t="shared" si="24"/>
        <v>7026.9171585647364</v>
      </c>
      <c r="R275">
        <f>Q275-B275</f>
        <v>93.917158564736383</v>
      </c>
      <c r="S275">
        <f t="shared" si="25"/>
        <v>93.917158564736383</v>
      </c>
      <c r="T275" s="8">
        <f>S275/B275</f>
        <v>1.3546395292764515E-2</v>
      </c>
      <c r="U275">
        <v>735</v>
      </c>
      <c r="V275">
        <f t="shared" si="26"/>
        <v>1690.5088541652549</v>
      </c>
      <c r="W275">
        <f t="shared" si="27"/>
        <v>13230</v>
      </c>
      <c r="X275">
        <f t="shared" si="28"/>
        <v>93.917158564736383</v>
      </c>
      <c r="Y275">
        <f t="shared" si="29"/>
        <v>8820.4326728738361</v>
      </c>
    </row>
    <row r="276" spans="1:25" x14ac:dyDescent="0.35">
      <c r="A276" s="1">
        <v>41190</v>
      </c>
      <c r="B276">
        <v>4621</v>
      </c>
      <c r="C276" s="28">
        <v>29</v>
      </c>
      <c r="D276">
        <v>6205.4</v>
      </c>
      <c r="E276">
        <v>4396</v>
      </c>
      <c r="F276">
        <v>0</v>
      </c>
      <c r="G276">
        <v>6933</v>
      </c>
      <c r="H276">
        <v>0</v>
      </c>
      <c r="I276">
        <v>1</v>
      </c>
      <c r="J276">
        <f>IF(AND(M276=0,F276=0,H276=0,I276=0,P276=0,K276=0),1,0)</f>
        <v>0</v>
      </c>
      <c r="K276">
        <v>0</v>
      </c>
      <c r="L276">
        <v>6912.666666666667</v>
      </c>
      <c r="M276">
        <v>0</v>
      </c>
      <c r="N276">
        <v>0.23138143371674219</v>
      </c>
      <c r="O276">
        <v>0</v>
      </c>
      <c r="P276">
        <v>0</v>
      </c>
      <c r="Q276">
        <f t="shared" si="24"/>
        <v>5584.6708123320423</v>
      </c>
      <c r="R276">
        <f>Q276-B276</f>
        <v>963.67081233204226</v>
      </c>
      <c r="S276">
        <f t="shared" si="25"/>
        <v>963.67081233204226</v>
      </c>
      <c r="T276" s="8">
        <f>S276/B276</f>
        <v>0.20854161703787974</v>
      </c>
      <c r="U276">
        <v>1495</v>
      </c>
      <c r="V276">
        <f t="shared" si="26"/>
        <v>17346.074621976761</v>
      </c>
      <c r="W276">
        <f t="shared" si="27"/>
        <v>26910</v>
      </c>
      <c r="X276">
        <f t="shared" si="28"/>
        <v>963.67081233204226</v>
      </c>
      <c r="Y276">
        <f t="shared" si="29"/>
        <v>928661.43454069819</v>
      </c>
    </row>
    <row r="277" spans="1:25" x14ac:dyDescent="0.35">
      <c r="A277" s="1">
        <v>41191</v>
      </c>
      <c r="B277">
        <v>5251</v>
      </c>
      <c r="C277" s="27">
        <v>28.5</v>
      </c>
      <c r="D277">
        <v>6059.6</v>
      </c>
      <c r="E277">
        <v>5205</v>
      </c>
      <c r="F277">
        <v>0</v>
      </c>
      <c r="G277">
        <v>4621</v>
      </c>
      <c r="H277">
        <v>0</v>
      </c>
      <c r="I277">
        <v>0</v>
      </c>
      <c r="J277">
        <f>IF(AND(M277=0,F277=0,H277=0,I277=0,P277=0,K277=0),1,0)</f>
        <v>0</v>
      </c>
      <c r="K277">
        <v>0</v>
      </c>
      <c r="L277">
        <v>6222</v>
      </c>
      <c r="M277">
        <v>1</v>
      </c>
      <c r="N277">
        <v>0.57319623562216804</v>
      </c>
      <c r="O277">
        <v>0</v>
      </c>
      <c r="P277">
        <v>0</v>
      </c>
      <c r="Q277">
        <f t="shared" si="24"/>
        <v>5759.0705977259113</v>
      </c>
      <c r="R277">
        <f>Q277-B277</f>
        <v>508.07059772591128</v>
      </c>
      <c r="S277">
        <f t="shared" si="25"/>
        <v>508.07059772591128</v>
      </c>
      <c r="T277" s="8">
        <f>S277/B277</f>
        <v>9.6756922057876837E-2</v>
      </c>
      <c r="U277">
        <v>1300</v>
      </c>
      <c r="V277">
        <f t="shared" si="26"/>
        <v>9145.2707590664031</v>
      </c>
      <c r="W277">
        <f t="shared" si="27"/>
        <v>23400</v>
      </c>
      <c r="X277">
        <f t="shared" si="28"/>
        <v>508.07059772591128</v>
      </c>
      <c r="Y277">
        <f t="shared" si="29"/>
        <v>258135.73227356476</v>
      </c>
    </row>
    <row r="278" spans="1:25" x14ac:dyDescent="0.35">
      <c r="A278" s="1">
        <v>41192</v>
      </c>
      <c r="B278">
        <v>5459</v>
      </c>
      <c r="C278" s="27">
        <v>27.9</v>
      </c>
      <c r="D278">
        <v>6122</v>
      </c>
      <c r="E278">
        <v>5350</v>
      </c>
      <c r="F278">
        <v>1</v>
      </c>
      <c r="G278">
        <v>5251</v>
      </c>
      <c r="H278">
        <v>0</v>
      </c>
      <c r="I278">
        <v>0</v>
      </c>
      <c r="J278">
        <f>IF(AND(M278=0,F278=0,H278=0,I278=0,P278=0,K278=0),1,0)</f>
        <v>0</v>
      </c>
      <c r="K278">
        <v>0</v>
      </c>
      <c r="L278">
        <v>5601.666666666667</v>
      </c>
      <c r="M278">
        <v>0</v>
      </c>
      <c r="N278">
        <v>0.52416637620541418</v>
      </c>
      <c r="O278">
        <v>0</v>
      </c>
      <c r="P278">
        <v>0</v>
      </c>
      <c r="Q278">
        <f t="shared" si="24"/>
        <v>5557.2525922537734</v>
      </c>
      <c r="R278">
        <f>Q278-B278</f>
        <v>98.2525922537734</v>
      </c>
      <c r="S278">
        <f t="shared" si="25"/>
        <v>98.2525922537734</v>
      </c>
      <c r="T278" s="8">
        <f>S278/B278</f>
        <v>1.7998276653924419E-2</v>
      </c>
      <c r="U278">
        <v>877</v>
      </c>
      <c r="V278">
        <f t="shared" si="26"/>
        <v>1768.5466605679212</v>
      </c>
      <c r="W278">
        <f t="shared" si="27"/>
        <v>15786</v>
      </c>
      <c r="X278">
        <f t="shared" si="28"/>
        <v>98.2525922537734</v>
      </c>
      <c r="Y278">
        <f t="shared" si="29"/>
        <v>9653.5718845862521</v>
      </c>
    </row>
    <row r="279" spans="1:25" x14ac:dyDescent="0.35">
      <c r="A279" s="1">
        <v>41193</v>
      </c>
      <c r="B279">
        <v>5194</v>
      </c>
      <c r="C279" s="27">
        <v>27.5</v>
      </c>
      <c r="D279">
        <v>5875.2</v>
      </c>
      <c r="E279">
        <v>4939</v>
      </c>
      <c r="F279">
        <v>0</v>
      </c>
      <c r="G279">
        <v>5459</v>
      </c>
      <c r="H279">
        <v>0</v>
      </c>
      <c r="I279">
        <v>0</v>
      </c>
      <c r="J279">
        <f>IF(AND(M279=0,F279=0,H279=0,I279=0,P279=0,K279=0),1,0)</f>
        <v>0</v>
      </c>
      <c r="K279">
        <v>0</v>
      </c>
      <c r="L279">
        <v>5110.333333333333</v>
      </c>
      <c r="M279">
        <v>0</v>
      </c>
      <c r="N279">
        <v>0.4692111072382944</v>
      </c>
      <c r="O279">
        <v>0</v>
      </c>
      <c r="P279">
        <v>1</v>
      </c>
      <c r="Q279">
        <f t="shared" si="24"/>
        <v>5958.1922418021713</v>
      </c>
      <c r="R279">
        <f>Q279-B279</f>
        <v>764.19224180217134</v>
      </c>
      <c r="S279">
        <f t="shared" si="25"/>
        <v>764.19224180217134</v>
      </c>
      <c r="T279" s="8">
        <f>S279/B279</f>
        <v>0.14712981166772648</v>
      </c>
      <c r="U279">
        <v>1324</v>
      </c>
      <c r="V279">
        <f t="shared" si="26"/>
        <v>13755.460352439084</v>
      </c>
      <c r="W279">
        <f t="shared" si="27"/>
        <v>23832</v>
      </c>
      <c r="X279">
        <f t="shared" si="28"/>
        <v>764.19224180217134</v>
      </c>
      <c r="Y279">
        <f t="shared" si="29"/>
        <v>583989.78243062831</v>
      </c>
    </row>
    <row r="280" spans="1:25" x14ac:dyDescent="0.35">
      <c r="A280" s="1">
        <v>41194</v>
      </c>
      <c r="B280">
        <v>6255</v>
      </c>
      <c r="C280" s="27">
        <v>28.1</v>
      </c>
      <c r="D280">
        <v>5491.6</v>
      </c>
      <c r="E280">
        <v>6693</v>
      </c>
      <c r="F280">
        <v>0</v>
      </c>
      <c r="G280">
        <v>5194</v>
      </c>
      <c r="H280">
        <v>0</v>
      </c>
      <c r="I280">
        <v>0</v>
      </c>
      <c r="J280">
        <f>IF(AND(M280=0,F280=0,H280=0,I280=0,P280=0,K280=0),1,0)</f>
        <v>0</v>
      </c>
      <c r="K280">
        <v>1</v>
      </c>
      <c r="L280">
        <v>5301.333333333333</v>
      </c>
      <c r="M280">
        <v>0</v>
      </c>
      <c r="N280">
        <v>0.62327175554780989</v>
      </c>
      <c r="O280">
        <v>0</v>
      </c>
      <c r="P280">
        <v>0</v>
      </c>
      <c r="Q280">
        <f t="shared" si="24"/>
        <v>6206.1931590336735</v>
      </c>
      <c r="R280">
        <f>Q280-B280</f>
        <v>-48.80684096632649</v>
      </c>
      <c r="S280">
        <f t="shared" si="25"/>
        <v>48.80684096632649</v>
      </c>
      <c r="T280" s="8">
        <f>S280/B280</f>
        <v>7.8028522727940034E-3</v>
      </c>
      <c r="U280">
        <v>1152</v>
      </c>
      <c r="V280">
        <f t="shared" si="26"/>
        <v>3514.0925495755073</v>
      </c>
      <c r="W280">
        <f t="shared" si="27"/>
        <v>20736</v>
      </c>
      <c r="X280">
        <f t="shared" si="28"/>
        <v>-97.61368193265298</v>
      </c>
      <c r="Y280">
        <f t="shared" si="29"/>
        <v>9528.4309004491424</v>
      </c>
    </row>
    <row r="281" spans="1:25" x14ac:dyDescent="0.35">
      <c r="A281" s="1">
        <v>41195</v>
      </c>
      <c r="B281">
        <v>6800</v>
      </c>
      <c r="C281" s="27">
        <v>28.1</v>
      </c>
      <c r="D281">
        <v>5356</v>
      </c>
      <c r="E281">
        <v>7112</v>
      </c>
      <c r="F281">
        <v>0</v>
      </c>
      <c r="G281">
        <v>6255</v>
      </c>
      <c r="H281">
        <v>1</v>
      </c>
      <c r="I281">
        <v>0</v>
      </c>
      <c r="J281">
        <f>IF(AND(M281=0,F281=0,H281=0,I281=0,P281=0,K281=0),1,0)</f>
        <v>0</v>
      </c>
      <c r="K281">
        <v>0</v>
      </c>
      <c r="L281">
        <v>5636</v>
      </c>
      <c r="M281">
        <v>0</v>
      </c>
      <c r="N281">
        <v>0.5633205530382247</v>
      </c>
      <c r="O281">
        <v>1</v>
      </c>
      <c r="P281">
        <v>0</v>
      </c>
      <c r="Q281">
        <f t="shared" si="24"/>
        <v>7015.634141552011</v>
      </c>
      <c r="R281">
        <f>Q281-B281</f>
        <v>215.63414155201099</v>
      </c>
      <c r="S281">
        <f t="shared" si="25"/>
        <v>215.63414155201099</v>
      </c>
      <c r="T281" s="8">
        <f>S281/B281</f>
        <v>3.1710903169413378E-2</v>
      </c>
      <c r="U281">
        <v>1105</v>
      </c>
      <c r="V281">
        <f t="shared" si="26"/>
        <v>3881.4145479361978</v>
      </c>
      <c r="W281">
        <f t="shared" si="27"/>
        <v>19890</v>
      </c>
      <c r="X281">
        <f t="shared" si="28"/>
        <v>215.63414155201099</v>
      </c>
      <c r="Y281">
        <f t="shared" si="29"/>
        <v>46498.083002872714</v>
      </c>
    </row>
    <row r="282" spans="1:25" x14ac:dyDescent="0.35">
      <c r="A282" s="1">
        <v>41196</v>
      </c>
      <c r="B282">
        <v>6959</v>
      </c>
      <c r="C282" s="27">
        <v>28.6</v>
      </c>
      <c r="D282">
        <v>5791.8</v>
      </c>
      <c r="E282">
        <v>6933</v>
      </c>
      <c r="F282">
        <v>0</v>
      </c>
      <c r="G282">
        <v>6800</v>
      </c>
      <c r="H282">
        <v>0</v>
      </c>
      <c r="I282">
        <v>0</v>
      </c>
      <c r="J282">
        <f>IF(AND(M282=0,F282=0,H282=0,I282=0,P282=0,K282=0),1,0)</f>
        <v>1</v>
      </c>
      <c r="K282">
        <v>0</v>
      </c>
      <c r="L282">
        <v>6083</v>
      </c>
      <c r="M282">
        <v>0</v>
      </c>
      <c r="N282">
        <v>0.51847333565702336</v>
      </c>
      <c r="O282">
        <v>1</v>
      </c>
      <c r="P282">
        <v>0</v>
      </c>
      <c r="Q282">
        <f t="shared" si="24"/>
        <v>6982.2257700064256</v>
      </c>
      <c r="R282">
        <f>Q282-B282</f>
        <v>23.225770006425591</v>
      </c>
      <c r="S282">
        <f t="shared" si="25"/>
        <v>23.225770006425591</v>
      </c>
      <c r="T282" s="8">
        <f>S282/B282</f>
        <v>3.3375154485451347E-3</v>
      </c>
      <c r="U282">
        <v>715</v>
      </c>
      <c r="V282">
        <f t="shared" si="26"/>
        <v>418.06386011566065</v>
      </c>
      <c r="W282">
        <f t="shared" si="27"/>
        <v>12870</v>
      </c>
      <c r="X282">
        <f t="shared" si="28"/>
        <v>23.225770006425591</v>
      </c>
      <c r="Y282">
        <f t="shared" si="29"/>
        <v>539.4363923913786</v>
      </c>
    </row>
    <row r="283" spans="1:25" x14ac:dyDescent="0.35">
      <c r="A283" s="1">
        <v>41197</v>
      </c>
      <c r="B283">
        <v>4404</v>
      </c>
      <c r="C283" s="29">
        <v>28.5</v>
      </c>
      <c r="D283">
        <v>6133.4</v>
      </c>
      <c r="E283">
        <v>4621</v>
      </c>
      <c r="F283">
        <v>0</v>
      </c>
      <c r="G283">
        <v>6959</v>
      </c>
      <c r="H283">
        <v>0</v>
      </c>
      <c r="I283">
        <v>1</v>
      </c>
      <c r="J283">
        <f>IF(AND(M283=0,F283=0,H283=0,I283=0,P283=0,K283=0),1,0)</f>
        <v>0</v>
      </c>
      <c r="K283">
        <v>0</v>
      </c>
      <c r="L283">
        <v>6671.333333333333</v>
      </c>
      <c r="M283">
        <v>0</v>
      </c>
      <c r="N283">
        <v>0.2031485999767631</v>
      </c>
      <c r="O283">
        <v>0</v>
      </c>
      <c r="P283">
        <v>0</v>
      </c>
      <c r="Q283">
        <f t="shared" si="24"/>
        <v>5632.9245421256092</v>
      </c>
      <c r="R283">
        <f>Q283-B283</f>
        <v>1228.9245421256092</v>
      </c>
      <c r="S283">
        <f t="shared" si="25"/>
        <v>1228.9245421256092</v>
      </c>
      <c r="T283" s="8">
        <f>S283/B283</f>
        <v>0.27904735288955701</v>
      </c>
      <c r="U283">
        <v>1726</v>
      </c>
      <c r="V283">
        <f t="shared" si="26"/>
        <v>22120.641758260965</v>
      </c>
      <c r="W283">
        <f t="shared" si="27"/>
        <v>31068</v>
      </c>
      <c r="X283">
        <f t="shared" si="28"/>
        <v>1228.9245421256092</v>
      </c>
      <c r="Y283">
        <f t="shared" si="29"/>
        <v>1510255.5302386382</v>
      </c>
    </row>
    <row r="284" spans="1:25" x14ac:dyDescent="0.35">
      <c r="A284" s="1">
        <v>41198</v>
      </c>
      <c r="B284">
        <v>4921</v>
      </c>
      <c r="C284" s="29">
        <v>28.8</v>
      </c>
      <c r="D284">
        <v>5922.4</v>
      </c>
      <c r="E284">
        <v>5251</v>
      </c>
      <c r="F284">
        <v>0</v>
      </c>
      <c r="G284">
        <v>4404</v>
      </c>
      <c r="H284">
        <v>0</v>
      </c>
      <c r="I284">
        <v>0</v>
      </c>
      <c r="J284">
        <f>IF(AND(M284=0,F284=0,H284=0,I284=0,P284=0,K284=0),1,0)</f>
        <v>0</v>
      </c>
      <c r="K284">
        <v>0</v>
      </c>
      <c r="L284">
        <v>6054.333333333333</v>
      </c>
      <c r="M284">
        <v>1</v>
      </c>
      <c r="N284">
        <v>0.56006738701057279</v>
      </c>
      <c r="O284">
        <v>0</v>
      </c>
      <c r="P284">
        <v>0</v>
      </c>
      <c r="Q284">
        <f t="shared" si="24"/>
        <v>5646.1267171870204</v>
      </c>
      <c r="R284">
        <f>Q284-B284</f>
        <v>725.1267171870204</v>
      </c>
      <c r="S284">
        <f t="shared" si="25"/>
        <v>725.1267171870204</v>
      </c>
      <c r="T284" s="8">
        <f>S284/B284</f>
        <v>0.14735352919874423</v>
      </c>
      <c r="U284">
        <v>1601</v>
      </c>
      <c r="V284">
        <f t="shared" si="26"/>
        <v>13052.280909366367</v>
      </c>
      <c r="W284">
        <f t="shared" si="27"/>
        <v>28818</v>
      </c>
      <c r="X284">
        <f t="shared" si="28"/>
        <v>725.1267171870204</v>
      </c>
      <c r="Y284">
        <f t="shared" si="29"/>
        <v>525808.75597842503</v>
      </c>
    </row>
    <row r="285" spans="1:25" x14ac:dyDescent="0.35">
      <c r="A285" s="1">
        <v>41199</v>
      </c>
      <c r="B285">
        <v>5289</v>
      </c>
      <c r="C285" s="27">
        <v>28.3</v>
      </c>
      <c r="D285">
        <v>5867.8</v>
      </c>
      <c r="E285">
        <v>5459</v>
      </c>
      <c r="F285">
        <v>1</v>
      </c>
      <c r="G285">
        <v>4921</v>
      </c>
      <c r="H285">
        <v>0</v>
      </c>
      <c r="I285">
        <v>0</v>
      </c>
      <c r="J285">
        <f>IF(AND(M285=0,F285=0,H285=0,I285=0,P285=0,K285=0),1,0)</f>
        <v>0</v>
      </c>
      <c r="K285">
        <v>0</v>
      </c>
      <c r="L285">
        <v>5428</v>
      </c>
      <c r="M285">
        <v>0</v>
      </c>
      <c r="N285">
        <v>0.54275589636342514</v>
      </c>
      <c r="O285">
        <v>0</v>
      </c>
      <c r="P285">
        <v>0</v>
      </c>
      <c r="Q285">
        <f t="shared" si="24"/>
        <v>5382.2327216247559</v>
      </c>
      <c r="R285">
        <f>Q285-B285</f>
        <v>93.232721624755868</v>
      </c>
      <c r="S285">
        <f t="shared" si="25"/>
        <v>93.232721624755868</v>
      </c>
      <c r="T285" s="8">
        <f>S285/B285</f>
        <v>1.7627665272217031E-2</v>
      </c>
      <c r="U285">
        <v>1185</v>
      </c>
      <c r="V285">
        <f t="shared" si="26"/>
        <v>1678.1889892456056</v>
      </c>
      <c r="W285">
        <f t="shared" si="27"/>
        <v>21330</v>
      </c>
      <c r="X285">
        <f t="shared" si="28"/>
        <v>93.232721624755868</v>
      </c>
      <c r="Y285">
        <f t="shared" si="29"/>
        <v>8692.340381559221</v>
      </c>
    </row>
    <row r="286" spans="1:25" x14ac:dyDescent="0.35">
      <c r="A286" s="1">
        <v>41200</v>
      </c>
      <c r="B286">
        <v>5067</v>
      </c>
      <c r="C286" s="27">
        <v>27.8</v>
      </c>
      <c r="D286">
        <v>5674.6</v>
      </c>
      <c r="E286">
        <v>5194</v>
      </c>
      <c r="F286">
        <v>0</v>
      </c>
      <c r="G286">
        <v>5289</v>
      </c>
      <c r="H286">
        <v>0</v>
      </c>
      <c r="I286">
        <v>0</v>
      </c>
      <c r="J286">
        <f>IF(AND(M286=0,F286=0,H286=0,I286=0,P286=0,K286=0),1,0)</f>
        <v>0</v>
      </c>
      <c r="K286">
        <v>0</v>
      </c>
      <c r="L286">
        <v>4871.333333333333</v>
      </c>
      <c r="M286">
        <v>0</v>
      </c>
      <c r="N286">
        <v>0.47420704078075987</v>
      </c>
      <c r="O286">
        <v>0</v>
      </c>
      <c r="P286">
        <v>1</v>
      </c>
      <c r="Q286">
        <f t="shared" si="24"/>
        <v>5899.96885041307</v>
      </c>
      <c r="R286">
        <f>Q286-B286</f>
        <v>832.96885041306996</v>
      </c>
      <c r="S286">
        <f t="shared" si="25"/>
        <v>832.96885041306996</v>
      </c>
      <c r="T286" s="8">
        <f>S286/B286</f>
        <v>0.16439093159918491</v>
      </c>
      <c r="U286">
        <v>1309</v>
      </c>
      <c r="V286">
        <f t="shared" si="26"/>
        <v>14993.439307435259</v>
      </c>
      <c r="W286">
        <f t="shared" si="27"/>
        <v>23562</v>
      </c>
      <c r="X286">
        <f t="shared" si="28"/>
        <v>832.96885041306996</v>
      </c>
      <c r="Y286">
        <f t="shared" si="29"/>
        <v>693837.1057584713</v>
      </c>
    </row>
    <row r="287" spans="1:25" x14ac:dyDescent="0.35">
      <c r="A287" s="1">
        <v>41201</v>
      </c>
      <c r="B287">
        <v>6009</v>
      </c>
      <c r="C287" s="27">
        <v>28.4</v>
      </c>
      <c r="D287">
        <v>5328</v>
      </c>
      <c r="E287">
        <v>6255</v>
      </c>
      <c r="F287">
        <v>0</v>
      </c>
      <c r="G287">
        <v>5067</v>
      </c>
      <c r="H287">
        <v>0</v>
      </c>
      <c r="I287">
        <v>0</v>
      </c>
      <c r="J287">
        <f>IF(AND(M287=0,F287=0,H287=0,I287=0,P287=0,K287=0),1,0)</f>
        <v>0</v>
      </c>
      <c r="K287">
        <v>1</v>
      </c>
      <c r="L287">
        <v>5092.333333333333</v>
      </c>
      <c r="M287">
        <v>0</v>
      </c>
      <c r="N287">
        <v>0.60944579993028924</v>
      </c>
      <c r="O287">
        <v>0</v>
      </c>
      <c r="P287">
        <v>0</v>
      </c>
      <c r="Q287">
        <f t="shared" si="24"/>
        <v>5991.8078233719061</v>
      </c>
      <c r="R287">
        <f>Q287-B287</f>
        <v>-17.192176628093875</v>
      </c>
      <c r="S287">
        <f t="shared" si="25"/>
        <v>17.192176628093875</v>
      </c>
      <c r="T287" s="8">
        <f>S287/B287</f>
        <v>2.8610711646020761E-3</v>
      </c>
      <c r="U287">
        <v>1299</v>
      </c>
      <c r="V287">
        <f t="shared" si="26"/>
        <v>1237.836717222759</v>
      </c>
      <c r="W287">
        <f t="shared" si="27"/>
        <v>23382</v>
      </c>
      <c r="X287">
        <f t="shared" si="28"/>
        <v>-34.384353256187751</v>
      </c>
      <c r="Y287">
        <f t="shared" si="29"/>
        <v>1182.2837488463092</v>
      </c>
    </row>
    <row r="288" spans="1:25" x14ac:dyDescent="0.35">
      <c r="A288" s="1">
        <v>41202</v>
      </c>
      <c r="B288">
        <v>6801</v>
      </c>
      <c r="C288" s="27">
        <v>27.9</v>
      </c>
      <c r="D288">
        <v>5138</v>
      </c>
      <c r="E288">
        <v>6800</v>
      </c>
      <c r="F288">
        <v>0</v>
      </c>
      <c r="G288">
        <v>6009</v>
      </c>
      <c r="H288">
        <v>1</v>
      </c>
      <c r="I288">
        <v>0</v>
      </c>
      <c r="J288">
        <f>IF(AND(M288=0,F288=0,H288=0,I288=0,P288=0,K288=0),1,0)</f>
        <v>0</v>
      </c>
      <c r="K288">
        <v>0</v>
      </c>
      <c r="L288">
        <v>5455</v>
      </c>
      <c r="M288">
        <v>0</v>
      </c>
      <c r="N288">
        <v>0.5920181247821541</v>
      </c>
      <c r="O288">
        <v>1</v>
      </c>
      <c r="P288">
        <v>0</v>
      </c>
      <c r="Q288">
        <f t="shared" si="24"/>
        <v>6772.2853376294333</v>
      </c>
      <c r="R288">
        <f>Q288-B288</f>
        <v>-28.714662370566657</v>
      </c>
      <c r="S288">
        <f t="shared" si="25"/>
        <v>28.714662370566657</v>
      </c>
      <c r="T288" s="8">
        <f>S288/B288</f>
        <v>4.2221235657354294E-3</v>
      </c>
      <c r="U288">
        <v>1091</v>
      </c>
      <c r="V288">
        <f t="shared" si="26"/>
        <v>2067.4556906807993</v>
      </c>
      <c r="W288">
        <f t="shared" si="27"/>
        <v>19638</v>
      </c>
      <c r="X288">
        <f t="shared" si="28"/>
        <v>-57.429324741133314</v>
      </c>
      <c r="Y288">
        <f t="shared" si="29"/>
        <v>3298.127340222547</v>
      </c>
    </row>
    <row r="289" spans="1:25" x14ac:dyDescent="0.35">
      <c r="A289" s="1">
        <v>41203</v>
      </c>
      <c r="B289">
        <v>4628.5</v>
      </c>
      <c r="C289" s="27">
        <v>29.4</v>
      </c>
      <c r="D289">
        <v>5617.4</v>
      </c>
      <c r="E289">
        <v>6959</v>
      </c>
      <c r="F289">
        <v>0</v>
      </c>
      <c r="G289">
        <v>6801</v>
      </c>
      <c r="H289">
        <v>0</v>
      </c>
      <c r="I289">
        <v>0</v>
      </c>
      <c r="J289">
        <f>IF(AND(M289=0,F289=0,H289=0,I289=0,P289=0,K289=0),1,0)</f>
        <v>1</v>
      </c>
      <c r="K289">
        <v>0</v>
      </c>
      <c r="L289">
        <v>5959</v>
      </c>
      <c r="M289">
        <v>0</v>
      </c>
      <c r="N289">
        <v>0.24758917160450797</v>
      </c>
      <c r="O289">
        <v>1</v>
      </c>
      <c r="P289">
        <v>0</v>
      </c>
      <c r="Q289">
        <f t="shared" si="24"/>
        <v>6937.3582451949878</v>
      </c>
      <c r="R289">
        <f>Q289-B289</f>
        <v>2308.8582451949878</v>
      </c>
      <c r="S289">
        <f t="shared" si="25"/>
        <v>2308.8582451949878</v>
      </c>
      <c r="T289" s="8">
        <f>S289/B289</f>
        <v>0.49883509672571846</v>
      </c>
      <c r="U289">
        <v>339</v>
      </c>
      <c r="V289">
        <f t="shared" si="26"/>
        <v>41559.448413509781</v>
      </c>
      <c r="W289">
        <f t="shared" si="27"/>
        <v>6102</v>
      </c>
      <c r="X289">
        <f t="shared" si="28"/>
        <v>2308.8582451949878</v>
      </c>
      <c r="Y289">
        <f t="shared" si="29"/>
        <v>5330826.3964048782</v>
      </c>
    </row>
    <row r="290" spans="1:25" x14ac:dyDescent="0.35">
      <c r="A290" s="1">
        <v>41204</v>
      </c>
      <c r="B290">
        <v>3390</v>
      </c>
      <c r="C290" s="27">
        <v>29.2</v>
      </c>
      <c r="D290">
        <v>5558.9</v>
      </c>
      <c r="E290">
        <v>4404</v>
      </c>
      <c r="F290">
        <v>0</v>
      </c>
      <c r="G290">
        <v>4628.5</v>
      </c>
      <c r="H290">
        <v>0</v>
      </c>
      <c r="I290">
        <v>1</v>
      </c>
      <c r="J290">
        <f>IF(AND(M290=0,F290=0,H290=0,I290=0,P290=0,K290=0),1,0)</f>
        <v>0</v>
      </c>
      <c r="K290">
        <v>0</v>
      </c>
      <c r="L290">
        <v>5812.833333333333</v>
      </c>
      <c r="M290">
        <v>0</v>
      </c>
      <c r="N290">
        <v>0.35610549552689669</v>
      </c>
      <c r="O290">
        <v>0</v>
      </c>
      <c r="P290">
        <v>0</v>
      </c>
      <c r="Q290">
        <f t="shared" si="24"/>
        <v>4500.1109465234258</v>
      </c>
      <c r="R290">
        <f>Q290-B290</f>
        <v>1110.1109465234258</v>
      </c>
      <c r="S290">
        <f t="shared" si="25"/>
        <v>1110.1109465234258</v>
      </c>
      <c r="T290" s="8">
        <f>S290/B290</f>
        <v>0.32746635590661527</v>
      </c>
      <c r="U290">
        <v>1549</v>
      </c>
      <c r="V290">
        <f t="shared" si="26"/>
        <v>19981.997037421665</v>
      </c>
      <c r="W290">
        <f t="shared" si="27"/>
        <v>27882</v>
      </c>
      <c r="X290">
        <f t="shared" si="28"/>
        <v>1110.1109465234258</v>
      </c>
      <c r="Y290">
        <f t="shared" si="29"/>
        <v>1232346.3135911364</v>
      </c>
    </row>
    <row r="291" spans="1:25" x14ac:dyDescent="0.35">
      <c r="A291" s="1">
        <v>41205</v>
      </c>
      <c r="B291">
        <v>5303</v>
      </c>
      <c r="C291" s="27">
        <v>28.2</v>
      </c>
      <c r="D291">
        <v>5179.1000000000004</v>
      </c>
      <c r="E291">
        <v>4921</v>
      </c>
      <c r="F291">
        <v>0</v>
      </c>
      <c r="G291">
        <v>3390</v>
      </c>
      <c r="H291">
        <v>0</v>
      </c>
      <c r="I291">
        <v>0</v>
      </c>
      <c r="J291">
        <f>IF(AND(M291=0,F291=0,H291=0,I291=0,P291=0,K291=0),1,0)</f>
        <v>0</v>
      </c>
      <c r="K291">
        <v>0</v>
      </c>
      <c r="L291">
        <v>4939.833333333333</v>
      </c>
      <c r="M291">
        <v>1</v>
      </c>
      <c r="N291">
        <v>0.72226095038921811</v>
      </c>
      <c r="O291">
        <v>0</v>
      </c>
      <c r="P291">
        <v>0</v>
      </c>
      <c r="Q291">
        <f t="shared" si="24"/>
        <v>4943.1922442983632</v>
      </c>
      <c r="R291">
        <f>Q291-B291</f>
        <v>-359.80775570163678</v>
      </c>
      <c r="S291">
        <f t="shared" si="25"/>
        <v>359.80775570163678</v>
      </c>
      <c r="T291" s="8">
        <f>S291/B291</f>
        <v>6.7849850217167038E-2</v>
      </c>
      <c r="U291">
        <v>1031</v>
      </c>
      <c r="V291">
        <f t="shared" si="26"/>
        <v>25906.158410517848</v>
      </c>
      <c r="W291">
        <f t="shared" si="27"/>
        <v>18558</v>
      </c>
      <c r="X291">
        <f t="shared" si="28"/>
        <v>-719.61551140327356</v>
      </c>
      <c r="Y291">
        <f t="shared" si="29"/>
        <v>517846.48425219493</v>
      </c>
    </row>
    <row r="292" spans="1:25" x14ac:dyDescent="0.35">
      <c r="A292" s="1">
        <v>41206</v>
      </c>
      <c r="B292">
        <v>5852</v>
      </c>
      <c r="C292" s="27">
        <v>27.4</v>
      </c>
      <c r="D292">
        <v>5226.3</v>
      </c>
      <c r="E292">
        <v>5289</v>
      </c>
      <c r="F292">
        <v>1</v>
      </c>
      <c r="G292">
        <v>5303</v>
      </c>
      <c r="H292">
        <v>0</v>
      </c>
      <c r="I292">
        <v>0</v>
      </c>
      <c r="J292">
        <f>IF(AND(M292=0,F292=0,H292=0,I292=0,P292=0,K292=0),1,0)</f>
        <v>0</v>
      </c>
      <c r="K292">
        <v>0</v>
      </c>
      <c r="L292">
        <v>4440.5</v>
      </c>
      <c r="M292">
        <v>0</v>
      </c>
      <c r="N292">
        <v>0.56378529104217501</v>
      </c>
      <c r="O292">
        <v>0</v>
      </c>
      <c r="P292">
        <v>0</v>
      </c>
      <c r="Q292">
        <f t="shared" si="24"/>
        <v>5293.3629711350841</v>
      </c>
      <c r="R292">
        <f>Q292-B292</f>
        <v>-558.63702886491592</v>
      </c>
      <c r="S292">
        <f t="shared" si="25"/>
        <v>558.63702886491592</v>
      </c>
      <c r="T292" s="8">
        <f>S292/B292</f>
        <v>9.546087301177647E-2</v>
      </c>
      <c r="U292">
        <v>507</v>
      </c>
      <c r="V292">
        <f t="shared" si="26"/>
        <v>40221.866078273946</v>
      </c>
      <c r="W292">
        <f t="shared" si="27"/>
        <v>9126</v>
      </c>
      <c r="X292">
        <f t="shared" si="28"/>
        <v>-1117.2740577298318</v>
      </c>
      <c r="Y292">
        <f t="shared" si="29"/>
        <v>1248301.3200760835</v>
      </c>
    </row>
    <row r="293" spans="1:25" x14ac:dyDescent="0.35">
      <c r="A293" s="1">
        <v>41207</v>
      </c>
      <c r="B293">
        <v>6591</v>
      </c>
      <c r="C293" s="27">
        <v>26.8</v>
      </c>
      <c r="D293">
        <v>5194.8999999999996</v>
      </c>
      <c r="E293">
        <v>5067</v>
      </c>
      <c r="F293">
        <v>0</v>
      </c>
      <c r="G293">
        <v>5852</v>
      </c>
      <c r="H293">
        <v>0</v>
      </c>
      <c r="I293">
        <v>0</v>
      </c>
      <c r="J293">
        <f>IF(AND(M293=0,F293=0,H293=0,I293=0,P293=0,K293=0),1,0)</f>
        <v>0</v>
      </c>
      <c r="K293">
        <v>0</v>
      </c>
      <c r="L293">
        <v>4848.333333333333</v>
      </c>
      <c r="M293">
        <v>0</v>
      </c>
      <c r="N293">
        <v>0.58586034622981298</v>
      </c>
      <c r="O293">
        <v>0</v>
      </c>
      <c r="P293">
        <v>1</v>
      </c>
      <c r="Q293">
        <f t="shared" si="24"/>
        <v>5941.0613725410021</v>
      </c>
      <c r="R293">
        <f>Q293-B293</f>
        <v>-649.93862745899787</v>
      </c>
      <c r="S293">
        <f t="shared" si="25"/>
        <v>649.93862745899787</v>
      </c>
      <c r="T293" s="8">
        <f>S293/B293</f>
        <v>9.8610017821119389E-2</v>
      </c>
      <c r="U293">
        <v>370</v>
      </c>
      <c r="V293">
        <f t="shared" si="26"/>
        <v>46795.581177047847</v>
      </c>
      <c r="W293">
        <f t="shared" si="27"/>
        <v>6660</v>
      </c>
      <c r="X293">
        <f t="shared" si="28"/>
        <v>-1299.8772549179957</v>
      </c>
      <c r="Y293">
        <f t="shared" si="29"/>
        <v>1689680.8778531442</v>
      </c>
    </row>
    <row r="294" spans="1:25" x14ac:dyDescent="0.35">
      <c r="A294" s="1">
        <v>41208</v>
      </c>
      <c r="B294">
        <v>4628.5</v>
      </c>
      <c r="C294" s="27">
        <v>27.2</v>
      </c>
      <c r="D294">
        <v>5152.8999999999996</v>
      </c>
      <c r="E294">
        <v>6009</v>
      </c>
      <c r="F294">
        <v>0</v>
      </c>
      <c r="G294">
        <v>6591</v>
      </c>
      <c r="H294">
        <v>0</v>
      </c>
      <c r="I294">
        <v>0</v>
      </c>
      <c r="J294">
        <f>IF(AND(M294=0,F294=0,H294=0,I294=0,P294=0,K294=0),1,0)</f>
        <v>0</v>
      </c>
      <c r="K294">
        <v>1</v>
      </c>
      <c r="L294">
        <v>5915.333333333333</v>
      </c>
      <c r="M294">
        <v>0</v>
      </c>
      <c r="N294">
        <v>0.27198791681189727</v>
      </c>
      <c r="O294">
        <v>0</v>
      </c>
      <c r="P294">
        <v>0</v>
      </c>
      <c r="Q294">
        <f t="shared" si="24"/>
        <v>6464.9477249837382</v>
      </c>
      <c r="R294">
        <f>Q294-B294</f>
        <v>1836.4477249837382</v>
      </c>
      <c r="S294">
        <f t="shared" si="25"/>
        <v>1836.4477249837382</v>
      </c>
      <c r="T294" s="8">
        <f>S294/B294</f>
        <v>0.39676952035945517</v>
      </c>
      <c r="U294">
        <v>3343</v>
      </c>
      <c r="V294">
        <f t="shared" si="26"/>
        <v>33056.059049707284</v>
      </c>
      <c r="W294">
        <f t="shared" si="27"/>
        <v>60174</v>
      </c>
      <c r="X294">
        <f t="shared" si="28"/>
        <v>1836.4477249837382</v>
      </c>
      <c r="Y294">
        <f t="shared" si="29"/>
        <v>3372540.246597948</v>
      </c>
    </row>
    <row r="295" spans="1:25" x14ac:dyDescent="0.35">
      <c r="A295" s="1">
        <v>41209</v>
      </c>
      <c r="B295">
        <v>4628.5</v>
      </c>
      <c r="C295" s="27">
        <v>27.3</v>
      </c>
      <c r="D295">
        <v>5152.8999999999996</v>
      </c>
      <c r="E295">
        <v>6801</v>
      </c>
      <c r="F295">
        <v>0</v>
      </c>
      <c r="G295">
        <v>4628.5</v>
      </c>
      <c r="H295">
        <v>1</v>
      </c>
      <c r="I295">
        <v>0</v>
      </c>
      <c r="J295">
        <f>IF(AND(M295=0,F295=0,H295=0,I295=0,P295=0,K295=0),1,0)</f>
        <v>0</v>
      </c>
      <c r="K295">
        <v>0</v>
      </c>
      <c r="L295">
        <v>5690.5</v>
      </c>
      <c r="M295">
        <v>0</v>
      </c>
      <c r="N295">
        <v>0.5</v>
      </c>
      <c r="O295">
        <v>1</v>
      </c>
      <c r="P295">
        <v>0</v>
      </c>
      <c r="Q295">
        <f t="shared" si="24"/>
        <v>6241.8518461620806</v>
      </c>
      <c r="R295">
        <f>Q295-B295</f>
        <v>1613.3518461620806</v>
      </c>
      <c r="S295">
        <f t="shared" si="25"/>
        <v>1613.3518461620806</v>
      </c>
      <c r="T295" s="8">
        <f>S295/B295</f>
        <v>0.3485690496191165</v>
      </c>
      <c r="U295">
        <v>1717</v>
      </c>
      <c r="V295">
        <f t="shared" si="26"/>
        <v>29040.333230917451</v>
      </c>
      <c r="W295">
        <f t="shared" si="27"/>
        <v>30906</v>
      </c>
      <c r="X295">
        <f t="shared" si="28"/>
        <v>1613.3518461620806</v>
      </c>
      <c r="Y295">
        <f t="shared" si="29"/>
        <v>2602904.1795145939</v>
      </c>
    </row>
    <row r="296" spans="1:25" x14ac:dyDescent="0.35">
      <c r="A296" s="1">
        <v>41210</v>
      </c>
      <c r="B296">
        <v>4628.5</v>
      </c>
      <c r="C296" s="27">
        <v>26.3</v>
      </c>
      <c r="D296">
        <v>5400.6</v>
      </c>
      <c r="E296">
        <v>4628.5</v>
      </c>
      <c r="F296">
        <v>0</v>
      </c>
      <c r="G296">
        <v>4628.5</v>
      </c>
      <c r="H296">
        <v>0</v>
      </c>
      <c r="I296">
        <v>0</v>
      </c>
      <c r="J296">
        <f>IF(AND(M296=0,F296=0,H296=0,I296=0,P296=0,K296=0),1,0)</f>
        <v>1</v>
      </c>
      <c r="K296">
        <v>0</v>
      </c>
      <c r="L296">
        <v>5282.666666666667</v>
      </c>
      <c r="M296">
        <v>0</v>
      </c>
      <c r="N296">
        <v>0.5</v>
      </c>
      <c r="O296">
        <v>1</v>
      </c>
      <c r="P296">
        <v>0</v>
      </c>
      <c r="Q296">
        <f t="shared" si="24"/>
        <v>5411.9217762370772</v>
      </c>
      <c r="R296">
        <f>Q296-B296</f>
        <v>783.42177623707721</v>
      </c>
      <c r="S296">
        <f t="shared" si="25"/>
        <v>783.42177623707721</v>
      </c>
      <c r="T296" s="8">
        <f>S296/B296</f>
        <v>0.16926040320559085</v>
      </c>
      <c r="U296">
        <v>1525</v>
      </c>
      <c r="V296">
        <f t="shared" si="26"/>
        <v>14101.59197226739</v>
      </c>
      <c r="W296">
        <f t="shared" si="27"/>
        <v>27450</v>
      </c>
      <c r="X296">
        <f t="shared" si="28"/>
        <v>783.42177623707721</v>
      </c>
      <c r="Y296">
        <f t="shared" si="29"/>
        <v>613749.67948245711</v>
      </c>
    </row>
    <row r="297" spans="1:25" x14ac:dyDescent="0.35">
      <c r="A297" s="1">
        <v>41211</v>
      </c>
      <c r="B297">
        <v>4628.5</v>
      </c>
      <c r="C297" s="27">
        <v>26.5</v>
      </c>
      <c r="D297">
        <v>5265.7</v>
      </c>
      <c r="E297">
        <v>3390</v>
      </c>
      <c r="F297">
        <v>0</v>
      </c>
      <c r="G297">
        <v>4628.5</v>
      </c>
      <c r="H297">
        <v>0</v>
      </c>
      <c r="I297">
        <v>1</v>
      </c>
      <c r="J297">
        <f>IF(AND(M297=0,F297=0,H297=0,I297=0,P297=0,K297=0),1,0)</f>
        <v>0</v>
      </c>
      <c r="K297">
        <v>0</v>
      </c>
      <c r="L297">
        <v>4628.5</v>
      </c>
      <c r="M297">
        <v>0</v>
      </c>
      <c r="N297">
        <v>0.5</v>
      </c>
      <c r="O297">
        <v>0</v>
      </c>
      <c r="P297">
        <v>0</v>
      </c>
      <c r="Q297">
        <f t="shared" si="24"/>
        <v>4143.3518777447352</v>
      </c>
      <c r="R297">
        <f>Q297-B297</f>
        <v>-485.14812225526475</v>
      </c>
      <c r="S297">
        <f t="shared" si="25"/>
        <v>485.14812225526475</v>
      </c>
      <c r="T297" s="8">
        <f>S297/B297</f>
        <v>0.10481756989419137</v>
      </c>
      <c r="U297">
        <v>1934</v>
      </c>
      <c r="V297">
        <f t="shared" si="26"/>
        <v>34930.664802379062</v>
      </c>
      <c r="W297">
        <f t="shared" si="27"/>
        <v>34812</v>
      </c>
      <c r="X297">
        <f t="shared" si="28"/>
        <v>-970.2962445105295</v>
      </c>
      <c r="Y297">
        <f t="shared" si="29"/>
        <v>941474.80211123731</v>
      </c>
    </row>
    <row r="298" spans="1:25" x14ac:dyDescent="0.35">
      <c r="A298" s="1">
        <v>41212</v>
      </c>
      <c r="B298">
        <v>5800</v>
      </c>
      <c r="C298" s="28">
        <v>26</v>
      </c>
      <c r="D298">
        <v>5021</v>
      </c>
      <c r="E298">
        <v>5303</v>
      </c>
      <c r="F298">
        <v>0</v>
      </c>
      <c r="G298">
        <v>4628.5</v>
      </c>
      <c r="H298">
        <v>0</v>
      </c>
      <c r="I298">
        <v>0</v>
      </c>
      <c r="J298">
        <f>IF(AND(M298=0,F298=0,H298=0,I298=0,P298=0,K298=0),1,0)</f>
        <v>0</v>
      </c>
      <c r="K298">
        <v>0</v>
      </c>
      <c r="L298">
        <v>4628.5</v>
      </c>
      <c r="M298">
        <v>1</v>
      </c>
      <c r="N298">
        <v>0.63611014290693624</v>
      </c>
      <c r="O298">
        <v>0</v>
      </c>
      <c r="P298">
        <v>0</v>
      </c>
      <c r="Q298">
        <f t="shared" si="24"/>
        <v>5477.3885294503161</v>
      </c>
      <c r="R298">
        <f>Q298-B298</f>
        <v>-322.61147054968387</v>
      </c>
      <c r="S298">
        <f t="shared" si="25"/>
        <v>322.61147054968387</v>
      </c>
      <c r="T298" s="8">
        <f>S298/B298</f>
        <v>5.5622667336152391E-2</v>
      </c>
      <c r="U298">
        <v>796</v>
      </c>
      <c r="V298">
        <f t="shared" si="26"/>
        <v>23228.025879577239</v>
      </c>
      <c r="W298">
        <f t="shared" si="27"/>
        <v>14328</v>
      </c>
      <c r="X298">
        <f t="shared" si="28"/>
        <v>-645.22294109936774</v>
      </c>
      <c r="Y298">
        <f t="shared" si="29"/>
        <v>416312.64372091816</v>
      </c>
    </row>
    <row r="299" spans="1:25" x14ac:dyDescent="0.35">
      <c r="A299" s="1">
        <v>41213</v>
      </c>
      <c r="B299">
        <v>6353</v>
      </c>
      <c r="C299" s="27">
        <v>27.1</v>
      </c>
      <c r="D299">
        <v>4862.8</v>
      </c>
      <c r="E299">
        <v>5852</v>
      </c>
      <c r="F299">
        <v>1</v>
      </c>
      <c r="G299">
        <v>5800</v>
      </c>
      <c r="H299">
        <v>0</v>
      </c>
      <c r="I299">
        <v>0</v>
      </c>
      <c r="J299">
        <f>IF(AND(M299=0,F299=0,H299=0,I299=0,P299=0,K299=0),1,0)</f>
        <v>0</v>
      </c>
      <c r="K299">
        <v>0</v>
      </c>
      <c r="L299">
        <v>5019</v>
      </c>
      <c r="M299">
        <v>0</v>
      </c>
      <c r="N299">
        <v>0.5642500290461252</v>
      </c>
      <c r="O299">
        <v>0</v>
      </c>
      <c r="P299">
        <v>0</v>
      </c>
      <c r="Q299">
        <f t="shared" si="24"/>
        <v>5526.7200351112697</v>
      </c>
      <c r="R299">
        <f>Q299-B299</f>
        <v>-826.27996488873032</v>
      </c>
      <c r="S299">
        <f t="shared" si="25"/>
        <v>826.27996488873032</v>
      </c>
      <c r="T299" s="8">
        <f>S299/B299</f>
        <v>0.13006138279375576</v>
      </c>
      <c r="U299">
        <v>1172</v>
      </c>
      <c r="V299">
        <f t="shared" si="26"/>
        <v>59492.157471988583</v>
      </c>
      <c r="W299">
        <f t="shared" si="27"/>
        <v>21096</v>
      </c>
      <c r="X299">
        <f t="shared" si="28"/>
        <v>-1652.5599297774606</v>
      </c>
      <c r="Y299">
        <f t="shared" si="29"/>
        <v>2730954.3215060858</v>
      </c>
    </row>
    <row r="300" spans="1:25" x14ac:dyDescent="0.35">
      <c r="A300" s="1">
        <v>41214</v>
      </c>
      <c r="B300">
        <v>6383</v>
      </c>
      <c r="C300" s="27">
        <v>26.7</v>
      </c>
      <c r="D300">
        <v>5207.7</v>
      </c>
      <c r="E300">
        <v>6591</v>
      </c>
      <c r="F300">
        <v>0</v>
      </c>
      <c r="G300">
        <v>6353</v>
      </c>
      <c r="H300">
        <v>0</v>
      </c>
      <c r="I300">
        <v>0</v>
      </c>
      <c r="J300">
        <f>IF(AND(M300=0,F300=0,H300=0,I300=0,P300=0,K300=0),1,0)</f>
        <v>0</v>
      </c>
      <c r="K300">
        <v>0</v>
      </c>
      <c r="L300">
        <v>5593.833333333333</v>
      </c>
      <c r="M300">
        <v>0</v>
      </c>
      <c r="N300">
        <v>0.50348553502962701</v>
      </c>
      <c r="O300">
        <v>0</v>
      </c>
      <c r="P300">
        <v>1</v>
      </c>
      <c r="Q300">
        <f t="shared" si="24"/>
        <v>6543.5151107064648</v>
      </c>
      <c r="R300">
        <f>Q300-B300</f>
        <v>160.51511070646484</v>
      </c>
      <c r="S300">
        <f t="shared" si="25"/>
        <v>160.51511070646484</v>
      </c>
      <c r="T300" s="8">
        <f>S300/B300</f>
        <v>2.5147283519734425E-2</v>
      </c>
      <c r="U300">
        <v>938</v>
      </c>
      <c r="V300">
        <f t="shared" si="26"/>
        <v>2889.2719927163671</v>
      </c>
      <c r="W300">
        <f t="shared" si="27"/>
        <v>16884</v>
      </c>
      <c r="X300">
        <f t="shared" si="28"/>
        <v>160.51511070646484</v>
      </c>
      <c r="Y300">
        <f t="shared" si="29"/>
        <v>25765.100765108662</v>
      </c>
    </row>
    <row r="301" spans="1:25" x14ac:dyDescent="0.35">
      <c r="A301" s="1">
        <v>41215</v>
      </c>
      <c r="B301">
        <v>6562</v>
      </c>
      <c r="C301" s="27">
        <v>25.9</v>
      </c>
      <c r="D301">
        <v>5558.6</v>
      </c>
      <c r="E301">
        <v>4628.5</v>
      </c>
      <c r="F301">
        <v>0</v>
      </c>
      <c r="G301">
        <v>6383</v>
      </c>
      <c r="H301">
        <v>0</v>
      </c>
      <c r="I301">
        <v>0</v>
      </c>
      <c r="J301">
        <f>IF(AND(M301=0,F301=0,H301=0,I301=0,P301=0,K301=0),1,0)</f>
        <v>0</v>
      </c>
      <c r="K301">
        <v>1</v>
      </c>
      <c r="L301">
        <v>6178.666666666667</v>
      </c>
      <c r="M301">
        <v>0</v>
      </c>
      <c r="N301">
        <v>0.52079702567677477</v>
      </c>
      <c r="O301">
        <v>0</v>
      </c>
      <c r="P301">
        <v>0</v>
      </c>
      <c r="Q301">
        <f t="shared" si="24"/>
        <v>6139.3087999325599</v>
      </c>
      <c r="R301">
        <f>Q301-B301</f>
        <v>-422.69120006744015</v>
      </c>
      <c r="S301">
        <f t="shared" si="25"/>
        <v>422.69120006744015</v>
      </c>
      <c r="T301" s="8">
        <f>S301/B301</f>
        <v>6.4414995438500475E-2</v>
      </c>
      <c r="U301">
        <v>1139</v>
      </c>
      <c r="V301">
        <f t="shared" si="26"/>
        <v>30433.766404855691</v>
      </c>
      <c r="W301">
        <f t="shared" si="27"/>
        <v>20502</v>
      </c>
      <c r="X301">
        <f t="shared" si="28"/>
        <v>-845.3824001348803</v>
      </c>
      <c r="Y301">
        <f t="shared" si="29"/>
        <v>714671.40245781082</v>
      </c>
    </row>
    <row r="302" spans="1:25" x14ac:dyDescent="0.35">
      <c r="A302" s="1">
        <v>41216</v>
      </c>
      <c r="B302">
        <v>7628</v>
      </c>
      <c r="C302" s="27">
        <v>26.9</v>
      </c>
      <c r="D302">
        <v>5945.3</v>
      </c>
      <c r="E302">
        <v>4628.5</v>
      </c>
      <c r="F302">
        <v>0</v>
      </c>
      <c r="G302">
        <v>6562</v>
      </c>
      <c r="H302">
        <v>1</v>
      </c>
      <c r="I302">
        <v>0</v>
      </c>
      <c r="J302">
        <f>IF(AND(M302=0,F302=0,H302=0,I302=0,P302=0,K302=0),1,0)</f>
        <v>0</v>
      </c>
      <c r="K302">
        <v>0</v>
      </c>
      <c r="L302">
        <v>6432.666666666667</v>
      </c>
      <c r="M302">
        <v>0</v>
      </c>
      <c r="N302">
        <v>0.6238526780527478</v>
      </c>
      <c r="O302">
        <v>1</v>
      </c>
      <c r="P302">
        <v>0</v>
      </c>
      <c r="Q302">
        <f t="shared" si="24"/>
        <v>6651.8479091080826</v>
      </c>
      <c r="R302">
        <f>Q302-B302</f>
        <v>-976.1520908919174</v>
      </c>
      <c r="S302">
        <f t="shared" si="25"/>
        <v>976.1520908919174</v>
      </c>
      <c r="T302" s="8">
        <f>S302/B302</f>
        <v>0.12796959765232269</v>
      </c>
      <c r="U302">
        <v>800</v>
      </c>
      <c r="V302">
        <f t="shared" si="26"/>
        <v>70282.950544218053</v>
      </c>
      <c r="W302">
        <f t="shared" si="27"/>
        <v>14400</v>
      </c>
      <c r="X302">
        <f t="shared" si="28"/>
        <v>-1952.3041817838348</v>
      </c>
      <c r="Y302">
        <f t="shared" si="29"/>
        <v>3811491.6182106487</v>
      </c>
    </row>
    <row r="303" spans="1:25" x14ac:dyDescent="0.35">
      <c r="A303" s="1">
        <v>41217</v>
      </c>
      <c r="B303">
        <v>7951</v>
      </c>
      <c r="C303" s="27">
        <v>25.8</v>
      </c>
      <c r="D303">
        <v>6545.2</v>
      </c>
      <c r="E303">
        <v>4628.5</v>
      </c>
      <c r="F303">
        <v>0</v>
      </c>
      <c r="G303">
        <v>7628</v>
      </c>
      <c r="H303">
        <v>0</v>
      </c>
      <c r="I303">
        <v>0</v>
      </c>
      <c r="J303">
        <f>IF(AND(M303=0,F303=0,H303=0,I303=0,P303=0,K303=0),1,0)</f>
        <v>1</v>
      </c>
      <c r="K303">
        <v>0</v>
      </c>
      <c r="L303">
        <v>6857.666666666667</v>
      </c>
      <c r="M303">
        <v>0</v>
      </c>
      <c r="N303">
        <v>0.53752759381898452</v>
      </c>
      <c r="O303">
        <v>1</v>
      </c>
      <c r="P303">
        <v>0</v>
      </c>
      <c r="Q303">
        <f t="shared" si="24"/>
        <v>6916.9808317375664</v>
      </c>
      <c r="R303">
        <f>Q303-B303</f>
        <v>-1034.0191682624336</v>
      </c>
      <c r="S303">
        <f t="shared" si="25"/>
        <v>1034.0191682624336</v>
      </c>
      <c r="T303" s="8">
        <f>S303/B303</f>
        <v>0.13004894582598839</v>
      </c>
      <c r="U303">
        <v>385</v>
      </c>
      <c r="V303">
        <f t="shared" si="26"/>
        <v>74449.380114895219</v>
      </c>
      <c r="W303">
        <f t="shared" si="27"/>
        <v>6930</v>
      </c>
      <c r="X303">
        <f t="shared" si="28"/>
        <v>-2068.0383365248672</v>
      </c>
      <c r="Y303">
        <f t="shared" si="29"/>
        <v>4276782.5613365397</v>
      </c>
    </row>
    <row r="304" spans="1:25" x14ac:dyDescent="0.35">
      <c r="A304" s="1">
        <v>41218</v>
      </c>
      <c r="B304">
        <v>4925</v>
      </c>
      <c r="C304" s="27">
        <v>25.8</v>
      </c>
      <c r="D304">
        <v>6975.4</v>
      </c>
      <c r="E304">
        <v>4628.5</v>
      </c>
      <c r="F304">
        <v>0</v>
      </c>
      <c r="G304">
        <v>7951</v>
      </c>
      <c r="H304">
        <v>0</v>
      </c>
      <c r="I304">
        <v>1</v>
      </c>
      <c r="J304">
        <f>IF(AND(M304=0,F304=0,H304=0,I304=0,P304=0,K304=0),1,0)</f>
        <v>0</v>
      </c>
      <c r="K304">
        <v>0</v>
      </c>
      <c r="L304">
        <v>7380.333333333333</v>
      </c>
      <c r="M304">
        <v>0</v>
      </c>
      <c r="N304">
        <v>0.14842570001161845</v>
      </c>
      <c r="O304">
        <v>0</v>
      </c>
      <c r="P304">
        <v>0</v>
      </c>
      <c r="Q304">
        <f t="shared" si="24"/>
        <v>6271.2677700576205</v>
      </c>
      <c r="R304">
        <f>Q304-B304</f>
        <v>1346.2677700576205</v>
      </c>
      <c r="S304">
        <f t="shared" si="25"/>
        <v>1346.2677700576205</v>
      </c>
      <c r="T304" s="8">
        <f>S304/B304</f>
        <v>0.2733538619406336</v>
      </c>
      <c r="U304">
        <v>1585</v>
      </c>
      <c r="V304">
        <f t="shared" si="26"/>
        <v>24232.819861037169</v>
      </c>
      <c r="W304">
        <f t="shared" si="27"/>
        <v>28530</v>
      </c>
      <c r="X304">
        <f t="shared" si="28"/>
        <v>1346.2677700576205</v>
      </c>
      <c r="Y304">
        <f t="shared" si="29"/>
        <v>1812436.9086959183</v>
      </c>
    </row>
    <row r="305" spans="1:25" x14ac:dyDescent="0.35">
      <c r="A305" s="1">
        <v>41219</v>
      </c>
      <c r="B305">
        <v>5084</v>
      </c>
      <c r="C305" s="27">
        <v>26.1</v>
      </c>
      <c r="D305">
        <v>6689.8</v>
      </c>
      <c r="E305">
        <v>5800</v>
      </c>
      <c r="F305">
        <v>0</v>
      </c>
      <c r="G305">
        <v>4925</v>
      </c>
      <c r="H305">
        <v>0</v>
      </c>
      <c r="I305">
        <v>0</v>
      </c>
      <c r="J305">
        <f>IF(AND(M305=0,F305=0,H305=0,I305=0,P305=0,K305=0),1,0)</f>
        <v>0</v>
      </c>
      <c r="K305">
        <v>0</v>
      </c>
      <c r="L305">
        <v>6834.666666666667</v>
      </c>
      <c r="M305">
        <v>1</v>
      </c>
      <c r="N305">
        <v>0.51847333565702336</v>
      </c>
      <c r="O305">
        <v>0</v>
      </c>
      <c r="P305">
        <v>0</v>
      </c>
      <c r="Q305">
        <f t="shared" si="24"/>
        <v>6223.2697871413129</v>
      </c>
      <c r="R305">
        <f>Q305-B305</f>
        <v>1139.2697871413129</v>
      </c>
      <c r="S305">
        <f t="shared" si="25"/>
        <v>1139.2697871413129</v>
      </c>
      <c r="T305" s="8">
        <f>S305/B305</f>
        <v>0.22408925789561623</v>
      </c>
      <c r="U305">
        <v>1921</v>
      </c>
      <c r="V305">
        <f t="shared" si="26"/>
        <v>20506.856168543633</v>
      </c>
      <c r="W305">
        <f t="shared" si="27"/>
        <v>34578</v>
      </c>
      <c r="X305">
        <f t="shared" si="28"/>
        <v>1139.2697871413129</v>
      </c>
      <c r="Y305">
        <f t="shared" si="29"/>
        <v>1297935.6478930125</v>
      </c>
    </row>
    <row r="306" spans="1:25" x14ac:dyDescent="0.35">
      <c r="A306" s="1">
        <v>41220</v>
      </c>
      <c r="B306">
        <v>5097</v>
      </c>
      <c r="C306" s="27">
        <v>26.1</v>
      </c>
      <c r="D306">
        <v>6430</v>
      </c>
      <c r="E306">
        <v>6353</v>
      </c>
      <c r="F306">
        <v>1</v>
      </c>
      <c r="G306">
        <v>5084</v>
      </c>
      <c r="H306">
        <v>0</v>
      </c>
      <c r="I306">
        <v>0</v>
      </c>
      <c r="J306">
        <f>IF(AND(M306=0,F306=0,H306=0,I306=0,P306=0,K306=0),1,0)</f>
        <v>0</v>
      </c>
      <c r="K306">
        <v>0</v>
      </c>
      <c r="L306">
        <v>5986.666666666667</v>
      </c>
      <c r="M306">
        <v>0</v>
      </c>
      <c r="N306">
        <v>0.50151039851283841</v>
      </c>
      <c r="O306">
        <v>0</v>
      </c>
      <c r="P306">
        <v>0</v>
      </c>
      <c r="Q306">
        <f t="shared" si="24"/>
        <v>5850.7806197921709</v>
      </c>
      <c r="R306">
        <f>Q306-B306</f>
        <v>753.78061979217091</v>
      </c>
      <c r="S306">
        <f t="shared" si="25"/>
        <v>753.78061979217091</v>
      </c>
      <c r="T306" s="8">
        <f>S306/B306</f>
        <v>0.14788711394784598</v>
      </c>
      <c r="U306">
        <v>2653</v>
      </c>
      <c r="V306">
        <f t="shared" si="26"/>
        <v>13568.051156259076</v>
      </c>
      <c r="W306">
        <f t="shared" si="27"/>
        <v>47754</v>
      </c>
      <c r="X306">
        <f t="shared" si="28"/>
        <v>753.78061979217091</v>
      </c>
      <c r="Y306">
        <f t="shared" si="29"/>
        <v>568185.22277426929</v>
      </c>
    </row>
    <row r="307" spans="1:25" x14ac:dyDescent="0.35">
      <c r="A307" s="1">
        <v>41221</v>
      </c>
      <c r="B307">
        <v>5462</v>
      </c>
      <c r="C307" s="27">
        <v>26.9</v>
      </c>
      <c r="D307">
        <v>6137</v>
      </c>
      <c r="E307">
        <v>6383</v>
      </c>
      <c r="F307">
        <v>0</v>
      </c>
      <c r="G307">
        <v>5097</v>
      </c>
      <c r="H307">
        <v>0</v>
      </c>
      <c r="I307">
        <v>0</v>
      </c>
      <c r="J307">
        <f>IF(AND(M307=0,F307=0,H307=0,I307=0,P307=0,K307=0),1,0)</f>
        <v>0</v>
      </c>
      <c r="K307">
        <v>0</v>
      </c>
      <c r="L307">
        <v>5035.333333333333</v>
      </c>
      <c r="M307">
        <v>0</v>
      </c>
      <c r="N307">
        <v>0.54240734286046244</v>
      </c>
      <c r="O307">
        <v>0</v>
      </c>
      <c r="P307">
        <v>1</v>
      </c>
      <c r="Q307">
        <f t="shared" si="24"/>
        <v>6279.3364653818116</v>
      </c>
      <c r="R307">
        <f>Q307-B307</f>
        <v>817.33646538181165</v>
      </c>
      <c r="S307">
        <f t="shared" si="25"/>
        <v>817.33646538181165</v>
      </c>
      <c r="T307" s="8">
        <f>S307/B307</f>
        <v>0.14964050995639172</v>
      </c>
      <c r="U307">
        <v>1188</v>
      </c>
      <c r="V307">
        <f t="shared" si="26"/>
        <v>14712.05637687261</v>
      </c>
      <c r="W307">
        <f t="shared" si="27"/>
        <v>21384</v>
      </c>
      <c r="X307">
        <f t="shared" si="28"/>
        <v>817.33646538181165</v>
      </c>
      <c r="Y307">
        <f t="shared" si="29"/>
        <v>668038.89764283341</v>
      </c>
    </row>
    <row r="308" spans="1:25" x14ac:dyDescent="0.35">
      <c r="A308" s="1">
        <v>41222</v>
      </c>
      <c r="B308">
        <v>6114</v>
      </c>
      <c r="C308" s="27">
        <v>26.8</v>
      </c>
      <c r="D308">
        <v>5703.8</v>
      </c>
      <c r="E308">
        <v>6562</v>
      </c>
      <c r="F308">
        <v>0</v>
      </c>
      <c r="G308">
        <v>5462</v>
      </c>
      <c r="H308">
        <v>0</v>
      </c>
      <c r="I308">
        <v>0</v>
      </c>
      <c r="J308">
        <f>IF(AND(M308=0,F308=0,H308=0,I308=0,P308=0,K308=0),1,0)</f>
        <v>0</v>
      </c>
      <c r="K308">
        <v>1</v>
      </c>
      <c r="L308">
        <v>5214.333333333333</v>
      </c>
      <c r="M308">
        <v>0</v>
      </c>
      <c r="N308">
        <v>0.57575229464389455</v>
      </c>
      <c r="O308">
        <v>0</v>
      </c>
      <c r="P308">
        <v>0</v>
      </c>
      <c r="Q308">
        <f t="shared" si="24"/>
        <v>6338.780423381786</v>
      </c>
      <c r="R308">
        <f>Q308-B308</f>
        <v>224.78042338178602</v>
      </c>
      <c r="S308">
        <f t="shared" si="25"/>
        <v>224.78042338178602</v>
      </c>
      <c r="T308" s="8">
        <f>S308/B308</f>
        <v>3.6764871341476289E-2</v>
      </c>
      <c r="U308">
        <v>578</v>
      </c>
      <c r="V308">
        <f t="shared" si="26"/>
        <v>4046.0476208721484</v>
      </c>
      <c r="W308">
        <f t="shared" si="27"/>
        <v>10404</v>
      </c>
      <c r="X308">
        <f t="shared" si="28"/>
        <v>224.78042338178602</v>
      </c>
      <c r="Y308">
        <f t="shared" si="29"/>
        <v>50526.238735694977</v>
      </c>
    </row>
    <row r="309" spans="1:25" x14ac:dyDescent="0.35">
      <c r="A309" s="1">
        <v>41223</v>
      </c>
      <c r="B309">
        <v>6373</v>
      </c>
      <c r="C309" s="27">
        <v>27.3</v>
      </c>
      <c r="D309">
        <v>5336.4</v>
      </c>
      <c r="E309">
        <v>7628</v>
      </c>
      <c r="F309">
        <v>0</v>
      </c>
      <c r="G309">
        <v>6114</v>
      </c>
      <c r="H309">
        <v>1</v>
      </c>
      <c r="I309">
        <v>0</v>
      </c>
      <c r="J309">
        <f>IF(AND(M309=0,F309=0,H309=0,I309=0,P309=0,K309=0),1,0)</f>
        <v>0</v>
      </c>
      <c r="K309">
        <v>0</v>
      </c>
      <c r="L309">
        <v>5557.666666666667</v>
      </c>
      <c r="M309">
        <v>0</v>
      </c>
      <c r="N309">
        <v>0.5300917857557802</v>
      </c>
      <c r="O309">
        <v>1</v>
      </c>
      <c r="P309">
        <v>0</v>
      </c>
      <c r="Q309">
        <f t="shared" si="24"/>
        <v>7092.0405176761105</v>
      </c>
      <c r="R309">
        <f>Q309-B309</f>
        <v>719.04051767611054</v>
      </c>
      <c r="S309">
        <f t="shared" si="25"/>
        <v>719.04051767611054</v>
      </c>
      <c r="T309" s="8">
        <f>S309/B309</f>
        <v>0.11282606585220627</v>
      </c>
      <c r="U309">
        <v>1160</v>
      </c>
      <c r="V309">
        <f t="shared" si="26"/>
        <v>12942.72931816999</v>
      </c>
      <c r="W309">
        <f t="shared" si="27"/>
        <v>20880</v>
      </c>
      <c r="X309">
        <f t="shared" si="28"/>
        <v>719.04051767611054</v>
      </c>
      <c r="Y309">
        <f t="shared" si="29"/>
        <v>517019.26605992904</v>
      </c>
    </row>
    <row r="310" spans="1:25" x14ac:dyDescent="0.35">
      <c r="A310" s="1">
        <v>41224</v>
      </c>
      <c r="B310">
        <v>6479</v>
      </c>
      <c r="C310" s="27">
        <v>26.7</v>
      </c>
      <c r="D310">
        <v>5626</v>
      </c>
      <c r="E310">
        <v>7951</v>
      </c>
      <c r="F310">
        <v>0</v>
      </c>
      <c r="G310">
        <v>6373</v>
      </c>
      <c r="H310">
        <v>0</v>
      </c>
      <c r="I310">
        <v>0</v>
      </c>
      <c r="J310">
        <f>IF(AND(M310=0,F310=0,H310=0,I310=0,P310=0,K310=0),1,0)</f>
        <v>1</v>
      </c>
      <c r="K310">
        <v>0</v>
      </c>
      <c r="L310">
        <v>5983</v>
      </c>
      <c r="M310">
        <v>0</v>
      </c>
      <c r="N310">
        <v>0.51231555710468224</v>
      </c>
      <c r="O310">
        <v>1</v>
      </c>
      <c r="P310">
        <v>0</v>
      </c>
      <c r="Q310">
        <f t="shared" si="24"/>
        <v>7037.2538665089032</v>
      </c>
      <c r="R310">
        <f>Q310-B310</f>
        <v>558.25386650890323</v>
      </c>
      <c r="S310">
        <f t="shared" si="25"/>
        <v>558.25386650890323</v>
      </c>
      <c r="T310" s="8">
        <f>S310/B310</f>
        <v>8.6163584891017636E-2</v>
      </c>
      <c r="U310">
        <v>1046</v>
      </c>
      <c r="V310">
        <f t="shared" si="26"/>
        <v>10048.569597160258</v>
      </c>
      <c r="W310">
        <f t="shared" si="27"/>
        <v>18828</v>
      </c>
      <c r="X310">
        <f t="shared" si="28"/>
        <v>558.25386650890323</v>
      </c>
      <c r="Y310">
        <f t="shared" si="29"/>
        <v>311647.37947214034</v>
      </c>
    </row>
    <row r="311" spans="1:25" x14ac:dyDescent="0.35">
      <c r="A311" s="1">
        <v>41225</v>
      </c>
      <c r="B311">
        <v>4343</v>
      </c>
      <c r="C311" s="27">
        <v>25.6</v>
      </c>
      <c r="D311">
        <v>5905</v>
      </c>
      <c r="E311">
        <v>4925</v>
      </c>
      <c r="F311">
        <v>0</v>
      </c>
      <c r="G311">
        <v>6479</v>
      </c>
      <c r="H311">
        <v>0</v>
      </c>
      <c r="I311">
        <v>1</v>
      </c>
      <c r="J311">
        <f>IF(AND(M311=0,F311=0,H311=0,I311=0,P311=0,K311=0),1,0)</f>
        <v>0</v>
      </c>
      <c r="K311">
        <v>0</v>
      </c>
      <c r="L311">
        <v>6322</v>
      </c>
      <c r="M311">
        <v>0</v>
      </c>
      <c r="N311">
        <v>0.25182990589055421</v>
      </c>
      <c r="O311">
        <v>0</v>
      </c>
      <c r="P311">
        <v>0</v>
      </c>
      <c r="Q311">
        <f t="shared" si="24"/>
        <v>5459.2178844209739</v>
      </c>
      <c r="R311">
        <f>Q311-B311</f>
        <v>1116.2178844209739</v>
      </c>
      <c r="S311">
        <f t="shared" si="25"/>
        <v>1116.2178844209739</v>
      </c>
      <c r="T311" s="8">
        <f>S311/B311</f>
        <v>0.25701540051139166</v>
      </c>
      <c r="U311">
        <v>1677</v>
      </c>
      <c r="V311">
        <f t="shared" si="26"/>
        <v>20091.921919577529</v>
      </c>
      <c r="W311">
        <f t="shared" si="27"/>
        <v>30186</v>
      </c>
      <c r="X311">
        <f t="shared" si="28"/>
        <v>1116.2178844209739</v>
      </c>
      <c r="Y311">
        <f t="shared" si="29"/>
        <v>1245942.3655012345</v>
      </c>
    </row>
    <row r="312" spans="1:25" x14ac:dyDescent="0.35">
      <c r="A312" s="1">
        <v>41226</v>
      </c>
      <c r="B312">
        <v>5596</v>
      </c>
      <c r="C312" s="27">
        <v>25.6</v>
      </c>
      <c r="D312">
        <v>5754.2</v>
      </c>
      <c r="E312">
        <v>5084</v>
      </c>
      <c r="F312">
        <v>0</v>
      </c>
      <c r="G312">
        <v>4343</v>
      </c>
      <c r="H312">
        <v>0</v>
      </c>
      <c r="I312">
        <v>0</v>
      </c>
      <c r="J312">
        <f>IF(AND(M312=0,F312=0,H312=0,I312=0,P312=0,K312=0),1,0)</f>
        <v>0</v>
      </c>
      <c r="K312">
        <v>0</v>
      </c>
      <c r="L312">
        <v>5731.666666666667</v>
      </c>
      <c r="M312">
        <v>1</v>
      </c>
      <c r="N312">
        <v>0.64557917973742307</v>
      </c>
      <c r="O312">
        <v>0</v>
      </c>
      <c r="P312">
        <v>0</v>
      </c>
      <c r="Q312">
        <f t="shared" si="24"/>
        <v>5527.8639550678454</v>
      </c>
      <c r="R312">
        <f>Q312-B312</f>
        <v>-68.136044932154618</v>
      </c>
      <c r="S312">
        <f t="shared" si="25"/>
        <v>68.136044932154618</v>
      </c>
      <c r="T312" s="8">
        <f>S312/B312</f>
        <v>1.2175847914966873E-2</v>
      </c>
      <c r="U312">
        <v>1166</v>
      </c>
      <c r="V312">
        <f t="shared" si="26"/>
        <v>4905.7952351151325</v>
      </c>
      <c r="W312">
        <f t="shared" si="27"/>
        <v>20988</v>
      </c>
      <c r="X312">
        <f t="shared" si="28"/>
        <v>-136.27208986430924</v>
      </c>
      <c r="Y312">
        <f t="shared" si="29"/>
        <v>18570.082475986372</v>
      </c>
    </row>
    <row r="313" spans="1:25" x14ac:dyDescent="0.35">
      <c r="A313" s="1">
        <v>41227</v>
      </c>
      <c r="B313">
        <v>4999</v>
      </c>
      <c r="C313" s="27">
        <v>24.5</v>
      </c>
      <c r="D313">
        <v>5781</v>
      </c>
      <c r="E313">
        <v>5097</v>
      </c>
      <c r="F313">
        <v>1</v>
      </c>
      <c r="G313">
        <v>5596</v>
      </c>
      <c r="H313">
        <v>0</v>
      </c>
      <c r="I313">
        <v>0</v>
      </c>
      <c r="J313">
        <f>IF(AND(M313=0,F313=0,H313=0,I313=0,P313=0,K313=0),1,0)</f>
        <v>0</v>
      </c>
      <c r="K313">
        <v>0</v>
      </c>
      <c r="L313">
        <v>5472.666666666667</v>
      </c>
      <c r="M313">
        <v>0</v>
      </c>
      <c r="N313">
        <v>0.43063785291042173</v>
      </c>
      <c r="O313">
        <v>0</v>
      </c>
      <c r="P313">
        <v>0</v>
      </c>
      <c r="Q313">
        <f t="shared" si="24"/>
        <v>5521.8796277574238</v>
      </c>
      <c r="R313">
        <f>Q313-B313</f>
        <v>522.8796277574238</v>
      </c>
      <c r="S313">
        <f t="shared" si="25"/>
        <v>522.8796277574238</v>
      </c>
      <c r="T313" s="8">
        <f>S313/B313</f>
        <v>0.10459684492046885</v>
      </c>
      <c r="U313">
        <v>1322</v>
      </c>
      <c r="V313">
        <f t="shared" si="26"/>
        <v>9411.8332996336285</v>
      </c>
      <c r="W313">
        <f t="shared" si="27"/>
        <v>23796</v>
      </c>
      <c r="X313">
        <f t="shared" si="28"/>
        <v>522.8796277574238</v>
      </c>
      <c r="Y313">
        <f t="shared" si="29"/>
        <v>273403.10512374208</v>
      </c>
    </row>
    <row r="314" spans="1:25" x14ac:dyDescent="0.35">
      <c r="A314" s="1">
        <v>41228</v>
      </c>
      <c r="B314">
        <v>5279</v>
      </c>
      <c r="C314" s="29">
        <v>24.6</v>
      </c>
      <c r="D314">
        <v>5558</v>
      </c>
      <c r="E314">
        <v>5462</v>
      </c>
      <c r="F314">
        <v>0</v>
      </c>
      <c r="G314">
        <v>4999</v>
      </c>
      <c r="H314">
        <v>0</v>
      </c>
      <c r="I314">
        <v>0</v>
      </c>
      <c r="J314">
        <f>IF(AND(M314=0,F314=0,H314=0,I314=0,P314=0,K314=0),1,0)</f>
        <v>0</v>
      </c>
      <c r="K314">
        <v>0</v>
      </c>
      <c r="L314">
        <v>4979.333333333333</v>
      </c>
      <c r="M314">
        <v>0</v>
      </c>
      <c r="N314">
        <v>0.5325316602765191</v>
      </c>
      <c r="O314">
        <v>0</v>
      </c>
      <c r="P314">
        <v>1</v>
      </c>
      <c r="Q314">
        <f t="shared" si="24"/>
        <v>5823.7971582775062</v>
      </c>
      <c r="R314">
        <f>Q314-B314</f>
        <v>544.79715827750624</v>
      </c>
      <c r="S314">
        <f t="shared" si="25"/>
        <v>544.79715827750624</v>
      </c>
      <c r="T314" s="8">
        <f>S314/B314</f>
        <v>0.10320082558770718</v>
      </c>
      <c r="U314">
        <v>1503</v>
      </c>
      <c r="V314">
        <f t="shared" si="26"/>
        <v>9806.3488489951123</v>
      </c>
      <c r="W314">
        <f t="shared" si="27"/>
        <v>27054</v>
      </c>
      <c r="X314">
        <f t="shared" si="28"/>
        <v>544.79715827750624</v>
      </c>
      <c r="Y314">
        <f t="shared" si="29"/>
        <v>296803.9436672462</v>
      </c>
    </row>
    <row r="315" spans="1:25" x14ac:dyDescent="0.35">
      <c r="A315" s="1">
        <v>41229</v>
      </c>
      <c r="B315">
        <v>5432</v>
      </c>
      <c r="C315" s="29">
        <v>25.3</v>
      </c>
      <c r="D315">
        <v>5339.2</v>
      </c>
      <c r="E315">
        <v>6114</v>
      </c>
      <c r="F315">
        <v>0</v>
      </c>
      <c r="G315">
        <v>5279</v>
      </c>
      <c r="H315">
        <v>0</v>
      </c>
      <c r="I315">
        <v>0</v>
      </c>
      <c r="J315">
        <f>IF(AND(M315=0,F315=0,H315=0,I315=0,P315=0,K315=0),1,0)</f>
        <v>0</v>
      </c>
      <c r="K315">
        <v>1</v>
      </c>
      <c r="L315">
        <v>5291.333333333333</v>
      </c>
      <c r="M315">
        <v>0</v>
      </c>
      <c r="N315">
        <v>0.51777622865109796</v>
      </c>
      <c r="O315">
        <v>0</v>
      </c>
      <c r="P315">
        <v>0</v>
      </c>
      <c r="Q315">
        <f t="shared" si="24"/>
        <v>6039.9235455828148</v>
      </c>
      <c r="R315">
        <f>Q315-B315</f>
        <v>607.92354558281477</v>
      </c>
      <c r="S315">
        <f t="shared" si="25"/>
        <v>607.92354558281477</v>
      </c>
      <c r="T315" s="8">
        <f>S315/B315</f>
        <v>0.11191523298652702</v>
      </c>
      <c r="U315">
        <v>1383</v>
      </c>
      <c r="V315">
        <f t="shared" si="26"/>
        <v>10942.623820490666</v>
      </c>
      <c r="W315">
        <f t="shared" si="27"/>
        <v>24894</v>
      </c>
      <c r="X315">
        <f t="shared" si="28"/>
        <v>607.92354558281477</v>
      </c>
      <c r="Y315">
        <f t="shared" si="29"/>
        <v>369571.03727398068</v>
      </c>
    </row>
    <row r="316" spans="1:25" x14ac:dyDescent="0.35">
      <c r="A316" s="1">
        <v>41230</v>
      </c>
      <c r="B316">
        <v>6584</v>
      </c>
      <c r="C316" s="27">
        <v>25.8</v>
      </c>
      <c r="D316">
        <v>5129.8</v>
      </c>
      <c r="E316">
        <v>6373</v>
      </c>
      <c r="F316">
        <v>0</v>
      </c>
      <c r="G316">
        <v>5432</v>
      </c>
      <c r="H316">
        <v>1</v>
      </c>
      <c r="I316">
        <v>0</v>
      </c>
      <c r="J316">
        <f>IF(AND(M316=0,F316=0,H316=0,I316=0,P316=0,K316=0),1,0)</f>
        <v>0</v>
      </c>
      <c r="K316">
        <v>0</v>
      </c>
      <c r="L316">
        <v>5236.666666666667</v>
      </c>
      <c r="M316">
        <v>0</v>
      </c>
      <c r="N316">
        <v>0.63384454513767863</v>
      </c>
      <c r="O316">
        <v>1</v>
      </c>
      <c r="P316">
        <v>0</v>
      </c>
      <c r="Q316">
        <f t="shared" si="24"/>
        <v>6432.8478268264662</v>
      </c>
      <c r="R316">
        <f>Q316-B316</f>
        <v>-151.15217317353381</v>
      </c>
      <c r="S316">
        <f t="shared" si="25"/>
        <v>151.15217317353381</v>
      </c>
      <c r="T316" s="8">
        <f>S316/B316</f>
        <v>2.2957498963173423E-2</v>
      </c>
      <c r="U316">
        <v>1212</v>
      </c>
      <c r="V316">
        <f t="shared" si="26"/>
        <v>10882.956468494434</v>
      </c>
      <c r="W316">
        <f t="shared" si="27"/>
        <v>21816</v>
      </c>
      <c r="X316">
        <f t="shared" si="28"/>
        <v>-302.30434634706762</v>
      </c>
      <c r="Y316">
        <f t="shared" si="29"/>
        <v>91387.917820327813</v>
      </c>
    </row>
    <row r="317" spans="1:25" x14ac:dyDescent="0.35">
      <c r="A317" s="1">
        <v>41231</v>
      </c>
      <c r="B317">
        <v>6661</v>
      </c>
      <c r="C317" s="27">
        <v>26.3</v>
      </c>
      <c r="D317">
        <v>5578</v>
      </c>
      <c r="E317">
        <v>6479</v>
      </c>
      <c r="F317">
        <v>0</v>
      </c>
      <c r="G317">
        <v>6584</v>
      </c>
      <c r="H317">
        <v>0</v>
      </c>
      <c r="I317">
        <v>0</v>
      </c>
      <c r="J317">
        <f>IF(AND(M317=0,F317=0,H317=0,I317=0,P317=0,K317=0),1,0)</f>
        <v>1</v>
      </c>
      <c r="K317">
        <v>0</v>
      </c>
      <c r="L317">
        <v>5765</v>
      </c>
      <c r="M317">
        <v>0</v>
      </c>
      <c r="N317">
        <v>0.50894620657604273</v>
      </c>
      <c r="O317">
        <v>1</v>
      </c>
      <c r="P317">
        <v>0</v>
      </c>
      <c r="Q317">
        <f t="shared" si="24"/>
        <v>6714.0811515675578</v>
      </c>
      <c r="R317">
        <f>Q317-B317</f>
        <v>53.081151567557754</v>
      </c>
      <c r="S317">
        <f t="shared" si="25"/>
        <v>53.081151567557754</v>
      </c>
      <c r="T317" s="8">
        <f>S317/B317</f>
        <v>7.9689463395222569E-3</v>
      </c>
      <c r="U317">
        <v>1206</v>
      </c>
      <c r="V317">
        <f t="shared" si="26"/>
        <v>955.46072821603957</v>
      </c>
      <c r="W317">
        <f t="shared" si="27"/>
        <v>21708</v>
      </c>
      <c r="X317">
        <f t="shared" si="28"/>
        <v>53.081151567557754</v>
      </c>
      <c r="Y317">
        <f t="shared" si="29"/>
        <v>2817.608651738039</v>
      </c>
    </row>
    <row r="318" spans="1:25" x14ac:dyDescent="0.35">
      <c r="A318" s="1">
        <v>41232</v>
      </c>
      <c r="B318">
        <v>4297</v>
      </c>
      <c r="C318" s="27">
        <v>24.2</v>
      </c>
      <c r="D318">
        <v>5791</v>
      </c>
      <c r="E318">
        <v>4343</v>
      </c>
      <c r="F318">
        <v>0</v>
      </c>
      <c r="G318">
        <v>6661</v>
      </c>
      <c r="H318">
        <v>0</v>
      </c>
      <c r="I318">
        <v>1</v>
      </c>
      <c r="J318">
        <f>IF(AND(M318=0,F318=0,H318=0,I318=0,P318=0,K318=0),1,0)</f>
        <v>0</v>
      </c>
      <c r="K318">
        <v>0</v>
      </c>
      <c r="L318">
        <v>6225.666666666667</v>
      </c>
      <c r="M318">
        <v>0</v>
      </c>
      <c r="N318">
        <v>0.22533983966538865</v>
      </c>
      <c r="O318">
        <v>0</v>
      </c>
      <c r="P318">
        <v>0</v>
      </c>
      <c r="Q318">
        <f t="shared" si="24"/>
        <v>5341.2380883686474</v>
      </c>
      <c r="R318">
        <f>Q318-B318</f>
        <v>1044.2380883686474</v>
      </c>
      <c r="S318">
        <f t="shared" si="25"/>
        <v>1044.2380883686474</v>
      </c>
      <c r="T318" s="8">
        <f>S318/B318</f>
        <v>0.24301561283887535</v>
      </c>
      <c r="U318">
        <v>1480</v>
      </c>
      <c r="V318">
        <f t="shared" si="26"/>
        <v>18796.285590635653</v>
      </c>
      <c r="W318">
        <f t="shared" si="27"/>
        <v>26640</v>
      </c>
      <c r="X318">
        <f t="shared" si="28"/>
        <v>1044.2380883686474</v>
      </c>
      <c r="Y318">
        <f t="shared" si="29"/>
        <v>1090433.1851998069</v>
      </c>
    </row>
    <row r="319" spans="1:25" x14ac:dyDescent="0.35">
      <c r="A319" s="1">
        <v>41233</v>
      </c>
      <c r="B319">
        <v>5112</v>
      </c>
      <c r="C319" s="27">
        <v>22.4</v>
      </c>
      <c r="D319">
        <v>5650.6</v>
      </c>
      <c r="E319">
        <v>5596</v>
      </c>
      <c r="F319">
        <v>0</v>
      </c>
      <c r="G319">
        <v>4297</v>
      </c>
      <c r="H319">
        <v>0</v>
      </c>
      <c r="I319">
        <v>0</v>
      </c>
      <c r="J319">
        <f>IF(AND(M319=0,F319=0,H319=0,I319=0,P319=0,K319=0),1,0)</f>
        <v>0</v>
      </c>
      <c r="K319">
        <v>0</v>
      </c>
      <c r="L319">
        <v>5847.333333333333</v>
      </c>
      <c r="M319">
        <v>1</v>
      </c>
      <c r="N319">
        <v>0.5946903683048681</v>
      </c>
      <c r="O319">
        <v>0</v>
      </c>
      <c r="P319">
        <v>0</v>
      </c>
      <c r="Q319">
        <f t="shared" si="24"/>
        <v>5614.9155701146065</v>
      </c>
      <c r="R319">
        <f>Q319-B319</f>
        <v>502.91557011460645</v>
      </c>
      <c r="S319">
        <f t="shared" si="25"/>
        <v>502.91557011460645</v>
      </c>
      <c r="T319" s="8">
        <f>S319/B319</f>
        <v>9.8379415124140543E-2</v>
      </c>
      <c r="U319">
        <v>1683</v>
      </c>
      <c r="V319">
        <f t="shared" si="26"/>
        <v>9052.4802620629162</v>
      </c>
      <c r="W319">
        <f t="shared" si="27"/>
        <v>30294</v>
      </c>
      <c r="X319">
        <f t="shared" si="28"/>
        <v>502.91557011460645</v>
      </c>
      <c r="Y319">
        <f t="shared" si="29"/>
        <v>252924.07066369965</v>
      </c>
    </row>
    <row r="320" spans="1:25" x14ac:dyDescent="0.35">
      <c r="A320" s="1">
        <v>41234</v>
      </c>
      <c r="B320">
        <v>4905</v>
      </c>
      <c r="C320" s="27">
        <v>22.8</v>
      </c>
      <c r="D320">
        <v>5617.2</v>
      </c>
      <c r="E320">
        <v>4999</v>
      </c>
      <c r="F320">
        <v>1</v>
      </c>
      <c r="G320">
        <v>5112</v>
      </c>
      <c r="H320">
        <v>0</v>
      </c>
      <c r="I320">
        <v>0</v>
      </c>
      <c r="J320">
        <f>IF(AND(M320=0,F320=0,H320=0,I320=0,P320=0,K320=0),1,0)</f>
        <v>0</v>
      </c>
      <c r="K320">
        <v>0</v>
      </c>
      <c r="L320">
        <v>5356.666666666667</v>
      </c>
      <c r="M320">
        <v>0</v>
      </c>
      <c r="N320">
        <v>0.47594980829557337</v>
      </c>
      <c r="O320">
        <v>0</v>
      </c>
      <c r="P320">
        <v>0</v>
      </c>
      <c r="Q320">
        <f t="shared" si="24"/>
        <v>5259.265532189278</v>
      </c>
      <c r="R320">
        <f>Q320-B320</f>
        <v>354.26553218927802</v>
      </c>
      <c r="S320">
        <f t="shared" si="25"/>
        <v>354.26553218927802</v>
      </c>
      <c r="T320" s="8">
        <f>S320/B320</f>
        <v>7.2225388825540887E-2</v>
      </c>
      <c r="U320">
        <v>1760</v>
      </c>
      <c r="V320">
        <f t="shared" si="26"/>
        <v>6376.7795794070043</v>
      </c>
      <c r="W320">
        <f t="shared" si="27"/>
        <v>31680</v>
      </c>
      <c r="X320">
        <f t="shared" si="28"/>
        <v>354.26553218927802</v>
      </c>
      <c r="Y320">
        <f t="shared" si="29"/>
        <v>125504.06729735238</v>
      </c>
    </row>
    <row r="321" spans="1:25" x14ac:dyDescent="0.35">
      <c r="A321" s="1">
        <v>41235</v>
      </c>
      <c r="B321">
        <v>5279</v>
      </c>
      <c r="C321" s="27">
        <v>24.1</v>
      </c>
      <c r="D321">
        <v>5511.8</v>
      </c>
      <c r="E321">
        <v>5279</v>
      </c>
      <c r="F321">
        <v>0</v>
      </c>
      <c r="G321">
        <v>4905</v>
      </c>
      <c r="H321">
        <v>0</v>
      </c>
      <c r="I321">
        <v>0</v>
      </c>
      <c r="J321">
        <f>IF(AND(M321=0,F321=0,H321=0,I321=0,P321=0,K321=0),1,0)</f>
        <v>0</v>
      </c>
      <c r="K321">
        <v>0</v>
      </c>
      <c r="L321">
        <v>4771.333333333333</v>
      </c>
      <c r="M321">
        <v>0</v>
      </c>
      <c r="N321">
        <v>0.54345300336935054</v>
      </c>
      <c r="O321">
        <v>0</v>
      </c>
      <c r="P321">
        <v>1</v>
      </c>
      <c r="Q321">
        <f t="shared" si="24"/>
        <v>5724.9803498096262</v>
      </c>
      <c r="R321">
        <f>Q321-B321</f>
        <v>445.9803498096262</v>
      </c>
      <c r="S321">
        <f t="shared" si="25"/>
        <v>445.9803498096262</v>
      </c>
      <c r="T321" s="8">
        <f>S321/B321</f>
        <v>8.4481975716921051E-2</v>
      </c>
      <c r="U321">
        <v>921</v>
      </c>
      <c r="V321">
        <f t="shared" si="26"/>
        <v>8027.6462965732717</v>
      </c>
      <c r="W321">
        <f t="shared" si="27"/>
        <v>16578</v>
      </c>
      <c r="X321">
        <f t="shared" si="28"/>
        <v>445.9803498096262</v>
      </c>
      <c r="Y321">
        <f t="shared" si="29"/>
        <v>198898.47241631657</v>
      </c>
    </row>
    <row r="322" spans="1:25" x14ac:dyDescent="0.35">
      <c r="A322" s="1">
        <v>41236</v>
      </c>
      <c r="B322">
        <v>4632</v>
      </c>
      <c r="C322" s="27">
        <v>25.1</v>
      </c>
      <c r="D322">
        <v>5250.8</v>
      </c>
      <c r="E322">
        <v>5432</v>
      </c>
      <c r="F322">
        <v>0</v>
      </c>
      <c r="G322">
        <v>5279</v>
      </c>
      <c r="H322">
        <v>0</v>
      </c>
      <c r="I322">
        <v>0</v>
      </c>
      <c r="J322">
        <f>IF(AND(M322=0,F322=0,H322=0,I322=0,P322=0,K322=0),1,0)</f>
        <v>0</v>
      </c>
      <c r="K322">
        <v>1</v>
      </c>
      <c r="L322">
        <v>5098.666666666667</v>
      </c>
      <c r="M322">
        <v>0</v>
      </c>
      <c r="N322">
        <v>0.42482862786104336</v>
      </c>
      <c r="O322">
        <v>0</v>
      </c>
      <c r="P322">
        <v>0</v>
      </c>
      <c r="Q322">
        <f t="shared" si="24"/>
        <v>5832.5104474198051</v>
      </c>
      <c r="R322">
        <f>Q322-B322</f>
        <v>1200.5104474198051</v>
      </c>
      <c r="S322">
        <f t="shared" si="25"/>
        <v>1200.5104474198051</v>
      </c>
      <c r="T322" s="8">
        <f>S322/B322</f>
        <v>0.25917755773311857</v>
      </c>
      <c r="U322">
        <v>716</v>
      </c>
      <c r="V322">
        <f t="shared" si="26"/>
        <v>21609.188053556492</v>
      </c>
      <c r="W322">
        <f t="shared" si="27"/>
        <v>12888</v>
      </c>
      <c r="X322">
        <f t="shared" si="28"/>
        <v>1200.5104474198051</v>
      </c>
      <c r="Y322">
        <f t="shared" si="29"/>
        <v>1441225.3343641006</v>
      </c>
    </row>
    <row r="323" spans="1:25" x14ac:dyDescent="0.35">
      <c r="A323" s="1">
        <v>41237</v>
      </c>
      <c r="B323">
        <v>4628.5</v>
      </c>
      <c r="C323" s="27">
        <v>23.1</v>
      </c>
      <c r="D323">
        <v>4845</v>
      </c>
      <c r="E323">
        <v>6584</v>
      </c>
      <c r="F323">
        <v>0</v>
      </c>
      <c r="G323">
        <v>4632</v>
      </c>
      <c r="H323">
        <v>1</v>
      </c>
      <c r="I323">
        <v>0</v>
      </c>
      <c r="J323">
        <f>IF(AND(M323=0,F323=0,H323=0,I323=0,P323=0,K323=0),1,0)</f>
        <v>0</v>
      </c>
      <c r="K323">
        <v>0</v>
      </c>
      <c r="L323">
        <v>4938.666666666667</v>
      </c>
      <c r="M323">
        <v>0</v>
      </c>
      <c r="N323">
        <v>0.4995933542465435</v>
      </c>
      <c r="O323">
        <v>1</v>
      </c>
      <c r="P323">
        <v>0</v>
      </c>
      <c r="Q323">
        <f t="shared" ref="Q323:Q360" si="30">$AA$2+SUMPRODUCT(D323:I323,$AB$2:$AG$2)</f>
        <v>6093.5470842656541</v>
      </c>
      <c r="R323">
        <f>Q323-B323</f>
        <v>1465.0470842656541</v>
      </c>
      <c r="S323">
        <f t="shared" ref="S323:S360" si="31">ABS(R323)</f>
        <v>1465.0470842656541</v>
      </c>
      <c r="T323" s="8">
        <f>S323/B323</f>
        <v>0.31652740288768588</v>
      </c>
      <c r="U323">
        <v>1149</v>
      </c>
      <c r="V323">
        <f t="shared" ref="V323:V360" si="32">IF(R323&lt;0,R323*-72,R323*18)</f>
        <v>26370.847516781774</v>
      </c>
      <c r="W323">
        <f t="shared" ref="W323:W360" si="33">U323*18</f>
        <v>20682</v>
      </c>
      <c r="X323">
        <f t="shared" ref="X323:X360" si="34">IF(R323&lt;0,R323*2,R323)</f>
        <v>1465.0470842656541</v>
      </c>
      <c r="Y323">
        <f t="shared" ref="Y323:Y360" si="35">X323^2</f>
        <v>2146362.9591152947</v>
      </c>
    </row>
    <row r="324" spans="1:25" x14ac:dyDescent="0.35">
      <c r="A324" s="1">
        <v>41238</v>
      </c>
      <c r="B324">
        <v>4628.5</v>
      </c>
      <c r="C324" s="27">
        <v>22.3</v>
      </c>
      <c r="D324">
        <v>4911.3</v>
      </c>
      <c r="E324">
        <v>6661</v>
      </c>
      <c r="F324">
        <v>0</v>
      </c>
      <c r="G324">
        <v>4628.5</v>
      </c>
      <c r="H324">
        <v>0</v>
      </c>
      <c r="I324">
        <v>0</v>
      </c>
      <c r="J324">
        <f>IF(AND(M324=0,F324=0,H324=0,I324=0,P324=0,K324=0),1,0)</f>
        <v>1</v>
      </c>
      <c r="K324">
        <v>0</v>
      </c>
      <c r="L324">
        <v>4846.5</v>
      </c>
      <c r="M324">
        <v>0</v>
      </c>
      <c r="N324">
        <v>0.5</v>
      </c>
      <c r="O324">
        <v>1</v>
      </c>
      <c r="P324">
        <v>0</v>
      </c>
      <c r="Q324">
        <f t="shared" si="30"/>
        <v>5804.9442817995641</v>
      </c>
      <c r="R324">
        <f>Q324-B324</f>
        <v>1176.4442817995641</v>
      </c>
      <c r="S324">
        <f t="shared" si="31"/>
        <v>1176.4442817995641</v>
      </c>
      <c r="T324" s="8">
        <f>S324/B324</f>
        <v>0.25417398332063607</v>
      </c>
      <c r="U324">
        <v>0</v>
      </c>
      <c r="V324">
        <f t="shared" si="32"/>
        <v>21175.997072392154</v>
      </c>
      <c r="W324">
        <f t="shared" si="33"/>
        <v>0</v>
      </c>
      <c r="X324">
        <f t="shared" si="34"/>
        <v>1176.4442817995641</v>
      </c>
      <c r="Y324">
        <f t="shared" si="35"/>
        <v>1384021.1481788922</v>
      </c>
    </row>
    <row r="325" spans="1:25" x14ac:dyDescent="0.35">
      <c r="A325" s="1">
        <v>41239</v>
      </c>
      <c r="B325">
        <v>4480</v>
      </c>
      <c r="C325" s="27">
        <v>22.2</v>
      </c>
      <c r="D325">
        <v>4814.6000000000004</v>
      </c>
      <c r="E325">
        <v>4297</v>
      </c>
      <c r="F325">
        <v>0</v>
      </c>
      <c r="G325">
        <v>4628.5</v>
      </c>
      <c r="H325">
        <v>0</v>
      </c>
      <c r="I325">
        <v>1</v>
      </c>
      <c r="J325">
        <f>IF(AND(M325=0,F325=0,H325=0,I325=0,P325=0,K325=0),1,0)</f>
        <v>0</v>
      </c>
      <c r="K325">
        <v>0</v>
      </c>
      <c r="L325">
        <v>4629.666666666667</v>
      </c>
      <c r="M325">
        <v>0</v>
      </c>
      <c r="N325">
        <v>0.48274660160334609</v>
      </c>
      <c r="O325">
        <v>0</v>
      </c>
      <c r="P325">
        <v>0</v>
      </c>
      <c r="Q325">
        <f t="shared" si="30"/>
        <v>4249.1331287601624</v>
      </c>
      <c r="R325">
        <f>Q325-B325</f>
        <v>-230.86687123983756</v>
      </c>
      <c r="S325">
        <f t="shared" si="31"/>
        <v>230.86687123983756</v>
      </c>
      <c r="T325" s="8">
        <f>S325/B325</f>
        <v>5.1532783758892316E-2</v>
      </c>
      <c r="U325">
        <v>1541</v>
      </c>
      <c r="V325">
        <f t="shared" si="32"/>
        <v>16622.414729268305</v>
      </c>
      <c r="W325">
        <f t="shared" si="33"/>
        <v>27738</v>
      </c>
      <c r="X325">
        <f t="shared" si="34"/>
        <v>-461.73374247967513</v>
      </c>
      <c r="Y325">
        <f t="shared" si="35"/>
        <v>213198.04894428694</v>
      </c>
    </row>
    <row r="326" spans="1:25" x14ac:dyDescent="0.35">
      <c r="A326" s="1">
        <v>41240</v>
      </c>
      <c r="B326">
        <v>4565</v>
      </c>
      <c r="C326" s="27">
        <v>22.6</v>
      </c>
      <c r="D326">
        <v>4729.6000000000004</v>
      </c>
      <c r="E326">
        <v>5112</v>
      </c>
      <c r="F326">
        <v>0</v>
      </c>
      <c r="G326">
        <v>4480</v>
      </c>
      <c r="H326">
        <v>0</v>
      </c>
      <c r="I326">
        <v>0</v>
      </c>
      <c r="J326">
        <f>IF(AND(M326=0,F326=0,H326=0,I326=0,P326=0,K326=0),1,0)</f>
        <v>0</v>
      </c>
      <c r="K326">
        <v>0</v>
      </c>
      <c r="L326">
        <v>4579</v>
      </c>
      <c r="M326">
        <v>1</v>
      </c>
      <c r="N326">
        <v>0.50987568258394333</v>
      </c>
      <c r="O326">
        <v>0</v>
      </c>
      <c r="P326">
        <v>0</v>
      </c>
      <c r="Q326">
        <f t="shared" si="30"/>
        <v>5281.9943033635936</v>
      </c>
      <c r="R326">
        <f>Q326-B326</f>
        <v>716.99430336359364</v>
      </c>
      <c r="S326">
        <f t="shared" si="31"/>
        <v>716.99430336359364</v>
      </c>
      <c r="T326" s="8">
        <f>S326/B326</f>
        <v>0.15706337423079816</v>
      </c>
      <c r="U326">
        <v>1815</v>
      </c>
      <c r="V326">
        <f t="shared" si="32"/>
        <v>12905.897460544686</v>
      </c>
      <c r="W326">
        <f t="shared" si="33"/>
        <v>32670</v>
      </c>
      <c r="X326">
        <f t="shared" si="34"/>
        <v>716.99430336359364</v>
      </c>
      <c r="Y326">
        <f t="shared" si="35"/>
        <v>514080.83105584496</v>
      </c>
    </row>
    <row r="327" spans="1:25" x14ac:dyDescent="0.35">
      <c r="A327" s="1">
        <v>41241</v>
      </c>
      <c r="B327">
        <v>4465</v>
      </c>
      <c r="C327" s="27">
        <v>24.6</v>
      </c>
      <c r="D327">
        <v>4586.8</v>
      </c>
      <c r="E327">
        <v>4905</v>
      </c>
      <c r="F327">
        <v>1</v>
      </c>
      <c r="G327">
        <v>4565</v>
      </c>
      <c r="H327">
        <v>0</v>
      </c>
      <c r="I327">
        <v>0</v>
      </c>
      <c r="J327">
        <f>IF(AND(M327=0,F327=0,H327=0,I327=0,P327=0,K327=0),1,0)</f>
        <v>0</v>
      </c>
      <c r="K327">
        <v>0</v>
      </c>
      <c r="L327">
        <v>4557.833333333333</v>
      </c>
      <c r="M327">
        <v>0</v>
      </c>
      <c r="N327">
        <v>0.48838154990124316</v>
      </c>
      <c r="O327">
        <v>0</v>
      </c>
      <c r="P327">
        <v>0</v>
      </c>
      <c r="Q327">
        <f t="shared" si="30"/>
        <v>4714.1326766139846</v>
      </c>
      <c r="R327">
        <f>Q327-B327</f>
        <v>249.13267661398459</v>
      </c>
      <c r="S327">
        <f t="shared" si="31"/>
        <v>249.13267661398459</v>
      </c>
      <c r="T327" s="8">
        <f>S327/B327</f>
        <v>5.579679207480058E-2</v>
      </c>
      <c r="U327">
        <v>1875</v>
      </c>
      <c r="V327">
        <f t="shared" si="32"/>
        <v>4484.3881790517225</v>
      </c>
      <c r="W327">
        <f t="shared" si="33"/>
        <v>33750</v>
      </c>
      <c r="X327">
        <f t="shared" si="34"/>
        <v>249.13267661398459</v>
      </c>
      <c r="Y327">
        <f t="shared" si="35"/>
        <v>62067.090556848219</v>
      </c>
    </row>
    <row r="328" spans="1:25" x14ac:dyDescent="0.35">
      <c r="A328" s="1">
        <v>41242</v>
      </c>
      <c r="B328">
        <v>4849</v>
      </c>
      <c r="C328" s="27">
        <v>23.9</v>
      </c>
      <c r="D328">
        <v>4553.3999999999996</v>
      </c>
      <c r="E328">
        <v>5279</v>
      </c>
      <c r="F328">
        <v>0</v>
      </c>
      <c r="G328">
        <v>4465</v>
      </c>
      <c r="H328">
        <v>0</v>
      </c>
      <c r="I328">
        <v>0</v>
      </c>
      <c r="J328">
        <f>IF(AND(M328=0,F328=0,H328=0,I328=0,P328=0,K328=0),1,0)</f>
        <v>0</v>
      </c>
      <c r="K328">
        <v>0</v>
      </c>
      <c r="L328">
        <v>4503.333333333333</v>
      </c>
      <c r="M328">
        <v>0</v>
      </c>
      <c r="N328">
        <v>0.54461484837922625</v>
      </c>
      <c r="O328">
        <v>0</v>
      </c>
      <c r="P328">
        <v>1</v>
      </c>
      <c r="Q328">
        <f t="shared" si="30"/>
        <v>5267.8020942440326</v>
      </c>
      <c r="R328">
        <f>Q328-B328</f>
        <v>418.80209424403256</v>
      </c>
      <c r="S328">
        <f t="shared" si="31"/>
        <v>418.80209424403256</v>
      </c>
      <c r="T328" s="8">
        <f>S328/B328</f>
        <v>8.6368755257585597E-2</v>
      </c>
      <c r="U328">
        <v>1360</v>
      </c>
      <c r="V328">
        <f t="shared" si="32"/>
        <v>7538.4376963925861</v>
      </c>
      <c r="W328">
        <f t="shared" si="33"/>
        <v>24480</v>
      </c>
      <c r="X328">
        <f t="shared" si="34"/>
        <v>418.80209424403256</v>
      </c>
      <c r="Y328">
        <f t="shared" si="35"/>
        <v>175395.19414318752</v>
      </c>
    </row>
    <row r="329" spans="1:25" x14ac:dyDescent="0.35">
      <c r="A329" s="1">
        <v>41243</v>
      </c>
      <c r="B329">
        <v>6084</v>
      </c>
      <c r="C329" s="27">
        <v>21.6</v>
      </c>
      <c r="D329">
        <v>4597.5</v>
      </c>
      <c r="E329">
        <v>4632</v>
      </c>
      <c r="F329">
        <v>0</v>
      </c>
      <c r="G329">
        <v>4849</v>
      </c>
      <c r="H329">
        <v>0</v>
      </c>
      <c r="I329">
        <v>0</v>
      </c>
      <c r="J329">
        <f>IF(AND(M329=0,F329=0,H329=0,I329=0,P329=0,K329=0),1,0)</f>
        <v>0</v>
      </c>
      <c r="K329">
        <v>1</v>
      </c>
      <c r="L329">
        <v>4626.333333333333</v>
      </c>
      <c r="M329">
        <v>0</v>
      </c>
      <c r="N329">
        <v>0.64348785871964675</v>
      </c>
      <c r="O329">
        <v>0</v>
      </c>
      <c r="P329">
        <v>0</v>
      </c>
      <c r="Q329">
        <f t="shared" si="30"/>
        <v>5258.159684388942</v>
      </c>
      <c r="R329">
        <f>Q329-B329</f>
        <v>-825.84031561105803</v>
      </c>
      <c r="S329">
        <f t="shared" si="31"/>
        <v>825.84031561105803</v>
      </c>
      <c r="T329" s="8">
        <f>S329/B329</f>
        <v>0.13573969684599901</v>
      </c>
      <c r="U329">
        <v>757</v>
      </c>
      <c r="V329">
        <f t="shared" si="32"/>
        <v>59460.502723996178</v>
      </c>
      <c r="W329">
        <f t="shared" si="33"/>
        <v>13626</v>
      </c>
      <c r="X329">
        <f t="shared" si="34"/>
        <v>-1651.6806312221161</v>
      </c>
      <c r="Y329">
        <f t="shared" si="35"/>
        <v>2728048.9075542879</v>
      </c>
    </row>
    <row r="330" spans="1:25" x14ac:dyDescent="0.35">
      <c r="A330" s="1">
        <v>41244</v>
      </c>
      <c r="B330">
        <v>6609</v>
      </c>
      <c r="C330" s="27">
        <v>21.6</v>
      </c>
      <c r="D330">
        <v>4888.6000000000004</v>
      </c>
      <c r="E330">
        <v>4628.5</v>
      </c>
      <c r="F330">
        <v>0</v>
      </c>
      <c r="G330">
        <v>6084</v>
      </c>
      <c r="H330">
        <v>1</v>
      </c>
      <c r="I330">
        <v>0</v>
      </c>
      <c r="J330">
        <f>IF(AND(M330=0,F330=0,H330=0,I330=0,P330=0,K330=0),1,0)</f>
        <v>0</v>
      </c>
      <c r="K330">
        <v>0</v>
      </c>
      <c r="L330">
        <v>5132.666666666667</v>
      </c>
      <c r="M330">
        <v>0</v>
      </c>
      <c r="N330">
        <v>0.56099686301847329</v>
      </c>
      <c r="O330">
        <v>1</v>
      </c>
      <c r="P330">
        <v>0</v>
      </c>
      <c r="Q330">
        <f t="shared" si="30"/>
        <v>6150.5420780886143</v>
      </c>
      <c r="R330">
        <f>Q330-B330</f>
        <v>-458.45792191138571</v>
      </c>
      <c r="S330">
        <f t="shared" si="31"/>
        <v>458.45792191138571</v>
      </c>
      <c r="T330" s="8">
        <f>S330/B330</f>
        <v>6.9368727782022355E-2</v>
      </c>
      <c r="U330">
        <v>800</v>
      </c>
      <c r="V330">
        <f t="shared" si="32"/>
        <v>33008.970377619771</v>
      </c>
      <c r="W330">
        <f t="shared" si="33"/>
        <v>14400</v>
      </c>
      <c r="X330">
        <f t="shared" si="34"/>
        <v>-916.91584382277142</v>
      </c>
      <c r="Y330">
        <f t="shared" si="35"/>
        <v>840734.66465322499</v>
      </c>
    </row>
    <row r="331" spans="1:25" x14ac:dyDescent="0.35">
      <c r="A331" s="1">
        <v>41245</v>
      </c>
      <c r="B331">
        <v>6482</v>
      </c>
      <c r="C331" s="27">
        <v>20.9</v>
      </c>
      <c r="D331">
        <v>5314.4</v>
      </c>
      <c r="E331">
        <v>4628.5</v>
      </c>
      <c r="F331">
        <v>0</v>
      </c>
      <c r="G331">
        <v>6609</v>
      </c>
      <c r="H331">
        <v>0</v>
      </c>
      <c r="I331">
        <v>0</v>
      </c>
      <c r="J331">
        <f>IF(AND(M331=0,F331=0,H331=0,I331=0,P331=0,K331=0),1,0)</f>
        <v>1</v>
      </c>
      <c r="K331">
        <v>0</v>
      </c>
      <c r="L331">
        <v>5847.333333333333</v>
      </c>
      <c r="M331">
        <v>0</v>
      </c>
      <c r="N331">
        <v>0.48524456837457886</v>
      </c>
      <c r="O331">
        <v>1</v>
      </c>
      <c r="P331">
        <v>0</v>
      </c>
      <c r="Q331">
        <f t="shared" si="30"/>
        <v>6153.8899473077236</v>
      </c>
      <c r="R331">
        <f>Q331-B331</f>
        <v>-328.11005269227644</v>
      </c>
      <c r="S331">
        <f t="shared" si="31"/>
        <v>328.11005269227644</v>
      </c>
      <c r="T331" s="8">
        <f>S331/B331</f>
        <v>5.0618644352403028E-2</v>
      </c>
      <c r="U331">
        <v>1117</v>
      </c>
      <c r="V331">
        <f t="shared" si="32"/>
        <v>23623.923793843904</v>
      </c>
      <c r="W331">
        <f t="shared" si="33"/>
        <v>20106</v>
      </c>
      <c r="X331">
        <f t="shared" si="34"/>
        <v>-656.22010538455288</v>
      </c>
      <c r="Y331">
        <f t="shared" si="35"/>
        <v>430624.82671091368</v>
      </c>
    </row>
    <row r="332" spans="1:25" x14ac:dyDescent="0.35">
      <c r="A332" s="1">
        <v>41246</v>
      </c>
      <c r="B332">
        <v>4308</v>
      </c>
      <c r="C332" s="27">
        <v>21.8</v>
      </c>
      <c r="D332">
        <v>5697.8</v>
      </c>
      <c r="E332">
        <v>4480</v>
      </c>
      <c r="F332">
        <v>0</v>
      </c>
      <c r="G332">
        <v>6482</v>
      </c>
      <c r="H332">
        <v>0</v>
      </c>
      <c r="I332">
        <v>1</v>
      </c>
      <c r="J332">
        <f>IF(AND(M332=0,F332=0,H332=0,I332=0,P332=0,K332=0),1,0)</f>
        <v>0</v>
      </c>
      <c r="K332">
        <v>0</v>
      </c>
      <c r="L332">
        <v>6391.666666666667</v>
      </c>
      <c r="M332">
        <v>0</v>
      </c>
      <c r="N332">
        <v>0.24741489485302662</v>
      </c>
      <c r="O332">
        <v>0</v>
      </c>
      <c r="P332">
        <v>0</v>
      </c>
      <c r="Q332">
        <f t="shared" si="30"/>
        <v>5280.3312331883189</v>
      </c>
      <c r="R332">
        <f>Q332-B332</f>
        <v>972.33123318831895</v>
      </c>
      <c r="S332">
        <f t="shared" si="31"/>
        <v>972.33123318831895</v>
      </c>
      <c r="T332" s="8">
        <f>S332/B332</f>
        <v>0.22570362887379733</v>
      </c>
      <c r="U332">
        <v>1852</v>
      </c>
      <c r="V332">
        <f t="shared" si="32"/>
        <v>17501.962197389741</v>
      </c>
      <c r="W332">
        <f t="shared" si="33"/>
        <v>33336</v>
      </c>
      <c r="X332">
        <f t="shared" si="34"/>
        <v>972.33123318831895</v>
      </c>
      <c r="Y332">
        <f t="shared" si="35"/>
        <v>945428.02703351702</v>
      </c>
    </row>
    <row r="333" spans="1:25" x14ac:dyDescent="0.35">
      <c r="A333" s="1">
        <v>41247</v>
      </c>
      <c r="B333">
        <v>4580</v>
      </c>
      <c r="C333" s="27">
        <v>21.9</v>
      </c>
      <c r="D333">
        <v>5666.4</v>
      </c>
      <c r="E333">
        <v>4565</v>
      </c>
      <c r="F333">
        <v>0</v>
      </c>
      <c r="G333">
        <v>4308</v>
      </c>
      <c r="H333">
        <v>0</v>
      </c>
      <c r="I333">
        <v>0</v>
      </c>
      <c r="J333">
        <f>IF(AND(M333=0,F333=0,H333=0,I333=0,P333=0,K333=0),1,0)</f>
        <v>0</v>
      </c>
      <c r="K333">
        <v>0</v>
      </c>
      <c r="L333">
        <v>5799.666666666667</v>
      </c>
      <c r="M333">
        <v>1</v>
      </c>
      <c r="N333">
        <v>0.5316021842686186</v>
      </c>
      <c r="O333">
        <v>0</v>
      </c>
      <c r="P333">
        <v>0</v>
      </c>
      <c r="Q333">
        <f t="shared" si="30"/>
        <v>5350.3164585244904</v>
      </c>
      <c r="R333">
        <f>Q333-B333</f>
        <v>770.31645852449037</v>
      </c>
      <c r="S333">
        <f t="shared" si="31"/>
        <v>770.31645852449037</v>
      </c>
      <c r="T333" s="8">
        <f>S333/B333</f>
        <v>0.16819136649006339</v>
      </c>
      <c r="U333">
        <v>1941</v>
      </c>
      <c r="V333">
        <f t="shared" si="32"/>
        <v>13865.696253440827</v>
      </c>
      <c r="W333">
        <f t="shared" si="33"/>
        <v>34938</v>
      </c>
      <c r="X333">
        <f t="shared" si="34"/>
        <v>770.31645852449037</v>
      </c>
      <c r="Y333">
        <f t="shared" si="35"/>
        <v>593387.44627371291</v>
      </c>
    </row>
    <row r="334" spans="1:25" x14ac:dyDescent="0.35">
      <c r="A334" s="1">
        <v>41248</v>
      </c>
      <c r="B334">
        <v>4827</v>
      </c>
      <c r="C334" s="27">
        <v>22.8</v>
      </c>
      <c r="D334">
        <v>5612.6</v>
      </c>
      <c r="E334">
        <v>4465</v>
      </c>
      <c r="F334">
        <v>1</v>
      </c>
      <c r="G334">
        <v>4580</v>
      </c>
      <c r="H334">
        <v>0</v>
      </c>
      <c r="I334">
        <v>0</v>
      </c>
      <c r="J334">
        <f>IF(AND(M334=0,F334=0,H334=0,I334=0,P334=0,K334=0),1,0)</f>
        <v>0</v>
      </c>
      <c r="K334">
        <v>0</v>
      </c>
      <c r="L334">
        <v>5123.333333333333</v>
      </c>
      <c r="M334">
        <v>0</v>
      </c>
      <c r="N334">
        <v>0.5286975717439294</v>
      </c>
      <c r="O334">
        <v>0</v>
      </c>
      <c r="P334">
        <v>0</v>
      </c>
      <c r="Q334">
        <f t="shared" si="30"/>
        <v>4909.955241170308</v>
      </c>
      <c r="R334">
        <f>Q334-B334</f>
        <v>82.955241170308</v>
      </c>
      <c r="S334">
        <f t="shared" si="31"/>
        <v>82.955241170308</v>
      </c>
      <c r="T334" s="8">
        <f>S334/B334</f>
        <v>1.7185672502653408E-2</v>
      </c>
      <c r="U334">
        <v>1585</v>
      </c>
      <c r="V334">
        <f t="shared" si="32"/>
        <v>1493.194341065544</v>
      </c>
      <c r="W334">
        <f t="shared" si="33"/>
        <v>28530</v>
      </c>
      <c r="X334">
        <f t="shared" si="34"/>
        <v>82.955241170308</v>
      </c>
      <c r="Y334">
        <f t="shared" si="35"/>
        <v>6881.5720376239633</v>
      </c>
    </row>
    <row r="335" spans="1:25" x14ac:dyDescent="0.35">
      <c r="A335" s="1">
        <v>41249</v>
      </c>
      <c r="B335">
        <v>5214</v>
      </c>
      <c r="C335" s="27">
        <v>22.3</v>
      </c>
      <c r="D335">
        <v>5361.2</v>
      </c>
      <c r="E335">
        <v>4849</v>
      </c>
      <c r="F335">
        <v>0</v>
      </c>
      <c r="G335">
        <v>4827</v>
      </c>
      <c r="H335">
        <v>0</v>
      </c>
      <c r="I335">
        <v>0</v>
      </c>
      <c r="J335">
        <f>IF(AND(M335=0,F335=0,H335=0,I335=0,P335=0,K335=0),1,0)</f>
        <v>0</v>
      </c>
      <c r="K335">
        <v>0</v>
      </c>
      <c r="L335">
        <v>4571.666666666667</v>
      </c>
      <c r="M335">
        <v>0</v>
      </c>
      <c r="N335">
        <v>0.54496340188218895</v>
      </c>
      <c r="O335">
        <v>0</v>
      </c>
      <c r="P335">
        <v>1</v>
      </c>
      <c r="Q335">
        <f t="shared" si="30"/>
        <v>5535.6005693820698</v>
      </c>
      <c r="R335">
        <f>Q335-B335</f>
        <v>321.60056938206981</v>
      </c>
      <c r="S335">
        <f t="shared" si="31"/>
        <v>321.60056938206981</v>
      </c>
      <c r="T335" s="8">
        <f>S335/B335</f>
        <v>6.1680201262383931E-2</v>
      </c>
      <c r="U335">
        <v>1523</v>
      </c>
      <c r="V335">
        <f t="shared" si="32"/>
        <v>5788.8102488772565</v>
      </c>
      <c r="W335">
        <f t="shared" si="33"/>
        <v>27414</v>
      </c>
      <c r="X335">
        <f t="shared" si="34"/>
        <v>321.60056938206981</v>
      </c>
      <c r="Y335">
        <f t="shared" si="35"/>
        <v>103426.9262268715</v>
      </c>
    </row>
    <row r="336" spans="1:25" x14ac:dyDescent="0.35">
      <c r="A336" s="1">
        <v>41250</v>
      </c>
      <c r="B336">
        <v>5733</v>
      </c>
      <c r="C336" s="27">
        <v>23.4</v>
      </c>
      <c r="D336">
        <v>5082.2</v>
      </c>
      <c r="E336">
        <v>6084</v>
      </c>
      <c r="F336">
        <v>0</v>
      </c>
      <c r="G336">
        <v>5214</v>
      </c>
      <c r="H336">
        <v>0</v>
      </c>
      <c r="I336">
        <v>0</v>
      </c>
      <c r="J336">
        <f>IF(AND(M336=0,F336=0,H336=0,I336=0,P336=0,K336=0),1,0)</f>
        <v>0</v>
      </c>
      <c r="K336">
        <v>1</v>
      </c>
      <c r="L336">
        <v>4873.666666666667</v>
      </c>
      <c r="M336">
        <v>0</v>
      </c>
      <c r="N336">
        <v>0.56029975601254789</v>
      </c>
      <c r="O336">
        <v>0</v>
      </c>
      <c r="P336">
        <v>0</v>
      </c>
      <c r="Q336">
        <f t="shared" si="30"/>
        <v>5929.9089991169149</v>
      </c>
      <c r="R336">
        <f>Q336-B336</f>
        <v>196.90899911691486</v>
      </c>
      <c r="S336">
        <f t="shared" si="31"/>
        <v>196.90899911691486</v>
      </c>
      <c r="T336" s="8">
        <f>S336/B336</f>
        <v>3.4346589763983054E-2</v>
      </c>
      <c r="U336">
        <v>1531</v>
      </c>
      <c r="V336">
        <f t="shared" si="32"/>
        <v>3544.3619841044674</v>
      </c>
      <c r="W336">
        <f t="shared" si="33"/>
        <v>27558</v>
      </c>
      <c r="X336">
        <f t="shared" si="34"/>
        <v>196.90899911691486</v>
      </c>
      <c r="Y336">
        <f t="shared" si="35"/>
        <v>38773.153933225178</v>
      </c>
    </row>
    <row r="337" spans="1:25" x14ac:dyDescent="0.35">
      <c r="A337" s="1">
        <v>41251</v>
      </c>
      <c r="B337">
        <v>6245</v>
      </c>
      <c r="C337" s="27">
        <v>23.9</v>
      </c>
      <c r="D337">
        <v>4932.3999999999996</v>
      </c>
      <c r="E337">
        <v>6609</v>
      </c>
      <c r="F337">
        <v>0</v>
      </c>
      <c r="G337">
        <v>5733</v>
      </c>
      <c r="H337">
        <v>1</v>
      </c>
      <c r="I337">
        <v>0</v>
      </c>
      <c r="J337">
        <f>IF(AND(M337=0,F337=0,H337=0,I337=0,P337=0,K337=0),1,0)</f>
        <v>0</v>
      </c>
      <c r="K337">
        <v>0</v>
      </c>
      <c r="L337">
        <v>5258</v>
      </c>
      <c r="M337">
        <v>0</v>
      </c>
      <c r="N337">
        <v>0.55948646450563499</v>
      </c>
      <c r="O337">
        <v>1</v>
      </c>
      <c r="P337">
        <v>0</v>
      </c>
      <c r="Q337">
        <f t="shared" si="30"/>
        <v>6553.1240003558451</v>
      </c>
      <c r="R337">
        <f>Q337-B337</f>
        <v>308.12400035584506</v>
      </c>
      <c r="S337">
        <f t="shared" si="31"/>
        <v>308.12400035584506</v>
      </c>
      <c r="T337" s="8">
        <f>S337/B337</f>
        <v>4.933931150614012E-2</v>
      </c>
      <c r="U337">
        <v>1202</v>
      </c>
      <c r="V337">
        <f t="shared" si="32"/>
        <v>5546.232006405211</v>
      </c>
      <c r="W337">
        <f t="shared" si="33"/>
        <v>21636</v>
      </c>
      <c r="X337">
        <f t="shared" si="34"/>
        <v>308.12400035584506</v>
      </c>
      <c r="Y337">
        <f t="shared" si="35"/>
        <v>94940.399595288807</v>
      </c>
    </row>
    <row r="338" spans="1:25" x14ac:dyDescent="0.35">
      <c r="A338" s="1">
        <v>41252</v>
      </c>
      <c r="B338">
        <v>6423</v>
      </c>
      <c r="C338" s="27">
        <v>22.7</v>
      </c>
      <c r="D338">
        <v>5319.8</v>
      </c>
      <c r="E338">
        <v>6482</v>
      </c>
      <c r="F338">
        <v>0</v>
      </c>
      <c r="G338">
        <v>6245</v>
      </c>
      <c r="H338">
        <v>0</v>
      </c>
      <c r="I338">
        <v>0</v>
      </c>
      <c r="J338">
        <f>IF(AND(M338=0,F338=0,H338=0,I338=0,P338=0,K338=0),1,0)</f>
        <v>1</v>
      </c>
      <c r="K338">
        <v>0</v>
      </c>
      <c r="L338">
        <v>5730.666666666667</v>
      </c>
      <c r="M338">
        <v>0</v>
      </c>
      <c r="N338">
        <v>0.52068084117578717</v>
      </c>
      <c r="O338">
        <v>1</v>
      </c>
      <c r="P338">
        <v>0</v>
      </c>
      <c r="Q338">
        <f t="shared" si="30"/>
        <v>6506.2478185343407</v>
      </c>
      <c r="R338">
        <f>Q338-B338</f>
        <v>83.247818534340695</v>
      </c>
      <c r="S338">
        <f t="shared" si="31"/>
        <v>83.247818534340695</v>
      </c>
      <c r="T338" s="8">
        <f>S338/B338</f>
        <v>1.2960893435207956E-2</v>
      </c>
      <c r="U338">
        <v>989</v>
      </c>
      <c r="V338">
        <f t="shared" si="32"/>
        <v>1498.4607336181325</v>
      </c>
      <c r="W338">
        <f t="shared" si="33"/>
        <v>17802</v>
      </c>
      <c r="X338">
        <f t="shared" si="34"/>
        <v>83.247818534340695</v>
      </c>
      <c r="Y338">
        <f t="shared" si="35"/>
        <v>6930.1992907265185</v>
      </c>
    </row>
    <row r="339" spans="1:25" x14ac:dyDescent="0.35">
      <c r="A339" s="1">
        <v>41253</v>
      </c>
      <c r="B339">
        <v>4249</v>
      </c>
      <c r="C339" s="27">
        <v>22.8</v>
      </c>
      <c r="D339">
        <v>5688.4</v>
      </c>
      <c r="E339">
        <v>4308</v>
      </c>
      <c r="F339">
        <v>0</v>
      </c>
      <c r="G339">
        <v>6423</v>
      </c>
      <c r="H339">
        <v>0</v>
      </c>
      <c r="I339">
        <v>1</v>
      </c>
      <c r="J339">
        <f>IF(AND(M339=0,F339=0,H339=0,I339=0,P339=0,K339=0),1,0)</f>
        <v>0</v>
      </c>
      <c r="K339">
        <v>0</v>
      </c>
      <c r="L339">
        <v>6133.666666666667</v>
      </c>
      <c r="M339">
        <v>0</v>
      </c>
      <c r="N339">
        <v>0.24741489485302662</v>
      </c>
      <c r="O339">
        <v>0</v>
      </c>
      <c r="P339">
        <v>0</v>
      </c>
      <c r="Q339">
        <f t="shared" si="30"/>
        <v>5209.00635377445</v>
      </c>
      <c r="R339">
        <f>Q339-B339</f>
        <v>960.00635377444996</v>
      </c>
      <c r="S339">
        <f t="shared" si="31"/>
        <v>960.00635377444996</v>
      </c>
      <c r="T339" s="8">
        <f>S339/B339</f>
        <v>0.22593700959624616</v>
      </c>
      <c r="U339">
        <v>1642</v>
      </c>
      <c r="V339">
        <f t="shared" si="32"/>
        <v>17280.114367940099</v>
      </c>
      <c r="W339">
        <f t="shared" si="33"/>
        <v>29556</v>
      </c>
      <c r="X339">
        <f t="shared" si="34"/>
        <v>960.00635377444996</v>
      </c>
      <c r="Y339">
        <f t="shared" si="35"/>
        <v>921612.19928731443</v>
      </c>
    </row>
    <row r="340" spans="1:25" x14ac:dyDescent="0.35">
      <c r="A340" s="1">
        <v>41254</v>
      </c>
      <c r="B340">
        <v>5191</v>
      </c>
      <c r="C340" s="27">
        <v>21.8</v>
      </c>
      <c r="D340">
        <v>5572.8</v>
      </c>
      <c r="E340">
        <v>4580</v>
      </c>
      <c r="F340">
        <v>0</v>
      </c>
      <c r="G340">
        <v>4249</v>
      </c>
      <c r="H340">
        <v>0</v>
      </c>
      <c r="I340">
        <v>0</v>
      </c>
      <c r="J340">
        <f>IF(AND(M340=0,F340=0,H340=0,I340=0,P340=0,K340=0),1,0)</f>
        <v>0</v>
      </c>
      <c r="K340">
        <v>0</v>
      </c>
      <c r="L340">
        <v>5639</v>
      </c>
      <c r="M340">
        <v>1</v>
      </c>
      <c r="N340">
        <v>0.60944579993028924</v>
      </c>
      <c r="O340">
        <v>0</v>
      </c>
      <c r="P340">
        <v>0</v>
      </c>
      <c r="Q340">
        <f t="shared" si="30"/>
        <v>5303.4341473583681</v>
      </c>
      <c r="R340">
        <f>Q340-B340</f>
        <v>112.43414735836814</v>
      </c>
      <c r="S340">
        <f t="shared" si="31"/>
        <v>112.43414735836814</v>
      </c>
      <c r="T340" s="8">
        <f>S340/B340</f>
        <v>2.1659438905484132E-2</v>
      </c>
      <c r="U340">
        <v>1239</v>
      </c>
      <c r="V340">
        <f t="shared" si="32"/>
        <v>2023.8146524506265</v>
      </c>
      <c r="W340">
        <f t="shared" si="33"/>
        <v>22302</v>
      </c>
      <c r="X340">
        <f t="shared" si="34"/>
        <v>112.43414735836814</v>
      </c>
      <c r="Y340">
        <f t="shared" si="35"/>
        <v>12641.43749220324</v>
      </c>
    </row>
    <row r="341" spans="1:25" x14ac:dyDescent="0.35">
      <c r="A341" s="1">
        <v>41255</v>
      </c>
      <c r="B341">
        <v>5345</v>
      </c>
      <c r="C341" s="27">
        <v>22.5</v>
      </c>
      <c r="D341">
        <v>5568.2</v>
      </c>
      <c r="E341">
        <v>4827</v>
      </c>
      <c r="F341">
        <v>1</v>
      </c>
      <c r="G341">
        <v>5191</v>
      </c>
      <c r="H341">
        <v>0</v>
      </c>
      <c r="I341">
        <v>0</v>
      </c>
      <c r="J341">
        <f>IF(AND(M341=0,F341=0,H341=0,I341=0,P341=0,K341=0),1,0)</f>
        <v>0</v>
      </c>
      <c r="K341">
        <v>0</v>
      </c>
      <c r="L341">
        <v>5287.666666666667</v>
      </c>
      <c r="M341">
        <v>0</v>
      </c>
      <c r="N341">
        <v>0.51789241315208556</v>
      </c>
      <c r="O341">
        <v>0</v>
      </c>
      <c r="P341">
        <v>0</v>
      </c>
      <c r="Q341">
        <f t="shared" si="30"/>
        <v>5229.5943005987901</v>
      </c>
      <c r="R341">
        <f>Q341-B341</f>
        <v>-115.40569940120986</v>
      </c>
      <c r="S341">
        <f t="shared" si="31"/>
        <v>115.40569940120986</v>
      </c>
      <c r="T341" s="8">
        <f>S341/B341</f>
        <v>2.159133758675582E-2</v>
      </c>
      <c r="U341">
        <v>1072</v>
      </c>
      <c r="V341">
        <f t="shared" si="32"/>
        <v>8309.2103568871098</v>
      </c>
      <c r="W341">
        <f t="shared" si="33"/>
        <v>19296</v>
      </c>
      <c r="X341">
        <f t="shared" si="34"/>
        <v>-230.81139880241972</v>
      </c>
      <c r="Y341">
        <f t="shared" si="35"/>
        <v>53273.901817129641</v>
      </c>
    </row>
    <row r="342" spans="1:25" x14ac:dyDescent="0.35">
      <c r="A342" s="1">
        <v>41256</v>
      </c>
      <c r="B342">
        <v>5545</v>
      </c>
      <c r="C342" s="27">
        <v>21.2</v>
      </c>
      <c r="D342">
        <v>5490.6</v>
      </c>
      <c r="E342">
        <v>5214</v>
      </c>
      <c r="F342">
        <v>0</v>
      </c>
      <c r="G342">
        <v>5345</v>
      </c>
      <c r="H342">
        <v>0</v>
      </c>
      <c r="I342">
        <v>0</v>
      </c>
      <c r="J342">
        <f>IF(AND(M342=0,F342=0,H342=0,I342=0,P342=0,K342=0),1,0)</f>
        <v>0</v>
      </c>
      <c r="K342">
        <v>0</v>
      </c>
      <c r="L342">
        <v>4928.333333333333</v>
      </c>
      <c r="M342">
        <v>0</v>
      </c>
      <c r="N342">
        <v>0.52323690019751368</v>
      </c>
      <c r="O342">
        <v>0</v>
      </c>
      <c r="P342">
        <v>1</v>
      </c>
      <c r="Q342">
        <f t="shared" si="30"/>
        <v>5871.9591633946402</v>
      </c>
      <c r="R342">
        <f>Q342-B342</f>
        <v>326.9591633946402</v>
      </c>
      <c r="S342">
        <f t="shared" si="31"/>
        <v>326.9591633946402</v>
      </c>
      <c r="T342" s="8">
        <f>S342/B342</f>
        <v>5.896468230741933E-2</v>
      </c>
      <c r="U342">
        <v>1200</v>
      </c>
      <c r="V342">
        <f t="shared" si="32"/>
        <v>5885.2649411035236</v>
      </c>
      <c r="W342">
        <f t="shared" si="33"/>
        <v>21600</v>
      </c>
      <c r="X342">
        <f t="shared" si="34"/>
        <v>326.9591633946402</v>
      </c>
      <c r="Y342">
        <f t="shared" si="35"/>
        <v>106902.29452772303</v>
      </c>
    </row>
    <row r="343" spans="1:25" x14ac:dyDescent="0.35">
      <c r="A343" s="1">
        <v>41257</v>
      </c>
      <c r="B343">
        <v>5341</v>
      </c>
      <c r="C343" s="27">
        <v>20.2</v>
      </c>
      <c r="D343">
        <v>5350.6</v>
      </c>
      <c r="E343">
        <v>5733</v>
      </c>
      <c r="F343">
        <v>0</v>
      </c>
      <c r="G343">
        <v>5545</v>
      </c>
      <c r="H343">
        <v>0</v>
      </c>
      <c r="I343">
        <v>0</v>
      </c>
      <c r="J343">
        <f>IF(AND(M343=0,F343=0,H343=0,I343=0,P343=0,K343=0),1,0)</f>
        <v>0</v>
      </c>
      <c r="K343">
        <v>1</v>
      </c>
      <c r="L343">
        <v>5360.333333333333</v>
      </c>
      <c r="M343">
        <v>0</v>
      </c>
      <c r="N343">
        <v>0.47629836179853607</v>
      </c>
      <c r="O343">
        <v>0</v>
      </c>
      <c r="P343">
        <v>0</v>
      </c>
      <c r="Q343">
        <f t="shared" si="30"/>
        <v>6045.3454306847107</v>
      </c>
      <c r="R343">
        <f>Q343-B343</f>
        <v>704.34543068471066</v>
      </c>
      <c r="S343">
        <f t="shared" si="31"/>
        <v>704.34543068471066</v>
      </c>
      <c r="T343" s="8">
        <f>S343/B343</f>
        <v>0.13187519765675168</v>
      </c>
      <c r="U343">
        <v>1611</v>
      </c>
      <c r="V343">
        <f t="shared" si="32"/>
        <v>12678.217752324792</v>
      </c>
      <c r="W343">
        <f t="shared" si="33"/>
        <v>28998</v>
      </c>
      <c r="X343">
        <f t="shared" si="34"/>
        <v>704.34543068471066</v>
      </c>
      <c r="Y343">
        <f t="shared" si="35"/>
        <v>496102.48572643055</v>
      </c>
    </row>
    <row r="344" spans="1:25" x14ac:dyDescent="0.35">
      <c r="A344" s="1">
        <v>41258</v>
      </c>
      <c r="B344">
        <v>4501</v>
      </c>
      <c r="C344" s="29">
        <v>18.899999999999999</v>
      </c>
      <c r="D344">
        <v>5134.2</v>
      </c>
      <c r="E344">
        <v>6245</v>
      </c>
      <c r="F344">
        <v>0</v>
      </c>
      <c r="G344">
        <v>5341</v>
      </c>
      <c r="H344">
        <v>1</v>
      </c>
      <c r="I344">
        <v>0</v>
      </c>
      <c r="J344">
        <f>IF(AND(M344=0,F344=0,H344=0,I344=0,P344=0,K344=0),1,0)</f>
        <v>0</v>
      </c>
      <c r="K344">
        <v>0</v>
      </c>
      <c r="L344">
        <v>5410.333333333333</v>
      </c>
      <c r="M344">
        <v>0</v>
      </c>
      <c r="N344">
        <v>0.40240501917044269</v>
      </c>
      <c r="O344">
        <v>1</v>
      </c>
      <c r="P344">
        <v>0</v>
      </c>
      <c r="Q344">
        <f t="shared" si="30"/>
        <v>6364.9209002300668</v>
      </c>
      <c r="R344">
        <f>Q344-B344</f>
        <v>1863.9209002300668</v>
      </c>
      <c r="S344">
        <f t="shared" si="31"/>
        <v>1863.9209002300668</v>
      </c>
      <c r="T344" s="8">
        <f>S344/B344</f>
        <v>0.41411261946902173</v>
      </c>
      <c r="U344">
        <v>1776</v>
      </c>
      <c r="V344">
        <f t="shared" si="32"/>
        <v>33550.576204141202</v>
      </c>
      <c r="W344">
        <f t="shared" si="33"/>
        <v>31968</v>
      </c>
      <c r="X344">
        <f t="shared" si="34"/>
        <v>1863.9209002300668</v>
      </c>
      <c r="Y344">
        <f t="shared" si="35"/>
        <v>3474201.1223144624</v>
      </c>
    </row>
    <row r="345" spans="1:25" x14ac:dyDescent="0.35">
      <c r="A345" s="1">
        <v>41259</v>
      </c>
      <c r="B345">
        <v>6753</v>
      </c>
      <c r="C345" s="29">
        <v>19.7</v>
      </c>
      <c r="D345">
        <v>5184.6000000000004</v>
      </c>
      <c r="E345">
        <v>6423</v>
      </c>
      <c r="F345">
        <v>0</v>
      </c>
      <c r="G345">
        <v>4501</v>
      </c>
      <c r="H345">
        <v>0</v>
      </c>
      <c r="I345">
        <v>0</v>
      </c>
      <c r="J345">
        <f>IF(AND(M345=0,F345=0,H345=0,I345=0,P345=0,K345=0),1,0)</f>
        <v>1</v>
      </c>
      <c r="K345">
        <v>0</v>
      </c>
      <c r="L345">
        <v>5129</v>
      </c>
      <c r="M345">
        <v>0</v>
      </c>
      <c r="N345">
        <v>0.76164749622400374</v>
      </c>
      <c r="O345">
        <v>1</v>
      </c>
      <c r="P345">
        <v>0</v>
      </c>
      <c r="Q345">
        <f t="shared" si="30"/>
        <v>5774.0931621296495</v>
      </c>
      <c r="R345">
        <f>Q345-B345</f>
        <v>-978.9068378703505</v>
      </c>
      <c r="S345">
        <f t="shared" si="31"/>
        <v>978.9068378703505</v>
      </c>
      <c r="T345" s="8">
        <f>S345/B345</f>
        <v>0.14495880910267295</v>
      </c>
      <c r="U345">
        <v>800</v>
      </c>
      <c r="V345">
        <f t="shared" si="32"/>
        <v>70481.292326665236</v>
      </c>
      <c r="W345">
        <f t="shared" si="33"/>
        <v>14400</v>
      </c>
      <c r="X345">
        <f t="shared" si="34"/>
        <v>-1957.813675740701</v>
      </c>
      <c r="Y345">
        <f t="shared" si="35"/>
        <v>3833034.3889173148</v>
      </c>
    </row>
    <row r="346" spans="1:25" x14ac:dyDescent="0.35">
      <c r="A346" s="1">
        <v>41260</v>
      </c>
      <c r="B346">
        <v>5214</v>
      </c>
      <c r="C346" s="23">
        <v>21</v>
      </c>
      <c r="D346">
        <v>5497</v>
      </c>
      <c r="E346">
        <v>4249</v>
      </c>
      <c r="F346">
        <v>0</v>
      </c>
      <c r="G346">
        <v>6753</v>
      </c>
      <c r="H346">
        <v>0</v>
      </c>
      <c r="I346">
        <v>1</v>
      </c>
      <c r="J346">
        <f>IF(AND(M346=0,F346=0,H346=0,I346=0,P346=0,K346=0),1,0)</f>
        <v>0</v>
      </c>
      <c r="K346">
        <v>0</v>
      </c>
      <c r="L346">
        <v>5531.666666666667</v>
      </c>
      <c r="M346">
        <v>0</v>
      </c>
      <c r="N346">
        <v>0.32119205298013243</v>
      </c>
      <c r="O346">
        <v>0</v>
      </c>
      <c r="P346">
        <v>0</v>
      </c>
      <c r="Q346">
        <f t="shared" si="30"/>
        <v>5264.0369541169712</v>
      </c>
      <c r="R346">
        <f>Q346-B346</f>
        <v>50.036954116971174</v>
      </c>
      <c r="S346">
        <f t="shared" si="31"/>
        <v>50.036954116971174</v>
      </c>
      <c r="T346" s="8">
        <f>S346/B346</f>
        <v>9.596654030872875E-3</v>
      </c>
      <c r="U346">
        <v>511</v>
      </c>
      <c r="V346">
        <f t="shared" si="32"/>
        <v>900.66517410548113</v>
      </c>
      <c r="W346">
        <f t="shared" si="33"/>
        <v>9198</v>
      </c>
      <c r="X346">
        <f t="shared" si="34"/>
        <v>50.036954116971174</v>
      </c>
      <c r="Y346">
        <f t="shared" si="35"/>
        <v>2503.6967773038787</v>
      </c>
    </row>
    <row r="347" spans="1:25" x14ac:dyDescent="0.35">
      <c r="A347" s="1">
        <v>41261</v>
      </c>
      <c r="B347">
        <v>6300</v>
      </c>
      <c r="C347" s="23">
        <v>21.1</v>
      </c>
      <c r="D347">
        <v>5470.8</v>
      </c>
      <c r="E347">
        <v>5191</v>
      </c>
      <c r="F347">
        <v>0</v>
      </c>
      <c r="G347">
        <v>5214</v>
      </c>
      <c r="H347">
        <v>0</v>
      </c>
      <c r="I347">
        <v>0</v>
      </c>
      <c r="J347">
        <f>IF(AND(M347=0,F347=0,H347=0,I347=0,P347=0,K347=0),1,0)</f>
        <v>0</v>
      </c>
      <c r="K347">
        <v>0</v>
      </c>
      <c r="L347">
        <v>5489.333333333333</v>
      </c>
      <c r="M347">
        <v>1</v>
      </c>
      <c r="N347">
        <v>0.6261763680724991</v>
      </c>
      <c r="O347">
        <v>0</v>
      </c>
      <c r="P347">
        <v>0</v>
      </c>
      <c r="Q347">
        <f t="shared" si="30"/>
        <v>5809.1520948594989</v>
      </c>
      <c r="R347">
        <f>Q347-B347</f>
        <v>-490.8479051405011</v>
      </c>
      <c r="S347">
        <f t="shared" si="31"/>
        <v>490.8479051405011</v>
      </c>
      <c r="T347" s="8">
        <f>S347/B347</f>
        <v>7.7912365895317637E-2</v>
      </c>
      <c r="U347">
        <v>684</v>
      </c>
      <c r="V347">
        <f t="shared" si="32"/>
        <v>35341.049170116079</v>
      </c>
      <c r="W347">
        <f t="shared" si="33"/>
        <v>12312</v>
      </c>
      <c r="X347">
        <f t="shared" si="34"/>
        <v>-981.6958102810022</v>
      </c>
      <c r="Y347">
        <f t="shared" si="35"/>
        <v>963726.66392327345</v>
      </c>
    </row>
    <row r="348" spans="1:25" x14ac:dyDescent="0.35">
      <c r="A348" s="1">
        <v>41262</v>
      </c>
      <c r="B348">
        <v>6478</v>
      </c>
      <c r="C348" s="23">
        <v>19.8</v>
      </c>
      <c r="D348">
        <v>5621.8</v>
      </c>
      <c r="E348">
        <v>5345</v>
      </c>
      <c r="F348">
        <v>1</v>
      </c>
      <c r="G348">
        <v>6300</v>
      </c>
      <c r="H348">
        <v>0</v>
      </c>
      <c r="I348">
        <v>0</v>
      </c>
      <c r="J348">
        <f>IF(AND(M348=0,F348=0,H348=0,I348=0,P348=0,K348=0),1,0)</f>
        <v>0</v>
      </c>
      <c r="K348">
        <v>0</v>
      </c>
      <c r="L348">
        <v>6089</v>
      </c>
      <c r="M348">
        <v>0</v>
      </c>
      <c r="N348">
        <v>0.52068084117578717</v>
      </c>
      <c r="O348">
        <v>0</v>
      </c>
      <c r="P348">
        <v>0</v>
      </c>
      <c r="Q348">
        <f t="shared" si="30"/>
        <v>5812.9880033676145</v>
      </c>
      <c r="R348">
        <f>Q348-B348</f>
        <v>-665.01199663238549</v>
      </c>
      <c r="S348">
        <f t="shared" si="31"/>
        <v>665.01199663238549</v>
      </c>
      <c r="T348" s="8">
        <f>S348/B348</f>
        <v>0.10265699237918886</v>
      </c>
      <c r="U348">
        <v>686</v>
      </c>
      <c r="V348">
        <f t="shared" si="32"/>
        <v>47880.863757531755</v>
      </c>
      <c r="W348">
        <f t="shared" si="33"/>
        <v>12348</v>
      </c>
      <c r="X348">
        <f t="shared" si="34"/>
        <v>-1330.023993264771</v>
      </c>
      <c r="Y348">
        <f t="shared" si="35"/>
        <v>1768963.8226599675</v>
      </c>
    </row>
    <row r="349" spans="1:25" x14ac:dyDescent="0.35">
      <c r="A349" s="1">
        <v>41263</v>
      </c>
      <c r="B349">
        <v>6525</v>
      </c>
      <c r="C349" s="23">
        <v>19.899999999999999</v>
      </c>
      <c r="D349">
        <v>5849.2</v>
      </c>
      <c r="E349">
        <v>5545</v>
      </c>
      <c r="F349">
        <v>0</v>
      </c>
      <c r="G349">
        <v>6478</v>
      </c>
      <c r="H349">
        <v>0</v>
      </c>
      <c r="I349">
        <v>0</v>
      </c>
      <c r="J349">
        <f>IF(AND(M349=0,F349=0,H349=0,I349=0,P349=0,K349=0),1,0)</f>
        <v>0</v>
      </c>
      <c r="K349">
        <v>0</v>
      </c>
      <c r="L349">
        <v>5997.333333333333</v>
      </c>
      <c r="M349">
        <v>0</v>
      </c>
      <c r="N349">
        <v>0.50546067154641572</v>
      </c>
      <c r="O349">
        <v>0</v>
      </c>
      <c r="P349">
        <v>1</v>
      </c>
      <c r="Q349">
        <f t="shared" si="30"/>
        <v>6506.2445497550179</v>
      </c>
      <c r="R349">
        <f>Q349-B349</f>
        <v>-18.755450244982057</v>
      </c>
      <c r="S349">
        <f t="shared" si="31"/>
        <v>18.755450244982057</v>
      </c>
      <c r="T349" s="8">
        <f>S349/B349</f>
        <v>2.874398504978093E-3</v>
      </c>
      <c r="U349">
        <v>1589</v>
      </c>
      <c r="V349">
        <f t="shared" si="32"/>
        <v>1350.3924176387081</v>
      </c>
      <c r="W349">
        <f t="shared" si="33"/>
        <v>28602</v>
      </c>
      <c r="X349">
        <f t="shared" si="34"/>
        <v>-37.510900489964115</v>
      </c>
      <c r="Y349">
        <f t="shared" si="35"/>
        <v>1407.0676555679902</v>
      </c>
    </row>
    <row r="350" spans="1:25" x14ac:dyDescent="0.35">
      <c r="A350" s="1">
        <v>41264</v>
      </c>
      <c r="B350">
        <v>6350</v>
      </c>
      <c r="C350" s="23">
        <v>19.8</v>
      </c>
      <c r="D350">
        <v>6254</v>
      </c>
      <c r="E350">
        <v>5341</v>
      </c>
      <c r="F350">
        <v>0</v>
      </c>
      <c r="G350">
        <v>6525</v>
      </c>
      <c r="H350">
        <v>0</v>
      </c>
      <c r="I350">
        <v>0</v>
      </c>
      <c r="J350">
        <f>IF(AND(M350=0,F350=0,H350=0,I350=0,P350=0,K350=0),1,0)</f>
        <v>0</v>
      </c>
      <c r="K350">
        <v>1</v>
      </c>
      <c r="L350">
        <v>6434.333333333333</v>
      </c>
      <c r="M350">
        <v>0</v>
      </c>
      <c r="N350">
        <v>0.47966771232717553</v>
      </c>
      <c r="O350">
        <v>0</v>
      </c>
      <c r="P350">
        <v>0</v>
      </c>
      <c r="Q350">
        <f t="shared" si="30"/>
        <v>6591.3864383913005</v>
      </c>
      <c r="R350">
        <f>Q350-B350</f>
        <v>241.38643839130054</v>
      </c>
      <c r="S350">
        <f t="shared" si="31"/>
        <v>241.38643839130054</v>
      </c>
      <c r="T350" s="8">
        <f>S350/B350</f>
        <v>3.8013612345086698E-2</v>
      </c>
      <c r="U350">
        <v>1587</v>
      </c>
      <c r="V350">
        <f t="shared" si="32"/>
        <v>4344.9558910434098</v>
      </c>
      <c r="W350">
        <f t="shared" si="33"/>
        <v>28566</v>
      </c>
      <c r="X350">
        <f t="shared" si="34"/>
        <v>241.38643839130054</v>
      </c>
      <c r="Y350">
        <f t="shared" si="35"/>
        <v>58267.412639237133</v>
      </c>
    </row>
    <row r="351" spans="1:25" x14ac:dyDescent="0.35">
      <c r="A351" s="1">
        <v>41265</v>
      </c>
      <c r="B351">
        <v>6531</v>
      </c>
      <c r="C351" s="23">
        <v>20.6</v>
      </c>
      <c r="D351">
        <v>6173.4</v>
      </c>
      <c r="E351">
        <v>4501</v>
      </c>
      <c r="F351">
        <v>0</v>
      </c>
      <c r="G351">
        <v>6350</v>
      </c>
      <c r="H351">
        <v>1</v>
      </c>
      <c r="I351">
        <v>0</v>
      </c>
      <c r="J351">
        <f>IF(AND(M351=0,F351=0,H351=0,I351=0,P351=0,K351=0),1,0)</f>
        <v>0</v>
      </c>
      <c r="K351">
        <v>0</v>
      </c>
      <c r="L351">
        <v>6451</v>
      </c>
      <c r="M351">
        <v>0</v>
      </c>
      <c r="N351">
        <v>0.52102939467874987</v>
      </c>
      <c r="O351">
        <v>1</v>
      </c>
      <c r="P351">
        <v>0</v>
      </c>
      <c r="Q351">
        <f t="shared" si="30"/>
        <v>6604.0455056167375</v>
      </c>
      <c r="R351">
        <f>Q351-B351</f>
        <v>73.045505616737501</v>
      </c>
      <c r="S351">
        <f t="shared" si="31"/>
        <v>73.045505616737501</v>
      </c>
      <c r="T351" s="8">
        <f>S351/B351</f>
        <v>1.1184428972092712E-2</v>
      </c>
      <c r="U351">
        <v>1151</v>
      </c>
      <c r="V351">
        <f t="shared" si="32"/>
        <v>1314.819101101275</v>
      </c>
      <c r="W351">
        <f t="shared" si="33"/>
        <v>20718</v>
      </c>
      <c r="X351">
        <f t="shared" si="34"/>
        <v>73.045505616737501</v>
      </c>
      <c r="Y351">
        <f t="shared" si="35"/>
        <v>5335.6458908048298</v>
      </c>
    </row>
    <row r="352" spans="1:25" x14ac:dyDescent="0.35">
      <c r="A352" s="1">
        <v>41266</v>
      </c>
      <c r="B352">
        <v>5977</v>
      </c>
      <c r="C352" s="23">
        <v>20</v>
      </c>
      <c r="D352">
        <v>6436.8</v>
      </c>
      <c r="E352">
        <v>6753</v>
      </c>
      <c r="F352">
        <v>0</v>
      </c>
      <c r="G352">
        <v>6531</v>
      </c>
      <c r="H352">
        <v>0</v>
      </c>
      <c r="I352">
        <v>0</v>
      </c>
      <c r="J352">
        <f>IF(AND(M352=0,F352=0,H352=0,I352=0,P352=0,K352=0),1,0)</f>
        <v>1</v>
      </c>
      <c r="K352">
        <v>0</v>
      </c>
      <c r="L352">
        <v>6468.666666666667</v>
      </c>
      <c r="M352">
        <v>0</v>
      </c>
      <c r="N352">
        <v>0.4356337864528872</v>
      </c>
      <c r="O352">
        <v>1</v>
      </c>
      <c r="P352">
        <v>0</v>
      </c>
      <c r="Q352">
        <f t="shared" si="30"/>
        <v>7023.0702409735968</v>
      </c>
      <c r="R352">
        <f>Q352-B352</f>
        <v>1046.0702409735968</v>
      </c>
      <c r="S352">
        <f t="shared" si="31"/>
        <v>1046.0702409735968</v>
      </c>
      <c r="T352" s="8">
        <f>S352/B352</f>
        <v>0.17501593457814904</v>
      </c>
      <c r="U352">
        <v>1746</v>
      </c>
      <c r="V352">
        <f t="shared" si="32"/>
        <v>18829.264337524743</v>
      </c>
      <c r="W352">
        <f t="shared" si="33"/>
        <v>31428</v>
      </c>
      <c r="X352">
        <f t="shared" si="34"/>
        <v>1046.0702409735968</v>
      </c>
      <c r="Y352">
        <f t="shared" si="35"/>
        <v>1094262.949050559</v>
      </c>
    </row>
    <row r="353" spans="1:25" x14ac:dyDescent="0.35">
      <c r="A353" s="1">
        <v>41267</v>
      </c>
      <c r="B353">
        <v>5544</v>
      </c>
      <c r="C353" s="23">
        <v>20.9</v>
      </c>
      <c r="D353">
        <v>6372.2</v>
      </c>
      <c r="E353">
        <v>5214</v>
      </c>
      <c r="F353">
        <v>0</v>
      </c>
      <c r="G353">
        <v>5977</v>
      </c>
      <c r="H353">
        <v>0</v>
      </c>
      <c r="I353">
        <v>1</v>
      </c>
      <c r="J353">
        <f>IF(AND(M353=0,F353=0,H353=0,I353=0,P353=0,K353=0),1,0)</f>
        <v>0</v>
      </c>
      <c r="K353">
        <v>0</v>
      </c>
      <c r="L353">
        <v>6286</v>
      </c>
      <c r="M353">
        <v>0</v>
      </c>
      <c r="N353">
        <v>0.44969211107238294</v>
      </c>
      <c r="O353">
        <v>0</v>
      </c>
      <c r="P353">
        <v>0</v>
      </c>
      <c r="Q353">
        <f t="shared" si="30"/>
        <v>5481.0226973964873</v>
      </c>
      <c r="R353">
        <f>Q353-B353</f>
        <v>-62.977302603512726</v>
      </c>
      <c r="S353">
        <f t="shared" si="31"/>
        <v>62.977302603512726</v>
      </c>
      <c r="T353" s="8">
        <f>S353/B353</f>
        <v>1.1359542316650924E-2</v>
      </c>
      <c r="U353">
        <v>1088</v>
      </c>
      <c r="V353">
        <f t="shared" si="32"/>
        <v>4534.3657874529163</v>
      </c>
      <c r="W353">
        <f t="shared" si="33"/>
        <v>19584</v>
      </c>
      <c r="X353">
        <f t="shared" si="34"/>
        <v>-125.95460520702545</v>
      </c>
      <c r="Y353">
        <f t="shared" si="35"/>
        <v>15864.562572857643</v>
      </c>
    </row>
    <row r="354" spans="1:25" x14ac:dyDescent="0.35">
      <c r="A354" s="1">
        <v>41268</v>
      </c>
      <c r="B354">
        <v>5099</v>
      </c>
      <c r="C354" s="23">
        <v>20.6</v>
      </c>
      <c r="D354">
        <v>6185.4</v>
      </c>
      <c r="E354">
        <v>6300</v>
      </c>
      <c r="F354">
        <v>0</v>
      </c>
      <c r="G354">
        <v>5544</v>
      </c>
      <c r="H354">
        <v>0</v>
      </c>
      <c r="I354">
        <v>0</v>
      </c>
      <c r="J354">
        <f>IF(AND(M354=0,F354=0,H354=0,I354=0,P354=0,K354=0),1,0)</f>
        <v>0</v>
      </c>
      <c r="K354">
        <v>0</v>
      </c>
      <c r="L354">
        <v>6017.333333333333</v>
      </c>
      <c r="M354">
        <v>1</v>
      </c>
      <c r="N354">
        <v>0.44829789706053214</v>
      </c>
      <c r="O354">
        <v>0</v>
      </c>
      <c r="P354">
        <v>0</v>
      </c>
      <c r="Q354">
        <f t="shared" si="30"/>
        <v>6445.0663197016984</v>
      </c>
      <c r="R354">
        <f>Q354-B354</f>
        <v>1346.0663197016984</v>
      </c>
      <c r="S354">
        <f t="shared" si="31"/>
        <v>1346.0663197016984</v>
      </c>
      <c r="T354" s="8">
        <f>S354/B354</f>
        <v>0.26398633451690495</v>
      </c>
      <c r="U354">
        <v>2482</v>
      </c>
      <c r="V354">
        <f t="shared" si="32"/>
        <v>24229.193754630571</v>
      </c>
      <c r="W354">
        <f t="shared" si="33"/>
        <v>44676</v>
      </c>
      <c r="X354">
        <f t="shared" si="34"/>
        <v>1346.0663197016984</v>
      </c>
      <c r="Y354">
        <f t="shared" si="35"/>
        <v>1811894.5370352748</v>
      </c>
    </row>
    <row r="355" spans="1:25" x14ac:dyDescent="0.35">
      <c r="A355" s="1">
        <v>41269</v>
      </c>
      <c r="B355">
        <v>3944</v>
      </c>
      <c r="C355" s="23">
        <v>19.2</v>
      </c>
      <c r="D355">
        <v>5900.2</v>
      </c>
      <c r="E355">
        <v>6478</v>
      </c>
      <c r="F355">
        <v>1</v>
      </c>
      <c r="G355">
        <v>5099</v>
      </c>
      <c r="H355">
        <v>0</v>
      </c>
      <c r="I355">
        <v>0</v>
      </c>
      <c r="J355">
        <f>IF(AND(M355=0,F355=0,H355=0,I355=0,P355=0,K355=0),1,0)</f>
        <v>0</v>
      </c>
      <c r="K355">
        <v>0</v>
      </c>
      <c r="L355">
        <v>5540</v>
      </c>
      <c r="M355">
        <v>0</v>
      </c>
      <c r="N355">
        <v>0.36580690135935867</v>
      </c>
      <c r="O355">
        <v>0</v>
      </c>
      <c r="P355">
        <v>0</v>
      </c>
      <c r="Q355">
        <f t="shared" si="30"/>
        <v>5731.3281568319835</v>
      </c>
      <c r="R355">
        <f>Q355-B355</f>
        <v>1787.3281568319835</v>
      </c>
      <c r="S355">
        <f t="shared" si="31"/>
        <v>1787.3281568319835</v>
      </c>
      <c r="T355" s="8">
        <f>S355/B355</f>
        <v>0.45317651035293699</v>
      </c>
      <c r="U355">
        <v>995</v>
      </c>
      <c r="V355">
        <f t="shared" si="32"/>
        <v>32171.906822975703</v>
      </c>
      <c r="W355">
        <f t="shared" si="33"/>
        <v>17910</v>
      </c>
      <c r="X355">
        <f t="shared" si="34"/>
        <v>1787.3281568319835</v>
      </c>
      <c r="Y355">
        <f t="shared" si="35"/>
        <v>3194541.9402044155</v>
      </c>
    </row>
    <row r="356" spans="1:25" x14ac:dyDescent="0.35">
      <c r="A356" s="1">
        <v>41270</v>
      </c>
      <c r="B356">
        <v>5461</v>
      </c>
      <c r="C356" s="23">
        <v>21.4</v>
      </c>
      <c r="D356">
        <v>5419</v>
      </c>
      <c r="E356">
        <v>6525</v>
      </c>
      <c r="F356">
        <v>0</v>
      </c>
      <c r="G356">
        <v>3944</v>
      </c>
      <c r="H356">
        <v>0</v>
      </c>
      <c r="I356">
        <v>0</v>
      </c>
      <c r="J356">
        <f>IF(AND(M356=0,F356=0,H356=0,I356=0,P356=0,K356=0),1,0)</f>
        <v>0</v>
      </c>
      <c r="K356">
        <v>0</v>
      </c>
      <c r="L356">
        <v>4862.333333333333</v>
      </c>
      <c r="M356">
        <v>0</v>
      </c>
      <c r="N356">
        <v>0.67625188799814107</v>
      </c>
      <c r="O356">
        <v>0</v>
      </c>
      <c r="P356">
        <v>1</v>
      </c>
      <c r="Q356">
        <f t="shared" si="30"/>
        <v>5655.3351575959405</v>
      </c>
      <c r="R356">
        <f>Q356-B356</f>
        <v>194.33515759594047</v>
      </c>
      <c r="S356">
        <f t="shared" si="31"/>
        <v>194.33515759594047</v>
      </c>
      <c r="T356" s="8">
        <f>S356/B356</f>
        <v>3.5586002123409718E-2</v>
      </c>
      <c r="U356">
        <v>1115</v>
      </c>
      <c r="V356">
        <f t="shared" si="32"/>
        <v>3498.0328367269285</v>
      </c>
      <c r="W356">
        <f t="shared" si="33"/>
        <v>20070</v>
      </c>
      <c r="X356">
        <f t="shared" si="34"/>
        <v>194.33515759594047</v>
      </c>
      <c r="Y356">
        <f t="shared" si="35"/>
        <v>37766.15347783902</v>
      </c>
    </row>
    <row r="357" spans="1:25" x14ac:dyDescent="0.35">
      <c r="A357" s="1">
        <v>41271</v>
      </c>
      <c r="B357">
        <v>5391</v>
      </c>
      <c r="C357" s="23">
        <v>18.5</v>
      </c>
      <c r="D357">
        <v>5205</v>
      </c>
      <c r="E357">
        <v>6350</v>
      </c>
      <c r="F357">
        <v>0</v>
      </c>
      <c r="G357">
        <v>5461</v>
      </c>
      <c r="H357">
        <v>0</v>
      </c>
      <c r="I357">
        <v>0</v>
      </c>
      <c r="J357">
        <f>IF(AND(M357=0,F357=0,H357=0,I357=0,P357=0,K357=0),1,0)</f>
        <v>0</v>
      </c>
      <c r="K357">
        <v>1</v>
      </c>
      <c r="L357">
        <v>4834.666666666667</v>
      </c>
      <c r="M357">
        <v>0</v>
      </c>
      <c r="N357">
        <v>0.49186708493087022</v>
      </c>
      <c r="O357">
        <v>0</v>
      </c>
      <c r="P357">
        <v>0</v>
      </c>
      <c r="Q357">
        <f t="shared" si="30"/>
        <v>6132.9690916987201</v>
      </c>
      <c r="R357">
        <f>Q357-B357</f>
        <v>741.96909169872015</v>
      </c>
      <c r="S357">
        <f t="shared" si="31"/>
        <v>741.96909169872015</v>
      </c>
      <c r="T357" s="8">
        <f>S357/B357</f>
        <v>0.13763106876251532</v>
      </c>
      <c r="U357">
        <v>1619</v>
      </c>
      <c r="V357">
        <f t="shared" si="32"/>
        <v>13355.443650576963</v>
      </c>
      <c r="W357">
        <f t="shared" si="33"/>
        <v>29142</v>
      </c>
      <c r="X357">
        <f t="shared" si="34"/>
        <v>741.96909169872015</v>
      </c>
      <c r="Y357">
        <f t="shared" si="35"/>
        <v>550518.13303622382</v>
      </c>
    </row>
    <row r="358" spans="1:25" x14ac:dyDescent="0.35">
      <c r="A358" s="1">
        <v>41272</v>
      </c>
      <c r="B358">
        <v>6368</v>
      </c>
      <c r="C358" s="23">
        <v>15</v>
      </c>
      <c r="D358">
        <v>5087.8</v>
      </c>
      <c r="E358">
        <v>6531</v>
      </c>
      <c r="F358">
        <v>0</v>
      </c>
      <c r="G358">
        <v>5391</v>
      </c>
      <c r="H358">
        <v>1</v>
      </c>
      <c r="I358">
        <v>0</v>
      </c>
      <c r="J358">
        <f>IF(AND(M358=0,F358=0,H358=0,I358=0,P358=0,K358=0),1,0)</f>
        <v>0</v>
      </c>
      <c r="K358">
        <v>0</v>
      </c>
      <c r="L358">
        <v>4932</v>
      </c>
      <c r="M358">
        <v>0</v>
      </c>
      <c r="N358">
        <v>0.61351225746485416</v>
      </c>
      <c r="O358">
        <v>1</v>
      </c>
      <c r="P358">
        <v>0</v>
      </c>
      <c r="Q358">
        <f t="shared" si="30"/>
        <v>6446.3211047085952</v>
      </c>
      <c r="R358">
        <f>Q358-B358</f>
        <v>78.321104708595158</v>
      </c>
      <c r="S358">
        <f t="shared" si="31"/>
        <v>78.321104708595158</v>
      </c>
      <c r="T358" s="8">
        <f>S358/B358</f>
        <v>1.2299168452982907E-2</v>
      </c>
      <c r="U358">
        <v>843</v>
      </c>
      <c r="V358">
        <f t="shared" si="32"/>
        <v>1409.7798847547128</v>
      </c>
      <c r="W358">
        <f t="shared" si="33"/>
        <v>15174</v>
      </c>
      <c r="X358">
        <f t="shared" si="34"/>
        <v>78.321104708595158</v>
      </c>
      <c r="Y358">
        <f t="shared" si="35"/>
        <v>6134.1954427747269</v>
      </c>
    </row>
    <row r="359" spans="1:25" x14ac:dyDescent="0.35">
      <c r="A359" s="1">
        <v>41273</v>
      </c>
      <c r="B359">
        <v>6498</v>
      </c>
      <c r="C359" s="23">
        <v>14.4</v>
      </c>
      <c r="D359">
        <v>5252.6</v>
      </c>
      <c r="E359">
        <v>5977</v>
      </c>
      <c r="F359">
        <v>0</v>
      </c>
      <c r="G359">
        <v>6368</v>
      </c>
      <c r="H359">
        <v>0</v>
      </c>
      <c r="I359">
        <v>0</v>
      </c>
      <c r="J359">
        <f>IF(AND(M359=0,F359=0,H359=0,I359=0,P359=0,K359=0),1,0)</f>
        <v>1</v>
      </c>
      <c r="K359">
        <v>0</v>
      </c>
      <c r="L359">
        <v>5740</v>
      </c>
      <c r="M359">
        <v>0</v>
      </c>
      <c r="N359">
        <v>0.51510398512838385</v>
      </c>
      <c r="O359">
        <v>1</v>
      </c>
      <c r="P359">
        <v>0</v>
      </c>
      <c r="Q359">
        <f t="shared" si="30"/>
        <v>6399.8249992420933</v>
      </c>
      <c r="R359">
        <f>Q359-B359</f>
        <v>-98.175000757906673</v>
      </c>
      <c r="S359">
        <f t="shared" si="31"/>
        <v>98.175000757906673</v>
      </c>
      <c r="T359" s="8">
        <f>S359/B359</f>
        <v>1.5108495038151227E-2</v>
      </c>
      <c r="U359">
        <v>915</v>
      </c>
      <c r="V359">
        <f t="shared" si="32"/>
        <v>7068.6000545692805</v>
      </c>
      <c r="W359">
        <f t="shared" si="33"/>
        <v>16470</v>
      </c>
      <c r="X359">
        <f t="shared" si="34"/>
        <v>-196.35000151581335</v>
      </c>
      <c r="Y359">
        <f t="shared" si="35"/>
        <v>38553.323095259904</v>
      </c>
    </row>
    <row r="360" spans="1:25" x14ac:dyDescent="0.35">
      <c r="A360" s="1">
        <v>41274</v>
      </c>
      <c r="B360">
        <v>5484</v>
      </c>
      <c r="C360" s="23">
        <v>15.4</v>
      </c>
      <c r="D360">
        <v>5532.4</v>
      </c>
      <c r="E360">
        <v>5544</v>
      </c>
      <c r="F360">
        <v>0</v>
      </c>
      <c r="G360">
        <v>6498</v>
      </c>
      <c r="H360">
        <v>0</v>
      </c>
      <c r="I360">
        <v>1</v>
      </c>
      <c r="J360">
        <f>IF(AND(M360=0,F360=0,H360=0,I360=0,P360=0,K360=0),1,0)</f>
        <v>0</v>
      </c>
      <c r="K360">
        <v>0</v>
      </c>
      <c r="L360">
        <v>6085.666666666667</v>
      </c>
      <c r="M360">
        <v>0</v>
      </c>
      <c r="N360">
        <v>0.38218891599860577</v>
      </c>
      <c r="O360">
        <v>0</v>
      </c>
      <c r="P360">
        <v>0</v>
      </c>
      <c r="Q360">
        <f t="shared" si="30"/>
        <v>5519.4158065849406</v>
      </c>
      <c r="R360">
        <f>Q360-B360</f>
        <v>35.415806584940583</v>
      </c>
      <c r="S360">
        <f t="shared" si="31"/>
        <v>35.415806584940583</v>
      </c>
      <c r="T360" s="8">
        <f>S360/B360</f>
        <v>6.4580245413823094E-3</v>
      </c>
      <c r="U360">
        <v>457</v>
      </c>
      <c r="V360">
        <f t="shared" si="32"/>
        <v>637.48451852893049</v>
      </c>
      <c r="W360">
        <f t="shared" si="33"/>
        <v>8226</v>
      </c>
      <c r="X360">
        <f t="shared" si="34"/>
        <v>35.415806584940583</v>
      </c>
      <c r="Y360">
        <f t="shared" si="35"/>
        <v>1254.2793560619207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6E1A4-B5B7-4CC6-9DFF-937D4B2FE76A}">
  <dimension ref="A1:AD32"/>
  <sheetViews>
    <sheetView topLeftCell="L1" workbookViewId="0">
      <selection activeCell="AA6" sqref="AA6"/>
    </sheetView>
  </sheetViews>
  <sheetFormatPr defaultRowHeight="14.5" x14ac:dyDescent="0.35"/>
  <sheetData>
    <row r="1" spans="1:30" ht="15" thickBot="1" x14ac:dyDescent="0.4">
      <c r="A1" s="1" t="s">
        <v>143</v>
      </c>
      <c r="B1" t="s">
        <v>3</v>
      </c>
      <c r="C1" t="s">
        <v>4</v>
      </c>
      <c r="D1" t="s">
        <v>55</v>
      </c>
      <c r="E1" s="23" t="s">
        <v>153</v>
      </c>
      <c r="F1" t="s">
        <v>155</v>
      </c>
      <c r="G1" t="s">
        <v>21</v>
      </c>
      <c r="H1" t="s">
        <v>17</v>
      </c>
      <c r="I1" t="s">
        <v>138</v>
      </c>
      <c r="J1" t="s">
        <v>20</v>
      </c>
      <c r="K1" t="s">
        <v>15</v>
      </c>
      <c r="L1" t="s">
        <v>152</v>
      </c>
      <c r="M1" t="s">
        <v>19</v>
      </c>
      <c r="N1" t="s">
        <v>16</v>
      </c>
      <c r="O1" t="s">
        <v>112</v>
      </c>
      <c r="P1" t="s">
        <v>113</v>
      </c>
      <c r="Q1" t="s">
        <v>114</v>
      </c>
      <c r="R1" s="8" t="s">
        <v>116</v>
      </c>
      <c r="S1" s="8" t="s">
        <v>117</v>
      </c>
      <c r="T1" t="s">
        <v>121</v>
      </c>
      <c r="U1" t="s">
        <v>122</v>
      </c>
      <c r="V1" t="s">
        <v>155</v>
      </c>
      <c r="W1" t="s">
        <v>139</v>
      </c>
      <c r="X1" s="2" t="s">
        <v>32</v>
      </c>
      <c r="Y1" s="2" t="s">
        <v>154</v>
      </c>
      <c r="Z1" s="2" t="s">
        <v>21</v>
      </c>
      <c r="AA1" s="2" t="s">
        <v>17</v>
      </c>
      <c r="AB1" s="2" t="s">
        <v>53</v>
      </c>
      <c r="AC1" s="2" t="s">
        <v>20</v>
      </c>
      <c r="AD1" s="3" t="s">
        <v>15</v>
      </c>
    </row>
    <row r="2" spans="1:30" ht="15" thickBot="1" x14ac:dyDescent="0.4">
      <c r="A2" s="1">
        <v>41275</v>
      </c>
      <c r="B2">
        <v>5264</v>
      </c>
      <c r="C2">
        <v>1616</v>
      </c>
      <c r="D2">
        <v>6116.666666666667</v>
      </c>
      <c r="E2" s="27">
        <v>16.899999999999999</v>
      </c>
      <c r="F2">
        <v>5840.4</v>
      </c>
      <c r="G2">
        <v>5099</v>
      </c>
      <c r="H2">
        <v>0</v>
      </c>
      <c r="I2">
        <v>5484</v>
      </c>
      <c r="J2">
        <v>0</v>
      </c>
      <c r="K2">
        <v>0</v>
      </c>
      <c r="L2">
        <v>0</v>
      </c>
      <c r="M2">
        <f>IF(W2=5,1,0)</f>
        <v>0</v>
      </c>
      <c r="N2">
        <v>0</v>
      </c>
      <c r="O2">
        <f>$X$2+SUMPRODUCT(F2:K2,$Y$2:$AD$2)</f>
        <v>5999.9345013699221</v>
      </c>
      <c r="P2">
        <f>O2-B2</f>
        <v>735.93450136992215</v>
      </c>
      <c r="Q2">
        <f>ABS(P2)</f>
        <v>735.93450136992215</v>
      </c>
      <c r="R2" s="8">
        <f>Q2/B2</f>
        <v>0.13980518643045634</v>
      </c>
      <c r="S2" s="8">
        <f>C2/B2</f>
        <v>0.30699088145896658</v>
      </c>
      <c r="T2">
        <f>IF(P2&lt;0,P2*-72,P2*18)</f>
        <v>13246.821024658599</v>
      </c>
      <c r="U2">
        <f>C2*18</f>
        <v>29088</v>
      </c>
      <c r="V2">
        <v>5840.4</v>
      </c>
      <c r="W2">
        <v>2</v>
      </c>
      <c r="X2" s="2">
        <v>774.38444021172245</v>
      </c>
      <c r="Y2" s="2">
        <v>0.29905155839642977</v>
      </c>
      <c r="Z2" s="2">
        <v>0.2653620826990703</v>
      </c>
      <c r="AA2" s="2">
        <v>-503.17760302341242</v>
      </c>
      <c r="AB2" s="2">
        <v>0.38765282272376567</v>
      </c>
      <c r="AC2" s="2">
        <v>327.50601627606812</v>
      </c>
      <c r="AD2" s="3">
        <v>-899.57690384186583</v>
      </c>
    </row>
    <row r="3" spans="1:30" x14ac:dyDescent="0.35">
      <c r="A3" s="1">
        <v>41276</v>
      </c>
      <c r="B3">
        <v>4895</v>
      </c>
      <c r="C3">
        <v>2038</v>
      </c>
      <c r="D3">
        <v>5748.666666666667</v>
      </c>
      <c r="E3" s="27">
        <v>16.899999999999999</v>
      </c>
      <c r="F3">
        <v>5801</v>
      </c>
      <c r="G3">
        <v>3944</v>
      </c>
      <c r="H3">
        <v>1</v>
      </c>
      <c r="I3">
        <v>5264</v>
      </c>
      <c r="J3">
        <v>0</v>
      </c>
      <c r="K3">
        <v>0</v>
      </c>
      <c r="L3">
        <v>0</v>
      </c>
      <c r="M3">
        <f>IF(W3=5,1,0)</f>
        <v>0</v>
      </c>
      <c r="N3">
        <v>0</v>
      </c>
      <c r="O3">
        <f t="shared" ref="O3:O32" si="0">$X$2+SUMPRODUCT(F3:K3,$Y$2:$AD$2)</f>
        <v>5093.1974404290359</v>
      </c>
      <c r="P3">
        <f>O3-B3</f>
        <v>198.19744042903585</v>
      </c>
      <c r="Q3">
        <f>ABS(P3)</f>
        <v>198.19744042903585</v>
      </c>
      <c r="R3" s="8">
        <f>Q3/B3</f>
        <v>4.0489773325645732E-2</v>
      </c>
      <c r="S3" s="8">
        <f>C3/B3</f>
        <v>0.4163432073544433</v>
      </c>
      <c r="T3">
        <f>IF(P3&lt;0,P3*-72,P3*18)</f>
        <v>3567.5539277226453</v>
      </c>
      <c r="U3">
        <f>C3*18</f>
        <v>36684</v>
      </c>
      <c r="V3">
        <v>5801</v>
      </c>
      <c r="W3">
        <v>3</v>
      </c>
    </row>
    <row r="4" spans="1:30" x14ac:dyDescent="0.35">
      <c r="A4" s="1">
        <v>41277</v>
      </c>
      <c r="B4">
        <v>4230</v>
      </c>
      <c r="C4">
        <v>2421</v>
      </c>
      <c r="D4">
        <v>5214.333333333333</v>
      </c>
      <c r="E4" s="27">
        <v>17.2</v>
      </c>
      <c r="F4">
        <v>5701.8</v>
      </c>
      <c r="G4">
        <v>5461</v>
      </c>
      <c r="H4">
        <v>0</v>
      </c>
      <c r="I4">
        <v>4895</v>
      </c>
      <c r="J4">
        <v>0</v>
      </c>
      <c r="K4">
        <v>0</v>
      </c>
      <c r="L4">
        <v>0</v>
      </c>
      <c r="M4">
        <f>IF(W4=5,1,0)</f>
        <v>0</v>
      </c>
      <c r="N4">
        <v>0</v>
      </c>
      <c r="O4">
        <f t="shared" si="0"/>
        <v>5826.219516728941</v>
      </c>
      <c r="P4">
        <f>O4-B4</f>
        <v>1596.219516728941</v>
      </c>
      <c r="Q4">
        <f>ABS(P4)</f>
        <v>1596.219516728941</v>
      </c>
      <c r="R4" s="8">
        <f>Q4/B4</f>
        <v>0.37735685974679456</v>
      </c>
      <c r="S4" s="8">
        <f>C4/B4</f>
        <v>0.57234042553191489</v>
      </c>
      <c r="T4">
        <f>IF(P4&lt;0,P4*-72,P4*18)</f>
        <v>28731.951301120938</v>
      </c>
      <c r="U4">
        <f>C4*18</f>
        <v>43578</v>
      </c>
      <c r="V4">
        <v>5701.8</v>
      </c>
      <c r="W4">
        <v>4</v>
      </c>
      <c r="X4" s="21" t="s">
        <v>137</v>
      </c>
      <c r="Y4" s="20">
        <f>SUM(T2:T32)</f>
        <v>537834.64249989833</v>
      </c>
    </row>
    <row r="5" spans="1:30" x14ac:dyDescent="0.35">
      <c r="A5" s="1">
        <v>41278</v>
      </c>
      <c r="B5">
        <v>5071</v>
      </c>
      <c r="C5">
        <v>1702</v>
      </c>
      <c r="D5">
        <v>4796.333333333333</v>
      </c>
      <c r="E5" s="27">
        <v>17.399999999999999</v>
      </c>
      <c r="F5">
        <v>5274.2</v>
      </c>
      <c r="G5">
        <v>5391</v>
      </c>
      <c r="H5">
        <v>0</v>
      </c>
      <c r="I5">
        <v>4230</v>
      </c>
      <c r="J5">
        <v>0</v>
      </c>
      <c r="K5">
        <v>0</v>
      </c>
      <c r="L5">
        <v>0</v>
      </c>
      <c r="M5">
        <f>IF(W5=5,1,0)</f>
        <v>1</v>
      </c>
      <c r="N5">
        <v>0</v>
      </c>
      <c r="O5">
        <f t="shared" si="0"/>
        <v>5421.9805974583887</v>
      </c>
      <c r="P5">
        <f>O5-B5</f>
        <v>350.98059745838873</v>
      </c>
      <c r="Q5">
        <f>ABS(P5)</f>
        <v>350.98059745838873</v>
      </c>
      <c r="R5" s="8">
        <f>Q5/B5</f>
        <v>6.9213290762845339E-2</v>
      </c>
      <c r="S5" s="8">
        <f>C5/B5</f>
        <v>0.33563399723920329</v>
      </c>
      <c r="T5">
        <f>IF(P5&lt;0,P5*-72,P5*18)</f>
        <v>6317.6507542509971</v>
      </c>
      <c r="U5">
        <f>C5*18</f>
        <v>30636</v>
      </c>
      <c r="V5">
        <v>5274.2</v>
      </c>
      <c r="W5">
        <v>5</v>
      </c>
      <c r="X5" s="21" t="s">
        <v>148</v>
      </c>
      <c r="Y5" s="20">
        <f>SUM(U2:U32)</f>
        <v>804240</v>
      </c>
    </row>
    <row r="6" spans="1:30" x14ac:dyDescent="0.35">
      <c r="A6" s="1">
        <v>41279</v>
      </c>
      <c r="B6">
        <v>6145</v>
      </c>
      <c r="C6">
        <v>1125</v>
      </c>
      <c r="D6">
        <v>4732</v>
      </c>
      <c r="E6" s="27">
        <v>16.100000000000001</v>
      </c>
      <c r="F6">
        <v>4988.8</v>
      </c>
      <c r="G6">
        <v>6368</v>
      </c>
      <c r="H6">
        <v>0</v>
      </c>
      <c r="I6">
        <v>5071</v>
      </c>
      <c r="J6">
        <v>1</v>
      </c>
      <c r="K6">
        <v>0</v>
      </c>
      <c r="L6">
        <v>0</v>
      </c>
      <c r="M6">
        <f>IF(W6=5,1,0)</f>
        <v>0</v>
      </c>
      <c r="N6">
        <v>0</v>
      </c>
      <c r="O6">
        <f t="shared" si="0"/>
        <v>6249.4120776757954</v>
      </c>
      <c r="P6">
        <f>O6-B6</f>
        <v>104.41207767579544</v>
      </c>
      <c r="Q6">
        <f>ABS(P6)</f>
        <v>104.41207767579544</v>
      </c>
      <c r="R6" s="8">
        <f>Q6/B6</f>
        <v>1.6991387742196166E-2</v>
      </c>
      <c r="S6" s="8">
        <f>C6/B6</f>
        <v>0.18307567127746135</v>
      </c>
      <c r="T6">
        <f>IF(P6&lt;0,P6*-72,P6*18)</f>
        <v>1879.417398164318</v>
      </c>
      <c r="U6">
        <f>C6*18</f>
        <v>20250</v>
      </c>
      <c r="V6">
        <v>4988.8</v>
      </c>
      <c r="W6">
        <v>6</v>
      </c>
      <c r="X6" s="21" t="s">
        <v>146</v>
      </c>
      <c r="Y6" s="20">
        <f>COUNTIF(P2:P32,"&lt;0")</f>
        <v>7</v>
      </c>
    </row>
    <row r="7" spans="1:30" x14ac:dyDescent="0.35">
      <c r="A7" s="1">
        <v>41280</v>
      </c>
      <c r="B7">
        <v>5558</v>
      </c>
      <c r="C7">
        <v>1753</v>
      </c>
      <c r="D7">
        <v>5148.666666666667</v>
      </c>
      <c r="E7" s="27">
        <v>17.2</v>
      </c>
      <c r="F7">
        <v>5121</v>
      </c>
      <c r="G7">
        <v>6498</v>
      </c>
      <c r="H7">
        <v>0</v>
      </c>
      <c r="I7">
        <v>6145</v>
      </c>
      <c r="J7">
        <v>0</v>
      </c>
      <c r="K7">
        <v>0</v>
      </c>
      <c r="L7">
        <v>1</v>
      </c>
      <c r="M7">
        <f>IF(W7=5,1,0)</f>
        <v>0</v>
      </c>
      <c r="N7">
        <v>0</v>
      </c>
      <c r="O7">
        <f t="shared" si="0"/>
        <v>6412.2768797759381</v>
      </c>
      <c r="P7">
        <f>O7-B7</f>
        <v>854.27687977593814</v>
      </c>
      <c r="Q7">
        <f>ABS(P7)</f>
        <v>854.27687977593814</v>
      </c>
      <c r="R7" s="8">
        <f>Q7/B7</f>
        <v>0.15370220938753834</v>
      </c>
      <c r="S7" s="8">
        <f>C7/B7</f>
        <v>0.31540122346167687</v>
      </c>
      <c r="T7">
        <f>IF(P7&lt;0,P7*-72,P7*18)</f>
        <v>15376.983835966887</v>
      </c>
      <c r="U7">
        <f>C7*18</f>
        <v>31554</v>
      </c>
      <c r="V7">
        <v>5121</v>
      </c>
      <c r="W7">
        <v>7</v>
      </c>
      <c r="X7" s="21" t="s">
        <v>147</v>
      </c>
      <c r="Y7" s="20">
        <f>COUNTIF(P3:P32,"&gt;0")</f>
        <v>23</v>
      </c>
    </row>
    <row r="8" spans="1:30" x14ac:dyDescent="0.35">
      <c r="A8" s="1">
        <v>41281</v>
      </c>
      <c r="B8">
        <v>4506</v>
      </c>
      <c r="C8">
        <v>1492</v>
      </c>
      <c r="D8">
        <v>5591.333333333333</v>
      </c>
      <c r="E8" s="27">
        <v>18.3</v>
      </c>
      <c r="F8">
        <v>5179.8</v>
      </c>
      <c r="G8">
        <v>5484</v>
      </c>
      <c r="H8">
        <v>0</v>
      </c>
      <c r="I8">
        <v>5558</v>
      </c>
      <c r="J8">
        <v>0</v>
      </c>
      <c r="K8">
        <v>1</v>
      </c>
      <c r="L8">
        <v>0</v>
      </c>
      <c r="M8">
        <f>IF(W8=5,1,0)</f>
        <v>0</v>
      </c>
      <c r="N8">
        <v>1</v>
      </c>
      <c r="O8">
        <f t="shared" si="0"/>
        <v>5033.6548487720756</v>
      </c>
      <c r="P8">
        <f>O8-B8</f>
        <v>527.65484877207564</v>
      </c>
      <c r="Q8">
        <f>ABS(P8)</f>
        <v>527.65484877207564</v>
      </c>
      <c r="R8" s="8">
        <f>Q8/B8</f>
        <v>0.1171004990617123</v>
      </c>
      <c r="S8" s="8">
        <f>C8/B8</f>
        <v>0.33111407012871724</v>
      </c>
      <c r="T8">
        <f>IF(P8&lt;0,P8*-72,P8*18)</f>
        <v>9497.7872778973615</v>
      </c>
      <c r="U8">
        <f>C8*18</f>
        <v>26856</v>
      </c>
      <c r="V8">
        <v>5179.8</v>
      </c>
      <c r="W8">
        <v>1</v>
      </c>
      <c r="X8" s="21" t="s">
        <v>115</v>
      </c>
      <c r="Y8" s="22">
        <f>AVERAGE(R2:R32)</f>
        <v>0.15589198942243188</v>
      </c>
    </row>
    <row r="9" spans="1:30" x14ac:dyDescent="0.35">
      <c r="A9" s="1">
        <v>41282</v>
      </c>
      <c r="B9">
        <v>4488</v>
      </c>
      <c r="C9">
        <v>1971</v>
      </c>
      <c r="D9">
        <v>5403</v>
      </c>
      <c r="E9" s="27">
        <v>18.100000000000001</v>
      </c>
      <c r="F9">
        <v>5102</v>
      </c>
      <c r="G9">
        <v>5264</v>
      </c>
      <c r="H9">
        <v>0</v>
      </c>
      <c r="I9">
        <v>4506</v>
      </c>
      <c r="J9">
        <v>0</v>
      </c>
      <c r="K9">
        <v>0</v>
      </c>
      <c r="L9">
        <v>0</v>
      </c>
      <c r="M9">
        <f>IF(W9=5,1,0)</f>
        <v>0</v>
      </c>
      <c r="N9">
        <v>0</v>
      </c>
      <c r="O9">
        <f t="shared" si="0"/>
        <v>5443.7751136715015</v>
      </c>
      <c r="P9">
        <f>O9-B9</f>
        <v>955.77511367150146</v>
      </c>
      <c r="Q9">
        <f>ABS(P9)</f>
        <v>955.77511367150146</v>
      </c>
      <c r="R9" s="8">
        <f>Q9/B9</f>
        <v>0.21296236935639515</v>
      </c>
      <c r="S9" s="8">
        <f>C9/B9</f>
        <v>0.43917112299465239</v>
      </c>
      <c r="T9">
        <f>IF(P9&lt;0,P9*-72,P9*18)</f>
        <v>17203.952046087026</v>
      </c>
      <c r="U9">
        <f>C9*18</f>
        <v>35478</v>
      </c>
      <c r="V9">
        <v>5102</v>
      </c>
      <c r="W9">
        <v>2</v>
      </c>
    </row>
    <row r="10" spans="1:30" x14ac:dyDescent="0.35">
      <c r="A10" s="1">
        <v>41283</v>
      </c>
      <c r="B10">
        <v>4772</v>
      </c>
      <c r="C10">
        <v>1658</v>
      </c>
      <c r="D10">
        <v>4850.666666666667</v>
      </c>
      <c r="E10" s="27">
        <v>20.2</v>
      </c>
      <c r="F10">
        <v>5153.6000000000004</v>
      </c>
      <c r="G10">
        <v>4895</v>
      </c>
      <c r="H10">
        <v>1</v>
      </c>
      <c r="I10">
        <v>4488</v>
      </c>
      <c r="J10">
        <v>0</v>
      </c>
      <c r="K10">
        <v>0</v>
      </c>
      <c r="L10">
        <v>0</v>
      </c>
      <c r="M10">
        <f>IF(W10=5,1,0)</f>
        <v>0</v>
      </c>
      <c r="N10">
        <v>0</v>
      </c>
      <c r="O10">
        <f t="shared" si="0"/>
        <v>4851.1322117363597</v>
      </c>
      <c r="P10">
        <f>O10-B10</f>
        <v>79.13221173635975</v>
      </c>
      <c r="Q10">
        <f>ABS(P10)</f>
        <v>79.13221173635975</v>
      </c>
      <c r="R10" s="8">
        <f>Q10/B10</f>
        <v>1.6582609332849906E-2</v>
      </c>
      <c r="S10" s="8">
        <f>C10/B10</f>
        <v>0.34744341994970662</v>
      </c>
      <c r="T10">
        <f>IF(P10&lt;0,P10*-72,P10*18)</f>
        <v>1424.3798112544755</v>
      </c>
      <c r="U10">
        <f>C10*18</f>
        <v>29844</v>
      </c>
      <c r="V10">
        <v>5153.6000000000004</v>
      </c>
      <c r="W10">
        <v>3</v>
      </c>
    </row>
    <row r="11" spans="1:30" x14ac:dyDescent="0.35">
      <c r="A11" s="1">
        <v>41284</v>
      </c>
      <c r="B11">
        <v>4979</v>
      </c>
      <c r="C11">
        <v>1491</v>
      </c>
      <c r="D11">
        <v>4588.666666666667</v>
      </c>
      <c r="E11" s="27">
        <v>19.8</v>
      </c>
      <c r="F11">
        <v>5093.8</v>
      </c>
      <c r="G11">
        <v>4230</v>
      </c>
      <c r="H11">
        <v>0</v>
      </c>
      <c r="I11">
        <v>4772</v>
      </c>
      <c r="J11">
        <v>0</v>
      </c>
      <c r="K11">
        <v>0</v>
      </c>
      <c r="L11">
        <v>0</v>
      </c>
      <c r="M11">
        <f>IF(W11=5,1,0)</f>
        <v>0</v>
      </c>
      <c r="N11">
        <v>0</v>
      </c>
      <c r="O11">
        <f t="shared" si="0"/>
        <v>5270.0541482263343</v>
      </c>
      <c r="P11">
        <f>O11-B11</f>
        <v>291.05414822633429</v>
      </c>
      <c r="Q11">
        <f>ABS(P11)</f>
        <v>291.05414822633429</v>
      </c>
      <c r="R11" s="8">
        <f>Q11/B11</f>
        <v>5.8456346299725709E-2</v>
      </c>
      <c r="S11" s="8">
        <f>C11/B11</f>
        <v>0.29945772243422375</v>
      </c>
      <c r="T11">
        <f>IF(P11&lt;0,P11*-72,P11*18)</f>
        <v>5238.9746680740172</v>
      </c>
      <c r="U11">
        <f>C11*18</f>
        <v>26838</v>
      </c>
      <c r="V11">
        <v>5093.8</v>
      </c>
      <c r="W11">
        <v>4</v>
      </c>
    </row>
    <row r="12" spans="1:30" x14ac:dyDescent="0.35">
      <c r="A12" s="1">
        <v>41285</v>
      </c>
      <c r="B12">
        <v>5192</v>
      </c>
      <c r="C12">
        <v>1062</v>
      </c>
      <c r="D12">
        <v>4746.333333333333</v>
      </c>
      <c r="E12" s="27">
        <v>21.4</v>
      </c>
      <c r="F12">
        <v>4860.6000000000004</v>
      </c>
      <c r="G12">
        <v>5071</v>
      </c>
      <c r="H12">
        <v>0</v>
      </c>
      <c r="I12">
        <v>4979</v>
      </c>
      <c r="J12">
        <v>0</v>
      </c>
      <c r="K12">
        <v>0</v>
      </c>
      <c r="L12">
        <v>0</v>
      </c>
      <c r="M12">
        <f>IF(W12=5,1,0)</f>
        <v>1</v>
      </c>
      <c r="N12">
        <v>0</v>
      </c>
      <c r="O12">
        <f t="shared" si="0"/>
        <v>5503.7289706620249</v>
      </c>
      <c r="P12">
        <f>O12-B12</f>
        <v>311.72897066202495</v>
      </c>
      <c r="Q12">
        <f>ABS(P12)</f>
        <v>311.72897066202495</v>
      </c>
      <c r="R12" s="8">
        <f>Q12/B12</f>
        <v>6.0040248586676608E-2</v>
      </c>
      <c r="S12" s="8">
        <f>C12/B12</f>
        <v>0.20454545454545456</v>
      </c>
      <c r="T12">
        <f>IF(P12&lt;0,P12*-72,P12*18)</f>
        <v>5611.1214719164491</v>
      </c>
      <c r="U12">
        <f>C12*18</f>
        <v>19116</v>
      </c>
      <c r="V12">
        <v>4860.6000000000004</v>
      </c>
      <c r="W12">
        <v>5</v>
      </c>
    </row>
    <row r="13" spans="1:30" x14ac:dyDescent="0.35">
      <c r="A13" s="1">
        <v>41286</v>
      </c>
      <c r="B13">
        <v>6065</v>
      </c>
      <c r="C13">
        <v>868</v>
      </c>
      <c r="D13">
        <v>4981</v>
      </c>
      <c r="E13" s="27">
        <v>23.8</v>
      </c>
      <c r="F13">
        <v>4787.3999999999996</v>
      </c>
      <c r="G13">
        <v>6145</v>
      </c>
      <c r="H13">
        <v>0</v>
      </c>
      <c r="I13">
        <v>5192</v>
      </c>
      <c r="J13">
        <v>1</v>
      </c>
      <c r="K13">
        <v>0</v>
      </c>
      <c r="L13">
        <v>0</v>
      </c>
      <c r="M13">
        <f>IF(W13=5,1,0)</f>
        <v>0</v>
      </c>
      <c r="N13">
        <v>0</v>
      </c>
      <c r="O13">
        <f t="shared" si="0"/>
        <v>6176.9133409224378</v>
      </c>
      <c r="P13">
        <f>O13-B13</f>
        <v>111.91334092243778</v>
      </c>
      <c r="Q13">
        <f>ABS(P13)</f>
        <v>111.91334092243778</v>
      </c>
      <c r="R13" s="8">
        <f>Q13/B13</f>
        <v>1.845232331779683E-2</v>
      </c>
      <c r="S13" s="8">
        <f>C13/B13</f>
        <v>0.14311624072547402</v>
      </c>
      <c r="T13">
        <f>IF(P13&lt;0,P13*-72,P13*18)</f>
        <v>2014.4401366038801</v>
      </c>
      <c r="U13">
        <f>C13*18</f>
        <v>15624</v>
      </c>
      <c r="V13">
        <v>4787.3999999999996</v>
      </c>
      <c r="W13">
        <v>6</v>
      </c>
    </row>
    <row r="14" spans="1:30" x14ac:dyDescent="0.35">
      <c r="A14" s="1">
        <v>41287</v>
      </c>
      <c r="B14">
        <v>4711</v>
      </c>
      <c r="C14">
        <v>1426</v>
      </c>
      <c r="D14">
        <v>5412</v>
      </c>
      <c r="E14" s="27">
        <v>19.7</v>
      </c>
      <c r="F14">
        <v>5099.2</v>
      </c>
      <c r="G14">
        <v>5558</v>
      </c>
      <c r="H14">
        <v>0</v>
      </c>
      <c r="I14">
        <v>6065</v>
      </c>
      <c r="J14">
        <v>0</v>
      </c>
      <c r="K14">
        <v>0</v>
      </c>
      <c r="L14">
        <v>1</v>
      </c>
      <c r="M14">
        <f>IF(W14=5,1,0)</f>
        <v>0</v>
      </c>
      <c r="N14">
        <v>0</v>
      </c>
      <c r="O14">
        <f t="shared" si="0"/>
        <v>6125.3049722478681</v>
      </c>
      <c r="P14">
        <f>O14-B14</f>
        <v>1414.3049722478681</v>
      </c>
      <c r="Q14">
        <f>ABS(P14)</f>
        <v>1414.3049722478681</v>
      </c>
      <c r="R14" s="8">
        <f>Q14/B14</f>
        <v>0.30021332461215627</v>
      </c>
      <c r="S14" s="8">
        <f>C14/B14</f>
        <v>0.30269581829760134</v>
      </c>
      <c r="T14">
        <f>IF(P14&lt;0,P14*-72,P14*18)</f>
        <v>25457.489500461626</v>
      </c>
      <c r="U14">
        <f>C14*18</f>
        <v>25668</v>
      </c>
      <c r="V14">
        <v>5099.2</v>
      </c>
      <c r="W14">
        <v>7</v>
      </c>
    </row>
    <row r="15" spans="1:30" x14ac:dyDescent="0.35">
      <c r="A15" s="1">
        <v>41288</v>
      </c>
      <c r="B15">
        <v>4096</v>
      </c>
      <c r="C15">
        <v>1558</v>
      </c>
      <c r="D15">
        <v>5322.666666666667</v>
      </c>
      <c r="E15" s="27">
        <v>19.2</v>
      </c>
      <c r="F15">
        <v>5143.8</v>
      </c>
      <c r="G15">
        <v>4506</v>
      </c>
      <c r="H15">
        <v>0</v>
      </c>
      <c r="I15">
        <v>4711</v>
      </c>
      <c r="J15">
        <v>0</v>
      </c>
      <c r="K15">
        <v>1</v>
      </c>
      <c r="L15">
        <v>0</v>
      </c>
      <c r="M15">
        <f>IF(W15=5,1,0)</f>
        <v>0</v>
      </c>
      <c r="N15">
        <v>1</v>
      </c>
      <c r="O15">
        <f t="shared" si="0"/>
        <v>4435.0229349430829</v>
      </c>
      <c r="P15">
        <f>O15-B15</f>
        <v>339.02293494308287</v>
      </c>
      <c r="Q15">
        <f>ABS(P15)</f>
        <v>339.02293494308287</v>
      </c>
      <c r="R15" s="8">
        <f>Q15/B15</f>
        <v>8.2769271226338592E-2</v>
      </c>
      <c r="S15" s="8">
        <f>C15/B15</f>
        <v>0.38037109375</v>
      </c>
      <c r="T15">
        <f>IF(P15&lt;0,P15*-72,P15*18)</f>
        <v>6102.4128289754917</v>
      </c>
      <c r="U15">
        <f>C15*18</f>
        <v>28044</v>
      </c>
      <c r="V15">
        <v>5143.8</v>
      </c>
      <c r="W15">
        <v>1</v>
      </c>
    </row>
    <row r="16" spans="1:30" x14ac:dyDescent="0.35">
      <c r="A16" s="1">
        <v>41289</v>
      </c>
      <c r="B16">
        <v>4032</v>
      </c>
      <c r="C16">
        <v>2114</v>
      </c>
      <c r="D16">
        <v>4957.333333333333</v>
      </c>
      <c r="E16" s="27">
        <v>20.100000000000001</v>
      </c>
      <c r="F16">
        <v>5008.6000000000004</v>
      </c>
      <c r="G16">
        <v>4488</v>
      </c>
      <c r="H16">
        <v>0</v>
      </c>
      <c r="I16">
        <v>4096</v>
      </c>
      <c r="J16">
        <v>0</v>
      </c>
      <c r="K16">
        <v>0</v>
      </c>
      <c r="L16">
        <v>0</v>
      </c>
      <c r="M16">
        <f>IF(W16=5,1,0)</f>
        <v>0</v>
      </c>
      <c r="N16">
        <v>0</v>
      </c>
      <c r="O16">
        <f t="shared" si="0"/>
        <v>5050.9850646260529</v>
      </c>
      <c r="P16">
        <f>O16-B16</f>
        <v>1018.9850646260529</v>
      </c>
      <c r="Q16">
        <f>ABS(P16)</f>
        <v>1018.9850646260529</v>
      </c>
      <c r="R16" s="8">
        <f>Q16/B16</f>
        <v>0.25272447039336632</v>
      </c>
      <c r="S16" s="8">
        <f>C16/B16</f>
        <v>0.52430555555555558</v>
      </c>
      <c r="T16">
        <f>IF(P16&lt;0,P16*-72,P16*18)</f>
        <v>18341.731163268953</v>
      </c>
      <c r="U16">
        <f>C16*18</f>
        <v>38052</v>
      </c>
      <c r="V16">
        <v>5008.6000000000004</v>
      </c>
      <c r="W16">
        <v>2</v>
      </c>
    </row>
    <row r="17" spans="1:23" x14ac:dyDescent="0.35">
      <c r="A17" s="1">
        <v>41290</v>
      </c>
      <c r="B17">
        <v>4776</v>
      </c>
      <c r="C17">
        <v>1578</v>
      </c>
      <c r="D17">
        <v>4279.666666666667</v>
      </c>
      <c r="E17" s="28">
        <v>20</v>
      </c>
      <c r="F17">
        <v>4819.2</v>
      </c>
      <c r="G17">
        <v>4772</v>
      </c>
      <c r="H17">
        <v>1</v>
      </c>
      <c r="I17">
        <v>4032</v>
      </c>
      <c r="J17">
        <v>0</v>
      </c>
      <c r="K17">
        <v>0</v>
      </c>
      <c r="L17">
        <v>0</v>
      </c>
      <c r="M17">
        <f>IF(W17=5,1,0)</f>
        <v>0</v>
      </c>
      <c r="N17">
        <v>0</v>
      </c>
      <c r="O17">
        <f t="shared" si="0"/>
        <v>4541.720147274571</v>
      </c>
      <c r="P17">
        <f>O17-B17</f>
        <v>-234.27985272542901</v>
      </c>
      <c r="Q17">
        <f>ABS(P17)</f>
        <v>234.27985272542901</v>
      </c>
      <c r="R17" s="8">
        <f>Q17/B17</f>
        <v>4.9053570503649287E-2</v>
      </c>
      <c r="S17" s="8">
        <f>C17/B17</f>
        <v>0.33040201005025127</v>
      </c>
      <c r="T17">
        <f>IF(P17&lt;0,P17*-72,P17*18)</f>
        <v>16868.149396230889</v>
      </c>
      <c r="U17">
        <f>C17*18</f>
        <v>28404</v>
      </c>
      <c r="V17">
        <v>4819.2</v>
      </c>
      <c r="W17">
        <v>3</v>
      </c>
    </row>
    <row r="18" spans="1:23" x14ac:dyDescent="0.35">
      <c r="A18" s="1">
        <v>41291</v>
      </c>
      <c r="B18">
        <v>2591</v>
      </c>
      <c r="C18">
        <v>3806</v>
      </c>
      <c r="D18">
        <v>4301.333333333333</v>
      </c>
      <c r="E18" s="27">
        <v>15.5</v>
      </c>
      <c r="F18">
        <v>4736</v>
      </c>
      <c r="G18">
        <v>4979</v>
      </c>
      <c r="H18">
        <v>0</v>
      </c>
      <c r="I18">
        <v>4776</v>
      </c>
      <c r="J18">
        <v>0</v>
      </c>
      <c r="K18">
        <v>0</v>
      </c>
      <c r="L18">
        <v>0</v>
      </c>
      <c r="M18">
        <f>IF(W18=5,1,0)</f>
        <v>0</v>
      </c>
      <c r="N18">
        <v>0</v>
      </c>
      <c r="O18">
        <f t="shared" si="0"/>
        <v>5363.3603118645897</v>
      </c>
      <c r="P18">
        <f>O18-B18</f>
        <v>2772.3603118645897</v>
      </c>
      <c r="Q18">
        <f>ABS(P18)</f>
        <v>2772.3603118645897</v>
      </c>
      <c r="R18" s="8">
        <f>Q18/B18</f>
        <v>1.0699962608508644</v>
      </c>
      <c r="S18" s="8">
        <f>C18/B18</f>
        <v>1.4689309147047471</v>
      </c>
      <c r="T18">
        <f>IF(P18&lt;0,P18*-72,P18*18)</f>
        <v>49902.485613562618</v>
      </c>
      <c r="U18">
        <f>C18*18</f>
        <v>68508</v>
      </c>
      <c r="V18">
        <v>4736</v>
      </c>
      <c r="W18">
        <v>4</v>
      </c>
    </row>
    <row r="19" spans="1:23" x14ac:dyDescent="0.35">
      <c r="A19" s="1">
        <v>41292</v>
      </c>
      <c r="B19">
        <v>3065</v>
      </c>
      <c r="C19">
        <v>471</v>
      </c>
      <c r="D19">
        <v>3799.6666666666665</v>
      </c>
      <c r="E19" s="29">
        <v>15.4</v>
      </c>
      <c r="F19">
        <v>4041.2</v>
      </c>
      <c r="G19">
        <v>5192</v>
      </c>
      <c r="H19">
        <v>0</v>
      </c>
      <c r="I19">
        <v>2591</v>
      </c>
      <c r="J19">
        <v>0</v>
      </c>
      <c r="K19">
        <v>0</v>
      </c>
      <c r="L19">
        <v>0</v>
      </c>
      <c r="M19">
        <f>IF(W19=5,1,0)</f>
        <v>1</v>
      </c>
      <c r="N19">
        <v>0</v>
      </c>
      <c r="O19">
        <f t="shared" si="0"/>
        <v>4365.0799950542241</v>
      </c>
      <c r="P19">
        <f>O19-B19</f>
        <v>1300.0799950542241</v>
      </c>
      <c r="Q19">
        <f>ABS(P19)</f>
        <v>1300.0799950542241</v>
      </c>
      <c r="R19" s="8">
        <f>Q19/B19</f>
        <v>0.42416965580888227</v>
      </c>
      <c r="S19" s="8">
        <f>C19/B19</f>
        <v>0.1536704730831974</v>
      </c>
      <c r="T19">
        <f>IF(P19&lt;0,P19*-72,P19*18)</f>
        <v>23401.439910976034</v>
      </c>
      <c r="U19">
        <f>C19*18</f>
        <v>8478</v>
      </c>
      <c r="V19">
        <v>4041.2</v>
      </c>
      <c r="W19">
        <v>5</v>
      </c>
    </row>
    <row r="20" spans="1:23" x14ac:dyDescent="0.35">
      <c r="A20" s="1">
        <v>41293</v>
      </c>
      <c r="B20">
        <v>6468</v>
      </c>
      <c r="C20">
        <v>485</v>
      </c>
      <c r="D20">
        <v>3477.3333333333335</v>
      </c>
      <c r="E20" s="29">
        <v>16.7</v>
      </c>
      <c r="F20">
        <v>3712</v>
      </c>
      <c r="G20">
        <v>6065</v>
      </c>
      <c r="H20">
        <v>0</v>
      </c>
      <c r="I20">
        <v>3065</v>
      </c>
      <c r="J20">
        <v>1</v>
      </c>
      <c r="K20">
        <v>0</v>
      </c>
      <c r="L20">
        <v>0</v>
      </c>
      <c r="M20">
        <f>IF(W20=5,1,0)</f>
        <v>0</v>
      </c>
      <c r="N20">
        <v>0</v>
      </c>
      <c r="O20">
        <f t="shared" si="0"/>
        <v>5009.5467744735415</v>
      </c>
      <c r="P20">
        <f>O20-B20</f>
        <v>-1458.4532255264585</v>
      </c>
      <c r="Q20">
        <f>ABS(P20)</f>
        <v>1458.4532255264585</v>
      </c>
      <c r="R20" s="8">
        <f>Q20/B20</f>
        <v>0.22548751167694164</v>
      </c>
      <c r="S20" s="8">
        <f>C20/B20</f>
        <v>7.4984539270253558E-2</v>
      </c>
      <c r="T20">
        <f>IF(P20&lt;0,P20*-72,P20*18)</f>
        <v>105008.63223790501</v>
      </c>
      <c r="U20">
        <f>C20*18</f>
        <v>8730</v>
      </c>
      <c r="V20">
        <v>3712</v>
      </c>
      <c r="W20">
        <v>6</v>
      </c>
    </row>
    <row r="21" spans="1:23" x14ac:dyDescent="0.35">
      <c r="A21" s="1">
        <v>41294</v>
      </c>
      <c r="B21">
        <v>6335</v>
      </c>
      <c r="C21">
        <v>889</v>
      </c>
      <c r="D21">
        <v>4041.3333333333335</v>
      </c>
      <c r="E21" s="27">
        <v>17.600000000000001</v>
      </c>
      <c r="F21">
        <v>4186.3999999999996</v>
      </c>
      <c r="G21">
        <v>4711</v>
      </c>
      <c r="H21">
        <v>0</v>
      </c>
      <c r="I21">
        <v>6468</v>
      </c>
      <c r="J21">
        <v>0</v>
      </c>
      <c r="K21">
        <v>0</v>
      </c>
      <c r="L21">
        <v>1</v>
      </c>
      <c r="M21">
        <f>IF(W21=5,1,0)</f>
        <v>0</v>
      </c>
      <c r="N21">
        <v>0</v>
      </c>
      <c r="O21">
        <f t="shared" si="0"/>
        <v>5783.793113255173</v>
      </c>
      <c r="P21">
        <f>O21-B21</f>
        <v>-551.20688674482699</v>
      </c>
      <c r="Q21">
        <f>ABS(P21)</f>
        <v>551.20688674482699</v>
      </c>
      <c r="R21" s="8">
        <f>Q21/B21</f>
        <v>8.7009769020493608E-2</v>
      </c>
      <c r="S21" s="8">
        <f>C21/B21</f>
        <v>0.14033149171270717</v>
      </c>
      <c r="T21">
        <f>IF(P21&lt;0,P21*-72,P21*18)</f>
        <v>39686.895845627543</v>
      </c>
      <c r="U21">
        <f>C21*18</f>
        <v>16002</v>
      </c>
      <c r="V21">
        <v>4186.3999999999996</v>
      </c>
      <c r="W21">
        <v>7</v>
      </c>
    </row>
    <row r="22" spans="1:23" x14ac:dyDescent="0.35">
      <c r="A22" s="1">
        <v>41295</v>
      </c>
      <c r="B22">
        <v>4824</v>
      </c>
      <c r="C22">
        <v>905</v>
      </c>
      <c r="D22">
        <v>5289.333333333333</v>
      </c>
      <c r="E22" s="27">
        <v>17.399999999999999</v>
      </c>
      <c r="F22">
        <v>4647</v>
      </c>
      <c r="G22">
        <v>4096</v>
      </c>
      <c r="H22">
        <v>0</v>
      </c>
      <c r="I22">
        <v>6335</v>
      </c>
      <c r="J22">
        <v>0</v>
      </c>
      <c r="K22">
        <v>1</v>
      </c>
      <c r="L22">
        <v>0</v>
      </c>
      <c r="M22">
        <f>IF(W22=5,1,0)</f>
        <v>0</v>
      </c>
      <c r="N22">
        <v>1</v>
      </c>
      <c r="O22">
        <f t="shared" si="0"/>
        <v>4807.2038509285139</v>
      </c>
      <c r="P22">
        <f>O22-B22</f>
        <v>-16.79614907148607</v>
      </c>
      <c r="Q22">
        <f>ABS(P22)</f>
        <v>16.79614907148607</v>
      </c>
      <c r="R22" s="8">
        <f>Q22/B22</f>
        <v>3.4817887793296164E-3</v>
      </c>
      <c r="S22" s="8">
        <f>C22/B22</f>
        <v>0.18760364842454394</v>
      </c>
      <c r="T22">
        <f>IF(P22&lt;0,P22*-72,P22*18)</f>
        <v>1209.3227331469971</v>
      </c>
      <c r="U22">
        <f>C22*18</f>
        <v>16290</v>
      </c>
      <c r="V22">
        <v>4647</v>
      </c>
      <c r="W22">
        <v>1</v>
      </c>
    </row>
    <row r="23" spans="1:23" x14ac:dyDescent="0.35">
      <c r="A23" s="1">
        <v>41296</v>
      </c>
      <c r="B23">
        <v>5042</v>
      </c>
      <c r="C23">
        <v>1249</v>
      </c>
      <c r="D23">
        <v>5875.666666666667</v>
      </c>
      <c r="E23" s="27">
        <v>17.7</v>
      </c>
      <c r="F23">
        <v>4656.6000000000004</v>
      </c>
      <c r="G23">
        <v>4032</v>
      </c>
      <c r="H23">
        <v>0</v>
      </c>
      <c r="I23">
        <v>4824</v>
      </c>
      <c r="J23">
        <v>0</v>
      </c>
      <c r="K23">
        <v>0</v>
      </c>
      <c r="L23">
        <v>0</v>
      </c>
      <c r="M23">
        <f>IF(W23=5,1,0)</f>
        <v>0</v>
      </c>
      <c r="N23">
        <v>0</v>
      </c>
      <c r="O23">
        <f t="shared" si="0"/>
        <v>5106.9250613026343</v>
      </c>
      <c r="P23">
        <f>O23-B23</f>
        <v>64.925061302634276</v>
      </c>
      <c r="Q23">
        <f>ABS(P23)</f>
        <v>64.925061302634276</v>
      </c>
      <c r="R23" s="8">
        <f>Q23/B23</f>
        <v>1.2876846747844957E-2</v>
      </c>
      <c r="S23" s="8">
        <f>C23/B23</f>
        <v>0.24771915906386355</v>
      </c>
      <c r="T23">
        <f>IF(P23&lt;0,P23*-72,P23*18)</f>
        <v>1168.651103447417</v>
      </c>
      <c r="U23">
        <f>C23*18</f>
        <v>22482</v>
      </c>
      <c r="V23">
        <v>4656.6000000000004</v>
      </c>
      <c r="W23">
        <v>2</v>
      </c>
    </row>
    <row r="24" spans="1:23" x14ac:dyDescent="0.35">
      <c r="A24" s="1">
        <v>41297</v>
      </c>
      <c r="B24">
        <v>5238</v>
      </c>
      <c r="C24">
        <v>1191</v>
      </c>
      <c r="D24">
        <v>5400.333333333333</v>
      </c>
      <c r="E24" s="27">
        <v>17.600000000000001</v>
      </c>
      <c r="F24">
        <v>5146.8</v>
      </c>
      <c r="G24">
        <v>4776</v>
      </c>
      <c r="H24">
        <v>1</v>
      </c>
      <c r="I24">
        <v>5042</v>
      </c>
      <c r="J24">
        <v>0</v>
      </c>
      <c r="K24">
        <v>0</v>
      </c>
      <c r="L24">
        <v>0</v>
      </c>
      <c r="M24">
        <f>IF(W24=5,1,0)</f>
        <v>0</v>
      </c>
      <c r="N24">
        <v>0</v>
      </c>
      <c r="O24">
        <f t="shared" si="0"/>
        <v>5032.2802370870413</v>
      </c>
      <c r="P24">
        <f>O24-B24</f>
        <v>-205.71976291295869</v>
      </c>
      <c r="Q24">
        <f>ABS(P24)</f>
        <v>205.71976291295869</v>
      </c>
      <c r="R24" s="8">
        <f>Q24/B24</f>
        <v>3.9274487001328504E-2</v>
      </c>
      <c r="S24" s="8">
        <f>C24/B24</f>
        <v>0.22737686139747995</v>
      </c>
      <c r="T24">
        <f>IF(P24&lt;0,P24*-72,P24*18)</f>
        <v>14811.822929733025</v>
      </c>
      <c r="U24">
        <f>C24*18</f>
        <v>21438</v>
      </c>
      <c r="V24">
        <v>5146.8</v>
      </c>
      <c r="W24">
        <v>3</v>
      </c>
    </row>
    <row r="25" spans="1:23" x14ac:dyDescent="0.35">
      <c r="A25" s="1">
        <v>41298</v>
      </c>
      <c r="B25">
        <v>5660</v>
      </c>
      <c r="C25">
        <v>825</v>
      </c>
      <c r="D25">
        <v>5034.666666666667</v>
      </c>
      <c r="E25" s="27">
        <v>18.399999999999999</v>
      </c>
      <c r="F25">
        <v>5581.4</v>
      </c>
      <c r="G25">
        <v>2591</v>
      </c>
      <c r="H25">
        <v>0</v>
      </c>
      <c r="I25">
        <v>5238</v>
      </c>
      <c r="J25">
        <v>0</v>
      </c>
      <c r="K25">
        <v>0</v>
      </c>
      <c r="L25">
        <v>0</v>
      </c>
      <c r="M25">
        <f>IF(W25=5,1,0)</f>
        <v>0</v>
      </c>
      <c r="N25">
        <v>0</v>
      </c>
      <c r="O25">
        <f t="shared" si="0"/>
        <v>5161.5894499459318</v>
      </c>
      <c r="P25">
        <f>O25-B25</f>
        <v>-498.41055005406815</v>
      </c>
      <c r="Q25">
        <f>ABS(P25)</f>
        <v>498.41055005406815</v>
      </c>
      <c r="R25" s="8">
        <f>Q25/B25</f>
        <v>8.8058401069623343E-2</v>
      </c>
      <c r="S25" s="8">
        <f>C25/B25</f>
        <v>0.14575971731448764</v>
      </c>
      <c r="T25">
        <f>IF(P25&lt;0,P25*-72,P25*18)</f>
        <v>35885.559603892907</v>
      </c>
      <c r="U25">
        <f>C25*18</f>
        <v>14850</v>
      </c>
      <c r="V25">
        <v>5581.4</v>
      </c>
      <c r="W25">
        <v>4</v>
      </c>
    </row>
    <row r="26" spans="1:23" x14ac:dyDescent="0.35">
      <c r="A26" s="1">
        <v>41299</v>
      </c>
      <c r="B26">
        <v>4786</v>
      </c>
      <c r="C26">
        <v>1202</v>
      </c>
      <c r="D26">
        <v>5313.333333333333</v>
      </c>
      <c r="E26" s="28">
        <v>19</v>
      </c>
      <c r="F26">
        <v>5419.8</v>
      </c>
      <c r="G26">
        <v>3065</v>
      </c>
      <c r="H26">
        <v>0</v>
      </c>
      <c r="I26">
        <v>5660</v>
      </c>
      <c r="J26">
        <v>0</v>
      </c>
      <c r="K26">
        <v>0</v>
      </c>
      <c r="L26">
        <v>0</v>
      </c>
      <c r="M26">
        <f>IF(W26=5,1,0)</f>
        <v>1</v>
      </c>
      <c r="N26">
        <v>0</v>
      </c>
      <c r="O26">
        <f t="shared" si="0"/>
        <v>5402.6338364978565</v>
      </c>
      <c r="P26">
        <f>O26-B26</f>
        <v>616.63383649785646</v>
      </c>
      <c r="Q26">
        <f>ABS(P26)</f>
        <v>616.63383649785646</v>
      </c>
      <c r="R26" s="8">
        <f>Q26/B26</f>
        <v>0.12884116934765075</v>
      </c>
      <c r="S26" s="8">
        <f>C26/B26</f>
        <v>0.25114918512327622</v>
      </c>
      <c r="T26">
        <f>IF(P26&lt;0,P26*-72,P26*18)</f>
        <v>11099.409056961416</v>
      </c>
      <c r="U26">
        <f>C26*18</f>
        <v>21636</v>
      </c>
      <c r="V26">
        <v>5419.8</v>
      </c>
      <c r="W26">
        <v>5</v>
      </c>
    </row>
    <row r="27" spans="1:23" x14ac:dyDescent="0.35">
      <c r="A27" s="1">
        <v>41300</v>
      </c>
      <c r="B27">
        <v>6425</v>
      </c>
      <c r="C27">
        <v>939</v>
      </c>
      <c r="D27">
        <v>5228</v>
      </c>
      <c r="E27" s="27">
        <v>19.8</v>
      </c>
      <c r="F27">
        <v>5110</v>
      </c>
      <c r="G27">
        <v>6468</v>
      </c>
      <c r="H27">
        <v>0</v>
      </c>
      <c r="I27">
        <v>4786</v>
      </c>
      <c r="J27">
        <v>1</v>
      </c>
      <c r="K27">
        <v>0</v>
      </c>
      <c r="L27">
        <v>0</v>
      </c>
      <c r="M27">
        <f>IF(W27=5,1,0)</f>
        <v>0</v>
      </c>
      <c r="N27">
        <v>0</v>
      </c>
      <c r="O27">
        <f t="shared" si="0"/>
        <v>6201.7122803470756</v>
      </c>
      <c r="P27">
        <f>O27-B27</f>
        <v>-223.28771965292435</v>
      </c>
      <c r="Q27">
        <f>ABS(P27)</f>
        <v>223.28771965292435</v>
      </c>
      <c r="R27" s="8">
        <f>Q27/B27</f>
        <v>3.4752952475163322E-2</v>
      </c>
      <c r="S27" s="8">
        <f>C27/B27</f>
        <v>0.14614785992217899</v>
      </c>
      <c r="T27">
        <f>IF(P27&lt;0,P27*-72,P27*18)</f>
        <v>16076.715815010553</v>
      </c>
      <c r="U27">
        <f>C27*18</f>
        <v>16902</v>
      </c>
      <c r="V27">
        <v>5110</v>
      </c>
      <c r="W27">
        <v>6</v>
      </c>
    </row>
    <row r="28" spans="1:23" x14ac:dyDescent="0.35">
      <c r="A28" s="1">
        <v>41301</v>
      </c>
      <c r="B28">
        <v>6093</v>
      </c>
      <c r="C28">
        <v>1083</v>
      </c>
      <c r="D28">
        <v>5623.666666666667</v>
      </c>
      <c r="E28" s="27">
        <v>20.8</v>
      </c>
      <c r="F28">
        <v>5430.2</v>
      </c>
      <c r="G28">
        <v>6335</v>
      </c>
      <c r="H28">
        <v>0</v>
      </c>
      <c r="I28">
        <v>6425</v>
      </c>
      <c r="J28">
        <v>0</v>
      </c>
      <c r="K28">
        <v>0</v>
      </c>
      <c r="L28">
        <v>1</v>
      </c>
      <c r="M28">
        <f>IF(W28=5,1,0)</f>
        <v>0</v>
      </c>
      <c r="N28">
        <v>0</v>
      </c>
      <c r="O28">
        <f t="shared" si="0"/>
        <v>6570.0323925148205</v>
      </c>
      <c r="P28">
        <f>O28-B28</f>
        <v>477.03239251482046</v>
      </c>
      <c r="Q28">
        <f>ABS(P28)</f>
        <v>477.03239251482046</v>
      </c>
      <c r="R28" s="8">
        <f>Q28/B28</f>
        <v>7.8291874694702196E-2</v>
      </c>
      <c r="S28" s="8">
        <f>C28/B28</f>
        <v>0.1777449532250123</v>
      </c>
      <c r="T28">
        <f>IF(P28&lt;0,P28*-72,P28*18)</f>
        <v>8586.5830652667682</v>
      </c>
      <c r="U28">
        <f>C28*18</f>
        <v>19494</v>
      </c>
      <c r="V28">
        <v>5430.2</v>
      </c>
      <c r="W28">
        <v>7</v>
      </c>
    </row>
    <row r="29" spans="1:23" x14ac:dyDescent="0.35">
      <c r="A29" s="1">
        <v>41302</v>
      </c>
      <c r="B29">
        <v>4438</v>
      </c>
      <c r="C29">
        <v>1461</v>
      </c>
      <c r="D29">
        <v>5768</v>
      </c>
      <c r="E29" s="28">
        <v>20</v>
      </c>
      <c r="F29">
        <v>5640.4</v>
      </c>
      <c r="G29">
        <v>4824</v>
      </c>
      <c r="H29">
        <v>0</v>
      </c>
      <c r="I29">
        <v>6093</v>
      </c>
      <c r="J29">
        <v>0</v>
      </c>
      <c r="K29">
        <v>1</v>
      </c>
      <c r="L29">
        <v>0</v>
      </c>
      <c r="M29">
        <f>IF(W29=5,1,0)</f>
        <v>0</v>
      </c>
      <c r="N29">
        <v>1</v>
      </c>
      <c r="O29">
        <f t="shared" si="0"/>
        <v>5203.6532821452984</v>
      </c>
      <c r="P29">
        <f>O29-B29</f>
        <v>765.65328214529836</v>
      </c>
      <c r="Q29">
        <f>ABS(P29)</f>
        <v>765.65328214529836</v>
      </c>
      <c r="R29" s="8">
        <f>Q29/B29</f>
        <v>0.17252214559380313</v>
      </c>
      <c r="S29" s="8">
        <f>C29/B29</f>
        <v>0.32920234339792698</v>
      </c>
      <c r="T29">
        <f>IF(P29&lt;0,P29*-72,P29*18)</f>
        <v>13781.759078615371</v>
      </c>
      <c r="U29">
        <f>C29*18</f>
        <v>26298</v>
      </c>
      <c r="V29">
        <v>5640.4</v>
      </c>
      <c r="W29">
        <v>1</v>
      </c>
    </row>
    <row r="30" spans="1:23" x14ac:dyDescent="0.35">
      <c r="A30" s="1">
        <v>41303</v>
      </c>
      <c r="B30">
        <v>4741</v>
      </c>
      <c r="C30">
        <v>1356</v>
      </c>
      <c r="D30">
        <v>5652</v>
      </c>
      <c r="E30" s="27">
        <v>20.7</v>
      </c>
      <c r="F30">
        <v>5480.4</v>
      </c>
      <c r="G30">
        <v>5042</v>
      </c>
      <c r="H30">
        <v>0</v>
      </c>
      <c r="I30">
        <v>4438</v>
      </c>
      <c r="J30">
        <v>0</v>
      </c>
      <c r="K30">
        <v>0</v>
      </c>
      <c r="L30">
        <v>0</v>
      </c>
      <c r="M30">
        <f>IF(W30=5,1,0)</f>
        <v>0</v>
      </c>
      <c r="N30">
        <v>0</v>
      </c>
      <c r="O30">
        <f t="shared" si="0"/>
        <v>5471.6654490643014</v>
      </c>
      <c r="P30">
        <f>O30-B30</f>
        <v>730.66544906430136</v>
      </c>
      <c r="Q30">
        <f>ABS(P30)</f>
        <v>730.66544906430136</v>
      </c>
      <c r="R30" s="8">
        <f>Q30/B30</f>
        <v>0.15411631492602856</v>
      </c>
      <c r="S30" s="8">
        <f>C30/B30</f>
        <v>0.286015608521409</v>
      </c>
      <c r="T30">
        <f>IF(P30&lt;0,P30*-72,P30*18)</f>
        <v>13151.978083157424</v>
      </c>
      <c r="U30">
        <f>C30*18</f>
        <v>24408</v>
      </c>
      <c r="V30">
        <v>5480.4</v>
      </c>
      <c r="W30">
        <v>2</v>
      </c>
    </row>
    <row r="31" spans="1:23" x14ac:dyDescent="0.35">
      <c r="A31" s="1">
        <v>41304</v>
      </c>
      <c r="B31">
        <v>5080</v>
      </c>
      <c r="C31">
        <v>1083</v>
      </c>
      <c r="D31">
        <v>5090.666666666667</v>
      </c>
      <c r="E31" s="27">
        <v>21.2</v>
      </c>
      <c r="F31">
        <v>5296.6</v>
      </c>
      <c r="G31">
        <v>5238</v>
      </c>
      <c r="H31">
        <v>1</v>
      </c>
      <c r="I31">
        <v>4741</v>
      </c>
      <c r="J31">
        <v>0</v>
      </c>
      <c r="K31">
        <v>0</v>
      </c>
      <c r="L31">
        <v>0</v>
      </c>
      <c r="M31">
        <f>IF(W31=5,1,0)</f>
        <v>0</v>
      </c>
      <c r="N31">
        <v>0</v>
      </c>
      <c r="O31">
        <f t="shared" si="0"/>
        <v>5082.9919431019425</v>
      </c>
      <c r="P31">
        <f>O31-B31</f>
        <v>2.9919431019425247</v>
      </c>
      <c r="Q31">
        <f>ABS(P31)</f>
        <v>2.9919431019425247</v>
      </c>
      <c r="R31" s="8">
        <f>Q31/B31</f>
        <v>5.8896517754774105E-4</v>
      </c>
      <c r="S31" s="8">
        <f>C31/B31</f>
        <v>0.21318897637795275</v>
      </c>
      <c r="T31">
        <f>IF(P31&lt;0,P31*-72,P31*18)</f>
        <v>53.854975834965444</v>
      </c>
      <c r="U31">
        <f>C31*18</f>
        <v>19494</v>
      </c>
      <c r="V31">
        <v>5296.6</v>
      </c>
      <c r="W31">
        <v>3</v>
      </c>
    </row>
    <row r="32" spans="1:23" x14ac:dyDescent="0.35">
      <c r="A32" s="1">
        <v>41305</v>
      </c>
      <c r="B32">
        <v>4340</v>
      </c>
      <c r="C32">
        <v>1862</v>
      </c>
      <c r="D32">
        <v>4753</v>
      </c>
      <c r="E32" s="27">
        <v>22.1</v>
      </c>
      <c r="F32">
        <v>5355.4</v>
      </c>
      <c r="G32">
        <v>5660</v>
      </c>
      <c r="H32">
        <v>0</v>
      </c>
      <c r="I32">
        <v>5080</v>
      </c>
      <c r="J32">
        <v>0</v>
      </c>
      <c r="K32">
        <v>0</v>
      </c>
      <c r="L32">
        <v>0</v>
      </c>
      <c r="M32">
        <f>IF(W32=5,1,0)</f>
        <v>0</v>
      </c>
      <c r="N32">
        <v>0</v>
      </c>
      <c r="O32">
        <f t="shared" si="0"/>
        <v>5847.1508835614295</v>
      </c>
      <c r="P32">
        <f>O32-B32</f>
        <v>1507.1508835614295</v>
      </c>
      <c r="Q32">
        <f>ABS(P32)</f>
        <v>1507.1508835614295</v>
      </c>
      <c r="R32" s="8">
        <f>Q32/B32</f>
        <v>0.34726978883903908</v>
      </c>
      <c r="S32" s="8">
        <f>C32/B32</f>
        <v>0.42903225806451611</v>
      </c>
      <c r="T32">
        <f>IF(P32&lt;0,P32*-72,P32*18)</f>
        <v>27128.715904105731</v>
      </c>
      <c r="U32">
        <f>C32*18</f>
        <v>33516</v>
      </c>
      <c r="V32">
        <v>5355.4</v>
      </c>
      <c r="W32">
        <v>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6AB0B-860B-49B0-9CAE-E24E3E7416B0}">
  <dimension ref="A1:AI360"/>
  <sheetViews>
    <sheetView topLeftCell="P1" workbookViewId="0">
      <selection activeCell="AC5" sqref="AC5:AC6"/>
    </sheetView>
  </sheetViews>
  <sheetFormatPr defaultRowHeight="14.5" x14ac:dyDescent="0.35"/>
  <cols>
    <col min="1" max="1" width="10.453125" bestFit="1" customWidth="1"/>
    <col min="30" max="30" width="11.81640625" bestFit="1" customWidth="1"/>
  </cols>
  <sheetData>
    <row r="1" spans="1:32" ht="15" thickBot="1" x14ac:dyDescent="0.4">
      <c r="A1" s="1" t="s">
        <v>2</v>
      </c>
      <c r="B1" t="s">
        <v>133</v>
      </c>
      <c r="C1" s="23" t="s">
        <v>153</v>
      </c>
      <c r="D1" t="s">
        <v>154</v>
      </c>
      <c r="E1" t="s">
        <v>21</v>
      </c>
      <c r="F1" t="s">
        <v>53</v>
      </c>
      <c r="G1" t="s">
        <v>54</v>
      </c>
      <c r="H1" t="s">
        <v>17</v>
      </c>
      <c r="I1" t="s">
        <v>20</v>
      </c>
      <c r="J1" t="s">
        <v>15</v>
      </c>
      <c r="K1" t="s">
        <v>152</v>
      </c>
      <c r="L1" t="s">
        <v>19</v>
      </c>
      <c r="M1" t="s">
        <v>106</v>
      </c>
      <c r="N1" t="s">
        <v>16</v>
      </c>
      <c r="O1" t="s">
        <v>149</v>
      </c>
      <c r="P1" t="s">
        <v>18</v>
      </c>
      <c r="Q1" t="s">
        <v>99</v>
      </c>
      <c r="R1" t="s">
        <v>46</v>
      </c>
      <c r="S1" t="s">
        <v>100</v>
      </c>
      <c r="T1" s="8" t="s">
        <v>101</v>
      </c>
      <c r="U1" t="s">
        <v>4</v>
      </c>
      <c r="V1" t="s">
        <v>102</v>
      </c>
      <c r="W1" t="s">
        <v>108</v>
      </c>
      <c r="X1" t="s">
        <v>127</v>
      </c>
      <c r="Y1" t="s">
        <v>128</v>
      </c>
      <c r="AA1" s="2" t="s">
        <v>32</v>
      </c>
      <c r="AB1" s="2" t="s">
        <v>153</v>
      </c>
      <c r="AC1" s="2" t="s">
        <v>154</v>
      </c>
      <c r="AD1" s="2" t="s">
        <v>21</v>
      </c>
      <c r="AE1" s="2" t="s">
        <v>53</v>
      </c>
      <c r="AF1" s="3" t="s">
        <v>54</v>
      </c>
    </row>
    <row r="2" spans="1:32" ht="15" thickBot="1" x14ac:dyDescent="0.4">
      <c r="A2" s="1">
        <v>40916</v>
      </c>
      <c r="B2">
        <v>5214</v>
      </c>
      <c r="C2" s="23">
        <v>14.8</v>
      </c>
      <c r="D2">
        <v>4372</v>
      </c>
      <c r="E2">
        <v>5549</v>
      </c>
      <c r="F2">
        <v>5281</v>
      </c>
      <c r="G2">
        <v>1</v>
      </c>
      <c r="H2">
        <v>0</v>
      </c>
      <c r="I2">
        <v>0</v>
      </c>
      <c r="J2">
        <v>0</v>
      </c>
      <c r="K2">
        <f>IF(AND(N2=0,H2=0,I2=0,J2=0,P2=0,L2=0),1,0)</f>
        <v>1</v>
      </c>
      <c r="L2">
        <v>0</v>
      </c>
      <c r="M2">
        <v>4638</v>
      </c>
      <c r="N2">
        <v>0</v>
      </c>
      <c r="O2">
        <v>0.49221563843383292</v>
      </c>
      <c r="P2">
        <v>0</v>
      </c>
      <c r="Q2">
        <f>$AA$2+SUMPRODUCT(C2:G2,$AB$2:$AF$2)</f>
        <v>5712.8621967088293</v>
      </c>
      <c r="R2">
        <f>Q2-B2</f>
        <v>498.86219670882929</v>
      </c>
      <c r="S2">
        <f>ABS(R2)</f>
        <v>498.86219670882929</v>
      </c>
      <c r="T2" s="8">
        <f>S2/B2</f>
        <v>9.5677444708252637E-2</v>
      </c>
      <c r="U2">
        <v>1141</v>
      </c>
      <c r="V2">
        <f>IF(R2&lt;0,R2*-72,R2*18)</f>
        <v>8979.5195407589272</v>
      </c>
      <c r="W2">
        <f>U2*18</f>
        <v>20538</v>
      </c>
      <c r="X2">
        <f>IF(R2&lt;0,R2*2,R2)</f>
        <v>498.86219670882929</v>
      </c>
      <c r="Y2">
        <f>X2^2</f>
        <v>248863.49130515868</v>
      </c>
      <c r="AA2" s="2">
        <v>142.16915344538128</v>
      </c>
      <c r="AB2" s="2">
        <v>9.0845597105763822</v>
      </c>
      <c r="AC2" s="2">
        <v>0.40837296625397551</v>
      </c>
      <c r="AD2" s="2">
        <v>0.31909788293173386</v>
      </c>
      <c r="AE2" s="2">
        <v>0.24275886126738053</v>
      </c>
      <c r="AF2" s="3">
        <v>598.15125234330958</v>
      </c>
    </row>
    <row r="3" spans="1:32" x14ac:dyDescent="0.35">
      <c r="A3" s="1">
        <v>40917</v>
      </c>
      <c r="B3">
        <v>4097</v>
      </c>
      <c r="C3" s="23">
        <v>15.4</v>
      </c>
      <c r="D3">
        <v>4624.8</v>
      </c>
      <c r="E3">
        <v>4285</v>
      </c>
      <c r="F3">
        <v>5214</v>
      </c>
      <c r="G3">
        <v>0</v>
      </c>
      <c r="H3">
        <v>0</v>
      </c>
      <c r="I3">
        <v>0</v>
      </c>
      <c r="J3">
        <v>1</v>
      </c>
      <c r="K3">
        <f>IF(AND(N3=0,H3=0,I3=0,J3=0,P3=0,L3=0),1,0)</f>
        <v>0</v>
      </c>
      <c r="L3">
        <v>0</v>
      </c>
      <c r="M3">
        <v>4905</v>
      </c>
      <c r="N3">
        <v>0</v>
      </c>
      <c r="O3">
        <v>0.37022191239688623</v>
      </c>
      <c r="P3">
        <v>0</v>
      </c>
      <c r="Q3">
        <f t="shared" ref="Q3:Q66" si="0">$AA$2+SUMPRODUCT(C3:G3,$AB$2:$AF$2)</f>
        <v>4803.7937983302454</v>
      </c>
      <c r="R3">
        <f>Q3-B3</f>
        <v>706.79379833024541</v>
      </c>
      <c r="S3">
        <f t="shared" ref="S3:S66" si="1">ABS(R3)</f>
        <v>706.79379833024541</v>
      </c>
      <c r="T3" s="8">
        <f>S3/B3</f>
        <v>0.17251496175988415</v>
      </c>
      <c r="U3">
        <v>1054</v>
      </c>
      <c r="V3">
        <f t="shared" ref="V3:V66" si="2">IF(R3&lt;0,R3*-72,R3*18)</f>
        <v>12722.288369944417</v>
      </c>
      <c r="W3">
        <f t="shared" ref="W3:W66" si="3">U3*18</f>
        <v>18972</v>
      </c>
      <c r="X3">
        <f t="shared" ref="X3:X66" si="4">IF(R3&lt;0,R3*2,R3)</f>
        <v>706.79379833024541</v>
      </c>
      <c r="Y3">
        <f t="shared" ref="Y3:Y66" si="5">X3^2</f>
        <v>499557.47335809562</v>
      </c>
    </row>
    <row r="4" spans="1:32" x14ac:dyDescent="0.35">
      <c r="A4" s="1">
        <v>40918</v>
      </c>
      <c r="B4">
        <v>3757</v>
      </c>
      <c r="C4" s="23">
        <v>17.7</v>
      </c>
      <c r="D4">
        <v>4645</v>
      </c>
      <c r="E4">
        <v>3950</v>
      </c>
      <c r="F4">
        <v>4097</v>
      </c>
      <c r="G4">
        <v>0</v>
      </c>
      <c r="H4">
        <v>0</v>
      </c>
      <c r="I4">
        <v>0</v>
      </c>
      <c r="J4">
        <v>0</v>
      </c>
      <c r="K4">
        <f>IF(AND(N4=0,H4=0,I4=0,J4=0,P4=0,L4=0),1,0)</f>
        <v>0</v>
      </c>
      <c r="L4">
        <v>0</v>
      </c>
      <c r="M4">
        <v>4864</v>
      </c>
      <c r="N4">
        <v>1</v>
      </c>
      <c r="O4">
        <v>0.46049726966422677</v>
      </c>
      <c r="P4">
        <v>0</v>
      </c>
      <c r="Q4">
        <f t="shared" si="0"/>
        <v>4454.8779807651063</v>
      </c>
      <c r="R4">
        <f>Q4-B4</f>
        <v>697.87798076510626</v>
      </c>
      <c r="S4">
        <f t="shared" si="1"/>
        <v>697.87798076510626</v>
      </c>
      <c r="T4" s="8">
        <f>S4/B4</f>
        <v>0.18575405396995109</v>
      </c>
      <c r="U4">
        <v>1583</v>
      </c>
      <c r="V4">
        <f t="shared" si="2"/>
        <v>12561.803653771913</v>
      </c>
      <c r="W4">
        <f t="shared" si="3"/>
        <v>28494</v>
      </c>
      <c r="X4">
        <f t="shared" si="4"/>
        <v>697.87798076510626</v>
      </c>
      <c r="Y4">
        <f t="shared" si="5"/>
        <v>487033.67603678204</v>
      </c>
      <c r="AA4" t="s">
        <v>22</v>
      </c>
    </row>
    <row r="5" spans="1:32" ht="15" thickBot="1" x14ac:dyDescent="0.4">
      <c r="A5" s="1">
        <v>40919</v>
      </c>
      <c r="B5">
        <v>4307</v>
      </c>
      <c r="C5" s="23">
        <v>17.899999999999999</v>
      </c>
      <c r="D5">
        <v>4513.8</v>
      </c>
      <c r="E5">
        <v>3996</v>
      </c>
      <c r="F5">
        <v>3757</v>
      </c>
      <c r="G5">
        <v>0</v>
      </c>
      <c r="H5">
        <v>1</v>
      </c>
      <c r="I5">
        <v>0</v>
      </c>
      <c r="J5">
        <v>0</v>
      </c>
      <c r="K5">
        <f>IF(AND(N5=0,H5=0,I5=0,J5=0,P5=0,L5=0),1,0)</f>
        <v>0</v>
      </c>
      <c r="L5">
        <v>0</v>
      </c>
      <c r="M5">
        <v>4356</v>
      </c>
      <c r="N5">
        <v>0</v>
      </c>
      <c r="O5">
        <v>0.5639014755431625</v>
      </c>
      <c r="P5">
        <v>0</v>
      </c>
      <c r="Q5">
        <f t="shared" si="0"/>
        <v>4335.2568493186509</v>
      </c>
      <c r="R5">
        <f>Q5-B5</f>
        <v>28.256849318650893</v>
      </c>
      <c r="S5">
        <f t="shared" si="1"/>
        <v>28.256849318650893</v>
      </c>
      <c r="T5" s="8">
        <f>S5/B5</f>
        <v>6.5606801297076606E-3</v>
      </c>
      <c r="U5">
        <v>1321</v>
      </c>
      <c r="V5">
        <f t="shared" si="2"/>
        <v>508.62328773571608</v>
      </c>
      <c r="W5">
        <f t="shared" si="3"/>
        <v>23778</v>
      </c>
      <c r="X5">
        <f t="shared" si="4"/>
        <v>28.256849318650893</v>
      </c>
      <c r="Y5">
        <f t="shared" si="5"/>
        <v>798.44953341694145</v>
      </c>
      <c r="AC5" s="21" t="s">
        <v>103</v>
      </c>
      <c r="AD5" s="20">
        <f>SUM(Y2:Y360)</f>
        <v>432863108.84868199</v>
      </c>
    </row>
    <row r="6" spans="1:32" x14ac:dyDescent="0.35">
      <c r="A6" s="1">
        <v>40920</v>
      </c>
      <c r="B6">
        <v>4380</v>
      </c>
      <c r="C6" s="23">
        <v>18.3</v>
      </c>
      <c r="D6">
        <v>4531.2</v>
      </c>
      <c r="E6">
        <v>4413</v>
      </c>
      <c r="F6">
        <v>4307</v>
      </c>
      <c r="G6">
        <v>0</v>
      </c>
      <c r="H6">
        <v>0</v>
      </c>
      <c r="I6">
        <v>0</v>
      </c>
      <c r="J6">
        <v>0</v>
      </c>
      <c r="K6">
        <f>IF(AND(N6=0,H6=0,I6=0,J6=0,P6=0,L6=0),1,0)</f>
        <v>0</v>
      </c>
      <c r="L6">
        <v>0</v>
      </c>
      <c r="M6">
        <v>4053.6666666666665</v>
      </c>
      <c r="N6">
        <v>0</v>
      </c>
      <c r="O6">
        <v>0.50848146857209253</v>
      </c>
      <c r="P6">
        <v>1</v>
      </c>
      <c r="Q6">
        <f t="shared" si="0"/>
        <v>4612.5775536952924</v>
      </c>
      <c r="R6">
        <f>Q6-B6</f>
        <v>232.57755369529241</v>
      </c>
      <c r="S6">
        <f t="shared" si="1"/>
        <v>232.57755369529241</v>
      </c>
      <c r="T6" s="8">
        <f>S6/B6</f>
        <v>5.3099898103948037E-2</v>
      </c>
      <c r="U6">
        <v>1155</v>
      </c>
      <c r="V6">
        <f t="shared" si="2"/>
        <v>4186.3959665152634</v>
      </c>
      <c r="W6">
        <f t="shared" si="3"/>
        <v>20790</v>
      </c>
      <c r="X6">
        <f t="shared" si="4"/>
        <v>232.57755369529241</v>
      </c>
      <c r="Y6">
        <f t="shared" si="5"/>
        <v>54092.318482886621</v>
      </c>
      <c r="AA6" s="5" t="s">
        <v>23</v>
      </c>
      <c r="AB6" s="5"/>
      <c r="AC6" s="21" t="s">
        <v>140</v>
      </c>
      <c r="AD6" s="20">
        <f>SUM(V2:V360)</f>
        <v>6861315.2730564009</v>
      </c>
    </row>
    <row r="7" spans="1:32" x14ac:dyDescent="0.35">
      <c r="A7" s="1">
        <v>40921</v>
      </c>
      <c r="B7">
        <v>4075</v>
      </c>
      <c r="C7" s="23">
        <v>19.3</v>
      </c>
      <c r="D7">
        <v>4351</v>
      </c>
      <c r="E7">
        <v>4220</v>
      </c>
      <c r="F7">
        <v>4380</v>
      </c>
      <c r="G7">
        <v>0</v>
      </c>
      <c r="H7">
        <v>0</v>
      </c>
      <c r="I7">
        <v>0</v>
      </c>
      <c r="J7">
        <v>0</v>
      </c>
      <c r="K7">
        <f>IF(AND(N7=0,H7=0,I7=0,J7=0,P7=0,L7=0),1,0)</f>
        <v>0</v>
      </c>
      <c r="L7">
        <v>1</v>
      </c>
      <c r="M7">
        <v>4148</v>
      </c>
      <c r="N7">
        <v>0</v>
      </c>
      <c r="O7">
        <v>0.46456372719879169</v>
      </c>
      <c r="P7">
        <v>0</v>
      </c>
      <c r="Q7">
        <f t="shared" si="0"/>
        <v>4504.2088103535962</v>
      </c>
      <c r="R7">
        <f>Q7-B7</f>
        <v>429.20881035359616</v>
      </c>
      <c r="S7">
        <f t="shared" si="1"/>
        <v>429.20881035359616</v>
      </c>
      <c r="T7" s="8">
        <f>S7/B7</f>
        <v>0.10532731542419538</v>
      </c>
      <c r="U7">
        <v>1876</v>
      </c>
      <c r="V7">
        <f t="shared" si="2"/>
        <v>7725.7585863647309</v>
      </c>
      <c r="W7">
        <f t="shared" si="3"/>
        <v>33768</v>
      </c>
      <c r="X7">
        <f t="shared" si="4"/>
        <v>429.20881035359616</v>
      </c>
      <c r="Y7">
        <f t="shared" si="5"/>
        <v>184220.20288514928</v>
      </c>
      <c r="AA7" s="2" t="s">
        <v>24</v>
      </c>
      <c r="AB7" s="2">
        <v>0.75822129923432191</v>
      </c>
    </row>
    <row r="8" spans="1:32" x14ac:dyDescent="0.35">
      <c r="A8" s="1">
        <v>40922</v>
      </c>
      <c r="B8">
        <v>4984</v>
      </c>
      <c r="C8" s="23">
        <v>21.4</v>
      </c>
      <c r="D8">
        <v>4123.2</v>
      </c>
      <c r="E8">
        <v>5281</v>
      </c>
      <c r="F8">
        <v>4075</v>
      </c>
      <c r="G8">
        <v>1</v>
      </c>
      <c r="H8">
        <v>0</v>
      </c>
      <c r="I8">
        <v>1</v>
      </c>
      <c r="J8">
        <v>0</v>
      </c>
      <c r="K8">
        <f>IF(AND(N8=0,H8=0,I8=0,J8=0,P8=0,L8=0),1,0)</f>
        <v>0</v>
      </c>
      <c r="L8">
        <v>0</v>
      </c>
      <c r="M8">
        <v>4254</v>
      </c>
      <c r="N8">
        <v>0</v>
      </c>
      <c r="O8">
        <v>0.60561171139769954</v>
      </c>
      <c r="P8">
        <v>0</v>
      </c>
      <c r="Q8">
        <f t="shared" si="0"/>
        <v>5292.9316774804793</v>
      </c>
      <c r="R8">
        <f>Q8-B8</f>
        <v>308.93167748047927</v>
      </c>
      <c r="S8">
        <f t="shared" si="1"/>
        <v>308.93167748047927</v>
      </c>
      <c r="T8" s="8">
        <f>S8/B8</f>
        <v>6.1984686492873045E-2</v>
      </c>
      <c r="U8">
        <v>1360</v>
      </c>
      <c r="V8">
        <f t="shared" si="2"/>
        <v>5560.7701946486268</v>
      </c>
      <c r="W8">
        <f t="shared" si="3"/>
        <v>24480</v>
      </c>
      <c r="X8">
        <f t="shared" si="4"/>
        <v>308.93167748047927</v>
      </c>
      <c r="Y8">
        <f t="shared" si="5"/>
        <v>95438.781350902864</v>
      </c>
      <c r="AA8" s="2" t="s">
        <v>25</v>
      </c>
      <c r="AB8" s="2">
        <v>0.57489953861258314</v>
      </c>
    </row>
    <row r="9" spans="1:32" x14ac:dyDescent="0.35">
      <c r="A9" s="1">
        <v>40923</v>
      </c>
      <c r="B9">
        <v>4625</v>
      </c>
      <c r="C9" s="23">
        <v>23.6</v>
      </c>
      <c r="D9">
        <v>4300.6000000000004</v>
      </c>
      <c r="E9">
        <v>5214</v>
      </c>
      <c r="F9">
        <v>4984</v>
      </c>
      <c r="G9">
        <v>1</v>
      </c>
      <c r="H9">
        <v>0</v>
      </c>
      <c r="I9">
        <v>0</v>
      </c>
      <c r="J9">
        <v>0</v>
      </c>
      <c r="K9">
        <f>IF(AND(N9=0,H9=0,I9=0,J9=0,P9=0,L9=0),1,0)</f>
        <v>1</v>
      </c>
      <c r="L9">
        <v>0</v>
      </c>
      <c r="M9">
        <v>4479.666666666667</v>
      </c>
      <c r="N9">
        <v>0</v>
      </c>
      <c r="O9">
        <v>0.45828976414546302</v>
      </c>
      <c r="P9">
        <v>0</v>
      </c>
      <c r="Q9">
        <f t="shared" si="0"/>
        <v>5584.6513197928252</v>
      </c>
      <c r="R9">
        <f>Q9-B9</f>
        <v>959.65131979282523</v>
      </c>
      <c r="S9">
        <f t="shared" si="1"/>
        <v>959.65131979282523</v>
      </c>
      <c r="T9" s="8">
        <f>S9/B9</f>
        <v>0.20749217725250274</v>
      </c>
      <c r="U9">
        <v>1708</v>
      </c>
      <c r="V9">
        <f t="shared" si="2"/>
        <v>17273.723756270854</v>
      </c>
      <c r="W9">
        <f t="shared" si="3"/>
        <v>30744</v>
      </c>
      <c r="X9">
        <f t="shared" si="4"/>
        <v>959.65131979282523</v>
      </c>
      <c r="Y9">
        <f t="shared" si="5"/>
        <v>920930.65558011131</v>
      </c>
      <c r="AA9" s="2" t="s">
        <v>26</v>
      </c>
      <c r="AB9" s="2">
        <v>0.56887828561842702</v>
      </c>
    </row>
    <row r="10" spans="1:32" x14ac:dyDescent="0.35">
      <c r="A10" s="1">
        <v>40924</v>
      </c>
      <c r="B10">
        <v>3706</v>
      </c>
      <c r="C10" s="23">
        <v>19.2</v>
      </c>
      <c r="D10">
        <v>4474.2</v>
      </c>
      <c r="E10">
        <v>4097</v>
      </c>
      <c r="F10">
        <v>4625</v>
      </c>
      <c r="G10">
        <v>0</v>
      </c>
      <c r="H10">
        <v>0</v>
      </c>
      <c r="I10">
        <v>0</v>
      </c>
      <c r="J10">
        <v>1</v>
      </c>
      <c r="K10">
        <f>IF(AND(N10=0,H10=0,I10=0,J10=0,P10=0,L10=0),1,0)</f>
        <v>0</v>
      </c>
      <c r="L10">
        <v>0</v>
      </c>
      <c r="M10">
        <v>4561.333333333333</v>
      </c>
      <c r="N10">
        <v>0</v>
      </c>
      <c r="O10">
        <v>0.39322644359242476</v>
      </c>
      <c r="P10">
        <v>0</v>
      </c>
      <c r="Q10">
        <f t="shared" si="0"/>
        <v>4573.8387852349333</v>
      </c>
      <c r="R10">
        <f>Q10-B10</f>
        <v>867.83878523493331</v>
      </c>
      <c r="S10">
        <f t="shared" si="1"/>
        <v>867.83878523493331</v>
      </c>
      <c r="T10" s="8">
        <f>S10/B10</f>
        <v>0.23417128581622593</v>
      </c>
      <c r="U10">
        <v>1589</v>
      </c>
      <c r="V10">
        <f t="shared" si="2"/>
        <v>15621.0981342288</v>
      </c>
      <c r="W10">
        <f t="shared" si="3"/>
        <v>28602</v>
      </c>
      <c r="X10">
        <f t="shared" si="4"/>
        <v>867.83878523493331</v>
      </c>
      <c r="Y10">
        <f t="shared" si="5"/>
        <v>753144.15715804475</v>
      </c>
      <c r="AA10" s="2" t="s">
        <v>6</v>
      </c>
      <c r="AB10" s="2">
        <v>776.77940819816445</v>
      </c>
    </row>
    <row r="11" spans="1:32" ht="15" thickBot="1" x14ac:dyDescent="0.4">
      <c r="A11" s="1">
        <v>40925</v>
      </c>
      <c r="B11">
        <v>3782</v>
      </c>
      <c r="C11" s="23">
        <v>16</v>
      </c>
      <c r="D11">
        <v>4354</v>
      </c>
      <c r="E11">
        <v>3757</v>
      </c>
      <c r="F11">
        <v>3706</v>
      </c>
      <c r="G11">
        <v>0</v>
      </c>
      <c r="H11">
        <v>0</v>
      </c>
      <c r="I11">
        <v>0</v>
      </c>
      <c r="J11">
        <v>0</v>
      </c>
      <c r="K11">
        <f>IF(AND(N11=0,H11=0,I11=0,J11=0,P11=0,L11=0),1,0)</f>
        <v>0</v>
      </c>
      <c r="L11">
        <v>0</v>
      </c>
      <c r="M11">
        <v>4438.333333333333</v>
      </c>
      <c r="N11">
        <v>1</v>
      </c>
      <c r="O11">
        <v>0.50883002207505523</v>
      </c>
      <c r="P11">
        <v>0</v>
      </c>
      <c r="Q11">
        <f t="shared" si="0"/>
        <v>4164.0930899158493</v>
      </c>
      <c r="R11">
        <f>Q11-B11</f>
        <v>382.0930899158493</v>
      </c>
      <c r="S11">
        <f t="shared" si="1"/>
        <v>382.0930899158493</v>
      </c>
      <c r="T11" s="8">
        <f>S11/B11</f>
        <v>0.1010293733251849</v>
      </c>
      <c r="U11">
        <v>1485</v>
      </c>
      <c r="V11">
        <f t="shared" si="2"/>
        <v>6877.6756184852875</v>
      </c>
      <c r="W11">
        <f t="shared" si="3"/>
        <v>26730</v>
      </c>
      <c r="X11">
        <f t="shared" si="4"/>
        <v>382.0930899158493</v>
      </c>
      <c r="Y11">
        <f t="shared" si="5"/>
        <v>145995.1293614413</v>
      </c>
      <c r="AA11" s="3" t="s">
        <v>27</v>
      </c>
      <c r="AB11" s="3">
        <v>359</v>
      </c>
    </row>
    <row r="12" spans="1:32" x14ac:dyDescent="0.35">
      <c r="A12" s="1">
        <v>40926</v>
      </c>
      <c r="B12">
        <v>4263</v>
      </c>
      <c r="C12" s="23">
        <v>15.7</v>
      </c>
      <c r="D12">
        <v>4234.3999999999996</v>
      </c>
      <c r="E12">
        <v>4307</v>
      </c>
      <c r="F12">
        <v>3782</v>
      </c>
      <c r="G12">
        <v>0</v>
      </c>
      <c r="H12">
        <v>1</v>
      </c>
      <c r="I12">
        <v>0</v>
      </c>
      <c r="J12">
        <v>0</v>
      </c>
      <c r="K12">
        <f>IF(AND(N12=0,H12=0,I12=0,J12=0,P12=0,L12=0),1,0)</f>
        <v>0</v>
      </c>
      <c r="L12">
        <v>0</v>
      </c>
      <c r="M12">
        <v>4037.6666666666665</v>
      </c>
      <c r="N12">
        <v>0</v>
      </c>
      <c r="O12">
        <v>0.55588474497502038</v>
      </c>
      <c r="P12">
        <v>0</v>
      </c>
      <c r="Q12">
        <f t="shared" si="0"/>
        <v>4306.4798243074747</v>
      </c>
      <c r="R12">
        <f>Q12-B12</f>
        <v>43.479824307474701</v>
      </c>
      <c r="S12">
        <f t="shared" si="1"/>
        <v>43.479824307474701</v>
      </c>
      <c r="T12" s="8">
        <f>S12/B12</f>
        <v>1.019934888751459E-2</v>
      </c>
      <c r="U12">
        <v>1395</v>
      </c>
      <c r="V12">
        <f t="shared" si="2"/>
        <v>782.63683753454461</v>
      </c>
      <c r="W12">
        <f t="shared" si="3"/>
        <v>25110</v>
      </c>
      <c r="X12">
        <f t="shared" si="4"/>
        <v>43.479824307474701</v>
      </c>
      <c r="Y12">
        <f t="shared" si="5"/>
        <v>1890.4951218088679</v>
      </c>
    </row>
    <row r="13" spans="1:32" ht="15" thickBot="1" x14ac:dyDescent="0.4">
      <c r="A13" s="1">
        <v>40927</v>
      </c>
      <c r="B13">
        <v>3901</v>
      </c>
      <c r="C13" s="23">
        <v>16.7</v>
      </c>
      <c r="D13">
        <v>4272</v>
      </c>
      <c r="E13">
        <v>4380</v>
      </c>
      <c r="F13">
        <v>4263</v>
      </c>
      <c r="G13">
        <v>0</v>
      </c>
      <c r="H13">
        <v>0</v>
      </c>
      <c r="I13">
        <v>0</v>
      </c>
      <c r="J13">
        <v>0</v>
      </c>
      <c r="K13">
        <f>IF(AND(N13=0,H13=0,I13=0,J13=0,P13=0,L13=0),1,0)</f>
        <v>0</v>
      </c>
      <c r="L13">
        <v>0</v>
      </c>
      <c r="M13">
        <v>3917</v>
      </c>
      <c r="N13">
        <v>0</v>
      </c>
      <c r="O13">
        <v>0.45794121064250032</v>
      </c>
      <c r="P13">
        <v>1</v>
      </c>
      <c r="Q13">
        <f t="shared" si="0"/>
        <v>4470.9803652728278</v>
      </c>
      <c r="R13">
        <f>Q13-B13</f>
        <v>569.98036527282784</v>
      </c>
      <c r="S13">
        <f t="shared" si="1"/>
        <v>569.98036527282784</v>
      </c>
      <c r="T13" s="8">
        <f>S13/B13</f>
        <v>0.14611134716042753</v>
      </c>
      <c r="U13">
        <v>1336</v>
      </c>
      <c r="V13">
        <f t="shared" si="2"/>
        <v>10259.646574910901</v>
      </c>
      <c r="W13">
        <f t="shared" si="3"/>
        <v>24048</v>
      </c>
      <c r="X13">
        <f t="shared" si="4"/>
        <v>569.98036527282784</v>
      </c>
      <c r="Y13">
        <f t="shared" si="5"/>
        <v>324877.61679654627</v>
      </c>
      <c r="AA13" t="s">
        <v>28</v>
      </c>
    </row>
    <row r="14" spans="1:32" x14ac:dyDescent="0.35">
      <c r="A14" s="1">
        <v>40928</v>
      </c>
      <c r="B14">
        <v>4376</v>
      </c>
      <c r="C14" s="23">
        <v>16.600000000000001</v>
      </c>
      <c r="D14">
        <v>4055.4</v>
      </c>
      <c r="E14">
        <v>4075</v>
      </c>
      <c r="F14">
        <v>3901</v>
      </c>
      <c r="G14">
        <v>0</v>
      </c>
      <c r="H14">
        <v>0</v>
      </c>
      <c r="I14">
        <v>0</v>
      </c>
      <c r="J14">
        <v>0</v>
      </c>
      <c r="K14">
        <f>IF(AND(N14=0,H14=0,I14=0,J14=0,P14=0,L14=0),1,0)</f>
        <v>0</v>
      </c>
      <c r="L14">
        <v>1</v>
      </c>
      <c r="M14">
        <v>3982</v>
      </c>
      <c r="N14">
        <v>0</v>
      </c>
      <c r="O14">
        <v>0.55518763796909487</v>
      </c>
      <c r="P14">
        <v>0</v>
      </c>
      <c r="Q14">
        <f t="shared" si="0"/>
        <v>4196.414762738189</v>
      </c>
      <c r="R14">
        <f>Q14-B14</f>
        <v>-179.58523726181102</v>
      </c>
      <c r="S14">
        <f t="shared" si="1"/>
        <v>179.58523726181102</v>
      </c>
      <c r="T14" s="8">
        <f>S14/B14</f>
        <v>4.1038673962936707E-2</v>
      </c>
      <c r="U14">
        <v>1306</v>
      </c>
      <c r="V14">
        <f t="shared" si="2"/>
        <v>12930.137082850393</v>
      </c>
      <c r="W14">
        <f t="shared" si="3"/>
        <v>23508</v>
      </c>
      <c r="X14">
        <f t="shared" si="4"/>
        <v>-359.17047452362203</v>
      </c>
      <c r="Y14">
        <f t="shared" si="5"/>
        <v>129003.42976952382</v>
      </c>
      <c r="AA14" s="4"/>
      <c r="AB14" s="4" t="s">
        <v>33</v>
      </c>
      <c r="AC14" s="4" t="s">
        <v>34</v>
      </c>
      <c r="AD14" s="4" t="s">
        <v>35</v>
      </c>
      <c r="AE14" s="4" t="s">
        <v>36</v>
      </c>
      <c r="AF14" s="4" t="s">
        <v>37</v>
      </c>
    </row>
    <row r="15" spans="1:32" x14ac:dyDescent="0.35">
      <c r="A15" s="1">
        <v>40929</v>
      </c>
      <c r="B15">
        <v>5661</v>
      </c>
      <c r="C15" s="23">
        <v>18.399999999999999</v>
      </c>
      <c r="D15">
        <v>4005.6</v>
      </c>
      <c r="E15">
        <v>4984</v>
      </c>
      <c r="F15">
        <v>4376</v>
      </c>
      <c r="G15">
        <v>1</v>
      </c>
      <c r="H15">
        <v>0</v>
      </c>
      <c r="I15">
        <v>1</v>
      </c>
      <c r="J15">
        <v>0</v>
      </c>
      <c r="K15">
        <f>IF(AND(N15=0,H15=0,I15=0,J15=0,P15=0,L15=0),1,0)</f>
        <v>0</v>
      </c>
      <c r="L15">
        <v>0</v>
      </c>
      <c r="M15">
        <v>4180</v>
      </c>
      <c r="N15">
        <v>0</v>
      </c>
      <c r="O15">
        <v>0.64929708376902517</v>
      </c>
      <c r="P15">
        <v>0</v>
      </c>
      <c r="Q15">
        <f t="shared" si="0"/>
        <v>5195.9516835280392</v>
      </c>
      <c r="R15">
        <f>Q15-B15</f>
        <v>-465.04831647196079</v>
      </c>
      <c r="S15">
        <f t="shared" si="1"/>
        <v>465.04831647196079</v>
      </c>
      <c r="T15" s="8">
        <f>S15/B15</f>
        <v>8.2149499465105247E-2</v>
      </c>
      <c r="U15">
        <v>633</v>
      </c>
      <c r="V15">
        <f t="shared" si="2"/>
        <v>33483.478785981177</v>
      </c>
      <c r="W15">
        <f t="shared" si="3"/>
        <v>11394</v>
      </c>
      <c r="X15">
        <f t="shared" si="4"/>
        <v>-930.09663294392158</v>
      </c>
      <c r="Y15">
        <f t="shared" si="5"/>
        <v>865079.74661361997</v>
      </c>
      <c r="AA15" s="2" t="s">
        <v>29</v>
      </c>
      <c r="AB15" s="2">
        <v>5</v>
      </c>
      <c r="AC15" s="2">
        <v>288051736.48437154</v>
      </c>
      <c r="AD15" s="2">
        <v>57610347.296874307</v>
      </c>
      <c r="AE15" s="2">
        <v>95.478389493109546</v>
      </c>
      <c r="AF15" s="2">
        <v>2.098646194001534E-63</v>
      </c>
    </row>
    <row r="16" spans="1:32" x14ac:dyDescent="0.35">
      <c r="A16" s="1">
        <v>40930</v>
      </c>
      <c r="B16">
        <v>5299</v>
      </c>
      <c r="C16" s="23">
        <v>17.100000000000001</v>
      </c>
      <c r="D16">
        <v>4396.6000000000004</v>
      </c>
      <c r="E16">
        <v>4625</v>
      </c>
      <c r="F16">
        <v>5661</v>
      </c>
      <c r="G16">
        <v>1</v>
      </c>
      <c r="H16">
        <v>0</v>
      </c>
      <c r="I16">
        <v>0</v>
      </c>
      <c r="J16">
        <v>0</v>
      </c>
      <c r="K16">
        <f>IF(AND(N16=0,H16=0,I16=0,J16=0,P16=0,L16=0),1,0)</f>
        <v>1</v>
      </c>
      <c r="L16">
        <v>0</v>
      </c>
      <c r="M16">
        <v>4646</v>
      </c>
      <c r="N16">
        <v>0</v>
      </c>
      <c r="O16">
        <v>0.45794121064250032</v>
      </c>
      <c r="P16">
        <v>0</v>
      </c>
      <c r="Q16">
        <f t="shared" si="0"/>
        <v>5541.2045824656861</v>
      </c>
      <c r="R16">
        <f>Q16-B16</f>
        <v>242.20458246568614</v>
      </c>
      <c r="S16">
        <f t="shared" si="1"/>
        <v>242.20458246568614</v>
      </c>
      <c r="T16" s="8">
        <f>S16/B16</f>
        <v>4.5707601899544467E-2</v>
      </c>
      <c r="U16">
        <v>1060</v>
      </c>
      <c r="V16">
        <f t="shared" si="2"/>
        <v>4359.6824843823506</v>
      </c>
      <c r="W16">
        <f t="shared" si="3"/>
        <v>19080</v>
      </c>
      <c r="X16">
        <f t="shared" si="4"/>
        <v>242.20458246568614</v>
      </c>
      <c r="Y16">
        <f t="shared" si="5"/>
        <v>58663.059767377359</v>
      </c>
      <c r="AA16" s="2" t="s">
        <v>30</v>
      </c>
      <c r="AB16" s="2">
        <v>353</v>
      </c>
      <c r="AC16" s="2">
        <v>212995345.89724377</v>
      </c>
      <c r="AD16" s="2">
        <v>603386.24900069053</v>
      </c>
      <c r="AE16" s="2"/>
      <c r="AF16" s="2"/>
    </row>
    <row r="17" spans="1:35" ht="15" thickBot="1" x14ac:dyDescent="0.4">
      <c r="A17" s="1">
        <v>40931</v>
      </c>
      <c r="B17">
        <v>3587</v>
      </c>
      <c r="C17" s="23">
        <v>17.899999999999999</v>
      </c>
      <c r="D17">
        <v>4700</v>
      </c>
      <c r="E17">
        <v>3706</v>
      </c>
      <c r="F17">
        <v>5299</v>
      </c>
      <c r="G17">
        <v>0</v>
      </c>
      <c r="H17">
        <v>0</v>
      </c>
      <c r="I17">
        <v>0</v>
      </c>
      <c r="J17">
        <v>1</v>
      </c>
      <c r="K17">
        <f>IF(AND(N17=0,H17=0,I17=0,J17=0,P17=0,L17=0),1,0)</f>
        <v>0</v>
      </c>
      <c r="L17">
        <v>0</v>
      </c>
      <c r="M17">
        <v>5112</v>
      </c>
      <c r="N17">
        <v>0</v>
      </c>
      <c r="O17">
        <v>0.30109213430928317</v>
      </c>
      <c r="P17">
        <v>0</v>
      </c>
      <c r="Q17">
        <f t="shared" si="0"/>
        <v>4693.091673659238</v>
      </c>
      <c r="R17">
        <f>Q17-B17</f>
        <v>1106.091673659238</v>
      </c>
      <c r="S17">
        <f t="shared" si="1"/>
        <v>1106.091673659238</v>
      </c>
      <c r="T17" s="8">
        <f>S17/B17</f>
        <v>0.30836121373271203</v>
      </c>
      <c r="U17">
        <v>1593</v>
      </c>
      <c r="V17">
        <f t="shared" si="2"/>
        <v>19909.650125866283</v>
      </c>
      <c r="W17">
        <f t="shared" si="3"/>
        <v>28674</v>
      </c>
      <c r="X17">
        <f t="shared" si="4"/>
        <v>1106.091673659238</v>
      </c>
      <c r="Y17">
        <f t="shared" si="5"/>
        <v>1223438.7905382942</v>
      </c>
      <c r="AA17" s="3" t="s">
        <v>31</v>
      </c>
      <c r="AB17" s="3">
        <v>358</v>
      </c>
      <c r="AC17" s="3">
        <v>501047082.38161528</v>
      </c>
      <c r="AD17" s="3"/>
      <c r="AE17" s="3"/>
      <c r="AF17" s="3"/>
    </row>
    <row r="18" spans="1:35" ht="15" thickBot="1" x14ac:dyDescent="0.4">
      <c r="A18" s="1">
        <v>40932</v>
      </c>
      <c r="B18">
        <v>3742</v>
      </c>
      <c r="C18" s="23">
        <v>17.8</v>
      </c>
      <c r="D18">
        <v>4564.8</v>
      </c>
      <c r="E18">
        <v>3782</v>
      </c>
      <c r="F18">
        <v>3587</v>
      </c>
      <c r="G18">
        <v>0</v>
      </c>
      <c r="H18">
        <v>0</v>
      </c>
      <c r="I18">
        <v>0</v>
      </c>
      <c r="J18">
        <v>0</v>
      </c>
      <c r="K18">
        <f>IF(AND(N18=0,H18=0,I18=0,J18=0,P18=0,L18=0),1,0)</f>
        <v>0</v>
      </c>
      <c r="L18">
        <v>0</v>
      </c>
      <c r="M18">
        <v>4849</v>
      </c>
      <c r="N18">
        <v>1</v>
      </c>
      <c r="O18">
        <v>0.51800859765307306</v>
      </c>
      <c r="P18">
        <v>0</v>
      </c>
      <c r="Q18">
        <f t="shared" si="0"/>
        <v>4245.6194612637</v>
      </c>
      <c r="R18">
        <f>Q18-B18</f>
        <v>503.61946126370003</v>
      </c>
      <c r="S18">
        <f t="shared" si="1"/>
        <v>503.61946126370003</v>
      </c>
      <c r="T18" s="8">
        <f>S18/B18</f>
        <v>0.13458563903359166</v>
      </c>
      <c r="U18">
        <v>1361</v>
      </c>
      <c r="V18">
        <f t="shared" si="2"/>
        <v>9065.1503027466006</v>
      </c>
      <c r="W18">
        <f t="shared" si="3"/>
        <v>24498</v>
      </c>
      <c r="X18">
        <f t="shared" si="4"/>
        <v>503.61946126370003</v>
      </c>
      <c r="Y18">
        <f t="shared" si="5"/>
        <v>253632.56176353944</v>
      </c>
    </row>
    <row r="19" spans="1:35" x14ac:dyDescent="0.35">
      <c r="A19" s="1">
        <v>40933</v>
      </c>
      <c r="B19">
        <v>3516</v>
      </c>
      <c r="C19" s="23">
        <v>17.2</v>
      </c>
      <c r="D19">
        <v>4533</v>
      </c>
      <c r="E19">
        <v>4263</v>
      </c>
      <c r="F19">
        <v>3742</v>
      </c>
      <c r="G19">
        <v>0</v>
      </c>
      <c r="H19">
        <v>1</v>
      </c>
      <c r="I19">
        <v>0</v>
      </c>
      <c r="J19">
        <v>0</v>
      </c>
      <c r="K19">
        <f>IF(AND(N19=0,H19=0,I19=0,J19=0,P19=0,L19=0),1,0)</f>
        <v>0</v>
      </c>
      <c r="L19">
        <v>0</v>
      </c>
      <c r="M19">
        <v>4209.333333333333</v>
      </c>
      <c r="N19">
        <v>0</v>
      </c>
      <c r="O19">
        <v>0.47374230277680957</v>
      </c>
      <c r="P19">
        <v>0</v>
      </c>
      <c r="Q19">
        <f t="shared" si="0"/>
        <v>4418.2961702970852</v>
      </c>
      <c r="R19">
        <f>Q19-B19</f>
        <v>902.29617029708515</v>
      </c>
      <c r="S19">
        <f t="shared" si="1"/>
        <v>902.29617029708515</v>
      </c>
      <c r="T19" s="8">
        <f>S19/B19</f>
        <v>0.25662575947016075</v>
      </c>
      <c r="U19">
        <v>1881</v>
      </c>
      <c r="V19">
        <f t="shared" si="2"/>
        <v>16241.331065347533</v>
      </c>
      <c r="W19">
        <f t="shared" si="3"/>
        <v>33858</v>
      </c>
      <c r="X19">
        <f t="shared" si="4"/>
        <v>902.29617029708515</v>
      </c>
      <c r="Y19">
        <f t="shared" si="5"/>
        <v>814138.37893278652</v>
      </c>
      <c r="AA19" s="4"/>
      <c r="AB19" s="4" t="s">
        <v>38</v>
      </c>
      <c r="AC19" s="4" t="s">
        <v>6</v>
      </c>
      <c r="AD19" s="4" t="s">
        <v>39</v>
      </c>
      <c r="AE19" s="4" t="s">
        <v>40</v>
      </c>
      <c r="AF19" s="4" t="s">
        <v>41</v>
      </c>
      <c r="AG19" s="4" t="s">
        <v>42</v>
      </c>
      <c r="AH19" s="4" t="s">
        <v>43</v>
      </c>
      <c r="AI19" s="4" t="s">
        <v>44</v>
      </c>
    </row>
    <row r="20" spans="1:35" x14ac:dyDescent="0.35">
      <c r="A20" s="1">
        <v>40934</v>
      </c>
      <c r="B20">
        <v>3657</v>
      </c>
      <c r="C20" s="23">
        <v>17.3</v>
      </c>
      <c r="D20">
        <v>4361</v>
      </c>
      <c r="E20">
        <v>3901</v>
      </c>
      <c r="F20">
        <v>3516</v>
      </c>
      <c r="G20">
        <v>0</v>
      </c>
      <c r="H20">
        <v>0</v>
      </c>
      <c r="I20">
        <v>0</v>
      </c>
      <c r="J20">
        <v>0</v>
      </c>
      <c r="K20">
        <f>IF(AND(N20=0,H20=0,I20=0,J20=0,P20=0,L20=0),1,0)</f>
        <v>0</v>
      </c>
      <c r="L20">
        <v>0</v>
      </c>
      <c r="M20">
        <v>3615</v>
      </c>
      <c r="N20">
        <v>0</v>
      </c>
      <c r="O20">
        <v>0.51638201463924716</v>
      </c>
      <c r="P20">
        <v>1</v>
      </c>
      <c r="Q20">
        <f t="shared" si="0"/>
        <v>4178.5875398047438</v>
      </c>
      <c r="R20">
        <f>Q20-B20</f>
        <v>521.58753980474376</v>
      </c>
      <c r="S20">
        <f t="shared" si="1"/>
        <v>521.58753980474376</v>
      </c>
      <c r="T20" s="8">
        <f>S20/B20</f>
        <v>0.14262716428896466</v>
      </c>
      <c r="U20">
        <v>1534</v>
      </c>
      <c r="V20">
        <f t="shared" si="2"/>
        <v>9388.5757164853876</v>
      </c>
      <c r="W20">
        <f t="shared" si="3"/>
        <v>27612</v>
      </c>
      <c r="X20">
        <f t="shared" si="4"/>
        <v>521.58753980474376</v>
      </c>
      <c r="Y20">
        <f t="shared" si="5"/>
        <v>272053.56167956517</v>
      </c>
      <c r="AA20" s="2" t="s">
        <v>32</v>
      </c>
      <c r="AB20" s="2">
        <v>454.19089298516974</v>
      </c>
      <c r="AC20" s="2">
        <v>333.22750901742637</v>
      </c>
      <c r="AD20" s="2">
        <v>1.363005396296431</v>
      </c>
      <c r="AE20" s="2">
        <v>0.17374959145283494</v>
      </c>
      <c r="AF20" s="2">
        <v>-201.1699844870484</v>
      </c>
      <c r="AG20" s="2">
        <v>1109.5517704573879</v>
      </c>
      <c r="AH20" s="2">
        <v>-201.1699844870484</v>
      </c>
      <c r="AI20" s="2">
        <v>1109.5517704573879</v>
      </c>
    </row>
    <row r="21" spans="1:35" x14ac:dyDescent="0.35">
      <c r="A21" s="1">
        <v>40935</v>
      </c>
      <c r="B21">
        <v>4107</v>
      </c>
      <c r="C21" s="23">
        <v>17.8</v>
      </c>
      <c r="D21">
        <v>3960.2</v>
      </c>
      <c r="E21">
        <v>4376</v>
      </c>
      <c r="F21">
        <v>3657</v>
      </c>
      <c r="G21">
        <v>0</v>
      </c>
      <c r="H21">
        <v>0</v>
      </c>
      <c r="I21">
        <v>0</v>
      </c>
      <c r="J21">
        <v>0</v>
      </c>
      <c r="K21">
        <f>IF(AND(N21=0,H21=0,I21=0,J21=0,P21=0,L21=0),1,0)</f>
        <v>0</v>
      </c>
      <c r="L21">
        <v>1</v>
      </c>
      <c r="M21">
        <v>3638.3333333333335</v>
      </c>
      <c r="N21">
        <v>0</v>
      </c>
      <c r="O21">
        <v>0.55228302544440566</v>
      </c>
      <c r="P21">
        <v>0</v>
      </c>
      <c r="Q21">
        <f t="shared" si="0"/>
        <v>4205.2544286167131</v>
      </c>
      <c r="R21">
        <f>Q21-B21</f>
        <v>98.254428616713085</v>
      </c>
      <c r="S21">
        <f t="shared" si="1"/>
        <v>98.254428616713085</v>
      </c>
      <c r="T21" s="8">
        <f>S21/B21</f>
        <v>2.3923649529270292E-2</v>
      </c>
      <c r="U21">
        <v>1444</v>
      </c>
      <c r="V21">
        <f t="shared" si="2"/>
        <v>1768.5797151008355</v>
      </c>
      <c r="W21">
        <f t="shared" si="3"/>
        <v>25992</v>
      </c>
      <c r="X21">
        <f t="shared" si="4"/>
        <v>98.254428616713085</v>
      </c>
      <c r="Y21">
        <f t="shared" si="5"/>
        <v>9653.9327427967673</v>
      </c>
      <c r="AA21" s="2" t="s">
        <v>153</v>
      </c>
      <c r="AB21" s="2">
        <v>-1.8476612833534745</v>
      </c>
      <c r="AC21" s="2">
        <v>9.1632310364333165</v>
      </c>
      <c r="AD21" s="2">
        <v>-0.20163862244737807</v>
      </c>
      <c r="AE21" s="2">
        <v>0.84031539371306341</v>
      </c>
      <c r="AF21" s="2">
        <v>-19.869051984934337</v>
      </c>
      <c r="AG21" s="2">
        <v>16.173729418227389</v>
      </c>
      <c r="AH21" s="2">
        <v>-19.869051984934337</v>
      </c>
      <c r="AI21" s="2">
        <v>16.173729418227389</v>
      </c>
    </row>
    <row r="22" spans="1:35" x14ac:dyDescent="0.35">
      <c r="A22" s="1">
        <v>40936</v>
      </c>
      <c r="B22">
        <v>5166</v>
      </c>
      <c r="C22" s="23">
        <v>17.8</v>
      </c>
      <c r="D22">
        <v>3721.8</v>
      </c>
      <c r="E22">
        <v>5661</v>
      </c>
      <c r="F22">
        <v>4107</v>
      </c>
      <c r="G22">
        <v>1</v>
      </c>
      <c r="H22">
        <v>0</v>
      </c>
      <c r="I22">
        <v>1</v>
      </c>
      <c r="J22">
        <v>0</v>
      </c>
      <c r="K22">
        <f>IF(AND(N22=0,H22=0,I22=0,J22=0,P22=0,L22=0),1,0)</f>
        <v>0</v>
      </c>
      <c r="L22">
        <v>0</v>
      </c>
      <c r="M22">
        <v>3760</v>
      </c>
      <c r="N22">
        <v>0</v>
      </c>
      <c r="O22">
        <v>0.62303938654583479</v>
      </c>
      <c r="P22">
        <v>0</v>
      </c>
      <c r="Q22">
        <f t="shared" si="0"/>
        <v>5225.3318329426729</v>
      </c>
      <c r="R22">
        <f>Q22-B22</f>
        <v>59.331832942672918</v>
      </c>
      <c r="S22">
        <f t="shared" si="1"/>
        <v>59.331832942672918</v>
      </c>
      <c r="T22" s="8">
        <f>S22/B22</f>
        <v>1.1485062513099675E-2</v>
      </c>
      <c r="U22">
        <v>1173</v>
      </c>
      <c r="V22">
        <f t="shared" si="2"/>
        <v>1067.9729929681125</v>
      </c>
      <c r="W22">
        <f t="shared" si="3"/>
        <v>21114</v>
      </c>
      <c r="X22">
        <f t="shared" si="4"/>
        <v>59.331832942672918</v>
      </c>
      <c r="Y22">
        <f t="shared" si="5"/>
        <v>3520.2664003372474</v>
      </c>
      <c r="AA22" s="2" t="s">
        <v>154</v>
      </c>
      <c r="AB22" s="2">
        <v>0.37880772085105552</v>
      </c>
      <c r="AC22" s="2">
        <v>8.0668225333023244E-2</v>
      </c>
      <c r="AD22" s="2">
        <v>4.6958727465147616</v>
      </c>
      <c r="AE22" s="2">
        <v>3.8067923550453036E-6</v>
      </c>
      <c r="AF22" s="2">
        <v>0.22015695671017535</v>
      </c>
      <c r="AG22" s="2">
        <v>0.53745848499193571</v>
      </c>
      <c r="AH22" s="2">
        <v>0.22015695671017535</v>
      </c>
      <c r="AI22" s="2">
        <v>0.53745848499193571</v>
      </c>
    </row>
    <row r="23" spans="1:35" x14ac:dyDescent="0.35">
      <c r="A23" s="1">
        <v>40937</v>
      </c>
      <c r="B23">
        <v>5031</v>
      </c>
      <c r="C23" s="23">
        <v>18.600000000000001</v>
      </c>
      <c r="D23">
        <v>4037.6</v>
      </c>
      <c r="E23">
        <v>5299</v>
      </c>
      <c r="F23">
        <v>5166</v>
      </c>
      <c r="G23">
        <v>1</v>
      </c>
      <c r="H23">
        <v>0</v>
      </c>
      <c r="I23">
        <v>0</v>
      </c>
      <c r="J23">
        <v>0</v>
      </c>
      <c r="K23">
        <f>IF(AND(N23=0,H23=0,I23=0,J23=0,P23=0,L23=0),1,0)</f>
        <v>1</v>
      </c>
      <c r="L23">
        <v>0</v>
      </c>
      <c r="M23">
        <v>4310</v>
      </c>
      <c r="N23">
        <v>0</v>
      </c>
      <c r="O23">
        <v>0.4843150923666783</v>
      </c>
      <c r="P23">
        <v>0</v>
      </c>
      <c r="Q23">
        <f t="shared" si="0"/>
        <v>5503.1318639150086</v>
      </c>
      <c r="R23">
        <f>Q23-B23</f>
        <v>472.13186391500858</v>
      </c>
      <c r="S23">
        <f t="shared" si="1"/>
        <v>472.13186391500858</v>
      </c>
      <c r="T23" s="8">
        <f>S23/B23</f>
        <v>9.3844536655736152E-2</v>
      </c>
      <c r="U23">
        <v>1311</v>
      </c>
      <c r="V23">
        <f t="shared" si="2"/>
        <v>8498.3735504701544</v>
      </c>
      <c r="W23">
        <f t="shared" si="3"/>
        <v>23598</v>
      </c>
      <c r="X23">
        <f t="shared" si="4"/>
        <v>472.13186391500858</v>
      </c>
      <c r="Y23">
        <f t="shared" si="5"/>
        <v>222908.49692386019</v>
      </c>
      <c r="AA23" s="2" t="s">
        <v>21</v>
      </c>
      <c r="AB23" s="2">
        <v>0.32995024261572831</v>
      </c>
      <c r="AC23" s="2">
        <v>4.8322322703441632E-2</v>
      </c>
      <c r="AD23" s="2">
        <v>6.8281122296347823</v>
      </c>
      <c r="AE23" s="2">
        <v>3.7701396281418058E-11</v>
      </c>
      <c r="AF23" s="2">
        <v>0.2349143918787861</v>
      </c>
      <c r="AG23" s="2">
        <v>0.42498609335267051</v>
      </c>
      <c r="AH23" s="2">
        <v>0.2349143918787861</v>
      </c>
      <c r="AI23" s="2">
        <v>0.42498609335267051</v>
      </c>
    </row>
    <row r="24" spans="1:35" x14ac:dyDescent="0.35">
      <c r="A24" s="1">
        <v>40938</v>
      </c>
      <c r="B24">
        <v>3241</v>
      </c>
      <c r="C24" s="23">
        <v>27.5</v>
      </c>
      <c r="D24">
        <v>4295.3999999999996</v>
      </c>
      <c r="E24">
        <v>3587</v>
      </c>
      <c r="F24">
        <v>5031</v>
      </c>
      <c r="G24">
        <v>0</v>
      </c>
      <c r="H24">
        <v>0</v>
      </c>
      <c r="I24">
        <v>0</v>
      </c>
      <c r="J24">
        <v>1</v>
      </c>
      <c r="K24">
        <f>IF(AND(N24=0,H24=0,I24=0,J24=0,P24=0,L24=0),1,0)</f>
        <v>0</v>
      </c>
      <c r="L24">
        <v>0</v>
      </c>
      <c r="M24">
        <v>4768</v>
      </c>
      <c r="N24">
        <v>0</v>
      </c>
      <c r="O24">
        <v>0.29202974323225284</v>
      </c>
      <c r="P24">
        <v>0</v>
      </c>
      <c r="Q24">
        <f t="shared" si="0"/>
        <v>4512.0437218458783</v>
      </c>
      <c r="R24">
        <f>Q24-B24</f>
        <v>1271.0437218458783</v>
      </c>
      <c r="S24">
        <f t="shared" si="1"/>
        <v>1271.0437218458783</v>
      </c>
      <c r="T24" s="8">
        <f>S24/B24</f>
        <v>0.39217640291449501</v>
      </c>
      <c r="U24">
        <v>1942</v>
      </c>
      <c r="V24">
        <f t="shared" si="2"/>
        <v>22878.786993225811</v>
      </c>
      <c r="W24">
        <f t="shared" si="3"/>
        <v>34956</v>
      </c>
      <c r="X24">
        <f t="shared" si="4"/>
        <v>1271.0437218458783</v>
      </c>
      <c r="Y24">
        <f t="shared" si="5"/>
        <v>1615552.1428438225</v>
      </c>
      <c r="AA24" s="2" t="s">
        <v>53</v>
      </c>
      <c r="AB24" s="2">
        <v>0.17334799327919456</v>
      </c>
      <c r="AC24" s="2">
        <v>5.5532242754675734E-2</v>
      </c>
      <c r="AD24" s="2">
        <v>3.1215737863315258</v>
      </c>
      <c r="AE24" s="2">
        <v>1.9472753477101684E-3</v>
      </c>
      <c r="AF24" s="2">
        <v>6.4132342245410062E-2</v>
      </c>
      <c r="AG24" s="2">
        <v>0.28256364431297909</v>
      </c>
      <c r="AH24" s="2">
        <v>6.4132342245410062E-2</v>
      </c>
      <c r="AI24" s="2">
        <v>0.28256364431297909</v>
      </c>
    </row>
    <row r="25" spans="1:35" ht="15" thickBot="1" x14ac:dyDescent="0.4">
      <c r="A25" s="1">
        <v>40939</v>
      </c>
      <c r="B25">
        <v>3794</v>
      </c>
      <c r="C25" s="23">
        <v>27</v>
      </c>
      <c r="D25">
        <v>4240.3999999999996</v>
      </c>
      <c r="E25">
        <v>3742</v>
      </c>
      <c r="F25">
        <v>3241</v>
      </c>
      <c r="G25">
        <v>0</v>
      </c>
      <c r="H25">
        <v>0</v>
      </c>
      <c r="I25">
        <v>0</v>
      </c>
      <c r="J25">
        <v>0</v>
      </c>
      <c r="K25">
        <f>IF(AND(N25=0,H25=0,I25=0,J25=0,P25=0,L25=0),1,0)</f>
        <v>0</v>
      </c>
      <c r="L25">
        <v>0</v>
      </c>
      <c r="M25">
        <v>4479.333333333333</v>
      </c>
      <c r="N25">
        <v>1</v>
      </c>
      <c r="O25">
        <v>0.5642500290461252</v>
      </c>
      <c r="P25">
        <v>0</v>
      </c>
      <c r="Q25">
        <f t="shared" si="0"/>
        <v>4099.9627390324295</v>
      </c>
      <c r="R25">
        <f>Q25-B25</f>
        <v>305.96273903242945</v>
      </c>
      <c r="S25">
        <f t="shared" si="1"/>
        <v>305.96273903242945</v>
      </c>
      <c r="T25" s="8">
        <f>S25/B25</f>
        <v>8.0643842654831169E-2</v>
      </c>
      <c r="U25">
        <v>1287</v>
      </c>
      <c r="V25">
        <f t="shared" si="2"/>
        <v>5507.3293025837302</v>
      </c>
      <c r="W25">
        <f t="shared" si="3"/>
        <v>23166</v>
      </c>
      <c r="X25">
        <f t="shared" si="4"/>
        <v>305.96273903242945</v>
      </c>
      <c r="Y25">
        <f t="shared" si="5"/>
        <v>93613.197676226526</v>
      </c>
      <c r="AA25" s="3" t="s">
        <v>54</v>
      </c>
      <c r="AB25" s="3">
        <v>615.13521386940238</v>
      </c>
      <c r="AC25" s="3">
        <v>114.9585835217552</v>
      </c>
      <c r="AD25" s="3">
        <v>5.3509289608895694</v>
      </c>
      <c r="AE25" s="3">
        <v>1.5776867943941869E-7</v>
      </c>
      <c r="AF25" s="3">
        <v>389.04536194832093</v>
      </c>
      <c r="AG25" s="3">
        <v>841.22506579048377</v>
      </c>
      <c r="AH25" s="3">
        <v>389.04536194832093</v>
      </c>
      <c r="AI25" s="3">
        <v>841.22506579048377</v>
      </c>
    </row>
    <row r="26" spans="1:35" x14ac:dyDescent="0.35">
      <c r="A26" s="1">
        <v>40940</v>
      </c>
      <c r="B26">
        <v>3987</v>
      </c>
      <c r="C26" s="23">
        <v>18.2</v>
      </c>
      <c r="D26">
        <v>4267.8</v>
      </c>
      <c r="E26">
        <v>3516</v>
      </c>
      <c r="F26">
        <v>3794</v>
      </c>
      <c r="G26">
        <v>0</v>
      </c>
      <c r="H26">
        <v>1</v>
      </c>
      <c r="I26">
        <v>0</v>
      </c>
      <c r="J26">
        <v>0</v>
      </c>
      <c r="K26">
        <f>IF(AND(N26=0,H26=0,I26=0,J26=0,P26=0,L26=0),1,0)</f>
        <v>0</v>
      </c>
      <c r="L26">
        <v>0</v>
      </c>
      <c r="M26">
        <v>4022</v>
      </c>
      <c r="N26">
        <v>0</v>
      </c>
      <c r="O26">
        <v>0.52242360869060067</v>
      </c>
      <c r="P26">
        <v>0</v>
      </c>
      <c r="Q26">
        <f t="shared" si="0"/>
        <v>4093.3375615930063</v>
      </c>
      <c r="R26">
        <f>Q26-B26</f>
        <v>106.33756159300628</v>
      </c>
      <c r="S26">
        <f t="shared" si="1"/>
        <v>106.33756159300628</v>
      </c>
      <c r="T26" s="8">
        <f>S26/B26</f>
        <v>2.6671071380237343E-2</v>
      </c>
      <c r="U26">
        <v>949</v>
      </c>
      <c r="V26">
        <f t="shared" si="2"/>
        <v>1914.0761086741131</v>
      </c>
      <c r="W26">
        <f t="shared" si="3"/>
        <v>17082</v>
      </c>
      <c r="X26">
        <f t="shared" si="4"/>
        <v>106.33756159300628</v>
      </c>
      <c r="Y26">
        <f t="shared" si="5"/>
        <v>11307.677005546406</v>
      </c>
    </row>
    <row r="27" spans="1:35" x14ac:dyDescent="0.35">
      <c r="A27" s="1">
        <v>40941</v>
      </c>
      <c r="B27">
        <v>3841</v>
      </c>
      <c r="C27" s="23">
        <v>19.100000000000001</v>
      </c>
      <c r="D27">
        <v>4243.8</v>
      </c>
      <c r="E27">
        <v>3657</v>
      </c>
      <c r="F27">
        <v>3987</v>
      </c>
      <c r="G27">
        <v>0</v>
      </c>
      <c r="H27">
        <v>0</v>
      </c>
      <c r="I27">
        <v>0</v>
      </c>
      <c r="J27">
        <v>0</v>
      </c>
      <c r="K27">
        <f>IF(AND(N27=0,H27=0,I27=0,J27=0,P27=0,L27=0),1,0)</f>
        <v>0</v>
      </c>
      <c r="L27">
        <v>0</v>
      </c>
      <c r="M27">
        <v>3674</v>
      </c>
      <c r="N27">
        <v>0</v>
      </c>
      <c r="O27">
        <v>0.48303706285581505</v>
      </c>
      <c r="P27">
        <v>1</v>
      </c>
      <c r="Q27">
        <f t="shared" si="0"/>
        <v>4183.5579758604081</v>
      </c>
      <c r="R27">
        <f>Q27-B27</f>
        <v>342.55797586040808</v>
      </c>
      <c r="S27">
        <f t="shared" si="1"/>
        <v>342.55797586040808</v>
      </c>
      <c r="T27" s="8">
        <f>S27/B27</f>
        <v>8.9184581062329626E-2</v>
      </c>
      <c r="U27">
        <v>1223</v>
      </c>
      <c r="V27">
        <f t="shared" si="2"/>
        <v>6166.0435654873454</v>
      </c>
      <c r="W27">
        <f t="shared" si="3"/>
        <v>22014</v>
      </c>
      <c r="X27">
        <f t="shared" si="4"/>
        <v>342.55797586040808</v>
      </c>
      <c r="Y27">
        <f t="shared" si="5"/>
        <v>117345.96682557992</v>
      </c>
    </row>
    <row r="28" spans="1:35" x14ac:dyDescent="0.35">
      <c r="A28" s="1">
        <v>40942</v>
      </c>
      <c r="B28">
        <v>4489</v>
      </c>
      <c r="C28" s="23">
        <v>20.2</v>
      </c>
      <c r="D28">
        <v>3978.8</v>
      </c>
      <c r="E28">
        <v>4107</v>
      </c>
      <c r="F28">
        <v>3841</v>
      </c>
      <c r="G28">
        <v>0</v>
      </c>
      <c r="H28">
        <v>0</v>
      </c>
      <c r="I28">
        <v>0</v>
      </c>
      <c r="J28">
        <v>0</v>
      </c>
      <c r="K28">
        <f>IF(AND(N28=0,H28=0,I28=0,J28=0,P28=0,L28=0),1,0)</f>
        <v>0</v>
      </c>
      <c r="L28">
        <v>1</v>
      </c>
      <c r="M28">
        <v>3874</v>
      </c>
      <c r="N28">
        <v>0</v>
      </c>
      <c r="O28">
        <v>0.57528755663994424</v>
      </c>
      <c r="P28">
        <v>0</v>
      </c>
      <c r="Q28">
        <f t="shared" si="0"/>
        <v>4193.483409058982</v>
      </c>
      <c r="R28">
        <f>Q28-B28</f>
        <v>-295.51659094101797</v>
      </c>
      <c r="S28">
        <f t="shared" si="1"/>
        <v>295.51659094101797</v>
      </c>
      <c r="T28" s="8">
        <f>S28/B28</f>
        <v>6.5831274435513024E-2</v>
      </c>
      <c r="U28">
        <v>988</v>
      </c>
      <c r="V28">
        <f t="shared" si="2"/>
        <v>21277.194547753294</v>
      </c>
      <c r="W28">
        <f t="shared" si="3"/>
        <v>17784</v>
      </c>
      <c r="X28">
        <f t="shared" si="4"/>
        <v>-591.03318188203593</v>
      </c>
      <c r="Y28">
        <f t="shared" si="5"/>
        <v>349320.22208560375</v>
      </c>
    </row>
    <row r="29" spans="1:35" x14ac:dyDescent="0.35">
      <c r="A29" s="1">
        <v>40943</v>
      </c>
      <c r="B29">
        <v>5628</v>
      </c>
      <c r="C29" s="23">
        <v>20.399999999999999</v>
      </c>
      <c r="D29">
        <v>3870.4</v>
      </c>
      <c r="E29">
        <v>5166</v>
      </c>
      <c r="F29">
        <v>4489</v>
      </c>
      <c r="G29">
        <v>1</v>
      </c>
      <c r="H29">
        <v>0</v>
      </c>
      <c r="I29">
        <v>1</v>
      </c>
      <c r="J29">
        <v>0</v>
      </c>
      <c r="K29">
        <f>IF(AND(N29=0,H29=0,I29=0,J29=0,P29=0,L29=0),1,0)</f>
        <v>0</v>
      </c>
      <c r="L29">
        <v>0</v>
      </c>
      <c r="M29">
        <v>4105.666666666667</v>
      </c>
      <c r="N29">
        <v>0</v>
      </c>
      <c r="O29">
        <v>0.63233414662484022</v>
      </c>
      <c r="P29">
        <v>0</v>
      </c>
      <c r="Q29">
        <f t="shared" si="0"/>
        <v>5244.4163439284439</v>
      </c>
      <c r="R29">
        <f>Q29-B29</f>
        <v>-383.58365607155611</v>
      </c>
      <c r="S29">
        <f t="shared" si="1"/>
        <v>383.58365607155611</v>
      </c>
      <c r="T29" s="8">
        <f>S29/B29</f>
        <v>6.8156299941641102E-2</v>
      </c>
      <c r="U29">
        <v>946</v>
      </c>
      <c r="V29">
        <f t="shared" si="2"/>
        <v>27618.02323715204</v>
      </c>
      <c r="W29">
        <f t="shared" si="3"/>
        <v>17028</v>
      </c>
      <c r="X29">
        <f t="shared" si="4"/>
        <v>-767.16731214311221</v>
      </c>
      <c r="Y29">
        <f t="shared" si="5"/>
        <v>588545.6848208874</v>
      </c>
    </row>
    <row r="30" spans="1:35" x14ac:dyDescent="0.35">
      <c r="A30" s="1">
        <v>40944</v>
      </c>
      <c r="B30">
        <v>4295</v>
      </c>
      <c r="C30" s="23">
        <v>16.8</v>
      </c>
      <c r="D30">
        <v>4347.8</v>
      </c>
      <c r="E30">
        <v>5031</v>
      </c>
      <c r="F30">
        <v>5628</v>
      </c>
      <c r="G30">
        <v>1</v>
      </c>
      <c r="H30">
        <v>0</v>
      </c>
      <c r="I30">
        <v>0</v>
      </c>
      <c r="J30">
        <v>0</v>
      </c>
      <c r="K30">
        <f>IF(AND(N30=0,H30=0,I30=0,J30=0,P30=0,L30=0),1,0)</f>
        <v>1</v>
      </c>
      <c r="L30">
        <v>0</v>
      </c>
      <c r="M30">
        <v>4652.666666666667</v>
      </c>
      <c r="N30">
        <v>0</v>
      </c>
      <c r="O30">
        <v>0.3451260601835715</v>
      </c>
      <c r="P30">
        <v>0</v>
      </c>
      <c r="Q30">
        <f t="shared" si="0"/>
        <v>5640.0933118477788</v>
      </c>
      <c r="R30">
        <f>Q30-B30</f>
        <v>1345.0933118477788</v>
      </c>
      <c r="S30">
        <f t="shared" si="1"/>
        <v>1345.0933118477788</v>
      </c>
      <c r="T30" s="8">
        <f>S30/B30</f>
        <v>0.31317655689121743</v>
      </c>
      <c r="U30">
        <v>1698</v>
      </c>
      <c r="V30">
        <f t="shared" si="2"/>
        <v>24211.679613260018</v>
      </c>
      <c r="W30">
        <f t="shared" si="3"/>
        <v>30564</v>
      </c>
      <c r="X30">
        <f t="shared" si="4"/>
        <v>1345.0933118477788</v>
      </c>
      <c r="Y30">
        <f t="shared" si="5"/>
        <v>1809276.0175776258</v>
      </c>
    </row>
    <row r="31" spans="1:35" x14ac:dyDescent="0.35">
      <c r="A31" s="1">
        <v>40945</v>
      </c>
      <c r="B31">
        <v>3259</v>
      </c>
      <c r="C31" s="23">
        <v>15.3</v>
      </c>
      <c r="D31">
        <v>4448</v>
      </c>
      <c r="E31">
        <v>3241</v>
      </c>
      <c r="F31">
        <v>4295</v>
      </c>
      <c r="G31">
        <v>0</v>
      </c>
      <c r="H31">
        <v>0</v>
      </c>
      <c r="I31">
        <v>0</v>
      </c>
      <c r="J31">
        <v>1</v>
      </c>
      <c r="K31">
        <f>IF(AND(N31=0,H31=0,I31=0,J31=0,P31=0,L31=0),1,0)</f>
        <v>0</v>
      </c>
      <c r="L31">
        <v>0</v>
      </c>
      <c r="M31">
        <v>4804</v>
      </c>
      <c r="N31">
        <v>0</v>
      </c>
      <c r="O31">
        <v>0.37963285697687926</v>
      </c>
      <c r="P31">
        <v>0</v>
      </c>
      <c r="Q31">
        <f t="shared" si="0"/>
        <v>4174.451418640032</v>
      </c>
      <c r="R31">
        <f>Q31-B31</f>
        <v>915.45141864003199</v>
      </c>
      <c r="S31">
        <f t="shared" si="1"/>
        <v>915.45141864003199</v>
      </c>
      <c r="T31" s="8">
        <f>S31/B31</f>
        <v>0.2808994840871531</v>
      </c>
      <c r="U31">
        <v>1738</v>
      </c>
      <c r="V31">
        <f t="shared" si="2"/>
        <v>16478.125535520576</v>
      </c>
      <c r="W31">
        <f t="shared" si="3"/>
        <v>31284</v>
      </c>
      <c r="X31">
        <f t="shared" si="4"/>
        <v>915.45141864003199</v>
      </c>
      <c r="Y31">
        <f t="shared" si="5"/>
        <v>838051.29989004706</v>
      </c>
    </row>
    <row r="32" spans="1:35" x14ac:dyDescent="0.35">
      <c r="A32" s="1">
        <v>40946</v>
      </c>
      <c r="B32">
        <v>3582</v>
      </c>
      <c r="C32" s="23">
        <v>15</v>
      </c>
      <c r="D32">
        <v>4302.3999999999996</v>
      </c>
      <c r="E32">
        <v>3794</v>
      </c>
      <c r="F32">
        <v>3259</v>
      </c>
      <c r="G32">
        <v>0</v>
      </c>
      <c r="H32">
        <v>0</v>
      </c>
      <c r="I32">
        <v>0</v>
      </c>
      <c r="J32">
        <v>0</v>
      </c>
      <c r="K32">
        <f>IF(AND(N32=0,H32=0,I32=0,J32=0,P32=0,L32=0),1,0)</f>
        <v>0</v>
      </c>
      <c r="L32">
        <v>0</v>
      </c>
      <c r="M32">
        <v>4394</v>
      </c>
      <c r="N32">
        <v>1</v>
      </c>
      <c r="O32">
        <v>0.53752759381898452</v>
      </c>
      <c r="P32">
        <v>0</v>
      </c>
      <c r="Q32">
        <f t="shared" si="0"/>
        <v>4037.2298958285223</v>
      </c>
      <c r="R32">
        <f>Q32-B32</f>
        <v>455.22989582852233</v>
      </c>
      <c r="S32">
        <f t="shared" si="1"/>
        <v>455.22989582852233</v>
      </c>
      <c r="T32" s="8">
        <f>S32/B32</f>
        <v>0.12708818979020725</v>
      </c>
      <c r="U32">
        <v>1186</v>
      </c>
      <c r="V32">
        <f t="shared" si="2"/>
        <v>8194.1381249134029</v>
      </c>
      <c r="W32">
        <f t="shared" si="3"/>
        <v>21348</v>
      </c>
      <c r="X32">
        <f t="shared" si="4"/>
        <v>455.22989582852233</v>
      </c>
      <c r="Y32">
        <f t="shared" si="5"/>
        <v>207234.25805604729</v>
      </c>
    </row>
    <row r="33" spans="1:25" x14ac:dyDescent="0.35">
      <c r="A33" s="1">
        <v>40947</v>
      </c>
      <c r="B33">
        <v>3878</v>
      </c>
      <c r="C33" s="23">
        <v>14.3</v>
      </c>
      <c r="D33">
        <v>4250.6000000000004</v>
      </c>
      <c r="E33">
        <v>3987</v>
      </c>
      <c r="F33">
        <v>3582</v>
      </c>
      <c r="G33">
        <v>0</v>
      </c>
      <c r="H33">
        <v>1</v>
      </c>
      <c r="I33">
        <v>0</v>
      </c>
      <c r="J33">
        <v>0</v>
      </c>
      <c r="K33">
        <f>IF(AND(N33=0,H33=0,I33=0,J33=0,P33=0,L33=0),1,0)</f>
        <v>0</v>
      </c>
      <c r="L33">
        <v>0</v>
      </c>
      <c r="M33">
        <v>3712</v>
      </c>
      <c r="N33">
        <v>0</v>
      </c>
      <c r="O33">
        <v>0.53439061229232021</v>
      </c>
      <c r="P33">
        <v>0</v>
      </c>
      <c r="Q33">
        <f t="shared" si="0"/>
        <v>4149.7139879743518</v>
      </c>
      <c r="R33">
        <f>Q33-B33</f>
        <v>271.71398797435177</v>
      </c>
      <c r="S33">
        <f t="shared" si="1"/>
        <v>271.71398797435177</v>
      </c>
      <c r="T33" s="8">
        <f>S33/B33</f>
        <v>7.0065494578223766E-2</v>
      </c>
      <c r="U33">
        <v>1060</v>
      </c>
      <c r="V33">
        <f t="shared" si="2"/>
        <v>4890.8517835383318</v>
      </c>
      <c r="W33">
        <f t="shared" si="3"/>
        <v>19080</v>
      </c>
      <c r="X33">
        <f t="shared" si="4"/>
        <v>271.71398797435177</v>
      </c>
      <c r="Y33">
        <f t="shared" si="5"/>
        <v>73828.491260926181</v>
      </c>
    </row>
    <row r="34" spans="1:25" x14ac:dyDescent="0.35">
      <c r="A34" s="1">
        <v>40948</v>
      </c>
      <c r="B34">
        <v>4423</v>
      </c>
      <c r="C34" s="23">
        <v>16</v>
      </c>
      <c r="D34">
        <v>4128.3999999999996</v>
      </c>
      <c r="E34">
        <v>3841</v>
      </c>
      <c r="F34">
        <v>3878</v>
      </c>
      <c r="G34">
        <v>0</v>
      </c>
      <c r="H34">
        <v>0</v>
      </c>
      <c r="I34">
        <v>0</v>
      </c>
      <c r="J34">
        <v>0</v>
      </c>
      <c r="K34">
        <f>IF(AND(N34=0,H34=0,I34=0,J34=0,P34=0,L34=0),1,0)</f>
        <v>0</v>
      </c>
      <c r="L34">
        <v>0</v>
      </c>
      <c r="M34">
        <v>3573</v>
      </c>
      <c r="N34">
        <v>0</v>
      </c>
      <c r="O34">
        <v>0.5633205530382247</v>
      </c>
      <c r="P34">
        <v>1</v>
      </c>
      <c r="Q34">
        <f t="shared" si="0"/>
        <v>4140.5228950332075</v>
      </c>
      <c r="R34">
        <f>Q34-B34</f>
        <v>-282.47710496679247</v>
      </c>
      <c r="S34">
        <f t="shared" si="1"/>
        <v>282.47710496679247</v>
      </c>
      <c r="T34" s="8">
        <f>S34/B34</f>
        <v>6.3865499653355751E-2</v>
      </c>
      <c r="U34">
        <v>570</v>
      </c>
      <c r="V34">
        <f t="shared" si="2"/>
        <v>20338.351557609058</v>
      </c>
      <c r="W34">
        <f t="shared" si="3"/>
        <v>10260</v>
      </c>
      <c r="X34">
        <f t="shared" si="4"/>
        <v>-564.95420993358493</v>
      </c>
      <c r="Y34">
        <f t="shared" si="5"/>
        <v>319173.25932168117</v>
      </c>
    </row>
    <row r="35" spans="1:25" x14ac:dyDescent="0.35">
      <c r="A35" s="1">
        <v>40949</v>
      </c>
      <c r="B35">
        <v>4431</v>
      </c>
      <c r="C35" s="23">
        <v>17.8</v>
      </c>
      <c r="D35">
        <v>3887.4</v>
      </c>
      <c r="E35">
        <v>4489</v>
      </c>
      <c r="F35">
        <v>4423</v>
      </c>
      <c r="G35">
        <v>0</v>
      </c>
      <c r="H35">
        <v>0</v>
      </c>
      <c r="I35">
        <v>0</v>
      </c>
      <c r="J35">
        <v>0</v>
      </c>
      <c r="K35">
        <f>IF(AND(N35=0,H35=0,I35=0,J35=0,P35=0,L35=0),1,0)</f>
        <v>0</v>
      </c>
      <c r="L35">
        <v>1</v>
      </c>
      <c r="M35">
        <v>3961</v>
      </c>
      <c r="N35">
        <v>0</v>
      </c>
      <c r="O35">
        <v>0.5009294760079005</v>
      </c>
      <c r="P35">
        <v>0</v>
      </c>
      <c r="Q35">
        <f t="shared" si="0"/>
        <v>4397.5362251755223</v>
      </c>
      <c r="R35">
        <f>Q35-B35</f>
        <v>-33.463774824477696</v>
      </c>
      <c r="S35">
        <f t="shared" si="1"/>
        <v>33.463774824477696</v>
      </c>
      <c r="T35" s="8">
        <f>S35/B35</f>
        <v>7.5521947245492434E-3</v>
      </c>
      <c r="U35">
        <v>929</v>
      </c>
      <c r="V35">
        <f t="shared" si="2"/>
        <v>2409.3917873623941</v>
      </c>
      <c r="W35">
        <f t="shared" si="3"/>
        <v>16722</v>
      </c>
      <c r="X35">
        <f t="shared" si="4"/>
        <v>-66.927549648955392</v>
      </c>
      <c r="Y35">
        <f t="shared" si="5"/>
        <v>4479.2969020133887</v>
      </c>
    </row>
    <row r="36" spans="1:25" x14ac:dyDescent="0.35">
      <c r="A36" s="1">
        <v>40950</v>
      </c>
      <c r="B36">
        <v>5229</v>
      </c>
      <c r="C36" s="23">
        <v>19.899999999999999</v>
      </c>
      <c r="D36">
        <v>3914.6</v>
      </c>
      <c r="E36">
        <v>5628</v>
      </c>
      <c r="F36">
        <v>4431</v>
      </c>
      <c r="G36">
        <v>1</v>
      </c>
      <c r="H36">
        <v>0</v>
      </c>
      <c r="I36">
        <v>1</v>
      </c>
      <c r="J36">
        <v>0</v>
      </c>
      <c r="K36">
        <f>IF(AND(N36=0,H36=0,I36=0,J36=0,P36=0,L36=0),1,0)</f>
        <v>0</v>
      </c>
      <c r="L36">
        <v>0</v>
      </c>
      <c r="M36">
        <v>4244</v>
      </c>
      <c r="N36">
        <v>0</v>
      </c>
      <c r="O36">
        <v>0.5927152317880795</v>
      </c>
      <c r="P36">
        <v>0</v>
      </c>
      <c r="Q36">
        <f t="shared" si="0"/>
        <v>5391.2673571425348</v>
      </c>
      <c r="R36">
        <f>Q36-B36</f>
        <v>162.26735714253482</v>
      </c>
      <c r="S36">
        <f t="shared" si="1"/>
        <v>162.26735714253482</v>
      </c>
      <c r="T36" s="8">
        <f>S36/B36</f>
        <v>3.103219681440712E-2</v>
      </c>
      <c r="U36">
        <v>1130</v>
      </c>
      <c r="V36">
        <f t="shared" si="2"/>
        <v>2920.8124285656268</v>
      </c>
      <c r="W36">
        <f t="shared" si="3"/>
        <v>20340</v>
      </c>
      <c r="X36">
        <f t="shared" si="4"/>
        <v>162.26735714253482</v>
      </c>
      <c r="Y36">
        <f t="shared" si="5"/>
        <v>26330.695194022945</v>
      </c>
    </row>
    <row r="37" spans="1:25" x14ac:dyDescent="0.35">
      <c r="A37" s="1">
        <v>40951</v>
      </c>
      <c r="B37">
        <v>5357</v>
      </c>
      <c r="C37" s="23">
        <v>21.4</v>
      </c>
      <c r="D37">
        <v>4308.6000000000004</v>
      </c>
      <c r="E37">
        <v>4295</v>
      </c>
      <c r="F37">
        <v>5229</v>
      </c>
      <c r="G37">
        <v>1</v>
      </c>
      <c r="H37">
        <v>0</v>
      </c>
      <c r="I37">
        <v>0</v>
      </c>
      <c r="J37">
        <v>0</v>
      </c>
      <c r="K37">
        <f>IF(AND(N37=0,H37=0,I37=0,J37=0,P37=0,L37=0),1,0)</f>
        <v>1</v>
      </c>
      <c r="L37">
        <v>0</v>
      </c>
      <c r="M37">
        <v>4694.333333333333</v>
      </c>
      <c r="N37">
        <v>0</v>
      </c>
      <c r="O37">
        <v>0.51487161612640875</v>
      </c>
      <c r="P37">
        <v>0</v>
      </c>
      <c r="Q37">
        <f t="shared" si="0"/>
        <v>5334.1572387558335</v>
      </c>
      <c r="R37">
        <f>Q37-B37</f>
        <v>-22.842761244166468</v>
      </c>
      <c r="S37">
        <f t="shared" si="1"/>
        <v>22.842761244166468</v>
      </c>
      <c r="T37" s="8">
        <f>S37/B37</f>
        <v>4.2640958081326241E-3</v>
      </c>
      <c r="U37">
        <v>831</v>
      </c>
      <c r="V37">
        <f t="shared" si="2"/>
        <v>1644.6788095799857</v>
      </c>
      <c r="W37">
        <f t="shared" si="3"/>
        <v>14958</v>
      </c>
      <c r="X37">
        <f t="shared" si="4"/>
        <v>-45.685522488332936</v>
      </c>
      <c r="Y37">
        <f t="shared" si="5"/>
        <v>2087.1669650319745</v>
      </c>
    </row>
    <row r="38" spans="1:25" x14ac:dyDescent="0.35">
      <c r="A38" s="1">
        <v>40952</v>
      </c>
      <c r="B38">
        <v>4260</v>
      </c>
      <c r="C38" s="23">
        <v>21.2</v>
      </c>
      <c r="D38">
        <v>4663.6000000000004</v>
      </c>
      <c r="E38">
        <v>3259</v>
      </c>
      <c r="F38">
        <v>5357</v>
      </c>
      <c r="G38">
        <v>0</v>
      </c>
      <c r="H38">
        <v>0</v>
      </c>
      <c r="I38">
        <v>0</v>
      </c>
      <c r="J38">
        <v>1</v>
      </c>
      <c r="K38">
        <f>IF(AND(N38=0,H38=0,I38=0,J38=0,P38=0,L38=0),1,0)</f>
        <v>0</v>
      </c>
      <c r="L38">
        <v>0</v>
      </c>
      <c r="M38">
        <v>5005.666666666667</v>
      </c>
      <c r="N38">
        <v>0</v>
      </c>
      <c r="O38">
        <v>0.37254560241663764</v>
      </c>
      <c r="P38">
        <v>0</v>
      </c>
      <c r="Q38">
        <f t="shared" si="0"/>
        <v>4579.6492050155193</v>
      </c>
      <c r="R38">
        <f>Q38-B38</f>
        <v>319.64920501551933</v>
      </c>
      <c r="S38">
        <f t="shared" si="1"/>
        <v>319.64920501551933</v>
      </c>
      <c r="T38" s="8">
        <f>S38/B38</f>
        <v>7.5035024651530363E-2</v>
      </c>
      <c r="U38">
        <v>1527</v>
      </c>
      <c r="V38">
        <f t="shared" si="2"/>
        <v>5753.6856902793479</v>
      </c>
      <c r="W38">
        <f t="shared" si="3"/>
        <v>27486</v>
      </c>
      <c r="X38">
        <f t="shared" si="4"/>
        <v>319.64920501551933</v>
      </c>
      <c r="Y38">
        <f t="shared" si="5"/>
        <v>102175.6142670535</v>
      </c>
    </row>
    <row r="39" spans="1:25" x14ac:dyDescent="0.35">
      <c r="A39" s="1">
        <v>40953</v>
      </c>
      <c r="B39">
        <v>6659</v>
      </c>
      <c r="C39" s="23">
        <v>18.100000000000001</v>
      </c>
      <c r="D39">
        <v>4740</v>
      </c>
      <c r="E39">
        <v>3582</v>
      </c>
      <c r="F39">
        <v>4260</v>
      </c>
      <c r="G39">
        <v>0</v>
      </c>
      <c r="H39">
        <v>0</v>
      </c>
      <c r="I39">
        <v>0</v>
      </c>
      <c r="J39">
        <v>0</v>
      </c>
      <c r="K39">
        <f>IF(AND(N39=0,H39=0,I39=0,J39=0,P39=0,L39=0),1,0)</f>
        <v>0</v>
      </c>
      <c r="L39">
        <v>0</v>
      </c>
      <c r="M39">
        <v>4948.666666666667</v>
      </c>
      <c r="N39">
        <v>1</v>
      </c>
      <c r="O39">
        <v>0.7787266178691763</v>
      </c>
      <c r="P39">
        <v>0</v>
      </c>
      <c r="Q39">
        <f t="shared" si="0"/>
        <v>4419.4489099111697</v>
      </c>
      <c r="R39">
        <f>Q39-B39</f>
        <v>-2239.5510900888303</v>
      </c>
      <c r="S39">
        <f t="shared" si="1"/>
        <v>2239.5510900888303</v>
      </c>
      <c r="T39" s="8">
        <f>S39/B39</f>
        <v>0.33631943085881216</v>
      </c>
      <c r="U39">
        <v>61</v>
      </c>
      <c r="V39">
        <f t="shared" si="2"/>
        <v>161247.67848639577</v>
      </c>
      <c r="W39">
        <f t="shared" si="3"/>
        <v>1098</v>
      </c>
      <c r="X39">
        <f t="shared" si="4"/>
        <v>-4479.1021801776606</v>
      </c>
      <c r="Y39">
        <f t="shared" si="5"/>
        <v>20062356.340472274</v>
      </c>
    </row>
    <row r="40" spans="1:25" x14ac:dyDescent="0.35">
      <c r="A40" s="1">
        <v>40954</v>
      </c>
      <c r="B40">
        <v>3800</v>
      </c>
      <c r="C40" s="23">
        <v>16.8</v>
      </c>
      <c r="D40">
        <v>5187.2</v>
      </c>
      <c r="E40">
        <v>3878</v>
      </c>
      <c r="F40">
        <v>6659</v>
      </c>
      <c r="G40">
        <v>0</v>
      </c>
      <c r="H40">
        <v>1</v>
      </c>
      <c r="I40">
        <v>0</v>
      </c>
      <c r="J40">
        <v>0</v>
      </c>
      <c r="K40">
        <f>IF(AND(N40=0,H40=0,I40=0,J40=0,P40=0,L40=0),1,0)</f>
        <v>0</v>
      </c>
      <c r="L40">
        <v>0</v>
      </c>
      <c r="M40">
        <v>5425.333333333333</v>
      </c>
      <c r="N40">
        <v>0</v>
      </c>
      <c r="O40">
        <v>0.16782851167654234</v>
      </c>
      <c r="P40">
        <v>0</v>
      </c>
      <c r="Q40">
        <f t="shared" si="0"/>
        <v>5267.0948543244367</v>
      </c>
      <c r="R40">
        <f>Q40-B40</f>
        <v>1467.0948543244367</v>
      </c>
      <c r="S40">
        <f t="shared" si="1"/>
        <v>1467.0948543244367</v>
      </c>
      <c r="T40" s="8">
        <f>S40/B40</f>
        <v>0.38607759324327284</v>
      </c>
      <c r="U40">
        <v>1530</v>
      </c>
      <c r="V40">
        <f t="shared" si="2"/>
        <v>26407.707377839863</v>
      </c>
      <c r="W40">
        <f t="shared" si="3"/>
        <v>27540</v>
      </c>
      <c r="X40">
        <f t="shared" si="4"/>
        <v>1467.0948543244367</v>
      </c>
      <c r="Y40">
        <f t="shared" si="5"/>
        <v>2152367.3115852401</v>
      </c>
    </row>
    <row r="41" spans="1:25" x14ac:dyDescent="0.35">
      <c r="A41" s="1">
        <v>40955</v>
      </c>
      <c r="B41">
        <v>3960</v>
      </c>
      <c r="C41" s="23">
        <v>17.600000000000001</v>
      </c>
      <c r="D41">
        <v>5061</v>
      </c>
      <c r="E41">
        <v>4423</v>
      </c>
      <c r="F41">
        <v>3800</v>
      </c>
      <c r="G41">
        <v>0</v>
      </c>
      <c r="H41">
        <v>0</v>
      </c>
      <c r="I41">
        <v>0</v>
      </c>
      <c r="J41">
        <v>0</v>
      </c>
      <c r="K41">
        <f>IF(AND(N41=0,H41=0,I41=0,J41=0,P41=0,L41=0),1,0)</f>
        <v>0</v>
      </c>
      <c r="L41">
        <v>0</v>
      </c>
      <c r="M41">
        <v>4906.333333333333</v>
      </c>
      <c r="N41">
        <v>0</v>
      </c>
      <c r="O41">
        <v>0.51858952015801096</v>
      </c>
      <c r="P41">
        <v>1</v>
      </c>
      <c r="Q41">
        <f t="shared" si="0"/>
        <v>4702.6865955860003</v>
      </c>
      <c r="R41">
        <f>Q41-B41</f>
        <v>742.68659558600029</v>
      </c>
      <c r="S41">
        <f t="shared" si="1"/>
        <v>742.68659558600029</v>
      </c>
      <c r="T41" s="8">
        <f>S41/B41</f>
        <v>0.18754712009747482</v>
      </c>
      <c r="U41">
        <v>1001</v>
      </c>
      <c r="V41">
        <f t="shared" si="2"/>
        <v>13368.358720548005</v>
      </c>
      <c r="W41">
        <f t="shared" si="3"/>
        <v>18018</v>
      </c>
      <c r="X41">
        <f t="shared" si="4"/>
        <v>742.68659558600029</v>
      </c>
      <c r="Y41">
        <f t="shared" si="5"/>
        <v>551583.37926312315</v>
      </c>
    </row>
    <row r="42" spans="1:25" x14ac:dyDescent="0.35">
      <c r="A42" s="1">
        <v>40956</v>
      </c>
      <c r="B42">
        <v>4609</v>
      </c>
      <c r="C42" s="23">
        <v>19.899999999999999</v>
      </c>
      <c r="D42">
        <v>4807.2</v>
      </c>
      <c r="E42">
        <v>4431</v>
      </c>
      <c r="F42">
        <v>3960</v>
      </c>
      <c r="G42">
        <v>0</v>
      </c>
      <c r="H42">
        <v>0</v>
      </c>
      <c r="I42">
        <v>0</v>
      </c>
      <c r="J42">
        <v>0</v>
      </c>
      <c r="K42">
        <f>IF(AND(N42=0,H42=0,I42=0,J42=0,P42=0,L42=0),1,0)</f>
        <v>0</v>
      </c>
      <c r="L42">
        <v>1</v>
      </c>
      <c r="M42">
        <v>4806.333333333333</v>
      </c>
      <c r="N42">
        <v>0</v>
      </c>
      <c r="O42">
        <v>0.57540374114093185</v>
      </c>
      <c r="P42">
        <v>0</v>
      </c>
      <c r="Q42">
        <f t="shared" si="0"/>
        <v>4661.3302249513017</v>
      </c>
      <c r="R42">
        <f>Q42-B42</f>
        <v>52.330224951301716</v>
      </c>
      <c r="S42">
        <f t="shared" si="1"/>
        <v>52.330224951301716</v>
      </c>
      <c r="T42" s="8">
        <f>S42/B42</f>
        <v>1.1353921664417817E-2</v>
      </c>
      <c r="U42">
        <v>992</v>
      </c>
      <c r="V42">
        <f t="shared" si="2"/>
        <v>941.94404912343089</v>
      </c>
      <c r="W42">
        <f t="shared" si="3"/>
        <v>17856</v>
      </c>
      <c r="X42">
        <f t="shared" si="4"/>
        <v>52.330224951301716</v>
      </c>
      <c r="Y42">
        <f t="shared" si="5"/>
        <v>2738.4524434538407</v>
      </c>
    </row>
    <row r="43" spans="1:25" x14ac:dyDescent="0.35">
      <c r="A43" s="1">
        <v>40957</v>
      </c>
      <c r="B43">
        <v>4848</v>
      </c>
      <c r="C43" s="23">
        <v>20.6</v>
      </c>
      <c r="D43">
        <v>4657.6000000000004</v>
      </c>
      <c r="E43">
        <v>5229</v>
      </c>
      <c r="F43">
        <v>4609</v>
      </c>
      <c r="G43">
        <v>1</v>
      </c>
      <c r="H43">
        <v>0</v>
      </c>
      <c r="I43">
        <v>1</v>
      </c>
      <c r="J43">
        <v>0</v>
      </c>
      <c r="K43">
        <f>IF(AND(N43=0,H43=0,I43=0,J43=0,P43=0,L43=0),1,0)</f>
        <v>0</v>
      </c>
      <c r="L43">
        <v>0</v>
      </c>
      <c r="M43">
        <v>4123</v>
      </c>
      <c r="N43">
        <v>0</v>
      </c>
      <c r="O43">
        <v>0.52776809573602879</v>
      </c>
      <c r="P43">
        <v>0</v>
      </c>
      <c r="Q43">
        <f t="shared" si="0"/>
        <v>5616.9386848824743</v>
      </c>
      <c r="R43">
        <f>Q43-B43</f>
        <v>768.93868488247426</v>
      </c>
      <c r="S43">
        <f t="shared" si="1"/>
        <v>768.93868488247426</v>
      </c>
      <c r="T43" s="8">
        <f>S43/B43</f>
        <v>0.15860946470348067</v>
      </c>
      <c r="U43">
        <v>1877</v>
      </c>
      <c r="V43">
        <f t="shared" si="2"/>
        <v>13840.896327884537</v>
      </c>
      <c r="W43">
        <f t="shared" si="3"/>
        <v>33786</v>
      </c>
      <c r="X43">
        <f t="shared" si="4"/>
        <v>768.93868488247426</v>
      </c>
      <c r="Y43">
        <f t="shared" si="5"/>
        <v>591266.70110878907</v>
      </c>
    </row>
    <row r="44" spans="1:25" x14ac:dyDescent="0.35">
      <c r="A44" s="1">
        <v>40958</v>
      </c>
      <c r="B44">
        <v>4972</v>
      </c>
      <c r="C44" s="23">
        <v>20.8</v>
      </c>
      <c r="D44">
        <v>4775.2</v>
      </c>
      <c r="E44">
        <v>5357</v>
      </c>
      <c r="F44">
        <v>4848</v>
      </c>
      <c r="G44">
        <v>1</v>
      </c>
      <c r="H44">
        <v>0</v>
      </c>
      <c r="I44">
        <v>0</v>
      </c>
      <c r="J44">
        <v>0</v>
      </c>
      <c r="K44">
        <f>IF(AND(N44=0,H44=0,I44=0,J44=0,P44=0,L44=0),1,0)</f>
        <v>1</v>
      </c>
      <c r="L44">
        <v>0</v>
      </c>
      <c r="M44">
        <v>4472.333333333333</v>
      </c>
      <c r="N44">
        <v>0</v>
      </c>
      <c r="O44">
        <v>0.51440687812245844</v>
      </c>
      <c r="P44">
        <v>0</v>
      </c>
      <c r="Q44">
        <f t="shared" si="0"/>
        <v>5765.6441545142225</v>
      </c>
      <c r="R44">
        <f>Q44-B44</f>
        <v>793.64415451422246</v>
      </c>
      <c r="S44">
        <f t="shared" si="1"/>
        <v>793.64415451422246</v>
      </c>
      <c r="T44" s="8">
        <f>S44/B44</f>
        <v>0.15962271812434081</v>
      </c>
      <c r="U44">
        <v>1273</v>
      </c>
      <c r="V44">
        <f t="shared" si="2"/>
        <v>14285.594781256004</v>
      </c>
      <c r="W44">
        <f t="shared" si="3"/>
        <v>22914</v>
      </c>
      <c r="X44">
        <f t="shared" si="4"/>
        <v>793.64415451422246</v>
      </c>
      <c r="Y44">
        <f t="shared" si="5"/>
        <v>629871.04399459506</v>
      </c>
    </row>
    <row r="45" spans="1:25" x14ac:dyDescent="0.35">
      <c r="A45" s="1">
        <v>40959</v>
      </c>
      <c r="B45">
        <v>3215</v>
      </c>
      <c r="C45" s="23">
        <v>23.7</v>
      </c>
      <c r="D45">
        <v>4437.8</v>
      </c>
      <c r="E45">
        <v>4260</v>
      </c>
      <c r="F45">
        <v>4972</v>
      </c>
      <c r="G45">
        <v>0</v>
      </c>
      <c r="H45">
        <v>0</v>
      </c>
      <c r="I45">
        <v>0</v>
      </c>
      <c r="J45">
        <v>1</v>
      </c>
      <c r="K45">
        <f>IF(AND(N45=0,H45=0,I45=0,J45=0,P45=0,L45=0),1,0)</f>
        <v>0</v>
      </c>
      <c r="L45">
        <v>0</v>
      </c>
      <c r="M45">
        <v>4809.666666666667</v>
      </c>
      <c r="N45">
        <v>0</v>
      </c>
      <c r="O45">
        <v>0.29586383176484254</v>
      </c>
      <c r="P45">
        <v>0</v>
      </c>
      <c r="Q45">
        <f t="shared" si="0"/>
        <v>4736.1048077385358</v>
      </c>
      <c r="R45">
        <f>Q45-B45</f>
        <v>1521.1048077385358</v>
      </c>
      <c r="S45">
        <f t="shared" si="1"/>
        <v>1521.1048077385358</v>
      </c>
      <c r="T45" s="8">
        <f>S45/B45</f>
        <v>0.47312746741478562</v>
      </c>
      <c r="U45">
        <v>1478</v>
      </c>
      <c r="V45">
        <f t="shared" si="2"/>
        <v>27379.886539293642</v>
      </c>
      <c r="W45">
        <f t="shared" si="3"/>
        <v>26604</v>
      </c>
      <c r="X45">
        <f t="shared" si="4"/>
        <v>1521.1048077385358</v>
      </c>
      <c r="Y45">
        <f t="shared" si="5"/>
        <v>2313759.8361252877</v>
      </c>
    </row>
    <row r="46" spans="1:25" x14ac:dyDescent="0.35">
      <c r="A46" s="1">
        <v>40960</v>
      </c>
      <c r="B46">
        <v>3789</v>
      </c>
      <c r="C46" s="23">
        <v>22.9</v>
      </c>
      <c r="D46">
        <v>4320.8</v>
      </c>
      <c r="E46">
        <v>6659</v>
      </c>
      <c r="F46">
        <v>3215</v>
      </c>
      <c r="G46">
        <v>0</v>
      </c>
      <c r="H46">
        <v>0</v>
      </c>
      <c r="I46">
        <v>0</v>
      </c>
      <c r="J46">
        <v>0</v>
      </c>
      <c r="K46">
        <f>IF(AND(N46=0,H46=0,I46=0,J46=0,P46=0,L46=0),1,0)</f>
        <v>0</v>
      </c>
      <c r="L46">
        <v>0</v>
      </c>
      <c r="M46">
        <v>4345</v>
      </c>
      <c r="N46">
        <v>1</v>
      </c>
      <c r="O46">
        <v>0.56668990356686422</v>
      </c>
      <c r="P46">
        <v>0</v>
      </c>
      <c r="Q46">
        <f t="shared" si="0"/>
        <v>5020.0460248248028</v>
      </c>
      <c r="R46">
        <f>Q46-B46</f>
        <v>1231.0460248248028</v>
      </c>
      <c r="S46">
        <f t="shared" si="1"/>
        <v>1231.0460248248028</v>
      </c>
      <c r="T46" s="8">
        <f>S46/B46</f>
        <v>0.32489998015962068</v>
      </c>
      <c r="U46">
        <v>796</v>
      </c>
      <c r="V46">
        <f t="shared" si="2"/>
        <v>22158.828446846448</v>
      </c>
      <c r="W46">
        <f t="shared" si="3"/>
        <v>14328</v>
      </c>
      <c r="X46">
        <f t="shared" si="4"/>
        <v>1231.0460248248028</v>
      </c>
      <c r="Y46">
        <f t="shared" si="5"/>
        <v>1515474.3152369489</v>
      </c>
    </row>
    <row r="47" spans="1:25" x14ac:dyDescent="0.35">
      <c r="A47" s="1">
        <v>40961</v>
      </c>
      <c r="B47">
        <v>3695</v>
      </c>
      <c r="C47" s="23">
        <v>20.7</v>
      </c>
      <c r="D47">
        <v>4286.6000000000004</v>
      </c>
      <c r="E47">
        <v>3800</v>
      </c>
      <c r="F47">
        <v>3789</v>
      </c>
      <c r="G47">
        <v>0</v>
      </c>
      <c r="H47">
        <v>1</v>
      </c>
      <c r="I47">
        <v>0</v>
      </c>
      <c r="J47">
        <v>0</v>
      </c>
      <c r="K47">
        <f>IF(AND(N47=0,H47=0,I47=0,J47=0,P47=0,L47=0),1,0)</f>
        <v>0</v>
      </c>
      <c r="L47">
        <v>0</v>
      </c>
      <c r="M47">
        <v>3992</v>
      </c>
      <c r="N47">
        <v>0</v>
      </c>
      <c r="O47">
        <v>0.48907865690716856</v>
      </c>
      <c r="P47">
        <v>0</v>
      </c>
      <c r="Q47">
        <f t="shared" si="0"/>
        <v>4213.1363770812977</v>
      </c>
      <c r="R47">
        <f>Q47-B47</f>
        <v>518.13637708129772</v>
      </c>
      <c r="S47">
        <f t="shared" si="1"/>
        <v>518.13637708129772</v>
      </c>
      <c r="T47" s="8">
        <f>S47/B47</f>
        <v>0.14022635374324702</v>
      </c>
      <c r="U47">
        <v>1311</v>
      </c>
      <c r="V47">
        <f t="shared" si="2"/>
        <v>9326.454787463359</v>
      </c>
      <c r="W47">
        <f t="shared" si="3"/>
        <v>23598</v>
      </c>
      <c r="X47">
        <f t="shared" si="4"/>
        <v>518.13637708129772</v>
      </c>
      <c r="Y47">
        <f t="shared" si="5"/>
        <v>268465.30525493273</v>
      </c>
    </row>
    <row r="48" spans="1:25" x14ac:dyDescent="0.35">
      <c r="A48" s="1">
        <v>40962</v>
      </c>
      <c r="B48">
        <v>3844</v>
      </c>
      <c r="C48" s="23">
        <v>18.8</v>
      </c>
      <c r="D48">
        <v>4103.8</v>
      </c>
      <c r="E48">
        <v>3960</v>
      </c>
      <c r="F48">
        <v>3695</v>
      </c>
      <c r="G48">
        <v>0</v>
      </c>
      <c r="H48">
        <v>0</v>
      </c>
      <c r="I48">
        <v>0</v>
      </c>
      <c r="J48">
        <v>0</v>
      </c>
      <c r="K48">
        <f>IF(AND(N48=0,H48=0,I48=0,J48=0,P48=0,L48=0),1,0)</f>
        <v>0</v>
      </c>
      <c r="L48">
        <v>0</v>
      </c>
      <c r="M48">
        <v>3566.3333333333335</v>
      </c>
      <c r="N48">
        <v>0</v>
      </c>
      <c r="O48">
        <v>0.51731149064714765</v>
      </c>
      <c r="P48">
        <v>1</v>
      </c>
      <c r="Q48">
        <f t="shared" si="0"/>
        <v>4149.4614637099194</v>
      </c>
      <c r="R48">
        <f>Q48-B48</f>
        <v>305.46146370991937</v>
      </c>
      <c r="S48">
        <f t="shared" si="1"/>
        <v>305.46146370991937</v>
      </c>
      <c r="T48" s="8">
        <f>S48/B48</f>
        <v>7.9464480673756346E-2</v>
      </c>
      <c r="U48">
        <v>1322</v>
      </c>
      <c r="V48">
        <f t="shared" si="2"/>
        <v>5498.3063467785487</v>
      </c>
      <c r="W48">
        <f t="shared" si="3"/>
        <v>23796</v>
      </c>
      <c r="X48">
        <f t="shared" si="4"/>
        <v>305.46146370991937</v>
      </c>
      <c r="Y48">
        <f t="shared" si="5"/>
        <v>93306.705811806387</v>
      </c>
    </row>
    <row r="49" spans="1:25" x14ac:dyDescent="0.35">
      <c r="A49" s="1">
        <v>40963</v>
      </c>
      <c r="B49">
        <v>4438</v>
      </c>
      <c r="C49" s="23">
        <v>17.600000000000001</v>
      </c>
      <c r="D49">
        <v>3903</v>
      </c>
      <c r="E49">
        <v>4609</v>
      </c>
      <c r="F49">
        <v>3844</v>
      </c>
      <c r="G49">
        <v>0</v>
      </c>
      <c r="H49">
        <v>0</v>
      </c>
      <c r="I49">
        <v>0</v>
      </c>
      <c r="J49">
        <v>0</v>
      </c>
      <c r="K49">
        <f>IF(AND(N49=0,H49=0,I49=0,J49=0,P49=0,L49=0),1,0)</f>
        <v>0</v>
      </c>
      <c r="L49">
        <v>1</v>
      </c>
      <c r="M49">
        <v>3776</v>
      </c>
      <c r="N49">
        <v>0</v>
      </c>
      <c r="O49">
        <v>0.56901359358661552</v>
      </c>
      <c r="P49">
        <v>0</v>
      </c>
      <c r="Q49">
        <f t="shared" si="0"/>
        <v>4299.8242967849637</v>
      </c>
      <c r="R49">
        <f>Q49-B49</f>
        <v>-138.17570321503626</v>
      </c>
      <c r="S49">
        <f t="shared" si="1"/>
        <v>138.17570321503626</v>
      </c>
      <c r="T49" s="8">
        <f>S49/B49</f>
        <v>3.1134678507218627E-2</v>
      </c>
      <c r="U49">
        <v>1086</v>
      </c>
      <c r="V49">
        <f t="shared" si="2"/>
        <v>9948.6506314826111</v>
      </c>
      <c r="W49">
        <f t="shared" si="3"/>
        <v>19548</v>
      </c>
      <c r="X49">
        <f t="shared" si="4"/>
        <v>-276.35140643007253</v>
      </c>
      <c r="Y49">
        <f t="shared" si="5"/>
        <v>76370.099835879126</v>
      </c>
    </row>
    <row r="50" spans="1:25" x14ac:dyDescent="0.35">
      <c r="A50" s="1">
        <v>40964</v>
      </c>
      <c r="B50">
        <v>4395</v>
      </c>
      <c r="C50" s="23">
        <v>19.100000000000001</v>
      </c>
      <c r="D50">
        <v>3796.2</v>
      </c>
      <c r="E50">
        <v>4848</v>
      </c>
      <c r="F50">
        <v>4438</v>
      </c>
      <c r="G50">
        <v>1</v>
      </c>
      <c r="H50">
        <v>0</v>
      </c>
      <c r="I50">
        <v>1</v>
      </c>
      <c r="J50">
        <v>0</v>
      </c>
      <c r="K50">
        <f>IF(AND(N50=0,H50=0,I50=0,J50=0,P50=0,L50=0),1,0)</f>
        <v>0</v>
      </c>
      <c r="L50">
        <v>0</v>
      </c>
      <c r="M50">
        <v>3992.3333333333335</v>
      </c>
      <c r="N50">
        <v>0</v>
      </c>
      <c r="O50">
        <v>0.49500406645753459</v>
      </c>
      <c r="P50">
        <v>0</v>
      </c>
      <c r="Q50">
        <f t="shared" si="0"/>
        <v>5088.4513135117222</v>
      </c>
      <c r="R50">
        <f>Q50-B50</f>
        <v>693.45131351172222</v>
      </c>
      <c r="S50">
        <f t="shared" si="1"/>
        <v>693.45131351172222</v>
      </c>
      <c r="T50" s="8">
        <f>S50/B50</f>
        <v>0.15778186883088105</v>
      </c>
      <c r="U50">
        <v>1755</v>
      </c>
      <c r="V50">
        <f t="shared" si="2"/>
        <v>12482.123643211</v>
      </c>
      <c r="W50">
        <f t="shared" si="3"/>
        <v>31590</v>
      </c>
      <c r="X50">
        <f t="shared" si="4"/>
        <v>693.45131351172222</v>
      </c>
      <c r="Y50">
        <f t="shared" si="5"/>
        <v>480874.72421113285</v>
      </c>
    </row>
    <row r="51" spans="1:25" x14ac:dyDescent="0.35">
      <c r="A51" s="1">
        <v>40965</v>
      </c>
      <c r="B51">
        <v>4973</v>
      </c>
      <c r="C51" s="23">
        <v>21</v>
      </c>
      <c r="D51">
        <v>4032.2</v>
      </c>
      <c r="E51">
        <v>4972</v>
      </c>
      <c r="F51">
        <v>4395</v>
      </c>
      <c r="G51">
        <v>1</v>
      </c>
      <c r="H51">
        <v>0</v>
      </c>
      <c r="I51">
        <v>0</v>
      </c>
      <c r="J51">
        <v>0</v>
      </c>
      <c r="K51">
        <f>IF(AND(N51=0,H51=0,I51=0,J51=0,P51=0,L51=0),1,0)</f>
        <v>1</v>
      </c>
      <c r="L51">
        <v>0</v>
      </c>
      <c r="M51">
        <v>4225.666666666667</v>
      </c>
      <c r="N51">
        <v>0</v>
      </c>
      <c r="O51">
        <v>0.56715464157081441</v>
      </c>
      <c r="P51">
        <v>0</v>
      </c>
      <c r="Q51">
        <f t="shared" si="0"/>
        <v>5231.2175034467928</v>
      </c>
      <c r="R51">
        <f>Q51-B51</f>
        <v>258.21750344679276</v>
      </c>
      <c r="S51">
        <f t="shared" si="1"/>
        <v>258.21750344679276</v>
      </c>
      <c r="T51" s="8">
        <f>S51/B51</f>
        <v>5.192388969370456E-2</v>
      </c>
      <c r="U51">
        <v>1259</v>
      </c>
      <c r="V51">
        <f t="shared" si="2"/>
        <v>4647.9150620422697</v>
      </c>
      <c r="W51">
        <f t="shared" si="3"/>
        <v>22662</v>
      </c>
      <c r="X51">
        <f t="shared" si="4"/>
        <v>258.21750344679276</v>
      </c>
      <c r="Y51">
        <f t="shared" si="5"/>
        <v>66676.279086294438</v>
      </c>
    </row>
    <row r="52" spans="1:25" x14ac:dyDescent="0.35">
      <c r="A52" s="1">
        <v>40966</v>
      </c>
      <c r="B52">
        <v>3390</v>
      </c>
      <c r="C52" s="23">
        <v>21.6</v>
      </c>
      <c r="D52">
        <v>4269</v>
      </c>
      <c r="E52">
        <v>3215</v>
      </c>
      <c r="F52">
        <v>4973</v>
      </c>
      <c r="G52">
        <v>0</v>
      </c>
      <c r="H52">
        <v>0</v>
      </c>
      <c r="I52">
        <v>0</v>
      </c>
      <c r="J52">
        <v>1</v>
      </c>
      <c r="K52">
        <f>IF(AND(N52=0,H52=0,I52=0,J52=0,P52=0,L52=0),1,0)</f>
        <v>0</v>
      </c>
      <c r="L52">
        <v>0</v>
      </c>
      <c r="M52">
        <v>4602</v>
      </c>
      <c r="N52">
        <v>0</v>
      </c>
      <c r="O52">
        <v>0.31607993493667946</v>
      </c>
      <c r="P52">
        <v>0</v>
      </c>
      <c r="Q52">
        <f t="shared" si="0"/>
        <v>4314.879346840261</v>
      </c>
      <c r="R52">
        <f>Q52-B52</f>
        <v>924.87934684026095</v>
      </c>
      <c r="S52">
        <f t="shared" si="1"/>
        <v>924.87934684026095</v>
      </c>
      <c r="T52" s="8">
        <f>S52/B52</f>
        <v>0.27282576602957548</v>
      </c>
      <c r="U52">
        <v>1213</v>
      </c>
      <c r="V52">
        <f t="shared" si="2"/>
        <v>16647.828243124699</v>
      </c>
      <c r="W52">
        <f t="shared" si="3"/>
        <v>21834</v>
      </c>
      <c r="X52">
        <f t="shared" si="4"/>
        <v>924.87934684026095</v>
      </c>
      <c r="Y52">
        <f t="shared" si="5"/>
        <v>855401.80621166772</v>
      </c>
    </row>
    <row r="53" spans="1:25" x14ac:dyDescent="0.35">
      <c r="A53" s="1">
        <v>40967</v>
      </c>
      <c r="B53">
        <v>3795</v>
      </c>
      <c r="C53" s="23">
        <v>23.4</v>
      </c>
      <c r="D53">
        <v>4208</v>
      </c>
      <c r="E53">
        <v>3789</v>
      </c>
      <c r="F53">
        <v>3390</v>
      </c>
      <c r="G53">
        <v>0</v>
      </c>
      <c r="H53">
        <v>0</v>
      </c>
      <c r="I53">
        <v>0</v>
      </c>
      <c r="J53">
        <v>0</v>
      </c>
      <c r="K53">
        <f>IF(AND(N53=0,H53=0,I53=0,J53=0,P53=0,L53=0),1,0)</f>
        <v>0</v>
      </c>
      <c r="L53">
        <v>0</v>
      </c>
      <c r="M53">
        <v>4252.666666666667</v>
      </c>
      <c r="N53">
        <v>1</v>
      </c>
      <c r="O53">
        <v>0.54705472289996515</v>
      </c>
      <c r="P53">
        <v>0</v>
      </c>
      <c r="Q53">
        <f t="shared" si="0"/>
        <v>4105.1957107943572</v>
      </c>
      <c r="R53">
        <f>Q53-B53</f>
        <v>310.19571079435718</v>
      </c>
      <c r="S53">
        <f t="shared" si="1"/>
        <v>310.19571079435718</v>
      </c>
      <c r="T53" s="8">
        <f>S53/B53</f>
        <v>8.1738000209316777E-2</v>
      </c>
      <c r="U53">
        <v>1158</v>
      </c>
      <c r="V53">
        <f t="shared" si="2"/>
        <v>5583.5227942984293</v>
      </c>
      <c r="W53">
        <f t="shared" si="3"/>
        <v>20844</v>
      </c>
      <c r="X53">
        <f t="shared" si="4"/>
        <v>310.19571079435718</v>
      </c>
      <c r="Y53">
        <f t="shared" si="5"/>
        <v>96221.378995216481</v>
      </c>
    </row>
    <row r="54" spans="1:25" x14ac:dyDescent="0.35">
      <c r="A54" s="1">
        <v>40968</v>
      </c>
      <c r="B54">
        <v>3842</v>
      </c>
      <c r="C54" s="23">
        <v>23.2</v>
      </c>
      <c r="D54">
        <v>4198.2</v>
      </c>
      <c r="E54">
        <v>3695</v>
      </c>
      <c r="F54">
        <v>3795</v>
      </c>
      <c r="G54">
        <v>0</v>
      </c>
      <c r="H54">
        <v>1</v>
      </c>
      <c r="I54">
        <v>0</v>
      </c>
      <c r="J54">
        <v>0</v>
      </c>
      <c r="K54">
        <f>IF(AND(N54=0,H54=0,I54=0,J54=0,P54=0,L54=0),1,0)</f>
        <v>0</v>
      </c>
      <c r="L54">
        <v>0</v>
      </c>
      <c r="M54">
        <v>4052.6666666666665</v>
      </c>
      <c r="N54">
        <v>0</v>
      </c>
      <c r="O54">
        <v>0.50546067154641572</v>
      </c>
      <c r="P54">
        <v>0</v>
      </c>
      <c r="Q54">
        <f t="shared" si="0"/>
        <v>4167.6988816006588</v>
      </c>
      <c r="R54">
        <f>Q54-B54</f>
        <v>325.69888160065875</v>
      </c>
      <c r="S54">
        <f t="shared" si="1"/>
        <v>325.69888160065875</v>
      </c>
      <c r="T54" s="8">
        <f>S54/B54</f>
        <v>8.477326434166027E-2</v>
      </c>
      <c r="U54">
        <v>1024</v>
      </c>
      <c r="V54">
        <f t="shared" si="2"/>
        <v>5862.5798688118575</v>
      </c>
      <c r="W54">
        <f t="shared" si="3"/>
        <v>18432</v>
      </c>
      <c r="X54">
        <f t="shared" si="4"/>
        <v>325.69888160065875</v>
      </c>
      <c r="Y54">
        <f t="shared" si="5"/>
        <v>106079.76147591992</v>
      </c>
    </row>
    <row r="55" spans="1:25" x14ac:dyDescent="0.35">
      <c r="A55" s="1">
        <v>40969</v>
      </c>
      <c r="B55">
        <v>4135</v>
      </c>
      <c r="C55" s="23">
        <v>23.3</v>
      </c>
      <c r="D55">
        <v>4079</v>
      </c>
      <c r="E55">
        <v>3844</v>
      </c>
      <c r="F55">
        <v>3842</v>
      </c>
      <c r="G55">
        <v>0</v>
      </c>
      <c r="H55">
        <v>0</v>
      </c>
      <c r="I55">
        <v>0</v>
      </c>
      <c r="J55">
        <v>0</v>
      </c>
      <c r="K55">
        <f>IF(AND(N55=0,H55=0,I55=0,J55=0,P55=0,L55=0),1,0)</f>
        <v>0</v>
      </c>
      <c r="L55">
        <v>0</v>
      </c>
      <c r="M55">
        <v>3675.6666666666665</v>
      </c>
      <c r="N55">
        <v>0</v>
      </c>
      <c r="O55">
        <v>0.53404205878935751</v>
      </c>
      <c r="P55">
        <v>1</v>
      </c>
      <c r="Q55">
        <f t="shared" si="0"/>
        <v>4178.8845310306388</v>
      </c>
      <c r="R55">
        <f>Q55-B55</f>
        <v>43.884531030638755</v>
      </c>
      <c r="S55">
        <f t="shared" si="1"/>
        <v>43.884531030638755</v>
      </c>
      <c r="T55" s="8">
        <f>S55/B55</f>
        <v>1.0612945835704657E-2</v>
      </c>
      <c r="U55">
        <v>995</v>
      </c>
      <c r="V55">
        <f t="shared" si="2"/>
        <v>789.92155855149758</v>
      </c>
      <c r="W55">
        <f t="shared" si="3"/>
        <v>17910</v>
      </c>
      <c r="X55">
        <f t="shared" si="4"/>
        <v>43.884531030638755</v>
      </c>
      <c r="Y55">
        <f t="shared" si="5"/>
        <v>1925.8520637790957</v>
      </c>
    </row>
    <row r="56" spans="1:25" x14ac:dyDescent="0.35">
      <c r="A56" s="1">
        <v>40970</v>
      </c>
      <c r="B56">
        <v>4592</v>
      </c>
      <c r="C56" s="23">
        <v>23.2</v>
      </c>
      <c r="D56">
        <v>4027</v>
      </c>
      <c r="E56">
        <v>4438</v>
      </c>
      <c r="F56">
        <v>4135</v>
      </c>
      <c r="G56">
        <v>0</v>
      </c>
      <c r="H56">
        <v>0</v>
      </c>
      <c r="I56">
        <v>0</v>
      </c>
      <c r="J56">
        <v>0</v>
      </c>
      <c r="K56">
        <f>IF(AND(N56=0,H56=0,I56=0,J56=0,P56=0,L56=0),1,0)</f>
        <v>0</v>
      </c>
      <c r="L56">
        <v>1</v>
      </c>
      <c r="M56">
        <v>3924</v>
      </c>
      <c r="N56">
        <v>0</v>
      </c>
      <c r="O56">
        <v>0.55309631695131867</v>
      </c>
      <c r="P56">
        <v>0</v>
      </c>
      <c r="Q56">
        <f t="shared" si="0"/>
        <v>4417.4131696271661</v>
      </c>
      <c r="R56">
        <f>Q56-B56</f>
        <v>-174.5868303728339</v>
      </c>
      <c r="S56">
        <f t="shared" si="1"/>
        <v>174.5868303728339</v>
      </c>
      <c r="T56" s="8">
        <f>S56/B56</f>
        <v>3.801978013345686E-2</v>
      </c>
      <c r="U56">
        <v>674</v>
      </c>
      <c r="V56">
        <f t="shared" si="2"/>
        <v>12570.251786844041</v>
      </c>
      <c r="W56">
        <f t="shared" si="3"/>
        <v>12132</v>
      </c>
      <c r="X56">
        <f t="shared" si="4"/>
        <v>-349.1736607456678</v>
      </c>
      <c r="Y56">
        <f t="shared" si="5"/>
        <v>121922.24535853071</v>
      </c>
    </row>
    <row r="57" spans="1:25" x14ac:dyDescent="0.35">
      <c r="A57" s="1">
        <v>40971</v>
      </c>
      <c r="B57">
        <v>5335</v>
      </c>
      <c r="C57" s="23">
        <v>25</v>
      </c>
      <c r="D57">
        <v>3950.8</v>
      </c>
      <c r="E57">
        <v>4395</v>
      </c>
      <c r="F57">
        <v>4592</v>
      </c>
      <c r="G57">
        <v>1</v>
      </c>
      <c r="H57">
        <v>0</v>
      </c>
      <c r="I57">
        <v>1</v>
      </c>
      <c r="J57">
        <v>0</v>
      </c>
      <c r="K57">
        <f>IF(AND(N57=0,H57=0,I57=0,J57=0,P57=0,L57=0),1,0)</f>
        <v>0</v>
      </c>
      <c r="L57">
        <v>0</v>
      </c>
      <c r="M57">
        <v>4189.666666666667</v>
      </c>
      <c r="N57">
        <v>0</v>
      </c>
      <c r="O57">
        <v>0.58632508423376317</v>
      </c>
      <c r="P57">
        <v>0</v>
      </c>
      <c r="Q57">
        <f t="shared" si="0"/>
        <v>5098.0182000540881</v>
      </c>
      <c r="R57">
        <f>Q57-B57</f>
        <v>-236.98179994591192</v>
      </c>
      <c r="S57">
        <f t="shared" si="1"/>
        <v>236.98179994591192</v>
      </c>
      <c r="T57" s="8">
        <f>S57/B57</f>
        <v>4.4420206175428661E-2</v>
      </c>
      <c r="U57">
        <v>1162</v>
      </c>
      <c r="V57">
        <f t="shared" si="2"/>
        <v>17062.689596105658</v>
      </c>
      <c r="W57">
        <f t="shared" si="3"/>
        <v>20916</v>
      </c>
      <c r="X57">
        <f t="shared" si="4"/>
        <v>-473.96359989182383</v>
      </c>
      <c r="Y57">
        <f t="shared" si="5"/>
        <v>224641.49402241688</v>
      </c>
    </row>
    <row r="58" spans="1:25" x14ac:dyDescent="0.35">
      <c r="A58" s="1">
        <v>40972</v>
      </c>
      <c r="B58">
        <v>5604</v>
      </c>
      <c r="C58" s="23">
        <v>23.9</v>
      </c>
      <c r="D58">
        <v>4339.8</v>
      </c>
      <c r="E58">
        <v>4973</v>
      </c>
      <c r="F58">
        <v>5335</v>
      </c>
      <c r="G58">
        <v>1</v>
      </c>
      <c r="H58">
        <v>0</v>
      </c>
      <c r="I58">
        <v>0</v>
      </c>
      <c r="J58">
        <v>0</v>
      </c>
      <c r="K58">
        <f>IF(AND(N58=0,H58=0,I58=0,J58=0,P58=0,L58=0),1,0)</f>
        <v>1</v>
      </c>
      <c r="L58">
        <v>0</v>
      </c>
      <c r="M58">
        <v>4687.333333333333</v>
      </c>
      <c r="N58">
        <v>0</v>
      </c>
      <c r="O58">
        <v>0.5312536307656559</v>
      </c>
      <c r="P58">
        <v>0</v>
      </c>
      <c r="Q58">
        <f t="shared" si="0"/>
        <v>5611.6906785014562</v>
      </c>
      <c r="R58">
        <f>Q58-B58</f>
        <v>7.6906785014562047</v>
      </c>
      <c r="S58">
        <f t="shared" si="1"/>
        <v>7.6906785014562047</v>
      </c>
      <c r="T58" s="8">
        <f>S58/B58</f>
        <v>1.372355192979337E-3</v>
      </c>
      <c r="U58">
        <v>622</v>
      </c>
      <c r="V58">
        <f t="shared" si="2"/>
        <v>138.43221302621168</v>
      </c>
      <c r="W58">
        <f t="shared" si="3"/>
        <v>11196</v>
      </c>
      <c r="X58">
        <f t="shared" si="4"/>
        <v>7.6906785014562047</v>
      </c>
      <c r="Y58">
        <f t="shared" si="5"/>
        <v>59.146535812760654</v>
      </c>
    </row>
    <row r="59" spans="1:25" x14ac:dyDescent="0.35">
      <c r="A59" s="1">
        <v>40973</v>
      </c>
      <c r="B59">
        <v>3487</v>
      </c>
      <c r="C59" s="23">
        <v>24.1</v>
      </c>
      <c r="D59">
        <v>4701.6000000000004</v>
      </c>
      <c r="E59">
        <v>3390</v>
      </c>
      <c r="F59">
        <v>5604</v>
      </c>
      <c r="G59">
        <v>0</v>
      </c>
      <c r="H59">
        <v>0</v>
      </c>
      <c r="I59">
        <v>0</v>
      </c>
      <c r="J59">
        <v>1</v>
      </c>
      <c r="K59">
        <f>IF(AND(N59=0,H59=0,I59=0,J59=0,P59=0,L59=0),1,0)</f>
        <v>0</v>
      </c>
      <c r="L59">
        <v>0</v>
      </c>
      <c r="M59">
        <v>5177</v>
      </c>
      <c r="N59">
        <v>0</v>
      </c>
      <c r="O59">
        <v>0.25403741140931801</v>
      </c>
      <c r="P59">
        <v>0</v>
      </c>
      <c r="Q59">
        <f t="shared" si="0"/>
        <v>4723.2758622909414</v>
      </c>
      <c r="R59">
        <f>Q59-B59</f>
        <v>1236.2758622909414</v>
      </c>
      <c r="S59">
        <f t="shared" si="1"/>
        <v>1236.2758622909414</v>
      </c>
      <c r="T59" s="8">
        <f>S59/B59</f>
        <v>0.35453853234612603</v>
      </c>
      <c r="U59">
        <v>1251</v>
      </c>
      <c r="V59">
        <f t="shared" si="2"/>
        <v>22252.965521236947</v>
      </c>
      <c r="W59">
        <f t="shared" si="3"/>
        <v>22518</v>
      </c>
      <c r="X59">
        <f t="shared" si="4"/>
        <v>1236.2758622909414</v>
      </c>
      <c r="Y59">
        <f t="shared" si="5"/>
        <v>1528378.0076832108</v>
      </c>
    </row>
    <row r="60" spans="1:25" x14ac:dyDescent="0.35">
      <c r="A60" s="1">
        <v>40974</v>
      </c>
      <c r="B60">
        <v>3854</v>
      </c>
      <c r="C60" s="23">
        <v>23.2</v>
      </c>
      <c r="D60">
        <v>4630.6000000000004</v>
      </c>
      <c r="E60">
        <v>3795</v>
      </c>
      <c r="F60">
        <v>3487</v>
      </c>
      <c r="G60">
        <v>0</v>
      </c>
      <c r="H60">
        <v>0</v>
      </c>
      <c r="I60">
        <v>0</v>
      </c>
      <c r="J60">
        <v>0</v>
      </c>
      <c r="K60">
        <f>IF(AND(N60=0,H60=0,I60=0,J60=0,P60=0,L60=0),1,0)</f>
        <v>0</v>
      </c>
      <c r="L60">
        <v>0</v>
      </c>
      <c r="M60">
        <v>4808.666666666667</v>
      </c>
      <c r="N60">
        <v>1</v>
      </c>
      <c r="O60">
        <v>0.54263971186243753</v>
      </c>
      <c r="P60">
        <v>0</v>
      </c>
      <c r="Q60">
        <f t="shared" si="0"/>
        <v>4301.4194112316982</v>
      </c>
      <c r="R60">
        <f>Q60-B60</f>
        <v>447.41941123169818</v>
      </c>
      <c r="S60">
        <f t="shared" si="1"/>
        <v>447.41941123169818</v>
      </c>
      <c r="T60" s="8">
        <f>S60/B60</f>
        <v>0.11609221879390197</v>
      </c>
      <c r="U60">
        <v>1095</v>
      </c>
      <c r="V60">
        <f t="shared" si="2"/>
        <v>8053.5494021705672</v>
      </c>
      <c r="W60">
        <f t="shared" si="3"/>
        <v>19710</v>
      </c>
      <c r="X60">
        <f t="shared" si="4"/>
        <v>447.41941123169818</v>
      </c>
      <c r="Y60">
        <f t="shared" si="5"/>
        <v>200184.12954691946</v>
      </c>
    </row>
    <row r="61" spans="1:25" x14ac:dyDescent="0.35">
      <c r="A61" s="1">
        <v>40975</v>
      </c>
      <c r="B61">
        <v>4368</v>
      </c>
      <c r="C61" s="23">
        <v>22.9</v>
      </c>
      <c r="D61">
        <v>4574.3999999999996</v>
      </c>
      <c r="E61">
        <v>3842</v>
      </c>
      <c r="F61">
        <v>3854</v>
      </c>
      <c r="G61">
        <v>0</v>
      </c>
      <c r="H61">
        <v>1</v>
      </c>
      <c r="I61">
        <v>0</v>
      </c>
      <c r="J61">
        <v>0</v>
      </c>
      <c r="K61">
        <f>IF(AND(N61=0,H61=0,I61=0,J61=0,P61=0,L61=0),1,0)</f>
        <v>0</v>
      </c>
      <c r="L61">
        <v>0</v>
      </c>
      <c r="M61">
        <v>4315</v>
      </c>
      <c r="N61">
        <v>0</v>
      </c>
      <c r="O61">
        <v>0.55971883350761009</v>
      </c>
      <c r="P61">
        <v>0</v>
      </c>
      <c r="Q61">
        <f t="shared" si="0"/>
        <v>4379.8335851979718</v>
      </c>
      <c r="R61">
        <f>Q61-B61</f>
        <v>11.833585197971843</v>
      </c>
      <c r="S61">
        <f t="shared" si="1"/>
        <v>11.833585197971843</v>
      </c>
      <c r="T61" s="8">
        <f>S61/B61</f>
        <v>2.7091541204147993E-3</v>
      </c>
      <c r="U61">
        <v>616</v>
      </c>
      <c r="V61">
        <f t="shared" si="2"/>
        <v>213.00453356349317</v>
      </c>
      <c r="W61">
        <f t="shared" si="3"/>
        <v>11088</v>
      </c>
      <c r="X61">
        <f t="shared" si="4"/>
        <v>11.833585197971843</v>
      </c>
      <c r="Y61">
        <f t="shared" si="5"/>
        <v>140.0337386376583</v>
      </c>
    </row>
    <row r="62" spans="1:25" x14ac:dyDescent="0.35">
      <c r="A62" s="1">
        <v>40976</v>
      </c>
      <c r="B62">
        <v>4263</v>
      </c>
      <c r="C62" s="23">
        <v>22.7</v>
      </c>
      <c r="D62">
        <v>4529.6000000000004</v>
      </c>
      <c r="E62">
        <v>4135</v>
      </c>
      <c r="F62">
        <v>4368</v>
      </c>
      <c r="G62">
        <v>0</v>
      </c>
      <c r="H62">
        <v>0</v>
      </c>
      <c r="I62">
        <v>0</v>
      </c>
      <c r="J62">
        <v>0</v>
      </c>
      <c r="K62">
        <f>IF(AND(N62=0,H62=0,I62=0,J62=0,P62=0,L62=0),1,0)</f>
        <v>0</v>
      </c>
      <c r="L62">
        <v>0</v>
      </c>
      <c r="M62">
        <v>3903</v>
      </c>
      <c r="N62">
        <v>0</v>
      </c>
      <c r="O62">
        <v>0.48780062739630531</v>
      </c>
      <c r="P62">
        <v>1</v>
      </c>
      <c r="Q62">
        <f t="shared" si="0"/>
        <v>4577.99529875811</v>
      </c>
      <c r="R62">
        <f>Q62-B62</f>
        <v>314.99529875811004</v>
      </c>
      <c r="S62">
        <f t="shared" si="1"/>
        <v>314.99529875811004</v>
      </c>
      <c r="T62" s="8">
        <f>S62/B62</f>
        <v>7.3890522814475737E-2</v>
      </c>
      <c r="U62">
        <v>856</v>
      </c>
      <c r="V62">
        <f t="shared" si="2"/>
        <v>5669.9153776459807</v>
      </c>
      <c r="W62">
        <f t="shared" si="3"/>
        <v>15408</v>
      </c>
      <c r="X62">
        <f t="shared" si="4"/>
        <v>314.99529875811004</v>
      </c>
      <c r="Y62">
        <f t="shared" si="5"/>
        <v>99222.038239710993</v>
      </c>
    </row>
    <row r="63" spans="1:25" x14ac:dyDescent="0.35">
      <c r="A63" s="1">
        <v>40977</v>
      </c>
      <c r="B63">
        <v>4953</v>
      </c>
      <c r="C63" s="23">
        <v>22</v>
      </c>
      <c r="D63">
        <v>4315.2</v>
      </c>
      <c r="E63">
        <v>4592</v>
      </c>
      <c r="F63">
        <v>4263</v>
      </c>
      <c r="G63">
        <v>0</v>
      </c>
      <c r="H63">
        <v>0</v>
      </c>
      <c r="I63">
        <v>0</v>
      </c>
      <c r="J63">
        <v>0</v>
      </c>
      <c r="K63">
        <f>IF(AND(N63=0,H63=0,I63=0,J63=0,P63=0,L63=0),1,0)</f>
        <v>0</v>
      </c>
      <c r="L63">
        <v>1</v>
      </c>
      <c r="M63">
        <v>4161.666666666667</v>
      </c>
      <c r="N63">
        <v>0</v>
      </c>
      <c r="O63">
        <v>0.58016730568142205</v>
      </c>
      <c r="P63">
        <v>0</v>
      </c>
      <c r="Q63">
        <f t="shared" si="0"/>
        <v>4604.4189950625814</v>
      </c>
      <c r="R63">
        <f>Q63-B63</f>
        <v>-348.58100493741858</v>
      </c>
      <c r="S63">
        <f t="shared" si="1"/>
        <v>348.58100493741858</v>
      </c>
      <c r="T63" s="8">
        <f>S63/B63</f>
        <v>7.037775185491997E-2</v>
      </c>
      <c r="U63">
        <v>336</v>
      </c>
      <c r="V63">
        <f t="shared" si="2"/>
        <v>25097.832355494138</v>
      </c>
      <c r="W63">
        <f t="shared" si="3"/>
        <v>6048</v>
      </c>
      <c r="X63">
        <f t="shared" si="4"/>
        <v>-697.16200987483717</v>
      </c>
      <c r="Y63">
        <f t="shared" si="5"/>
        <v>486034.86801272258</v>
      </c>
    </row>
    <row r="64" spans="1:25" x14ac:dyDescent="0.35">
      <c r="A64" s="1">
        <v>40978</v>
      </c>
      <c r="B64">
        <v>5715</v>
      </c>
      <c r="C64" s="23">
        <v>21.6</v>
      </c>
      <c r="D64">
        <v>4185</v>
      </c>
      <c r="E64">
        <v>5335</v>
      </c>
      <c r="F64">
        <v>4953</v>
      </c>
      <c r="G64">
        <v>1</v>
      </c>
      <c r="H64">
        <v>0</v>
      </c>
      <c r="I64">
        <v>1</v>
      </c>
      <c r="J64">
        <v>0</v>
      </c>
      <c r="K64">
        <f>IF(AND(N64=0,H64=0,I64=0,J64=0,P64=0,L64=0),1,0)</f>
        <v>0</v>
      </c>
      <c r="L64">
        <v>0</v>
      </c>
      <c r="M64">
        <v>4528</v>
      </c>
      <c r="N64">
        <v>0</v>
      </c>
      <c r="O64">
        <v>0.58853258975252698</v>
      </c>
      <c r="P64">
        <v>0</v>
      </c>
      <c r="Q64">
        <f t="shared" si="0"/>
        <v>5550.3596046081639</v>
      </c>
      <c r="R64">
        <f>Q64-B64</f>
        <v>-164.64039539183614</v>
      </c>
      <c r="S64">
        <f t="shared" si="1"/>
        <v>164.64039539183614</v>
      </c>
      <c r="T64" s="8">
        <f>S64/B64</f>
        <v>2.8808468135054444E-2</v>
      </c>
      <c r="U64">
        <v>704</v>
      </c>
      <c r="V64">
        <f t="shared" si="2"/>
        <v>11854.108468212202</v>
      </c>
      <c r="W64">
        <f t="shared" si="3"/>
        <v>12672</v>
      </c>
      <c r="X64">
        <f t="shared" si="4"/>
        <v>-329.28079078367227</v>
      </c>
      <c r="Y64">
        <f t="shared" si="5"/>
        <v>108425.83917912055</v>
      </c>
    </row>
    <row r="65" spans="1:25" x14ac:dyDescent="0.35">
      <c r="A65" s="1">
        <v>40979</v>
      </c>
      <c r="B65">
        <v>5598</v>
      </c>
      <c r="C65" s="23">
        <v>21.6</v>
      </c>
      <c r="D65">
        <v>4630.6000000000004</v>
      </c>
      <c r="E65">
        <v>5604</v>
      </c>
      <c r="F65">
        <v>5715</v>
      </c>
      <c r="G65">
        <v>1</v>
      </c>
      <c r="H65">
        <v>0</v>
      </c>
      <c r="I65">
        <v>0</v>
      </c>
      <c r="J65">
        <v>0</v>
      </c>
      <c r="K65">
        <f>IF(AND(N65=0,H65=0,I65=0,J65=0,P65=0,L65=0),1,0)</f>
        <v>1</v>
      </c>
      <c r="L65">
        <v>0</v>
      </c>
      <c r="M65">
        <v>4977</v>
      </c>
      <c r="N65">
        <v>0</v>
      </c>
      <c r="O65">
        <v>0.48640641338445451</v>
      </c>
      <c r="P65">
        <v>0</v>
      </c>
      <c r="Q65">
        <f t="shared" si="0"/>
        <v>6003.1501811653161</v>
      </c>
      <c r="R65">
        <f>Q65-B65</f>
        <v>405.1501811653161</v>
      </c>
      <c r="S65">
        <f t="shared" si="1"/>
        <v>405.1501811653161</v>
      </c>
      <c r="T65" s="8">
        <f>S65/B65</f>
        <v>7.2374094527566296E-2</v>
      </c>
      <c r="U65">
        <v>551</v>
      </c>
      <c r="V65">
        <f t="shared" si="2"/>
        <v>7292.7032609756898</v>
      </c>
      <c r="W65">
        <f t="shared" si="3"/>
        <v>9918</v>
      </c>
      <c r="X65">
        <f t="shared" si="4"/>
        <v>405.1501811653161</v>
      </c>
      <c r="Y65">
        <f t="shared" si="5"/>
        <v>164146.66929828844</v>
      </c>
    </row>
    <row r="66" spans="1:25" x14ac:dyDescent="0.35">
      <c r="A66" s="1">
        <v>40980</v>
      </c>
      <c r="B66">
        <v>3941</v>
      </c>
      <c r="C66" s="23">
        <v>22.3</v>
      </c>
      <c r="D66">
        <v>4979.3999999999996</v>
      </c>
      <c r="E66">
        <v>3487</v>
      </c>
      <c r="F66">
        <v>5598</v>
      </c>
      <c r="G66">
        <v>0</v>
      </c>
      <c r="H66">
        <v>0</v>
      </c>
      <c r="I66">
        <v>0</v>
      </c>
      <c r="J66">
        <v>1</v>
      </c>
      <c r="K66">
        <f>IF(AND(N66=0,H66=0,I66=0,J66=0,P66=0,L66=0),1,0)</f>
        <v>0</v>
      </c>
      <c r="L66">
        <v>0</v>
      </c>
      <c r="M66">
        <v>5422</v>
      </c>
      <c r="N66">
        <v>0</v>
      </c>
      <c r="O66">
        <v>0.30748228186359938</v>
      </c>
      <c r="P66">
        <v>0</v>
      </c>
      <c r="Q66">
        <f t="shared" si="0"/>
        <v>4849.8656063140324</v>
      </c>
      <c r="R66">
        <f>Q66-B66</f>
        <v>908.86560631403245</v>
      </c>
      <c r="S66">
        <f t="shared" si="1"/>
        <v>908.86560631403245</v>
      </c>
      <c r="T66" s="8">
        <f>S66/B66</f>
        <v>0.23061801733418738</v>
      </c>
      <c r="U66">
        <v>1038</v>
      </c>
      <c r="V66">
        <f t="shared" si="2"/>
        <v>16359.580913652584</v>
      </c>
      <c r="W66">
        <f t="shared" si="3"/>
        <v>18684</v>
      </c>
      <c r="X66">
        <f t="shared" si="4"/>
        <v>908.86560631403245</v>
      </c>
      <c r="Y66">
        <f t="shared" si="5"/>
        <v>826036.69034057378</v>
      </c>
    </row>
    <row r="67" spans="1:25" x14ac:dyDescent="0.35">
      <c r="A67" s="1">
        <v>40981</v>
      </c>
      <c r="B67">
        <v>4048</v>
      </c>
      <c r="C67" s="23">
        <v>23.4</v>
      </c>
      <c r="D67">
        <v>4894</v>
      </c>
      <c r="E67">
        <v>3854</v>
      </c>
      <c r="F67">
        <v>3941</v>
      </c>
      <c r="G67">
        <v>0</v>
      </c>
      <c r="H67">
        <v>0</v>
      </c>
      <c r="I67">
        <v>0</v>
      </c>
      <c r="J67">
        <v>0</v>
      </c>
      <c r="K67">
        <f>IF(AND(N67=0,H67=0,I67=0,J67=0,P67=0,L67=0),1,0)</f>
        <v>0</v>
      </c>
      <c r="L67">
        <v>0</v>
      </c>
      <c r="M67">
        <v>5084.666666666667</v>
      </c>
      <c r="N67">
        <v>1</v>
      </c>
      <c r="O67">
        <v>0.51243174160566984</v>
      </c>
      <c r="P67">
        <v>0</v>
      </c>
      <c r="Q67">
        <f t="shared" ref="Q67:Q130" si="6">$AA$2+SUMPRODUCT(C67:G67,$AB$2:$AF$2)</f>
        <v>4539.8410605934732</v>
      </c>
      <c r="R67">
        <f>Q67-B67</f>
        <v>491.84106059347323</v>
      </c>
      <c r="S67">
        <f t="shared" ref="S67:S130" si="7">ABS(R67)</f>
        <v>491.84106059347323</v>
      </c>
      <c r="T67" s="8">
        <f>S67/B67</f>
        <v>0.12150223828890148</v>
      </c>
      <c r="U67">
        <v>1060</v>
      </c>
      <c r="V67">
        <f t="shared" ref="V67:V130" si="8">IF(R67&lt;0,R67*-72,R67*18)</f>
        <v>8853.1390906825181</v>
      </c>
      <c r="W67">
        <f t="shared" ref="W67:W130" si="9">U67*18</f>
        <v>19080</v>
      </c>
      <c r="X67">
        <f t="shared" ref="X67:X130" si="10">IF(R67&lt;0,R67*2,R67)</f>
        <v>491.84106059347323</v>
      </c>
      <c r="Y67">
        <f t="shared" ref="Y67:Y130" si="11">X67^2</f>
        <v>241907.62888571262</v>
      </c>
    </row>
    <row r="68" spans="1:25" x14ac:dyDescent="0.35">
      <c r="A68" s="1">
        <v>40982</v>
      </c>
      <c r="B68">
        <v>3883</v>
      </c>
      <c r="C68" s="23">
        <v>23.9</v>
      </c>
      <c r="D68">
        <v>4851</v>
      </c>
      <c r="E68">
        <v>4368</v>
      </c>
      <c r="F68">
        <v>4048</v>
      </c>
      <c r="G68">
        <v>0</v>
      </c>
      <c r="H68">
        <v>1</v>
      </c>
      <c r="I68">
        <v>0</v>
      </c>
      <c r="J68">
        <v>0</v>
      </c>
      <c r="K68">
        <f>IF(AND(N68=0,H68=0,I68=0,J68=0,P68=0,L68=0),1,0)</f>
        <v>0</v>
      </c>
      <c r="L68">
        <v>0</v>
      </c>
      <c r="M68">
        <v>4529</v>
      </c>
      <c r="N68">
        <v>0</v>
      </c>
      <c r="O68">
        <v>0.48082955733705124</v>
      </c>
      <c r="P68">
        <v>0</v>
      </c>
      <c r="Q68">
        <f t="shared" si="6"/>
        <v>4716.8148128823614</v>
      </c>
      <c r="R68">
        <f>Q68-B68</f>
        <v>833.81481288236137</v>
      </c>
      <c r="S68">
        <f t="shared" si="7"/>
        <v>833.81481288236137</v>
      </c>
      <c r="T68" s="8">
        <f>S68/B68</f>
        <v>0.21473469299056436</v>
      </c>
      <c r="U68">
        <v>1181</v>
      </c>
      <c r="V68">
        <f t="shared" si="8"/>
        <v>15008.666631882505</v>
      </c>
      <c r="W68">
        <f t="shared" si="9"/>
        <v>21258</v>
      </c>
      <c r="X68">
        <f t="shared" si="10"/>
        <v>833.81481288236137</v>
      </c>
      <c r="Y68">
        <f t="shared" si="11"/>
        <v>695247.14218204725</v>
      </c>
    </row>
    <row r="69" spans="1:25" x14ac:dyDescent="0.35">
      <c r="A69" s="1">
        <v>40983</v>
      </c>
      <c r="B69">
        <v>4491</v>
      </c>
      <c r="C69" s="23">
        <v>24.2</v>
      </c>
      <c r="D69">
        <v>4637</v>
      </c>
      <c r="E69">
        <v>4263</v>
      </c>
      <c r="F69">
        <v>3883</v>
      </c>
      <c r="G69">
        <v>0</v>
      </c>
      <c r="H69">
        <v>0</v>
      </c>
      <c r="I69">
        <v>0</v>
      </c>
      <c r="J69">
        <v>0</v>
      </c>
      <c r="K69">
        <f>IF(AND(N69=0,H69=0,I69=0,J69=0,P69=0,L69=0),1,0)</f>
        <v>0</v>
      </c>
      <c r="L69">
        <v>0</v>
      </c>
      <c r="M69">
        <v>3957.3333333333335</v>
      </c>
      <c r="N69">
        <v>0</v>
      </c>
      <c r="O69">
        <v>0.57064017660044153</v>
      </c>
      <c r="P69">
        <v>1</v>
      </c>
      <c r="Q69">
        <f t="shared" si="6"/>
        <v>4558.5878762002339</v>
      </c>
      <c r="R69">
        <f>Q69-B69</f>
        <v>67.58787620023395</v>
      </c>
      <c r="S69">
        <f t="shared" si="7"/>
        <v>67.58787620023395</v>
      </c>
      <c r="T69" s="8">
        <f>S69/B69</f>
        <v>1.5049627299094622E-2</v>
      </c>
      <c r="U69">
        <v>844</v>
      </c>
      <c r="V69">
        <f t="shared" si="8"/>
        <v>1216.5817716042111</v>
      </c>
      <c r="W69">
        <f t="shared" si="9"/>
        <v>15192</v>
      </c>
      <c r="X69">
        <f t="shared" si="10"/>
        <v>67.58787620023395</v>
      </c>
      <c r="Y69">
        <f t="shared" si="11"/>
        <v>4568.1210092581505</v>
      </c>
    </row>
    <row r="70" spans="1:25" x14ac:dyDescent="0.35">
      <c r="A70" s="1">
        <v>40984</v>
      </c>
      <c r="B70">
        <v>4594</v>
      </c>
      <c r="C70" s="23">
        <v>24.7</v>
      </c>
      <c r="D70">
        <v>4392.2</v>
      </c>
      <c r="E70">
        <v>4953</v>
      </c>
      <c r="F70">
        <v>4491</v>
      </c>
      <c r="G70">
        <v>0</v>
      </c>
      <c r="H70">
        <v>0</v>
      </c>
      <c r="I70">
        <v>0</v>
      </c>
      <c r="J70">
        <v>0</v>
      </c>
      <c r="K70">
        <f>IF(AND(N70=0,H70=0,I70=0,J70=0,P70=0,L70=0),1,0)</f>
        <v>0</v>
      </c>
      <c r="L70">
        <v>1</v>
      </c>
      <c r="M70">
        <v>4140.666666666667</v>
      </c>
      <c r="N70">
        <v>0</v>
      </c>
      <c r="O70">
        <v>0.51196700360171954</v>
      </c>
      <c r="P70">
        <v>0</v>
      </c>
      <c r="Q70">
        <f t="shared" si="6"/>
        <v>4830.9353807900125</v>
      </c>
      <c r="R70">
        <f>Q70-B70</f>
        <v>236.93538079001246</v>
      </c>
      <c r="S70">
        <f t="shared" si="7"/>
        <v>236.93538079001246</v>
      </c>
      <c r="T70" s="8">
        <f>S70/B70</f>
        <v>5.1574963167177287E-2</v>
      </c>
      <c r="U70">
        <v>1082</v>
      </c>
      <c r="V70">
        <f t="shared" si="8"/>
        <v>4264.8368542202243</v>
      </c>
      <c r="W70">
        <f t="shared" si="9"/>
        <v>19476</v>
      </c>
      <c r="X70">
        <f t="shared" si="10"/>
        <v>236.93538079001246</v>
      </c>
      <c r="Y70">
        <f t="shared" si="11"/>
        <v>56138.374670108205</v>
      </c>
    </row>
    <row r="71" spans="1:25" x14ac:dyDescent="0.35">
      <c r="A71" s="1">
        <v>40985</v>
      </c>
      <c r="B71">
        <v>4131</v>
      </c>
      <c r="C71" s="23">
        <v>25.2</v>
      </c>
      <c r="D71">
        <v>4191.3999999999996</v>
      </c>
      <c r="E71">
        <v>5715</v>
      </c>
      <c r="F71">
        <v>4594</v>
      </c>
      <c r="G71">
        <v>1</v>
      </c>
      <c r="H71">
        <v>0</v>
      </c>
      <c r="I71">
        <v>1</v>
      </c>
      <c r="J71">
        <v>0</v>
      </c>
      <c r="K71">
        <f>IF(AND(N71=0,H71=0,I71=0,J71=0,P71=0,L71=0),1,0)</f>
        <v>0</v>
      </c>
      <c r="L71">
        <v>0</v>
      </c>
      <c r="M71">
        <v>4322.666666666667</v>
      </c>
      <c r="N71">
        <v>0</v>
      </c>
      <c r="O71">
        <v>0.44620657604275588</v>
      </c>
      <c r="P71">
        <v>0</v>
      </c>
      <c r="Q71">
        <f t="shared" si="6"/>
        <v>5619.7843708693335</v>
      </c>
      <c r="R71">
        <f>Q71-B71</f>
        <v>1488.7843708693335</v>
      </c>
      <c r="S71">
        <f t="shared" si="7"/>
        <v>1488.7843708693335</v>
      </c>
      <c r="T71" s="8">
        <f>S71/B71</f>
        <v>0.36039321492842741</v>
      </c>
      <c r="U71">
        <v>796</v>
      </c>
      <c r="V71">
        <f t="shared" si="8"/>
        <v>26798.118675648002</v>
      </c>
      <c r="W71">
        <f t="shared" si="9"/>
        <v>14328</v>
      </c>
      <c r="X71">
        <f t="shared" si="10"/>
        <v>1488.7843708693335</v>
      </c>
      <c r="Y71">
        <f t="shared" si="11"/>
        <v>2216478.9029447972</v>
      </c>
    </row>
    <row r="72" spans="1:25" x14ac:dyDescent="0.35">
      <c r="A72" s="1">
        <v>40986</v>
      </c>
      <c r="B72">
        <v>5677</v>
      </c>
      <c r="C72" s="23">
        <v>25.1</v>
      </c>
      <c r="D72">
        <v>4229.3999999999996</v>
      </c>
      <c r="E72">
        <v>5598</v>
      </c>
      <c r="F72">
        <v>4131</v>
      </c>
      <c r="G72">
        <v>1</v>
      </c>
      <c r="H72">
        <v>0</v>
      </c>
      <c r="I72">
        <v>0</v>
      </c>
      <c r="J72">
        <v>0</v>
      </c>
      <c r="K72">
        <f>IF(AND(N72=0,H72=0,I72=0,J72=0,P72=0,L72=0),1,0)</f>
        <v>1</v>
      </c>
      <c r="L72">
        <v>0</v>
      </c>
      <c r="M72">
        <v>4405.333333333333</v>
      </c>
      <c r="N72">
        <v>0</v>
      </c>
      <c r="O72">
        <v>0.67962123852678058</v>
      </c>
      <c r="P72">
        <v>0</v>
      </c>
      <c r="Q72">
        <f t="shared" si="6"/>
        <v>5484.6622825461163</v>
      </c>
      <c r="R72">
        <f>Q72-B72</f>
        <v>-192.33771745388367</v>
      </c>
      <c r="S72">
        <f t="shared" si="7"/>
        <v>192.33771745388367</v>
      </c>
      <c r="T72" s="8">
        <f>S72/B72</f>
        <v>3.3880168654902884E-2</v>
      </c>
      <c r="U72">
        <v>1262</v>
      </c>
      <c r="V72">
        <f t="shared" si="8"/>
        <v>13848.315656679624</v>
      </c>
      <c r="W72">
        <f t="shared" si="9"/>
        <v>22716</v>
      </c>
      <c r="X72">
        <f t="shared" si="10"/>
        <v>-384.67543490776734</v>
      </c>
      <c r="Y72">
        <f t="shared" si="11"/>
        <v>147975.19022147995</v>
      </c>
    </row>
    <row r="73" spans="1:25" x14ac:dyDescent="0.35">
      <c r="A73" s="1">
        <v>40987</v>
      </c>
      <c r="B73">
        <v>3805</v>
      </c>
      <c r="C73" s="23">
        <v>27.3</v>
      </c>
      <c r="D73">
        <v>4555.2</v>
      </c>
      <c r="E73">
        <v>3941</v>
      </c>
      <c r="F73">
        <v>5677</v>
      </c>
      <c r="G73">
        <v>0</v>
      </c>
      <c r="H73">
        <v>0</v>
      </c>
      <c r="I73">
        <v>0</v>
      </c>
      <c r="J73">
        <v>1</v>
      </c>
      <c r="K73">
        <f>IF(AND(N73=0,H73=0,I73=0,J73=0,P73=0,L73=0),1,0)</f>
        <v>0</v>
      </c>
      <c r="L73">
        <v>0</v>
      </c>
      <c r="M73">
        <v>4800.666666666667</v>
      </c>
      <c r="N73">
        <v>0</v>
      </c>
      <c r="O73">
        <v>0.2825026141512722</v>
      </c>
      <c r="P73">
        <v>0</v>
      </c>
      <c r="Q73">
        <f t="shared" si="6"/>
        <v>4886.1049814731077</v>
      </c>
      <c r="R73">
        <f>Q73-B73</f>
        <v>1081.1049814731077</v>
      </c>
      <c r="S73">
        <f t="shared" si="7"/>
        <v>1081.1049814731077</v>
      </c>
      <c r="T73" s="8">
        <f>S73/B73</f>
        <v>0.28412745899424646</v>
      </c>
      <c r="U73">
        <v>940</v>
      </c>
      <c r="V73">
        <f t="shared" si="8"/>
        <v>19459.889666515941</v>
      </c>
      <c r="W73">
        <f t="shared" si="9"/>
        <v>16920</v>
      </c>
      <c r="X73">
        <f t="shared" si="10"/>
        <v>1081.1049814731077</v>
      </c>
      <c r="Y73">
        <f t="shared" si="11"/>
        <v>1168787.9809659687</v>
      </c>
    </row>
    <row r="74" spans="1:25" x14ac:dyDescent="0.35">
      <c r="A74" s="1">
        <v>40988</v>
      </c>
      <c r="B74">
        <v>4395</v>
      </c>
      <c r="C74" s="23">
        <v>24.1</v>
      </c>
      <c r="D74">
        <v>4539.6000000000004</v>
      </c>
      <c r="E74">
        <v>4048</v>
      </c>
      <c r="F74">
        <v>3805</v>
      </c>
      <c r="G74">
        <v>0</v>
      </c>
      <c r="H74">
        <v>0</v>
      </c>
      <c r="I74">
        <v>0</v>
      </c>
      <c r="J74">
        <v>0</v>
      </c>
      <c r="K74">
        <f>IF(AND(N74=0,H74=0,I74=0,J74=0,P74=0,L74=0),1,0)</f>
        <v>0</v>
      </c>
      <c r="L74">
        <v>0</v>
      </c>
      <c r="M74">
        <v>4537.666666666667</v>
      </c>
      <c r="N74">
        <v>1</v>
      </c>
      <c r="O74">
        <v>0.56854885558266532</v>
      </c>
      <c r="P74">
        <v>0</v>
      </c>
      <c r="Q74">
        <f t="shared" si="6"/>
        <v>4430.3626573068605</v>
      </c>
      <c r="R74">
        <f>Q74-B74</f>
        <v>35.362657306860456</v>
      </c>
      <c r="S74">
        <f t="shared" si="7"/>
        <v>35.362657306860456</v>
      </c>
      <c r="T74" s="8">
        <f>S74/B74</f>
        <v>8.0461108775564168E-3</v>
      </c>
      <c r="U74">
        <v>675</v>
      </c>
      <c r="V74">
        <f t="shared" si="8"/>
        <v>636.5278315234882</v>
      </c>
      <c r="W74">
        <f t="shared" si="9"/>
        <v>12150</v>
      </c>
      <c r="X74">
        <f t="shared" si="10"/>
        <v>35.362657306860456</v>
      </c>
      <c r="Y74">
        <f t="shared" si="11"/>
        <v>1250.5175318024512</v>
      </c>
    </row>
    <row r="75" spans="1:25" x14ac:dyDescent="0.35">
      <c r="A75" s="1">
        <v>40989</v>
      </c>
      <c r="B75">
        <v>5026</v>
      </c>
      <c r="C75" s="23">
        <v>23.9</v>
      </c>
      <c r="D75">
        <v>4520.3999999999996</v>
      </c>
      <c r="E75">
        <v>3883</v>
      </c>
      <c r="F75">
        <v>4395</v>
      </c>
      <c r="G75">
        <v>0</v>
      </c>
      <c r="H75">
        <v>1</v>
      </c>
      <c r="I75">
        <v>0</v>
      </c>
      <c r="J75">
        <v>0</v>
      </c>
      <c r="K75">
        <f>IF(AND(N75=0,H75=0,I75=0,J75=0,P75=0,L75=0),1,0)</f>
        <v>0</v>
      </c>
      <c r="L75">
        <v>0</v>
      </c>
      <c r="M75">
        <v>4625.666666666667</v>
      </c>
      <c r="N75">
        <v>0</v>
      </c>
      <c r="O75">
        <v>0.57331242012315553</v>
      </c>
      <c r="P75">
        <v>0</v>
      </c>
      <c r="Q75">
        <f t="shared" si="6"/>
        <v>4511.2815618766872</v>
      </c>
      <c r="R75">
        <f>Q75-B75</f>
        <v>-514.71843812331281</v>
      </c>
      <c r="S75">
        <f t="shared" si="7"/>
        <v>514.71843812331281</v>
      </c>
      <c r="T75" s="8">
        <f>S75/B75</f>
        <v>0.10241114964650076</v>
      </c>
      <c r="U75">
        <v>707</v>
      </c>
      <c r="V75">
        <f t="shared" si="8"/>
        <v>37059.727544878522</v>
      </c>
      <c r="W75">
        <f t="shared" si="9"/>
        <v>12726</v>
      </c>
      <c r="X75">
        <f t="shared" si="10"/>
        <v>-1029.4368762466256</v>
      </c>
      <c r="Y75">
        <f t="shared" si="11"/>
        <v>1059740.2821764103</v>
      </c>
    </row>
    <row r="76" spans="1:25" x14ac:dyDescent="0.35">
      <c r="A76" s="1">
        <v>40990</v>
      </c>
      <c r="B76">
        <v>4975</v>
      </c>
      <c r="C76" s="23">
        <v>24.2</v>
      </c>
      <c r="D76">
        <v>4606.8</v>
      </c>
      <c r="E76">
        <v>4491</v>
      </c>
      <c r="F76">
        <v>5026</v>
      </c>
      <c r="G76">
        <v>0</v>
      </c>
      <c r="H76">
        <v>0</v>
      </c>
      <c r="I76">
        <v>0</v>
      </c>
      <c r="J76">
        <v>0</v>
      </c>
      <c r="K76">
        <f>IF(AND(N76=0,H76=0,I76=0,J76=0,P76=0,L76=0),1,0)</f>
        <v>0</v>
      </c>
      <c r="L76">
        <v>0</v>
      </c>
      <c r="M76">
        <v>4408.666666666667</v>
      </c>
      <c r="N76">
        <v>0</v>
      </c>
      <c r="O76">
        <v>0.49407459044963403</v>
      </c>
      <c r="P76">
        <v>1</v>
      </c>
      <c r="Q76">
        <f t="shared" si="6"/>
        <v>4896.4827083564151</v>
      </c>
      <c r="R76">
        <f>Q76-B76</f>
        <v>-78.51729164358494</v>
      </c>
      <c r="S76">
        <f t="shared" si="7"/>
        <v>78.51729164358494</v>
      </c>
      <c r="T76" s="8">
        <f>S76/B76</f>
        <v>1.5782370179615063E-2</v>
      </c>
      <c r="U76">
        <v>449</v>
      </c>
      <c r="V76">
        <f t="shared" si="8"/>
        <v>5653.2449983381157</v>
      </c>
      <c r="W76">
        <f t="shared" si="9"/>
        <v>8082</v>
      </c>
      <c r="X76">
        <f t="shared" si="10"/>
        <v>-157.03458328716988</v>
      </c>
      <c r="Y76">
        <f t="shared" si="11"/>
        <v>24659.860348175094</v>
      </c>
    </row>
    <row r="77" spans="1:25" x14ac:dyDescent="0.35">
      <c r="A77" s="1">
        <v>40991</v>
      </c>
      <c r="B77">
        <v>5295</v>
      </c>
      <c r="C77" s="23">
        <v>25.2</v>
      </c>
      <c r="D77">
        <v>4775.6000000000004</v>
      </c>
      <c r="E77">
        <v>4594</v>
      </c>
      <c r="F77">
        <v>4975</v>
      </c>
      <c r="G77">
        <v>0</v>
      </c>
      <c r="H77">
        <v>0</v>
      </c>
      <c r="I77">
        <v>0</v>
      </c>
      <c r="J77">
        <v>0</v>
      </c>
      <c r="K77">
        <f>IF(AND(N77=0,H77=0,I77=0,J77=0,P77=0,L77=0),1,0)</f>
        <v>0</v>
      </c>
      <c r="L77">
        <v>1</v>
      </c>
      <c r="M77">
        <v>4798.666666666667</v>
      </c>
      <c r="N77">
        <v>0</v>
      </c>
      <c r="O77">
        <v>0.53717904031602182</v>
      </c>
      <c r="P77">
        <v>0</v>
      </c>
      <c r="Q77">
        <f t="shared" si="6"/>
        <v>4994.9870047879949</v>
      </c>
      <c r="R77">
        <f>Q77-B77</f>
        <v>-300.01299521200508</v>
      </c>
      <c r="S77">
        <f t="shared" si="7"/>
        <v>300.01299521200508</v>
      </c>
      <c r="T77" s="8">
        <f>S77/B77</f>
        <v>5.6659678038150155E-2</v>
      </c>
      <c r="U77">
        <v>942</v>
      </c>
      <c r="V77">
        <f t="shared" si="8"/>
        <v>21600.935655264366</v>
      </c>
      <c r="W77">
        <f t="shared" si="9"/>
        <v>16956</v>
      </c>
      <c r="X77">
        <f t="shared" si="10"/>
        <v>-600.02599042401016</v>
      </c>
      <c r="Y77">
        <f t="shared" si="11"/>
        <v>360031.18918431434</v>
      </c>
    </row>
    <row r="78" spans="1:25" x14ac:dyDescent="0.35">
      <c r="A78" s="1">
        <v>40992</v>
      </c>
      <c r="B78">
        <v>5167</v>
      </c>
      <c r="C78" s="23">
        <v>26.1</v>
      </c>
      <c r="D78">
        <v>4699.2</v>
      </c>
      <c r="E78">
        <v>4131</v>
      </c>
      <c r="F78">
        <v>5295</v>
      </c>
      <c r="G78">
        <v>1</v>
      </c>
      <c r="H78">
        <v>0</v>
      </c>
      <c r="I78">
        <v>1</v>
      </c>
      <c r="J78">
        <v>0</v>
      </c>
      <c r="K78">
        <f>IF(AND(N78=0,H78=0,I78=0,J78=0,P78=0,L78=0),1,0)</f>
        <v>0</v>
      </c>
      <c r="L78">
        <v>0</v>
      </c>
      <c r="M78">
        <v>5098.666666666667</v>
      </c>
      <c r="N78">
        <v>0</v>
      </c>
      <c r="O78">
        <v>0.48512838387359125</v>
      </c>
      <c r="P78">
        <v>0</v>
      </c>
      <c r="Q78">
        <f t="shared" si="6"/>
        <v>5500.0551820571873</v>
      </c>
      <c r="R78">
        <f>Q78-B78</f>
        <v>333.05518205718727</v>
      </c>
      <c r="S78">
        <f t="shared" si="7"/>
        <v>333.05518205718727</v>
      </c>
      <c r="T78" s="8">
        <f>S78/B78</f>
        <v>6.4458134712054818E-2</v>
      </c>
      <c r="U78">
        <v>779</v>
      </c>
      <c r="V78">
        <f t="shared" si="8"/>
        <v>5994.9932770293708</v>
      </c>
      <c r="W78">
        <f t="shared" si="9"/>
        <v>14022</v>
      </c>
      <c r="X78">
        <f t="shared" si="10"/>
        <v>333.05518205718727</v>
      </c>
      <c r="Y78">
        <f t="shared" si="11"/>
        <v>110925.75429514615</v>
      </c>
    </row>
    <row r="79" spans="1:25" x14ac:dyDescent="0.35">
      <c r="A79" s="1">
        <v>40993</v>
      </c>
      <c r="B79">
        <v>5166</v>
      </c>
      <c r="C79" s="23">
        <v>26.1</v>
      </c>
      <c r="D79">
        <v>4971.6000000000004</v>
      </c>
      <c r="E79">
        <v>5677</v>
      </c>
      <c r="F79">
        <v>5167</v>
      </c>
      <c r="G79">
        <v>1</v>
      </c>
      <c r="H79">
        <v>0</v>
      </c>
      <c r="I79">
        <v>0</v>
      </c>
      <c r="J79">
        <v>0</v>
      </c>
      <c r="K79">
        <f>IF(AND(N79=0,H79=0,I79=0,J79=0,P79=0,L79=0),1,0)</f>
        <v>1</v>
      </c>
      <c r="L79">
        <v>0</v>
      </c>
      <c r="M79">
        <v>5145.666666666667</v>
      </c>
      <c r="N79">
        <v>0</v>
      </c>
      <c r="O79">
        <v>0.49988381549901245</v>
      </c>
      <c r="P79">
        <v>0</v>
      </c>
      <c r="Q79">
        <f t="shared" si="6"/>
        <v>6073.5481708350071</v>
      </c>
      <c r="R79">
        <f>Q79-B79</f>
        <v>907.54817083500711</v>
      </c>
      <c r="S79">
        <f t="shared" si="7"/>
        <v>907.54817083500711</v>
      </c>
      <c r="T79" s="8">
        <f>S79/B79</f>
        <v>0.17567715269744621</v>
      </c>
      <c r="U79">
        <v>1077</v>
      </c>
      <c r="V79">
        <f t="shared" si="8"/>
        <v>16335.867075030128</v>
      </c>
      <c r="W79">
        <f t="shared" si="9"/>
        <v>19386</v>
      </c>
      <c r="X79">
        <f t="shared" si="10"/>
        <v>907.54817083500711</v>
      </c>
      <c r="Y79">
        <f t="shared" si="11"/>
        <v>823643.68238596723</v>
      </c>
    </row>
    <row r="80" spans="1:25" x14ac:dyDescent="0.35">
      <c r="A80" s="1">
        <v>40994</v>
      </c>
      <c r="B80">
        <v>2709</v>
      </c>
      <c r="C80" s="23">
        <v>27.2</v>
      </c>
      <c r="D80">
        <v>5125.8</v>
      </c>
      <c r="E80">
        <v>3805</v>
      </c>
      <c r="F80">
        <v>5166</v>
      </c>
      <c r="G80">
        <v>0</v>
      </c>
      <c r="H80">
        <v>0</v>
      </c>
      <c r="I80">
        <v>0</v>
      </c>
      <c r="J80">
        <v>1</v>
      </c>
      <c r="K80">
        <f>IF(AND(N80=0,H80=0,I80=0,J80=0,P80=0,L80=0),1,0)</f>
        <v>0</v>
      </c>
      <c r="L80">
        <v>0</v>
      </c>
      <c r="M80">
        <v>5209.333333333333</v>
      </c>
      <c r="N80">
        <v>0</v>
      </c>
      <c r="O80">
        <v>0.21453468107354479</v>
      </c>
      <c r="P80">
        <v>0</v>
      </c>
      <c r="Q80">
        <f t="shared" si="6"/>
        <v>4950.767049860222</v>
      </c>
      <c r="R80">
        <f>Q80-B80</f>
        <v>2241.767049860222</v>
      </c>
      <c r="S80">
        <f t="shared" si="7"/>
        <v>2241.767049860222</v>
      </c>
      <c r="T80" s="8">
        <f>S80/B80</f>
        <v>0.8275256736287272</v>
      </c>
      <c r="U80">
        <v>1196</v>
      </c>
      <c r="V80">
        <f t="shared" si="8"/>
        <v>40351.806897483999</v>
      </c>
      <c r="W80">
        <f t="shared" si="9"/>
        <v>21528</v>
      </c>
      <c r="X80">
        <f t="shared" si="10"/>
        <v>2241.767049860222</v>
      </c>
      <c r="Y80">
        <f t="shared" si="11"/>
        <v>5025519.5058390033</v>
      </c>
    </row>
    <row r="81" spans="1:25" x14ac:dyDescent="0.35">
      <c r="A81" s="1">
        <v>40995</v>
      </c>
      <c r="B81">
        <v>4628.5</v>
      </c>
      <c r="C81" s="23">
        <v>28</v>
      </c>
      <c r="D81">
        <v>4662.3999999999996</v>
      </c>
      <c r="E81">
        <v>4395</v>
      </c>
      <c r="F81">
        <v>2709</v>
      </c>
      <c r="G81">
        <v>0</v>
      </c>
      <c r="H81">
        <v>0</v>
      </c>
      <c r="I81">
        <v>0</v>
      </c>
      <c r="J81">
        <v>0</v>
      </c>
      <c r="K81">
        <f>IF(AND(N81=0,H81=0,I81=0,J81=0,P81=0,L81=0),1,0)</f>
        <v>0</v>
      </c>
      <c r="L81">
        <v>0</v>
      </c>
      <c r="M81">
        <v>4347.333333333333</v>
      </c>
      <c r="N81">
        <v>1</v>
      </c>
      <c r="O81">
        <v>0.72301614964563732</v>
      </c>
      <c r="P81">
        <v>0</v>
      </c>
      <c r="Q81">
        <f t="shared" si="6"/>
        <v>4360.6038938623597</v>
      </c>
      <c r="R81">
        <f>Q81-B81</f>
        <v>-267.89610613764034</v>
      </c>
      <c r="S81">
        <f t="shared" si="7"/>
        <v>267.89610613764034</v>
      </c>
      <c r="T81" s="8">
        <f>S81/B81</f>
        <v>5.7879681568032915E-2</v>
      </c>
      <c r="U81">
        <v>1683</v>
      </c>
      <c r="V81">
        <f t="shared" si="8"/>
        <v>19288.519641910105</v>
      </c>
      <c r="W81">
        <f t="shared" si="9"/>
        <v>30294</v>
      </c>
      <c r="X81">
        <f t="shared" si="10"/>
        <v>-535.79221227528069</v>
      </c>
      <c r="Y81">
        <f t="shared" si="11"/>
        <v>287073.29473483947</v>
      </c>
    </row>
    <row r="82" spans="1:25" x14ac:dyDescent="0.35">
      <c r="A82" s="1">
        <v>40996</v>
      </c>
      <c r="B82">
        <v>2723</v>
      </c>
      <c r="C82" s="23">
        <v>30.1</v>
      </c>
      <c r="D82">
        <v>4593.1000000000004</v>
      </c>
      <c r="E82">
        <v>5026</v>
      </c>
      <c r="F82">
        <v>4628.5</v>
      </c>
      <c r="G82">
        <v>0</v>
      </c>
      <c r="H82">
        <v>1</v>
      </c>
      <c r="I82">
        <v>0</v>
      </c>
      <c r="J82">
        <v>0</v>
      </c>
      <c r="K82">
        <f>IF(AND(N82=0,H82=0,I82=0,J82=0,P82=0,L82=0),1,0)</f>
        <v>0</v>
      </c>
      <c r="L82">
        <v>0</v>
      </c>
      <c r="M82">
        <v>4167.833333333333</v>
      </c>
      <c r="N82">
        <v>0</v>
      </c>
      <c r="O82">
        <v>0.27861043336818869</v>
      </c>
      <c r="P82">
        <v>0</v>
      </c>
      <c r="Q82">
        <f t="shared" si="6"/>
        <v>5018.707621025831</v>
      </c>
      <c r="R82">
        <f>Q82-B82</f>
        <v>2295.707621025831</v>
      </c>
      <c r="S82">
        <f t="shared" si="7"/>
        <v>2295.707621025831</v>
      </c>
      <c r="T82" s="8">
        <f>S82/B82</f>
        <v>0.84308028682549796</v>
      </c>
      <c r="U82">
        <v>1188</v>
      </c>
      <c r="V82">
        <f t="shared" si="8"/>
        <v>41322.737178464959</v>
      </c>
      <c r="W82">
        <f t="shared" si="9"/>
        <v>21384</v>
      </c>
      <c r="X82">
        <f t="shared" si="10"/>
        <v>2295.707621025831</v>
      </c>
      <c r="Y82">
        <f t="shared" si="11"/>
        <v>5270273.4812360806</v>
      </c>
    </row>
    <row r="83" spans="1:25" x14ac:dyDescent="0.35">
      <c r="A83" s="1">
        <v>40997</v>
      </c>
      <c r="B83">
        <v>3348</v>
      </c>
      <c r="C83" s="23">
        <v>29.3</v>
      </c>
      <c r="D83">
        <v>4078.7</v>
      </c>
      <c r="E83">
        <v>4975</v>
      </c>
      <c r="F83">
        <v>2723</v>
      </c>
      <c r="G83">
        <v>0</v>
      </c>
      <c r="H83">
        <v>0</v>
      </c>
      <c r="I83">
        <v>0</v>
      </c>
      <c r="J83">
        <v>0</v>
      </c>
      <c r="K83">
        <f>IF(AND(N83=0,H83=0,I83=0,J83=0,P83=0,L83=0),1,0)</f>
        <v>0</v>
      </c>
      <c r="L83">
        <v>0</v>
      </c>
      <c r="M83">
        <v>3353.5</v>
      </c>
      <c r="N83">
        <v>0</v>
      </c>
      <c r="O83">
        <v>0.57261531311723013</v>
      </c>
      <c r="P83">
        <v>1</v>
      </c>
      <c r="Q83">
        <f t="shared" si="6"/>
        <v>4322.5219172418119</v>
      </c>
      <c r="R83">
        <f>Q83-B83</f>
        <v>974.52191724181193</v>
      </c>
      <c r="S83">
        <f t="shared" si="7"/>
        <v>974.52191724181193</v>
      </c>
      <c r="T83" s="8">
        <f>S83/B83</f>
        <v>0.29107584147007526</v>
      </c>
      <c r="U83">
        <v>303</v>
      </c>
      <c r="V83">
        <f t="shared" si="8"/>
        <v>17541.394510352613</v>
      </c>
      <c r="W83">
        <f t="shared" si="9"/>
        <v>5454</v>
      </c>
      <c r="X83">
        <f t="shared" si="10"/>
        <v>974.52191724181193</v>
      </c>
      <c r="Y83">
        <f t="shared" si="11"/>
        <v>949692.967184657</v>
      </c>
    </row>
    <row r="84" spans="1:25" x14ac:dyDescent="0.35">
      <c r="A84" s="1">
        <v>40998</v>
      </c>
      <c r="B84">
        <v>4623</v>
      </c>
      <c r="C84" s="23">
        <v>29.9</v>
      </c>
      <c r="D84">
        <v>3714.9</v>
      </c>
      <c r="E84">
        <v>5295</v>
      </c>
      <c r="F84">
        <v>3348</v>
      </c>
      <c r="G84">
        <v>0</v>
      </c>
      <c r="H84">
        <v>0</v>
      </c>
      <c r="I84">
        <v>0</v>
      </c>
      <c r="J84">
        <v>0</v>
      </c>
      <c r="K84">
        <f>IF(AND(N84=0,H84=0,I84=0,J84=0,P84=0,L84=0),1,0)</f>
        <v>0</v>
      </c>
      <c r="L84">
        <v>1</v>
      </c>
      <c r="M84">
        <v>3566.5</v>
      </c>
      <c r="N84">
        <v>0</v>
      </c>
      <c r="O84">
        <v>0.64813523875914958</v>
      </c>
      <c r="P84">
        <v>0</v>
      </c>
      <c r="Q84">
        <f t="shared" si="6"/>
        <v>4433.2421787752291</v>
      </c>
      <c r="R84">
        <f>Q84-B84</f>
        <v>-189.75782122477085</v>
      </c>
      <c r="S84">
        <f t="shared" si="7"/>
        <v>189.75782122477085</v>
      </c>
      <c r="T84" s="8">
        <f>S84/B84</f>
        <v>4.1046467926621429E-2</v>
      </c>
      <c r="U84">
        <v>1091</v>
      </c>
      <c r="V84">
        <f t="shared" si="8"/>
        <v>13662.563128183501</v>
      </c>
      <c r="W84">
        <f t="shared" si="9"/>
        <v>19638</v>
      </c>
      <c r="X84">
        <f t="shared" si="10"/>
        <v>-379.5156424495417</v>
      </c>
      <c r="Y84">
        <f t="shared" si="11"/>
        <v>144032.12286388839</v>
      </c>
    </row>
    <row r="85" spans="1:25" x14ac:dyDescent="0.35">
      <c r="A85" s="1">
        <v>40999</v>
      </c>
      <c r="B85">
        <v>4037</v>
      </c>
      <c r="C85" s="23">
        <v>29.1</v>
      </c>
      <c r="D85">
        <v>3606.3</v>
      </c>
      <c r="E85">
        <v>5167</v>
      </c>
      <c r="F85">
        <v>4623</v>
      </c>
      <c r="G85">
        <v>1</v>
      </c>
      <c r="H85">
        <v>0</v>
      </c>
      <c r="I85">
        <v>1</v>
      </c>
      <c r="J85">
        <v>0</v>
      </c>
      <c r="K85">
        <f>IF(AND(N85=0,H85=0,I85=0,J85=0,P85=0,L85=0),1,0)</f>
        <v>0</v>
      </c>
      <c r="L85">
        <v>0</v>
      </c>
      <c r="M85">
        <v>3564.6666666666665</v>
      </c>
      <c r="N85">
        <v>0</v>
      </c>
      <c r="O85">
        <v>0.43191588242128498</v>
      </c>
      <c r="P85">
        <v>0</v>
      </c>
      <c r="Q85">
        <f t="shared" si="6"/>
        <v>5248.4494983155446</v>
      </c>
      <c r="R85">
        <f>Q85-B85</f>
        <v>1211.4494983155446</v>
      </c>
      <c r="S85">
        <f t="shared" si="7"/>
        <v>1211.4494983155446</v>
      </c>
      <c r="T85" s="8">
        <f>S85/B85</f>
        <v>0.30008657377149978</v>
      </c>
      <c r="U85">
        <v>1018</v>
      </c>
      <c r="V85">
        <f t="shared" si="8"/>
        <v>21806.090969679804</v>
      </c>
      <c r="W85">
        <f t="shared" si="9"/>
        <v>18324</v>
      </c>
      <c r="X85">
        <f t="shared" si="10"/>
        <v>1211.4494983155446</v>
      </c>
      <c r="Y85">
        <f t="shared" si="11"/>
        <v>1467609.8869689847</v>
      </c>
    </row>
    <row r="86" spans="1:25" x14ac:dyDescent="0.35">
      <c r="A86" s="1">
        <v>41000</v>
      </c>
      <c r="B86">
        <v>4088</v>
      </c>
      <c r="C86" s="23">
        <v>27.1</v>
      </c>
      <c r="D86">
        <v>3871.9</v>
      </c>
      <c r="E86">
        <v>5166</v>
      </c>
      <c r="F86">
        <v>4037</v>
      </c>
      <c r="G86">
        <v>1</v>
      </c>
      <c r="H86">
        <v>0</v>
      </c>
      <c r="I86">
        <v>0</v>
      </c>
      <c r="J86">
        <v>0</v>
      </c>
      <c r="K86">
        <f>IF(AND(N86=0,H86=0,I86=0,J86=0,P86=0,L86=0),1,0)</f>
        <v>1</v>
      </c>
      <c r="L86">
        <v>0</v>
      </c>
      <c r="M86">
        <v>4002.6666666666665</v>
      </c>
      <c r="N86">
        <v>0</v>
      </c>
      <c r="O86">
        <v>0.50592540955036602</v>
      </c>
      <c r="P86">
        <v>0</v>
      </c>
      <c r="Q86">
        <f t="shared" si="6"/>
        <v>5196.1684481458306</v>
      </c>
      <c r="R86">
        <f>Q86-B86</f>
        <v>1108.1684481458306</v>
      </c>
      <c r="S86">
        <f t="shared" si="7"/>
        <v>1108.1684481458306</v>
      </c>
      <c r="T86" s="8">
        <f>S86/B86</f>
        <v>0.27107838751121099</v>
      </c>
      <c r="U86">
        <v>589</v>
      </c>
      <c r="V86">
        <f t="shared" si="8"/>
        <v>19947.03206662495</v>
      </c>
      <c r="W86">
        <f t="shared" si="9"/>
        <v>10602</v>
      </c>
      <c r="X86">
        <f t="shared" si="10"/>
        <v>1108.1684481458306</v>
      </c>
      <c r="Y86">
        <f t="shared" si="11"/>
        <v>1228037.3094659382</v>
      </c>
    </row>
    <row r="87" spans="1:25" x14ac:dyDescent="0.35">
      <c r="A87" s="1">
        <v>41001</v>
      </c>
      <c r="B87">
        <v>4628.5</v>
      </c>
      <c r="C87" s="23">
        <v>29.3</v>
      </c>
      <c r="D87">
        <v>3763.8</v>
      </c>
      <c r="E87">
        <v>2709</v>
      </c>
      <c r="F87">
        <v>4088</v>
      </c>
      <c r="G87">
        <v>0</v>
      </c>
      <c r="H87">
        <v>0</v>
      </c>
      <c r="I87">
        <v>0</v>
      </c>
      <c r="J87">
        <v>1</v>
      </c>
      <c r="K87">
        <f>IF(AND(N87=0,H87=0,I87=0,J87=0,P87=0,L87=0),1,0)</f>
        <v>0</v>
      </c>
      <c r="L87">
        <v>0</v>
      </c>
      <c r="M87">
        <v>4249.333333333333</v>
      </c>
      <c r="N87">
        <v>0</v>
      </c>
      <c r="O87">
        <v>0.5627977227837806</v>
      </c>
      <c r="P87">
        <v>0</v>
      </c>
      <c r="Q87">
        <f t="shared" si="6"/>
        <v>3802.2153130751012</v>
      </c>
      <c r="R87">
        <f>Q87-B87</f>
        <v>-826.28468692489878</v>
      </c>
      <c r="S87">
        <f t="shared" si="7"/>
        <v>826.28468692489878</v>
      </c>
      <c r="T87" s="8">
        <f>S87/B87</f>
        <v>0.17852105151234715</v>
      </c>
      <c r="U87">
        <v>1122</v>
      </c>
      <c r="V87">
        <f t="shared" si="8"/>
        <v>59492.497458592712</v>
      </c>
      <c r="W87">
        <f t="shared" si="9"/>
        <v>20196</v>
      </c>
      <c r="X87">
        <f t="shared" si="10"/>
        <v>-1652.5693738497976</v>
      </c>
      <c r="Y87">
        <f t="shared" si="11"/>
        <v>2730985.5353863118</v>
      </c>
    </row>
    <row r="88" spans="1:25" x14ac:dyDescent="0.35">
      <c r="A88" s="1">
        <v>41002</v>
      </c>
      <c r="B88">
        <v>3023</v>
      </c>
      <c r="C88" s="23">
        <v>29.2</v>
      </c>
      <c r="D88">
        <v>4144.8999999999996</v>
      </c>
      <c r="E88">
        <v>4628.5</v>
      </c>
      <c r="F88">
        <v>4628.5</v>
      </c>
      <c r="G88">
        <v>0</v>
      </c>
      <c r="H88">
        <v>0</v>
      </c>
      <c r="I88">
        <v>0</v>
      </c>
      <c r="J88">
        <v>0</v>
      </c>
      <c r="K88">
        <f>IF(AND(N88=0,H88=0,I88=0,J88=0,P88=0,L88=0),1,0)</f>
        <v>0</v>
      </c>
      <c r="L88">
        <v>0</v>
      </c>
      <c r="M88">
        <v>4251.166666666667</v>
      </c>
      <c r="N88">
        <v>1</v>
      </c>
      <c r="O88">
        <v>0.31346578366445915</v>
      </c>
      <c r="P88">
        <v>0</v>
      </c>
      <c r="Q88">
        <f t="shared" si="6"/>
        <v>4700.6573453459159</v>
      </c>
      <c r="R88">
        <f>Q88-B88</f>
        <v>1677.6573453459159</v>
      </c>
      <c r="S88">
        <f t="shared" si="7"/>
        <v>1677.6573453459159</v>
      </c>
      <c r="T88" s="8">
        <f>S88/B88</f>
        <v>0.55496438813956861</v>
      </c>
      <c r="U88">
        <v>926</v>
      </c>
      <c r="V88">
        <f t="shared" si="8"/>
        <v>30197.832216226489</v>
      </c>
      <c r="W88">
        <f t="shared" si="9"/>
        <v>16668</v>
      </c>
      <c r="X88">
        <f t="shared" si="10"/>
        <v>1677.6573453459159</v>
      </c>
      <c r="Y88">
        <f t="shared" si="11"/>
        <v>2814534.1683931057</v>
      </c>
    </row>
    <row r="89" spans="1:25" x14ac:dyDescent="0.35">
      <c r="A89" s="1">
        <v>41003</v>
      </c>
      <c r="B89">
        <v>2706</v>
      </c>
      <c r="C89" s="23">
        <v>30.2</v>
      </c>
      <c r="D89">
        <v>4079.9</v>
      </c>
      <c r="E89">
        <v>2723</v>
      </c>
      <c r="F89">
        <v>3023</v>
      </c>
      <c r="G89">
        <v>0</v>
      </c>
      <c r="H89">
        <v>1</v>
      </c>
      <c r="I89">
        <v>0</v>
      </c>
      <c r="J89">
        <v>0</v>
      </c>
      <c r="K89">
        <f>IF(AND(N89=0,H89=0,I89=0,J89=0,P89=0,L89=0),1,0)</f>
        <v>0</v>
      </c>
      <c r="L89">
        <v>0</v>
      </c>
      <c r="M89">
        <v>3913.1666666666665</v>
      </c>
      <c r="N89">
        <v>0</v>
      </c>
      <c r="O89">
        <v>0.46316951318694088</v>
      </c>
      <c r="P89">
        <v>0</v>
      </c>
      <c r="Q89">
        <f t="shared" si="6"/>
        <v>3685.4072945587855</v>
      </c>
      <c r="R89">
        <f>Q89-B89</f>
        <v>979.40729455878545</v>
      </c>
      <c r="S89">
        <f t="shared" si="7"/>
        <v>979.40729455878545</v>
      </c>
      <c r="T89" s="8">
        <f>S89/B89</f>
        <v>0.36193913324419269</v>
      </c>
      <c r="U89">
        <v>1401</v>
      </c>
      <c r="V89">
        <f t="shared" si="8"/>
        <v>17629.331302058137</v>
      </c>
      <c r="W89">
        <f t="shared" si="9"/>
        <v>25218</v>
      </c>
      <c r="X89">
        <f t="shared" si="10"/>
        <v>979.40729455878545</v>
      </c>
      <c r="Y89">
        <f t="shared" si="11"/>
        <v>959238.64863495948</v>
      </c>
    </row>
    <row r="90" spans="1:25" x14ac:dyDescent="0.35">
      <c r="A90" s="1">
        <v>41004</v>
      </c>
      <c r="B90">
        <v>2830</v>
      </c>
      <c r="C90" s="23">
        <v>29.6</v>
      </c>
      <c r="D90">
        <v>3696.5</v>
      </c>
      <c r="E90">
        <v>3348</v>
      </c>
      <c r="F90">
        <v>2706</v>
      </c>
      <c r="G90">
        <v>0</v>
      </c>
      <c r="H90">
        <v>0</v>
      </c>
      <c r="I90">
        <v>0</v>
      </c>
      <c r="J90">
        <v>0</v>
      </c>
      <c r="K90">
        <f>IF(AND(N90=0,H90=0,I90=0,J90=0,P90=0,L90=0),1,0)</f>
        <v>0</v>
      </c>
      <c r="L90">
        <v>0</v>
      </c>
      <c r="M90">
        <v>3452.5</v>
      </c>
      <c r="N90">
        <v>0</v>
      </c>
      <c r="O90">
        <v>0.51440687812245844</v>
      </c>
      <c r="P90">
        <v>1</v>
      </c>
      <c r="Q90">
        <f t="shared" si="6"/>
        <v>3645.8679812812393</v>
      </c>
      <c r="R90">
        <f>Q90-B90</f>
        <v>815.86798128123928</v>
      </c>
      <c r="S90">
        <f t="shared" si="7"/>
        <v>815.86798128123928</v>
      </c>
      <c r="T90" s="8">
        <f>S90/B90</f>
        <v>0.28829257289089727</v>
      </c>
      <c r="U90">
        <v>1240</v>
      </c>
      <c r="V90">
        <f t="shared" si="8"/>
        <v>14685.623663062306</v>
      </c>
      <c r="W90">
        <f t="shared" si="9"/>
        <v>22320</v>
      </c>
      <c r="X90">
        <f t="shared" si="10"/>
        <v>815.86798128123928</v>
      </c>
      <c r="Y90">
        <f t="shared" si="11"/>
        <v>665640.56287992466</v>
      </c>
    </row>
    <row r="91" spans="1:25" x14ac:dyDescent="0.35">
      <c r="A91" s="1">
        <v>41005</v>
      </c>
      <c r="B91">
        <v>3316</v>
      </c>
      <c r="C91" s="23">
        <v>28.7</v>
      </c>
      <c r="D91">
        <v>3455.1</v>
      </c>
      <c r="E91">
        <v>4623</v>
      </c>
      <c r="F91">
        <v>2830</v>
      </c>
      <c r="G91">
        <v>0</v>
      </c>
      <c r="H91">
        <v>0</v>
      </c>
      <c r="I91">
        <v>0</v>
      </c>
      <c r="J91">
        <v>0</v>
      </c>
      <c r="K91">
        <f>IF(AND(N91=0,H91=0,I91=0,J91=0,P91=0,L91=0),1,0)</f>
        <v>0</v>
      </c>
      <c r="L91">
        <v>1</v>
      </c>
      <c r="M91">
        <v>2853</v>
      </c>
      <c r="N91">
        <v>0</v>
      </c>
      <c r="O91">
        <v>0.55646566747995818</v>
      </c>
      <c r="P91">
        <v>0</v>
      </c>
      <c r="Q91">
        <f t="shared" si="6"/>
        <v>3976.0625430231266</v>
      </c>
      <c r="R91">
        <f>Q91-B91</f>
        <v>660.06254302312664</v>
      </c>
      <c r="S91">
        <f t="shared" si="7"/>
        <v>660.06254302312664</v>
      </c>
      <c r="T91" s="8">
        <f>S91/B91</f>
        <v>0.1990538428899658</v>
      </c>
      <c r="U91">
        <v>1041</v>
      </c>
      <c r="V91">
        <f t="shared" si="8"/>
        <v>11881.125774416279</v>
      </c>
      <c r="W91">
        <f t="shared" si="9"/>
        <v>18738</v>
      </c>
      <c r="X91">
        <f t="shared" si="10"/>
        <v>660.06254302312664</v>
      </c>
      <c r="Y91">
        <f t="shared" si="11"/>
        <v>435682.56070215692</v>
      </c>
    </row>
    <row r="92" spans="1:25" x14ac:dyDescent="0.35">
      <c r="A92" s="1">
        <v>41006</v>
      </c>
      <c r="B92">
        <v>3348</v>
      </c>
      <c r="C92" s="23">
        <v>28.4</v>
      </c>
      <c r="D92">
        <v>3300.7</v>
      </c>
      <c r="E92">
        <v>4037</v>
      </c>
      <c r="F92">
        <v>3316</v>
      </c>
      <c r="G92">
        <v>1</v>
      </c>
      <c r="H92">
        <v>0</v>
      </c>
      <c r="I92">
        <v>1</v>
      </c>
      <c r="J92">
        <v>0</v>
      </c>
      <c r="K92">
        <f>IF(AND(N92=0,H92=0,I92=0,J92=0,P92=0,L92=0),1,0)</f>
        <v>0</v>
      </c>
      <c r="L92">
        <v>0</v>
      </c>
      <c r="M92">
        <v>2950.6666666666665</v>
      </c>
      <c r="N92">
        <v>0</v>
      </c>
      <c r="O92">
        <v>0.50371790403160221</v>
      </c>
      <c r="P92">
        <v>0</v>
      </c>
      <c r="Q92">
        <f t="shared" si="6"/>
        <v>4439.4250886416003</v>
      </c>
      <c r="R92">
        <f>Q92-B92</f>
        <v>1091.4250886416003</v>
      </c>
      <c r="S92">
        <f t="shared" si="7"/>
        <v>1091.4250886416003</v>
      </c>
      <c r="T92" s="8">
        <f>S92/B92</f>
        <v>0.32599315670298695</v>
      </c>
      <c r="U92">
        <v>1204</v>
      </c>
      <c r="V92">
        <f t="shared" si="8"/>
        <v>19645.651595548807</v>
      </c>
      <c r="W92">
        <f t="shared" si="9"/>
        <v>21672</v>
      </c>
      <c r="X92">
        <f t="shared" si="10"/>
        <v>1091.4250886416003</v>
      </c>
      <c r="Y92">
        <f t="shared" si="11"/>
        <v>1191208.7241163249</v>
      </c>
    </row>
    <row r="93" spans="1:25" x14ac:dyDescent="0.35">
      <c r="A93" s="1">
        <v>41007</v>
      </c>
      <c r="B93">
        <v>4428</v>
      </c>
      <c r="C93" s="23">
        <v>27.6</v>
      </c>
      <c r="D93">
        <v>3044.6</v>
      </c>
      <c r="E93">
        <v>4088</v>
      </c>
      <c r="F93">
        <v>3348</v>
      </c>
      <c r="G93">
        <v>1</v>
      </c>
      <c r="H93">
        <v>0</v>
      </c>
      <c r="I93">
        <v>0</v>
      </c>
      <c r="J93">
        <v>0</v>
      </c>
      <c r="K93">
        <f>IF(AND(N93=0,H93=0,I93=0,J93=0,P93=0,L93=0),1,0)</f>
        <v>1</v>
      </c>
      <c r="L93">
        <v>0</v>
      </c>
      <c r="M93">
        <v>3164.6666666666665</v>
      </c>
      <c r="N93">
        <v>0</v>
      </c>
      <c r="O93">
        <v>0.6254792610665737</v>
      </c>
      <c r="P93">
        <v>0</v>
      </c>
      <c r="Q93">
        <f t="shared" si="6"/>
        <v>4351.6153998055706</v>
      </c>
      <c r="R93">
        <f>Q93-B93</f>
        <v>-76.384600194429368</v>
      </c>
      <c r="S93">
        <f t="shared" si="7"/>
        <v>76.384600194429368</v>
      </c>
      <c r="T93" s="8">
        <f>S93/B93</f>
        <v>1.7250361380855773E-2</v>
      </c>
      <c r="U93">
        <v>892</v>
      </c>
      <c r="V93">
        <f t="shared" si="8"/>
        <v>5499.6912139989145</v>
      </c>
      <c r="W93">
        <f t="shared" si="9"/>
        <v>16056</v>
      </c>
      <c r="X93">
        <f t="shared" si="10"/>
        <v>-152.76920038885874</v>
      </c>
      <c r="Y93">
        <f t="shared" si="11"/>
        <v>23338.428587451275</v>
      </c>
    </row>
    <row r="94" spans="1:25" x14ac:dyDescent="0.35">
      <c r="A94" s="1">
        <v>41008</v>
      </c>
      <c r="B94">
        <v>4628.5</v>
      </c>
      <c r="C94" s="23">
        <v>30.7</v>
      </c>
      <c r="D94">
        <v>3325.6</v>
      </c>
      <c r="E94">
        <v>4628.5</v>
      </c>
      <c r="F94">
        <v>4428</v>
      </c>
      <c r="G94">
        <v>0</v>
      </c>
      <c r="H94">
        <v>0</v>
      </c>
      <c r="I94">
        <v>0</v>
      </c>
      <c r="J94">
        <v>1</v>
      </c>
      <c r="K94">
        <f>IF(AND(N94=0,H94=0,I94=0,J94=0,P94=0,L94=0),1,0)</f>
        <v>0</v>
      </c>
      <c r="L94">
        <v>0</v>
      </c>
      <c r="M94">
        <v>3697.3333333333335</v>
      </c>
      <c r="N94">
        <v>0</v>
      </c>
      <c r="O94">
        <v>0.52329499244800748</v>
      </c>
      <c r="P94">
        <v>0</v>
      </c>
      <c r="Q94">
        <f t="shared" si="6"/>
        <v>4331.0310619757884</v>
      </c>
      <c r="R94">
        <f>Q94-B94</f>
        <v>-297.46893802421164</v>
      </c>
      <c r="S94">
        <f t="shared" si="7"/>
        <v>297.46893802421164</v>
      </c>
      <c r="T94" s="8">
        <f>S94/B94</f>
        <v>6.4268972242456868E-2</v>
      </c>
      <c r="U94">
        <v>1213</v>
      </c>
      <c r="V94">
        <f t="shared" si="8"/>
        <v>21417.763537743238</v>
      </c>
      <c r="W94">
        <f t="shared" si="9"/>
        <v>21834</v>
      </c>
      <c r="X94">
        <f t="shared" si="10"/>
        <v>-594.93787604842328</v>
      </c>
      <c r="Y94">
        <f t="shared" si="11"/>
        <v>353951.07635700906</v>
      </c>
    </row>
    <row r="95" spans="1:25" x14ac:dyDescent="0.35">
      <c r="A95" s="1">
        <v>41009</v>
      </c>
      <c r="B95">
        <v>2712</v>
      </c>
      <c r="C95" s="23">
        <v>29.6</v>
      </c>
      <c r="D95">
        <v>3710.1</v>
      </c>
      <c r="E95">
        <v>3023</v>
      </c>
      <c r="F95">
        <v>4628.5</v>
      </c>
      <c r="G95">
        <v>0</v>
      </c>
      <c r="H95">
        <v>0</v>
      </c>
      <c r="I95">
        <v>0</v>
      </c>
      <c r="J95">
        <v>0</v>
      </c>
      <c r="K95">
        <f>IF(AND(N95=0,H95=0,I95=0,J95=0,P95=0,L95=0),1,0)</f>
        <v>0</v>
      </c>
      <c r="L95">
        <v>0</v>
      </c>
      <c r="M95">
        <v>4134.833333333333</v>
      </c>
      <c r="N95">
        <v>1</v>
      </c>
      <c r="O95">
        <v>0.27733240385732544</v>
      </c>
      <c r="P95">
        <v>0</v>
      </c>
      <c r="Q95">
        <f t="shared" si="6"/>
        <v>4014.4189524560188</v>
      </c>
      <c r="R95">
        <f>Q95-B95</f>
        <v>1302.4189524560188</v>
      </c>
      <c r="S95">
        <f t="shared" si="7"/>
        <v>1302.4189524560188</v>
      </c>
      <c r="T95" s="8">
        <f>S95/B95</f>
        <v>0.48024297656932846</v>
      </c>
      <c r="U95">
        <v>1313</v>
      </c>
      <c r="V95">
        <f t="shared" si="8"/>
        <v>23443.541144208339</v>
      </c>
      <c r="W95">
        <f t="shared" si="9"/>
        <v>23634</v>
      </c>
      <c r="X95">
        <f t="shared" si="10"/>
        <v>1302.4189524560188</v>
      </c>
      <c r="Y95">
        <f t="shared" si="11"/>
        <v>1696295.1277166335</v>
      </c>
    </row>
    <row r="96" spans="1:25" x14ac:dyDescent="0.35">
      <c r="A96" s="1">
        <v>41010</v>
      </c>
      <c r="B96">
        <v>3136</v>
      </c>
      <c r="C96" s="23">
        <v>28.4</v>
      </c>
      <c r="D96">
        <v>3686.5</v>
      </c>
      <c r="E96">
        <v>2706</v>
      </c>
      <c r="F96">
        <v>2712</v>
      </c>
      <c r="G96">
        <v>0</v>
      </c>
      <c r="H96">
        <v>1</v>
      </c>
      <c r="I96">
        <v>0</v>
      </c>
      <c r="J96">
        <v>0</v>
      </c>
      <c r="K96">
        <f>IF(AND(N96=0,H96=0,I96=0,J96=0,P96=0,L96=0),1,0)</f>
        <v>0</v>
      </c>
      <c r="L96">
        <v>0</v>
      </c>
      <c r="M96">
        <v>3922.8333333333335</v>
      </c>
      <c r="N96">
        <v>0</v>
      </c>
      <c r="O96">
        <v>0.54926222841872896</v>
      </c>
      <c r="P96">
        <v>0</v>
      </c>
      <c r="Q96">
        <f t="shared" si="6"/>
        <v>3427.4784922914387</v>
      </c>
      <c r="R96">
        <f>Q96-B96</f>
        <v>291.47849229143867</v>
      </c>
      <c r="S96">
        <f t="shared" si="7"/>
        <v>291.47849229143867</v>
      </c>
      <c r="T96" s="8">
        <f>S96/B96</f>
        <v>9.2945947797014886E-2</v>
      </c>
      <c r="U96">
        <v>818</v>
      </c>
      <c r="V96">
        <f t="shared" si="8"/>
        <v>5246.6128612458961</v>
      </c>
      <c r="W96">
        <f t="shared" si="9"/>
        <v>14724</v>
      </c>
      <c r="X96">
        <f t="shared" si="10"/>
        <v>291.47849229143867</v>
      </c>
      <c r="Y96">
        <f t="shared" si="11"/>
        <v>84959.711468490277</v>
      </c>
    </row>
    <row r="97" spans="1:25" x14ac:dyDescent="0.35">
      <c r="A97" s="1">
        <v>41011</v>
      </c>
      <c r="B97">
        <v>3088</v>
      </c>
      <c r="C97" s="23">
        <v>28.5</v>
      </c>
      <c r="D97">
        <v>3650.5</v>
      </c>
      <c r="E97">
        <v>2830</v>
      </c>
      <c r="F97">
        <v>3136</v>
      </c>
      <c r="G97">
        <v>0</v>
      </c>
      <c r="H97">
        <v>0</v>
      </c>
      <c r="I97">
        <v>0</v>
      </c>
      <c r="J97">
        <v>0</v>
      </c>
      <c r="K97">
        <f>IF(AND(N97=0,H97=0,I97=0,J97=0,P97=0,L97=0),1,0)</f>
        <v>0</v>
      </c>
      <c r="L97">
        <v>0</v>
      </c>
      <c r="M97">
        <v>3492.1666666666665</v>
      </c>
      <c r="N97">
        <v>0</v>
      </c>
      <c r="O97">
        <v>0.49442314395259673</v>
      </c>
      <c r="P97">
        <v>1</v>
      </c>
      <c r="Q97">
        <f t="shared" si="6"/>
        <v>3556.1834161382576</v>
      </c>
      <c r="R97">
        <f>Q97-B97</f>
        <v>468.1834161382576</v>
      </c>
      <c r="S97">
        <f t="shared" si="7"/>
        <v>468.1834161382576</v>
      </c>
      <c r="T97" s="8">
        <f>S97/B97</f>
        <v>0.15161380056290724</v>
      </c>
      <c r="U97">
        <v>888</v>
      </c>
      <c r="V97">
        <f t="shared" si="8"/>
        <v>8427.3014904886368</v>
      </c>
      <c r="W97">
        <f t="shared" si="9"/>
        <v>15984</v>
      </c>
      <c r="X97">
        <f t="shared" si="10"/>
        <v>468.1834161382576</v>
      </c>
      <c r="Y97">
        <f t="shared" si="11"/>
        <v>219195.71114688888</v>
      </c>
    </row>
    <row r="98" spans="1:25" x14ac:dyDescent="0.35">
      <c r="A98" s="1">
        <v>41012</v>
      </c>
      <c r="B98">
        <v>3198</v>
      </c>
      <c r="C98" s="23">
        <v>27.8</v>
      </c>
      <c r="D98">
        <v>3598.5</v>
      </c>
      <c r="E98">
        <v>3316</v>
      </c>
      <c r="F98">
        <v>3088</v>
      </c>
      <c r="G98">
        <v>0</v>
      </c>
      <c r="H98">
        <v>0</v>
      </c>
      <c r="I98">
        <v>0</v>
      </c>
      <c r="J98">
        <v>0</v>
      </c>
      <c r="K98">
        <f>IF(AND(N98=0,H98=0,I98=0,J98=0,P98=0,L98=0),1,0)</f>
        <v>0</v>
      </c>
      <c r="L98">
        <v>1</v>
      </c>
      <c r="M98">
        <v>2978.6666666666665</v>
      </c>
      <c r="N98">
        <v>0</v>
      </c>
      <c r="O98">
        <v>0.51278029510863254</v>
      </c>
      <c r="P98">
        <v>0</v>
      </c>
      <c r="Q98">
        <f t="shared" si="6"/>
        <v>3672.017975859636</v>
      </c>
      <c r="R98">
        <f>Q98-B98</f>
        <v>474.01797585963595</v>
      </c>
      <c r="S98">
        <f t="shared" si="7"/>
        <v>474.01797585963595</v>
      </c>
      <c r="T98" s="8">
        <f>S98/B98</f>
        <v>0.14822325699175609</v>
      </c>
      <c r="U98">
        <v>1039</v>
      </c>
      <c r="V98">
        <f t="shared" si="8"/>
        <v>8532.3235654734472</v>
      </c>
      <c r="W98">
        <f t="shared" si="9"/>
        <v>18702</v>
      </c>
      <c r="X98">
        <f t="shared" si="10"/>
        <v>474.01797585963595</v>
      </c>
      <c r="Y98">
        <f t="shared" si="11"/>
        <v>224693.0414380664</v>
      </c>
    </row>
    <row r="99" spans="1:25" x14ac:dyDescent="0.35">
      <c r="A99" s="1">
        <v>41013</v>
      </c>
      <c r="B99">
        <v>3595</v>
      </c>
      <c r="C99" s="23">
        <v>28.3</v>
      </c>
      <c r="D99">
        <v>3352.5</v>
      </c>
      <c r="E99">
        <v>3348</v>
      </c>
      <c r="F99">
        <v>3198</v>
      </c>
      <c r="G99">
        <v>1</v>
      </c>
      <c r="H99">
        <v>0</v>
      </c>
      <c r="I99">
        <v>1</v>
      </c>
      <c r="J99">
        <v>0</v>
      </c>
      <c r="K99">
        <f>IF(AND(N99=0,H99=0,I99=0,J99=0,P99=0,L99=0),1,0)</f>
        <v>0</v>
      </c>
      <c r="L99">
        <v>0</v>
      </c>
      <c r="M99">
        <v>3140.6666666666665</v>
      </c>
      <c r="N99">
        <v>0</v>
      </c>
      <c r="O99">
        <v>0.54612524689206465</v>
      </c>
      <c r="P99">
        <v>0</v>
      </c>
      <c r="Q99">
        <f t="shared" si="6"/>
        <v>4211.1663653529831</v>
      </c>
      <c r="R99">
        <f>Q99-B99</f>
        <v>616.16636535298312</v>
      </c>
      <c r="S99">
        <f t="shared" si="7"/>
        <v>616.16636535298312</v>
      </c>
      <c r="T99" s="8">
        <f>S99/B99</f>
        <v>0.1713953728381038</v>
      </c>
      <c r="U99">
        <v>922</v>
      </c>
      <c r="V99">
        <f t="shared" si="8"/>
        <v>11090.994576353696</v>
      </c>
      <c r="W99">
        <f t="shared" si="9"/>
        <v>16596</v>
      </c>
      <c r="X99">
        <f t="shared" si="10"/>
        <v>616.16636535298312</v>
      </c>
      <c r="Y99">
        <f t="shared" si="11"/>
        <v>379660.98979230586</v>
      </c>
    </row>
    <row r="100" spans="1:25" x14ac:dyDescent="0.35">
      <c r="A100" s="1">
        <v>41014</v>
      </c>
      <c r="B100">
        <v>3953</v>
      </c>
      <c r="C100" s="23">
        <v>28.8</v>
      </c>
      <c r="D100">
        <v>3145.8</v>
      </c>
      <c r="E100">
        <v>4428</v>
      </c>
      <c r="F100">
        <v>3595</v>
      </c>
      <c r="G100">
        <v>1</v>
      </c>
      <c r="H100">
        <v>0</v>
      </c>
      <c r="I100">
        <v>0</v>
      </c>
      <c r="J100">
        <v>0</v>
      </c>
      <c r="K100">
        <f>IF(AND(N100=0,H100=0,I100=0,J100=0,P100=0,L100=0),1,0)</f>
        <v>1</v>
      </c>
      <c r="L100">
        <v>0</v>
      </c>
      <c r="M100">
        <v>3293.6666666666665</v>
      </c>
      <c r="N100">
        <v>0</v>
      </c>
      <c r="O100">
        <v>0.54159405135354943</v>
      </c>
      <c r="P100">
        <v>0</v>
      </c>
      <c r="Q100">
        <f t="shared" si="6"/>
        <v>4572.2989345729975</v>
      </c>
      <c r="R100">
        <f>Q100-B100</f>
        <v>619.2989345729975</v>
      </c>
      <c r="S100">
        <f t="shared" si="7"/>
        <v>619.2989345729975</v>
      </c>
      <c r="T100" s="8">
        <f>S100/B100</f>
        <v>0.15666555390159309</v>
      </c>
      <c r="U100">
        <v>743</v>
      </c>
      <c r="V100">
        <f t="shared" si="8"/>
        <v>11147.380822313955</v>
      </c>
      <c r="W100">
        <f t="shared" si="9"/>
        <v>13374</v>
      </c>
      <c r="X100">
        <f t="shared" si="10"/>
        <v>619.2989345729975</v>
      </c>
      <c r="Y100">
        <f t="shared" si="11"/>
        <v>383531.17036324984</v>
      </c>
    </row>
    <row r="101" spans="1:25" x14ac:dyDescent="0.35">
      <c r="A101" s="1">
        <v>41015</v>
      </c>
      <c r="B101">
        <v>4628.5</v>
      </c>
      <c r="C101" s="23">
        <v>28.4</v>
      </c>
      <c r="D101">
        <v>3394</v>
      </c>
      <c r="E101">
        <v>4628.5</v>
      </c>
      <c r="F101">
        <v>3953</v>
      </c>
      <c r="G101">
        <v>0</v>
      </c>
      <c r="H101">
        <v>0</v>
      </c>
      <c r="I101">
        <v>0</v>
      </c>
      <c r="J101">
        <v>1</v>
      </c>
      <c r="K101">
        <f>IF(AND(N101=0,H101=0,I101=0,J101=0,P101=0,L101=0),1,0)</f>
        <v>0</v>
      </c>
      <c r="L101">
        <v>0</v>
      </c>
      <c r="M101">
        <v>3582</v>
      </c>
      <c r="N101">
        <v>0</v>
      </c>
      <c r="O101">
        <v>0.57848263041710235</v>
      </c>
      <c r="P101">
        <v>0</v>
      </c>
      <c r="Q101">
        <f t="shared" si="6"/>
        <v>4222.758826431229</v>
      </c>
      <c r="R101">
        <f>Q101-B101</f>
        <v>-405.74117356877105</v>
      </c>
      <c r="S101">
        <f t="shared" si="7"/>
        <v>405.74117356877105</v>
      </c>
      <c r="T101" s="8">
        <f>S101/B101</f>
        <v>8.7661482892680359E-2</v>
      </c>
      <c r="U101">
        <v>1235</v>
      </c>
      <c r="V101">
        <f t="shared" si="8"/>
        <v>29213.364496951515</v>
      </c>
      <c r="W101">
        <f t="shared" si="9"/>
        <v>22230</v>
      </c>
      <c r="X101">
        <f t="shared" si="10"/>
        <v>-811.48234713754209</v>
      </c>
      <c r="Y101">
        <f t="shared" si="11"/>
        <v>658503.59971585439</v>
      </c>
    </row>
    <row r="102" spans="1:25" x14ac:dyDescent="0.35">
      <c r="A102" s="1">
        <v>41016</v>
      </c>
      <c r="B102">
        <v>2900</v>
      </c>
      <c r="C102" s="23">
        <v>28.6</v>
      </c>
      <c r="D102">
        <v>3692.5</v>
      </c>
      <c r="E102">
        <v>2712</v>
      </c>
      <c r="F102">
        <v>4628.5</v>
      </c>
      <c r="G102">
        <v>0</v>
      </c>
      <c r="H102">
        <v>0</v>
      </c>
      <c r="I102">
        <v>0</v>
      </c>
      <c r="J102">
        <v>0</v>
      </c>
      <c r="K102">
        <f>IF(AND(N102=0,H102=0,I102=0,J102=0,P102=0,L102=0),1,0)</f>
        <v>0</v>
      </c>
      <c r="L102">
        <v>0</v>
      </c>
      <c r="M102">
        <v>4058.8333333333335</v>
      </c>
      <c r="N102">
        <v>1</v>
      </c>
      <c r="O102">
        <v>0.29917509004298826</v>
      </c>
      <c r="P102">
        <v>0</v>
      </c>
      <c r="Q102">
        <f t="shared" si="6"/>
        <v>3898.9075869476037</v>
      </c>
      <c r="R102">
        <f>Q102-B102</f>
        <v>998.9075869476037</v>
      </c>
      <c r="S102">
        <f t="shared" si="7"/>
        <v>998.9075869476037</v>
      </c>
      <c r="T102" s="8">
        <f>S102/B102</f>
        <v>0.34445089205089785</v>
      </c>
      <c r="U102">
        <v>845</v>
      </c>
      <c r="V102">
        <f t="shared" si="8"/>
        <v>17980.336565056867</v>
      </c>
      <c r="W102">
        <f t="shared" si="9"/>
        <v>15210</v>
      </c>
      <c r="X102">
        <f t="shared" si="10"/>
        <v>998.9075869476037</v>
      </c>
      <c r="Y102">
        <f t="shared" si="11"/>
        <v>997816.3672614845</v>
      </c>
    </row>
    <row r="103" spans="1:25" x14ac:dyDescent="0.35">
      <c r="A103" s="1">
        <v>41017</v>
      </c>
      <c r="B103">
        <v>2827</v>
      </c>
      <c r="C103" s="23">
        <v>28.6</v>
      </c>
      <c r="D103">
        <v>3654.9</v>
      </c>
      <c r="E103">
        <v>3136</v>
      </c>
      <c r="F103">
        <v>2900</v>
      </c>
      <c r="G103">
        <v>0</v>
      </c>
      <c r="H103">
        <v>1</v>
      </c>
      <c r="I103">
        <v>0</v>
      </c>
      <c r="J103">
        <v>0</v>
      </c>
      <c r="K103">
        <f>IF(AND(N103=0,H103=0,I103=0,J103=0,P103=0,L103=0),1,0)</f>
        <v>0</v>
      </c>
      <c r="L103">
        <v>0</v>
      </c>
      <c r="M103">
        <v>3827.1666666666665</v>
      </c>
      <c r="N103">
        <v>0</v>
      </c>
      <c r="O103">
        <v>0.49151853142790752</v>
      </c>
      <c r="P103">
        <v>0</v>
      </c>
      <c r="Q103">
        <f t="shared" si="6"/>
        <v>3599.2415740788415</v>
      </c>
      <c r="R103">
        <f>Q103-B103</f>
        <v>772.2415740788415</v>
      </c>
      <c r="S103">
        <f t="shared" si="7"/>
        <v>772.2415740788415</v>
      </c>
      <c r="T103" s="8">
        <f>S103/B103</f>
        <v>0.2731664570494664</v>
      </c>
      <c r="U103">
        <v>876</v>
      </c>
      <c r="V103">
        <f t="shared" si="8"/>
        <v>13900.348333419148</v>
      </c>
      <c r="W103">
        <f t="shared" si="9"/>
        <v>15768</v>
      </c>
      <c r="X103">
        <f t="shared" si="10"/>
        <v>772.2415740788415</v>
      </c>
      <c r="Y103">
        <f t="shared" si="11"/>
        <v>596357.04873576679</v>
      </c>
    </row>
    <row r="104" spans="1:25" x14ac:dyDescent="0.35">
      <c r="A104" s="1">
        <v>41018</v>
      </c>
      <c r="B104">
        <v>3146</v>
      </c>
      <c r="C104" s="23">
        <v>27.2</v>
      </c>
      <c r="D104">
        <v>3580.7</v>
      </c>
      <c r="E104">
        <v>3088</v>
      </c>
      <c r="F104">
        <v>2827</v>
      </c>
      <c r="G104">
        <v>0</v>
      </c>
      <c r="H104">
        <v>0</v>
      </c>
      <c r="I104">
        <v>0</v>
      </c>
      <c r="J104">
        <v>0</v>
      </c>
      <c r="K104">
        <f>IF(AND(N104=0,H104=0,I104=0,J104=0,P104=0,L104=0),1,0)</f>
        <v>0</v>
      </c>
      <c r="L104">
        <v>0</v>
      </c>
      <c r="M104">
        <v>3451.8333333333335</v>
      </c>
      <c r="N104">
        <v>0</v>
      </c>
      <c r="O104">
        <v>0.53706285581503432</v>
      </c>
      <c r="P104">
        <v>1</v>
      </c>
      <c r="Q104">
        <f t="shared" si="6"/>
        <v>3523.1838211347476</v>
      </c>
      <c r="R104">
        <f>Q104-B104</f>
        <v>377.18382113474763</v>
      </c>
      <c r="S104">
        <f t="shared" si="7"/>
        <v>377.18382113474763</v>
      </c>
      <c r="T104" s="8">
        <f>S104/B104</f>
        <v>0.11989314085656314</v>
      </c>
      <c r="U104">
        <v>605</v>
      </c>
      <c r="V104">
        <f t="shared" si="8"/>
        <v>6789.3087804254574</v>
      </c>
      <c r="W104">
        <f t="shared" si="9"/>
        <v>10890</v>
      </c>
      <c r="X104">
        <f t="shared" si="10"/>
        <v>377.18382113474763</v>
      </c>
      <c r="Y104">
        <f t="shared" si="11"/>
        <v>142267.63492580928</v>
      </c>
    </row>
    <row r="105" spans="1:25" x14ac:dyDescent="0.35">
      <c r="A105" s="1">
        <v>41019</v>
      </c>
      <c r="B105">
        <v>3377</v>
      </c>
      <c r="C105" s="23">
        <v>27.1</v>
      </c>
      <c r="D105">
        <v>3490.9</v>
      </c>
      <c r="E105">
        <v>3198</v>
      </c>
      <c r="F105">
        <v>3146</v>
      </c>
      <c r="G105">
        <v>0</v>
      </c>
      <c r="H105">
        <v>0</v>
      </c>
      <c r="I105">
        <v>0</v>
      </c>
      <c r="J105">
        <v>0</v>
      </c>
      <c r="K105">
        <f>IF(AND(N105=0,H105=0,I105=0,J105=0,P105=0,L105=0),1,0)</f>
        <v>0</v>
      </c>
      <c r="L105">
        <v>1</v>
      </c>
      <c r="M105">
        <v>2957.6666666666665</v>
      </c>
      <c r="N105">
        <v>0</v>
      </c>
      <c r="O105">
        <v>0.52683861972812829</v>
      </c>
      <c r="P105">
        <v>0</v>
      </c>
      <c r="Q105">
        <f t="shared" si="6"/>
        <v>3598.1443166608683</v>
      </c>
      <c r="R105">
        <f>Q105-B105</f>
        <v>221.1443166608683</v>
      </c>
      <c r="S105">
        <f t="shared" si="7"/>
        <v>221.1443166608683</v>
      </c>
      <c r="T105" s="8">
        <f>S105/B105</f>
        <v>6.5485435789419094E-2</v>
      </c>
      <c r="U105">
        <v>838</v>
      </c>
      <c r="V105">
        <f t="shared" si="8"/>
        <v>3980.5976998956294</v>
      </c>
      <c r="W105">
        <f t="shared" si="9"/>
        <v>15084</v>
      </c>
      <c r="X105">
        <f t="shared" si="10"/>
        <v>221.1443166608683</v>
      </c>
      <c r="Y105">
        <f t="shared" si="11"/>
        <v>48904.808791402393</v>
      </c>
    </row>
    <row r="106" spans="1:25" x14ac:dyDescent="0.35">
      <c r="A106" s="1">
        <v>41020</v>
      </c>
      <c r="B106">
        <v>3394</v>
      </c>
      <c r="C106" s="23">
        <v>27.8</v>
      </c>
      <c r="D106">
        <v>3375.7</v>
      </c>
      <c r="E106">
        <v>3595</v>
      </c>
      <c r="F106">
        <v>3377</v>
      </c>
      <c r="G106">
        <v>1</v>
      </c>
      <c r="H106">
        <v>0</v>
      </c>
      <c r="I106">
        <v>1</v>
      </c>
      <c r="J106">
        <v>0</v>
      </c>
      <c r="K106">
        <f>IF(AND(N106=0,H106=0,I106=0,J106=0,P106=0,L106=0),1,0)</f>
        <v>0</v>
      </c>
      <c r="L106">
        <v>0</v>
      </c>
      <c r="M106">
        <v>3116.6666666666665</v>
      </c>
      <c r="N106">
        <v>0</v>
      </c>
      <c r="O106">
        <v>0.50197513651678871</v>
      </c>
      <c r="P106">
        <v>0</v>
      </c>
      <c r="Q106">
        <f t="shared" si="6"/>
        <v>4338.369351565786</v>
      </c>
      <c r="R106">
        <f>Q106-B106</f>
        <v>944.36935156578602</v>
      </c>
      <c r="S106">
        <f t="shared" si="7"/>
        <v>944.36935156578602</v>
      </c>
      <c r="T106" s="8">
        <f>S106/B106</f>
        <v>0.27824671525214673</v>
      </c>
      <c r="U106">
        <v>970</v>
      </c>
      <c r="V106">
        <f t="shared" si="8"/>
        <v>16998.64832818415</v>
      </c>
      <c r="W106">
        <f t="shared" si="9"/>
        <v>17460</v>
      </c>
      <c r="X106">
        <f t="shared" si="10"/>
        <v>944.36935156578602</v>
      </c>
      <c r="Y106">
        <f t="shared" si="11"/>
        <v>891833.47217678314</v>
      </c>
    </row>
    <row r="107" spans="1:25" x14ac:dyDescent="0.35">
      <c r="A107" s="1">
        <v>41021</v>
      </c>
      <c r="B107">
        <v>3905</v>
      </c>
      <c r="C107" s="23">
        <v>28.1</v>
      </c>
      <c r="D107">
        <v>3128.8</v>
      </c>
      <c r="E107">
        <v>3953</v>
      </c>
      <c r="F107">
        <v>3394</v>
      </c>
      <c r="G107">
        <v>1</v>
      </c>
      <c r="H107">
        <v>0</v>
      </c>
      <c r="I107">
        <v>0</v>
      </c>
      <c r="J107">
        <v>0</v>
      </c>
      <c r="K107">
        <f>IF(AND(N107=0,H107=0,I107=0,J107=0,P107=0,L107=0),1,0)</f>
        <v>1</v>
      </c>
      <c r="L107">
        <v>0</v>
      </c>
      <c r="M107">
        <v>3305.6666666666665</v>
      </c>
      <c r="N107">
        <v>0</v>
      </c>
      <c r="O107">
        <v>0.55937028000464739</v>
      </c>
      <c r="P107">
        <v>0</v>
      </c>
      <c r="Q107">
        <f t="shared" si="6"/>
        <v>4358.6313768419595</v>
      </c>
      <c r="R107">
        <f>Q107-B107</f>
        <v>453.63137684195954</v>
      </c>
      <c r="S107">
        <f t="shared" si="7"/>
        <v>453.63137684195954</v>
      </c>
      <c r="T107" s="8">
        <f>S107/B107</f>
        <v>0.11616680584941345</v>
      </c>
      <c r="U107">
        <v>980</v>
      </c>
      <c r="V107">
        <f t="shared" si="8"/>
        <v>8165.3647831552717</v>
      </c>
      <c r="W107">
        <f t="shared" si="9"/>
        <v>17640</v>
      </c>
      <c r="X107">
        <f t="shared" si="10"/>
        <v>453.63137684195954</v>
      </c>
      <c r="Y107">
        <f t="shared" si="11"/>
        <v>205781.42605553189</v>
      </c>
    </row>
    <row r="108" spans="1:25" x14ac:dyDescent="0.35">
      <c r="A108" s="1">
        <v>41022</v>
      </c>
      <c r="B108">
        <v>4628.5</v>
      </c>
      <c r="C108" s="23">
        <v>27.9</v>
      </c>
      <c r="D108">
        <v>3329.8</v>
      </c>
      <c r="E108">
        <v>4628.5</v>
      </c>
      <c r="F108">
        <v>3905</v>
      </c>
      <c r="G108">
        <v>0</v>
      </c>
      <c r="H108">
        <v>0</v>
      </c>
      <c r="I108">
        <v>0</v>
      </c>
      <c r="J108">
        <v>1</v>
      </c>
      <c r="K108">
        <f>IF(AND(N108=0,H108=0,I108=0,J108=0,P108=0,L108=0),1,0)</f>
        <v>0</v>
      </c>
      <c r="L108">
        <v>0</v>
      </c>
      <c r="M108">
        <v>3558.6666666666665</v>
      </c>
      <c r="N108">
        <v>0</v>
      </c>
      <c r="O108">
        <v>0.58405948646450567</v>
      </c>
      <c r="P108">
        <v>0</v>
      </c>
      <c r="Q108">
        <f t="shared" si="6"/>
        <v>4180.3465768016013</v>
      </c>
      <c r="R108">
        <f>Q108-B108</f>
        <v>-448.15342319839874</v>
      </c>
      <c r="S108">
        <f t="shared" si="7"/>
        <v>448.15342319839874</v>
      </c>
      <c r="T108" s="8">
        <f>S108/B108</f>
        <v>9.6824764653429568E-2</v>
      </c>
      <c r="U108">
        <v>1058</v>
      </c>
      <c r="V108">
        <f t="shared" si="8"/>
        <v>32267.046470284709</v>
      </c>
      <c r="W108">
        <f t="shared" si="9"/>
        <v>19044</v>
      </c>
      <c r="X108">
        <f t="shared" si="10"/>
        <v>-896.30684639679748</v>
      </c>
      <c r="Y108">
        <f t="shared" si="11"/>
        <v>803365.96289777232</v>
      </c>
    </row>
    <row r="109" spans="1:25" x14ac:dyDescent="0.35">
      <c r="A109" s="1">
        <v>41023</v>
      </c>
      <c r="B109">
        <v>2751</v>
      </c>
      <c r="C109" s="23">
        <v>27.8</v>
      </c>
      <c r="D109">
        <v>3690.1</v>
      </c>
      <c r="E109">
        <v>2900</v>
      </c>
      <c r="F109">
        <v>4628.5</v>
      </c>
      <c r="G109">
        <v>0</v>
      </c>
      <c r="H109">
        <v>0</v>
      </c>
      <c r="I109">
        <v>0</v>
      </c>
      <c r="J109">
        <v>0</v>
      </c>
      <c r="K109">
        <f>IF(AND(N109=0,H109=0,I109=0,J109=0,P109=0,L109=0),1,0)</f>
        <v>0</v>
      </c>
      <c r="L109">
        <v>0</v>
      </c>
      <c r="M109">
        <v>3975.8333333333335</v>
      </c>
      <c r="N109">
        <v>1</v>
      </c>
      <c r="O109">
        <v>0.2818635993958406</v>
      </c>
      <c r="P109">
        <v>0</v>
      </c>
      <c r="Q109">
        <f t="shared" si="6"/>
        <v>3950.6502460512988</v>
      </c>
      <c r="R109">
        <f>Q109-B109</f>
        <v>1199.6502460512988</v>
      </c>
      <c r="S109">
        <f t="shared" si="7"/>
        <v>1199.6502460512988</v>
      </c>
      <c r="T109" s="8">
        <f>S109/B109</f>
        <v>0.43607787933525949</v>
      </c>
      <c r="U109">
        <v>819</v>
      </c>
      <c r="V109">
        <f t="shared" si="8"/>
        <v>21593.704428923378</v>
      </c>
      <c r="W109">
        <f t="shared" si="9"/>
        <v>14742</v>
      </c>
      <c r="X109">
        <f t="shared" si="10"/>
        <v>1199.6502460512988</v>
      </c>
      <c r="Y109">
        <f t="shared" si="11"/>
        <v>1439160.7128509418</v>
      </c>
    </row>
    <row r="110" spans="1:25" x14ac:dyDescent="0.35">
      <c r="A110" s="1">
        <v>41024</v>
      </c>
      <c r="B110">
        <v>3050</v>
      </c>
      <c r="C110" s="23">
        <v>28.3</v>
      </c>
      <c r="D110">
        <v>3611.1</v>
      </c>
      <c r="E110">
        <v>2827</v>
      </c>
      <c r="F110">
        <v>2751</v>
      </c>
      <c r="G110">
        <v>0</v>
      </c>
      <c r="H110">
        <v>1</v>
      </c>
      <c r="I110">
        <v>0</v>
      </c>
      <c r="J110">
        <v>0</v>
      </c>
      <c r="K110">
        <f>IF(AND(N110=0,H110=0,I110=0,J110=0,P110=0,L110=0),1,0)</f>
        <v>0</v>
      </c>
      <c r="L110">
        <v>0</v>
      </c>
      <c r="M110">
        <v>3761.5</v>
      </c>
      <c r="N110">
        <v>0</v>
      </c>
      <c r="O110">
        <v>0.53473916579528291</v>
      </c>
      <c r="P110">
        <v>0</v>
      </c>
      <c r="Q110">
        <f t="shared" si="6"/>
        <v>3443.8571540889993</v>
      </c>
      <c r="R110">
        <f>Q110-B110</f>
        <v>393.85715408899932</v>
      </c>
      <c r="S110">
        <f t="shared" si="7"/>
        <v>393.85715408899932</v>
      </c>
      <c r="T110" s="8">
        <f>S110/B110</f>
        <v>0.12913349314393421</v>
      </c>
      <c r="U110">
        <v>798</v>
      </c>
      <c r="V110">
        <f t="shared" si="8"/>
        <v>7089.4287736019878</v>
      </c>
      <c r="W110">
        <f t="shared" si="9"/>
        <v>14364</v>
      </c>
      <c r="X110">
        <f t="shared" si="10"/>
        <v>393.85715408899932</v>
      </c>
      <c r="Y110">
        <f t="shared" si="11"/>
        <v>155123.45782708575</v>
      </c>
    </row>
    <row r="111" spans="1:25" x14ac:dyDescent="0.35">
      <c r="A111" s="1">
        <v>41025</v>
      </c>
      <c r="B111">
        <v>3207</v>
      </c>
      <c r="C111" s="23">
        <v>28.9</v>
      </c>
      <c r="D111">
        <v>3545.7</v>
      </c>
      <c r="E111">
        <v>3146</v>
      </c>
      <c r="F111">
        <v>3050</v>
      </c>
      <c r="G111">
        <v>0</v>
      </c>
      <c r="H111">
        <v>0</v>
      </c>
      <c r="I111">
        <v>0</v>
      </c>
      <c r="J111">
        <v>0</v>
      </c>
      <c r="K111">
        <f>IF(AND(N111=0,H111=0,I111=0,J111=0,P111=0,L111=0),1,0)</f>
        <v>0</v>
      </c>
      <c r="L111">
        <v>0</v>
      </c>
      <c r="M111">
        <v>3476.5</v>
      </c>
      <c r="N111">
        <v>0</v>
      </c>
      <c r="O111">
        <v>0.51824096665504826</v>
      </c>
      <c r="P111">
        <v>1</v>
      </c>
      <c r="Q111">
        <f t="shared" si="6"/>
        <v>3596.9774220965051</v>
      </c>
      <c r="R111">
        <f>Q111-B111</f>
        <v>389.97742209650505</v>
      </c>
      <c r="S111">
        <f t="shared" si="7"/>
        <v>389.97742209650505</v>
      </c>
      <c r="T111" s="8">
        <f>S111/B111</f>
        <v>0.12160194016105552</v>
      </c>
      <c r="U111">
        <v>772</v>
      </c>
      <c r="V111">
        <f t="shared" si="8"/>
        <v>7019.5935977370909</v>
      </c>
      <c r="W111">
        <f t="shared" si="9"/>
        <v>13896</v>
      </c>
      <c r="X111">
        <f t="shared" si="10"/>
        <v>389.97742209650505</v>
      </c>
      <c r="Y111">
        <f t="shared" si="11"/>
        <v>152082.38974503567</v>
      </c>
    </row>
    <row r="112" spans="1:25" x14ac:dyDescent="0.35">
      <c r="A112" s="1">
        <v>41026</v>
      </c>
      <c r="B112">
        <v>3271</v>
      </c>
      <c r="C112" s="23">
        <v>28.5</v>
      </c>
      <c r="D112">
        <v>3508.3</v>
      </c>
      <c r="E112">
        <v>3377</v>
      </c>
      <c r="F112">
        <v>3207</v>
      </c>
      <c r="G112">
        <v>0</v>
      </c>
      <c r="H112">
        <v>0</v>
      </c>
      <c r="I112">
        <v>0</v>
      </c>
      <c r="J112">
        <v>0</v>
      </c>
      <c r="K112">
        <f>IF(AND(N112=0,H112=0,I112=0,J112=0,P112=0,L112=0),1,0)</f>
        <v>0</v>
      </c>
      <c r="L112">
        <v>1</v>
      </c>
      <c r="M112">
        <v>3002.6666666666665</v>
      </c>
      <c r="N112">
        <v>0</v>
      </c>
      <c r="O112">
        <v>0.50743580806320432</v>
      </c>
      <c r="P112">
        <v>0</v>
      </c>
      <c r="Q112">
        <f t="shared" si="6"/>
        <v>3689.8952014505853</v>
      </c>
      <c r="R112">
        <f>Q112-B112</f>
        <v>418.89520145058532</v>
      </c>
      <c r="S112">
        <f t="shared" si="7"/>
        <v>418.89520145058532</v>
      </c>
      <c r="T112" s="8">
        <f>S112/B112</f>
        <v>0.12806334498642169</v>
      </c>
      <c r="U112">
        <v>1055</v>
      </c>
      <c r="V112">
        <f t="shared" si="8"/>
        <v>7540.1136261105357</v>
      </c>
      <c r="W112">
        <f t="shared" si="9"/>
        <v>18990</v>
      </c>
      <c r="X112">
        <f t="shared" si="10"/>
        <v>418.89520145058532</v>
      </c>
      <c r="Y112">
        <f t="shared" si="11"/>
        <v>175473.18979832646</v>
      </c>
    </row>
    <row r="113" spans="1:25" x14ac:dyDescent="0.35">
      <c r="A113" s="1">
        <v>41027</v>
      </c>
      <c r="B113">
        <v>3536</v>
      </c>
      <c r="C113" s="23">
        <v>30.3</v>
      </c>
      <c r="D113">
        <v>3381.5</v>
      </c>
      <c r="E113">
        <v>3394</v>
      </c>
      <c r="F113">
        <v>3271</v>
      </c>
      <c r="G113">
        <v>1</v>
      </c>
      <c r="H113">
        <v>0</v>
      </c>
      <c r="I113">
        <v>1</v>
      </c>
      <c r="J113">
        <v>0</v>
      </c>
      <c r="K113">
        <f>IF(AND(N113=0,H113=0,I113=0,J113=0,P113=0,L113=0),1,0)</f>
        <v>0</v>
      </c>
      <c r="L113">
        <v>0</v>
      </c>
      <c r="M113">
        <v>3176</v>
      </c>
      <c r="N113">
        <v>0</v>
      </c>
      <c r="O113">
        <v>0.5307888927617056</v>
      </c>
      <c r="P113">
        <v>0</v>
      </c>
      <c r="Q113">
        <f t="shared" si="6"/>
        <v>4273.5782002828801</v>
      </c>
      <c r="R113">
        <f>Q113-B113</f>
        <v>737.57820028288006</v>
      </c>
      <c r="S113">
        <f t="shared" si="7"/>
        <v>737.57820028288006</v>
      </c>
      <c r="T113" s="8">
        <f>S113/B113</f>
        <v>0.20859111998950228</v>
      </c>
      <c r="U113">
        <v>945</v>
      </c>
      <c r="V113">
        <f t="shared" si="8"/>
        <v>13276.407605091841</v>
      </c>
      <c r="W113">
        <f t="shared" si="9"/>
        <v>17010</v>
      </c>
      <c r="X113">
        <f t="shared" si="10"/>
        <v>737.57820028288006</v>
      </c>
      <c r="Y113">
        <f t="shared" si="11"/>
        <v>544021.60153253237</v>
      </c>
    </row>
    <row r="114" spans="1:25" x14ac:dyDescent="0.35">
      <c r="A114" s="1">
        <v>41028</v>
      </c>
      <c r="B114">
        <v>3774</v>
      </c>
      <c r="C114" s="23">
        <v>32.299999999999997</v>
      </c>
      <c r="D114">
        <v>3163</v>
      </c>
      <c r="E114">
        <v>3905</v>
      </c>
      <c r="F114">
        <v>3536</v>
      </c>
      <c r="G114">
        <v>1</v>
      </c>
      <c r="H114">
        <v>0</v>
      </c>
      <c r="I114">
        <v>0</v>
      </c>
      <c r="J114">
        <v>0</v>
      </c>
      <c r="K114">
        <f>IF(AND(N114=0,H114=0,I114=0,J114=0,P114=0,L114=0),1,0)</f>
        <v>1</v>
      </c>
      <c r="L114">
        <v>0</v>
      </c>
      <c r="M114">
        <v>3338</v>
      </c>
      <c r="N114">
        <v>0</v>
      </c>
      <c r="O114">
        <v>0.52765191123504129</v>
      </c>
      <c r="P114">
        <v>0</v>
      </c>
      <c r="Q114">
        <f t="shared" si="6"/>
        <v>4429.90794299151</v>
      </c>
      <c r="R114">
        <f>Q114-B114</f>
        <v>655.90794299151003</v>
      </c>
      <c r="S114">
        <f t="shared" si="7"/>
        <v>655.90794299151003</v>
      </c>
      <c r="T114" s="8">
        <f>S114/B114</f>
        <v>0.17379648727914945</v>
      </c>
      <c r="U114">
        <v>1056</v>
      </c>
      <c r="V114">
        <f t="shared" si="8"/>
        <v>11806.34297384718</v>
      </c>
      <c r="W114">
        <f t="shared" si="9"/>
        <v>19008</v>
      </c>
      <c r="X114">
        <f t="shared" si="10"/>
        <v>655.90794299151003</v>
      </c>
      <c r="Y114">
        <f t="shared" si="11"/>
        <v>430215.22967935394</v>
      </c>
    </row>
    <row r="115" spans="1:25" x14ac:dyDescent="0.35">
      <c r="A115" s="1">
        <v>41029</v>
      </c>
      <c r="B115">
        <v>2954</v>
      </c>
      <c r="C115" s="23">
        <v>33.4</v>
      </c>
      <c r="D115">
        <v>3367.6</v>
      </c>
      <c r="E115">
        <v>4628.5</v>
      </c>
      <c r="F115">
        <v>3774</v>
      </c>
      <c r="G115">
        <v>0</v>
      </c>
      <c r="H115">
        <v>0</v>
      </c>
      <c r="I115">
        <v>0</v>
      </c>
      <c r="J115">
        <v>1</v>
      </c>
      <c r="K115">
        <f>IF(AND(N115=0,H115=0,I115=0,J115=0,P115=0,L115=0),1,0)</f>
        <v>0</v>
      </c>
      <c r="L115">
        <v>0</v>
      </c>
      <c r="M115">
        <v>3527</v>
      </c>
      <c r="N115">
        <v>0</v>
      </c>
      <c r="O115">
        <v>0.40472870919019405</v>
      </c>
      <c r="P115">
        <v>0</v>
      </c>
      <c r="Q115">
        <f t="shared" si="6"/>
        <v>4213.9467425081448</v>
      </c>
      <c r="R115">
        <f>Q115-B115</f>
        <v>1259.9467425081448</v>
      </c>
      <c r="S115">
        <f t="shared" si="7"/>
        <v>1259.9467425081448</v>
      </c>
      <c r="T115" s="8">
        <f>S115/B115</f>
        <v>0.42652225541914179</v>
      </c>
      <c r="U115">
        <v>698</v>
      </c>
      <c r="V115">
        <f t="shared" si="8"/>
        <v>22679.041365146608</v>
      </c>
      <c r="W115">
        <f t="shared" si="9"/>
        <v>12564</v>
      </c>
      <c r="X115">
        <f t="shared" si="10"/>
        <v>1259.9467425081448</v>
      </c>
      <c r="Y115">
        <f t="shared" si="11"/>
        <v>1587465.7939568853</v>
      </c>
    </row>
    <row r="116" spans="1:25" x14ac:dyDescent="0.35">
      <c r="A116" s="1">
        <v>41030</v>
      </c>
      <c r="B116">
        <v>4732</v>
      </c>
      <c r="C116" s="23">
        <v>33.200000000000003</v>
      </c>
      <c r="D116">
        <v>3348.4</v>
      </c>
      <c r="E116">
        <v>2751</v>
      </c>
      <c r="F116">
        <v>2954</v>
      </c>
      <c r="G116">
        <v>0</v>
      </c>
      <c r="H116">
        <v>0</v>
      </c>
      <c r="I116">
        <v>0</v>
      </c>
      <c r="J116">
        <v>0</v>
      </c>
      <c r="K116">
        <f>IF(AND(N116=0,H116=0,I116=0,J116=0,P116=0,L116=0),1,0)</f>
        <v>0</v>
      </c>
      <c r="L116">
        <v>0</v>
      </c>
      <c r="M116">
        <v>3421.3333333333335</v>
      </c>
      <c r="N116">
        <v>1</v>
      </c>
      <c r="O116">
        <v>0.70657604275589636</v>
      </c>
      <c r="P116">
        <v>0</v>
      </c>
      <c r="Q116">
        <f t="shared" si="6"/>
        <v>3406.1205281703706</v>
      </c>
      <c r="R116">
        <f>Q116-B116</f>
        <v>-1325.8794718296294</v>
      </c>
      <c r="S116">
        <f t="shared" si="7"/>
        <v>1325.8794718296294</v>
      </c>
      <c r="T116" s="8">
        <f>S116/B116</f>
        <v>0.28019430934692086</v>
      </c>
      <c r="U116">
        <v>701</v>
      </c>
      <c r="V116">
        <f t="shared" si="8"/>
        <v>95463.321971733327</v>
      </c>
      <c r="W116">
        <f t="shared" si="9"/>
        <v>12618</v>
      </c>
      <c r="X116">
        <f t="shared" si="10"/>
        <v>-2651.7589436592589</v>
      </c>
      <c r="Y116">
        <f t="shared" si="11"/>
        <v>7031825.4952768683</v>
      </c>
    </row>
    <row r="117" spans="1:25" x14ac:dyDescent="0.35">
      <c r="A117" s="1">
        <v>41031</v>
      </c>
      <c r="B117">
        <v>4151</v>
      </c>
      <c r="C117" s="23">
        <v>30.3</v>
      </c>
      <c r="D117">
        <v>3653.4</v>
      </c>
      <c r="E117">
        <v>3050</v>
      </c>
      <c r="F117">
        <v>4732</v>
      </c>
      <c r="G117">
        <v>0</v>
      </c>
      <c r="H117">
        <v>1</v>
      </c>
      <c r="I117">
        <v>0</v>
      </c>
      <c r="J117">
        <v>0</v>
      </c>
      <c r="K117">
        <f>IF(AND(N117=0,H117=0,I117=0,J117=0,P117=0,L117=0),1,0)</f>
        <v>0</v>
      </c>
      <c r="L117">
        <v>0</v>
      </c>
      <c r="M117">
        <v>3820</v>
      </c>
      <c r="N117">
        <v>0</v>
      </c>
      <c r="O117">
        <v>0.43249680492622283</v>
      </c>
      <c r="P117">
        <v>0</v>
      </c>
      <c r="Q117">
        <f t="shared" si="6"/>
        <v>4031.3645820471529</v>
      </c>
      <c r="R117">
        <f>Q117-B117</f>
        <v>-119.63541795284709</v>
      </c>
      <c r="S117">
        <f t="shared" si="7"/>
        <v>119.63541795284709</v>
      </c>
      <c r="T117" s="8">
        <f>S117/B117</f>
        <v>2.8820866767729967E-2</v>
      </c>
      <c r="U117">
        <v>1152</v>
      </c>
      <c r="V117">
        <f t="shared" si="8"/>
        <v>8613.7500926049906</v>
      </c>
      <c r="W117">
        <f t="shared" si="9"/>
        <v>20736</v>
      </c>
      <c r="X117">
        <f t="shared" si="10"/>
        <v>-239.27083590569418</v>
      </c>
      <c r="Y117">
        <f t="shared" si="11"/>
        <v>57250.532915009637</v>
      </c>
    </row>
    <row r="118" spans="1:25" x14ac:dyDescent="0.35">
      <c r="A118" s="1">
        <v>41032</v>
      </c>
      <c r="B118">
        <v>4833</v>
      </c>
      <c r="C118" s="23">
        <v>32.299999999999997</v>
      </c>
      <c r="D118">
        <v>3829.4</v>
      </c>
      <c r="E118">
        <v>3207</v>
      </c>
      <c r="F118">
        <v>4151</v>
      </c>
      <c r="G118">
        <v>0</v>
      </c>
      <c r="H118">
        <v>0</v>
      </c>
      <c r="I118">
        <v>0</v>
      </c>
      <c r="J118">
        <v>0</v>
      </c>
      <c r="K118">
        <f>IF(AND(N118=0,H118=0,I118=0,J118=0,P118=0,L118=0),1,0)</f>
        <v>0</v>
      </c>
      <c r="L118">
        <v>0</v>
      </c>
      <c r="M118">
        <v>3945.6666666666665</v>
      </c>
      <c r="N118">
        <v>0</v>
      </c>
      <c r="O118">
        <v>0.57923782967352155</v>
      </c>
      <c r="P118">
        <v>1</v>
      </c>
      <c r="Q118">
        <f t="shared" si="6"/>
        <v>4030.4628127529395</v>
      </c>
      <c r="R118">
        <f>Q118-B118</f>
        <v>-802.5371872470605</v>
      </c>
      <c r="S118">
        <f t="shared" si="7"/>
        <v>802.5371872470605</v>
      </c>
      <c r="T118" s="8">
        <f>S118/B118</f>
        <v>0.16605362864619502</v>
      </c>
      <c r="U118">
        <v>369</v>
      </c>
      <c r="V118">
        <f t="shared" si="8"/>
        <v>57782.677481788356</v>
      </c>
      <c r="W118">
        <f t="shared" si="9"/>
        <v>6642</v>
      </c>
      <c r="X118">
        <f t="shared" si="10"/>
        <v>-1605.074374494121</v>
      </c>
      <c r="Y118">
        <f t="shared" si="11"/>
        <v>2576263.7476576939</v>
      </c>
    </row>
    <row r="119" spans="1:25" x14ac:dyDescent="0.35">
      <c r="A119" s="1">
        <v>41033</v>
      </c>
      <c r="B119">
        <v>4881</v>
      </c>
      <c r="C119" s="23">
        <v>33.6</v>
      </c>
      <c r="D119">
        <v>4088.8</v>
      </c>
      <c r="E119">
        <v>3271</v>
      </c>
      <c r="F119">
        <v>4833</v>
      </c>
      <c r="G119">
        <v>0</v>
      </c>
      <c r="H119">
        <v>0</v>
      </c>
      <c r="I119">
        <v>0</v>
      </c>
      <c r="J119">
        <v>0</v>
      </c>
      <c r="K119">
        <f>IF(AND(N119=0,H119=0,I119=0,J119=0,P119=0,L119=0),1,0)</f>
        <v>0</v>
      </c>
      <c r="L119">
        <v>1</v>
      </c>
      <c r="M119">
        <v>4572</v>
      </c>
      <c r="N119">
        <v>0</v>
      </c>
      <c r="O119">
        <v>0.50557685604740332</v>
      </c>
      <c r="P119">
        <v>0</v>
      </c>
      <c r="Q119">
        <f t="shared" si="6"/>
        <v>4334.1884957149541</v>
      </c>
      <c r="R119">
        <f>Q119-B119</f>
        <v>-546.81150428504588</v>
      </c>
      <c r="S119">
        <f t="shared" si="7"/>
        <v>546.81150428504588</v>
      </c>
      <c r="T119" s="8">
        <f>S119/B119</f>
        <v>0.11202858108687684</v>
      </c>
      <c r="U119">
        <v>1188</v>
      </c>
      <c r="V119">
        <f t="shared" si="8"/>
        <v>39370.428308523304</v>
      </c>
      <c r="W119">
        <f t="shared" si="9"/>
        <v>21384</v>
      </c>
      <c r="X119">
        <f t="shared" si="10"/>
        <v>-1093.6230085700918</v>
      </c>
      <c r="Y119">
        <f t="shared" si="11"/>
        <v>1196011.2848738991</v>
      </c>
    </row>
    <row r="120" spans="1:25" x14ac:dyDescent="0.35">
      <c r="A120" s="1">
        <v>41034</v>
      </c>
      <c r="B120">
        <v>4563</v>
      </c>
      <c r="C120" s="23">
        <v>30</v>
      </c>
      <c r="D120">
        <v>4310.2</v>
      </c>
      <c r="E120">
        <v>3536</v>
      </c>
      <c r="F120">
        <v>4881</v>
      </c>
      <c r="G120">
        <v>1</v>
      </c>
      <c r="H120">
        <v>0</v>
      </c>
      <c r="I120">
        <v>1</v>
      </c>
      <c r="J120">
        <v>0</v>
      </c>
      <c r="K120">
        <f>IF(AND(N120=0,H120=0,I120=0,J120=0,P120=0,L120=0),1,0)</f>
        <v>0</v>
      </c>
      <c r="L120">
        <v>0</v>
      </c>
      <c r="M120">
        <v>4621.666666666667</v>
      </c>
      <c r="N120">
        <v>0</v>
      </c>
      <c r="O120">
        <v>0.46305332868595328</v>
      </c>
      <c r="P120">
        <v>0</v>
      </c>
      <c r="Q120">
        <f t="shared" si="6"/>
        <v>5086.2624721465627</v>
      </c>
      <c r="R120">
        <f>Q120-B120</f>
        <v>523.26247214656269</v>
      </c>
      <c r="S120">
        <f t="shared" si="7"/>
        <v>523.26247214656269</v>
      </c>
      <c r="T120" s="8">
        <f>S120/B120</f>
        <v>0.11467509799398701</v>
      </c>
      <c r="U120">
        <v>1440</v>
      </c>
      <c r="V120">
        <f t="shared" si="8"/>
        <v>9418.7244986381284</v>
      </c>
      <c r="W120">
        <f t="shared" si="9"/>
        <v>25920</v>
      </c>
      <c r="X120">
        <f t="shared" si="10"/>
        <v>523.26247214656269</v>
      </c>
      <c r="Y120">
        <f t="shared" si="11"/>
        <v>273803.61475693231</v>
      </c>
    </row>
    <row r="121" spans="1:25" x14ac:dyDescent="0.35">
      <c r="A121" s="1">
        <v>41035</v>
      </c>
      <c r="B121">
        <v>5394</v>
      </c>
      <c r="C121" s="23">
        <v>29.8</v>
      </c>
      <c r="D121">
        <v>4632</v>
      </c>
      <c r="E121">
        <v>3774</v>
      </c>
      <c r="F121">
        <v>4563</v>
      </c>
      <c r="G121">
        <v>1</v>
      </c>
      <c r="H121">
        <v>0</v>
      </c>
      <c r="I121">
        <v>0</v>
      </c>
      <c r="J121">
        <v>0</v>
      </c>
      <c r="K121">
        <f>IF(AND(N121=0,H121=0,I121=0,J121=0,P121=0,L121=0),1,0)</f>
        <v>1</v>
      </c>
      <c r="L121">
        <v>0</v>
      </c>
      <c r="M121">
        <v>4759</v>
      </c>
      <c r="N121">
        <v>0</v>
      </c>
      <c r="O121">
        <v>0.59654932032066921</v>
      </c>
      <c r="P121">
        <v>0</v>
      </c>
      <c r="Q121">
        <f t="shared" si="6"/>
        <v>5214.6079589997025</v>
      </c>
      <c r="R121">
        <f>Q121-B121</f>
        <v>-179.39204100029747</v>
      </c>
      <c r="S121">
        <f t="shared" si="7"/>
        <v>179.39204100029747</v>
      </c>
      <c r="T121" s="8">
        <f>S121/B121</f>
        <v>3.325770133487161E-2</v>
      </c>
      <c r="U121">
        <v>1295</v>
      </c>
      <c r="V121">
        <f t="shared" si="8"/>
        <v>12916.226952021418</v>
      </c>
      <c r="W121">
        <f t="shared" si="9"/>
        <v>23310</v>
      </c>
      <c r="X121">
        <f t="shared" si="10"/>
        <v>-358.78408200059494</v>
      </c>
      <c r="Y121">
        <f t="shared" si="11"/>
        <v>128726.01749700963</v>
      </c>
    </row>
    <row r="122" spans="1:25" x14ac:dyDescent="0.35">
      <c r="A122" s="1">
        <v>41036</v>
      </c>
      <c r="B122">
        <v>4018</v>
      </c>
      <c r="C122" s="23">
        <v>29.9</v>
      </c>
      <c r="D122">
        <v>4764.3999999999996</v>
      </c>
      <c r="E122">
        <v>2954</v>
      </c>
      <c r="F122">
        <v>5394</v>
      </c>
      <c r="G122">
        <v>0</v>
      </c>
      <c r="H122">
        <v>0</v>
      </c>
      <c r="I122">
        <v>0</v>
      </c>
      <c r="J122">
        <v>1</v>
      </c>
      <c r="K122">
        <f>IF(AND(N122=0,H122=0,I122=0,J122=0,P122=0,L122=0),1,0)</f>
        <v>0</v>
      </c>
      <c r="L122">
        <v>0</v>
      </c>
      <c r="M122">
        <v>4946</v>
      </c>
      <c r="N122">
        <v>0</v>
      </c>
      <c r="O122">
        <v>0.34013012664110609</v>
      </c>
      <c r="P122">
        <v>0</v>
      </c>
      <c r="Q122">
        <f t="shared" si="6"/>
        <v>4611.5060930686486</v>
      </c>
      <c r="R122">
        <f>Q122-B122</f>
        <v>593.50609306864862</v>
      </c>
      <c r="S122">
        <f t="shared" si="7"/>
        <v>593.50609306864862</v>
      </c>
      <c r="T122" s="8">
        <f>S122/B122</f>
        <v>0.14771182007681649</v>
      </c>
      <c r="U122">
        <v>913</v>
      </c>
      <c r="V122">
        <f t="shared" si="8"/>
        <v>10683.109675235675</v>
      </c>
      <c r="W122">
        <f t="shared" si="9"/>
        <v>16434</v>
      </c>
      <c r="X122">
        <f t="shared" si="10"/>
        <v>593.50609306864862</v>
      </c>
      <c r="Y122">
        <f t="shared" si="11"/>
        <v>352249.48250961141</v>
      </c>
    </row>
    <row r="123" spans="1:25" x14ac:dyDescent="0.35">
      <c r="A123" s="1">
        <v>41037</v>
      </c>
      <c r="B123">
        <v>4112</v>
      </c>
      <c r="C123" s="23">
        <v>29.7</v>
      </c>
      <c r="D123">
        <v>4737.8</v>
      </c>
      <c r="E123">
        <v>4732</v>
      </c>
      <c r="F123">
        <v>4018</v>
      </c>
      <c r="G123">
        <v>0</v>
      </c>
      <c r="H123">
        <v>0</v>
      </c>
      <c r="I123">
        <v>0</v>
      </c>
      <c r="J123">
        <v>0</v>
      </c>
      <c r="K123">
        <f>IF(AND(N123=0,H123=0,I123=0,J123=0,P123=0,L123=0),1,0)</f>
        <v>0</v>
      </c>
      <c r="L123">
        <v>0</v>
      </c>
      <c r="M123">
        <v>4658.333333333333</v>
      </c>
      <c r="N123">
        <v>1</v>
      </c>
      <c r="O123">
        <v>0.51092134309283144</v>
      </c>
      <c r="P123">
        <v>0</v>
      </c>
      <c r="Q123">
        <f t="shared" si="6"/>
        <v>4832.1463029728848</v>
      </c>
      <c r="R123">
        <f>Q123-B123</f>
        <v>720.14630297288477</v>
      </c>
      <c r="S123">
        <f t="shared" si="7"/>
        <v>720.14630297288477</v>
      </c>
      <c r="T123" s="8">
        <f>S123/B123</f>
        <v>0.17513285578134358</v>
      </c>
      <c r="U123">
        <v>955</v>
      </c>
      <c r="V123">
        <f t="shared" si="8"/>
        <v>12962.633453511926</v>
      </c>
      <c r="W123">
        <f t="shared" si="9"/>
        <v>17190</v>
      </c>
      <c r="X123">
        <f t="shared" si="10"/>
        <v>720.14630297288477</v>
      </c>
      <c r="Y123">
        <f t="shared" si="11"/>
        <v>518610.69768551394</v>
      </c>
    </row>
    <row r="124" spans="1:25" x14ac:dyDescent="0.35">
      <c r="A124" s="1">
        <v>41038</v>
      </c>
      <c r="B124">
        <v>4315</v>
      </c>
      <c r="C124" s="23">
        <v>29.9</v>
      </c>
      <c r="D124">
        <v>4593.6000000000004</v>
      </c>
      <c r="E124">
        <v>4151</v>
      </c>
      <c r="F124">
        <v>4112</v>
      </c>
      <c r="G124">
        <v>0</v>
      </c>
      <c r="H124">
        <v>1</v>
      </c>
      <c r="I124">
        <v>0</v>
      </c>
      <c r="J124">
        <v>0</v>
      </c>
      <c r="K124">
        <f>IF(AND(N124=0,H124=0,I124=0,J124=0,P124=0,L124=0),1,0)</f>
        <v>0</v>
      </c>
      <c r="L124">
        <v>0</v>
      </c>
      <c r="M124">
        <v>4508</v>
      </c>
      <c r="N124">
        <v>0</v>
      </c>
      <c r="O124">
        <v>0.52358545370047638</v>
      </c>
      <c r="P124">
        <v>0</v>
      </c>
      <c r="Q124">
        <f t="shared" si="6"/>
        <v>4612.4992961569733</v>
      </c>
      <c r="R124">
        <f>Q124-B124</f>
        <v>297.49929615697329</v>
      </c>
      <c r="S124">
        <f t="shared" si="7"/>
        <v>297.49929615697329</v>
      </c>
      <c r="T124" s="8">
        <f>S124/B124</f>
        <v>6.8945375702658934E-2</v>
      </c>
      <c r="U124">
        <v>902</v>
      </c>
      <c r="V124">
        <f t="shared" si="8"/>
        <v>5354.9873308255192</v>
      </c>
      <c r="W124">
        <f t="shared" si="9"/>
        <v>16236</v>
      </c>
      <c r="X124">
        <f t="shared" si="10"/>
        <v>297.49929615697329</v>
      </c>
      <c r="Y124">
        <f t="shared" si="11"/>
        <v>88505.831213894504</v>
      </c>
    </row>
    <row r="125" spans="1:25" x14ac:dyDescent="0.35">
      <c r="A125" s="1">
        <v>41039</v>
      </c>
      <c r="B125">
        <v>4869</v>
      </c>
      <c r="C125" s="23">
        <v>30.2</v>
      </c>
      <c r="D125">
        <v>4480.3999999999996</v>
      </c>
      <c r="E125">
        <v>4833</v>
      </c>
      <c r="F125">
        <v>4315</v>
      </c>
      <c r="G125">
        <v>0</v>
      </c>
      <c r="H125">
        <v>0</v>
      </c>
      <c r="I125">
        <v>0</v>
      </c>
      <c r="J125">
        <v>0</v>
      </c>
      <c r="K125">
        <f>IF(AND(N125=0,H125=0,I125=0,J125=0,P125=0,L125=0),1,0)</f>
        <v>0</v>
      </c>
      <c r="L125">
        <v>0</v>
      </c>
      <c r="M125">
        <v>4148.333333333333</v>
      </c>
      <c r="N125">
        <v>0</v>
      </c>
      <c r="O125">
        <v>0.5643662135471128</v>
      </c>
      <c r="P125">
        <v>1</v>
      </c>
      <c r="Q125">
        <f t="shared" si="6"/>
        <v>4835.9016492869159</v>
      </c>
      <c r="R125">
        <f>Q125-B125</f>
        <v>-33.098350713084074</v>
      </c>
      <c r="S125">
        <f t="shared" si="7"/>
        <v>33.098350713084074</v>
      </c>
      <c r="T125" s="8">
        <f>S125/B125</f>
        <v>6.797771762802233E-3</v>
      </c>
      <c r="U125">
        <v>777</v>
      </c>
      <c r="V125">
        <f t="shared" si="8"/>
        <v>2383.0812513420533</v>
      </c>
      <c r="W125">
        <f t="shared" si="9"/>
        <v>13986</v>
      </c>
      <c r="X125">
        <f t="shared" si="10"/>
        <v>-66.196701426168147</v>
      </c>
      <c r="Y125">
        <f t="shared" si="11"/>
        <v>4382.0032797052518</v>
      </c>
    </row>
    <row r="126" spans="1:25" x14ac:dyDescent="0.35">
      <c r="A126" s="1">
        <v>41040</v>
      </c>
      <c r="B126">
        <v>4844</v>
      </c>
      <c r="C126" s="23">
        <v>30</v>
      </c>
      <c r="D126">
        <v>4541.6000000000004</v>
      </c>
      <c r="E126">
        <v>4881</v>
      </c>
      <c r="F126">
        <v>4869</v>
      </c>
      <c r="G126">
        <v>0</v>
      </c>
      <c r="H126">
        <v>0</v>
      </c>
      <c r="I126">
        <v>0</v>
      </c>
      <c r="J126">
        <v>0</v>
      </c>
      <c r="K126">
        <f>IF(AND(N126=0,H126=0,I126=0,J126=0,P126=0,L126=0),1,0)</f>
        <v>0</v>
      </c>
      <c r="L126">
        <v>1</v>
      </c>
      <c r="M126">
        <v>4432</v>
      </c>
      <c r="N126">
        <v>0</v>
      </c>
      <c r="O126">
        <v>0.49709538747531079</v>
      </c>
      <c r="P126">
        <v>0</v>
      </c>
      <c r="Q126">
        <f t="shared" si="6"/>
        <v>5008.8822704023969</v>
      </c>
      <c r="R126">
        <f>Q126-B126</f>
        <v>164.8822704023969</v>
      </c>
      <c r="S126">
        <f t="shared" si="7"/>
        <v>164.8822704023969</v>
      </c>
      <c r="T126" s="8">
        <f>S126/B126</f>
        <v>3.4038453840296634E-2</v>
      </c>
      <c r="U126">
        <v>1476</v>
      </c>
      <c r="V126">
        <f t="shared" si="8"/>
        <v>2967.8808672431442</v>
      </c>
      <c r="W126">
        <f t="shared" si="9"/>
        <v>26568</v>
      </c>
      <c r="X126">
        <f t="shared" si="10"/>
        <v>164.8822704023969</v>
      </c>
      <c r="Y126">
        <f t="shared" si="11"/>
        <v>27186.163093049126</v>
      </c>
    </row>
    <row r="127" spans="1:25" x14ac:dyDescent="0.35">
      <c r="A127" s="1">
        <v>41041</v>
      </c>
      <c r="B127">
        <v>5278</v>
      </c>
      <c r="C127" s="23">
        <v>30</v>
      </c>
      <c r="D127">
        <v>4431.6000000000004</v>
      </c>
      <c r="E127">
        <v>4563</v>
      </c>
      <c r="F127">
        <v>4844</v>
      </c>
      <c r="G127">
        <v>1</v>
      </c>
      <c r="H127">
        <v>0</v>
      </c>
      <c r="I127">
        <v>1</v>
      </c>
      <c r="J127">
        <v>0</v>
      </c>
      <c r="K127">
        <f>IF(AND(N127=0,H127=0,I127=0,J127=0,P127=0,L127=0),1,0)</f>
        <v>0</v>
      </c>
      <c r="L127">
        <v>0</v>
      </c>
      <c r="M127">
        <v>4676</v>
      </c>
      <c r="N127">
        <v>0</v>
      </c>
      <c r="O127">
        <v>0.55042407342860467</v>
      </c>
      <c r="P127">
        <v>0</v>
      </c>
      <c r="Q127">
        <f t="shared" si="6"/>
        <v>5454.5703981537927</v>
      </c>
      <c r="R127">
        <f>Q127-B127</f>
        <v>176.57039815379267</v>
      </c>
      <c r="S127">
        <f t="shared" si="7"/>
        <v>176.57039815379267</v>
      </c>
      <c r="T127" s="8">
        <f>S127/B127</f>
        <v>3.3454035269759881E-2</v>
      </c>
      <c r="U127">
        <v>891</v>
      </c>
      <c r="V127">
        <f t="shared" si="8"/>
        <v>3178.267166768268</v>
      </c>
      <c r="W127">
        <f t="shared" si="9"/>
        <v>16038</v>
      </c>
      <c r="X127">
        <f t="shared" si="10"/>
        <v>176.57039815379267</v>
      </c>
      <c r="Y127">
        <f t="shared" si="11"/>
        <v>31177.105504188869</v>
      </c>
    </row>
    <row r="128" spans="1:25" x14ac:dyDescent="0.35">
      <c r="A128" s="1">
        <v>41042</v>
      </c>
      <c r="B128">
        <v>7177</v>
      </c>
      <c r="C128" s="23">
        <v>30</v>
      </c>
      <c r="D128">
        <v>4683.6000000000004</v>
      </c>
      <c r="E128">
        <v>5394</v>
      </c>
      <c r="F128">
        <v>5278</v>
      </c>
      <c r="G128">
        <v>1</v>
      </c>
      <c r="H128">
        <v>0</v>
      </c>
      <c r="I128">
        <v>0</v>
      </c>
      <c r="J128">
        <v>0</v>
      </c>
      <c r="K128">
        <f>IF(AND(N128=0,H128=0,I128=0,J128=0,P128=0,L128=0),1,0)</f>
        <v>1</v>
      </c>
      <c r="L128">
        <v>0</v>
      </c>
      <c r="M128">
        <v>4997</v>
      </c>
      <c r="N128">
        <v>0</v>
      </c>
      <c r="O128">
        <v>0.7206343673753921</v>
      </c>
      <c r="P128">
        <v>0</v>
      </c>
      <c r="Q128">
        <f t="shared" si="6"/>
        <v>5928.008072156108</v>
      </c>
      <c r="R128">
        <f>Q128-B128</f>
        <v>-1248.991927843892</v>
      </c>
      <c r="S128">
        <f t="shared" si="7"/>
        <v>1248.991927843892</v>
      </c>
      <c r="T128" s="8">
        <f>S128/B128</f>
        <v>0.17402702073901238</v>
      </c>
      <c r="U128">
        <v>545</v>
      </c>
      <c r="V128">
        <f t="shared" si="8"/>
        <v>89927.418804760222</v>
      </c>
      <c r="W128">
        <f t="shared" si="9"/>
        <v>9810</v>
      </c>
      <c r="X128">
        <f t="shared" si="10"/>
        <v>-2497.9838556877839</v>
      </c>
      <c r="Y128">
        <f t="shared" si="11"/>
        <v>6239923.3432768071</v>
      </c>
    </row>
    <row r="129" spans="1:25" x14ac:dyDescent="0.35">
      <c r="A129" s="1">
        <v>41043</v>
      </c>
      <c r="B129">
        <v>3609</v>
      </c>
      <c r="C129" s="23">
        <v>30.2</v>
      </c>
      <c r="D129">
        <v>5296.6</v>
      </c>
      <c r="E129">
        <v>4018</v>
      </c>
      <c r="F129">
        <v>7177</v>
      </c>
      <c r="G129">
        <v>0</v>
      </c>
      <c r="H129">
        <v>0</v>
      </c>
      <c r="I129">
        <v>0</v>
      </c>
      <c r="J129">
        <v>1</v>
      </c>
      <c r="K129">
        <f>IF(AND(N129=0,H129=0,I129=0,J129=0,P129=0,L129=0),1,0)</f>
        <v>0</v>
      </c>
      <c r="L129">
        <v>0</v>
      </c>
      <c r="M129">
        <v>5766.333333333333</v>
      </c>
      <c r="N129">
        <v>0</v>
      </c>
      <c r="O129">
        <v>8.5453700476356448E-2</v>
      </c>
      <c r="P129">
        <v>0</v>
      </c>
      <c r="Q129">
        <f t="shared" si="6"/>
        <v>5603.9267507012919</v>
      </c>
      <c r="R129">
        <f>Q129-B129</f>
        <v>1994.9267507012919</v>
      </c>
      <c r="S129">
        <f t="shared" si="7"/>
        <v>1994.9267507012919</v>
      </c>
      <c r="T129" s="8">
        <f>S129/B129</f>
        <v>0.55276440861770348</v>
      </c>
      <c r="U129">
        <v>1371</v>
      </c>
      <c r="V129">
        <f t="shared" si="8"/>
        <v>35908.681512623254</v>
      </c>
      <c r="W129">
        <f t="shared" si="9"/>
        <v>24678</v>
      </c>
      <c r="X129">
        <f t="shared" si="10"/>
        <v>1994.9267507012919</v>
      </c>
      <c r="Y129">
        <f t="shared" si="11"/>
        <v>3979732.7406636146</v>
      </c>
    </row>
    <row r="130" spans="1:25" x14ac:dyDescent="0.35">
      <c r="A130" s="1">
        <v>41044</v>
      </c>
      <c r="B130">
        <v>4596</v>
      </c>
      <c r="C130" s="24">
        <v>30.2</v>
      </c>
      <c r="D130">
        <v>5155.3999999999996</v>
      </c>
      <c r="E130">
        <v>4112</v>
      </c>
      <c r="F130">
        <v>3609</v>
      </c>
      <c r="G130">
        <v>0</v>
      </c>
      <c r="H130">
        <v>0</v>
      </c>
      <c r="I130">
        <v>0</v>
      </c>
      <c r="J130">
        <v>0</v>
      </c>
      <c r="K130">
        <f>IF(AND(N130=0,H130=0,I130=0,J130=0,P130=0,L130=0),1,0)</f>
        <v>0</v>
      </c>
      <c r="L130">
        <v>0</v>
      </c>
      <c r="M130">
        <v>5354.666666666667</v>
      </c>
      <c r="N130">
        <v>1</v>
      </c>
      <c r="O130">
        <v>0.61467410247472987</v>
      </c>
      <c r="P130">
        <v>0</v>
      </c>
      <c r="Q130">
        <f t="shared" si="6"/>
        <v>4710.0960718597989</v>
      </c>
      <c r="R130">
        <f>Q130-B130</f>
        <v>114.09607185979894</v>
      </c>
      <c r="S130">
        <f t="shared" si="7"/>
        <v>114.09607185979894</v>
      </c>
      <c r="T130" s="8">
        <f>S130/B130</f>
        <v>2.4825080909442764E-2</v>
      </c>
      <c r="U130">
        <v>729</v>
      </c>
      <c r="V130">
        <f t="shared" si="8"/>
        <v>2053.7292934763809</v>
      </c>
      <c r="W130">
        <f t="shared" si="9"/>
        <v>13122</v>
      </c>
      <c r="X130">
        <f t="shared" si="10"/>
        <v>114.09607185979894</v>
      </c>
      <c r="Y130">
        <f t="shared" si="11"/>
        <v>13017.913613836403</v>
      </c>
    </row>
    <row r="131" spans="1:25" x14ac:dyDescent="0.35">
      <c r="A131" s="1">
        <v>41045</v>
      </c>
      <c r="B131">
        <v>4910</v>
      </c>
      <c r="C131" s="24">
        <v>29.9</v>
      </c>
      <c r="D131">
        <v>5100.8</v>
      </c>
      <c r="E131">
        <v>4315</v>
      </c>
      <c r="F131">
        <v>4596</v>
      </c>
      <c r="G131">
        <v>0</v>
      </c>
      <c r="H131">
        <v>1</v>
      </c>
      <c r="I131">
        <v>0</v>
      </c>
      <c r="J131">
        <v>0</v>
      </c>
      <c r="K131">
        <f>IF(AND(N131=0,H131=0,I131=0,J131=0,P131=0,L131=0),1,0)</f>
        <v>0</v>
      </c>
      <c r="L131">
        <v>0</v>
      </c>
      <c r="M131">
        <v>5127.333333333333</v>
      </c>
      <c r="N131">
        <v>0</v>
      </c>
      <c r="O131">
        <v>0.53648193331009641</v>
      </c>
      <c r="P131">
        <v>0</v>
      </c>
      <c r="Q131">
        <f t="shared" ref="Q131:Q194" si="12">$AA$2+SUMPRODUCT(C131:G131,$AB$2:$AF$2)</f>
        <v>4989.4534062952062</v>
      </c>
      <c r="R131">
        <f>Q131-B131</f>
        <v>79.45340629520615</v>
      </c>
      <c r="S131">
        <f t="shared" ref="S131:S194" si="13">ABS(R131)</f>
        <v>79.45340629520615</v>
      </c>
      <c r="T131" s="8">
        <f>S131/B131</f>
        <v>1.6181956475602069E-2</v>
      </c>
      <c r="U131">
        <v>683</v>
      </c>
      <c r="V131">
        <f t="shared" ref="V131:V194" si="14">IF(R131&lt;0,R131*-72,R131*18)</f>
        <v>1430.1613133137107</v>
      </c>
      <c r="W131">
        <f t="shared" ref="W131:W194" si="15">U131*18</f>
        <v>12294</v>
      </c>
      <c r="X131">
        <f t="shared" ref="X131:X194" si="16">IF(R131&lt;0,R131*2,R131)</f>
        <v>79.45340629520615</v>
      </c>
      <c r="Y131">
        <f t="shared" ref="Y131:Y194" si="17">X131^2</f>
        <v>6312.8437719111043</v>
      </c>
    </row>
    <row r="132" spans="1:25" x14ac:dyDescent="0.35">
      <c r="A132" s="1">
        <v>41046</v>
      </c>
      <c r="B132">
        <v>5297</v>
      </c>
      <c r="C132" s="24">
        <v>29.4</v>
      </c>
      <c r="D132">
        <v>5114</v>
      </c>
      <c r="E132">
        <v>4869</v>
      </c>
      <c r="F132">
        <v>4910</v>
      </c>
      <c r="G132">
        <v>0</v>
      </c>
      <c r="H132">
        <v>0</v>
      </c>
      <c r="I132">
        <v>0</v>
      </c>
      <c r="J132">
        <v>0</v>
      </c>
      <c r="K132">
        <f>IF(AND(N132=0,H132=0,I132=0,J132=0,P132=0,L132=0),1,0)</f>
        <v>0</v>
      </c>
      <c r="L132">
        <v>0</v>
      </c>
      <c r="M132">
        <v>4371.666666666667</v>
      </c>
      <c r="N132">
        <v>0</v>
      </c>
      <c r="O132">
        <v>0.54496340188218895</v>
      </c>
      <c r="P132">
        <v>1</v>
      </c>
      <c r="Q132">
        <f t="shared" si="12"/>
        <v>5243.3081591766086</v>
      </c>
      <c r="R132">
        <f>Q132-B132</f>
        <v>-53.691840823391431</v>
      </c>
      <c r="S132">
        <f t="shared" si="13"/>
        <v>53.691840823391431</v>
      </c>
      <c r="T132" s="8">
        <f>S132/B132</f>
        <v>1.0136273517725397E-2</v>
      </c>
      <c r="U132">
        <v>768</v>
      </c>
      <c r="V132">
        <f t="shared" si="14"/>
        <v>3865.812539284183</v>
      </c>
      <c r="W132">
        <f t="shared" si="15"/>
        <v>13824</v>
      </c>
      <c r="X132">
        <f t="shared" si="16"/>
        <v>-107.38368164678286</v>
      </c>
      <c r="Y132">
        <f t="shared" si="17"/>
        <v>11531.25508401761</v>
      </c>
    </row>
    <row r="133" spans="1:25" x14ac:dyDescent="0.35">
      <c r="A133" s="1">
        <v>41047</v>
      </c>
      <c r="B133">
        <v>5306</v>
      </c>
      <c r="C133" s="24">
        <v>29.5</v>
      </c>
      <c r="D133">
        <v>5117.8</v>
      </c>
      <c r="E133">
        <v>4844</v>
      </c>
      <c r="F133">
        <v>5297</v>
      </c>
      <c r="G133">
        <v>0</v>
      </c>
      <c r="H133">
        <v>0</v>
      </c>
      <c r="I133">
        <v>0</v>
      </c>
      <c r="J133">
        <v>0</v>
      </c>
      <c r="K133">
        <f>IF(AND(N133=0,H133=0,I133=0,J133=0,P133=0,L133=0),1,0)</f>
        <v>0</v>
      </c>
      <c r="L133">
        <v>1</v>
      </c>
      <c r="M133">
        <v>4934.333333333333</v>
      </c>
      <c r="N133">
        <v>0</v>
      </c>
      <c r="O133">
        <v>0.5010456605088881</v>
      </c>
      <c r="P133">
        <v>0</v>
      </c>
      <c r="Q133">
        <f t="shared" si="12"/>
        <v>5331.7386646566138</v>
      </c>
      <c r="R133">
        <f>Q133-B133</f>
        <v>25.738664656613764</v>
      </c>
      <c r="S133">
        <f t="shared" si="13"/>
        <v>25.738664656613764</v>
      </c>
      <c r="T133" s="8">
        <f>S133/B133</f>
        <v>4.8508602820606416E-3</v>
      </c>
      <c r="U133">
        <v>890</v>
      </c>
      <c r="V133">
        <f t="shared" si="14"/>
        <v>463.29596381904776</v>
      </c>
      <c r="W133">
        <f t="shared" si="15"/>
        <v>16020</v>
      </c>
      <c r="X133">
        <f t="shared" si="16"/>
        <v>25.738664656613764</v>
      </c>
      <c r="Y133">
        <f t="shared" si="17"/>
        <v>662.47885830561859</v>
      </c>
    </row>
    <row r="134" spans="1:25" x14ac:dyDescent="0.35">
      <c r="A134" s="1">
        <v>41048</v>
      </c>
      <c r="B134">
        <v>5362</v>
      </c>
      <c r="C134" s="24">
        <v>30.4</v>
      </c>
      <c r="D134">
        <v>4743.6000000000004</v>
      </c>
      <c r="E134">
        <v>5278</v>
      </c>
      <c r="F134">
        <v>5306</v>
      </c>
      <c r="G134">
        <v>1</v>
      </c>
      <c r="H134">
        <v>0</v>
      </c>
      <c r="I134">
        <v>1</v>
      </c>
      <c r="J134">
        <v>0</v>
      </c>
      <c r="K134">
        <f>IF(AND(N134=0,H134=0,I134=0,J134=0,P134=0,L134=0),1,0)</f>
        <v>0</v>
      </c>
      <c r="L134">
        <v>0</v>
      </c>
      <c r="M134">
        <v>5171</v>
      </c>
      <c r="N134">
        <v>0</v>
      </c>
      <c r="O134">
        <v>0.50650633205530382</v>
      </c>
      <c r="P134">
        <v>0</v>
      </c>
      <c r="Q134">
        <f t="shared" si="12"/>
        <v>5925.9261677109835</v>
      </c>
      <c r="R134">
        <f>Q134-B134</f>
        <v>563.92616771098346</v>
      </c>
      <c r="S134">
        <f t="shared" si="13"/>
        <v>563.92616771098346</v>
      </c>
      <c r="T134" s="8">
        <f>S134/B134</f>
        <v>0.10517086305687867</v>
      </c>
      <c r="U134">
        <v>931</v>
      </c>
      <c r="V134">
        <f t="shared" si="14"/>
        <v>10150.671018797702</v>
      </c>
      <c r="W134">
        <f t="shared" si="15"/>
        <v>16758</v>
      </c>
      <c r="X134">
        <f t="shared" si="16"/>
        <v>563.92616771098346</v>
      </c>
      <c r="Y134">
        <f t="shared" si="17"/>
        <v>318012.72262919624</v>
      </c>
    </row>
    <row r="135" spans="1:25" x14ac:dyDescent="0.35">
      <c r="A135" s="1">
        <v>41049</v>
      </c>
      <c r="B135">
        <v>5483</v>
      </c>
      <c r="C135" s="24">
        <v>30.1</v>
      </c>
      <c r="D135">
        <v>5094.2</v>
      </c>
      <c r="E135">
        <v>7177</v>
      </c>
      <c r="F135">
        <v>5362</v>
      </c>
      <c r="G135">
        <v>1</v>
      </c>
      <c r="H135">
        <v>0</v>
      </c>
      <c r="I135">
        <v>0</v>
      </c>
      <c r="J135">
        <v>0</v>
      </c>
      <c r="K135">
        <f>IF(AND(N135=0,H135=0,I135=0,J135=0,P135=0,L135=0),1,0)</f>
        <v>1</v>
      </c>
      <c r="L135">
        <v>0</v>
      </c>
      <c r="M135">
        <v>5321.666666666667</v>
      </c>
      <c r="N135">
        <v>0</v>
      </c>
      <c r="O135">
        <v>0.51405832461949574</v>
      </c>
      <c r="P135">
        <v>0</v>
      </c>
      <c r="Q135">
        <f t="shared" si="12"/>
        <v>6685.9377376847888</v>
      </c>
      <c r="R135">
        <f>Q135-B135</f>
        <v>1202.9377376847888</v>
      </c>
      <c r="S135">
        <f t="shared" si="13"/>
        <v>1202.9377376847888</v>
      </c>
      <c r="T135" s="8">
        <f>S135/B135</f>
        <v>0.21939407946102293</v>
      </c>
      <c r="U135">
        <v>741</v>
      </c>
      <c r="V135">
        <f t="shared" si="14"/>
        <v>21652.879278326196</v>
      </c>
      <c r="W135">
        <f t="shared" si="15"/>
        <v>13338</v>
      </c>
      <c r="X135">
        <f t="shared" si="16"/>
        <v>1202.9377376847888</v>
      </c>
      <c r="Y135">
        <f t="shared" si="17"/>
        <v>1447059.2007461977</v>
      </c>
    </row>
    <row r="136" spans="1:25" x14ac:dyDescent="0.35">
      <c r="A136" s="1">
        <v>41050</v>
      </c>
      <c r="B136">
        <v>3884</v>
      </c>
      <c r="C136" s="24">
        <v>30.8</v>
      </c>
      <c r="D136">
        <v>5271.6</v>
      </c>
      <c r="E136">
        <v>3609</v>
      </c>
      <c r="F136">
        <v>5483</v>
      </c>
      <c r="G136">
        <v>0</v>
      </c>
      <c r="H136">
        <v>0</v>
      </c>
      <c r="I136">
        <v>0</v>
      </c>
      <c r="J136">
        <v>1</v>
      </c>
      <c r="K136">
        <f>IF(AND(N136=0,H136=0,I136=0,J136=0,P136=0,L136=0),1,0)</f>
        <v>0</v>
      </c>
      <c r="L136">
        <v>0</v>
      </c>
      <c r="M136">
        <v>5383.666666666667</v>
      </c>
      <c r="N136">
        <v>0</v>
      </c>
      <c r="O136">
        <v>0.31422098292087836</v>
      </c>
      <c r="P136">
        <v>0</v>
      </c>
      <c r="Q136">
        <f t="shared" si="12"/>
        <v>5057.4236172652663</v>
      </c>
      <c r="R136">
        <f>Q136-B136</f>
        <v>1173.4236172652663</v>
      </c>
      <c r="S136">
        <f t="shared" si="13"/>
        <v>1173.4236172652663</v>
      </c>
      <c r="T136" s="8">
        <f>S136/B136</f>
        <v>0.30211730619600058</v>
      </c>
      <c r="U136">
        <v>1133</v>
      </c>
      <c r="V136">
        <f t="shared" si="14"/>
        <v>21121.625110774796</v>
      </c>
      <c r="W136">
        <f t="shared" si="15"/>
        <v>20394</v>
      </c>
      <c r="X136">
        <f t="shared" si="16"/>
        <v>1173.4236172652663</v>
      </c>
      <c r="Y136">
        <f t="shared" si="17"/>
        <v>1376922.9855559024</v>
      </c>
    </row>
    <row r="137" spans="1:25" x14ac:dyDescent="0.35">
      <c r="A137" s="1">
        <v>41051</v>
      </c>
      <c r="B137">
        <v>4569</v>
      </c>
      <c r="C137" s="24">
        <v>30.9</v>
      </c>
      <c r="D137">
        <v>5066.3999999999996</v>
      </c>
      <c r="E137">
        <v>4596</v>
      </c>
      <c r="F137">
        <v>3884</v>
      </c>
      <c r="G137">
        <v>0</v>
      </c>
      <c r="H137">
        <v>0</v>
      </c>
      <c r="I137">
        <v>0</v>
      </c>
      <c r="J137">
        <v>0</v>
      </c>
      <c r="K137">
        <f>IF(AND(N137=0,H137=0,I137=0,J137=0,P137=0,L137=0),1,0)</f>
        <v>0</v>
      </c>
      <c r="L137">
        <v>0</v>
      </c>
      <c r="M137">
        <v>4909.666666666667</v>
      </c>
      <c r="N137">
        <v>1</v>
      </c>
      <c r="O137">
        <v>0.57958638317648425</v>
      </c>
      <c r="P137">
        <v>0</v>
      </c>
      <c r="Q137">
        <f t="shared" si="12"/>
        <v>4901.312131848088</v>
      </c>
      <c r="R137">
        <f>Q137-B137</f>
        <v>332.31213184808803</v>
      </c>
      <c r="S137">
        <f t="shared" si="13"/>
        <v>332.31213184808803</v>
      </c>
      <c r="T137" s="8">
        <f>S137/B137</f>
        <v>7.2731917673033053E-2</v>
      </c>
      <c r="U137">
        <v>876</v>
      </c>
      <c r="V137">
        <f t="shared" si="14"/>
        <v>5981.6183732655845</v>
      </c>
      <c r="W137">
        <f t="shared" si="15"/>
        <v>15768</v>
      </c>
      <c r="X137">
        <f t="shared" si="16"/>
        <v>332.31213184808803</v>
      </c>
      <c r="Y137">
        <f t="shared" si="17"/>
        <v>110431.35297342105</v>
      </c>
    </row>
    <row r="138" spans="1:25" x14ac:dyDescent="0.35">
      <c r="A138" s="1">
        <v>41052</v>
      </c>
      <c r="B138">
        <v>4568</v>
      </c>
      <c r="C138" s="24">
        <v>30.3</v>
      </c>
      <c r="D138">
        <v>4920.8</v>
      </c>
      <c r="E138">
        <v>4910</v>
      </c>
      <c r="F138">
        <v>4569</v>
      </c>
      <c r="G138">
        <v>0</v>
      </c>
      <c r="H138">
        <v>1</v>
      </c>
      <c r="I138">
        <v>0</v>
      </c>
      <c r="J138">
        <v>0</v>
      </c>
      <c r="K138">
        <f>IF(AND(N138=0,H138=0,I138=0,J138=0,P138=0,L138=0),1,0)</f>
        <v>0</v>
      </c>
      <c r="L138">
        <v>0</v>
      </c>
      <c r="M138">
        <v>4645.333333333333</v>
      </c>
      <c r="N138">
        <v>0</v>
      </c>
      <c r="O138">
        <v>0.49988381549901245</v>
      </c>
      <c r="P138">
        <v>0</v>
      </c>
      <c r="Q138">
        <f t="shared" si="12"/>
        <v>5102.8888473438838</v>
      </c>
      <c r="R138">
        <f>Q138-B138</f>
        <v>534.88884734388375</v>
      </c>
      <c r="S138">
        <f t="shared" si="13"/>
        <v>534.88884734388375</v>
      </c>
      <c r="T138" s="8">
        <f>S138/B138</f>
        <v>0.11709475642379241</v>
      </c>
      <c r="U138">
        <v>914</v>
      </c>
      <c r="V138">
        <f t="shared" si="14"/>
        <v>9627.9992521899076</v>
      </c>
      <c r="W138">
        <f t="shared" si="15"/>
        <v>16452</v>
      </c>
      <c r="X138">
        <f t="shared" si="16"/>
        <v>534.88884734388375</v>
      </c>
      <c r="Y138">
        <f t="shared" si="17"/>
        <v>286106.07901286858</v>
      </c>
    </row>
    <row r="139" spans="1:25" x14ac:dyDescent="0.35">
      <c r="A139" s="1">
        <v>41053</v>
      </c>
      <c r="B139">
        <v>5522</v>
      </c>
      <c r="C139" s="24">
        <v>30.2</v>
      </c>
      <c r="D139">
        <v>4773.2</v>
      </c>
      <c r="E139">
        <v>5297</v>
      </c>
      <c r="F139">
        <v>4568</v>
      </c>
      <c r="G139">
        <v>0</v>
      </c>
      <c r="H139">
        <v>0</v>
      </c>
      <c r="I139">
        <v>0</v>
      </c>
      <c r="J139">
        <v>0</v>
      </c>
      <c r="K139">
        <f>IF(AND(N139=0,H139=0,I139=0,J139=0,P139=0,L139=0),1,0)</f>
        <v>0</v>
      </c>
      <c r="L139">
        <v>0</v>
      </c>
      <c r="M139">
        <v>4340.333333333333</v>
      </c>
      <c r="N139">
        <v>0</v>
      </c>
      <c r="O139">
        <v>0.61084001394214016</v>
      </c>
      <c r="P139">
        <v>1</v>
      </c>
      <c r="Q139">
        <f t="shared" si="12"/>
        <v>5164.9526633870528</v>
      </c>
      <c r="R139">
        <f>Q139-B139</f>
        <v>-357.04733661294722</v>
      </c>
      <c r="S139">
        <f t="shared" si="13"/>
        <v>357.04733661294722</v>
      </c>
      <c r="T139" s="8">
        <f>S139/B139</f>
        <v>6.4659061320707575E-2</v>
      </c>
      <c r="U139">
        <v>227</v>
      </c>
      <c r="V139">
        <f t="shared" si="14"/>
        <v>25707.4082361322</v>
      </c>
      <c r="W139">
        <f t="shared" si="15"/>
        <v>4086</v>
      </c>
      <c r="X139">
        <f t="shared" si="16"/>
        <v>-714.09467322589444</v>
      </c>
      <c r="Y139">
        <f t="shared" si="17"/>
        <v>509931.20232959697</v>
      </c>
    </row>
    <row r="140" spans="1:25" x14ac:dyDescent="0.35">
      <c r="A140" s="1">
        <v>41054</v>
      </c>
      <c r="B140">
        <v>5481</v>
      </c>
      <c r="C140" s="24">
        <v>30.2</v>
      </c>
      <c r="D140">
        <v>4805.2</v>
      </c>
      <c r="E140">
        <v>5306</v>
      </c>
      <c r="F140">
        <v>5522</v>
      </c>
      <c r="G140">
        <v>0</v>
      </c>
      <c r="H140">
        <v>0</v>
      </c>
      <c r="I140">
        <v>0</v>
      </c>
      <c r="J140">
        <v>0</v>
      </c>
      <c r="K140">
        <f>IF(AND(N140=0,H140=0,I140=0,J140=0,P140=0,L140=0),1,0)</f>
        <v>0</v>
      </c>
      <c r="L140">
        <v>1</v>
      </c>
      <c r="M140">
        <v>4886.333333333333</v>
      </c>
      <c r="N140">
        <v>0</v>
      </c>
      <c r="O140">
        <v>0.49523643545950968</v>
      </c>
      <c r="P140">
        <v>0</v>
      </c>
      <c r="Q140">
        <f t="shared" si="12"/>
        <v>5412.4844329026464</v>
      </c>
      <c r="R140">
        <f>Q140-B140</f>
        <v>-68.515567097353596</v>
      </c>
      <c r="S140">
        <f t="shared" si="13"/>
        <v>68.515567097353596</v>
      </c>
      <c r="T140" s="8">
        <f>S140/B140</f>
        <v>1.2500559587183652E-2</v>
      </c>
      <c r="U140">
        <v>959</v>
      </c>
      <c r="V140">
        <f t="shared" si="14"/>
        <v>4933.1208310094589</v>
      </c>
      <c r="W140">
        <f t="shared" si="15"/>
        <v>17262</v>
      </c>
      <c r="X140">
        <f t="shared" si="16"/>
        <v>-137.03113419470719</v>
      </c>
      <c r="Y140">
        <f t="shared" si="17"/>
        <v>18777.531738687852</v>
      </c>
    </row>
    <row r="141" spans="1:25" x14ac:dyDescent="0.35">
      <c r="A141" s="1">
        <v>41055</v>
      </c>
      <c r="B141">
        <v>5617</v>
      </c>
      <c r="C141" s="24">
        <v>30.1</v>
      </c>
      <c r="D141">
        <v>4804.8</v>
      </c>
      <c r="E141">
        <v>5362</v>
      </c>
      <c r="F141">
        <v>5481</v>
      </c>
      <c r="G141">
        <v>1</v>
      </c>
      <c r="H141">
        <v>0</v>
      </c>
      <c r="I141">
        <v>1</v>
      </c>
      <c r="J141">
        <v>0</v>
      </c>
      <c r="K141">
        <f>IF(AND(N141=0,H141=0,I141=0,J141=0,P141=0,L141=0),1,0)</f>
        <v>0</v>
      </c>
      <c r="L141">
        <v>0</v>
      </c>
      <c r="M141">
        <v>5190.333333333333</v>
      </c>
      <c r="N141">
        <v>0</v>
      </c>
      <c r="O141">
        <v>0.51580109213430925</v>
      </c>
      <c r="P141">
        <v>0</v>
      </c>
      <c r="Q141">
        <f t="shared" si="12"/>
        <v>6017.4802482206114</v>
      </c>
      <c r="R141">
        <f>Q141-B141</f>
        <v>400.48024822061143</v>
      </c>
      <c r="S141">
        <f t="shared" si="13"/>
        <v>400.48024822061143</v>
      </c>
      <c r="T141" s="8">
        <f>S141/B141</f>
        <v>7.129789001613164E-2</v>
      </c>
      <c r="U141">
        <v>1070</v>
      </c>
      <c r="V141">
        <f t="shared" si="14"/>
        <v>7208.6444679710057</v>
      </c>
      <c r="W141">
        <f t="shared" si="15"/>
        <v>19260</v>
      </c>
      <c r="X141">
        <f t="shared" si="16"/>
        <v>400.48024822061143</v>
      </c>
      <c r="Y141">
        <f t="shared" si="17"/>
        <v>160384.42921484253</v>
      </c>
    </row>
    <row r="142" spans="1:25" x14ac:dyDescent="0.35">
      <c r="A142" s="1">
        <v>41056</v>
      </c>
      <c r="B142">
        <v>4964</v>
      </c>
      <c r="C142" s="24">
        <v>30.7</v>
      </c>
      <c r="D142">
        <v>5151.3999999999996</v>
      </c>
      <c r="E142">
        <v>5483</v>
      </c>
      <c r="F142">
        <v>5617</v>
      </c>
      <c r="G142">
        <v>1</v>
      </c>
      <c r="H142">
        <v>0</v>
      </c>
      <c r="I142">
        <v>0</v>
      </c>
      <c r="J142">
        <v>0</v>
      </c>
      <c r="K142">
        <f>IF(AND(N142=0,H142=0,I142=0,J142=0,P142=0,L142=0),1,0)</f>
        <v>1</v>
      </c>
      <c r="L142">
        <v>0</v>
      </c>
      <c r="M142">
        <v>5540</v>
      </c>
      <c r="N142">
        <v>0</v>
      </c>
      <c r="O142">
        <v>0.42413152085511791</v>
      </c>
      <c r="P142">
        <v>0</v>
      </c>
      <c r="Q142">
        <f t="shared" si="12"/>
        <v>6236.0991031176873</v>
      </c>
      <c r="R142">
        <f>Q142-B142</f>
        <v>1272.0991031176873</v>
      </c>
      <c r="S142">
        <f t="shared" si="13"/>
        <v>1272.0991031176873</v>
      </c>
      <c r="T142" s="8">
        <f>S142/B142</f>
        <v>0.25626492810589996</v>
      </c>
      <c r="U142">
        <v>1623</v>
      </c>
      <c r="V142">
        <f t="shared" si="14"/>
        <v>22897.783856118371</v>
      </c>
      <c r="W142">
        <f t="shared" si="15"/>
        <v>29214</v>
      </c>
      <c r="X142">
        <f t="shared" si="16"/>
        <v>1272.0991031176873</v>
      </c>
      <c r="Y142">
        <f t="shared" si="17"/>
        <v>1618236.1281528242</v>
      </c>
    </row>
    <row r="143" spans="1:25" x14ac:dyDescent="0.35">
      <c r="A143" s="1">
        <v>41057</v>
      </c>
      <c r="B143">
        <v>3782</v>
      </c>
      <c r="C143" s="24">
        <v>30.3</v>
      </c>
      <c r="D143">
        <v>5230.3999999999996</v>
      </c>
      <c r="E143">
        <v>3884</v>
      </c>
      <c r="F143">
        <v>4964</v>
      </c>
      <c r="G143">
        <v>0</v>
      </c>
      <c r="H143">
        <v>0</v>
      </c>
      <c r="I143">
        <v>0</v>
      </c>
      <c r="J143">
        <v>1</v>
      </c>
      <c r="K143">
        <f>IF(AND(N143=0,H143=0,I143=0,J143=0,P143=0,L143=0),1,0)</f>
        <v>0</v>
      </c>
      <c r="L143">
        <v>0</v>
      </c>
      <c r="M143">
        <v>5354</v>
      </c>
      <c r="N143">
        <v>0</v>
      </c>
      <c r="O143">
        <v>0.36266991983269431</v>
      </c>
      <c r="P143">
        <v>0</v>
      </c>
      <c r="Q143">
        <f t="shared" si="12"/>
        <v>4997.8164400087699</v>
      </c>
      <c r="R143">
        <f>Q143-B143</f>
        <v>1215.8164400087699</v>
      </c>
      <c r="S143">
        <f t="shared" si="13"/>
        <v>1215.8164400087699</v>
      </c>
      <c r="T143" s="8">
        <f>S143/B143</f>
        <v>0.3214744685374854</v>
      </c>
      <c r="U143">
        <v>1334</v>
      </c>
      <c r="V143">
        <f t="shared" si="14"/>
        <v>21884.695920157857</v>
      </c>
      <c r="W143">
        <f t="shared" si="15"/>
        <v>24012</v>
      </c>
      <c r="X143">
        <f t="shared" si="16"/>
        <v>1215.8164400087699</v>
      </c>
      <c r="Y143">
        <f t="shared" si="17"/>
        <v>1478209.6157955986</v>
      </c>
    </row>
    <row r="144" spans="1:25" x14ac:dyDescent="0.35">
      <c r="A144" s="1">
        <v>41058</v>
      </c>
      <c r="B144">
        <v>4148</v>
      </c>
      <c r="C144" s="24">
        <v>30.6</v>
      </c>
      <c r="D144">
        <v>5073.2</v>
      </c>
      <c r="E144">
        <v>4569</v>
      </c>
      <c r="F144">
        <v>3782</v>
      </c>
      <c r="G144">
        <v>0</v>
      </c>
      <c r="H144">
        <v>0</v>
      </c>
      <c r="I144">
        <v>0</v>
      </c>
      <c r="J144">
        <v>0</v>
      </c>
      <c r="K144">
        <f>IF(AND(N144=0,H144=0,I144=0,J144=0,P144=0,L144=0),1,0)</f>
        <v>0</v>
      </c>
      <c r="L144">
        <v>0</v>
      </c>
      <c r="M144">
        <v>4787.666666666667</v>
      </c>
      <c r="N144">
        <v>1</v>
      </c>
      <c r="O144">
        <v>0.54252352736144993</v>
      </c>
      <c r="P144">
        <v>0</v>
      </c>
      <c r="Q144">
        <f t="shared" si="12"/>
        <v>4867.9866534170123</v>
      </c>
      <c r="R144">
        <f>Q144-B144</f>
        <v>719.98665341701235</v>
      </c>
      <c r="S144">
        <f t="shared" si="13"/>
        <v>719.98665341701235</v>
      </c>
      <c r="T144" s="8">
        <f>S144/B144</f>
        <v>0.17357441017767897</v>
      </c>
      <c r="U144">
        <v>1221</v>
      </c>
      <c r="V144">
        <f t="shared" si="14"/>
        <v>12959.759761506222</v>
      </c>
      <c r="W144">
        <f t="shared" si="15"/>
        <v>21978</v>
      </c>
      <c r="X144">
        <f t="shared" si="16"/>
        <v>719.98665341701235</v>
      </c>
      <c r="Y144">
        <f t="shared" si="17"/>
        <v>518380.78109862906</v>
      </c>
    </row>
    <row r="145" spans="1:25" x14ac:dyDescent="0.35">
      <c r="A145" s="1">
        <v>41059</v>
      </c>
      <c r="B145">
        <v>4465</v>
      </c>
      <c r="C145" s="24">
        <v>30.1</v>
      </c>
      <c r="D145">
        <v>4798.3999999999996</v>
      </c>
      <c r="E145">
        <v>4568</v>
      </c>
      <c r="F145">
        <v>4148</v>
      </c>
      <c r="G145">
        <v>0</v>
      </c>
      <c r="H145">
        <v>1</v>
      </c>
      <c r="I145">
        <v>0</v>
      </c>
      <c r="J145">
        <v>0</v>
      </c>
      <c r="K145">
        <f>IF(AND(N145=0,H145=0,I145=0,J145=0,P145=0,L145=0),1,0)</f>
        <v>0</v>
      </c>
      <c r="L145">
        <v>0</v>
      </c>
      <c r="M145">
        <v>4298</v>
      </c>
      <c r="N145">
        <v>0</v>
      </c>
      <c r="O145">
        <v>0.53683048681305912</v>
      </c>
      <c r="P145">
        <v>0</v>
      </c>
      <c r="Q145">
        <f t="shared" si="12"/>
        <v>4839.7541277760602</v>
      </c>
      <c r="R145">
        <f>Q145-B145</f>
        <v>374.75412777606016</v>
      </c>
      <c r="S145">
        <f t="shared" si="13"/>
        <v>374.75412777606016</v>
      </c>
      <c r="T145" s="8">
        <f>S145/B145</f>
        <v>8.3931495582544272E-2</v>
      </c>
      <c r="U145">
        <v>731</v>
      </c>
      <c r="V145">
        <f t="shared" si="14"/>
        <v>6745.5742999690829</v>
      </c>
      <c r="W145">
        <f t="shared" si="15"/>
        <v>13158</v>
      </c>
      <c r="X145">
        <f t="shared" si="16"/>
        <v>374.75412777606016</v>
      </c>
      <c r="Y145">
        <f t="shared" si="17"/>
        <v>140440.65628519561</v>
      </c>
    </row>
    <row r="146" spans="1:25" x14ac:dyDescent="0.35">
      <c r="A146" s="1">
        <v>41060</v>
      </c>
      <c r="B146">
        <v>4885</v>
      </c>
      <c r="C146" s="24">
        <v>32.6</v>
      </c>
      <c r="D146">
        <v>4595.2</v>
      </c>
      <c r="E146">
        <v>5522</v>
      </c>
      <c r="F146">
        <v>4465</v>
      </c>
      <c r="G146">
        <v>0</v>
      </c>
      <c r="H146">
        <v>0</v>
      </c>
      <c r="I146">
        <v>0</v>
      </c>
      <c r="J146">
        <v>0</v>
      </c>
      <c r="K146">
        <f>IF(AND(N146=0,H146=0,I146=0,J146=0,P146=0,L146=0),1,0)</f>
        <v>0</v>
      </c>
      <c r="L146">
        <v>0</v>
      </c>
      <c r="M146">
        <v>4131.666666666667</v>
      </c>
      <c r="N146">
        <v>0</v>
      </c>
      <c r="O146">
        <v>0.54879749041477865</v>
      </c>
      <c r="P146">
        <v>1</v>
      </c>
      <c r="Q146">
        <f t="shared" si="12"/>
        <v>5160.8580796483284</v>
      </c>
      <c r="R146">
        <f>Q146-B146</f>
        <v>275.85807964832838</v>
      </c>
      <c r="S146">
        <f t="shared" si="13"/>
        <v>275.85807964832838</v>
      </c>
      <c r="T146" s="8">
        <f>S146/B146</f>
        <v>5.6470435956669063E-2</v>
      </c>
      <c r="U146">
        <v>546</v>
      </c>
      <c r="V146">
        <f t="shared" si="14"/>
        <v>4965.4454336699109</v>
      </c>
      <c r="W146">
        <f t="shared" si="15"/>
        <v>9828</v>
      </c>
      <c r="X146">
        <f t="shared" si="16"/>
        <v>275.85807964832838</v>
      </c>
      <c r="Y146">
        <f t="shared" si="17"/>
        <v>76097.680107263484</v>
      </c>
    </row>
    <row r="147" spans="1:25" x14ac:dyDescent="0.35">
      <c r="A147" s="1">
        <v>41061</v>
      </c>
      <c r="B147">
        <v>6633</v>
      </c>
      <c r="C147" s="24">
        <v>31.6</v>
      </c>
      <c r="D147">
        <v>4448.8</v>
      </c>
      <c r="E147">
        <v>5481</v>
      </c>
      <c r="F147">
        <v>4885</v>
      </c>
      <c r="G147">
        <v>0</v>
      </c>
      <c r="H147">
        <v>0</v>
      </c>
      <c r="I147">
        <v>0</v>
      </c>
      <c r="J147">
        <v>0</v>
      </c>
      <c r="K147">
        <f>IF(AND(N147=0,H147=0,I147=0,J147=0,P147=0,L147=0),1,0)</f>
        <v>0</v>
      </c>
      <c r="L147">
        <v>1</v>
      </c>
      <c r="M147">
        <v>4499.333333333333</v>
      </c>
      <c r="N147">
        <v>0</v>
      </c>
      <c r="O147">
        <v>0.70309050772626935</v>
      </c>
      <c r="P147">
        <v>0</v>
      </c>
      <c r="Q147">
        <f t="shared" si="12"/>
        <v>5180.8634262102687</v>
      </c>
      <c r="R147">
        <f>Q147-B147</f>
        <v>-1452.1365737897313</v>
      </c>
      <c r="S147">
        <f t="shared" si="13"/>
        <v>1452.1365737897313</v>
      </c>
      <c r="T147" s="8">
        <f>S147/B147</f>
        <v>0.21892606268501905</v>
      </c>
      <c r="U147">
        <v>2869</v>
      </c>
      <c r="V147">
        <f t="shared" si="14"/>
        <v>104553.83331286066</v>
      </c>
      <c r="W147">
        <f t="shared" si="15"/>
        <v>51642</v>
      </c>
      <c r="X147">
        <f t="shared" si="16"/>
        <v>-2904.2731475794626</v>
      </c>
      <c r="Y147">
        <f t="shared" si="17"/>
        <v>8434802.5157511197</v>
      </c>
    </row>
    <row r="148" spans="1:25" x14ac:dyDescent="0.35">
      <c r="A148" s="1">
        <v>41062</v>
      </c>
      <c r="B148">
        <v>5081</v>
      </c>
      <c r="C148" s="24">
        <v>30.6</v>
      </c>
      <c r="D148">
        <v>4782.6000000000004</v>
      </c>
      <c r="E148">
        <v>5617</v>
      </c>
      <c r="F148">
        <v>6633</v>
      </c>
      <c r="G148">
        <v>1</v>
      </c>
      <c r="H148">
        <v>0</v>
      </c>
      <c r="I148">
        <v>1</v>
      </c>
      <c r="J148">
        <v>0</v>
      </c>
      <c r="K148">
        <f>IF(AND(N148=0,H148=0,I148=0,J148=0,P148=0,L148=0),1,0)</f>
        <v>0</v>
      </c>
      <c r="L148">
        <v>0</v>
      </c>
      <c r="M148">
        <v>5327.666666666667</v>
      </c>
      <c r="N148">
        <v>0</v>
      </c>
      <c r="O148">
        <v>0.31968165446729407</v>
      </c>
      <c r="P148">
        <v>0</v>
      </c>
      <c r="Q148">
        <f t="shared" si="12"/>
        <v>6373.9848165526746</v>
      </c>
      <c r="R148">
        <f>Q148-B148</f>
        <v>1292.9848165526746</v>
      </c>
      <c r="S148">
        <f t="shared" si="13"/>
        <v>1292.9848165526746</v>
      </c>
      <c r="T148" s="8">
        <f>S148/B148</f>
        <v>0.25447447678659213</v>
      </c>
      <c r="U148">
        <v>1212</v>
      </c>
      <c r="V148">
        <f t="shared" si="14"/>
        <v>23273.726697948143</v>
      </c>
      <c r="W148">
        <f t="shared" si="15"/>
        <v>21816</v>
      </c>
      <c r="X148">
        <f t="shared" si="16"/>
        <v>1292.9848165526746</v>
      </c>
      <c r="Y148">
        <f t="shared" si="17"/>
        <v>1671809.7358357536</v>
      </c>
    </row>
    <row r="149" spans="1:25" x14ac:dyDescent="0.35">
      <c r="A149" s="1">
        <v>41063</v>
      </c>
      <c r="B149">
        <v>4951</v>
      </c>
      <c r="C149" s="24">
        <v>30.3</v>
      </c>
      <c r="D149">
        <v>5042.3999999999996</v>
      </c>
      <c r="E149">
        <v>4964</v>
      </c>
      <c r="F149">
        <v>5081</v>
      </c>
      <c r="G149">
        <v>1</v>
      </c>
      <c r="H149">
        <v>0</v>
      </c>
      <c r="I149">
        <v>0</v>
      </c>
      <c r="J149">
        <v>0</v>
      </c>
      <c r="K149">
        <f>IF(AND(N149=0,H149=0,I149=0,J149=0,P149=0,L149=0),1,0)</f>
        <v>1</v>
      </c>
      <c r="L149">
        <v>0</v>
      </c>
      <c r="M149">
        <v>5533</v>
      </c>
      <c r="N149">
        <v>0</v>
      </c>
      <c r="O149">
        <v>0.4848960148716161</v>
      </c>
      <c r="P149">
        <v>0</v>
      </c>
      <c r="Q149">
        <f t="shared" si="12"/>
        <v>5892.2220750308879</v>
      </c>
      <c r="R149">
        <f>Q149-B149</f>
        <v>941.22207503088794</v>
      </c>
      <c r="S149">
        <f t="shared" si="13"/>
        <v>941.22207503088794</v>
      </c>
      <c r="T149" s="8">
        <f>S149/B149</f>
        <v>0.19010746819448351</v>
      </c>
      <c r="U149">
        <v>1540</v>
      </c>
      <c r="V149">
        <f t="shared" si="14"/>
        <v>16941.997350555983</v>
      </c>
      <c r="W149">
        <f t="shared" si="15"/>
        <v>27720</v>
      </c>
      <c r="X149">
        <f t="shared" si="16"/>
        <v>941.22207503088794</v>
      </c>
      <c r="Y149">
        <f t="shared" si="17"/>
        <v>885898.9945254504</v>
      </c>
    </row>
    <row r="150" spans="1:25" x14ac:dyDescent="0.35">
      <c r="A150" s="1">
        <v>41064</v>
      </c>
      <c r="B150">
        <v>4124</v>
      </c>
      <c r="C150" s="24">
        <v>30.8</v>
      </c>
      <c r="D150">
        <v>5203</v>
      </c>
      <c r="E150">
        <v>3782</v>
      </c>
      <c r="F150">
        <v>4951</v>
      </c>
      <c r="G150">
        <v>0</v>
      </c>
      <c r="H150">
        <v>0</v>
      </c>
      <c r="I150">
        <v>0</v>
      </c>
      <c r="J150">
        <v>1</v>
      </c>
      <c r="K150">
        <f>IF(AND(N150=0,H150=0,I150=0,J150=0,P150=0,L150=0),1,0)</f>
        <v>0</v>
      </c>
      <c r="L150">
        <v>0</v>
      </c>
      <c r="M150">
        <v>5555</v>
      </c>
      <c r="N150">
        <v>0</v>
      </c>
      <c r="O150">
        <v>0.40391541768328104</v>
      </c>
      <c r="P150">
        <v>0</v>
      </c>
      <c r="Q150">
        <f t="shared" si="12"/>
        <v>4955.465451333187</v>
      </c>
      <c r="R150">
        <f>Q150-B150</f>
        <v>831.46545133318705</v>
      </c>
      <c r="S150">
        <f t="shared" si="13"/>
        <v>831.46545133318705</v>
      </c>
      <c r="T150" s="8">
        <f>S150/B150</f>
        <v>0.20161625881018114</v>
      </c>
      <c r="U150">
        <v>1023</v>
      </c>
      <c r="V150">
        <f t="shared" si="14"/>
        <v>14966.378123997367</v>
      </c>
      <c r="W150">
        <f t="shared" si="15"/>
        <v>18414</v>
      </c>
      <c r="X150">
        <f t="shared" si="16"/>
        <v>831.46545133318705</v>
      </c>
      <c r="Y150">
        <f t="shared" si="17"/>
        <v>691334.79676070041</v>
      </c>
    </row>
    <row r="151" spans="1:25" x14ac:dyDescent="0.35">
      <c r="A151" s="1">
        <v>41065</v>
      </c>
      <c r="B151">
        <v>4156</v>
      </c>
      <c r="C151" s="24">
        <v>30.7</v>
      </c>
      <c r="D151">
        <v>5134.8</v>
      </c>
      <c r="E151">
        <v>4148</v>
      </c>
      <c r="F151">
        <v>4124</v>
      </c>
      <c r="G151">
        <v>0</v>
      </c>
      <c r="H151">
        <v>0</v>
      </c>
      <c r="I151">
        <v>0</v>
      </c>
      <c r="J151">
        <v>0</v>
      </c>
      <c r="K151">
        <f>IF(AND(N151=0,H151=0,I151=0,J151=0,P151=0,L151=0),1,0)</f>
        <v>0</v>
      </c>
      <c r="L151">
        <v>0</v>
      </c>
      <c r="M151">
        <v>4718.666666666667</v>
      </c>
      <c r="N151">
        <v>1</v>
      </c>
      <c r="O151">
        <v>0.50371790403160221</v>
      </c>
      <c r="P151">
        <v>0</v>
      </c>
      <c r="Q151">
        <f t="shared" si="12"/>
        <v>4842.734205948499</v>
      </c>
      <c r="R151">
        <f>Q151-B151</f>
        <v>686.73420594849904</v>
      </c>
      <c r="S151">
        <f t="shared" si="13"/>
        <v>686.73420594849904</v>
      </c>
      <c r="T151" s="8">
        <f>S151/B151</f>
        <v>0.16523922183553874</v>
      </c>
      <c r="U151">
        <v>1406</v>
      </c>
      <c r="V151">
        <f t="shared" si="14"/>
        <v>12361.215707072983</v>
      </c>
      <c r="W151">
        <f t="shared" si="15"/>
        <v>25308</v>
      </c>
      <c r="X151">
        <f t="shared" si="16"/>
        <v>686.73420594849904</v>
      </c>
      <c r="Y151">
        <f t="shared" si="17"/>
        <v>471603.86961971549</v>
      </c>
    </row>
    <row r="152" spans="1:25" x14ac:dyDescent="0.35">
      <c r="A152" s="1">
        <v>41066</v>
      </c>
      <c r="B152">
        <v>4261</v>
      </c>
      <c r="C152" s="24">
        <v>29.9</v>
      </c>
      <c r="D152">
        <v>4989</v>
      </c>
      <c r="E152">
        <v>4465</v>
      </c>
      <c r="F152">
        <v>4156</v>
      </c>
      <c r="G152">
        <v>0</v>
      </c>
      <c r="H152">
        <v>1</v>
      </c>
      <c r="I152">
        <v>0</v>
      </c>
      <c r="J152">
        <v>0</v>
      </c>
      <c r="K152">
        <f>IF(AND(N152=0,H152=0,I152=0,J152=0,P152=0,L152=0),1,0)</f>
        <v>0</v>
      </c>
      <c r="L152">
        <v>0</v>
      </c>
      <c r="M152">
        <v>4410.333333333333</v>
      </c>
      <c r="N152">
        <v>0</v>
      </c>
      <c r="O152">
        <v>0.51219937260369464</v>
      </c>
      <c r="P152">
        <v>0</v>
      </c>
      <c r="Q152">
        <f t="shared" si="12"/>
        <v>4884.8480921501241</v>
      </c>
      <c r="R152">
        <f>Q152-B152</f>
        <v>623.8480921501241</v>
      </c>
      <c r="S152">
        <f t="shared" si="13"/>
        <v>623.8480921501241</v>
      </c>
      <c r="T152" s="8">
        <f>S152/B152</f>
        <v>0.14640884584607466</v>
      </c>
      <c r="U152">
        <v>1465</v>
      </c>
      <c r="V152">
        <f t="shared" si="14"/>
        <v>11229.265658702234</v>
      </c>
      <c r="W152">
        <f t="shared" si="15"/>
        <v>26370</v>
      </c>
      <c r="X152">
        <f t="shared" si="16"/>
        <v>623.8480921501241</v>
      </c>
      <c r="Y152">
        <f t="shared" si="17"/>
        <v>389186.44207934971</v>
      </c>
    </row>
    <row r="153" spans="1:25" x14ac:dyDescent="0.35">
      <c r="A153" s="1">
        <v>41067</v>
      </c>
      <c r="B153">
        <v>3967</v>
      </c>
      <c r="C153" s="24">
        <v>30.3</v>
      </c>
      <c r="D153">
        <v>4514.6000000000004</v>
      </c>
      <c r="E153">
        <v>4885</v>
      </c>
      <c r="F153">
        <v>4261</v>
      </c>
      <c r="G153">
        <v>0</v>
      </c>
      <c r="H153">
        <v>0</v>
      </c>
      <c r="I153">
        <v>0</v>
      </c>
      <c r="J153">
        <v>0</v>
      </c>
      <c r="K153">
        <f>IF(AND(N153=0,H153=0,I153=0,J153=0,P153=0,L153=0),1,0)</f>
        <v>0</v>
      </c>
      <c r="L153">
        <v>0</v>
      </c>
      <c r="M153">
        <v>4180.333333333333</v>
      </c>
      <c r="N153">
        <v>0</v>
      </c>
      <c r="O153">
        <v>0.46584175670965494</v>
      </c>
      <c r="P153">
        <v>1</v>
      </c>
      <c r="Q153">
        <f t="shared" si="12"/>
        <v>4854.2605721078717</v>
      </c>
      <c r="R153">
        <f>Q153-B153</f>
        <v>887.26057210787167</v>
      </c>
      <c r="S153">
        <f t="shared" si="13"/>
        <v>887.26057210787167</v>
      </c>
      <c r="T153" s="8">
        <f>S153/B153</f>
        <v>0.22366034083888875</v>
      </c>
      <c r="U153">
        <v>1760</v>
      </c>
      <c r="V153">
        <f t="shared" si="14"/>
        <v>15970.69029794169</v>
      </c>
      <c r="W153">
        <f t="shared" si="15"/>
        <v>31680</v>
      </c>
      <c r="X153">
        <f t="shared" si="16"/>
        <v>887.26057210787167</v>
      </c>
      <c r="Y153">
        <f t="shared" si="17"/>
        <v>787231.32281718776</v>
      </c>
    </row>
    <row r="154" spans="1:25" x14ac:dyDescent="0.35">
      <c r="A154" s="1">
        <v>41068</v>
      </c>
      <c r="B154">
        <v>4510</v>
      </c>
      <c r="C154" s="24">
        <v>30.8</v>
      </c>
      <c r="D154">
        <v>4291.8</v>
      </c>
      <c r="E154">
        <v>6633</v>
      </c>
      <c r="F154">
        <v>3967</v>
      </c>
      <c r="G154">
        <v>0</v>
      </c>
      <c r="H154">
        <v>0</v>
      </c>
      <c r="I154">
        <v>0</v>
      </c>
      <c r="J154">
        <v>0</v>
      </c>
      <c r="K154">
        <f>IF(AND(N154=0,H154=0,I154=0,J154=0,P154=0,L154=0),1,0)</f>
        <v>0</v>
      </c>
      <c r="L154">
        <v>1</v>
      </c>
      <c r="M154">
        <v>4128</v>
      </c>
      <c r="N154">
        <v>0</v>
      </c>
      <c r="O154">
        <v>0.56308818403624961</v>
      </c>
      <c r="P154">
        <v>0</v>
      </c>
      <c r="Q154">
        <f t="shared" si="12"/>
        <v>5254.2293492338349</v>
      </c>
      <c r="R154">
        <f>Q154-B154</f>
        <v>744.22934923383491</v>
      </c>
      <c r="S154">
        <f t="shared" si="13"/>
        <v>744.22934923383491</v>
      </c>
      <c r="T154" s="8">
        <f>S154/B154</f>
        <v>0.16501759406515187</v>
      </c>
      <c r="U154">
        <v>1099</v>
      </c>
      <c r="V154">
        <f t="shared" si="14"/>
        <v>13396.128286209028</v>
      </c>
      <c r="W154">
        <f t="shared" si="15"/>
        <v>19782</v>
      </c>
      <c r="X154">
        <f t="shared" si="16"/>
        <v>744.22934923383491</v>
      </c>
      <c r="Y154">
        <f t="shared" si="17"/>
        <v>553877.32426101738</v>
      </c>
    </row>
    <row r="155" spans="1:25" x14ac:dyDescent="0.35">
      <c r="A155" s="1">
        <v>41069</v>
      </c>
      <c r="B155">
        <v>4355</v>
      </c>
      <c r="C155" s="24">
        <v>30.4</v>
      </c>
      <c r="D155">
        <v>4203.6000000000004</v>
      </c>
      <c r="E155">
        <v>5081</v>
      </c>
      <c r="F155">
        <v>4510</v>
      </c>
      <c r="G155">
        <v>1</v>
      </c>
      <c r="H155">
        <v>0</v>
      </c>
      <c r="I155">
        <v>1</v>
      </c>
      <c r="J155">
        <v>0</v>
      </c>
      <c r="K155">
        <f>IF(AND(N155=0,H155=0,I155=0,J155=0,P155=0,L155=0),1,0)</f>
        <v>0</v>
      </c>
      <c r="L155">
        <v>0</v>
      </c>
      <c r="M155">
        <v>4246</v>
      </c>
      <c r="N155">
        <v>0</v>
      </c>
      <c r="O155">
        <v>0.48199140234692694</v>
      </c>
      <c r="P155">
        <v>0</v>
      </c>
      <c r="Q155">
        <f t="shared" si="12"/>
        <v>5449.30642942745</v>
      </c>
      <c r="R155">
        <f>Q155-B155</f>
        <v>1094.30642942745</v>
      </c>
      <c r="S155">
        <f t="shared" si="13"/>
        <v>1094.30642942745</v>
      </c>
      <c r="T155" s="8">
        <f>S155/B155</f>
        <v>0.25127587357691161</v>
      </c>
      <c r="U155">
        <v>1772</v>
      </c>
      <c r="V155">
        <f t="shared" si="14"/>
        <v>19697.5157296941</v>
      </c>
      <c r="W155">
        <f t="shared" si="15"/>
        <v>31896</v>
      </c>
      <c r="X155">
        <f t="shared" si="16"/>
        <v>1094.30642942745</v>
      </c>
      <c r="Y155">
        <f t="shared" si="17"/>
        <v>1197506.5614862547</v>
      </c>
    </row>
    <row r="156" spans="1:25" x14ac:dyDescent="0.35">
      <c r="A156" s="1">
        <v>41070</v>
      </c>
      <c r="B156">
        <v>4852</v>
      </c>
      <c r="C156" s="24">
        <v>30.4</v>
      </c>
      <c r="D156">
        <v>4249.8</v>
      </c>
      <c r="E156">
        <v>4951</v>
      </c>
      <c r="F156">
        <v>4355</v>
      </c>
      <c r="G156">
        <v>1</v>
      </c>
      <c r="H156">
        <v>0</v>
      </c>
      <c r="I156">
        <v>0</v>
      </c>
      <c r="J156">
        <v>0</v>
      </c>
      <c r="K156">
        <f>IF(AND(N156=0,H156=0,I156=0,J156=0,P156=0,L156=0),1,0)</f>
        <v>1</v>
      </c>
      <c r="L156">
        <v>0</v>
      </c>
      <c r="M156">
        <v>4277.333333333333</v>
      </c>
      <c r="N156">
        <v>0</v>
      </c>
      <c r="O156">
        <v>0.55774369699082138</v>
      </c>
      <c r="P156">
        <v>0</v>
      </c>
      <c r="Q156">
        <f t="shared" si="12"/>
        <v>5389.0629121908141</v>
      </c>
      <c r="R156">
        <f>Q156-B156</f>
        <v>537.06291219081413</v>
      </c>
      <c r="S156">
        <f t="shared" si="13"/>
        <v>537.06291219081413</v>
      </c>
      <c r="T156" s="8">
        <f>S156/B156</f>
        <v>0.11068897613165996</v>
      </c>
      <c r="U156">
        <v>1224</v>
      </c>
      <c r="V156">
        <f t="shared" si="14"/>
        <v>9667.1324194346544</v>
      </c>
      <c r="W156">
        <f t="shared" si="15"/>
        <v>22032</v>
      </c>
      <c r="X156">
        <f t="shared" si="16"/>
        <v>537.06291219081413</v>
      </c>
      <c r="Y156">
        <f t="shared" si="17"/>
        <v>288436.57165087812</v>
      </c>
    </row>
    <row r="157" spans="1:25" x14ac:dyDescent="0.35">
      <c r="A157" s="1">
        <v>41071</v>
      </c>
      <c r="B157">
        <v>3423</v>
      </c>
      <c r="C157" s="24">
        <v>30.7</v>
      </c>
      <c r="D157">
        <v>4389</v>
      </c>
      <c r="E157">
        <v>4124</v>
      </c>
      <c r="F157">
        <v>4852</v>
      </c>
      <c r="G157">
        <v>0</v>
      </c>
      <c r="H157">
        <v>0</v>
      </c>
      <c r="I157">
        <v>0</v>
      </c>
      <c r="J157">
        <v>1</v>
      </c>
      <c r="K157">
        <f>IF(AND(N157=0,H157=0,I157=0,J157=0,P157=0,L157=0),1,0)</f>
        <v>0</v>
      </c>
      <c r="L157">
        <v>0</v>
      </c>
      <c r="M157">
        <v>4572.333333333333</v>
      </c>
      <c r="N157">
        <v>0</v>
      </c>
      <c r="O157">
        <v>0.33397234808876497</v>
      </c>
      <c r="P157">
        <v>0</v>
      </c>
      <c r="Q157">
        <f t="shared" si="12"/>
        <v>4707.239749528575</v>
      </c>
      <c r="R157">
        <f>Q157-B157</f>
        <v>1284.239749528575</v>
      </c>
      <c r="S157">
        <f t="shared" si="13"/>
        <v>1284.239749528575</v>
      </c>
      <c r="T157" s="8">
        <f>S157/B157</f>
        <v>0.37517959378573618</v>
      </c>
      <c r="U157">
        <v>1556</v>
      </c>
      <c r="V157">
        <f t="shared" si="14"/>
        <v>23116.31549151435</v>
      </c>
      <c r="W157">
        <f t="shared" si="15"/>
        <v>28008</v>
      </c>
      <c r="X157">
        <f t="shared" si="16"/>
        <v>1284.239749528575</v>
      </c>
      <c r="Y157">
        <f t="shared" si="17"/>
        <v>1649271.7342692169</v>
      </c>
    </row>
    <row r="158" spans="1:25" x14ac:dyDescent="0.35">
      <c r="A158" s="1">
        <v>41072</v>
      </c>
      <c r="B158">
        <v>3820</v>
      </c>
      <c r="C158" s="24">
        <v>30.5</v>
      </c>
      <c r="D158">
        <v>4221.3999999999996</v>
      </c>
      <c r="E158">
        <v>4156</v>
      </c>
      <c r="F158">
        <v>3423</v>
      </c>
      <c r="G158">
        <v>0</v>
      </c>
      <c r="H158">
        <v>0</v>
      </c>
      <c r="I158">
        <v>0</v>
      </c>
      <c r="J158">
        <v>0</v>
      </c>
      <c r="K158">
        <f>IF(AND(N158=0,H158=0,I158=0,J158=0,P158=0,L158=0),1,0)</f>
        <v>0</v>
      </c>
      <c r="L158">
        <v>0</v>
      </c>
      <c r="M158">
        <v>4210</v>
      </c>
      <c r="N158">
        <v>1</v>
      </c>
      <c r="O158">
        <v>0.54612524689206465</v>
      </c>
      <c r="P158">
        <v>0</v>
      </c>
      <c r="Q158">
        <f t="shared" si="12"/>
        <v>4300.2882479450227</v>
      </c>
      <c r="R158">
        <f>Q158-B158</f>
        <v>480.2882479450227</v>
      </c>
      <c r="S158">
        <f t="shared" si="13"/>
        <v>480.2882479450227</v>
      </c>
      <c r="T158" s="8">
        <f>S158/B158</f>
        <v>0.12572990783901117</v>
      </c>
      <c r="U158">
        <v>1367</v>
      </c>
      <c r="V158">
        <f t="shared" si="14"/>
        <v>8645.1884630104087</v>
      </c>
      <c r="W158">
        <f t="shared" si="15"/>
        <v>24606</v>
      </c>
      <c r="X158">
        <f t="shared" si="16"/>
        <v>480.2882479450227</v>
      </c>
      <c r="Y158">
        <f t="shared" si="17"/>
        <v>230676.80111409959</v>
      </c>
    </row>
    <row r="159" spans="1:25" x14ac:dyDescent="0.35">
      <c r="A159" s="1">
        <v>41073</v>
      </c>
      <c r="B159">
        <v>3285</v>
      </c>
      <c r="C159" s="24">
        <v>31.2</v>
      </c>
      <c r="D159">
        <v>4192</v>
      </c>
      <c r="E159">
        <v>4261</v>
      </c>
      <c r="F159">
        <v>3820</v>
      </c>
      <c r="G159">
        <v>0</v>
      </c>
      <c r="H159">
        <v>1</v>
      </c>
      <c r="I159">
        <v>0</v>
      </c>
      <c r="J159">
        <v>0</v>
      </c>
      <c r="K159">
        <f>IF(AND(N159=0,H159=0,I159=0,J159=0,P159=0,L159=0),1,0)</f>
        <v>0</v>
      </c>
      <c r="L159">
        <v>0</v>
      </c>
      <c r="M159">
        <v>4031.6666666666665</v>
      </c>
      <c r="N159">
        <v>0</v>
      </c>
      <c r="O159">
        <v>0.437841291971651</v>
      </c>
      <c r="P159">
        <v>0</v>
      </c>
      <c r="Q159">
        <f t="shared" si="12"/>
        <v>4424.5218201655416</v>
      </c>
      <c r="R159">
        <f>Q159-B159</f>
        <v>1139.5218201655416</v>
      </c>
      <c r="S159">
        <f t="shared" si="13"/>
        <v>1139.5218201655416</v>
      </c>
      <c r="T159" s="8">
        <f>S159/B159</f>
        <v>0.3468863988327372</v>
      </c>
      <c r="U159">
        <v>1013</v>
      </c>
      <c r="V159">
        <f t="shared" si="14"/>
        <v>20511.392762979747</v>
      </c>
      <c r="W159">
        <f t="shared" si="15"/>
        <v>18234</v>
      </c>
      <c r="X159">
        <f t="shared" si="16"/>
        <v>1139.5218201655416</v>
      </c>
      <c r="Y159">
        <f t="shared" si="17"/>
        <v>1298509.9786333889</v>
      </c>
    </row>
    <row r="160" spans="1:25" x14ac:dyDescent="0.35">
      <c r="A160" s="1">
        <v>41074</v>
      </c>
      <c r="B160">
        <v>3967</v>
      </c>
      <c r="C160" s="24">
        <v>31.9</v>
      </c>
      <c r="D160">
        <v>3947</v>
      </c>
      <c r="E160">
        <v>3967</v>
      </c>
      <c r="F160">
        <v>3285</v>
      </c>
      <c r="G160">
        <v>0</v>
      </c>
      <c r="H160">
        <v>0</v>
      </c>
      <c r="I160">
        <v>0</v>
      </c>
      <c r="J160">
        <v>0</v>
      </c>
      <c r="K160">
        <f>IF(AND(N160=0,H160=0,I160=0,J160=0,P160=0,L160=0),1,0)</f>
        <v>0</v>
      </c>
      <c r="L160">
        <v>0</v>
      </c>
      <c r="M160">
        <v>3509.3333333333335</v>
      </c>
      <c r="N160">
        <v>0</v>
      </c>
      <c r="O160">
        <v>0.57923782967352155</v>
      </c>
      <c r="P160">
        <v>1</v>
      </c>
      <c r="Q160">
        <f t="shared" si="12"/>
        <v>4107.1388668707423</v>
      </c>
      <c r="R160">
        <f>Q160-B160</f>
        <v>140.13886687074228</v>
      </c>
      <c r="S160">
        <f t="shared" si="13"/>
        <v>140.13886687074228</v>
      </c>
      <c r="T160" s="8">
        <f>S160/B160</f>
        <v>3.5326157517202493E-2</v>
      </c>
      <c r="U160">
        <v>1306</v>
      </c>
      <c r="V160">
        <f t="shared" si="14"/>
        <v>2522.499603673361</v>
      </c>
      <c r="W160">
        <f t="shared" si="15"/>
        <v>23508</v>
      </c>
      <c r="X160">
        <f t="shared" si="16"/>
        <v>140.13886687074228</v>
      </c>
      <c r="Y160">
        <f t="shared" si="17"/>
        <v>19638.902007815628</v>
      </c>
    </row>
    <row r="161" spans="1:25" x14ac:dyDescent="0.35">
      <c r="A161" s="1">
        <v>41075</v>
      </c>
      <c r="B161">
        <v>3700</v>
      </c>
      <c r="C161" s="25">
        <v>31.2</v>
      </c>
      <c r="D161">
        <v>3869.4</v>
      </c>
      <c r="E161">
        <v>4510</v>
      </c>
      <c r="F161">
        <v>3967</v>
      </c>
      <c r="G161">
        <v>0</v>
      </c>
      <c r="H161">
        <v>0</v>
      </c>
      <c r="I161">
        <v>0</v>
      </c>
      <c r="J161">
        <v>0</v>
      </c>
      <c r="K161">
        <f>IF(AND(N161=0,H161=0,I161=0,J161=0,P161=0,L161=0),1,0)</f>
        <v>0</v>
      </c>
      <c r="L161">
        <v>1</v>
      </c>
      <c r="M161">
        <v>3690.6666666666665</v>
      </c>
      <c r="N161">
        <v>0</v>
      </c>
      <c r="O161">
        <v>0.46897873823631925</v>
      </c>
      <c r="P161">
        <v>0</v>
      </c>
      <c r="Q161">
        <f t="shared" si="12"/>
        <v>4407.9216267083157</v>
      </c>
      <c r="R161">
        <f>Q161-B161</f>
        <v>707.92162670831567</v>
      </c>
      <c r="S161">
        <f t="shared" si="13"/>
        <v>707.92162670831567</v>
      </c>
      <c r="T161" s="8">
        <f>S161/B161</f>
        <v>0.19133016938062586</v>
      </c>
      <c r="U161">
        <v>1626</v>
      </c>
      <c r="V161">
        <f t="shared" si="14"/>
        <v>12742.589280749682</v>
      </c>
      <c r="W161">
        <f t="shared" si="15"/>
        <v>29268</v>
      </c>
      <c r="X161">
        <f t="shared" si="16"/>
        <v>707.92162670831567</v>
      </c>
      <c r="Y161">
        <f t="shared" si="17"/>
        <v>501153.02956134785</v>
      </c>
    </row>
    <row r="162" spans="1:25" x14ac:dyDescent="0.35">
      <c r="A162" s="1">
        <v>41076</v>
      </c>
      <c r="B162">
        <v>4320</v>
      </c>
      <c r="C162" s="25">
        <v>30.9</v>
      </c>
      <c r="D162">
        <v>3639</v>
      </c>
      <c r="E162">
        <v>4355</v>
      </c>
      <c r="F162">
        <v>3700</v>
      </c>
      <c r="G162">
        <v>1</v>
      </c>
      <c r="H162">
        <v>0</v>
      </c>
      <c r="I162">
        <v>1</v>
      </c>
      <c r="J162">
        <v>0</v>
      </c>
      <c r="K162">
        <f>IF(AND(N162=0,H162=0,I162=0,J162=0,P162=0,L162=0),1,0)</f>
        <v>0</v>
      </c>
      <c r="L162">
        <v>0</v>
      </c>
      <c r="M162">
        <v>3650.6666666666665</v>
      </c>
      <c r="N162">
        <v>0</v>
      </c>
      <c r="O162">
        <v>0.57203439061229233</v>
      </c>
      <c r="P162">
        <v>0</v>
      </c>
      <c r="Q162">
        <f t="shared" si="12"/>
        <v>4794.9815919007269</v>
      </c>
      <c r="R162">
        <f>Q162-B162</f>
        <v>474.98159190072693</v>
      </c>
      <c r="S162">
        <f t="shared" si="13"/>
        <v>474.98159190072693</v>
      </c>
      <c r="T162" s="8">
        <f>S162/B162</f>
        <v>0.10994944256961271</v>
      </c>
      <c r="U162">
        <v>1457</v>
      </c>
      <c r="V162">
        <f t="shared" si="14"/>
        <v>8549.6686542130847</v>
      </c>
      <c r="W162">
        <f t="shared" si="15"/>
        <v>26226</v>
      </c>
      <c r="X162">
        <f t="shared" si="16"/>
        <v>474.98159190072693</v>
      </c>
      <c r="Y162">
        <f t="shared" si="17"/>
        <v>225607.5126445487</v>
      </c>
    </row>
    <row r="163" spans="1:25" x14ac:dyDescent="0.35">
      <c r="A163" s="1">
        <v>41077</v>
      </c>
      <c r="B163">
        <v>6134</v>
      </c>
      <c r="C163" s="24">
        <v>30.9</v>
      </c>
      <c r="D163">
        <v>3818.4</v>
      </c>
      <c r="E163">
        <v>4852</v>
      </c>
      <c r="F163">
        <v>4320</v>
      </c>
      <c r="G163">
        <v>1</v>
      </c>
      <c r="H163">
        <v>0</v>
      </c>
      <c r="I163">
        <v>0</v>
      </c>
      <c r="J163">
        <v>0</v>
      </c>
      <c r="K163">
        <f>IF(AND(N163=0,H163=0,I163=0,J163=0,P163=0,L163=0),1,0)</f>
        <v>1</v>
      </c>
      <c r="L163">
        <v>0</v>
      </c>
      <c r="M163">
        <v>3995.6666666666665</v>
      </c>
      <c r="N163">
        <v>0</v>
      </c>
      <c r="O163">
        <v>0.71075868479144877</v>
      </c>
      <c r="P163">
        <v>0</v>
      </c>
      <c r="Q163">
        <f t="shared" si="12"/>
        <v>5177.3458438495381</v>
      </c>
      <c r="R163">
        <f>Q163-B163</f>
        <v>-956.65415615046186</v>
      </c>
      <c r="S163">
        <f t="shared" si="13"/>
        <v>956.65415615046186</v>
      </c>
      <c r="T163" s="8">
        <f>S163/B163</f>
        <v>0.15595926901702997</v>
      </c>
      <c r="U163">
        <v>748</v>
      </c>
      <c r="V163">
        <f t="shared" si="14"/>
        <v>68879.099242833254</v>
      </c>
      <c r="W163">
        <f t="shared" si="15"/>
        <v>13464</v>
      </c>
      <c r="X163">
        <f t="shared" si="16"/>
        <v>-1913.3083123009237</v>
      </c>
      <c r="Y163">
        <f t="shared" si="17"/>
        <v>3660748.6979198093</v>
      </c>
    </row>
    <row r="164" spans="1:25" x14ac:dyDescent="0.35">
      <c r="A164" s="1">
        <v>41078</v>
      </c>
      <c r="B164">
        <v>3468</v>
      </c>
      <c r="C164" s="24">
        <v>30.9</v>
      </c>
      <c r="D164">
        <v>4281.2</v>
      </c>
      <c r="E164">
        <v>3423</v>
      </c>
      <c r="F164">
        <v>6134</v>
      </c>
      <c r="G164">
        <v>0</v>
      </c>
      <c r="H164">
        <v>0</v>
      </c>
      <c r="I164">
        <v>0</v>
      </c>
      <c r="J164">
        <v>1</v>
      </c>
      <c r="K164">
        <f>IF(AND(N164=0,H164=0,I164=0,J164=0,P164=0,L164=0),1,0)</f>
        <v>0</v>
      </c>
      <c r="L164">
        <v>0</v>
      </c>
      <c r="M164">
        <v>4718</v>
      </c>
      <c r="N164">
        <v>0</v>
      </c>
      <c r="O164">
        <v>0.19025212036714303</v>
      </c>
      <c r="P164">
        <v>0</v>
      </c>
      <c r="Q164">
        <f t="shared" si="12"/>
        <v>4752.5632999181489</v>
      </c>
      <c r="R164">
        <f>Q164-B164</f>
        <v>1284.5632999181489</v>
      </c>
      <c r="S164">
        <f t="shared" si="13"/>
        <v>1284.5632999181489</v>
      </c>
      <c r="T164" s="8">
        <f>S164/B164</f>
        <v>0.37040464242161159</v>
      </c>
      <c r="U164">
        <v>1249</v>
      </c>
      <c r="V164">
        <f t="shared" si="14"/>
        <v>23122.13939852668</v>
      </c>
      <c r="W164">
        <f t="shared" si="15"/>
        <v>22482</v>
      </c>
      <c r="X164">
        <f t="shared" si="16"/>
        <v>1284.5632999181489</v>
      </c>
      <c r="Y164">
        <f t="shared" si="17"/>
        <v>1650102.8714966043</v>
      </c>
    </row>
    <row r="165" spans="1:25" x14ac:dyDescent="0.35">
      <c r="A165" s="1">
        <v>41079</v>
      </c>
      <c r="B165">
        <v>3583</v>
      </c>
      <c r="C165" s="24">
        <v>30.8</v>
      </c>
      <c r="D165">
        <v>4317.8</v>
      </c>
      <c r="E165">
        <v>3820</v>
      </c>
      <c r="F165">
        <v>3468</v>
      </c>
      <c r="G165">
        <v>0</v>
      </c>
      <c r="H165">
        <v>0</v>
      </c>
      <c r="I165">
        <v>0</v>
      </c>
      <c r="J165">
        <v>0</v>
      </c>
      <c r="K165">
        <f>IF(AND(N165=0,H165=0,I165=0,J165=0,P165=0,L165=0),1,0)</f>
        <v>0</v>
      </c>
      <c r="L165">
        <v>0</v>
      </c>
      <c r="M165">
        <v>4640.666666666667</v>
      </c>
      <c r="N165">
        <v>1</v>
      </c>
      <c r="O165">
        <v>0.51336121761357034</v>
      </c>
      <c r="P165">
        <v>0</v>
      </c>
      <c r="Q165">
        <f t="shared" si="12"/>
        <v>4246.0880298970478</v>
      </c>
      <c r="R165">
        <f>Q165-B165</f>
        <v>663.08802989704782</v>
      </c>
      <c r="S165">
        <f t="shared" si="13"/>
        <v>663.08802989704782</v>
      </c>
      <c r="T165" s="8">
        <f>S165/B165</f>
        <v>0.18506503764919002</v>
      </c>
      <c r="U165">
        <v>1678</v>
      </c>
      <c r="V165">
        <f t="shared" si="14"/>
        <v>11935.584538146861</v>
      </c>
      <c r="W165">
        <f t="shared" si="15"/>
        <v>30204</v>
      </c>
      <c r="X165">
        <f t="shared" si="16"/>
        <v>663.08802989704782</v>
      </c>
      <c r="Y165">
        <f t="shared" si="17"/>
        <v>439685.7353927482</v>
      </c>
    </row>
    <row r="166" spans="1:25" x14ac:dyDescent="0.35">
      <c r="A166" s="1">
        <v>41080</v>
      </c>
      <c r="B166">
        <v>3633</v>
      </c>
      <c r="C166" s="24">
        <v>30.7</v>
      </c>
      <c r="D166">
        <v>4241</v>
      </c>
      <c r="E166">
        <v>3285</v>
      </c>
      <c r="F166">
        <v>3583</v>
      </c>
      <c r="G166">
        <v>0</v>
      </c>
      <c r="H166">
        <v>1</v>
      </c>
      <c r="I166">
        <v>0</v>
      </c>
      <c r="J166">
        <v>0</v>
      </c>
      <c r="K166">
        <f>IF(AND(N166=0,H166=0,I166=0,J166=0,P166=0,L166=0),1,0)</f>
        <v>0</v>
      </c>
      <c r="L166">
        <v>0</v>
      </c>
      <c r="M166">
        <v>4395</v>
      </c>
      <c r="N166">
        <v>0</v>
      </c>
      <c r="O166">
        <v>0.50580922504937842</v>
      </c>
      <c r="P166">
        <v>0</v>
      </c>
      <c r="Q166">
        <f t="shared" si="12"/>
        <v>4071.0164317949566</v>
      </c>
      <c r="R166">
        <f>Q166-B166</f>
        <v>438.01643179495659</v>
      </c>
      <c r="S166">
        <f t="shared" si="13"/>
        <v>438.01643179495659</v>
      </c>
      <c r="T166" s="8">
        <f>S166/B166</f>
        <v>0.12056604233277088</v>
      </c>
      <c r="U166">
        <v>1398</v>
      </c>
      <c r="V166">
        <f t="shared" si="14"/>
        <v>7884.2957723092186</v>
      </c>
      <c r="W166">
        <f t="shared" si="15"/>
        <v>25164</v>
      </c>
      <c r="X166">
        <f t="shared" si="16"/>
        <v>438.01643179495659</v>
      </c>
      <c r="Y166">
        <f t="shared" si="17"/>
        <v>191858.39452238585</v>
      </c>
    </row>
    <row r="167" spans="1:25" x14ac:dyDescent="0.35">
      <c r="A167" s="1">
        <v>41081</v>
      </c>
      <c r="B167">
        <v>3800</v>
      </c>
      <c r="C167" s="24">
        <v>30.9</v>
      </c>
      <c r="D167">
        <v>4227.6000000000004</v>
      </c>
      <c r="E167">
        <v>3967</v>
      </c>
      <c r="F167">
        <v>3633</v>
      </c>
      <c r="G167">
        <v>0</v>
      </c>
      <c r="H167">
        <v>0</v>
      </c>
      <c r="I167">
        <v>0</v>
      </c>
      <c r="J167">
        <v>0</v>
      </c>
      <c r="K167">
        <f>IF(AND(N167=0,H167=0,I167=0,J167=0,P167=0,L167=0),1,0)</f>
        <v>0</v>
      </c>
      <c r="L167">
        <v>0</v>
      </c>
      <c r="M167">
        <v>3561.3333333333335</v>
      </c>
      <c r="N167">
        <v>0</v>
      </c>
      <c r="O167">
        <v>0.51940281166492386</v>
      </c>
      <c r="P167">
        <v>1</v>
      </c>
      <c r="Q167">
        <f t="shared" si="12"/>
        <v>4297.1238452120797</v>
      </c>
      <c r="R167">
        <f>Q167-B167</f>
        <v>497.12384521207969</v>
      </c>
      <c r="S167">
        <f t="shared" si="13"/>
        <v>497.12384521207969</v>
      </c>
      <c r="T167" s="8">
        <f>S167/B167</f>
        <v>0.13082206452949466</v>
      </c>
      <c r="U167">
        <v>1141</v>
      </c>
      <c r="V167">
        <f t="shared" si="14"/>
        <v>8948.2292138174344</v>
      </c>
      <c r="W167">
        <f t="shared" si="15"/>
        <v>20538</v>
      </c>
      <c r="X167">
        <f t="shared" si="16"/>
        <v>497.12384521207969</v>
      </c>
      <c r="Y167">
        <f t="shared" si="17"/>
        <v>247132.11747844378</v>
      </c>
    </row>
    <row r="168" spans="1:25" x14ac:dyDescent="0.35">
      <c r="A168" s="1">
        <v>41082</v>
      </c>
      <c r="B168">
        <v>3843</v>
      </c>
      <c r="C168" s="24">
        <v>30.1</v>
      </c>
      <c r="D168">
        <v>4123.6000000000004</v>
      </c>
      <c r="E168">
        <v>3700</v>
      </c>
      <c r="F168">
        <v>3800</v>
      </c>
      <c r="G168">
        <v>0</v>
      </c>
      <c r="H168">
        <v>0</v>
      </c>
      <c r="I168">
        <v>0</v>
      </c>
      <c r="J168">
        <v>0</v>
      </c>
      <c r="K168">
        <f>IF(AND(N168=0,H168=0,I168=0,J168=0,P168=0,L168=0),1,0)</f>
        <v>0</v>
      </c>
      <c r="L168">
        <v>1</v>
      </c>
      <c r="M168">
        <v>3672</v>
      </c>
      <c r="N168">
        <v>0</v>
      </c>
      <c r="O168">
        <v>0.50499593354246541</v>
      </c>
      <c r="P168">
        <v>0</v>
      </c>
      <c r="Q168">
        <f t="shared" si="12"/>
        <v>4202.7270040420854</v>
      </c>
      <c r="R168">
        <f>Q168-B168</f>
        <v>359.72700404208535</v>
      </c>
      <c r="S168">
        <f t="shared" si="13"/>
        <v>359.72700404208535</v>
      </c>
      <c r="T168" s="8">
        <f>S168/B168</f>
        <v>9.3605777788728944E-2</v>
      </c>
      <c r="U168">
        <v>1124</v>
      </c>
      <c r="V168">
        <f t="shared" si="14"/>
        <v>6475.0860727575364</v>
      </c>
      <c r="W168">
        <f t="shared" si="15"/>
        <v>20232</v>
      </c>
      <c r="X168">
        <f t="shared" si="16"/>
        <v>359.72700404208535</v>
      </c>
      <c r="Y168">
        <f t="shared" si="17"/>
        <v>129403.51743709449</v>
      </c>
    </row>
    <row r="169" spans="1:25" x14ac:dyDescent="0.35">
      <c r="A169" s="1">
        <v>41083</v>
      </c>
      <c r="B169">
        <v>4580</v>
      </c>
      <c r="C169" s="24">
        <v>30.3</v>
      </c>
      <c r="D169">
        <v>3665.4</v>
      </c>
      <c r="E169">
        <v>4320</v>
      </c>
      <c r="F169">
        <v>3843</v>
      </c>
      <c r="G169">
        <v>1</v>
      </c>
      <c r="H169">
        <v>0</v>
      </c>
      <c r="I169">
        <v>1</v>
      </c>
      <c r="J169">
        <v>0</v>
      </c>
      <c r="K169">
        <f>IF(AND(N169=0,H169=0,I169=0,J169=0,P169=0,L169=0),1,0)</f>
        <v>0</v>
      </c>
      <c r="L169">
        <v>0</v>
      </c>
      <c r="M169">
        <v>3758.6666666666665</v>
      </c>
      <c r="N169">
        <v>0</v>
      </c>
      <c r="O169">
        <v>0.58562797722783777</v>
      </c>
      <c r="P169">
        <v>0</v>
      </c>
      <c r="Q169">
        <f t="shared" si="12"/>
        <v>4823.8579936421111</v>
      </c>
      <c r="R169">
        <f>Q169-B169</f>
        <v>243.85799364211107</v>
      </c>
      <c r="S169">
        <f t="shared" si="13"/>
        <v>243.85799364211107</v>
      </c>
      <c r="T169" s="8">
        <f>S169/B169</f>
        <v>5.3244103415308094E-2</v>
      </c>
      <c r="U169">
        <v>922</v>
      </c>
      <c r="V169">
        <f t="shared" si="14"/>
        <v>4389.4438855579992</v>
      </c>
      <c r="W169">
        <f t="shared" si="15"/>
        <v>16596</v>
      </c>
      <c r="X169">
        <f t="shared" si="16"/>
        <v>243.85799364211107</v>
      </c>
      <c r="Y169">
        <f t="shared" si="17"/>
        <v>59466.721063155885</v>
      </c>
    </row>
    <row r="170" spans="1:25" x14ac:dyDescent="0.35">
      <c r="A170" s="1">
        <v>41084</v>
      </c>
      <c r="B170">
        <v>4592</v>
      </c>
      <c r="C170" s="24">
        <v>30.2</v>
      </c>
      <c r="D170">
        <v>3887.8</v>
      </c>
      <c r="E170">
        <v>6134</v>
      </c>
      <c r="F170">
        <v>4580</v>
      </c>
      <c r="G170">
        <v>1</v>
      </c>
      <c r="H170">
        <v>0</v>
      </c>
      <c r="I170">
        <v>0</v>
      </c>
      <c r="J170">
        <v>0</v>
      </c>
      <c r="K170">
        <f>IF(AND(N170=0,H170=0,I170=0,J170=0,P170=0,L170=0),1,0)</f>
        <v>1</v>
      </c>
      <c r="L170">
        <v>0</v>
      </c>
      <c r="M170">
        <v>4074.3333333333335</v>
      </c>
      <c r="N170">
        <v>0</v>
      </c>
      <c r="O170">
        <v>0.5013942140118508</v>
      </c>
      <c r="P170">
        <v>0</v>
      </c>
      <c r="Q170">
        <f t="shared" si="12"/>
        <v>5671.5285257581618</v>
      </c>
      <c r="R170">
        <f>Q170-B170</f>
        <v>1079.5285257581618</v>
      </c>
      <c r="S170">
        <f t="shared" si="13"/>
        <v>1079.5285257581618</v>
      </c>
      <c r="T170" s="8">
        <f>S170/B170</f>
        <v>0.23508896466858925</v>
      </c>
      <c r="U170">
        <v>790</v>
      </c>
      <c r="V170">
        <f t="shared" si="14"/>
        <v>19431.513463646912</v>
      </c>
      <c r="W170">
        <f t="shared" si="15"/>
        <v>14220</v>
      </c>
      <c r="X170">
        <f t="shared" si="16"/>
        <v>1079.5285257581618</v>
      </c>
      <c r="Y170">
        <f t="shared" si="17"/>
        <v>1165381.8379255901</v>
      </c>
    </row>
    <row r="171" spans="1:25" x14ac:dyDescent="0.35">
      <c r="A171" s="1">
        <v>41085</v>
      </c>
      <c r="B171">
        <v>3615</v>
      </c>
      <c r="C171" s="24">
        <v>30.3</v>
      </c>
      <c r="D171">
        <v>4089.6</v>
      </c>
      <c r="E171">
        <v>3468</v>
      </c>
      <c r="F171">
        <v>4592</v>
      </c>
      <c r="G171">
        <v>0</v>
      </c>
      <c r="H171">
        <v>0</v>
      </c>
      <c r="I171">
        <v>0</v>
      </c>
      <c r="J171">
        <v>1</v>
      </c>
      <c r="K171">
        <f>IF(AND(N171=0,H171=0,I171=0,J171=0,P171=0,L171=0),1,0)</f>
        <v>0</v>
      </c>
      <c r="L171">
        <v>0</v>
      </c>
      <c r="M171">
        <v>4338.333333333333</v>
      </c>
      <c r="N171">
        <v>0</v>
      </c>
      <c r="O171">
        <v>0.38648774253514578</v>
      </c>
      <c r="P171">
        <v>0</v>
      </c>
      <c r="Q171">
        <f t="shared" si="12"/>
        <v>4308.8935444151684</v>
      </c>
      <c r="R171">
        <f>Q171-B171</f>
        <v>693.89354441516844</v>
      </c>
      <c r="S171">
        <f t="shared" si="13"/>
        <v>693.89354441516844</v>
      </c>
      <c r="T171" s="8">
        <f>S171/B171</f>
        <v>0.19194842169160953</v>
      </c>
      <c r="U171">
        <v>1081</v>
      </c>
      <c r="V171">
        <f t="shared" si="14"/>
        <v>12490.083799473032</v>
      </c>
      <c r="W171">
        <f t="shared" si="15"/>
        <v>19458</v>
      </c>
      <c r="X171">
        <f t="shared" si="16"/>
        <v>693.89354441516844</v>
      </c>
      <c r="Y171">
        <f t="shared" si="17"/>
        <v>481488.2509810453</v>
      </c>
    </row>
    <row r="172" spans="1:25" x14ac:dyDescent="0.35">
      <c r="A172" s="1">
        <v>41086</v>
      </c>
      <c r="B172">
        <v>3596</v>
      </c>
      <c r="C172" s="24">
        <v>29.9</v>
      </c>
      <c r="D172">
        <v>4086</v>
      </c>
      <c r="E172">
        <v>3583</v>
      </c>
      <c r="F172">
        <v>3615</v>
      </c>
      <c r="G172">
        <v>0</v>
      </c>
      <c r="H172">
        <v>0</v>
      </c>
      <c r="I172">
        <v>0</v>
      </c>
      <c r="J172">
        <v>0</v>
      </c>
      <c r="K172">
        <f>IF(AND(N172=0,H172=0,I172=0,J172=0,P172=0,L172=0),1,0)</f>
        <v>0</v>
      </c>
      <c r="L172">
        <v>0</v>
      </c>
      <c r="M172">
        <v>4262.333333333333</v>
      </c>
      <c r="N172">
        <v>1</v>
      </c>
      <c r="O172">
        <v>0.49779249448123619</v>
      </c>
      <c r="P172">
        <v>0</v>
      </c>
      <c r="Q172">
        <f t="shared" si="12"/>
        <v>4103.3104269313417</v>
      </c>
      <c r="R172">
        <f>Q172-B172</f>
        <v>507.31042693134168</v>
      </c>
      <c r="S172">
        <f t="shared" si="13"/>
        <v>507.31042693134168</v>
      </c>
      <c r="T172" s="8">
        <f>S172/B172</f>
        <v>0.14107631449703606</v>
      </c>
      <c r="U172">
        <v>1278</v>
      </c>
      <c r="V172">
        <f t="shared" si="14"/>
        <v>9131.5876847641503</v>
      </c>
      <c r="W172">
        <f t="shared" si="15"/>
        <v>23004</v>
      </c>
      <c r="X172">
        <f t="shared" si="16"/>
        <v>507.31042693134168</v>
      </c>
      <c r="Y172">
        <f t="shared" si="17"/>
        <v>257363.86927326018</v>
      </c>
    </row>
    <row r="173" spans="1:25" x14ac:dyDescent="0.35">
      <c r="A173" s="1">
        <v>41087</v>
      </c>
      <c r="B173">
        <v>3909</v>
      </c>
      <c r="C173" s="24">
        <v>30.1</v>
      </c>
      <c r="D173">
        <v>4045.2</v>
      </c>
      <c r="E173">
        <v>3633</v>
      </c>
      <c r="F173">
        <v>3596</v>
      </c>
      <c r="G173">
        <v>0</v>
      </c>
      <c r="H173">
        <v>1</v>
      </c>
      <c r="I173">
        <v>0</v>
      </c>
      <c r="J173">
        <v>0</v>
      </c>
      <c r="K173">
        <f>IF(AND(N173=0,H173=0,I173=0,J173=0,P173=0,L173=0),1,0)</f>
        <v>0</v>
      </c>
      <c r="L173">
        <v>0</v>
      </c>
      <c r="M173">
        <v>3934.3333333333335</v>
      </c>
      <c r="N173">
        <v>0</v>
      </c>
      <c r="O173">
        <v>0.53636574880910881</v>
      </c>
      <c r="P173">
        <v>0</v>
      </c>
      <c r="Q173">
        <f t="shared" si="12"/>
        <v>4099.8081976328012</v>
      </c>
      <c r="R173">
        <f>Q173-B173</f>
        <v>190.80819763280124</v>
      </c>
      <c r="S173">
        <f t="shared" si="13"/>
        <v>190.80819763280124</v>
      </c>
      <c r="T173" s="8">
        <f>S173/B173</f>
        <v>4.8812534569660074E-2</v>
      </c>
      <c r="U173">
        <v>879</v>
      </c>
      <c r="V173">
        <f t="shared" si="14"/>
        <v>3434.5475573904223</v>
      </c>
      <c r="W173">
        <f t="shared" si="15"/>
        <v>15822</v>
      </c>
      <c r="X173">
        <f t="shared" si="16"/>
        <v>190.80819763280124</v>
      </c>
      <c r="Y173">
        <f t="shared" si="17"/>
        <v>36407.768283878133</v>
      </c>
    </row>
    <row r="174" spans="1:25" x14ac:dyDescent="0.35">
      <c r="A174" s="1">
        <v>41088</v>
      </c>
      <c r="B174">
        <v>4080</v>
      </c>
      <c r="C174" s="24">
        <v>30.2</v>
      </c>
      <c r="D174">
        <v>4058.4</v>
      </c>
      <c r="E174">
        <v>3800</v>
      </c>
      <c r="F174">
        <v>3909</v>
      </c>
      <c r="G174">
        <v>0</v>
      </c>
      <c r="H174">
        <v>0</v>
      </c>
      <c r="I174">
        <v>0</v>
      </c>
      <c r="J174">
        <v>0</v>
      </c>
      <c r="K174">
        <f>IF(AND(N174=0,H174=0,I174=0,J174=0,P174=0,L174=0),1,0)</f>
        <v>0</v>
      </c>
      <c r="L174">
        <v>0</v>
      </c>
      <c r="M174">
        <v>3706.6666666666665</v>
      </c>
      <c r="N174">
        <v>0</v>
      </c>
      <c r="O174">
        <v>0.51986754966887416</v>
      </c>
      <c r="P174">
        <v>1</v>
      </c>
      <c r="Q174">
        <f t="shared" si="12"/>
        <v>4235.3800467847013</v>
      </c>
      <c r="R174">
        <f>Q174-B174</f>
        <v>155.38004678470134</v>
      </c>
      <c r="S174">
        <f t="shared" si="13"/>
        <v>155.38004678470134</v>
      </c>
      <c r="T174" s="8">
        <f>S174/B174</f>
        <v>3.8083344800171899E-2</v>
      </c>
      <c r="U174">
        <v>755</v>
      </c>
      <c r="V174">
        <f t="shared" si="14"/>
        <v>2796.840842124624</v>
      </c>
      <c r="W174">
        <f t="shared" si="15"/>
        <v>13590</v>
      </c>
      <c r="X174">
        <f t="shared" si="16"/>
        <v>155.38004678470134</v>
      </c>
      <c r="Y174">
        <f t="shared" si="17"/>
        <v>24142.958938815977</v>
      </c>
    </row>
    <row r="175" spans="1:25" x14ac:dyDescent="0.35">
      <c r="A175" s="1">
        <v>41089</v>
      </c>
      <c r="B175">
        <v>4686</v>
      </c>
      <c r="C175" s="24">
        <v>30.2</v>
      </c>
      <c r="D175">
        <v>3958.4</v>
      </c>
      <c r="E175">
        <v>3843</v>
      </c>
      <c r="F175">
        <v>4080</v>
      </c>
      <c r="G175">
        <v>0</v>
      </c>
      <c r="H175">
        <v>0</v>
      </c>
      <c r="I175">
        <v>0</v>
      </c>
      <c r="J175">
        <v>0</v>
      </c>
      <c r="K175">
        <f>IF(AND(N175=0,H175=0,I175=0,J175=0,P175=0,L175=0),1,0)</f>
        <v>0</v>
      </c>
      <c r="L175">
        <v>1</v>
      </c>
      <c r="M175">
        <v>3861.6666666666665</v>
      </c>
      <c r="N175">
        <v>0</v>
      </c>
      <c r="O175">
        <v>0.57040780759846632</v>
      </c>
      <c r="P175">
        <v>0</v>
      </c>
      <c r="Q175">
        <f t="shared" si="12"/>
        <v>4249.7757244020904</v>
      </c>
      <c r="R175">
        <f>Q175-B175</f>
        <v>-436.22427559790958</v>
      </c>
      <c r="S175">
        <f t="shared" si="13"/>
        <v>436.22427559790958</v>
      </c>
      <c r="T175" s="8">
        <f>S175/B175</f>
        <v>9.3090967903949981E-2</v>
      </c>
      <c r="U175">
        <v>923</v>
      </c>
      <c r="V175">
        <f t="shared" si="14"/>
        <v>31408.14784304949</v>
      </c>
      <c r="W175">
        <f t="shared" si="15"/>
        <v>16614</v>
      </c>
      <c r="X175">
        <f t="shared" si="16"/>
        <v>-872.44855119581916</v>
      </c>
      <c r="Y175">
        <f t="shared" si="17"/>
        <v>761166.47448368394</v>
      </c>
    </row>
    <row r="176" spans="1:25" x14ac:dyDescent="0.35">
      <c r="A176" s="1">
        <v>41090</v>
      </c>
      <c r="B176">
        <v>4815</v>
      </c>
      <c r="C176" s="24">
        <v>29.9</v>
      </c>
      <c r="D176">
        <v>3977.2</v>
      </c>
      <c r="E176">
        <v>4580</v>
      </c>
      <c r="F176">
        <v>4686</v>
      </c>
      <c r="G176">
        <v>1</v>
      </c>
      <c r="H176">
        <v>0</v>
      </c>
      <c r="I176">
        <v>1</v>
      </c>
      <c r="J176">
        <v>0</v>
      </c>
      <c r="K176">
        <f>IF(AND(N176=0,H176=0,I176=0,J176=0,P176=0,L176=0),1,0)</f>
        <v>0</v>
      </c>
      <c r="L176">
        <v>0</v>
      </c>
      <c r="M176">
        <v>4225</v>
      </c>
      <c r="N176">
        <v>0</v>
      </c>
      <c r="O176">
        <v>0.51498780062739635</v>
      </c>
      <c r="P176">
        <v>0</v>
      </c>
      <c r="Q176">
        <f t="shared" si="12"/>
        <v>5235.1660302465216</v>
      </c>
      <c r="R176">
        <f>Q176-B176</f>
        <v>420.16603024652159</v>
      </c>
      <c r="S176">
        <f t="shared" si="13"/>
        <v>420.16603024652159</v>
      </c>
      <c r="T176" s="8">
        <f>S176/B176</f>
        <v>8.726189620903875E-2</v>
      </c>
      <c r="U176">
        <v>828</v>
      </c>
      <c r="V176">
        <f t="shared" si="14"/>
        <v>7562.9885444373886</v>
      </c>
      <c r="W176">
        <f t="shared" si="15"/>
        <v>14904</v>
      </c>
      <c r="X176">
        <f t="shared" si="16"/>
        <v>420.16603024652159</v>
      </c>
      <c r="Y176">
        <f t="shared" si="17"/>
        <v>176539.49297312088</v>
      </c>
    </row>
    <row r="177" spans="1:25" x14ac:dyDescent="0.35">
      <c r="A177" s="1">
        <v>41091</v>
      </c>
      <c r="B177">
        <v>4948</v>
      </c>
      <c r="C177" s="26">
        <v>30</v>
      </c>
      <c r="D177">
        <v>4217.2</v>
      </c>
      <c r="E177">
        <v>4592</v>
      </c>
      <c r="F177">
        <v>4815</v>
      </c>
      <c r="G177">
        <v>1</v>
      </c>
      <c r="H177">
        <v>0</v>
      </c>
      <c r="I177">
        <v>0</v>
      </c>
      <c r="J177">
        <v>0</v>
      </c>
      <c r="K177">
        <f>IF(AND(N177=0,H177=0,I177=0,J177=0,P177=0,L177=0),1,0)</f>
        <v>1</v>
      </c>
      <c r="L177">
        <v>0</v>
      </c>
      <c r="M177">
        <v>4527</v>
      </c>
      <c r="N177">
        <v>0</v>
      </c>
      <c r="O177">
        <v>0.51545253863134655</v>
      </c>
      <c r="P177">
        <v>0</v>
      </c>
      <c r="Q177">
        <f t="shared" si="12"/>
        <v>5369.2290658172069</v>
      </c>
      <c r="R177">
        <f>Q177-B177</f>
        <v>421.2290658172069</v>
      </c>
      <c r="S177">
        <f t="shared" si="13"/>
        <v>421.2290658172069</v>
      </c>
      <c r="T177" s="8">
        <f>S177/B177</f>
        <v>8.5131177408489675E-2</v>
      </c>
      <c r="U177">
        <v>687</v>
      </c>
      <c r="V177">
        <f t="shared" si="14"/>
        <v>7582.1231847097242</v>
      </c>
      <c r="W177">
        <f t="shared" si="15"/>
        <v>12366</v>
      </c>
      <c r="X177">
        <f t="shared" si="16"/>
        <v>421.2290658172069</v>
      </c>
      <c r="Y177">
        <f t="shared" si="17"/>
        <v>177433.92588923682</v>
      </c>
    </row>
    <row r="178" spans="1:25" x14ac:dyDescent="0.35">
      <c r="A178" s="1">
        <v>41092</v>
      </c>
      <c r="B178">
        <v>3637</v>
      </c>
      <c r="C178" s="24">
        <v>30.2</v>
      </c>
      <c r="D178">
        <v>4487.6000000000004</v>
      </c>
      <c r="E178">
        <v>3615</v>
      </c>
      <c r="F178">
        <v>4948</v>
      </c>
      <c r="G178">
        <v>0</v>
      </c>
      <c r="H178">
        <v>0</v>
      </c>
      <c r="I178">
        <v>0</v>
      </c>
      <c r="J178">
        <v>1</v>
      </c>
      <c r="K178">
        <f>IF(AND(N178=0,H178=0,I178=0,J178=0,P178=0,L178=0),1,0)</f>
        <v>0</v>
      </c>
      <c r="L178">
        <v>0</v>
      </c>
      <c r="M178">
        <v>4816.333333333333</v>
      </c>
      <c r="N178">
        <v>0</v>
      </c>
      <c r="O178">
        <v>0.34768211920529801</v>
      </c>
      <c r="P178">
        <v>0</v>
      </c>
      <c r="Q178">
        <f t="shared" si="12"/>
        <v>4603.8470724153458</v>
      </c>
      <c r="R178">
        <f>Q178-B178</f>
        <v>966.84707241534579</v>
      </c>
      <c r="S178">
        <f t="shared" si="13"/>
        <v>966.84707241534579</v>
      </c>
      <c r="T178" s="8">
        <f>S178/B178</f>
        <v>0.26583642354010056</v>
      </c>
      <c r="U178">
        <v>1215</v>
      </c>
      <c r="V178">
        <f t="shared" si="14"/>
        <v>17403.247303476222</v>
      </c>
      <c r="W178">
        <f t="shared" si="15"/>
        <v>21870</v>
      </c>
      <c r="X178">
        <f t="shared" si="16"/>
        <v>966.84707241534579</v>
      </c>
      <c r="Y178">
        <f t="shared" si="17"/>
        <v>934793.26143812493</v>
      </c>
    </row>
    <row r="179" spans="1:25" x14ac:dyDescent="0.35">
      <c r="A179" s="1">
        <v>41093</v>
      </c>
      <c r="B179">
        <v>4048</v>
      </c>
      <c r="C179" s="24">
        <v>30.3</v>
      </c>
      <c r="D179">
        <v>4433.2</v>
      </c>
      <c r="E179">
        <v>3596</v>
      </c>
      <c r="F179">
        <v>3637</v>
      </c>
      <c r="G179">
        <v>0</v>
      </c>
      <c r="H179">
        <v>0</v>
      </c>
      <c r="I179">
        <v>0</v>
      </c>
      <c r="J179">
        <v>0</v>
      </c>
      <c r="K179">
        <f>IF(AND(N179=0,H179=0,I179=0,J179=0,P179=0,L179=0),1,0)</f>
        <v>0</v>
      </c>
      <c r="L179">
        <v>0</v>
      </c>
      <c r="M179">
        <v>4466.666666666667</v>
      </c>
      <c r="N179">
        <v>1</v>
      </c>
      <c r="O179">
        <v>0.54775182990589055</v>
      </c>
      <c r="P179">
        <v>0</v>
      </c>
      <c r="Q179">
        <f t="shared" si="12"/>
        <v>4258.2203121249477</v>
      </c>
      <c r="R179">
        <f>Q179-B179</f>
        <v>210.22031212494767</v>
      </c>
      <c r="S179">
        <f t="shared" si="13"/>
        <v>210.22031212494767</v>
      </c>
      <c r="T179" s="8">
        <f>S179/B179</f>
        <v>5.1931895287783518E-2</v>
      </c>
      <c r="U179">
        <v>918</v>
      </c>
      <c r="V179">
        <f t="shared" si="14"/>
        <v>3783.965618249058</v>
      </c>
      <c r="W179">
        <f t="shared" si="15"/>
        <v>16524</v>
      </c>
      <c r="X179">
        <f t="shared" si="16"/>
        <v>210.22031212494767</v>
      </c>
      <c r="Y179">
        <f t="shared" si="17"/>
        <v>44192.579629910419</v>
      </c>
    </row>
    <row r="180" spans="1:25" x14ac:dyDescent="0.35">
      <c r="A180" s="1">
        <v>41094</v>
      </c>
      <c r="B180">
        <v>3795</v>
      </c>
      <c r="C180" s="24">
        <v>30.2</v>
      </c>
      <c r="D180">
        <v>4426.8</v>
      </c>
      <c r="E180">
        <v>3909</v>
      </c>
      <c r="F180">
        <v>4048</v>
      </c>
      <c r="G180">
        <v>0</v>
      </c>
      <c r="H180">
        <v>1</v>
      </c>
      <c r="I180">
        <v>0</v>
      </c>
      <c r="J180">
        <v>0</v>
      </c>
      <c r="K180">
        <f>IF(AND(N180=0,H180=0,I180=0,J180=0,P180=0,L180=0),1,0)</f>
        <v>0</v>
      </c>
      <c r="L180">
        <v>0</v>
      </c>
      <c r="M180">
        <v>4211</v>
      </c>
      <c r="N180">
        <v>0</v>
      </c>
      <c r="O180">
        <v>0.4706053212501452</v>
      </c>
      <c r="P180">
        <v>0</v>
      </c>
      <c r="Q180">
        <f t="shared" si="12"/>
        <v>4454.3497985083904</v>
      </c>
      <c r="R180">
        <f>Q180-B180</f>
        <v>659.34979850839045</v>
      </c>
      <c r="S180">
        <f t="shared" si="13"/>
        <v>659.34979850839045</v>
      </c>
      <c r="T180" s="8">
        <f>S180/B180</f>
        <v>0.17374171238692765</v>
      </c>
      <c r="U180">
        <v>1364</v>
      </c>
      <c r="V180">
        <f t="shared" si="14"/>
        <v>11868.296373151028</v>
      </c>
      <c r="W180">
        <f t="shared" si="15"/>
        <v>24552</v>
      </c>
      <c r="X180">
        <f t="shared" si="16"/>
        <v>659.34979850839045</v>
      </c>
      <c r="Y180">
        <f t="shared" si="17"/>
        <v>434742.15679305507</v>
      </c>
    </row>
    <row r="181" spans="1:25" x14ac:dyDescent="0.35">
      <c r="A181" s="1">
        <v>41095</v>
      </c>
      <c r="B181">
        <v>3891</v>
      </c>
      <c r="C181" s="24">
        <v>30.6</v>
      </c>
      <c r="D181">
        <v>4248.6000000000004</v>
      </c>
      <c r="E181">
        <v>4080</v>
      </c>
      <c r="F181">
        <v>3795</v>
      </c>
      <c r="G181">
        <v>0</v>
      </c>
      <c r="H181">
        <v>0</v>
      </c>
      <c r="I181">
        <v>0</v>
      </c>
      <c r="J181">
        <v>0</v>
      </c>
      <c r="K181">
        <f>IF(AND(N181=0,H181=0,I181=0,J181=0,P181=0,L181=0),1,0)</f>
        <v>0</v>
      </c>
      <c r="L181">
        <v>0</v>
      </c>
      <c r="M181">
        <v>3826.6666666666665</v>
      </c>
      <c r="N181">
        <v>0</v>
      </c>
      <c r="O181">
        <v>0.51115371209480653</v>
      </c>
      <c r="P181">
        <v>1</v>
      </c>
      <c r="Q181">
        <f t="shared" si="12"/>
        <v>4378.3593058868419</v>
      </c>
      <c r="R181">
        <f>Q181-B181</f>
        <v>487.35930588684187</v>
      </c>
      <c r="S181">
        <f t="shared" si="13"/>
        <v>487.35930588684187</v>
      </c>
      <c r="T181" s="8">
        <f>S181/B181</f>
        <v>0.12525296990152707</v>
      </c>
      <c r="U181">
        <v>1221</v>
      </c>
      <c r="V181">
        <f t="shared" si="14"/>
        <v>8772.4675059631536</v>
      </c>
      <c r="W181">
        <f t="shared" si="15"/>
        <v>21978</v>
      </c>
      <c r="X181">
        <f t="shared" si="16"/>
        <v>487.35930588684187</v>
      </c>
      <c r="Y181">
        <f t="shared" si="17"/>
        <v>237519.0930345043</v>
      </c>
    </row>
    <row r="182" spans="1:25" x14ac:dyDescent="0.35">
      <c r="A182" s="1">
        <v>41096</v>
      </c>
      <c r="B182">
        <v>3962</v>
      </c>
      <c r="C182" s="24">
        <v>30.9</v>
      </c>
      <c r="D182">
        <v>4063.8</v>
      </c>
      <c r="E182">
        <v>4686</v>
      </c>
      <c r="F182">
        <v>3891</v>
      </c>
      <c r="G182">
        <v>0</v>
      </c>
      <c r="H182">
        <v>0</v>
      </c>
      <c r="I182">
        <v>0</v>
      </c>
      <c r="J182">
        <v>0</v>
      </c>
      <c r="K182">
        <f>IF(AND(N182=0,H182=0,I182=0,J182=0,P182=0,L182=0),1,0)</f>
        <v>0</v>
      </c>
      <c r="L182">
        <v>1</v>
      </c>
      <c r="M182">
        <v>3911.3333333333335</v>
      </c>
      <c r="N182">
        <v>0</v>
      </c>
      <c r="O182">
        <v>0.50824909957011732</v>
      </c>
      <c r="P182">
        <v>0</v>
      </c>
      <c r="Q182">
        <f t="shared" si="12"/>
        <v>4522.2955173745795</v>
      </c>
      <c r="R182">
        <f>Q182-B182</f>
        <v>560.2955173745795</v>
      </c>
      <c r="S182">
        <f t="shared" si="13"/>
        <v>560.2955173745795</v>
      </c>
      <c r="T182" s="8">
        <f>S182/B182</f>
        <v>0.14141734411271567</v>
      </c>
      <c r="U182">
        <v>1257</v>
      </c>
      <c r="V182">
        <f t="shared" si="14"/>
        <v>10085.319312742431</v>
      </c>
      <c r="W182">
        <f t="shared" si="15"/>
        <v>22626</v>
      </c>
      <c r="X182">
        <f t="shared" si="16"/>
        <v>560.2955173745795</v>
      </c>
      <c r="Y182">
        <f t="shared" si="17"/>
        <v>313931.06679004774</v>
      </c>
    </row>
    <row r="183" spans="1:25" x14ac:dyDescent="0.35">
      <c r="A183" s="1">
        <v>41097</v>
      </c>
      <c r="B183">
        <v>4371</v>
      </c>
      <c r="C183" s="24">
        <v>30.3</v>
      </c>
      <c r="D183">
        <v>3866.6</v>
      </c>
      <c r="E183">
        <v>4815</v>
      </c>
      <c r="F183">
        <v>3962</v>
      </c>
      <c r="G183">
        <v>1</v>
      </c>
      <c r="H183">
        <v>0</v>
      </c>
      <c r="I183">
        <v>1</v>
      </c>
      <c r="J183">
        <v>0</v>
      </c>
      <c r="K183">
        <f>IF(AND(N183=0,H183=0,I183=0,J183=0,P183=0,L183=0),1,0)</f>
        <v>0</v>
      </c>
      <c r="L183">
        <v>0</v>
      </c>
      <c r="M183">
        <v>3882.6666666666665</v>
      </c>
      <c r="N183">
        <v>0</v>
      </c>
      <c r="O183">
        <v>0.54751946090391546</v>
      </c>
      <c r="P183">
        <v>0</v>
      </c>
      <c r="Q183">
        <f t="shared" si="12"/>
        <v>5092.8643909944367</v>
      </c>
      <c r="R183">
        <f>Q183-B183</f>
        <v>721.86439099443669</v>
      </c>
      <c r="S183">
        <f t="shared" si="13"/>
        <v>721.86439099443669</v>
      </c>
      <c r="T183" s="8">
        <f>S183/B183</f>
        <v>0.16514856806095554</v>
      </c>
      <c r="U183">
        <v>1250</v>
      </c>
      <c r="V183">
        <f t="shared" si="14"/>
        <v>12993.55903789986</v>
      </c>
      <c r="W183">
        <f t="shared" si="15"/>
        <v>22500</v>
      </c>
      <c r="X183">
        <f t="shared" si="16"/>
        <v>721.86439099443669</v>
      </c>
      <c r="Y183">
        <f t="shared" si="17"/>
        <v>521088.19898576895</v>
      </c>
    </row>
    <row r="184" spans="1:25" x14ac:dyDescent="0.35">
      <c r="A184" s="1">
        <v>41098</v>
      </c>
      <c r="B184">
        <v>5165</v>
      </c>
      <c r="C184" s="24">
        <v>30.8</v>
      </c>
      <c r="D184">
        <v>4013.4</v>
      </c>
      <c r="E184">
        <v>4948</v>
      </c>
      <c r="F184">
        <v>4371</v>
      </c>
      <c r="G184">
        <v>1</v>
      </c>
      <c r="H184">
        <v>0</v>
      </c>
      <c r="I184">
        <v>0</v>
      </c>
      <c r="J184">
        <v>0</v>
      </c>
      <c r="K184">
        <f>IF(AND(N184=0,H184=0,I184=0,J184=0,P184=0,L184=0),1,0)</f>
        <v>1</v>
      </c>
      <c r="L184">
        <v>0</v>
      </c>
      <c r="M184">
        <v>4074.6666666666665</v>
      </c>
      <c r="N184">
        <v>0</v>
      </c>
      <c r="O184">
        <v>0.59225049378412919</v>
      </c>
      <c r="P184">
        <v>0</v>
      </c>
      <c r="Q184">
        <f t="shared" si="12"/>
        <v>5299.0842149840882</v>
      </c>
      <c r="R184">
        <f>Q184-B184</f>
        <v>134.08421498408825</v>
      </c>
      <c r="S184">
        <f t="shared" si="13"/>
        <v>134.08421498408825</v>
      </c>
      <c r="T184" s="8">
        <f>S184/B184</f>
        <v>2.596015778975571E-2</v>
      </c>
      <c r="U184">
        <v>790</v>
      </c>
      <c r="V184">
        <f t="shared" si="14"/>
        <v>2413.5158697135885</v>
      </c>
      <c r="W184">
        <f t="shared" si="15"/>
        <v>14220</v>
      </c>
      <c r="X184">
        <f t="shared" si="16"/>
        <v>134.08421498408825</v>
      </c>
      <c r="Y184">
        <f t="shared" si="17"/>
        <v>17978.576707899196</v>
      </c>
    </row>
    <row r="185" spans="1:25" x14ac:dyDescent="0.35">
      <c r="A185" s="1">
        <v>41099</v>
      </c>
      <c r="B185">
        <v>3698</v>
      </c>
      <c r="C185" s="24">
        <v>30.8</v>
      </c>
      <c r="D185">
        <v>4236.8</v>
      </c>
      <c r="E185">
        <v>3637</v>
      </c>
      <c r="F185">
        <v>5165</v>
      </c>
      <c r="G185">
        <v>0</v>
      </c>
      <c r="H185">
        <v>0</v>
      </c>
      <c r="I185">
        <v>0</v>
      </c>
      <c r="J185">
        <v>1</v>
      </c>
      <c r="K185">
        <f>IF(AND(N185=0,H185=0,I185=0,J185=0,P185=0,L185=0),1,0)</f>
        <v>0</v>
      </c>
      <c r="L185">
        <v>0</v>
      </c>
      <c r="M185">
        <v>4499.333333333333</v>
      </c>
      <c r="N185">
        <v>0</v>
      </c>
      <c r="O185">
        <v>0.32955733705123735</v>
      </c>
      <c r="P185">
        <v>0</v>
      </c>
      <c r="Q185">
        <f t="shared" si="12"/>
        <v>4566.576694624714</v>
      </c>
      <c r="R185">
        <f>Q185-B185</f>
        <v>868.57669462471404</v>
      </c>
      <c r="S185">
        <f t="shared" si="13"/>
        <v>868.57669462471404</v>
      </c>
      <c r="T185" s="8">
        <f>S185/B185</f>
        <v>0.23487741877358412</v>
      </c>
      <c r="U185">
        <v>1162</v>
      </c>
      <c r="V185">
        <f t="shared" si="14"/>
        <v>15634.380503244853</v>
      </c>
      <c r="W185">
        <f t="shared" si="15"/>
        <v>20916</v>
      </c>
      <c r="X185">
        <f t="shared" si="16"/>
        <v>868.57669462471404</v>
      </c>
      <c r="Y185">
        <f t="shared" si="17"/>
        <v>754425.47444519377</v>
      </c>
    </row>
    <row r="186" spans="1:25" x14ac:dyDescent="0.35">
      <c r="A186" s="1">
        <v>41100</v>
      </c>
      <c r="B186">
        <v>4292</v>
      </c>
      <c r="C186" s="24">
        <v>31.1</v>
      </c>
      <c r="D186">
        <v>4217.3999999999996</v>
      </c>
      <c r="E186">
        <v>4048</v>
      </c>
      <c r="F186">
        <v>3698</v>
      </c>
      <c r="G186">
        <v>0</v>
      </c>
      <c r="H186">
        <v>0</v>
      </c>
      <c r="I186">
        <v>0</v>
      </c>
      <c r="J186">
        <v>0</v>
      </c>
      <c r="K186">
        <f>IF(AND(N186=0,H186=0,I186=0,J186=0,P186=0,L186=0),1,0)</f>
        <v>0</v>
      </c>
      <c r="L186">
        <v>0</v>
      </c>
      <c r="M186">
        <v>4411.333333333333</v>
      </c>
      <c r="N186">
        <v>1</v>
      </c>
      <c r="O186">
        <v>0.56901359358661552</v>
      </c>
      <c r="P186">
        <v>0</v>
      </c>
      <c r="Q186">
        <f t="shared" si="12"/>
        <v>4336.4016073982548</v>
      </c>
      <c r="R186">
        <f>Q186-B186</f>
        <v>44.401607398254782</v>
      </c>
      <c r="S186">
        <f t="shared" si="13"/>
        <v>44.401607398254782</v>
      </c>
      <c r="T186" s="8">
        <f>S186/B186</f>
        <v>1.034520209651789E-2</v>
      </c>
      <c r="U186">
        <v>637</v>
      </c>
      <c r="V186">
        <f t="shared" si="14"/>
        <v>799.22893316858608</v>
      </c>
      <c r="W186">
        <f t="shared" si="15"/>
        <v>11466</v>
      </c>
      <c r="X186">
        <f t="shared" si="16"/>
        <v>44.401607398254782</v>
      </c>
      <c r="Y186">
        <f t="shared" si="17"/>
        <v>1971.5027395487539</v>
      </c>
    </row>
    <row r="187" spans="1:25" x14ac:dyDescent="0.35">
      <c r="A187" s="1">
        <v>41101</v>
      </c>
      <c r="B187">
        <v>4362</v>
      </c>
      <c r="C187" s="24">
        <v>30.5</v>
      </c>
      <c r="D187">
        <v>4297.6000000000004</v>
      </c>
      <c r="E187">
        <v>3795</v>
      </c>
      <c r="F187">
        <v>4292</v>
      </c>
      <c r="G187">
        <v>0</v>
      </c>
      <c r="H187">
        <v>1</v>
      </c>
      <c r="I187">
        <v>0</v>
      </c>
      <c r="J187">
        <v>0</v>
      </c>
      <c r="K187">
        <f>IF(AND(N187=0,H187=0,I187=0,J187=0,P187=0,L187=0),1,0)</f>
        <v>0</v>
      </c>
      <c r="L187">
        <v>0</v>
      </c>
      <c r="M187">
        <v>4385</v>
      </c>
      <c r="N187">
        <v>0</v>
      </c>
      <c r="O187">
        <v>0.50813291506912983</v>
      </c>
      <c r="P187">
        <v>0</v>
      </c>
      <c r="Q187">
        <f t="shared" si="12"/>
        <v>4427.1693826765741</v>
      </c>
      <c r="R187">
        <f>Q187-B187</f>
        <v>65.16938267657406</v>
      </c>
      <c r="S187">
        <f t="shared" si="13"/>
        <v>65.16938267657406</v>
      </c>
      <c r="T187" s="8">
        <f>S187/B187</f>
        <v>1.4940252791511706E-2</v>
      </c>
      <c r="U187">
        <v>630</v>
      </c>
      <c r="V187">
        <f t="shared" si="14"/>
        <v>1173.0488881783331</v>
      </c>
      <c r="W187">
        <f t="shared" si="15"/>
        <v>11340</v>
      </c>
      <c r="X187">
        <f t="shared" si="16"/>
        <v>65.16938267657406</v>
      </c>
      <c r="Y187">
        <f t="shared" si="17"/>
        <v>4247.0484384457513</v>
      </c>
    </row>
    <row r="188" spans="1:25" x14ac:dyDescent="0.35">
      <c r="A188" s="1">
        <v>41102</v>
      </c>
      <c r="B188">
        <v>4619</v>
      </c>
      <c r="C188" s="24">
        <v>30.9</v>
      </c>
      <c r="D188">
        <v>4377.6000000000004</v>
      </c>
      <c r="E188">
        <v>3891</v>
      </c>
      <c r="F188">
        <v>4362</v>
      </c>
      <c r="G188">
        <v>0</v>
      </c>
      <c r="H188">
        <v>0</v>
      </c>
      <c r="I188">
        <v>0</v>
      </c>
      <c r="J188">
        <v>0</v>
      </c>
      <c r="K188">
        <f>IF(AND(N188=0,H188=0,I188=0,J188=0,P188=0,L188=0),1,0)</f>
        <v>0</v>
      </c>
      <c r="L188">
        <v>0</v>
      </c>
      <c r="M188">
        <v>4117.333333333333</v>
      </c>
      <c r="N188">
        <v>0</v>
      </c>
      <c r="O188">
        <v>0.52985941675380499</v>
      </c>
      <c r="P188">
        <v>1</v>
      </c>
      <c r="Q188">
        <f t="shared" si="12"/>
        <v>4511.0995609112852</v>
      </c>
      <c r="R188">
        <f>Q188-B188</f>
        <v>-107.90043908871485</v>
      </c>
      <c r="S188">
        <f t="shared" si="13"/>
        <v>107.90043908871485</v>
      </c>
      <c r="T188" s="8">
        <f>S188/B188</f>
        <v>2.3360129700955801E-2</v>
      </c>
      <c r="U188">
        <v>616</v>
      </c>
      <c r="V188">
        <f t="shared" si="14"/>
        <v>7768.831614387469</v>
      </c>
      <c r="W188">
        <f t="shared" si="15"/>
        <v>11088</v>
      </c>
      <c r="X188">
        <f t="shared" si="16"/>
        <v>-215.80087817742969</v>
      </c>
      <c r="Y188">
        <f t="shared" si="17"/>
        <v>46570.019022149849</v>
      </c>
    </row>
    <row r="189" spans="1:25" x14ac:dyDescent="0.35">
      <c r="A189" s="1">
        <v>41103</v>
      </c>
      <c r="B189">
        <v>4451</v>
      </c>
      <c r="C189" s="24">
        <v>30.5</v>
      </c>
      <c r="D189">
        <v>4427.2</v>
      </c>
      <c r="E189">
        <v>3962</v>
      </c>
      <c r="F189">
        <v>4619</v>
      </c>
      <c r="G189">
        <v>0</v>
      </c>
      <c r="H189">
        <v>0</v>
      </c>
      <c r="I189">
        <v>0</v>
      </c>
      <c r="J189">
        <v>0</v>
      </c>
      <c r="K189">
        <f>IF(AND(N189=0,H189=0,I189=0,J189=0,P189=0,L189=0),1,0)</f>
        <v>0</v>
      </c>
      <c r="L189">
        <v>1</v>
      </c>
      <c r="M189">
        <v>4424.333333333333</v>
      </c>
      <c r="N189">
        <v>0</v>
      </c>
      <c r="O189">
        <v>0.48048100383408854</v>
      </c>
      <c r="P189">
        <v>0</v>
      </c>
      <c r="Q189">
        <f t="shared" si="12"/>
        <v>4612.7660131871216</v>
      </c>
      <c r="R189">
        <f>Q189-B189</f>
        <v>161.76601318712164</v>
      </c>
      <c r="S189">
        <f t="shared" si="13"/>
        <v>161.76601318712164</v>
      </c>
      <c r="T189" s="8">
        <f>S189/B189</f>
        <v>3.634374594183816E-2</v>
      </c>
      <c r="U189">
        <v>924</v>
      </c>
      <c r="V189">
        <f t="shared" si="14"/>
        <v>2911.7882373681896</v>
      </c>
      <c r="W189">
        <f t="shared" si="15"/>
        <v>16632</v>
      </c>
      <c r="X189">
        <f t="shared" si="16"/>
        <v>161.76601318712164</v>
      </c>
      <c r="Y189">
        <f t="shared" si="17"/>
        <v>26168.243022456012</v>
      </c>
    </row>
    <row r="190" spans="1:25" x14ac:dyDescent="0.35">
      <c r="A190" s="1">
        <v>41104</v>
      </c>
      <c r="B190">
        <v>5277</v>
      </c>
      <c r="C190" s="26">
        <v>30</v>
      </c>
      <c r="D190">
        <v>4284.3999999999996</v>
      </c>
      <c r="E190">
        <v>4371</v>
      </c>
      <c r="F190">
        <v>4451</v>
      </c>
      <c r="G190">
        <v>1</v>
      </c>
      <c r="H190">
        <v>0</v>
      </c>
      <c r="I190">
        <v>1</v>
      </c>
      <c r="J190">
        <v>0</v>
      </c>
      <c r="K190">
        <f>IF(AND(N190=0,H190=0,I190=0,J190=0,P190=0,L190=0),1,0)</f>
        <v>0</v>
      </c>
      <c r="L190">
        <v>0</v>
      </c>
      <c r="M190">
        <v>4477.333333333333</v>
      </c>
      <c r="N190">
        <v>0</v>
      </c>
      <c r="O190">
        <v>0.59596839781573141</v>
      </c>
      <c r="P190">
        <v>0</v>
      </c>
      <c r="Q190">
        <f t="shared" si="12"/>
        <v>5237.7868715202339</v>
      </c>
      <c r="R190">
        <f>Q190-B190</f>
        <v>-39.213128479766056</v>
      </c>
      <c r="S190">
        <f t="shared" si="13"/>
        <v>39.213128479766056</v>
      </c>
      <c r="T190" s="8">
        <f>S190/B190</f>
        <v>7.4309510099992522E-3</v>
      </c>
      <c r="U190">
        <v>667</v>
      </c>
      <c r="V190">
        <f t="shared" si="14"/>
        <v>2823.345250543156</v>
      </c>
      <c r="W190">
        <f t="shared" si="15"/>
        <v>12006</v>
      </c>
      <c r="X190">
        <f t="shared" si="16"/>
        <v>-78.426256959532111</v>
      </c>
      <c r="Y190">
        <f t="shared" si="17"/>
        <v>6150.6777806825585</v>
      </c>
    </row>
    <row r="191" spans="1:25" x14ac:dyDescent="0.35">
      <c r="A191" s="1">
        <v>41105</v>
      </c>
      <c r="B191">
        <v>5596</v>
      </c>
      <c r="C191" s="25">
        <v>29.5</v>
      </c>
      <c r="D191">
        <v>4600.2</v>
      </c>
      <c r="E191">
        <v>5165</v>
      </c>
      <c r="F191">
        <v>5277</v>
      </c>
      <c r="G191">
        <v>1</v>
      </c>
      <c r="H191">
        <v>0</v>
      </c>
      <c r="I191">
        <v>0</v>
      </c>
      <c r="J191">
        <v>0</v>
      </c>
      <c r="K191">
        <f>IF(AND(N191=0,H191=0,I191=0,J191=0,P191=0,L191=0),1,0)</f>
        <v>1</v>
      </c>
      <c r="L191">
        <v>0</v>
      </c>
      <c r="M191">
        <v>4782.333333333333</v>
      </c>
      <c r="N191">
        <v>0</v>
      </c>
      <c r="O191">
        <v>0.53706285581503432</v>
      </c>
      <c r="P191">
        <v>0</v>
      </c>
      <c r="Q191">
        <f t="shared" si="12"/>
        <v>5816.0913128626044</v>
      </c>
      <c r="R191">
        <f>Q191-B191</f>
        <v>220.09131286260435</v>
      </c>
      <c r="S191">
        <f t="shared" si="13"/>
        <v>220.09131286260435</v>
      </c>
      <c r="T191" s="8">
        <f>S191/B191</f>
        <v>3.9330113091959322E-2</v>
      </c>
      <c r="U191">
        <v>719</v>
      </c>
      <c r="V191">
        <f t="shared" si="14"/>
        <v>3961.6436315268784</v>
      </c>
      <c r="W191">
        <f t="shared" si="15"/>
        <v>12942</v>
      </c>
      <c r="X191">
        <f t="shared" si="16"/>
        <v>220.09131286260435</v>
      </c>
      <c r="Y191">
        <f t="shared" si="17"/>
        <v>48440.185997584791</v>
      </c>
    </row>
    <row r="192" spans="1:25" x14ac:dyDescent="0.35">
      <c r="A192" s="1">
        <v>41106</v>
      </c>
      <c r="B192">
        <v>4242</v>
      </c>
      <c r="C192" s="25">
        <v>29.7</v>
      </c>
      <c r="D192">
        <v>4861</v>
      </c>
      <c r="E192">
        <v>3698</v>
      </c>
      <c r="F192">
        <v>5596</v>
      </c>
      <c r="G192">
        <v>0</v>
      </c>
      <c r="H192">
        <v>0</v>
      </c>
      <c r="I192">
        <v>0</v>
      </c>
      <c r="J192">
        <v>1</v>
      </c>
      <c r="K192">
        <f>IF(AND(N192=0,H192=0,I192=0,J192=0,P192=0,L192=0),1,0)</f>
        <v>0</v>
      </c>
      <c r="L192">
        <v>0</v>
      </c>
      <c r="M192">
        <v>5108</v>
      </c>
      <c r="N192">
        <v>0</v>
      </c>
      <c r="O192">
        <v>0.3426861856628326</v>
      </c>
      <c r="P192">
        <v>0</v>
      </c>
      <c r="Q192">
        <f t="shared" si="12"/>
        <v>4935.5841245438878</v>
      </c>
      <c r="R192">
        <f>Q192-B192</f>
        <v>693.58412454388781</v>
      </c>
      <c r="S192">
        <f t="shared" si="13"/>
        <v>693.58412454388781</v>
      </c>
      <c r="T192" s="8">
        <f>S192/B192</f>
        <v>0.16350403690332102</v>
      </c>
      <c r="U192">
        <v>624</v>
      </c>
      <c r="V192">
        <f t="shared" si="14"/>
        <v>12484.514241789981</v>
      </c>
      <c r="W192">
        <f t="shared" si="15"/>
        <v>11232</v>
      </c>
      <c r="X192">
        <f t="shared" si="16"/>
        <v>693.58412454388781</v>
      </c>
      <c r="Y192">
        <f t="shared" si="17"/>
        <v>481058.93781931128</v>
      </c>
    </row>
    <row r="193" spans="1:25" x14ac:dyDescent="0.35">
      <c r="A193" s="1">
        <v>41107</v>
      </c>
      <c r="B193">
        <v>4394</v>
      </c>
      <c r="C193" s="24">
        <v>30.2</v>
      </c>
      <c r="D193">
        <v>4837</v>
      </c>
      <c r="E193">
        <v>4292</v>
      </c>
      <c r="F193">
        <v>4242</v>
      </c>
      <c r="G193">
        <v>0</v>
      </c>
      <c r="H193">
        <v>0</v>
      </c>
      <c r="I193">
        <v>0</v>
      </c>
      <c r="J193">
        <v>0</v>
      </c>
      <c r="K193">
        <f>IF(AND(N193=0,H193=0,I193=0,J193=0,P193=0,L193=0),1,0)</f>
        <v>0</v>
      </c>
      <c r="L193">
        <v>0</v>
      </c>
      <c r="M193">
        <v>5038.333333333333</v>
      </c>
      <c r="N193">
        <v>1</v>
      </c>
      <c r="O193">
        <v>0.51766004415011035</v>
      </c>
      <c r="P193">
        <v>0</v>
      </c>
      <c r="Q193">
        <f t="shared" si="12"/>
        <v>4791.1740975144976</v>
      </c>
      <c r="R193">
        <f>Q193-B193</f>
        <v>397.17409751449759</v>
      </c>
      <c r="S193">
        <f t="shared" si="13"/>
        <v>397.17409751449759</v>
      </c>
      <c r="T193" s="8">
        <f>S193/B193</f>
        <v>9.0390099570891572E-2</v>
      </c>
      <c r="U193">
        <v>756</v>
      </c>
      <c r="V193">
        <f t="shared" si="14"/>
        <v>7149.1337552609566</v>
      </c>
      <c r="W193">
        <f t="shared" si="15"/>
        <v>13608</v>
      </c>
      <c r="X193">
        <f t="shared" si="16"/>
        <v>397.17409751449759</v>
      </c>
      <c r="Y193">
        <f t="shared" si="17"/>
        <v>157747.26373645564</v>
      </c>
    </row>
    <row r="194" spans="1:25" x14ac:dyDescent="0.35">
      <c r="A194" s="1">
        <v>41108</v>
      </c>
      <c r="B194">
        <v>4551</v>
      </c>
      <c r="C194" s="24">
        <v>29.6</v>
      </c>
      <c r="D194">
        <v>4792</v>
      </c>
      <c r="E194">
        <v>4362</v>
      </c>
      <c r="F194">
        <v>4394</v>
      </c>
      <c r="G194">
        <v>0</v>
      </c>
      <c r="H194">
        <v>1</v>
      </c>
      <c r="I194">
        <v>0</v>
      </c>
      <c r="J194">
        <v>0</v>
      </c>
      <c r="K194">
        <f>IF(AND(N194=0,H194=0,I194=0,J194=0,P194=0,L194=0),1,0)</f>
        <v>0</v>
      </c>
      <c r="L194">
        <v>0</v>
      </c>
      <c r="M194">
        <v>4744</v>
      </c>
      <c r="N194">
        <v>0</v>
      </c>
      <c r="O194">
        <v>0.51824096665504826</v>
      </c>
      <c r="P194">
        <v>0</v>
      </c>
      <c r="Q194">
        <f t="shared" si="12"/>
        <v>4826.5827769245861</v>
      </c>
      <c r="R194">
        <f>Q194-B194</f>
        <v>275.58277692458614</v>
      </c>
      <c r="S194">
        <f t="shared" si="13"/>
        <v>275.58277692458614</v>
      </c>
      <c r="T194" s="8">
        <f>S194/B194</f>
        <v>6.0554334635154063E-2</v>
      </c>
      <c r="U194">
        <v>700</v>
      </c>
      <c r="V194">
        <f t="shared" si="14"/>
        <v>4960.4899846425506</v>
      </c>
      <c r="W194">
        <f t="shared" si="15"/>
        <v>12600</v>
      </c>
      <c r="X194">
        <f t="shared" si="16"/>
        <v>275.58277692458614</v>
      </c>
      <c r="Y194">
        <f t="shared" si="17"/>
        <v>75945.866937466213</v>
      </c>
    </row>
    <row r="195" spans="1:25" x14ac:dyDescent="0.35">
      <c r="A195" s="1">
        <v>41109</v>
      </c>
      <c r="B195">
        <v>4973</v>
      </c>
      <c r="C195" s="26">
        <v>29</v>
      </c>
      <c r="D195">
        <v>4812</v>
      </c>
      <c r="E195">
        <v>4619</v>
      </c>
      <c r="F195">
        <v>4551</v>
      </c>
      <c r="G195">
        <v>0</v>
      </c>
      <c r="H195">
        <v>0</v>
      </c>
      <c r="I195">
        <v>0</v>
      </c>
      <c r="J195">
        <v>0</v>
      </c>
      <c r="K195">
        <f>IF(AND(N195=0,H195=0,I195=0,J195=0,P195=0,L195=0),1,0)</f>
        <v>0</v>
      </c>
      <c r="L195">
        <v>0</v>
      </c>
      <c r="M195">
        <v>4395.666666666667</v>
      </c>
      <c r="N195">
        <v>0</v>
      </c>
      <c r="O195">
        <v>0.54902985941675375</v>
      </c>
      <c r="P195">
        <v>1</v>
      </c>
      <c r="Q195">
        <f t="shared" ref="Q195:Q258" si="18">$AA$2+SUMPRODUCT(C195:G195,$AB$2:$AF$2)</f>
        <v>4949.4207975557538</v>
      </c>
      <c r="R195">
        <f>Q195-B195</f>
        <v>-23.579202444246221</v>
      </c>
      <c r="S195">
        <f t="shared" ref="S195:S258" si="19">ABS(R195)</f>
        <v>23.579202444246221</v>
      </c>
      <c r="T195" s="8">
        <f>S195/B195</f>
        <v>4.7414442880044684E-3</v>
      </c>
      <c r="U195">
        <v>467</v>
      </c>
      <c r="V195">
        <f t="shared" ref="V195:V258" si="20">IF(R195&lt;0,R195*-72,R195*18)</f>
        <v>1697.7025759857279</v>
      </c>
      <c r="W195">
        <f t="shared" ref="W195:W258" si="21">U195*18</f>
        <v>8406</v>
      </c>
      <c r="X195">
        <f t="shared" ref="X195:X258" si="22">IF(R195&lt;0,R195*2,R195)</f>
        <v>-47.158404888492441</v>
      </c>
      <c r="Y195">
        <f t="shared" ref="Y195:Y258" si="23">X195^2</f>
        <v>2223.9151516269876</v>
      </c>
    </row>
    <row r="196" spans="1:25" x14ac:dyDescent="0.35">
      <c r="A196" s="1">
        <v>41110</v>
      </c>
      <c r="B196">
        <v>4931</v>
      </c>
      <c r="C196" s="24">
        <v>29.7</v>
      </c>
      <c r="D196">
        <v>4751.2</v>
      </c>
      <c r="E196">
        <v>4451</v>
      </c>
      <c r="F196">
        <v>4973</v>
      </c>
      <c r="G196">
        <v>0</v>
      </c>
      <c r="H196">
        <v>0</v>
      </c>
      <c r="I196">
        <v>0</v>
      </c>
      <c r="J196">
        <v>0</v>
      </c>
      <c r="K196">
        <f>IF(AND(N196=0,H196=0,I196=0,J196=0,P196=0,L196=0),1,0)</f>
        <v>0</v>
      </c>
      <c r="L196">
        <v>1</v>
      </c>
      <c r="M196">
        <v>4639.333333333333</v>
      </c>
      <c r="N196">
        <v>0</v>
      </c>
      <c r="O196">
        <v>0.49512025095852213</v>
      </c>
      <c r="P196">
        <v>0</v>
      </c>
      <c r="Q196">
        <f t="shared" si="18"/>
        <v>4979.7867081272188</v>
      </c>
      <c r="R196">
        <f>Q196-B196</f>
        <v>48.786708127218844</v>
      </c>
      <c r="S196">
        <f t="shared" si="19"/>
        <v>48.786708127218844</v>
      </c>
      <c r="T196" s="8">
        <f>S196/B196</f>
        <v>9.8938771298354988E-3</v>
      </c>
      <c r="U196">
        <v>1209</v>
      </c>
      <c r="V196">
        <f t="shared" si="20"/>
        <v>878.1607462899392</v>
      </c>
      <c r="W196">
        <f t="shared" si="21"/>
        <v>21762</v>
      </c>
      <c r="X196">
        <f t="shared" si="22"/>
        <v>48.786708127218844</v>
      </c>
      <c r="Y196">
        <f t="shared" si="23"/>
        <v>2380.1428898904414</v>
      </c>
    </row>
    <row r="197" spans="1:25" x14ac:dyDescent="0.35">
      <c r="A197" s="1">
        <v>41111</v>
      </c>
      <c r="B197">
        <v>4628.5</v>
      </c>
      <c r="C197" s="24">
        <v>30.4</v>
      </c>
      <c r="D197">
        <v>4618.2</v>
      </c>
      <c r="E197">
        <v>5277</v>
      </c>
      <c r="F197">
        <v>4931</v>
      </c>
      <c r="G197">
        <v>1</v>
      </c>
      <c r="H197">
        <v>0</v>
      </c>
      <c r="I197">
        <v>1</v>
      </c>
      <c r="J197">
        <v>0</v>
      </c>
      <c r="K197">
        <f>IF(AND(N197=0,H197=0,I197=0,J197=0,P197=0,L197=0),1,0)</f>
        <v>0</v>
      </c>
      <c r="L197">
        <v>0</v>
      </c>
      <c r="M197">
        <v>4818.333333333333</v>
      </c>
      <c r="N197">
        <v>0</v>
      </c>
      <c r="O197">
        <v>0.46485418845126059</v>
      </c>
      <c r="P197">
        <v>0</v>
      </c>
      <c r="Q197">
        <f t="shared" si="18"/>
        <v>5783.3625268845353</v>
      </c>
      <c r="R197">
        <f>Q197-B197</f>
        <v>1154.8625268845353</v>
      </c>
      <c r="S197">
        <f t="shared" si="19"/>
        <v>1154.8625268845353</v>
      </c>
      <c r="T197" s="8">
        <f>S197/B197</f>
        <v>0.24951118653657456</v>
      </c>
      <c r="U197">
        <v>2035</v>
      </c>
      <c r="V197">
        <f t="shared" si="20"/>
        <v>20787.525483921636</v>
      </c>
      <c r="W197">
        <f t="shared" si="21"/>
        <v>36630</v>
      </c>
      <c r="X197">
        <f t="shared" si="22"/>
        <v>1154.8625268845353</v>
      </c>
      <c r="Y197">
        <f t="shared" si="23"/>
        <v>1333707.4560021341</v>
      </c>
    </row>
    <row r="198" spans="1:25" x14ac:dyDescent="0.35">
      <c r="A198" s="1">
        <v>41112</v>
      </c>
      <c r="B198">
        <v>2695</v>
      </c>
      <c r="C198" s="24">
        <v>29.9</v>
      </c>
      <c r="D198">
        <v>4695.5</v>
      </c>
      <c r="E198">
        <v>5596</v>
      </c>
      <c r="F198">
        <v>4628.5</v>
      </c>
      <c r="G198">
        <v>1</v>
      </c>
      <c r="H198">
        <v>0</v>
      </c>
      <c r="I198">
        <v>0</v>
      </c>
      <c r="J198">
        <v>0</v>
      </c>
      <c r="K198">
        <f>IF(AND(N198=0,H198=0,I198=0,J198=0,P198=0,L198=0),1,0)</f>
        <v>1</v>
      </c>
      <c r="L198">
        <v>0</v>
      </c>
      <c r="M198">
        <v>4844.166666666667</v>
      </c>
      <c r="N198">
        <v>0</v>
      </c>
      <c r="O198">
        <v>0.27535726734053678</v>
      </c>
      <c r="P198">
        <v>0</v>
      </c>
      <c r="Q198">
        <f t="shared" si="18"/>
        <v>5838.7451464425194</v>
      </c>
      <c r="R198">
        <f>Q198-B198</f>
        <v>3143.7451464425194</v>
      </c>
      <c r="S198">
        <f t="shared" si="19"/>
        <v>3143.7451464425194</v>
      </c>
      <c r="T198" s="8">
        <f>S198/B198</f>
        <v>1.1665102584202298</v>
      </c>
      <c r="U198">
        <v>1331</v>
      </c>
      <c r="V198">
        <f t="shared" si="20"/>
        <v>56587.412635965346</v>
      </c>
      <c r="W198">
        <f t="shared" si="21"/>
        <v>23958</v>
      </c>
      <c r="X198">
        <f t="shared" si="22"/>
        <v>3143.7451464425194</v>
      </c>
      <c r="Y198">
        <f t="shared" si="23"/>
        <v>9883133.5457808971</v>
      </c>
    </row>
    <row r="199" spans="1:25" x14ac:dyDescent="0.35">
      <c r="A199" s="1">
        <v>41113</v>
      </c>
      <c r="B199">
        <v>4628.5</v>
      </c>
      <c r="C199" s="24">
        <v>29.1</v>
      </c>
      <c r="D199">
        <v>4355.7</v>
      </c>
      <c r="E199">
        <v>4242</v>
      </c>
      <c r="F199">
        <v>2695</v>
      </c>
      <c r="G199">
        <v>0</v>
      </c>
      <c r="H199">
        <v>0</v>
      </c>
      <c r="I199">
        <v>0</v>
      </c>
      <c r="J199">
        <v>1</v>
      </c>
      <c r="K199">
        <f>IF(AND(N199=0,H199=0,I199=0,J199=0,P199=0,L199=0),1,0)</f>
        <v>0</v>
      </c>
      <c r="L199">
        <v>0</v>
      </c>
      <c r="M199">
        <v>4084.8333333333335</v>
      </c>
      <c r="N199">
        <v>0</v>
      </c>
      <c r="O199">
        <v>0.72464273265946322</v>
      </c>
      <c r="P199">
        <v>0</v>
      </c>
      <c r="Q199">
        <f t="shared" si="18"/>
        <v>4193.128320647601</v>
      </c>
      <c r="R199">
        <f>Q199-B199</f>
        <v>-435.37167935239904</v>
      </c>
      <c r="S199">
        <f t="shared" si="19"/>
        <v>435.37167935239904</v>
      </c>
      <c r="T199" s="8">
        <f>S199/B199</f>
        <v>9.4063234169255494E-2</v>
      </c>
      <c r="U199">
        <v>985</v>
      </c>
      <c r="V199">
        <f t="shared" si="20"/>
        <v>31346.760913372731</v>
      </c>
      <c r="W199">
        <f t="shared" si="21"/>
        <v>17730</v>
      </c>
      <c r="X199">
        <f t="shared" si="22"/>
        <v>-870.74335870479808</v>
      </c>
      <c r="Y199">
        <f t="shared" si="23"/>
        <v>758193.99672851269</v>
      </c>
    </row>
    <row r="200" spans="1:25" x14ac:dyDescent="0.35">
      <c r="A200" s="1">
        <v>41114</v>
      </c>
      <c r="B200">
        <v>2758</v>
      </c>
      <c r="C200" s="24">
        <v>29.3</v>
      </c>
      <c r="D200">
        <v>4371.2</v>
      </c>
      <c r="E200">
        <v>4394</v>
      </c>
      <c r="F200">
        <v>4628.5</v>
      </c>
      <c r="G200">
        <v>0</v>
      </c>
      <c r="H200">
        <v>0</v>
      </c>
      <c r="I200">
        <v>0</v>
      </c>
      <c r="J200">
        <v>0</v>
      </c>
      <c r="K200">
        <f>IF(AND(N200=0,H200=0,I200=0,J200=0,P200=0,L200=0),1,0)</f>
        <v>0</v>
      </c>
      <c r="L200">
        <v>0</v>
      </c>
      <c r="M200">
        <v>3984</v>
      </c>
      <c r="N200">
        <v>1</v>
      </c>
      <c r="O200">
        <v>0.28267689090275355</v>
      </c>
      <c r="P200">
        <v>0</v>
      </c>
      <c r="Q200">
        <f t="shared" si="18"/>
        <v>4719.1521500327563</v>
      </c>
      <c r="R200">
        <f>Q200-B200</f>
        <v>1961.1521500327563</v>
      </c>
      <c r="S200">
        <f t="shared" si="19"/>
        <v>1961.1521500327563</v>
      </c>
      <c r="T200" s="8">
        <f>S200/B200</f>
        <v>0.71107764685741703</v>
      </c>
      <c r="U200">
        <v>745</v>
      </c>
      <c r="V200">
        <f t="shared" si="20"/>
        <v>35300.738700589616</v>
      </c>
      <c r="W200">
        <f t="shared" si="21"/>
        <v>13410</v>
      </c>
      <c r="X200">
        <f t="shared" si="22"/>
        <v>1961.1521500327563</v>
      </c>
      <c r="Y200">
        <f t="shared" si="23"/>
        <v>3846117.7555781025</v>
      </c>
    </row>
    <row r="201" spans="1:25" x14ac:dyDescent="0.35">
      <c r="A201" s="1">
        <v>41115</v>
      </c>
      <c r="B201">
        <v>3261</v>
      </c>
      <c r="C201" s="24">
        <v>29.2</v>
      </c>
      <c r="D201">
        <v>3928.2</v>
      </c>
      <c r="E201">
        <v>4551</v>
      </c>
      <c r="F201">
        <v>2758</v>
      </c>
      <c r="G201">
        <v>0</v>
      </c>
      <c r="H201">
        <v>1</v>
      </c>
      <c r="I201">
        <v>0</v>
      </c>
      <c r="J201">
        <v>0</v>
      </c>
      <c r="K201">
        <f>IF(AND(N201=0,H201=0,I201=0,J201=0,P201=0,L201=0),1,0)</f>
        <v>0</v>
      </c>
      <c r="L201">
        <v>0</v>
      </c>
      <c r="M201">
        <v>3360.5</v>
      </c>
      <c r="N201">
        <v>0</v>
      </c>
      <c r="O201">
        <v>0.55844080399674678</v>
      </c>
      <c r="P201">
        <v>0</v>
      </c>
      <c r="Q201">
        <f t="shared" si="18"/>
        <v>4133.3523876308345</v>
      </c>
      <c r="R201">
        <f>Q201-B201</f>
        <v>872.35238763083453</v>
      </c>
      <c r="S201">
        <f t="shared" si="19"/>
        <v>872.35238763083453</v>
      </c>
      <c r="T201" s="8">
        <f>S201/B201</f>
        <v>0.26751069844551811</v>
      </c>
      <c r="U201">
        <v>478</v>
      </c>
      <c r="V201">
        <f t="shared" si="20"/>
        <v>15702.342977355022</v>
      </c>
      <c r="W201">
        <f t="shared" si="21"/>
        <v>8604</v>
      </c>
      <c r="X201">
        <f t="shared" si="22"/>
        <v>872.35238763083453</v>
      </c>
      <c r="Y201">
        <f t="shared" si="23"/>
        <v>760998.68820521783</v>
      </c>
    </row>
    <row r="202" spans="1:25" x14ac:dyDescent="0.35">
      <c r="A202" s="1">
        <v>41116</v>
      </c>
      <c r="B202">
        <v>3045</v>
      </c>
      <c r="C202" s="24">
        <v>28.9</v>
      </c>
      <c r="D202">
        <v>3594.2</v>
      </c>
      <c r="E202">
        <v>4973</v>
      </c>
      <c r="F202">
        <v>3261</v>
      </c>
      <c r="G202">
        <v>0</v>
      </c>
      <c r="H202">
        <v>0</v>
      </c>
      <c r="I202">
        <v>0</v>
      </c>
      <c r="J202">
        <v>0</v>
      </c>
      <c r="K202">
        <f>IF(AND(N202=0,H202=0,I202=0,J202=0,P202=0,L202=0),1,0)</f>
        <v>0</v>
      </c>
      <c r="L202">
        <v>0</v>
      </c>
      <c r="M202">
        <v>3549.1666666666665</v>
      </c>
      <c r="N202">
        <v>0</v>
      </c>
      <c r="O202">
        <v>0.47490414778668527</v>
      </c>
      <c r="P202">
        <v>1</v>
      </c>
      <c r="Q202">
        <f t="shared" si="18"/>
        <v>4250.9974628035179</v>
      </c>
      <c r="R202">
        <f>Q202-B202</f>
        <v>1205.9974628035179</v>
      </c>
      <c r="S202">
        <f t="shared" si="19"/>
        <v>1205.9974628035179</v>
      </c>
      <c r="T202" s="8">
        <f>S202/B202</f>
        <v>0.39605828006683674</v>
      </c>
      <c r="U202">
        <v>988</v>
      </c>
      <c r="V202">
        <f t="shared" si="20"/>
        <v>21707.954330463323</v>
      </c>
      <c r="W202">
        <f t="shared" si="21"/>
        <v>17784</v>
      </c>
      <c r="X202">
        <f t="shared" si="22"/>
        <v>1205.9974628035179</v>
      </c>
      <c r="Y202">
        <f t="shared" si="23"/>
        <v>1454429.8802885227</v>
      </c>
    </row>
    <row r="203" spans="1:25" x14ac:dyDescent="0.35">
      <c r="A203" s="1">
        <v>41117</v>
      </c>
      <c r="B203">
        <v>3783</v>
      </c>
      <c r="C203" s="24">
        <v>28.8</v>
      </c>
      <c r="D203">
        <v>3277.5</v>
      </c>
      <c r="E203">
        <v>4931</v>
      </c>
      <c r="F203">
        <v>3045</v>
      </c>
      <c r="G203">
        <v>0</v>
      </c>
      <c r="H203">
        <v>0</v>
      </c>
      <c r="I203">
        <v>0</v>
      </c>
      <c r="J203">
        <v>0</v>
      </c>
      <c r="K203">
        <f>IF(AND(N203=0,H203=0,I203=0,J203=0,P203=0,L203=0),1,0)</f>
        <v>0</v>
      </c>
      <c r="L203">
        <v>1</v>
      </c>
      <c r="M203">
        <v>3021.3333333333335</v>
      </c>
      <c r="N203">
        <v>0</v>
      </c>
      <c r="O203">
        <v>0.58574416172882537</v>
      </c>
      <c r="P203">
        <v>0</v>
      </c>
      <c r="Q203">
        <f t="shared" si="18"/>
        <v>4054.9192633029388</v>
      </c>
      <c r="R203">
        <f>Q203-B203</f>
        <v>271.91926330293882</v>
      </c>
      <c r="S203">
        <f t="shared" si="19"/>
        <v>271.91926330293882</v>
      </c>
      <c r="T203" s="8">
        <f>S203/B203</f>
        <v>7.1879266006592335E-2</v>
      </c>
      <c r="U203">
        <v>656</v>
      </c>
      <c r="V203">
        <f t="shared" si="20"/>
        <v>4894.5467394528987</v>
      </c>
      <c r="W203">
        <f t="shared" si="21"/>
        <v>11808</v>
      </c>
      <c r="X203">
        <f t="shared" si="22"/>
        <v>271.91926330293882</v>
      </c>
      <c r="Y203">
        <f t="shared" si="23"/>
        <v>73940.085755212975</v>
      </c>
    </row>
    <row r="204" spans="1:25" x14ac:dyDescent="0.35">
      <c r="A204" s="1">
        <v>41118</v>
      </c>
      <c r="B204">
        <v>3997</v>
      </c>
      <c r="C204" s="24">
        <v>28.8</v>
      </c>
      <c r="D204">
        <v>3495.1</v>
      </c>
      <c r="E204">
        <v>4628.5</v>
      </c>
      <c r="F204">
        <v>3783</v>
      </c>
      <c r="G204">
        <v>1</v>
      </c>
      <c r="H204">
        <v>0</v>
      </c>
      <c r="I204">
        <v>1</v>
      </c>
      <c r="J204">
        <v>0</v>
      </c>
      <c r="K204">
        <f>IF(AND(N204=0,H204=0,I204=0,J204=0,P204=0,L204=0),1,0)</f>
        <v>0</v>
      </c>
      <c r="L204">
        <v>0</v>
      </c>
      <c r="M204">
        <v>3363</v>
      </c>
      <c r="N204">
        <v>0</v>
      </c>
      <c r="O204">
        <v>0.52486348321133958</v>
      </c>
      <c r="P204">
        <v>0</v>
      </c>
      <c r="Q204">
        <f t="shared" si="18"/>
        <v>4824.5614031315909</v>
      </c>
      <c r="R204">
        <f>Q204-B204</f>
        <v>827.56140313159085</v>
      </c>
      <c r="S204">
        <f t="shared" si="19"/>
        <v>827.56140313159085</v>
      </c>
      <c r="T204" s="8">
        <f>S204/B204</f>
        <v>0.20704563500915457</v>
      </c>
      <c r="U204">
        <v>1210</v>
      </c>
      <c r="V204">
        <f t="shared" si="20"/>
        <v>14896.105256368635</v>
      </c>
      <c r="W204">
        <f t="shared" si="21"/>
        <v>21780</v>
      </c>
      <c r="X204">
        <f t="shared" si="22"/>
        <v>827.56140313159085</v>
      </c>
      <c r="Y204">
        <f t="shared" si="23"/>
        <v>684857.8759531274</v>
      </c>
    </row>
    <row r="205" spans="1:25" x14ac:dyDescent="0.35">
      <c r="A205" s="1">
        <v>41119</v>
      </c>
      <c r="B205">
        <v>4547</v>
      </c>
      <c r="C205" s="24">
        <v>28.4</v>
      </c>
      <c r="D205">
        <v>3368.8</v>
      </c>
      <c r="E205">
        <v>2695</v>
      </c>
      <c r="F205">
        <v>3997</v>
      </c>
      <c r="G205">
        <v>1</v>
      </c>
      <c r="H205">
        <v>0</v>
      </c>
      <c r="I205">
        <v>0</v>
      </c>
      <c r="J205">
        <v>0</v>
      </c>
      <c r="K205">
        <f>IF(AND(N205=0,H205=0,I205=0,J205=0,P205=0,L205=0),1,0)</f>
        <v>1</v>
      </c>
      <c r="L205">
        <v>0</v>
      </c>
      <c r="M205">
        <v>3608.3333333333335</v>
      </c>
      <c r="N205">
        <v>0</v>
      </c>
      <c r="O205">
        <v>0.5639014755431625</v>
      </c>
      <c r="P205">
        <v>0</v>
      </c>
      <c r="Q205">
        <f t="shared" si="18"/>
        <v>4204.3247132721954</v>
      </c>
      <c r="R205">
        <f>Q205-B205</f>
        <v>-342.67528672780463</v>
      </c>
      <c r="S205">
        <f t="shared" si="19"/>
        <v>342.67528672780463</v>
      </c>
      <c r="T205" s="8">
        <f>S205/B205</f>
        <v>7.5362939680625601E-2</v>
      </c>
      <c r="U205">
        <v>663</v>
      </c>
      <c r="V205">
        <f t="shared" si="20"/>
        <v>24672.620644401934</v>
      </c>
      <c r="W205">
        <f t="shared" si="21"/>
        <v>11934</v>
      </c>
      <c r="X205">
        <f t="shared" si="22"/>
        <v>-685.35057345560926</v>
      </c>
      <c r="Y205">
        <f t="shared" si="23"/>
        <v>469705.40853593248</v>
      </c>
    </row>
    <row r="206" spans="1:25" x14ac:dyDescent="0.35">
      <c r="A206" s="1">
        <v>41120</v>
      </c>
      <c r="B206">
        <v>3646</v>
      </c>
      <c r="C206" s="24">
        <v>27.9</v>
      </c>
      <c r="D206">
        <v>3726.6</v>
      </c>
      <c r="E206">
        <v>4628.5</v>
      </c>
      <c r="F206">
        <v>4547</v>
      </c>
      <c r="G206">
        <v>0</v>
      </c>
      <c r="H206">
        <v>0</v>
      </c>
      <c r="I206">
        <v>0</v>
      </c>
      <c r="J206">
        <v>1</v>
      </c>
      <c r="K206">
        <f>IF(AND(N206=0,H206=0,I206=0,J206=0,P206=0,L206=0),1,0)</f>
        <v>0</v>
      </c>
      <c r="L206">
        <v>0</v>
      </c>
      <c r="M206">
        <v>4109</v>
      </c>
      <c r="N206">
        <v>0</v>
      </c>
      <c r="O206">
        <v>0.39531776461020102</v>
      </c>
      <c r="P206">
        <v>0</v>
      </c>
      <c r="Q206">
        <f t="shared" si="18"/>
        <v>4498.2401587448367</v>
      </c>
      <c r="R206">
        <f>Q206-B206</f>
        <v>852.24015874483666</v>
      </c>
      <c r="S206">
        <f t="shared" si="19"/>
        <v>852.24015874483666</v>
      </c>
      <c r="T206" s="8">
        <f>S206/B206</f>
        <v>0.23374661512474951</v>
      </c>
      <c r="U206">
        <v>944</v>
      </c>
      <c r="V206">
        <f t="shared" si="20"/>
        <v>15340.32285740706</v>
      </c>
      <c r="W206">
        <f t="shared" si="21"/>
        <v>16992</v>
      </c>
      <c r="X206">
        <f t="shared" si="22"/>
        <v>852.24015874483666</v>
      </c>
      <c r="Y206">
        <f t="shared" si="23"/>
        <v>726313.28817742434</v>
      </c>
    </row>
    <row r="207" spans="1:25" x14ac:dyDescent="0.35">
      <c r="A207" s="1">
        <v>41121</v>
      </c>
      <c r="B207">
        <v>4104</v>
      </c>
      <c r="C207" s="24">
        <v>28.3</v>
      </c>
      <c r="D207">
        <v>3803.6</v>
      </c>
      <c r="E207">
        <v>2758</v>
      </c>
      <c r="F207">
        <v>3646</v>
      </c>
      <c r="G207">
        <v>0</v>
      </c>
      <c r="H207">
        <v>0</v>
      </c>
      <c r="I207">
        <v>0</v>
      </c>
      <c r="J207">
        <v>0</v>
      </c>
      <c r="K207">
        <f>IF(AND(N207=0,H207=0,I207=0,J207=0,P207=0,L207=0),1,0)</f>
        <v>0</v>
      </c>
      <c r="L207">
        <v>0</v>
      </c>
      <c r="M207">
        <v>4063.3333333333335</v>
      </c>
      <c r="N207">
        <v>1</v>
      </c>
      <c r="O207">
        <v>0.55321250145230627</v>
      </c>
      <c r="P207">
        <v>0</v>
      </c>
      <c r="Q207">
        <f t="shared" si="18"/>
        <v>3717.7203770049055</v>
      </c>
      <c r="R207">
        <f>Q207-B207</f>
        <v>-386.27962299509454</v>
      </c>
      <c r="S207">
        <f t="shared" si="19"/>
        <v>386.27962299509454</v>
      </c>
      <c r="T207" s="8">
        <f>S207/B207</f>
        <v>9.4122715154750125E-2</v>
      </c>
      <c r="U207">
        <v>1034</v>
      </c>
      <c r="V207">
        <f t="shared" si="20"/>
        <v>27812.132855646807</v>
      </c>
      <c r="W207">
        <f t="shared" si="21"/>
        <v>18612</v>
      </c>
      <c r="X207">
        <f t="shared" si="22"/>
        <v>-772.55924599018908</v>
      </c>
      <c r="Y207">
        <f t="shared" si="23"/>
        <v>596847.78856492951</v>
      </c>
    </row>
    <row r="208" spans="1:25" x14ac:dyDescent="0.35">
      <c r="A208" s="1">
        <v>41122</v>
      </c>
      <c r="B208">
        <v>3818</v>
      </c>
      <c r="C208" s="24">
        <v>28.5</v>
      </c>
      <c r="D208">
        <v>4015.4</v>
      </c>
      <c r="E208">
        <v>3261</v>
      </c>
      <c r="F208">
        <v>4104</v>
      </c>
      <c r="G208">
        <v>0</v>
      </c>
      <c r="H208">
        <v>1</v>
      </c>
      <c r="I208">
        <v>0</v>
      </c>
      <c r="J208">
        <v>0</v>
      </c>
      <c r="K208">
        <f>IF(AND(N208=0,H208=0,I208=0,J208=0,P208=0,L208=0),1,0)</f>
        <v>0</v>
      </c>
      <c r="L208">
        <v>0</v>
      </c>
      <c r="M208">
        <v>4099</v>
      </c>
      <c r="N208">
        <v>0</v>
      </c>
      <c r="O208">
        <v>0.4667712327175555</v>
      </c>
      <c r="P208">
        <v>0</v>
      </c>
      <c r="Q208">
        <f t="shared" si="18"/>
        <v>4077.7204767747353</v>
      </c>
      <c r="R208">
        <f>Q208-B208</f>
        <v>259.72047677473529</v>
      </c>
      <c r="S208">
        <f t="shared" si="19"/>
        <v>259.72047677473529</v>
      </c>
      <c r="T208" s="8">
        <f>S208/B208</f>
        <v>6.8025268929998772E-2</v>
      </c>
      <c r="U208">
        <v>1417</v>
      </c>
      <c r="V208">
        <f t="shared" si="20"/>
        <v>4674.9685819452352</v>
      </c>
      <c r="W208">
        <f t="shared" si="21"/>
        <v>25506</v>
      </c>
      <c r="X208">
        <f t="shared" si="22"/>
        <v>259.72047677473529</v>
      </c>
      <c r="Y208">
        <f t="shared" si="23"/>
        <v>67454.726056095809</v>
      </c>
    </row>
    <row r="209" spans="1:25" x14ac:dyDescent="0.35">
      <c r="A209" s="1">
        <v>41123</v>
      </c>
      <c r="B209">
        <v>3859</v>
      </c>
      <c r="C209" s="24">
        <v>28.4</v>
      </c>
      <c r="D209">
        <v>4022.4</v>
      </c>
      <c r="E209">
        <v>3045</v>
      </c>
      <c r="F209">
        <v>3818</v>
      </c>
      <c r="G209">
        <v>0</v>
      </c>
      <c r="H209">
        <v>0</v>
      </c>
      <c r="I209">
        <v>0</v>
      </c>
      <c r="J209">
        <v>0</v>
      </c>
      <c r="K209">
        <f>IF(AND(N209=0,H209=0,I209=0,J209=0,P209=0,L209=0),1,0)</f>
        <v>0</v>
      </c>
      <c r="L209">
        <v>0</v>
      </c>
      <c r="M209">
        <v>3856</v>
      </c>
      <c r="N209">
        <v>0</v>
      </c>
      <c r="O209">
        <v>0.50476356454049032</v>
      </c>
      <c r="P209">
        <v>1</v>
      </c>
      <c r="Q209">
        <f t="shared" si="18"/>
        <v>3941.31645453173</v>
      </c>
      <c r="R209">
        <f>Q209-B209</f>
        <v>82.31645453172996</v>
      </c>
      <c r="S209">
        <f t="shared" si="19"/>
        <v>82.31645453172996</v>
      </c>
      <c r="T209" s="8">
        <f>S209/B209</f>
        <v>2.1331032529600922E-2</v>
      </c>
      <c r="U209">
        <v>1345</v>
      </c>
      <c r="V209">
        <f t="shared" si="20"/>
        <v>1481.6961815711393</v>
      </c>
      <c r="W209">
        <f t="shared" si="21"/>
        <v>24210</v>
      </c>
      <c r="X209">
        <f t="shared" si="22"/>
        <v>82.31645453172996</v>
      </c>
      <c r="Y209">
        <f t="shared" si="23"/>
        <v>6775.9986866743657</v>
      </c>
    </row>
    <row r="210" spans="1:25" x14ac:dyDescent="0.35">
      <c r="A210" s="1">
        <v>41124</v>
      </c>
      <c r="B210">
        <v>4182</v>
      </c>
      <c r="C210" s="24">
        <v>27.9</v>
      </c>
      <c r="D210">
        <v>3994.8</v>
      </c>
      <c r="E210">
        <v>3783</v>
      </c>
      <c r="F210">
        <v>3859</v>
      </c>
      <c r="G210">
        <v>0</v>
      </c>
      <c r="H210">
        <v>0</v>
      </c>
      <c r="I210">
        <v>0</v>
      </c>
      <c r="J210">
        <v>0</v>
      </c>
      <c r="K210">
        <f>IF(AND(N210=0,H210=0,I210=0,J210=0,P210=0,L210=0),1,0)</f>
        <v>0</v>
      </c>
      <c r="L210">
        <v>1</v>
      </c>
      <c r="M210">
        <v>3927</v>
      </c>
      <c r="N210">
        <v>0</v>
      </c>
      <c r="O210">
        <v>0.53752759381898452</v>
      </c>
      <c r="P210">
        <v>0</v>
      </c>
      <c r="Q210">
        <f t="shared" si="18"/>
        <v>4170.950431723415</v>
      </c>
      <c r="R210">
        <f>Q210-B210</f>
        <v>-11.049568276584978</v>
      </c>
      <c r="S210">
        <f t="shared" si="19"/>
        <v>11.049568276584978</v>
      </c>
      <c r="T210" s="8">
        <f>S210/B210</f>
        <v>2.6421731890447103E-3</v>
      </c>
      <c r="U210">
        <v>1129</v>
      </c>
      <c r="V210">
        <f t="shared" si="20"/>
        <v>795.56891591411841</v>
      </c>
      <c r="W210">
        <f t="shared" si="21"/>
        <v>20322</v>
      </c>
      <c r="X210">
        <f t="shared" si="22"/>
        <v>-22.099136553169956</v>
      </c>
      <c r="Y210">
        <f t="shared" si="23"/>
        <v>488.37183639565245</v>
      </c>
    </row>
    <row r="211" spans="1:25" x14ac:dyDescent="0.35">
      <c r="A211" s="1">
        <v>41125</v>
      </c>
      <c r="B211">
        <v>5052</v>
      </c>
      <c r="C211" s="24">
        <v>27.7</v>
      </c>
      <c r="D211">
        <v>3921.8</v>
      </c>
      <c r="E211">
        <v>3997</v>
      </c>
      <c r="F211">
        <v>4182</v>
      </c>
      <c r="G211">
        <v>1</v>
      </c>
      <c r="H211">
        <v>0</v>
      </c>
      <c r="I211">
        <v>1</v>
      </c>
      <c r="J211">
        <v>0</v>
      </c>
      <c r="K211">
        <f>IF(AND(N211=0,H211=0,I211=0,J211=0,P211=0,L211=0),1,0)</f>
        <v>0</v>
      </c>
      <c r="L211">
        <v>0</v>
      </c>
      <c r="M211">
        <v>3953</v>
      </c>
      <c r="N211">
        <v>0</v>
      </c>
      <c r="O211">
        <v>0.60108051585918443</v>
      </c>
      <c r="P211">
        <v>0</v>
      </c>
      <c r="Q211">
        <f t="shared" si="18"/>
        <v>4884.1716047248228</v>
      </c>
      <c r="R211">
        <f>Q211-B211</f>
        <v>-167.82839527517717</v>
      </c>
      <c r="S211">
        <f t="shared" si="19"/>
        <v>167.82839527517717</v>
      </c>
      <c r="T211" s="8">
        <f>S211/B211</f>
        <v>3.322018908851488E-2</v>
      </c>
      <c r="U211">
        <v>346</v>
      </c>
      <c r="V211">
        <f t="shared" si="20"/>
        <v>12083.644459812756</v>
      </c>
      <c r="W211">
        <f t="shared" si="21"/>
        <v>6228</v>
      </c>
      <c r="X211">
        <f t="shared" si="22"/>
        <v>-335.65679055035434</v>
      </c>
      <c r="Y211">
        <f t="shared" si="23"/>
        <v>112665.48104256444</v>
      </c>
    </row>
    <row r="212" spans="1:25" x14ac:dyDescent="0.35">
      <c r="A212" s="1">
        <v>41126</v>
      </c>
      <c r="B212">
        <v>4950</v>
      </c>
      <c r="C212" s="24">
        <v>29.3</v>
      </c>
      <c r="D212">
        <v>4203</v>
      </c>
      <c r="E212">
        <v>4547</v>
      </c>
      <c r="F212">
        <v>5052</v>
      </c>
      <c r="G212">
        <v>1</v>
      </c>
      <c r="H212">
        <v>0</v>
      </c>
      <c r="I212">
        <v>0</v>
      </c>
      <c r="J212">
        <v>0</v>
      </c>
      <c r="K212">
        <f>IF(AND(N212=0,H212=0,I212=0,J212=0,P212=0,L212=0),1,0)</f>
        <v>1</v>
      </c>
      <c r="L212">
        <v>0</v>
      </c>
      <c r="M212">
        <v>4364.333333333333</v>
      </c>
      <c r="N212">
        <v>0</v>
      </c>
      <c r="O212">
        <v>0.48814918089926806</v>
      </c>
      <c r="P212">
        <v>0</v>
      </c>
      <c r="Q212">
        <f t="shared" si="18"/>
        <v>5400.2454232874379</v>
      </c>
      <c r="R212">
        <f>Q212-B212</f>
        <v>450.24542328743792</v>
      </c>
      <c r="S212">
        <f t="shared" si="19"/>
        <v>450.24542328743792</v>
      </c>
      <c r="T212" s="8">
        <f>S212/B212</f>
        <v>9.0958671371199576E-2</v>
      </c>
      <c r="U212">
        <v>782</v>
      </c>
      <c r="V212">
        <f t="shared" si="20"/>
        <v>8104.4176191738825</v>
      </c>
      <c r="W212">
        <f t="shared" si="21"/>
        <v>14076</v>
      </c>
      <c r="X212">
        <f t="shared" si="22"/>
        <v>450.24542328743792</v>
      </c>
      <c r="Y212">
        <f t="shared" si="23"/>
        <v>202720.94119128413</v>
      </c>
    </row>
    <row r="213" spans="1:25" x14ac:dyDescent="0.35">
      <c r="A213" s="1">
        <v>41127</v>
      </c>
      <c r="B213">
        <v>3960</v>
      </c>
      <c r="C213" s="24">
        <v>29.6</v>
      </c>
      <c r="D213">
        <v>4372.2</v>
      </c>
      <c r="E213">
        <v>3646</v>
      </c>
      <c r="F213">
        <v>4950</v>
      </c>
      <c r="G213">
        <v>0</v>
      </c>
      <c r="H213">
        <v>0</v>
      </c>
      <c r="I213">
        <v>0</v>
      </c>
      <c r="J213">
        <v>1</v>
      </c>
      <c r="K213">
        <f>IF(AND(N213=0,H213=0,I213=0,J213=0,P213=0,L213=0),1,0)</f>
        <v>0</v>
      </c>
      <c r="L213">
        <v>0</v>
      </c>
      <c r="M213">
        <v>4728</v>
      </c>
      <c r="N213">
        <v>0</v>
      </c>
      <c r="O213">
        <v>0.38497734402230743</v>
      </c>
      <c r="P213">
        <v>0</v>
      </c>
      <c r="Q213">
        <f t="shared" si="18"/>
        <v>4561.6476483767092</v>
      </c>
      <c r="R213">
        <f>Q213-B213</f>
        <v>601.64764837670918</v>
      </c>
      <c r="S213">
        <f t="shared" si="19"/>
        <v>601.64764837670918</v>
      </c>
      <c r="T213" s="8">
        <f>S213/B213</f>
        <v>0.15193122433755282</v>
      </c>
      <c r="U213">
        <v>974</v>
      </c>
      <c r="V213">
        <f t="shared" si="20"/>
        <v>10829.657670780765</v>
      </c>
      <c r="W213">
        <f t="shared" si="21"/>
        <v>17532</v>
      </c>
      <c r="X213">
        <f t="shared" si="22"/>
        <v>601.64764837670918</v>
      </c>
      <c r="Y213">
        <f t="shared" si="23"/>
        <v>361979.89279722428</v>
      </c>
    </row>
    <row r="214" spans="1:25" x14ac:dyDescent="0.35">
      <c r="A214" s="1">
        <v>41128</v>
      </c>
      <c r="B214">
        <v>3968</v>
      </c>
      <c r="C214" s="24">
        <v>29.3</v>
      </c>
      <c r="D214">
        <v>4400.6000000000004</v>
      </c>
      <c r="E214">
        <v>4104</v>
      </c>
      <c r="F214">
        <v>3960</v>
      </c>
      <c r="G214">
        <v>0</v>
      </c>
      <c r="H214">
        <v>0</v>
      </c>
      <c r="I214">
        <v>0</v>
      </c>
      <c r="J214">
        <v>0</v>
      </c>
      <c r="K214">
        <f>IF(AND(N214=0,H214=0,I214=0,J214=0,P214=0,L214=0),1,0)</f>
        <v>0</v>
      </c>
      <c r="L214">
        <v>0</v>
      </c>
      <c r="M214">
        <v>4654</v>
      </c>
      <c r="N214">
        <v>1</v>
      </c>
      <c r="O214">
        <v>0.5009294760079005</v>
      </c>
      <c r="P214">
        <v>0</v>
      </c>
      <c r="Q214">
        <f t="shared" si="18"/>
        <v>4476.3356304331764</v>
      </c>
      <c r="R214">
        <f>Q214-B214</f>
        <v>508.33563043317645</v>
      </c>
      <c r="S214">
        <f t="shared" si="19"/>
        <v>508.33563043317645</v>
      </c>
      <c r="T214" s="8">
        <f>S214/B214</f>
        <v>0.12810877783094166</v>
      </c>
      <c r="U214">
        <v>1453</v>
      </c>
      <c r="V214">
        <f t="shared" si="20"/>
        <v>9150.0413477971761</v>
      </c>
      <c r="W214">
        <f t="shared" si="21"/>
        <v>26154</v>
      </c>
      <c r="X214">
        <f t="shared" si="22"/>
        <v>508.33563043317645</v>
      </c>
      <c r="Y214">
        <f t="shared" si="23"/>
        <v>258405.11316789495</v>
      </c>
    </row>
    <row r="215" spans="1:25" x14ac:dyDescent="0.35">
      <c r="A215" s="1">
        <v>41129</v>
      </c>
      <c r="B215">
        <v>4133</v>
      </c>
      <c r="C215" s="24">
        <v>29.1</v>
      </c>
      <c r="D215">
        <v>4422.3999999999996</v>
      </c>
      <c r="E215">
        <v>3818</v>
      </c>
      <c r="F215">
        <v>3968</v>
      </c>
      <c r="G215">
        <v>0</v>
      </c>
      <c r="H215">
        <v>1</v>
      </c>
      <c r="I215">
        <v>0</v>
      </c>
      <c r="J215">
        <v>0</v>
      </c>
      <c r="K215">
        <f>IF(AND(N215=0,H215=0,I215=0,J215=0,P215=0,L215=0),1,0)</f>
        <v>0</v>
      </c>
      <c r="L215">
        <v>0</v>
      </c>
      <c r="M215">
        <v>4292.666666666667</v>
      </c>
      <c r="N215">
        <v>0</v>
      </c>
      <c r="O215">
        <v>0.51917044266294876</v>
      </c>
      <c r="P215">
        <v>0</v>
      </c>
      <c r="Q215">
        <f t="shared" si="18"/>
        <v>4394.1013255270609</v>
      </c>
      <c r="R215">
        <f>Q215-B215</f>
        <v>261.10132552706091</v>
      </c>
      <c r="S215">
        <f t="shared" si="19"/>
        <v>261.10132552706091</v>
      </c>
      <c r="T215" s="8">
        <f>S215/B215</f>
        <v>6.3174770270278471E-2</v>
      </c>
      <c r="U215">
        <v>1286</v>
      </c>
      <c r="V215">
        <f t="shared" si="20"/>
        <v>4699.8238594870963</v>
      </c>
      <c r="W215">
        <f t="shared" si="21"/>
        <v>23148</v>
      </c>
      <c r="X215">
        <f t="shared" si="22"/>
        <v>261.10132552706091</v>
      </c>
      <c r="Y215">
        <f t="shared" si="23"/>
        <v>68173.902191988222</v>
      </c>
    </row>
    <row r="216" spans="1:25" x14ac:dyDescent="0.35">
      <c r="A216" s="1">
        <v>41130</v>
      </c>
      <c r="B216">
        <v>4408</v>
      </c>
      <c r="C216" s="24">
        <v>28.7</v>
      </c>
      <c r="D216">
        <v>4412.6000000000004</v>
      </c>
      <c r="E216">
        <v>3859</v>
      </c>
      <c r="F216">
        <v>4133</v>
      </c>
      <c r="G216">
        <v>0</v>
      </c>
      <c r="H216">
        <v>0</v>
      </c>
      <c r="I216">
        <v>0</v>
      </c>
      <c r="J216">
        <v>0</v>
      </c>
      <c r="K216">
        <f>IF(AND(N216=0,H216=0,I216=0,J216=0,P216=0,L216=0),1,0)</f>
        <v>0</v>
      </c>
      <c r="L216">
        <v>0</v>
      </c>
      <c r="M216">
        <v>4020.3333333333335</v>
      </c>
      <c r="N216">
        <v>0</v>
      </c>
      <c r="O216">
        <v>0.53195073777158131</v>
      </c>
      <c r="P216">
        <v>1</v>
      </c>
      <c r="Q216">
        <f t="shared" si="18"/>
        <v>4439.6036718828609</v>
      </c>
      <c r="R216">
        <f>Q216-B216</f>
        <v>31.603671882860908</v>
      </c>
      <c r="S216">
        <f t="shared" si="19"/>
        <v>31.603671882860908</v>
      </c>
      <c r="T216" s="8">
        <f>S216/B216</f>
        <v>7.1696170333169027E-3</v>
      </c>
      <c r="U216">
        <v>1232</v>
      </c>
      <c r="V216">
        <f t="shared" si="20"/>
        <v>568.86609389149635</v>
      </c>
      <c r="W216">
        <f t="shared" si="21"/>
        <v>22176</v>
      </c>
      <c r="X216">
        <f t="shared" si="22"/>
        <v>31.603671882860908</v>
      </c>
      <c r="Y216">
        <f t="shared" si="23"/>
        <v>998.79207647953319</v>
      </c>
    </row>
    <row r="217" spans="1:25" x14ac:dyDescent="0.35">
      <c r="A217" s="1">
        <v>41131</v>
      </c>
      <c r="B217">
        <v>5050</v>
      </c>
      <c r="C217" s="24">
        <v>28.2</v>
      </c>
      <c r="D217">
        <v>4283.8</v>
      </c>
      <c r="E217">
        <v>4182</v>
      </c>
      <c r="F217">
        <v>4408</v>
      </c>
      <c r="G217">
        <v>0</v>
      </c>
      <c r="H217">
        <v>0</v>
      </c>
      <c r="I217">
        <v>0</v>
      </c>
      <c r="J217">
        <v>0</v>
      </c>
      <c r="K217">
        <f>IF(AND(N217=0,H217=0,I217=0,J217=0,P217=0,L217=0),1,0)</f>
        <v>0</v>
      </c>
      <c r="L217">
        <v>1</v>
      </c>
      <c r="M217">
        <v>4169.666666666667</v>
      </c>
      <c r="N217">
        <v>0</v>
      </c>
      <c r="O217">
        <v>0.57459044963401884</v>
      </c>
      <c r="P217">
        <v>0</v>
      </c>
      <c r="Q217">
        <f t="shared" si="18"/>
        <v>4552.2902570095393</v>
      </c>
      <c r="R217">
        <f>Q217-B217</f>
        <v>-497.70974299046065</v>
      </c>
      <c r="S217">
        <f t="shared" si="19"/>
        <v>497.70974299046065</v>
      </c>
      <c r="T217" s="8">
        <f>S217/B217</f>
        <v>9.8556384750586271E-2</v>
      </c>
      <c r="U217">
        <v>1233</v>
      </c>
      <c r="V217">
        <f t="shared" si="20"/>
        <v>35835.101495313167</v>
      </c>
      <c r="W217">
        <f t="shared" si="21"/>
        <v>22194</v>
      </c>
      <c r="X217">
        <f t="shared" si="22"/>
        <v>-995.41948598092131</v>
      </c>
      <c r="Y217">
        <f t="shared" si="23"/>
        <v>990859.95307052159</v>
      </c>
    </row>
    <row r="218" spans="1:25" x14ac:dyDescent="0.35">
      <c r="A218" s="1">
        <v>41132</v>
      </c>
      <c r="B218">
        <v>5490</v>
      </c>
      <c r="C218" s="24">
        <v>28.8</v>
      </c>
      <c r="D218">
        <v>4303.8</v>
      </c>
      <c r="E218">
        <v>5052</v>
      </c>
      <c r="F218">
        <v>5050</v>
      </c>
      <c r="G218">
        <v>1</v>
      </c>
      <c r="H218">
        <v>0</v>
      </c>
      <c r="I218">
        <v>1</v>
      </c>
      <c r="J218">
        <v>0</v>
      </c>
      <c r="K218">
        <f>IF(AND(N218=0,H218=0,I218=0,J218=0,P218=0,L218=0),1,0)</f>
        <v>0</v>
      </c>
      <c r="L218">
        <v>0</v>
      </c>
      <c r="M218">
        <v>4530.333333333333</v>
      </c>
      <c r="N218">
        <v>0</v>
      </c>
      <c r="O218">
        <v>0.55112118043453007</v>
      </c>
      <c r="P218">
        <v>0</v>
      </c>
      <c r="Q218">
        <f t="shared" si="18"/>
        <v>5597.5260515885411</v>
      </c>
      <c r="R218">
        <f>Q218-B218</f>
        <v>107.52605158854112</v>
      </c>
      <c r="S218">
        <f t="shared" si="19"/>
        <v>107.52605158854112</v>
      </c>
      <c r="T218" s="8">
        <f>S218/B218</f>
        <v>1.9585801746546651E-2</v>
      </c>
      <c r="U218">
        <v>1154</v>
      </c>
      <c r="V218">
        <f t="shared" si="20"/>
        <v>1935.4689285937402</v>
      </c>
      <c r="W218">
        <f t="shared" si="21"/>
        <v>20772</v>
      </c>
      <c r="X218">
        <f t="shared" si="22"/>
        <v>107.52605158854112</v>
      </c>
      <c r="Y218">
        <f t="shared" si="23"/>
        <v>11561.851770221607</v>
      </c>
    </row>
    <row r="219" spans="1:25" x14ac:dyDescent="0.35">
      <c r="A219" s="1">
        <v>41133</v>
      </c>
      <c r="B219">
        <v>5736</v>
      </c>
      <c r="C219" s="24">
        <v>29.3</v>
      </c>
      <c r="D219">
        <v>4609.8</v>
      </c>
      <c r="E219">
        <v>4950</v>
      </c>
      <c r="F219">
        <v>5490</v>
      </c>
      <c r="G219">
        <v>1</v>
      </c>
      <c r="H219">
        <v>0</v>
      </c>
      <c r="I219">
        <v>0</v>
      </c>
      <c r="J219">
        <v>0</v>
      </c>
      <c r="K219">
        <f>IF(AND(N219=0,H219=0,I219=0,J219=0,P219=0,L219=0),1,0)</f>
        <v>1</v>
      </c>
      <c r="L219">
        <v>0</v>
      </c>
      <c r="M219">
        <v>4982.666666666667</v>
      </c>
      <c r="N219">
        <v>0</v>
      </c>
      <c r="O219">
        <v>0.52858138724294179</v>
      </c>
      <c r="P219">
        <v>0</v>
      </c>
      <c r="Q219">
        <f t="shared" si="18"/>
        <v>5801.2963740161567</v>
      </c>
      <c r="R219">
        <f>Q219-B219</f>
        <v>65.296374016156733</v>
      </c>
      <c r="S219">
        <f t="shared" si="19"/>
        <v>65.296374016156733</v>
      </c>
      <c r="T219" s="8">
        <f>S219/B219</f>
        <v>1.1383607743402498E-2</v>
      </c>
      <c r="U219">
        <v>1053</v>
      </c>
      <c r="V219">
        <f t="shared" si="20"/>
        <v>1175.3347322908212</v>
      </c>
      <c r="W219">
        <f t="shared" si="21"/>
        <v>18954</v>
      </c>
      <c r="X219">
        <f t="shared" si="22"/>
        <v>65.296374016156733</v>
      </c>
      <c r="Y219">
        <f t="shared" si="23"/>
        <v>4263.6164596578283</v>
      </c>
    </row>
    <row r="220" spans="1:25" x14ac:dyDescent="0.35">
      <c r="A220" s="1">
        <v>41134</v>
      </c>
      <c r="B220">
        <v>5580</v>
      </c>
      <c r="C220" s="24">
        <v>29.2</v>
      </c>
      <c r="D220">
        <v>4963.3999999999996</v>
      </c>
      <c r="E220">
        <v>3960</v>
      </c>
      <c r="F220">
        <v>5736</v>
      </c>
      <c r="G220">
        <v>0</v>
      </c>
      <c r="H220">
        <v>0</v>
      </c>
      <c r="I220">
        <v>0</v>
      </c>
      <c r="J220">
        <v>1</v>
      </c>
      <c r="K220">
        <f>IF(AND(N220=0,H220=0,I220=0,J220=0,P220=0,L220=0),1,0)</f>
        <v>0</v>
      </c>
      <c r="L220">
        <v>0</v>
      </c>
      <c r="M220">
        <v>5425.333333333333</v>
      </c>
      <c r="N220">
        <v>0</v>
      </c>
      <c r="O220">
        <v>0.48187521784593934</v>
      </c>
      <c r="P220">
        <v>0</v>
      </c>
      <c r="Q220">
        <f t="shared" si="18"/>
        <v>5090.4491223385539</v>
      </c>
      <c r="R220">
        <f>Q220-B220</f>
        <v>-489.55087766144607</v>
      </c>
      <c r="S220">
        <f t="shared" si="19"/>
        <v>489.55087766144607</v>
      </c>
      <c r="T220" s="8">
        <f>S220/B220</f>
        <v>8.7733132197391775E-2</v>
      </c>
      <c r="U220">
        <v>374</v>
      </c>
      <c r="V220">
        <f t="shared" si="20"/>
        <v>35247.663191624117</v>
      </c>
      <c r="W220">
        <f t="shared" si="21"/>
        <v>6732</v>
      </c>
      <c r="X220">
        <f t="shared" si="22"/>
        <v>-979.10175532289213</v>
      </c>
      <c r="Y220">
        <f t="shared" si="23"/>
        <v>958640.24727636855</v>
      </c>
    </row>
    <row r="221" spans="1:25" x14ac:dyDescent="0.35">
      <c r="A221" s="1">
        <v>41135</v>
      </c>
      <c r="B221">
        <v>5663</v>
      </c>
      <c r="C221" s="24">
        <v>28.3</v>
      </c>
      <c r="D221">
        <v>5252.8</v>
      </c>
      <c r="E221">
        <v>3968</v>
      </c>
      <c r="F221">
        <v>5580</v>
      </c>
      <c r="G221">
        <v>0</v>
      </c>
      <c r="H221">
        <v>0</v>
      </c>
      <c r="I221">
        <v>0</v>
      </c>
      <c r="J221">
        <v>0</v>
      </c>
      <c r="K221">
        <f>IF(AND(N221=0,H221=0,I221=0,J221=0,P221=0,L221=0),1,0)</f>
        <v>0</v>
      </c>
      <c r="L221">
        <v>0</v>
      </c>
      <c r="M221">
        <v>5602</v>
      </c>
      <c r="N221">
        <v>1</v>
      </c>
      <c r="O221">
        <v>0.50964331358196813</v>
      </c>
      <c r="P221">
        <v>0</v>
      </c>
      <c r="Q221">
        <f t="shared" si="18"/>
        <v>5165.1385557386784</v>
      </c>
      <c r="R221">
        <f>Q221-B221</f>
        <v>-497.86144426132159</v>
      </c>
      <c r="S221">
        <f t="shared" si="19"/>
        <v>497.86144426132159</v>
      </c>
      <c r="T221" s="8">
        <f>S221/B221</f>
        <v>8.7914787967741756E-2</v>
      </c>
      <c r="U221">
        <v>806</v>
      </c>
      <c r="V221">
        <f t="shared" si="20"/>
        <v>35846.023986815155</v>
      </c>
      <c r="W221">
        <f t="shared" si="21"/>
        <v>14508</v>
      </c>
      <c r="X221">
        <f t="shared" si="22"/>
        <v>-995.72288852264319</v>
      </c>
      <c r="Y221">
        <f t="shared" si="23"/>
        <v>991464.07072787615</v>
      </c>
    </row>
    <row r="222" spans="1:25" x14ac:dyDescent="0.35">
      <c r="A222" s="1">
        <v>41136</v>
      </c>
      <c r="B222">
        <v>3655</v>
      </c>
      <c r="C222" s="25">
        <v>28.8</v>
      </c>
      <c r="D222">
        <v>5503.8</v>
      </c>
      <c r="E222">
        <v>4133</v>
      </c>
      <c r="F222">
        <v>5663</v>
      </c>
      <c r="G222">
        <v>0</v>
      </c>
      <c r="H222">
        <v>1</v>
      </c>
      <c r="I222">
        <v>0</v>
      </c>
      <c r="J222">
        <v>0</v>
      </c>
      <c r="K222">
        <f>IF(AND(N222=0,H222=0,I222=0,J222=0,P222=0,L222=0),1,0)</f>
        <v>0</v>
      </c>
      <c r="L222">
        <v>0</v>
      </c>
      <c r="M222">
        <v>5659.666666666667</v>
      </c>
      <c r="N222">
        <v>0</v>
      </c>
      <c r="O222">
        <v>0.26670152201696296</v>
      </c>
      <c r="P222">
        <v>0</v>
      </c>
      <c r="Q222">
        <f t="shared" si="18"/>
        <v>5344.9825862926427</v>
      </c>
      <c r="R222">
        <f>Q222-B222</f>
        <v>1689.9825862926427</v>
      </c>
      <c r="S222">
        <f t="shared" si="19"/>
        <v>1689.9825862926427</v>
      </c>
      <c r="T222" s="8">
        <f>S222/B222</f>
        <v>0.46237553660537423</v>
      </c>
      <c r="U222">
        <v>2392</v>
      </c>
      <c r="V222">
        <f t="shared" si="20"/>
        <v>30419.686553267569</v>
      </c>
      <c r="W222">
        <f t="shared" si="21"/>
        <v>43056</v>
      </c>
      <c r="X222">
        <f t="shared" si="22"/>
        <v>1689.9825862926427</v>
      </c>
      <c r="Y222">
        <f t="shared" si="23"/>
        <v>2856041.1419723695</v>
      </c>
    </row>
    <row r="223" spans="1:25" x14ac:dyDescent="0.35">
      <c r="A223" s="1">
        <v>41137</v>
      </c>
      <c r="B223">
        <v>6616</v>
      </c>
      <c r="C223" s="25">
        <v>28.4</v>
      </c>
      <c r="D223">
        <v>5224.8</v>
      </c>
      <c r="E223">
        <v>4408</v>
      </c>
      <c r="F223">
        <v>3655</v>
      </c>
      <c r="G223">
        <v>0</v>
      </c>
      <c r="H223">
        <v>0</v>
      </c>
      <c r="I223">
        <v>0</v>
      </c>
      <c r="J223">
        <v>0</v>
      </c>
      <c r="K223">
        <f>IF(AND(N223=0,H223=0,I223=0,J223=0,P223=0,L223=0),1,0)</f>
        <v>0</v>
      </c>
      <c r="L223">
        <v>0</v>
      </c>
      <c r="M223">
        <v>4966</v>
      </c>
      <c r="N223">
        <v>0</v>
      </c>
      <c r="O223">
        <v>0.8440223074241896</v>
      </c>
      <c r="P223">
        <v>1</v>
      </c>
      <c r="Q223">
        <f t="shared" si="18"/>
        <v>4827.7048292048803</v>
      </c>
      <c r="R223">
        <f>Q223-B223</f>
        <v>-1788.2951707951197</v>
      </c>
      <c r="S223">
        <f t="shared" si="19"/>
        <v>1788.2951707951197</v>
      </c>
      <c r="T223" s="8">
        <f>S223/B223</f>
        <v>0.27029854455790808</v>
      </c>
      <c r="U223">
        <v>1441</v>
      </c>
      <c r="V223">
        <f t="shared" si="20"/>
        <v>128757.25229724862</v>
      </c>
      <c r="W223">
        <f t="shared" si="21"/>
        <v>25938</v>
      </c>
      <c r="X223">
        <f t="shared" si="22"/>
        <v>-3576.5903415902394</v>
      </c>
      <c r="Y223">
        <f t="shared" si="23"/>
        <v>12791998.471556585</v>
      </c>
    </row>
    <row r="224" spans="1:25" x14ac:dyDescent="0.35">
      <c r="A224" s="1">
        <v>41138</v>
      </c>
      <c r="B224">
        <v>6646</v>
      </c>
      <c r="C224" s="24">
        <v>28.8</v>
      </c>
      <c r="D224">
        <v>5450</v>
      </c>
      <c r="E224">
        <v>5050</v>
      </c>
      <c r="F224">
        <v>6616</v>
      </c>
      <c r="G224">
        <v>0</v>
      </c>
      <c r="H224">
        <v>0</v>
      </c>
      <c r="I224">
        <v>0</v>
      </c>
      <c r="J224">
        <v>0</v>
      </c>
      <c r="K224">
        <f>IF(AND(N224=0,H224=0,I224=0,J224=0,P224=0,L224=0),1,0)</f>
        <v>0</v>
      </c>
      <c r="L224">
        <v>1</v>
      </c>
      <c r="M224">
        <v>5311.333333333333</v>
      </c>
      <c r="N224">
        <v>0</v>
      </c>
      <c r="O224">
        <v>0.50348553502962701</v>
      </c>
      <c r="P224">
        <v>0</v>
      </c>
      <c r="Q224">
        <f t="shared" si="18"/>
        <v>5846.9740741443929</v>
      </c>
      <c r="R224">
        <f>Q224-B224</f>
        <v>-799.02592585560706</v>
      </c>
      <c r="S224">
        <f t="shared" si="19"/>
        <v>799.02592585560706</v>
      </c>
      <c r="T224" s="8">
        <f>S224/B224</f>
        <v>0.12022659131140642</v>
      </c>
      <c r="U224">
        <v>564</v>
      </c>
      <c r="V224">
        <f t="shared" si="20"/>
        <v>57529.866661603708</v>
      </c>
      <c r="W224">
        <f t="shared" si="21"/>
        <v>10152</v>
      </c>
      <c r="X224">
        <f t="shared" si="22"/>
        <v>-1598.0518517112141</v>
      </c>
      <c r="Y224">
        <f t="shared" si="23"/>
        <v>2553769.7207576404</v>
      </c>
    </row>
    <row r="225" spans="1:25" x14ac:dyDescent="0.35">
      <c r="A225" s="1">
        <v>41139</v>
      </c>
      <c r="B225">
        <v>7997</v>
      </c>
      <c r="C225" s="24">
        <v>28.4</v>
      </c>
      <c r="D225">
        <v>5632</v>
      </c>
      <c r="E225">
        <v>5490</v>
      </c>
      <c r="F225">
        <v>6646</v>
      </c>
      <c r="G225">
        <v>1</v>
      </c>
      <c r="H225">
        <v>0</v>
      </c>
      <c r="I225">
        <v>1</v>
      </c>
      <c r="J225">
        <v>0</v>
      </c>
      <c r="K225">
        <f>IF(AND(N225=0,H225=0,I225=0,J225=0,P225=0,L225=0),1,0)</f>
        <v>0</v>
      </c>
      <c r="L225">
        <v>0</v>
      </c>
      <c r="M225">
        <v>5639</v>
      </c>
      <c r="N225">
        <v>0</v>
      </c>
      <c r="O225">
        <v>0.6569652608342047</v>
      </c>
      <c r="P225">
        <v>0</v>
      </c>
      <c r="Q225">
        <f t="shared" si="18"/>
        <v>6663.5012167896803</v>
      </c>
      <c r="R225">
        <f>Q225-B225</f>
        <v>-1333.4987832103197</v>
      </c>
      <c r="S225">
        <f t="shared" si="19"/>
        <v>1333.4987832103197</v>
      </c>
      <c r="T225" s="8">
        <f>S225/B225</f>
        <v>0.16674987910595471</v>
      </c>
      <c r="U225">
        <v>302</v>
      </c>
      <c r="V225">
        <f t="shared" si="20"/>
        <v>96011.912391143022</v>
      </c>
      <c r="W225">
        <f t="shared" si="21"/>
        <v>5436</v>
      </c>
      <c r="X225">
        <f t="shared" si="22"/>
        <v>-2666.9975664206395</v>
      </c>
      <c r="Y225">
        <f t="shared" si="23"/>
        <v>7112876.0192936137</v>
      </c>
    </row>
    <row r="226" spans="1:25" x14ac:dyDescent="0.35">
      <c r="A226" s="1">
        <v>41140</v>
      </c>
      <c r="B226">
        <v>4628.5</v>
      </c>
      <c r="C226" s="26">
        <v>29</v>
      </c>
      <c r="D226">
        <v>6115.4</v>
      </c>
      <c r="E226">
        <v>5736</v>
      </c>
      <c r="F226">
        <v>7997</v>
      </c>
      <c r="G226">
        <v>1</v>
      </c>
      <c r="H226">
        <v>0</v>
      </c>
      <c r="I226">
        <v>0</v>
      </c>
      <c r="J226">
        <v>0</v>
      </c>
      <c r="K226">
        <f>IF(AND(N226=0,H226=0,I226=0,J226=0,P226=0,L226=0),1,0)</f>
        <v>1</v>
      </c>
      <c r="L226">
        <v>0</v>
      </c>
      <c r="M226">
        <v>7086.333333333333</v>
      </c>
      <c r="N226">
        <v>0</v>
      </c>
      <c r="O226">
        <v>0.10863250842337632</v>
      </c>
      <c r="P226">
        <v>0</v>
      </c>
      <c r="Q226">
        <f t="shared" si="18"/>
        <v>7272.8247452766345</v>
      </c>
      <c r="R226">
        <f>Q226-B226</f>
        <v>2644.3247452766345</v>
      </c>
      <c r="S226">
        <f t="shared" si="19"/>
        <v>2644.3247452766345</v>
      </c>
      <c r="T226" s="8">
        <f>S226/B226</f>
        <v>0.57131354548485136</v>
      </c>
      <c r="U226">
        <v>3550</v>
      </c>
      <c r="V226">
        <f t="shared" si="20"/>
        <v>47597.84541497942</v>
      </c>
      <c r="W226">
        <f t="shared" si="21"/>
        <v>63900</v>
      </c>
      <c r="X226">
        <f t="shared" si="22"/>
        <v>2644.3247452766345</v>
      </c>
      <c r="Y226">
        <f t="shared" si="23"/>
        <v>6992453.3584823385</v>
      </c>
    </row>
    <row r="227" spans="1:25" x14ac:dyDescent="0.35">
      <c r="A227" s="1">
        <v>41141</v>
      </c>
      <c r="B227">
        <v>4628.5</v>
      </c>
      <c r="C227" s="24">
        <v>29.6</v>
      </c>
      <c r="D227">
        <v>5908.5</v>
      </c>
      <c r="E227">
        <v>5580</v>
      </c>
      <c r="F227">
        <v>4628.5</v>
      </c>
      <c r="G227">
        <v>0</v>
      </c>
      <c r="H227">
        <v>0</v>
      </c>
      <c r="I227">
        <v>0</v>
      </c>
      <c r="J227">
        <v>1</v>
      </c>
      <c r="K227">
        <f>IF(AND(N227=0,H227=0,I227=0,J227=0,P227=0,L227=0),1,0)</f>
        <v>0</v>
      </c>
      <c r="L227">
        <v>0</v>
      </c>
      <c r="M227">
        <v>6423.833333333333</v>
      </c>
      <c r="N227">
        <v>0</v>
      </c>
      <c r="O227">
        <v>0.5</v>
      </c>
      <c r="P227">
        <v>0</v>
      </c>
      <c r="Q227">
        <f t="shared" si="18"/>
        <v>5728.1193681252025</v>
      </c>
      <c r="R227">
        <f>Q227-B227</f>
        <v>1099.6193681252025</v>
      </c>
      <c r="S227">
        <f t="shared" si="19"/>
        <v>1099.6193681252025</v>
      </c>
      <c r="T227" s="8">
        <f>S227/B227</f>
        <v>0.2375757519985314</v>
      </c>
      <c r="U227">
        <v>564</v>
      </c>
      <c r="V227">
        <f t="shared" si="20"/>
        <v>19793.148626253645</v>
      </c>
      <c r="W227">
        <f t="shared" si="21"/>
        <v>10152</v>
      </c>
      <c r="X227">
        <f t="shared" si="22"/>
        <v>1099.6193681252025</v>
      </c>
      <c r="Y227">
        <f t="shared" si="23"/>
        <v>1209162.7547560697</v>
      </c>
    </row>
    <row r="228" spans="1:25" x14ac:dyDescent="0.35">
      <c r="A228" s="1">
        <v>41142</v>
      </c>
      <c r="B228">
        <v>4628.5</v>
      </c>
      <c r="C228" s="24">
        <v>29.5</v>
      </c>
      <c r="D228">
        <v>6103.2</v>
      </c>
      <c r="E228">
        <v>5663</v>
      </c>
      <c r="F228">
        <v>4628.5</v>
      </c>
      <c r="G228">
        <v>0</v>
      </c>
      <c r="H228">
        <v>0</v>
      </c>
      <c r="I228">
        <v>0</v>
      </c>
      <c r="J228">
        <v>0</v>
      </c>
      <c r="K228">
        <f>IF(AND(N228=0,H228=0,I228=0,J228=0,P228=0,L228=0),1,0)</f>
        <v>0</v>
      </c>
      <c r="L228">
        <v>0</v>
      </c>
      <c r="M228">
        <v>5751.333333333333</v>
      </c>
      <c r="N228">
        <v>1</v>
      </c>
      <c r="O228">
        <v>0.5</v>
      </c>
      <c r="P228">
        <v>0</v>
      </c>
      <c r="Q228">
        <f t="shared" si="18"/>
        <v>5833.2062529671275</v>
      </c>
      <c r="R228">
        <f>Q228-B228</f>
        <v>1204.7062529671275</v>
      </c>
      <c r="S228">
        <f t="shared" si="19"/>
        <v>1204.7062529671275</v>
      </c>
      <c r="T228" s="8">
        <f>S228/B228</f>
        <v>0.2602800589752895</v>
      </c>
      <c r="U228">
        <v>1221</v>
      </c>
      <c r="V228">
        <f t="shared" si="20"/>
        <v>21684.712553408295</v>
      </c>
      <c r="W228">
        <f t="shared" si="21"/>
        <v>21978</v>
      </c>
      <c r="X228">
        <f t="shared" si="22"/>
        <v>1204.7062529671275</v>
      </c>
      <c r="Y228">
        <f t="shared" si="23"/>
        <v>1451317.1559380966</v>
      </c>
    </row>
    <row r="229" spans="1:25" x14ac:dyDescent="0.35">
      <c r="A229" s="1">
        <v>41143</v>
      </c>
      <c r="B229">
        <v>4628.5</v>
      </c>
      <c r="C229" s="24">
        <v>29.2</v>
      </c>
      <c r="D229">
        <v>5705.7</v>
      </c>
      <c r="E229">
        <v>3655</v>
      </c>
      <c r="F229">
        <v>4628.5</v>
      </c>
      <c r="G229">
        <v>0</v>
      </c>
      <c r="H229">
        <v>1</v>
      </c>
      <c r="I229">
        <v>0</v>
      </c>
      <c r="J229">
        <v>0</v>
      </c>
      <c r="K229">
        <f>IF(AND(N229=0,H229=0,I229=0,J229=0,P229=0,L229=0),1,0)</f>
        <v>0</v>
      </c>
      <c r="L229">
        <v>0</v>
      </c>
      <c r="M229">
        <v>4628.5</v>
      </c>
      <c r="N229">
        <v>0</v>
      </c>
      <c r="O229">
        <v>0.5</v>
      </c>
      <c r="P229">
        <v>0</v>
      </c>
      <c r="Q229">
        <f t="shared" si="18"/>
        <v>5027.4040820410773</v>
      </c>
      <c r="R229">
        <f>Q229-B229</f>
        <v>398.90408204107734</v>
      </c>
      <c r="S229">
        <f t="shared" si="19"/>
        <v>398.90408204107734</v>
      </c>
      <c r="T229" s="8">
        <f>S229/B229</f>
        <v>8.6184310692681718E-2</v>
      </c>
      <c r="U229">
        <v>242</v>
      </c>
      <c r="V229">
        <f t="shared" si="20"/>
        <v>7180.2734767393922</v>
      </c>
      <c r="W229">
        <f t="shared" si="21"/>
        <v>4356</v>
      </c>
      <c r="X229">
        <f t="shared" si="22"/>
        <v>398.90408204107734</v>
      </c>
      <c r="Y229">
        <f t="shared" si="23"/>
        <v>159124.46666903456</v>
      </c>
    </row>
    <row r="230" spans="1:25" x14ac:dyDescent="0.35">
      <c r="A230" s="1">
        <v>41144</v>
      </c>
      <c r="B230">
        <v>8932</v>
      </c>
      <c r="C230" s="24">
        <v>28.9</v>
      </c>
      <c r="D230">
        <v>5302.2</v>
      </c>
      <c r="E230">
        <v>6616</v>
      </c>
      <c r="F230">
        <v>4628.5</v>
      </c>
      <c r="G230">
        <v>0</v>
      </c>
      <c r="H230">
        <v>0</v>
      </c>
      <c r="I230">
        <v>0</v>
      </c>
      <c r="J230">
        <v>0</v>
      </c>
      <c r="K230">
        <f>IF(AND(N230=0,H230=0,I230=0,J230=0,P230=0,L230=0),1,0)</f>
        <v>0</v>
      </c>
      <c r="L230">
        <v>0</v>
      </c>
      <c r="M230">
        <v>4628.5</v>
      </c>
      <c r="N230">
        <v>0</v>
      </c>
      <c r="O230">
        <v>1</v>
      </c>
      <c r="P230">
        <v>1</v>
      </c>
      <c r="Q230">
        <f t="shared" si="18"/>
        <v>5804.7490536052892</v>
      </c>
      <c r="R230">
        <f>Q230-B230</f>
        <v>-3127.2509463947108</v>
      </c>
      <c r="S230">
        <f t="shared" si="19"/>
        <v>3127.2509463947108</v>
      </c>
      <c r="T230" s="8">
        <f>S230/B230</f>
        <v>0.35011766081445483</v>
      </c>
      <c r="U230">
        <v>256</v>
      </c>
      <c r="V230">
        <f t="shared" si="20"/>
        <v>225162.06814041917</v>
      </c>
      <c r="W230">
        <f t="shared" si="21"/>
        <v>4608</v>
      </c>
      <c r="X230">
        <f t="shared" si="22"/>
        <v>-6254.5018927894216</v>
      </c>
      <c r="Y230">
        <f t="shared" si="23"/>
        <v>39118793.926906459</v>
      </c>
    </row>
    <row r="231" spans="1:25" x14ac:dyDescent="0.35">
      <c r="A231" s="1">
        <v>41145</v>
      </c>
      <c r="B231">
        <v>4628.5</v>
      </c>
      <c r="C231" s="24">
        <v>29.2</v>
      </c>
      <c r="D231">
        <v>5489.2</v>
      </c>
      <c r="E231">
        <v>6646</v>
      </c>
      <c r="F231">
        <v>8932</v>
      </c>
      <c r="G231">
        <v>0</v>
      </c>
      <c r="H231">
        <v>0</v>
      </c>
      <c r="I231">
        <v>0</v>
      </c>
      <c r="J231">
        <v>0</v>
      </c>
      <c r="K231">
        <f>IF(AND(N231=0,H231=0,I231=0,J231=0,P231=0,L231=0),1,0)</f>
        <v>0</v>
      </c>
      <c r="L231">
        <v>1</v>
      </c>
      <c r="M231">
        <v>6063</v>
      </c>
      <c r="N231">
        <v>0</v>
      </c>
      <c r="O231">
        <v>0</v>
      </c>
      <c r="P231">
        <v>0</v>
      </c>
      <c r="Q231">
        <f t="shared" si="18"/>
        <v>6938.12586216008</v>
      </c>
      <c r="R231">
        <f>Q231-B231</f>
        <v>2309.62586216008</v>
      </c>
      <c r="S231">
        <f t="shared" si="19"/>
        <v>2309.62586216008</v>
      </c>
      <c r="T231" s="8">
        <f>S231/B231</f>
        <v>0.4990009424565367</v>
      </c>
      <c r="U231">
        <v>1510</v>
      </c>
      <c r="V231">
        <f t="shared" si="20"/>
        <v>41573.265518881439</v>
      </c>
      <c r="W231">
        <f t="shared" si="21"/>
        <v>27180</v>
      </c>
      <c r="X231">
        <f t="shared" si="22"/>
        <v>2309.62586216008</v>
      </c>
      <c r="Y231">
        <f t="shared" si="23"/>
        <v>5334371.6231586933</v>
      </c>
    </row>
    <row r="232" spans="1:25" x14ac:dyDescent="0.35">
      <c r="A232" s="1">
        <v>41146</v>
      </c>
      <c r="B232">
        <v>8831</v>
      </c>
      <c r="C232" s="24">
        <v>28.4</v>
      </c>
      <c r="D232">
        <v>5489.2</v>
      </c>
      <c r="E232">
        <v>7997</v>
      </c>
      <c r="F232">
        <v>4628.5</v>
      </c>
      <c r="G232">
        <v>1</v>
      </c>
      <c r="H232">
        <v>0</v>
      </c>
      <c r="I232">
        <v>1</v>
      </c>
      <c r="J232">
        <v>0</v>
      </c>
      <c r="K232">
        <f>IF(AND(N232=0,H232=0,I232=0,J232=0,P232=0,L232=0),1,0)</f>
        <v>0</v>
      </c>
      <c r="L232">
        <v>0</v>
      </c>
      <c r="M232">
        <v>6063</v>
      </c>
      <c r="N232">
        <v>0</v>
      </c>
      <c r="O232">
        <v>0.98826536540025556</v>
      </c>
      <c r="P232">
        <v>0</v>
      </c>
      <c r="Q232">
        <f t="shared" si="18"/>
        <v>6915.3979471115281</v>
      </c>
      <c r="R232">
        <f>Q232-B232</f>
        <v>-1915.6020528884719</v>
      </c>
      <c r="S232">
        <f t="shared" si="19"/>
        <v>1915.6020528884719</v>
      </c>
      <c r="T232" s="8">
        <f>S232/B232</f>
        <v>0.21691790883121639</v>
      </c>
      <c r="U232">
        <v>1237</v>
      </c>
      <c r="V232">
        <f t="shared" si="20"/>
        <v>137923.34780796999</v>
      </c>
      <c r="W232">
        <f t="shared" si="21"/>
        <v>22266</v>
      </c>
      <c r="X232">
        <f t="shared" si="22"/>
        <v>-3831.2041057769438</v>
      </c>
      <c r="Y232">
        <f t="shared" si="23"/>
        <v>14678124.900122112</v>
      </c>
    </row>
    <row r="233" spans="1:25" x14ac:dyDescent="0.35">
      <c r="A233" s="1">
        <v>41147</v>
      </c>
      <c r="B233">
        <v>8547</v>
      </c>
      <c r="C233" s="24">
        <v>28.7</v>
      </c>
      <c r="D233">
        <v>6329.7</v>
      </c>
      <c r="E233">
        <v>4628.5</v>
      </c>
      <c r="F233">
        <v>8831</v>
      </c>
      <c r="G233">
        <v>1</v>
      </c>
      <c r="H233">
        <v>0</v>
      </c>
      <c r="I233">
        <v>0</v>
      </c>
      <c r="J233">
        <v>0</v>
      </c>
      <c r="K233">
        <f>IF(AND(N233=0,H233=0,I233=0,J233=0,P233=0,L233=0),1,0)</f>
        <v>1</v>
      </c>
      <c r="L233">
        <v>0</v>
      </c>
      <c r="M233">
        <v>7463.833333333333</v>
      </c>
      <c r="N233">
        <v>0</v>
      </c>
      <c r="O233">
        <v>0.46700360171953059</v>
      </c>
      <c r="P233">
        <v>0</v>
      </c>
      <c r="Q233">
        <f t="shared" si="18"/>
        <v>7206.6736889817894</v>
      </c>
      <c r="R233">
        <f>Q233-B233</f>
        <v>-1340.3263110182106</v>
      </c>
      <c r="S233">
        <f t="shared" si="19"/>
        <v>1340.3263110182106</v>
      </c>
      <c r="T233" s="8">
        <f>S233/B233</f>
        <v>0.15681833520746585</v>
      </c>
      <c r="U233">
        <v>942</v>
      </c>
      <c r="V233">
        <f t="shared" si="20"/>
        <v>96503.494393311164</v>
      </c>
      <c r="W233">
        <f t="shared" si="21"/>
        <v>16956</v>
      </c>
      <c r="X233">
        <f t="shared" si="22"/>
        <v>-2680.6526220364212</v>
      </c>
      <c r="Y233">
        <f t="shared" si="23"/>
        <v>7185898.4800307406</v>
      </c>
    </row>
    <row r="234" spans="1:25" x14ac:dyDescent="0.35">
      <c r="A234" s="1">
        <v>41148</v>
      </c>
      <c r="B234">
        <v>6839</v>
      </c>
      <c r="C234" s="24">
        <v>29.1</v>
      </c>
      <c r="D234">
        <v>7113.4</v>
      </c>
      <c r="E234">
        <v>4628.5</v>
      </c>
      <c r="F234">
        <v>8547</v>
      </c>
      <c r="G234">
        <v>0</v>
      </c>
      <c r="H234">
        <v>0</v>
      </c>
      <c r="I234">
        <v>0</v>
      </c>
      <c r="J234">
        <v>1</v>
      </c>
      <c r="K234">
        <f>IF(AND(N234=0,H234=0,I234=0,J234=0,P234=0,L234=0),1,0)</f>
        <v>0</v>
      </c>
      <c r="L234">
        <v>0</v>
      </c>
      <c r="M234">
        <v>7335.5</v>
      </c>
      <c r="N234">
        <v>0</v>
      </c>
      <c r="O234">
        <v>0.30155687231323342</v>
      </c>
      <c r="P234">
        <v>0</v>
      </c>
      <c r="Q234">
        <f t="shared" si="18"/>
        <v>6863.2546375760148</v>
      </c>
      <c r="R234">
        <f>Q234-B234</f>
        <v>24.254637576014829</v>
      </c>
      <c r="S234">
        <f t="shared" si="19"/>
        <v>24.254637576014829</v>
      </c>
      <c r="T234" s="8">
        <f>S234/B234</f>
        <v>3.5465181424206506E-3</v>
      </c>
      <c r="U234">
        <v>489</v>
      </c>
      <c r="V234">
        <f t="shared" si="20"/>
        <v>436.58347636826693</v>
      </c>
      <c r="W234">
        <f t="shared" si="21"/>
        <v>8802</v>
      </c>
      <c r="X234">
        <f t="shared" si="22"/>
        <v>24.254637576014829</v>
      </c>
      <c r="Y234">
        <f t="shared" si="23"/>
        <v>588.28744394383057</v>
      </c>
    </row>
    <row r="235" spans="1:25" x14ac:dyDescent="0.35">
      <c r="A235" s="1">
        <v>41149</v>
      </c>
      <c r="B235">
        <v>6209</v>
      </c>
      <c r="C235" s="24">
        <v>29.8</v>
      </c>
      <c r="D235">
        <v>7555.5</v>
      </c>
      <c r="E235">
        <v>4628.5</v>
      </c>
      <c r="F235">
        <v>6839</v>
      </c>
      <c r="G235">
        <v>0</v>
      </c>
      <c r="H235">
        <v>0</v>
      </c>
      <c r="I235">
        <v>0</v>
      </c>
      <c r="J235">
        <v>0</v>
      </c>
      <c r="K235">
        <f>IF(AND(N235=0,H235=0,I235=0,J235=0,P235=0,L235=0),1,0)</f>
        <v>0</v>
      </c>
      <c r="L235">
        <v>0</v>
      </c>
      <c r="M235">
        <v>8072.333333333333</v>
      </c>
      <c r="N235">
        <v>1</v>
      </c>
      <c r="O235">
        <v>0.42680376437783202</v>
      </c>
      <c r="P235">
        <v>0</v>
      </c>
      <c r="Q235">
        <f t="shared" si="18"/>
        <v>6635.5233827096154</v>
      </c>
      <c r="R235">
        <f>Q235-B235</f>
        <v>426.52338270961536</v>
      </c>
      <c r="S235">
        <f t="shared" si="19"/>
        <v>426.52338270961536</v>
      </c>
      <c r="T235" s="8">
        <f>S235/B235</f>
        <v>6.8694376342344238E-2</v>
      </c>
      <c r="U235">
        <v>1543</v>
      </c>
      <c r="V235">
        <f t="shared" si="20"/>
        <v>7677.4208887730765</v>
      </c>
      <c r="W235">
        <f t="shared" si="21"/>
        <v>27774</v>
      </c>
      <c r="X235">
        <f t="shared" si="22"/>
        <v>426.52338270961536</v>
      </c>
      <c r="Y235">
        <f t="shared" si="23"/>
        <v>181922.19599805301</v>
      </c>
    </row>
    <row r="236" spans="1:25" x14ac:dyDescent="0.35">
      <c r="A236" s="1">
        <v>41150</v>
      </c>
      <c r="B236">
        <v>6414</v>
      </c>
      <c r="C236" s="24">
        <v>29.7</v>
      </c>
      <c r="D236">
        <v>7010.9</v>
      </c>
      <c r="E236">
        <v>4628.5</v>
      </c>
      <c r="F236">
        <v>6209</v>
      </c>
      <c r="G236">
        <v>0</v>
      </c>
      <c r="H236">
        <v>1</v>
      </c>
      <c r="I236">
        <v>0</v>
      </c>
      <c r="J236">
        <v>0</v>
      </c>
      <c r="K236">
        <f>IF(AND(N236=0,H236=0,I236=0,J236=0,P236=0,L236=0),1,0)</f>
        <v>0</v>
      </c>
      <c r="L236">
        <v>0</v>
      </c>
      <c r="M236">
        <v>7198.333333333333</v>
      </c>
      <c r="N236">
        <v>0</v>
      </c>
      <c r="O236">
        <v>0.52381782270245147</v>
      </c>
      <c r="P236">
        <v>0</v>
      </c>
      <c r="Q236">
        <f t="shared" si="18"/>
        <v>6259.276926718193</v>
      </c>
      <c r="R236">
        <f>Q236-B236</f>
        <v>-154.72307328180705</v>
      </c>
      <c r="S236">
        <f t="shared" si="19"/>
        <v>154.72307328180705</v>
      </c>
      <c r="T236" s="8">
        <f>S236/B236</f>
        <v>2.4122711768289219E-2</v>
      </c>
      <c r="U236">
        <v>1461</v>
      </c>
      <c r="V236">
        <f t="shared" si="20"/>
        <v>11140.061276290107</v>
      </c>
      <c r="W236">
        <f t="shared" si="21"/>
        <v>26298</v>
      </c>
      <c r="X236">
        <f t="shared" si="22"/>
        <v>-309.44614656361409</v>
      </c>
      <c r="Y236">
        <f t="shared" si="23"/>
        <v>95756.917623069734</v>
      </c>
    </row>
    <row r="237" spans="1:25" x14ac:dyDescent="0.35">
      <c r="A237" s="1">
        <v>41151</v>
      </c>
      <c r="B237">
        <v>7412</v>
      </c>
      <c r="C237" s="24">
        <v>29.9</v>
      </c>
      <c r="D237">
        <v>7368</v>
      </c>
      <c r="E237">
        <v>8932</v>
      </c>
      <c r="F237">
        <v>6414</v>
      </c>
      <c r="G237">
        <v>0</v>
      </c>
      <c r="H237">
        <v>0</v>
      </c>
      <c r="I237">
        <v>0</v>
      </c>
      <c r="J237">
        <v>0</v>
      </c>
      <c r="K237">
        <f>IF(AND(N237=0,H237=0,I237=0,J237=0,P237=0,L237=0),1,0)</f>
        <v>0</v>
      </c>
      <c r="L237">
        <v>0</v>
      </c>
      <c r="M237">
        <v>6487.333333333333</v>
      </c>
      <c r="N237">
        <v>0</v>
      </c>
      <c r="O237">
        <v>0.61595213198559318</v>
      </c>
      <c r="P237">
        <v>1</v>
      </c>
      <c r="Q237">
        <f t="shared" si="18"/>
        <v>7829.9271306661321</v>
      </c>
      <c r="R237">
        <f>Q237-B237</f>
        <v>417.92713066613214</v>
      </c>
      <c r="S237">
        <f t="shared" si="19"/>
        <v>417.92713066613214</v>
      </c>
      <c r="T237" s="8">
        <f>S237/B237</f>
        <v>5.6385203813563427E-2</v>
      </c>
      <c r="U237">
        <v>188</v>
      </c>
      <c r="V237">
        <f t="shared" si="20"/>
        <v>7522.6883519903786</v>
      </c>
      <c r="W237">
        <f t="shared" si="21"/>
        <v>3384</v>
      </c>
      <c r="X237">
        <f t="shared" si="22"/>
        <v>417.92713066613214</v>
      </c>
      <c r="Y237">
        <f t="shared" si="23"/>
        <v>174663.08654682629</v>
      </c>
    </row>
    <row r="238" spans="1:25" x14ac:dyDescent="0.35">
      <c r="A238" s="1">
        <v>41152</v>
      </c>
      <c r="B238">
        <v>8691</v>
      </c>
      <c r="C238" s="24">
        <v>29.9</v>
      </c>
      <c r="D238">
        <v>7084.2</v>
      </c>
      <c r="E238">
        <v>4628.5</v>
      </c>
      <c r="F238">
        <v>7412</v>
      </c>
      <c r="G238">
        <v>0</v>
      </c>
      <c r="H238">
        <v>0</v>
      </c>
      <c r="I238">
        <v>0</v>
      </c>
      <c r="J238">
        <v>0</v>
      </c>
      <c r="K238">
        <f>IF(AND(N238=0,H238=0,I238=0,J238=0,P238=0,L238=0),1,0)</f>
        <v>0</v>
      </c>
      <c r="L238">
        <v>1</v>
      </c>
      <c r="M238">
        <v>6678.333333333333</v>
      </c>
      <c r="N238">
        <v>0</v>
      </c>
      <c r="O238">
        <v>0.64859997676309977</v>
      </c>
      <c r="P238">
        <v>0</v>
      </c>
      <c r="Q238">
        <f t="shared" si="18"/>
        <v>6583.0664871913823</v>
      </c>
      <c r="R238">
        <f>Q238-B238</f>
        <v>-2107.9335128086177</v>
      </c>
      <c r="S238">
        <f t="shared" si="19"/>
        <v>2107.9335128086177</v>
      </c>
      <c r="T238" s="8">
        <f>S238/B238</f>
        <v>0.24254211400398318</v>
      </c>
      <c r="U238">
        <v>387</v>
      </c>
      <c r="V238">
        <f t="shared" si="20"/>
        <v>151771.21292222047</v>
      </c>
      <c r="W238">
        <f t="shared" si="21"/>
        <v>6966</v>
      </c>
      <c r="X238">
        <f t="shared" si="22"/>
        <v>-4215.8670256172354</v>
      </c>
      <c r="Y238">
        <f t="shared" si="23"/>
        <v>17773534.777686715</v>
      </c>
    </row>
    <row r="239" spans="1:25" x14ac:dyDescent="0.35">
      <c r="A239" s="1">
        <v>41153</v>
      </c>
      <c r="B239">
        <v>8447</v>
      </c>
      <c r="C239" s="24">
        <v>30.2</v>
      </c>
      <c r="D239">
        <v>7113</v>
      </c>
      <c r="E239">
        <v>8831</v>
      </c>
      <c r="F239">
        <v>8691</v>
      </c>
      <c r="G239">
        <v>1</v>
      </c>
      <c r="H239">
        <v>0</v>
      </c>
      <c r="I239">
        <v>1</v>
      </c>
      <c r="J239">
        <v>0</v>
      </c>
      <c r="K239">
        <f>IF(AND(N239=0,H239=0,I239=0,J239=0,P239=0,L239=0),1,0)</f>
        <v>0</v>
      </c>
      <c r="L239">
        <v>0</v>
      </c>
      <c r="M239">
        <v>7505.666666666667</v>
      </c>
      <c r="N239">
        <v>0</v>
      </c>
      <c r="O239">
        <v>0.47165098175903336</v>
      </c>
      <c r="P239">
        <v>0</v>
      </c>
      <c r="Q239">
        <f t="shared" si="18"/>
        <v>8847.2016854575722</v>
      </c>
      <c r="R239">
        <f>Q239-B239</f>
        <v>400.20168545757224</v>
      </c>
      <c r="S239">
        <f t="shared" si="19"/>
        <v>400.20168545757224</v>
      </c>
      <c r="T239" s="8">
        <f>S239/B239</f>
        <v>4.7377966787921423E-2</v>
      </c>
      <c r="U239">
        <v>1113</v>
      </c>
      <c r="V239">
        <f t="shared" si="20"/>
        <v>7203.6303382363003</v>
      </c>
      <c r="W239">
        <f t="shared" si="21"/>
        <v>20034</v>
      </c>
      <c r="X239">
        <f t="shared" si="22"/>
        <v>400.20168545757224</v>
      </c>
      <c r="Y239">
        <f t="shared" si="23"/>
        <v>160161.38904308158</v>
      </c>
    </row>
    <row r="240" spans="1:25" x14ac:dyDescent="0.35">
      <c r="A240" s="1">
        <v>41154</v>
      </c>
      <c r="B240">
        <v>7848</v>
      </c>
      <c r="C240" s="24">
        <v>30.7</v>
      </c>
      <c r="D240">
        <v>7434.6</v>
      </c>
      <c r="E240">
        <v>8547</v>
      </c>
      <c r="F240">
        <v>8447</v>
      </c>
      <c r="G240">
        <v>1</v>
      </c>
      <c r="H240">
        <v>0</v>
      </c>
      <c r="I240">
        <v>0</v>
      </c>
      <c r="J240">
        <v>0</v>
      </c>
      <c r="K240">
        <f>IF(AND(N240=0,H240=0,I240=0,J240=0,P240=0,L240=0),1,0)</f>
        <v>1</v>
      </c>
      <c r="L240">
        <v>0</v>
      </c>
      <c r="M240">
        <v>8183.333333333333</v>
      </c>
      <c r="N240">
        <v>0</v>
      </c>
      <c r="O240">
        <v>0.43040548390844663</v>
      </c>
      <c r="P240">
        <v>0</v>
      </c>
      <c r="Q240">
        <f t="shared" si="18"/>
        <v>8833.2197503582865</v>
      </c>
      <c r="R240">
        <f>Q240-B240</f>
        <v>985.21975035828655</v>
      </c>
      <c r="S240">
        <f t="shared" si="19"/>
        <v>985.21975035828655</v>
      </c>
      <c r="T240" s="8">
        <f>S240/B240</f>
        <v>0.12553768480610175</v>
      </c>
      <c r="U240">
        <v>1581</v>
      </c>
      <c r="V240">
        <f t="shared" si="20"/>
        <v>17733.955506449158</v>
      </c>
      <c r="W240">
        <f t="shared" si="21"/>
        <v>28458</v>
      </c>
      <c r="X240">
        <f t="shared" si="22"/>
        <v>985.21975035828655</v>
      </c>
      <c r="Y240">
        <f t="shared" si="23"/>
        <v>970657.95649604441</v>
      </c>
    </row>
    <row r="241" spans="1:25" x14ac:dyDescent="0.35">
      <c r="A241" s="1">
        <v>41155</v>
      </c>
      <c r="B241">
        <v>5397</v>
      </c>
      <c r="C241" s="24">
        <v>30.2</v>
      </c>
      <c r="D241">
        <v>7762.4</v>
      </c>
      <c r="E241">
        <v>6839</v>
      </c>
      <c r="F241">
        <v>7848</v>
      </c>
      <c r="G241">
        <v>0</v>
      </c>
      <c r="H241">
        <v>0</v>
      </c>
      <c r="I241">
        <v>0</v>
      </c>
      <c r="J241">
        <v>1</v>
      </c>
      <c r="K241">
        <f>IF(AND(N241=0,H241=0,I241=0,J241=0,P241=0,L241=0),1,0)</f>
        <v>0</v>
      </c>
      <c r="L241">
        <v>0</v>
      </c>
      <c r="M241">
        <v>8328.6666666666661</v>
      </c>
      <c r="N241">
        <v>0</v>
      </c>
      <c r="O241">
        <v>0.21523178807947019</v>
      </c>
      <c r="P241">
        <v>0</v>
      </c>
      <c r="Q241">
        <f t="shared" si="18"/>
        <v>7673.9591345511772</v>
      </c>
      <c r="R241">
        <f>Q241-B241</f>
        <v>2276.9591345511772</v>
      </c>
      <c r="S241">
        <f t="shared" si="19"/>
        <v>2276.9591345511772</v>
      </c>
      <c r="T241" s="8">
        <f>S241/B241</f>
        <v>0.42189348425999207</v>
      </c>
      <c r="U241">
        <v>2340</v>
      </c>
      <c r="V241">
        <f t="shared" si="20"/>
        <v>40985.264421921187</v>
      </c>
      <c r="W241">
        <f t="shared" si="21"/>
        <v>42120</v>
      </c>
      <c r="X241">
        <f t="shared" si="22"/>
        <v>2276.9591345511772</v>
      </c>
      <c r="Y241">
        <f t="shared" si="23"/>
        <v>5184542.9004160454</v>
      </c>
    </row>
    <row r="242" spans="1:25" x14ac:dyDescent="0.35">
      <c r="A242" s="1">
        <v>41156</v>
      </c>
      <c r="B242">
        <v>5752</v>
      </c>
      <c r="C242" s="24">
        <v>30.3</v>
      </c>
      <c r="D242">
        <v>7559</v>
      </c>
      <c r="E242">
        <v>6209</v>
      </c>
      <c r="F242">
        <v>5397</v>
      </c>
      <c r="G242">
        <v>0</v>
      </c>
      <c r="H242">
        <v>0</v>
      </c>
      <c r="I242">
        <v>0</v>
      </c>
      <c r="J242">
        <v>0</v>
      </c>
      <c r="K242">
        <f>IF(AND(N242=0,H242=0,I242=0,J242=0,P242=0,L242=0),1,0)</f>
        <v>0</v>
      </c>
      <c r="L242">
        <v>0</v>
      </c>
      <c r="M242">
        <v>7230.666666666667</v>
      </c>
      <c r="N242">
        <v>1</v>
      </c>
      <c r="O242">
        <v>0.54124549785058673</v>
      </c>
      <c r="P242">
        <v>0</v>
      </c>
      <c r="Q242">
        <f t="shared" si="18"/>
        <v>6795.7708939728354</v>
      </c>
      <c r="R242">
        <f>Q242-B242</f>
        <v>1043.7708939728354</v>
      </c>
      <c r="S242">
        <f t="shared" si="19"/>
        <v>1043.7708939728354</v>
      </c>
      <c r="T242" s="8">
        <f>S242/B242</f>
        <v>0.18146225555855972</v>
      </c>
      <c r="U242">
        <v>1289</v>
      </c>
      <c r="V242">
        <f t="shared" si="20"/>
        <v>18787.87609151104</v>
      </c>
      <c r="W242">
        <f t="shared" si="21"/>
        <v>23202</v>
      </c>
      <c r="X242">
        <f t="shared" si="22"/>
        <v>1043.7708939728354</v>
      </c>
      <c r="Y242">
        <f t="shared" si="23"/>
        <v>1089457.679104852</v>
      </c>
    </row>
    <row r="243" spans="1:25" x14ac:dyDescent="0.35">
      <c r="A243" s="1">
        <v>41157</v>
      </c>
      <c r="B243">
        <v>5373</v>
      </c>
      <c r="C243" s="24">
        <v>27.9</v>
      </c>
      <c r="D243">
        <v>7227</v>
      </c>
      <c r="E243">
        <v>6414</v>
      </c>
      <c r="F243">
        <v>5752</v>
      </c>
      <c r="G243">
        <v>0</v>
      </c>
      <c r="H243">
        <v>1</v>
      </c>
      <c r="I243">
        <v>0</v>
      </c>
      <c r="J243">
        <v>0</v>
      </c>
      <c r="K243">
        <f>IF(AND(N243=0,H243=0,I243=0,J243=0,P243=0,L243=0),1,0)</f>
        <v>0</v>
      </c>
      <c r="L243">
        <v>0</v>
      </c>
      <c r="M243">
        <v>6332.333333333333</v>
      </c>
      <c r="N243">
        <v>0</v>
      </c>
      <c r="O243">
        <v>0.45596607412571161</v>
      </c>
      <c r="P243">
        <v>0</v>
      </c>
      <c r="Q243">
        <f t="shared" si="18"/>
        <v>6789.9825876220566</v>
      </c>
      <c r="R243">
        <f>Q243-B243</f>
        <v>1416.9825876220566</v>
      </c>
      <c r="S243">
        <f t="shared" si="19"/>
        <v>1416.9825876220566</v>
      </c>
      <c r="T243" s="8">
        <f>S243/B243</f>
        <v>0.26372279687736022</v>
      </c>
      <c r="U243">
        <v>2262</v>
      </c>
      <c r="V243">
        <f t="shared" si="20"/>
        <v>25505.686577197019</v>
      </c>
      <c r="W243">
        <f t="shared" si="21"/>
        <v>40716</v>
      </c>
      <c r="X243">
        <f t="shared" si="22"/>
        <v>1416.9825876220566</v>
      </c>
      <c r="Y243">
        <f t="shared" si="23"/>
        <v>2007839.6536240992</v>
      </c>
    </row>
    <row r="244" spans="1:25" x14ac:dyDescent="0.35">
      <c r="A244" s="1">
        <v>41158</v>
      </c>
      <c r="B244">
        <v>5436</v>
      </c>
      <c r="C244" s="24">
        <v>29.4</v>
      </c>
      <c r="D244">
        <v>6563.4</v>
      </c>
      <c r="E244">
        <v>7412</v>
      </c>
      <c r="F244">
        <v>5373</v>
      </c>
      <c r="G244">
        <v>0</v>
      </c>
      <c r="H244">
        <v>0</v>
      </c>
      <c r="I244">
        <v>0</v>
      </c>
      <c r="J244">
        <v>0</v>
      </c>
      <c r="K244">
        <f>IF(AND(N244=0,H244=0,I244=0,J244=0,P244=0,L244=0),1,0)</f>
        <v>0</v>
      </c>
      <c r="L244">
        <v>0</v>
      </c>
      <c r="M244">
        <v>5507.333333333333</v>
      </c>
      <c r="N244">
        <v>0</v>
      </c>
      <c r="O244">
        <v>0.50731962356221683</v>
      </c>
      <c r="P244">
        <v>1</v>
      </c>
      <c r="Q244">
        <f t="shared" si="18"/>
        <v>6759.0672055273162</v>
      </c>
      <c r="R244">
        <f>Q244-B244</f>
        <v>1323.0672055273162</v>
      </c>
      <c r="S244">
        <f t="shared" si="19"/>
        <v>1323.0672055273162</v>
      </c>
      <c r="T244" s="8">
        <f>S244/B244</f>
        <v>0.2433898464914121</v>
      </c>
      <c r="U244">
        <v>2233</v>
      </c>
      <c r="V244">
        <f t="shared" si="20"/>
        <v>23815.209699491694</v>
      </c>
      <c r="W244">
        <f t="shared" si="21"/>
        <v>40194</v>
      </c>
      <c r="X244">
        <f t="shared" si="22"/>
        <v>1323.0672055273162</v>
      </c>
      <c r="Y244">
        <f t="shared" si="23"/>
        <v>1750506.8303418616</v>
      </c>
    </row>
    <row r="245" spans="1:25" x14ac:dyDescent="0.35">
      <c r="A245" s="1">
        <v>41159</v>
      </c>
      <c r="B245">
        <v>7263</v>
      </c>
      <c r="C245" s="24">
        <v>29.9</v>
      </c>
      <c r="D245">
        <v>5961.2</v>
      </c>
      <c r="E245">
        <v>8691</v>
      </c>
      <c r="F245">
        <v>5436</v>
      </c>
      <c r="G245">
        <v>0</v>
      </c>
      <c r="H245">
        <v>0</v>
      </c>
      <c r="I245">
        <v>0</v>
      </c>
      <c r="J245">
        <v>0</v>
      </c>
      <c r="K245">
        <f>IF(AND(N245=0,H245=0,I245=0,J245=0,P245=0,L245=0),1,0)</f>
        <v>0</v>
      </c>
      <c r="L245">
        <v>1</v>
      </c>
      <c r="M245">
        <v>5520.333333333333</v>
      </c>
      <c r="N245">
        <v>0</v>
      </c>
      <c r="O245">
        <v>0.71226908330428718</v>
      </c>
      <c r="P245">
        <v>0</v>
      </c>
      <c r="Q245">
        <f t="shared" si="18"/>
        <v>6941.1072856339933</v>
      </c>
      <c r="R245">
        <f>Q245-B245</f>
        <v>-321.89271436600666</v>
      </c>
      <c r="S245">
        <f t="shared" si="19"/>
        <v>321.89271436600666</v>
      </c>
      <c r="T245" s="8">
        <f>S245/B245</f>
        <v>4.4319525590803613E-2</v>
      </c>
      <c r="U245">
        <v>603</v>
      </c>
      <c r="V245">
        <f t="shared" si="20"/>
        <v>23176.275434352479</v>
      </c>
      <c r="W245">
        <f t="shared" si="21"/>
        <v>10854</v>
      </c>
      <c r="X245">
        <f t="shared" si="22"/>
        <v>-643.78542873201332</v>
      </c>
      <c r="Y245">
        <f t="shared" si="23"/>
        <v>414459.6782476622</v>
      </c>
    </row>
    <row r="246" spans="1:25" x14ac:dyDescent="0.35">
      <c r="A246" s="1">
        <v>41160</v>
      </c>
      <c r="B246">
        <v>7986</v>
      </c>
      <c r="C246" s="24">
        <v>29.2</v>
      </c>
      <c r="D246">
        <v>5844.2</v>
      </c>
      <c r="E246">
        <v>8447</v>
      </c>
      <c r="F246">
        <v>7263</v>
      </c>
      <c r="G246">
        <v>1</v>
      </c>
      <c r="H246">
        <v>0</v>
      </c>
      <c r="I246">
        <v>1</v>
      </c>
      <c r="J246">
        <v>0</v>
      </c>
      <c r="K246">
        <f>IF(AND(N246=0,H246=0,I246=0,J246=0,P246=0,L246=0),1,0)</f>
        <v>0</v>
      </c>
      <c r="L246">
        <v>0</v>
      </c>
      <c r="M246">
        <v>6024</v>
      </c>
      <c r="N246">
        <v>0</v>
      </c>
      <c r="O246">
        <v>0.58400139421401187</v>
      </c>
      <c r="P246">
        <v>0</v>
      </c>
      <c r="Q246">
        <f t="shared" si="18"/>
        <v>7850.7802652283453</v>
      </c>
      <c r="R246">
        <f>Q246-B246</f>
        <v>-135.21973477165466</v>
      </c>
      <c r="S246">
        <f t="shared" si="19"/>
        <v>135.21973477165466</v>
      </c>
      <c r="T246" s="8">
        <f>S246/B246</f>
        <v>1.6932098017988312E-2</v>
      </c>
      <c r="U246">
        <v>980</v>
      </c>
      <c r="V246">
        <f t="shared" si="20"/>
        <v>9735.8209035591353</v>
      </c>
      <c r="W246">
        <f t="shared" si="21"/>
        <v>17640</v>
      </c>
      <c r="X246">
        <f t="shared" si="22"/>
        <v>-270.43946954330931</v>
      </c>
      <c r="Y246">
        <f t="shared" si="23"/>
        <v>73137.506686866531</v>
      </c>
    </row>
    <row r="247" spans="1:25" x14ac:dyDescent="0.35">
      <c r="A247" s="1">
        <v>41161</v>
      </c>
      <c r="B247">
        <v>7444</v>
      </c>
      <c r="C247" s="24">
        <v>29.2</v>
      </c>
      <c r="D247">
        <v>6362</v>
      </c>
      <c r="E247">
        <v>7848</v>
      </c>
      <c r="F247">
        <v>7986</v>
      </c>
      <c r="G247">
        <v>1</v>
      </c>
      <c r="H247">
        <v>0</v>
      </c>
      <c r="I247">
        <v>0</v>
      </c>
      <c r="J247">
        <v>0</v>
      </c>
      <c r="K247">
        <f>IF(AND(N247=0,H247=0,I247=0,J247=0,P247=0,L247=0),1,0)</f>
        <v>1</v>
      </c>
      <c r="L247">
        <v>0</v>
      </c>
      <c r="M247">
        <v>6895</v>
      </c>
      <c r="N247">
        <v>0</v>
      </c>
      <c r="O247">
        <v>0.437028000464738</v>
      </c>
      <c r="P247">
        <v>0</v>
      </c>
      <c r="Q247">
        <f t="shared" si="18"/>
        <v>8046.6108119748615</v>
      </c>
      <c r="R247">
        <f>Q247-B247</f>
        <v>602.61081197486146</v>
      </c>
      <c r="S247">
        <f t="shared" si="19"/>
        <v>602.61081197486146</v>
      </c>
      <c r="T247" s="8">
        <f>S247/B247</f>
        <v>8.0952553999847049E-2</v>
      </c>
      <c r="U247">
        <v>1321</v>
      </c>
      <c r="V247">
        <f t="shared" si="20"/>
        <v>10846.994615547506</v>
      </c>
      <c r="W247">
        <f t="shared" si="21"/>
        <v>23778</v>
      </c>
      <c r="X247">
        <f t="shared" si="22"/>
        <v>602.61081197486146</v>
      </c>
      <c r="Y247">
        <f t="shared" si="23"/>
        <v>363139.79070900183</v>
      </c>
    </row>
    <row r="248" spans="1:25" x14ac:dyDescent="0.35">
      <c r="A248" s="1">
        <v>41162</v>
      </c>
      <c r="B248">
        <v>5029</v>
      </c>
      <c r="C248" s="26">
        <v>29</v>
      </c>
      <c r="D248">
        <v>6700.4</v>
      </c>
      <c r="E248">
        <v>5397</v>
      </c>
      <c r="F248">
        <v>7444</v>
      </c>
      <c r="G248">
        <v>0</v>
      </c>
      <c r="H248">
        <v>0</v>
      </c>
      <c r="I248">
        <v>0</v>
      </c>
      <c r="J248">
        <v>1</v>
      </c>
      <c r="K248">
        <f>IF(AND(N248=0,H248=0,I248=0,J248=0,P248=0,L248=0),1,0)</f>
        <v>0</v>
      </c>
      <c r="L248">
        <v>0</v>
      </c>
      <c r="M248">
        <v>7564.333333333333</v>
      </c>
      <c r="N248">
        <v>0</v>
      </c>
      <c r="O248">
        <v>0.21941443011502265</v>
      </c>
      <c r="P248">
        <v>0</v>
      </c>
      <c r="Q248">
        <f t="shared" si="18"/>
        <v>6671.1518455971818</v>
      </c>
      <c r="R248">
        <f>Q248-B248</f>
        <v>1642.1518455971818</v>
      </c>
      <c r="S248">
        <f t="shared" si="19"/>
        <v>1642.1518455971818</v>
      </c>
      <c r="T248" s="8">
        <f>S248/B248</f>
        <v>0.32653645766497946</v>
      </c>
      <c r="U248">
        <v>1989</v>
      </c>
      <c r="V248">
        <f t="shared" si="20"/>
        <v>29558.733220749273</v>
      </c>
      <c r="W248">
        <f t="shared" si="21"/>
        <v>35802</v>
      </c>
      <c r="X248">
        <f t="shared" si="22"/>
        <v>1642.1518455971818</v>
      </c>
      <c r="Y248">
        <f t="shared" si="23"/>
        <v>2696662.6839982304</v>
      </c>
    </row>
    <row r="249" spans="1:25" x14ac:dyDescent="0.35">
      <c r="A249" s="1">
        <v>41163</v>
      </c>
      <c r="B249">
        <v>5327</v>
      </c>
      <c r="C249" s="24">
        <v>28.6</v>
      </c>
      <c r="D249">
        <v>6631.6</v>
      </c>
      <c r="E249">
        <v>5752</v>
      </c>
      <c r="F249">
        <v>5029</v>
      </c>
      <c r="G249">
        <v>0</v>
      </c>
      <c r="H249">
        <v>0</v>
      </c>
      <c r="I249">
        <v>0</v>
      </c>
      <c r="J249">
        <v>0</v>
      </c>
      <c r="K249">
        <f>IF(AND(N249=0,H249=0,I249=0,J249=0,P249=0,L249=0),1,0)</f>
        <v>0</v>
      </c>
      <c r="L249">
        <v>0</v>
      </c>
      <c r="M249">
        <v>6819.666666666667</v>
      </c>
      <c r="N249">
        <v>1</v>
      </c>
      <c r="O249">
        <v>0.53462298129429531</v>
      </c>
      <c r="P249">
        <v>0</v>
      </c>
      <c r="Q249">
        <f t="shared" si="18"/>
        <v>6166.4390601147197</v>
      </c>
      <c r="R249">
        <f>Q249-B249</f>
        <v>839.43906011471972</v>
      </c>
      <c r="S249">
        <f t="shared" si="19"/>
        <v>839.43906011471972</v>
      </c>
      <c r="T249" s="8">
        <f>S249/B249</f>
        <v>0.15758195233991359</v>
      </c>
      <c r="U249">
        <v>1892</v>
      </c>
      <c r="V249">
        <f t="shared" si="20"/>
        <v>15109.903082064955</v>
      </c>
      <c r="W249">
        <f t="shared" si="21"/>
        <v>34056</v>
      </c>
      <c r="X249">
        <f t="shared" si="22"/>
        <v>839.43906011471972</v>
      </c>
      <c r="Y249">
        <f t="shared" si="23"/>
        <v>704657.93564628402</v>
      </c>
    </row>
    <row r="250" spans="1:25" x14ac:dyDescent="0.35">
      <c r="A250" s="1">
        <v>41164</v>
      </c>
      <c r="B250">
        <v>5012</v>
      </c>
      <c r="C250" s="24">
        <v>28.1</v>
      </c>
      <c r="D250">
        <v>6609.8</v>
      </c>
      <c r="E250">
        <v>5373</v>
      </c>
      <c r="F250">
        <v>5327</v>
      </c>
      <c r="G250">
        <v>0</v>
      </c>
      <c r="H250">
        <v>1</v>
      </c>
      <c r="I250">
        <v>0</v>
      </c>
      <c r="J250">
        <v>0</v>
      </c>
      <c r="K250">
        <f>IF(AND(N250=0,H250=0,I250=0,J250=0,P250=0,L250=0),1,0)</f>
        <v>0</v>
      </c>
      <c r="L250">
        <v>0</v>
      </c>
      <c r="M250">
        <v>5933.333333333333</v>
      </c>
      <c r="N250">
        <v>0</v>
      </c>
      <c r="O250">
        <v>0.46340188218891598</v>
      </c>
      <c r="P250">
        <v>0</v>
      </c>
      <c r="Q250">
        <f t="shared" si="18"/>
        <v>6104.3982926216468</v>
      </c>
      <c r="R250">
        <f>Q250-B250</f>
        <v>1092.3982926216468</v>
      </c>
      <c r="S250">
        <f t="shared" si="19"/>
        <v>1092.3982926216468</v>
      </c>
      <c r="T250" s="8">
        <f>S250/B250</f>
        <v>0.21795656277367254</v>
      </c>
      <c r="U250">
        <v>2102</v>
      </c>
      <c r="V250">
        <f t="shared" si="20"/>
        <v>19663.169267189642</v>
      </c>
      <c r="W250">
        <f t="shared" si="21"/>
        <v>37836</v>
      </c>
      <c r="X250">
        <f t="shared" si="22"/>
        <v>1092.3982926216468</v>
      </c>
      <c r="Y250">
        <f t="shared" si="23"/>
        <v>1193334.029722689</v>
      </c>
    </row>
    <row r="251" spans="1:25" x14ac:dyDescent="0.35">
      <c r="A251" s="1">
        <v>41165</v>
      </c>
      <c r="B251">
        <v>6084</v>
      </c>
      <c r="C251" s="24">
        <v>29.1</v>
      </c>
      <c r="D251">
        <v>6159.6</v>
      </c>
      <c r="E251">
        <v>5436</v>
      </c>
      <c r="F251">
        <v>5012</v>
      </c>
      <c r="G251">
        <v>0</v>
      </c>
      <c r="H251">
        <v>0</v>
      </c>
      <c r="I251">
        <v>0</v>
      </c>
      <c r="J251">
        <v>0</v>
      </c>
      <c r="K251">
        <f>IF(AND(N251=0,H251=0,I251=0,J251=0,P251=0,L251=0),1,0)</f>
        <v>0</v>
      </c>
      <c r="L251">
        <v>0</v>
      </c>
      <c r="M251">
        <v>5122.666666666667</v>
      </c>
      <c r="N251">
        <v>0</v>
      </c>
      <c r="O251">
        <v>0.6245497850586732</v>
      </c>
      <c r="P251">
        <v>1</v>
      </c>
      <c r="Q251">
        <f t="shared" si="18"/>
        <v>5873.2674682501574</v>
      </c>
      <c r="R251">
        <f>Q251-B251</f>
        <v>-210.73253174984256</v>
      </c>
      <c r="S251">
        <f t="shared" si="19"/>
        <v>210.73253174984256</v>
      </c>
      <c r="T251" s="8">
        <f>S251/B251</f>
        <v>3.463716826920489E-2</v>
      </c>
      <c r="U251">
        <v>1186</v>
      </c>
      <c r="V251">
        <f t="shared" si="20"/>
        <v>15172.742285988665</v>
      </c>
      <c r="W251">
        <f t="shared" si="21"/>
        <v>21348</v>
      </c>
      <c r="X251">
        <f t="shared" si="22"/>
        <v>-421.46506349968513</v>
      </c>
      <c r="Y251">
        <f t="shared" si="23"/>
        <v>177632.79975079361</v>
      </c>
    </row>
    <row r="252" spans="1:25" x14ac:dyDescent="0.35">
      <c r="A252" s="1">
        <v>41166</v>
      </c>
      <c r="B252">
        <v>6172</v>
      </c>
      <c r="C252" s="24">
        <v>28.8</v>
      </c>
      <c r="D252">
        <v>5779.2</v>
      </c>
      <c r="E252">
        <v>7263</v>
      </c>
      <c r="F252">
        <v>6084</v>
      </c>
      <c r="G252">
        <v>0</v>
      </c>
      <c r="H252">
        <v>0</v>
      </c>
      <c r="I252">
        <v>0</v>
      </c>
      <c r="J252">
        <v>0</v>
      </c>
      <c r="K252">
        <f>IF(AND(N252=0,H252=0,I252=0,J252=0,P252=0,L252=0),1,0)</f>
        <v>0</v>
      </c>
      <c r="L252">
        <v>1</v>
      </c>
      <c r="M252">
        <v>5474.333333333333</v>
      </c>
      <c r="N252">
        <v>0</v>
      </c>
      <c r="O252">
        <v>0.51022423608690604</v>
      </c>
      <c r="P252">
        <v>0</v>
      </c>
      <c r="Q252">
        <f t="shared" si="18"/>
        <v>6558.4263553688825</v>
      </c>
      <c r="R252">
        <f>Q252-B252</f>
        <v>386.42635536888247</v>
      </c>
      <c r="S252">
        <f t="shared" si="19"/>
        <v>386.42635536888247</v>
      </c>
      <c r="T252" s="8">
        <f>S252/B252</f>
        <v>6.2609584473247326E-2</v>
      </c>
      <c r="U252">
        <v>1219</v>
      </c>
      <c r="V252">
        <f t="shared" si="20"/>
        <v>6955.6743966398844</v>
      </c>
      <c r="W252">
        <f t="shared" si="21"/>
        <v>21942</v>
      </c>
      <c r="X252">
        <f t="shared" si="22"/>
        <v>386.42635536888247</v>
      </c>
      <c r="Y252">
        <f t="shared" si="23"/>
        <v>149325.32812367784</v>
      </c>
    </row>
    <row r="253" spans="1:25" x14ac:dyDescent="0.35">
      <c r="A253" s="1">
        <v>41167</v>
      </c>
      <c r="B253">
        <v>7222</v>
      </c>
      <c r="C253" s="25">
        <v>28.7</v>
      </c>
      <c r="D253">
        <v>5524.8</v>
      </c>
      <c r="E253">
        <v>7986</v>
      </c>
      <c r="F253">
        <v>6172</v>
      </c>
      <c r="G253">
        <v>1</v>
      </c>
      <c r="H253">
        <v>0</v>
      </c>
      <c r="I253">
        <v>1</v>
      </c>
      <c r="J253">
        <v>0</v>
      </c>
      <c r="K253">
        <f>IF(AND(N253=0,H253=0,I253=0,J253=0,P253=0,L253=0),1,0)</f>
        <v>0</v>
      </c>
      <c r="L253">
        <v>0</v>
      </c>
      <c r="M253">
        <v>5756</v>
      </c>
      <c r="N253">
        <v>0</v>
      </c>
      <c r="O253">
        <v>0.62199372603694669</v>
      </c>
      <c r="P253">
        <v>0</v>
      </c>
      <c r="Q253">
        <f t="shared" si="18"/>
        <v>7303.849618277296</v>
      </c>
      <c r="R253">
        <f>Q253-B253</f>
        <v>81.849618277296031</v>
      </c>
      <c r="S253">
        <f t="shared" si="19"/>
        <v>81.849618277296031</v>
      </c>
      <c r="T253" s="8">
        <f>S253/B253</f>
        <v>1.1333372788326784E-2</v>
      </c>
      <c r="U253">
        <v>1451</v>
      </c>
      <c r="V253">
        <f t="shared" si="20"/>
        <v>1473.2931289913286</v>
      </c>
      <c r="W253">
        <f t="shared" si="21"/>
        <v>26118</v>
      </c>
      <c r="X253">
        <f t="shared" si="22"/>
        <v>81.849618277296031</v>
      </c>
      <c r="Y253">
        <f t="shared" si="23"/>
        <v>6699.3600121390728</v>
      </c>
    </row>
    <row r="254" spans="1:25" x14ac:dyDescent="0.35">
      <c r="A254" s="1">
        <v>41168</v>
      </c>
      <c r="B254">
        <v>6819</v>
      </c>
      <c r="C254" s="25">
        <v>29.3</v>
      </c>
      <c r="D254">
        <v>5963.4</v>
      </c>
      <c r="E254">
        <v>7444</v>
      </c>
      <c r="F254">
        <v>7222</v>
      </c>
      <c r="G254">
        <v>1</v>
      </c>
      <c r="H254">
        <v>0</v>
      </c>
      <c r="I254">
        <v>0</v>
      </c>
      <c r="J254">
        <v>0</v>
      </c>
      <c r="K254">
        <f>IF(AND(N254=0,H254=0,I254=0,J254=0,P254=0,L254=0),1,0)</f>
        <v>1</v>
      </c>
      <c r="L254">
        <v>0</v>
      </c>
      <c r="M254">
        <v>6492.666666666667</v>
      </c>
      <c r="N254">
        <v>0</v>
      </c>
      <c r="O254">
        <v>0.45317764610201</v>
      </c>
      <c r="P254">
        <v>0</v>
      </c>
      <c r="Q254">
        <f t="shared" si="18"/>
        <v>7570.3584888843852</v>
      </c>
      <c r="R254">
        <f>Q254-B254</f>
        <v>751.35848888438522</v>
      </c>
      <c r="S254">
        <f t="shared" si="19"/>
        <v>751.35848888438522</v>
      </c>
      <c r="T254" s="8">
        <f>S254/B254</f>
        <v>0.11018602271365086</v>
      </c>
      <c r="U254">
        <v>1712</v>
      </c>
      <c r="V254">
        <f t="shared" si="20"/>
        <v>13524.452799918934</v>
      </c>
      <c r="W254">
        <f t="shared" si="21"/>
        <v>30816</v>
      </c>
      <c r="X254">
        <f t="shared" si="22"/>
        <v>751.35848888438522</v>
      </c>
      <c r="Y254">
        <f t="shared" si="23"/>
        <v>564539.57881862682</v>
      </c>
    </row>
    <row r="255" spans="1:25" x14ac:dyDescent="0.35">
      <c r="A255" s="1">
        <v>41169</v>
      </c>
      <c r="B255">
        <v>5059</v>
      </c>
      <c r="C255" s="24">
        <v>29.8</v>
      </c>
      <c r="D255">
        <v>6261.8</v>
      </c>
      <c r="E255">
        <v>5029</v>
      </c>
      <c r="F255">
        <v>6819</v>
      </c>
      <c r="G255">
        <v>0</v>
      </c>
      <c r="H255">
        <v>0</v>
      </c>
      <c r="I255">
        <v>0</v>
      </c>
      <c r="J255">
        <v>1</v>
      </c>
      <c r="K255">
        <f>IF(AND(N255=0,H255=0,I255=0,J255=0,P255=0,L255=0),1,0)</f>
        <v>0</v>
      </c>
      <c r="L255">
        <v>0</v>
      </c>
      <c r="M255">
        <v>6737.666666666667</v>
      </c>
      <c r="N255">
        <v>0</v>
      </c>
      <c r="O255">
        <v>0.29551527826187984</v>
      </c>
      <c r="P255">
        <v>0</v>
      </c>
      <c r="Q255">
        <f t="shared" si="18"/>
        <v>6230.1548011556588</v>
      </c>
      <c r="R255">
        <f>Q255-B255</f>
        <v>1171.1548011556588</v>
      </c>
      <c r="S255">
        <f t="shared" si="19"/>
        <v>1171.1548011556588</v>
      </c>
      <c r="T255" s="8">
        <f>S255/B255</f>
        <v>0.23149926885860028</v>
      </c>
      <c r="U255">
        <v>1575</v>
      </c>
      <c r="V255">
        <f t="shared" si="20"/>
        <v>21080.786420801858</v>
      </c>
      <c r="W255">
        <f t="shared" si="21"/>
        <v>28350</v>
      </c>
      <c r="X255">
        <f t="shared" si="22"/>
        <v>1171.1548011556588</v>
      </c>
      <c r="Y255">
        <f t="shared" si="23"/>
        <v>1371603.5682699506</v>
      </c>
    </row>
    <row r="256" spans="1:25" x14ac:dyDescent="0.35">
      <c r="A256" s="1">
        <v>41170</v>
      </c>
      <c r="B256">
        <v>4676</v>
      </c>
      <c r="C256" s="26">
        <v>30</v>
      </c>
      <c r="D256">
        <v>6271.2</v>
      </c>
      <c r="E256">
        <v>5327</v>
      </c>
      <c r="F256">
        <v>5059</v>
      </c>
      <c r="G256">
        <v>0</v>
      </c>
      <c r="H256">
        <v>0</v>
      </c>
      <c r="I256">
        <v>0</v>
      </c>
      <c r="J256">
        <v>0</v>
      </c>
      <c r="K256">
        <f>IF(AND(N256=0,H256=0,I256=0,J256=0,P256=0,L256=0),1,0)</f>
        <v>0</v>
      </c>
      <c r="L256">
        <v>0</v>
      </c>
      <c r="M256">
        <v>6366.666666666667</v>
      </c>
      <c r="N256">
        <v>1</v>
      </c>
      <c r="O256">
        <v>0.45550133612176136</v>
      </c>
      <c r="P256">
        <v>0</v>
      </c>
      <c r="Q256">
        <f t="shared" si="18"/>
        <v>5903.6459922636277</v>
      </c>
      <c r="R256">
        <f>Q256-B256</f>
        <v>1227.6459922636277</v>
      </c>
      <c r="S256">
        <f t="shared" si="19"/>
        <v>1227.6459922636277</v>
      </c>
      <c r="T256" s="8">
        <f>S256/B256</f>
        <v>0.2625419145131796</v>
      </c>
      <c r="U256">
        <v>2240</v>
      </c>
      <c r="V256">
        <f t="shared" si="20"/>
        <v>22097.627860745299</v>
      </c>
      <c r="W256">
        <f t="shared" si="21"/>
        <v>40320</v>
      </c>
      <c r="X256">
        <f t="shared" si="22"/>
        <v>1227.6459922636277</v>
      </c>
      <c r="Y256">
        <f t="shared" si="23"/>
        <v>1507114.6823209471</v>
      </c>
    </row>
    <row r="257" spans="1:25" x14ac:dyDescent="0.35">
      <c r="A257" s="1">
        <v>41171</v>
      </c>
      <c r="B257">
        <v>3000</v>
      </c>
      <c r="C257" s="24">
        <v>29.3</v>
      </c>
      <c r="D257">
        <v>5989.6</v>
      </c>
      <c r="E257">
        <v>5012</v>
      </c>
      <c r="F257">
        <v>4676</v>
      </c>
      <c r="G257">
        <v>0</v>
      </c>
      <c r="H257">
        <v>1</v>
      </c>
      <c r="I257">
        <v>0</v>
      </c>
      <c r="J257">
        <v>0</v>
      </c>
      <c r="K257">
        <f>IF(AND(N257=0,H257=0,I257=0,J257=0,P257=0,L257=0),1,0)</f>
        <v>0</v>
      </c>
      <c r="L257">
        <v>0</v>
      </c>
      <c r="M257">
        <v>5518</v>
      </c>
      <c r="N257">
        <v>0</v>
      </c>
      <c r="O257">
        <v>0.30527477634483557</v>
      </c>
      <c r="P257">
        <v>0</v>
      </c>
      <c r="Q257">
        <f t="shared" si="18"/>
        <v>5588.7964961802036</v>
      </c>
      <c r="R257">
        <f>Q257-B257</f>
        <v>2588.7964961802036</v>
      </c>
      <c r="S257">
        <f t="shared" si="19"/>
        <v>2588.7964961802036</v>
      </c>
      <c r="T257" s="8">
        <f>S257/B257</f>
        <v>0.86293216539340123</v>
      </c>
      <c r="U257">
        <v>272</v>
      </c>
      <c r="V257">
        <f t="shared" si="20"/>
        <v>46598.336931243663</v>
      </c>
      <c r="W257">
        <f t="shared" si="21"/>
        <v>4896</v>
      </c>
      <c r="X257">
        <f t="shared" si="22"/>
        <v>2588.7964961802036</v>
      </c>
      <c r="Y257">
        <f t="shared" si="23"/>
        <v>6701867.2986348988</v>
      </c>
    </row>
    <row r="258" spans="1:25" x14ac:dyDescent="0.35">
      <c r="A258" s="1">
        <v>41172</v>
      </c>
      <c r="B258">
        <v>5739</v>
      </c>
      <c r="C258" s="26">
        <v>29</v>
      </c>
      <c r="D258">
        <v>5355.2</v>
      </c>
      <c r="E258">
        <v>6084</v>
      </c>
      <c r="F258">
        <v>3000</v>
      </c>
      <c r="G258">
        <v>0</v>
      </c>
      <c r="H258">
        <v>0</v>
      </c>
      <c r="I258">
        <v>0</v>
      </c>
      <c r="J258">
        <v>0</v>
      </c>
      <c r="K258">
        <f>IF(AND(N258=0,H258=0,I258=0,J258=0,P258=0,L258=0),1,0)</f>
        <v>0</v>
      </c>
      <c r="L258">
        <v>0</v>
      </c>
      <c r="M258">
        <v>4245</v>
      </c>
      <c r="N258">
        <v>0</v>
      </c>
      <c r="O258">
        <v>0.81822934820494941</v>
      </c>
      <c r="P258">
        <v>1</v>
      </c>
      <c r="Q258">
        <f t="shared" si="18"/>
        <v>5262.2083974941961</v>
      </c>
      <c r="R258">
        <f>Q258-B258</f>
        <v>-476.79160250580389</v>
      </c>
      <c r="S258">
        <f t="shared" si="19"/>
        <v>476.79160250580389</v>
      </c>
      <c r="T258" s="8">
        <f>S258/B258</f>
        <v>8.3079212842969832E-2</v>
      </c>
      <c r="U258">
        <v>1134</v>
      </c>
      <c r="V258">
        <f t="shared" si="20"/>
        <v>34328.99538041788</v>
      </c>
      <c r="W258">
        <f t="shared" si="21"/>
        <v>20412</v>
      </c>
      <c r="X258">
        <f t="shared" si="22"/>
        <v>-953.58320501160779</v>
      </c>
      <c r="Y258">
        <f t="shared" si="23"/>
        <v>909320.92888021003</v>
      </c>
    </row>
    <row r="259" spans="1:25" x14ac:dyDescent="0.35">
      <c r="A259" s="1">
        <v>41173</v>
      </c>
      <c r="B259">
        <v>4628.5</v>
      </c>
      <c r="C259" s="24">
        <v>28.6</v>
      </c>
      <c r="D259">
        <v>5058.6000000000004</v>
      </c>
      <c r="E259">
        <v>6172</v>
      </c>
      <c r="F259">
        <v>5739</v>
      </c>
      <c r="G259">
        <v>0</v>
      </c>
      <c r="H259">
        <v>0</v>
      </c>
      <c r="I259">
        <v>0</v>
      </c>
      <c r="J259">
        <v>0</v>
      </c>
      <c r="K259">
        <f>IF(AND(N259=0,H259=0,I259=0,J259=0,P259=0,L259=0),1,0)</f>
        <v>0</v>
      </c>
      <c r="L259">
        <v>1</v>
      </c>
      <c r="M259">
        <v>4471.666666666667</v>
      </c>
      <c r="N259">
        <v>0</v>
      </c>
      <c r="O259">
        <v>0.37097711165330544</v>
      </c>
      <c r="P259">
        <v>0</v>
      </c>
      <c r="Q259">
        <f t="shared" ref="Q259:Q322" si="24">$AA$2+SUMPRODUCT(C259:G259,$AB$2:$AF$2)</f>
        <v>5830.4482865283844</v>
      </c>
      <c r="R259">
        <f>Q259-B259</f>
        <v>1201.9482865283844</v>
      </c>
      <c r="S259">
        <f t="shared" ref="S259:S322" si="25">ABS(R259)</f>
        <v>1201.9482865283844</v>
      </c>
      <c r="T259" s="8">
        <f>S259/B259</f>
        <v>0.25968419283318234</v>
      </c>
      <c r="U259">
        <v>4162</v>
      </c>
      <c r="V259">
        <f t="shared" ref="V259:V322" si="26">IF(R259&lt;0,R259*-72,R259*18)</f>
        <v>21635.069157510919</v>
      </c>
      <c r="W259">
        <f t="shared" ref="W259:W322" si="27">U259*18</f>
        <v>74916</v>
      </c>
      <c r="X259">
        <f t="shared" ref="X259:X322" si="28">IF(R259&lt;0,R259*2,R259)</f>
        <v>1201.9482865283844</v>
      </c>
      <c r="Y259">
        <f t="shared" ref="Y259:Y322" si="29">X259^2</f>
        <v>1444679.6834885192</v>
      </c>
    </row>
    <row r="260" spans="1:25" x14ac:dyDescent="0.35">
      <c r="A260" s="1">
        <v>41174</v>
      </c>
      <c r="B260">
        <v>6288</v>
      </c>
      <c r="C260" s="24">
        <v>28.6</v>
      </c>
      <c r="D260">
        <v>4620.5</v>
      </c>
      <c r="E260">
        <v>7222</v>
      </c>
      <c r="F260">
        <v>4628.5</v>
      </c>
      <c r="G260">
        <v>1</v>
      </c>
      <c r="H260">
        <v>0</v>
      </c>
      <c r="I260">
        <v>1</v>
      </c>
      <c r="J260">
        <v>0</v>
      </c>
      <c r="K260">
        <f>IF(AND(N260=0,H260=0,I260=0,J260=0,P260=0,L260=0),1,0)</f>
        <v>0</v>
      </c>
      <c r="L260">
        <v>0</v>
      </c>
      <c r="M260">
        <v>4455.833333333333</v>
      </c>
      <c r="N260">
        <v>0</v>
      </c>
      <c r="O260">
        <v>0.69280817938886952</v>
      </c>
      <c r="P260">
        <v>0</v>
      </c>
      <c r="Q260">
        <f t="shared" si="24"/>
        <v>6315.1604039967215</v>
      </c>
      <c r="R260">
        <f>Q260-B260</f>
        <v>27.16040399672147</v>
      </c>
      <c r="S260">
        <f t="shared" si="25"/>
        <v>27.16040399672147</v>
      </c>
      <c r="T260" s="8">
        <f>S260/B260</f>
        <v>4.3194026712343302E-3</v>
      </c>
      <c r="U260">
        <v>836</v>
      </c>
      <c r="V260">
        <f t="shared" si="26"/>
        <v>488.88727194098647</v>
      </c>
      <c r="W260">
        <f t="shared" si="27"/>
        <v>15048</v>
      </c>
      <c r="X260">
        <f t="shared" si="28"/>
        <v>27.16040399672147</v>
      </c>
      <c r="Y260">
        <f t="shared" si="29"/>
        <v>737.68754526512362</v>
      </c>
    </row>
    <row r="261" spans="1:25" x14ac:dyDescent="0.35">
      <c r="A261" s="1">
        <v>41175</v>
      </c>
      <c r="B261">
        <v>6844</v>
      </c>
      <c r="C261" s="24">
        <v>28.2</v>
      </c>
      <c r="D261">
        <v>4866.3</v>
      </c>
      <c r="E261">
        <v>6819</v>
      </c>
      <c r="F261">
        <v>6288</v>
      </c>
      <c r="G261">
        <v>1</v>
      </c>
      <c r="H261">
        <v>0</v>
      </c>
      <c r="I261">
        <v>0</v>
      </c>
      <c r="J261">
        <v>0</v>
      </c>
      <c r="K261">
        <f>IF(AND(N261=0,H261=0,I261=0,J261=0,P261=0,L261=0),1,0)</f>
        <v>1</v>
      </c>
      <c r="L261">
        <v>0</v>
      </c>
      <c r="M261">
        <v>5551.833333333333</v>
      </c>
      <c r="N261">
        <v>0</v>
      </c>
      <c r="O261">
        <v>0.5645985825490879</v>
      </c>
      <c r="P261">
        <v>0</v>
      </c>
      <c r="Q261">
        <f t="shared" si="24"/>
        <v>6686.1665386694476</v>
      </c>
      <c r="R261">
        <f>Q261-B261</f>
        <v>-157.83346133055238</v>
      </c>
      <c r="S261">
        <f t="shared" si="25"/>
        <v>157.83346133055238</v>
      </c>
      <c r="T261" s="8">
        <f>S261/B261</f>
        <v>2.306158114122624E-2</v>
      </c>
      <c r="U261">
        <v>1051</v>
      </c>
      <c r="V261">
        <f t="shared" si="26"/>
        <v>11364.009215799771</v>
      </c>
      <c r="W261">
        <f t="shared" si="27"/>
        <v>18918</v>
      </c>
      <c r="X261">
        <f t="shared" si="28"/>
        <v>-315.66692266110476</v>
      </c>
      <c r="Y261">
        <f t="shared" si="29"/>
        <v>99645.606062331892</v>
      </c>
    </row>
    <row r="262" spans="1:25" x14ac:dyDescent="0.35">
      <c r="A262" s="1">
        <v>41176</v>
      </c>
      <c r="B262">
        <v>4615</v>
      </c>
      <c r="C262" s="24">
        <v>28.3</v>
      </c>
      <c r="D262">
        <v>5299.9</v>
      </c>
      <c r="E262">
        <v>5059</v>
      </c>
      <c r="F262">
        <v>6844</v>
      </c>
      <c r="G262">
        <v>0</v>
      </c>
      <c r="H262">
        <v>0</v>
      </c>
      <c r="I262">
        <v>0</v>
      </c>
      <c r="J262">
        <v>1</v>
      </c>
      <c r="K262">
        <f>IF(AND(N262=0,H262=0,I262=0,J262=0,P262=0,L262=0),1,0)</f>
        <v>0</v>
      </c>
      <c r="L262">
        <v>0</v>
      </c>
      <c r="M262">
        <v>5920.166666666667</v>
      </c>
      <c r="N262">
        <v>0</v>
      </c>
      <c r="O262">
        <v>0.24102474729871035</v>
      </c>
      <c r="P262">
        <v>0</v>
      </c>
      <c r="Q262">
        <f t="shared" si="24"/>
        <v>5839.3559133697308</v>
      </c>
      <c r="R262">
        <f>Q262-B262</f>
        <v>1224.3559133697308</v>
      </c>
      <c r="S262">
        <f t="shared" si="25"/>
        <v>1224.3559133697308</v>
      </c>
      <c r="T262" s="8">
        <f>S262/B262</f>
        <v>0.26529922283201102</v>
      </c>
      <c r="U262">
        <v>1840</v>
      </c>
      <c r="V262">
        <f t="shared" si="26"/>
        <v>22038.406440655155</v>
      </c>
      <c r="W262">
        <f t="shared" si="27"/>
        <v>33120</v>
      </c>
      <c r="X262">
        <f t="shared" si="28"/>
        <v>1224.3559133697308</v>
      </c>
      <c r="Y262">
        <f t="shared" si="29"/>
        <v>1499047.4026034279</v>
      </c>
    </row>
    <row r="263" spans="1:25" x14ac:dyDescent="0.35">
      <c r="A263" s="1">
        <v>41177</v>
      </c>
      <c r="B263">
        <v>5412</v>
      </c>
      <c r="C263" s="24">
        <v>28.4</v>
      </c>
      <c r="D263">
        <v>5622.9</v>
      </c>
      <c r="E263">
        <v>4676</v>
      </c>
      <c r="F263">
        <v>4615</v>
      </c>
      <c r="G263">
        <v>0</v>
      </c>
      <c r="H263">
        <v>0</v>
      </c>
      <c r="I263">
        <v>0</v>
      </c>
      <c r="J263">
        <v>0</v>
      </c>
      <c r="K263">
        <f>IF(AND(N263=0,H263=0,I263=0,J263=0,P263=0,L263=0),1,0)</f>
        <v>0</v>
      </c>
      <c r="L263">
        <v>0</v>
      </c>
      <c r="M263">
        <v>5915.666666666667</v>
      </c>
      <c r="N263">
        <v>1</v>
      </c>
      <c r="O263">
        <v>0.5925990472870919</v>
      </c>
      <c r="P263">
        <v>0</v>
      </c>
      <c r="Q263">
        <f t="shared" si="24"/>
        <v>5308.8448465129777</v>
      </c>
      <c r="R263">
        <f>Q263-B263</f>
        <v>-103.15515348702229</v>
      </c>
      <c r="S263">
        <f t="shared" si="25"/>
        <v>103.15515348702229</v>
      </c>
      <c r="T263" s="8">
        <f>S263/B263</f>
        <v>1.9060449646530357E-2</v>
      </c>
      <c r="U263">
        <v>2027</v>
      </c>
      <c r="V263">
        <f t="shared" si="26"/>
        <v>7427.1710510656048</v>
      </c>
      <c r="W263">
        <f t="shared" si="27"/>
        <v>36486</v>
      </c>
      <c r="X263">
        <f t="shared" si="28"/>
        <v>-206.31030697404458</v>
      </c>
      <c r="Y263">
        <f t="shared" si="29"/>
        <v>42563.94276372451</v>
      </c>
    </row>
    <row r="264" spans="1:25" x14ac:dyDescent="0.35">
      <c r="A264" s="1">
        <v>41178</v>
      </c>
      <c r="B264">
        <v>5273</v>
      </c>
      <c r="C264" s="24">
        <v>28.4</v>
      </c>
      <c r="D264">
        <v>5557.5</v>
      </c>
      <c r="E264">
        <v>3000</v>
      </c>
      <c r="F264">
        <v>5412</v>
      </c>
      <c r="G264">
        <v>0</v>
      </c>
      <c r="H264">
        <v>1</v>
      </c>
      <c r="I264">
        <v>0</v>
      </c>
      <c r="J264">
        <v>0</v>
      </c>
      <c r="K264">
        <f>IF(AND(N264=0,H264=0,I264=0,J264=0,P264=0,L264=0),1,0)</f>
        <v>0</v>
      </c>
      <c r="L264">
        <v>0</v>
      </c>
      <c r="M264">
        <v>5623.666666666667</v>
      </c>
      <c r="N264">
        <v>0</v>
      </c>
      <c r="O264">
        <v>0.483850354362728</v>
      </c>
      <c r="P264">
        <v>0</v>
      </c>
      <c r="Q264">
        <f t="shared" si="24"/>
        <v>4940.8080151564845</v>
      </c>
      <c r="R264">
        <f>Q264-B264</f>
        <v>-332.19198484351546</v>
      </c>
      <c r="S264">
        <f t="shared" si="25"/>
        <v>332.19198484351546</v>
      </c>
      <c r="T264" s="8">
        <f>S264/B264</f>
        <v>6.2998669608100785E-2</v>
      </c>
      <c r="U264">
        <v>1856</v>
      </c>
      <c r="V264">
        <f t="shared" si="26"/>
        <v>23917.822908733113</v>
      </c>
      <c r="W264">
        <f t="shared" si="27"/>
        <v>33408</v>
      </c>
      <c r="X264">
        <f t="shared" si="28"/>
        <v>-664.38396968703091</v>
      </c>
      <c r="Y264">
        <f t="shared" si="29"/>
        <v>441406.05917709763</v>
      </c>
    </row>
    <row r="265" spans="1:25" x14ac:dyDescent="0.35">
      <c r="A265" s="1">
        <v>41179</v>
      </c>
      <c r="B265">
        <v>4996</v>
      </c>
      <c r="C265" s="24">
        <v>28.8</v>
      </c>
      <c r="D265">
        <v>5686.4</v>
      </c>
      <c r="E265">
        <v>5739</v>
      </c>
      <c r="F265">
        <v>5273</v>
      </c>
      <c r="G265">
        <v>0</v>
      </c>
      <c r="H265">
        <v>0</v>
      </c>
      <c r="I265">
        <v>0</v>
      </c>
      <c r="J265">
        <v>0</v>
      </c>
      <c r="K265">
        <f>IF(AND(N265=0,H265=0,I265=0,J265=0,P265=0,L265=0),1,0)</f>
        <v>0</v>
      </c>
      <c r="L265">
        <v>0</v>
      </c>
      <c r="M265">
        <v>5100</v>
      </c>
      <c r="N265">
        <v>0</v>
      </c>
      <c r="O265">
        <v>0.4678168932264436</v>
      </c>
      <c r="P265">
        <v>1</v>
      </c>
      <c r="Q265">
        <f t="shared" si="24"/>
        <v>5837.3467340247053</v>
      </c>
      <c r="R265">
        <f>Q265-B265</f>
        <v>841.34673402470526</v>
      </c>
      <c r="S265">
        <f t="shared" si="25"/>
        <v>841.34673402470526</v>
      </c>
      <c r="T265" s="8">
        <f>S265/B265</f>
        <v>0.16840407006098984</v>
      </c>
      <c r="U265">
        <v>1961</v>
      </c>
      <c r="V265">
        <f t="shared" si="26"/>
        <v>15144.241212444695</v>
      </c>
      <c r="W265">
        <f t="shared" si="27"/>
        <v>35298</v>
      </c>
      <c r="X265">
        <f t="shared" si="28"/>
        <v>841.34673402470526</v>
      </c>
      <c r="Y265">
        <f t="shared" si="29"/>
        <v>707864.32685403817</v>
      </c>
    </row>
    <row r="266" spans="1:25" x14ac:dyDescent="0.35">
      <c r="A266" s="1">
        <v>41180</v>
      </c>
      <c r="B266">
        <v>5590</v>
      </c>
      <c r="C266" s="24">
        <v>28.7</v>
      </c>
      <c r="D266">
        <v>5428</v>
      </c>
      <c r="E266">
        <v>4628.5</v>
      </c>
      <c r="F266">
        <v>4996</v>
      </c>
      <c r="G266">
        <v>0</v>
      </c>
      <c r="H266">
        <v>0</v>
      </c>
      <c r="I266">
        <v>0</v>
      </c>
      <c r="J266">
        <v>0</v>
      </c>
      <c r="K266">
        <f>IF(AND(N266=0,H266=0,I266=0,J266=0,P266=0,L266=0),1,0)</f>
        <v>0</v>
      </c>
      <c r="L266">
        <v>1</v>
      </c>
      <c r="M266">
        <v>5227</v>
      </c>
      <c r="N266">
        <v>0</v>
      </c>
      <c r="O266">
        <v>0.56901359358661552</v>
      </c>
      <c r="P266">
        <v>0</v>
      </c>
      <c r="Q266">
        <f t="shared" si="24"/>
        <v>5309.3123000068654</v>
      </c>
      <c r="R266">
        <f>Q266-B266</f>
        <v>-280.68769999313463</v>
      </c>
      <c r="S266">
        <f t="shared" si="25"/>
        <v>280.68769999313463</v>
      </c>
      <c r="T266" s="8">
        <f>S266/B266</f>
        <v>5.0212468692868446E-2</v>
      </c>
      <c r="U266">
        <v>835</v>
      </c>
      <c r="V266">
        <f t="shared" si="26"/>
        <v>20209.514399505693</v>
      </c>
      <c r="W266">
        <f t="shared" si="27"/>
        <v>15030</v>
      </c>
      <c r="X266">
        <f t="shared" si="28"/>
        <v>-561.37539998626926</v>
      </c>
      <c r="Y266">
        <f t="shared" si="29"/>
        <v>315142.3397097438</v>
      </c>
    </row>
    <row r="267" spans="1:25" x14ac:dyDescent="0.35">
      <c r="A267" s="1">
        <v>41181</v>
      </c>
      <c r="B267">
        <v>6648</v>
      </c>
      <c r="C267" s="24">
        <v>28.9</v>
      </c>
      <c r="D267">
        <v>5177.2</v>
      </c>
      <c r="E267">
        <v>6288</v>
      </c>
      <c r="F267">
        <v>5590</v>
      </c>
      <c r="G267">
        <v>1</v>
      </c>
      <c r="H267">
        <v>0</v>
      </c>
      <c r="I267">
        <v>1</v>
      </c>
      <c r="J267">
        <v>0</v>
      </c>
      <c r="K267">
        <f>IF(AND(N267=0,H267=0,I267=0,J267=0,P267=0,L267=0),1,0)</f>
        <v>0</v>
      </c>
      <c r="L267">
        <v>0</v>
      </c>
      <c r="M267">
        <v>5286.333333333333</v>
      </c>
      <c r="N267">
        <v>0</v>
      </c>
      <c r="O267">
        <v>0.62292320204484719</v>
      </c>
      <c r="P267">
        <v>0</v>
      </c>
      <c r="Q267">
        <f t="shared" si="24"/>
        <v>6480.6022246738303</v>
      </c>
      <c r="R267">
        <f>Q267-B267</f>
        <v>-167.39777532616972</v>
      </c>
      <c r="S267">
        <f t="shared" si="25"/>
        <v>167.39777532616972</v>
      </c>
      <c r="T267" s="8">
        <f>S267/B267</f>
        <v>2.5180170777101343E-2</v>
      </c>
      <c r="U267">
        <v>1478</v>
      </c>
      <c r="V267">
        <f t="shared" si="26"/>
        <v>12052.63982348422</v>
      </c>
      <c r="W267">
        <f t="shared" si="27"/>
        <v>26604</v>
      </c>
      <c r="X267">
        <f t="shared" si="28"/>
        <v>-334.79555065233944</v>
      </c>
      <c r="Y267">
        <f t="shared" si="29"/>
        <v>112088.06073660319</v>
      </c>
    </row>
    <row r="268" spans="1:25" x14ac:dyDescent="0.35">
      <c r="A268" s="1">
        <v>41182</v>
      </c>
      <c r="B268">
        <v>6569</v>
      </c>
      <c r="C268" s="24">
        <v>29.2</v>
      </c>
      <c r="D268">
        <v>5583.8</v>
      </c>
      <c r="E268">
        <v>6844</v>
      </c>
      <c r="F268">
        <v>6648</v>
      </c>
      <c r="G268">
        <v>1</v>
      </c>
      <c r="H268">
        <v>0</v>
      </c>
      <c r="I268">
        <v>0</v>
      </c>
      <c r="J268">
        <v>0</v>
      </c>
      <c r="K268">
        <f>IF(AND(N268=0,H268=0,I268=0,J268=0,P268=0,L268=0),1,0)</f>
        <v>1</v>
      </c>
      <c r="L268">
        <v>0</v>
      </c>
      <c r="M268">
        <v>5744.666666666667</v>
      </c>
      <c r="N268">
        <v>0</v>
      </c>
      <c r="O268">
        <v>0.49082142442198212</v>
      </c>
      <c r="P268">
        <v>0</v>
      </c>
      <c r="Q268">
        <f t="shared" si="24"/>
        <v>7083.6293387968026</v>
      </c>
      <c r="R268">
        <f>Q268-B268</f>
        <v>514.62933879680259</v>
      </c>
      <c r="S268">
        <f t="shared" si="25"/>
        <v>514.62933879680259</v>
      </c>
      <c r="T268" s="8">
        <f>S268/B268</f>
        <v>7.8342112771624686E-2</v>
      </c>
      <c r="U268">
        <v>1075</v>
      </c>
      <c r="V268">
        <f t="shared" si="26"/>
        <v>9263.3280983424465</v>
      </c>
      <c r="W268">
        <f t="shared" si="27"/>
        <v>19350</v>
      </c>
      <c r="X268">
        <f t="shared" si="28"/>
        <v>514.62933879680259</v>
      </c>
      <c r="Y268">
        <f t="shared" si="29"/>
        <v>264843.35635043425</v>
      </c>
    </row>
    <row r="269" spans="1:25" x14ac:dyDescent="0.35">
      <c r="A269" s="1">
        <v>41183</v>
      </c>
      <c r="B269">
        <v>4396</v>
      </c>
      <c r="C269" s="27">
        <v>30.4</v>
      </c>
      <c r="D269">
        <v>5815.2</v>
      </c>
      <c r="E269">
        <v>4615</v>
      </c>
      <c r="F269">
        <v>6569</v>
      </c>
      <c r="G269">
        <v>0</v>
      </c>
      <c r="H269">
        <v>0</v>
      </c>
      <c r="I269">
        <v>0</v>
      </c>
      <c r="J269">
        <v>1</v>
      </c>
      <c r="K269">
        <f>IF(AND(N269=0,H269=0,I269=0,J269=0,P269=0,L269=0),1,0)</f>
        <v>0</v>
      </c>
      <c r="L269">
        <v>0</v>
      </c>
      <c r="M269">
        <v>6269</v>
      </c>
      <c r="N269">
        <v>0</v>
      </c>
      <c r="O269">
        <v>0.24753107935401417</v>
      </c>
      <c r="P269">
        <v>0</v>
      </c>
      <c r="Q269">
        <f t="shared" si="24"/>
        <v>5860.4299314023956</v>
      </c>
      <c r="R269">
        <f>Q269-B269</f>
        <v>1464.4299314023956</v>
      </c>
      <c r="S269">
        <f t="shared" si="25"/>
        <v>1464.4299314023956</v>
      </c>
      <c r="T269" s="8">
        <f>S269/B269</f>
        <v>0.33312782788953493</v>
      </c>
      <c r="U269">
        <v>1808</v>
      </c>
      <c r="V269">
        <f t="shared" si="26"/>
        <v>26359.738765243121</v>
      </c>
      <c r="W269">
        <f t="shared" si="27"/>
        <v>32544</v>
      </c>
      <c r="X269">
        <f t="shared" si="28"/>
        <v>1464.4299314023956</v>
      </c>
      <c r="Y269">
        <f t="shared" si="29"/>
        <v>2144555.0239872253</v>
      </c>
    </row>
    <row r="270" spans="1:25" x14ac:dyDescent="0.35">
      <c r="A270" s="1">
        <v>41184</v>
      </c>
      <c r="B270">
        <v>5205</v>
      </c>
      <c r="C270" s="27">
        <v>29.3</v>
      </c>
      <c r="D270">
        <v>5639.8</v>
      </c>
      <c r="E270">
        <v>5412</v>
      </c>
      <c r="F270">
        <v>4396</v>
      </c>
      <c r="G270">
        <v>0</v>
      </c>
      <c r="H270">
        <v>0</v>
      </c>
      <c r="I270">
        <v>0</v>
      </c>
      <c r="J270">
        <v>0</v>
      </c>
      <c r="K270">
        <f>IF(AND(N270=0,H270=0,I270=0,J270=0,P270=0,L270=0),1,0)</f>
        <v>0</v>
      </c>
      <c r="L270">
        <v>0</v>
      </c>
      <c r="M270">
        <v>5871</v>
      </c>
      <c r="N270">
        <v>1</v>
      </c>
      <c r="O270">
        <v>0.5939932612989427</v>
      </c>
      <c r="P270">
        <v>0</v>
      </c>
      <c r="Q270">
        <f t="shared" si="24"/>
        <v>5505.614304602389</v>
      </c>
      <c r="R270">
        <f>Q270-B270</f>
        <v>300.61430460238898</v>
      </c>
      <c r="S270">
        <f t="shared" si="25"/>
        <v>300.61430460238898</v>
      </c>
      <c r="T270" s="8">
        <f>S270/B270</f>
        <v>5.7754909625819209E-2</v>
      </c>
      <c r="U270">
        <v>1511</v>
      </c>
      <c r="V270">
        <f t="shared" si="26"/>
        <v>5411.0574828430017</v>
      </c>
      <c r="W270">
        <f t="shared" si="27"/>
        <v>27198</v>
      </c>
      <c r="X270">
        <f t="shared" si="28"/>
        <v>300.61430460238898</v>
      </c>
      <c r="Y270">
        <f t="shared" si="29"/>
        <v>90368.9601315779</v>
      </c>
    </row>
    <row r="271" spans="1:25" x14ac:dyDescent="0.35">
      <c r="A271" s="1">
        <v>41185</v>
      </c>
      <c r="B271">
        <v>5350</v>
      </c>
      <c r="C271" s="27">
        <v>29.6</v>
      </c>
      <c r="D271">
        <v>5681.6</v>
      </c>
      <c r="E271">
        <v>5273</v>
      </c>
      <c r="F271">
        <v>5205</v>
      </c>
      <c r="G271">
        <v>0</v>
      </c>
      <c r="H271">
        <v>1</v>
      </c>
      <c r="I271">
        <v>0</v>
      </c>
      <c r="J271">
        <v>0</v>
      </c>
      <c r="K271">
        <f>IF(AND(N271=0,H271=0,I271=0,J271=0,P271=0,L271=0),1,0)</f>
        <v>0</v>
      </c>
      <c r="L271">
        <v>0</v>
      </c>
      <c r="M271">
        <v>5390</v>
      </c>
      <c r="N271">
        <v>0</v>
      </c>
      <c r="O271">
        <v>0.51684675264319735</v>
      </c>
      <c r="P271">
        <v>0</v>
      </c>
      <c r="Q271">
        <f t="shared" si="24"/>
        <v>5677.4469755427772</v>
      </c>
      <c r="R271">
        <f>Q271-B271</f>
        <v>327.44697554277718</v>
      </c>
      <c r="S271">
        <f t="shared" si="25"/>
        <v>327.44697554277718</v>
      </c>
      <c r="T271" s="8">
        <f>S271/B271</f>
        <v>6.1205042157528443E-2</v>
      </c>
      <c r="U271">
        <v>1355</v>
      </c>
      <c r="V271">
        <f t="shared" si="26"/>
        <v>5894.0455597699893</v>
      </c>
      <c r="W271">
        <f t="shared" si="27"/>
        <v>24390</v>
      </c>
      <c r="X271">
        <f t="shared" si="28"/>
        <v>327.44697554277718</v>
      </c>
      <c r="Y271">
        <f t="shared" si="29"/>
        <v>107221.52179211212</v>
      </c>
    </row>
    <row r="272" spans="1:25" x14ac:dyDescent="0.35">
      <c r="A272" s="1">
        <v>41186</v>
      </c>
      <c r="B272">
        <v>4939</v>
      </c>
      <c r="C272" s="27">
        <v>28.3</v>
      </c>
      <c r="D272">
        <v>5633.6</v>
      </c>
      <c r="E272">
        <v>4996</v>
      </c>
      <c r="F272">
        <v>5350</v>
      </c>
      <c r="G272">
        <v>0</v>
      </c>
      <c r="H272">
        <v>0</v>
      </c>
      <c r="I272">
        <v>0</v>
      </c>
      <c r="J272">
        <v>0</v>
      </c>
      <c r="K272">
        <f>IF(AND(N272=0,H272=0,I272=0,J272=0,P272=0,L272=0),1,0)</f>
        <v>0</v>
      </c>
      <c r="L272">
        <v>0</v>
      </c>
      <c r="M272">
        <v>4983.666666666667</v>
      </c>
      <c r="N272">
        <v>0</v>
      </c>
      <c r="O272">
        <v>0.45224817009410945</v>
      </c>
      <c r="P272">
        <v>1</v>
      </c>
      <c r="Q272">
        <f t="shared" si="24"/>
        <v>5592.8450668505166</v>
      </c>
      <c r="R272">
        <f>Q272-B272</f>
        <v>653.84506685051656</v>
      </c>
      <c r="S272">
        <f t="shared" si="25"/>
        <v>653.84506685051656</v>
      </c>
      <c r="T272" s="8">
        <f>S272/B272</f>
        <v>0.13238409938257067</v>
      </c>
      <c r="U272">
        <v>1835</v>
      </c>
      <c r="V272">
        <f t="shared" si="26"/>
        <v>11769.211203309298</v>
      </c>
      <c r="W272">
        <f t="shared" si="27"/>
        <v>33030</v>
      </c>
      <c r="X272">
        <f t="shared" si="28"/>
        <v>653.84506685051656</v>
      </c>
      <c r="Y272">
        <f t="shared" si="29"/>
        <v>427513.37144475646</v>
      </c>
    </row>
    <row r="273" spans="1:25" x14ac:dyDescent="0.35">
      <c r="A273" s="1">
        <v>41187</v>
      </c>
      <c r="B273">
        <v>6693</v>
      </c>
      <c r="C273" s="27">
        <v>27.2</v>
      </c>
      <c r="D273">
        <v>5291.8</v>
      </c>
      <c r="E273">
        <v>5590</v>
      </c>
      <c r="F273">
        <v>4939</v>
      </c>
      <c r="G273">
        <v>0</v>
      </c>
      <c r="H273">
        <v>0</v>
      </c>
      <c r="I273">
        <v>0</v>
      </c>
      <c r="J273">
        <v>0</v>
      </c>
      <c r="K273">
        <f>IF(AND(N273=0,H273=0,I273=0,J273=0,P273=0,L273=0),1,0)</f>
        <v>0</v>
      </c>
      <c r="L273">
        <v>1</v>
      </c>
      <c r="M273">
        <v>5164.666666666667</v>
      </c>
      <c r="N273">
        <v>0</v>
      </c>
      <c r="O273">
        <v>0.70378761473219476</v>
      </c>
      <c r="P273">
        <v>0</v>
      </c>
      <c r="Q273">
        <f t="shared" si="24"/>
        <v>5533.0404217838313</v>
      </c>
      <c r="R273">
        <f>Q273-B273</f>
        <v>-1159.9595782161687</v>
      </c>
      <c r="S273">
        <f t="shared" si="25"/>
        <v>1159.9595782161687</v>
      </c>
      <c r="T273" s="8">
        <f>S273/B273</f>
        <v>0.17330936474169562</v>
      </c>
      <c r="U273">
        <v>671</v>
      </c>
      <c r="V273">
        <f t="shared" si="26"/>
        <v>83517.089631564144</v>
      </c>
      <c r="W273">
        <f t="shared" si="27"/>
        <v>12078</v>
      </c>
      <c r="X273">
        <f t="shared" si="28"/>
        <v>-2319.9191564323373</v>
      </c>
      <c r="Y273">
        <f t="shared" si="29"/>
        <v>5382024.8923817277</v>
      </c>
    </row>
    <row r="274" spans="1:25" x14ac:dyDescent="0.35">
      <c r="A274" s="1">
        <v>41188</v>
      </c>
      <c r="B274">
        <v>7112</v>
      </c>
      <c r="C274" s="27">
        <v>27.7</v>
      </c>
      <c r="D274">
        <v>5316.6</v>
      </c>
      <c r="E274">
        <v>6648</v>
      </c>
      <c r="F274">
        <v>6693</v>
      </c>
      <c r="G274">
        <v>1</v>
      </c>
      <c r="H274">
        <v>0</v>
      </c>
      <c r="I274">
        <v>1</v>
      </c>
      <c r="J274">
        <v>0</v>
      </c>
      <c r="K274">
        <f>IF(AND(N274=0,H274=0,I274=0,J274=0,P274=0,L274=0),1,0)</f>
        <v>0</v>
      </c>
      <c r="L274">
        <v>0</v>
      </c>
      <c r="M274">
        <v>5660.666666666667</v>
      </c>
      <c r="N274">
        <v>0</v>
      </c>
      <c r="O274">
        <v>0.54868130591379105</v>
      </c>
      <c r="P274">
        <v>0</v>
      </c>
      <c r="Q274">
        <f t="shared" si="24"/>
        <v>6909.2662063502867</v>
      </c>
      <c r="R274">
        <f>Q274-B274</f>
        <v>-202.73379364971333</v>
      </c>
      <c r="S274">
        <f t="shared" si="25"/>
        <v>202.73379364971333</v>
      </c>
      <c r="T274" s="8">
        <f>S274/B274</f>
        <v>2.8505876497428757E-2</v>
      </c>
      <c r="U274">
        <v>885</v>
      </c>
      <c r="V274">
        <f t="shared" si="26"/>
        <v>14596.83314277936</v>
      </c>
      <c r="W274">
        <f t="shared" si="27"/>
        <v>15930</v>
      </c>
      <c r="X274">
        <f t="shared" si="28"/>
        <v>-405.46758729942667</v>
      </c>
      <c r="Y274">
        <f t="shared" si="29"/>
        <v>164403.96435041819</v>
      </c>
    </row>
    <row r="275" spans="1:25" x14ac:dyDescent="0.35">
      <c r="A275" s="1">
        <v>41189</v>
      </c>
      <c r="B275">
        <v>6933</v>
      </c>
      <c r="C275" s="27">
        <v>28.1</v>
      </c>
      <c r="D275">
        <v>5859.8</v>
      </c>
      <c r="E275">
        <v>6569</v>
      </c>
      <c r="F275">
        <v>7112</v>
      </c>
      <c r="G275">
        <v>1</v>
      </c>
      <c r="H275">
        <v>0</v>
      </c>
      <c r="I275">
        <v>0</v>
      </c>
      <c r="J275">
        <v>0</v>
      </c>
      <c r="K275">
        <f>IF(AND(N275=0,H275=0,I275=0,J275=0,P275=0,L275=0),1,0)</f>
        <v>1</v>
      </c>
      <c r="L275">
        <v>0</v>
      </c>
      <c r="M275">
        <v>6248</v>
      </c>
      <c r="N275">
        <v>0</v>
      </c>
      <c r="O275">
        <v>0.47920297432322528</v>
      </c>
      <c r="P275">
        <v>0</v>
      </c>
      <c r="Q275">
        <f t="shared" si="24"/>
        <v>7211.2354556231021</v>
      </c>
      <c r="R275">
        <f>Q275-B275</f>
        <v>278.2354556231021</v>
      </c>
      <c r="S275">
        <f t="shared" si="25"/>
        <v>278.2354556231021</v>
      </c>
      <c r="T275" s="8">
        <f>S275/B275</f>
        <v>4.0132043216948229E-2</v>
      </c>
      <c r="U275">
        <v>735</v>
      </c>
      <c r="V275">
        <f t="shared" si="26"/>
        <v>5008.2382012158378</v>
      </c>
      <c r="W275">
        <f t="shared" si="27"/>
        <v>13230</v>
      </c>
      <c r="X275">
        <f t="shared" si="28"/>
        <v>278.2354556231021</v>
      </c>
      <c r="Y275">
        <f t="shared" si="29"/>
        <v>77414.968765795216</v>
      </c>
    </row>
    <row r="276" spans="1:25" x14ac:dyDescent="0.35">
      <c r="A276" s="1">
        <v>41190</v>
      </c>
      <c r="B276">
        <v>4621</v>
      </c>
      <c r="C276" s="28">
        <v>29</v>
      </c>
      <c r="D276">
        <v>6205.4</v>
      </c>
      <c r="E276">
        <v>4396</v>
      </c>
      <c r="F276">
        <v>6933</v>
      </c>
      <c r="G276">
        <v>0</v>
      </c>
      <c r="H276">
        <v>0</v>
      </c>
      <c r="I276">
        <v>0</v>
      </c>
      <c r="J276">
        <v>1</v>
      </c>
      <c r="K276">
        <f>IF(AND(N276=0,H276=0,I276=0,J276=0,P276=0,L276=0),1,0)</f>
        <v>0</v>
      </c>
      <c r="L276">
        <v>0</v>
      </c>
      <c r="M276">
        <v>6912.666666666667</v>
      </c>
      <c r="N276">
        <v>0</v>
      </c>
      <c r="O276">
        <v>0.23138143371674219</v>
      </c>
      <c r="P276">
        <v>0</v>
      </c>
      <c r="Q276">
        <f t="shared" si="24"/>
        <v>6025.5404683791667</v>
      </c>
      <c r="R276">
        <f>Q276-B276</f>
        <v>1404.5404683791667</v>
      </c>
      <c r="S276">
        <f t="shared" si="25"/>
        <v>1404.5404683791667</v>
      </c>
      <c r="T276" s="8">
        <f>S276/B276</f>
        <v>0.30394729893511507</v>
      </c>
      <c r="U276">
        <v>1495</v>
      </c>
      <c r="V276">
        <f t="shared" si="26"/>
        <v>25281.728430825002</v>
      </c>
      <c r="W276">
        <f t="shared" si="27"/>
        <v>26910</v>
      </c>
      <c r="X276">
        <f t="shared" si="28"/>
        <v>1404.5404683791667</v>
      </c>
      <c r="Y276">
        <f t="shared" si="29"/>
        <v>1972733.9273147688</v>
      </c>
    </row>
    <row r="277" spans="1:25" x14ac:dyDescent="0.35">
      <c r="A277" s="1">
        <v>41191</v>
      </c>
      <c r="B277">
        <v>5251</v>
      </c>
      <c r="C277" s="27">
        <v>28.5</v>
      </c>
      <c r="D277">
        <v>6059.6</v>
      </c>
      <c r="E277">
        <v>5205</v>
      </c>
      <c r="F277">
        <v>4621</v>
      </c>
      <c r="G277">
        <v>0</v>
      </c>
      <c r="H277">
        <v>0</v>
      </c>
      <c r="I277">
        <v>0</v>
      </c>
      <c r="J277">
        <v>0</v>
      </c>
      <c r="K277">
        <f>IF(AND(N277=0,H277=0,I277=0,J277=0,P277=0,L277=0),1,0)</f>
        <v>0</v>
      </c>
      <c r="L277">
        <v>0</v>
      </c>
      <c r="M277">
        <v>6222</v>
      </c>
      <c r="N277">
        <v>1</v>
      </c>
      <c r="O277">
        <v>0.57319623562216804</v>
      </c>
      <c r="P277">
        <v>0</v>
      </c>
      <c r="Q277">
        <f t="shared" si="24"/>
        <v>5658.3491100856381</v>
      </c>
      <c r="R277">
        <f>Q277-B277</f>
        <v>407.34911008563813</v>
      </c>
      <c r="S277">
        <f t="shared" si="25"/>
        <v>407.34911008563813</v>
      </c>
      <c r="T277" s="8">
        <f>S277/B277</f>
        <v>7.757553039147555E-2</v>
      </c>
      <c r="U277">
        <v>1300</v>
      </c>
      <c r="V277">
        <f t="shared" si="26"/>
        <v>7332.2839815414864</v>
      </c>
      <c r="W277">
        <f t="shared" si="27"/>
        <v>23400</v>
      </c>
      <c r="X277">
        <f t="shared" si="28"/>
        <v>407.34911008563813</v>
      </c>
      <c r="Y277">
        <f t="shared" si="29"/>
        <v>165933.29748756133</v>
      </c>
    </row>
    <row r="278" spans="1:25" x14ac:dyDescent="0.35">
      <c r="A278" s="1">
        <v>41192</v>
      </c>
      <c r="B278">
        <v>5459</v>
      </c>
      <c r="C278" s="27">
        <v>27.9</v>
      </c>
      <c r="D278">
        <v>6122</v>
      </c>
      <c r="E278">
        <v>5350</v>
      </c>
      <c r="F278">
        <v>5251</v>
      </c>
      <c r="G278">
        <v>0</v>
      </c>
      <c r="H278">
        <v>1</v>
      </c>
      <c r="I278">
        <v>0</v>
      </c>
      <c r="J278">
        <v>0</v>
      </c>
      <c r="K278">
        <f>IF(AND(N278=0,H278=0,I278=0,J278=0,P278=0,L278=0),1,0)</f>
        <v>0</v>
      </c>
      <c r="L278">
        <v>0</v>
      </c>
      <c r="M278">
        <v>5601.666666666667</v>
      </c>
      <c r="N278">
        <v>0</v>
      </c>
      <c r="O278">
        <v>0.52416637620541418</v>
      </c>
      <c r="P278">
        <v>0</v>
      </c>
      <c r="Q278">
        <f t="shared" si="24"/>
        <v>5877.5881229770912</v>
      </c>
      <c r="R278">
        <f>Q278-B278</f>
        <v>418.58812297709119</v>
      </c>
      <c r="S278">
        <f t="shared" si="25"/>
        <v>418.58812297709119</v>
      </c>
      <c r="T278" s="8">
        <f>S278/B278</f>
        <v>7.6678535075488399E-2</v>
      </c>
      <c r="U278">
        <v>877</v>
      </c>
      <c r="V278">
        <f t="shared" si="26"/>
        <v>7534.5862135876414</v>
      </c>
      <c r="W278">
        <f t="shared" si="27"/>
        <v>15786</v>
      </c>
      <c r="X278">
        <f t="shared" si="28"/>
        <v>418.58812297709119</v>
      </c>
      <c r="Y278">
        <f t="shared" si="29"/>
        <v>175216.01669748442</v>
      </c>
    </row>
    <row r="279" spans="1:25" x14ac:dyDescent="0.35">
      <c r="A279" s="1">
        <v>41193</v>
      </c>
      <c r="B279">
        <v>5194</v>
      </c>
      <c r="C279" s="27">
        <v>27.5</v>
      </c>
      <c r="D279">
        <v>5875.2</v>
      </c>
      <c r="E279">
        <v>4939</v>
      </c>
      <c r="F279">
        <v>5459</v>
      </c>
      <c r="G279">
        <v>0</v>
      </c>
      <c r="H279">
        <v>0</v>
      </c>
      <c r="I279">
        <v>0</v>
      </c>
      <c r="J279">
        <v>0</v>
      </c>
      <c r="K279">
        <f>IF(AND(N279=0,H279=0,I279=0,J279=0,P279=0,L279=0),1,0)</f>
        <v>0</v>
      </c>
      <c r="L279">
        <v>0</v>
      </c>
      <c r="M279">
        <v>5110.333333333333</v>
      </c>
      <c r="N279">
        <v>0</v>
      </c>
      <c r="O279">
        <v>0.4692111072382944</v>
      </c>
      <c r="P279">
        <v>1</v>
      </c>
      <c r="Q279">
        <f t="shared" si="24"/>
        <v>5692.512464280052</v>
      </c>
      <c r="R279">
        <f>Q279-B279</f>
        <v>498.51246428005197</v>
      </c>
      <c r="S279">
        <f t="shared" si="25"/>
        <v>498.51246428005197</v>
      </c>
      <c r="T279" s="8">
        <f>S279/B279</f>
        <v>9.5978526045447043E-2</v>
      </c>
      <c r="U279">
        <v>1324</v>
      </c>
      <c r="V279">
        <f t="shared" si="26"/>
        <v>8973.2243570409355</v>
      </c>
      <c r="W279">
        <f t="shared" si="27"/>
        <v>23832</v>
      </c>
      <c r="X279">
        <f t="shared" si="28"/>
        <v>498.51246428005197</v>
      </c>
      <c r="Y279">
        <f t="shared" si="29"/>
        <v>248514.67704257008</v>
      </c>
    </row>
    <row r="280" spans="1:25" x14ac:dyDescent="0.35">
      <c r="A280" s="1">
        <v>41194</v>
      </c>
      <c r="B280">
        <v>6255</v>
      </c>
      <c r="C280" s="27">
        <v>28.1</v>
      </c>
      <c r="D280">
        <v>5491.6</v>
      </c>
      <c r="E280">
        <v>6693</v>
      </c>
      <c r="F280">
        <v>5194</v>
      </c>
      <c r="G280">
        <v>0</v>
      </c>
      <c r="H280">
        <v>0</v>
      </c>
      <c r="I280">
        <v>0</v>
      </c>
      <c r="J280">
        <v>0</v>
      </c>
      <c r="K280">
        <f>IF(AND(N280=0,H280=0,I280=0,J280=0,P280=0,L280=0),1,0)</f>
        <v>0</v>
      </c>
      <c r="L280">
        <v>1</v>
      </c>
      <c r="M280">
        <v>5301.333333333333</v>
      </c>
      <c r="N280">
        <v>0</v>
      </c>
      <c r="O280">
        <v>0.62327175554780989</v>
      </c>
      <c r="P280">
        <v>0</v>
      </c>
      <c r="Q280">
        <f t="shared" si="24"/>
        <v>6036.6779186777785</v>
      </c>
      <c r="R280">
        <f>Q280-B280</f>
        <v>-218.32208132222149</v>
      </c>
      <c r="S280">
        <f t="shared" si="25"/>
        <v>218.32208132222149</v>
      </c>
      <c r="T280" s="8">
        <f>S280/B280</f>
        <v>3.490361012345667E-2</v>
      </c>
      <c r="U280">
        <v>1152</v>
      </c>
      <c r="V280">
        <f t="shared" si="26"/>
        <v>15719.189855199947</v>
      </c>
      <c r="W280">
        <f t="shared" si="27"/>
        <v>20736</v>
      </c>
      <c r="X280">
        <f t="shared" si="28"/>
        <v>-436.64416264444299</v>
      </c>
      <c r="Y280">
        <f t="shared" si="29"/>
        <v>190658.12477146677</v>
      </c>
    </row>
    <row r="281" spans="1:25" x14ac:dyDescent="0.35">
      <c r="A281" s="1">
        <v>41195</v>
      </c>
      <c r="B281">
        <v>6800</v>
      </c>
      <c r="C281" s="27">
        <v>28.1</v>
      </c>
      <c r="D281">
        <v>5356</v>
      </c>
      <c r="E281">
        <v>7112</v>
      </c>
      <c r="F281">
        <v>6255</v>
      </c>
      <c r="G281">
        <v>1</v>
      </c>
      <c r="H281">
        <v>0</v>
      </c>
      <c r="I281">
        <v>1</v>
      </c>
      <c r="J281">
        <v>0</v>
      </c>
      <c r="K281">
        <f>IF(AND(N281=0,H281=0,I281=0,J281=0,P281=0,L281=0),1,0)</f>
        <v>0</v>
      </c>
      <c r="L281">
        <v>0</v>
      </c>
      <c r="M281">
        <v>5636</v>
      </c>
      <c r="N281">
        <v>0</v>
      </c>
      <c r="O281">
        <v>0.5633205530382247</v>
      </c>
      <c r="P281">
        <v>0</v>
      </c>
      <c r="Q281">
        <f t="shared" si="24"/>
        <v>6970.7229615501365</v>
      </c>
      <c r="R281">
        <f>Q281-B281</f>
        <v>170.72296155013646</v>
      </c>
      <c r="S281">
        <f t="shared" si="25"/>
        <v>170.72296155013646</v>
      </c>
      <c r="T281" s="8">
        <f>S281/B281</f>
        <v>2.5106317875020066E-2</v>
      </c>
      <c r="U281">
        <v>1105</v>
      </c>
      <c r="V281">
        <f t="shared" si="26"/>
        <v>3073.0133079024563</v>
      </c>
      <c r="W281">
        <f t="shared" si="27"/>
        <v>19890</v>
      </c>
      <c r="X281">
        <f t="shared" si="28"/>
        <v>170.72296155013646</v>
      </c>
      <c r="Y281">
        <f t="shared" si="29"/>
        <v>29146.329600449371</v>
      </c>
    </row>
    <row r="282" spans="1:25" x14ac:dyDescent="0.35">
      <c r="A282" s="1">
        <v>41196</v>
      </c>
      <c r="B282">
        <v>6959</v>
      </c>
      <c r="C282" s="27">
        <v>28.6</v>
      </c>
      <c r="D282">
        <v>5791.8</v>
      </c>
      <c r="E282">
        <v>6933</v>
      </c>
      <c r="F282">
        <v>6800</v>
      </c>
      <c r="G282">
        <v>1</v>
      </c>
      <c r="H282">
        <v>0</v>
      </c>
      <c r="I282">
        <v>0</v>
      </c>
      <c r="J282">
        <v>0</v>
      </c>
      <c r="K282">
        <f>IF(AND(N282=0,H282=0,I282=0,J282=0,P282=0,L282=0),1,0)</f>
        <v>1</v>
      </c>
      <c r="L282">
        <v>0</v>
      </c>
      <c r="M282">
        <v>6083</v>
      </c>
      <c r="N282">
        <v>0</v>
      </c>
      <c r="O282">
        <v>0.51847333565702336</v>
      </c>
      <c r="P282">
        <v>0</v>
      </c>
      <c r="Q282">
        <f t="shared" si="24"/>
        <v>7228.4192384448497</v>
      </c>
      <c r="R282">
        <f>Q282-B282</f>
        <v>269.41923844484973</v>
      </c>
      <c r="S282">
        <f t="shared" si="25"/>
        <v>269.41923844484973</v>
      </c>
      <c r="T282" s="8">
        <f>S282/B282</f>
        <v>3.8715223228172113E-2</v>
      </c>
      <c r="U282">
        <v>715</v>
      </c>
      <c r="V282">
        <f t="shared" si="26"/>
        <v>4849.5462920072951</v>
      </c>
      <c r="W282">
        <f t="shared" si="27"/>
        <v>12870</v>
      </c>
      <c r="X282">
        <f t="shared" si="28"/>
        <v>269.41923844484973</v>
      </c>
      <c r="Y282">
        <f t="shared" si="29"/>
        <v>72586.726044202791</v>
      </c>
    </row>
    <row r="283" spans="1:25" x14ac:dyDescent="0.35">
      <c r="A283" s="1">
        <v>41197</v>
      </c>
      <c r="B283">
        <v>4404</v>
      </c>
      <c r="C283" s="29">
        <v>28.5</v>
      </c>
      <c r="D283">
        <v>6133.4</v>
      </c>
      <c r="E283">
        <v>4621</v>
      </c>
      <c r="F283">
        <v>6959</v>
      </c>
      <c r="G283">
        <v>0</v>
      </c>
      <c r="H283">
        <v>0</v>
      </c>
      <c r="I283">
        <v>0</v>
      </c>
      <c r="J283">
        <v>1</v>
      </c>
      <c r="K283">
        <f>IF(AND(N283=0,H283=0,I283=0,J283=0,P283=0,L283=0),1,0)</f>
        <v>0</v>
      </c>
      <c r="L283">
        <v>0</v>
      </c>
      <c r="M283">
        <v>6671.333333333333</v>
      </c>
      <c r="N283">
        <v>0</v>
      </c>
      <c r="O283">
        <v>0.2031485999767631</v>
      </c>
      <c r="P283">
        <v>0</v>
      </c>
      <c r="Q283">
        <f t="shared" si="24"/>
        <v>6069.7040890061844</v>
      </c>
      <c r="R283">
        <f>Q283-B283</f>
        <v>1665.7040890061844</v>
      </c>
      <c r="S283">
        <f t="shared" si="25"/>
        <v>1665.7040890061844</v>
      </c>
      <c r="T283" s="8">
        <f>S283/B283</f>
        <v>0.37822526998323897</v>
      </c>
      <c r="U283">
        <v>1726</v>
      </c>
      <c r="V283">
        <f t="shared" si="26"/>
        <v>29982.673602111317</v>
      </c>
      <c r="W283">
        <f t="shared" si="27"/>
        <v>31068</v>
      </c>
      <c r="X283">
        <f t="shared" si="28"/>
        <v>1665.7040890061844</v>
      </c>
      <c r="Y283">
        <f t="shared" si="29"/>
        <v>2774570.1121319225</v>
      </c>
    </row>
    <row r="284" spans="1:25" x14ac:dyDescent="0.35">
      <c r="A284" s="1">
        <v>41198</v>
      </c>
      <c r="B284">
        <v>4921</v>
      </c>
      <c r="C284" s="29">
        <v>28.8</v>
      </c>
      <c r="D284">
        <v>5922.4</v>
      </c>
      <c r="E284">
        <v>5251</v>
      </c>
      <c r="F284">
        <v>4404</v>
      </c>
      <c r="G284">
        <v>0</v>
      </c>
      <c r="H284">
        <v>0</v>
      </c>
      <c r="I284">
        <v>0</v>
      </c>
      <c r="J284">
        <v>0</v>
      </c>
      <c r="K284">
        <f>IF(AND(N284=0,H284=0,I284=0,J284=0,P284=0,L284=0),1,0)</f>
        <v>0</v>
      </c>
      <c r="L284">
        <v>0</v>
      </c>
      <c r="M284">
        <v>6054.333333333333</v>
      </c>
      <c r="N284">
        <v>1</v>
      </c>
      <c r="O284">
        <v>0.56006738701057279</v>
      </c>
      <c r="P284">
        <v>0</v>
      </c>
      <c r="Q284">
        <f t="shared" si="24"/>
        <v>5567.0455367486038</v>
      </c>
      <c r="R284">
        <f>Q284-B284</f>
        <v>646.04553674860381</v>
      </c>
      <c r="S284">
        <f t="shared" si="25"/>
        <v>646.04553674860381</v>
      </c>
      <c r="T284" s="8">
        <f>S284/B284</f>
        <v>0.13128338483003532</v>
      </c>
      <c r="U284">
        <v>1601</v>
      </c>
      <c r="V284">
        <f t="shared" si="26"/>
        <v>11628.819661474869</v>
      </c>
      <c r="W284">
        <f t="shared" si="27"/>
        <v>28818</v>
      </c>
      <c r="X284">
        <f t="shared" si="28"/>
        <v>646.04553674860381</v>
      </c>
      <c r="Y284">
        <f t="shared" si="29"/>
        <v>417374.8355527916</v>
      </c>
    </row>
    <row r="285" spans="1:25" x14ac:dyDescent="0.35">
      <c r="A285" s="1">
        <v>41199</v>
      </c>
      <c r="B285">
        <v>5289</v>
      </c>
      <c r="C285" s="27">
        <v>28.3</v>
      </c>
      <c r="D285">
        <v>5867.8</v>
      </c>
      <c r="E285">
        <v>5459</v>
      </c>
      <c r="F285">
        <v>4921</v>
      </c>
      <c r="G285">
        <v>0</v>
      </c>
      <c r="H285">
        <v>1</v>
      </c>
      <c r="I285">
        <v>0</v>
      </c>
      <c r="J285">
        <v>0</v>
      </c>
      <c r="K285">
        <f>IF(AND(N285=0,H285=0,I285=0,J285=0,P285=0,L285=0),1,0)</f>
        <v>0</v>
      </c>
      <c r="L285">
        <v>0</v>
      </c>
      <c r="M285">
        <v>5428</v>
      </c>
      <c r="N285">
        <v>0</v>
      </c>
      <c r="O285">
        <v>0.54275589636342514</v>
      </c>
      <c r="P285">
        <v>0</v>
      </c>
      <c r="Q285">
        <f t="shared" si="24"/>
        <v>5732.0847838608852</v>
      </c>
      <c r="R285">
        <f>Q285-B285</f>
        <v>443.08478386088518</v>
      </c>
      <c r="S285">
        <f t="shared" si="25"/>
        <v>443.08478386088518</v>
      </c>
      <c r="T285" s="8">
        <f>S285/B285</f>
        <v>8.3774774789352469E-2</v>
      </c>
      <c r="U285">
        <v>1185</v>
      </c>
      <c r="V285">
        <f t="shared" si="26"/>
        <v>7975.5261094959333</v>
      </c>
      <c r="W285">
        <f t="shared" si="27"/>
        <v>21330</v>
      </c>
      <c r="X285">
        <f t="shared" si="28"/>
        <v>443.08478386088518</v>
      </c>
      <c r="Y285">
        <f t="shared" si="29"/>
        <v>196324.12568904733</v>
      </c>
    </row>
    <row r="286" spans="1:25" x14ac:dyDescent="0.35">
      <c r="A286" s="1">
        <v>41200</v>
      </c>
      <c r="B286">
        <v>5067</v>
      </c>
      <c r="C286" s="27">
        <v>27.8</v>
      </c>
      <c r="D286">
        <v>5674.6</v>
      </c>
      <c r="E286">
        <v>5194</v>
      </c>
      <c r="F286">
        <v>5289</v>
      </c>
      <c r="G286">
        <v>0</v>
      </c>
      <c r="H286">
        <v>0</v>
      </c>
      <c r="I286">
        <v>0</v>
      </c>
      <c r="J286">
        <v>0</v>
      </c>
      <c r="K286">
        <f>IF(AND(N286=0,H286=0,I286=0,J286=0,P286=0,L286=0),1,0)</f>
        <v>0</v>
      </c>
      <c r="L286">
        <v>0</v>
      </c>
      <c r="M286">
        <v>4871.333333333333</v>
      </c>
      <c r="N286">
        <v>0</v>
      </c>
      <c r="O286">
        <v>0.47420704078075987</v>
      </c>
      <c r="P286">
        <v>1</v>
      </c>
      <c r="Q286">
        <f t="shared" si="24"/>
        <v>5653.4191688948158</v>
      </c>
      <c r="R286">
        <f>Q286-B286</f>
        <v>586.41916889481581</v>
      </c>
      <c r="S286">
        <f t="shared" si="25"/>
        <v>586.41916889481581</v>
      </c>
      <c r="T286" s="8">
        <f>S286/B286</f>
        <v>0.11573301142585668</v>
      </c>
      <c r="U286">
        <v>1309</v>
      </c>
      <c r="V286">
        <f t="shared" si="26"/>
        <v>10555.545040106685</v>
      </c>
      <c r="W286">
        <f t="shared" si="27"/>
        <v>23562</v>
      </c>
      <c r="X286">
        <f t="shared" si="28"/>
        <v>586.41916889481581</v>
      </c>
      <c r="Y286">
        <f t="shared" si="29"/>
        <v>343887.44164728653</v>
      </c>
    </row>
    <row r="287" spans="1:25" x14ac:dyDescent="0.35">
      <c r="A287" s="1">
        <v>41201</v>
      </c>
      <c r="B287">
        <v>6009</v>
      </c>
      <c r="C287" s="27">
        <v>28.4</v>
      </c>
      <c r="D287">
        <v>5328</v>
      </c>
      <c r="E287">
        <v>6255</v>
      </c>
      <c r="F287">
        <v>5067</v>
      </c>
      <c r="G287">
        <v>0</v>
      </c>
      <c r="H287">
        <v>0</v>
      </c>
      <c r="I287">
        <v>0</v>
      </c>
      <c r="J287">
        <v>0</v>
      </c>
      <c r="K287">
        <f>IF(AND(N287=0,H287=0,I287=0,J287=0,P287=0,L287=0),1,0)</f>
        <v>0</v>
      </c>
      <c r="L287">
        <v>1</v>
      </c>
      <c r="M287">
        <v>5092.333333333333</v>
      </c>
      <c r="N287">
        <v>0</v>
      </c>
      <c r="O287">
        <v>0.60944579993028924</v>
      </c>
      <c r="P287">
        <v>0</v>
      </c>
      <c r="Q287">
        <f t="shared" si="24"/>
        <v>5801.9982212067434</v>
      </c>
      <c r="R287">
        <f>Q287-B287</f>
        <v>-207.00177879325656</v>
      </c>
      <c r="S287">
        <f t="shared" si="25"/>
        <v>207.00177879325656</v>
      </c>
      <c r="T287" s="8">
        <f>S287/B287</f>
        <v>3.4448623530247392E-2</v>
      </c>
      <c r="U287">
        <v>1299</v>
      </c>
      <c r="V287">
        <f t="shared" si="26"/>
        <v>14904.128073114472</v>
      </c>
      <c r="W287">
        <f t="shared" si="27"/>
        <v>23382</v>
      </c>
      <c r="X287">
        <f t="shared" si="28"/>
        <v>-414.00355758651312</v>
      </c>
      <c r="Y287">
        <f t="shared" si="29"/>
        <v>171398.94569428929</v>
      </c>
    </row>
    <row r="288" spans="1:25" x14ac:dyDescent="0.35">
      <c r="A288" s="1">
        <v>41202</v>
      </c>
      <c r="B288">
        <v>6801</v>
      </c>
      <c r="C288" s="27">
        <v>27.9</v>
      </c>
      <c r="D288">
        <v>5138</v>
      </c>
      <c r="E288">
        <v>6800</v>
      </c>
      <c r="F288">
        <v>6009</v>
      </c>
      <c r="G288">
        <v>1</v>
      </c>
      <c r="H288">
        <v>0</v>
      </c>
      <c r="I288">
        <v>1</v>
      </c>
      <c r="J288">
        <v>0</v>
      </c>
      <c r="K288">
        <f>IF(AND(N288=0,H288=0,I288=0,J288=0,P288=0,L288=0),1,0)</f>
        <v>0</v>
      </c>
      <c r="L288">
        <v>0</v>
      </c>
      <c r="M288">
        <v>5455</v>
      </c>
      <c r="N288">
        <v>0</v>
      </c>
      <c r="O288">
        <v>0.5920181247821541</v>
      </c>
      <c r="P288">
        <v>0</v>
      </c>
      <c r="Q288">
        <f t="shared" si="24"/>
        <v>6720.6035236181779</v>
      </c>
      <c r="R288">
        <f>Q288-B288</f>
        <v>-80.39647638182214</v>
      </c>
      <c r="S288">
        <f t="shared" si="25"/>
        <v>80.39647638182214</v>
      </c>
      <c r="T288" s="8">
        <f>S288/B288</f>
        <v>1.1821272810148822E-2</v>
      </c>
      <c r="U288">
        <v>1091</v>
      </c>
      <c r="V288">
        <f t="shared" si="26"/>
        <v>5788.5462994911941</v>
      </c>
      <c r="W288">
        <f t="shared" si="27"/>
        <v>19638</v>
      </c>
      <c r="X288">
        <f t="shared" si="28"/>
        <v>-160.79295276364428</v>
      </c>
      <c r="Y288">
        <f t="shared" si="29"/>
        <v>25854.373658451539</v>
      </c>
    </row>
    <row r="289" spans="1:25" x14ac:dyDescent="0.35">
      <c r="A289" s="1">
        <v>41203</v>
      </c>
      <c r="B289">
        <v>4628.5</v>
      </c>
      <c r="C289" s="27">
        <v>29.4</v>
      </c>
      <c r="D289">
        <v>5617.4</v>
      </c>
      <c r="E289">
        <v>6959</v>
      </c>
      <c r="F289">
        <v>6801</v>
      </c>
      <c r="G289">
        <v>1</v>
      </c>
      <c r="H289">
        <v>0</v>
      </c>
      <c r="I289">
        <v>0</v>
      </c>
      <c r="J289">
        <v>0</v>
      </c>
      <c r="K289">
        <f>IF(AND(N289=0,H289=0,I289=0,J289=0,P289=0,L289=0),1,0)</f>
        <v>1</v>
      </c>
      <c r="L289">
        <v>0</v>
      </c>
      <c r="M289">
        <v>5959</v>
      </c>
      <c r="N289">
        <v>0</v>
      </c>
      <c r="O289">
        <v>0.24758917160450797</v>
      </c>
      <c r="P289">
        <v>0</v>
      </c>
      <c r="Q289">
        <f t="shared" si="24"/>
        <v>7173.0059447161093</v>
      </c>
      <c r="R289">
        <f>Q289-B289</f>
        <v>2544.5059447161093</v>
      </c>
      <c r="S289">
        <f t="shared" si="25"/>
        <v>2544.5059447161093</v>
      </c>
      <c r="T289" s="8">
        <f>S289/B289</f>
        <v>0.5497474224297525</v>
      </c>
      <c r="U289">
        <v>339</v>
      </c>
      <c r="V289">
        <f t="shared" si="26"/>
        <v>45801.107004889971</v>
      </c>
      <c r="W289">
        <f t="shared" si="27"/>
        <v>6102</v>
      </c>
      <c r="X289">
        <f t="shared" si="28"/>
        <v>2544.5059447161093</v>
      </c>
      <c r="Y289">
        <f t="shared" si="29"/>
        <v>6474510.5026956201</v>
      </c>
    </row>
    <row r="290" spans="1:25" x14ac:dyDescent="0.35">
      <c r="A290" s="1">
        <v>41204</v>
      </c>
      <c r="B290">
        <v>3390</v>
      </c>
      <c r="C290" s="27">
        <v>29.2</v>
      </c>
      <c r="D290">
        <v>5558.9</v>
      </c>
      <c r="E290">
        <v>4404</v>
      </c>
      <c r="F290">
        <v>4628.5</v>
      </c>
      <c r="G290">
        <v>0</v>
      </c>
      <c r="H290">
        <v>0</v>
      </c>
      <c r="I290">
        <v>0</v>
      </c>
      <c r="J290">
        <v>1</v>
      </c>
      <c r="K290">
        <f>IF(AND(N290=0,H290=0,I290=0,J290=0,P290=0,L290=0),1,0)</f>
        <v>0</v>
      </c>
      <c r="L290">
        <v>0</v>
      </c>
      <c r="M290">
        <v>5812.833333333333</v>
      </c>
      <c r="N290">
        <v>0</v>
      </c>
      <c r="O290">
        <v>0.35610549552689669</v>
      </c>
      <c r="P290">
        <v>0</v>
      </c>
      <c r="Q290">
        <f t="shared" si="24"/>
        <v>5206.4592449108623</v>
      </c>
      <c r="R290">
        <f>Q290-B290</f>
        <v>1816.4592449108623</v>
      </c>
      <c r="S290">
        <f t="shared" si="25"/>
        <v>1816.4592449108623</v>
      </c>
      <c r="T290" s="8">
        <f>S290/B290</f>
        <v>0.53582868581441367</v>
      </c>
      <c r="U290">
        <v>1549</v>
      </c>
      <c r="V290">
        <f t="shared" si="26"/>
        <v>32696.266408395521</v>
      </c>
      <c r="W290">
        <f t="shared" si="27"/>
        <v>27882</v>
      </c>
      <c r="X290">
        <f t="shared" si="28"/>
        <v>1816.4592449108623</v>
      </c>
      <c r="Y290">
        <f t="shared" si="29"/>
        <v>3299524.1884221397</v>
      </c>
    </row>
    <row r="291" spans="1:25" x14ac:dyDescent="0.35">
      <c r="A291" s="1">
        <v>41205</v>
      </c>
      <c r="B291">
        <v>5303</v>
      </c>
      <c r="C291" s="27">
        <v>28.2</v>
      </c>
      <c r="D291">
        <v>5179.1000000000004</v>
      </c>
      <c r="E291">
        <v>4921</v>
      </c>
      <c r="F291">
        <v>3390</v>
      </c>
      <c r="G291">
        <v>0</v>
      </c>
      <c r="H291">
        <v>0</v>
      </c>
      <c r="I291">
        <v>0</v>
      </c>
      <c r="J291">
        <v>0</v>
      </c>
      <c r="K291">
        <f>IF(AND(N291=0,H291=0,I291=0,J291=0,P291=0,L291=0),1,0)</f>
        <v>0</v>
      </c>
      <c r="L291">
        <v>0</v>
      </c>
      <c r="M291">
        <v>4939.833333333333</v>
      </c>
      <c r="N291">
        <v>1</v>
      </c>
      <c r="O291">
        <v>0.72226095038921811</v>
      </c>
      <c r="P291">
        <v>0</v>
      </c>
      <c r="Q291">
        <f t="shared" si="24"/>
        <v>4906.5913884130814</v>
      </c>
      <c r="R291">
        <f>Q291-B291</f>
        <v>-396.4086115869186</v>
      </c>
      <c r="S291">
        <f t="shared" si="25"/>
        <v>396.4086115869186</v>
      </c>
      <c r="T291" s="8">
        <f>S291/B291</f>
        <v>7.4751765337906576E-2</v>
      </c>
      <c r="U291">
        <v>1031</v>
      </c>
      <c r="V291">
        <f t="shared" si="26"/>
        <v>28541.420034258139</v>
      </c>
      <c r="W291">
        <f t="shared" si="27"/>
        <v>18558</v>
      </c>
      <c r="X291">
        <f t="shared" si="28"/>
        <v>-792.81722317383719</v>
      </c>
      <c r="Y291">
        <f t="shared" si="29"/>
        <v>628559.14936107397</v>
      </c>
    </row>
    <row r="292" spans="1:25" x14ac:dyDescent="0.35">
      <c r="A292" s="1">
        <v>41206</v>
      </c>
      <c r="B292">
        <v>5852</v>
      </c>
      <c r="C292" s="27">
        <v>27.4</v>
      </c>
      <c r="D292">
        <v>5226.3</v>
      </c>
      <c r="E292">
        <v>5289</v>
      </c>
      <c r="F292">
        <v>5303</v>
      </c>
      <c r="G292">
        <v>0</v>
      </c>
      <c r="H292">
        <v>1</v>
      </c>
      <c r="I292">
        <v>0</v>
      </c>
      <c r="J292">
        <v>0</v>
      </c>
      <c r="K292">
        <f>IF(AND(N292=0,H292=0,I292=0,J292=0,P292=0,L292=0),1,0)</f>
        <v>0</v>
      </c>
      <c r="L292">
        <v>0</v>
      </c>
      <c r="M292">
        <v>4440.5</v>
      </c>
      <c r="N292">
        <v>0</v>
      </c>
      <c r="O292">
        <v>0.56378529104217501</v>
      </c>
      <c r="P292">
        <v>0</v>
      </c>
      <c r="Q292">
        <f t="shared" si="24"/>
        <v>5500.4246671751862</v>
      </c>
      <c r="R292">
        <f>Q292-B292</f>
        <v>-351.57533282481381</v>
      </c>
      <c r="S292">
        <f t="shared" si="25"/>
        <v>351.57533282481381</v>
      </c>
      <c r="T292" s="8">
        <f>S292/B292</f>
        <v>6.0077808069858817E-2</v>
      </c>
      <c r="U292">
        <v>507</v>
      </c>
      <c r="V292">
        <f t="shared" si="26"/>
        <v>25313.423963386595</v>
      </c>
      <c r="W292">
        <f t="shared" si="27"/>
        <v>9126</v>
      </c>
      <c r="X292">
        <f t="shared" si="28"/>
        <v>-703.15066564962763</v>
      </c>
      <c r="Y292">
        <f t="shared" si="29"/>
        <v>494420.85860351444</v>
      </c>
    </row>
    <row r="293" spans="1:25" x14ac:dyDescent="0.35">
      <c r="A293" s="1">
        <v>41207</v>
      </c>
      <c r="B293">
        <v>6591</v>
      </c>
      <c r="C293" s="27">
        <v>26.8</v>
      </c>
      <c r="D293">
        <v>5194.8999999999996</v>
      </c>
      <c r="E293">
        <v>5067</v>
      </c>
      <c r="F293">
        <v>5852</v>
      </c>
      <c r="G293">
        <v>0</v>
      </c>
      <c r="H293">
        <v>0</v>
      </c>
      <c r="I293">
        <v>0</v>
      </c>
      <c r="J293">
        <v>0</v>
      </c>
      <c r="K293">
        <f>IF(AND(N293=0,H293=0,I293=0,J293=0,P293=0,L293=0),1,0)</f>
        <v>0</v>
      </c>
      <c r="L293">
        <v>0</v>
      </c>
      <c r="M293">
        <v>4848.333333333333</v>
      </c>
      <c r="N293">
        <v>0</v>
      </c>
      <c r="O293">
        <v>0.58586034622981298</v>
      </c>
      <c r="P293">
        <v>1</v>
      </c>
      <c r="Q293">
        <f t="shared" si="24"/>
        <v>5544.585905033412</v>
      </c>
      <c r="R293">
        <f>Q293-B293</f>
        <v>-1046.414094966588</v>
      </c>
      <c r="S293">
        <f t="shared" si="25"/>
        <v>1046.414094966588</v>
      </c>
      <c r="T293" s="8">
        <f>S293/B293</f>
        <v>0.15876408662821848</v>
      </c>
      <c r="U293">
        <v>370</v>
      </c>
      <c r="V293">
        <f t="shared" si="26"/>
        <v>75341.814837594342</v>
      </c>
      <c r="W293">
        <f t="shared" si="27"/>
        <v>6660</v>
      </c>
      <c r="X293">
        <f t="shared" si="28"/>
        <v>-2092.828189933176</v>
      </c>
      <c r="Y293">
        <f t="shared" si="29"/>
        <v>4379929.8325789738</v>
      </c>
    </row>
    <row r="294" spans="1:25" x14ac:dyDescent="0.35">
      <c r="A294" s="1">
        <v>41208</v>
      </c>
      <c r="B294">
        <v>4628.5</v>
      </c>
      <c r="C294" s="27">
        <v>27.2</v>
      </c>
      <c r="D294">
        <v>5152.8999999999996</v>
      </c>
      <c r="E294">
        <v>6009</v>
      </c>
      <c r="F294">
        <v>6591</v>
      </c>
      <c r="G294">
        <v>0</v>
      </c>
      <c r="H294">
        <v>0</v>
      </c>
      <c r="I294">
        <v>0</v>
      </c>
      <c r="J294">
        <v>0</v>
      </c>
      <c r="K294">
        <f>IF(AND(N294=0,H294=0,I294=0,J294=0,P294=0,L294=0),1,0)</f>
        <v>0</v>
      </c>
      <c r="L294">
        <v>1</v>
      </c>
      <c r="M294">
        <v>5915.333333333333</v>
      </c>
      <c r="N294">
        <v>0</v>
      </c>
      <c r="O294">
        <v>0.27198791681189727</v>
      </c>
      <c r="P294">
        <v>0</v>
      </c>
      <c r="Q294">
        <f t="shared" si="24"/>
        <v>6011.0570685332632</v>
      </c>
      <c r="R294">
        <f>Q294-B294</f>
        <v>1382.5570685332632</v>
      </c>
      <c r="S294">
        <f t="shared" si="25"/>
        <v>1382.5570685332632</v>
      </c>
      <c r="T294" s="8">
        <f>S294/B294</f>
        <v>0.29870521087463825</v>
      </c>
      <c r="U294">
        <v>3343</v>
      </c>
      <c r="V294">
        <f t="shared" si="26"/>
        <v>24886.027233598739</v>
      </c>
      <c r="W294">
        <f t="shared" si="27"/>
        <v>60174</v>
      </c>
      <c r="X294">
        <f t="shared" si="28"/>
        <v>1382.5570685332632</v>
      </c>
      <c r="Y294">
        <f t="shared" si="29"/>
        <v>1911464.0477512903</v>
      </c>
    </row>
    <row r="295" spans="1:25" x14ac:dyDescent="0.35">
      <c r="A295" s="1">
        <v>41209</v>
      </c>
      <c r="B295">
        <v>4628.5</v>
      </c>
      <c r="C295" s="27">
        <v>27.3</v>
      </c>
      <c r="D295">
        <v>5152.8999999999996</v>
      </c>
      <c r="E295">
        <v>6801</v>
      </c>
      <c r="F295">
        <v>4628.5</v>
      </c>
      <c r="G295">
        <v>1</v>
      </c>
      <c r="H295">
        <v>0</v>
      </c>
      <c r="I295">
        <v>1</v>
      </c>
      <c r="J295">
        <v>0</v>
      </c>
      <c r="K295">
        <f>IF(AND(N295=0,H295=0,I295=0,J295=0,P295=0,L295=0),1,0)</f>
        <v>0</v>
      </c>
      <c r="L295">
        <v>0</v>
      </c>
      <c r="M295">
        <v>5690.5</v>
      </c>
      <c r="N295">
        <v>0</v>
      </c>
      <c r="O295">
        <v>0.5</v>
      </c>
      <c r="P295">
        <v>0</v>
      </c>
      <c r="Q295">
        <f t="shared" si="24"/>
        <v>6386.4280348923285</v>
      </c>
      <c r="R295">
        <f>Q295-B295</f>
        <v>1757.9280348923285</v>
      </c>
      <c r="S295">
        <f t="shared" si="25"/>
        <v>1757.9280348923285</v>
      </c>
      <c r="T295" s="8">
        <f>S295/B295</f>
        <v>0.379805127987972</v>
      </c>
      <c r="U295">
        <v>1717</v>
      </c>
      <c r="V295">
        <f t="shared" si="26"/>
        <v>31642.704628061911</v>
      </c>
      <c r="W295">
        <f t="shared" si="27"/>
        <v>30906</v>
      </c>
      <c r="X295">
        <f t="shared" si="28"/>
        <v>1757.9280348923285</v>
      </c>
      <c r="Y295">
        <f t="shared" si="29"/>
        <v>3090310.9758604039</v>
      </c>
    </row>
    <row r="296" spans="1:25" x14ac:dyDescent="0.35">
      <c r="A296" s="1">
        <v>41210</v>
      </c>
      <c r="B296">
        <v>4628.5</v>
      </c>
      <c r="C296" s="27">
        <v>26.3</v>
      </c>
      <c r="D296">
        <v>5400.6</v>
      </c>
      <c r="E296">
        <v>4628.5</v>
      </c>
      <c r="F296">
        <v>4628.5</v>
      </c>
      <c r="G296">
        <v>1</v>
      </c>
      <c r="H296">
        <v>0</v>
      </c>
      <c r="I296">
        <v>0</v>
      </c>
      <c r="J296">
        <v>0</v>
      </c>
      <c r="K296">
        <f>IF(AND(N296=0,H296=0,I296=0,J296=0,P296=0,L296=0),1,0)</f>
        <v>1</v>
      </c>
      <c r="L296">
        <v>0</v>
      </c>
      <c r="M296">
        <v>5282.666666666667</v>
      </c>
      <c r="N296">
        <v>0</v>
      </c>
      <c r="O296">
        <v>0.5</v>
      </c>
      <c r="P296">
        <v>0</v>
      </c>
      <c r="Q296">
        <f t="shared" si="24"/>
        <v>5785.257308253671</v>
      </c>
      <c r="R296">
        <f>Q296-B296</f>
        <v>1156.757308253671</v>
      </c>
      <c r="S296">
        <f t="shared" si="25"/>
        <v>1156.757308253671</v>
      </c>
      <c r="T296" s="8">
        <f>S296/B296</f>
        <v>0.24992055919923756</v>
      </c>
      <c r="U296">
        <v>1525</v>
      </c>
      <c r="V296">
        <f t="shared" si="26"/>
        <v>20821.631548566078</v>
      </c>
      <c r="W296">
        <f t="shared" si="27"/>
        <v>27450</v>
      </c>
      <c r="X296">
        <f t="shared" si="28"/>
        <v>1156.757308253671</v>
      </c>
      <c r="Y296">
        <f t="shared" si="29"/>
        <v>1338087.4701982783</v>
      </c>
    </row>
    <row r="297" spans="1:25" x14ac:dyDescent="0.35">
      <c r="A297" s="1">
        <v>41211</v>
      </c>
      <c r="B297">
        <v>4628.5</v>
      </c>
      <c r="C297" s="27">
        <v>26.5</v>
      </c>
      <c r="D297">
        <v>5265.7</v>
      </c>
      <c r="E297">
        <v>3390</v>
      </c>
      <c r="F297">
        <v>4628.5</v>
      </c>
      <c r="G297">
        <v>0</v>
      </c>
      <c r="H297">
        <v>0</v>
      </c>
      <c r="I297">
        <v>0</v>
      </c>
      <c r="J297">
        <v>1</v>
      </c>
      <c r="K297">
        <f>IF(AND(N297=0,H297=0,I297=0,J297=0,P297=0,L297=0),1,0)</f>
        <v>0</v>
      </c>
      <c r="L297">
        <v>0</v>
      </c>
      <c r="M297">
        <v>4628.5</v>
      </c>
      <c r="N297">
        <v>0</v>
      </c>
      <c r="O297">
        <v>0.5</v>
      </c>
      <c r="P297">
        <v>0</v>
      </c>
      <c r="Q297">
        <f t="shared" si="24"/>
        <v>4738.6307266938629</v>
      </c>
      <c r="R297">
        <f>Q297-B297</f>
        <v>110.13072669386293</v>
      </c>
      <c r="S297">
        <f t="shared" si="25"/>
        <v>110.13072669386293</v>
      </c>
      <c r="T297" s="8">
        <f>S297/B297</f>
        <v>2.3794042712296192E-2</v>
      </c>
      <c r="U297">
        <v>1934</v>
      </c>
      <c r="V297">
        <f t="shared" si="26"/>
        <v>1982.3530804895327</v>
      </c>
      <c r="W297">
        <f t="shared" si="27"/>
        <v>34812</v>
      </c>
      <c r="X297">
        <f t="shared" si="28"/>
        <v>110.13072669386293</v>
      </c>
      <c r="Y297">
        <f t="shared" si="29"/>
        <v>12128.776962118332</v>
      </c>
    </row>
    <row r="298" spans="1:25" x14ac:dyDescent="0.35">
      <c r="A298" s="1">
        <v>41212</v>
      </c>
      <c r="B298">
        <v>5800</v>
      </c>
      <c r="C298" s="28">
        <v>26</v>
      </c>
      <c r="D298">
        <v>5021</v>
      </c>
      <c r="E298">
        <v>5303</v>
      </c>
      <c r="F298">
        <v>4628.5</v>
      </c>
      <c r="G298">
        <v>0</v>
      </c>
      <c r="H298">
        <v>0</v>
      </c>
      <c r="I298">
        <v>0</v>
      </c>
      <c r="J298">
        <v>0</v>
      </c>
      <c r="K298">
        <f>IF(AND(N298=0,H298=0,I298=0,J298=0,P298=0,L298=0),1,0)</f>
        <v>0</v>
      </c>
      <c r="L298">
        <v>0</v>
      </c>
      <c r="M298">
        <v>4628.5</v>
      </c>
      <c r="N298">
        <v>1</v>
      </c>
      <c r="O298">
        <v>0.63611014290693624</v>
      </c>
      <c r="P298">
        <v>0</v>
      </c>
      <c r="Q298">
        <f t="shared" si="24"/>
        <v>5244.593832044633</v>
      </c>
      <c r="R298">
        <f>Q298-B298</f>
        <v>-555.40616795536698</v>
      </c>
      <c r="S298">
        <f t="shared" si="25"/>
        <v>555.40616795536698</v>
      </c>
      <c r="T298" s="8">
        <f>S298/B298</f>
        <v>9.5759684130235681E-2</v>
      </c>
      <c r="U298">
        <v>796</v>
      </c>
      <c r="V298">
        <f t="shared" si="26"/>
        <v>39989.244092786423</v>
      </c>
      <c r="W298">
        <f t="shared" si="27"/>
        <v>14328</v>
      </c>
      <c r="X298">
        <f t="shared" si="28"/>
        <v>-1110.812335910734</v>
      </c>
      <c r="Y298">
        <f t="shared" si="29"/>
        <v>1233904.0456114612</v>
      </c>
    </row>
    <row r="299" spans="1:25" x14ac:dyDescent="0.35">
      <c r="A299" s="1">
        <v>41213</v>
      </c>
      <c r="B299">
        <v>6353</v>
      </c>
      <c r="C299" s="27">
        <v>27.1</v>
      </c>
      <c r="D299">
        <v>4862.8</v>
      </c>
      <c r="E299">
        <v>5852</v>
      </c>
      <c r="F299">
        <v>5800</v>
      </c>
      <c r="G299">
        <v>0</v>
      </c>
      <c r="H299">
        <v>1</v>
      </c>
      <c r="I299">
        <v>0</v>
      </c>
      <c r="J299">
        <v>0</v>
      </c>
      <c r="K299">
        <f>IF(AND(N299=0,H299=0,I299=0,J299=0,P299=0,L299=0),1,0)</f>
        <v>0</v>
      </c>
      <c r="L299">
        <v>0</v>
      </c>
      <c r="M299">
        <v>5019</v>
      </c>
      <c r="N299">
        <v>0</v>
      </c>
      <c r="O299">
        <v>0.5642500290461252</v>
      </c>
      <c r="P299">
        <v>0</v>
      </c>
      <c r="Q299">
        <f t="shared" si="24"/>
        <v>5649.5589881691467</v>
      </c>
      <c r="R299">
        <f>Q299-B299</f>
        <v>-703.44101183085331</v>
      </c>
      <c r="S299">
        <f t="shared" si="25"/>
        <v>703.44101183085331</v>
      </c>
      <c r="T299" s="8">
        <f>S299/B299</f>
        <v>0.11072580069744267</v>
      </c>
      <c r="U299">
        <v>1172</v>
      </c>
      <c r="V299">
        <f t="shared" si="26"/>
        <v>50647.752851821439</v>
      </c>
      <c r="W299">
        <f t="shared" si="27"/>
        <v>21096</v>
      </c>
      <c r="X299">
        <f t="shared" si="28"/>
        <v>-1406.8820236617066</v>
      </c>
      <c r="Y299">
        <f t="shared" si="29"/>
        <v>1979317.0285024589</v>
      </c>
    </row>
    <row r="300" spans="1:25" x14ac:dyDescent="0.35">
      <c r="A300" s="1">
        <v>41214</v>
      </c>
      <c r="B300">
        <v>6383</v>
      </c>
      <c r="C300" s="27">
        <v>26.7</v>
      </c>
      <c r="D300">
        <v>5207.7</v>
      </c>
      <c r="E300">
        <v>6591</v>
      </c>
      <c r="F300">
        <v>6353</v>
      </c>
      <c r="G300">
        <v>0</v>
      </c>
      <c r="H300">
        <v>0</v>
      </c>
      <c r="I300">
        <v>0</v>
      </c>
      <c r="J300">
        <v>0</v>
      </c>
      <c r="K300">
        <f>IF(AND(N300=0,H300=0,I300=0,J300=0,P300=0,L300=0),1,0)</f>
        <v>0</v>
      </c>
      <c r="L300">
        <v>0</v>
      </c>
      <c r="M300">
        <v>5593.833333333333</v>
      </c>
      <c r="N300">
        <v>0</v>
      </c>
      <c r="O300">
        <v>0.50348553502962701</v>
      </c>
      <c r="P300">
        <v>1</v>
      </c>
      <c r="Q300">
        <f t="shared" si="24"/>
        <v>6156.8319861133259</v>
      </c>
      <c r="R300">
        <f>Q300-B300</f>
        <v>-226.16801388667409</v>
      </c>
      <c r="S300">
        <f t="shared" si="25"/>
        <v>226.16801388667409</v>
      </c>
      <c r="T300" s="8">
        <f>S300/B300</f>
        <v>3.5432870732676501E-2</v>
      </c>
      <c r="U300">
        <v>938</v>
      </c>
      <c r="V300">
        <f t="shared" si="26"/>
        <v>16284.096999840534</v>
      </c>
      <c r="W300">
        <f t="shared" si="27"/>
        <v>16884</v>
      </c>
      <c r="X300">
        <f t="shared" si="28"/>
        <v>-452.33602777334818</v>
      </c>
      <c r="Y300">
        <f t="shared" si="29"/>
        <v>204607.88202177122</v>
      </c>
    </row>
    <row r="301" spans="1:25" x14ac:dyDescent="0.35">
      <c r="A301" s="1">
        <v>41215</v>
      </c>
      <c r="B301">
        <v>6562</v>
      </c>
      <c r="C301" s="27">
        <v>25.9</v>
      </c>
      <c r="D301">
        <v>5558.6</v>
      </c>
      <c r="E301">
        <v>4628.5</v>
      </c>
      <c r="F301">
        <v>6383</v>
      </c>
      <c r="G301">
        <v>0</v>
      </c>
      <c r="H301">
        <v>0</v>
      </c>
      <c r="I301">
        <v>0</v>
      </c>
      <c r="J301">
        <v>0</v>
      </c>
      <c r="K301">
        <f>IF(AND(N301=0,H301=0,I301=0,J301=0,P301=0,L301=0),1,0)</f>
        <v>0</v>
      </c>
      <c r="L301">
        <v>1</v>
      </c>
      <c r="M301">
        <v>6178.666666666667</v>
      </c>
      <c r="N301">
        <v>0</v>
      </c>
      <c r="O301">
        <v>0.52079702567677477</v>
      </c>
      <c r="P301">
        <v>0</v>
      </c>
      <c r="Q301">
        <f t="shared" si="24"/>
        <v>5673.9155827878785</v>
      </c>
      <c r="R301">
        <f>Q301-B301</f>
        <v>-888.08441721212148</v>
      </c>
      <c r="S301">
        <f t="shared" si="25"/>
        <v>888.08441721212148</v>
      </c>
      <c r="T301" s="8">
        <f>S301/B301</f>
        <v>0.13533746071504443</v>
      </c>
      <c r="U301">
        <v>1139</v>
      </c>
      <c r="V301">
        <f t="shared" si="26"/>
        <v>63942.078039272747</v>
      </c>
      <c r="W301">
        <f t="shared" si="27"/>
        <v>20502</v>
      </c>
      <c r="X301">
        <f t="shared" si="28"/>
        <v>-1776.168834424243</v>
      </c>
      <c r="Y301">
        <f t="shared" si="29"/>
        <v>3154775.7283799737</v>
      </c>
    </row>
    <row r="302" spans="1:25" x14ac:dyDescent="0.35">
      <c r="A302" s="1">
        <v>41216</v>
      </c>
      <c r="B302">
        <v>7628</v>
      </c>
      <c r="C302" s="27">
        <v>26.9</v>
      </c>
      <c r="D302">
        <v>5945.3</v>
      </c>
      <c r="E302">
        <v>4628.5</v>
      </c>
      <c r="F302">
        <v>6562</v>
      </c>
      <c r="G302">
        <v>1</v>
      </c>
      <c r="H302">
        <v>0</v>
      </c>
      <c r="I302">
        <v>1</v>
      </c>
      <c r="J302">
        <v>0</v>
      </c>
      <c r="K302">
        <f>IF(AND(N302=0,H302=0,I302=0,J302=0,P302=0,L302=0),1,0)</f>
        <v>0</v>
      </c>
      <c r="L302">
        <v>0</v>
      </c>
      <c r="M302">
        <v>6432.666666666667</v>
      </c>
      <c r="N302">
        <v>0</v>
      </c>
      <c r="O302">
        <v>0.6238526780527478</v>
      </c>
      <c r="P302">
        <v>0</v>
      </c>
      <c r="Q302">
        <f t="shared" si="24"/>
        <v>6482.5230570590375</v>
      </c>
      <c r="R302">
        <f>Q302-B302</f>
        <v>-1145.4769429409625</v>
      </c>
      <c r="S302">
        <f t="shared" si="25"/>
        <v>1145.4769429409625</v>
      </c>
      <c r="T302" s="8">
        <f>S302/B302</f>
        <v>0.15016740206357662</v>
      </c>
      <c r="U302">
        <v>800</v>
      </c>
      <c r="V302">
        <f t="shared" si="26"/>
        <v>82474.339891749303</v>
      </c>
      <c r="W302">
        <f t="shared" si="27"/>
        <v>14400</v>
      </c>
      <c r="X302">
        <f t="shared" si="28"/>
        <v>-2290.9538858819251</v>
      </c>
      <c r="Y302">
        <f t="shared" si="29"/>
        <v>5248469.7072374923</v>
      </c>
    </row>
    <row r="303" spans="1:25" x14ac:dyDescent="0.35">
      <c r="A303" s="1">
        <v>41217</v>
      </c>
      <c r="B303">
        <v>7951</v>
      </c>
      <c r="C303" s="27">
        <v>25.8</v>
      </c>
      <c r="D303">
        <v>6545.2</v>
      </c>
      <c r="E303">
        <v>4628.5</v>
      </c>
      <c r="F303">
        <v>7628</v>
      </c>
      <c r="G303">
        <v>1</v>
      </c>
      <c r="H303">
        <v>0</v>
      </c>
      <c r="I303">
        <v>0</v>
      </c>
      <c r="J303">
        <v>0</v>
      </c>
      <c r="K303">
        <f>IF(AND(N303=0,H303=0,I303=0,J303=0,P303=0,L303=0),1,0)</f>
        <v>1</v>
      </c>
      <c r="L303">
        <v>0</v>
      </c>
      <c r="M303">
        <v>6857.666666666667</v>
      </c>
      <c r="N303">
        <v>0</v>
      </c>
      <c r="O303">
        <v>0.53752759381898452</v>
      </c>
      <c r="P303">
        <v>0</v>
      </c>
      <c r="Q303">
        <f t="shared" si="24"/>
        <v>6976.2939299441914</v>
      </c>
      <c r="R303">
        <f>Q303-B303</f>
        <v>-974.7060700558086</v>
      </c>
      <c r="S303">
        <f t="shared" si="25"/>
        <v>974.7060700558086</v>
      </c>
      <c r="T303" s="8">
        <f>S303/B303</f>
        <v>0.12258911709920872</v>
      </c>
      <c r="U303">
        <v>385</v>
      </c>
      <c r="V303">
        <f t="shared" si="26"/>
        <v>70178.837044018219</v>
      </c>
      <c r="W303">
        <f t="shared" si="27"/>
        <v>6930</v>
      </c>
      <c r="X303">
        <f t="shared" si="28"/>
        <v>-1949.4121401116172</v>
      </c>
      <c r="Y303">
        <f t="shared" si="29"/>
        <v>3800207.6920145554</v>
      </c>
    </row>
    <row r="304" spans="1:25" x14ac:dyDescent="0.35">
      <c r="A304" s="1">
        <v>41218</v>
      </c>
      <c r="B304">
        <v>4925</v>
      </c>
      <c r="C304" s="27">
        <v>25.8</v>
      </c>
      <c r="D304">
        <v>6975.4</v>
      </c>
      <c r="E304">
        <v>4628.5</v>
      </c>
      <c r="F304">
        <v>7951</v>
      </c>
      <c r="G304">
        <v>0</v>
      </c>
      <c r="H304">
        <v>0</v>
      </c>
      <c r="I304">
        <v>0</v>
      </c>
      <c r="J304">
        <v>1</v>
      </c>
      <c r="K304">
        <f>IF(AND(N304=0,H304=0,I304=0,J304=0,P304=0,L304=0),1,0)</f>
        <v>0</v>
      </c>
      <c r="L304">
        <v>0</v>
      </c>
      <c r="M304">
        <v>7380.333333333333</v>
      </c>
      <c r="N304">
        <v>0</v>
      </c>
      <c r="O304">
        <v>0.14842570001161845</v>
      </c>
      <c r="P304">
        <v>0</v>
      </c>
      <c r="Q304">
        <f t="shared" si="24"/>
        <v>6632.2358398727056</v>
      </c>
      <c r="R304">
        <f>Q304-B304</f>
        <v>1707.2358398727056</v>
      </c>
      <c r="S304">
        <f t="shared" si="25"/>
        <v>1707.2358398727056</v>
      </c>
      <c r="T304" s="8">
        <f>S304/B304</f>
        <v>0.34664687104014325</v>
      </c>
      <c r="U304">
        <v>1585</v>
      </c>
      <c r="V304">
        <f t="shared" si="26"/>
        <v>30730.245117708699</v>
      </c>
      <c r="W304">
        <f t="shared" si="27"/>
        <v>28530</v>
      </c>
      <c r="X304">
        <f t="shared" si="28"/>
        <v>1707.2358398727056</v>
      </c>
      <c r="Y304">
        <f t="shared" si="29"/>
        <v>2914654.2129458622</v>
      </c>
    </row>
    <row r="305" spans="1:25" x14ac:dyDescent="0.35">
      <c r="A305" s="1">
        <v>41219</v>
      </c>
      <c r="B305">
        <v>5084</v>
      </c>
      <c r="C305" s="27">
        <v>26.1</v>
      </c>
      <c r="D305">
        <v>6689.8</v>
      </c>
      <c r="E305">
        <v>5800</v>
      </c>
      <c r="F305">
        <v>4925</v>
      </c>
      <c r="G305">
        <v>0</v>
      </c>
      <c r="H305">
        <v>0</v>
      </c>
      <c r="I305">
        <v>0</v>
      </c>
      <c r="J305">
        <v>0</v>
      </c>
      <c r="K305">
        <f>IF(AND(N305=0,H305=0,I305=0,J305=0,P305=0,L305=0),1,0)</f>
        <v>0</v>
      </c>
      <c r="L305">
        <v>0</v>
      </c>
      <c r="M305">
        <v>6834.666666666667</v>
      </c>
      <c r="N305">
        <v>1</v>
      </c>
      <c r="O305">
        <v>0.51847333565702336</v>
      </c>
      <c r="P305">
        <v>0</v>
      </c>
      <c r="Q305">
        <f t="shared" si="24"/>
        <v>6157.564744283176</v>
      </c>
      <c r="R305">
        <f>Q305-B305</f>
        <v>1073.564744283176</v>
      </c>
      <c r="S305">
        <f t="shared" si="25"/>
        <v>1073.564744283176</v>
      </c>
      <c r="T305" s="8">
        <f>S305/B305</f>
        <v>0.21116537063005034</v>
      </c>
      <c r="U305">
        <v>1921</v>
      </c>
      <c r="V305">
        <f t="shared" si="26"/>
        <v>19324.165397097167</v>
      </c>
      <c r="W305">
        <f t="shared" si="27"/>
        <v>34578</v>
      </c>
      <c r="X305">
        <f t="shared" si="28"/>
        <v>1073.564744283176</v>
      </c>
      <c r="Y305">
        <f t="shared" si="29"/>
        <v>1152541.2601678011</v>
      </c>
    </row>
    <row r="306" spans="1:25" x14ac:dyDescent="0.35">
      <c r="A306" s="1">
        <v>41220</v>
      </c>
      <c r="B306">
        <v>5097</v>
      </c>
      <c r="C306" s="27">
        <v>26.1</v>
      </c>
      <c r="D306">
        <v>6430</v>
      </c>
      <c r="E306">
        <v>6353</v>
      </c>
      <c r="F306">
        <v>5084</v>
      </c>
      <c r="G306">
        <v>0</v>
      </c>
      <c r="H306">
        <v>1</v>
      </c>
      <c r="I306">
        <v>0</v>
      </c>
      <c r="J306">
        <v>0</v>
      </c>
      <c r="K306">
        <f>IF(AND(N306=0,H306=0,I306=0,J306=0,P306=0,L306=0),1,0)</f>
        <v>0</v>
      </c>
      <c r="L306">
        <v>0</v>
      </c>
      <c r="M306">
        <v>5986.666666666667</v>
      </c>
      <c r="N306">
        <v>0</v>
      </c>
      <c r="O306">
        <v>0.50151039851283841</v>
      </c>
      <c r="P306">
        <v>0</v>
      </c>
      <c r="Q306">
        <f t="shared" si="24"/>
        <v>6266.5292358531551</v>
      </c>
      <c r="R306">
        <f>Q306-B306</f>
        <v>1169.5292358531551</v>
      </c>
      <c r="S306">
        <f t="shared" si="25"/>
        <v>1169.5292358531551</v>
      </c>
      <c r="T306" s="8">
        <f>S306/B306</f>
        <v>0.22945443120524919</v>
      </c>
      <c r="U306">
        <v>2653</v>
      </c>
      <c r="V306">
        <f t="shared" si="26"/>
        <v>21051.526245356792</v>
      </c>
      <c r="W306">
        <f t="shared" si="27"/>
        <v>47754</v>
      </c>
      <c r="X306">
        <f t="shared" si="28"/>
        <v>1169.5292358531551</v>
      </c>
      <c r="Y306">
        <f t="shared" si="29"/>
        <v>1367798.6335152648</v>
      </c>
    </row>
    <row r="307" spans="1:25" x14ac:dyDescent="0.35">
      <c r="A307" s="1">
        <v>41221</v>
      </c>
      <c r="B307">
        <v>5462</v>
      </c>
      <c r="C307" s="27">
        <v>26.9</v>
      </c>
      <c r="D307">
        <v>6137</v>
      </c>
      <c r="E307">
        <v>6383</v>
      </c>
      <c r="F307">
        <v>5097</v>
      </c>
      <c r="G307">
        <v>0</v>
      </c>
      <c r="H307">
        <v>0</v>
      </c>
      <c r="I307">
        <v>0</v>
      </c>
      <c r="J307">
        <v>0</v>
      </c>
      <c r="K307">
        <f>IF(AND(N307=0,H307=0,I307=0,J307=0,P307=0,L307=0),1,0)</f>
        <v>0</v>
      </c>
      <c r="L307">
        <v>0</v>
      </c>
      <c r="M307">
        <v>5035.333333333333</v>
      </c>
      <c r="N307">
        <v>0</v>
      </c>
      <c r="O307">
        <v>0.54240734286046244</v>
      </c>
      <c r="P307">
        <v>1</v>
      </c>
      <c r="Q307">
        <f t="shared" si="24"/>
        <v>6166.8724061936291</v>
      </c>
      <c r="R307">
        <f>Q307-B307</f>
        <v>704.8724061936291</v>
      </c>
      <c r="S307">
        <f t="shared" si="25"/>
        <v>704.8724061936291</v>
      </c>
      <c r="T307" s="8">
        <f>S307/B307</f>
        <v>0.12905023914200459</v>
      </c>
      <c r="U307">
        <v>1188</v>
      </c>
      <c r="V307">
        <f t="shared" si="26"/>
        <v>12687.703311485324</v>
      </c>
      <c r="W307">
        <f t="shared" si="27"/>
        <v>21384</v>
      </c>
      <c r="X307">
        <f t="shared" si="28"/>
        <v>704.8724061936291</v>
      </c>
      <c r="Y307">
        <f t="shared" si="29"/>
        <v>496845.10901319649</v>
      </c>
    </row>
    <row r="308" spans="1:25" x14ac:dyDescent="0.35">
      <c r="A308" s="1">
        <v>41222</v>
      </c>
      <c r="B308">
        <v>6114</v>
      </c>
      <c r="C308" s="27">
        <v>26.8</v>
      </c>
      <c r="D308">
        <v>5703.8</v>
      </c>
      <c r="E308">
        <v>6562</v>
      </c>
      <c r="F308">
        <v>5462</v>
      </c>
      <c r="G308">
        <v>0</v>
      </c>
      <c r="H308">
        <v>0</v>
      </c>
      <c r="I308">
        <v>0</v>
      </c>
      <c r="J308">
        <v>0</v>
      </c>
      <c r="K308">
        <f>IF(AND(N308=0,H308=0,I308=0,J308=0,P308=0,L308=0),1,0)</f>
        <v>0</v>
      </c>
      <c r="L308">
        <v>1</v>
      </c>
      <c r="M308">
        <v>5214.333333333333</v>
      </c>
      <c r="N308">
        <v>0</v>
      </c>
      <c r="O308">
        <v>0.57575229464389455</v>
      </c>
      <c r="P308">
        <v>0</v>
      </c>
      <c r="Q308">
        <f t="shared" si="24"/>
        <v>6134.7822866487231</v>
      </c>
      <c r="R308">
        <f>Q308-B308</f>
        <v>20.782286648723129</v>
      </c>
      <c r="S308">
        <f t="shared" si="25"/>
        <v>20.782286648723129</v>
      </c>
      <c r="T308" s="8">
        <f>S308/B308</f>
        <v>3.3991309533403877E-3</v>
      </c>
      <c r="U308">
        <v>578</v>
      </c>
      <c r="V308">
        <f t="shared" si="26"/>
        <v>374.08115967701633</v>
      </c>
      <c r="W308">
        <f t="shared" si="27"/>
        <v>10404</v>
      </c>
      <c r="X308">
        <f t="shared" si="28"/>
        <v>20.782286648723129</v>
      </c>
      <c r="Y308">
        <f t="shared" si="29"/>
        <v>431.90343834969565</v>
      </c>
    </row>
    <row r="309" spans="1:25" x14ac:dyDescent="0.35">
      <c r="A309" s="1">
        <v>41223</v>
      </c>
      <c r="B309">
        <v>6373</v>
      </c>
      <c r="C309" s="27">
        <v>27.3</v>
      </c>
      <c r="D309">
        <v>5336.4</v>
      </c>
      <c r="E309">
        <v>7628</v>
      </c>
      <c r="F309">
        <v>6114</v>
      </c>
      <c r="G309">
        <v>1</v>
      </c>
      <c r="H309">
        <v>0</v>
      </c>
      <c r="I309">
        <v>1</v>
      </c>
      <c r="J309">
        <v>0</v>
      </c>
      <c r="K309">
        <f>IF(AND(N309=0,H309=0,I309=0,J309=0,P309=0,L309=0),1,0)</f>
        <v>0</v>
      </c>
      <c r="L309">
        <v>0</v>
      </c>
      <c r="M309">
        <v>5557.666666666667</v>
      </c>
      <c r="N309">
        <v>0</v>
      </c>
      <c r="O309">
        <v>0.5300917857557802</v>
      </c>
      <c r="P309">
        <v>0</v>
      </c>
      <c r="Q309">
        <f t="shared" si="24"/>
        <v>7085.8767117971711</v>
      </c>
      <c r="R309">
        <f>Q309-B309</f>
        <v>712.87671179717108</v>
      </c>
      <c r="S309">
        <f t="shared" si="25"/>
        <v>712.87671179717108</v>
      </c>
      <c r="T309" s="8">
        <f>S309/B309</f>
        <v>0.1118588909143529</v>
      </c>
      <c r="U309">
        <v>1160</v>
      </c>
      <c r="V309">
        <f t="shared" si="26"/>
        <v>12831.780812349079</v>
      </c>
      <c r="W309">
        <f t="shared" si="27"/>
        <v>20880</v>
      </c>
      <c r="X309">
        <f t="shared" si="28"/>
        <v>712.87671179717108</v>
      </c>
      <c r="Y309">
        <f t="shared" si="29"/>
        <v>508193.20622274693</v>
      </c>
    </row>
    <row r="310" spans="1:25" x14ac:dyDescent="0.35">
      <c r="A310" s="1">
        <v>41224</v>
      </c>
      <c r="B310">
        <v>6479</v>
      </c>
      <c r="C310" s="27">
        <v>26.7</v>
      </c>
      <c r="D310">
        <v>5626</v>
      </c>
      <c r="E310">
        <v>7951</v>
      </c>
      <c r="F310">
        <v>6373</v>
      </c>
      <c r="G310">
        <v>1</v>
      </c>
      <c r="H310">
        <v>0</v>
      </c>
      <c r="I310">
        <v>0</v>
      </c>
      <c r="J310">
        <v>0</v>
      </c>
      <c r="K310">
        <f>IF(AND(N310=0,H310=0,I310=0,J310=0,P310=0,L310=0),1,0)</f>
        <v>1</v>
      </c>
      <c r="L310">
        <v>0</v>
      </c>
      <c r="M310">
        <v>5983</v>
      </c>
      <c r="N310">
        <v>0</v>
      </c>
      <c r="O310">
        <v>0.51231555710468224</v>
      </c>
      <c r="P310">
        <v>0</v>
      </c>
      <c r="Q310">
        <f t="shared" si="24"/>
        <v>7364.6339482531785</v>
      </c>
      <c r="R310">
        <f>Q310-B310</f>
        <v>885.63394825317846</v>
      </c>
      <c r="S310">
        <f t="shared" si="25"/>
        <v>885.63394825317846</v>
      </c>
      <c r="T310" s="8">
        <f>S310/B310</f>
        <v>0.13669300019342159</v>
      </c>
      <c r="U310">
        <v>1046</v>
      </c>
      <c r="V310">
        <f t="shared" si="26"/>
        <v>15941.411068557212</v>
      </c>
      <c r="W310">
        <f t="shared" si="27"/>
        <v>18828</v>
      </c>
      <c r="X310">
        <f t="shared" si="28"/>
        <v>885.63394825317846</v>
      </c>
      <c r="Y310">
        <f t="shared" si="29"/>
        <v>784347.49029851356</v>
      </c>
    </row>
    <row r="311" spans="1:25" x14ac:dyDescent="0.35">
      <c r="A311" s="1">
        <v>41225</v>
      </c>
      <c r="B311">
        <v>4343</v>
      </c>
      <c r="C311" s="27">
        <v>25.6</v>
      </c>
      <c r="D311">
        <v>5905</v>
      </c>
      <c r="E311">
        <v>4925</v>
      </c>
      <c r="F311">
        <v>6479</v>
      </c>
      <c r="G311">
        <v>0</v>
      </c>
      <c r="H311">
        <v>0</v>
      </c>
      <c r="I311">
        <v>0</v>
      </c>
      <c r="J311">
        <v>1</v>
      </c>
      <c r="K311">
        <f>IF(AND(N311=0,H311=0,I311=0,J311=0,P311=0,L311=0),1,0)</f>
        <v>0</v>
      </c>
      <c r="L311">
        <v>0</v>
      </c>
      <c r="M311">
        <v>6322</v>
      </c>
      <c r="N311">
        <v>0</v>
      </c>
      <c r="O311">
        <v>0.25182990589055421</v>
      </c>
      <c r="P311">
        <v>0</v>
      </c>
      <c r="Q311">
        <f t="shared" si="24"/>
        <v>5930.5679833560098</v>
      </c>
      <c r="R311">
        <f>Q311-B311</f>
        <v>1587.5679833560098</v>
      </c>
      <c r="S311">
        <f t="shared" si="25"/>
        <v>1587.5679833560098</v>
      </c>
      <c r="T311" s="8">
        <f>S311/B311</f>
        <v>0.36554639266774347</v>
      </c>
      <c r="U311">
        <v>1677</v>
      </c>
      <c r="V311">
        <f t="shared" si="26"/>
        <v>28576.223700408176</v>
      </c>
      <c r="W311">
        <f t="shared" si="27"/>
        <v>30186</v>
      </c>
      <c r="X311">
        <f t="shared" si="28"/>
        <v>1587.5679833560098</v>
      </c>
      <c r="Y311">
        <f t="shared" si="29"/>
        <v>2520372.1017770679</v>
      </c>
    </row>
    <row r="312" spans="1:25" x14ac:dyDescent="0.35">
      <c r="A312" s="1">
        <v>41226</v>
      </c>
      <c r="B312">
        <v>5596</v>
      </c>
      <c r="C312" s="27">
        <v>25.6</v>
      </c>
      <c r="D312">
        <v>5754.2</v>
      </c>
      <c r="E312">
        <v>5084</v>
      </c>
      <c r="F312">
        <v>4343</v>
      </c>
      <c r="G312">
        <v>0</v>
      </c>
      <c r="H312">
        <v>0</v>
      </c>
      <c r="I312">
        <v>0</v>
      </c>
      <c r="J312">
        <v>0</v>
      </c>
      <c r="K312">
        <f>IF(AND(N312=0,H312=0,I312=0,J312=0,P312=0,L312=0),1,0)</f>
        <v>0</v>
      </c>
      <c r="L312">
        <v>0</v>
      </c>
      <c r="M312">
        <v>5731.666666666667</v>
      </c>
      <c r="N312">
        <v>1</v>
      </c>
      <c r="O312">
        <v>0.64557917973742307</v>
      </c>
      <c r="P312">
        <v>0</v>
      </c>
      <c r="Q312">
        <f t="shared" si="24"/>
        <v>5401.188975763931</v>
      </c>
      <c r="R312">
        <f>Q312-B312</f>
        <v>-194.81102423606899</v>
      </c>
      <c r="S312">
        <f t="shared" si="25"/>
        <v>194.81102423606899</v>
      </c>
      <c r="T312" s="8">
        <f>S312/B312</f>
        <v>3.4812549005730699E-2</v>
      </c>
      <c r="U312">
        <v>1166</v>
      </c>
      <c r="V312">
        <f t="shared" si="26"/>
        <v>14026.393744996967</v>
      </c>
      <c r="W312">
        <f t="shared" si="27"/>
        <v>20988</v>
      </c>
      <c r="X312">
        <f t="shared" si="28"/>
        <v>-389.62204847213798</v>
      </c>
      <c r="Y312">
        <f t="shared" si="29"/>
        <v>151805.34065562504</v>
      </c>
    </row>
    <row r="313" spans="1:25" x14ac:dyDescent="0.35">
      <c r="A313" s="1">
        <v>41227</v>
      </c>
      <c r="B313">
        <v>4999</v>
      </c>
      <c r="C313" s="27">
        <v>24.5</v>
      </c>
      <c r="D313">
        <v>5781</v>
      </c>
      <c r="E313">
        <v>5097</v>
      </c>
      <c r="F313">
        <v>5596</v>
      </c>
      <c r="G313">
        <v>0</v>
      </c>
      <c r="H313">
        <v>1</v>
      </c>
      <c r="I313">
        <v>0</v>
      </c>
      <c r="J313">
        <v>0</v>
      </c>
      <c r="K313">
        <f>IF(AND(N313=0,H313=0,I313=0,J313=0,P313=0,L313=0),1,0)</f>
        <v>0</v>
      </c>
      <c r="L313">
        <v>0</v>
      </c>
      <c r="M313">
        <v>5472.666666666667</v>
      </c>
      <c r="N313">
        <v>0</v>
      </c>
      <c r="O313">
        <v>0.43063785291042173</v>
      </c>
      <c r="P313">
        <v>0</v>
      </c>
      <c r="Q313">
        <f t="shared" si="24"/>
        <v>5710.4654812240433</v>
      </c>
      <c r="R313">
        <f>Q313-B313</f>
        <v>711.46548122404329</v>
      </c>
      <c r="S313">
        <f t="shared" si="25"/>
        <v>711.46548122404329</v>
      </c>
      <c r="T313" s="8">
        <f>S313/B313</f>
        <v>0.14232156055692005</v>
      </c>
      <c r="U313">
        <v>1322</v>
      </c>
      <c r="V313">
        <f t="shared" si="26"/>
        <v>12806.378662032779</v>
      </c>
      <c r="W313">
        <f t="shared" si="27"/>
        <v>23796</v>
      </c>
      <c r="X313">
        <f t="shared" si="28"/>
        <v>711.46548122404329</v>
      </c>
      <c r="Y313">
        <f t="shared" si="29"/>
        <v>506183.13097335951</v>
      </c>
    </row>
    <row r="314" spans="1:25" x14ac:dyDescent="0.35">
      <c r="A314" s="1">
        <v>41228</v>
      </c>
      <c r="B314">
        <v>5279</v>
      </c>
      <c r="C314" s="29">
        <v>24.6</v>
      </c>
      <c r="D314">
        <v>5558</v>
      </c>
      <c r="E314">
        <v>5462</v>
      </c>
      <c r="F314">
        <v>4999</v>
      </c>
      <c r="G314">
        <v>0</v>
      </c>
      <c r="H314">
        <v>0</v>
      </c>
      <c r="I314">
        <v>0</v>
      </c>
      <c r="J314">
        <v>0</v>
      </c>
      <c r="K314">
        <f>IF(AND(N314=0,H314=0,I314=0,J314=0,P314=0,L314=0),1,0)</f>
        <v>0</v>
      </c>
      <c r="L314">
        <v>0</v>
      </c>
      <c r="M314">
        <v>4979.333333333333</v>
      </c>
      <c r="N314">
        <v>0</v>
      </c>
      <c r="O314">
        <v>0.5325316602765191</v>
      </c>
      <c r="P314">
        <v>1</v>
      </c>
      <c r="Q314">
        <f t="shared" si="24"/>
        <v>5591.8504528139229</v>
      </c>
      <c r="R314">
        <f>Q314-B314</f>
        <v>312.85045281392286</v>
      </c>
      <c r="S314">
        <f t="shared" si="25"/>
        <v>312.85045281392286</v>
      </c>
      <c r="T314" s="8">
        <f>S314/B314</f>
        <v>5.9263203791233732E-2</v>
      </c>
      <c r="U314">
        <v>1503</v>
      </c>
      <c r="V314">
        <f t="shared" si="26"/>
        <v>5631.3081506506114</v>
      </c>
      <c r="W314">
        <f t="shared" si="27"/>
        <v>27054</v>
      </c>
      <c r="X314">
        <f t="shared" si="28"/>
        <v>312.85045281392286</v>
      </c>
      <c r="Y314">
        <f t="shared" si="29"/>
        <v>97875.405825876573</v>
      </c>
    </row>
    <row r="315" spans="1:25" x14ac:dyDescent="0.35">
      <c r="A315" s="1">
        <v>41229</v>
      </c>
      <c r="B315">
        <v>5432</v>
      </c>
      <c r="C315" s="29">
        <v>25.3</v>
      </c>
      <c r="D315">
        <v>5339.2</v>
      </c>
      <c r="E315">
        <v>6114</v>
      </c>
      <c r="F315">
        <v>5279</v>
      </c>
      <c r="G315">
        <v>0</v>
      </c>
      <c r="H315">
        <v>0</v>
      </c>
      <c r="I315">
        <v>0</v>
      </c>
      <c r="J315">
        <v>0</v>
      </c>
      <c r="K315">
        <f>IF(AND(N315=0,H315=0,I315=0,J315=0,P315=0,L315=0),1,0)</f>
        <v>0</v>
      </c>
      <c r="L315">
        <v>1</v>
      </c>
      <c r="M315">
        <v>5291.333333333333</v>
      </c>
      <c r="N315">
        <v>0</v>
      </c>
      <c r="O315">
        <v>0.51777622865109796</v>
      </c>
      <c r="P315">
        <v>0</v>
      </c>
      <c r="Q315">
        <f t="shared" si="24"/>
        <v>5784.8819404213118</v>
      </c>
      <c r="R315">
        <f>Q315-B315</f>
        <v>352.88194042131181</v>
      </c>
      <c r="S315">
        <f t="shared" si="25"/>
        <v>352.88194042131181</v>
      </c>
      <c r="T315" s="8">
        <f>S315/B315</f>
        <v>6.4963538369166393E-2</v>
      </c>
      <c r="U315">
        <v>1383</v>
      </c>
      <c r="V315">
        <f t="shared" si="26"/>
        <v>6351.8749275836126</v>
      </c>
      <c r="W315">
        <f t="shared" si="27"/>
        <v>24894</v>
      </c>
      <c r="X315">
        <f t="shared" si="28"/>
        <v>352.88194042131181</v>
      </c>
      <c r="Y315">
        <f t="shared" si="29"/>
        <v>124525.66387551026</v>
      </c>
    </row>
    <row r="316" spans="1:25" x14ac:dyDescent="0.35">
      <c r="A316" s="1">
        <v>41230</v>
      </c>
      <c r="B316">
        <v>6584</v>
      </c>
      <c r="C316" s="27">
        <v>25.8</v>
      </c>
      <c r="D316">
        <v>5129.8</v>
      </c>
      <c r="E316">
        <v>6373</v>
      </c>
      <c r="F316">
        <v>5432</v>
      </c>
      <c r="G316">
        <v>1</v>
      </c>
      <c r="H316">
        <v>0</v>
      </c>
      <c r="I316">
        <v>1</v>
      </c>
      <c r="J316">
        <v>0</v>
      </c>
      <c r="K316">
        <f>IF(AND(N316=0,H316=0,I316=0,J316=0,P316=0,L316=0),1,0)</f>
        <v>0</v>
      </c>
      <c r="L316">
        <v>0</v>
      </c>
      <c r="M316">
        <v>5236.666666666667</v>
      </c>
      <c r="N316">
        <v>0</v>
      </c>
      <c r="O316">
        <v>0.63384454513767863</v>
      </c>
      <c r="P316">
        <v>0</v>
      </c>
      <c r="Q316">
        <f t="shared" si="24"/>
        <v>6421.8506309395561</v>
      </c>
      <c r="R316">
        <f>Q316-B316</f>
        <v>-162.14936906044386</v>
      </c>
      <c r="S316">
        <f t="shared" si="25"/>
        <v>162.14936906044386</v>
      </c>
      <c r="T316" s="8">
        <f>S316/B316</f>
        <v>2.4627789954502408E-2</v>
      </c>
      <c r="U316">
        <v>1212</v>
      </c>
      <c r="V316">
        <f t="shared" si="26"/>
        <v>11674.754572351958</v>
      </c>
      <c r="W316">
        <f t="shared" si="27"/>
        <v>21816</v>
      </c>
      <c r="X316">
        <f t="shared" si="28"/>
        <v>-324.29873812088772</v>
      </c>
      <c r="Y316">
        <f t="shared" si="29"/>
        <v>105169.67154680012</v>
      </c>
    </row>
    <row r="317" spans="1:25" x14ac:dyDescent="0.35">
      <c r="A317" s="1">
        <v>41231</v>
      </c>
      <c r="B317">
        <v>6661</v>
      </c>
      <c r="C317" s="27">
        <v>26.3</v>
      </c>
      <c r="D317">
        <v>5578</v>
      </c>
      <c r="E317">
        <v>6479</v>
      </c>
      <c r="F317">
        <v>6584</v>
      </c>
      <c r="G317">
        <v>1</v>
      </c>
      <c r="H317">
        <v>0</v>
      </c>
      <c r="I317">
        <v>0</v>
      </c>
      <c r="J317">
        <v>0</v>
      </c>
      <c r="K317">
        <f>IF(AND(N317=0,H317=0,I317=0,J317=0,P317=0,L317=0),1,0)</f>
        <v>1</v>
      </c>
      <c r="L317">
        <v>0</v>
      </c>
      <c r="M317">
        <v>5765</v>
      </c>
      <c r="N317">
        <v>0</v>
      </c>
      <c r="O317">
        <v>0.50894620657604273</v>
      </c>
      <c r="P317">
        <v>0</v>
      </c>
      <c r="Q317">
        <f t="shared" si="24"/>
        <v>6922.9082580406612</v>
      </c>
      <c r="R317">
        <f>Q317-B317</f>
        <v>261.90825804066117</v>
      </c>
      <c r="S317">
        <f t="shared" si="25"/>
        <v>261.90825804066117</v>
      </c>
      <c r="T317" s="8">
        <f>S317/B317</f>
        <v>3.9319660417454008E-2</v>
      </c>
      <c r="U317">
        <v>1206</v>
      </c>
      <c r="V317">
        <f t="shared" si="26"/>
        <v>4714.348644731901</v>
      </c>
      <c r="W317">
        <f t="shared" si="27"/>
        <v>21708</v>
      </c>
      <c r="X317">
        <f t="shared" si="28"/>
        <v>261.90825804066117</v>
      </c>
      <c r="Y317">
        <f t="shared" si="29"/>
        <v>68595.93562989356</v>
      </c>
    </row>
    <row r="318" spans="1:25" x14ac:dyDescent="0.35">
      <c r="A318" s="1">
        <v>41232</v>
      </c>
      <c r="B318">
        <v>4297</v>
      </c>
      <c r="C318" s="27">
        <v>24.2</v>
      </c>
      <c r="D318">
        <v>5791</v>
      </c>
      <c r="E318">
        <v>4343</v>
      </c>
      <c r="F318">
        <v>6661</v>
      </c>
      <c r="G318">
        <v>0</v>
      </c>
      <c r="H318">
        <v>0</v>
      </c>
      <c r="I318">
        <v>0</v>
      </c>
      <c r="J318">
        <v>1</v>
      </c>
      <c r="K318">
        <f>IF(AND(N318=0,H318=0,I318=0,J318=0,P318=0,L318=0),1,0)</f>
        <v>0</v>
      </c>
      <c r="L318">
        <v>0</v>
      </c>
      <c r="M318">
        <v>6225.666666666667</v>
      </c>
      <c r="N318">
        <v>0</v>
      </c>
      <c r="O318">
        <v>0.22533983966538865</v>
      </c>
      <c r="P318">
        <v>0</v>
      </c>
      <c r="Q318">
        <f t="shared" si="24"/>
        <v>5729.762226492644</v>
      </c>
      <c r="R318">
        <f>Q318-B318</f>
        <v>1432.762226492644</v>
      </c>
      <c r="S318">
        <f t="shared" si="25"/>
        <v>1432.762226492644</v>
      </c>
      <c r="T318" s="8">
        <f>S318/B318</f>
        <v>0.33343314556496251</v>
      </c>
      <c r="U318">
        <v>1480</v>
      </c>
      <c r="V318">
        <f t="shared" si="26"/>
        <v>25789.72007686759</v>
      </c>
      <c r="W318">
        <f t="shared" si="27"/>
        <v>26640</v>
      </c>
      <c r="X318">
        <f t="shared" si="28"/>
        <v>1432.762226492644</v>
      </c>
      <c r="Y318">
        <f t="shared" si="29"/>
        <v>2052807.5976641586</v>
      </c>
    </row>
    <row r="319" spans="1:25" x14ac:dyDescent="0.35">
      <c r="A319" s="1">
        <v>41233</v>
      </c>
      <c r="B319">
        <v>5112</v>
      </c>
      <c r="C319" s="27">
        <v>22.4</v>
      </c>
      <c r="D319">
        <v>5650.6</v>
      </c>
      <c r="E319">
        <v>5596</v>
      </c>
      <c r="F319">
        <v>4297</v>
      </c>
      <c r="G319">
        <v>0</v>
      </c>
      <c r="H319">
        <v>0</v>
      </c>
      <c r="I319">
        <v>0</v>
      </c>
      <c r="J319">
        <v>0</v>
      </c>
      <c r="K319">
        <f>IF(AND(N319=0,H319=0,I319=0,J319=0,P319=0,L319=0),1,0)</f>
        <v>0</v>
      </c>
      <c r="L319">
        <v>0</v>
      </c>
      <c r="M319">
        <v>5847.333333333333</v>
      </c>
      <c r="N319">
        <v>1</v>
      </c>
      <c r="O319">
        <v>0.5946903683048681</v>
      </c>
      <c r="P319">
        <v>0</v>
      </c>
      <c r="Q319">
        <f t="shared" si="24"/>
        <v>5482.0221538289225</v>
      </c>
      <c r="R319">
        <f>Q319-B319</f>
        <v>370.02215382892246</v>
      </c>
      <c r="S319">
        <f t="shared" si="25"/>
        <v>370.02215382892246</v>
      </c>
      <c r="T319" s="8">
        <f>S319/B319</f>
        <v>7.2383050436017699E-2</v>
      </c>
      <c r="U319">
        <v>1683</v>
      </c>
      <c r="V319">
        <f t="shared" si="26"/>
        <v>6660.3987689206042</v>
      </c>
      <c r="W319">
        <f t="shared" si="27"/>
        <v>30294</v>
      </c>
      <c r="X319">
        <f t="shared" si="28"/>
        <v>370.02215382892246</v>
      </c>
      <c r="Y319">
        <f t="shared" si="29"/>
        <v>136916.39432419476</v>
      </c>
    </row>
    <row r="320" spans="1:25" x14ac:dyDescent="0.35">
      <c r="A320" s="1">
        <v>41234</v>
      </c>
      <c r="B320">
        <v>4905</v>
      </c>
      <c r="C320" s="27">
        <v>22.8</v>
      </c>
      <c r="D320">
        <v>5617.2</v>
      </c>
      <c r="E320">
        <v>4999</v>
      </c>
      <c r="F320">
        <v>5112</v>
      </c>
      <c r="G320">
        <v>0</v>
      </c>
      <c r="H320">
        <v>1</v>
      </c>
      <c r="I320">
        <v>0</v>
      </c>
      <c r="J320">
        <v>0</v>
      </c>
      <c r="K320">
        <f>IF(AND(N320=0,H320=0,I320=0,J320=0,P320=0,L320=0),1,0)</f>
        <v>0</v>
      </c>
      <c r="L320">
        <v>0</v>
      </c>
      <c r="M320">
        <v>5356.666666666667</v>
      </c>
      <c r="N320">
        <v>0</v>
      </c>
      <c r="O320">
        <v>0.47594980829557337</v>
      </c>
      <c r="P320">
        <v>0</v>
      </c>
      <c r="Q320">
        <f t="shared" si="24"/>
        <v>5479.3633564629408</v>
      </c>
      <c r="R320">
        <f>Q320-B320</f>
        <v>574.36335646294083</v>
      </c>
      <c r="S320">
        <f t="shared" si="25"/>
        <v>574.36335646294083</v>
      </c>
      <c r="T320" s="8">
        <f>S320/B320</f>
        <v>0.11709752425340282</v>
      </c>
      <c r="U320">
        <v>1760</v>
      </c>
      <c r="V320">
        <f t="shared" si="26"/>
        <v>10338.540416332935</v>
      </c>
      <c r="W320">
        <f t="shared" si="27"/>
        <v>31680</v>
      </c>
      <c r="X320">
        <f t="shared" si="28"/>
        <v>574.36335646294083</v>
      </c>
      <c r="Y320">
        <f t="shared" si="29"/>
        <v>329893.26524737524</v>
      </c>
    </row>
    <row r="321" spans="1:25" x14ac:dyDescent="0.35">
      <c r="A321" s="1">
        <v>41235</v>
      </c>
      <c r="B321">
        <v>5279</v>
      </c>
      <c r="C321" s="27">
        <v>24.1</v>
      </c>
      <c r="D321">
        <v>5511.8</v>
      </c>
      <c r="E321">
        <v>5279</v>
      </c>
      <c r="F321">
        <v>4905</v>
      </c>
      <c r="G321">
        <v>0</v>
      </c>
      <c r="H321">
        <v>0</v>
      </c>
      <c r="I321">
        <v>0</v>
      </c>
      <c r="J321">
        <v>0</v>
      </c>
      <c r="K321">
        <f>IF(AND(N321=0,H321=0,I321=0,J321=0,P321=0,L321=0),1,0)</f>
        <v>0</v>
      </c>
      <c r="L321">
        <v>0</v>
      </c>
      <c r="M321">
        <v>4771.333333333333</v>
      </c>
      <c r="N321">
        <v>0</v>
      </c>
      <c r="O321">
        <v>0.54345300336935054</v>
      </c>
      <c r="P321">
        <v>1</v>
      </c>
      <c r="Q321">
        <f t="shared" si="24"/>
        <v>5487.2270963820592</v>
      </c>
      <c r="R321">
        <f>Q321-B321</f>
        <v>208.22709638205924</v>
      </c>
      <c r="S321">
        <f t="shared" si="25"/>
        <v>208.22709638205924</v>
      </c>
      <c r="T321" s="8">
        <f>S321/B321</f>
        <v>3.9444420606565493E-2</v>
      </c>
      <c r="U321">
        <v>921</v>
      </c>
      <c r="V321">
        <f t="shared" si="26"/>
        <v>3748.0877348770664</v>
      </c>
      <c r="W321">
        <f t="shared" si="27"/>
        <v>16578</v>
      </c>
      <c r="X321">
        <f t="shared" si="28"/>
        <v>208.22709638205924</v>
      </c>
      <c r="Y321">
        <f t="shared" si="29"/>
        <v>43358.52366770339</v>
      </c>
    </row>
    <row r="322" spans="1:25" x14ac:dyDescent="0.35">
      <c r="A322" s="1">
        <v>41236</v>
      </c>
      <c r="B322">
        <v>4632</v>
      </c>
      <c r="C322" s="27">
        <v>25.1</v>
      </c>
      <c r="D322">
        <v>5250.8</v>
      </c>
      <c r="E322">
        <v>5432</v>
      </c>
      <c r="F322">
        <v>5279</v>
      </c>
      <c r="G322">
        <v>0</v>
      </c>
      <c r="H322">
        <v>0</v>
      </c>
      <c r="I322">
        <v>0</v>
      </c>
      <c r="J322">
        <v>0</v>
      </c>
      <c r="K322">
        <f>IF(AND(N322=0,H322=0,I322=0,J322=0,P322=0,L322=0),1,0)</f>
        <v>0</v>
      </c>
      <c r="L322">
        <v>1</v>
      </c>
      <c r="M322">
        <v>5098.666666666667</v>
      </c>
      <c r="N322">
        <v>0</v>
      </c>
      <c r="O322">
        <v>0.42482862786104336</v>
      </c>
      <c r="P322">
        <v>0</v>
      </c>
      <c r="Q322">
        <f t="shared" si="24"/>
        <v>5529.3401021029031</v>
      </c>
      <c r="R322">
        <f>Q322-B322</f>
        <v>897.34010210290307</v>
      </c>
      <c r="S322">
        <f t="shared" si="25"/>
        <v>897.34010210290307</v>
      </c>
      <c r="T322" s="8">
        <f>S322/B322</f>
        <v>0.19372627420183572</v>
      </c>
      <c r="U322">
        <v>716</v>
      </c>
      <c r="V322">
        <f t="shared" si="26"/>
        <v>16152.121837852255</v>
      </c>
      <c r="W322">
        <f t="shared" si="27"/>
        <v>12888</v>
      </c>
      <c r="X322">
        <f t="shared" si="28"/>
        <v>897.34010210290307</v>
      </c>
      <c r="Y322">
        <f t="shared" si="29"/>
        <v>805219.25884204847</v>
      </c>
    </row>
    <row r="323" spans="1:25" x14ac:dyDescent="0.35">
      <c r="A323" s="1">
        <v>41237</v>
      </c>
      <c r="B323">
        <v>4628.5</v>
      </c>
      <c r="C323" s="27">
        <v>23.1</v>
      </c>
      <c r="D323">
        <v>4845</v>
      </c>
      <c r="E323">
        <v>6584</v>
      </c>
      <c r="F323">
        <v>4632</v>
      </c>
      <c r="G323">
        <v>1</v>
      </c>
      <c r="H323">
        <v>0</v>
      </c>
      <c r="I323">
        <v>1</v>
      </c>
      <c r="J323">
        <v>0</v>
      </c>
      <c r="K323">
        <f>IF(AND(N323=0,H323=0,I323=0,J323=0,P323=0,L323=0),1,0)</f>
        <v>0</v>
      </c>
      <c r="L323">
        <v>0</v>
      </c>
      <c r="M323">
        <v>4938.666666666667</v>
      </c>
      <c r="N323">
        <v>0</v>
      </c>
      <c r="O323">
        <v>0.4995933542465435</v>
      </c>
      <c r="P323">
        <v>0</v>
      </c>
      <c r="Q323">
        <f t="shared" ref="Q323:Q360" si="30">$AA$2+SUMPRODUCT(C323:G323,$AB$2:$AF$2)</f>
        <v>6154.1402632165582</v>
      </c>
      <c r="R323">
        <f>Q323-B323</f>
        <v>1525.6402632165582</v>
      </c>
      <c r="S323">
        <f t="shared" ref="S323:S360" si="31">ABS(R323)</f>
        <v>1525.6402632165582</v>
      </c>
      <c r="T323" s="8">
        <f>S323/B323</f>
        <v>0.32961872382338947</v>
      </c>
      <c r="U323">
        <v>1149</v>
      </c>
      <c r="V323">
        <f t="shared" ref="V323:V360" si="32">IF(R323&lt;0,R323*-72,R323*18)</f>
        <v>27461.524737898049</v>
      </c>
      <c r="W323">
        <f t="shared" ref="W323:W360" si="33">U323*18</f>
        <v>20682</v>
      </c>
      <c r="X323">
        <f t="shared" ref="X323:X360" si="34">IF(R323&lt;0,R323*2,R323)</f>
        <v>1525.6402632165582</v>
      </c>
      <c r="Y323">
        <f t="shared" ref="Y323:Y360" si="35">X323^2</f>
        <v>2327578.2127474891</v>
      </c>
    </row>
    <row r="324" spans="1:25" x14ac:dyDescent="0.35">
      <c r="A324" s="1">
        <v>41238</v>
      </c>
      <c r="B324">
        <v>4628.5</v>
      </c>
      <c r="C324" s="27">
        <v>22.3</v>
      </c>
      <c r="D324">
        <v>4911.3</v>
      </c>
      <c r="E324">
        <v>6661</v>
      </c>
      <c r="F324">
        <v>4628.5</v>
      </c>
      <c r="G324">
        <v>1</v>
      </c>
      <c r="H324">
        <v>0</v>
      </c>
      <c r="I324">
        <v>0</v>
      </c>
      <c r="J324">
        <v>0</v>
      </c>
      <c r="K324">
        <f>IF(AND(N324=0,H324=0,I324=0,J324=0,P324=0,L324=0),1,0)</f>
        <v>1</v>
      </c>
      <c r="L324">
        <v>0</v>
      </c>
      <c r="M324">
        <v>4846.5</v>
      </c>
      <c r="N324">
        <v>0</v>
      </c>
      <c r="O324">
        <v>0.5</v>
      </c>
      <c r="P324">
        <v>0</v>
      </c>
      <c r="Q324">
        <f t="shared" si="30"/>
        <v>6197.6686240820436</v>
      </c>
      <c r="R324">
        <f>Q324-B324</f>
        <v>1569.1686240820436</v>
      </c>
      <c r="S324">
        <f t="shared" si="31"/>
        <v>1569.1686240820436</v>
      </c>
      <c r="T324" s="8">
        <f>S324/B324</f>
        <v>0.33902314444896697</v>
      </c>
      <c r="U324">
        <v>0</v>
      </c>
      <c r="V324">
        <f t="shared" si="32"/>
        <v>28245.035233476785</v>
      </c>
      <c r="W324">
        <f t="shared" si="33"/>
        <v>0</v>
      </c>
      <c r="X324">
        <f t="shared" si="34"/>
        <v>1569.1686240820436</v>
      </c>
      <c r="Y324">
        <f t="shared" si="35"/>
        <v>2462290.1708035339</v>
      </c>
    </row>
    <row r="325" spans="1:25" x14ac:dyDescent="0.35">
      <c r="A325" s="1">
        <v>41239</v>
      </c>
      <c r="B325">
        <v>4480</v>
      </c>
      <c r="C325" s="27">
        <v>22.2</v>
      </c>
      <c r="D325">
        <v>4814.6000000000004</v>
      </c>
      <c r="E325">
        <v>4297</v>
      </c>
      <c r="F325">
        <v>4628.5</v>
      </c>
      <c r="G325">
        <v>0</v>
      </c>
      <c r="H325">
        <v>0</v>
      </c>
      <c r="I325">
        <v>0</v>
      </c>
      <c r="J325">
        <v>1</v>
      </c>
      <c r="K325">
        <f>IF(AND(N325=0,H325=0,I325=0,J325=0,P325=0,L325=0),1,0)</f>
        <v>0</v>
      </c>
      <c r="L325">
        <v>0</v>
      </c>
      <c r="M325">
        <v>4629.666666666667</v>
      </c>
      <c r="N325">
        <v>0</v>
      </c>
      <c r="O325">
        <v>0.48274660160334609</v>
      </c>
      <c r="P325">
        <v>0</v>
      </c>
      <c r="Q325">
        <f t="shared" si="30"/>
        <v>4804.7718546802989</v>
      </c>
      <c r="R325">
        <f>Q325-B325</f>
        <v>324.77185468029893</v>
      </c>
      <c r="S325">
        <f t="shared" si="31"/>
        <v>324.77185468029893</v>
      </c>
      <c r="T325" s="8">
        <f>S325/B325</f>
        <v>7.2493717562566728E-2</v>
      </c>
      <c r="U325">
        <v>1541</v>
      </c>
      <c r="V325">
        <f t="shared" si="32"/>
        <v>5845.8933842453807</v>
      </c>
      <c r="W325">
        <f t="shared" si="33"/>
        <v>27738</v>
      </c>
      <c r="X325">
        <f t="shared" si="34"/>
        <v>324.77185468029893</v>
      </c>
      <c r="Y325">
        <f t="shared" si="35"/>
        <v>105476.75759248121</v>
      </c>
    </row>
    <row r="326" spans="1:25" x14ac:dyDescent="0.35">
      <c r="A326" s="1">
        <v>41240</v>
      </c>
      <c r="B326">
        <v>4565</v>
      </c>
      <c r="C326" s="27">
        <v>22.6</v>
      </c>
      <c r="D326">
        <v>4729.6000000000004</v>
      </c>
      <c r="E326">
        <v>5112</v>
      </c>
      <c r="F326">
        <v>4480</v>
      </c>
      <c r="G326">
        <v>0</v>
      </c>
      <c r="H326">
        <v>0</v>
      </c>
      <c r="I326">
        <v>0</v>
      </c>
      <c r="J326">
        <v>0</v>
      </c>
      <c r="K326">
        <f>IF(AND(N326=0,H326=0,I326=0,J326=0,P326=0,L326=0),1,0)</f>
        <v>0</v>
      </c>
      <c r="L326">
        <v>0</v>
      </c>
      <c r="M326">
        <v>4579</v>
      </c>
      <c r="N326">
        <v>1</v>
      </c>
      <c r="O326">
        <v>0.50987568258394333</v>
      </c>
      <c r="P326">
        <v>0</v>
      </c>
      <c r="Q326">
        <f t="shared" si="30"/>
        <v>4997.7090601240989</v>
      </c>
      <c r="R326">
        <f>Q326-B326</f>
        <v>432.70906012409887</v>
      </c>
      <c r="S326">
        <f t="shared" si="31"/>
        <v>432.70906012409887</v>
      </c>
      <c r="T326" s="8">
        <f>S326/B326</f>
        <v>9.4788403093997567E-2</v>
      </c>
      <c r="U326">
        <v>1815</v>
      </c>
      <c r="V326">
        <f t="shared" si="32"/>
        <v>7788.7630822337796</v>
      </c>
      <c r="W326">
        <f t="shared" si="33"/>
        <v>32670</v>
      </c>
      <c r="X326">
        <f t="shared" si="34"/>
        <v>432.70906012409887</v>
      </c>
      <c r="Y326">
        <f t="shared" si="35"/>
        <v>187237.13071348102</v>
      </c>
    </row>
    <row r="327" spans="1:25" x14ac:dyDescent="0.35">
      <c r="A327" s="1">
        <v>41241</v>
      </c>
      <c r="B327">
        <v>4465</v>
      </c>
      <c r="C327" s="27">
        <v>24.6</v>
      </c>
      <c r="D327">
        <v>4586.8</v>
      </c>
      <c r="E327">
        <v>4905</v>
      </c>
      <c r="F327">
        <v>4565</v>
      </c>
      <c r="G327">
        <v>0</v>
      </c>
      <c r="H327">
        <v>1</v>
      </c>
      <c r="I327">
        <v>0</v>
      </c>
      <c r="J327">
        <v>0</v>
      </c>
      <c r="K327">
        <f>IF(AND(N327=0,H327=0,I327=0,J327=0,P327=0,L327=0),1,0)</f>
        <v>0</v>
      </c>
      <c r="L327">
        <v>0</v>
      </c>
      <c r="M327">
        <v>4557.833333333333</v>
      </c>
      <c r="N327">
        <v>0</v>
      </c>
      <c r="O327">
        <v>0.48838154990124316</v>
      </c>
      <c r="P327">
        <v>0</v>
      </c>
      <c r="Q327">
        <f t="shared" si="30"/>
        <v>4912.1437614050419</v>
      </c>
      <c r="R327">
        <f>Q327-B327</f>
        <v>447.14376140504191</v>
      </c>
      <c r="S327">
        <f t="shared" si="31"/>
        <v>447.14376140504191</v>
      </c>
      <c r="T327" s="8">
        <f>S327/B327</f>
        <v>0.10014417948601163</v>
      </c>
      <c r="U327">
        <v>1875</v>
      </c>
      <c r="V327">
        <f t="shared" si="32"/>
        <v>8048.5877052907545</v>
      </c>
      <c r="W327">
        <f t="shared" si="33"/>
        <v>33750</v>
      </c>
      <c r="X327">
        <f t="shared" si="34"/>
        <v>447.14376140504191</v>
      </c>
      <c r="Y327">
        <f t="shared" si="35"/>
        <v>199937.54336344905</v>
      </c>
    </row>
    <row r="328" spans="1:25" x14ac:dyDescent="0.35">
      <c r="A328" s="1">
        <v>41242</v>
      </c>
      <c r="B328">
        <v>4849</v>
      </c>
      <c r="C328" s="27">
        <v>23.9</v>
      </c>
      <c r="D328">
        <v>4553.3999999999996</v>
      </c>
      <c r="E328">
        <v>5279</v>
      </c>
      <c r="F328">
        <v>4465</v>
      </c>
      <c r="G328">
        <v>0</v>
      </c>
      <c r="H328">
        <v>0</v>
      </c>
      <c r="I328">
        <v>0</v>
      </c>
      <c r="J328">
        <v>0</v>
      </c>
      <c r="K328">
        <f>IF(AND(N328=0,H328=0,I328=0,J328=0,P328=0,L328=0),1,0)</f>
        <v>0</v>
      </c>
      <c r="L328">
        <v>0</v>
      </c>
      <c r="M328">
        <v>4503.333333333333</v>
      </c>
      <c r="N328">
        <v>0</v>
      </c>
      <c r="O328">
        <v>0.54461484837922625</v>
      </c>
      <c r="P328">
        <v>1</v>
      </c>
      <c r="Q328">
        <f t="shared" si="30"/>
        <v>4987.2116346244866</v>
      </c>
      <c r="R328">
        <f>Q328-B328</f>
        <v>138.21163462448658</v>
      </c>
      <c r="S328">
        <f t="shared" si="31"/>
        <v>138.21163462448658</v>
      </c>
      <c r="T328" s="8">
        <f>S328/B328</f>
        <v>2.8503121184674483E-2</v>
      </c>
      <c r="U328">
        <v>1360</v>
      </c>
      <c r="V328">
        <f t="shared" si="32"/>
        <v>2487.8094232407584</v>
      </c>
      <c r="W328">
        <f t="shared" si="33"/>
        <v>24480</v>
      </c>
      <c r="X328">
        <f t="shared" si="34"/>
        <v>138.21163462448658</v>
      </c>
      <c r="Y328">
        <f t="shared" si="35"/>
        <v>19102.455945572576</v>
      </c>
    </row>
    <row r="329" spans="1:25" x14ac:dyDescent="0.35">
      <c r="A329" s="1">
        <v>41243</v>
      </c>
      <c r="B329">
        <v>6084</v>
      </c>
      <c r="C329" s="27">
        <v>21.6</v>
      </c>
      <c r="D329">
        <v>4597.5</v>
      </c>
      <c r="E329">
        <v>4632</v>
      </c>
      <c r="F329">
        <v>4849</v>
      </c>
      <c r="G329">
        <v>0</v>
      </c>
      <c r="H329">
        <v>0</v>
      </c>
      <c r="I329">
        <v>0</v>
      </c>
      <c r="J329">
        <v>0</v>
      </c>
      <c r="K329">
        <f>IF(AND(N329=0,H329=0,I329=0,J329=0,P329=0,L329=0),1,0)</f>
        <v>0</v>
      </c>
      <c r="L329">
        <v>1</v>
      </c>
      <c r="M329">
        <v>4626.333333333333</v>
      </c>
      <c r="N329">
        <v>0</v>
      </c>
      <c r="O329">
        <v>0.64348785871964675</v>
      </c>
      <c r="P329">
        <v>0</v>
      </c>
      <c r="Q329">
        <f t="shared" si="30"/>
        <v>4871.0894675718027</v>
      </c>
      <c r="R329">
        <f>Q329-B329</f>
        <v>-1212.9105324281973</v>
      </c>
      <c r="S329">
        <f t="shared" si="31"/>
        <v>1212.9105324281973</v>
      </c>
      <c r="T329" s="8">
        <f>S329/B329</f>
        <v>0.19936070552731711</v>
      </c>
      <c r="U329">
        <v>757</v>
      </c>
      <c r="V329">
        <f t="shared" si="32"/>
        <v>87329.558334830203</v>
      </c>
      <c r="W329">
        <f t="shared" si="33"/>
        <v>13626</v>
      </c>
      <c r="X329">
        <f t="shared" si="34"/>
        <v>-2425.8210648563945</v>
      </c>
      <c r="Y329">
        <f t="shared" si="35"/>
        <v>5884607.8387010116</v>
      </c>
    </row>
    <row r="330" spans="1:25" x14ac:dyDescent="0.35">
      <c r="A330" s="1">
        <v>41244</v>
      </c>
      <c r="B330">
        <v>6609</v>
      </c>
      <c r="C330" s="27">
        <v>21.6</v>
      </c>
      <c r="D330">
        <v>4888.6000000000004</v>
      </c>
      <c r="E330">
        <v>4628.5</v>
      </c>
      <c r="F330">
        <v>6084</v>
      </c>
      <c r="G330">
        <v>1</v>
      </c>
      <c r="H330">
        <v>0</v>
      </c>
      <c r="I330">
        <v>1</v>
      </c>
      <c r="J330">
        <v>0</v>
      </c>
      <c r="K330">
        <f>IF(AND(N330=0,H330=0,I330=0,J330=0,P330=0,L330=0),1,0)</f>
        <v>0</v>
      </c>
      <c r="L330">
        <v>0</v>
      </c>
      <c r="M330">
        <v>5132.666666666667</v>
      </c>
      <c r="N330">
        <v>0</v>
      </c>
      <c r="O330">
        <v>0.56099686301847329</v>
      </c>
      <c r="P330">
        <v>0</v>
      </c>
      <c r="Q330">
        <f t="shared" si="30"/>
        <v>5886.8084414665982</v>
      </c>
      <c r="R330">
        <f>Q330-B330</f>
        <v>-722.1915585334018</v>
      </c>
      <c r="S330">
        <f t="shared" si="31"/>
        <v>722.1915585334018</v>
      </c>
      <c r="T330" s="8">
        <f>S330/B330</f>
        <v>0.10927395347759143</v>
      </c>
      <c r="U330">
        <v>800</v>
      </c>
      <c r="V330">
        <f t="shared" si="32"/>
        <v>51997.79221440493</v>
      </c>
      <c r="W330">
        <f t="shared" si="33"/>
        <v>14400</v>
      </c>
      <c r="X330">
        <f t="shared" si="34"/>
        <v>-1444.3831170668036</v>
      </c>
      <c r="Y330">
        <f t="shared" si="35"/>
        <v>2086242.5888676157</v>
      </c>
    </row>
    <row r="331" spans="1:25" x14ac:dyDescent="0.35">
      <c r="A331" s="1">
        <v>41245</v>
      </c>
      <c r="B331">
        <v>6482</v>
      </c>
      <c r="C331" s="27">
        <v>20.9</v>
      </c>
      <c r="D331">
        <v>5314.4</v>
      </c>
      <c r="E331">
        <v>4628.5</v>
      </c>
      <c r="F331">
        <v>6609</v>
      </c>
      <c r="G331">
        <v>1</v>
      </c>
      <c r="H331">
        <v>0</v>
      </c>
      <c r="I331">
        <v>0</v>
      </c>
      <c r="J331">
        <v>0</v>
      </c>
      <c r="K331">
        <f>IF(AND(N331=0,H331=0,I331=0,J331=0,P331=0,L331=0),1,0)</f>
        <v>1</v>
      </c>
      <c r="L331">
        <v>0</v>
      </c>
      <c r="M331">
        <v>5847.333333333333</v>
      </c>
      <c r="N331">
        <v>0</v>
      </c>
      <c r="O331">
        <v>0.48524456837457886</v>
      </c>
      <c r="P331">
        <v>0</v>
      </c>
      <c r="Q331">
        <f t="shared" si="30"/>
        <v>6181.7828608655127</v>
      </c>
      <c r="R331">
        <f>Q331-B331</f>
        <v>-300.2171391344873</v>
      </c>
      <c r="S331">
        <f t="shared" si="31"/>
        <v>300.2171391344873</v>
      </c>
      <c r="T331" s="8">
        <f>S331/B331</f>
        <v>4.6315510511337137E-2</v>
      </c>
      <c r="U331">
        <v>1117</v>
      </c>
      <c r="V331">
        <f t="shared" si="32"/>
        <v>21615.634017683085</v>
      </c>
      <c r="W331">
        <f t="shared" si="33"/>
        <v>20106</v>
      </c>
      <c r="X331">
        <f t="shared" si="34"/>
        <v>-600.43427826897459</v>
      </c>
      <c r="Y331">
        <f t="shared" si="35"/>
        <v>360521.32252038439</v>
      </c>
    </row>
    <row r="332" spans="1:25" x14ac:dyDescent="0.35">
      <c r="A332" s="1">
        <v>41246</v>
      </c>
      <c r="B332">
        <v>4308</v>
      </c>
      <c r="C332" s="27">
        <v>21.8</v>
      </c>
      <c r="D332">
        <v>5697.8</v>
      </c>
      <c r="E332">
        <v>4480</v>
      </c>
      <c r="F332">
        <v>6482</v>
      </c>
      <c r="G332">
        <v>0</v>
      </c>
      <c r="H332">
        <v>0</v>
      </c>
      <c r="I332">
        <v>0</v>
      </c>
      <c r="J332">
        <v>1</v>
      </c>
      <c r="K332">
        <f>IF(AND(N332=0,H332=0,I332=0,J332=0,P332=0,L332=0),1,0)</f>
        <v>0</v>
      </c>
      <c r="L332">
        <v>0</v>
      </c>
      <c r="M332">
        <v>6391.666666666667</v>
      </c>
      <c r="N332">
        <v>0</v>
      </c>
      <c r="O332">
        <v>0.24741489485302662</v>
      </c>
      <c r="P332">
        <v>0</v>
      </c>
      <c r="Q332">
        <f t="shared" si="30"/>
        <v>5670.1614965271765</v>
      </c>
      <c r="R332">
        <f>Q332-B332</f>
        <v>1362.1614965271765</v>
      </c>
      <c r="S332">
        <f t="shared" si="31"/>
        <v>1362.1614965271765</v>
      </c>
      <c r="T332" s="8">
        <f>S332/B332</f>
        <v>0.31619347644549128</v>
      </c>
      <c r="U332">
        <v>1852</v>
      </c>
      <c r="V332">
        <f t="shared" si="32"/>
        <v>24518.906937489177</v>
      </c>
      <c r="W332">
        <f t="shared" si="33"/>
        <v>33336</v>
      </c>
      <c r="X332">
        <f t="shared" si="34"/>
        <v>1362.1614965271765</v>
      </c>
      <c r="Y332">
        <f t="shared" si="35"/>
        <v>1855483.942621157</v>
      </c>
    </row>
    <row r="333" spans="1:25" x14ac:dyDescent="0.35">
      <c r="A333" s="1">
        <v>41247</v>
      </c>
      <c r="B333">
        <v>4580</v>
      </c>
      <c r="C333" s="27">
        <v>21.9</v>
      </c>
      <c r="D333">
        <v>5666.4</v>
      </c>
      <c r="E333">
        <v>4565</v>
      </c>
      <c r="F333">
        <v>4308</v>
      </c>
      <c r="G333">
        <v>0</v>
      </c>
      <c r="H333">
        <v>0</v>
      </c>
      <c r="I333">
        <v>0</v>
      </c>
      <c r="J333">
        <v>0</v>
      </c>
      <c r="K333">
        <f>IF(AND(N333=0,H333=0,I333=0,J333=0,P333=0,L333=0),1,0)</f>
        <v>0</v>
      </c>
      <c r="L333">
        <v>0</v>
      </c>
      <c r="M333">
        <v>5799.666666666667</v>
      </c>
      <c r="N333">
        <v>1</v>
      </c>
      <c r="O333">
        <v>0.5316021842686186</v>
      </c>
      <c r="P333">
        <v>0</v>
      </c>
      <c r="Q333">
        <f t="shared" si="30"/>
        <v>5157.612597011771</v>
      </c>
      <c r="R333">
        <f>Q333-B333</f>
        <v>577.61259701177096</v>
      </c>
      <c r="S333">
        <f t="shared" si="31"/>
        <v>577.61259701177096</v>
      </c>
      <c r="T333" s="8">
        <f>S333/B333</f>
        <v>0.12611628755715523</v>
      </c>
      <c r="U333">
        <v>1941</v>
      </c>
      <c r="V333">
        <f t="shared" si="32"/>
        <v>10397.026746211877</v>
      </c>
      <c r="W333">
        <f t="shared" si="33"/>
        <v>34938</v>
      </c>
      <c r="X333">
        <f t="shared" si="34"/>
        <v>577.61259701177096</v>
      </c>
      <c r="Y333">
        <f t="shared" si="35"/>
        <v>333636.31222668249</v>
      </c>
    </row>
    <row r="334" spans="1:25" x14ac:dyDescent="0.35">
      <c r="A334" s="1">
        <v>41248</v>
      </c>
      <c r="B334">
        <v>4827</v>
      </c>
      <c r="C334" s="27">
        <v>22.8</v>
      </c>
      <c r="D334">
        <v>5612.6</v>
      </c>
      <c r="E334">
        <v>4465</v>
      </c>
      <c r="F334">
        <v>4580</v>
      </c>
      <c r="G334">
        <v>0</v>
      </c>
      <c r="H334">
        <v>1</v>
      </c>
      <c r="I334">
        <v>0</v>
      </c>
      <c r="J334">
        <v>0</v>
      </c>
      <c r="K334">
        <f>IF(AND(N334=0,H334=0,I334=0,J334=0,P334=0,L334=0),1,0)</f>
        <v>0</v>
      </c>
      <c r="L334">
        <v>0</v>
      </c>
      <c r="M334">
        <v>5123.333333333333</v>
      </c>
      <c r="N334">
        <v>0</v>
      </c>
      <c r="O334">
        <v>0.5286975717439294</v>
      </c>
      <c r="P334">
        <v>0</v>
      </c>
      <c r="Q334">
        <f t="shared" si="30"/>
        <v>5177.9388571383797</v>
      </c>
      <c r="R334">
        <f>Q334-B334</f>
        <v>350.93885713837972</v>
      </c>
      <c r="S334">
        <f t="shared" si="31"/>
        <v>350.93885713837972</v>
      </c>
      <c r="T334" s="8">
        <f>S334/B334</f>
        <v>7.2703305808655416E-2</v>
      </c>
      <c r="U334">
        <v>1585</v>
      </c>
      <c r="V334">
        <f t="shared" si="32"/>
        <v>6316.8994284908349</v>
      </c>
      <c r="W334">
        <f t="shared" si="33"/>
        <v>28530</v>
      </c>
      <c r="X334">
        <f t="shared" si="34"/>
        <v>350.93885713837972</v>
      </c>
      <c r="Y334">
        <f t="shared" si="35"/>
        <v>123158.08144959209</v>
      </c>
    </row>
    <row r="335" spans="1:25" x14ac:dyDescent="0.35">
      <c r="A335" s="1">
        <v>41249</v>
      </c>
      <c r="B335">
        <v>5214</v>
      </c>
      <c r="C335" s="27">
        <v>22.3</v>
      </c>
      <c r="D335">
        <v>5361.2</v>
      </c>
      <c r="E335">
        <v>4849</v>
      </c>
      <c r="F335">
        <v>4827</v>
      </c>
      <c r="G335">
        <v>0</v>
      </c>
      <c r="H335">
        <v>0</v>
      </c>
      <c r="I335">
        <v>0</v>
      </c>
      <c r="J335">
        <v>0</v>
      </c>
      <c r="K335">
        <f>IF(AND(N335=0,H335=0,I335=0,J335=0,P335=0,L335=0),1,0)</f>
        <v>0</v>
      </c>
      <c r="L335">
        <v>0</v>
      </c>
      <c r="M335">
        <v>4571.666666666667</v>
      </c>
      <c r="N335">
        <v>0</v>
      </c>
      <c r="O335">
        <v>0.54496340188218895</v>
      </c>
      <c r="P335">
        <v>1</v>
      </c>
      <c r="Q335">
        <f t="shared" si="30"/>
        <v>5253.2266393456712</v>
      </c>
      <c r="R335">
        <f>Q335-B335</f>
        <v>39.226639345671174</v>
      </c>
      <c r="S335">
        <f t="shared" si="31"/>
        <v>39.226639345671174</v>
      </c>
      <c r="T335" s="8">
        <f>S335/B335</f>
        <v>7.523329372012116E-3</v>
      </c>
      <c r="U335">
        <v>1523</v>
      </c>
      <c r="V335">
        <f t="shared" si="32"/>
        <v>706.07950822208113</v>
      </c>
      <c r="W335">
        <f t="shared" si="33"/>
        <v>27414</v>
      </c>
      <c r="X335">
        <f t="shared" si="34"/>
        <v>39.226639345671174</v>
      </c>
      <c r="Y335">
        <f t="shared" si="35"/>
        <v>1538.7292343553579</v>
      </c>
    </row>
    <row r="336" spans="1:25" x14ac:dyDescent="0.35">
      <c r="A336" s="1">
        <v>41250</v>
      </c>
      <c r="B336">
        <v>5733</v>
      </c>
      <c r="C336" s="27">
        <v>23.4</v>
      </c>
      <c r="D336">
        <v>5082.2</v>
      </c>
      <c r="E336">
        <v>6084</v>
      </c>
      <c r="F336">
        <v>5214</v>
      </c>
      <c r="G336">
        <v>0</v>
      </c>
      <c r="H336">
        <v>0</v>
      </c>
      <c r="I336">
        <v>0</v>
      </c>
      <c r="J336">
        <v>0</v>
      </c>
      <c r="K336">
        <f>IF(AND(N336=0,H336=0,I336=0,J336=0,P336=0,L336=0),1,0)</f>
        <v>0</v>
      </c>
      <c r="L336">
        <v>1</v>
      </c>
      <c r="M336">
        <v>4873.666666666667</v>
      </c>
      <c r="N336">
        <v>0</v>
      </c>
      <c r="O336">
        <v>0.56029975601254789</v>
      </c>
      <c r="P336">
        <v>0</v>
      </c>
      <c r="Q336">
        <f t="shared" si="30"/>
        <v>5637.3171621736137</v>
      </c>
      <c r="R336">
        <f>Q336-B336</f>
        <v>-95.682837826386276</v>
      </c>
      <c r="S336">
        <f t="shared" si="31"/>
        <v>95.682837826386276</v>
      </c>
      <c r="T336" s="8">
        <f>S336/B336</f>
        <v>1.6689837402125637E-2</v>
      </c>
      <c r="U336">
        <v>1531</v>
      </c>
      <c r="V336">
        <f t="shared" si="32"/>
        <v>6889.1643234998119</v>
      </c>
      <c r="W336">
        <f t="shared" si="33"/>
        <v>27558</v>
      </c>
      <c r="X336">
        <f t="shared" si="34"/>
        <v>-191.36567565277255</v>
      </c>
      <c r="Y336">
        <f t="shared" si="35"/>
        <v>36620.821818042146</v>
      </c>
    </row>
    <row r="337" spans="1:25" x14ac:dyDescent="0.35">
      <c r="A337" s="1">
        <v>41251</v>
      </c>
      <c r="B337">
        <v>6245</v>
      </c>
      <c r="C337" s="27">
        <v>23.9</v>
      </c>
      <c r="D337">
        <v>4932.3999999999996</v>
      </c>
      <c r="E337">
        <v>6609</v>
      </c>
      <c r="F337">
        <v>5733</v>
      </c>
      <c r="G337">
        <v>1</v>
      </c>
      <c r="H337">
        <v>0</v>
      </c>
      <c r="I337">
        <v>1</v>
      </c>
      <c r="J337">
        <v>0</v>
      </c>
      <c r="K337">
        <f>IF(AND(N337=0,H337=0,I337=0,J337=0,P337=0,L337=0),1,0)</f>
        <v>0</v>
      </c>
      <c r="L337">
        <v>0</v>
      </c>
      <c r="M337">
        <v>5258</v>
      </c>
      <c r="N337">
        <v>0</v>
      </c>
      <c r="O337">
        <v>0.55948646450563499</v>
      </c>
      <c r="P337">
        <v>0</v>
      </c>
      <c r="Q337">
        <f t="shared" si="30"/>
        <v>6472.3546615642954</v>
      </c>
      <c r="R337">
        <f>Q337-B337</f>
        <v>227.35466156429538</v>
      </c>
      <c r="S337">
        <f t="shared" si="31"/>
        <v>227.35466156429538</v>
      </c>
      <c r="T337" s="8">
        <f>S337/B337</f>
        <v>3.6405870546724638E-2</v>
      </c>
      <c r="U337">
        <v>1202</v>
      </c>
      <c r="V337">
        <f t="shared" si="32"/>
        <v>4092.3839081573169</v>
      </c>
      <c r="W337">
        <f t="shared" si="33"/>
        <v>21636</v>
      </c>
      <c r="X337">
        <f t="shared" si="34"/>
        <v>227.35466156429538</v>
      </c>
      <c r="Y337">
        <f t="shared" si="35"/>
        <v>51690.142135015296</v>
      </c>
    </row>
    <row r="338" spans="1:25" x14ac:dyDescent="0.35">
      <c r="A338" s="1">
        <v>41252</v>
      </c>
      <c r="B338">
        <v>6423</v>
      </c>
      <c r="C338" s="27">
        <v>22.7</v>
      </c>
      <c r="D338">
        <v>5319.8</v>
      </c>
      <c r="E338">
        <v>6482</v>
      </c>
      <c r="F338">
        <v>6245</v>
      </c>
      <c r="G338">
        <v>1</v>
      </c>
      <c r="H338">
        <v>0</v>
      </c>
      <c r="I338">
        <v>0</v>
      </c>
      <c r="J338">
        <v>0</v>
      </c>
      <c r="K338">
        <f>IF(AND(N338=0,H338=0,I338=0,J338=0,P338=0,L338=0),1,0)</f>
        <v>1</v>
      </c>
      <c r="L338">
        <v>0</v>
      </c>
      <c r="M338">
        <v>5730.666666666667</v>
      </c>
      <c r="N338">
        <v>0</v>
      </c>
      <c r="O338">
        <v>0.52068084117578717</v>
      </c>
      <c r="P338">
        <v>0</v>
      </c>
      <c r="Q338">
        <f t="shared" si="30"/>
        <v>6703.4239828749633</v>
      </c>
      <c r="R338">
        <f>Q338-B338</f>
        <v>280.42398287496326</v>
      </c>
      <c r="S338">
        <f t="shared" si="31"/>
        <v>280.42398287496326</v>
      </c>
      <c r="T338" s="8">
        <f>S338/B338</f>
        <v>4.3659346547557723E-2</v>
      </c>
      <c r="U338">
        <v>989</v>
      </c>
      <c r="V338">
        <f t="shared" si="32"/>
        <v>5047.6316917493386</v>
      </c>
      <c r="W338">
        <f t="shared" si="33"/>
        <v>17802</v>
      </c>
      <c r="X338">
        <f t="shared" si="34"/>
        <v>280.42398287496326</v>
      </c>
      <c r="Y338">
        <f t="shared" si="35"/>
        <v>78637.61017145768</v>
      </c>
    </row>
    <row r="339" spans="1:25" x14ac:dyDescent="0.35">
      <c r="A339" s="1">
        <v>41253</v>
      </c>
      <c r="B339">
        <v>4249</v>
      </c>
      <c r="C339" s="27">
        <v>22.8</v>
      </c>
      <c r="D339">
        <v>5688.4</v>
      </c>
      <c r="E339">
        <v>4308</v>
      </c>
      <c r="F339">
        <v>6423</v>
      </c>
      <c r="G339">
        <v>0</v>
      </c>
      <c r="H339">
        <v>0</v>
      </c>
      <c r="I339">
        <v>0</v>
      </c>
      <c r="J339">
        <v>1</v>
      </c>
      <c r="K339">
        <f>IF(AND(N339=0,H339=0,I339=0,J339=0,P339=0,L339=0),1,0)</f>
        <v>0</v>
      </c>
      <c r="L339">
        <v>0</v>
      </c>
      <c r="M339">
        <v>6133.666666666667</v>
      </c>
      <c r="N339">
        <v>0</v>
      </c>
      <c r="O339">
        <v>0.24741489485302662</v>
      </c>
      <c r="P339">
        <v>0</v>
      </c>
      <c r="Q339">
        <f t="shared" si="30"/>
        <v>5606.1997416759314</v>
      </c>
      <c r="R339">
        <f>Q339-B339</f>
        <v>1357.1997416759314</v>
      </c>
      <c r="S339">
        <f t="shared" si="31"/>
        <v>1357.1997416759314</v>
      </c>
      <c r="T339" s="8">
        <f>S339/B339</f>
        <v>0.31941627245844467</v>
      </c>
      <c r="U339">
        <v>1642</v>
      </c>
      <c r="V339">
        <f t="shared" si="32"/>
        <v>24429.595350166765</v>
      </c>
      <c r="W339">
        <f t="shared" si="33"/>
        <v>29556</v>
      </c>
      <c r="X339">
        <f t="shared" si="34"/>
        <v>1357.1997416759314</v>
      </c>
      <c r="Y339">
        <f t="shared" si="35"/>
        <v>1841991.1388052148</v>
      </c>
    </row>
    <row r="340" spans="1:25" x14ac:dyDescent="0.35">
      <c r="A340" s="1">
        <v>41254</v>
      </c>
      <c r="B340">
        <v>5191</v>
      </c>
      <c r="C340" s="27">
        <v>21.8</v>
      </c>
      <c r="D340">
        <v>5572.8</v>
      </c>
      <c r="E340">
        <v>4580</v>
      </c>
      <c r="F340">
        <v>4249</v>
      </c>
      <c r="G340">
        <v>0</v>
      </c>
      <c r="H340">
        <v>0</v>
      </c>
      <c r="I340">
        <v>0</v>
      </c>
      <c r="J340">
        <v>0</v>
      </c>
      <c r="K340">
        <f>IF(AND(N340=0,H340=0,I340=0,J340=0,P340=0,L340=0),1,0)</f>
        <v>0</v>
      </c>
      <c r="L340">
        <v>0</v>
      </c>
      <c r="M340">
        <v>5639</v>
      </c>
      <c r="N340">
        <v>1</v>
      </c>
      <c r="O340">
        <v>0.60944579993028924</v>
      </c>
      <c r="P340">
        <v>0</v>
      </c>
      <c r="Q340">
        <f t="shared" si="30"/>
        <v>5108.9441268285418</v>
      </c>
      <c r="R340">
        <f>Q340-B340</f>
        <v>-82.055873171458188</v>
      </c>
      <c r="S340">
        <f t="shared" si="31"/>
        <v>82.055873171458188</v>
      </c>
      <c r="T340" s="8">
        <f>S340/B340</f>
        <v>1.5807334457996182E-2</v>
      </c>
      <c r="U340">
        <v>1239</v>
      </c>
      <c r="V340">
        <f t="shared" si="32"/>
        <v>5908.0228683449895</v>
      </c>
      <c r="W340">
        <f t="shared" si="33"/>
        <v>22302</v>
      </c>
      <c r="X340">
        <f t="shared" si="34"/>
        <v>-164.11174634291638</v>
      </c>
      <c r="Y340">
        <f t="shared" si="35"/>
        <v>26932.665287721728</v>
      </c>
    </row>
    <row r="341" spans="1:25" x14ac:dyDescent="0.35">
      <c r="A341" s="1">
        <v>41255</v>
      </c>
      <c r="B341">
        <v>5345</v>
      </c>
      <c r="C341" s="27">
        <v>22.5</v>
      </c>
      <c r="D341">
        <v>5568.2</v>
      </c>
      <c r="E341">
        <v>4827</v>
      </c>
      <c r="F341">
        <v>5191</v>
      </c>
      <c r="G341">
        <v>0</v>
      </c>
      <c r="H341">
        <v>1</v>
      </c>
      <c r="I341">
        <v>0</v>
      </c>
      <c r="J341">
        <v>0</v>
      </c>
      <c r="K341">
        <f>IF(AND(N341=0,H341=0,I341=0,J341=0,P341=0,L341=0),1,0)</f>
        <v>0</v>
      </c>
      <c r="L341">
        <v>0</v>
      </c>
      <c r="M341">
        <v>5287.666666666667</v>
      </c>
      <c r="N341">
        <v>0</v>
      </c>
      <c r="O341">
        <v>0.51789241315208556</v>
      </c>
      <c r="P341">
        <v>0</v>
      </c>
      <c r="Q341">
        <f t="shared" si="30"/>
        <v>5420.9208273791874</v>
      </c>
      <c r="R341">
        <f>Q341-B341</f>
        <v>75.920827379187358</v>
      </c>
      <c r="S341">
        <f t="shared" si="31"/>
        <v>75.920827379187358</v>
      </c>
      <c r="T341" s="8">
        <f>S341/B341</f>
        <v>1.420408370050278E-2</v>
      </c>
      <c r="U341">
        <v>1072</v>
      </c>
      <c r="V341">
        <f t="shared" si="32"/>
        <v>1366.5748928253724</v>
      </c>
      <c r="W341">
        <f t="shared" si="33"/>
        <v>19296</v>
      </c>
      <c r="X341">
        <f t="shared" si="34"/>
        <v>75.920827379187358</v>
      </c>
      <c r="Y341">
        <f t="shared" si="35"/>
        <v>5763.9720299403643</v>
      </c>
    </row>
    <row r="342" spans="1:25" x14ac:dyDescent="0.35">
      <c r="A342" s="1">
        <v>41256</v>
      </c>
      <c r="B342">
        <v>5545</v>
      </c>
      <c r="C342" s="27">
        <v>21.2</v>
      </c>
      <c r="D342">
        <v>5490.6</v>
      </c>
      <c r="E342">
        <v>5214</v>
      </c>
      <c r="F342">
        <v>5345</v>
      </c>
      <c r="G342">
        <v>0</v>
      </c>
      <c r="H342">
        <v>0</v>
      </c>
      <c r="I342">
        <v>0</v>
      </c>
      <c r="J342">
        <v>0</v>
      </c>
      <c r="K342">
        <f>IF(AND(N342=0,H342=0,I342=0,J342=0,P342=0,L342=0),1,0)</f>
        <v>0</v>
      </c>
      <c r="L342">
        <v>0</v>
      </c>
      <c r="M342">
        <v>4928.333333333333</v>
      </c>
      <c r="N342">
        <v>0</v>
      </c>
      <c r="O342">
        <v>0.52323690019751368</v>
      </c>
      <c r="P342">
        <v>1</v>
      </c>
      <c r="Q342">
        <f t="shared" si="30"/>
        <v>5538.2969029038877</v>
      </c>
      <c r="R342">
        <f>Q342-B342</f>
        <v>-6.7030970961122875</v>
      </c>
      <c r="S342">
        <f t="shared" si="31"/>
        <v>6.7030970961122875</v>
      </c>
      <c r="T342" s="8">
        <f>S342/B342</f>
        <v>1.2088543004711069E-3</v>
      </c>
      <c r="U342">
        <v>1200</v>
      </c>
      <c r="V342">
        <f t="shared" si="32"/>
        <v>482.6229909200847</v>
      </c>
      <c r="W342">
        <f t="shared" si="33"/>
        <v>21600</v>
      </c>
      <c r="X342">
        <f t="shared" si="34"/>
        <v>-13.406194192224575</v>
      </c>
      <c r="Y342">
        <f t="shared" si="35"/>
        <v>179.72604271963593</v>
      </c>
    </row>
    <row r="343" spans="1:25" x14ac:dyDescent="0.35">
      <c r="A343" s="1">
        <v>41257</v>
      </c>
      <c r="B343">
        <v>5341</v>
      </c>
      <c r="C343" s="27">
        <v>20.2</v>
      </c>
      <c r="D343">
        <v>5350.6</v>
      </c>
      <c r="E343">
        <v>5733</v>
      </c>
      <c r="F343">
        <v>5545</v>
      </c>
      <c r="G343">
        <v>0</v>
      </c>
      <c r="H343">
        <v>0</v>
      </c>
      <c r="I343">
        <v>0</v>
      </c>
      <c r="J343">
        <v>0</v>
      </c>
      <c r="K343">
        <f>IF(AND(N343=0,H343=0,I343=0,J343=0,P343=0,L343=0),1,0)</f>
        <v>0</v>
      </c>
      <c r="L343">
        <v>1</v>
      </c>
      <c r="M343">
        <v>5360.333333333333</v>
      </c>
      <c r="N343">
        <v>0</v>
      </c>
      <c r="O343">
        <v>0.47629836179853607</v>
      </c>
      <c r="P343">
        <v>0</v>
      </c>
      <c r="Q343">
        <f t="shared" si="30"/>
        <v>5686.2037014128009</v>
      </c>
      <c r="R343">
        <f>Q343-B343</f>
        <v>345.20370141280091</v>
      </c>
      <c r="S343">
        <f t="shared" si="31"/>
        <v>345.20370141280091</v>
      </c>
      <c r="T343" s="8">
        <f>S343/B343</f>
        <v>6.4632784387343364E-2</v>
      </c>
      <c r="U343">
        <v>1611</v>
      </c>
      <c r="V343">
        <f t="shared" si="32"/>
        <v>6213.6666254304164</v>
      </c>
      <c r="W343">
        <f t="shared" si="33"/>
        <v>28998</v>
      </c>
      <c r="X343">
        <f t="shared" si="34"/>
        <v>345.20370141280091</v>
      </c>
      <c r="Y343">
        <f t="shared" si="35"/>
        <v>119165.5954690982</v>
      </c>
    </row>
    <row r="344" spans="1:25" x14ac:dyDescent="0.35">
      <c r="A344" s="1">
        <v>41258</v>
      </c>
      <c r="B344">
        <v>4501</v>
      </c>
      <c r="C344" s="29">
        <v>18.899999999999999</v>
      </c>
      <c r="D344">
        <v>5134.2</v>
      </c>
      <c r="E344">
        <v>6245</v>
      </c>
      <c r="F344">
        <v>5341</v>
      </c>
      <c r="G344">
        <v>1</v>
      </c>
      <c r="H344">
        <v>0</v>
      </c>
      <c r="I344">
        <v>1</v>
      </c>
      <c r="J344">
        <v>0</v>
      </c>
      <c r="K344">
        <f>IF(AND(N344=0,H344=0,I344=0,J344=0,P344=0,L344=0),1,0)</f>
        <v>0</v>
      </c>
      <c r="L344">
        <v>0</v>
      </c>
      <c r="M344">
        <v>5410.333333333333</v>
      </c>
      <c r="N344">
        <v>0</v>
      </c>
      <c r="O344">
        <v>0.40240501917044269</v>
      </c>
      <c r="P344">
        <v>0</v>
      </c>
      <c r="Q344">
        <f t="shared" si="30"/>
        <v>6298.0284245975026</v>
      </c>
      <c r="R344">
        <f>Q344-B344</f>
        <v>1797.0284245975026</v>
      </c>
      <c r="S344">
        <f t="shared" si="31"/>
        <v>1797.0284245975026</v>
      </c>
      <c r="T344" s="8">
        <f>S344/B344</f>
        <v>0.39925092748222674</v>
      </c>
      <c r="U344">
        <v>1776</v>
      </c>
      <c r="V344">
        <f t="shared" si="32"/>
        <v>32346.511642755046</v>
      </c>
      <c r="W344">
        <f t="shared" si="33"/>
        <v>31968</v>
      </c>
      <c r="X344">
        <f t="shared" si="34"/>
        <v>1797.0284245975026</v>
      </c>
      <c r="Y344">
        <f t="shared" si="35"/>
        <v>3229311.158811382</v>
      </c>
    </row>
    <row r="345" spans="1:25" x14ac:dyDescent="0.35">
      <c r="A345" s="1">
        <v>41259</v>
      </c>
      <c r="B345">
        <v>6753</v>
      </c>
      <c r="C345" s="29">
        <v>19.7</v>
      </c>
      <c r="D345">
        <v>5184.6000000000004</v>
      </c>
      <c r="E345">
        <v>6423</v>
      </c>
      <c r="F345">
        <v>4501</v>
      </c>
      <c r="G345">
        <v>1</v>
      </c>
      <c r="H345">
        <v>0</v>
      </c>
      <c r="I345">
        <v>0</v>
      </c>
      <c r="J345">
        <v>0</v>
      </c>
      <c r="K345">
        <f>IF(AND(N345=0,H345=0,I345=0,J345=0,P345=0,L345=0),1,0)</f>
        <v>1</v>
      </c>
      <c r="L345">
        <v>0</v>
      </c>
      <c r="M345">
        <v>5129</v>
      </c>
      <c r="N345">
        <v>0</v>
      </c>
      <c r="O345">
        <v>0.76164749622400374</v>
      </c>
      <c r="P345">
        <v>0</v>
      </c>
      <c r="Q345">
        <f t="shared" si="30"/>
        <v>6178.7600495624129</v>
      </c>
      <c r="R345">
        <f>Q345-B345</f>
        <v>-574.23995043758714</v>
      </c>
      <c r="S345">
        <f t="shared" si="31"/>
        <v>574.23995043758714</v>
      </c>
      <c r="T345" s="8">
        <f>S345/B345</f>
        <v>8.5034792009119967E-2</v>
      </c>
      <c r="U345">
        <v>800</v>
      </c>
      <c r="V345">
        <f t="shared" si="32"/>
        <v>41345.276431506274</v>
      </c>
      <c r="W345">
        <f t="shared" si="33"/>
        <v>14400</v>
      </c>
      <c r="X345">
        <f t="shared" si="34"/>
        <v>-1148.4799008751743</v>
      </c>
      <c r="Y345">
        <f t="shared" si="35"/>
        <v>1319006.0827142501</v>
      </c>
    </row>
    <row r="346" spans="1:25" x14ac:dyDescent="0.35">
      <c r="A346" s="1">
        <v>41260</v>
      </c>
      <c r="B346">
        <v>5214</v>
      </c>
      <c r="C346" s="23">
        <v>21</v>
      </c>
      <c r="D346">
        <v>5497</v>
      </c>
      <c r="E346">
        <v>4249</v>
      </c>
      <c r="F346">
        <v>6753</v>
      </c>
      <c r="G346">
        <v>0</v>
      </c>
      <c r="H346">
        <v>0</v>
      </c>
      <c r="I346">
        <v>0</v>
      </c>
      <c r="J346">
        <v>1</v>
      </c>
      <c r="K346">
        <f>IF(AND(N346=0,H346=0,I346=0,J346=0,P346=0,L346=0),1,0)</f>
        <v>0</v>
      </c>
      <c r="L346">
        <v>0</v>
      </c>
      <c r="M346">
        <v>5531.666666666667</v>
      </c>
      <c r="N346">
        <v>0</v>
      </c>
      <c r="O346">
        <v>0.32119205298013243</v>
      </c>
      <c r="P346">
        <v>0</v>
      </c>
      <c r="Q346">
        <f t="shared" si="30"/>
        <v>5572.9685975811462</v>
      </c>
      <c r="R346">
        <f>Q346-B346</f>
        <v>358.96859758114624</v>
      </c>
      <c r="S346">
        <f t="shared" si="31"/>
        <v>358.96859758114624</v>
      </c>
      <c r="T346" s="8">
        <f>S346/B346</f>
        <v>6.8847065128720034E-2</v>
      </c>
      <c r="U346">
        <v>511</v>
      </c>
      <c r="V346">
        <f t="shared" si="32"/>
        <v>6461.4347564606323</v>
      </c>
      <c r="W346">
        <f t="shared" si="33"/>
        <v>9198</v>
      </c>
      <c r="X346">
        <f t="shared" si="34"/>
        <v>358.96859758114624</v>
      </c>
      <c r="Y346">
        <f t="shared" si="35"/>
        <v>128858.45404937491</v>
      </c>
    </row>
    <row r="347" spans="1:25" x14ac:dyDescent="0.35">
      <c r="A347" s="1">
        <v>41261</v>
      </c>
      <c r="B347">
        <v>6300</v>
      </c>
      <c r="C347" s="23">
        <v>21.1</v>
      </c>
      <c r="D347">
        <v>5470.8</v>
      </c>
      <c r="E347">
        <v>5191</v>
      </c>
      <c r="F347">
        <v>5214</v>
      </c>
      <c r="G347">
        <v>0</v>
      </c>
      <c r="H347">
        <v>0</v>
      </c>
      <c r="I347">
        <v>0</v>
      </c>
      <c r="J347">
        <v>0</v>
      </c>
      <c r="K347">
        <f>IF(AND(N347=0,H347=0,I347=0,J347=0,P347=0,L347=0),1,0)</f>
        <v>0</v>
      </c>
      <c r="L347">
        <v>0</v>
      </c>
      <c r="M347">
        <v>5489.333333333333</v>
      </c>
      <c r="N347">
        <v>1</v>
      </c>
      <c r="O347">
        <v>0.6261763680724991</v>
      </c>
      <c r="P347">
        <v>0</v>
      </c>
      <c r="Q347">
        <f t="shared" si="30"/>
        <v>5490.1620000675448</v>
      </c>
      <c r="R347">
        <f>Q347-B347</f>
        <v>-809.8379999324552</v>
      </c>
      <c r="S347">
        <f t="shared" si="31"/>
        <v>809.8379999324552</v>
      </c>
      <c r="T347" s="8">
        <f>S347/B347</f>
        <v>0.12854571427499289</v>
      </c>
      <c r="U347">
        <v>684</v>
      </c>
      <c r="V347">
        <f t="shared" si="32"/>
        <v>58308.335995136775</v>
      </c>
      <c r="W347">
        <f t="shared" si="33"/>
        <v>12312</v>
      </c>
      <c r="X347">
        <f t="shared" si="34"/>
        <v>-1619.6759998649104</v>
      </c>
      <c r="Y347">
        <f t="shared" si="35"/>
        <v>2623350.3445383972</v>
      </c>
    </row>
    <row r="348" spans="1:25" x14ac:dyDescent="0.35">
      <c r="A348" s="1">
        <v>41262</v>
      </c>
      <c r="B348">
        <v>6478</v>
      </c>
      <c r="C348" s="23">
        <v>19.8</v>
      </c>
      <c r="D348">
        <v>5621.8</v>
      </c>
      <c r="E348">
        <v>5345</v>
      </c>
      <c r="F348">
        <v>6300</v>
      </c>
      <c r="G348">
        <v>0</v>
      </c>
      <c r="H348">
        <v>1</v>
      </c>
      <c r="I348">
        <v>0</v>
      </c>
      <c r="J348">
        <v>0</v>
      </c>
      <c r="K348">
        <f>IF(AND(N348=0,H348=0,I348=0,J348=0,P348=0,L348=0),1,0)</f>
        <v>0</v>
      </c>
      <c r="L348">
        <v>0</v>
      </c>
      <c r="M348">
        <v>6089</v>
      </c>
      <c r="N348">
        <v>0</v>
      </c>
      <c r="O348">
        <v>0.52068084117578717</v>
      </c>
      <c r="P348">
        <v>0</v>
      </c>
      <c r="Q348">
        <f t="shared" si="30"/>
        <v>5852.7935876560077</v>
      </c>
      <c r="R348">
        <f>Q348-B348</f>
        <v>-625.20641234399227</v>
      </c>
      <c r="S348">
        <f t="shared" si="31"/>
        <v>625.20641234399227</v>
      </c>
      <c r="T348" s="8">
        <f>S348/B348</f>
        <v>9.6512258774929346E-2</v>
      </c>
      <c r="U348">
        <v>686</v>
      </c>
      <c r="V348">
        <f t="shared" si="32"/>
        <v>45014.861688767443</v>
      </c>
      <c r="W348">
        <f t="shared" si="33"/>
        <v>12348</v>
      </c>
      <c r="X348">
        <f t="shared" si="34"/>
        <v>-1250.4128246879845</v>
      </c>
      <c r="Y348">
        <f t="shared" si="35"/>
        <v>1563532.2321441844</v>
      </c>
    </row>
    <row r="349" spans="1:25" x14ac:dyDescent="0.35">
      <c r="A349" s="1">
        <v>41263</v>
      </c>
      <c r="B349">
        <v>6525</v>
      </c>
      <c r="C349" s="23">
        <v>19.899999999999999</v>
      </c>
      <c r="D349">
        <v>5849.2</v>
      </c>
      <c r="E349">
        <v>5545</v>
      </c>
      <c r="F349">
        <v>6478</v>
      </c>
      <c r="G349">
        <v>0</v>
      </c>
      <c r="H349">
        <v>0</v>
      </c>
      <c r="I349">
        <v>0</v>
      </c>
      <c r="J349">
        <v>0</v>
      </c>
      <c r="K349">
        <f>IF(AND(N349=0,H349=0,I349=0,J349=0,P349=0,L349=0),1,0)</f>
        <v>0</v>
      </c>
      <c r="L349">
        <v>0</v>
      </c>
      <c r="M349">
        <v>5997.333333333333</v>
      </c>
      <c r="N349">
        <v>0</v>
      </c>
      <c r="O349">
        <v>0.50546067154641572</v>
      </c>
      <c r="P349">
        <v>1</v>
      </c>
      <c r="Q349">
        <f t="shared" si="30"/>
        <v>6053.5967100451599</v>
      </c>
      <c r="R349">
        <f>Q349-B349</f>
        <v>-471.40328995484015</v>
      </c>
      <c r="S349">
        <f t="shared" si="31"/>
        <v>471.40328995484015</v>
      </c>
      <c r="T349" s="8">
        <f>S349/B349</f>
        <v>7.2245714935607691E-2</v>
      </c>
      <c r="U349">
        <v>1589</v>
      </c>
      <c r="V349">
        <f t="shared" si="32"/>
        <v>33941.036876748491</v>
      </c>
      <c r="W349">
        <f t="shared" si="33"/>
        <v>28602</v>
      </c>
      <c r="X349">
        <f t="shared" si="34"/>
        <v>-942.80657990968029</v>
      </c>
      <c r="Y349">
        <f t="shared" si="35"/>
        <v>888884.24712098832</v>
      </c>
    </row>
    <row r="350" spans="1:25" x14ac:dyDescent="0.35">
      <c r="A350" s="1">
        <v>41264</v>
      </c>
      <c r="B350">
        <v>6350</v>
      </c>
      <c r="C350" s="23">
        <v>19.8</v>
      </c>
      <c r="D350">
        <v>6254</v>
      </c>
      <c r="E350">
        <v>5341</v>
      </c>
      <c r="F350">
        <v>6525</v>
      </c>
      <c r="G350">
        <v>0</v>
      </c>
      <c r="H350">
        <v>0</v>
      </c>
      <c r="I350">
        <v>0</v>
      </c>
      <c r="J350">
        <v>0</v>
      </c>
      <c r="K350">
        <f>IF(AND(N350=0,H350=0,I350=0,J350=0,P350=0,L350=0),1,0)</f>
        <v>0</v>
      </c>
      <c r="L350">
        <v>1</v>
      </c>
      <c r="M350">
        <v>6434.333333333333</v>
      </c>
      <c r="N350">
        <v>0</v>
      </c>
      <c r="O350">
        <v>0.47966771232717553</v>
      </c>
      <c r="P350">
        <v>0</v>
      </c>
      <c r="Q350">
        <f t="shared" si="30"/>
        <v>6164.3113291752052</v>
      </c>
      <c r="R350">
        <f>Q350-B350</f>
        <v>-185.68867082479483</v>
      </c>
      <c r="S350">
        <f t="shared" si="31"/>
        <v>185.68867082479483</v>
      </c>
      <c r="T350" s="8">
        <f>S350/B350</f>
        <v>2.9242310366109421E-2</v>
      </c>
      <c r="U350">
        <v>1587</v>
      </c>
      <c r="V350">
        <f t="shared" si="32"/>
        <v>13369.584299385227</v>
      </c>
      <c r="W350">
        <f t="shared" si="33"/>
        <v>28566</v>
      </c>
      <c r="X350">
        <f t="shared" si="34"/>
        <v>-371.37734164958965</v>
      </c>
      <c r="Y350">
        <f t="shared" si="35"/>
        <v>137921.12989071602</v>
      </c>
    </row>
    <row r="351" spans="1:25" x14ac:dyDescent="0.35">
      <c r="A351" s="1">
        <v>41265</v>
      </c>
      <c r="B351">
        <v>6531</v>
      </c>
      <c r="C351" s="23">
        <v>20.6</v>
      </c>
      <c r="D351">
        <v>6173.4</v>
      </c>
      <c r="E351">
        <v>4501</v>
      </c>
      <c r="F351">
        <v>6350</v>
      </c>
      <c r="G351">
        <v>1</v>
      </c>
      <c r="H351">
        <v>0</v>
      </c>
      <c r="I351">
        <v>1</v>
      </c>
      <c r="J351">
        <v>0</v>
      </c>
      <c r="K351">
        <f>IF(AND(N351=0,H351=0,I351=0,J351=0,P351=0,L351=0),1,0)</f>
        <v>0</v>
      </c>
      <c r="L351">
        <v>0</v>
      </c>
      <c r="M351">
        <v>6451</v>
      </c>
      <c r="N351">
        <v>0</v>
      </c>
      <c r="O351">
        <v>0.52102939467874987</v>
      </c>
      <c r="P351">
        <v>0</v>
      </c>
      <c r="Q351">
        <f t="shared" si="30"/>
        <v>6426.2903458224564</v>
      </c>
      <c r="R351">
        <f>Q351-B351</f>
        <v>-104.7096541775436</v>
      </c>
      <c r="S351">
        <f t="shared" si="31"/>
        <v>104.7096541775436</v>
      </c>
      <c r="T351" s="8">
        <f>S351/B351</f>
        <v>1.603271385355131E-2</v>
      </c>
      <c r="U351">
        <v>1151</v>
      </c>
      <c r="V351">
        <f t="shared" si="32"/>
        <v>7539.0951007831391</v>
      </c>
      <c r="W351">
        <f t="shared" si="33"/>
        <v>20718</v>
      </c>
      <c r="X351">
        <f t="shared" si="34"/>
        <v>-209.4193083550872</v>
      </c>
      <c r="Y351">
        <f t="shared" si="35"/>
        <v>43856.44671192309</v>
      </c>
    </row>
    <row r="352" spans="1:25" x14ac:dyDescent="0.35">
      <c r="A352" s="1">
        <v>41266</v>
      </c>
      <c r="B352">
        <v>5977</v>
      </c>
      <c r="C352" s="23">
        <v>20</v>
      </c>
      <c r="D352">
        <v>6436.8</v>
      </c>
      <c r="E352">
        <v>6753</v>
      </c>
      <c r="F352">
        <v>6531</v>
      </c>
      <c r="G352">
        <v>1</v>
      </c>
      <c r="H352">
        <v>0</v>
      </c>
      <c r="I352">
        <v>0</v>
      </c>
      <c r="J352">
        <v>0</v>
      </c>
      <c r="K352">
        <f>IF(AND(N352=0,H352=0,I352=0,J352=0,P352=0,L352=0),1,0)</f>
        <v>1</v>
      </c>
      <c r="L352">
        <v>0</v>
      </c>
      <c r="M352">
        <v>6468.666666666667</v>
      </c>
      <c r="N352">
        <v>0</v>
      </c>
      <c r="O352">
        <v>0.4356337864528872</v>
      </c>
      <c r="P352">
        <v>0</v>
      </c>
      <c r="Q352">
        <f t="shared" si="30"/>
        <v>7290.9528355590692</v>
      </c>
      <c r="R352">
        <f>Q352-B352</f>
        <v>1313.9528355590692</v>
      </c>
      <c r="S352">
        <f t="shared" si="31"/>
        <v>1313.9528355590692</v>
      </c>
      <c r="T352" s="8">
        <f>S352/B352</f>
        <v>0.21983483947784327</v>
      </c>
      <c r="U352">
        <v>1746</v>
      </c>
      <c r="V352">
        <f t="shared" si="32"/>
        <v>23651.151040063247</v>
      </c>
      <c r="W352">
        <f t="shared" si="33"/>
        <v>31428</v>
      </c>
      <c r="X352">
        <f t="shared" si="34"/>
        <v>1313.9528355590692</v>
      </c>
      <c r="Y352">
        <f t="shared" si="35"/>
        <v>1726472.0540737184</v>
      </c>
    </row>
    <row r="353" spans="1:25" x14ac:dyDescent="0.35">
      <c r="A353" s="1">
        <v>41267</v>
      </c>
      <c r="B353">
        <v>5544</v>
      </c>
      <c r="C353" s="23">
        <v>20.9</v>
      </c>
      <c r="D353">
        <v>6372.2</v>
      </c>
      <c r="E353">
        <v>5214</v>
      </c>
      <c r="F353">
        <v>5977</v>
      </c>
      <c r="G353">
        <v>0</v>
      </c>
      <c r="H353">
        <v>0</v>
      </c>
      <c r="I353">
        <v>0</v>
      </c>
      <c r="J353">
        <v>1</v>
      </c>
      <c r="K353">
        <f>IF(AND(N353=0,H353=0,I353=0,J353=0,P353=0,L353=0),1,0)</f>
        <v>0</v>
      </c>
      <c r="L353">
        <v>0</v>
      </c>
      <c r="M353">
        <v>6286</v>
      </c>
      <c r="N353">
        <v>0</v>
      </c>
      <c r="O353">
        <v>0.44969211107238294</v>
      </c>
      <c r="P353">
        <v>0</v>
      </c>
      <c r="Q353">
        <f t="shared" si="30"/>
        <v>6049.0167423612047</v>
      </c>
      <c r="R353">
        <f>Q353-B353</f>
        <v>505.01674236120471</v>
      </c>
      <c r="S353">
        <f t="shared" si="31"/>
        <v>505.01674236120471</v>
      </c>
      <c r="T353" s="8">
        <f>S353/B353</f>
        <v>9.1092485995888289E-2</v>
      </c>
      <c r="U353">
        <v>1088</v>
      </c>
      <c r="V353">
        <f t="shared" si="32"/>
        <v>9090.3013625016847</v>
      </c>
      <c r="W353">
        <f t="shared" si="33"/>
        <v>19584</v>
      </c>
      <c r="X353">
        <f t="shared" si="34"/>
        <v>505.01674236120471</v>
      </c>
      <c r="Y353">
        <f t="shared" si="35"/>
        <v>255041.9100651234</v>
      </c>
    </row>
    <row r="354" spans="1:25" x14ac:dyDescent="0.35">
      <c r="A354" s="1">
        <v>41268</v>
      </c>
      <c r="B354">
        <v>5099</v>
      </c>
      <c r="C354" s="23">
        <v>20.6</v>
      </c>
      <c r="D354">
        <v>6185.4</v>
      </c>
      <c r="E354">
        <v>6300</v>
      </c>
      <c r="F354">
        <v>5544</v>
      </c>
      <c r="G354">
        <v>0</v>
      </c>
      <c r="H354">
        <v>0</v>
      </c>
      <c r="I354">
        <v>0</v>
      </c>
      <c r="J354">
        <v>0</v>
      </c>
      <c r="K354">
        <f>IF(AND(N354=0,H354=0,I354=0,J354=0,P354=0,L354=0),1,0)</f>
        <v>0</v>
      </c>
      <c r="L354">
        <v>0</v>
      </c>
      <c r="M354">
        <v>6017.333333333333</v>
      </c>
      <c r="N354">
        <v>1</v>
      </c>
      <c r="O354">
        <v>0.44829789706053214</v>
      </c>
      <c r="P354">
        <v>0</v>
      </c>
      <c r="Q354">
        <f t="shared" si="30"/>
        <v>6211.4330182868753</v>
      </c>
      <c r="R354">
        <f>Q354-B354</f>
        <v>1112.4330182868753</v>
      </c>
      <c r="S354">
        <f t="shared" si="31"/>
        <v>1112.4330182868753</v>
      </c>
      <c r="T354" s="8">
        <f>S354/B354</f>
        <v>0.21816689905606496</v>
      </c>
      <c r="U354">
        <v>2482</v>
      </c>
      <c r="V354">
        <f t="shared" si="32"/>
        <v>20023.794329163757</v>
      </c>
      <c r="W354">
        <f t="shared" si="33"/>
        <v>44676</v>
      </c>
      <c r="X354">
        <f t="shared" si="34"/>
        <v>1112.4330182868753</v>
      </c>
      <c r="Y354">
        <f t="shared" si="35"/>
        <v>1237507.2201748474</v>
      </c>
    </row>
    <row r="355" spans="1:25" x14ac:dyDescent="0.35">
      <c r="A355" s="1">
        <v>41269</v>
      </c>
      <c r="B355">
        <v>3944</v>
      </c>
      <c r="C355" s="23">
        <v>19.2</v>
      </c>
      <c r="D355">
        <v>5900.2</v>
      </c>
      <c r="E355">
        <v>6478</v>
      </c>
      <c r="F355">
        <v>5099</v>
      </c>
      <c r="G355">
        <v>0</v>
      </c>
      <c r="H355">
        <v>1</v>
      </c>
      <c r="I355">
        <v>0</v>
      </c>
      <c r="J355">
        <v>0</v>
      </c>
      <c r="K355">
        <f>IF(AND(N355=0,H355=0,I355=0,J355=0,P355=0,L355=0),1,0)</f>
        <v>0</v>
      </c>
      <c r="L355">
        <v>0</v>
      </c>
      <c r="M355">
        <v>5540</v>
      </c>
      <c r="N355">
        <v>0</v>
      </c>
      <c r="O355">
        <v>0.36580690135935867</v>
      </c>
      <c r="P355">
        <v>0</v>
      </c>
      <c r="Q355">
        <f t="shared" si="30"/>
        <v>6031.0183946142997</v>
      </c>
      <c r="R355">
        <f>Q355-B355</f>
        <v>2087.0183946142997</v>
      </c>
      <c r="S355">
        <f t="shared" si="31"/>
        <v>2087.0183946142997</v>
      </c>
      <c r="T355" s="8">
        <f>S355/B355</f>
        <v>0.52916287895900094</v>
      </c>
      <c r="U355">
        <v>995</v>
      </c>
      <c r="V355">
        <f t="shared" si="32"/>
        <v>37566.331103057397</v>
      </c>
      <c r="W355">
        <f t="shared" si="33"/>
        <v>17910</v>
      </c>
      <c r="X355">
        <f t="shared" si="34"/>
        <v>2087.0183946142997</v>
      </c>
      <c r="Y355">
        <f t="shared" si="35"/>
        <v>4355645.7794584492</v>
      </c>
    </row>
    <row r="356" spans="1:25" x14ac:dyDescent="0.35">
      <c r="A356" s="1">
        <v>41270</v>
      </c>
      <c r="B356">
        <v>5461</v>
      </c>
      <c r="C356" s="23">
        <v>21.4</v>
      </c>
      <c r="D356">
        <v>5419</v>
      </c>
      <c r="E356">
        <v>6525</v>
      </c>
      <c r="F356">
        <v>3944</v>
      </c>
      <c r="G356">
        <v>0</v>
      </c>
      <c r="H356">
        <v>0</v>
      </c>
      <c r="I356">
        <v>0</v>
      </c>
      <c r="J356">
        <v>0</v>
      </c>
      <c r="K356">
        <f>IF(AND(N356=0,H356=0,I356=0,J356=0,P356=0,L356=0),1,0)</f>
        <v>0</v>
      </c>
      <c r="L356">
        <v>0</v>
      </c>
      <c r="M356">
        <v>4862.333333333333</v>
      </c>
      <c r="N356">
        <v>0</v>
      </c>
      <c r="O356">
        <v>0.67625188799814107</v>
      </c>
      <c r="P356">
        <v>1</v>
      </c>
      <c r="Q356">
        <f t="shared" si="30"/>
        <v>5589.1064703501215</v>
      </c>
      <c r="R356">
        <f>Q356-B356</f>
        <v>128.10647035012153</v>
      </c>
      <c r="S356">
        <f t="shared" si="31"/>
        <v>128.10647035012153</v>
      </c>
      <c r="T356" s="8">
        <f>S356/B356</f>
        <v>2.3458427092129926E-2</v>
      </c>
      <c r="U356">
        <v>1115</v>
      </c>
      <c r="V356">
        <f t="shared" si="32"/>
        <v>2305.9164663021875</v>
      </c>
      <c r="W356">
        <f t="shared" si="33"/>
        <v>20070</v>
      </c>
      <c r="X356">
        <f t="shared" si="34"/>
        <v>128.10647035012153</v>
      </c>
      <c r="Y356">
        <f t="shared" si="35"/>
        <v>16411.267745566565</v>
      </c>
    </row>
    <row r="357" spans="1:25" x14ac:dyDescent="0.35">
      <c r="A357" s="1">
        <v>41271</v>
      </c>
      <c r="B357">
        <v>5391</v>
      </c>
      <c r="C357" s="23">
        <v>18.5</v>
      </c>
      <c r="D357">
        <v>5205</v>
      </c>
      <c r="E357">
        <v>6350</v>
      </c>
      <c r="F357">
        <v>5461</v>
      </c>
      <c r="G357">
        <v>0</v>
      </c>
      <c r="H357">
        <v>0</v>
      </c>
      <c r="I357">
        <v>0</v>
      </c>
      <c r="J357">
        <v>0</v>
      </c>
      <c r="K357">
        <f>IF(AND(N357=0,H357=0,I357=0,J357=0,P357=0,L357=0),1,0)</f>
        <v>0</v>
      </c>
      <c r="L357">
        <v>1</v>
      </c>
      <c r="M357">
        <v>4834.666666666667</v>
      </c>
      <c r="N357">
        <v>0</v>
      </c>
      <c r="O357">
        <v>0.49186708493087022</v>
      </c>
      <c r="P357">
        <v>0</v>
      </c>
      <c r="Q357">
        <f t="shared" si="30"/>
        <v>5787.7924954406617</v>
      </c>
      <c r="R357">
        <f>Q357-B357</f>
        <v>396.7924954406617</v>
      </c>
      <c r="S357">
        <f t="shared" si="31"/>
        <v>396.7924954406617</v>
      </c>
      <c r="T357" s="8">
        <f>S357/B357</f>
        <v>7.3602763019970638E-2</v>
      </c>
      <c r="U357">
        <v>1619</v>
      </c>
      <c r="V357">
        <f t="shared" si="32"/>
        <v>7142.2649179319105</v>
      </c>
      <c r="W357">
        <f t="shared" si="33"/>
        <v>29142</v>
      </c>
      <c r="X357">
        <f t="shared" si="34"/>
        <v>396.7924954406617</v>
      </c>
      <c r="Y357">
        <f t="shared" si="35"/>
        <v>157444.28443802753</v>
      </c>
    </row>
    <row r="358" spans="1:25" x14ac:dyDescent="0.35">
      <c r="A358" s="1">
        <v>41272</v>
      </c>
      <c r="B358">
        <v>6368</v>
      </c>
      <c r="C358" s="23">
        <v>15</v>
      </c>
      <c r="D358">
        <v>5087.8</v>
      </c>
      <c r="E358">
        <v>6531</v>
      </c>
      <c r="F358">
        <v>5391</v>
      </c>
      <c r="G358">
        <v>1</v>
      </c>
      <c r="H358">
        <v>0</v>
      </c>
      <c r="I358">
        <v>1</v>
      </c>
      <c r="J358">
        <v>0</v>
      </c>
      <c r="K358">
        <f>IF(AND(N358=0,H358=0,I358=0,J358=0,P358=0,L358=0),1,0)</f>
        <v>0</v>
      </c>
      <c r="L358">
        <v>0</v>
      </c>
      <c r="M358">
        <v>4932</v>
      </c>
      <c r="N358">
        <v>0</v>
      </c>
      <c r="O358">
        <v>0.61351225746485416</v>
      </c>
      <c r="P358">
        <v>0</v>
      </c>
      <c r="Q358">
        <f t="shared" si="30"/>
        <v>6347.0500736739141</v>
      </c>
      <c r="R358">
        <f>Q358-B358</f>
        <v>-20.949926326085915</v>
      </c>
      <c r="S358">
        <f t="shared" si="31"/>
        <v>20.949926326085915</v>
      </c>
      <c r="T358" s="8">
        <f>S358/B358</f>
        <v>3.2898753652773108E-3</v>
      </c>
      <c r="U358">
        <v>843</v>
      </c>
      <c r="V358">
        <f t="shared" si="32"/>
        <v>1508.3946954781859</v>
      </c>
      <c r="W358">
        <f t="shared" si="33"/>
        <v>15174</v>
      </c>
      <c r="X358">
        <f t="shared" si="34"/>
        <v>-41.89985265217183</v>
      </c>
      <c r="Y358">
        <f t="shared" si="35"/>
        <v>1755.5976522737108</v>
      </c>
    </row>
    <row r="359" spans="1:25" x14ac:dyDescent="0.35">
      <c r="A359" s="1">
        <v>41273</v>
      </c>
      <c r="B359">
        <v>6498</v>
      </c>
      <c r="C359" s="23">
        <v>14.4</v>
      </c>
      <c r="D359">
        <v>5252.6</v>
      </c>
      <c r="E359">
        <v>5977</v>
      </c>
      <c r="F359">
        <v>6368</v>
      </c>
      <c r="G359">
        <v>1</v>
      </c>
      <c r="H359">
        <v>0</v>
      </c>
      <c r="I359">
        <v>0</v>
      </c>
      <c r="J359">
        <v>0</v>
      </c>
      <c r="K359">
        <f>IF(AND(N359=0,H359=0,I359=0,J359=0,P359=0,L359=0),1,0)</f>
        <v>1</v>
      </c>
      <c r="L359">
        <v>0</v>
      </c>
      <c r="M359">
        <v>5740</v>
      </c>
      <c r="N359">
        <v>0</v>
      </c>
      <c r="O359">
        <v>0.51510398512838385</v>
      </c>
      <c r="P359">
        <v>0</v>
      </c>
      <c r="Q359">
        <f t="shared" si="30"/>
        <v>6469.294383000275</v>
      </c>
      <c r="R359">
        <f>Q359-B359</f>
        <v>-28.705616999724953</v>
      </c>
      <c r="S359">
        <f t="shared" si="31"/>
        <v>28.705616999724953</v>
      </c>
      <c r="T359" s="8">
        <f>S359/B359</f>
        <v>4.4176080331986695E-3</v>
      </c>
      <c r="U359">
        <v>915</v>
      </c>
      <c r="V359">
        <f t="shared" si="32"/>
        <v>2066.8044239801966</v>
      </c>
      <c r="W359">
        <f t="shared" si="33"/>
        <v>16470</v>
      </c>
      <c r="X359">
        <f t="shared" si="34"/>
        <v>-57.411233999449905</v>
      </c>
      <c r="Y359">
        <f t="shared" si="35"/>
        <v>3296.0497893395927</v>
      </c>
    </row>
    <row r="360" spans="1:25" x14ac:dyDescent="0.35">
      <c r="A360" s="1">
        <v>41274</v>
      </c>
      <c r="B360">
        <v>5484</v>
      </c>
      <c r="C360" s="23">
        <v>15.4</v>
      </c>
      <c r="D360">
        <v>5532.4</v>
      </c>
      <c r="E360">
        <v>5544</v>
      </c>
      <c r="F360">
        <v>6498</v>
      </c>
      <c r="G360">
        <v>0</v>
      </c>
      <c r="H360">
        <v>0</v>
      </c>
      <c r="I360">
        <v>0</v>
      </c>
      <c r="J360">
        <v>1</v>
      </c>
      <c r="K360">
        <f>IF(AND(N360=0,H360=0,I360=0,J360=0,P360=0,L360=0),1,0)</f>
        <v>0</v>
      </c>
      <c r="L360">
        <v>0</v>
      </c>
      <c r="M360">
        <v>6085.666666666667</v>
      </c>
      <c r="N360">
        <v>0</v>
      </c>
      <c r="O360">
        <v>0.38218891599860577</v>
      </c>
      <c r="P360">
        <v>0</v>
      </c>
      <c r="Q360">
        <f t="shared" si="30"/>
        <v>5887.8797149807224</v>
      </c>
      <c r="R360">
        <f>Q360-B360</f>
        <v>403.87971498072238</v>
      </c>
      <c r="S360">
        <f t="shared" si="31"/>
        <v>403.87971498072238</v>
      </c>
      <c r="T360" s="8">
        <f>S360/B360</f>
        <v>7.3646921039519031E-2</v>
      </c>
      <c r="U360">
        <v>457</v>
      </c>
      <c r="V360">
        <f t="shared" si="32"/>
        <v>7269.8348696530029</v>
      </c>
      <c r="W360">
        <f t="shared" si="33"/>
        <v>8226</v>
      </c>
      <c r="X360">
        <f t="shared" si="34"/>
        <v>403.87971498072238</v>
      </c>
      <c r="Y360">
        <f t="shared" si="35"/>
        <v>163118.82417290955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34685-C180-4518-9A1A-4D3B14D87894}">
  <dimension ref="A1:AE32"/>
  <sheetViews>
    <sheetView topLeftCell="O1" workbookViewId="0">
      <selection activeCell="AD1" sqref="AD1"/>
    </sheetView>
  </sheetViews>
  <sheetFormatPr defaultRowHeight="14.5" x14ac:dyDescent="0.35"/>
  <cols>
    <col min="1" max="1" width="10.453125" bestFit="1" customWidth="1"/>
  </cols>
  <sheetData>
    <row r="1" spans="1:31" ht="15" thickBot="1" x14ac:dyDescent="0.4">
      <c r="A1" s="1" t="s">
        <v>143</v>
      </c>
      <c r="B1" t="s">
        <v>3</v>
      </c>
      <c r="C1" t="s">
        <v>4</v>
      </c>
      <c r="D1" t="s">
        <v>55</v>
      </c>
      <c r="E1" s="23" t="s">
        <v>153</v>
      </c>
      <c r="F1" t="s">
        <v>155</v>
      </c>
      <c r="G1" t="s">
        <v>21</v>
      </c>
      <c r="H1" t="s">
        <v>138</v>
      </c>
      <c r="I1" t="s">
        <v>156</v>
      </c>
      <c r="J1" t="s">
        <v>17</v>
      </c>
      <c r="K1" t="s">
        <v>20</v>
      </c>
      <c r="L1" t="s">
        <v>15</v>
      </c>
      <c r="M1" t="s">
        <v>152</v>
      </c>
      <c r="N1" t="s">
        <v>19</v>
      </c>
      <c r="O1" t="s">
        <v>16</v>
      </c>
      <c r="P1" t="s">
        <v>112</v>
      </c>
      <c r="Q1" t="s">
        <v>113</v>
      </c>
      <c r="R1" t="s">
        <v>114</v>
      </c>
      <c r="S1" s="8" t="s">
        <v>116</v>
      </c>
      <c r="T1" s="8" t="s">
        <v>117</v>
      </c>
      <c r="U1" t="s">
        <v>121</v>
      </c>
      <c r="V1" t="s">
        <v>122</v>
      </c>
      <c r="W1" t="s">
        <v>155</v>
      </c>
      <c r="X1" t="s">
        <v>139</v>
      </c>
      <c r="Y1" s="2" t="s">
        <v>32</v>
      </c>
      <c r="Z1" s="2" t="s">
        <v>153</v>
      </c>
      <c r="AA1" s="2" t="s">
        <v>154</v>
      </c>
      <c r="AB1" s="2" t="s">
        <v>21</v>
      </c>
      <c r="AC1" s="2" t="s">
        <v>53</v>
      </c>
      <c r="AD1" s="3" t="s">
        <v>54</v>
      </c>
      <c r="AE1" s="3"/>
    </row>
    <row r="2" spans="1:31" ht="15" thickBot="1" x14ac:dyDescent="0.4">
      <c r="A2" s="1">
        <v>41275</v>
      </c>
      <c r="B2">
        <v>5264</v>
      </c>
      <c r="C2">
        <v>1616</v>
      </c>
      <c r="D2">
        <v>6116.666666666667</v>
      </c>
      <c r="E2" s="27">
        <v>16.899999999999999</v>
      </c>
      <c r="F2">
        <v>5840.4</v>
      </c>
      <c r="G2">
        <v>5099</v>
      </c>
      <c r="H2">
        <v>5484</v>
      </c>
      <c r="I2">
        <f>IF(OR(X2=6,X2=7),1,0)</f>
        <v>0</v>
      </c>
      <c r="J2">
        <v>0</v>
      </c>
      <c r="K2">
        <v>0</v>
      </c>
      <c r="L2">
        <v>0</v>
      </c>
      <c r="M2">
        <v>0</v>
      </c>
      <c r="N2">
        <f>IF(X2=5,1,0)</f>
        <v>0</v>
      </c>
      <c r="O2">
        <v>0</v>
      </c>
      <c r="P2" s="30">
        <f>$Y$2+SUMPRODUCT(E2:I2,$Z$2:$AD$2)</f>
        <v>5639.129384923066</v>
      </c>
      <c r="Q2">
        <f>P2-B2</f>
        <v>375.12938492306603</v>
      </c>
      <c r="R2">
        <f>ABS(Q2)</f>
        <v>375.12938492306603</v>
      </c>
      <c r="S2" s="8">
        <f>R2/B2</f>
        <v>7.1263181026418321E-2</v>
      </c>
      <c r="T2" s="8">
        <f>C2/B2</f>
        <v>0.30699088145896658</v>
      </c>
      <c r="U2">
        <f>IF(Q2&lt;0,Q2*-72,Q2*18)</f>
        <v>6752.3289286151885</v>
      </c>
      <c r="V2">
        <f>C2*18</f>
        <v>29088</v>
      </c>
      <c r="W2">
        <v>5840.4</v>
      </c>
      <c r="X2">
        <v>2</v>
      </c>
      <c r="Y2" s="2">
        <v>142.16915344538128</v>
      </c>
      <c r="Z2" s="2">
        <v>9.0845597105763822</v>
      </c>
      <c r="AA2" s="2">
        <v>0.40837296625397551</v>
      </c>
      <c r="AB2" s="2">
        <v>0.31909788293173386</v>
      </c>
      <c r="AC2" s="2">
        <v>0.24275886126738053</v>
      </c>
      <c r="AD2" s="3">
        <v>598.15125234330958</v>
      </c>
      <c r="AE2" s="3"/>
    </row>
    <row r="3" spans="1:31" x14ac:dyDescent="0.35">
      <c r="A3" s="1">
        <v>41276</v>
      </c>
      <c r="B3">
        <v>4895</v>
      </c>
      <c r="C3">
        <v>2038</v>
      </c>
      <c r="D3">
        <v>5748.666666666667</v>
      </c>
      <c r="E3" s="27">
        <v>16.899999999999999</v>
      </c>
      <c r="F3">
        <v>5801</v>
      </c>
      <c r="G3">
        <v>3944</v>
      </c>
      <c r="H3">
        <v>5264</v>
      </c>
      <c r="I3">
        <f t="shared" ref="I3:I32" si="0">IF(OR(X3=6,X3=7),1,0)</f>
        <v>0</v>
      </c>
      <c r="J3">
        <v>1</v>
      </c>
      <c r="K3">
        <v>0</v>
      </c>
      <c r="L3">
        <v>0</v>
      </c>
      <c r="M3">
        <v>0</v>
      </c>
      <c r="N3">
        <f>IF(X3=5,1,0)</f>
        <v>0</v>
      </c>
      <c r="O3">
        <v>0</v>
      </c>
      <c r="P3" s="30">
        <f t="shared" ref="P3:P32" si="1">$Y$2+SUMPRODUCT(E3:I3,$Z$2:$AD$2)</f>
        <v>5201.0744857876834</v>
      </c>
      <c r="Q3">
        <f>P3-B3</f>
        <v>306.07448578768344</v>
      </c>
      <c r="R3">
        <f>ABS(Q3)</f>
        <v>306.07448578768344</v>
      </c>
      <c r="S3" s="8">
        <f>R3/B3</f>
        <v>6.2527984839159029E-2</v>
      </c>
      <c r="T3" s="8">
        <f>C3/B3</f>
        <v>0.4163432073544433</v>
      </c>
      <c r="U3">
        <f>IF(Q3&lt;0,Q3*-72,Q3*18)</f>
        <v>5509.340744178302</v>
      </c>
      <c r="V3">
        <f>C3*18</f>
        <v>36684</v>
      </c>
      <c r="W3">
        <v>5801</v>
      </c>
      <c r="X3">
        <v>3</v>
      </c>
    </row>
    <row r="4" spans="1:31" x14ac:dyDescent="0.35">
      <c r="A4" s="1">
        <v>41277</v>
      </c>
      <c r="B4">
        <v>4230</v>
      </c>
      <c r="C4">
        <v>2421</v>
      </c>
      <c r="D4">
        <v>5214.333333333333</v>
      </c>
      <c r="E4" s="27">
        <v>17.2</v>
      </c>
      <c r="F4">
        <v>5701.8</v>
      </c>
      <c r="G4">
        <v>5461</v>
      </c>
      <c r="H4">
        <v>4895</v>
      </c>
      <c r="I4">
        <f t="shared" si="0"/>
        <v>0</v>
      </c>
      <c r="J4">
        <v>0</v>
      </c>
      <c r="K4">
        <v>0</v>
      </c>
      <c r="L4">
        <v>0</v>
      </c>
      <c r="M4">
        <v>0</v>
      </c>
      <c r="N4">
        <f>IF(X4=5,1,0)</f>
        <v>0</v>
      </c>
      <c r="O4">
        <v>0</v>
      </c>
      <c r="P4" s="30">
        <f t="shared" si="1"/>
        <v>5557.7827240482384</v>
      </c>
      <c r="Q4">
        <f>P4-B4</f>
        <v>1327.7827240482384</v>
      </c>
      <c r="R4">
        <f>ABS(Q4)</f>
        <v>1327.7827240482384</v>
      </c>
      <c r="S4" s="8">
        <f>R4/B4</f>
        <v>0.31389662507050553</v>
      </c>
      <c r="T4" s="8">
        <f>C4/B4</f>
        <v>0.57234042553191489</v>
      </c>
      <c r="U4">
        <f>IF(Q4&lt;0,Q4*-72,Q4*18)</f>
        <v>23900.089032868291</v>
      </c>
      <c r="V4">
        <f>C4*18</f>
        <v>43578</v>
      </c>
      <c r="W4">
        <v>5701.8</v>
      </c>
      <c r="X4">
        <v>4</v>
      </c>
      <c r="Y4" s="21" t="s">
        <v>137</v>
      </c>
      <c r="Z4" s="20">
        <f>SUM(U2:U32)</f>
        <v>562261.851103183</v>
      </c>
    </row>
    <row r="5" spans="1:31" x14ac:dyDescent="0.35">
      <c r="A5" s="1">
        <v>41278</v>
      </c>
      <c r="B5">
        <v>5071</v>
      </c>
      <c r="C5">
        <v>1702</v>
      </c>
      <c r="D5">
        <v>4796.333333333333</v>
      </c>
      <c r="E5" s="27">
        <v>17.399999999999999</v>
      </c>
      <c r="F5">
        <v>5274.2</v>
      </c>
      <c r="G5">
        <v>5391</v>
      </c>
      <c r="H5">
        <v>4230</v>
      </c>
      <c r="I5">
        <f t="shared" si="0"/>
        <v>0</v>
      </c>
      <c r="J5">
        <v>0</v>
      </c>
      <c r="K5">
        <v>0</v>
      </c>
      <c r="L5">
        <v>0</v>
      </c>
      <c r="M5">
        <v>0</v>
      </c>
      <c r="N5">
        <f>IF(X5=5,1,0)</f>
        <v>1</v>
      </c>
      <c r="O5">
        <v>0</v>
      </c>
      <c r="P5" s="30">
        <f t="shared" si="1"/>
        <v>5201.2078610721246</v>
      </c>
      <c r="Q5">
        <f>P5-B5</f>
        <v>130.20786107212462</v>
      </c>
      <c r="R5">
        <f>ABS(Q5)</f>
        <v>130.20786107212462</v>
      </c>
      <c r="S5" s="8">
        <f>R5/B5</f>
        <v>2.5676959391071705E-2</v>
      </c>
      <c r="T5" s="8">
        <f>C5/B5</f>
        <v>0.33563399723920329</v>
      </c>
      <c r="U5">
        <f>IF(Q5&lt;0,Q5*-72,Q5*18)</f>
        <v>2343.7414992982431</v>
      </c>
      <c r="V5">
        <f>C5*18</f>
        <v>30636</v>
      </c>
      <c r="W5">
        <v>5274.2</v>
      </c>
      <c r="X5">
        <v>5</v>
      </c>
      <c r="Y5" s="21" t="s">
        <v>148</v>
      </c>
      <c r="Z5" s="20">
        <f>SUM(V2:V32)</f>
        <v>804240</v>
      </c>
    </row>
    <row r="6" spans="1:31" x14ac:dyDescent="0.35">
      <c r="A6" s="1">
        <v>41279</v>
      </c>
      <c r="B6">
        <v>6145</v>
      </c>
      <c r="C6">
        <v>1125</v>
      </c>
      <c r="D6">
        <v>4732</v>
      </c>
      <c r="E6" s="27">
        <v>16.100000000000001</v>
      </c>
      <c r="F6">
        <v>4988.8</v>
      </c>
      <c r="G6">
        <v>6368</v>
      </c>
      <c r="H6">
        <v>5071</v>
      </c>
      <c r="I6">
        <f t="shared" si="0"/>
        <v>1</v>
      </c>
      <c r="J6">
        <v>0</v>
      </c>
      <c r="K6">
        <v>1</v>
      </c>
      <c r="L6">
        <v>0</v>
      </c>
      <c r="M6">
        <v>0</v>
      </c>
      <c r="N6">
        <f>IF(X6=5,1,0)</f>
        <v>0</v>
      </c>
      <c r="O6">
        <v>0</v>
      </c>
      <c r="P6" s="30">
        <f t="shared" si="1"/>
        <v>6186.9183751729715</v>
      </c>
      <c r="Q6">
        <f>P6-B6</f>
        <v>41.918375172971537</v>
      </c>
      <c r="R6">
        <f>ABS(Q6)</f>
        <v>41.918375172971537</v>
      </c>
      <c r="S6" s="8">
        <f>R6/B6</f>
        <v>6.821541932135319E-3</v>
      </c>
      <c r="T6" s="8">
        <f>C6/B6</f>
        <v>0.18307567127746135</v>
      </c>
      <c r="U6">
        <f>IF(Q6&lt;0,Q6*-72,Q6*18)</f>
        <v>754.53075311348766</v>
      </c>
      <c r="V6">
        <f>C6*18</f>
        <v>20250</v>
      </c>
      <c r="W6">
        <v>4988.8</v>
      </c>
      <c r="X6">
        <v>6</v>
      </c>
      <c r="Y6" s="21" t="s">
        <v>146</v>
      </c>
      <c r="Z6" s="20">
        <f>COUNTIF(Q2:Q32,"&lt;0")</f>
        <v>8</v>
      </c>
    </row>
    <row r="7" spans="1:31" x14ac:dyDescent="0.35">
      <c r="A7" s="1">
        <v>41280</v>
      </c>
      <c r="B7">
        <v>5558</v>
      </c>
      <c r="C7">
        <v>1753</v>
      </c>
      <c r="D7">
        <v>5148.666666666667</v>
      </c>
      <c r="E7" s="27">
        <v>17.2</v>
      </c>
      <c r="F7">
        <v>5121</v>
      </c>
      <c r="G7">
        <v>6498</v>
      </c>
      <c r="H7">
        <v>6145</v>
      </c>
      <c r="I7">
        <f t="shared" si="0"/>
        <v>1</v>
      </c>
      <c r="J7">
        <v>0</v>
      </c>
      <c r="K7">
        <v>0</v>
      </c>
      <c r="L7">
        <v>0</v>
      </c>
      <c r="M7">
        <v>1</v>
      </c>
      <c r="N7">
        <f>IF(X7=5,1,0)</f>
        <v>0</v>
      </c>
      <c r="O7">
        <v>0</v>
      </c>
      <c r="P7" s="30">
        <f t="shared" si="1"/>
        <v>6553.104038775673</v>
      </c>
      <c r="Q7">
        <f>P7-B7</f>
        <v>995.10403877567296</v>
      </c>
      <c r="R7">
        <f>ABS(Q7)</f>
        <v>995.10403877567296</v>
      </c>
      <c r="S7" s="8">
        <f>R7/B7</f>
        <v>0.17903994940188431</v>
      </c>
      <c r="T7" s="8">
        <f>C7/B7</f>
        <v>0.31540122346167687</v>
      </c>
      <c r="U7">
        <f>IF(Q7&lt;0,Q7*-72,Q7*18)</f>
        <v>17911.872697962113</v>
      </c>
      <c r="V7">
        <f>C7*18</f>
        <v>31554</v>
      </c>
      <c r="W7">
        <v>5121</v>
      </c>
      <c r="X7">
        <v>7</v>
      </c>
      <c r="Y7" s="21" t="s">
        <v>147</v>
      </c>
      <c r="Z7" s="20">
        <f>COUNTIF(Q2:Q32,"&gt;0")</f>
        <v>23</v>
      </c>
    </row>
    <row r="8" spans="1:31" x14ac:dyDescent="0.35">
      <c r="A8" s="1">
        <v>41281</v>
      </c>
      <c r="B8">
        <v>4506</v>
      </c>
      <c r="C8">
        <v>1492</v>
      </c>
      <c r="D8">
        <v>5591.333333333333</v>
      </c>
      <c r="E8" s="27">
        <v>18.3</v>
      </c>
      <c r="F8">
        <v>5179.8</v>
      </c>
      <c r="G8">
        <v>5484</v>
      </c>
      <c r="H8">
        <v>5558</v>
      </c>
      <c r="I8">
        <f t="shared" si="0"/>
        <v>0</v>
      </c>
      <c r="J8">
        <v>0</v>
      </c>
      <c r="K8">
        <v>0</v>
      </c>
      <c r="L8">
        <v>1</v>
      </c>
      <c r="M8">
        <v>0</v>
      </c>
      <c r="N8">
        <f>IF(X8=5,1,0)</f>
        <v>0</v>
      </c>
      <c r="O8">
        <v>1</v>
      </c>
      <c r="P8" s="30">
        <f t="shared" si="1"/>
        <v>5522.8934276730006</v>
      </c>
      <c r="Q8">
        <f>P8-B8</f>
        <v>1016.8934276730006</v>
      </c>
      <c r="R8">
        <f>ABS(Q8)</f>
        <v>1016.8934276730006</v>
      </c>
      <c r="S8" s="8">
        <f>R8/B8</f>
        <v>0.22567541670506006</v>
      </c>
      <c r="T8" s="8">
        <f>C8/B8</f>
        <v>0.33111407012871724</v>
      </c>
      <c r="U8">
        <f>IF(Q8&lt;0,Q8*-72,Q8*18)</f>
        <v>18304.081698114009</v>
      </c>
      <c r="V8">
        <f>C8*18</f>
        <v>26856</v>
      </c>
      <c r="W8">
        <v>5179.8</v>
      </c>
      <c r="X8">
        <v>1</v>
      </c>
      <c r="Y8" s="21" t="s">
        <v>115</v>
      </c>
      <c r="Z8" s="22">
        <f>AVERAGE(S2:S32)</f>
        <v>0.15020206093879002</v>
      </c>
    </row>
    <row r="9" spans="1:31" x14ac:dyDescent="0.35">
      <c r="A9" s="1">
        <v>41282</v>
      </c>
      <c r="B9">
        <v>4488</v>
      </c>
      <c r="C9">
        <v>1971</v>
      </c>
      <c r="D9">
        <v>5403</v>
      </c>
      <c r="E9" s="27">
        <v>18.100000000000001</v>
      </c>
      <c r="F9">
        <v>5102</v>
      </c>
      <c r="G9">
        <v>5264</v>
      </c>
      <c r="H9">
        <v>4506</v>
      </c>
      <c r="I9">
        <f t="shared" si="0"/>
        <v>0</v>
      </c>
      <c r="J9">
        <v>0</v>
      </c>
      <c r="K9">
        <v>0</v>
      </c>
      <c r="L9">
        <v>0</v>
      </c>
      <c r="M9">
        <v>0</v>
      </c>
      <c r="N9">
        <f>IF(X9=5,1,0)</f>
        <v>0</v>
      </c>
      <c r="O9">
        <v>0</v>
      </c>
      <c r="P9" s="30">
        <f t="shared" si="1"/>
        <v>5163.72124265806</v>
      </c>
      <c r="Q9">
        <f>P9-B9</f>
        <v>675.72124265805996</v>
      </c>
      <c r="R9">
        <f>ABS(Q9)</f>
        <v>675.72124265805996</v>
      </c>
      <c r="S9" s="8">
        <f>R9/B9</f>
        <v>0.15056177421079767</v>
      </c>
      <c r="T9" s="8">
        <f>C9/B9</f>
        <v>0.43917112299465239</v>
      </c>
      <c r="U9">
        <f>IF(Q9&lt;0,Q9*-72,Q9*18)</f>
        <v>12162.982367845079</v>
      </c>
      <c r="V9">
        <f>C9*18</f>
        <v>35478</v>
      </c>
      <c r="W9">
        <v>5102</v>
      </c>
      <c r="X9">
        <v>2</v>
      </c>
    </row>
    <row r="10" spans="1:31" x14ac:dyDescent="0.35">
      <c r="A10" s="1">
        <v>41283</v>
      </c>
      <c r="B10">
        <v>4772</v>
      </c>
      <c r="C10">
        <v>1658</v>
      </c>
      <c r="D10">
        <v>4850.666666666667</v>
      </c>
      <c r="E10" s="27">
        <v>20.2</v>
      </c>
      <c r="F10">
        <v>5153.6000000000004</v>
      </c>
      <c r="G10">
        <v>4895</v>
      </c>
      <c r="H10">
        <v>4488</v>
      </c>
      <c r="I10">
        <f t="shared" si="0"/>
        <v>0</v>
      </c>
      <c r="J10">
        <v>1</v>
      </c>
      <c r="K10">
        <v>0</v>
      </c>
      <c r="L10">
        <v>0</v>
      </c>
      <c r="M10">
        <v>0</v>
      </c>
      <c r="N10">
        <f>IF(X10=5,1,0)</f>
        <v>0</v>
      </c>
      <c r="O10">
        <v>0</v>
      </c>
      <c r="P10" s="30">
        <f t="shared" si="1"/>
        <v>5081.7540848043536</v>
      </c>
      <c r="Q10">
        <f>P10-B10</f>
        <v>309.75408480435362</v>
      </c>
      <c r="R10">
        <f>ABS(Q10)</f>
        <v>309.75408480435362</v>
      </c>
      <c r="S10" s="8">
        <f>R10/B10</f>
        <v>6.4910747025220789E-2</v>
      </c>
      <c r="T10" s="8">
        <f>C10/B10</f>
        <v>0.34744341994970662</v>
      </c>
      <c r="U10">
        <f>IF(Q10&lt;0,Q10*-72,Q10*18)</f>
        <v>5575.5735264783652</v>
      </c>
      <c r="V10">
        <f>C10*18</f>
        <v>29844</v>
      </c>
      <c r="W10">
        <v>5153.6000000000004</v>
      </c>
      <c r="X10">
        <v>3</v>
      </c>
    </row>
    <row r="11" spans="1:31" x14ac:dyDescent="0.35">
      <c r="A11" s="1">
        <v>41284</v>
      </c>
      <c r="B11">
        <v>4979</v>
      </c>
      <c r="C11">
        <v>1491</v>
      </c>
      <c r="D11">
        <v>4588.666666666667</v>
      </c>
      <c r="E11" s="27">
        <v>19.8</v>
      </c>
      <c r="F11">
        <v>5093.8</v>
      </c>
      <c r="G11">
        <v>4230</v>
      </c>
      <c r="H11">
        <v>4772</v>
      </c>
      <c r="I11">
        <f t="shared" si="0"/>
        <v>0</v>
      </c>
      <c r="J11">
        <v>0</v>
      </c>
      <c r="K11">
        <v>0</v>
      </c>
      <c r="L11">
        <v>0</v>
      </c>
      <c r="M11">
        <v>0</v>
      </c>
      <c r="N11">
        <f>IF(X11=5,1,0)</f>
        <v>0</v>
      </c>
      <c r="O11">
        <v>0</v>
      </c>
      <c r="P11" s="30">
        <f t="shared" si="1"/>
        <v>4910.442981988469</v>
      </c>
      <c r="Q11">
        <f>P11-B11</f>
        <v>-68.557018011531</v>
      </c>
      <c r="R11">
        <f>ABS(Q11)</f>
        <v>68.557018011531</v>
      </c>
      <c r="S11" s="8">
        <f>R11/B11</f>
        <v>1.3769234386730467E-2</v>
      </c>
      <c r="T11" s="8">
        <f>C11/B11</f>
        <v>0.29945772243422375</v>
      </c>
      <c r="U11">
        <f>IF(Q11&lt;0,Q11*-72,Q11*18)</f>
        <v>4936.105296830232</v>
      </c>
      <c r="V11">
        <f>C11*18</f>
        <v>26838</v>
      </c>
      <c r="W11">
        <v>5093.8</v>
      </c>
      <c r="X11">
        <v>4</v>
      </c>
    </row>
    <row r="12" spans="1:31" x14ac:dyDescent="0.35">
      <c r="A12" s="1">
        <v>41285</v>
      </c>
      <c r="B12">
        <v>5192</v>
      </c>
      <c r="C12">
        <v>1062</v>
      </c>
      <c r="D12">
        <v>4746.333333333333</v>
      </c>
      <c r="E12" s="27">
        <v>21.4</v>
      </c>
      <c r="F12">
        <v>4860.6000000000004</v>
      </c>
      <c r="G12">
        <v>5071</v>
      </c>
      <c r="H12">
        <v>4979</v>
      </c>
      <c r="I12">
        <f t="shared" si="0"/>
        <v>0</v>
      </c>
      <c r="J12">
        <v>0</v>
      </c>
      <c r="K12">
        <v>0</v>
      </c>
      <c r="L12">
        <v>0</v>
      </c>
      <c r="M12">
        <v>0</v>
      </c>
      <c r="N12">
        <f>IF(X12=5,1,0)</f>
        <v>1</v>
      </c>
      <c r="O12">
        <v>0</v>
      </c>
      <c r="P12" s="30">
        <f t="shared" si="1"/>
        <v>5148.3581056228986</v>
      </c>
      <c r="Q12">
        <f>P12-B12</f>
        <v>-43.64189437710138</v>
      </c>
      <c r="R12">
        <f>ABS(Q12)</f>
        <v>43.64189437710138</v>
      </c>
      <c r="S12" s="8">
        <f>R12/B12</f>
        <v>8.4056036935865521E-3</v>
      </c>
      <c r="T12" s="8">
        <f>C12/B12</f>
        <v>0.20454545454545456</v>
      </c>
      <c r="U12">
        <f>IF(Q12&lt;0,Q12*-72,Q12*18)</f>
        <v>3142.2163951512994</v>
      </c>
      <c r="V12">
        <f>C12*18</f>
        <v>19116</v>
      </c>
      <c r="W12">
        <v>4860.6000000000004</v>
      </c>
      <c r="X12">
        <v>5</v>
      </c>
    </row>
    <row r="13" spans="1:31" x14ac:dyDescent="0.35">
      <c r="A13" s="1">
        <v>41286</v>
      </c>
      <c r="B13">
        <v>6065</v>
      </c>
      <c r="C13">
        <v>868</v>
      </c>
      <c r="D13">
        <v>4981</v>
      </c>
      <c r="E13" s="27">
        <v>23.8</v>
      </c>
      <c r="F13">
        <v>4787.3999999999996</v>
      </c>
      <c r="G13">
        <v>6145</v>
      </c>
      <c r="H13">
        <v>5192</v>
      </c>
      <c r="I13">
        <f t="shared" si="0"/>
        <v>1</v>
      </c>
      <c r="J13">
        <v>0</v>
      </c>
      <c r="K13">
        <v>1</v>
      </c>
      <c r="L13">
        <v>0</v>
      </c>
      <c r="M13">
        <v>0</v>
      </c>
      <c r="N13">
        <f>IF(X13=5,1,0)</f>
        <v>0</v>
      </c>
      <c r="O13">
        <v>0</v>
      </c>
      <c r="P13" s="30">
        <f t="shared" si="1"/>
        <v>6132.8381638604351</v>
      </c>
      <c r="Q13">
        <f>P13-B13</f>
        <v>67.838163860435088</v>
      </c>
      <c r="R13">
        <f>ABS(Q13)</f>
        <v>67.838163860435088</v>
      </c>
      <c r="S13" s="8">
        <f>R13/B13</f>
        <v>1.1185187775834309E-2</v>
      </c>
      <c r="T13" s="8">
        <f>C13/B13</f>
        <v>0.14311624072547402</v>
      </c>
      <c r="U13">
        <f>IF(Q13&lt;0,Q13*-72,Q13*18)</f>
        <v>1221.0869494878316</v>
      </c>
      <c r="V13">
        <f>C13*18</f>
        <v>15624</v>
      </c>
      <c r="W13">
        <v>4787.3999999999996</v>
      </c>
      <c r="X13">
        <v>6</v>
      </c>
    </row>
    <row r="14" spans="1:31" x14ac:dyDescent="0.35">
      <c r="A14" s="1">
        <v>41287</v>
      </c>
      <c r="B14">
        <v>4711</v>
      </c>
      <c r="C14">
        <v>1426</v>
      </c>
      <c r="D14">
        <v>5412</v>
      </c>
      <c r="E14" s="27">
        <v>19.7</v>
      </c>
      <c r="F14">
        <v>5099.2</v>
      </c>
      <c r="G14">
        <v>5558</v>
      </c>
      <c r="H14">
        <v>6065</v>
      </c>
      <c r="I14">
        <f t="shared" si="0"/>
        <v>1</v>
      </c>
      <c r="J14">
        <v>0</v>
      </c>
      <c r="K14">
        <v>0</v>
      </c>
      <c r="L14">
        <v>0</v>
      </c>
      <c r="M14">
        <v>1</v>
      </c>
      <c r="N14">
        <f>IF(X14=5,1,0)</f>
        <v>0</v>
      </c>
      <c r="O14">
        <v>0</v>
      </c>
      <c r="P14" s="30">
        <f t="shared" si="1"/>
        <v>6247.5401885305573</v>
      </c>
      <c r="Q14">
        <f>P14-B14</f>
        <v>1536.5401885305573</v>
      </c>
      <c r="R14">
        <f>ABS(Q14)</f>
        <v>1536.5401885305573</v>
      </c>
      <c r="S14" s="8">
        <f>R14/B14</f>
        <v>0.32616009096382026</v>
      </c>
      <c r="T14" s="8">
        <f>C14/B14</f>
        <v>0.30269581829760134</v>
      </c>
      <c r="U14">
        <f>IF(Q14&lt;0,Q14*-72,Q14*18)</f>
        <v>27657.723393550034</v>
      </c>
      <c r="V14">
        <f>C14*18</f>
        <v>25668</v>
      </c>
      <c r="W14">
        <v>5099.2</v>
      </c>
      <c r="X14">
        <v>7</v>
      </c>
    </row>
    <row r="15" spans="1:31" x14ac:dyDescent="0.35">
      <c r="A15" s="1">
        <v>41288</v>
      </c>
      <c r="B15">
        <v>4096</v>
      </c>
      <c r="C15">
        <v>1558</v>
      </c>
      <c r="D15">
        <v>5322.666666666667</v>
      </c>
      <c r="E15" s="27">
        <v>19.2</v>
      </c>
      <c r="F15">
        <v>5143.8</v>
      </c>
      <c r="G15">
        <v>4506</v>
      </c>
      <c r="H15">
        <v>4711</v>
      </c>
      <c r="I15">
        <f t="shared" si="0"/>
        <v>0</v>
      </c>
      <c r="J15">
        <v>0</v>
      </c>
      <c r="K15">
        <v>0</v>
      </c>
      <c r="L15">
        <v>1</v>
      </c>
      <c r="M15">
        <v>0</v>
      </c>
      <c r="N15">
        <f>IF(X15=5,1,0)</f>
        <v>0</v>
      </c>
      <c r="O15">
        <v>1</v>
      </c>
      <c r="P15" s="30">
        <f t="shared" si="1"/>
        <v>4998.6736196266693</v>
      </c>
      <c r="Q15">
        <f>P15-B15</f>
        <v>902.67361962666928</v>
      </c>
      <c r="R15">
        <f>ABS(Q15)</f>
        <v>902.67361962666928</v>
      </c>
      <c r="S15" s="8">
        <f>R15/B15</f>
        <v>0.2203793016666673</v>
      </c>
      <c r="T15" s="8">
        <f>C15/B15</f>
        <v>0.38037109375</v>
      </c>
      <c r="U15">
        <f>IF(Q15&lt;0,Q15*-72,Q15*18)</f>
        <v>16248.125153280047</v>
      </c>
      <c r="V15">
        <f>C15*18</f>
        <v>28044</v>
      </c>
      <c r="W15">
        <v>5143.8</v>
      </c>
      <c r="X15">
        <v>1</v>
      </c>
    </row>
    <row r="16" spans="1:31" x14ac:dyDescent="0.35">
      <c r="A16" s="1">
        <v>41289</v>
      </c>
      <c r="B16">
        <v>4032</v>
      </c>
      <c r="C16">
        <v>2114</v>
      </c>
      <c r="D16">
        <v>4957.333333333333</v>
      </c>
      <c r="E16" s="27">
        <v>20.100000000000001</v>
      </c>
      <c r="F16">
        <v>5008.6000000000004</v>
      </c>
      <c r="G16">
        <v>4488</v>
      </c>
      <c r="H16">
        <v>4096</v>
      </c>
      <c r="I16">
        <f t="shared" si="0"/>
        <v>0</v>
      </c>
      <c r="J16">
        <v>0</v>
      </c>
      <c r="K16">
        <v>0</v>
      </c>
      <c r="L16">
        <v>0</v>
      </c>
      <c r="M16">
        <v>0</v>
      </c>
      <c r="N16">
        <f>IF(X16=5,1,0)</f>
        <v>0</v>
      </c>
      <c r="O16">
        <v>0</v>
      </c>
      <c r="P16" s="30">
        <f t="shared" si="1"/>
        <v>4796.5972367564409</v>
      </c>
      <c r="Q16">
        <f>P16-B16</f>
        <v>764.59723675644091</v>
      </c>
      <c r="R16">
        <f>ABS(Q16)</f>
        <v>764.59723675644091</v>
      </c>
      <c r="S16" s="8">
        <f>R16/B16</f>
        <v>0.18963225117967283</v>
      </c>
      <c r="T16" s="8">
        <f>C16/B16</f>
        <v>0.52430555555555558</v>
      </c>
      <c r="U16">
        <f>IF(Q16&lt;0,Q16*-72,Q16*18)</f>
        <v>13762.750261615936</v>
      </c>
      <c r="V16">
        <f>C16*18</f>
        <v>38052</v>
      </c>
      <c r="W16">
        <v>5008.6000000000004</v>
      </c>
      <c r="X16">
        <v>2</v>
      </c>
    </row>
    <row r="17" spans="1:24" x14ac:dyDescent="0.35">
      <c r="A17" s="1">
        <v>41290</v>
      </c>
      <c r="B17">
        <v>4776</v>
      </c>
      <c r="C17">
        <v>1578</v>
      </c>
      <c r="D17">
        <v>4279.666666666667</v>
      </c>
      <c r="E17" s="28">
        <v>20</v>
      </c>
      <c r="F17">
        <v>4819.2</v>
      </c>
      <c r="G17">
        <v>4772</v>
      </c>
      <c r="H17">
        <v>4032</v>
      </c>
      <c r="I17">
        <f t="shared" si="0"/>
        <v>0</v>
      </c>
      <c r="J17">
        <v>1</v>
      </c>
      <c r="K17">
        <v>0</v>
      </c>
      <c r="L17">
        <v>0</v>
      </c>
      <c r="M17">
        <v>0</v>
      </c>
      <c r="N17">
        <f>IF(X17=5,1,0)</f>
        <v>0</v>
      </c>
      <c r="O17">
        <v>0</v>
      </c>
      <c r="P17" s="30">
        <f t="shared" si="1"/>
        <v>4793.4301726083795</v>
      </c>
      <c r="Q17">
        <f>P17-B17</f>
        <v>17.430172608379507</v>
      </c>
      <c r="R17">
        <f>ABS(Q17)</f>
        <v>17.430172608379507</v>
      </c>
      <c r="S17" s="8">
        <f>R17/B17</f>
        <v>3.6495336282201651E-3</v>
      </c>
      <c r="T17" s="8">
        <f>C17/B17</f>
        <v>0.33040201005025127</v>
      </c>
      <c r="U17">
        <f>IF(Q17&lt;0,Q17*-72,Q17*18)</f>
        <v>313.74310695083113</v>
      </c>
      <c r="V17">
        <f>C17*18</f>
        <v>28404</v>
      </c>
      <c r="W17">
        <v>4819.2</v>
      </c>
      <c r="X17">
        <v>3</v>
      </c>
    </row>
    <row r="18" spans="1:24" x14ac:dyDescent="0.35">
      <c r="A18" s="1">
        <v>41291</v>
      </c>
      <c r="B18">
        <v>2591</v>
      </c>
      <c r="C18">
        <v>3806</v>
      </c>
      <c r="D18">
        <v>4301.333333333333</v>
      </c>
      <c r="E18" s="27">
        <v>15.5</v>
      </c>
      <c r="F18">
        <v>4736</v>
      </c>
      <c r="G18">
        <v>4979</v>
      </c>
      <c r="H18">
        <v>4776</v>
      </c>
      <c r="I18">
        <f t="shared" si="0"/>
        <v>0</v>
      </c>
      <c r="J18">
        <v>0</v>
      </c>
      <c r="K18">
        <v>0</v>
      </c>
      <c r="L18">
        <v>0</v>
      </c>
      <c r="M18">
        <v>0</v>
      </c>
      <c r="N18">
        <f>IF(X18=5,1,0)</f>
        <v>0</v>
      </c>
      <c r="O18">
        <v>0</v>
      </c>
      <c r="P18" s="30">
        <f t="shared" si="1"/>
        <v>4965.2388776682556</v>
      </c>
      <c r="Q18">
        <f>P18-B18</f>
        <v>2374.2388776682556</v>
      </c>
      <c r="R18">
        <f>ABS(Q18)</f>
        <v>2374.2388776682556</v>
      </c>
      <c r="S18" s="8">
        <f>R18/B18</f>
        <v>0.91634074784571806</v>
      </c>
      <c r="T18" s="8">
        <f>C18/B18</f>
        <v>1.4689309147047471</v>
      </c>
      <c r="U18">
        <f>IF(Q18&lt;0,Q18*-72,Q18*18)</f>
        <v>42736.299798028602</v>
      </c>
      <c r="V18">
        <f>C18*18</f>
        <v>68508</v>
      </c>
      <c r="W18">
        <v>4736</v>
      </c>
      <c r="X18">
        <v>4</v>
      </c>
    </row>
    <row r="19" spans="1:24" x14ac:dyDescent="0.35">
      <c r="A19" s="1">
        <v>41292</v>
      </c>
      <c r="B19">
        <v>3065</v>
      </c>
      <c r="C19">
        <v>471</v>
      </c>
      <c r="D19">
        <v>3799.6666666666665</v>
      </c>
      <c r="E19" s="29">
        <v>15.4</v>
      </c>
      <c r="F19">
        <v>4041.2</v>
      </c>
      <c r="G19">
        <v>5192</v>
      </c>
      <c r="H19">
        <v>2591</v>
      </c>
      <c r="I19">
        <f t="shared" si="0"/>
        <v>0</v>
      </c>
      <c r="J19">
        <v>0</v>
      </c>
      <c r="K19">
        <v>0</v>
      </c>
      <c r="L19">
        <v>0</v>
      </c>
      <c r="M19">
        <v>0</v>
      </c>
      <c r="N19">
        <f>IF(X19=5,1,0)</f>
        <v>1</v>
      </c>
      <c r="O19">
        <v>0</v>
      </c>
      <c r="P19" s="30">
        <f t="shared" si="1"/>
        <v>4218.1326219391685</v>
      </c>
      <c r="Q19">
        <f>P19-B19</f>
        <v>1153.1326219391685</v>
      </c>
      <c r="R19">
        <f>ABS(Q19)</f>
        <v>1153.1326219391685</v>
      </c>
      <c r="S19" s="8">
        <f>R19/B19</f>
        <v>0.37622597779418221</v>
      </c>
      <c r="T19" s="8">
        <f>C19/B19</f>
        <v>0.1536704730831974</v>
      </c>
      <c r="U19">
        <f>IF(Q19&lt;0,Q19*-72,Q19*18)</f>
        <v>20756.387194905034</v>
      </c>
      <c r="V19">
        <f>C19*18</f>
        <v>8478</v>
      </c>
      <c r="W19">
        <v>4041.2</v>
      </c>
      <c r="X19">
        <v>5</v>
      </c>
    </row>
    <row r="20" spans="1:24" x14ac:dyDescent="0.35">
      <c r="A20" s="1">
        <v>41293</v>
      </c>
      <c r="B20">
        <v>6468</v>
      </c>
      <c r="C20">
        <v>485</v>
      </c>
      <c r="D20">
        <v>3477.3333333333335</v>
      </c>
      <c r="E20" s="29">
        <v>16.7</v>
      </c>
      <c r="F20">
        <v>3712</v>
      </c>
      <c r="G20">
        <v>6065</v>
      </c>
      <c r="H20">
        <v>3065</v>
      </c>
      <c r="I20">
        <f t="shared" si="0"/>
        <v>1</v>
      </c>
      <c r="J20">
        <v>0</v>
      </c>
      <c r="K20">
        <v>1</v>
      </c>
      <c r="L20">
        <v>0</v>
      </c>
      <c r="M20">
        <v>0</v>
      </c>
      <c r="N20">
        <f>IF(X20=5,1,0)</f>
        <v>0</v>
      </c>
      <c r="O20">
        <v>0</v>
      </c>
      <c r="P20" s="30">
        <f t="shared" si="1"/>
        <v>5087.2975734555603</v>
      </c>
      <c r="Q20">
        <f>P20-B20</f>
        <v>-1380.7024265444397</v>
      </c>
      <c r="R20">
        <f>ABS(Q20)</f>
        <v>1380.7024265444397</v>
      </c>
      <c r="S20" s="8">
        <f>R20/B20</f>
        <v>0.21346667077063075</v>
      </c>
      <c r="T20" s="8">
        <f>C20/B20</f>
        <v>7.4984539270253558E-2</v>
      </c>
      <c r="U20">
        <f>IF(Q20&lt;0,Q20*-72,Q20*18)</f>
        <v>99410.574711199661</v>
      </c>
      <c r="V20">
        <f>C20*18</f>
        <v>8730</v>
      </c>
      <c r="W20">
        <v>3712</v>
      </c>
      <c r="X20">
        <v>6</v>
      </c>
    </row>
    <row r="21" spans="1:24" x14ac:dyDescent="0.35">
      <c r="A21" s="1">
        <v>41294</v>
      </c>
      <c r="B21">
        <v>6335</v>
      </c>
      <c r="C21">
        <v>889</v>
      </c>
      <c r="D21">
        <v>4041.3333333333335</v>
      </c>
      <c r="E21" s="27">
        <v>17.600000000000001</v>
      </c>
      <c r="F21">
        <v>4186.3999999999996</v>
      </c>
      <c r="G21">
        <v>4711</v>
      </c>
      <c r="H21">
        <v>6468</v>
      </c>
      <c r="I21">
        <f t="shared" si="0"/>
        <v>1</v>
      </c>
      <c r="J21">
        <v>0</v>
      </c>
      <c r="K21">
        <v>0</v>
      </c>
      <c r="L21">
        <v>0</v>
      </c>
      <c r="M21">
        <v>1</v>
      </c>
      <c r="N21">
        <f>IF(X21=5,1,0)</f>
        <v>0</v>
      </c>
      <c r="O21">
        <v>0</v>
      </c>
      <c r="P21" s="30">
        <f t="shared" si="1"/>
        <v>5683.2556837892935</v>
      </c>
      <c r="Q21">
        <f>P21-B21</f>
        <v>-651.74431621070653</v>
      </c>
      <c r="R21">
        <f>ABS(Q21)</f>
        <v>651.74431621070653</v>
      </c>
      <c r="S21" s="8">
        <f>R21/B21</f>
        <v>0.10287992363231357</v>
      </c>
      <c r="T21" s="8">
        <f>C21/B21</f>
        <v>0.14033149171270717</v>
      </c>
      <c r="U21">
        <f>IF(Q21&lt;0,Q21*-72,Q21*18)</f>
        <v>46925.59076717087</v>
      </c>
      <c r="V21">
        <f>C21*18</f>
        <v>16002</v>
      </c>
      <c r="W21">
        <v>4186.3999999999996</v>
      </c>
      <c r="X21">
        <v>7</v>
      </c>
    </row>
    <row r="22" spans="1:24" x14ac:dyDescent="0.35">
      <c r="A22" s="1">
        <v>41295</v>
      </c>
      <c r="B22">
        <v>4824</v>
      </c>
      <c r="C22">
        <v>905</v>
      </c>
      <c r="D22">
        <v>5289.333333333333</v>
      </c>
      <c r="E22" s="27">
        <v>17.399999999999999</v>
      </c>
      <c r="F22">
        <v>4647</v>
      </c>
      <c r="G22">
        <v>4096</v>
      </c>
      <c r="H22">
        <v>6335</v>
      </c>
      <c r="I22">
        <f t="shared" si="0"/>
        <v>0</v>
      </c>
      <c r="J22">
        <v>0</v>
      </c>
      <c r="K22">
        <v>0</v>
      </c>
      <c r="L22">
        <v>1</v>
      </c>
      <c r="M22">
        <v>0</v>
      </c>
      <c r="N22">
        <f>IF(X22=5,1,0)</f>
        <v>0</v>
      </c>
      <c r="O22">
        <v>1</v>
      </c>
      <c r="P22" s="30">
        <f t="shared" si="1"/>
        <v>5042.8519812088716</v>
      </c>
      <c r="Q22">
        <f>P22-B22</f>
        <v>218.85198120887162</v>
      </c>
      <c r="R22">
        <f>ABS(Q22)</f>
        <v>218.85198120887162</v>
      </c>
      <c r="S22" s="8">
        <f>R22/B22</f>
        <v>4.5367326121242044E-2</v>
      </c>
      <c r="T22" s="8">
        <f>C22/B22</f>
        <v>0.18760364842454394</v>
      </c>
      <c r="U22">
        <f>IF(Q22&lt;0,Q22*-72,Q22*18)</f>
        <v>3939.3356617596892</v>
      </c>
      <c r="V22">
        <f>C22*18</f>
        <v>16290</v>
      </c>
      <c r="W22">
        <v>4647</v>
      </c>
      <c r="X22">
        <v>1</v>
      </c>
    </row>
    <row r="23" spans="1:24" x14ac:dyDescent="0.35">
      <c r="A23" s="1">
        <v>41296</v>
      </c>
      <c r="B23">
        <v>5042</v>
      </c>
      <c r="C23">
        <v>1249</v>
      </c>
      <c r="D23">
        <v>5875.666666666667</v>
      </c>
      <c r="E23" s="27">
        <v>17.7</v>
      </c>
      <c r="F23">
        <v>4656.6000000000004</v>
      </c>
      <c r="G23">
        <v>4032</v>
      </c>
      <c r="H23">
        <v>4824</v>
      </c>
      <c r="I23">
        <f t="shared" si="0"/>
        <v>0</v>
      </c>
      <c r="J23">
        <v>0</v>
      </c>
      <c r="K23">
        <v>0</v>
      </c>
      <c r="L23">
        <v>0</v>
      </c>
      <c r="M23">
        <v>0</v>
      </c>
      <c r="N23">
        <f>IF(X23=5,1,0)</f>
        <v>0</v>
      </c>
      <c r="O23">
        <v>0</v>
      </c>
      <c r="P23" s="30">
        <f t="shared" si="1"/>
        <v>4662.266825715441</v>
      </c>
      <c r="Q23">
        <f>P23-B23</f>
        <v>-379.73317428455903</v>
      </c>
      <c r="R23">
        <f>ABS(Q23)</f>
        <v>379.73317428455903</v>
      </c>
      <c r="S23" s="8">
        <f>R23/B23</f>
        <v>7.5313997279761805E-2</v>
      </c>
      <c r="T23" s="8">
        <f>C23/B23</f>
        <v>0.24771915906386355</v>
      </c>
      <c r="U23">
        <f>IF(Q23&lt;0,Q23*-72,Q23*18)</f>
        <v>27340.78854848825</v>
      </c>
      <c r="V23">
        <f>C23*18</f>
        <v>22482</v>
      </c>
      <c r="W23">
        <v>4656.6000000000004</v>
      </c>
      <c r="X23">
        <v>2</v>
      </c>
    </row>
    <row r="24" spans="1:24" x14ac:dyDescent="0.35">
      <c r="A24" s="1">
        <v>41297</v>
      </c>
      <c r="B24">
        <v>5238</v>
      </c>
      <c r="C24">
        <v>1191</v>
      </c>
      <c r="D24">
        <v>5400.333333333333</v>
      </c>
      <c r="E24" s="27">
        <v>17.600000000000001</v>
      </c>
      <c r="F24">
        <v>5146.8</v>
      </c>
      <c r="G24">
        <v>4776</v>
      </c>
      <c r="H24">
        <v>5042</v>
      </c>
      <c r="I24">
        <f t="shared" si="0"/>
        <v>0</v>
      </c>
      <c r="J24">
        <v>1</v>
      </c>
      <c r="K24">
        <v>0</v>
      </c>
      <c r="L24">
        <v>0</v>
      </c>
      <c r="M24">
        <v>0</v>
      </c>
      <c r="N24">
        <f>IF(X24=5,1,0)</f>
        <v>0</v>
      </c>
      <c r="O24">
        <v>0</v>
      </c>
      <c r="P24" s="30">
        <f t="shared" si="1"/>
        <v>5151.873054459581</v>
      </c>
      <c r="Q24">
        <f>P24-B24</f>
        <v>-86.126945540419001</v>
      </c>
      <c r="R24">
        <f>ABS(Q24)</f>
        <v>86.126945540419001</v>
      </c>
      <c r="S24" s="8">
        <f>R24/B24</f>
        <v>1.6442715834367887E-2</v>
      </c>
      <c r="T24" s="8">
        <f>C24/B24</f>
        <v>0.22737686139747995</v>
      </c>
      <c r="U24">
        <f>IF(Q24&lt;0,Q24*-72,Q24*18)</f>
        <v>6201.1400789101681</v>
      </c>
      <c r="V24">
        <f>C24*18</f>
        <v>21438</v>
      </c>
      <c r="W24">
        <v>5146.8</v>
      </c>
      <c r="X24">
        <v>3</v>
      </c>
    </row>
    <row r="25" spans="1:24" x14ac:dyDescent="0.35">
      <c r="A25" s="1">
        <v>41298</v>
      </c>
      <c r="B25">
        <v>5660</v>
      </c>
      <c r="C25">
        <v>825</v>
      </c>
      <c r="D25">
        <v>5034.666666666667</v>
      </c>
      <c r="E25" s="27">
        <v>18.399999999999999</v>
      </c>
      <c r="F25">
        <v>5581.4</v>
      </c>
      <c r="G25">
        <v>2591</v>
      </c>
      <c r="H25">
        <v>5238</v>
      </c>
      <c r="I25">
        <f t="shared" si="0"/>
        <v>0</v>
      </c>
      <c r="J25">
        <v>0</v>
      </c>
      <c r="K25">
        <v>0</v>
      </c>
      <c r="L25">
        <v>0</v>
      </c>
      <c r="M25">
        <v>0</v>
      </c>
      <c r="N25">
        <f>IF(X25=5,1,0)</f>
        <v>0</v>
      </c>
      <c r="O25">
        <v>0</v>
      </c>
      <c r="P25" s="30">
        <f t="shared" si="1"/>
        <v>4686.9714559645863</v>
      </c>
      <c r="Q25">
        <f>P25-B25</f>
        <v>-973.02854403541369</v>
      </c>
      <c r="R25">
        <f>ABS(Q25)</f>
        <v>973.02854403541369</v>
      </c>
      <c r="S25" s="8">
        <f>R25/B25</f>
        <v>0.17191317032427803</v>
      </c>
      <c r="T25" s="8">
        <f>C25/B25</f>
        <v>0.14575971731448764</v>
      </c>
      <c r="U25">
        <f>IF(Q25&lt;0,Q25*-72,Q25*18)</f>
        <v>70058.055170549778</v>
      </c>
      <c r="V25">
        <f>C25*18</f>
        <v>14850</v>
      </c>
      <c r="W25">
        <v>5581.4</v>
      </c>
      <c r="X25">
        <v>4</v>
      </c>
    </row>
    <row r="26" spans="1:24" x14ac:dyDescent="0.35">
      <c r="A26" s="1">
        <v>41299</v>
      </c>
      <c r="B26">
        <v>4786</v>
      </c>
      <c r="C26">
        <v>1202</v>
      </c>
      <c r="D26">
        <v>5313.333333333333</v>
      </c>
      <c r="E26" s="28">
        <v>19</v>
      </c>
      <c r="F26">
        <v>5419.8</v>
      </c>
      <c r="G26">
        <v>3065</v>
      </c>
      <c r="H26">
        <v>5660</v>
      </c>
      <c r="I26">
        <f t="shared" si="0"/>
        <v>0</v>
      </c>
      <c r="J26">
        <v>0</v>
      </c>
      <c r="K26">
        <v>0</v>
      </c>
      <c r="L26">
        <v>0</v>
      </c>
      <c r="M26">
        <v>0</v>
      </c>
      <c r="N26">
        <f>IF(X26=5,1,0)</f>
        <v>1</v>
      </c>
      <c r="O26">
        <v>0</v>
      </c>
      <c r="P26" s="30">
        <f t="shared" si="1"/>
        <v>4880.1257564087673</v>
      </c>
      <c r="Q26">
        <f>P26-B26</f>
        <v>94.125756408767302</v>
      </c>
      <c r="R26">
        <f>ABS(Q26)</f>
        <v>94.125756408767302</v>
      </c>
      <c r="S26" s="8">
        <f>R26/B26</f>
        <v>1.9666894360377624E-2</v>
      </c>
      <c r="T26" s="8">
        <f>C26/B26</f>
        <v>0.25114918512327622</v>
      </c>
      <c r="U26">
        <f>IF(Q26&lt;0,Q26*-72,Q26*18)</f>
        <v>1694.2636153578114</v>
      </c>
      <c r="V26">
        <f>C26*18</f>
        <v>21636</v>
      </c>
      <c r="W26">
        <v>5419.8</v>
      </c>
      <c r="X26">
        <v>5</v>
      </c>
    </row>
    <row r="27" spans="1:24" x14ac:dyDescent="0.35">
      <c r="A27" s="1">
        <v>41300</v>
      </c>
      <c r="B27">
        <v>6425</v>
      </c>
      <c r="C27">
        <v>939</v>
      </c>
      <c r="D27">
        <v>5228</v>
      </c>
      <c r="E27" s="27">
        <v>19.8</v>
      </c>
      <c r="F27">
        <v>5110</v>
      </c>
      <c r="G27">
        <v>6468</v>
      </c>
      <c r="H27">
        <v>4786</v>
      </c>
      <c r="I27">
        <f t="shared" si="0"/>
        <v>1</v>
      </c>
      <c r="J27">
        <v>0</v>
      </c>
      <c r="K27">
        <v>1</v>
      </c>
      <c r="L27">
        <v>0</v>
      </c>
      <c r="M27">
        <v>0</v>
      </c>
      <c r="N27">
        <f>IF(X27=5,1,0)</f>
        <v>0</v>
      </c>
      <c r="O27">
        <v>0</v>
      </c>
      <c r="P27" s="30">
        <f t="shared" si="1"/>
        <v>6232.7495624440562</v>
      </c>
      <c r="Q27">
        <f>P27-B27</f>
        <v>-192.25043755594379</v>
      </c>
      <c r="R27">
        <f>ABS(Q27)</f>
        <v>192.25043755594379</v>
      </c>
      <c r="S27" s="8">
        <f>R27/B27</f>
        <v>2.9922247090419268E-2</v>
      </c>
      <c r="T27" s="8">
        <f>C27/B27</f>
        <v>0.14614785992217899</v>
      </c>
      <c r="U27">
        <f>IF(Q27&lt;0,Q27*-72,Q27*18)</f>
        <v>13842.031504027953</v>
      </c>
      <c r="V27">
        <f>C27*18</f>
        <v>16902</v>
      </c>
      <c r="W27">
        <v>5110</v>
      </c>
      <c r="X27">
        <v>6</v>
      </c>
    </row>
    <row r="28" spans="1:24" x14ac:dyDescent="0.35">
      <c r="A28" s="1">
        <v>41301</v>
      </c>
      <c r="B28">
        <v>6093</v>
      </c>
      <c r="C28">
        <v>1083</v>
      </c>
      <c r="D28">
        <v>5623.666666666667</v>
      </c>
      <c r="E28" s="27">
        <v>20.8</v>
      </c>
      <c r="F28">
        <v>5430.2</v>
      </c>
      <c r="G28">
        <v>6335</v>
      </c>
      <c r="H28">
        <v>6425</v>
      </c>
      <c r="I28">
        <f t="shared" si="0"/>
        <v>1</v>
      </c>
      <c r="J28">
        <v>0</v>
      </c>
      <c r="K28">
        <v>0</v>
      </c>
      <c r="L28">
        <v>0</v>
      </c>
      <c r="M28">
        <v>1</v>
      </c>
      <c r="N28">
        <f>IF(X28=5,1,0)</f>
        <v>0</v>
      </c>
      <c r="O28">
        <v>0</v>
      </c>
      <c r="P28" s="30">
        <f t="shared" si="1"/>
        <v>6728.0369011364701</v>
      </c>
      <c r="Q28">
        <f>P28-B28</f>
        <v>635.03690113647008</v>
      </c>
      <c r="R28">
        <f>ABS(Q28)</f>
        <v>635.03690113647008</v>
      </c>
      <c r="S28" s="8">
        <f>R28/B28</f>
        <v>0.10422401134686855</v>
      </c>
      <c r="T28" s="8">
        <f>C28/B28</f>
        <v>0.1777449532250123</v>
      </c>
      <c r="U28">
        <f>IF(Q28&lt;0,Q28*-72,Q28*18)</f>
        <v>11430.664220456461</v>
      </c>
      <c r="V28">
        <f>C28*18</f>
        <v>19494</v>
      </c>
      <c r="W28">
        <v>5430.2</v>
      </c>
      <c r="X28">
        <v>7</v>
      </c>
    </row>
    <row r="29" spans="1:24" x14ac:dyDescent="0.35">
      <c r="A29" s="1">
        <v>41302</v>
      </c>
      <c r="B29">
        <v>4438</v>
      </c>
      <c r="C29">
        <v>1461</v>
      </c>
      <c r="D29">
        <v>5768</v>
      </c>
      <c r="E29" s="28">
        <v>20</v>
      </c>
      <c r="F29">
        <v>5640.4</v>
      </c>
      <c r="G29">
        <v>4824</v>
      </c>
      <c r="H29">
        <v>6093</v>
      </c>
      <c r="I29">
        <f t="shared" si="0"/>
        <v>0</v>
      </c>
      <c r="J29">
        <v>0</v>
      </c>
      <c r="K29">
        <v>0</v>
      </c>
      <c r="L29">
        <v>1</v>
      </c>
      <c r="M29">
        <v>0</v>
      </c>
      <c r="N29">
        <f>IF(X29=5,1,0)</f>
        <v>0</v>
      </c>
      <c r="O29">
        <v>1</v>
      </c>
      <c r="P29" s="30">
        <f t="shared" si="1"/>
        <v>5645.7051554806658</v>
      </c>
      <c r="Q29">
        <f>P29-B29</f>
        <v>1207.7051554806658</v>
      </c>
      <c r="R29">
        <f>ABS(Q29)</f>
        <v>1207.7051554806658</v>
      </c>
      <c r="S29" s="8">
        <f>R29/B29</f>
        <v>0.27212824593976248</v>
      </c>
      <c r="T29" s="8">
        <f>C29/B29</f>
        <v>0.32920234339792698</v>
      </c>
      <c r="U29">
        <f>IF(Q29&lt;0,Q29*-72,Q29*18)</f>
        <v>21738.692798651984</v>
      </c>
      <c r="V29">
        <f>C29*18</f>
        <v>26298</v>
      </c>
      <c r="W29">
        <v>5640.4</v>
      </c>
      <c r="X29">
        <v>1</v>
      </c>
    </row>
    <row r="30" spans="1:24" x14ac:dyDescent="0.35">
      <c r="A30" s="1">
        <v>41303</v>
      </c>
      <c r="B30">
        <v>4741</v>
      </c>
      <c r="C30">
        <v>1356</v>
      </c>
      <c r="D30">
        <v>5652</v>
      </c>
      <c r="E30" s="27">
        <v>20.7</v>
      </c>
      <c r="F30">
        <v>5480.4</v>
      </c>
      <c r="G30">
        <v>5042</v>
      </c>
      <c r="H30">
        <v>4438</v>
      </c>
      <c r="I30">
        <f t="shared" si="0"/>
        <v>0</v>
      </c>
      <c r="J30">
        <v>0</v>
      </c>
      <c r="K30">
        <v>0</v>
      </c>
      <c r="L30">
        <v>0</v>
      </c>
      <c r="M30">
        <v>0</v>
      </c>
      <c r="N30">
        <f>IF(X30=5,1,0)</f>
        <v>0</v>
      </c>
      <c r="O30">
        <v>0</v>
      </c>
      <c r="P30" s="30">
        <f t="shared" si="1"/>
        <v>5254.5220957590363</v>
      </c>
      <c r="Q30">
        <f>P30-B30</f>
        <v>513.52209575903635</v>
      </c>
      <c r="R30">
        <f>ABS(Q30)</f>
        <v>513.52209575903635</v>
      </c>
      <c r="S30" s="8">
        <f>R30/B30</f>
        <v>0.10831514358975666</v>
      </c>
      <c r="T30" s="8">
        <f>C30/B30</f>
        <v>0.286015608521409</v>
      </c>
      <c r="U30">
        <f>IF(Q30&lt;0,Q30*-72,Q30*18)</f>
        <v>9243.3977236626542</v>
      </c>
      <c r="V30">
        <f>C30*18</f>
        <v>24408</v>
      </c>
      <c r="W30">
        <v>5480.4</v>
      </c>
      <c r="X30">
        <v>2</v>
      </c>
    </row>
    <row r="31" spans="1:24" x14ac:dyDescent="0.35">
      <c r="A31" s="1">
        <v>41304</v>
      </c>
      <c r="B31">
        <v>5080</v>
      </c>
      <c r="C31">
        <v>1083</v>
      </c>
      <c r="D31">
        <v>5090.666666666667</v>
      </c>
      <c r="E31" s="27">
        <v>21.2</v>
      </c>
      <c r="F31">
        <v>5296.6</v>
      </c>
      <c r="G31">
        <v>5238</v>
      </c>
      <c r="H31">
        <v>4741</v>
      </c>
      <c r="I31">
        <f t="shared" si="0"/>
        <v>0</v>
      </c>
      <c r="J31">
        <v>1</v>
      </c>
      <c r="K31">
        <v>0</v>
      </c>
      <c r="L31">
        <v>0</v>
      </c>
      <c r="M31">
        <v>0</v>
      </c>
      <c r="N31">
        <f>IF(X31=5,1,0)</f>
        <v>0</v>
      </c>
      <c r="O31">
        <v>0</v>
      </c>
      <c r="P31" s="30">
        <f t="shared" si="1"/>
        <v>5320.1045444354804</v>
      </c>
      <c r="Q31">
        <f>P31-B31</f>
        <v>240.10454443548042</v>
      </c>
      <c r="R31">
        <f>ABS(Q31)</f>
        <v>240.10454443548042</v>
      </c>
      <c r="S31" s="8">
        <f>R31/B31</f>
        <v>4.7264674101472524E-2</v>
      </c>
      <c r="T31" s="8">
        <f>C31/B31</f>
        <v>0.21318897637795275</v>
      </c>
      <c r="U31">
        <f>IF(Q31&lt;0,Q31*-72,Q31*18)</f>
        <v>4321.8817998386476</v>
      </c>
      <c r="V31">
        <f>C31*18</f>
        <v>19494</v>
      </c>
      <c r="W31">
        <v>5296.6</v>
      </c>
      <c r="X31">
        <v>3</v>
      </c>
    </row>
    <row r="32" spans="1:24" x14ac:dyDescent="0.35">
      <c r="A32" s="1">
        <v>41305</v>
      </c>
      <c r="B32">
        <v>4340</v>
      </c>
      <c r="C32">
        <v>1862</v>
      </c>
      <c r="D32">
        <v>4753</v>
      </c>
      <c r="E32" s="27">
        <v>22.1</v>
      </c>
      <c r="F32">
        <v>5355.4</v>
      </c>
      <c r="G32">
        <v>5660</v>
      </c>
      <c r="H32">
        <v>5080</v>
      </c>
      <c r="I32">
        <f t="shared" si="0"/>
        <v>0</v>
      </c>
      <c r="J32">
        <v>0</v>
      </c>
      <c r="K32">
        <v>0</v>
      </c>
      <c r="L32">
        <v>0</v>
      </c>
      <c r="M32">
        <v>0</v>
      </c>
      <c r="N32">
        <f>IF(X32=5,1,0)</f>
        <v>0</v>
      </c>
      <c r="O32">
        <v>0</v>
      </c>
      <c r="P32" s="30">
        <f t="shared" si="1"/>
        <v>5569.2475391575654</v>
      </c>
      <c r="Q32">
        <f>P32-B32</f>
        <v>1229.2475391575654</v>
      </c>
      <c r="R32">
        <f>ABS(Q32)</f>
        <v>1229.2475391575654</v>
      </c>
      <c r="S32" s="8">
        <f>R32/B32</f>
        <v>0.28323676017455424</v>
      </c>
      <c r="T32" s="8">
        <f>C32/B32</f>
        <v>0.42903225806451611</v>
      </c>
      <c r="U32">
        <f>IF(Q32&lt;0,Q32*-72,Q32*18)</f>
        <v>22126.455704836175</v>
      </c>
      <c r="V32">
        <f>C32*18</f>
        <v>33516</v>
      </c>
      <c r="W32">
        <v>5355.4</v>
      </c>
      <c r="X32">
        <v>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1520A-765E-44DE-BCF5-7A2A5C4DAF94}">
  <sheetPr>
    <tabColor rgb="FF00B050"/>
  </sheetPr>
  <dimension ref="A1:AV360"/>
  <sheetViews>
    <sheetView tabSelected="1" topLeftCell="Z92" workbookViewId="0">
      <selection activeCell="AB110" sqref="AB110"/>
    </sheetView>
  </sheetViews>
  <sheetFormatPr defaultRowHeight="14.5" x14ac:dyDescent="0.35"/>
  <cols>
    <col min="1" max="1" width="10.453125" bestFit="1" customWidth="1"/>
    <col min="31" max="31" width="18.08984375" bestFit="1" customWidth="1"/>
    <col min="32" max="32" width="11.81640625" bestFit="1" customWidth="1"/>
  </cols>
  <sheetData>
    <row r="1" spans="1:48" ht="15" thickBot="1" x14ac:dyDescent="0.4">
      <c r="A1" s="1" t="s">
        <v>2</v>
      </c>
      <c r="B1" t="s">
        <v>133</v>
      </c>
      <c r="C1" s="23" t="s">
        <v>153</v>
      </c>
      <c r="D1" t="s">
        <v>154</v>
      </c>
      <c r="E1" t="s">
        <v>21</v>
      </c>
      <c r="F1" t="s">
        <v>17</v>
      </c>
      <c r="G1" t="s">
        <v>53</v>
      </c>
      <c r="H1" t="s">
        <v>20</v>
      </c>
      <c r="I1" t="s">
        <v>152</v>
      </c>
      <c r="J1" t="s">
        <v>15</v>
      </c>
      <c r="K1" t="s">
        <v>157</v>
      </c>
      <c r="L1" t="s">
        <v>19</v>
      </c>
      <c r="M1" t="s">
        <v>106</v>
      </c>
      <c r="N1" t="s">
        <v>16</v>
      </c>
      <c r="O1" t="s">
        <v>149</v>
      </c>
      <c r="P1" t="s">
        <v>54</v>
      </c>
      <c r="Q1" t="s">
        <v>18</v>
      </c>
      <c r="R1" t="s">
        <v>99</v>
      </c>
      <c r="S1" t="s">
        <v>46</v>
      </c>
      <c r="T1" t="s">
        <v>100</v>
      </c>
      <c r="U1" s="8" t="s">
        <v>101</v>
      </c>
      <c r="V1" t="s">
        <v>4</v>
      </c>
      <c r="W1" t="s">
        <v>102</v>
      </c>
      <c r="X1" t="s">
        <v>108</v>
      </c>
      <c r="Y1" t="s">
        <v>127</v>
      </c>
      <c r="Z1" t="s">
        <v>128</v>
      </c>
      <c r="AB1" s="31" t="s">
        <v>32</v>
      </c>
      <c r="AC1" s="31" t="s">
        <v>154</v>
      </c>
      <c r="AD1" s="31" t="s">
        <v>21</v>
      </c>
      <c r="AE1" s="31" t="s">
        <v>17</v>
      </c>
      <c r="AF1" s="31" t="s">
        <v>53</v>
      </c>
      <c r="AG1" s="31" t="s">
        <v>20</v>
      </c>
      <c r="AH1" s="31" t="s">
        <v>152</v>
      </c>
      <c r="AI1" s="31" t="s">
        <v>15</v>
      </c>
      <c r="AJ1" s="31" t="s">
        <v>157</v>
      </c>
      <c r="AK1" s="32" t="s">
        <v>19</v>
      </c>
      <c r="AM1" s="2"/>
      <c r="AN1" s="2"/>
      <c r="AO1" s="2"/>
      <c r="AP1" s="2"/>
      <c r="AQ1" s="2"/>
      <c r="AR1" s="2"/>
      <c r="AS1" s="2"/>
      <c r="AT1" s="2"/>
      <c r="AU1" s="2"/>
      <c r="AV1" s="3"/>
    </row>
    <row r="2" spans="1:48" ht="15" thickBot="1" x14ac:dyDescent="0.4">
      <c r="A2" s="1">
        <v>40916</v>
      </c>
      <c r="B2">
        <v>5214</v>
      </c>
      <c r="C2" s="23">
        <v>14.8</v>
      </c>
      <c r="D2">
        <v>4372</v>
      </c>
      <c r="E2">
        <v>5549</v>
      </c>
      <c r="F2">
        <v>0</v>
      </c>
      <c r="G2">
        <v>5281</v>
      </c>
      <c r="H2">
        <v>0</v>
      </c>
      <c r="I2">
        <f>IF(AND(N2=0,F2=0,H2=0,J2=0,Q2=0,L2=0),1,0)</f>
        <v>1</v>
      </c>
      <c r="J2">
        <v>0</v>
      </c>
      <c r="K2">
        <f>IF(B2&gt;G2,1,0)</f>
        <v>0</v>
      </c>
      <c r="L2">
        <v>0</v>
      </c>
      <c r="M2">
        <v>4638</v>
      </c>
      <c r="N2">
        <v>0</v>
      </c>
      <c r="O2">
        <v>0.49221563843383292</v>
      </c>
      <c r="P2">
        <v>1</v>
      </c>
      <c r="Q2">
        <v>0</v>
      </c>
      <c r="R2">
        <f>$AB$2+SUMPRODUCT(D2:L2,$AC$2:$AK$2)</f>
        <v>5061.3775671074991</v>
      </c>
      <c r="S2">
        <f>R2-B2</f>
        <v>-152.62243289250091</v>
      </c>
      <c r="T2">
        <f>ABS(S2)</f>
        <v>152.62243289250091</v>
      </c>
      <c r="U2" s="8">
        <f>T2/B2</f>
        <v>2.9271659549770027E-2</v>
      </c>
      <c r="V2">
        <v>1141</v>
      </c>
      <c r="W2">
        <f>IF(S2&lt;0,S2*-72,S2*18)</f>
        <v>10988.815168260066</v>
      </c>
      <c r="X2">
        <f>V2*18</f>
        <v>20538</v>
      </c>
      <c r="Y2">
        <f>IF(S2&lt;0,S2*2,S2)</f>
        <v>-305.24486578500182</v>
      </c>
      <c r="Z2">
        <f>Y2^2</f>
        <v>93174.42808810377</v>
      </c>
      <c r="AA2" s="11" t="s">
        <v>169</v>
      </c>
      <c r="AB2" s="2">
        <v>-471.37230910663351</v>
      </c>
      <c r="AC2" s="2">
        <v>0.38672474948965396</v>
      </c>
      <c r="AD2" s="2">
        <v>0.17428928173636771</v>
      </c>
      <c r="AE2" s="2">
        <v>-178.22204581192835</v>
      </c>
      <c r="AF2" s="2">
        <v>0.45716129509488457</v>
      </c>
      <c r="AG2" s="2">
        <v>459.8585460359995</v>
      </c>
      <c r="AH2" s="2">
        <v>460.58924769417553</v>
      </c>
      <c r="AI2" s="2">
        <v>-292.16752131881196</v>
      </c>
      <c r="AJ2" s="2">
        <v>1016.1267111233194</v>
      </c>
      <c r="AK2" s="3">
        <v>184.94727994960326</v>
      </c>
      <c r="AM2" s="2"/>
      <c r="AN2" s="2"/>
      <c r="AO2" s="2"/>
      <c r="AP2" s="2"/>
      <c r="AQ2" s="2"/>
      <c r="AR2" s="2"/>
      <c r="AS2" s="2"/>
      <c r="AT2" s="2"/>
      <c r="AU2" s="2"/>
      <c r="AV2" s="3"/>
    </row>
    <row r="3" spans="1:48" ht="15" thickBot="1" x14ac:dyDescent="0.4">
      <c r="A3" s="1">
        <v>40917</v>
      </c>
      <c r="B3">
        <v>4097</v>
      </c>
      <c r="C3" s="23">
        <v>15.4</v>
      </c>
      <c r="D3">
        <v>4624.8</v>
      </c>
      <c r="E3">
        <v>4285</v>
      </c>
      <c r="F3">
        <v>0</v>
      </c>
      <c r="G3">
        <v>5214</v>
      </c>
      <c r="H3">
        <v>0</v>
      </c>
      <c r="I3">
        <f>IF(AND(N3=0,F3=0,H3=0,J3=0,Q3=0,L3=0),1,0)</f>
        <v>0</v>
      </c>
      <c r="J3">
        <v>1</v>
      </c>
      <c r="K3">
        <f>IF(B3&gt;G3,1,0)</f>
        <v>0</v>
      </c>
      <c r="L3">
        <v>0</v>
      </c>
      <c r="M3">
        <v>4905</v>
      </c>
      <c r="N3">
        <v>0</v>
      </c>
      <c r="O3">
        <v>0.37022191239688623</v>
      </c>
      <c r="P3">
        <v>0</v>
      </c>
      <c r="Q3">
        <v>0</v>
      </c>
      <c r="R3">
        <f t="shared" ref="R3:R66" si="0">$AB$2+SUMPRODUCT(D3:L3,$AC$2:$AK$2)</f>
        <v>4155.4533558793701</v>
      </c>
      <c r="S3">
        <f>R3-B3</f>
        <v>58.453355879370065</v>
      </c>
      <c r="T3">
        <f t="shared" ref="T3:T66" si="1">ABS(S3)</f>
        <v>58.453355879370065</v>
      </c>
      <c r="U3" s="8">
        <f t="shared" ref="U3:U66" si="2">T3/B3</f>
        <v>1.4267355596624376E-2</v>
      </c>
      <c r="V3">
        <v>1054</v>
      </c>
      <c r="W3">
        <f t="shared" ref="W3:W66" si="3">IF(S3&lt;0,S3*-72,S3*18)</f>
        <v>1052.1604058286612</v>
      </c>
      <c r="X3">
        <f t="shared" ref="X3:X66" si="4">V3*18</f>
        <v>18972</v>
      </c>
      <c r="Y3">
        <f t="shared" ref="Y3:Y66" si="5">IF(S3&lt;0,S3*2,S3)</f>
        <v>58.453355879370065</v>
      </c>
      <c r="Z3">
        <f t="shared" ref="Z3:Z66" si="6">Y3^2</f>
        <v>3416.7948135602869</v>
      </c>
      <c r="AA3" s="11" t="s">
        <v>170</v>
      </c>
      <c r="AB3" s="2">
        <v>-566.34939476645695</v>
      </c>
      <c r="AC3" s="2">
        <v>0.35687736082584126</v>
      </c>
      <c r="AD3" s="2">
        <v>0.16594378996385437</v>
      </c>
      <c r="AE3" s="2">
        <v>-121.77683621177272</v>
      </c>
      <c r="AF3" s="2">
        <v>0.44920653079057488</v>
      </c>
      <c r="AG3" s="2">
        <v>533.61181611650204</v>
      </c>
      <c r="AH3" s="2">
        <v>464.85204496553928</v>
      </c>
      <c r="AI3" s="2">
        <v>-300.43018050636363</v>
      </c>
      <c r="AJ3" s="2">
        <v>970.36312916975839</v>
      </c>
      <c r="AK3" s="3">
        <v>227.47745036520354</v>
      </c>
    </row>
    <row r="4" spans="1:48" x14ac:dyDescent="0.35">
      <c r="A4" s="1">
        <v>40918</v>
      </c>
      <c r="B4">
        <v>3757</v>
      </c>
      <c r="C4" s="23">
        <v>17.7</v>
      </c>
      <c r="D4">
        <v>4645</v>
      </c>
      <c r="E4">
        <v>3950</v>
      </c>
      <c r="F4">
        <v>0</v>
      </c>
      <c r="G4">
        <v>4097</v>
      </c>
      <c r="H4">
        <v>0</v>
      </c>
      <c r="I4">
        <f>IF(AND(N4=0,F4=0,H4=0,J4=0,Q4=0,L4=0),1,0)</f>
        <v>0</v>
      </c>
      <c r="J4">
        <v>0</v>
      </c>
      <c r="K4">
        <f>IF(B4&gt;G4,1,0)</f>
        <v>0</v>
      </c>
      <c r="L4">
        <v>0</v>
      </c>
      <c r="M4">
        <v>4864</v>
      </c>
      <c r="N4">
        <v>1</v>
      </c>
      <c r="O4">
        <v>0.46049726966422677</v>
      </c>
      <c r="P4">
        <v>0</v>
      </c>
      <c r="Q4">
        <v>0</v>
      </c>
      <c r="R4">
        <f t="shared" si="0"/>
        <v>3886.3966411352035</v>
      </c>
      <c r="S4">
        <f>R4-B4</f>
        <v>129.39664113520348</v>
      </c>
      <c r="T4">
        <f t="shared" si="1"/>
        <v>129.39664113520348</v>
      </c>
      <c r="U4" s="8">
        <f t="shared" si="2"/>
        <v>3.4441480206335771E-2</v>
      </c>
      <c r="V4">
        <v>1583</v>
      </c>
      <c r="W4">
        <f t="shared" si="3"/>
        <v>2329.1395404336627</v>
      </c>
      <c r="X4">
        <f t="shared" si="4"/>
        <v>28494</v>
      </c>
      <c r="Y4">
        <f t="shared" si="5"/>
        <v>129.39664113520348</v>
      </c>
      <c r="Z4">
        <f t="shared" si="6"/>
        <v>16743.490737072632</v>
      </c>
      <c r="AB4" s="15" t="s">
        <v>22</v>
      </c>
      <c r="AC4" s="15"/>
      <c r="AF4" s="33" t="s">
        <v>166</v>
      </c>
      <c r="AG4" s="33" t="s">
        <v>168</v>
      </c>
    </row>
    <row r="5" spans="1:48" ht="15" thickBot="1" x14ac:dyDescent="0.4">
      <c r="A5" s="1">
        <v>40919</v>
      </c>
      <c r="B5">
        <v>4307</v>
      </c>
      <c r="C5" s="23">
        <v>17.899999999999999</v>
      </c>
      <c r="D5">
        <v>4513.8</v>
      </c>
      <c r="E5">
        <v>3996</v>
      </c>
      <c r="F5">
        <v>1</v>
      </c>
      <c r="G5">
        <v>3757</v>
      </c>
      <c r="H5">
        <v>0</v>
      </c>
      <c r="I5">
        <f>IF(AND(N5=0,F5=0,H5=0,J5=0,Q5=0,L5=0),1,0)</f>
        <v>0</v>
      </c>
      <c r="J5">
        <v>0</v>
      </c>
      <c r="K5">
        <f>IF(B5&gt;G5,1,0)</f>
        <v>1</v>
      </c>
      <c r="L5">
        <v>0</v>
      </c>
      <c r="M5">
        <v>4356</v>
      </c>
      <c r="N5">
        <v>0</v>
      </c>
      <c r="O5">
        <v>0.5639014755431625</v>
      </c>
      <c r="P5">
        <v>0</v>
      </c>
      <c r="Q5">
        <v>0</v>
      </c>
      <c r="R5">
        <f t="shared" si="0"/>
        <v>4526.1454859411642</v>
      </c>
      <c r="S5">
        <f>R5-B5</f>
        <v>219.14548594116422</v>
      </c>
      <c r="T5">
        <f t="shared" si="1"/>
        <v>219.14548594116422</v>
      </c>
      <c r="U5" s="8">
        <f t="shared" si="2"/>
        <v>5.0881236577934578E-2</v>
      </c>
      <c r="V5">
        <v>1321</v>
      </c>
      <c r="W5">
        <f t="shared" si="3"/>
        <v>3944.618746940956</v>
      </c>
      <c r="X5">
        <f t="shared" si="4"/>
        <v>23778</v>
      </c>
      <c r="Y5">
        <f t="shared" si="5"/>
        <v>219.14548594116422</v>
      </c>
      <c r="Z5">
        <f t="shared" si="6"/>
        <v>48024.744008389003</v>
      </c>
      <c r="AE5" s="21" t="s">
        <v>103</v>
      </c>
      <c r="AF5" s="20">
        <f>SUM(Z2:Z360)</f>
        <v>282487776.16557503</v>
      </c>
      <c r="AG5" s="20"/>
    </row>
    <row r="6" spans="1:48" x14ac:dyDescent="0.35">
      <c r="A6" s="1">
        <v>40920</v>
      </c>
      <c r="B6">
        <v>4380</v>
      </c>
      <c r="C6" s="23">
        <v>18.3</v>
      </c>
      <c r="D6">
        <v>4531.2</v>
      </c>
      <c r="E6">
        <v>4413</v>
      </c>
      <c r="F6">
        <v>0</v>
      </c>
      <c r="G6">
        <v>4307</v>
      </c>
      <c r="H6">
        <v>0</v>
      </c>
      <c r="I6">
        <f>IF(AND(N6=0,F6=0,H6=0,J6=0,Q6=0,L6=0),1,0)</f>
        <v>0</v>
      </c>
      <c r="J6">
        <v>0</v>
      </c>
      <c r="K6">
        <f>IF(B6&gt;G6,1,0)</f>
        <v>1</v>
      </c>
      <c r="L6">
        <v>0</v>
      </c>
      <c r="M6">
        <v>4053.6666666666665</v>
      </c>
      <c r="N6">
        <v>0</v>
      </c>
      <c r="O6">
        <v>0.50848146857209253</v>
      </c>
      <c r="P6">
        <v>0</v>
      </c>
      <c r="Q6">
        <v>1</v>
      </c>
      <c r="R6">
        <f t="shared" si="0"/>
        <v>5035.2138851804648</v>
      </c>
      <c r="S6">
        <f>R6-B6</f>
        <v>655.21388518046479</v>
      </c>
      <c r="T6">
        <f t="shared" si="1"/>
        <v>655.21388518046479</v>
      </c>
      <c r="U6" s="8">
        <f t="shared" si="2"/>
        <v>0.14959221122841662</v>
      </c>
      <c r="V6">
        <v>1155</v>
      </c>
      <c r="W6">
        <f t="shared" si="3"/>
        <v>11793.849933248366</v>
      </c>
      <c r="X6">
        <f t="shared" si="4"/>
        <v>20790</v>
      </c>
      <c r="Y6">
        <f t="shared" si="5"/>
        <v>655.21388518046479</v>
      </c>
      <c r="Z6">
        <f t="shared" si="6"/>
        <v>429305.2353332793</v>
      </c>
      <c r="AB6" s="5" t="s">
        <v>23</v>
      </c>
      <c r="AC6" s="5"/>
      <c r="AE6" s="21" t="s">
        <v>102</v>
      </c>
      <c r="AF6" s="20">
        <f>SUM(W2:W360)</f>
        <v>5554061.0554061476</v>
      </c>
      <c r="AG6" s="20">
        <v>7206639.6320000002</v>
      </c>
      <c r="AI6" s="15"/>
      <c r="AJ6" t="s">
        <v>98</v>
      </c>
    </row>
    <row r="7" spans="1:48" x14ac:dyDescent="0.35">
      <c r="A7" s="1">
        <v>40921</v>
      </c>
      <c r="B7">
        <v>4075</v>
      </c>
      <c r="C7" s="23">
        <v>19.3</v>
      </c>
      <c r="D7">
        <v>4351</v>
      </c>
      <c r="E7">
        <v>4220</v>
      </c>
      <c r="F7">
        <v>0</v>
      </c>
      <c r="G7">
        <v>4380</v>
      </c>
      <c r="H7">
        <v>0</v>
      </c>
      <c r="I7">
        <f>IF(AND(N7=0,F7=0,H7=0,J7=0,Q7=0,L7=0),1,0)</f>
        <v>0</v>
      </c>
      <c r="J7">
        <v>0</v>
      </c>
      <c r="K7">
        <f>IF(B7&gt;G7,1,0)</f>
        <v>0</v>
      </c>
      <c r="L7">
        <v>1</v>
      </c>
      <c r="M7">
        <v>4148</v>
      </c>
      <c r="N7">
        <v>0</v>
      </c>
      <c r="O7">
        <v>0.46456372719879169</v>
      </c>
      <c r="P7">
        <v>0</v>
      </c>
      <c r="Q7">
        <v>0</v>
      </c>
      <c r="R7">
        <f t="shared" si="0"/>
        <v>4134.0815973155204</v>
      </c>
      <c r="S7">
        <f>R7-B7</f>
        <v>59.081597315520412</v>
      </c>
      <c r="T7">
        <f t="shared" si="1"/>
        <v>59.081597315520412</v>
      </c>
      <c r="U7" s="8">
        <f t="shared" si="2"/>
        <v>1.4498551488471267E-2</v>
      </c>
      <c r="V7">
        <v>1876</v>
      </c>
      <c r="W7">
        <f t="shared" si="3"/>
        <v>1063.4687516793674</v>
      </c>
      <c r="X7">
        <f t="shared" si="4"/>
        <v>33768</v>
      </c>
      <c r="Y7">
        <f t="shared" si="5"/>
        <v>59.081597315520412</v>
      </c>
      <c r="Z7">
        <f t="shared" si="6"/>
        <v>3490.6351413533089</v>
      </c>
      <c r="AB7" s="2" t="s">
        <v>24</v>
      </c>
      <c r="AC7" s="2">
        <v>0.85586354825214805</v>
      </c>
      <c r="AE7" s="21" t="s">
        <v>146</v>
      </c>
      <c r="AF7" s="20">
        <f>COUNTIF(S2:S360,"&lt;0")</f>
        <v>92</v>
      </c>
      <c r="AG7" s="20">
        <v>169</v>
      </c>
      <c r="AI7" s="34"/>
      <c r="AJ7" t="s">
        <v>171</v>
      </c>
    </row>
    <row r="8" spans="1:48" x14ac:dyDescent="0.35">
      <c r="A8" s="1">
        <v>40922</v>
      </c>
      <c r="B8">
        <v>4984</v>
      </c>
      <c r="C8" s="23">
        <v>21.4</v>
      </c>
      <c r="D8">
        <v>4123.2</v>
      </c>
      <c r="E8">
        <v>5281</v>
      </c>
      <c r="F8">
        <v>0</v>
      </c>
      <c r="G8">
        <v>4075</v>
      </c>
      <c r="H8">
        <v>1</v>
      </c>
      <c r="I8">
        <f>IF(AND(N8=0,F8=0,H8=0,J8=0,Q8=0,L8=0),1,0)</f>
        <v>0</v>
      </c>
      <c r="J8">
        <v>0</v>
      </c>
      <c r="K8">
        <f>IF(B8&gt;G8,1,0)</f>
        <v>1</v>
      </c>
      <c r="L8">
        <v>0</v>
      </c>
      <c r="M8">
        <v>4254</v>
      </c>
      <c r="N8">
        <v>0</v>
      </c>
      <c r="O8">
        <v>0.60561171139769954</v>
      </c>
      <c r="P8">
        <v>1</v>
      </c>
      <c r="Q8">
        <v>0</v>
      </c>
      <c r="R8">
        <f t="shared" si="0"/>
        <v>5382.5104095098386</v>
      </c>
      <c r="S8">
        <f>R8-B8</f>
        <v>398.51040950983861</v>
      </c>
      <c r="T8">
        <f t="shared" si="1"/>
        <v>398.51040950983861</v>
      </c>
      <c r="U8" s="8">
        <f t="shared" si="2"/>
        <v>7.9957947333434712E-2</v>
      </c>
      <c r="V8">
        <v>1360</v>
      </c>
      <c r="W8">
        <f t="shared" si="3"/>
        <v>7173.187371177095</v>
      </c>
      <c r="X8">
        <f t="shared" si="4"/>
        <v>24480</v>
      </c>
      <c r="Y8">
        <f t="shared" si="5"/>
        <v>398.51040950983861</v>
      </c>
      <c r="Z8">
        <f t="shared" si="6"/>
        <v>158810.54648769926</v>
      </c>
      <c r="AB8" s="2" t="s">
        <v>25</v>
      </c>
      <c r="AC8" s="2">
        <v>0.73250241322675691</v>
      </c>
      <c r="AE8" s="21" t="s">
        <v>147</v>
      </c>
      <c r="AF8" s="20">
        <f>COUNTIF(S2:S360,"&gt;0")</f>
        <v>267</v>
      </c>
      <c r="AG8" s="20">
        <v>190</v>
      </c>
    </row>
    <row r="9" spans="1:48" x14ac:dyDescent="0.35">
      <c r="A9" s="1">
        <v>40923</v>
      </c>
      <c r="B9">
        <v>4625</v>
      </c>
      <c r="C9" s="23">
        <v>23.6</v>
      </c>
      <c r="D9">
        <v>4300.6000000000004</v>
      </c>
      <c r="E9">
        <v>5214</v>
      </c>
      <c r="F9">
        <v>0</v>
      </c>
      <c r="G9">
        <v>4984</v>
      </c>
      <c r="H9">
        <v>0</v>
      </c>
      <c r="I9">
        <f>IF(AND(N9=0,F9=0,H9=0,J9=0,Q9=0,L9=0),1,0)</f>
        <v>1</v>
      </c>
      <c r="J9">
        <v>0</v>
      </c>
      <c r="K9">
        <f>IF(B9&gt;G9,1,0)</f>
        <v>0</v>
      </c>
      <c r="L9">
        <v>0</v>
      </c>
      <c r="M9">
        <v>4479.666666666667</v>
      </c>
      <c r="N9">
        <v>0</v>
      </c>
      <c r="O9">
        <v>0.45828976414546302</v>
      </c>
      <c r="P9">
        <v>1</v>
      </c>
      <c r="Q9">
        <v>0</v>
      </c>
      <c r="R9">
        <f t="shared" si="0"/>
        <v>4839.6016059690737</v>
      </c>
      <c r="S9">
        <f>R9-B9</f>
        <v>214.60160596907372</v>
      </c>
      <c r="T9">
        <f t="shared" si="1"/>
        <v>214.60160596907372</v>
      </c>
      <c r="U9" s="8">
        <f t="shared" si="2"/>
        <v>4.6400347236556477E-2</v>
      </c>
      <c r="V9">
        <v>1708</v>
      </c>
      <c r="W9">
        <f t="shared" si="3"/>
        <v>3862.8289074433269</v>
      </c>
      <c r="X9">
        <f t="shared" si="4"/>
        <v>30744</v>
      </c>
      <c r="Y9">
        <f t="shared" si="5"/>
        <v>214.60160596907372</v>
      </c>
      <c r="Z9">
        <f t="shared" si="6"/>
        <v>46053.849284505573</v>
      </c>
      <c r="AB9" s="2" t="s">
        <v>26</v>
      </c>
      <c r="AC9" s="2">
        <v>0.72638818267193994</v>
      </c>
      <c r="AE9" s="21" t="s">
        <v>115</v>
      </c>
      <c r="AF9" s="22">
        <f>AVERAGE(U2:U360)</f>
        <v>0.1205730640908841</v>
      </c>
      <c r="AG9" s="22">
        <v>0.1</v>
      </c>
      <c r="AI9" t="s">
        <v>176</v>
      </c>
      <c r="AJ9">
        <f>SUMIF(S2:S360,"&lt;0")</f>
        <v>-38569.637677201375</v>
      </c>
    </row>
    <row r="10" spans="1:48" x14ac:dyDescent="0.35">
      <c r="A10" s="1">
        <v>40924</v>
      </c>
      <c r="B10">
        <v>3706</v>
      </c>
      <c r="C10" s="23">
        <v>19.2</v>
      </c>
      <c r="D10">
        <v>4474.2</v>
      </c>
      <c r="E10">
        <v>4097</v>
      </c>
      <c r="F10">
        <v>0</v>
      </c>
      <c r="G10">
        <v>4625</v>
      </c>
      <c r="H10">
        <v>0</v>
      </c>
      <c r="I10">
        <f>IF(AND(N10=0,F10=0,H10=0,J10=0,Q10=0,L10=0),1,0)</f>
        <v>0</v>
      </c>
      <c r="J10">
        <v>1</v>
      </c>
      <c r="K10">
        <f>IF(B10&gt;G10,1,0)</f>
        <v>0</v>
      </c>
      <c r="L10">
        <v>0</v>
      </c>
      <c r="M10">
        <v>4561.333333333333</v>
      </c>
      <c r="N10">
        <v>0</v>
      </c>
      <c r="O10">
        <v>0.39322644359242476</v>
      </c>
      <c r="P10">
        <v>0</v>
      </c>
      <c r="Q10">
        <v>0</v>
      </c>
      <c r="R10">
        <f t="shared" si="0"/>
        <v>3795.1782208289037</v>
      </c>
      <c r="S10">
        <f>R10-B10</f>
        <v>89.178220828903704</v>
      </c>
      <c r="T10">
        <f t="shared" si="1"/>
        <v>89.178220828903704</v>
      </c>
      <c r="U10" s="8">
        <f t="shared" si="2"/>
        <v>2.4063200439531491E-2</v>
      </c>
      <c r="V10">
        <v>1589</v>
      </c>
      <c r="W10">
        <f t="shared" si="3"/>
        <v>1605.2079749202667</v>
      </c>
      <c r="X10">
        <f t="shared" si="4"/>
        <v>28602</v>
      </c>
      <c r="Y10">
        <f t="shared" si="5"/>
        <v>89.178220828903704</v>
      </c>
      <c r="Z10">
        <f t="shared" si="6"/>
        <v>7952.7550702087146</v>
      </c>
      <c r="AB10" s="2" t="s">
        <v>6</v>
      </c>
      <c r="AC10" s="2">
        <v>618.82119595441054</v>
      </c>
      <c r="AE10" s="21" t="s">
        <v>167</v>
      </c>
      <c r="AF10" s="22">
        <f>MEDIAN(U2:U360)</f>
        <v>9.40047024609455E-2</v>
      </c>
      <c r="AG10" s="22">
        <v>7.0000000000000007E-2</v>
      </c>
      <c r="AI10" t="s">
        <v>177</v>
      </c>
      <c r="AJ10">
        <f>SUMIF(S2:S360,"&gt;0")</f>
        <v>154280.39681375815</v>
      </c>
    </row>
    <row r="11" spans="1:48" ht="15" thickBot="1" x14ac:dyDescent="0.4">
      <c r="A11" s="1">
        <v>40925</v>
      </c>
      <c r="B11">
        <v>3782</v>
      </c>
      <c r="C11" s="23">
        <v>16</v>
      </c>
      <c r="D11">
        <v>4354</v>
      </c>
      <c r="E11">
        <v>3757</v>
      </c>
      <c r="F11">
        <v>0</v>
      </c>
      <c r="G11">
        <v>3706</v>
      </c>
      <c r="H11">
        <v>0</v>
      </c>
      <c r="I11">
        <f>IF(AND(N11=0,F11=0,H11=0,J11=0,Q11=0,L11=0),1,0)</f>
        <v>0</v>
      </c>
      <c r="J11">
        <v>0</v>
      </c>
      <c r="K11">
        <f>IF(B11&gt;G11,1,0)</f>
        <v>1</v>
      </c>
      <c r="L11">
        <v>0</v>
      </c>
      <c r="M11">
        <v>4438.333333333333</v>
      </c>
      <c r="N11">
        <v>1</v>
      </c>
      <c r="O11">
        <v>0.50883002207505523</v>
      </c>
      <c r="P11">
        <v>0</v>
      </c>
      <c r="Q11">
        <v>0</v>
      </c>
      <c r="R11">
        <f t="shared" si="0"/>
        <v>4577.5985523998152</v>
      </c>
      <c r="S11">
        <f>R11-B11</f>
        <v>795.59855239981516</v>
      </c>
      <c r="T11">
        <f t="shared" si="1"/>
        <v>795.59855239981516</v>
      </c>
      <c r="U11" s="8">
        <f t="shared" si="2"/>
        <v>0.21036450354305003</v>
      </c>
      <c r="V11">
        <v>1485</v>
      </c>
      <c r="W11">
        <f t="shared" si="3"/>
        <v>14320.773943196673</v>
      </c>
      <c r="X11">
        <f t="shared" si="4"/>
        <v>26730</v>
      </c>
      <c r="Y11">
        <f t="shared" si="5"/>
        <v>795.59855239981516</v>
      </c>
      <c r="Z11">
        <f t="shared" si="6"/>
        <v>632977.05658068147</v>
      </c>
      <c r="AB11" s="3" t="s">
        <v>27</v>
      </c>
      <c r="AC11" s="3">
        <v>359</v>
      </c>
      <c r="AE11" s="21" t="s">
        <v>122</v>
      </c>
      <c r="AF11" s="20">
        <f>SUM(X2:X360)</f>
        <v>7528536</v>
      </c>
      <c r="AG11" s="20">
        <v>7528536</v>
      </c>
    </row>
    <row r="12" spans="1:48" x14ac:dyDescent="0.35">
      <c r="A12" s="1">
        <v>40926</v>
      </c>
      <c r="B12">
        <v>4263</v>
      </c>
      <c r="C12" s="23">
        <v>15.7</v>
      </c>
      <c r="D12">
        <v>4234.3999999999996</v>
      </c>
      <c r="E12">
        <v>4307</v>
      </c>
      <c r="F12">
        <v>1</v>
      </c>
      <c r="G12">
        <v>3782</v>
      </c>
      <c r="H12">
        <v>0</v>
      </c>
      <c r="I12">
        <f>IF(AND(N12=0,F12=0,H12=0,J12=0,Q12=0,L12=0),1,0)</f>
        <v>0</v>
      </c>
      <c r="J12">
        <v>0</v>
      </c>
      <c r="K12">
        <f>IF(B12&gt;G12,1,0)</f>
        <v>1</v>
      </c>
      <c r="L12">
        <v>0</v>
      </c>
      <c r="M12">
        <v>4037.6666666666665</v>
      </c>
      <c r="N12">
        <v>0</v>
      </c>
      <c r="O12">
        <v>0.55588474497502038</v>
      </c>
      <c r="P12">
        <v>0</v>
      </c>
      <c r="Q12">
        <v>0</v>
      </c>
      <c r="R12">
        <f t="shared" si="0"/>
        <v>4483.727589931138</v>
      </c>
      <c r="S12">
        <f>R12-B12</f>
        <v>220.72758993113803</v>
      </c>
      <c r="T12">
        <f t="shared" si="1"/>
        <v>220.72758993113803</v>
      </c>
      <c r="U12" s="8">
        <f t="shared" si="2"/>
        <v>5.1777525200829941E-2</v>
      </c>
      <c r="V12">
        <v>1395</v>
      </c>
      <c r="W12">
        <f t="shared" si="3"/>
        <v>3973.0966187604845</v>
      </c>
      <c r="X12">
        <f t="shared" si="4"/>
        <v>25110</v>
      </c>
      <c r="Y12">
        <f t="shared" si="5"/>
        <v>220.72758993113803</v>
      </c>
      <c r="Z12">
        <f t="shared" si="6"/>
        <v>48720.668956808622</v>
      </c>
      <c r="AE12" s="21" t="s">
        <v>172</v>
      </c>
      <c r="AF12" s="37">
        <f>(AG6-AF6)/AG6</f>
        <v>0.22931333617069263</v>
      </c>
      <c r="AG12" s="20"/>
    </row>
    <row r="13" spans="1:48" ht="15" thickBot="1" x14ac:dyDescent="0.4">
      <c r="A13" s="1">
        <v>40927</v>
      </c>
      <c r="B13">
        <v>3901</v>
      </c>
      <c r="C13" s="23">
        <v>16.7</v>
      </c>
      <c r="D13">
        <v>4272</v>
      </c>
      <c r="E13">
        <v>4380</v>
      </c>
      <c r="F13">
        <v>0</v>
      </c>
      <c r="G13">
        <v>4263</v>
      </c>
      <c r="H13">
        <v>0</v>
      </c>
      <c r="I13">
        <f>IF(AND(N13=0,F13=0,H13=0,J13=0,Q13=0,L13=0),1,0)</f>
        <v>0</v>
      </c>
      <c r="J13">
        <v>0</v>
      </c>
      <c r="K13">
        <f>IF(B13&gt;G13,1,0)</f>
        <v>0</v>
      </c>
      <c r="L13">
        <v>0</v>
      </c>
      <c r="M13">
        <v>3917</v>
      </c>
      <c r="N13">
        <v>0</v>
      </c>
      <c r="O13">
        <v>0.45794121064250032</v>
      </c>
      <c r="P13">
        <v>0</v>
      </c>
      <c r="Q13">
        <v>1</v>
      </c>
      <c r="R13">
        <f t="shared" si="0"/>
        <v>3892.9814757079516</v>
      </c>
      <c r="S13">
        <f>R13-B13</f>
        <v>-8.0185242920483688</v>
      </c>
      <c r="T13">
        <f t="shared" si="1"/>
        <v>8.0185242920483688</v>
      </c>
      <c r="U13" s="8">
        <f t="shared" si="2"/>
        <v>2.0555048172387512E-3</v>
      </c>
      <c r="V13">
        <v>1336</v>
      </c>
      <c r="W13">
        <f t="shared" si="3"/>
        <v>577.33374902748255</v>
      </c>
      <c r="X13">
        <f t="shared" si="4"/>
        <v>24048</v>
      </c>
      <c r="Y13">
        <f t="shared" si="5"/>
        <v>-16.037048584096738</v>
      </c>
      <c r="Z13">
        <f t="shared" si="6"/>
        <v>257.18692728867916</v>
      </c>
      <c r="AB13" t="s">
        <v>28</v>
      </c>
    </row>
    <row r="14" spans="1:48" x14ac:dyDescent="0.35">
      <c r="A14" s="1">
        <v>40928</v>
      </c>
      <c r="B14">
        <v>4376</v>
      </c>
      <c r="C14" s="23">
        <v>16.600000000000001</v>
      </c>
      <c r="D14">
        <v>4055.4</v>
      </c>
      <c r="E14">
        <v>4075</v>
      </c>
      <c r="F14">
        <v>0</v>
      </c>
      <c r="G14">
        <v>3901</v>
      </c>
      <c r="H14">
        <v>0</v>
      </c>
      <c r="I14">
        <f>IF(AND(N14=0,F14=0,H14=0,J14=0,Q14=0,L14=0),1,0)</f>
        <v>0</v>
      </c>
      <c r="J14">
        <v>0</v>
      </c>
      <c r="K14">
        <f>IF(B14&gt;G14,1,0)</f>
        <v>1</v>
      </c>
      <c r="L14">
        <v>1</v>
      </c>
      <c r="M14">
        <v>3982</v>
      </c>
      <c r="N14">
        <v>0</v>
      </c>
      <c r="O14">
        <v>0.55518763796909487</v>
      </c>
      <c r="P14">
        <v>0</v>
      </c>
      <c r="Q14">
        <v>0</v>
      </c>
      <c r="R14">
        <f t="shared" si="0"/>
        <v>4791.6402662874752</v>
      </c>
      <c r="S14">
        <f>R14-B14</f>
        <v>415.64026628747524</v>
      </c>
      <c r="T14">
        <f t="shared" si="1"/>
        <v>415.64026628747524</v>
      </c>
      <c r="U14" s="8">
        <f t="shared" si="2"/>
        <v>9.498177931615065E-2</v>
      </c>
      <c r="V14">
        <v>1306</v>
      </c>
      <c r="W14">
        <f t="shared" si="3"/>
        <v>7481.5247931745544</v>
      </c>
      <c r="X14">
        <f t="shared" si="4"/>
        <v>23508</v>
      </c>
      <c r="Y14">
        <f t="shared" si="5"/>
        <v>415.64026628747524</v>
      </c>
      <c r="Z14">
        <f t="shared" si="6"/>
        <v>172756.83095952333</v>
      </c>
      <c r="AB14" s="4"/>
      <c r="AC14" s="4" t="s">
        <v>33</v>
      </c>
      <c r="AD14" s="4" t="s">
        <v>34</v>
      </c>
      <c r="AE14" s="4" t="s">
        <v>35</v>
      </c>
      <c r="AF14" s="4" t="s">
        <v>36</v>
      </c>
      <c r="AG14" s="4" t="s">
        <v>37</v>
      </c>
    </row>
    <row r="15" spans="1:48" x14ac:dyDescent="0.35">
      <c r="A15" s="1">
        <v>40929</v>
      </c>
      <c r="B15">
        <v>5661</v>
      </c>
      <c r="C15" s="23">
        <v>18.399999999999999</v>
      </c>
      <c r="D15">
        <v>4005.6</v>
      </c>
      <c r="E15">
        <v>4984</v>
      </c>
      <c r="F15">
        <v>0</v>
      </c>
      <c r="G15">
        <v>4376</v>
      </c>
      <c r="H15">
        <v>1</v>
      </c>
      <c r="I15">
        <f>IF(AND(N15=0,F15=0,H15=0,J15=0,Q15=0,L15=0),1,0)</f>
        <v>0</v>
      </c>
      <c r="J15">
        <v>0</v>
      </c>
      <c r="K15">
        <f>IF(B15&gt;G15,1,0)</f>
        <v>1</v>
      </c>
      <c r="L15">
        <v>0</v>
      </c>
      <c r="M15">
        <v>4180</v>
      </c>
      <c r="N15">
        <v>0</v>
      </c>
      <c r="O15">
        <v>0.64929708376902517</v>
      </c>
      <c r="P15">
        <v>1</v>
      </c>
      <c r="Q15">
        <v>0</v>
      </c>
      <c r="R15">
        <f t="shared" si="0"/>
        <v>5422.8732121177145</v>
      </c>
      <c r="S15">
        <f>R15-B15</f>
        <v>-238.1267878822855</v>
      </c>
      <c r="T15">
        <f t="shared" si="1"/>
        <v>238.1267878822855</v>
      </c>
      <c r="U15" s="8">
        <f t="shared" si="2"/>
        <v>4.2064438770938968E-2</v>
      </c>
      <c r="V15">
        <v>633</v>
      </c>
      <c r="W15">
        <f t="shared" si="3"/>
        <v>17145.128727524556</v>
      </c>
      <c r="X15">
        <f t="shared" si="4"/>
        <v>11394</v>
      </c>
      <c r="Y15">
        <f t="shared" si="5"/>
        <v>-476.253575764571</v>
      </c>
      <c r="Z15">
        <f t="shared" si="6"/>
        <v>226817.46842853996</v>
      </c>
      <c r="AB15" s="2" t="s">
        <v>29</v>
      </c>
      <c r="AC15" s="2">
        <v>8</v>
      </c>
      <c r="AD15" s="2">
        <v>367018196.98475885</v>
      </c>
      <c r="AE15" s="2">
        <v>45877274.623094857</v>
      </c>
      <c r="AF15" s="2">
        <v>119.80287734646646</v>
      </c>
      <c r="AG15" s="2">
        <v>2.2073180899928354E-95</v>
      </c>
    </row>
    <row r="16" spans="1:48" x14ac:dyDescent="0.35">
      <c r="A16" s="1">
        <v>40930</v>
      </c>
      <c r="B16">
        <v>5299</v>
      </c>
      <c r="C16" s="23">
        <v>17.100000000000001</v>
      </c>
      <c r="D16">
        <v>4396.6000000000004</v>
      </c>
      <c r="E16">
        <v>4625</v>
      </c>
      <c r="F16">
        <v>0</v>
      </c>
      <c r="G16">
        <v>5661</v>
      </c>
      <c r="H16">
        <v>0</v>
      </c>
      <c r="I16">
        <f>IF(AND(N16=0,F16=0,H16=0,J16=0,Q16=0,L16=0),1,0)</f>
        <v>1</v>
      </c>
      <c r="J16">
        <v>0</v>
      </c>
      <c r="K16">
        <f>IF(B16&gt;G16,1,0)</f>
        <v>0</v>
      </c>
      <c r="L16">
        <v>0</v>
      </c>
      <c r="M16">
        <v>4646</v>
      </c>
      <c r="N16">
        <v>0</v>
      </c>
      <c r="O16">
        <v>0.45794121064250032</v>
      </c>
      <c r="P16">
        <v>1</v>
      </c>
      <c r="Q16">
        <v>0</v>
      </c>
      <c r="R16">
        <f t="shared" si="0"/>
        <v>5083.5689917565969</v>
      </c>
      <c r="S16">
        <f>R16-B16</f>
        <v>-215.43100824340308</v>
      </c>
      <c r="T16">
        <f t="shared" si="1"/>
        <v>215.43100824340308</v>
      </c>
      <c r="U16" s="8">
        <f t="shared" si="2"/>
        <v>4.0655030806454627E-2</v>
      </c>
      <c r="V16">
        <v>1060</v>
      </c>
      <c r="W16">
        <f t="shared" si="3"/>
        <v>15511.032593525022</v>
      </c>
      <c r="X16">
        <f t="shared" si="4"/>
        <v>19080</v>
      </c>
      <c r="Y16">
        <f t="shared" si="5"/>
        <v>-430.86201648680617</v>
      </c>
      <c r="Z16">
        <f t="shared" si="6"/>
        <v>185642.07725107684</v>
      </c>
      <c r="AB16" s="2" t="s">
        <v>30</v>
      </c>
      <c r="AC16" s="2">
        <v>350</v>
      </c>
      <c r="AD16" s="2">
        <v>134028885.39685641</v>
      </c>
      <c r="AE16" s="2">
        <v>382939.67256244691</v>
      </c>
      <c r="AF16" s="2"/>
      <c r="AG16" s="2"/>
    </row>
    <row r="17" spans="1:36" ht="15" thickBot="1" x14ac:dyDescent="0.4">
      <c r="A17" s="1">
        <v>40931</v>
      </c>
      <c r="B17">
        <v>3587</v>
      </c>
      <c r="C17" s="23">
        <v>17.899999999999999</v>
      </c>
      <c r="D17">
        <v>4700</v>
      </c>
      <c r="E17">
        <v>3706</v>
      </c>
      <c r="F17">
        <v>0</v>
      </c>
      <c r="G17">
        <v>5299</v>
      </c>
      <c r="H17">
        <v>0</v>
      </c>
      <c r="I17">
        <f>IF(AND(N17=0,F17=0,H17=0,J17=0,Q17=0,L17=0),1,0)</f>
        <v>0</v>
      </c>
      <c r="J17">
        <v>1</v>
      </c>
      <c r="K17">
        <f>IF(B17&gt;G17,1,0)</f>
        <v>0</v>
      </c>
      <c r="L17">
        <v>0</v>
      </c>
      <c r="M17">
        <v>5112</v>
      </c>
      <c r="N17">
        <v>0</v>
      </c>
      <c r="O17">
        <v>0.30109213430928317</v>
      </c>
      <c r="P17">
        <v>0</v>
      </c>
      <c r="Q17">
        <v>0</v>
      </c>
      <c r="R17">
        <f t="shared" si="0"/>
        <v>4122.4802729987005</v>
      </c>
      <c r="S17">
        <f>R17-B17</f>
        <v>535.48027299870046</v>
      </c>
      <c r="T17">
        <f t="shared" si="1"/>
        <v>535.48027299870046</v>
      </c>
      <c r="U17" s="8">
        <f t="shared" si="2"/>
        <v>0.1492835999438808</v>
      </c>
      <c r="V17">
        <v>1593</v>
      </c>
      <c r="W17">
        <f t="shared" si="3"/>
        <v>9638.6449139766082</v>
      </c>
      <c r="X17">
        <f t="shared" si="4"/>
        <v>28674</v>
      </c>
      <c r="Y17">
        <f t="shared" si="5"/>
        <v>535.48027299870046</v>
      </c>
      <c r="Z17">
        <f t="shared" si="6"/>
        <v>286739.12277076277</v>
      </c>
      <c r="AB17" s="3" t="s">
        <v>31</v>
      </c>
      <c r="AC17" s="3">
        <v>358</v>
      </c>
      <c r="AD17" s="3">
        <v>501047082.38161528</v>
      </c>
      <c r="AE17" s="3"/>
      <c r="AF17" s="3"/>
      <c r="AG17" s="3"/>
    </row>
    <row r="18" spans="1:36" ht="15" thickBot="1" x14ac:dyDescent="0.4">
      <c r="A18" s="1">
        <v>40932</v>
      </c>
      <c r="B18">
        <v>3742</v>
      </c>
      <c r="C18" s="23">
        <v>17.8</v>
      </c>
      <c r="D18">
        <v>4564.8</v>
      </c>
      <c r="E18">
        <v>3782</v>
      </c>
      <c r="F18">
        <v>0</v>
      </c>
      <c r="G18">
        <v>3587</v>
      </c>
      <c r="H18">
        <v>0</v>
      </c>
      <c r="I18">
        <f>IF(AND(N18=0,F18=0,H18=0,J18=0,Q18=0,L18=0),1,0)</f>
        <v>0</v>
      </c>
      <c r="J18">
        <v>0</v>
      </c>
      <c r="K18">
        <f>IF(B18&gt;G18,1,0)</f>
        <v>1</v>
      </c>
      <c r="L18">
        <v>0</v>
      </c>
      <c r="M18">
        <v>4849</v>
      </c>
      <c r="N18">
        <v>1</v>
      </c>
      <c r="O18">
        <v>0.51800859765307306</v>
      </c>
      <c r="P18">
        <v>0</v>
      </c>
      <c r="Q18">
        <v>0</v>
      </c>
      <c r="R18">
        <f t="shared" si="0"/>
        <v>4609.0751675193524</v>
      </c>
      <c r="S18">
        <f>R18-B18</f>
        <v>867.07516751935236</v>
      </c>
      <c r="T18">
        <f t="shared" si="1"/>
        <v>867.07516751935236</v>
      </c>
      <c r="U18" s="8">
        <f t="shared" si="2"/>
        <v>0.23171436865829834</v>
      </c>
      <c r="V18">
        <v>1361</v>
      </c>
      <c r="W18">
        <f t="shared" si="3"/>
        <v>15607.353015348343</v>
      </c>
      <c r="X18">
        <f t="shared" si="4"/>
        <v>24498</v>
      </c>
      <c r="Y18">
        <f t="shared" si="5"/>
        <v>867.07516751935236</v>
      </c>
      <c r="Z18">
        <f t="shared" si="6"/>
        <v>751819.34612871299</v>
      </c>
    </row>
    <row r="19" spans="1:36" x14ac:dyDescent="0.35">
      <c r="A19" s="1">
        <v>40933</v>
      </c>
      <c r="B19">
        <v>3516</v>
      </c>
      <c r="C19" s="23">
        <v>17.2</v>
      </c>
      <c r="D19">
        <v>4533</v>
      </c>
      <c r="E19">
        <v>4263</v>
      </c>
      <c r="F19">
        <v>1</v>
      </c>
      <c r="G19">
        <v>3742</v>
      </c>
      <c r="H19">
        <v>0</v>
      </c>
      <c r="I19">
        <f>IF(AND(N19=0,F19=0,H19=0,J19=0,Q19=0,L19=0),1,0)</f>
        <v>0</v>
      </c>
      <c r="J19">
        <v>0</v>
      </c>
      <c r="K19">
        <f>IF(B19&gt;G19,1,0)</f>
        <v>0</v>
      </c>
      <c r="L19">
        <v>0</v>
      </c>
      <c r="M19">
        <v>4209.333333333333</v>
      </c>
      <c r="N19">
        <v>0</v>
      </c>
      <c r="O19">
        <v>0.47374230277680957</v>
      </c>
      <c r="P19">
        <v>0</v>
      </c>
      <c r="Q19">
        <v>0</v>
      </c>
      <c r="R19">
        <f t="shared" si="0"/>
        <v>3557.1217088052331</v>
      </c>
      <c r="S19">
        <f>R19-B19</f>
        <v>41.121708805233084</v>
      </c>
      <c r="T19">
        <f t="shared" si="1"/>
        <v>41.121708805233084</v>
      </c>
      <c r="U19" s="8">
        <f t="shared" si="2"/>
        <v>1.1695594085674938E-2</v>
      </c>
      <c r="V19">
        <v>1881</v>
      </c>
      <c r="W19">
        <f t="shared" si="3"/>
        <v>740.19075849419551</v>
      </c>
      <c r="X19">
        <f t="shared" si="4"/>
        <v>33858</v>
      </c>
      <c r="Y19">
        <f t="shared" si="5"/>
        <v>41.121708805233084</v>
      </c>
      <c r="Z19">
        <f t="shared" si="6"/>
        <v>1690.9949350623842</v>
      </c>
      <c r="AB19" s="4"/>
      <c r="AC19" s="4" t="s">
        <v>38</v>
      </c>
      <c r="AD19" s="4" t="s">
        <v>6</v>
      </c>
      <c r="AE19" s="4" t="s">
        <v>39</v>
      </c>
      <c r="AF19" s="4" t="s">
        <v>40</v>
      </c>
      <c r="AG19" s="4" t="s">
        <v>41</v>
      </c>
      <c r="AH19" s="4" t="s">
        <v>42</v>
      </c>
      <c r="AI19" s="4" t="s">
        <v>43</v>
      </c>
      <c r="AJ19" s="4" t="s">
        <v>44</v>
      </c>
    </row>
    <row r="20" spans="1:36" x14ac:dyDescent="0.35">
      <c r="A20" s="1">
        <v>40934</v>
      </c>
      <c r="B20">
        <v>3657</v>
      </c>
      <c r="C20" s="23">
        <v>17.3</v>
      </c>
      <c r="D20">
        <v>4361</v>
      </c>
      <c r="E20">
        <v>3901</v>
      </c>
      <c r="F20">
        <v>0</v>
      </c>
      <c r="G20">
        <v>3516</v>
      </c>
      <c r="H20">
        <v>0</v>
      </c>
      <c r="I20">
        <f>IF(AND(N20=0,F20=0,H20=0,J20=0,Q20=0,L20=0),1,0)</f>
        <v>0</v>
      </c>
      <c r="J20">
        <v>0</v>
      </c>
      <c r="K20">
        <f>IF(B20&gt;G20,1,0)</f>
        <v>1</v>
      </c>
      <c r="L20">
        <v>0</v>
      </c>
      <c r="M20">
        <v>3615</v>
      </c>
      <c r="N20">
        <v>0</v>
      </c>
      <c r="O20">
        <v>0.51638201463924716</v>
      </c>
      <c r="P20">
        <v>0</v>
      </c>
      <c r="Q20">
        <v>1</v>
      </c>
      <c r="R20">
        <f t="shared" si="0"/>
        <v>4518.5426361482514</v>
      </c>
      <c r="S20">
        <f>R20-B20</f>
        <v>861.5426361482514</v>
      </c>
      <c r="T20">
        <f t="shared" si="1"/>
        <v>861.5426361482514</v>
      </c>
      <c r="U20" s="8">
        <f t="shared" si="2"/>
        <v>0.23558726719941248</v>
      </c>
      <c r="V20">
        <v>1534</v>
      </c>
      <c r="W20">
        <f t="shared" si="3"/>
        <v>15507.767450668525</v>
      </c>
      <c r="X20">
        <f t="shared" si="4"/>
        <v>27612</v>
      </c>
      <c r="Y20">
        <f t="shared" si="5"/>
        <v>861.5426361482514</v>
      </c>
      <c r="Z20">
        <f t="shared" si="6"/>
        <v>742255.71390127833</v>
      </c>
      <c r="AB20" s="2" t="s">
        <v>32</v>
      </c>
      <c r="AC20" s="2">
        <v>-476.42725140840389</v>
      </c>
      <c r="AD20" s="2">
        <v>207.06194855709299</v>
      </c>
      <c r="AE20" s="2">
        <v>-2.3008923403279917</v>
      </c>
      <c r="AF20" s="2">
        <v>2.1984973743441043E-2</v>
      </c>
      <c r="AG20" s="2">
        <v>-883.66944525524718</v>
      </c>
      <c r="AH20" s="2">
        <v>-69.185057561560598</v>
      </c>
      <c r="AI20" s="2">
        <v>-883.66944525524718</v>
      </c>
      <c r="AJ20" s="2">
        <v>-69.185057561560598</v>
      </c>
    </row>
    <row r="21" spans="1:36" x14ac:dyDescent="0.35">
      <c r="A21" s="1">
        <v>40935</v>
      </c>
      <c r="B21">
        <v>4107</v>
      </c>
      <c r="C21" s="23">
        <v>17.8</v>
      </c>
      <c r="D21">
        <v>3960.2</v>
      </c>
      <c r="E21">
        <v>4376</v>
      </c>
      <c r="F21">
        <v>0</v>
      </c>
      <c r="G21">
        <v>3657</v>
      </c>
      <c r="H21">
        <v>0</v>
      </c>
      <c r="I21">
        <f>IF(AND(N21=0,F21=0,H21=0,J21=0,Q21=0,L21=0),1,0)</f>
        <v>0</v>
      </c>
      <c r="J21">
        <v>0</v>
      </c>
      <c r="K21">
        <f>IF(B21&gt;G21,1,0)</f>
        <v>1</v>
      </c>
      <c r="L21">
        <v>1</v>
      </c>
      <c r="M21">
        <v>3638.3333333333335</v>
      </c>
      <c r="N21">
        <v>0</v>
      </c>
      <c r="O21">
        <v>0.55228302544440566</v>
      </c>
      <c r="P21">
        <v>0</v>
      </c>
      <c r="Q21">
        <v>0</v>
      </c>
      <c r="R21">
        <f t="shared" si="0"/>
        <v>4695.7377879355554</v>
      </c>
      <c r="S21">
        <f>R21-B21</f>
        <v>588.73778793555539</v>
      </c>
      <c r="T21">
        <f t="shared" si="1"/>
        <v>588.73778793555539</v>
      </c>
      <c r="U21" s="8">
        <f t="shared" si="2"/>
        <v>0.14334983879609334</v>
      </c>
      <c r="V21">
        <v>1444</v>
      </c>
      <c r="W21">
        <f t="shared" si="3"/>
        <v>10597.280182839997</v>
      </c>
      <c r="X21">
        <f t="shared" si="4"/>
        <v>25992</v>
      </c>
      <c r="Y21">
        <f t="shared" si="5"/>
        <v>588.73778793555539</v>
      </c>
      <c r="Z21">
        <f t="shared" si="6"/>
        <v>346612.18294325098</v>
      </c>
      <c r="AB21" s="2" t="s">
        <v>154</v>
      </c>
      <c r="AC21" s="2">
        <v>0.3039901828089121</v>
      </c>
      <c r="AD21" s="2">
        <v>6.5698210675476154E-2</v>
      </c>
      <c r="AE21" s="2">
        <v>4.6270694389304827</v>
      </c>
      <c r="AF21" s="2">
        <v>5.2305264318835451E-6</v>
      </c>
      <c r="AG21" s="2">
        <v>0.17477724130162275</v>
      </c>
      <c r="AH21" s="2">
        <v>0.43320312431620145</v>
      </c>
      <c r="AI21" s="2">
        <v>0.17477724130162275</v>
      </c>
      <c r="AJ21" s="2">
        <v>0.43320312431620145</v>
      </c>
    </row>
    <row r="22" spans="1:36" x14ac:dyDescent="0.35">
      <c r="A22" s="1">
        <v>40936</v>
      </c>
      <c r="B22">
        <v>5166</v>
      </c>
      <c r="C22" s="23">
        <v>17.8</v>
      </c>
      <c r="D22">
        <v>3721.8</v>
      </c>
      <c r="E22">
        <v>5661</v>
      </c>
      <c r="F22">
        <v>0</v>
      </c>
      <c r="G22">
        <v>4107</v>
      </c>
      <c r="H22">
        <v>1</v>
      </c>
      <c r="I22">
        <f>IF(AND(N22=0,F22=0,H22=0,J22=0,Q22=0,L22=0),1,0)</f>
        <v>0</v>
      </c>
      <c r="J22">
        <v>0</v>
      </c>
      <c r="K22">
        <f>IF(B22&gt;G22,1,0)</f>
        <v>1</v>
      </c>
      <c r="L22">
        <v>0</v>
      </c>
      <c r="M22">
        <v>3760</v>
      </c>
      <c r="N22">
        <v>0</v>
      </c>
      <c r="O22">
        <v>0.62303938654583479</v>
      </c>
      <c r="P22">
        <v>1</v>
      </c>
      <c r="Q22">
        <v>0</v>
      </c>
      <c r="R22">
        <f t="shared" si="0"/>
        <v>5308.1381835675475</v>
      </c>
      <c r="S22">
        <f>R22-B22</f>
        <v>142.13818356754746</v>
      </c>
      <c r="T22">
        <f t="shared" si="1"/>
        <v>142.13818356754746</v>
      </c>
      <c r="U22" s="8">
        <f t="shared" si="2"/>
        <v>2.7514166389382009E-2</v>
      </c>
      <c r="V22">
        <v>1173</v>
      </c>
      <c r="W22">
        <f t="shared" si="3"/>
        <v>2558.4873042158542</v>
      </c>
      <c r="X22">
        <f t="shared" si="4"/>
        <v>21114</v>
      </c>
      <c r="Y22">
        <f t="shared" si="5"/>
        <v>142.13818356754746</v>
      </c>
      <c r="Z22">
        <f t="shared" si="6"/>
        <v>20203.263227881816</v>
      </c>
      <c r="AB22" s="2" t="s">
        <v>21</v>
      </c>
      <c r="AC22" s="2">
        <v>0.18281320691798372</v>
      </c>
      <c r="AD22" s="2">
        <v>4.0765796372374589E-2</v>
      </c>
      <c r="AE22" s="2">
        <v>4.4844753000304243</v>
      </c>
      <c r="AF22" s="2">
        <v>9.9229692713278972E-6</v>
      </c>
      <c r="AG22" s="2">
        <v>0.10263646529893157</v>
      </c>
      <c r="AH22" s="2">
        <v>0.26298994853703589</v>
      </c>
      <c r="AI22" s="2">
        <v>0.10263646529893157</v>
      </c>
      <c r="AJ22" s="2">
        <v>0.26298994853703589</v>
      </c>
    </row>
    <row r="23" spans="1:36" x14ac:dyDescent="0.35">
      <c r="A23" s="1">
        <v>40937</v>
      </c>
      <c r="B23">
        <v>5031</v>
      </c>
      <c r="C23" s="23">
        <v>18.600000000000001</v>
      </c>
      <c r="D23">
        <v>4037.6</v>
      </c>
      <c r="E23">
        <v>5299</v>
      </c>
      <c r="F23">
        <v>0</v>
      </c>
      <c r="G23">
        <v>5166</v>
      </c>
      <c r="H23">
        <v>0</v>
      </c>
      <c r="I23">
        <f>IF(AND(N23=0,F23=0,H23=0,J23=0,Q23=0,L23=0),1,0)</f>
        <v>1</v>
      </c>
      <c r="J23">
        <v>0</v>
      </c>
      <c r="K23">
        <f>IF(B23&gt;G23,1,0)</f>
        <v>0</v>
      </c>
      <c r="L23">
        <v>0</v>
      </c>
      <c r="M23">
        <v>4310</v>
      </c>
      <c r="N23">
        <v>0</v>
      </c>
      <c r="O23">
        <v>0.4843150923666783</v>
      </c>
      <c r="P23">
        <v>1</v>
      </c>
      <c r="Q23">
        <v>0</v>
      </c>
      <c r="R23">
        <f t="shared" si="0"/>
        <v>4835.9109415081548</v>
      </c>
      <c r="S23">
        <f>R23-B23</f>
        <v>-195.08905849184521</v>
      </c>
      <c r="T23">
        <f t="shared" si="1"/>
        <v>195.08905849184521</v>
      </c>
      <c r="U23" s="8">
        <f t="shared" si="2"/>
        <v>3.8777391868782589E-2</v>
      </c>
      <c r="V23">
        <v>1311</v>
      </c>
      <c r="W23">
        <f t="shared" si="3"/>
        <v>14046.412211412855</v>
      </c>
      <c r="X23">
        <f t="shared" si="4"/>
        <v>23598</v>
      </c>
      <c r="Y23">
        <f t="shared" si="5"/>
        <v>-390.17811698369042</v>
      </c>
      <c r="Z23">
        <f t="shared" si="6"/>
        <v>152238.9629729384</v>
      </c>
      <c r="AB23" s="2" t="s">
        <v>17</v>
      </c>
      <c r="AC23" s="2">
        <v>-184.66296517585394</v>
      </c>
      <c r="AD23" s="2">
        <v>103.09512784424544</v>
      </c>
      <c r="AE23" s="2">
        <v>-1.7911900303847526</v>
      </c>
      <c r="AF23" s="2">
        <v>7.4126728505313308E-2</v>
      </c>
      <c r="AG23" s="2">
        <v>-387.42685458566939</v>
      </c>
      <c r="AH23" s="2">
        <v>18.100924233961479</v>
      </c>
      <c r="AI23" s="2">
        <v>-387.42685458566939</v>
      </c>
      <c r="AJ23" s="2">
        <v>18.100924233961479</v>
      </c>
    </row>
    <row r="24" spans="1:36" x14ac:dyDescent="0.35">
      <c r="A24" s="1">
        <v>40938</v>
      </c>
      <c r="B24">
        <v>3241</v>
      </c>
      <c r="C24" s="23">
        <v>27.5</v>
      </c>
      <c r="D24">
        <v>4295.3999999999996</v>
      </c>
      <c r="E24">
        <v>3587</v>
      </c>
      <c r="F24">
        <v>0</v>
      </c>
      <c r="G24">
        <v>5031</v>
      </c>
      <c r="H24">
        <v>0</v>
      </c>
      <c r="I24">
        <f>IF(AND(N24=0,F24=0,H24=0,J24=0,Q24=0,L24=0),1,0)</f>
        <v>0</v>
      </c>
      <c r="J24">
        <v>1</v>
      </c>
      <c r="K24">
        <f>IF(B24&gt;G24,1,0)</f>
        <v>0</v>
      </c>
      <c r="L24">
        <v>0</v>
      </c>
      <c r="M24">
        <v>4768</v>
      </c>
      <c r="N24">
        <v>0</v>
      </c>
      <c r="O24">
        <v>0.29202974323225284</v>
      </c>
      <c r="P24">
        <v>0</v>
      </c>
      <c r="Q24">
        <v>0</v>
      </c>
      <c r="R24">
        <f t="shared" si="0"/>
        <v>3822.7517877431296</v>
      </c>
      <c r="S24">
        <f>R24-B24</f>
        <v>581.75178774312963</v>
      </c>
      <c r="T24">
        <f t="shared" si="1"/>
        <v>581.75178774312963</v>
      </c>
      <c r="U24" s="8">
        <f t="shared" si="2"/>
        <v>0.17949762040824735</v>
      </c>
      <c r="V24">
        <v>1942</v>
      </c>
      <c r="W24">
        <f t="shared" si="3"/>
        <v>10471.532179376332</v>
      </c>
      <c r="X24">
        <f t="shared" si="4"/>
        <v>34956</v>
      </c>
      <c r="Y24">
        <f t="shared" si="5"/>
        <v>581.75178774312963</v>
      </c>
      <c r="Z24">
        <f t="shared" si="6"/>
        <v>338435.14254232735</v>
      </c>
      <c r="AB24" s="2" t="s">
        <v>53</v>
      </c>
      <c r="AC24" s="2">
        <v>0.4845358736235475</v>
      </c>
      <c r="AD24" s="2">
        <v>5.1164239984125164E-2</v>
      </c>
      <c r="AE24" s="2">
        <v>9.4702056313918757</v>
      </c>
      <c r="AF24" s="2">
        <v>4.2881763859835318E-19</v>
      </c>
      <c r="AG24" s="2">
        <v>0.38390783702465325</v>
      </c>
      <c r="AH24" s="2">
        <v>0.58516391022244174</v>
      </c>
      <c r="AI24" s="2">
        <v>0.38390783702465325</v>
      </c>
      <c r="AJ24" s="2">
        <v>0.58516391022244174</v>
      </c>
    </row>
    <row r="25" spans="1:36" x14ac:dyDescent="0.35">
      <c r="A25" s="1">
        <v>40939</v>
      </c>
      <c r="B25">
        <v>3794</v>
      </c>
      <c r="C25" s="23">
        <v>27</v>
      </c>
      <c r="D25">
        <v>4240.3999999999996</v>
      </c>
      <c r="E25">
        <v>3742</v>
      </c>
      <c r="F25">
        <v>0</v>
      </c>
      <c r="G25">
        <v>3241</v>
      </c>
      <c r="H25">
        <v>0</v>
      </c>
      <c r="I25">
        <f>IF(AND(N25=0,F25=0,H25=0,J25=0,Q25=0,L25=0),1,0)</f>
        <v>0</v>
      </c>
      <c r="J25">
        <v>0</v>
      </c>
      <c r="K25">
        <f>IF(B25&gt;G25,1,0)</f>
        <v>1</v>
      </c>
      <c r="L25">
        <v>0</v>
      </c>
      <c r="M25">
        <v>4479.333333333333</v>
      </c>
      <c r="N25">
        <v>1</v>
      </c>
      <c r="O25">
        <v>0.5642500290461252</v>
      </c>
      <c r="P25">
        <v>0</v>
      </c>
      <c r="Q25">
        <v>0</v>
      </c>
      <c r="R25">
        <f t="shared" si="0"/>
        <v>4318.4722794126237</v>
      </c>
      <c r="S25">
        <f>R25-B25</f>
        <v>524.47227941262372</v>
      </c>
      <c r="T25">
        <f t="shared" si="1"/>
        <v>524.47227941262372</v>
      </c>
      <c r="U25" s="8">
        <f t="shared" si="2"/>
        <v>0.13823729030380172</v>
      </c>
      <c r="V25">
        <v>1287</v>
      </c>
      <c r="W25">
        <f t="shared" si="3"/>
        <v>9440.501029427227</v>
      </c>
      <c r="X25">
        <f t="shared" si="4"/>
        <v>23166</v>
      </c>
      <c r="Y25">
        <f t="shared" si="5"/>
        <v>524.47227941262372</v>
      </c>
      <c r="Z25">
        <f t="shared" si="6"/>
        <v>275071.17187227326</v>
      </c>
      <c r="AB25" s="2" t="s">
        <v>20</v>
      </c>
      <c r="AC25" s="2">
        <v>410.79301247868256</v>
      </c>
      <c r="AD25" s="2">
        <v>114.18621403701444</v>
      </c>
      <c r="AE25" s="2">
        <v>3.5975710022710841</v>
      </c>
      <c r="AF25" s="2">
        <v>3.6744496836077603E-4</v>
      </c>
      <c r="AG25" s="2">
        <v>186.21556290118485</v>
      </c>
      <c r="AH25" s="2">
        <v>635.37046205618026</v>
      </c>
      <c r="AI25" s="2">
        <v>186.21556290118485</v>
      </c>
      <c r="AJ25" s="2">
        <v>635.37046205618026</v>
      </c>
    </row>
    <row r="26" spans="1:36" x14ac:dyDescent="0.35">
      <c r="A26" s="1">
        <v>40940</v>
      </c>
      <c r="B26">
        <v>3987</v>
      </c>
      <c r="C26" s="23">
        <v>18.2</v>
      </c>
      <c r="D26">
        <v>4267.8</v>
      </c>
      <c r="E26">
        <v>3516</v>
      </c>
      <c r="F26">
        <v>1</v>
      </c>
      <c r="G26">
        <v>3794</v>
      </c>
      <c r="H26">
        <v>0</v>
      </c>
      <c r="I26">
        <f>IF(AND(N26=0,F26=0,H26=0,J26=0,Q26=0,L26=0),1,0)</f>
        <v>0</v>
      </c>
      <c r="J26">
        <v>0</v>
      </c>
      <c r="K26">
        <f>IF(B26&gt;G26,1,0)</f>
        <v>1</v>
      </c>
      <c r="L26">
        <v>0</v>
      </c>
      <c r="M26">
        <v>4022</v>
      </c>
      <c r="N26">
        <v>0</v>
      </c>
      <c r="O26">
        <v>0.52242360869060067</v>
      </c>
      <c r="P26">
        <v>0</v>
      </c>
      <c r="Q26">
        <v>0</v>
      </c>
      <c r="R26">
        <f t="shared" si="0"/>
        <v>4364.2673102517638</v>
      </c>
      <c r="S26">
        <f>R26-B26</f>
        <v>377.26731025176377</v>
      </c>
      <c r="T26">
        <f t="shared" si="1"/>
        <v>377.26731025176377</v>
      </c>
      <c r="U26" s="8">
        <f t="shared" si="2"/>
        <v>9.4624356722288375E-2</v>
      </c>
      <c r="V26">
        <v>949</v>
      </c>
      <c r="W26">
        <f t="shared" si="3"/>
        <v>6790.8115845317479</v>
      </c>
      <c r="X26">
        <f t="shared" si="4"/>
        <v>17082</v>
      </c>
      <c r="Y26">
        <f t="shared" si="5"/>
        <v>377.26731025176377</v>
      </c>
      <c r="Z26">
        <f t="shared" si="6"/>
        <v>142330.62338460059</v>
      </c>
      <c r="AB26" s="2" t="s">
        <v>152</v>
      </c>
      <c r="AC26" s="2">
        <v>339.14536833242522</v>
      </c>
      <c r="AD26" s="2">
        <v>115.74249801770337</v>
      </c>
      <c r="AE26" s="2">
        <v>2.9301714939706183</v>
      </c>
      <c r="AF26" s="2">
        <v>3.6101160256268015E-3</v>
      </c>
      <c r="AG26" s="2">
        <v>111.50707388719121</v>
      </c>
      <c r="AH26" s="2">
        <v>566.78366277765917</v>
      </c>
      <c r="AI26" s="2">
        <v>111.50707388719121</v>
      </c>
      <c r="AJ26" s="2">
        <v>566.78366277765917</v>
      </c>
    </row>
    <row r="27" spans="1:36" x14ac:dyDescent="0.35">
      <c r="A27" s="1">
        <v>40941</v>
      </c>
      <c r="B27">
        <v>3841</v>
      </c>
      <c r="C27" s="23">
        <v>19.100000000000001</v>
      </c>
      <c r="D27">
        <v>4243.8</v>
      </c>
      <c r="E27">
        <v>3657</v>
      </c>
      <c r="F27">
        <v>0</v>
      </c>
      <c r="G27">
        <v>3987</v>
      </c>
      <c r="H27">
        <v>0</v>
      </c>
      <c r="I27">
        <f>IF(AND(N27=0,F27=0,H27=0,J27=0,Q27=0,L27=0),1,0)</f>
        <v>0</v>
      </c>
      <c r="J27">
        <v>0</v>
      </c>
      <c r="K27">
        <f>IF(B27&gt;G27,1,0)</f>
        <v>0</v>
      </c>
      <c r="L27">
        <v>0</v>
      </c>
      <c r="M27">
        <v>3674</v>
      </c>
      <c r="N27">
        <v>0</v>
      </c>
      <c r="O27">
        <v>0.48303706285581505</v>
      </c>
      <c r="P27">
        <v>0</v>
      </c>
      <c r="Q27">
        <v>1</v>
      </c>
      <c r="R27">
        <f t="shared" si="0"/>
        <v>3629.8881696307612</v>
      </c>
      <c r="S27">
        <f>R27-B27</f>
        <v>-211.11183036923876</v>
      </c>
      <c r="T27">
        <f t="shared" si="1"/>
        <v>211.11183036923876</v>
      </c>
      <c r="U27" s="8">
        <f t="shared" si="2"/>
        <v>5.4962725948773432E-2</v>
      </c>
      <c r="V27">
        <v>1223</v>
      </c>
      <c r="W27">
        <f t="shared" si="3"/>
        <v>15200.051786585191</v>
      </c>
      <c r="X27">
        <f t="shared" si="4"/>
        <v>22014</v>
      </c>
      <c r="Y27">
        <f t="shared" si="5"/>
        <v>-422.22366073847752</v>
      </c>
      <c r="Z27">
        <f t="shared" si="6"/>
        <v>178272.81968740097</v>
      </c>
      <c r="AB27" s="2" t="s">
        <v>15</v>
      </c>
      <c r="AC27" s="2">
        <v>-391.10170708005109</v>
      </c>
      <c r="AD27" s="2">
        <v>119.88479208579714</v>
      </c>
      <c r="AE27" s="2">
        <v>-3.262312927899595</v>
      </c>
      <c r="AF27" s="2">
        <v>1.213842956388441E-3</v>
      </c>
      <c r="AG27" s="2">
        <v>-626.88692052998158</v>
      </c>
      <c r="AH27" s="2">
        <v>-155.31649363012053</v>
      </c>
      <c r="AI27" s="2">
        <v>-626.88692052998158</v>
      </c>
      <c r="AJ27" s="2">
        <v>-155.31649363012053</v>
      </c>
    </row>
    <row r="28" spans="1:36" ht="15" thickBot="1" x14ac:dyDescent="0.4">
      <c r="A28" s="1">
        <v>40942</v>
      </c>
      <c r="B28">
        <v>4489</v>
      </c>
      <c r="C28" s="23">
        <v>20.2</v>
      </c>
      <c r="D28">
        <v>3978.8</v>
      </c>
      <c r="E28">
        <v>4107</v>
      </c>
      <c r="F28">
        <v>0</v>
      </c>
      <c r="G28">
        <v>3841</v>
      </c>
      <c r="H28">
        <v>0</v>
      </c>
      <c r="I28">
        <f>IF(AND(N28=0,F28=0,H28=0,J28=0,Q28=0,L28=0),1,0)</f>
        <v>0</v>
      </c>
      <c r="J28">
        <v>0</v>
      </c>
      <c r="K28">
        <f>IF(B28&gt;G28,1,0)</f>
        <v>1</v>
      </c>
      <c r="L28">
        <v>1</v>
      </c>
      <c r="M28">
        <v>3874</v>
      </c>
      <c r="N28">
        <v>0</v>
      </c>
      <c r="O28">
        <v>0.57528755663994424</v>
      </c>
      <c r="P28">
        <v>0</v>
      </c>
      <c r="Q28">
        <v>0</v>
      </c>
      <c r="R28">
        <f t="shared" si="0"/>
        <v>4740.1647297864392</v>
      </c>
      <c r="S28">
        <f>R28-B28</f>
        <v>251.16472978643924</v>
      </c>
      <c r="T28">
        <f t="shared" si="1"/>
        <v>251.16472978643924</v>
      </c>
      <c r="U28" s="8">
        <f t="shared" si="2"/>
        <v>5.5951153884259128E-2</v>
      </c>
      <c r="V28">
        <v>988</v>
      </c>
      <c r="W28">
        <f t="shared" si="3"/>
        <v>4520.9651361559063</v>
      </c>
      <c r="X28">
        <f t="shared" si="4"/>
        <v>17784</v>
      </c>
      <c r="Y28">
        <f t="shared" si="5"/>
        <v>251.16472978643924</v>
      </c>
      <c r="Z28">
        <f t="shared" si="6"/>
        <v>63083.721488695039</v>
      </c>
      <c r="AB28" s="3" t="s">
        <v>136</v>
      </c>
      <c r="AC28" s="3">
        <v>975.55956057764115</v>
      </c>
      <c r="AD28" s="3">
        <v>80.558387589122987</v>
      </c>
      <c r="AE28" s="3">
        <v>12.109968803662618</v>
      </c>
      <c r="AF28" s="3">
        <v>1.9699586038962217E-28</v>
      </c>
      <c r="AG28" s="3">
        <v>817.12014318022887</v>
      </c>
      <c r="AH28" s="3">
        <v>1133.9989779750533</v>
      </c>
      <c r="AI28" s="3">
        <v>817.12014318022887</v>
      </c>
      <c r="AJ28" s="3">
        <v>1133.9989779750533</v>
      </c>
    </row>
    <row r="29" spans="1:36" x14ac:dyDescent="0.35">
      <c r="A29" s="1">
        <v>40943</v>
      </c>
      <c r="B29">
        <v>5628</v>
      </c>
      <c r="C29" s="23">
        <v>20.399999999999999</v>
      </c>
      <c r="D29">
        <v>3870.4</v>
      </c>
      <c r="E29">
        <v>5166</v>
      </c>
      <c r="F29">
        <v>0</v>
      </c>
      <c r="G29">
        <v>4489</v>
      </c>
      <c r="H29">
        <v>1</v>
      </c>
      <c r="I29">
        <f>IF(AND(N29=0,F29=0,H29=0,J29=0,Q29=0,L29=0),1,0)</f>
        <v>0</v>
      </c>
      <c r="J29">
        <v>0</v>
      </c>
      <c r="K29">
        <f>IF(B29&gt;G29,1,0)</f>
        <v>1</v>
      </c>
      <c r="L29">
        <v>0</v>
      </c>
      <c r="M29">
        <v>4105.666666666667</v>
      </c>
      <c r="N29">
        <v>0</v>
      </c>
      <c r="O29">
        <v>0.63233414662484022</v>
      </c>
      <c r="P29">
        <v>1</v>
      </c>
      <c r="Q29">
        <v>0</v>
      </c>
      <c r="R29">
        <f t="shared" si="0"/>
        <v>5453.9679016084538</v>
      </c>
      <c r="S29">
        <f>R29-B29</f>
        <v>-174.03209839154624</v>
      </c>
      <c r="T29">
        <f t="shared" si="1"/>
        <v>174.03209839154624</v>
      </c>
      <c r="U29" s="8">
        <f t="shared" si="2"/>
        <v>3.0922547688618737E-2</v>
      </c>
      <c r="V29">
        <v>946</v>
      </c>
      <c r="W29">
        <f t="shared" si="3"/>
        <v>12530.311084191329</v>
      </c>
      <c r="X29">
        <f t="shared" si="4"/>
        <v>17028</v>
      </c>
      <c r="Y29">
        <f t="shared" si="5"/>
        <v>-348.06419678309248</v>
      </c>
      <c r="Z29">
        <f t="shared" si="6"/>
        <v>121148.68508225933</v>
      </c>
    </row>
    <row r="30" spans="1:36" x14ac:dyDescent="0.35">
      <c r="A30" s="1">
        <v>40944</v>
      </c>
      <c r="B30">
        <v>4295</v>
      </c>
      <c r="C30" s="23">
        <v>16.8</v>
      </c>
      <c r="D30">
        <v>4347.8</v>
      </c>
      <c r="E30">
        <v>5031</v>
      </c>
      <c r="F30">
        <v>0</v>
      </c>
      <c r="G30">
        <v>5628</v>
      </c>
      <c r="H30">
        <v>0</v>
      </c>
      <c r="I30">
        <f>IF(AND(N30=0,F30=0,H30=0,J30=0,Q30=0,L30=0),1,0)</f>
        <v>1</v>
      </c>
      <c r="J30">
        <v>0</v>
      </c>
      <c r="K30">
        <f>IF(B30&gt;G30,1,0)</f>
        <v>0</v>
      </c>
      <c r="L30">
        <v>0</v>
      </c>
      <c r="M30">
        <v>4652.666666666667</v>
      </c>
      <c r="N30">
        <v>0</v>
      </c>
      <c r="O30">
        <v>0.3451260601835715</v>
      </c>
      <c r="P30">
        <v>1</v>
      </c>
      <c r="Q30">
        <v>0</v>
      </c>
      <c r="R30">
        <f t="shared" si="0"/>
        <v>5120.3719496283356</v>
      </c>
      <c r="S30">
        <f>R30-B30</f>
        <v>825.37194962833564</v>
      </c>
      <c r="T30">
        <f t="shared" si="1"/>
        <v>825.37194962833564</v>
      </c>
      <c r="U30" s="8">
        <f t="shared" si="2"/>
        <v>0.19217041900543322</v>
      </c>
      <c r="V30">
        <v>1698</v>
      </c>
      <c r="W30">
        <f t="shared" si="3"/>
        <v>14856.695093310042</v>
      </c>
      <c r="X30">
        <f t="shared" si="4"/>
        <v>30564</v>
      </c>
      <c r="Y30">
        <f t="shared" si="5"/>
        <v>825.37194962833564</v>
      </c>
      <c r="Z30">
        <f t="shared" si="6"/>
        <v>681238.85523327987</v>
      </c>
      <c r="AB30" s="15" t="s">
        <v>22</v>
      </c>
      <c r="AC30" s="15"/>
    </row>
    <row r="31" spans="1:36" ht="15" thickBot="1" x14ac:dyDescent="0.4">
      <c r="A31" s="1">
        <v>40945</v>
      </c>
      <c r="B31">
        <v>3259</v>
      </c>
      <c r="C31" s="23">
        <v>15.3</v>
      </c>
      <c r="D31">
        <v>4448</v>
      </c>
      <c r="E31">
        <v>3241</v>
      </c>
      <c r="F31">
        <v>0</v>
      </c>
      <c r="G31">
        <v>4295</v>
      </c>
      <c r="H31">
        <v>0</v>
      </c>
      <c r="I31">
        <f>IF(AND(N31=0,F31=0,H31=0,J31=0,Q31=0,L31=0),1,0)</f>
        <v>0</v>
      </c>
      <c r="J31">
        <v>1</v>
      </c>
      <c r="K31">
        <f>IF(B31&gt;G31,1,0)</f>
        <v>0</v>
      </c>
      <c r="L31">
        <v>0</v>
      </c>
      <c r="M31">
        <v>4804</v>
      </c>
      <c r="N31">
        <v>0</v>
      </c>
      <c r="O31">
        <v>0.37963285697687926</v>
      </c>
      <c r="P31">
        <v>0</v>
      </c>
      <c r="Q31">
        <v>0</v>
      </c>
      <c r="R31">
        <f t="shared" si="0"/>
        <v>3484.9911798446324</v>
      </c>
      <c r="S31">
        <f>R31-B31</f>
        <v>225.99117984463237</v>
      </c>
      <c r="T31">
        <f t="shared" si="1"/>
        <v>225.99117984463237</v>
      </c>
      <c r="U31" s="8">
        <f t="shared" si="2"/>
        <v>6.9343718884514377E-2</v>
      </c>
      <c r="V31">
        <v>1738</v>
      </c>
      <c r="W31">
        <f t="shared" si="3"/>
        <v>4067.8412372033827</v>
      </c>
      <c r="X31">
        <f t="shared" si="4"/>
        <v>31284</v>
      </c>
      <c r="Y31">
        <f t="shared" si="5"/>
        <v>225.99117984463237</v>
      </c>
      <c r="Z31">
        <f t="shared" si="6"/>
        <v>51072.013367568972</v>
      </c>
    </row>
    <row r="32" spans="1:36" x14ac:dyDescent="0.35">
      <c r="A32" s="1">
        <v>40946</v>
      </c>
      <c r="B32">
        <v>3582</v>
      </c>
      <c r="C32" s="23">
        <v>15</v>
      </c>
      <c r="D32">
        <v>4302.3999999999996</v>
      </c>
      <c r="E32">
        <v>3794</v>
      </c>
      <c r="F32">
        <v>0</v>
      </c>
      <c r="G32">
        <v>3259</v>
      </c>
      <c r="H32">
        <v>0</v>
      </c>
      <c r="I32">
        <f>IF(AND(N32=0,F32=0,H32=0,J32=0,Q32=0,L32=0),1,0)</f>
        <v>0</v>
      </c>
      <c r="J32">
        <v>0</v>
      </c>
      <c r="K32">
        <f>IF(B32&gt;G32,1,0)</f>
        <v>1</v>
      </c>
      <c r="L32">
        <v>0</v>
      </c>
      <c r="M32">
        <v>4394</v>
      </c>
      <c r="N32">
        <v>1</v>
      </c>
      <c r="O32">
        <v>0.53752759381898452</v>
      </c>
      <c r="P32">
        <v>0</v>
      </c>
      <c r="Q32">
        <v>0</v>
      </c>
      <c r="R32">
        <f t="shared" si="0"/>
        <v>4359.7411598429808</v>
      </c>
      <c r="S32">
        <f>R32-B32</f>
        <v>777.74115984298078</v>
      </c>
      <c r="T32">
        <f t="shared" si="1"/>
        <v>777.74115984298078</v>
      </c>
      <c r="U32" s="8">
        <f t="shared" si="2"/>
        <v>0.21712483524371323</v>
      </c>
      <c r="V32">
        <v>1186</v>
      </c>
      <c r="W32">
        <f t="shared" si="3"/>
        <v>13999.340877173654</v>
      </c>
      <c r="X32">
        <f t="shared" si="4"/>
        <v>21348</v>
      </c>
      <c r="Y32">
        <f t="shared" si="5"/>
        <v>777.74115984298078</v>
      </c>
      <c r="Z32">
        <f t="shared" si="6"/>
        <v>604881.31171390496</v>
      </c>
      <c r="AB32" s="5" t="s">
        <v>23</v>
      </c>
      <c r="AC32" s="5"/>
    </row>
    <row r="33" spans="1:36" x14ac:dyDescent="0.35">
      <c r="A33" s="1">
        <v>40947</v>
      </c>
      <c r="B33">
        <v>3878</v>
      </c>
      <c r="C33" s="23">
        <v>14.3</v>
      </c>
      <c r="D33">
        <v>4250.6000000000004</v>
      </c>
      <c r="E33">
        <v>3987</v>
      </c>
      <c r="F33">
        <v>1</v>
      </c>
      <c r="G33">
        <v>3582</v>
      </c>
      <c r="H33">
        <v>0</v>
      </c>
      <c r="I33">
        <f>IF(AND(N33=0,F33=0,H33=0,J33=0,Q33=0,L33=0),1,0)</f>
        <v>0</v>
      </c>
      <c r="J33">
        <v>0</v>
      </c>
      <c r="K33">
        <f>IF(B33&gt;G33,1,0)</f>
        <v>1</v>
      </c>
      <c r="L33">
        <v>0</v>
      </c>
      <c r="M33">
        <v>3712</v>
      </c>
      <c r="N33">
        <v>0</v>
      </c>
      <c r="O33">
        <v>0.53439061229232021</v>
      </c>
      <c r="P33">
        <v>0</v>
      </c>
      <c r="Q33">
        <v>0</v>
      </c>
      <c r="R33">
        <f t="shared" si="0"/>
        <v>4342.7877016982557</v>
      </c>
      <c r="S33">
        <f>R33-B33</f>
        <v>464.78770169825566</v>
      </c>
      <c r="T33">
        <f t="shared" si="1"/>
        <v>464.78770169825566</v>
      </c>
      <c r="U33" s="8">
        <f t="shared" si="2"/>
        <v>0.11985242436778125</v>
      </c>
      <c r="V33">
        <v>1060</v>
      </c>
      <c r="W33">
        <f t="shared" si="3"/>
        <v>8366.1786305686019</v>
      </c>
      <c r="X33">
        <f t="shared" si="4"/>
        <v>19080</v>
      </c>
      <c r="Y33">
        <f t="shared" si="5"/>
        <v>464.78770169825566</v>
      </c>
      <c r="Z33">
        <f t="shared" si="6"/>
        <v>216027.60764994667</v>
      </c>
      <c r="AB33" s="2" t="s">
        <v>24</v>
      </c>
      <c r="AC33" s="2">
        <v>0.85602490888080551</v>
      </c>
    </row>
    <row r="34" spans="1:36" x14ac:dyDescent="0.35">
      <c r="A34" s="1">
        <v>40948</v>
      </c>
      <c r="B34">
        <v>4423</v>
      </c>
      <c r="C34" s="23">
        <v>16</v>
      </c>
      <c r="D34">
        <v>4128.3999999999996</v>
      </c>
      <c r="E34">
        <v>3841</v>
      </c>
      <c r="F34">
        <v>0</v>
      </c>
      <c r="G34">
        <v>3878</v>
      </c>
      <c r="H34">
        <v>0</v>
      </c>
      <c r="I34">
        <f>IF(AND(N34=0,F34=0,H34=0,J34=0,Q34=0,L34=0),1,0)</f>
        <v>0</v>
      </c>
      <c r="J34">
        <v>0</v>
      </c>
      <c r="K34">
        <f>IF(B34&gt;G34,1,0)</f>
        <v>1</v>
      </c>
      <c r="L34">
        <v>0</v>
      </c>
      <c r="M34">
        <v>3573</v>
      </c>
      <c r="N34">
        <v>0</v>
      </c>
      <c r="O34">
        <v>0.5633205530382247</v>
      </c>
      <c r="P34">
        <v>0</v>
      </c>
      <c r="Q34">
        <v>1</v>
      </c>
      <c r="R34">
        <f t="shared" si="0"/>
        <v>4583.625491337124</v>
      </c>
      <c r="S34">
        <f>R34-B34</f>
        <v>160.625491337124</v>
      </c>
      <c r="T34">
        <f t="shared" si="1"/>
        <v>160.625491337124</v>
      </c>
      <c r="U34" s="8">
        <f t="shared" si="2"/>
        <v>3.6315960058133395E-2</v>
      </c>
      <c r="V34">
        <v>570</v>
      </c>
      <c r="W34">
        <f t="shared" si="3"/>
        <v>2891.2588440682321</v>
      </c>
      <c r="X34">
        <f t="shared" si="4"/>
        <v>10260</v>
      </c>
      <c r="Y34">
        <f t="shared" si="5"/>
        <v>160.625491337124</v>
      </c>
      <c r="Z34">
        <f t="shared" si="6"/>
        <v>25800.548467292498</v>
      </c>
      <c r="AB34" s="2" t="s">
        <v>25</v>
      </c>
      <c r="AC34" s="2">
        <v>0.73277864462439146</v>
      </c>
    </row>
    <row r="35" spans="1:36" x14ac:dyDescent="0.35">
      <c r="A35" s="1">
        <v>40949</v>
      </c>
      <c r="B35">
        <v>4431</v>
      </c>
      <c r="C35" s="23">
        <v>17.8</v>
      </c>
      <c r="D35">
        <v>3887.4</v>
      </c>
      <c r="E35">
        <v>4489</v>
      </c>
      <c r="F35">
        <v>0</v>
      </c>
      <c r="G35">
        <v>4423</v>
      </c>
      <c r="H35">
        <v>0</v>
      </c>
      <c r="I35">
        <f>IF(AND(N35=0,F35=0,H35=0,J35=0,Q35=0,L35=0),1,0)</f>
        <v>0</v>
      </c>
      <c r="J35">
        <v>0</v>
      </c>
      <c r="K35">
        <f>IF(B35&gt;G35,1,0)</f>
        <v>1</v>
      </c>
      <c r="L35">
        <v>1</v>
      </c>
      <c r="M35">
        <v>3961</v>
      </c>
      <c r="N35">
        <v>0</v>
      </c>
      <c r="O35">
        <v>0.5009294760079005</v>
      </c>
      <c r="P35">
        <v>0</v>
      </c>
      <c r="Q35">
        <v>0</v>
      </c>
      <c r="R35">
        <f t="shared" si="0"/>
        <v>5037.4644670515991</v>
      </c>
      <c r="S35">
        <f>R35-B35</f>
        <v>606.46446705159906</v>
      </c>
      <c r="T35">
        <f t="shared" si="1"/>
        <v>606.46446705159906</v>
      </c>
      <c r="U35" s="8">
        <f t="shared" si="2"/>
        <v>0.13686853239711105</v>
      </c>
      <c r="V35">
        <v>929</v>
      </c>
      <c r="W35">
        <f t="shared" si="3"/>
        <v>10916.360406928783</v>
      </c>
      <c r="X35">
        <f t="shared" si="4"/>
        <v>16722</v>
      </c>
      <c r="Y35">
        <f t="shared" si="5"/>
        <v>606.46446705159906</v>
      </c>
      <c r="Z35">
        <f t="shared" si="6"/>
        <v>367799.14979618008</v>
      </c>
      <c r="AB35" s="2" t="s">
        <v>26</v>
      </c>
      <c r="AC35" s="2">
        <v>0.72588754950009204</v>
      </c>
    </row>
    <row r="36" spans="1:36" x14ac:dyDescent="0.35">
      <c r="A36" s="1">
        <v>40950</v>
      </c>
      <c r="B36">
        <v>5229</v>
      </c>
      <c r="C36" s="23">
        <v>19.899999999999999</v>
      </c>
      <c r="D36">
        <v>3914.6</v>
      </c>
      <c r="E36">
        <v>5628</v>
      </c>
      <c r="F36">
        <v>0</v>
      </c>
      <c r="G36">
        <v>4431</v>
      </c>
      <c r="H36">
        <v>1</v>
      </c>
      <c r="I36">
        <f>IF(AND(N36=0,F36=0,H36=0,J36=0,Q36=0,L36=0),1,0)</f>
        <v>0</v>
      </c>
      <c r="J36">
        <v>0</v>
      </c>
      <c r="K36">
        <f>IF(B36&gt;G36,1,0)</f>
        <v>1</v>
      </c>
      <c r="L36">
        <v>0</v>
      </c>
      <c r="M36">
        <v>4244</v>
      </c>
      <c r="N36">
        <v>0</v>
      </c>
      <c r="O36">
        <v>0.5927152317880795</v>
      </c>
      <c r="P36">
        <v>1</v>
      </c>
      <c r="Q36">
        <v>0</v>
      </c>
      <c r="R36">
        <f t="shared" si="0"/>
        <v>5525.0674285825953</v>
      </c>
      <c r="S36">
        <f>R36-B36</f>
        <v>296.06742858259531</v>
      </c>
      <c r="T36">
        <f t="shared" si="1"/>
        <v>296.06742858259531</v>
      </c>
      <c r="U36" s="8">
        <f t="shared" si="2"/>
        <v>5.6620277028608779E-2</v>
      </c>
      <c r="V36">
        <v>1130</v>
      </c>
      <c r="W36">
        <f t="shared" si="3"/>
        <v>5329.2137144867156</v>
      </c>
      <c r="X36">
        <f t="shared" si="4"/>
        <v>20340</v>
      </c>
      <c r="Y36">
        <f t="shared" si="5"/>
        <v>296.06742858259531</v>
      </c>
      <c r="Z36">
        <f t="shared" si="6"/>
        <v>87655.922267510177</v>
      </c>
      <c r="AB36" s="2" t="s">
        <v>6</v>
      </c>
      <c r="AC36" s="2">
        <v>619.38707216124999</v>
      </c>
    </row>
    <row r="37" spans="1:36" ht="15" thickBot="1" x14ac:dyDescent="0.4">
      <c r="A37" s="1">
        <v>40951</v>
      </c>
      <c r="B37">
        <v>5357</v>
      </c>
      <c r="C37" s="23">
        <v>21.4</v>
      </c>
      <c r="D37">
        <v>4308.6000000000004</v>
      </c>
      <c r="E37">
        <v>4295</v>
      </c>
      <c r="F37">
        <v>0</v>
      </c>
      <c r="G37">
        <v>5229</v>
      </c>
      <c r="H37">
        <v>0</v>
      </c>
      <c r="I37">
        <f>IF(AND(N37=0,F37=0,H37=0,J37=0,Q37=0,L37=0),1,0)</f>
        <v>1</v>
      </c>
      <c r="J37">
        <v>0</v>
      </c>
      <c r="K37">
        <f>IF(B37&gt;G37,1,0)</f>
        <v>1</v>
      </c>
      <c r="L37">
        <v>0</v>
      </c>
      <c r="M37">
        <v>4694.333333333333</v>
      </c>
      <c r="N37">
        <v>0</v>
      </c>
      <c r="O37">
        <v>0.51487161612640875</v>
      </c>
      <c r="P37">
        <v>1</v>
      </c>
      <c r="Q37">
        <v>0</v>
      </c>
      <c r="R37">
        <f t="shared" si="0"/>
        <v>5810.6547824708359</v>
      </c>
      <c r="S37">
        <f>R37-B37</f>
        <v>453.65478247083593</v>
      </c>
      <c r="T37">
        <f t="shared" si="1"/>
        <v>453.65478247083593</v>
      </c>
      <c r="U37" s="8">
        <f t="shared" si="2"/>
        <v>8.4684484314137748E-2</v>
      </c>
      <c r="V37">
        <v>831</v>
      </c>
      <c r="W37">
        <f t="shared" si="3"/>
        <v>8165.7860844750467</v>
      </c>
      <c r="X37">
        <f t="shared" si="4"/>
        <v>14958</v>
      </c>
      <c r="Y37">
        <f t="shared" si="5"/>
        <v>453.65478247083593</v>
      </c>
      <c r="Z37">
        <f t="shared" si="6"/>
        <v>205802.66165866147</v>
      </c>
      <c r="AB37" s="3" t="s">
        <v>27</v>
      </c>
      <c r="AC37" s="3">
        <v>359</v>
      </c>
    </row>
    <row r="38" spans="1:36" x14ac:dyDescent="0.35">
      <c r="A38" s="1">
        <v>40952</v>
      </c>
      <c r="B38">
        <v>4260</v>
      </c>
      <c r="C38" s="23">
        <v>21.2</v>
      </c>
      <c r="D38">
        <v>4663.6000000000004</v>
      </c>
      <c r="E38">
        <v>3259</v>
      </c>
      <c r="F38">
        <v>0</v>
      </c>
      <c r="G38">
        <v>5357</v>
      </c>
      <c r="H38">
        <v>0</v>
      </c>
      <c r="I38">
        <f>IF(AND(N38=0,F38=0,H38=0,J38=0,Q38=0,L38=0),1,0)</f>
        <v>0</v>
      </c>
      <c r="J38">
        <v>1</v>
      </c>
      <c r="K38">
        <f>IF(B38&gt;G38,1,0)</f>
        <v>0</v>
      </c>
      <c r="L38">
        <v>0</v>
      </c>
      <c r="M38">
        <v>5005.666666666667</v>
      </c>
      <c r="N38">
        <v>0</v>
      </c>
      <c r="O38">
        <v>0.37254560241663764</v>
      </c>
      <c r="P38">
        <v>0</v>
      </c>
      <c r="Q38">
        <v>0</v>
      </c>
      <c r="R38">
        <f t="shared" si="0"/>
        <v>4057.0115382966237</v>
      </c>
      <c r="S38">
        <f>R38-B38</f>
        <v>-202.98846170337629</v>
      </c>
      <c r="T38">
        <f t="shared" si="1"/>
        <v>202.98846170337629</v>
      </c>
      <c r="U38" s="8">
        <f t="shared" si="2"/>
        <v>4.7649873639290206E-2</v>
      </c>
      <c r="V38">
        <v>1527</v>
      </c>
      <c r="W38">
        <f t="shared" si="3"/>
        <v>14615.169242643093</v>
      </c>
      <c r="X38">
        <f t="shared" si="4"/>
        <v>27486</v>
      </c>
      <c r="Y38">
        <f t="shared" si="5"/>
        <v>-405.97692340675258</v>
      </c>
      <c r="Z38">
        <f t="shared" si="6"/>
        <v>164817.26233881226</v>
      </c>
    </row>
    <row r="39" spans="1:36" ht="15" thickBot="1" x14ac:dyDescent="0.4">
      <c r="A39" s="1">
        <v>40953</v>
      </c>
      <c r="B39">
        <v>6659</v>
      </c>
      <c r="C39" s="23">
        <v>18.100000000000001</v>
      </c>
      <c r="D39">
        <v>4740</v>
      </c>
      <c r="E39">
        <v>3582</v>
      </c>
      <c r="F39">
        <v>0</v>
      </c>
      <c r="G39">
        <v>4260</v>
      </c>
      <c r="H39">
        <v>0</v>
      </c>
      <c r="I39">
        <f>IF(AND(N39=0,F39=0,H39=0,J39=0,Q39=0,L39=0),1,0)</f>
        <v>0</v>
      </c>
      <c r="J39">
        <v>0</v>
      </c>
      <c r="K39">
        <f>IF(B39&gt;G39,1,0)</f>
        <v>1</v>
      </c>
      <c r="L39">
        <v>0</v>
      </c>
      <c r="M39">
        <v>4948.666666666667</v>
      </c>
      <c r="N39">
        <v>1</v>
      </c>
      <c r="O39">
        <v>0.7787266178691763</v>
      </c>
      <c r="P39">
        <v>0</v>
      </c>
      <c r="Q39">
        <v>0</v>
      </c>
      <c r="R39">
        <f t="shared" si="0"/>
        <v>4949.6410388815229</v>
      </c>
      <c r="S39">
        <f>R39-B39</f>
        <v>-1709.3589611184771</v>
      </c>
      <c r="T39">
        <f t="shared" si="1"/>
        <v>1709.3589611184771</v>
      </c>
      <c r="U39" s="8">
        <f t="shared" si="2"/>
        <v>0.25669904807305555</v>
      </c>
      <c r="V39">
        <v>61</v>
      </c>
      <c r="W39">
        <f t="shared" si="3"/>
        <v>123073.84520053034</v>
      </c>
      <c r="X39">
        <f t="shared" si="4"/>
        <v>1098</v>
      </c>
      <c r="Y39">
        <f t="shared" si="5"/>
        <v>-3418.7179222369541</v>
      </c>
      <c r="Z39">
        <f t="shared" si="6"/>
        <v>11687632.231824156</v>
      </c>
      <c r="AB39" t="s">
        <v>28</v>
      </c>
    </row>
    <row r="40" spans="1:36" x14ac:dyDescent="0.35">
      <c r="A40" s="1">
        <v>40954</v>
      </c>
      <c r="B40">
        <v>3800</v>
      </c>
      <c r="C40" s="23">
        <v>16.8</v>
      </c>
      <c r="D40">
        <v>5187.2</v>
      </c>
      <c r="E40">
        <v>3878</v>
      </c>
      <c r="F40">
        <v>1</v>
      </c>
      <c r="G40">
        <v>6659</v>
      </c>
      <c r="H40">
        <v>0</v>
      </c>
      <c r="I40">
        <f>IF(AND(N40=0,F40=0,H40=0,J40=0,Q40=0,L40=0),1,0)</f>
        <v>0</v>
      </c>
      <c r="J40">
        <v>0</v>
      </c>
      <c r="K40">
        <f>IF(B40&gt;G40,1,0)</f>
        <v>0</v>
      </c>
      <c r="L40">
        <v>0</v>
      </c>
      <c r="M40">
        <v>5425.333333333333</v>
      </c>
      <c r="N40">
        <v>0</v>
      </c>
      <c r="O40">
        <v>0.16782851167654234</v>
      </c>
      <c r="P40">
        <v>0</v>
      </c>
      <c r="Q40">
        <v>0</v>
      </c>
      <c r="R40">
        <f t="shared" si="0"/>
        <v>5076.5551642446417</v>
      </c>
      <c r="S40">
        <f>R40-B40</f>
        <v>1276.5551642446417</v>
      </c>
      <c r="T40">
        <f t="shared" si="1"/>
        <v>1276.5551642446417</v>
      </c>
      <c r="U40" s="8">
        <f t="shared" si="2"/>
        <v>0.33593556953806358</v>
      </c>
      <c r="V40">
        <v>1530</v>
      </c>
      <c r="W40">
        <f t="shared" si="3"/>
        <v>22977.992956403548</v>
      </c>
      <c r="X40">
        <f t="shared" si="4"/>
        <v>27540</v>
      </c>
      <c r="Y40">
        <f t="shared" si="5"/>
        <v>1276.5551642446417</v>
      </c>
      <c r="Z40">
        <f t="shared" si="6"/>
        <v>1629593.087359664</v>
      </c>
      <c r="AB40" s="4"/>
      <c r="AC40" s="4" t="s">
        <v>33</v>
      </c>
      <c r="AD40" s="4" t="s">
        <v>34</v>
      </c>
      <c r="AE40" s="4" t="s">
        <v>35</v>
      </c>
      <c r="AF40" s="4" t="s">
        <v>36</v>
      </c>
      <c r="AG40" s="4" t="s">
        <v>37</v>
      </c>
    </row>
    <row r="41" spans="1:36" x14ac:dyDescent="0.35">
      <c r="A41" s="1">
        <v>40955</v>
      </c>
      <c r="B41">
        <v>3960</v>
      </c>
      <c r="C41" s="23">
        <v>17.600000000000001</v>
      </c>
      <c r="D41">
        <v>5061</v>
      </c>
      <c r="E41">
        <v>4423</v>
      </c>
      <c r="F41">
        <v>0</v>
      </c>
      <c r="G41">
        <v>3800</v>
      </c>
      <c r="H41">
        <v>0</v>
      </c>
      <c r="I41">
        <f>IF(AND(N41=0,F41=0,H41=0,J41=0,Q41=0,L41=0),1,0)</f>
        <v>0</v>
      </c>
      <c r="J41">
        <v>0</v>
      </c>
      <c r="K41">
        <f>IF(B41&gt;G41,1,0)</f>
        <v>1</v>
      </c>
      <c r="L41">
        <v>0</v>
      </c>
      <c r="M41">
        <v>4906.333333333333</v>
      </c>
      <c r="N41">
        <v>0</v>
      </c>
      <c r="O41">
        <v>0.51858952015801096</v>
      </c>
      <c r="P41">
        <v>0</v>
      </c>
      <c r="Q41">
        <v>1</v>
      </c>
      <c r="R41">
        <f t="shared" si="0"/>
        <v>5010.0627736643401</v>
      </c>
      <c r="S41">
        <f>R41-B41</f>
        <v>1050.0627736643401</v>
      </c>
      <c r="T41">
        <f t="shared" si="1"/>
        <v>1050.0627736643401</v>
      </c>
      <c r="U41" s="8">
        <f t="shared" si="2"/>
        <v>0.26516736708695454</v>
      </c>
      <c r="V41">
        <v>1001</v>
      </c>
      <c r="W41">
        <f t="shared" si="3"/>
        <v>18901.129925958121</v>
      </c>
      <c r="X41">
        <f t="shared" si="4"/>
        <v>18018</v>
      </c>
      <c r="Y41">
        <f t="shared" si="5"/>
        <v>1050.0627736643401</v>
      </c>
      <c r="Z41">
        <f t="shared" si="6"/>
        <v>1102631.828635647</v>
      </c>
      <c r="AB41" s="2" t="s">
        <v>29</v>
      </c>
      <c r="AC41" s="2">
        <v>9</v>
      </c>
      <c r="AD41" s="2">
        <v>367156601.92060584</v>
      </c>
      <c r="AE41" s="2">
        <v>40795177.991178423</v>
      </c>
      <c r="AF41" s="2">
        <v>106.3370380769334</v>
      </c>
      <c r="AG41" s="2">
        <v>2.0877420769622845E-94</v>
      </c>
    </row>
    <row r="42" spans="1:36" x14ac:dyDescent="0.35">
      <c r="A42" s="1">
        <v>40956</v>
      </c>
      <c r="B42">
        <v>4609</v>
      </c>
      <c r="C42" s="23">
        <v>19.899999999999999</v>
      </c>
      <c r="D42">
        <v>4807.2</v>
      </c>
      <c r="E42">
        <v>4431</v>
      </c>
      <c r="F42">
        <v>0</v>
      </c>
      <c r="G42">
        <v>3960</v>
      </c>
      <c r="H42">
        <v>0</v>
      </c>
      <c r="I42">
        <f>IF(AND(N42=0,F42=0,H42=0,J42=0,Q42=0,L42=0),1,0)</f>
        <v>0</v>
      </c>
      <c r="J42">
        <v>0</v>
      </c>
      <c r="K42">
        <f>IF(B42&gt;G42,1,0)</f>
        <v>1</v>
      </c>
      <c r="L42">
        <v>1</v>
      </c>
      <c r="M42">
        <v>4806.333333333333</v>
      </c>
      <c r="N42">
        <v>0</v>
      </c>
      <c r="O42">
        <v>0.57540374114093185</v>
      </c>
      <c r="P42">
        <v>0</v>
      </c>
      <c r="Q42">
        <v>0</v>
      </c>
      <c r="R42">
        <f t="shared" si="0"/>
        <v>5171.3994336625419</v>
      </c>
      <c r="S42">
        <f>R42-B42</f>
        <v>562.39943366254192</v>
      </c>
      <c r="T42">
        <f t="shared" si="1"/>
        <v>562.39943366254192</v>
      </c>
      <c r="U42" s="8">
        <f t="shared" si="2"/>
        <v>0.12202200773758774</v>
      </c>
      <c r="V42">
        <v>992</v>
      </c>
      <c r="W42">
        <f t="shared" si="3"/>
        <v>10123.189805925755</v>
      </c>
      <c r="X42">
        <f t="shared" si="4"/>
        <v>17856</v>
      </c>
      <c r="Y42">
        <f t="shared" si="5"/>
        <v>562.39943366254192</v>
      </c>
      <c r="Z42">
        <f t="shared" si="6"/>
        <v>316293.12298394792</v>
      </c>
      <c r="AB42" s="2" t="s">
        <v>30</v>
      </c>
      <c r="AC42" s="2">
        <v>349</v>
      </c>
      <c r="AD42" s="2">
        <v>133890480.46100944</v>
      </c>
      <c r="AE42" s="2">
        <v>383640.34516048554</v>
      </c>
      <c r="AF42" s="2"/>
      <c r="AG42" s="2"/>
    </row>
    <row r="43" spans="1:36" ht="15" thickBot="1" x14ac:dyDescent="0.4">
      <c r="A43" s="1">
        <v>40957</v>
      </c>
      <c r="B43">
        <v>4848</v>
      </c>
      <c r="C43" s="23">
        <v>20.6</v>
      </c>
      <c r="D43">
        <v>4657.6000000000004</v>
      </c>
      <c r="E43">
        <v>5229</v>
      </c>
      <c r="F43">
        <v>0</v>
      </c>
      <c r="G43">
        <v>4609</v>
      </c>
      <c r="H43">
        <v>1</v>
      </c>
      <c r="I43">
        <f>IF(AND(N43=0,F43=0,H43=0,J43=0,Q43=0,L43=0),1,0)</f>
        <v>0</v>
      </c>
      <c r="J43">
        <v>0</v>
      </c>
      <c r="K43">
        <f>IF(B43&gt;G43,1,0)</f>
        <v>1</v>
      </c>
      <c r="L43">
        <v>0</v>
      </c>
      <c r="M43">
        <v>4123</v>
      </c>
      <c r="N43">
        <v>0</v>
      </c>
      <c r="O43">
        <v>0.52776809573602879</v>
      </c>
      <c r="P43">
        <v>1</v>
      </c>
      <c r="Q43">
        <v>0</v>
      </c>
      <c r="R43">
        <f t="shared" si="0"/>
        <v>5824.2372045674874</v>
      </c>
      <c r="S43">
        <f>R43-B43</f>
        <v>976.23720456748742</v>
      </c>
      <c r="T43">
        <f t="shared" si="1"/>
        <v>976.23720456748742</v>
      </c>
      <c r="U43" s="8">
        <f t="shared" si="2"/>
        <v>0.20136906034807908</v>
      </c>
      <c r="V43">
        <v>1877</v>
      </c>
      <c r="W43">
        <f t="shared" si="3"/>
        <v>17572.269682214774</v>
      </c>
      <c r="X43">
        <f t="shared" si="4"/>
        <v>33786</v>
      </c>
      <c r="Y43">
        <f t="shared" si="5"/>
        <v>976.23720456748742</v>
      </c>
      <c r="Z43">
        <f t="shared" si="6"/>
        <v>953039.07958174229</v>
      </c>
      <c r="AB43" s="3" t="s">
        <v>31</v>
      </c>
      <c r="AC43" s="3">
        <v>358</v>
      </c>
      <c r="AD43" s="3">
        <v>501047082.38161528</v>
      </c>
      <c r="AE43" s="3"/>
      <c r="AF43" s="3"/>
      <c r="AG43" s="3"/>
    </row>
    <row r="44" spans="1:36" ht="15" thickBot="1" x14ac:dyDescent="0.4">
      <c r="A44" s="1">
        <v>40958</v>
      </c>
      <c r="B44">
        <v>4972</v>
      </c>
      <c r="C44" s="23">
        <v>20.8</v>
      </c>
      <c r="D44">
        <v>4775.2</v>
      </c>
      <c r="E44">
        <v>5357</v>
      </c>
      <c r="F44">
        <v>0</v>
      </c>
      <c r="G44">
        <v>4848</v>
      </c>
      <c r="H44">
        <v>0</v>
      </c>
      <c r="I44">
        <f>IF(AND(N44=0,F44=0,H44=0,J44=0,Q44=0,L44=0),1,0)</f>
        <v>1</v>
      </c>
      <c r="J44">
        <v>0</v>
      </c>
      <c r="K44">
        <f>IF(B44&gt;G44,1,0)</f>
        <v>1</v>
      </c>
      <c r="L44">
        <v>0</v>
      </c>
      <c r="M44">
        <v>4472.333333333333</v>
      </c>
      <c r="N44">
        <v>0</v>
      </c>
      <c r="O44">
        <v>0.51440687812245844</v>
      </c>
      <c r="P44">
        <v>1</v>
      </c>
      <c r="Q44">
        <v>0</v>
      </c>
      <c r="R44">
        <f t="shared" si="0"/>
        <v>6002.0173143555785</v>
      </c>
      <c r="S44">
        <f>R44-B44</f>
        <v>1030.0173143555785</v>
      </c>
      <c r="T44">
        <f t="shared" si="1"/>
        <v>1030.0173143555785</v>
      </c>
      <c r="U44" s="8">
        <f t="shared" si="2"/>
        <v>0.20716357891302867</v>
      </c>
      <c r="V44">
        <v>1273</v>
      </c>
      <c r="W44">
        <f t="shared" si="3"/>
        <v>18540.311658400413</v>
      </c>
      <c r="X44">
        <f t="shared" si="4"/>
        <v>22914</v>
      </c>
      <c r="Y44">
        <f t="shared" si="5"/>
        <v>1030.0173143555785</v>
      </c>
      <c r="Z44">
        <f t="shared" si="6"/>
        <v>1060935.6678722787</v>
      </c>
    </row>
    <row r="45" spans="1:36" x14ac:dyDescent="0.35">
      <c r="A45" s="1">
        <v>40959</v>
      </c>
      <c r="B45">
        <v>3215</v>
      </c>
      <c r="C45" s="23">
        <v>23.7</v>
      </c>
      <c r="D45">
        <v>4437.8</v>
      </c>
      <c r="E45">
        <v>4260</v>
      </c>
      <c r="F45">
        <v>0</v>
      </c>
      <c r="G45">
        <v>4972</v>
      </c>
      <c r="H45">
        <v>0</v>
      </c>
      <c r="I45">
        <f>IF(AND(N45=0,F45=0,H45=0,J45=0,Q45=0,L45=0),1,0)</f>
        <v>0</v>
      </c>
      <c r="J45">
        <v>1</v>
      </c>
      <c r="K45">
        <f>IF(B45&gt;G45,1,0)</f>
        <v>0</v>
      </c>
      <c r="L45">
        <v>0</v>
      </c>
      <c r="M45">
        <v>4809.666666666667</v>
      </c>
      <c r="N45">
        <v>0</v>
      </c>
      <c r="O45">
        <v>0.29586383176484254</v>
      </c>
      <c r="P45">
        <v>0</v>
      </c>
      <c r="Q45">
        <v>0</v>
      </c>
      <c r="R45">
        <f t="shared" si="0"/>
        <v>3968.145562268433</v>
      </c>
      <c r="S45">
        <f>R45-B45</f>
        <v>753.14556226843297</v>
      </c>
      <c r="T45">
        <f t="shared" si="1"/>
        <v>753.14556226843297</v>
      </c>
      <c r="U45" s="8">
        <f t="shared" si="2"/>
        <v>0.23425989495130109</v>
      </c>
      <c r="V45">
        <v>1478</v>
      </c>
      <c r="W45">
        <f t="shared" si="3"/>
        <v>13556.620120831794</v>
      </c>
      <c r="X45">
        <f t="shared" si="4"/>
        <v>26604</v>
      </c>
      <c r="Y45">
        <f t="shared" si="5"/>
        <v>753.14556226843297</v>
      </c>
      <c r="Z45">
        <f t="shared" si="6"/>
        <v>567228.23796463409</v>
      </c>
      <c r="AB45" s="4"/>
      <c r="AC45" s="4" t="s">
        <v>38</v>
      </c>
      <c r="AD45" s="4" t="s">
        <v>6</v>
      </c>
      <c r="AE45" s="4" t="s">
        <v>39</v>
      </c>
      <c r="AF45" s="4" t="s">
        <v>40</v>
      </c>
      <c r="AG45" s="4" t="s">
        <v>41</v>
      </c>
      <c r="AH45" s="4" t="s">
        <v>42</v>
      </c>
      <c r="AI45" s="4" t="s">
        <v>43</v>
      </c>
      <c r="AJ45" s="4" t="s">
        <v>44</v>
      </c>
    </row>
    <row r="46" spans="1:36" x14ac:dyDescent="0.35">
      <c r="A46" s="1">
        <v>40960</v>
      </c>
      <c r="B46">
        <v>3789</v>
      </c>
      <c r="C46" s="23">
        <v>22.9</v>
      </c>
      <c r="D46">
        <v>4320.8</v>
      </c>
      <c r="E46">
        <v>6659</v>
      </c>
      <c r="F46">
        <v>0</v>
      </c>
      <c r="G46">
        <v>3215</v>
      </c>
      <c r="H46">
        <v>0</v>
      </c>
      <c r="I46">
        <f>IF(AND(N46=0,F46=0,H46=0,J46=0,Q46=0,L46=0),1,0)</f>
        <v>0</v>
      </c>
      <c r="J46">
        <v>0</v>
      </c>
      <c r="K46">
        <f>IF(B46&gt;G46,1,0)</f>
        <v>1</v>
      </c>
      <c r="L46">
        <v>0</v>
      </c>
      <c r="M46">
        <v>4345</v>
      </c>
      <c r="N46">
        <v>1</v>
      </c>
      <c r="O46">
        <v>0.56668990356686422</v>
      </c>
      <c r="P46">
        <v>0</v>
      </c>
      <c r="Q46">
        <v>0</v>
      </c>
      <c r="R46">
        <f t="shared" si="0"/>
        <v>4846.0805904241097</v>
      </c>
      <c r="S46">
        <f>R46-B46</f>
        <v>1057.0805904241097</v>
      </c>
      <c r="T46">
        <f t="shared" si="1"/>
        <v>1057.0805904241097</v>
      </c>
      <c r="U46" s="8">
        <f t="shared" si="2"/>
        <v>0.27898669581000518</v>
      </c>
      <c r="V46">
        <v>796</v>
      </c>
      <c r="W46">
        <f t="shared" si="3"/>
        <v>19027.450627633974</v>
      </c>
      <c r="X46">
        <f t="shared" si="4"/>
        <v>14328</v>
      </c>
      <c r="Y46">
        <f t="shared" si="5"/>
        <v>1057.0805904241097</v>
      </c>
      <c r="Z46">
        <f t="shared" si="6"/>
        <v>1117419.3746513843</v>
      </c>
      <c r="AB46" s="2" t="s">
        <v>32</v>
      </c>
      <c r="AC46" s="2">
        <v>-363.34044803646924</v>
      </c>
      <c r="AD46" s="2">
        <v>280.0026644131018</v>
      </c>
      <c r="AE46" s="2">
        <v>-1.2976321093159853</v>
      </c>
      <c r="AF46" s="2">
        <v>0.19527080803342234</v>
      </c>
      <c r="AG46" s="2">
        <v>-914.04536420396676</v>
      </c>
      <c r="AH46" s="2">
        <v>187.36446813102833</v>
      </c>
      <c r="AI46" s="2">
        <v>-914.04536420396676</v>
      </c>
      <c r="AJ46" s="2">
        <v>187.36446813102833</v>
      </c>
    </row>
    <row r="47" spans="1:36" x14ac:dyDescent="0.35">
      <c r="A47" s="1">
        <v>40961</v>
      </c>
      <c r="B47">
        <v>3695</v>
      </c>
      <c r="C47" s="23">
        <v>20.7</v>
      </c>
      <c r="D47">
        <v>4286.6000000000004</v>
      </c>
      <c r="E47">
        <v>3800</v>
      </c>
      <c r="F47">
        <v>1</v>
      </c>
      <c r="G47">
        <v>3789</v>
      </c>
      <c r="H47">
        <v>0</v>
      </c>
      <c r="I47">
        <f>IF(AND(N47=0,F47=0,H47=0,J47=0,Q47=0,L47=0),1,0)</f>
        <v>0</v>
      </c>
      <c r="J47">
        <v>0</v>
      </c>
      <c r="K47">
        <f>IF(B47&gt;G47,1,0)</f>
        <v>0</v>
      </c>
      <c r="L47">
        <v>0</v>
      </c>
      <c r="M47">
        <v>3992</v>
      </c>
      <c r="N47">
        <v>0</v>
      </c>
      <c r="O47">
        <v>0.48907865690716856</v>
      </c>
      <c r="P47">
        <v>0</v>
      </c>
      <c r="Q47">
        <v>0</v>
      </c>
      <c r="R47">
        <f t="shared" si="0"/>
        <v>3402.6233739565041</v>
      </c>
      <c r="S47">
        <f>R47-B47</f>
        <v>-292.37662604349589</v>
      </c>
      <c r="T47">
        <f t="shared" si="1"/>
        <v>292.37662604349589</v>
      </c>
      <c r="U47" s="8">
        <f t="shared" si="2"/>
        <v>7.9127638983354773E-2</v>
      </c>
      <c r="V47">
        <v>1311</v>
      </c>
      <c r="W47">
        <f t="shared" si="3"/>
        <v>21051.117075131704</v>
      </c>
      <c r="X47">
        <f t="shared" si="4"/>
        <v>23598</v>
      </c>
      <c r="Y47">
        <f t="shared" si="5"/>
        <v>-584.75325208699178</v>
      </c>
      <c r="Z47">
        <f t="shared" si="6"/>
        <v>341936.36582631298</v>
      </c>
      <c r="AB47" s="2" t="s">
        <v>153</v>
      </c>
      <c r="AC47" s="2">
        <v>-4.3928969492666834</v>
      </c>
      <c r="AD47" s="2">
        <v>7.3137037176100499</v>
      </c>
      <c r="AE47" s="2">
        <v>-0.60063917255622445</v>
      </c>
      <c r="AF47" s="2">
        <v>0.54847019309977574</v>
      </c>
      <c r="AG47" s="2">
        <v>-18.777376472426162</v>
      </c>
      <c r="AH47" s="2">
        <v>9.9915825738927957</v>
      </c>
      <c r="AI47" s="2">
        <v>-18.777376472426162</v>
      </c>
      <c r="AJ47" s="2">
        <v>9.9915825738927957</v>
      </c>
    </row>
    <row r="48" spans="1:36" x14ac:dyDescent="0.35">
      <c r="A48" s="1">
        <v>40962</v>
      </c>
      <c r="B48">
        <v>3844</v>
      </c>
      <c r="C48" s="23">
        <v>18.8</v>
      </c>
      <c r="D48">
        <v>4103.8</v>
      </c>
      <c r="E48">
        <v>3960</v>
      </c>
      <c r="F48">
        <v>0</v>
      </c>
      <c r="G48">
        <v>3695</v>
      </c>
      <c r="H48">
        <v>0</v>
      </c>
      <c r="I48">
        <f>IF(AND(N48=0,F48=0,H48=0,J48=0,Q48=0,L48=0),1,0)</f>
        <v>0</v>
      </c>
      <c r="J48">
        <v>0</v>
      </c>
      <c r="K48">
        <f>IF(B48&gt;G48,1,0)</f>
        <v>1</v>
      </c>
      <c r="L48">
        <v>0</v>
      </c>
      <c r="M48">
        <v>3566.3333333333335</v>
      </c>
      <c r="N48">
        <v>0</v>
      </c>
      <c r="O48">
        <v>0.51731149064714765</v>
      </c>
      <c r="P48">
        <v>0</v>
      </c>
      <c r="Q48">
        <v>1</v>
      </c>
      <c r="R48">
        <f t="shared" si="0"/>
        <v>4511.1919700239423</v>
      </c>
      <c r="S48">
        <f>R48-B48</f>
        <v>667.1919700239423</v>
      </c>
      <c r="T48">
        <f t="shared" si="1"/>
        <v>667.1919700239423</v>
      </c>
      <c r="U48" s="8">
        <f t="shared" si="2"/>
        <v>0.17356710978770612</v>
      </c>
      <c r="V48">
        <v>1322</v>
      </c>
      <c r="W48">
        <f t="shared" si="3"/>
        <v>12009.455460430961</v>
      </c>
      <c r="X48">
        <f t="shared" si="4"/>
        <v>23796</v>
      </c>
      <c r="Y48">
        <f t="shared" si="5"/>
        <v>667.1919700239423</v>
      </c>
      <c r="Z48">
        <f t="shared" si="6"/>
        <v>445145.12486442912</v>
      </c>
      <c r="AB48" s="2" t="s">
        <v>154</v>
      </c>
      <c r="AC48" s="2">
        <v>0.3042436069335111</v>
      </c>
      <c r="AD48" s="2">
        <v>6.5759641469933544E-2</v>
      </c>
      <c r="AE48" s="2">
        <v>4.6266007559152618</v>
      </c>
      <c r="AF48" s="2">
        <v>5.2466531070871448E-6</v>
      </c>
      <c r="AG48" s="2">
        <v>0.17490855964454705</v>
      </c>
      <c r="AH48" s="2">
        <v>0.43357865422247516</v>
      </c>
      <c r="AI48" s="2">
        <v>0.17490855964454705</v>
      </c>
      <c r="AJ48" s="2">
        <v>0.43357865422247516</v>
      </c>
    </row>
    <row r="49" spans="1:36" x14ac:dyDescent="0.35">
      <c r="A49" s="1">
        <v>40963</v>
      </c>
      <c r="B49">
        <v>4438</v>
      </c>
      <c r="C49" s="23">
        <v>17.600000000000001</v>
      </c>
      <c r="D49">
        <v>3903</v>
      </c>
      <c r="E49">
        <v>4609</v>
      </c>
      <c r="F49">
        <v>0</v>
      </c>
      <c r="G49">
        <v>3844</v>
      </c>
      <c r="H49">
        <v>0</v>
      </c>
      <c r="I49">
        <f>IF(AND(N49=0,F49=0,H49=0,J49=0,Q49=0,L49=0),1,0)</f>
        <v>0</v>
      </c>
      <c r="J49">
        <v>0</v>
      </c>
      <c r="K49">
        <f>IF(B49&gt;G49,1,0)</f>
        <v>1</v>
      </c>
      <c r="L49">
        <v>1</v>
      </c>
      <c r="M49">
        <v>3776</v>
      </c>
      <c r="N49">
        <v>0</v>
      </c>
      <c r="O49">
        <v>0.56901359358661552</v>
      </c>
      <c r="P49">
        <v>0</v>
      </c>
      <c r="Q49">
        <v>0</v>
      </c>
      <c r="R49">
        <f t="shared" si="0"/>
        <v>4799.7156970920641</v>
      </c>
      <c r="S49">
        <f>R49-B49</f>
        <v>361.71569709206415</v>
      </c>
      <c r="T49">
        <f t="shared" si="1"/>
        <v>361.71569709206415</v>
      </c>
      <c r="U49" s="8">
        <f t="shared" si="2"/>
        <v>8.1504212954498459E-2</v>
      </c>
      <c r="V49">
        <v>1086</v>
      </c>
      <c r="W49">
        <f t="shared" si="3"/>
        <v>6510.8825476571546</v>
      </c>
      <c r="X49">
        <f t="shared" si="4"/>
        <v>19548</v>
      </c>
      <c r="Y49">
        <f t="shared" si="5"/>
        <v>361.71569709206415</v>
      </c>
      <c r="Z49">
        <f t="shared" si="6"/>
        <v>130838.24552279791</v>
      </c>
      <c r="AB49" s="2" t="s">
        <v>21</v>
      </c>
      <c r="AC49" s="2">
        <v>0.18278272194486794</v>
      </c>
      <c r="AD49" s="2">
        <v>4.0803105902426869E-2</v>
      </c>
      <c r="AE49" s="2">
        <v>4.479627663196994</v>
      </c>
      <c r="AF49" s="2">
        <v>1.0146986710432221E-5</v>
      </c>
      <c r="AG49" s="2">
        <v>0.10253180339568686</v>
      </c>
      <c r="AH49" s="2">
        <v>0.26303364049404904</v>
      </c>
      <c r="AI49" s="2">
        <v>0.10253180339568686</v>
      </c>
      <c r="AJ49" s="2">
        <v>0.26303364049404904</v>
      </c>
    </row>
    <row r="50" spans="1:36" x14ac:dyDescent="0.35">
      <c r="A50" s="1">
        <v>40964</v>
      </c>
      <c r="B50">
        <v>4395</v>
      </c>
      <c r="C50" s="23">
        <v>19.100000000000001</v>
      </c>
      <c r="D50">
        <v>3796.2</v>
      </c>
      <c r="E50">
        <v>4848</v>
      </c>
      <c r="F50">
        <v>0</v>
      </c>
      <c r="G50">
        <v>4438</v>
      </c>
      <c r="H50">
        <v>1</v>
      </c>
      <c r="I50">
        <f>IF(AND(N50=0,F50=0,H50=0,J50=0,Q50=0,L50=0),1,0)</f>
        <v>0</v>
      </c>
      <c r="J50">
        <v>0</v>
      </c>
      <c r="K50">
        <f>IF(B50&gt;G50,1,0)</f>
        <v>0</v>
      </c>
      <c r="L50">
        <v>0</v>
      </c>
      <c r="M50">
        <v>3992.3333333333335</v>
      </c>
      <c r="N50">
        <v>0</v>
      </c>
      <c r="O50">
        <v>0.49500406645753459</v>
      </c>
      <c r="P50">
        <v>1</v>
      </c>
      <c r="Q50">
        <v>0</v>
      </c>
      <c r="R50">
        <f t="shared" si="0"/>
        <v>4330.4069964309983</v>
      </c>
      <c r="S50">
        <f>R50-B50</f>
        <v>-64.593003569001667</v>
      </c>
      <c r="T50">
        <f t="shared" si="1"/>
        <v>64.593003569001667</v>
      </c>
      <c r="U50" s="8">
        <f t="shared" si="2"/>
        <v>1.4696929139704589E-2</v>
      </c>
      <c r="V50">
        <v>1755</v>
      </c>
      <c r="W50">
        <f t="shared" si="3"/>
        <v>4650.69625696812</v>
      </c>
      <c r="X50">
        <f t="shared" si="4"/>
        <v>31590</v>
      </c>
      <c r="Y50">
        <f t="shared" si="5"/>
        <v>-129.18600713800333</v>
      </c>
      <c r="Z50">
        <f t="shared" si="6"/>
        <v>16689.024440260248</v>
      </c>
      <c r="AB50" s="2" t="s">
        <v>17</v>
      </c>
      <c r="AC50" s="2">
        <v>-185.38981509050404</v>
      </c>
      <c r="AD50" s="2">
        <v>103.19649786443641</v>
      </c>
      <c r="AE50" s="2">
        <v>-1.7964739010236617</v>
      </c>
      <c r="AF50" s="2">
        <v>7.3283833531527662E-2</v>
      </c>
      <c r="AG50" s="2">
        <v>-388.35509338288659</v>
      </c>
      <c r="AH50" s="2">
        <v>17.575463201878478</v>
      </c>
      <c r="AI50" s="2">
        <v>-388.35509338288659</v>
      </c>
      <c r="AJ50" s="2">
        <v>17.575463201878478</v>
      </c>
    </row>
    <row r="51" spans="1:36" x14ac:dyDescent="0.35">
      <c r="A51" s="1">
        <v>40965</v>
      </c>
      <c r="B51">
        <v>4973</v>
      </c>
      <c r="C51" s="23">
        <v>21</v>
      </c>
      <c r="D51">
        <v>4032.2</v>
      </c>
      <c r="E51">
        <v>4972</v>
      </c>
      <c r="F51">
        <v>0</v>
      </c>
      <c r="G51">
        <v>4395</v>
      </c>
      <c r="H51">
        <v>0</v>
      </c>
      <c r="I51">
        <f>IF(AND(N51=0,F51=0,H51=0,J51=0,Q51=0,L51=0),1,0)</f>
        <v>1</v>
      </c>
      <c r="J51">
        <v>0</v>
      </c>
      <c r="K51">
        <f>IF(B51&gt;G51,1,0)</f>
        <v>1</v>
      </c>
      <c r="L51">
        <v>0</v>
      </c>
      <c r="M51">
        <v>4225.666666666667</v>
      </c>
      <c r="N51">
        <v>0</v>
      </c>
      <c r="O51">
        <v>0.56715464157081441</v>
      </c>
      <c r="P51">
        <v>1</v>
      </c>
      <c r="Q51">
        <v>0</v>
      </c>
      <c r="R51">
        <f t="shared" si="0"/>
        <v>5440.485385338282</v>
      </c>
      <c r="S51">
        <f>R51-B51</f>
        <v>467.48538533828196</v>
      </c>
      <c r="T51">
        <f t="shared" si="1"/>
        <v>467.48538533828196</v>
      </c>
      <c r="U51" s="8">
        <f t="shared" si="2"/>
        <v>9.40047024609455E-2</v>
      </c>
      <c r="V51">
        <v>1259</v>
      </c>
      <c r="W51">
        <f t="shared" si="3"/>
        <v>8414.7369360890752</v>
      </c>
      <c r="X51">
        <f t="shared" si="4"/>
        <v>22662</v>
      </c>
      <c r="Y51">
        <f t="shared" si="5"/>
        <v>467.48538533828196</v>
      </c>
      <c r="Z51">
        <f t="shared" si="6"/>
        <v>218542.58550488198</v>
      </c>
      <c r="AB51" s="2" t="s">
        <v>53</v>
      </c>
      <c r="AC51" s="2">
        <v>0.48464606405930538</v>
      </c>
      <c r="AD51" s="2">
        <v>5.1211355322089439E-2</v>
      </c>
      <c r="AE51" s="2">
        <v>9.4636445571722412</v>
      </c>
      <c r="AF51" s="2">
        <v>4.5640714821908259E-19</v>
      </c>
      <c r="AG51" s="2">
        <v>0.38392436129055285</v>
      </c>
      <c r="AH51" s="2">
        <v>0.58536776682805791</v>
      </c>
      <c r="AI51" s="2">
        <v>0.38392436129055285</v>
      </c>
      <c r="AJ51" s="2">
        <v>0.58536776682805791</v>
      </c>
    </row>
    <row r="52" spans="1:36" x14ac:dyDescent="0.35">
      <c r="A52" s="1">
        <v>40966</v>
      </c>
      <c r="B52">
        <v>3390</v>
      </c>
      <c r="C52" s="23">
        <v>21.6</v>
      </c>
      <c r="D52">
        <v>4269</v>
      </c>
      <c r="E52">
        <v>3215</v>
      </c>
      <c r="F52">
        <v>0</v>
      </c>
      <c r="G52">
        <v>4973</v>
      </c>
      <c r="H52">
        <v>0</v>
      </c>
      <c r="I52">
        <f>IF(AND(N52=0,F52=0,H52=0,J52=0,Q52=0,L52=0),1,0)</f>
        <v>0</v>
      </c>
      <c r="J52">
        <v>1</v>
      </c>
      <c r="K52">
        <f>IF(B52&gt;G52,1,0)</f>
        <v>0</v>
      </c>
      <c r="L52">
        <v>0</v>
      </c>
      <c r="M52">
        <v>4602</v>
      </c>
      <c r="N52">
        <v>0</v>
      </c>
      <c r="O52">
        <v>0.31607993493667946</v>
      </c>
      <c r="P52">
        <v>0</v>
      </c>
      <c r="Q52">
        <v>0</v>
      </c>
      <c r="R52">
        <f t="shared" si="0"/>
        <v>3721.1912864351702</v>
      </c>
      <c r="S52">
        <f>R52-B52</f>
        <v>331.19128643517024</v>
      </c>
      <c r="T52">
        <f t="shared" si="1"/>
        <v>331.19128643517024</v>
      </c>
      <c r="U52" s="8">
        <f t="shared" si="2"/>
        <v>9.7696544671141666E-2</v>
      </c>
      <c r="V52">
        <v>1213</v>
      </c>
      <c r="W52">
        <f t="shared" si="3"/>
        <v>5961.4431558330643</v>
      </c>
      <c r="X52">
        <f t="shared" si="4"/>
        <v>21834</v>
      </c>
      <c r="Y52">
        <f t="shared" si="5"/>
        <v>331.19128643517024</v>
      </c>
      <c r="Z52">
        <f t="shared" si="6"/>
        <v>109687.66821058298</v>
      </c>
      <c r="AB52" s="2" t="s">
        <v>20</v>
      </c>
      <c r="AC52" s="2">
        <v>410.73778654489365</v>
      </c>
      <c r="AD52" s="2">
        <v>114.2906677124905</v>
      </c>
      <c r="AE52" s="2">
        <v>3.5937998680534902</v>
      </c>
      <c r="AF52" s="2">
        <v>3.7275308049023587E-4</v>
      </c>
      <c r="AG52" s="2">
        <v>185.95266632734004</v>
      </c>
      <c r="AH52" s="2">
        <v>635.52290676244729</v>
      </c>
      <c r="AI52" s="2">
        <v>185.95266632734004</v>
      </c>
      <c r="AJ52" s="2">
        <v>635.52290676244729</v>
      </c>
    </row>
    <row r="53" spans="1:36" x14ac:dyDescent="0.35">
      <c r="A53" s="1">
        <v>40967</v>
      </c>
      <c r="B53">
        <v>3795</v>
      </c>
      <c r="C53" s="23">
        <v>23.4</v>
      </c>
      <c r="D53">
        <v>4208</v>
      </c>
      <c r="E53">
        <v>3789</v>
      </c>
      <c r="F53">
        <v>0</v>
      </c>
      <c r="G53">
        <v>3390</v>
      </c>
      <c r="H53">
        <v>0</v>
      </c>
      <c r="I53">
        <f>IF(AND(N53=0,F53=0,H53=0,J53=0,Q53=0,L53=0),1,0)</f>
        <v>0</v>
      </c>
      <c r="J53">
        <v>0</v>
      </c>
      <c r="K53">
        <f>IF(B53&gt;G53,1,0)</f>
        <v>1</v>
      </c>
      <c r="L53">
        <v>0</v>
      </c>
      <c r="M53">
        <v>4252.666666666667</v>
      </c>
      <c r="N53">
        <v>1</v>
      </c>
      <c r="O53">
        <v>0.54705472289996515</v>
      </c>
      <c r="P53">
        <v>0</v>
      </c>
      <c r="Q53">
        <v>0</v>
      </c>
      <c r="R53">
        <f t="shared" si="0"/>
        <v>4382.2510267399057</v>
      </c>
      <c r="S53">
        <f>R53-B53</f>
        <v>587.25102673990568</v>
      </c>
      <c r="T53">
        <f t="shared" si="1"/>
        <v>587.25102673990568</v>
      </c>
      <c r="U53" s="8">
        <f t="shared" si="2"/>
        <v>0.15474335355465235</v>
      </c>
      <c r="V53">
        <v>1158</v>
      </c>
      <c r="W53">
        <f t="shared" si="3"/>
        <v>10570.518481318302</v>
      </c>
      <c r="X53">
        <f t="shared" si="4"/>
        <v>20844</v>
      </c>
      <c r="Y53">
        <f t="shared" si="5"/>
        <v>587.25102673990568</v>
      </c>
      <c r="Z53">
        <f t="shared" si="6"/>
        <v>344863.7684070734</v>
      </c>
      <c r="AB53" s="2" t="s">
        <v>152</v>
      </c>
      <c r="AC53" s="2">
        <v>338.37360988546692</v>
      </c>
      <c r="AD53" s="2">
        <v>115.85546312684622</v>
      </c>
      <c r="AE53" s="2">
        <v>2.9206530339876431</v>
      </c>
      <c r="AF53" s="2">
        <v>3.7201622401441046E-3</v>
      </c>
      <c r="AG53" s="2">
        <v>110.51087421275935</v>
      </c>
      <c r="AH53" s="2">
        <v>566.23634555817443</v>
      </c>
      <c r="AI53" s="2">
        <v>110.51087421275935</v>
      </c>
      <c r="AJ53" s="2">
        <v>566.23634555817443</v>
      </c>
    </row>
    <row r="54" spans="1:36" x14ac:dyDescent="0.35">
      <c r="A54" s="1">
        <v>40968</v>
      </c>
      <c r="B54">
        <v>3842</v>
      </c>
      <c r="C54" s="23">
        <v>23.2</v>
      </c>
      <c r="D54">
        <v>4198.2</v>
      </c>
      <c r="E54">
        <v>3695</v>
      </c>
      <c r="F54">
        <v>1</v>
      </c>
      <c r="G54">
        <v>3795</v>
      </c>
      <c r="H54">
        <v>0</v>
      </c>
      <c r="I54">
        <f>IF(AND(N54=0,F54=0,H54=0,J54=0,Q54=0,L54=0),1,0)</f>
        <v>0</v>
      </c>
      <c r="J54">
        <v>0</v>
      </c>
      <c r="K54">
        <f>IF(B54&gt;G54,1,0)</f>
        <v>1</v>
      </c>
      <c r="L54">
        <v>0</v>
      </c>
      <c r="M54">
        <v>4052.6666666666665</v>
      </c>
      <c r="N54">
        <v>0</v>
      </c>
      <c r="O54">
        <v>0.50546067154641572</v>
      </c>
      <c r="P54">
        <v>0</v>
      </c>
      <c r="Q54">
        <v>0</v>
      </c>
      <c r="R54">
        <f t="shared" si="0"/>
        <v>4369.0062104131885</v>
      </c>
      <c r="S54">
        <f>R54-B54</f>
        <v>527.00621041318846</v>
      </c>
      <c r="T54">
        <f t="shared" si="1"/>
        <v>527.00621041318846</v>
      </c>
      <c r="U54" s="8">
        <f t="shared" si="2"/>
        <v>0.13716975804611881</v>
      </c>
      <c r="V54">
        <v>1024</v>
      </c>
      <c r="W54">
        <f t="shared" si="3"/>
        <v>9486.1117874373922</v>
      </c>
      <c r="X54">
        <f t="shared" si="4"/>
        <v>18432</v>
      </c>
      <c r="Y54">
        <f t="shared" si="5"/>
        <v>527.00621041318846</v>
      </c>
      <c r="Z54">
        <f t="shared" si="6"/>
        <v>277735.54581406986</v>
      </c>
      <c r="AB54" s="2" t="s">
        <v>15</v>
      </c>
      <c r="AC54" s="2">
        <v>-389.34771772409749</v>
      </c>
      <c r="AD54" s="2">
        <v>120.02994783858492</v>
      </c>
      <c r="AE54" s="2">
        <v>-3.2437547856613955</v>
      </c>
      <c r="AF54" s="2">
        <v>1.2935926922412375E-3</v>
      </c>
      <c r="AG54" s="2">
        <v>-625.42076545951056</v>
      </c>
      <c r="AH54" s="2">
        <v>-153.27466998868445</v>
      </c>
      <c r="AI54" s="2">
        <v>-625.42076545951056</v>
      </c>
      <c r="AJ54" s="2">
        <v>-153.27466998868445</v>
      </c>
    </row>
    <row r="55" spans="1:36" ht="15" thickBot="1" x14ac:dyDescent="0.4">
      <c r="A55" s="1">
        <v>40969</v>
      </c>
      <c r="B55">
        <v>4135</v>
      </c>
      <c r="C55" s="23">
        <v>23.3</v>
      </c>
      <c r="D55">
        <v>4079</v>
      </c>
      <c r="E55">
        <v>3844</v>
      </c>
      <c r="F55">
        <v>0</v>
      </c>
      <c r="G55">
        <v>3842</v>
      </c>
      <c r="H55">
        <v>0</v>
      </c>
      <c r="I55">
        <f>IF(AND(N55=0,F55=0,H55=0,J55=0,Q55=0,L55=0),1,0)</f>
        <v>0</v>
      </c>
      <c r="J55">
        <v>0</v>
      </c>
      <c r="K55">
        <f>IF(B55&gt;G55,1,0)</f>
        <v>1</v>
      </c>
      <c r="L55">
        <v>0</v>
      </c>
      <c r="M55">
        <v>3675.6666666666665</v>
      </c>
      <c r="N55">
        <v>0</v>
      </c>
      <c r="O55">
        <v>0.53404205878935751</v>
      </c>
      <c r="P55">
        <v>0</v>
      </c>
      <c r="Q55">
        <v>1</v>
      </c>
      <c r="R55">
        <f t="shared" si="0"/>
        <v>4548.5863499341285</v>
      </c>
      <c r="S55">
        <f>R55-B55</f>
        <v>413.58634993412852</v>
      </c>
      <c r="T55">
        <f t="shared" si="1"/>
        <v>413.58634993412852</v>
      </c>
      <c r="U55" s="8">
        <f t="shared" si="2"/>
        <v>0.10002088269265502</v>
      </c>
      <c r="V55">
        <v>995</v>
      </c>
      <c r="W55">
        <f t="shared" si="3"/>
        <v>7444.5542988143134</v>
      </c>
      <c r="X55">
        <f t="shared" si="4"/>
        <v>17910</v>
      </c>
      <c r="Y55">
        <f t="shared" si="5"/>
        <v>413.58634993412852</v>
      </c>
      <c r="Z55">
        <f t="shared" si="6"/>
        <v>171053.66885183542</v>
      </c>
      <c r="AB55" s="3" t="s">
        <v>136</v>
      </c>
      <c r="AC55" s="3">
        <v>977.17047498447289</v>
      </c>
      <c r="AD55" s="3">
        <v>80.676645873318918</v>
      </c>
      <c r="AE55" s="3">
        <v>12.112185185770583</v>
      </c>
      <c r="AF55" s="3">
        <v>1.987360183994343E-28</v>
      </c>
      <c r="AG55" s="3">
        <v>818.49689380457153</v>
      </c>
      <c r="AH55" s="3">
        <v>1135.8440561643743</v>
      </c>
      <c r="AI55" s="3">
        <v>818.49689380457153</v>
      </c>
      <c r="AJ55" s="3">
        <v>1135.8440561643743</v>
      </c>
    </row>
    <row r="56" spans="1:36" x14ac:dyDescent="0.35">
      <c r="A56" s="1">
        <v>40970</v>
      </c>
      <c r="B56">
        <v>4592</v>
      </c>
      <c r="C56" s="23">
        <v>23.2</v>
      </c>
      <c r="D56">
        <v>4027</v>
      </c>
      <c r="E56">
        <v>4438</v>
      </c>
      <c r="F56">
        <v>0</v>
      </c>
      <c r="G56">
        <v>4135</v>
      </c>
      <c r="H56">
        <v>0</v>
      </c>
      <c r="I56">
        <f>IF(AND(N56=0,F56=0,H56=0,J56=0,Q56=0,L56=0),1,0)</f>
        <v>0</v>
      </c>
      <c r="J56">
        <v>0</v>
      </c>
      <c r="K56">
        <f>IF(B56&gt;G56,1,0)</f>
        <v>1</v>
      </c>
      <c r="L56">
        <v>1</v>
      </c>
      <c r="M56">
        <v>3924</v>
      </c>
      <c r="N56">
        <v>0</v>
      </c>
      <c r="O56">
        <v>0.55309631695131867</v>
      </c>
      <c r="P56">
        <v>0</v>
      </c>
      <c r="Q56">
        <v>0</v>
      </c>
      <c r="R56">
        <f t="shared" si="0"/>
        <v>4950.9000357244731</v>
      </c>
      <c r="S56">
        <f>R56-B56</f>
        <v>358.90003572447313</v>
      </c>
      <c r="T56">
        <f t="shared" si="1"/>
        <v>358.90003572447313</v>
      </c>
      <c r="U56" s="8">
        <f t="shared" si="2"/>
        <v>7.8157673284946244E-2</v>
      </c>
      <c r="V56">
        <v>674</v>
      </c>
      <c r="W56">
        <f t="shared" si="3"/>
        <v>6460.2006430405163</v>
      </c>
      <c r="X56">
        <f t="shared" si="4"/>
        <v>12132</v>
      </c>
      <c r="Y56">
        <f t="shared" si="5"/>
        <v>358.90003572447313</v>
      </c>
      <c r="Z56">
        <f t="shared" si="6"/>
        <v>128809.23564302809</v>
      </c>
    </row>
    <row r="57" spans="1:36" x14ac:dyDescent="0.35">
      <c r="A57" s="1">
        <v>40971</v>
      </c>
      <c r="B57">
        <v>5335</v>
      </c>
      <c r="C57" s="23">
        <v>25</v>
      </c>
      <c r="D57">
        <v>3950.8</v>
      </c>
      <c r="E57">
        <v>4395</v>
      </c>
      <c r="F57">
        <v>0</v>
      </c>
      <c r="G57">
        <v>4592</v>
      </c>
      <c r="H57">
        <v>1</v>
      </c>
      <c r="I57">
        <f>IF(AND(N57=0,F57=0,H57=0,J57=0,Q57=0,L57=0),1,0)</f>
        <v>0</v>
      </c>
      <c r="J57">
        <v>0</v>
      </c>
      <c r="K57">
        <f>IF(B57&gt;G57,1,0)</f>
        <v>1</v>
      </c>
      <c r="L57">
        <v>0</v>
      </c>
      <c r="M57">
        <v>4189.666666666667</v>
      </c>
      <c r="N57">
        <v>0</v>
      </c>
      <c r="O57">
        <v>0.58632508423376317</v>
      </c>
      <c r="P57">
        <v>1</v>
      </c>
      <c r="Q57">
        <v>0</v>
      </c>
      <c r="R57">
        <f t="shared" si="0"/>
        <v>5397.7711486434564</v>
      </c>
      <c r="S57">
        <f>R57-B57</f>
        <v>62.771148643456399</v>
      </c>
      <c r="T57">
        <f t="shared" si="1"/>
        <v>62.771148643456399</v>
      </c>
      <c r="U57" s="8">
        <f t="shared" si="2"/>
        <v>1.176591352267224E-2</v>
      </c>
      <c r="V57">
        <v>1162</v>
      </c>
      <c r="W57">
        <f t="shared" si="3"/>
        <v>1129.8806755822152</v>
      </c>
      <c r="X57">
        <f t="shared" si="4"/>
        <v>20916</v>
      </c>
      <c r="Y57">
        <f t="shared" si="5"/>
        <v>62.771148643456399</v>
      </c>
      <c r="Z57">
        <f t="shared" si="6"/>
        <v>3940.217102018898</v>
      </c>
      <c r="AB57" s="15" t="s">
        <v>22</v>
      </c>
      <c r="AC57" s="15"/>
    </row>
    <row r="58" spans="1:36" ht="15" thickBot="1" x14ac:dyDescent="0.4">
      <c r="A58" s="1">
        <v>40972</v>
      </c>
      <c r="B58">
        <v>5604</v>
      </c>
      <c r="C58" s="23">
        <v>23.9</v>
      </c>
      <c r="D58">
        <v>4339.8</v>
      </c>
      <c r="E58">
        <v>4973</v>
      </c>
      <c r="F58">
        <v>0</v>
      </c>
      <c r="G58">
        <v>5335</v>
      </c>
      <c r="H58">
        <v>0</v>
      </c>
      <c r="I58">
        <f>IF(AND(N58=0,F58=0,H58=0,J58=0,Q58=0,L58=0),1,0)</f>
        <v>1</v>
      </c>
      <c r="J58">
        <v>0</v>
      </c>
      <c r="K58">
        <f>IF(B58&gt;G58,1,0)</f>
        <v>1</v>
      </c>
      <c r="L58">
        <v>0</v>
      </c>
      <c r="M58">
        <v>4687.333333333333</v>
      </c>
      <c r="N58">
        <v>0</v>
      </c>
      <c r="O58">
        <v>0.5312536307656559</v>
      </c>
      <c r="P58">
        <v>1</v>
      </c>
      <c r="Q58">
        <v>0</v>
      </c>
      <c r="R58">
        <f t="shared" si="0"/>
        <v>5989.3478249522277</v>
      </c>
      <c r="S58">
        <f>R58-B58</f>
        <v>385.34782495222771</v>
      </c>
      <c r="T58">
        <f t="shared" si="1"/>
        <v>385.34782495222771</v>
      </c>
      <c r="U58" s="8">
        <f t="shared" si="2"/>
        <v>6.8762995173488176E-2</v>
      </c>
      <c r="V58">
        <v>622</v>
      </c>
      <c r="W58">
        <f t="shared" si="3"/>
        <v>6936.2608491400988</v>
      </c>
      <c r="X58">
        <f t="shared" si="4"/>
        <v>11196</v>
      </c>
      <c r="Y58">
        <f t="shared" si="5"/>
        <v>385.34782495222771</v>
      </c>
      <c r="Z58">
        <f t="shared" si="6"/>
        <v>148492.94619541272</v>
      </c>
    </row>
    <row r="59" spans="1:36" x14ac:dyDescent="0.35">
      <c r="A59" s="1">
        <v>40973</v>
      </c>
      <c r="B59">
        <v>3487</v>
      </c>
      <c r="C59" s="23">
        <v>24.1</v>
      </c>
      <c r="D59">
        <v>4701.6000000000004</v>
      </c>
      <c r="E59">
        <v>3390</v>
      </c>
      <c r="F59">
        <v>0</v>
      </c>
      <c r="G59">
        <v>5604</v>
      </c>
      <c r="H59">
        <v>0</v>
      </c>
      <c r="I59">
        <f>IF(AND(N59=0,F59=0,H59=0,J59=0,Q59=0,L59=0),1,0)</f>
        <v>0</v>
      </c>
      <c r="J59">
        <v>1</v>
      </c>
      <c r="K59">
        <f>IF(B59&gt;G59,1,0)</f>
        <v>0</v>
      </c>
      <c r="L59">
        <v>0</v>
      </c>
      <c r="M59">
        <v>5177</v>
      </c>
      <c r="N59">
        <v>0</v>
      </c>
      <c r="O59">
        <v>0.25403741140931801</v>
      </c>
      <c r="P59">
        <v>0</v>
      </c>
      <c r="Q59">
        <v>0</v>
      </c>
      <c r="R59">
        <f t="shared" si="0"/>
        <v>4207.4578145731321</v>
      </c>
      <c r="S59">
        <f>R59-B59</f>
        <v>720.45781457313205</v>
      </c>
      <c r="T59">
        <f t="shared" si="1"/>
        <v>720.45781457313205</v>
      </c>
      <c r="U59" s="8">
        <f t="shared" si="2"/>
        <v>0.20661250776401838</v>
      </c>
      <c r="V59">
        <v>1251</v>
      </c>
      <c r="W59">
        <f t="shared" si="3"/>
        <v>12968.240662316377</v>
      </c>
      <c r="X59">
        <f t="shared" si="4"/>
        <v>22518</v>
      </c>
      <c r="Y59">
        <f t="shared" si="5"/>
        <v>720.45781457313205</v>
      </c>
      <c r="Z59">
        <f t="shared" si="6"/>
        <v>519059.46257949353</v>
      </c>
      <c r="AB59" s="5" t="s">
        <v>23</v>
      </c>
      <c r="AC59" s="5"/>
    </row>
    <row r="60" spans="1:36" x14ac:dyDescent="0.35">
      <c r="A60" s="1">
        <v>40974</v>
      </c>
      <c r="B60">
        <v>3854</v>
      </c>
      <c r="C60" s="23">
        <v>23.2</v>
      </c>
      <c r="D60">
        <v>4630.6000000000004</v>
      </c>
      <c r="E60">
        <v>3795</v>
      </c>
      <c r="F60">
        <v>0</v>
      </c>
      <c r="G60">
        <v>3487</v>
      </c>
      <c r="H60">
        <v>0</v>
      </c>
      <c r="I60">
        <f>IF(AND(N60=0,F60=0,H60=0,J60=0,Q60=0,L60=0),1,0)</f>
        <v>0</v>
      </c>
      <c r="J60">
        <v>0</v>
      </c>
      <c r="K60">
        <f>IF(B60&gt;G60,1,0)</f>
        <v>1</v>
      </c>
      <c r="L60">
        <v>0</v>
      </c>
      <c r="M60">
        <v>4808.666666666667</v>
      </c>
      <c r="N60">
        <v>1</v>
      </c>
      <c r="O60">
        <v>0.54263971186243753</v>
      </c>
      <c r="P60">
        <v>0</v>
      </c>
      <c r="Q60">
        <v>0</v>
      </c>
      <c r="R60">
        <f t="shared" si="0"/>
        <v>4591.0712871888554</v>
      </c>
      <c r="S60">
        <f>R60-B60</f>
        <v>737.07128718885542</v>
      </c>
      <c r="T60">
        <f t="shared" si="1"/>
        <v>737.07128718885542</v>
      </c>
      <c r="U60" s="8">
        <f t="shared" si="2"/>
        <v>0.19124838795766877</v>
      </c>
      <c r="V60">
        <v>1095</v>
      </c>
      <c r="W60">
        <f t="shared" si="3"/>
        <v>13267.283169399398</v>
      </c>
      <c r="X60">
        <f t="shared" si="4"/>
        <v>19710</v>
      </c>
      <c r="Y60">
        <f t="shared" si="5"/>
        <v>737.07128718885542</v>
      </c>
      <c r="Z60">
        <f t="shared" si="6"/>
        <v>543274.08239823615</v>
      </c>
      <c r="AB60" s="2" t="s">
        <v>24</v>
      </c>
      <c r="AC60" s="2">
        <v>0.85772712901305315</v>
      </c>
    </row>
    <row r="61" spans="1:36" x14ac:dyDescent="0.35">
      <c r="A61" s="1">
        <v>40975</v>
      </c>
      <c r="B61">
        <v>4368</v>
      </c>
      <c r="C61" s="23">
        <v>22.9</v>
      </c>
      <c r="D61">
        <v>4574.3999999999996</v>
      </c>
      <c r="E61">
        <v>3842</v>
      </c>
      <c r="F61">
        <v>1</v>
      </c>
      <c r="G61">
        <v>3854</v>
      </c>
      <c r="H61">
        <v>0</v>
      </c>
      <c r="I61">
        <f>IF(AND(N61=0,F61=0,H61=0,J61=0,Q61=0,L61=0),1,0)</f>
        <v>0</v>
      </c>
      <c r="J61">
        <v>0</v>
      </c>
      <c r="K61">
        <f>IF(B61&gt;G61,1,0)</f>
        <v>1</v>
      </c>
      <c r="L61">
        <v>0</v>
      </c>
      <c r="M61">
        <v>4315</v>
      </c>
      <c r="N61">
        <v>0</v>
      </c>
      <c r="O61">
        <v>0.55971883350761009</v>
      </c>
      <c r="P61">
        <v>0</v>
      </c>
      <c r="Q61">
        <v>0</v>
      </c>
      <c r="R61">
        <f t="shared" si="0"/>
        <v>4567.0851019970405</v>
      </c>
      <c r="S61">
        <f>R61-B61</f>
        <v>199.08510199704051</v>
      </c>
      <c r="T61">
        <f t="shared" si="1"/>
        <v>199.08510199704051</v>
      </c>
      <c r="U61" s="8">
        <f t="shared" si="2"/>
        <v>4.5578091116538579E-2</v>
      </c>
      <c r="V61">
        <v>616</v>
      </c>
      <c r="W61">
        <f t="shared" si="3"/>
        <v>3583.5318359467292</v>
      </c>
      <c r="X61">
        <f t="shared" si="4"/>
        <v>11088</v>
      </c>
      <c r="Y61">
        <f t="shared" si="5"/>
        <v>199.08510199704051</v>
      </c>
      <c r="Z61">
        <f t="shared" si="6"/>
        <v>39634.877837172025</v>
      </c>
      <c r="AB61" s="2" t="s">
        <v>25</v>
      </c>
      <c r="AC61" s="2">
        <v>0.73569582784497478</v>
      </c>
    </row>
    <row r="62" spans="1:36" x14ac:dyDescent="0.35">
      <c r="A62" s="1">
        <v>40976</v>
      </c>
      <c r="B62">
        <v>4263</v>
      </c>
      <c r="C62" s="23">
        <v>22.7</v>
      </c>
      <c r="D62">
        <v>4529.6000000000004</v>
      </c>
      <c r="E62">
        <v>4135</v>
      </c>
      <c r="F62">
        <v>0</v>
      </c>
      <c r="G62">
        <v>4368</v>
      </c>
      <c r="H62">
        <v>0</v>
      </c>
      <c r="I62">
        <f>IF(AND(N62=0,F62=0,H62=0,J62=0,Q62=0,L62=0),1,0)</f>
        <v>0</v>
      </c>
      <c r="J62">
        <v>0</v>
      </c>
      <c r="K62">
        <f>IF(B62&gt;G62,1,0)</f>
        <v>0</v>
      </c>
      <c r="L62">
        <v>0</v>
      </c>
      <c r="M62">
        <v>3903</v>
      </c>
      <c r="N62">
        <v>0</v>
      </c>
      <c r="O62">
        <v>0.48780062739630531</v>
      </c>
      <c r="P62">
        <v>0</v>
      </c>
      <c r="Q62">
        <v>1</v>
      </c>
      <c r="R62">
        <f t="shared" si="0"/>
        <v>3997.9028331360391</v>
      </c>
      <c r="S62">
        <f>R62-B62</f>
        <v>-265.09716686396087</v>
      </c>
      <c r="T62">
        <f t="shared" si="1"/>
        <v>265.09716686396087</v>
      </c>
      <c r="U62" s="8">
        <f t="shared" si="2"/>
        <v>6.2185589224480614E-2</v>
      </c>
      <c r="V62">
        <v>856</v>
      </c>
      <c r="W62">
        <f t="shared" si="3"/>
        <v>19086.996014205182</v>
      </c>
      <c r="X62">
        <f t="shared" si="4"/>
        <v>15408</v>
      </c>
      <c r="Y62">
        <f t="shared" si="5"/>
        <v>-530.19433372792173</v>
      </c>
      <c r="Z62">
        <f t="shared" si="6"/>
        <v>281106.03151719482</v>
      </c>
      <c r="AB62" s="2" t="s">
        <v>26</v>
      </c>
      <c r="AC62" s="2">
        <v>0.72810088036925569</v>
      </c>
    </row>
    <row r="63" spans="1:36" x14ac:dyDescent="0.35">
      <c r="A63" s="1">
        <v>40977</v>
      </c>
      <c r="B63">
        <v>4953</v>
      </c>
      <c r="C63" s="23">
        <v>22</v>
      </c>
      <c r="D63">
        <v>4315.2</v>
      </c>
      <c r="E63">
        <v>4592</v>
      </c>
      <c r="F63">
        <v>0</v>
      </c>
      <c r="G63">
        <v>4263</v>
      </c>
      <c r="H63">
        <v>0</v>
      </c>
      <c r="I63">
        <f>IF(AND(N63=0,F63=0,H63=0,J63=0,Q63=0,L63=0),1,0)</f>
        <v>0</v>
      </c>
      <c r="J63">
        <v>0</v>
      </c>
      <c r="K63">
        <f>IF(B63&gt;G63,1,0)</f>
        <v>1</v>
      </c>
      <c r="L63">
        <v>1</v>
      </c>
      <c r="M63">
        <v>4161.666666666667</v>
      </c>
      <c r="N63">
        <v>0</v>
      </c>
      <c r="O63">
        <v>0.58016730568142205</v>
      </c>
      <c r="P63">
        <v>0</v>
      </c>
      <c r="Q63">
        <v>0</v>
      </c>
      <c r="R63">
        <f t="shared" si="0"/>
        <v>5147.7113036869378</v>
      </c>
      <c r="S63">
        <f>R63-B63</f>
        <v>194.71130368693775</v>
      </c>
      <c r="T63">
        <f t="shared" si="1"/>
        <v>194.71130368693775</v>
      </c>
      <c r="U63" s="8">
        <f t="shared" si="2"/>
        <v>3.9311791578222843E-2</v>
      </c>
      <c r="V63">
        <v>336</v>
      </c>
      <c r="W63">
        <f t="shared" si="3"/>
        <v>3504.8034663648796</v>
      </c>
      <c r="X63">
        <f t="shared" si="4"/>
        <v>6048</v>
      </c>
      <c r="Y63">
        <f t="shared" si="5"/>
        <v>194.71130368693775</v>
      </c>
      <c r="Z63">
        <f t="shared" si="6"/>
        <v>37912.491783466903</v>
      </c>
      <c r="AB63" s="2" t="s">
        <v>6</v>
      </c>
      <c r="AC63" s="2">
        <v>616.88137219004091</v>
      </c>
    </row>
    <row r="64" spans="1:36" ht="15" thickBot="1" x14ac:dyDescent="0.4">
      <c r="A64" s="1">
        <v>40978</v>
      </c>
      <c r="B64">
        <v>5715</v>
      </c>
      <c r="C64" s="23">
        <v>21.6</v>
      </c>
      <c r="D64">
        <v>4185</v>
      </c>
      <c r="E64">
        <v>5335</v>
      </c>
      <c r="F64">
        <v>0</v>
      </c>
      <c r="G64">
        <v>4953</v>
      </c>
      <c r="H64">
        <v>1</v>
      </c>
      <c r="I64">
        <f>IF(AND(N64=0,F64=0,H64=0,J64=0,Q64=0,L64=0),1,0)</f>
        <v>0</v>
      </c>
      <c r="J64">
        <v>0</v>
      </c>
      <c r="K64">
        <f>IF(B64&gt;G64,1,0)</f>
        <v>1</v>
      </c>
      <c r="L64">
        <v>0</v>
      </c>
      <c r="M64">
        <v>4528</v>
      </c>
      <c r="N64">
        <v>0</v>
      </c>
      <c r="O64">
        <v>0.58853258975252698</v>
      </c>
      <c r="P64">
        <v>1</v>
      </c>
      <c r="Q64">
        <v>0</v>
      </c>
      <c r="R64">
        <f t="shared" si="0"/>
        <v>5817.2092373353717</v>
      </c>
      <c r="S64">
        <f>R64-B64</f>
        <v>102.20923733537165</v>
      </c>
      <c r="T64">
        <f t="shared" si="1"/>
        <v>102.20923733537165</v>
      </c>
      <c r="U64" s="8">
        <f t="shared" si="2"/>
        <v>1.7884380986066782E-2</v>
      </c>
      <c r="V64">
        <v>704</v>
      </c>
      <c r="W64">
        <f t="shared" si="3"/>
        <v>1839.7662720366898</v>
      </c>
      <c r="X64">
        <f t="shared" si="4"/>
        <v>12672</v>
      </c>
      <c r="Y64">
        <f t="shared" si="5"/>
        <v>102.20923733537165</v>
      </c>
      <c r="Z64">
        <f t="shared" si="6"/>
        <v>10446.72819667833</v>
      </c>
      <c r="AB64" s="3" t="s">
        <v>27</v>
      </c>
      <c r="AC64" s="3">
        <v>359</v>
      </c>
    </row>
    <row r="65" spans="1:36" x14ac:dyDescent="0.35">
      <c r="A65" s="1">
        <v>40979</v>
      </c>
      <c r="B65">
        <v>5598</v>
      </c>
      <c r="C65" s="23">
        <v>21.6</v>
      </c>
      <c r="D65">
        <v>4630.6000000000004</v>
      </c>
      <c r="E65">
        <v>5604</v>
      </c>
      <c r="F65">
        <v>0</v>
      </c>
      <c r="G65">
        <v>5715</v>
      </c>
      <c r="H65">
        <v>0</v>
      </c>
      <c r="I65">
        <f>IF(AND(N65=0,F65=0,H65=0,J65=0,Q65=0,L65=0),1,0)</f>
        <v>1</v>
      </c>
      <c r="J65">
        <v>0</v>
      </c>
      <c r="K65">
        <f>IF(B65&gt;G65,1,0)</f>
        <v>0</v>
      </c>
      <c r="L65">
        <v>0</v>
      </c>
      <c r="M65">
        <v>4977</v>
      </c>
      <c r="N65">
        <v>0</v>
      </c>
      <c r="O65">
        <v>0.48640641338445451</v>
      </c>
      <c r="P65">
        <v>1</v>
      </c>
      <c r="Q65">
        <v>0</v>
      </c>
      <c r="R65">
        <f t="shared" si="0"/>
        <v>5369.3784998922038</v>
      </c>
      <c r="S65">
        <f>R65-B65</f>
        <v>-228.62150010779624</v>
      </c>
      <c r="T65">
        <f t="shared" si="1"/>
        <v>228.62150010779624</v>
      </c>
      <c r="U65" s="8">
        <f t="shared" si="2"/>
        <v>4.0839853538370177E-2</v>
      </c>
      <c r="V65">
        <v>551</v>
      </c>
      <c r="W65">
        <f t="shared" si="3"/>
        <v>16460.748007761329</v>
      </c>
      <c r="X65">
        <f t="shared" si="4"/>
        <v>9918</v>
      </c>
      <c r="Y65">
        <f t="shared" si="5"/>
        <v>-457.24300021559247</v>
      </c>
      <c r="Z65">
        <f t="shared" si="6"/>
        <v>209071.16124615629</v>
      </c>
    </row>
    <row r="66" spans="1:36" ht="15" thickBot="1" x14ac:dyDescent="0.4">
      <c r="A66" s="1">
        <v>40980</v>
      </c>
      <c r="B66">
        <v>3941</v>
      </c>
      <c r="C66" s="23">
        <v>22.3</v>
      </c>
      <c r="D66">
        <v>4979.3999999999996</v>
      </c>
      <c r="E66">
        <v>3487</v>
      </c>
      <c r="F66">
        <v>0</v>
      </c>
      <c r="G66">
        <v>5598</v>
      </c>
      <c r="H66">
        <v>0</v>
      </c>
      <c r="I66">
        <f>IF(AND(N66=0,F66=0,H66=0,J66=0,Q66=0,L66=0),1,0)</f>
        <v>0</v>
      </c>
      <c r="J66">
        <v>1</v>
      </c>
      <c r="K66">
        <f>IF(B66&gt;G66,1,0)</f>
        <v>0</v>
      </c>
      <c r="L66">
        <v>0</v>
      </c>
      <c r="M66">
        <v>5422</v>
      </c>
      <c r="N66">
        <v>0</v>
      </c>
      <c r="O66">
        <v>0.30748228186359938</v>
      </c>
      <c r="P66">
        <v>0</v>
      </c>
      <c r="Q66">
        <v>0</v>
      </c>
      <c r="R66">
        <f t="shared" si="0"/>
        <v>4329.0530425392153</v>
      </c>
      <c r="S66">
        <f>R66-B66</f>
        <v>388.05304253921531</v>
      </c>
      <c r="T66">
        <f t="shared" si="1"/>
        <v>388.05304253921531</v>
      </c>
      <c r="U66" s="8">
        <f t="shared" si="2"/>
        <v>9.8465628657501983E-2</v>
      </c>
      <c r="V66">
        <v>1038</v>
      </c>
      <c r="W66">
        <f t="shared" si="3"/>
        <v>6984.9547657058756</v>
      </c>
      <c r="X66">
        <f t="shared" si="4"/>
        <v>18684</v>
      </c>
      <c r="Y66">
        <f t="shared" si="5"/>
        <v>388.05304253921531</v>
      </c>
      <c r="Z66">
        <f t="shared" si="6"/>
        <v>150585.16382394204</v>
      </c>
      <c r="AB66" t="s">
        <v>28</v>
      </c>
    </row>
    <row r="67" spans="1:36" x14ac:dyDescent="0.35">
      <c r="A67" s="1">
        <v>40981</v>
      </c>
      <c r="B67">
        <v>4048</v>
      </c>
      <c r="C67" s="23">
        <v>23.4</v>
      </c>
      <c r="D67">
        <v>4894</v>
      </c>
      <c r="E67">
        <v>3854</v>
      </c>
      <c r="F67">
        <v>0</v>
      </c>
      <c r="G67">
        <v>3941</v>
      </c>
      <c r="H67">
        <v>0</v>
      </c>
      <c r="I67">
        <f>IF(AND(N67=0,F67=0,H67=0,J67=0,Q67=0,L67=0),1,0)</f>
        <v>0</v>
      </c>
      <c r="J67">
        <v>0</v>
      </c>
      <c r="K67">
        <f>IF(B67&gt;G67,1,0)</f>
        <v>1</v>
      </c>
      <c r="L67">
        <v>0</v>
      </c>
      <c r="M67">
        <v>5084.666666666667</v>
      </c>
      <c r="N67">
        <v>1</v>
      </c>
      <c r="O67">
        <v>0.51243174160566984</v>
      </c>
      <c r="P67">
        <v>0</v>
      </c>
      <c r="Q67">
        <v>0</v>
      </c>
      <c r="R67">
        <f t="shared" ref="R67:R130" si="7">$AB$2+SUMPRODUCT(D67:L67,$AC$2:$AK$2)</f>
        <v>4910.7688817999533</v>
      </c>
      <c r="S67">
        <f>R67-B67</f>
        <v>862.76888179995331</v>
      </c>
      <c r="T67">
        <f t="shared" ref="T67:T130" si="8">ABS(S67)</f>
        <v>862.76888179995331</v>
      </c>
      <c r="U67" s="8">
        <f t="shared" ref="U67:U130" si="9">T67/B67</f>
        <v>0.2131346051877355</v>
      </c>
      <c r="V67">
        <v>1060</v>
      </c>
      <c r="W67">
        <f t="shared" ref="W67:W130" si="10">IF(S67&lt;0,S67*-72,S67*18)</f>
        <v>15529.83987239916</v>
      </c>
      <c r="X67">
        <f t="shared" ref="X67:X130" si="11">V67*18</f>
        <v>19080</v>
      </c>
      <c r="Y67">
        <f t="shared" ref="Y67:Y130" si="12">IF(S67&lt;0,S67*2,S67)</f>
        <v>862.76888179995331</v>
      </c>
      <c r="Z67">
        <f t="shared" ref="Z67:Z130" si="13">Y67^2</f>
        <v>744370.14340234175</v>
      </c>
      <c r="AB67" s="4"/>
      <c r="AC67" s="4" t="s">
        <v>33</v>
      </c>
      <c r="AD67" s="4" t="s">
        <v>34</v>
      </c>
      <c r="AE67" s="4" t="s">
        <v>35</v>
      </c>
      <c r="AF67" s="4" t="s">
        <v>36</v>
      </c>
      <c r="AG67" s="4" t="s">
        <v>37</v>
      </c>
    </row>
    <row r="68" spans="1:36" x14ac:dyDescent="0.35">
      <c r="A68" s="1">
        <v>40982</v>
      </c>
      <c r="B68">
        <v>3883</v>
      </c>
      <c r="C68" s="23">
        <v>23.9</v>
      </c>
      <c r="D68">
        <v>4851</v>
      </c>
      <c r="E68">
        <v>4368</v>
      </c>
      <c r="F68">
        <v>1</v>
      </c>
      <c r="G68">
        <v>4048</v>
      </c>
      <c r="H68">
        <v>0</v>
      </c>
      <c r="I68">
        <f>IF(AND(N68=0,F68=0,H68=0,J68=0,Q68=0,L68=0),1,0)</f>
        <v>0</v>
      </c>
      <c r="J68">
        <v>0</v>
      </c>
      <c r="K68">
        <f>IF(B68&gt;G68,1,0)</f>
        <v>0</v>
      </c>
      <c r="L68">
        <v>0</v>
      </c>
      <c r="M68">
        <v>4529</v>
      </c>
      <c r="N68">
        <v>0</v>
      </c>
      <c r="O68">
        <v>0.48082955733705124</v>
      </c>
      <c r="P68">
        <v>0</v>
      </c>
      <c r="Q68">
        <v>0</v>
      </c>
      <c r="R68">
        <f t="shared" si="7"/>
        <v>3838.2919100242966</v>
      </c>
      <c r="S68">
        <f>R68-B68</f>
        <v>-44.708089975703388</v>
      </c>
      <c r="T68">
        <f t="shared" si="8"/>
        <v>44.708089975703388</v>
      </c>
      <c r="U68" s="8">
        <f t="shared" si="9"/>
        <v>1.1513801178393868E-2</v>
      </c>
      <c r="V68">
        <v>1181</v>
      </c>
      <c r="W68">
        <f t="shared" si="10"/>
        <v>3218.9824782506439</v>
      </c>
      <c r="X68">
        <f t="shared" si="11"/>
        <v>21258</v>
      </c>
      <c r="Y68">
        <f t="shared" si="12"/>
        <v>-89.416179951406775</v>
      </c>
      <c r="Z68">
        <f t="shared" si="13"/>
        <v>7995.253237102359</v>
      </c>
      <c r="AB68" s="2" t="s">
        <v>29</v>
      </c>
      <c r="AC68" s="2">
        <v>10</v>
      </c>
      <c r="AD68" s="2">
        <v>368618248.06205171</v>
      </c>
      <c r="AE68" s="2">
        <v>36861824.806205168</v>
      </c>
      <c r="AF68" s="2">
        <v>96.866480011478458</v>
      </c>
      <c r="AG68" s="2">
        <v>3.3357892831946236E-94</v>
      </c>
    </row>
    <row r="69" spans="1:36" x14ac:dyDescent="0.35">
      <c r="A69" s="1">
        <v>40983</v>
      </c>
      <c r="B69">
        <v>4491</v>
      </c>
      <c r="C69" s="23">
        <v>24.2</v>
      </c>
      <c r="D69">
        <v>4637</v>
      </c>
      <c r="E69">
        <v>4263</v>
      </c>
      <c r="F69">
        <v>0</v>
      </c>
      <c r="G69">
        <v>3883</v>
      </c>
      <c r="H69">
        <v>0</v>
      </c>
      <c r="I69">
        <f>IF(AND(N69=0,F69=0,H69=0,J69=0,Q69=0,L69=0),1,0)</f>
        <v>0</v>
      </c>
      <c r="J69">
        <v>0</v>
      </c>
      <c r="K69">
        <f>IF(B69&gt;G69,1,0)</f>
        <v>1</v>
      </c>
      <c r="L69">
        <v>0</v>
      </c>
      <c r="M69">
        <v>3957.3333333333335</v>
      </c>
      <c r="N69">
        <v>0</v>
      </c>
      <c r="O69">
        <v>0.57064017660044153</v>
      </c>
      <c r="P69">
        <v>0</v>
      </c>
      <c r="Q69">
        <v>1</v>
      </c>
      <c r="R69">
        <f t="shared" si="7"/>
        <v>4856.1495822957841</v>
      </c>
      <c r="S69">
        <f>R69-B69</f>
        <v>365.14958229578406</v>
      </c>
      <c r="T69">
        <f t="shared" si="8"/>
        <v>365.14958229578406</v>
      </c>
      <c r="U69" s="8">
        <f t="shared" si="9"/>
        <v>8.1306965552390129E-2</v>
      </c>
      <c r="V69">
        <v>844</v>
      </c>
      <c r="W69">
        <f t="shared" si="10"/>
        <v>6572.692481324113</v>
      </c>
      <c r="X69">
        <f t="shared" si="11"/>
        <v>15192</v>
      </c>
      <c r="Y69">
        <f t="shared" si="12"/>
        <v>365.14958229578406</v>
      </c>
      <c r="Z69">
        <f t="shared" si="13"/>
        <v>133334.21745078557</v>
      </c>
      <c r="AB69" s="2" t="s">
        <v>30</v>
      </c>
      <c r="AC69" s="2">
        <v>348</v>
      </c>
      <c r="AD69" s="2">
        <v>132428834.31956358</v>
      </c>
      <c r="AE69" s="2">
        <v>380542.62735506776</v>
      </c>
      <c r="AF69" s="2"/>
      <c r="AG69" s="2"/>
    </row>
    <row r="70" spans="1:36" ht="15" thickBot="1" x14ac:dyDescent="0.4">
      <c r="A70" s="1">
        <v>40984</v>
      </c>
      <c r="B70">
        <v>4594</v>
      </c>
      <c r="C70" s="23">
        <v>24.7</v>
      </c>
      <c r="D70">
        <v>4392.2</v>
      </c>
      <c r="E70">
        <v>4953</v>
      </c>
      <c r="F70">
        <v>0</v>
      </c>
      <c r="G70">
        <v>4491</v>
      </c>
      <c r="H70">
        <v>0</v>
      </c>
      <c r="I70">
        <f>IF(AND(N70=0,F70=0,H70=0,J70=0,Q70=0,L70=0),1,0)</f>
        <v>0</v>
      </c>
      <c r="J70">
        <v>0</v>
      </c>
      <c r="K70">
        <f>IF(B70&gt;G70,1,0)</f>
        <v>1</v>
      </c>
      <c r="L70">
        <v>1</v>
      </c>
      <c r="M70">
        <v>4140.666666666667</v>
      </c>
      <c r="N70">
        <v>0</v>
      </c>
      <c r="O70">
        <v>0.51196700360171954</v>
      </c>
      <c r="P70">
        <v>0</v>
      </c>
      <c r="Q70">
        <v>0</v>
      </c>
      <c r="R70">
        <f t="shared" si="7"/>
        <v>5344.6403153861029</v>
      </c>
      <c r="S70">
        <f>R70-B70</f>
        <v>750.64031538610288</v>
      </c>
      <c r="T70">
        <f t="shared" si="8"/>
        <v>750.64031538610288</v>
      </c>
      <c r="U70" s="8">
        <f t="shared" si="9"/>
        <v>0.16339580221726227</v>
      </c>
      <c r="V70">
        <v>1082</v>
      </c>
      <c r="W70">
        <f t="shared" si="10"/>
        <v>13511.525676949852</v>
      </c>
      <c r="X70">
        <f t="shared" si="11"/>
        <v>19476</v>
      </c>
      <c r="Y70">
        <f t="shared" si="12"/>
        <v>750.64031538610288</v>
      </c>
      <c r="Z70">
        <f t="shared" si="13"/>
        <v>563460.88308294804</v>
      </c>
      <c r="AB70" s="3" t="s">
        <v>31</v>
      </c>
      <c r="AC70" s="3">
        <v>358</v>
      </c>
      <c r="AD70" s="3">
        <v>501047082.38161528</v>
      </c>
      <c r="AE70" s="3"/>
      <c r="AF70" s="3"/>
      <c r="AG70" s="3"/>
    </row>
    <row r="71" spans="1:36" ht="15" thickBot="1" x14ac:dyDescent="0.4">
      <c r="A71" s="1">
        <v>40985</v>
      </c>
      <c r="B71">
        <v>4131</v>
      </c>
      <c r="C71" s="23">
        <v>25.2</v>
      </c>
      <c r="D71">
        <v>4191.3999999999996</v>
      </c>
      <c r="E71">
        <v>5715</v>
      </c>
      <c r="F71">
        <v>0</v>
      </c>
      <c r="G71">
        <v>4594</v>
      </c>
      <c r="H71">
        <v>1</v>
      </c>
      <c r="I71">
        <f>IF(AND(N71=0,F71=0,H71=0,J71=0,Q71=0,L71=0),1,0)</f>
        <v>0</v>
      </c>
      <c r="J71">
        <v>0</v>
      </c>
      <c r="K71">
        <f>IF(B71&gt;G71,1,0)</f>
        <v>0</v>
      </c>
      <c r="L71">
        <v>0</v>
      </c>
      <c r="M71">
        <v>4322.666666666667</v>
      </c>
      <c r="N71">
        <v>0</v>
      </c>
      <c r="O71">
        <v>0.44620657604275588</v>
      </c>
      <c r="P71">
        <v>1</v>
      </c>
      <c r="Q71">
        <v>0</v>
      </c>
      <c r="R71">
        <f t="shared" si="7"/>
        <v>4705.6665867295424</v>
      </c>
      <c r="S71">
        <f>R71-B71</f>
        <v>574.66658672954236</v>
      </c>
      <c r="T71">
        <f t="shared" si="8"/>
        <v>574.66658672954236</v>
      </c>
      <c r="U71" s="8">
        <f t="shared" si="9"/>
        <v>0.13911076899771058</v>
      </c>
      <c r="V71">
        <v>796</v>
      </c>
      <c r="W71">
        <f t="shared" si="10"/>
        <v>10343.998561131762</v>
      </c>
      <c r="X71">
        <f t="shared" si="11"/>
        <v>14328</v>
      </c>
      <c r="Y71">
        <f t="shared" si="12"/>
        <v>574.66658672954236</v>
      </c>
      <c r="Z71">
        <f t="shared" si="13"/>
        <v>330241.6859033826</v>
      </c>
    </row>
    <row r="72" spans="1:36" x14ac:dyDescent="0.35">
      <c r="A72" s="1">
        <v>40986</v>
      </c>
      <c r="B72">
        <v>5677</v>
      </c>
      <c r="C72" s="23">
        <v>25.1</v>
      </c>
      <c r="D72">
        <v>4229.3999999999996</v>
      </c>
      <c r="E72">
        <v>5598</v>
      </c>
      <c r="F72">
        <v>0</v>
      </c>
      <c r="G72">
        <v>4131</v>
      </c>
      <c r="H72">
        <v>0</v>
      </c>
      <c r="I72">
        <f>IF(AND(N72=0,F72=0,H72=0,J72=0,Q72=0,L72=0),1,0)</f>
        <v>1</v>
      </c>
      <c r="J72">
        <v>0</v>
      </c>
      <c r="K72">
        <f>IF(B72&gt;G72,1,0)</f>
        <v>1</v>
      </c>
      <c r="L72">
        <v>0</v>
      </c>
      <c r="M72">
        <v>4405.333333333333</v>
      </c>
      <c r="N72">
        <v>0</v>
      </c>
      <c r="O72">
        <v>0.67962123852678058</v>
      </c>
      <c r="P72">
        <v>1</v>
      </c>
      <c r="Q72">
        <v>0</v>
      </c>
      <c r="R72">
        <f t="shared" si="7"/>
        <v>5505.1620143995588</v>
      </c>
      <c r="S72">
        <f>R72-B72</f>
        <v>-171.83798560044124</v>
      </c>
      <c r="T72">
        <f t="shared" si="8"/>
        <v>171.83798560044124</v>
      </c>
      <c r="U72" s="8">
        <f t="shared" si="9"/>
        <v>3.0269153708022061E-2</v>
      </c>
      <c r="V72">
        <v>1262</v>
      </c>
      <c r="W72">
        <f t="shared" si="10"/>
        <v>12372.33496323177</v>
      </c>
      <c r="X72">
        <f t="shared" si="11"/>
        <v>22716</v>
      </c>
      <c r="Y72">
        <f t="shared" si="12"/>
        <v>-343.67597120088249</v>
      </c>
      <c r="Z72">
        <f t="shared" si="13"/>
        <v>118113.17318086981</v>
      </c>
      <c r="AB72" s="4"/>
      <c r="AC72" s="4" t="s">
        <v>38</v>
      </c>
      <c r="AD72" s="4" t="s">
        <v>6</v>
      </c>
      <c r="AE72" s="4" t="s">
        <v>39</v>
      </c>
      <c r="AF72" s="4" t="s">
        <v>40</v>
      </c>
      <c r="AG72" s="4" t="s">
        <v>41</v>
      </c>
      <c r="AH72" s="4" t="s">
        <v>42</v>
      </c>
      <c r="AI72" s="4" t="s">
        <v>43</v>
      </c>
      <c r="AJ72" s="4" t="s">
        <v>44</v>
      </c>
    </row>
    <row r="73" spans="1:36" x14ac:dyDescent="0.35">
      <c r="A73" s="1">
        <v>40987</v>
      </c>
      <c r="B73">
        <v>3805</v>
      </c>
      <c r="C73" s="23">
        <v>27.3</v>
      </c>
      <c r="D73">
        <v>4555.2</v>
      </c>
      <c r="E73">
        <v>3941</v>
      </c>
      <c r="F73">
        <v>0</v>
      </c>
      <c r="G73">
        <v>5677</v>
      </c>
      <c r="H73">
        <v>0</v>
      </c>
      <c r="I73">
        <f>IF(AND(N73=0,F73=0,H73=0,J73=0,Q73=0,L73=0),1,0)</f>
        <v>0</v>
      </c>
      <c r="J73">
        <v>1</v>
      </c>
      <c r="K73">
        <f>IF(B73&gt;G73,1,0)</f>
        <v>0</v>
      </c>
      <c r="L73">
        <v>0</v>
      </c>
      <c r="M73">
        <v>4800.666666666667</v>
      </c>
      <c r="N73">
        <v>0</v>
      </c>
      <c r="O73">
        <v>0.2825026141512722</v>
      </c>
      <c r="P73">
        <v>0</v>
      </c>
      <c r="Q73">
        <v>0</v>
      </c>
      <c r="R73">
        <f t="shared" si="7"/>
        <v>4280.2474800265118</v>
      </c>
      <c r="S73">
        <f>R73-B73</f>
        <v>475.24748002651177</v>
      </c>
      <c r="T73">
        <f t="shared" si="8"/>
        <v>475.24748002651177</v>
      </c>
      <c r="U73" s="8">
        <f t="shared" si="9"/>
        <v>0.12490078318699389</v>
      </c>
      <c r="V73">
        <v>940</v>
      </c>
      <c r="W73">
        <f t="shared" si="10"/>
        <v>8554.4546404772118</v>
      </c>
      <c r="X73">
        <f t="shared" si="11"/>
        <v>16920</v>
      </c>
      <c r="Y73">
        <f t="shared" si="12"/>
        <v>475.24748002651177</v>
      </c>
      <c r="Z73">
        <f t="shared" si="13"/>
        <v>225860.1672715497</v>
      </c>
      <c r="AB73" s="2" t="s">
        <v>32</v>
      </c>
      <c r="AC73" s="2">
        <v>-456.30449056227746</v>
      </c>
      <c r="AD73" s="2">
        <v>282.87538016755946</v>
      </c>
      <c r="AE73" s="2">
        <v>-1.6130936891432135</v>
      </c>
      <c r="AF73" s="2">
        <v>0.10763056858378958</v>
      </c>
      <c r="AG73" s="2">
        <v>-1012.664982872218</v>
      </c>
      <c r="AH73" s="2">
        <v>100.056001747663</v>
      </c>
      <c r="AI73" s="2">
        <v>-1012.664982872218</v>
      </c>
      <c r="AJ73" s="2">
        <v>100.05600174766312</v>
      </c>
    </row>
    <row r="74" spans="1:36" x14ac:dyDescent="0.35">
      <c r="A74" s="1">
        <v>40988</v>
      </c>
      <c r="B74">
        <v>4395</v>
      </c>
      <c r="C74" s="23">
        <v>24.1</v>
      </c>
      <c r="D74">
        <v>4539.6000000000004</v>
      </c>
      <c r="E74">
        <v>4048</v>
      </c>
      <c r="F74">
        <v>0</v>
      </c>
      <c r="G74">
        <v>3805</v>
      </c>
      <c r="H74">
        <v>0</v>
      </c>
      <c r="I74">
        <f>IF(AND(N74=0,F74=0,H74=0,J74=0,Q74=0,L74=0),1,0)</f>
        <v>0</v>
      </c>
      <c r="J74">
        <v>0</v>
      </c>
      <c r="K74">
        <f>IF(B74&gt;G74,1,0)</f>
        <v>1</v>
      </c>
      <c r="L74">
        <v>0</v>
      </c>
      <c r="M74">
        <v>4537.666666666667</v>
      </c>
      <c r="N74">
        <v>1</v>
      </c>
      <c r="O74">
        <v>0.56854885558266532</v>
      </c>
      <c r="P74">
        <v>0</v>
      </c>
      <c r="Q74">
        <v>0</v>
      </c>
      <c r="R74">
        <f t="shared" si="7"/>
        <v>4745.351815104772</v>
      </c>
      <c r="S74">
        <f>R74-B74</f>
        <v>350.35181510477196</v>
      </c>
      <c r="T74">
        <f t="shared" si="8"/>
        <v>350.35181510477196</v>
      </c>
      <c r="U74" s="8">
        <f t="shared" si="9"/>
        <v>7.9715998886182471E-2</v>
      </c>
      <c r="V74">
        <v>675</v>
      </c>
      <c r="W74">
        <f t="shared" si="10"/>
        <v>6306.3326718858953</v>
      </c>
      <c r="X74">
        <f t="shared" si="11"/>
        <v>12150</v>
      </c>
      <c r="Y74">
        <f t="shared" si="12"/>
        <v>350.35181510477196</v>
      </c>
      <c r="Z74">
        <f t="shared" si="13"/>
        <v>122746.39434720832</v>
      </c>
      <c r="AB74" s="2" t="s">
        <v>153</v>
      </c>
      <c r="AC74" s="2">
        <v>-4.2654404839237188</v>
      </c>
      <c r="AD74" s="2">
        <v>7.284406803394317</v>
      </c>
      <c r="AE74" s="2">
        <v>-0.58555769866341767</v>
      </c>
      <c r="AF74" s="2">
        <v>0.55855230838502068</v>
      </c>
      <c r="AG74" s="2">
        <v>-18.592442547241205</v>
      </c>
      <c r="AH74" s="2">
        <v>10.061561579393768</v>
      </c>
      <c r="AI74" s="2">
        <v>-18.592442547241205</v>
      </c>
      <c r="AJ74" s="2">
        <v>10.061561579393768</v>
      </c>
    </row>
    <row r="75" spans="1:36" x14ac:dyDescent="0.35">
      <c r="A75" s="1">
        <v>40989</v>
      </c>
      <c r="B75">
        <v>5026</v>
      </c>
      <c r="C75" s="23">
        <v>23.9</v>
      </c>
      <c r="D75">
        <v>4520.3999999999996</v>
      </c>
      <c r="E75">
        <v>3883</v>
      </c>
      <c r="F75">
        <v>1</v>
      </c>
      <c r="G75">
        <v>4395</v>
      </c>
      <c r="H75">
        <v>0</v>
      </c>
      <c r="I75">
        <f>IF(AND(N75=0,F75=0,H75=0,J75=0,Q75=0,L75=0),1,0)</f>
        <v>0</v>
      </c>
      <c r="J75">
        <v>0</v>
      </c>
      <c r="K75">
        <f>IF(B75&gt;G75,1,0)</f>
        <v>1</v>
      </c>
      <c r="L75">
        <v>0</v>
      </c>
      <c r="M75">
        <v>4625.666666666667</v>
      </c>
      <c r="N75">
        <v>0</v>
      </c>
      <c r="O75">
        <v>0.57331242012315553</v>
      </c>
      <c r="P75">
        <v>0</v>
      </c>
      <c r="Q75">
        <v>0</v>
      </c>
      <c r="R75">
        <f t="shared" si="7"/>
        <v>4800.6720867221229</v>
      </c>
      <c r="S75">
        <f>R75-B75</f>
        <v>-225.32791327787709</v>
      </c>
      <c r="T75">
        <f t="shared" si="8"/>
        <v>225.32791327787709</v>
      </c>
      <c r="U75" s="8">
        <f t="shared" si="9"/>
        <v>4.4832453895319757E-2</v>
      </c>
      <c r="V75">
        <v>707</v>
      </c>
      <c r="W75">
        <f t="shared" si="10"/>
        <v>16223.60975600715</v>
      </c>
      <c r="X75">
        <f t="shared" si="11"/>
        <v>12726</v>
      </c>
      <c r="Y75">
        <f t="shared" si="12"/>
        <v>-450.65582655575417</v>
      </c>
      <c r="Z75">
        <f t="shared" si="13"/>
        <v>203090.67400864998</v>
      </c>
      <c r="AB75" s="2" t="s">
        <v>154</v>
      </c>
      <c r="AC75" s="2">
        <v>0.35698273275518022</v>
      </c>
      <c r="AD75" s="2">
        <v>7.0806502483021491E-2</v>
      </c>
      <c r="AE75" s="2">
        <v>5.0416659520893603</v>
      </c>
      <c r="AF75" s="2">
        <v>7.4389127894232151E-7</v>
      </c>
      <c r="AG75" s="2">
        <v>0.21772020465229577</v>
      </c>
      <c r="AH75" s="2">
        <v>0.49624526085806464</v>
      </c>
      <c r="AI75" s="2">
        <v>0.21772020465229577</v>
      </c>
      <c r="AJ75" s="2">
        <v>0.49624526085806464</v>
      </c>
    </row>
    <row r="76" spans="1:36" x14ac:dyDescent="0.35">
      <c r="A76" s="1">
        <v>40990</v>
      </c>
      <c r="B76">
        <v>4975</v>
      </c>
      <c r="C76" s="23">
        <v>24.2</v>
      </c>
      <c r="D76">
        <v>4606.8</v>
      </c>
      <c r="E76">
        <v>4491</v>
      </c>
      <c r="F76">
        <v>0</v>
      </c>
      <c r="G76">
        <v>5026</v>
      </c>
      <c r="H76">
        <v>0</v>
      </c>
      <c r="I76">
        <f>IF(AND(N76=0,F76=0,H76=0,J76=0,Q76=0,L76=0),1,0)</f>
        <v>0</v>
      </c>
      <c r="J76">
        <v>0</v>
      </c>
      <c r="K76">
        <f>IF(B76&gt;G76,1,0)</f>
        <v>0</v>
      </c>
      <c r="L76">
        <v>0</v>
      </c>
      <c r="M76">
        <v>4408.666666666667</v>
      </c>
      <c r="N76">
        <v>0</v>
      </c>
      <c r="O76">
        <v>0.49407459044963403</v>
      </c>
      <c r="P76">
        <v>0</v>
      </c>
      <c r="Q76">
        <v>1</v>
      </c>
      <c r="R76">
        <f t="shared" si="7"/>
        <v>4390.6171002672218</v>
      </c>
      <c r="S76">
        <f>R76-B76</f>
        <v>-584.38289973277824</v>
      </c>
      <c r="T76">
        <f t="shared" si="8"/>
        <v>584.38289973277824</v>
      </c>
      <c r="U76" s="8">
        <f t="shared" si="9"/>
        <v>0.11746389944377453</v>
      </c>
      <c r="V76">
        <v>449</v>
      </c>
      <c r="W76">
        <f t="shared" si="10"/>
        <v>42075.568780760033</v>
      </c>
      <c r="X76">
        <f t="shared" si="11"/>
        <v>8082</v>
      </c>
      <c r="Y76">
        <f t="shared" si="12"/>
        <v>-1168.7657994655565</v>
      </c>
      <c r="Z76">
        <f t="shared" si="13"/>
        <v>1366013.4940003613</v>
      </c>
      <c r="AB76" s="2" t="s">
        <v>21</v>
      </c>
      <c r="AC76" s="2">
        <v>0.16595906832521948</v>
      </c>
      <c r="AD76" s="2">
        <v>4.1534793202490046E-2</v>
      </c>
      <c r="AE76" s="2">
        <v>3.9956637683528924</v>
      </c>
      <c r="AF76" s="2">
        <v>7.8769208209399094E-5</v>
      </c>
      <c r="AG76" s="2">
        <v>8.4268261651125498E-2</v>
      </c>
      <c r="AH76" s="2">
        <v>0.24764987499931346</v>
      </c>
      <c r="AI76" s="2">
        <v>8.4268261651125498E-2</v>
      </c>
      <c r="AJ76" s="2">
        <v>0.24764987499931346</v>
      </c>
    </row>
    <row r="77" spans="1:36" x14ac:dyDescent="0.35">
      <c r="A77" s="1">
        <v>40991</v>
      </c>
      <c r="B77">
        <v>5295</v>
      </c>
      <c r="C77" s="23">
        <v>25.2</v>
      </c>
      <c r="D77">
        <v>4775.6000000000004</v>
      </c>
      <c r="E77">
        <v>4594</v>
      </c>
      <c r="F77">
        <v>0</v>
      </c>
      <c r="G77">
        <v>4975</v>
      </c>
      <c r="H77">
        <v>0</v>
      </c>
      <c r="I77">
        <f>IF(AND(N77=0,F77=0,H77=0,J77=0,Q77=0,L77=0),1,0)</f>
        <v>0</v>
      </c>
      <c r="J77">
        <v>0</v>
      </c>
      <c r="K77">
        <f>IF(B77&gt;G77,1,0)</f>
        <v>1</v>
      </c>
      <c r="L77">
        <v>1</v>
      </c>
      <c r="M77">
        <v>4798.666666666667</v>
      </c>
      <c r="N77">
        <v>0</v>
      </c>
      <c r="O77">
        <v>0.53717904031602182</v>
      </c>
      <c r="P77">
        <v>0</v>
      </c>
      <c r="Q77">
        <v>0</v>
      </c>
      <c r="R77">
        <f t="shared" si="7"/>
        <v>5651.6067990230049</v>
      </c>
      <c r="S77">
        <f>R77-B77</f>
        <v>356.6067990230049</v>
      </c>
      <c r="T77">
        <f t="shared" si="8"/>
        <v>356.6067990230049</v>
      </c>
      <c r="U77" s="8">
        <f t="shared" si="9"/>
        <v>6.7347837398112356E-2</v>
      </c>
      <c r="V77">
        <v>942</v>
      </c>
      <c r="W77">
        <f t="shared" si="10"/>
        <v>6418.9223824140881</v>
      </c>
      <c r="X77">
        <f t="shared" si="11"/>
        <v>16956</v>
      </c>
      <c r="Y77">
        <f t="shared" si="12"/>
        <v>356.6067990230049</v>
      </c>
      <c r="Z77">
        <f t="shared" si="13"/>
        <v>127168.40910943381</v>
      </c>
      <c r="AB77" s="2" t="s">
        <v>17</v>
      </c>
      <c r="AC77" s="2">
        <v>-122.64989731515705</v>
      </c>
      <c r="AD77" s="2">
        <v>107.64920103829822</v>
      </c>
      <c r="AE77" s="2">
        <v>-1.1393479573668368</v>
      </c>
      <c r="AF77" s="2">
        <v>0.25534168768326754</v>
      </c>
      <c r="AG77" s="2">
        <v>-334.37480052505413</v>
      </c>
      <c r="AH77" s="2">
        <v>89.075005894740045</v>
      </c>
      <c r="AI77" s="2">
        <v>-334.37480052505413</v>
      </c>
      <c r="AJ77" s="2">
        <v>89.075005894740045</v>
      </c>
    </row>
    <row r="78" spans="1:36" x14ac:dyDescent="0.35">
      <c r="A78" s="1">
        <v>40992</v>
      </c>
      <c r="B78">
        <v>5167</v>
      </c>
      <c r="C78" s="23">
        <v>26.1</v>
      </c>
      <c r="D78">
        <v>4699.2</v>
      </c>
      <c r="E78">
        <v>4131</v>
      </c>
      <c r="F78">
        <v>0</v>
      </c>
      <c r="G78">
        <v>5295</v>
      </c>
      <c r="H78">
        <v>1</v>
      </c>
      <c r="I78">
        <f>IF(AND(N78=0,F78=0,H78=0,J78=0,Q78=0,L78=0),1,0)</f>
        <v>0</v>
      </c>
      <c r="J78">
        <v>0</v>
      </c>
      <c r="K78">
        <f>IF(B78&gt;G78,1,0)</f>
        <v>0</v>
      </c>
      <c r="L78">
        <v>0</v>
      </c>
      <c r="M78">
        <v>5098.666666666667</v>
      </c>
      <c r="N78">
        <v>0</v>
      </c>
      <c r="O78">
        <v>0.48512838387359125</v>
      </c>
      <c r="P78">
        <v>1</v>
      </c>
      <c r="Q78">
        <v>0</v>
      </c>
      <c r="R78">
        <f t="shared" si="7"/>
        <v>4946.4412601114964</v>
      </c>
      <c r="S78">
        <f>R78-B78</f>
        <v>-220.55873988850362</v>
      </c>
      <c r="T78">
        <f t="shared" si="8"/>
        <v>220.55873988850362</v>
      </c>
      <c r="U78" s="8">
        <f t="shared" si="9"/>
        <v>4.2686034427811811E-2</v>
      </c>
      <c r="V78">
        <v>779</v>
      </c>
      <c r="W78">
        <f t="shared" si="10"/>
        <v>15880.229271972261</v>
      </c>
      <c r="X78">
        <f t="shared" si="11"/>
        <v>14022</v>
      </c>
      <c r="Y78">
        <f t="shared" si="12"/>
        <v>-441.11747977700725</v>
      </c>
      <c r="Z78">
        <f t="shared" si="13"/>
        <v>194584.63096481841</v>
      </c>
      <c r="AB78" s="2" t="s">
        <v>53</v>
      </c>
      <c r="AC78" s="2">
        <v>0.44940751314797334</v>
      </c>
      <c r="AD78" s="2">
        <v>5.4080682722359372E-2</v>
      </c>
      <c r="AE78" s="2">
        <v>8.3099452618812482</v>
      </c>
      <c r="AF78" s="2">
        <v>2.1697382147602028E-15</v>
      </c>
      <c r="AG78" s="2">
        <v>0.34304139798430333</v>
      </c>
      <c r="AH78" s="2">
        <v>0.55577362831164334</v>
      </c>
      <c r="AI78" s="2">
        <v>0.34304139798430333</v>
      </c>
      <c r="AJ78" s="2">
        <v>0.55577362831164334</v>
      </c>
    </row>
    <row r="79" spans="1:36" x14ac:dyDescent="0.35">
      <c r="A79" s="1">
        <v>40993</v>
      </c>
      <c r="B79">
        <v>5166</v>
      </c>
      <c r="C79" s="23">
        <v>26.1</v>
      </c>
      <c r="D79">
        <v>4971.6000000000004</v>
      </c>
      <c r="E79">
        <v>5677</v>
      </c>
      <c r="F79">
        <v>0</v>
      </c>
      <c r="G79">
        <v>5167</v>
      </c>
      <c r="H79">
        <v>0</v>
      </c>
      <c r="I79">
        <f>IF(AND(N79=0,F79=0,H79=0,J79=0,Q79=0,L79=0),1,0)</f>
        <v>1</v>
      </c>
      <c r="J79">
        <v>0</v>
      </c>
      <c r="K79">
        <f>IF(B79&gt;G79,1,0)</f>
        <v>0</v>
      </c>
      <c r="L79">
        <v>0</v>
      </c>
      <c r="M79">
        <v>5145.666666666667</v>
      </c>
      <c r="N79">
        <v>0</v>
      </c>
      <c r="O79">
        <v>0.49988381549901245</v>
      </c>
      <c r="P79">
        <v>1</v>
      </c>
      <c r="Q79">
        <v>0</v>
      </c>
      <c r="R79">
        <f t="shared" si="7"/>
        <v>5263.4503673229337</v>
      </c>
      <c r="S79">
        <f>R79-B79</f>
        <v>97.450367322933744</v>
      </c>
      <c r="T79">
        <f t="shared" si="8"/>
        <v>97.450367322933744</v>
      </c>
      <c r="U79" s="8">
        <f t="shared" si="9"/>
        <v>1.88637954554653E-2</v>
      </c>
      <c r="V79">
        <v>1077</v>
      </c>
      <c r="W79">
        <f t="shared" si="10"/>
        <v>1754.1066118128074</v>
      </c>
      <c r="X79">
        <f t="shared" si="11"/>
        <v>19386</v>
      </c>
      <c r="Y79">
        <f t="shared" si="12"/>
        <v>97.450367322933744</v>
      </c>
      <c r="Z79">
        <f t="shared" si="13"/>
        <v>9496.5740913747122</v>
      </c>
      <c r="AB79" s="2" t="s">
        <v>20</v>
      </c>
      <c r="AC79" s="2">
        <v>533.23144945192178</v>
      </c>
      <c r="AD79" s="2">
        <v>129.85911055036766</v>
      </c>
      <c r="AE79" s="2">
        <v>4.1062305693607888</v>
      </c>
      <c r="AF79" s="2">
        <v>5.0165612947628436E-5</v>
      </c>
      <c r="AG79" s="2">
        <v>277.82400242016661</v>
      </c>
      <c r="AH79" s="2">
        <v>788.63889648367694</v>
      </c>
      <c r="AI79" s="2">
        <v>277.82400242016661</v>
      </c>
      <c r="AJ79" s="2">
        <v>788.63889648367694</v>
      </c>
    </row>
    <row r="80" spans="1:36" x14ac:dyDescent="0.35">
      <c r="A80" s="1">
        <v>40994</v>
      </c>
      <c r="B80">
        <v>2709</v>
      </c>
      <c r="C80" s="23">
        <v>27.2</v>
      </c>
      <c r="D80">
        <v>5125.8</v>
      </c>
      <c r="E80">
        <v>3805</v>
      </c>
      <c r="F80">
        <v>0</v>
      </c>
      <c r="G80">
        <v>5166</v>
      </c>
      <c r="H80">
        <v>0</v>
      </c>
      <c r="I80">
        <f>IF(AND(N80=0,F80=0,H80=0,J80=0,Q80=0,L80=0),1,0)</f>
        <v>0</v>
      </c>
      <c r="J80">
        <v>1</v>
      </c>
      <c r="K80">
        <f>IF(B80&gt;G80,1,0)</f>
        <v>0</v>
      </c>
      <c r="L80">
        <v>0</v>
      </c>
      <c r="M80">
        <v>5209.333333333333</v>
      </c>
      <c r="N80">
        <v>0</v>
      </c>
      <c r="O80">
        <v>0.21453468107354479</v>
      </c>
      <c r="P80">
        <v>0</v>
      </c>
      <c r="Q80">
        <v>0</v>
      </c>
      <c r="R80">
        <f t="shared" si="7"/>
        <v>4243.5998579756761</v>
      </c>
      <c r="S80">
        <f>R80-B80</f>
        <v>1534.5998579756761</v>
      </c>
      <c r="T80">
        <f t="shared" si="8"/>
        <v>1534.5998579756761</v>
      </c>
      <c r="U80" s="8">
        <f t="shared" si="9"/>
        <v>0.56648204428780957</v>
      </c>
      <c r="V80">
        <v>1196</v>
      </c>
      <c r="W80">
        <f t="shared" si="10"/>
        <v>27622.797443562169</v>
      </c>
      <c r="X80">
        <f t="shared" si="11"/>
        <v>21528</v>
      </c>
      <c r="Y80">
        <f t="shared" si="12"/>
        <v>1534.5998579756761</v>
      </c>
      <c r="Z80">
        <f t="shared" si="13"/>
        <v>2354996.7240989651</v>
      </c>
      <c r="AB80" s="2" t="s">
        <v>152</v>
      </c>
      <c r="AC80" s="2">
        <v>463.76825261616551</v>
      </c>
      <c r="AD80" s="2">
        <v>131.93876016868057</v>
      </c>
      <c r="AE80" s="2">
        <v>3.5150266079751606</v>
      </c>
      <c r="AF80" s="2">
        <v>4.9783567965805658E-4</v>
      </c>
      <c r="AG80" s="2">
        <v>204.27054193265178</v>
      </c>
      <c r="AH80" s="2">
        <v>723.26596329967924</v>
      </c>
      <c r="AI80" s="2">
        <v>204.27054193265178</v>
      </c>
      <c r="AJ80" s="2">
        <v>723.26596329967924</v>
      </c>
    </row>
    <row r="81" spans="1:36" x14ac:dyDescent="0.35">
      <c r="A81" s="1">
        <v>40995</v>
      </c>
      <c r="B81">
        <v>4628.5</v>
      </c>
      <c r="C81" s="23">
        <v>28</v>
      </c>
      <c r="D81">
        <v>4662.3999999999996</v>
      </c>
      <c r="E81">
        <v>4395</v>
      </c>
      <c r="F81">
        <v>0</v>
      </c>
      <c r="G81">
        <v>2709</v>
      </c>
      <c r="H81">
        <v>0</v>
      </c>
      <c r="I81">
        <f>IF(AND(N81=0,F81=0,H81=0,J81=0,Q81=0,L81=0),1,0)</f>
        <v>0</v>
      </c>
      <c r="J81">
        <v>0</v>
      </c>
      <c r="K81">
        <f>IF(B81&gt;G81,1,0)</f>
        <v>1</v>
      </c>
      <c r="L81">
        <v>0</v>
      </c>
      <c r="M81">
        <v>4347.333333333333</v>
      </c>
      <c r="N81">
        <v>1</v>
      </c>
      <c r="O81">
        <v>0.72301614964563732</v>
      </c>
      <c r="P81">
        <v>0</v>
      </c>
      <c r="Q81">
        <v>0</v>
      </c>
      <c r="R81">
        <f t="shared" si="7"/>
        <v>4352.2712156806274</v>
      </c>
      <c r="S81">
        <f>R81-B81</f>
        <v>-276.22878431937261</v>
      </c>
      <c r="T81">
        <f t="shared" si="8"/>
        <v>276.22878431937261</v>
      </c>
      <c r="U81" s="8">
        <f t="shared" si="9"/>
        <v>5.9679979327940502E-2</v>
      </c>
      <c r="V81">
        <v>1683</v>
      </c>
      <c r="W81">
        <f t="shared" si="10"/>
        <v>19888.472470994828</v>
      </c>
      <c r="X81">
        <f t="shared" si="11"/>
        <v>30294</v>
      </c>
      <c r="Y81">
        <f t="shared" si="12"/>
        <v>-552.45756863874522</v>
      </c>
      <c r="Z81">
        <f t="shared" si="13"/>
        <v>305209.36514623387</v>
      </c>
      <c r="AB81" s="2" t="s">
        <v>15</v>
      </c>
      <c r="AC81" s="2">
        <v>-298.96830129749969</v>
      </c>
      <c r="AD81" s="2">
        <v>128.13089852486078</v>
      </c>
      <c r="AE81" s="2">
        <v>-2.3333037131515311</v>
      </c>
      <c r="AF81" s="2">
        <v>2.0201327912470719E-2</v>
      </c>
      <c r="AG81" s="2">
        <v>-550.97669361916519</v>
      </c>
      <c r="AH81" s="2">
        <v>-46.959908975834225</v>
      </c>
      <c r="AI81" s="2">
        <v>-550.97669361916519</v>
      </c>
      <c r="AJ81" s="2">
        <v>-46.959908975834225</v>
      </c>
    </row>
    <row r="82" spans="1:36" x14ac:dyDescent="0.35">
      <c r="A82" s="1">
        <v>40996</v>
      </c>
      <c r="B82">
        <v>2723</v>
      </c>
      <c r="C82" s="23">
        <v>30.1</v>
      </c>
      <c r="D82">
        <v>4593.1000000000004</v>
      </c>
      <c r="E82">
        <v>5026</v>
      </c>
      <c r="F82">
        <v>1</v>
      </c>
      <c r="G82">
        <v>4628.5</v>
      </c>
      <c r="H82">
        <v>0</v>
      </c>
      <c r="I82">
        <f>IF(AND(N82=0,F82=0,H82=0,J82=0,Q82=0,L82=0),1,0)</f>
        <v>0</v>
      </c>
      <c r="J82">
        <v>0</v>
      </c>
      <c r="K82">
        <f>IF(B82&gt;G82,1,0)</f>
        <v>0</v>
      </c>
      <c r="L82">
        <v>0</v>
      </c>
      <c r="M82">
        <v>4167.833333333333</v>
      </c>
      <c r="N82">
        <v>0</v>
      </c>
      <c r="O82">
        <v>0.27861043336818869</v>
      </c>
      <c r="P82">
        <v>0</v>
      </c>
      <c r="Q82">
        <v>0</v>
      </c>
      <c r="R82">
        <f t="shared" si="7"/>
        <v>4118.6200763160259</v>
      </c>
      <c r="S82">
        <f>R82-B82</f>
        <v>1395.6200763160259</v>
      </c>
      <c r="T82">
        <f t="shared" si="8"/>
        <v>1395.6200763160259</v>
      </c>
      <c r="U82" s="8">
        <f t="shared" si="9"/>
        <v>0.51253032549248101</v>
      </c>
      <c r="V82">
        <v>1188</v>
      </c>
      <c r="W82">
        <f t="shared" si="10"/>
        <v>25121.161373688468</v>
      </c>
      <c r="X82">
        <f t="shared" si="11"/>
        <v>21384</v>
      </c>
      <c r="Y82">
        <f t="shared" si="12"/>
        <v>1395.6200763160259</v>
      </c>
      <c r="Z82">
        <f t="shared" si="13"/>
        <v>1947755.39741635</v>
      </c>
      <c r="AB82" s="2" t="s">
        <v>136</v>
      </c>
      <c r="AC82" s="2">
        <v>971.94112857003574</v>
      </c>
      <c r="AD82" s="2">
        <v>80.394563810215516</v>
      </c>
      <c r="AE82" s="2">
        <v>12.089637439472417</v>
      </c>
      <c r="AF82" s="2">
        <v>2.4796055983614478E-28</v>
      </c>
      <c r="AG82" s="2">
        <v>813.82076095798027</v>
      </c>
      <c r="AH82" s="2">
        <v>1130.0614961820911</v>
      </c>
      <c r="AI82" s="2">
        <v>813.82076095798027</v>
      </c>
      <c r="AJ82" s="2">
        <v>1130.0614961820911</v>
      </c>
    </row>
    <row r="83" spans="1:36" ht="15" thickBot="1" x14ac:dyDescent="0.4">
      <c r="A83" s="1">
        <v>40997</v>
      </c>
      <c r="B83">
        <v>3348</v>
      </c>
      <c r="C83" s="23">
        <v>29.3</v>
      </c>
      <c r="D83">
        <v>4078.7</v>
      </c>
      <c r="E83">
        <v>4975</v>
      </c>
      <c r="F83">
        <v>0</v>
      </c>
      <c r="G83">
        <v>2723</v>
      </c>
      <c r="H83">
        <v>0</v>
      </c>
      <c r="I83">
        <f>IF(AND(N83=0,F83=0,H83=0,J83=0,Q83=0,L83=0),1,0)</f>
        <v>0</v>
      </c>
      <c r="J83">
        <v>0</v>
      </c>
      <c r="K83">
        <f>IF(B83&gt;G83,1,0)</f>
        <v>1</v>
      </c>
      <c r="L83">
        <v>0</v>
      </c>
      <c r="M83">
        <v>3353.5</v>
      </c>
      <c r="N83">
        <v>0</v>
      </c>
      <c r="O83">
        <v>0.57261531311723013</v>
      </c>
      <c r="P83">
        <v>0</v>
      </c>
      <c r="Q83">
        <v>1</v>
      </c>
      <c r="R83">
        <f t="shared" si="7"/>
        <v>4234.028020941937</v>
      </c>
      <c r="S83">
        <f>R83-B83</f>
        <v>886.02802094193703</v>
      </c>
      <c r="T83">
        <f t="shared" si="8"/>
        <v>886.02802094193703</v>
      </c>
      <c r="U83" s="8">
        <f t="shared" si="9"/>
        <v>0.26464397280225122</v>
      </c>
      <c r="V83">
        <v>303</v>
      </c>
      <c r="W83">
        <f t="shared" si="10"/>
        <v>15948.504376954867</v>
      </c>
      <c r="X83">
        <f t="shared" si="11"/>
        <v>5454</v>
      </c>
      <c r="Y83">
        <f t="shared" si="12"/>
        <v>886.02802094193703</v>
      </c>
      <c r="Z83">
        <f t="shared" si="13"/>
        <v>785045.65389428555</v>
      </c>
      <c r="AB83" s="3" t="s">
        <v>19</v>
      </c>
      <c r="AC83" s="3">
        <v>226.87227690775313</v>
      </c>
      <c r="AD83" s="3">
        <v>115.76091839699953</v>
      </c>
      <c r="AE83" s="3">
        <v>1.9598348047801386</v>
      </c>
      <c r="AF83" s="3">
        <v>5.0812860260474504E-2</v>
      </c>
      <c r="AG83" s="3">
        <v>-0.80678625941163773</v>
      </c>
      <c r="AH83" s="3">
        <v>454.5513400749179</v>
      </c>
      <c r="AI83" s="3">
        <v>-0.80678625941163773</v>
      </c>
      <c r="AJ83" s="3">
        <v>454.5513400749179</v>
      </c>
    </row>
    <row r="84" spans="1:36" x14ac:dyDescent="0.35">
      <c r="A84" s="1">
        <v>40998</v>
      </c>
      <c r="B84">
        <v>4623</v>
      </c>
      <c r="C84" s="23">
        <v>29.9</v>
      </c>
      <c r="D84">
        <v>3714.9</v>
      </c>
      <c r="E84">
        <v>5295</v>
      </c>
      <c r="F84">
        <v>0</v>
      </c>
      <c r="G84">
        <v>3348</v>
      </c>
      <c r="H84">
        <v>0</v>
      </c>
      <c r="I84">
        <f>IF(AND(N84=0,F84=0,H84=0,J84=0,Q84=0,L84=0),1,0)</f>
        <v>0</v>
      </c>
      <c r="J84">
        <v>0</v>
      </c>
      <c r="K84">
        <f>IF(B84&gt;G84,1,0)</f>
        <v>1</v>
      </c>
      <c r="L84">
        <v>1</v>
      </c>
      <c r="M84">
        <v>3566.5</v>
      </c>
      <c r="N84">
        <v>0</v>
      </c>
      <c r="O84">
        <v>0.64813523875914958</v>
      </c>
      <c r="P84">
        <v>0</v>
      </c>
      <c r="Q84">
        <v>0</v>
      </c>
      <c r="R84">
        <f t="shared" si="7"/>
        <v>4619.7832166171456</v>
      </c>
      <c r="S84">
        <f>R84-B84</f>
        <v>-3.2167833828543735</v>
      </c>
      <c r="T84">
        <f t="shared" si="8"/>
        <v>3.2167833828543735</v>
      </c>
      <c r="U84" s="8">
        <f t="shared" si="9"/>
        <v>6.9582162726679071E-4</v>
      </c>
      <c r="V84">
        <v>1091</v>
      </c>
      <c r="W84">
        <f t="shared" si="10"/>
        <v>231.60840356551489</v>
      </c>
      <c r="X84">
        <f t="shared" si="11"/>
        <v>19638</v>
      </c>
      <c r="Y84">
        <f t="shared" si="12"/>
        <v>-6.433566765708747</v>
      </c>
      <c r="Z84">
        <f t="shared" si="13"/>
        <v>41.390781328832105</v>
      </c>
    </row>
    <row r="85" spans="1:36" x14ac:dyDescent="0.35">
      <c r="A85" s="1">
        <v>40999</v>
      </c>
      <c r="B85">
        <v>4037</v>
      </c>
      <c r="C85" s="23">
        <v>29.1</v>
      </c>
      <c r="D85">
        <v>3606.3</v>
      </c>
      <c r="E85">
        <v>5167</v>
      </c>
      <c r="F85">
        <v>0</v>
      </c>
      <c r="G85">
        <v>4623</v>
      </c>
      <c r="H85">
        <v>1</v>
      </c>
      <c r="I85">
        <f>IF(AND(N85=0,F85=0,H85=0,J85=0,Q85=0,L85=0),1,0)</f>
        <v>0</v>
      </c>
      <c r="J85">
        <v>0</v>
      </c>
      <c r="K85">
        <f>IF(B85&gt;G85,1,0)</f>
        <v>0</v>
      </c>
      <c r="L85">
        <v>0</v>
      </c>
      <c r="M85">
        <v>3564.6666666666665</v>
      </c>
      <c r="N85">
        <v>0</v>
      </c>
      <c r="O85">
        <v>0.43191588242128498</v>
      </c>
      <c r="P85">
        <v>1</v>
      </c>
      <c r="Q85">
        <v>0</v>
      </c>
      <c r="R85">
        <f t="shared" si="7"/>
        <v>4397.1410869693682</v>
      </c>
      <c r="S85">
        <f>R85-B85</f>
        <v>360.14108696936819</v>
      </c>
      <c r="T85">
        <f t="shared" si="8"/>
        <v>360.14108696936819</v>
      </c>
      <c r="U85" s="8">
        <f t="shared" si="9"/>
        <v>8.9210078516068408E-2</v>
      </c>
      <c r="V85">
        <v>1018</v>
      </c>
      <c r="W85">
        <f t="shared" si="10"/>
        <v>6482.5395654486274</v>
      </c>
      <c r="X85">
        <f t="shared" si="11"/>
        <v>18324</v>
      </c>
      <c r="Y85">
        <f t="shared" si="12"/>
        <v>360.14108696936819</v>
      </c>
      <c r="Z85">
        <f t="shared" si="13"/>
        <v>129701.60252347802</v>
      </c>
      <c r="AB85" s="34" t="s">
        <v>22</v>
      </c>
      <c r="AC85" s="34"/>
      <c r="AD85" t="s">
        <v>158</v>
      </c>
    </row>
    <row r="86" spans="1:36" ht="15" thickBot="1" x14ac:dyDescent="0.4">
      <c r="A86" s="1">
        <v>41000</v>
      </c>
      <c r="B86">
        <v>4088</v>
      </c>
      <c r="C86" s="23">
        <v>27.1</v>
      </c>
      <c r="D86">
        <v>3871.9</v>
      </c>
      <c r="E86">
        <v>5166</v>
      </c>
      <c r="F86">
        <v>0</v>
      </c>
      <c r="G86">
        <v>4037</v>
      </c>
      <c r="H86">
        <v>0</v>
      </c>
      <c r="I86">
        <f>IF(AND(N86=0,F86=0,H86=0,J86=0,Q86=0,L86=0),1,0)</f>
        <v>1</v>
      </c>
      <c r="J86">
        <v>0</v>
      </c>
      <c r="K86">
        <f>IF(B86&gt;G86,1,0)</f>
        <v>1</v>
      </c>
      <c r="L86">
        <v>0</v>
      </c>
      <c r="M86">
        <v>4002.6666666666665</v>
      </c>
      <c r="N86">
        <v>0</v>
      </c>
      <c r="O86">
        <v>0.50592540955036602</v>
      </c>
      <c r="P86">
        <v>1</v>
      </c>
      <c r="Q86">
        <v>0</v>
      </c>
      <c r="R86">
        <f t="shared" si="7"/>
        <v>5248.641785007977</v>
      </c>
      <c r="S86">
        <f>R86-B86</f>
        <v>1160.641785007977</v>
      </c>
      <c r="T86">
        <f t="shared" si="8"/>
        <v>1160.641785007977</v>
      </c>
      <c r="U86" s="8">
        <f t="shared" si="9"/>
        <v>0.28391433097064017</v>
      </c>
      <c r="V86">
        <v>589</v>
      </c>
      <c r="W86">
        <f t="shared" si="10"/>
        <v>20891.552130143587</v>
      </c>
      <c r="X86">
        <f t="shared" si="11"/>
        <v>10602</v>
      </c>
      <c r="Y86">
        <f t="shared" si="12"/>
        <v>1160.641785007977</v>
      </c>
      <c r="Z86">
        <f t="shared" si="13"/>
        <v>1347089.3531065031</v>
      </c>
    </row>
    <row r="87" spans="1:36" x14ac:dyDescent="0.35">
      <c r="A87" s="1">
        <v>41001</v>
      </c>
      <c r="B87">
        <v>4628.5</v>
      </c>
      <c r="C87" s="23">
        <v>29.3</v>
      </c>
      <c r="D87">
        <v>3763.8</v>
      </c>
      <c r="E87">
        <v>2709</v>
      </c>
      <c r="F87">
        <v>0</v>
      </c>
      <c r="G87">
        <v>4088</v>
      </c>
      <c r="H87">
        <v>0</v>
      </c>
      <c r="I87">
        <f>IF(AND(N87=0,F87=0,H87=0,J87=0,Q87=0,L87=0),1,0)</f>
        <v>0</v>
      </c>
      <c r="J87">
        <v>1</v>
      </c>
      <c r="K87">
        <f>IF(B87&gt;G87,1,0)</f>
        <v>1</v>
      </c>
      <c r="L87">
        <v>0</v>
      </c>
      <c r="M87">
        <v>4249.333333333333</v>
      </c>
      <c r="N87">
        <v>0</v>
      </c>
      <c r="O87">
        <v>0.5627977227837806</v>
      </c>
      <c r="P87">
        <v>0</v>
      </c>
      <c r="Q87">
        <v>0</v>
      </c>
      <c r="R87">
        <f t="shared" si="7"/>
        <v>4049.1665313987419</v>
      </c>
      <c r="S87">
        <f>R87-B87</f>
        <v>-579.33346860125812</v>
      </c>
      <c r="T87">
        <f t="shared" si="8"/>
        <v>579.33346860125812</v>
      </c>
      <c r="U87" s="8">
        <f t="shared" si="9"/>
        <v>0.12516656986091781</v>
      </c>
      <c r="V87">
        <v>1122</v>
      </c>
      <c r="W87">
        <f t="shared" si="10"/>
        <v>41712.009739290588</v>
      </c>
      <c r="X87">
        <f t="shared" si="11"/>
        <v>20196</v>
      </c>
      <c r="Y87">
        <f t="shared" si="12"/>
        <v>-1158.6669372025162</v>
      </c>
      <c r="Z87">
        <f t="shared" si="13"/>
        <v>1342509.0713662596</v>
      </c>
      <c r="AB87" s="5" t="s">
        <v>23</v>
      </c>
      <c r="AC87" s="5"/>
    </row>
    <row r="88" spans="1:36" x14ac:dyDescent="0.35">
      <c r="A88" s="1">
        <v>41002</v>
      </c>
      <c r="B88">
        <v>3023</v>
      </c>
      <c r="C88" s="23">
        <v>29.2</v>
      </c>
      <c r="D88">
        <v>4144.8999999999996</v>
      </c>
      <c r="E88">
        <v>4628.5</v>
      </c>
      <c r="F88">
        <v>0</v>
      </c>
      <c r="G88">
        <v>4628.5</v>
      </c>
      <c r="H88">
        <v>0</v>
      </c>
      <c r="I88">
        <f>IF(AND(N88=0,F88=0,H88=0,J88=0,Q88=0,L88=0),1,0)</f>
        <v>0</v>
      </c>
      <c r="J88">
        <v>0</v>
      </c>
      <c r="K88">
        <f>IF(B88&gt;G88,1,0)</f>
        <v>0</v>
      </c>
      <c r="L88">
        <v>0</v>
      </c>
      <c r="M88">
        <v>4251.166666666667</v>
      </c>
      <c r="N88">
        <v>1</v>
      </c>
      <c r="O88">
        <v>0.31346578366445915</v>
      </c>
      <c r="P88">
        <v>0</v>
      </c>
      <c r="Q88">
        <v>0</v>
      </c>
      <c r="R88">
        <f t="shared" si="7"/>
        <v>4054.2320999164835</v>
      </c>
      <c r="S88">
        <f>R88-B88</f>
        <v>1031.2320999164835</v>
      </c>
      <c r="T88">
        <f t="shared" si="8"/>
        <v>1031.2320999164835</v>
      </c>
      <c r="U88" s="8">
        <f t="shared" si="9"/>
        <v>0.3411287131711821</v>
      </c>
      <c r="V88">
        <v>926</v>
      </c>
      <c r="W88">
        <f t="shared" si="10"/>
        <v>18562.177798496705</v>
      </c>
      <c r="X88">
        <f t="shared" si="11"/>
        <v>16668</v>
      </c>
      <c r="Y88">
        <f t="shared" si="12"/>
        <v>1031.2320999164835</v>
      </c>
      <c r="Z88">
        <f t="shared" si="13"/>
        <v>1063439.6438981602</v>
      </c>
      <c r="AB88" s="2" t="s">
        <v>24</v>
      </c>
      <c r="AC88" s="2">
        <v>0.85757531094522088</v>
      </c>
    </row>
    <row r="89" spans="1:36" x14ac:dyDescent="0.35">
      <c r="A89" s="1">
        <v>41003</v>
      </c>
      <c r="B89">
        <v>2706</v>
      </c>
      <c r="C89" s="23">
        <v>30.2</v>
      </c>
      <c r="D89">
        <v>4079.9</v>
      </c>
      <c r="E89">
        <v>2723</v>
      </c>
      <c r="F89">
        <v>1</v>
      </c>
      <c r="G89">
        <v>3023</v>
      </c>
      <c r="H89">
        <v>0</v>
      </c>
      <c r="I89">
        <f>IF(AND(N89=0,F89=0,H89=0,J89=0,Q89=0,L89=0),1,0)</f>
        <v>0</v>
      </c>
      <c r="J89">
        <v>0</v>
      </c>
      <c r="K89">
        <f>IF(B89&gt;G89,1,0)</f>
        <v>0</v>
      </c>
      <c r="L89">
        <v>0</v>
      </c>
      <c r="M89">
        <v>3913.1666666666665</v>
      </c>
      <c r="N89">
        <v>0</v>
      </c>
      <c r="O89">
        <v>0.46316951318694088</v>
      </c>
      <c r="P89">
        <v>0</v>
      </c>
      <c r="Q89">
        <v>0</v>
      </c>
      <c r="R89">
        <f t="shared" si="7"/>
        <v>2784.7922597642423</v>
      </c>
      <c r="S89">
        <f>R89-B89</f>
        <v>78.792259764242317</v>
      </c>
      <c r="T89">
        <f t="shared" si="8"/>
        <v>78.792259764242317</v>
      </c>
      <c r="U89" s="8">
        <f t="shared" si="9"/>
        <v>2.9117612625366711E-2</v>
      </c>
      <c r="V89">
        <v>1401</v>
      </c>
      <c r="W89">
        <f t="shared" si="10"/>
        <v>1418.2606757563617</v>
      </c>
      <c r="X89">
        <f t="shared" si="11"/>
        <v>25218</v>
      </c>
      <c r="Y89">
        <f t="shared" si="12"/>
        <v>78.792259764242317</v>
      </c>
      <c r="Z89">
        <f t="shared" si="13"/>
        <v>6208.2201987558392</v>
      </c>
      <c r="AB89" s="35" t="s">
        <v>25</v>
      </c>
      <c r="AC89" s="35">
        <v>0.73543541394279233</v>
      </c>
    </row>
    <row r="90" spans="1:36" x14ac:dyDescent="0.35">
      <c r="A90" s="1">
        <v>41004</v>
      </c>
      <c r="B90">
        <v>2830</v>
      </c>
      <c r="C90" s="23">
        <v>29.6</v>
      </c>
      <c r="D90">
        <v>3696.5</v>
      </c>
      <c r="E90">
        <v>3348</v>
      </c>
      <c r="F90">
        <v>0</v>
      </c>
      <c r="G90">
        <v>2706</v>
      </c>
      <c r="H90">
        <v>0</v>
      </c>
      <c r="I90">
        <f>IF(AND(N90=0,F90=0,H90=0,J90=0,Q90=0,L90=0),1,0)</f>
        <v>0</v>
      </c>
      <c r="J90">
        <v>0</v>
      </c>
      <c r="K90">
        <f>IF(B90&gt;G90,1,0)</f>
        <v>1</v>
      </c>
      <c r="L90">
        <v>0</v>
      </c>
      <c r="M90">
        <v>3452.5</v>
      </c>
      <c r="N90">
        <v>0</v>
      </c>
      <c r="O90">
        <v>0.51440687812245844</v>
      </c>
      <c r="P90">
        <v>0</v>
      </c>
      <c r="Q90">
        <v>1</v>
      </c>
      <c r="R90">
        <f t="shared" si="7"/>
        <v>3794.8814182853089</v>
      </c>
      <c r="S90">
        <f>R90-B90</f>
        <v>964.88141828530888</v>
      </c>
      <c r="T90">
        <f t="shared" si="8"/>
        <v>964.88141828530888</v>
      </c>
      <c r="U90" s="8">
        <f t="shared" si="9"/>
        <v>0.34094749762731763</v>
      </c>
      <c r="V90">
        <v>1240</v>
      </c>
      <c r="W90">
        <f t="shared" si="10"/>
        <v>17367.865529135561</v>
      </c>
      <c r="X90">
        <f t="shared" si="11"/>
        <v>22320</v>
      </c>
      <c r="Y90">
        <f t="shared" si="12"/>
        <v>964.88141828530888</v>
      </c>
      <c r="Z90">
        <f t="shared" si="13"/>
        <v>930996.15135226923</v>
      </c>
      <c r="AB90" s="35" t="s">
        <v>26</v>
      </c>
      <c r="AC90" s="35">
        <v>0.72861283149432565</v>
      </c>
    </row>
    <row r="91" spans="1:36" x14ac:dyDescent="0.35">
      <c r="A91" s="1">
        <v>41005</v>
      </c>
      <c r="B91">
        <v>3316</v>
      </c>
      <c r="C91" s="23">
        <v>28.7</v>
      </c>
      <c r="D91">
        <v>3455.1</v>
      </c>
      <c r="E91">
        <v>4623</v>
      </c>
      <c r="F91">
        <v>0</v>
      </c>
      <c r="G91">
        <v>2830</v>
      </c>
      <c r="H91">
        <v>0</v>
      </c>
      <c r="I91">
        <f>IF(AND(N91=0,F91=0,H91=0,J91=0,Q91=0,L91=0),1,0)</f>
        <v>0</v>
      </c>
      <c r="J91">
        <v>0</v>
      </c>
      <c r="K91">
        <f>IF(B91&gt;G91,1,0)</f>
        <v>1</v>
      </c>
      <c r="L91">
        <v>1</v>
      </c>
      <c r="M91">
        <v>2853</v>
      </c>
      <c r="N91">
        <v>0</v>
      </c>
      <c r="O91">
        <v>0.55646566747995818</v>
      </c>
      <c r="P91">
        <v>0</v>
      </c>
      <c r="Q91">
        <v>0</v>
      </c>
      <c r="R91">
        <f t="shared" si="7"/>
        <v>4165.3801785137439</v>
      </c>
      <c r="S91">
        <f>R91-B91</f>
        <v>849.38017851374389</v>
      </c>
      <c r="T91">
        <f t="shared" si="8"/>
        <v>849.38017851374389</v>
      </c>
      <c r="U91" s="8">
        <f t="shared" si="9"/>
        <v>0.2561460128207913</v>
      </c>
      <c r="V91">
        <v>1041</v>
      </c>
      <c r="W91">
        <f t="shared" si="10"/>
        <v>15288.84321324739</v>
      </c>
      <c r="X91">
        <f t="shared" si="11"/>
        <v>18738</v>
      </c>
      <c r="Y91">
        <f t="shared" si="12"/>
        <v>849.38017851374389</v>
      </c>
      <c r="Z91">
        <f t="shared" si="13"/>
        <v>721446.68765203946</v>
      </c>
      <c r="AB91" s="35" t="s">
        <v>6</v>
      </c>
      <c r="AC91" s="35">
        <v>616.30034435891389</v>
      </c>
    </row>
    <row r="92" spans="1:36" ht="15" thickBot="1" x14ac:dyDescent="0.4">
      <c r="A92" s="1">
        <v>41006</v>
      </c>
      <c r="B92">
        <v>3348</v>
      </c>
      <c r="C92" s="23">
        <v>28.4</v>
      </c>
      <c r="D92">
        <v>3300.7</v>
      </c>
      <c r="E92">
        <v>4037</v>
      </c>
      <c r="F92">
        <v>0</v>
      </c>
      <c r="G92">
        <v>3316</v>
      </c>
      <c r="H92">
        <v>1</v>
      </c>
      <c r="I92">
        <f>IF(AND(N92=0,F92=0,H92=0,J92=0,Q92=0,L92=0),1,0)</f>
        <v>0</v>
      </c>
      <c r="J92">
        <v>0</v>
      </c>
      <c r="K92">
        <f>IF(B92&gt;G92,1,0)</f>
        <v>1</v>
      </c>
      <c r="L92">
        <v>0</v>
      </c>
      <c r="M92">
        <v>2950.6666666666665</v>
      </c>
      <c r="N92">
        <v>0</v>
      </c>
      <c r="O92">
        <v>0.50371790403160221</v>
      </c>
      <c r="P92">
        <v>1</v>
      </c>
      <c r="Q92">
        <v>0</v>
      </c>
      <c r="R92">
        <f t="shared" si="7"/>
        <v>4500.6280135975403</v>
      </c>
      <c r="S92">
        <f>R92-B92</f>
        <v>1152.6280135975403</v>
      </c>
      <c r="T92">
        <f t="shared" si="8"/>
        <v>1152.6280135975403</v>
      </c>
      <c r="U92" s="8">
        <f t="shared" si="9"/>
        <v>0.34427360023821396</v>
      </c>
      <c r="V92">
        <v>1204</v>
      </c>
      <c r="W92">
        <f t="shared" si="10"/>
        <v>20747.304244755724</v>
      </c>
      <c r="X92">
        <f t="shared" si="11"/>
        <v>21672</v>
      </c>
      <c r="Y92">
        <f t="shared" si="12"/>
        <v>1152.6280135975403</v>
      </c>
      <c r="Z92">
        <f t="shared" si="13"/>
        <v>1328551.3377298117</v>
      </c>
      <c r="AB92" s="3" t="s">
        <v>27</v>
      </c>
      <c r="AC92" s="3">
        <v>359</v>
      </c>
    </row>
    <row r="93" spans="1:36" x14ac:dyDescent="0.35">
      <c r="A93" s="1">
        <v>41007</v>
      </c>
      <c r="B93">
        <v>4428</v>
      </c>
      <c r="C93" s="23">
        <v>27.6</v>
      </c>
      <c r="D93">
        <v>3044.6</v>
      </c>
      <c r="E93">
        <v>4088</v>
      </c>
      <c r="F93">
        <v>0</v>
      </c>
      <c r="G93">
        <v>3348</v>
      </c>
      <c r="H93">
        <v>0</v>
      </c>
      <c r="I93">
        <f>IF(AND(N93=0,F93=0,H93=0,J93=0,Q93=0,L93=0),1,0)</f>
        <v>1</v>
      </c>
      <c r="J93">
        <v>0</v>
      </c>
      <c r="K93">
        <f>IF(B93&gt;G93,1,0)</f>
        <v>1</v>
      </c>
      <c r="L93">
        <v>0</v>
      </c>
      <c r="M93">
        <v>3164.6666666666665</v>
      </c>
      <c r="N93">
        <v>0</v>
      </c>
      <c r="O93">
        <v>0.6254792610665737</v>
      </c>
      <c r="P93">
        <v>1</v>
      </c>
      <c r="Q93">
        <v>0</v>
      </c>
      <c r="R93">
        <f t="shared" si="7"/>
        <v>4425.8364217230064</v>
      </c>
      <c r="S93">
        <f>R93-B93</f>
        <v>-2.1635782769935759</v>
      </c>
      <c r="T93">
        <f t="shared" si="8"/>
        <v>2.1635782769935759</v>
      </c>
      <c r="U93" s="8">
        <f t="shared" si="9"/>
        <v>4.8861298035085272E-4</v>
      </c>
      <c r="V93">
        <v>892</v>
      </c>
      <c r="W93">
        <f t="shared" si="10"/>
        <v>155.77763594353746</v>
      </c>
      <c r="X93">
        <f t="shared" si="11"/>
        <v>16056</v>
      </c>
      <c r="Y93">
        <f t="shared" si="12"/>
        <v>-4.3271565539871517</v>
      </c>
      <c r="Z93">
        <f t="shared" si="13"/>
        <v>18.724283842713962</v>
      </c>
    </row>
    <row r="94" spans="1:36" ht="15" thickBot="1" x14ac:dyDescent="0.4">
      <c r="A94" s="1">
        <v>41008</v>
      </c>
      <c r="B94">
        <v>4628.5</v>
      </c>
      <c r="C94" s="23">
        <v>30.7</v>
      </c>
      <c r="D94">
        <v>3325.6</v>
      </c>
      <c r="E94">
        <v>4628.5</v>
      </c>
      <c r="F94">
        <v>0</v>
      </c>
      <c r="G94">
        <v>4428</v>
      </c>
      <c r="H94">
        <v>0</v>
      </c>
      <c r="I94">
        <f>IF(AND(N94=0,F94=0,H94=0,J94=0,Q94=0,L94=0),1,0)</f>
        <v>0</v>
      </c>
      <c r="J94">
        <v>1</v>
      </c>
      <c r="K94">
        <f>IF(B94&gt;G94,1,0)</f>
        <v>1</v>
      </c>
      <c r="L94">
        <v>0</v>
      </c>
      <c r="M94">
        <v>3697.3333333333335</v>
      </c>
      <c r="N94">
        <v>0</v>
      </c>
      <c r="O94">
        <v>0.52329499244800748</v>
      </c>
      <c r="P94">
        <v>0</v>
      </c>
      <c r="Q94">
        <v>0</v>
      </c>
      <c r="R94">
        <f t="shared" si="7"/>
        <v>4369.6868627975946</v>
      </c>
      <c r="S94">
        <f>R94-B94</f>
        <v>-258.81313720240541</v>
      </c>
      <c r="T94">
        <f t="shared" si="8"/>
        <v>258.81313720240541</v>
      </c>
      <c r="U94" s="8">
        <f t="shared" si="9"/>
        <v>5.5917281452393955E-2</v>
      </c>
      <c r="V94">
        <v>1213</v>
      </c>
      <c r="W94">
        <f t="shared" si="10"/>
        <v>18634.54587857319</v>
      </c>
      <c r="X94">
        <f t="shared" si="11"/>
        <v>21834</v>
      </c>
      <c r="Y94">
        <f t="shared" si="12"/>
        <v>-517.62627440481083</v>
      </c>
      <c r="Z94">
        <f t="shared" si="13"/>
        <v>267936.9599542045</v>
      </c>
      <c r="AB94" t="s">
        <v>28</v>
      </c>
    </row>
    <row r="95" spans="1:36" x14ac:dyDescent="0.35">
      <c r="A95" s="1">
        <v>41009</v>
      </c>
      <c r="B95">
        <v>2712</v>
      </c>
      <c r="C95" s="23">
        <v>29.6</v>
      </c>
      <c r="D95">
        <v>3710.1</v>
      </c>
      <c r="E95">
        <v>3023</v>
      </c>
      <c r="F95">
        <v>0</v>
      </c>
      <c r="G95">
        <v>4628.5</v>
      </c>
      <c r="H95">
        <v>0</v>
      </c>
      <c r="I95">
        <f>IF(AND(N95=0,F95=0,H95=0,J95=0,Q95=0,L95=0),1,0)</f>
        <v>0</v>
      </c>
      <c r="J95">
        <v>0</v>
      </c>
      <c r="K95">
        <f>IF(B95&gt;G95,1,0)</f>
        <v>0</v>
      </c>
      <c r="L95">
        <v>0</v>
      </c>
      <c r="M95">
        <v>4134.833333333333</v>
      </c>
      <c r="N95">
        <v>1</v>
      </c>
      <c r="O95">
        <v>0.27733240385732544</v>
      </c>
      <c r="P95">
        <v>0</v>
      </c>
      <c r="Q95">
        <v>0</v>
      </c>
      <c r="R95">
        <f t="shared" si="7"/>
        <v>3606.2627370106443</v>
      </c>
      <c r="S95">
        <f>R95-B95</f>
        <v>894.26273701064429</v>
      </c>
      <c r="T95">
        <f t="shared" si="8"/>
        <v>894.26273701064429</v>
      </c>
      <c r="U95" s="8">
        <f t="shared" si="9"/>
        <v>0.32974289712781868</v>
      </c>
      <c r="V95">
        <v>1313</v>
      </c>
      <c r="W95">
        <f t="shared" si="10"/>
        <v>16096.729266191596</v>
      </c>
      <c r="X95">
        <f t="shared" si="11"/>
        <v>23634</v>
      </c>
      <c r="Y95">
        <f t="shared" si="12"/>
        <v>894.26273701064429</v>
      </c>
      <c r="Z95">
        <f t="shared" si="13"/>
        <v>799705.84280576871</v>
      </c>
      <c r="AB95" s="4"/>
      <c r="AC95" s="4" t="s">
        <v>33</v>
      </c>
      <c r="AD95" s="4" t="s">
        <v>34</v>
      </c>
      <c r="AE95" s="4" t="s">
        <v>35</v>
      </c>
      <c r="AF95" s="4" t="s">
        <v>36</v>
      </c>
      <c r="AG95" s="4" t="s">
        <v>37</v>
      </c>
    </row>
    <row r="96" spans="1:36" x14ac:dyDescent="0.35">
      <c r="A96" s="1">
        <v>41010</v>
      </c>
      <c r="B96">
        <v>3136</v>
      </c>
      <c r="C96" s="23">
        <v>28.4</v>
      </c>
      <c r="D96">
        <v>3686.5</v>
      </c>
      <c r="E96">
        <v>2706</v>
      </c>
      <c r="F96">
        <v>1</v>
      </c>
      <c r="G96">
        <v>2712</v>
      </c>
      <c r="H96">
        <v>0</v>
      </c>
      <c r="I96">
        <f>IF(AND(N96=0,F96=0,H96=0,J96=0,Q96=0,L96=0),1,0)</f>
        <v>0</v>
      </c>
      <c r="J96">
        <v>0</v>
      </c>
      <c r="K96">
        <f>IF(B96&gt;G96,1,0)</f>
        <v>1</v>
      </c>
      <c r="L96">
        <v>0</v>
      </c>
      <c r="M96">
        <v>3922.8333333333335</v>
      </c>
      <c r="N96">
        <v>0</v>
      </c>
      <c r="O96">
        <v>0.54926222841872896</v>
      </c>
      <c r="P96">
        <v>0</v>
      </c>
      <c r="Q96">
        <v>0</v>
      </c>
      <c r="R96">
        <f t="shared" si="7"/>
        <v>3503.6413738743045</v>
      </c>
      <c r="S96">
        <f>R96-B96</f>
        <v>367.64137387430446</v>
      </c>
      <c r="T96">
        <f t="shared" si="8"/>
        <v>367.64137387430446</v>
      </c>
      <c r="U96" s="8">
        <f t="shared" si="9"/>
        <v>0.11723258095481648</v>
      </c>
      <c r="V96">
        <v>818</v>
      </c>
      <c r="W96">
        <f t="shared" si="10"/>
        <v>6617.5447297374803</v>
      </c>
      <c r="X96">
        <f t="shared" si="11"/>
        <v>14724</v>
      </c>
      <c r="Y96">
        <f t="shared" si="12"/>
        <v>367.64137387430446</v>
      </c>
      <c r="Z96">
        <f t="shared" si="13"/>
        <v>135160.17978418613</v>
      </c>
      <c r="AB96" s="2" t="s">
        <v>29</v>
      </c>
      <c r="AC96" s="2">
        <v>9</v>
      </c>
      <c r="AD96" s="2">
        <v>368487768.43615162</v>
      </c>
      <c r="AE96" s="2">
        <v>40943085.381794624</v>
      </c>
      <c r="AF96" s="2">
        <v>107.7942875000472</v>
      </c>
      <c r="AG96" s="2">
        <v>3.6974360195519851E-95</v>
      </c>
    </row>
    <row r="97" spans="1:36" x14ac:dyDescent="0.35">
      <c r="A97" s="1">
        <v>41011</v>
      </c>
      <c r="B97">
        <v>3088</v>
      </c>
      <c r="C97" s="23">
        <v>28.5</v>
      </c>
      <c r="D97">
        <v>3650.5</v>
      </c>
      <c r="E97">
        <v>2830</v>
      </c>
      <c r="F97">
        <v>0</v>
      </c>
      <c r="G97">
        <v>3136</v>
      </c>
      <c r="H97">
        <v>0</v>
      </c>
      <c r="I97">
        <f>IF(AND(N97=0,F97=0,H97=0,J97=0,Q97=0,L97=0),1,0)</f>
        <v>0</v>
      </c>
      <c r="J97">
        <v>0</v>
      </c>
      <c r="K97">
        <f>IF(B97&gt;G97,1,0)</f>
        <v>0</v>
      </c>
      <c r="L97">
        <v>0</v>
      </c>
      <c r="M97">
        <v>3492.1666666666665</v>
      </c>
      <c r="N97">
        <v>0</v>
      </c>
      <c r="O97">
        <v>0.49442314395259673</v>
      </c>
      <c r="P97">
        <v>0</v>
      </c>
      <c r="Q97">
        <v>1</v>
      </c>
      <c r="R97">
        <f t="shared" si="7"/>
        <v>2867.2628776368269</v>
      </c>
      <c r="S97">
        <f>R97-B97</f>
        <v>-220.73712236317306</v>
      </c>
      <c r="T97">
        <f t="shared" si="8"/>
        <v>220.73712236317306</v>
      </c>
      <c r="U97" s="8">
        <f t="shared" si="9"/>
        <v>7.148222874455086E-2</v>
      </c>
      <c r="V97">
        <v>888</v>
      </c>
      <c r="W97">
        <f t="shared" si="10"/>
        <v>15893.07281014846</v>
      </c>
      <c r="X97">
        <f t="shared" si="11"/>
        <v>15984</v>
      </c>
      <c r="Y97">
        <f t="shared" si="12"/>
        <v>-441.47424472634611</v>
      </c>
      <c r="Z97">
        <f t="shared" si="13"/>
        <v>194899.50875669773</v>
      </c>
      <c r="AB97" s="2" t="s">
        <v>30</v>
      </c>
      <c r="AC97" s="2">
        <v>349</v>
      </c>
      <c r="AD97" s="2">
        <v>132559313.94546364</v>
      </c>
      <c r="AE97" s="2">
        <v>379826.11445691588</v>
      </c>
      <c r="AF97" s="2"/>
      <c r="AG97" s="2"/>
    </row>
    <row r="98" spans="1:36" ht="15" thickBot="1" x14ac:dyDescent="0.4">
      <c r="A98" s="1">
        <v>41012</v>
      </c>
      <c r="B98">
        <v>3198</v>
      </c>
      <c r="C98" s="23">
        <v>27.8</v>
      </c>
      <c r="D98">
        <v>3598.5</v>
      </c>
      <c r="E98">
        <v>3316</v>
      </c>
      <c r="F98">
        <v>0</v>
      </c>
      <c r="G98">
        <v>3088</v>
      </c>
      <c r="H98">
        <v>0</v>
      </c>
      <c r="I98">
        <f>IF(AND(N98=0,F98=0,H98=0,J98=0,Q98=0,L98=0),1,0)</f>
        <v>0</v>
      </c>
      <c r="J98">
        <v>0</v>
      </c>
      <c r="K98">
        <f>IF(B98&gt;G98,1,0)</f>
        <v>1</v>
      </c>
      <c r="L98">
        <v>1</v>
      </c>
      <c r="M98">
        <v>2978.6666666666665</v>
      </c>
      <c r="N98">
        <v>0</v>
      </c>
      <c r="O98">
        <v>0.51278029510863254</v>
      </c>
      <c r="P98">
        <v>0</v>
      </c>
      <c r="Q98">
        <v>0</v>
      </c>
      <c r="R98">
        <f t="shared" si="7"/>
        <v>4110.9880304956087</v>
      </c>
      <c r="S98">
        <f>R98-B98</f>
        <v>912.98803049560865</v>
      </c>
      <c r="T98">
        <f t="shared" si="8"/>
        <v>912.98803049560865</v>
      </c>
      <c r="U98" s="8">
        <f t="shared" si="9"/>
        <v>0.28548718902301706</v>
      </c>
      <c r="V98">
        <v>1039</v>
      </c>
      <c r="W98">
        <f t="shared" si="10"/>
        <v>16433.784548920958</v>
      </c>
      <c r="X98">
        <f t="shared" si="11"/>
        <v>18702</v>
      </c>
      <c r="Y98">
        <f t="shared" si="12"/>
        <v>912.98803049560865</v>
      </c>
      <c r="Z98">
        <f t="shared" si="13"/>
        <v>833547.14382825047</v>
      </c>
      <c r="AB98" s="3" t="s">
        <v>31</v>
      </c>
      <c r="AC98" s="3">
        <v>358</v>
      </c>
      <c r="AD98" s="3">
        <v>501047082.38161528</v>
      </c>
      <c r="AE98" s="3"/>
      <c r="AF98" s="3"/>
      <c r="AG98" s="3"/>
    </row>
    <row r="99" spans="1:36" ht="15" thickBot="1" x14ac:dyDescent="0.4">
      <c r="A99" s="1">
        <v>41013</v>
      </c>
      <c r="B99">
        <v>3595</v>
      </c>
      <c r="C99" s="23">
        <v>28.3</v>
      </c>
      <c r="D99">
        <v>3352.5</v>
      </c>
      <c r="E99">
        <v>3348</v>
      </c>
      <c r="F99">
        <v>0</v>
      </c>
      <c r="G99">
        <v>3198</v>
      </c>
      <c r="H99">
        <v>1</v>
      </c>
      <c r="I99">
        <f>IF(AND(N99=0,F99=0,H99=0,J99=0,Q99=0,L99=0),1,0)</f>
        <v>0</v>
      </c>
      <c r="J99">
        <v>0</v>
      </c>
      <c r="K99">
        <f>IF(B99&gt;G99,1,0)</f>
        <v>1</v>
      </c>
      <c r="L99">
        <v>0</v>
      </c>
      <c r="M99">
        <v>3140.6666666666665</v>
      </c>
      <c r="N99">
        <v>0</v>
      </c>
      <c r="O99">
        <v>0.54612524689206465</v>
      </c>
      <c r="P99">
        <v>1</v>
      </c>
      <c r="Q99">
        <v>0</v>
      </c>
      <c r="R99">
        <f t="shared" si="7"/>
        <v>4346.6300076835514</v>
      </c>
      <c r="S99">
        <f>R99-B99</f>
        <v>751.63000768355141</v>
      </c>
      <c r="T99">
        <f t="shared" si="8"/>
        <v>751.63000768355141</v>
      </c>
      <c r="U99" s="8">
        <f t="shared" si="9"/>
        <v>0.20907649726941624</v>
      </c>
      <c r="V99">
        <v>922</v>
      </c>
      <c r="W99">
        <f t="shared" si="10"/>
        <v>13529.340138303925</v>
      </c>
      <c r="X99">
        <f t="shared" si="11"/>
        <v>16596</v>
      </c>
      <c r="Y99">
        <f t="shared" si="12"/>
        <v>751.63000768355141</v>
      </c>
      <c r="Z99">
        <f t="shared" si="13"/>
        <v>564947.66845037555</v>
      </c>
    </row>
    <row r="100" spans="1:36" x14ac:dyDescent="0.35">
      <c r="A100" s="1">
        <v>41014</v>
      </c>
      <c r="B100">
        <v>3953</v>
      </c>
      <c r="C100" s="23">
        <v>28.8</v>
      </c>
      <c r="D100">
        <v>3145.8</v>
      </c>
      <c r="E100">
        <v>4428</v>
      </c>
      <c r="F100">
        <v>0</v>
      </c>
      <c r="G100">
        <v>3595</v>
      </c>
      <c r="H100">
        <v>0</v>
      </c>
      <c r="I100">
        <f>IF(AND(N100=0,F100=0,H100=0,J100=0,Q100=0,L100=0),1,0)</f>
        <v>1</v>
      </c>
      <c r="J100">
        <v>0</v>
      </c>
      <c r="K100">
        <f>IF(B100&gt;G100,1,0)</f>
        <v>1</v>
      </c>
      <c r="L100">
        <v>0</v>
      </c>
      <c r="M100">
        <v>3293.6666666666665</v>
      </c>
      <c r="N100">
        <v>0</v>
      </c>
      <c r="O100">
        <v>0.54159405135354943</v>
      </c>
      <c r="P100">
        <v>1</v>
      </c>
      <c r="Q100">
        <v>0</v>
      </c>
      <c r="R100">
        <f t="shared" si="7"/>
        <v>4637.1501620501613</v>
      </c>
      <c r="S100">
        <f>R100-B100</f>
        <v>684.15016205016127</v>
      </c>
      <c r="T100">
        <f t="shared" si="8"/>
        <v>684.15016205016127</v>
      </c>
      <c r="U100" s="8">
        <f t="shared" si="9"/>
        <v>0.17307112624592999</v>
      </c>
      <c r="V100">
        <v>743</v>
      </c>
      <c r="W100">
        <f t="shared" si="10"/>
        <v>12314.702916902903</v>
      </c>
      <c r="X100">
        <f t="shared" si="11"/>
        <v>13374</v>
      </c>
      <c r="Y100">
        <f t="shared" si="12"/>
        <v>684.15016205016127</v>
      </c>
      <c r="Z100">
        <f t="shared" si="13"/>
        <v>468061.44423326192</v>
      </c>
      <c r="AB100" s="4"/>
      <c r="AC100" s="4" t="s">
        <v>38</v>
      </c>
      <c r="AD100" s="4" t="s">
        <v>6</v>
      </c>
      <c r="AE100" s="4" t="s">
        <v>39</v>
      </c>
      <c r="AF100" s="4" t="s">
        <v>40</v>
      </c>
      <c r="AG100" s="4" t="s">
        <v>41</v>
      </c>
      <c r="AH100" s="4" t="s">
        <v>42</v>
      </c>
      <c r="AI100" s="4" t="s">
        <v>43</v>
      </c>
      <c r="AJ100" s="4" t="s">
        <v>44</v>
      </c>
    </row>
    <row r="101" spans="1:36" x14ac:dyDescent="0.35">
      <c r="A101" s="1">
        <v>41015</v>
      </c>
      <c r="B101">
        <v>4628.5</v>
      </c>
      <c r="C101" s="23">
        <v>28.4</v>
      </c>
      <c r="D101">
        <v>3394</v>
      </c>
      <c r="E101">
        <v>4628.5</v>
      </c>
      <c r="F101">
        <v>0</v>
      </c>
      <c r="G101">
        <v>3953</v>
      </c>
      <c r="H101">
        <v>0</v>
      </c>
      <c r="I101">
        <f>IF(AND(N101=0,F101=0,H101=0,J101=0,Q101=0,L101=0),1,0)</f>
        <v>0</v>
      </c>
      <c r="J101">
        <v>1</v>
      </c>
      <c r="K101">
        <f>IF(B101&gt;G101,1,0)</f>
        <v>1</v>
      </c>
      <c r="L101">
        <v>0</v>
      </c>
      <c r="M101">
        <v>3582</v>
      </c>
      <c r="N101">
        <v>0</v>
      </c>
      <c r="O101">
        <v>0.57848263041710235</v>
      </c>
      <c r="P101">
        <v>0</v>
      </c>
      <c r="Q101">
        <v>0</v>
      </c>
      <c r="R101">
        <f t="shared" si="7"/>
        <v>4178.9872204926169</v>
      </c>
      <c r="S101">
        <f>R101-B101</f>
        <v>-449.51277950738313</v>
      </c>
      <c r="T101">
        <f t="shared" si="8"/>
        <v>449.51277950738313</v>
      </c>
      <c r="U101" s="8">
        <f t="shared" si="9"/>
        <v>9.7118457277170389E-2</v>
      </c>
      <c r="V101">
        <v>1235</v>
      </c>
      <c r="W101">
        <f t="shared" si="10"/>
        <v>32364.920124531585</v>
      </c>
      <c r="X101">
        <f t="shared" si="11"/>
        <v>22230</v>
      </c>
      <c r="Y101">
        <f t="shared" si="12"/>
        <v>-899.02555901476626</v>
      </c>
      <c r="Z101">
        <f t="shared" si="13"/>
        <v>808246.95576181298</v>
      </c>
      <c r="AB101" s="2" t="s">
        <v>32</v>
      </c>
      <c r="AC101" s="2">
        <v>-566.34939476645673</v>
      </c>
      <c r="AD101" s="2">
        <v>211.22490351547523</v>
      </c>
      <c r="AE101" s="2">
        <v>-2.6812624143296793</v>
      </c>
      <c r="AF101" s="35">
        <v>7.6828362433709095E-3</v>
      </c>
      <c r="AG101" s="2">
        <v>-981.78327296470513</v>
      </c>
      <c r="AH101" s="2">
        <v>-150.91551656820832</v>
      </c>
      <c r="AI101" s="2">
        <v>-981.78327296470513</v>
      </c>
      <c r="AJ101" s="2">
        <v>-150.91551656820832</v>
      </c>
    </row>
    <row r="102" spans="1:36" x14ac:dyDescent="0.35">
      <c r="A102" s="1">
        <v>41016</v>
      </c>
      <c r="B102">
        <v>2900</v>
      </c>
      <c r="C102" s="23">
        <v>28.6</v>
      </c>
      <c r="D102">
        <v>3692.5</v>
      </c>
      <c r="E102">
        <v>2712</v>
      </c>
      <c r="F102">
        <v>0</v>
      </c>
      <c r="G102">
        <v>4628.5</v>
      </c>
      <c r="H102">
        <v>0</v>
      </c>
      <c r="I102">
        <f>IF(AND(N102=0,F102=0,H102=0,J102=0,Q102=0,L102=0),1,0)</f>
        <v>0</v>
      </c>
      <c r="J102">
        <v>0</v>
      </c>
      <c r="K102">
        <f>IF(B102&gt;G102,1,0)</f>
        <v>0</v>
      </c>
      <c r="L102">
        <v>0</v>
      </c>
      <c r="M102">
        <v>4058.8333333333335</v>
      </c>
      <c r="N102">
        <v>1</v>
      </c>
      <c r="O102">
        <v>0.29917509004298826</v>
      </c>
      <c r="P102">
        <v>0</v>
      </c>
      <c r="Q102">
        <v>0</v>
      </c>
      <c r="R102">
        <f t="shared" si="7"/>
        <v>3545.252414799616</v>
      </c>
      <c r="S102">
        <f>R102-B102</f>
        <v>645.25241479961596</v>
      </c>
      <c r="T102">
        <f t="shared" si="8"/>
        <v>645.25241479961596</v>
      </c>
      <c r="U102" s="8">
        <f t="shared" si="9"/>
        <v>0.22250083268952275</v>
      </c>
      <c r="V102">
        <v>845</v>
      </c>
      <c r="W102">
        <f t="shared" si="10"/>
        <v>11614.543466393086</v>
      </c>
      <c r="X102">
        <f t="shared" si="11"/>
        <v>15210</v>
      </c>
      <c r="Y102">
        <f t="shared" si="12"/>
        <v>645.25241479961596</v>
      </c>
      <c r="Z102">
        <f t="shared" si="13"/>
        <v>416350.67880473565</v>
      </c>
      <c r="AB102" s="2" t="s">
        <v>154</v>
      </c>
      <c r="AC102" s="2">
        <v>0.35687736082584126</v>
      </c>
      <c r="AD102" s="2">
        <v>7.0739582845870466E-2</v>
      </c>
      <c r="AE102" s="2">
        <v>5.0449457922789342</v>
      </c>
      <c r="AF102" s="35">
        <v>7.3114205996465011E-7</v>
      </c>
      <c r="AG102" s="2">
        <v>0.2177478417460364</v>
      </c>
      <c r="AH102" s="2">
        <v>0.49600687990564613</v>
      </c>
      <c r="AI102" s="2">
        <v>0.2177478417460364</v>
      </c>
      <c r="AJ102" s="2">
        <v>0.49600687990564613</v>
      </c>
    </row>
    <row r="103" spans="1:36" x14ac:dyDescent="0.35">
      <c r="A103" s="1">
        <v>41017</v>
      </c>
      <c r="B103">
        <v>2827</v>
      </c>
      <c r="C103" s="23">
        <v>28.6</v>
      </c>
      <c r="D103">
        <v>3654.9</v>
      </c>
      <c r="E103">
        <v>3136</v>
      </c>
      <c r="F103">
        <v>1</v>
      </c>
      <c r="G103">
        <v>2900</v>
      </c>
      <c r="H103">
        <v>0</v>
      </c>
      <c r="I103">
        <f>IF(AND(N103=0,F103=0,H103=0,J103=0,Q103=0,L103=0),1,0)</f>
        <v>0</v>
      </c>
      <c r="J103">
        <v>0</v>
      </c>
      <c r="K103">
        <f>IF(B103&gt;G103,1,0)</f>
        <v>0</v>
      </c>
      <c r="L103">
        <v>0</v>
      </c>
      <c r="M103">
        <v>3827.1666666666665</v>
      </c>
      <c r="N103">
        <v>0</v>
      </c>
      <c r="O103">
        <v>0.49151853142790752</v>
      </c>
      <c r="P103">
        <v>0</v>
      </c>
      <c r="Q103">
        <v>0</v>
      </c>
      <c r="R103">
        <f t="shared" si="7"/>
        <v>2636.1848752915889</v>
      </c>
      <c r="S103">
        <f>R103-B103</f>
        <v>-190.81512470841108</v>
      </c>
      <c r="T103">
        <f t="shared" si="8"/>
        <v>190.81512470841108</v>
      </c>
      <c r="U103" s="8">
        <f t="shared" si="9"/>
        <v>6.7497391124305292E-2</v>
      </c>
      <c r="V103">
        <v>876</v>
      </c>
      <c r="W103">
        <f t="shared" si="10"/>
        <v>13738.688979005598</v>
      </c>
      <c r="X103">
        <f t="shared" si="11"/>
        <v>15768</v>
      </c>
      <c r="Y103">
        <f t="shared" si="12"/>
        <v>-381.63024941682215</v>
      </c>
      <c r="Z103">
        <f t="shared" si="13"/>
        <v>145641.64726994588</v>
      </c>
      <c r="AB103" s="2" t="s">
        <v>21</v>
      </c>
      <c r="AC103" s="2">
        <v>0.16594378996385437</v>
      </c>
      <c r="AD103" s="2">
        <v>4.1495664250393138E-2</v>
      </c>
      <c r="AE103" s="2">
        <v>3.9990633470166026</v>
      </c>
      <c r="AF103" s="35">
        <v>7.7652335205392843E-5</v>
      </c>
      <c r="AG103" s="2">
        <v>8.4330758351366247E-2</v>
      </c>
      <c r="AH103" s="2">
        <v>0.24755682157634248</v>
      </c>
      <c r="AI103" s="2">
        <v>8.4330758351366247E-2</v>
      </c>
      <c r="AJ103" s="2">
        <v>0.24755682157634248</v>
      </c>
    </row>
    <row r="104" spans="1:36" x14ac:dyDescent="0.35">
      <c r="A104" s="1">
        <v>41018</v>
      </c>
      <c r="B104">
        <v>3146</v>
      </c>
      <c r="C104" s="23">
        <v>27.2</v>
      </c>
      <c r="D104">
        <v>3580.7</v>
      </c>
      <c r="E104">
        <v>3088</v>
      </c>
      <c r="F104">
        <v>0</v>
      </c>
      <c r="G104">
        <v>2827</v>
      </c>
      <c r="H104">
        <v>0</v>
      </c>
      <c r="I104">
        <f>IF(AND(N104=0,F104=0,H104=0,J104=0,Q104=0,L104=0),1,0)</f>
        <v>0</v>
      </c>
      <c r="J104">
        <v>0</v>
      </c>
      <c r="K104">
        <f>IF(B104&gt;G104,1,0)</f>
        <v>1</v>
      </c>
      <c r="L104">
        <v>0</v>
      </c>
      <c r="M104">
        <v>3451.8333333333335</v>
      </c>
      <c r="N104">
        <v>0</v>
      </c>
      <c r="O104">
        <v>0.53706285581503432</v>
      </c>
      <c r="P104">
        <v>0</v>
      </c>
      <c r="Q104">
        <v>1</v>
      </c>
      <c r="R104">
        <f t="shared" si="7"/>
        <v>3760.0999957494319</v>
      </c>
      <c r="S104">
        <f>R104-B104</f>
        <v>614.09999574943186</v>
      </c>
      <c r="T104">
        <f t="shared" si="8"/>
        <v>614.09999574943186</v>
      </c>
      <c r="U104" s="8">
        <f t="shared" si="9"/>
        <v>0.19520025294006099</v>
      </c>
      <c r="V104">
        <v>605</v>
      </c>
      <c r="W104">
        <f t="shared" si="10"/>
        <v>11053.799923489772</v>
      </c>
      <c r="X104">
        <f t="shared" si="11"/>
        <v>10890</v>
      </c>
      <c r="Y104">
        <f t="shared" si="12"/>
        <v>614.09999574943186</v>
      </c>
      <c r="Z104">
        <f t="shared" si="13"/>
        <v>377118.80477945221</v>
      </c>
      <c r="AB104" s="2" t="s">
        <v>17</v>
      </c>
      <c r="AC104" s="2">
        <v>-121.77683621177272</v>
      </c>
      <c r="AD104" s="2">
        <v>107.53749225617622</v>
      </c>
      <c r="AE104" s="2">
        <v>-1.1324128325558818</v>
      </c>
      <c r="AF104" s="35">
        <v>0.25823832360068183</v>
      </c>
      <c r="AG104" s="2">
        <v>-333.27991523400715</v>
      </c>
      <c r="AH104" s="2">
        <v>89.726242810461684</v>
      </c>
      <c r="AI104" s="2">
        <v>-333.27991523400715</v>
      </c>
      <c r="AJ104" s="2">
        <v>89.726242810461684</v>
      </c>
    </row>
    <row r="105" spans="1:36" x14ac:dyDescent="0.35">
      <c r="A105" s="1">
        <v>41019</v>
      </c>
      <c r="B105">
        <v>3377</v>
      </c>
      <c r="C105" s="23">
        <v>27.1</v>
      </c>
      <c r="D105">
        <v>3490.9</v>
      </c>
      <c r="E105">
        <v>3198</v>
      </c>
      <c r="F105">
        <v>0</v>
      </c>
      <c r="G105">
        <v>3146</v>
      </c>
      <c r="H105">
        <v>0</v>
      </c>
      <c r="I105">
        <f>IF(AND(N105=0,F105=0,H105=0,J105=0,Q105=0,L105=0),1,0)</f>
        <v>0</v>
      </c>
      <c r="J105">
        <v>0</v>
      </c>
      <c r="K105">
        <f>IF(B105&gt;G105,1,0)</f>
        <v>1</v>
      </c>
      <c r="L105">
        <v>1</v>
      </c>
      <c r="M105">
        <v>2957.6666666666665</v>
      </c>
      <c r="N105">
        <v>0</v>
      </c>
      <c r="O105">
        <v>0.52683861972812829</v>
      </c>
      <c r="P105">
        <v>0</v>
      </c>
      <c r="Q105">
        <v>0</v>
      </c>
      <c r="R105">
        <f t="shared" si="7"/>
        <v>4075.3256673211331</v>
      </c>
      <c r="S105">
        <f>R105-B105</f>
        <v>698.3256673211331</v>
      </c>
      <c r="T105">
        <f t="shared" si="8"/>
        <v>698.3256673211331</v>
      </c>
      <c r="U105" s="8">
        <f t="shared" si="9"/>
        <v>0.20678876734413179</v>
      </c>
      <c r="V105">
        <v>838</v>
      </c>
      <c r="W105">
        <f t="shared" si="10"/>
        <v>12569.862011780395</v>
      </c>
      <c r="X105">
        <f t="shared" si="11"/>
        <v>15084</v>
      </c>
      <c r="Y105">
        <f t="shared" si="12"/>
        <v>698.3256673211331</v>
      </c>
      <c r="Z105">
        <f t="shared" si="13"/>
        <v>487658.73763950588</v>
      </c>
      <c r="AB105" s="2" t="s">
        <v>53</v>
      </c>
      <c r="AC105" s="2">
        <v>0.44920653079057488</v>
      </c>
      <c r="AD105" s="2">
        <v>5.4028657066844926E-2</v>
      </c>
      <c r="AE105" s="2">
        <v>8.3142272115853437</v>
      </c>
      <c r="AF105" s="35">
        <v>2.0887072162453097E-15</v>
      </c>
      <c r="AG105" s="2">
        <v>0.34294380245902589</v>
      </c>
      <c r="AH105" s="2">
        <v>0.55546925912212386</v>
      </c>
      <c r="AI105" s="2">
        <v>0.34294380245902589</v>
      </c>
      <c r="AJ105" s="2">
        <v>0.55546925912212386</v>
      </c>
    </row>
    <row r="106" spans="1:36" x14ac:dyDescent="0.35">
      <c r="A106" s="1">
        <v>41020</v>
      </c>
      <c r="B106">
        <v>3394</v>
      </c>
      <c r="C106" s="23">
        <v>27.8</v>
      </c>
      <c r="D106">
        <v>3375.7</v>
      </c>
      <c r="E106">
        <v>3595</v>
      </c>
      <c r="F106">
        <v>0</v>
      </c>
      <c r="G106">
        <v>3377</v>
      </c>
      <c r="H106">
        <v>1</v>
      </c>
      <c r="I106">
        <f>IF(AND(N106=0,F106=0,H106=0,J106=0,Q106=0,L106=0),1,0)</f>
        <v>0</v>
      </c>
      <c r="J106">
        <v>0</v>
      </c>
      <c r="K106">
        <f>IF(B106&gt;G106,1,0)</f>
        <v>1</v>
      </c>
      <c r="L106">
        <v>0</v>
      </c>
      <c r="M106">
        <v>3116.6666666666665</v>
      </c>
      <c r="N106">
        <v>0</v>
      </c>
      <c r="O106">
        <v>0.50197513651678871</v>
      </c>
      <c r="P106">
        <v>1</v>
      </c>
      <c r="Q106">
        <v>0</v>
      </c>
      <c r="R106">
        <f t="shared" si="7"/>
        <v>4480.4833462825782</v>
      </c>
      <c r="S106">
        <f>R106-B106</f>
        <v>1086.4833462825782</v>
      </c>
      <c r="T106">
        <f t="shared" si="8"/>
        <v>1086.4833462825782</v>
      </c>
      <c r="U106" s="8">
        <f t="shared" si="9"/>
        <v>0.32011884097895643</v>
      </c>
      <c r="V106">
        <v>970</v>
      </c>
      <c r="W106">
        <f t="shared" si="10"/>
        <v>19556.700233086405</v>
      </c>
      <c r="X106">
        <f t="shared" si="11"/>
        <v>17460</v>
      </c>
      <c r="Y106">
        <f t="shared" si="12"/>
        <v>1086.4833462825782</v>
      </c>
      <c r="Z106">
        <f t="shared" si="13"/>
        <v>1180446.0617493887</v>
      </c>
      <c r="AB106" s="2" t="s">
        <v>20</v>
      </c>
      <c r="AC106" s="2">
        <v>533.61181611650204</v>
      </c>
      <c r="AD106" s="2">
        <v>129.73517579246709</v>
      </c>
      <c r="AE106" s="2">
        <v>4.1130850816443383</v>
      </c>
      <c r="AF106" s="35">
        <v>4.8735636921634988E-5</v>
      </c>
      <c r="AG106" s="2">
        <v>278.45067592335511</v>
      </c>
      <c r="AH106" s="2">
        <v>788.77295630964898</v>
      </c>
      <c r="AI106" s="2">
        <v>278.45067592335511</v>
      </c>
      <c r="AJ106" s="2">
        <v>788.77295630964898</v>
      </c>
    </row>
    <row r="107" spans="1:36" x14ac:dyDescent="0.35">
      <c r="A107" s="1">
        <v>41021</v>
      </c>
      <c r="B107">
        <v>3905</v>
      </c>
      <c r="C107" s="23">
        <v>28.1</v>
      </c>
      <c r="D107">
        <v>3128.8</v>
      </c>
      <c r="E107">
        <v>3953</v>
      </c>
      <c r="F107">
        <v>0</v>
      </c>
      <c r="G107">
        <v>3394</v>
      </c>
      <c r="H107">
        <v>0</v>
      </c>
      <c r="I107">
        <f>IF(AND(N107=0,F107=0,H107=0,J107=0,Q107=0,L107=0),1,0)</f>
        <v>1</v>
      </c>
      <c r="J107">
        <v>0</v>
      </c>
      <c r="K107">
        <f>IF(B107&gt;G107,1,0)</f>
        <v>1</v>
      </c>
      <c r="L107">
        <v>0</v>
      </c>
      <c r="M107">
        <v>3305.6666666666665</v>
      </c>
      <c r="N107">
        <v>0</v>
      </c>
      <c r="O107">
        <v>0.55937028000464739</v>
      </c>
      <c r="P107">
        <v>1</v>
      </c>
      <c r="Q107">
        <v>0</v>
      </c>
      <c r="R107">
        <f t="shared" si="7"/>
        <v>4455.8990121699908</v>
      </c>
      <c r="S107">
        <f>R107-B107</f>
        <v>550.89901216999078</v>
      </c>
      <c r="T107">
        <f t="shared" si="8"/>
        <v>550.89901216999078</v>
      </c>
      <c r="U107" s="8">
        <f t="shared" si="9"/>
        <v>0.14107529120870443</v>
      </c>
      <c r="V107">
        <v>980</v>
      </c>
      <c r="W107">
        <f t="shared" si="10"/>
        <v>9916.1822190598341</v>
      </c>
      <c r="X107">
        <f t="shared" si="11"/>
        <v>17640</v>
      </c>
      <c r="Y107">
        <f t="shared" si="12"/>
        <v>550.89901216999078</v>
      </c>
      <c r="Z107">
        <f t="shared" si="13"/>
        <v>303489.72160987166</v>
      </c>
      <c r="AB107" s="2" t="s">
        <v>152</v>
      </c>
      <c r="AC107" s="2">
        <v>464.85204496553928</v>
      </c>
      <c r="AD107" s="2">
        <v>131.80151910122623</v>
      </c>
      <c r="AE107" s="2">
        <v>3.5269096148165295</v>
      </c>
      <c r="AF107" s="35">
        <v>4.7659121424238892E-4</v>
      </c>
      <c r="AG107" s="2">
        <v>205.62685266414303</v>
      </c>
      <c r="AH107" s="2">
        <v>724.07723726693553</v>
      </c>
      <c r="AI107" s="2">
        <v>205.62685266414303</v>
      </c>
      <c r="AJ107" s="2">
        <v>724.07723726693553</v>
      </c>
    </row>
    <row r="108" spans="1:36" x14ac:dyDescent="0.35">
      <c r="A108" s="1">
        <v>41022</v>
      </c>
      <c r="B108">
        <v>4628.5</v>
      </c>
      <c r="C108" s="23">
        <v>27.9</v>
      </c>
      <c r="D108">
        <v>3329.8</v>
      </c>
      <c r="E108">
        <v>4628.5</v>
      </c>
      <c r="F108">
        <v>0</v>
      </c>
      <c r="G108">
        <v>3905</v>
      </c>
      <c r="H108">
        <v>0</v>
      </c>
      <c r="I108">
        <f>IF(AND(N108=0,F108=0,H108=0,J108=0,Q108=0,L108=0),1,0)</f>
        <v>0</v>
      </c>
      <c r="J108">
        <v>1</v>
      </c>
      <c r="K108">
        <f>IF(B108&gt;G108,1,0)</f>
        <v>1</v>
      </c>
      <c r="L108">
        <v>0</v>
      </c>
      <c r="M108">
        <v>3558.6666666666665</v>
      </c>
      <c r="N108">
        <v>0</v>
      </c>
      <c r="O108">
        <v>0.58405948646450567</v>
      </c>
      <c r="P108">
        <v>0</v>
      </c>
      <c r="Q108">
        <v>0</v>
      </c>
      <c r="R108">
        <f t="shared" si="7"/>
        <v>4132.2157494108269</v>
      </c>
      <c r="S108">
        <f>R108-B108</f>
        <v>-496.2842505891731</v>
      </c>
      <c r="T108">
        <f t="shared" si="8"/>
        <v>496.2842505891731</v>
      </c>
      <c r="U108" s="8">
        <f t="shared" si="9"/>
        <v>0.10722356067606635</v>
      </c>
      <c r="V108">
        <v>1058</v>
      </c>
      <c r="W108">
        <f t="shared" si="10"/>
        <v>35732.466042420463</v>
      </c>
      <c r="X108">
        <f t="shared" si="11"/>
        <v>19044</v>
      </c>
      <c r="Y108">
        <f t="shared" si="12"/>
        <v>-992.5685011783462</v>
      </c>
      <c r="Z108">
        <f t="shared" si="13"/>
        <v>985192.22953142866</v>
      </c>
      <c r="AB108" s="2" t="s">
        <v>15</v>
      </c>
      <c r="AC108" s="2">
        <v>-300.43018050636363</v>
      </c>
      <c r="AD108" s="2">
        <v>127.98591325360027</v>
      </c>
      <c r="AE108" s="2">
        <v>-2.3473691195301329</v>
      </c>
      <c r="AF108" s="35">
        <v>1.9464671070375267E-2</v>
      </c>
      <c r="AG108" s="2">
        <v>-552.15089815267243</v>
      </c>
      <c r="AH108" s="2">
        <v>-48.709462860054799</v>
      </c>
      <c r="AI108" s="2">
        <v>-552.15089815267243</v>
      </c>
      <c r="AJ108" s="2">
        <v>-48.709462860054799</v>
      </c>
    </row>
    <row r="109" spans="1:36" x14ac:dyDescent="0.35">
      <c r="A109" s="1">
        <v>41023</v>
      </c>
      <c r="B109">
        <v>2751</v>
      </c>
      <c r="C109" s="23">
        <v>27.8</v>
      </c>
      <c r="D109">
        <v>3690.1</v>
      </c>
      <c r="E109">
        <v>2900</v>
      </c>
      <c r="F109">
        <v>0</v>
      </c>
      <c r="G109">
        <v>4628.5</v>
      </c>
      <c r="H109">
        <v>0</v>
      </c>
      <c r="I109">
        <f>IF(AND(N109=0,F109=0,H109=0,J109=0,Q109=0,L109=0),1,0)</f>
        <v>0</v>
      </c>
      <c r="J109">
        <v>0</v>
      </c>
      <c r="K109">
        <f>IF(B109&gt;G109,1,0)</f>
        <v>0</v>
      </c>
      <c r="L109">
        <v>0</v>
      </c>
      <c r="M109">
        <v>3975.8333333333335</v>
      </c>
      <c r="N109">
        <v>1</v>
      </c>
      <c r="O109">
        <v>0.2818635993958406</v>
      </c>
      <c r="P109">
        <v>0</v>
      </c>
      <c r="Q109">
        <v>0</v>
      </c>
      <c r="R109">
        <f t="shared" si="7"/>
        <v>3577.0906603672779</v>
      </c>
      <c r="S109">
        <f>R109-B109</f>
        <v>826.09066036727791</v>
      </c>
      <c r="T109">
        <f t="shared" si="8"/>
        <v>826.09066036727791</v>
      </c>
      <c r="U109" s="8">
        <f t="shared" si="9"/>
        <v>0.30028740834870155</v>
      </c>
      <c r="V109">
        <v>819</v>
      </c>
      <c r="W109">
        <f t="shared" si="10"/>
        <v>14869.631886611001</v>
      </c>
      <c r="X109">
        <f t="shared" si="11"/>
        <v>14742</v>
      </c>
      <c r="Y109">
        <f t="shared" si="12"/>
        <v>826.09066036727791</v>
      </c>
      <c r="Z109">
        <f t="shared" si="13"/>
        <v>682425.77914604533</v>
      </c>
      <c r="AB109" s="2" t="s">
        <v>157</v>
      </c>
      <c r="AC109" s="2">
        <v>970.36312916975839</v>
      </c>
      <c r="AD109" s="2">
        <v>80.273705068116271</v>
      </c>
      <c r="AE109" s="2">
        <v>12.088181657322988</v>
      </c>
      <c r="AF109" s="35">
        <v>2.4419261427996594E-28</v>
      </c>
      <c r="AG109" s="2">
        <v>812.48204574274337</v>
      </c>
      <c r="AH109" s="2">
        <v>1128.2442125967734</v>
      </c>
      <c r="AI109" s="2">
        <v>812.48204574274337</v>
      </c>
      <c r="AJ109" s="2">
        <v>1128.2442125967734</v>
      </c>
    </row>
    <row r="110" spans="1:36" ht="15" thickBot="1" x14ac:dyDescent="0.4">
      <c r="A110" s="1">
        <v>41024</v>
      </c>
      <c r="B110">
        <v>3050</v>
      </c>
      <c r="C110" s="23">
        <v>28.3</v>
      </c>
      <c r="D110">
        <v>3611.1</v>
      </c>
      <c r="E110">
        <v>2827</v>
      </c>
      <c r="F110">
        <v>1</v>
      </c>
      <c r="G110">
        <v>2751</v>
      </c>
      <c r="H110">
        <v>0</v>
      </c>
      <c r="I110">
        <f>IF(AND(N110=0,F110=0,H110=0,J110=0,Q110=0,L110=0),1,0)</f>
        <v>0</v>
      </c>
      <c r="J110">
        <v>0</v>
      </c>
      <c r="K110">
        <f>IF(B110&gt;G110,1,0)</f>
        <v>1</v>
      </c>
      <c r="L110">
        <v>0</v>
      </c>
      <c r="M110">
        <v>3761.5</v>
      </c>
      <c r="N110">
        <v>0</v>
      </c>
      <c r="O110">
        <v>0.53473916579528291</v>
      </c>
      <c r="P110">
        <v>0</v>
      </c>
      <c r="Q110">
        <v>0</v>
      </c>
      <c r="R110">
        <f t="shared" si="7"/>
        <v>3513.4006213615862</v>
      </c>
      <c r="S110">
        <f>R110-B110</f>
        <v>463.40062136158622</v>
      </c>
      <c r="T110">
        <f t="shared" si="8"/>
        <v>463.40062136158622</v>
      </c>
      <c r="U110" s="8">
        <f t="shared" si="9"/>
        <v>0.15193462995461843</v>
      </c>
      <c r="V110">
        <v>798</v>
      </c>
      <c r="W110">
        <f t="shared" si="10"/>
        <v>8341.2111845085528</v>
      </c>
      <c r="X110">
        <f t="shared" si="11"/>
        <v>14364</v>
      </c>
      <c r="Y110">
        <f t="shared" si="12"/>
        <v>463.40062136158622</v>
      </c>
      <c r="Z110">
        <f t="shared" si="13"/>
        <v>214740.13587830419</v>
      </c>
      <c r="AB110" s="3" t="s">
        <v>19</v>
      </c>
      <c r="AC110" s="3">
        <v>227.47745036520354</v>
      </c>
      <c r="AD110" s="3">
        <v>115.64727635356543</v>
      </c>
      <c r="AE110" s="3">
        <v>1.9669935820169477</v>
      </c>
      <c r="AF110" s="36">
        <v>4.9975790323734753E-2</v>
      </c>
      <c r="AG110" s="3">
        <v>2.4173223067776917E-2</v>
      </c>
      <c r="AH110" s="3">
        <v>454.93072750733927</v>
      </c>
      <c r="AI110" s="3">
        <v>2.4173223067776917E-2</v>
      </c>
      <c r="AJ110" s="3">
        <v>454.93072750733927</v>
      </c>
    </row>
    <row r="111" spans="1:36" x14ac:dyDescent="0.35">
      <c r="A111" s="1">
        <v>41025</v>
      </c>
      <c r="B111">
        <v>3207</v>
      </c>
      <c r="C111" s="23">
        <v>28.9</v>
      </c>
      <c r="D111">
        <v>3545.7</v>
      </c>
      <c r="E111">
        <v>3146</v>
      </c>
      <c r="F111">
        <v>0</v>
      </c>
      <c r="G111">
        <v>3050</v>
      </c>
      <c r="H111">
        <v>0</v>
      </c>
      <c r="I111">
        <f>IF(AND(N111=0,F111=0,H111=0,J111=0,Q111=0,L111=0),1,0)</f>
        <v>0</v>
      </c>
      <c r="J111">
        <v>0</v>
      </c>
      <c r="K111">
        <f>IF(B111&gt;G111,1,0)</f>
        <v>1</v>
      </c>
      <c r="L111">
        <v>0</v>
      </c>
      <c r="M111">
        <v>3476.5</v>
      </c>
      <c r="N111">
        <v>0</v>
      </c>
      <c r="O111">
        <v>0.51824096665504826</v>
      </c>
      <c r="P111">
        <v>0</v>
      </c>
      <c r="Q111">
        <v>1</v>
      </c>
      <c r="R111">
        <f t="shared" si="7"/>
        <v>3858.6203766641624</v>
      </c>
      <c r="S111">
        <f>R111-B111</f>
        <v>651.62037666416245</v>
      </c>
      <c r="T111">
        <f t="shared" si="8"/>
        <v>651.62037666416245</v>
      </c>
      <c r="U111" s="8">
        <f t="shared" si="9"/>
        <v>0.20318689637173759</v>
      </c>
      <c r="V111">
        <v>772</v>
      </c>
      <c r="W111">
        <f t="shared" si="10"/>
        <v>11729.166779954925</v>
      </c>
      <c r="X111">
        <f t="shared" si="11"/>
        <v>13896</v>
      </c>
      <c r="Y111">
        <f t="shared" si="12"/>
        <v>651.62037666416245</v>
      </c>
      <c r="Z111">
        <f t="shared" si="13"/>
        <v>424609.11528394494</v>
      </c>
    </row>
    <row r="112" spans="1:36" x14ac:dyDescent="0.35">
      <c r="A112" s="1">
        <v>41026</v>
      </c>
      <c r="B112">
        <v>3271</v>
      </c>
      <c r="C112" s="23">
        <v>28.5</v>
      </c>
      <c r="D112">
        <v>3508.3</v>
      </c>
      <c r="E112">
        <v>3377</v>
      </c>
      <c r="F112">
        <v>0</v>
      </c>
      <c r="G112">
        <v>3207</v>
      </c>
      <c r="H112">
        <v>0</v>
      </c>
      <c r="I112">
        <f>IF(AND(N112=0,F112=0,H112=0,J112=0,Q112=0,L112=0),1,0)</f>
        <v>0</v>
      </c>
      <c r="J112">
        <v>0</v>
      </c>
      <c r="K112">
        <f>IF(B112&gt;G112,1,0)</f>
        <v>1</v>
      </c>
      <c r="L112">
        <v>1</v>
      </c>
      <c r="M112">
        <v>3002.6666666666665</v>
      </c>
      <c r="N112">
        <v>0</v>
      </c>
      <c r="O112">
        <v>0.50743580806320432</v>
      </c>
      <c r="P112">
        <v>0</v>
      </c>
      <c r="Q112">
        <v>0</v>
      </c>
      <c r="R112">
        <f t="shared" si="7"/>
        <v>4141.1392983938513</v>
      </c>
      <c r="S112">
        <f>R112-B112</f>
        <v>870.13929839385128</v>
      </c>
      <c r="T112">
        <f t="shared" si="8"/>
        <v>870.13929839385128</v>
      </c>
      <c r="U112" s="8">
        <f t="shared" si="9"/>
        <v>0.26601629422007073</v>
      </c>
      <c r="V112">
        <v>1055</v>
      </c>
      <c r="W112">
        <f t="shared" si="10"/>
        <v>15662.507371089323</v>
      </c>
      <c r="X112">
        <f t="shared" si="11"/>
        <v>18990</v>
      </c>
      <c r="Y112">
        <f t="shared" si="12"/>
        <v>870.13929839385128</v>
      </c>
      <c r="Z112">
        <f t="shared" si="13"/>
        <v>757142.3986093438</v>
      </c>
    </row>
    <row r="113" spans="1:26" x14ac:dyDescent="0.35">
      <c r="A113" s="1">
        <v>41027</v>
      </c>
      <c r="B113">
        <v>3536</v>
      </c>
      <c r="C113" s="23">
        <v>30.3</v>
      </c>
      <c r="D113">
        <v>3381.5</v>
      </c>
      <c r="E113">
        <v>3394</v>
      </c>
      <c r="F113">
        <v>0</v>
      </c>
      <c r="G113">
        <v>3271</v>
      </c>
      <c r="H113">
        <v>1</v>
      </c>
      <c r="I113">
        <f>IF(AND(N113=0,F113=0,H113=0,J113=0,Q113=0,L113=0),1,0)</f>
        <v>0</v>
      </c>
      <c r="J113">
        <v>0</v>
      </c>
      <c r="K113">
        <f>IF(B113&gt;G113,1,0)</f>
        <v>1</v>
      </c>
      <c r="L113">
        <v>0</v>
      </c>
      <c r="M113">
        <v>3176</v>
      </c>
      <c r="N113">
        <v>0</v>
      </c>
      <c r="O113">
        <v>0.5307888927617056</v>
      </c>
      <c r="P113">
        <v>1</v>
      </c>
      <c r="Q113">
        <v>0</v>
      </c>
      <c r="R113">
        <f t="shared" si="7"/>
        <v>4399.2351069205497</v>
      </c>
      <c r="S113">
        <f>R113-B113</f>
        <v>863.2351069205497</v>
      </c>
      <c r="T113">
        <f t="shared" si="8"/>
        <v>863.2351069205497</v>
      </c>
      <c r="U113" s="8">
        <f t="shared" si="9"/>
        <v>0.24412757548658079</v>
      </c>
      <c r="V113">
        <v>945</v>
      </c>
      <c r="W113">
        <f t="shared" si="10"/>
        <v>15538.231924569895</v>
      </c>
      <c r="X113">
        <f t="shared" si="11"/>
        <v>17010</v>
      </c>
      <c r="Y113">
        <f t="shared" si="12"/>
        <v>863.2351069205497</v>
      </c>
      <c r="Z113">
        <f t="shared" si="13"/>
        <v>745174.84982013283</v>
      </c>
    </row>
    <row r="114" spans="1:26" x14ac:dyDescent="0.35">
      <c r="A114" s="1">
        <v>41028</v>
      </c>
      <c r="B114">
        <v>3774</v>
      </c>
      <c r="C114" s="23">
        <v>32.299999999999997</v>
      </c>
      <c r="D114">
        <v>3163</v>
      </c>
      <c r="E114">
        <v>3905</v>
      </c>
      <c r="F114">
        <v>0</v>
      </c>
      <c r="G114">
        <v>3536</v>
      </c>
      <c r="H114">
        <v>0</v>
      </c>
      <c r="I114">
        <f>IF(AND(N114=0,F114=0,H114=0,J114=0,Q114=0,L114=0),1,0)</f>
        <v>1</v>
      </c>
      <c r="J114">
        <v>0</v>
      </c>
      <c r="K114">
        <f>IF(B114&gt;G114,1,0)</f>
        <v>1</v>
      </c>
      <c r="L114">
        <v>0</v>
      </c>
      <c r="M114">
        <v>3338</v>
      </c>
      <c r="N114">
        <v>0</v>
      </c>
      <c r="O114">
        <v>0.52765191123504129</v>
      </c>
      <c r="P114">
        <v>1</v>
      </c>
      <c r="Q114">
        <v>0</v>
      </c>
      <c r="R114">
        <f t="shared" si="7"/>
        <v>4525.6760169826648</v>
      </c>
      <c r="S114">
        <f>R114-B114</f>
        <v>751.67601698266481</v>
      </c>
      <c r="T114">
        <f t="shared" si="8"/>
        <v>751.67601698266481</v>
      </c>
      <c r="U114" s="8">
        <f t="shared" si="9"/>
        <v>0.19917223555449518</v>
      </c>
      <c r="V114">
        <v>1056</v>
      </c>
      <c r="W114">
        <f t="shared" si="10"/>
        <v>13530.168305687966</v>
      </c>
      <c r="X114">
        <f t="shared" si="11"/>
        <v>19008</v>
      </c>
      <c r="Y114">
        <f t="shared" si="12"/>
        <v>751.67601698266481</v>
      </c>
      <c r="Z114">
        <f t="shared" si="13"/>
        <v>565016.83450692333</v>
      </c>
    </row>
    <row r="115" spans="1:26" x14ac:dyDescent="0.35">
      <c r="A115" s="1">
        <v>41029</v>
      </c>
      <c r="B115">
        <v>2954</v>
      </c>
      <c r="C115" s="23">
        <v>33.4</v>
      </c>
      <c r="D115">
        <v>3367.6</v>
      </c>
      <c r="E115">
        <v>4628.5</v>
      </c>
      <c r="F115">
        <v>0</v>
      </c>
      <c r="G115">
        <v>3774</v>
      </c>
      <c r="H115">
        <v>0</v>
      </c>
      <c r="I115">
        <f>IF(AND(N115=0,F115=0,H115=0,J115=0,Q115=0,L115=0),1,0)</f>
        <v>0</v>
      </c>
      <c r="J115">
        <v>1</v>
      </c>
      <c r="K115">
        <f>IF(B115&gt;G115,1,0)</f>
        <v>0</v>
      </c>
      <c r="L115">
        <v>0</v>
      </c>
      <c r="M115">
        <v>3527</v>
      </c>
      <c r="N115">
        <v>0</v>
      </c>
      <c r="O115">
        <v>0.40472870919019405</v>
      </c>
      <c r="P115">
        <v>0</v>
      </c>
      <c r="Q115">
        <v>0</v>
      </c>
      <c r="R115">
        <f t="shared" si="7"/>
        <v>3070.8191041607856</v>
      </c>
      <c r="S115">
        <f>R115-B115</f>
        <v>116.81910416078563</v>
      </c>
      <c r="T115">
        <f t="shared" si="8"/>
        <v>116.81910416078563</v>
      </c>
      <c r="U115" s="8">
        <f t="shared" si="9"/>
        <v>3.9546074529717548E-2</v>
      </c>
      <c r="V115">
        <v>698</v>
      </c>
      <c r="W115">
        <f t="shared" si="10"/>
        <v>2102.7438748941413</v>
      </c>
      <c r="X115">
        <f t="shared" si="11"/>
        <v>12564</v>
      </c>
      <c r="Y115">
        <f t="shared" si="12"/>
        <v>116.81910416078563</v>
      </c>
      <c r="Z115">
        <f t="shared" si="13"/>
        <v>13646.703096928482</v>
      </c>
    </row>
    <row r="116" spans="1:26" x14ac:dyDescent="0.35">
      <c r="A116" s="1">
        <v>41030</v>
      </c>
      <c r="B116">
        <v>4732</v>
      </c>
      <c r="C116" s="23">
        <v>33.200000000000003</v>
      </c>
      <c r="D116">
        <v>3348.4</v>
      </c>
      <c r="E116">
        <v>2751</v>
      </c>
      <c r="F116">
        <v>0</v>
      </c>
      <c r="G116">
        <v>2954</v>
      </c>
      <c r="H116">
        <v>0</v>
      </c>
      <c r="I116">
        <f>IF(AND(N116=0,F116=0,H116=0,J116=0,Q116=0,L116=0),1,0)</f>
        <v>0</v>
      </c>
      <c r="J116">
        <v>0</v>
      </c>
      <c r="K116">
        <f>IF(B116&gt;G116,1,0)</f>
        <v>1</v>
      </c>
      <c r="L116">
        <v>0</v>
      </c>
      <c r="M116">
        <v>3421.3333333333335</v>
      </c>
      <c r="N116">
        <v>1</v>
      </c>
      <c r="O116">
        <v>0.70657604275589636</v>
      </c>
      <c r="P116">
        <v>0</v>
      </c>
      <c r="Q116">
        <v>0</v>
      </c>
      <c r="R116">
        <f t="shared" si="7"/>
        <v>3669.5878329748798</v>
      </c>
      <c r="S116">
        <f>R116-B116</f>
        <v>-1062.4121670251202</v>
      </c>
      <c r="T116">
        <f t="shared" si="8"/>
        <v>1062.4121670251202</v>
      </c>
      <c r="U116" s="8">
        <f t="shared" si="9"/>
        <v>0.22451651881342355</v>
      </c>
      <c r="V116">
        <v>701</v>
      </c>
      <c r="W116">
        <f t="shared" si="10"/>
        <v>76493.676025808658</v>
      </c>
      <c r="X116">
        <f t="shared" si="11"/>
        <v>12618</v>
      </c>
      <c r="Y116">
        <f t="shared" si="12"/>
        <v>-2124.8243340502404</v>
      </c>
      <c r="Z116">
        <f t="shared" si="13"/>
        <v>4514878.4505720474</v>
      </c>
    </row>
    <row r="117" spans="1:26" x14ac:dyDescent="0.35">
      <c r="A117" s="1">
        <v>41031</v>
      </c>
      <c r="B117">
        <v>4151</v>
      </c>
      <c r="C117" s="23">
        <v>30.3</v>
      </c>
      <c r="D117">
        <v>3653.4</v>
      </c>
      <c r="E117">
        <v>3050</v>
      </c>
      <c r="F117">
        <v>1</v>
      </c>
      <c r="G117">
        <v>4732</v>
      </c>
      <c r="H117">
        <v>0</v>
      </c>
      <c r="I117">
        <f>IF(AND(N117=0,F117=0,H117=0,J117=0,Q117=0,L117=0),1,0)</f>
        <v>0</v>
      </c>
      <c r="J117">
        <v>0</v>
      </c>
      <c r="K117">
        <f>IF(B117&gt;G117,1,0)</f>
        <v>0</v>
      </c>
      <c r="L117">
        <v>0</v>
      </c>
      <c r="M117">
        <v>3820</v>
      </c>
      <c r="N117">
        <v>0</v>
      </c>
      <c r="O117">
        <v>0.43249680492622283</v>
      </c>
      <c r="P117">
        <v>0</v>
      </c>
      <c r="Q117">
        <v>0</v>
      </c>
      <c r="R117">
        <f t="shared" si="7"/>
        <v>3458.1354025518553</v>
      </c>
      <c r="S117">
        <f>R117-B117</f>
        <v>-692.86459744814465</v>
      </c>
      <c r="T117">
        <f t="shared" si="8"/>
        <v>692.86459744814465</v>
      </c>
      <c r="U117" s="8">
        <f t="shared" si="9"/>
        <v>0.16691510417926878</v>
      </c>
      <c r="V117">
        <v>1152</v>
      </c>
      <c r="W117">
        <f t="shared" si="10"/>
        <v>49886.251016266411</v>
      </c>
      <c r="X117">
        <f t="shared" si="11"/>
        <v>20736</v>
      </c>
      <c r="Y117">
        <f t="shared" si="12"/>
        <v>-1385.7291948962893</v>
      </c>
      <c r="Z117">
        <f t="shared" si="13"/>
        <v>1920245.4015879182</v>
      </c>
    </row>
    <row r="118" spans="1:26" x14ac:dyDescent="0.35">
      <c r="A118" s="1">
        <v>41032</v>
      </c>
      <c r="B118">
        <v>4833</v>
      </c>
      <c r="C118" s="23">
        <v>32.299999999999997</v>
      </c>
      <c r="D118">
        <v>3829.4</v>
      </c>
      <c r="E118">
        <v>3207</v>
      </c>
      <c r="F118">
        <v>0</v>
      </c>
      <c r="G118">
        <v>4151</v>
      </c>
      <c r="H118">
        <v>0</v>
      </c>
      <c r="I118">
        <f>IF(AND(N118=0,F118=0,H118=0,J118=0,Q118=0,L118=0),1,0)</f>
        <v>0</v>
      </c>
      <c r="J118">
        <v>0</v>
      </c>
      <c r="K118">
        <f>IF(B118&gt;G118,1,0)</f>
        <v>1</v>
      </c>
      <c r="L118">
        <v>0</v>
      </c>
      <c r="M118">
        <v>3945.6666666666665</v>
      </c>
      <c r="N118">
        <v>0</v>
      </c>
      <c r="O118">
        <v>0.57923782967352155</v>
      </c>
      <c r="P118">
        <v>0</v>
      </c>
      <c r="Q118">
        <v>1</v>
      </c>
      <c r="R118">
        <f t="shared" si="7"/>
        <v>4482.3004201797639</v>
      </c>
      <c r="S118">
        <f>R118-B118</f>
        <v>-350.69957982023607</v>
      </c>
      <c r="T118">
        <f t="shared" si="8"/>
        <v>350.69957982023607</v>
      </c>
      <c r="U118" s="8">
        <f t="shared" si="9"/>
        <v>7.2563538137851449E-2</v>
      </c>
      <c r="V118">
        <v>369</v>
      </c>
      <c r="W118">
        <f t="shared" si="10"/>
        <v>25250.369747056997</v>
      </c>
      <c r="X118">
        <f t="shared" si="11"/>
        <v>6642</v>
      </c>
      <c r="Y118">
        <f t="shared" si="12"/>
        <v>-701.39915964047213</v>
      </c>
      <c r="Z118">
        <f t="shared" si="13"/>
        <v>491960.78114436049</v>
      </c>
    </row>
    <row r="119" spans="1:26" x14ac:dyDescent="0.35">
      <c r="A119" s="1">
        <v>41033</v>
      </c>
      <c r="B119">
        <v>4881</v>
      </c>
      <c r="C119" s="23">
        <v>33.6</v>
      </c>
      <c r="D119">
        <v>4088.8</v>
      </c>
      <c r="E119">
        <v>3271</v>
      </c>
      <c r="F119">
        <v>0</v>
      </c>
      <c r="G119">
        <v>4833</v>
      </c>
      <c r="H119">
        <v>0</v>
      </c>
      <c r="I119">
        <f>IF(AND(N119=0,F119=0,H119=0,J119=0,Q119=0,L119=0),1,0)</f>
        <v>0</v>
      </c>
      <c r="J119">
        <v>0</v>
      </c>
      <c r="K119">
        <f>IF(B119&gt;G119,1,0)</f>
        <v>1</v>
      </c>
      <c r="L119">
        <v>1</v>
      </c>
      <c r="M119">
        <v>4572</v>
      </c>
      <c r="N119">
        <v>0</v>
      </c>
      <c r="O119">
        <v>0.50557685604740332</v>
      </c>
      <c r="P119">
        <v>0</v>
      </c>
      <c r="Q119">
        <v>0</v>
      </c>
      <c r="R119">
        <f t="shared" si="7"/>
        <v>5090.5026174328223</v>
      </c>
      <c r="S119">
        <f>R119-B119</f>
        <v>209.50261743282226</v>
      </c>
      <c r="T119">
        <f t="shared" si="8"/>
        <v>209.50261743282226</v>
      </c>
      <c r="U119" s="8">
        <f t="shared" si="9"/>
        <v>4.2922068722151659E-2</v>
      </c>
      <c r="V119">
        <v>1188</v>
      </c>
      <c r="W119">
        <f t="shared" si="10"/>
        <v>3771.0471137908007</v>
      </c>
      <c r="X119">
        <f t="shared" si="11"/>
        <v>21384</v>
      </c>
      <c r="Y119">
        <f t="shared" si="12"/>
        <v>209.50261743282226</v>
      </c>
      <c r="Z119">
        <f t="shared" si="13"/>
        <v>43891.346711203485</v>
      </c>
    </row>
    <row r="120" spans="1:26" x14ac:dyDescent="0.35">
      <c r="A120" s="1">
        <v>41034</v>
      </c>
      <c r="B120">
        <v>4563</v>
      </c>
      <c r="C120" s="23">
        <v>30</v>
      </c>
      <c r="D120">
        <v>4310.2</v>
      </c>
      <c r="E120">
        <v>3536</v>
      </c>
      <c r="F120">
        <v>0</v>
      </c>
      <c r="G120">
        <v>4881</v>
      </c>
      <c r="H120">
        <v>1</v>
      </c>
      <c r="I120">
        <f>IF(AND(N120=0,F120=0,H120=0,J120=0,Q120=0,L120=0),1,0)</f>
        <v>0</v>
      </c>
      <c r="J120">
        <v>0</v>
      </c>
      <c r="K120">
        <f>IF(B120&gt;G120,1,0)</f>
        <v>0</v>
      </c>
      <c r="L120">
        <v>0</v>
      </c>
      <c r="M120">
        <v>4621.666666666667</v>
      </c>
      <c r="N120">
        <v>0</v>
      </c>
      <c r="O120">
        <v>0.46305332868595328</v>
      </c>
      <c r="P120">
        <v>1</v>
      </c>
      <c r="Q120">
        <v>0</v>
      </c>
      <c r="R120">
        <f t="shared" si="7"/>
        <v>4503.0384337575997</v>
      </c>
      <c r="S120">
        <f>R120-B120</f>
        <v>-59.961566242400295</v>
      </c>
      <c r="T120">
        <f t="shared" si="8"/>
        <v>59.961566242400295</v>
      </c>
      <c r="U120" s="8">
        <f t="shared" si="9"/>
        <v>1.3140821004251653E-2</v>
      </c>
      <c r="V120">
        <v>1440</v>
      </c>
      <c r="W120">
        <f t="shared" si="10"/>
        <v>4317.2327694528212</v>
      </c>
      <c r="X120">
        <f t="shared" si="11"/>
        <v>25920</v>
      </c>
      <c r="Y120">
        <f t="shared" si="12"/>
        <v>-119.92313248480059</v>
      </c>
      <c r="Z120">
        <f t="shared" si="13"/>
        <v>14381.557704967034</v>
      </c>
    </row>
    <row r="121" spans="1:26" x14ac:dyDescent="0.35">
      <c r="A121" s="1">
        <v>41035</v>
      </c>
      <c r="B121">
        <v>5394</v>
      </c>
      <c r="C121" s="23">
        <v>29.8</v>
      </c>
      <c r="D121">
        <v>4632</v>
      </c>
      <c r="E121">
        <v>3774</v>
      </c>
      <c r="F121">
        <v>0</v>
      </c>
      <c r="G121">
        <v>4563</v>
      </c>
      <c r="H121">
        <v>0</v>
      </c>
      <c r="I121">
        <f>IF(AND(N121=0,F121=0,H121=0,J121=0,Q121=0,L121=0),1,0)</f>
        <v>1</v>
      </c>
      <c r="J121">
        <v>0</v>
      </c>
      <c r="K121">
        <f>IF(B121&gt;G121,1,0)</f>
        <v>1</v>
      </c>
      <c r="L121">
        <v>0</v>
      </c>
      <c r="M121">
        <v>4759</v>
      </c>
      <c r="N121">
        <v>0</v>
      </c>
      <c r="O121">
        <v>0.59654932032066921</v>
      </c>
      <c r="P121">
        <v>1</v>
      </c>
      <c r="Q121">
        <v>0</v>
      </c>
      <c r="R121">
        <f t="shared" si="7"/>
        <v>5540.447428137948</v>
      </c>
      <c r="S121">
        <f>R121-B121</f>
        <v>146.44742813794801</v>
      </c>
      <c r="T121">
        <f t="shared" si="8"/>
        <v>146.44742813794801</v>
      </c>
      <c r="U121" s="8">
        <f t="shared" si="9"/>
        <v>2.7150060833879868E-2</v>
      </c>
      <c r="V121">
        <v>1295</v>
      </c>
      <c r="W121">
        <f t="shared" si="10"/>
        <v>2636.0537064830642</v>
      </c>
      <c r="X121">
        <f t="shared" si="11"/>
        <v>23310</v>
      </c>
      <c r="Y121">
        <f t="shared" si="12"/>
        <v>146.44742813794801</v>
      </c>
      <c r="Z121">
        <f t="shared" si="13"/>
        <v>21446.849208219446</v>
      </c>
    </row>
    <row r="122" spans="1:26" x14ac:dyDescent="0.35">
      <c r="A122" s="1">
        <v>41036</v>
      </c>
      <c r="B122">
        <v>4018</v>
      </c>
      <c r="C122" s="23">
        <v>29.9</v>
      </c>
      <c r="D122">
        <v>4764.3999999999996</v>
      </c>
      <c r="E122">
        <v>2954</v>
      </c>
      <c r="F122">
        <v>0</v>
      </c>
      <c r="G122">
        <v>5394</v>
      </c>
      <c r="H122">
        <v>0</v>
      </c>
      <c r="I122">
        <f>IF(AND(N122=0,F122=0,H122=0,J122=0,Q122=0,L122=0),1,0)</f>
        <v>0</v>
      </c>
      <c r="J122">
        <v>1</v>
      </c>
      <c r="K122">
        <f>IF(B122&gt;G122,1,0)</f>
        <v>0</v>
      </c>
      <c r="L122">
        <v>0</v>
      </c>
      <c r="M122">
        <v>4946</v>
      </c>
      <c r="N122">
        <v>0</v>
      </c>
      <c r="O122">
        <v>0.34013012664110609</v>
      </c>
      <c r="P122">
        <v>0</v>
      </c>
      <c r="Q122">
        <v>0</v>
      </c>
      <c r="R122">
        <f t="shared" si="7"/>
        <v>4059.7501300340987</v>
      </c>
      <c r="S122">
        <f>R122-B122</f>
        <v>41.750130034098675</v>
      </c>
      <c r="T122">
        <f t="shared" si="8"/>
        <v>41.750130034098675</v>
      </c>
      <c r="U122" s="8">
        <f t="shared" si="9"/>
        <v>1.0390774025410322E-2</v>
      </c>
      <c r="V122">
        <v>913</v>
      </c>
      <c r="W122">
        <f t="shared" si="10"/>
        <v>751.50234061377614</v>
      </c>
      <c r="X122">
        <f t="shared" si="11"/>
        <v>16434</v>
      </c>
      <c r="Y122">
        <f t="shared" si="12"/>
        <v>41.750130034098675</v>
      </c>
      <c r="Z122">
        <f t="shared" si="13"/>
        <v>1743.0733578641482</v>
      </c>
    </row>
    <row r="123" spans="1:26" x14ac:dyDescent="0.35">
      <c r="A123" s="1">
        <v>41037</v>
      </c>
      <c r="B123">
        <v>4112</v>
      </c>
      <c r="C123" s="23">
        <v>29.7</v>
      </c>
      <c r="D123">
        <v>4737.8</v>
      </c>
      <c r="E123">
        <v>4732</v>
      </c>
      <c r="F123">
        <v>0</v>
      </c>
      <c r="G123">
        <v>4018</v>
      </c>
      <c r="H123">
        <v>0</v>
      </c>
      <c r="I123">
        <f>IF(AND(N123=0,F123=0,H123=0,J123=0,Q123=0,L123=0),1,0)</f>
        <v>0</v>
      </c>
      <c r="J123">
        <v>0</v>
      </c>
      <c r="K123">
        <f>IF(B123&gt;G123,1,0)</f>
        <v>1</v>
      </c>
      <c r="L123">
        <v>0</v>
      </c>
      <c r="M123">
        <v>4658.333333333333</v>
      </c>
      <c r="N123">
        <v>1</v>
      </c>
      <c r="O123">
        <v>0.51092134309283144</v>
      </c>
      <c r="P123">
        <v>0</v>
      </c>
      <c r="Q123">
        <v>0</v>
      </c>
      <c r="R123">
        <f t="shared" si="7"/>
        <v>5038.5898850165067</v>
      </c>
      <c r="S123">
        <f>R123-B123</f>
        <v>926.58988501650674</v>
      </c>
      <c r="T123">
        <f t="shared" si="8"/>
        <v>926.58988501650674</v>
      </c>
      <c r="U123" s="8">
        <f t="shared" si="9"/>
        <v>0.22533800705654347</v>
      </c>
      <c r="V123">
        <v>955</v>
      </c>
      <c r="W123">
        <f t="shared" si="10"/>
        <v>16678.617930297121</v>
      </c>
      <c r="X123">
        <f t="shared" si="11"/>
        <v>17190</v>
      </c>
      <c r="Y123">
        <f t="shared" si="12"/>
        <v>926.58988501650674</v>
      </c>
      <c r="Z123">
        <f t="shared" si="13"/>
        <v>858568.8150149032</v>
      </c>
    </row>
    <row r="124" spans="1:26" x14ac:dyDescent="0.35">
      <c r="A124" s="1">
        <v>41038</v>
      </c>
      <c r="B124">
        <v>4315</v>
      </c>
      <c r="C124" s="23">
        <v>29.9</v>
      </c>
      <c r="D124">
        <v>4593.6000000000004</v>
      </c>
      <c r="E124">
        <v>4151</v>
      </c>
      <c r="F124">
        <v>1</v>
      </c>
      <c r="G124">
        <v>4112</v>
      </c>
      <c r="H124">
        <v>0</v>
      </c>
      <c r="I124">
        <f>IF(AND(N124=0,F124=0,H124=0,J124=0,Q124=0,L124=0),1,0)</f>
        <v>0</v>
      </c>
      <c r="J124">
        <v>0</v>
      </c>
      <c r="K124">
        <f>IF(B124&gt;G124,1,0)</f>
        <v>1</v>
      </c>
      <c r="L124">
        <v>0</v>
      </c>
      <c r="M124">
        <v>4508</v>
      </c>
      <c r="N124">
        <v>0</v>
      </c>
      <c r="O124">
        <v>0.52358545370047638</v>
      </c>
      <c r="P124">
        <v>0</v>
      </c>
      <c r="Q124">
        <v>0</v>
      </c>
      <c r="R124">
        <f t="shared" si="7"/>
        <v>4746.3132193782603</v>
      </c>
      <c r="S124">
        <f>R124-B124</f>
        <v>431.31321937826033</v>
      </c>
      <c r="T124">
        <f t="shared" si="8"/>
        <v>431.31321937826033</v>
      </c>
      <c r="U124" s="8">
        <f t="shared" si="9"/>
        <v>9.9956713645019776E-2</v>
      </c>
      <c r="V124">
        <v>902</v>
      </c>
      <c r="W124">
        <f t="shared" si="10"/>
        <v>7763.6379488086859</v>
      </c>
      <c r="X124">
        <f t="shared" si="11"/>
        <v>16236</v>
      </c>
      <c r="Y124">
        <f t="shared" si="12"/>
        <v>431.31321937826033</v>
      </c>
      <c r="Z124">
        <f t="shared" si="13"/>
        <v>186031.09321043931</v>
      </c>
    </row>
    <row r="125" spans="1:26" x14ac:dyDescent="0.35">
      <c r="A125" s="1">
        <v>41039</v>
      </c>
      <c r="B125">
        <v>4869</v>
      </c>
      <c r="C125" s="23">
        <v>30.2</v>
      </c>
      <c r="D125">
        <v>4480.3999999999996</v>
      </c>
      <c r="E125">
        <v>4833</v>
      </c>
      <c r="F125">
        <v>0</v>
      </c>
      <c r="G125">
        <v>4315</v>
      </c>
      <c r="H125">
        <v>0</v>
      </c>
      <c r="I125">
        <f>IF(AND(N125=0,F125=0,H125=0,J125=0,Q125=0,L125=0),1,0)</f>
        <v>0</v>
      </c>
      <c r="J125">
        <v>0</v>
      </c>
      <c r="K125">
        <f>IF(B125&gt;G125,1,0)</f>
        <v>1</v>
      </c>
      <c r="L125">
        <v>0</v>
      </c>
      <c r="M125">
        <v>4148.333333333333</v>
      </c>
      <c r="N125">
        <v>0</v>
      </c>
      <c r="O125">
        <v>0.5643662135471128</v>
      </c>
      <c r="P125">
        <v>0</v>
      </c>
      <c r="Q125">
        <v>1</v>
      </c>
      <c r="R125">
        <f t="shared" si="7"/>
        <v>5092.4270565964234</v>
      </c>
      <c r="S125">
        <f>R125-B125</f>
        <v>223.42705659642343</v>
      </c>
      <c r="T125">
        <f t="shared" si="8"/>
        <v>223.42705659642343</v>
      </c>
      <c r="U125" s="8">
        <f t="shared" si="9"/>
        <v>4.588766822682757E-2</v>
      </c>
      <c r="V125">
        <v>777</v>
      </c>
      <c r="W125">
        <f t="shared" si="10"/>
        <v>4021.6870187356217</v>
      </c>
      <c r="X125">
        <f t="shared" si="11"/>
        <v>13986</v>
      </c>
      <c r="Y125">
        <f t="shared" si="12"/>
        <v>223.42705659642343</v>
      </c>
      <c r="Z125">
        <f t="shared" si="13"/>
        <v>49919.649619341399</v>
      </c>
    </row>
    <row r="126" spans="1:26" x14ac:dyDescent="0.35">
      <c r="A126" s="1">
        <v>41040</v>
      </c>
      <c r="B126">
        <v>4844</v>
      </c>
      <c r="C126" s="23">
        <v>30</v>
      </c>
      <c r="D126">
        <v>4541.6000000000004</v>
      </c>
      <c r="E126">
        <v>4881</v>
      </c>
      <c r="F126">
        <v>0</v>
      </c>
      <c r="G126">
        <v>4869</v>
      </c>
      <c r="H126">
        <v>0</v>
      </c>
      <c r="I126">
        <f>IF(AND(N126=0,F126=0,H126=0,J126=0,Q126=0,L126=0),1,0)</f>
        <v>0</v>
      </c>
      <c r="J126">
        <v>0</v>
      </c>
      <c r="K126">
        <f>IF(B126&gt;G126,1,0)</f>
        <v>0</v>
      </c>
      <c r="L126">
        <v>1</v>
      </c>
      <c r="M126">
        <v>4432</v>
      </c>
      <c r="N126">
        <v>0</v>
      </c>
      <c r="O126">
        <v>0.49709538747531079</v>
      </c>
      <c r="P126">
        <v>0</v>
      </c>
      <c r="Q126">
        <v>0</v>
      </c>
      <c r="R126">
        <f t="shared" si="7"/>
        <v>4546.5484230973871</v>
      </c>
      <c r="S126">
        <f>R126-B126</f>
        <v>-297.45157690261294</v>
      </c>
      <c r="T126">
        <f t="shared" si="8"/>
        <v>297.45157690261294</v>
      </c>
      <c r="U126" s="8">
        <f t="shared" si="9"/>
        <v>6.1406188460489876E-2</v>
      </c>
      <c r="V126">
        <v>1476</v>
      </c>
      <c r="W126">
        <f t="shared" si="10"/>
        <v>21416.513536988132</v>
      </c>
      <c r="X126">
        <f t="shared" si="11"/>
        <v>26568</v>
      </c>
      <c r="Y126">
        <f t="shared" si="12"/>
        <v>-594.90315380522588</v>
      </c>
      <c r="Z126">
        <f t="shared" si="13"/>
        <v>353909.76240740425</v>
      </c>
    </row>
    <row r="127" spans="1:26" x14ac:dyDescent="0.35">
      <c r="A127" s="1">
        <v>41041</v>
      </c>
      <c r="B127">
        <v>5278</v>
      </c>
      <c r="C127" s="23">
        <v>30</v>
      </c>
      <c r="D127">
        <v>4431.6000000000004</v>
      </c>
      <c r="E127">
        <v>4563</v>
      </c>
      <c r="F127">
        <v>0</v>
      </c>
      <c r="G127">
        <v>4844</v>
      </c>
      <c r="H127">
        <v>1</v>
      </c>
      <c r="I127">
        <f>IF(AND(N127=0,F127=0,H127=0,J127=0,Q127=0,L127=0),1,0)</f>
        <v>0</v>
      </c>
      <c r="J127">
        <v>0</v>
      </c>
      <c r="K127">
        <f>IF(B127&gt;G127,1,0)</f>
        <v>1</v>
      </c>
      <c r="L127">
        <v>0</v>
      </c>
      <c r="M127">
        <v>4676</v>
      </c>
      <c r="N127">
        <v>0</v>
      </c>
      <c r="O127">
        <v>0.55042407342860467</v>
      </c>
      <c r="P127">
        <v>1</v>
      </c>
      <c r="Q127">
        <v>0</v>
      </c>
      <c r="R127">
        <f t="shared" si="7"/>
        <v>5728.1936538937025</v>
      </c>
      <c r="S127">
        <f>R127-B127</f>
        <v>450.1936538937025</v>
      </c>
      <c r="T127">
        <f t="shared" si="8"/>
        <v>450.1936538937025</v>
      </c>
      <c r="U127" s="8">
        <f t="shared" si="9"/>
        <v>8.5296258790015636E-2</v>
      </c>
      <c r="V127">
        <v>891</v>
      </c>
      <c r="W127">
        <f t="shared" si="10"/>
        <v>8103.4857700866451</v>
      </c>
      <c r="X127">
        <f t="shared" si="11"/>
        <v>16038</v>
      </c>
      <c r="Y127">
        <f t="shared" si="12"/>
        <v>450.1936538937025</v>
      </c>
      <c r="Z127">
        <f t="shared" si="13"/>
        <v>202674.3260061628</v>
      </c>
    </row>
    <row r="128" spans="1:26" x14ac:dyDescent="0.35">
      <c r="A128" s="1">
        <v>41042</v>
      </c>
      <c r="B128">
        <v>7177</v>
      </c>
      <c r="C128" s="23">
        <v>30</v>
      </c>
      <c r="D128">
        <v>4683.6000000000004</v>
      </c>
      <c r="E128">
        <v>5394</v>
      </c>
      <c r="F128">
        <v>0</v>
      </c>
      <c r="G128">
        <v>5278</v>
      </c>
      <c r="H128">
        <v>0</v>
      </c>
      <c r="I128">
        <f>IF(AND(N128=0,F128=0,H128=0,J128=0,Q128=0,L128=0),1,0)</f>
        <v>1</v>
      </c>
      <c r="J128">
        <v>0</v>
      </c>
      <c r="K128">
        <f>IF(B128&gt;G128,1,0)</f>
        <v>1</v>
      </c>
      <c r="L128">
        <v>0</v>
      </c>
      <c r="M128">
        <v>4997</v>
      </c>
      <c r="N128">
        <v>0</v>
      </c>
      <c r="O128">
        <v>0.7206343673753921</v>
      </c>
      <c r="P128">
        <v>1</v>
      </c>
      <c r="Q128">
        <v>0</v>
      </c>
      <c r="R128">
        <f t="shared" si="7"/>
        <v>6169.6213876173733</v>
      </c>
      <c r="S128">
        <f>R128-B128</f>
        <v>-1007.3786123826267</v>
      </c>
      <c r="T128">
        <f t="shared" si="8"/>
        <v>1007.3786123826267</v>
      </c>
      <c r="U128" s="8">
        <f t="shared" si="9"/>
        <v>0.14036207501499606</v>
      </c>
      <c r="V128">
        <v>545</v>
      </c>
      <c r="W128">
        <f t="shared" si="10"/>
        <v>72531.26009154912</v>
      </c>
      <c r="X128">
        <f t="shared" si="11"/>
        <v>9810</v>
      </c>
      <c r="Y128">
        <f t="shared" si="12"/>
        <v>-2014.7572247652533</v>
      </c>
      <c r="Z128">
        <f t="shared" si="13"/>
        <v>4059246.6747437855</v>
      </c>
    </row>
    <row r="129" spans="1:26" x14ac:dyDescent="0.35">
      <c r="A129" s="1">
        <v>41043</v>
      </c>
      <c r="B129">
        <v>3609</v>
      </c>
      <c r="C129" s="23">
        <v>30.2</v>
      </c>
      <c r="D129">
        <v>5296.6</v>
      </c>
      <c r="E129">
        <v>4018</v>
      </c>
      <c r="F129">
        <v>0</v>
      </c>
      <c r="G129">
        <v>7177</v>
      </c>
      <c r="H129">
        <v>0</v>
      </c>
      <c r="I129">
        <f>IF(AND(N129=0,F129=0,H129=0,J129=0,Q129=0,L129=0),1,0)</f>
        <v>0</v>
      </c>
      <c r="J129">
        <v>1</v>
      </c>
      <c r="K129">
        <f>IF(B129&gt;G129,1,0)</f>
        <v>0</v>
      </c>
      <c r="L129">
        <v>0</v>
      </c>
      <c r="M129">
        <v>5766.333333333333</v>
      </c>
      <c r="N129">
        <v>0</v>
      </c>
      <c r="O129">
        <v>8.5453700476356448E-2</v>
      </c>
      <c r="P129">
        <v>0</v>
      </c>
      <c r="Q129">
        <v>0</v>
      </c>
      <c r="R129">
        <f t="shared" si="7"/>
        <v>5266.1274266341679</v>
      </c>
      <c r="S129">
        <f>R129-B129</f>
        <v>1657.1274266341679</v>
      </c>
      <c r="T129">
        <f t="shared" si="8"/>
        <v>1657.1274266341679</v>
      </c>
      <c r="U129" s="8">
        <f t="shared" si="9"/>
        <v>0.45916526091276472</v>
      </c>
      <c r="V129">
        <v>1371</v>
      </c>
      <c r="W129">
        <f t="shared" si="10"/>
        <v>29828.293679415023</v>
      </c>
      <c r="X129">
        <f t="shared" si="11"/>
        <v>24678</v>
      </c>
      <c r="Y129">
        <f t="shared" si="12"/>
        <v>1657.1274266341679</v>
      </c>
      <c r="Z129">
        <f t="shared" si="13"/>
        <v>2746071.3081031796</v>
      </c>
    </row>
    <row r="130" spans="1:26" x14ac:dyDescent="0.35">
      <c r="A130" s="1">
        <v>41044</v>
      </c>
      <c r="B130">
        <v>4596</v>
      </c>
      <c r="C130" s="24">
        <v>30.2</v>
      </c>
      <c r="D130">
        <v>5155.3999999999996</v>
      </c>
      <c r="E130">
        <v>4112</v>
      </c>
      <c r="F130">
        <v>0</v>
      </c>
      <c r="G130">
        <v>3609</v>
      </c>
      <c r="H130">
        <v>0</v>
      </c>
      <c r="I130">
        <f>IF(AND(N130=0,F130=0,H130=0,J130=0,Q130=0,L130=0),1,0)</f>
        <v>0</v>
      </c>
      <c r="J130">
        <v>0</v>
      </c>
      <c r="K130">
        <f>IF(B130&gt;G130,1,0)</f>
        <v>1</v>
      </c>
      <c r="L130">
        <v>0</v>
      </c>
      <c r="M130">
        <v>5354.666666666667</v>
      </c>
      <c r="N130">
        <v>1</v>
      </c>
      <c r="O130">
        <v>0.61467410247472987</v>
      </c>
      <c r="P130">
        <v>0</v>
      </c>
      <c r="Q130">
        <v>0</v>
      </c>
      <c r="R130">
        <f t="shared" si="7"/>
        <v>4905.0478160330304</v>
      </c>
      <c r="S130">
        <f>R130-B130</f>
        <v>309.04781603303036</v>
      </c>
      <c r="T130">
        <f t="shared" si="8"/>
        <v>309.04781603303036</v>
      </c>
      <c r="U130" s="8">
        <f t="shared" si="9"/>
        <v>6.7242779815715914E-2</v>
      </c>
      <c r="V130">
        <v>729</v>
      </c>
      <c r="W130">
        <f t="shared" si="10"/>
        <v>5562.8606885945464</v>
      </c>
      <c r="X130">
        <f t="shared" si="11"/>
        <v>13122</v>
      </c>
      <c r="Y130">
        <f t="shared" si="12"/>
        <v>309.04781603303036</v>
      </c>
      <c r="Z130">
        <f t="shared" si="13"/>
        <v>95510.552594785782</v>
      </c>
    </row>
    <row r="131" spans="1:26" x14ac:dyDescent="0.35">
      <c r="A131" s="1">
        <v>41045</v>
      </c>
      <c r="B131">
        <v>4910</v>
      </c>
      <c r="C131" s="24">
        <v>29.9</v>
      </c>
      <c r="D131">
        <v>5100.8</v>
      </c>
      <c r="E131">
        <v>4315</v>
      </c>
      <c r="F131">
        <v>1</v>
      </c>
      <c r="G131">
        <v>4596</v>
      </c>
      <c r="H131">
        <v>0</v>
      </c>
      <c r="I131">
        <f>IF(AND(N131=0,F131=0,H131=0,J131=0,Q131=0,L131=0),1,0)</f>
        <v>0</v>
      </c>
      <c r="J131">
        <v>0</v>
      </c>
      <c r="K131">
        <f>IF(B131&gt;G131,1,0)</f>
        <v>1</v>
      </c>
      <c r="L131">
        <v>0</v>
      </c>
      <c r="M131">
        <v>5127.333333333333</v>
      </c>
      <c r="N131">
        <v>0</v>
      </c>
      <c r="O131">
        <v>0.53648193331009641</v>
      </c>
      <c r="P131">
        <v>0</v>
      </c>
      <c r="Q131">
        <v>0</v>
      </c>
      <c r="R131">
        <f t="shared" ref="R131:R194" si="14">$AB$2+SUMPRODUCT(D131:L131,$AC$2:$AK$2)</f>
        <v>5192.309521350101</v>
      </c>
      <c r="S131">
        <f>R131-B131</f>
        <v>282.30952135010102</v>
      </c>
      <c r="T131">
        <f t="shared" ref="T131:T194" si="15">ABS(S131)</f>
        <v>282.30952135010102</v>
      </c>
      <c r="U131" s="8">
        <f t="shared" ref="U131:U194" si="16">T131/B131</f>
        <v>5.7496847525478824E-2</v>
      </c>
      <c r="V131">
        <v>683</v>
      </c>
      <c r="W131">
        <f t="shared" ref="W131:W194" si="17">IF(S131&lt;0,S131*-72,S131*18)</f>
        <v>5081.5713843018184</v>
      </c>
      <c r="X131">
        <f t="shared" ref="X131:X194" si="18">V131*18</f>
        <v>12294</v>
      </c>
      <c r="Y131">
        <f t="shared" ref="Y131:Y194" si="19">IF(S131&lt;0,S131*2,S131)</f>
        <v>282.30952135010102</v>
      </c>
      <c r="Z131">
        <f t="shared" ref="Z131:Z194" si="20">Y131^2</f>
        <v>79698.665844923147</v>
      </c>
    </row>
    <row r="132" spans="1:26" x14ac:dyDescent="0.35">
      <c r="A132" s="1">
        <v>41046</v>
      </c>
      <c r="B132">
        <v>5297</v>
      </c>
      <c r="C132" s="24">
        <v>29.4</v>
      </c>
      <c r="D132">
        <v>5114</v>
      </c>
      <c r="E132">
        <v>4869</v>
      </c>
      <c r="F132">
        <v>0</v>
      </c>
      <c r="G132">
        <v>4910</v>
      </c>
      <c r="H132">
        <v>0</v>
      </c>
      <c r="I132">
        <f>IF(AND(N132=0,F132=0,H132=0,J132=0,Q132=0,L132=0),1,0)</f>
        <v>0</v>
      </c>
      <c r="J132">
        <v>0</v>
      </c>
      <c r="K132">
        <f>IF(B132&gt;G132,1,0)</f>
        <v>1</v>
      </c>
      <c r="L132">
        <v>0</v>
      </c>
      <c r="M132">
        <v>4371.666666666667</v>
      </c>
      <c r="N132">
        <v>0</v>
      </c>
      <c r="O132">
        <v>0.54496340188218895</v>
      </c>
      <c r="P132">
        <v>0</v>
      </c>
      <c r="Q132">
        <v>1</v>
      </c>
      <c r="R132">
        <f t="shared" si="14"/>
        <v>5615.7412425970342</v>
      </c>
      <c r="S132">
        <f>R132-B132</f>
        <v>318.74124259703422</v>
      </c>
      <c r="T132">
        <f t="shared" si="15"/>
        <v>318.74124259703422</v>
      </c>
      <c r="U132" s="8">
        <f t="shared" si="16"/>
        <v>6.0173917801969838E-2</v>
      </c>
      <c r="V132">
        <v>768</v>
      </c>
      <c r="W132">
        <f t="shared" si="17"/>
        <v>5737.3423667466159</v>
      </c>
      <c r="X132">
        <f t="shared" si="18"/>
        <v>13824</v>
      </c>
      <c r="Y132">
        <f t="shared" si="19"/>
        <v>318.74124259703422</v>
      </c>
      <c r="Z132">
        <f t="shared" si="20"/>
        <v>101595.97973230142</v>
      </c>
    </row>
    <row r="133" spans="1:26" x14ac:dyDescent="0.35">
      <c r="A133" s="1">
        <v>41047</v>
      </c>
      <c r="B133">
        <v>5306</v>
      </c>
      <c r="C133" s="24">
        <v>29.5</v>
      </c>
      <c r="D133">
        <v>5117.8</v>
      </c>
      <c r="E133">
        <v>4844</v>
      </c>
      <c r="F133">
        <v>0</v>
      </c>
      <c r="G133">
        <v>5297</v>
      </c>
      <c r="H133">
        <v>0</v>
      </c>
      <c r="I133">
        <f>IF(AND(N133=0,F133=0,H133=0,J133=0,Q133=0,L133=0),1,0)</f>
        <v>0</v>
      </c>
      <c r="J133">
        <v>0</v>
      </c>
      <c r="K133">
        <f>IF(B133&gt;G133,1,0)</f>
        <v>1</v>
      </c>
      <c r="L133">
        <v>1</v>
      </c>
      <c r="M133">
        <v>4934.333333333333</v>
      </c>
      <c r="N133">
        <v>0</v>
      </c>
      <c r="O133">
        <v>0.5010456605088881</v>
      </c>
      <c r="P133">
        <v>0</v>
      </c>
      <c r="Q133">
        <v>0</v>
      </c>
      <c r="R133">
        <f t="shared" si="14"/>
        <v>5974.7222657530092</v>
      </c>
      <c r="S133">
        <f>R133-B133</f>
        <v>668.7222657530092</v>
      </c>
      <c r="T133">
        <f t="shared" si="15"/>
        <v>668.7222657530092</v>
      </c>
      <c r="U133" s="8">
        <f t="shared" si="16"/>
        <v>0.12603133542273071</v>
      </c>
      <c r="V133">
        <v>890</v>
      </c>
      <c r="W133">
        <f t="shared" si="17"/>
        <v>12037.000783554166</v>
      </c>
      <c r="X133">
        <f t="shared" si="18"/>
        <v>16020</v>
      </c>
      <c r="Y133">
        <f t="shared" si="19"/>
        <v>668.7222657530092</v>
      </c>
      <c r="Z133">
        <f t="shared" si="20"/>
        <v>447189.46871383826</v>
      </c>
    </row>
    <row r="134" spans="1:26" x14ac:dyDescent="0.35">
      <c r="A134" s="1">
        <v>41048</v>
      </c>
      <c r="B134">
        <v>5362</v>
      </c>
      <c r="C134" s="24">
        <v>30.4</v>
      </c>
      <c r="D134">
        <v>4743.6000000000004</v>
      </c>
      <c r="E134">
        <v>5278</v>
      </c>
      <c r="F134">
        <v>0</v>
      </c>
      <c r="G134">
        <v>5306</v>
      </c>
      <c r="H134">
        <v>1</v>
      </c>
      <c r="I134">
        <f>IF(AND(N134=0,F134=0,H134=0,J134=0,Q134=0,L134=0),1,0)</f>
        <v>0</v>
      </c>
      <c r="J134">
        <v>0</v>
      </c>
      <c r="K134">
        <f>IF(B134&gt;G134,1,0)</f>
        <v>1</v>
      </c>
      <c r="L134">
        <v>0</v>
      </c>
      <c r="M134">
        <v>5171</v>
      </c>
      <c r="N134">
        <v>0</v>
      </c>
      <c r="O134">
        <v>0.50650633205530382</v>
      </c>
      <c r="P134">
        <v>1</v>
      </c>
      <c r="Q134">
        <v>0</v>
      </c>
      <c r="R134">
        <f t="shared" si="14"/>
        <v>6184.6771305098137</v>
      </c>
      <c r="S134">
        <f>R134-B134</f>
        <v>822.67713050981365</v>
      </c>
      <c r="T134">
        <f t="shared" si="15"/>
        <v>822.67713050981365</v>
      </c>
      <c r="U134" s="8">
        <f t="shared" si="16"/>
        <v>0.15342729028530655</v>
      </c>
      <c r="V134">
        <v>931</v>
      </c>
      <c r="W134">
        <f t="shared" si="17"/>
        <v>14808.188349176646</v>
      </c>
      <c r="X134">
        <f t="shared" si="18"/>
        <v>16758</v>
      </c>
      <c r="Y134">
        <f t="shared" si="19"/>
        <v>822.67713050981365</v>
      </c>
      <c r="Z134">
        <f t="shared" si="20"/>
        <v>676797.66106386099</v>
      </c>
    </row>
    <row r="135" spans="1:26" x14ac:dyDescent="0.35">
      <c r="A135" s="1">
        <v>41049</v>
      </c>
      <c r="B135">
        <v>5483</v>
      </c>
      <c r="C135" s="24">
        <v>30.1</v>
      </c>
      <c r="D135">
        <v>5094.2</v>
      </c>
      <c r="E135">
        <v>7177</v>
      </c>
      <c r="F135">
        <v>0</v>
      </c>
      <c r="G135">
        <v>5362</v>
      </c>
      <c r="H135">
        <v>0</v>
      </c>
      <c r="I135">
        <f>IF(AND(N135=0,F135=0,H135=0,J135=0,Q135=0,L135=0),1,0)</f>
        <v>1</v>
      </c>
      <c r="J135">
        <v>0</v>
      </c>
      <c r="K135">
        <f>IF(B135&gt;G135,1,0)</f>
        <v>1</v>
      </c>
      <c r="L135">
        <v>0</v>
      </c>
      <c r="M135">
        <v>5321.666666666667</v>
      </c>
      <c r="N135">
        <v>0</v>
      </c>
      <c r="O135">
        <v>0.51405832461949574</v>
      </c>
      <c r="P135">
        <v>1</v>
      </c>
      <c r="Q135">
        <v>0</v>
      </c>
      <c r="R135">
        <f t="shared" si="14"/>
        <v>6677.5699078817388</v>
      </c>
      <c r="S135">
        <f>R135-B135</f>
        <v>1194.5699078817388</v>
      </c>
      <c r="T135">
        <f t="shared" si="15"/>
        <v>1194.5699078817388</v>
      </c>
      <c r="U135" s="8">
        <f t="shared" si="16"/>
        <v>0.2178679386981103</v>
      </c>
      <c r="V135">
        <v>741</v>
      </c>
      <c r="W135">
        <f t="shared" si="17"/>
        <v>21502.258341871297</v>
      </c>
      <c r="X135">
        <f t="shared" si="18"/>
        <v>13338</v>
      </c>
      <c r="Y135">
        <f t="shared" si="19"/>
        <v>1194.5699078817388</v>
      </c>
      <c r="Z135">
        <f t="shared" si="20"/>
        <v>1426997.2648165859</v>
      </c>
    </row>
    <row r="136" spans="1:26" x14ac:dyDescent="0.35">
      <c r="A136" s="1">
        <v>41050</v>
      </c>
      <c r="B136">
        <v>3884</v>
      </c>
      <c r="C136" s="24">
        <v>30.8</v>
      </c>
      <c r="D136">
        <v>5271.6</v>
      </c>
      <c r="E136">
        <v>3609</v>
      </c>
      <c r="F136">
        <v>0</v>
      </c>
      <c r="G136">
        <v>5483</v>
      </c>
      <c r="H136">
        <v>0</v>
      </c>
      <c r="I136">
        <f>IF(AND(N136=0,F136=0,H136=0,J136=0,Q136=0,L136=0),1,0)</f>
        <v>0</v>
      </c>
      <c r="J136">
        <v>1</v>
      </c>
      <c r="K136">
        <f>IF(B136&gt;G136,1,0)</f>
        <v>0</v>
      </c>
      <c r="L136">
        <v>0</v>
      </c>
      <c r="M136">
        <v>5383.666666666667</v>
      </c>
      <c r="N136">
        <v>0</v>
      </c>
      <c r="O136">
        <v>0.31422098292087836</v>
      </c>
      <c r="P136">
        <v>0</v>
      </c>
      <c r="Q136">
        <v>0</v>
      </c>
      <c r="R136">
        <f t="shared" si="14"/>
        <v>4410.7437577760184</v>
      </c>
      <c r="S136">
        <f>R136-B136</f>
        <v>526.74375777601836</v>
      </c>
      <c r="T136">
        <f t="shared" si="15"/>
        <v>526.74375777601836</v>
      </c>
      <c r="U136" s="8">
        <f t="shared" si="16"/>
        <v>0.13561888717199236</v>
      </c>
      <c r="V136">
        <v>1133</v>
      </c>
      <c r="W136">
        <f t="shared" si="17"/>
        <v>9481.3876399683304</v>
      </c>
      <c r="X136">
        <f t="shared" si="18"/>
        <v>20394</v>
      </c>
      <c r="Y136">
        <f t="shared" si="19"/>
        <v>526.74375777601836</v>
      </c>
      <c r="Z136">
        <f t="shared" si="20"/>
        <v>277458.98635600071</v>
      </c>
    </row>
    <row r="137" spans="1:26" x14ac:dyDescent="0.35">
      <c r="A137" s="1">
        <v>41051</v>
      </c>
      <c r="B137">
        <v>4569</v>
      </c>
      <c r="C137" s="24">
        <v>30.9</v>
      </c>
      <c r="D137">
        <v>5066.3999999999996</v>
      </c>
      <c r="E137">
        <v>4596</v>
      </c>
      <c r="F137">
        <v>0</v>
      </c>
      <c r="G137">
        <v>3884</v>
      </c>
      <c r="H137">
        <v>0</v>
      </c>
      <c r="I137">
        <f>IF(AND(N137=0,F137=0,H137=0,J137=0,Q137=0,L137=0),1,0)</f>
        <v>0</v>
      </c>
      <c r="J137">
        <v>0</v>
      </c>
      <c r="K137">
        <f>IF(B137&gt;G137,1,0)</f>
        <v>1</v>
      </c>
      <c r="L137">
        <v>0</v>
      </c>
      <c r="M137">
        <v>4909.666666666667</v>
      </c>
      <c r="N137">
        <v>1</v>
      </c>
      <c r="O137">
        <v>0.57958638317648425</v>
      </c>
      <c r="P137">
        <v>0</v>
      </c>
      <c r="Q137">
        <v>0</v>
      </c>
      <c r="R137">
        <f t="shared" si="14"/>
        <v>5080.7046818399467</v>
      </c>
      <c r="S137">
        <f>R137-B137</f>
        <v>511.70468183994672</v>
      </c>
      <c r="T137">
        <f t="shared" si="15"/>
        <v>511.70468183994672</v>
      </c>
      <c r="U137" s="8">
        <f t="shared" si="16"/>
        <v>0.11199489644122275</v>
      </c>
      <c r="V137">
        <v>876</v>
      </c>
      <c r="W137">
        <f t="shared" si="17"/>
        <v>9210.6842731190409</v>
      </c>
      <c r="X137">
        <f t="shared" si="18"/>
        <v>15768</v>
      </c>
      <c r="Y137">
        <f t="shared" si="19"/>
        <v>511.70468183994672</v>
      </c>
      <c r="Z137">
        <f t="shared" si="20"/>
        <v>261841.68141692108</v>
      </c>
    </row>
    <row r="138" spans="1:26" x14ac:dyDescent="0.35">
      <c r="A138" s="1">
        <v>41052</v>
      </c>
      <c r="B138">
        <v>4568</v>
      </c>
      <c r="C138" s="24">
        <v>30.3</v>
      </c>
      <c r="D138">
        <v>4920.8</v>
      </c>
      <c r="E138">
        <v>4910</v>
      </c>
      <c r="F138">
        <v>1</v>
      </c>
      <c r="G138">
        <v>4569</v>
      </c>
      <c r="H138">
        <v>0</v>
      </c>
      <c r="I138">
        <f>IF(AND(N138=0,F138=0,H138=0,J138=0,Q138=0,L138=0),1,0)</f>
        <v>0</v>
      </c>
      <c r="J138">
        <v>0</v>
      </c>
      <c r="K138">
        <f>IF(B138&gt;G138,1,0)</f>
        <v>0</v>
      </c>
      <c r="L138">
        <v>0</v>
      </c>
      <c r="M138">
        <v>4645.333333333333</v>
      </c>
      <c r="N138">
        <v>0</v>
      </c>
      <c r="O138">
        <v>0.49988381549901245</v>
      </c>
      <c r="P138">
        <v>0</v>
      </c>
      <c r="Q138">
        <v>0</v>
      </c>
      <c r="R138">
        <f t="shared" si="14"/>
        <v>4197.9311229842206</v>
      </c>
      <c r="S138">
        <f>R138-B138</f>
        <v>-370.06887701577944</v>
      </c>
      <c r="T138">
        <f t="shared" si="15"/>
        <v>370.06887701577944</v>
      </c>
      <c r="U138" s="8">
        <f t="shared" si="16"/>
        <v>8.1013326842333505E-2</v>
      </c>
      <c r="V138">
        <v>914</v>
      </c>
      <c r="W138">
        <f t="shared" si="17"/>
        <v>26644.959145136119</v>
      </c>
      <c r="X138">
        <f t="shared" si="18"/>
        <v>16452</v>
      </c>
      <c r="Y138">
        <f t="shared" si="19"/>
        <v>-740.13775403155887</v>
      </c>
      <c r="Z138">
        <f t="shared" si="20"/>
        <v>547803.89494288038</v>
      </c>
    </row>
    <row r="139" spans="1:26" x14ac:dyDescent="0.35">
      <c r="A139" s="1">
        <v>41053</v>
      </c>
      <c r="B139">
        <v>5522</v>
      </c>
      <c r="C139" s="24">
        <v>30.2</v>
      </c>
      <c r="D139">
        <v>4773.2</v>
      </c>
      <c r="E139">
        <v>5297</v>
      </c>
      <c r="F139">
        <v>0</v>
      </c>
      <c r="G139">
        <v>4568</v>
      </c>
      <c r="H139">
        <v>0</v>
      </c>
      <c r="I139">
        <f>IF(AND(N139=0,F139=0,H139=0,J139=0,Q139=0,L139=0),1,0)</f>
        <v>0</v>
      </c>
      <c r="J139">
        <v>0</v>
      </c>
      <c r="K139">
        <f>IF(B139&gt;G139,1,0)</f>
        <v>1</v>
      </c>
      <c r="L139">
        <v>0</v>
      </c>
      <c r="M139">
        <v>4340.333333333333</v>
      </c>
      <c r="N139">
        <v>0</v>
      </c>
      <c r="O139">
        <v>0.61084001394214016</v>
      </c>
      <c r="P139">
        <v>0</v>
      </c>
      <c r="Q139">
        <v>1</v>
      </c>
      <c r="R139">
        <f t="shared" si="14"/>
        <v>5402.1920976316742</v>
      </c>
      <c r="S139">
        <f>R139-B139</f>
        <v>-119.80790236832581</v>
      </c>
      <c r="T139">
        <f t="shared" si="15"/>
        <v>119.80790236832581</v>
      </c>
      <c r="U139" s="8">
        <f t="shared" si="16"/>
        <v>2.1696469099660595E-2</v>
      </c>
      <c r="V139">
        <v>227</v>
      </c>
      <c r="W139">
        <f t="shared" si="17"/>
        <v>8626.1689705194585</v>
      </c>
      <c r="X139">
        <f t="shared" si="18"/>
        <v>4086</v>
      </c>
      <c r="Y139">
        <f t="shared" si="19"/>
        <v>-239.61580473665163</v>
      </c>
      <c r="Z139">
        <f t="shared" si="20"/>
        <v>57415.733879593157</v>
      </c>
    </row>
    <row r="140" spans="1:26" x14ac:dyDescent="0.35">
      <c r="A140" s="1">
        <v>41054</v>
      </c>
      <c r="B140">
        <v>5481</v>
      </c>
      <c r="C140" s="24">
        <v>30.2</v>
      </c>
      <c r="D140">
        <v>4805.2</v>
      </c>
      <c r="E140">
        <v>5306</v>
      </c>
      <c r="F140">
        <v>0</v>
      </c>
      <c r="G140">
        <v>5522</v>
      </c>
      <c r="H140">
        <v>0</v>
      </c>
      <c r="I140">
        <f>IF(AND(N140=0,F140=0,H140=0,J140=0,Q140=0,L140=0),1,0)</f>
        <v>0</v>
      </c>
      <c r="J140">
        <v>0</v>
      </c>
      <c r="K140">
        <f>IF(B140&gt;G140,1,0)</f>
        <v>0</v>
      </c>
      <c r="L140">
        <v>1</v>
      </c>
      <c r="M140">
        <v>4886.333333333333</v>
      </c>
      <c r="N140">
        <v>0</v>
      </c>
      <c r="O140">
        <v>0.49523643545950968</v>
      </c>
      <c r="P140">
        <v>0</v>
      </c>
      <c r="Q140">
        <v>0</v>
      </c>
      <c r="R140">
        <f t="shared" si="14"/>
        <v>5021.0883374977748</v>
      </c>
      <c r="S140">
        <f>R140-B140</f>
        <v>-459.91166250222523</v>
      </c>
      <c r="T140">
        <f t="shared" si="15"/>
        <v>459.91166250222523</v>
      </c>
      <c r="U140" s="8">
        <f t="shared" si="16"/>
        <v>8.3910173782562533E-2</v>
      </c>
      <c r="V140">
        <v>959</v>
      </c>
      <c r="W140">
        <f t="shared" si="17"/>
        <v>33113.639700160216</v>
      </c>
      <c r="X140">
        <f t="shared" si="18"/>
        <v>17262</v>
      </c>
      <c r="Y140">
        <f t="shared" si="19"/>
        <v>-919.82332500445045</v>
      </c>
      <c r="Z140">
        <f t="shared" si="20"/>
        <v>846074.94922224293</v>
      </c>
    </row>
    <row r="141" spans="1:26" x14ac:dyDescent="0.35">
      <c r="A141" s="1">
        <v>41055</v>
      </c>
      <c r="B141">
        <v>5617</v>
      </c>
      <c r="C141" s="24">
        <v>30.1</v>
      </c>
      <c r="D141">
        <v>4804.8</v>
      </c>
      <c r="E141">
        <v>5362</v>
      </c>
      <c r="F141">
        <v>0</v>
      </c>
      <c r="G141">
        <v>5481</v>
      </c>
      <c r="H141">
        <v>1</v>
      </c>
      <c r="I141">
        <f>IF(AND(N141=0,F141=0,H141=0,J141=0,Q141=0,L141=0),1,0)</f>
        <v>0</v>
      </c>
      <c r="J141">
        <v>0</v>
      </c>
      <c r="K141">
        <f>IF(B141&gt;G141,1,0)</f>
        <v>1</v>
      </c>
      <c r="L141">
        <v>0</v>
      </c>
      <c r="M141">
        <v>5190.333333333333</v>
      </c>
      <c r="N141">
        <v>0</v>
      </c>
      <c r="O141">
        <v>0.51580109213430925</v>
      </c>
      <c r="P141">
        <v>1</v>
      </c>
      <c r="Q141">
        <v>0</v>
      </c>
      <c r="R141">
        <f t="shared" si="14"/>
        <v>6302.9882114860402</v>
      </c>
      <c r="S141">
        <f>R141-B141</f>
        <v>685.9882114860402</v>
      </c>
      <c r="T141">
        <f t="shared" si="15"/>
        <v>685.9882114860402</v>
      </c>
      <c r="U141" s="8">
        <f t="shared" si="16"/>
        <v>0.12212715176892294</v>
      </c>
      <c r="V141">
        <v>1070</v>
      </c>
      <c r="W141">
        <f t="shared" si="17"/>
        <v>12347.787806748724</v>
      </c>
      <c r="X141">
        <f t="shared" si="18"/>
        <v>19260</v>
      </c>
      <c r="Y141">
        <f t="shared" si="19"/>
        <v>685.9882114860402</v>
      </c>
      <c r="Z141">
        <f t="shared" si="20"/>
        <v>470579.82629781624</v>
      </c>
    </row>
    <row r="142" spans="1:26" x14ac:dyDescent="0.35">
      <c r="A142" s="1">
        <v>41056</v>
      </c>
      <c r="B142">
        <v>4964</v>
      </c>
      <c r="C142" s="24">
        <v>30.7</v>
      </c>
      <c r="D142">
        <v>5151.3999999999996</v>
      </c>
      <c r="E142">
        <v>5483</v>
      </c>
      <c r="F142">
        <v>0</v>
      </c>
      <c r="G142">
        <v>5617</v>
      </c>
      <c r="H142">
        <v>0</v>
      </c>
      <c r="I142">
        <f>IF(AND(N142=0,F142=0,H142=0,J142=0,Q142=0,L142=0),1,0)</f>
        <v>1</v>
      </c>
      <c r="J142">
        <v>0</v>
      </c>
      <c r="K142">
        <f>IF(B142&gt;G142,1,0)</f>
        <v>0</v>
      </c>
      <c r="L142">
        <v>0</v>
      </c>
      <c r="M142">
        <v>5540</v>
      </c>
      <c r="N142">
        <v>0</v>
      </c>
      <c r="O142">
        <v>0.42413152085511791</v>
      </c>
      <c r="P142">
        <v>1</v>
      </c>
      <c r="Q142">
        <v>0</v>
      </c>
      <c r="R142">
        <f t="shared" si="14"/>
        <v>5504.8939394170166</v>
      </c>
      <c r="S142">
        <f>R142-B142</f>
        <v>540.89393941701655</v>
      </c>
      <c r="T142">
        <f t="shared" si="15"/>
        <v>540.89393941701655</v>
      </c>
      <c r="U142" s="8">
        <f t="shared" si="16"/>
        <v>0.10896332381487038</v>
      </c>
      <c r="V142">
        <v>1623</v>
      </c>
      <c r="W142">
        <f t="shared" si="17"/>
        <v>9736.090909506298</v>
      </c>
      <c r="X142">
        <f t="shared" si="18"/>
        <v>29214</v>
      </c>
      <c r="Y142">
        <f t="shared" si="19"/>
        <v>540.89393941701655</v>
      </c>
      <c r="Z142">
        <f t="shared" si="20"/>
        <v>292566.25369805918</v>
      </c>
    </row>
    <row r="143" spans="1:26" x14ac:dyDescent="0.35">
      <c r="A143" s="1">
        <v>41057</v>
      </c>
      <c r="B143">
        <v>3782</v>
      </c>
      <c r="C143" s="24">
        <v>30.3</v>
      </c>
      <c r="D143">
        <v>5230.3999999999996</v>
      </c>
      <c r="E143">
        <v>3884</v>
      </c>
      <c r="F143">
        <v>0</v>
      </c>
      <c r="G143">
        <v>4964</v>
      </c>
      <c r="H143">
        <v>0</v>
      </c>
      <c r="I143">
        <f>IF(AND(N143=0,F143=0,H143=0,J143=0,Q143=0,L143=0),1,0)</f>
        <v>0</v>
      </c>
      <c r="J143">
        <v>1</v>
      </c>
      <c r="K143">
        <f>IF(B143&gt;G143,1,0)</f>
        <v>0</v>
      </c>
      <c r="L143">
        <v>0</v>
      </c>
      <c r="M143">
        <v>5354</v>
      </c>
      <c r="N143">
        <v>0</v>
      </c>
      <c r="O143">
        <v>0.36266991983269431</v>
      </c>
      <c r="P143">
        <v>0</v>
      </c>
      <c r="Q143">
        <v>0</v>
      </c>
      <c r="R143">
        <f t="shared" si="14"/>
        <v>4205.4735384202995</v>
      </c>
      <c r="S143">
        <f>R143-B143</f>
        <v>423.47353842029952</v>
      </c>
      <c r="T143">
        <f t="shared" si="15"/>
        <v>423.47353842029952</v>
      </c>
      <c r="U143" s="8">
        <f t="shared" si="16"/>
        <v>0.11197079281340548</v>
      </c>
      <c r="V143">
        <v>1334</v>
      </c>
      <c r="W143">
        <f t="shared" si="17"/>
        <v>7622.5236915653913</v>
      </c>
      <c r="X143">
        <f t="shared" si="18"/>
        <v>24012</v>
      </c>
      <c r="Y143">
        <f t="shared" si="19"/>
        <v>423.47353842029952</v>
      </c>
      <c r="Z143">
        <f t="shared" si="20"/>
        <v>179329.83774220888</v>
      </c>
    </row>
    <row r="144" spans="1:26" x14ac:dyDescent="0.35">
      <c r="A144" s="1">
        <v>41058</v>
      </c>
      <c r="B144">
        <v>4148</v>
      </c>
      <c r="C144" s="24">
        <v>30.6</v>
      </c>
      <c r="D144">
        <v>5073.2</v>
      </c>
      <c r="E144">
        <v>4569</v>
      </c>
      <c r="F144">
        <v>0</v>
      </c>
      <c r="G144">
        <v>3782</v>
      </c>
      <c r="H144">
        <v>0</v>
      </c>
      <c r="I144">
        <f>IF(AND(N144=0,F144=0,H144=0,J144=0,Q144=0,L144=0),1,0)</f>
        <v>0</v>
      </c>
      <c r="J144">
        <v>0</v>
      </c>
      <c r="K144">
        <f>IF(B144&gt;G144,1,0)</f>
        <v>1</v>
      </c>
      <c r="L144">
        <v>0</v>
      </c>
      <c r="M144">
        <v>4787.666666666667</v>
      </c>
      <c r="N144">
        <v>1</v>
      </c>
      <c r="O144">
        <v>0.54252352736144993</v>
      </c>
      <c r="P144">
        <v>0</v>
      </c>
      <c r="Q144">
        <v>0</v>
      </c>
      <c r="R144">
        <f t="shared" si="14"/>
        <v>5031.9981474299157</v>
      </c>
      <c r="S144">
        <f>R144-B144</f>
        <v>883.99814742991566</v>
      </c>
      <c r="T144">
        <f t="shared" si="15"/>
        <v>883.99814742991566</v>
      </c>
      <c r="U144" s="8">
        <f t="shared" si="16"/>
        <v>0.21311430748069327</v>
      </c>
      <c r="V144">
        <v>1221</v>
      </c>
      <c r="W144">
        <f t="shared" si="17"/>
        <v>15911.966653738482</v>
      </c>
      <c r="X144">
        <f t="shared" si="18"/>
        <v>21978</v>
      </c>
      <c r="Y144">
        <f t="shared" si="19"/>
        <v>883.99814742991566</v>
      </c>
      <c r="Z144">
        <f t="shared" si="20"/>
        <v>781452.72465952288</v>
      </c>
    </row>
    <row r="145" spans="1:26" x14ac:dyDescent="0.35">
      <c r="A145" s="1">
        <v>41059</v>
      </c>
      <c r="B145">
        <v>4465</v>
      </c>
      <c r="C145" s="24">
        <v>30.1</v>
      </c>
      <c r="D145">
        <v>4798.3999999999996</v>
      </c>
      <c r="E145">
        <v>4568</v>
      </c>
      <c r="F145">
        <v>1</v>
      </c>
      <c r="G145">
        <v>4148</v>
      </c>
      <c r="H145">
        <v>0</v>
      </c>
      <c r="I145">
        <f>IF(AND(N145=0,F145=0,H145=0,J145=0,Q145=0,L145=0),1,0)</f>
        <v>0</v>
      </c>
      <c r="J145">
        <v>0</v>
      </c>
      <c r="K145">
        <f>IF(B145&gt;G145,1,0)</f>
        <v>1</v>
      </c>
      <c r="L145">
        <v>0</v>
      </c>
      <c r="M145">
        <v>4298</v>
      </c>
      <c r="N145">
        <v>0</v>
      </c>
      <c r="O145">
        <v>0.53683048681305912</v>
      </c>
      <c r="P145">
        <v>0</v>
      </c>
      <c r="Q145">
        <v>0</v>
      </c>
      <c r="R145">
        <f t="shared" si="14"/>
        <v>4914.6508851812223</v>
      </c>
      <c r="S145">
        <f>R145-B145</f>
        <v>449.65088518122229</v>
      </c>
      <c r="T145">
        <f t="shared" si="15"/>
        <v>449.65088518122229</v>
      </c>
      <c r="U145" s="8">
        <f t="shared" si="16"/>
        <v>0.10070568537093444</v>
      </c>
      <c r="V145">
        <v>731</v>
      </c>
      <c r="W145">
        <f t="shared" si="17"/>
        <v>8093.7159332620013</v>
      </c>
      <c r="X145">
        <f t="shared" si="18"/>
        <v>13158</v>
      </c>
      <c r="Y145">
        <f t="shared" si="19"/>
        <v>449.65088518122229</v>
      </c>
      <c r="Z145">
        <f t="shared" si="20"/>
        <v>202185.91854425674</v>
      </c>
    </row>
    <row r="146" spans="1:26" x14ac:dyDescent="0.35">
      <c r="A146" s="1">
        <v>41060</v>
      </c>
      <c r="B146">
        <v>4885</v>
      </c>
      <c r="C146" s="24">
        <v>32.6</v>
      </c>
      <c r="D146">
        <v>4595.2</v>
      </c>
      <c r="E146">
        <v>5522</v>
      </c>
      <c r="F146">
        <v>0</v>
      </c>
      <c r="G146">
        <v>4465</v>
      </c>
      <c r="H146">
        <v>0</v>
      </c>
      <c r="I146">
        <f>IF(AND(N146=0,F146=0,H146=0,J146=0,Q146=0,L146=0),1,0)</f>
        <v>0</v>
      </c>
      <c r="J146">
        <v>0</v>
      </c>
      <c r="K146">
        <f>IF(B146&gt;G146,1,0)</f>
        <v>1</v>
      </c>
      <c r="L146">
        <v>0</v>
      </c>
      <c r="M146">
        <v>4131.666666666667</v>
      </c>
      <c r="N146">
        <v>0</v>
      </c>
      <c r="O146">
        <v>0.54879749041477865</v>
      </c>
      <c r="P146">
        <v>0</v>
      </c>
      <c r="Q146">
        <v>1</v>
      </c>
      <c r="R146">
        <f t="shared" si="14"/>
        <v>5325.4825672184261</v>
      </c>
      <c r="S146">
        <f>R146-B146</f>
        <v>440.48256721842608</v>
      </c>
      <c r="T146">
        <f t="shared" si="15"/>
        <v>440.48256721842608</v>
      </c>
      <c r="U146" s="8">
        <f t="shared" si="16"/>
        <v>9.0170433412165019E-2</v>
      </c>
      <c r="V146">
        <v>546</v>
      </c>
      <c r="W146">
        <f t="shared" si="17"/>
        <v>7928.6862099316695</v>
      </c>
      <c r="X146">
        <f t="shared" si="18"/>
        <v>9828</v>
      </c>
      <c r="Y146">
        <f t="shared" si="19"/>
        <v>440.48256721842608</v>
      </c>
      <c r="Z146">
        <f t="shared" si="20"/>
        <v>194024.89202333524</v>
      </c>
    </row>
    <row r="147" spans="1:26" x14ac:dyDescent="0.35">
      <c r="A147" s="1">
        <v>41061</v>
      </c>
      <c r="B147">
        <v>6633</v>
      </c>
      <c r="C147" s="24">
        <v>31.6</v>
      </c>
      <c r="D147">
        <v>4448.8</v>
      </c>
      <c r="E147">
        <v>5481</v>
      </c>
      <c r="F147">
        <v>0</v>
      </c>
      <c r="G147">
        <v>4885</v>
      </c>
      <c r="H147">
        <v>0</v>
      </c>
      <c r="I147">
        <f>IF(AND(N147=0,F147=0,H147=0,J147=0,Q147=0,L147=0),1,0)</f>
        <v>0</v>
      </c>
      <c r="J147">
        <v>0</v>
      </c>
      <c r="K147">
        <f>IF(B147&gt;G147,1,0)</f>
        <v>1</v>
      </c>
      <c r="L147">
        <v>1</v>
      </c>
      <c r="M147">
        <v>4499.333333333333</v>
      </c>
      <c r="N147">
        <v>0</v>
      </c>
      <c r="O147">
        <v>0.70309050772626935</v>
      </c>
      <c r="P147">
        <v>0</v>
      </c>
      <c r="Q147">
        <v>0</v>
      </c>
      <c r="R147">
        <f t="shared" si="14"/>
        <v>5638.6752272314043</v>
      </c>
      <c r="S147">
        <f>R147-B147</f>
        <v>-994.32477276859572</v>
      </c>
      <c r="T147">
        <f t="shared" si="15"/>
        <v>994.32477276859572</v>
      </c>
      <c r="U147" s="8">
        <f t="shared" si="16"/>
        <v>0.14990573990179343</v>
      </c>
      <c r="V147">
        <v>2869</v>
      </c>
      <c r="W147">
        <f t="shared" si="17"/>
        <v>71591.383639338892</v>
      </c>
      <c r="X147">
        <f t="shared" si="18"/>
        <v>51642</v>
      </c>
      <c r="Y147">
        <f t="shared" si="19"/>
        <v>-1988.6495455371914</v>
      </c>
      <c r="Z147">
        <f t="shared" si="20"/>
        <v>3954727.0149652781</v>
      </c>
    </row>
    <row r="148" spans="1:26" x14ac:dyDescent="0.35">
      <c r="A148" s="1">
        <v>41062</v>
      </c>
      <c r="B148">
        <v>5081</v>
      </c>
      <c r="C148" s="24">
        <v>30.6</v>
      </c>
      <c r="D148">
        <v>4782.6000000000004</v>
      </c>
      <c r="E148">
        <v>5617</v>
      </c>
      <c r="F148">
        <v>0</v>
      </c>
      <c r="G148">
        <v>6633</v>
      </c>
      <c r="H148">
        <v>1</v>
      </c>
      <c r="I148">
        <f>IF(AND(N148=0,F148=0,H148=0,J148=0,Q148=0,L148=0),1,0)</f>
        <v>0</v>
      </c>
      <c r="J148">
        <v>0</v>
      </c>
      <c r="K148">
        <f>IF(B148&gt;G148,1,0)</f>
        <v>0</v>
      </c>
      <c r="L148">
        <v>0</v>
      </c>
      <c r="M148">
        <v>5327.666666666667</v>
      </c>
      <c r="N148">
        <v>0</v>
      </c>
      <c r="O148">
        <v>0.31968165446729407</v>
      </c>
      <c r="P148">
        <v>1</v>
      </c>
      <c r="Q148">
        <v>0</v>
      </c>
      <c r="R148">
        <f t="shared" si="14"/>
        <v>5849.3697897161319</v>
      </c>
      <c r="S148">
        <f>R148-B148</f>
        <v>768.36978971613189</v>
      </c>
      <c r="T148">
        <f t="shared" si="15"/>
        <v>768.36978971613189</v>
      </c>
      <c r="U148" s="8">
        <f t="shared" si="16"/>
        <v>0.15122412708445815</v>
      </c>
      <c r="V148">
        <v>1212</v>
      </c>
      <c r="W148">
        <f t="shared" si="17"/>
        <v>13830.656214890374</v>
      </c>
      <c r="X148">
        <f t="shared" si="18"/>
        <v>21816</v>
      </c>
      <c r="Y148">
        <f t="shared" si="19"/>
        <v>768.36978971613189</v>
      </c>
      <c r="Z148">
        <f t="shared" si="20"/>
        <v>590392.13374841271</v>
      </c>
    </row>
    <row r="149" spans="1:26" x14ac:dyDescent="0.35">
      <c r="A149" s="1">
        <v>41063</v>
      </c>
      <c r="B149">
        <v>4951</v>
      </c>
      <c r="C149" s="24">
        <v>30.3</v>
      </c>
      <c r="D149">
        <v>5042.3999999999996</v>
      </c>
      <c r="E149">
        <v>4964</v>
      </c>
      <c r="F149">
        <v>0</v>
      </c>
      <c r="G149">
        <v>5081</v>
      </c>
      <c r="H149">
        <v>0</v>
      </c>
      <c r="I149">
        <f>IF(AND(N149=0,F149=0,H149=0,J149=0,Q149=0,L149=0),1,0)</f>
        <v>1</v>
      </c>
      <c r="J149">
        <v>0</v>
      </c>
      <c r="K149">
        <f>IF(B149&gt;G149,1,0)</f>
        <v>0</v>
      </c>
      <c r="L149">
        <v>0</v>
      </c>
      <c r="M149">
        <v>5533</v>
      </c>
      <c r="N149">
        <v>0</v>
      </c>
      <c r="O149">
        <v>0.4848960148716161</v>
      </c>
      <c r="P149">
        <v>1</v>
      </c>
      <c r="Q149">
        <v>0</v>
      </c>
      <c r="R149">
        <f t="shared" si="14"/>
        <v>5127.2463503306108</v>
      </c>
      <c r="S149">
        <f>R149-B149</f>
        <v>176.24635033061077</v>
      </c>
      <c r="T149">
        <f t="shared" si="15"/>
        <v>176.24635033061077</v>
      </c>
      <c r="U149" s="8">
        <f t="shared" si="16"/>
        <v>3.5598131757344123E-2</v>
      </c>
      <c r="V149">
        <v>1540</v>
      </c>
      <c r="W149">
        <f t="shared" si="17"/>
        <v>3172.4343059509938</v>
      </c>
      <c r="X149">
        <f t="shared" si="18"/>
        <v>27720</v>
      </c>
      <c r="Y149">
        <f t="shared" si="19"/>
        <v>176.24635033061077</v>
      </c>
      <c r="Z149">
        <f t="shared" si="20"/>
        <v>31062.776004860381</v>
      </c>
    </row>
    <row r="150" spans="1:26" x14ac:dyDescent="0.35">
      <c r="A150" s="1">
        <v>41064</v>
      </c>
      <c r="B150">
        <v>4124</v>
      </c>
      <c r="C150" s="24">
        <v>30.8</v>
      </c>
      <c r="D150">
        <v>5203</v>
      </c>
      <c r="E150">
        <v>3782</v>
      </c>
      <c r="F150">
        <v>0</v>
      </c>
      <c r="G150">
        <v>4951</v>
      </c>
      <c r="H150">
        <v>0</v>
      </c>
      <c r="I150">
        <f>IF(AND(N150=0,F150=0,H150=0,J150=0,Q150=0,L150=0),1,0)</f>
        <v>0</v>
      </c>
      <c r="J150">
        <v>1</v>
      </c>
      <c r="K150">
        <f>IF(B150&gt;G150,1,0)</f>
        <v>0</v>
      </c>
      <c r="L150">
        <v>0</v>
      </c>
      <c r="M150">
        <v>5555</v>
      </c>
      <c r="N150">
        <v>0</v>
      </c>
      <c r="O150">
        <v>0.40391541768328104</v>
      </c>
      <c r="P150">
        <v>0</v>
      </c>
      <c r="Q150">
        <v>0</v>
      </c>
      <c r="R150">
        <f t="shared" si="14"/>
        <v>4171.1566767109407</v>
      </c>
      <c r="S150">
        <f>R150-B150</f>
        <v>47.156676710940701</v>
      </c>
      <c r="T150">
        <f t="shared" si="15"/>
        <v>47.156676710940701</v>
      </c>
      <c r="U150" s="8">
        <f t="shared" si="16"/>
        <v>1.1434693673845951E-2</v>
      </c>
      <c r="V150">
        <v>1023</v>
      </c>
      <c r="W150">
        <f t="shared" si="17"/>
        <v>848.82018079693262</v>
      </c>
      <c r="X150">
        <f t="shared" si="18"/>
        <v>18414</v>
      </c>
      <c r="Y150">
        <f t="shared" si="19"/>
        <v>47.156676710940701</v>
      </c>
      <c r="Z150">
        <f t="shared" si="20"/>
        <v>2223.7521584201772</v>
      </c>
    </row>
    <row r="151" spans="1:26" x14ac:dyDescent="0.35">
      <c r="A151" s="1">
        <v>41065</v>
      </c>
      <c r="B151">
        <v>4156</v>
      </c>
      <c r="C151" s="24">
        <v>30.7</v>
      </c>
      <c r="D151">
        <v>5134.8</v>
      </c>
      <c r="E151">
        <v>4148</v>
      </c>
      <c r="F151">
        <v>0</v>
      </c>
      <c r="G151">
        <v>4124</v>
      </c>
      <c r="H151">
        <v>0</v>
      </c>
      <c r="I151">
        <f>IF(AND(N151=0,F151=0,H151=0,J151=0,Q151=0,L151=0),1,0)</f>
        <v>0</v>
      </c>
      <c r="J151">
        <v>0</v>
      </c>
      <c r="K151">
        <f>IF(B151&gt;G151,1,0)</f>
        <v>1</v>
      </c>
      <c r="L151">
        <v>0</v>
      </c>
      <c r="M151">
        <v>4718.666666666667</v>
      </c>
      <c r="N151">
        <v>1</v>
      </c>
      <c r="O151">
        <v>0.50371790403160221</v>
      </c>
      <c r="P151">
        <v>0</v>
      </c>
      <c r="Q151">
        <v>0</v>
      </c>
      <c r="R151">
        <f t="shared" si="14"/>
        <v>5138.7937673099186</v>
      </c>
      <c r="S151">
        <f>R151-B151</f>
        <v>982.79376730991862</v>
      </c>
      <c r="T151">
        <f t="shared" si="15"/>
        <v>982.79376730991862</v>
      </c>
      <c r="U151" s="8">
        <f t="shared" si="16"/>
        <v>0.23647588241335868</v>
      </c>
      <c r="V151">
        <v>1406</v>
      </c>
      <c r="W151">
        <f t="shared" si="17"/>
        <v>17690.287811578535</v>
      </c>
      <c r="X151">
        <f t="shared" si="18"/>
        <v>25308</v>
      </c>
      <c r="Y151">
        <f t="shared" si="19"/>
        <v>982.79376730991862</v>
      </c>
      <c r="Z151">
        <f t="shared" si="20"/>
        <v>965883.58906322252</v>
      </c>
    </row>
    <row r="152" spans="1:26" x14ac:dyDescent="0.35">
      <c r="A152" s="1">
        <v>41066</v>
      </c>
      <c r="B152">
        <v>4261</v>
      </c>
      <c r="C152" s="24">
        <v>29.9</v>
      </c>
      <c r="D152">
        <v>4989</v>
      </c>
      <c r="E152">
        <v>4465</v>
      </c>
      <c r="F152">
        <v>1</v>
      </c>
      <c r="G152">
        <v>4156</v>
      </c>
      <c r="H152">
        <v>0</v>
      </c>
      <c r="I152">
        <f>IF(AND(N152=0,F152=0,H152=0,J152=0,Q152=0,L152=0),1,0)</f>
        <v>0</v>
      </c>
      <c r="J152">
        <v>0</v>
      </c>
      <c r="K152">
        <f>IF(B152&gt;G152,1,0)</f>
        <v>1</v>
      </c>
      <c r="L152">
        <v>0</v>
      </c>
      <c r="M152">
        <v>4410.333333333333</v>
      </c>
      <c r="N152">
        <v>0</v>
      </c>
      <c r="O152">
        <v>0.51219937260369464</v>
      </c>
      <c r="P152">
        <v>0</v>
      </c>
      <c r="Q152">
        <v>0</v>
      </c>
      <c r="R152">
        <f t="shared" si="14"/>
        <v>4974.0661167758635</v>
      </c>
      <c r="S152">
        <f>R152-B152</f>
        <v>713.06611677586352</v>
      </c>
      <c r="T152">
        <f t="shared" si="15"/>
        <v>713.06611677586352</v>
      </c>
      <c r="U152" s="8">
        <f t="shared" si="16"/>
        <v>0.16734712902507945</v>
      </c>
      <c r="V152">
        <v>1465</v>
      </c>
      <c r="W152">
        <f t="shared" si="17"/>
        <v>12835.190101965543</v>
      </c>
      <c r="X152">
        <f t="shared" si="18"/>
        <v>26370</v>
      </c>
      <c r="Y152">
        <f t="shared" si="19"/>
        <v>713.06611677586352</v>
      </c>
      <c r="Z152">
        <f t="shared" si="20"/>
        <v>508463.28689380945</v>
      </c>
    </row>
    <row r="153" spans="1:26" x14ac:dyDescent="0.35">
      <c r="A153" s="1">
        <v>41067</v>
      </c>
      <c r="B153">
        <v>3967</v>
      </c>
      <c r="C153" s="24">
        <v>30.3</v>
      </c>
      <c r="D153">
        <v>4514.6000000000004</v>
      </c>
      <c r="E153">
        <v>4885</v>
      </c>
      <c r="F153">
        <v>0</v>
      </c>
      <c r="G153">
        <v>4261</v>
      </c>
      <c r="H153">
        <v>0</v>
      </c>
      <c r="I153">
        <f>IF(AND(N153=0,F153=0,H153=0,J153=0,Q153=0,L153=0),1,0)</f>
        <v>0</v>
      </c>
      <c r="J153">
        <v>0</v>
      </c>
      <c r="K153">
        <f>IF(B153&gt;G153,1,0)</f>
        <v>0</v>
      </c>
      <c r="L153">
        <v>0</v>
      </c>
      <c r="M153">
        <v>4180.333333333333</v>
      </c>
      <c r="N153">
        <v>0</v>
      </c>
      <c r="O153">
        <v>0.46584175670965494</v>
      </c>
      <c r="P153">
        <v>0</v>
      </c>
      <c r="Q153">
        <v>1</v>
      </c>
      <c r="R153">
        <f t="shared" si="14"/>
        <v>4073.9026646208181</v>
      </c>
      <c r="S153">
        <f>R153-B153</f>
        <v>106.90266462081809</v>
      </c>
      <c r="T153">
        <f t="shared" si="15"/>
        <v>106.90266462081809</v>
      </c>
      <c r="U153" s="8">
        <f t="shared" si="16"/>
        <v>2.6947987048353439E-2</v>
      </c>
      <c r="V153">
        <v>1760</v>
      </c>
      <c r="W153">
        <f t="shared" si="17"/>
        <v>1924.2479631747256</v>
      </c>
      <c r="X153">
        <f t="shared" si="18"/>
        <v>31680</v>
      </c>
      <c r="Y153">
        <f t="shared" si="19"/>
        <v>106.90266462081809</v>
      </c>
      <c r="Z153">
        <f t="shared" si="20"/>
        <v>11428.179703031112</v>
      </c>
    </row>
    <row r="154" spans="1:26" x14ac:dyDescent="0.35">
      <c r="A154" s="1">
        <v>41068</v>
      </c>
      <c r="B154">
        <v>4510</v>
      </c>
      <c r="C154" s="24">
        <v>30.8</v>
      </c>
      <c r="D154">
        <v>4291.8</v>
      </c>
      <c r="E154">
        <v>6633</v>
      </c>
      <c r="F154">
        <v>0</v>
      </c>
      <c r="G154">
        <v>3967</v>
      </c>
      <c r="H154">
        <v>0</v>
      </c>
      <c r="I154">
        <f>IF(AND(N154=0,F154=0,H154=0,J154=0,Q154=0,L154=0),1,0)</f>
        <v>0</v>
      </c>
      <c r="J154">
        <v>0</v>
      </c>
      <c r="K154">
        <f>IF(B154&gt;G154,1,0)</f>
        <v>1</v>
      </c>
      <c r="L154">
        <v>1</v>
      </c>
      <c r="M154">
        <v>4128</v>
      </c>
      <c r="N154">
        <v>0</v>
      </c>
      <c r="O154">
        <v>0.56308818403624961</v>
      </c>
      <c r="P154">
        <v>0</v>
      </c>
      <c r="Q154">
        <v>0</v>
      </c>
      <c r="R154">
        <f t="shared" si="14"/>
        <v>5359.0666252247211</v>
      </c>
      <c r="S154">
        <f>R154-B154</f>
        <v>849.06662522472107</v>
      </c>
      <c r="T154">
        <f t="shared" si="15"/>
        <v>849.06662522472107</v>
      </c>
      <c r="U154" s="8">
        <f t="shared" si="16"/>
        <v>0.18826310980592484</v>
      </c>
      <c r="V154">
        <v>1099</v>
      </c>
      <c r="W154">
        <f t="shared" si="17"/>
        <v>15283.199254044979</v>
      </c>
      <c r="X154">
        <f t="shared" si="18"/>
        <v>19782</v>
      </c>
      <c r="Y154">
        <f t="shared" si="19"/>
        <v>849.06662522472107</v>
      </c>
      <c r="Z154">
        <f t="shared" si="20"/>
        <v>720914.13407049689</v>
      </c>
    </row>
    <row r="155" spans="1:26" x14ac:dyDescent="0.35">
      <c r="A155" s="1">
        <v>41069</v>
      </c>
      <c r="B155">
        <v>4355</v>
      </c>
      <c r="C155" s="24">
        <v>30.4</v>
      </c>
      <c r="D155">
        <v>4203.6000000000004</v>
      </c>
      <c r="E155">
        <v>5081</v>
      </c>
      <c r="F155">
        <v>0</v>
      </c>
      <c r="G155">
        <v>4510</v>
      </c>
      <c r="H155">
        <v>1</v>
      </c>
      <c r="I155">
        <f>IF(AND(N155=0,F155=0,H155=0,J155=0,Q155=0,L155=0),1,0)</f>
        <v>0</v>
      </c>
      <c r="J155">
        <v>0</v>
      </c>
      <c r="K155">
        <f>IF(B155&gt;G155,1,0)</f>
        <v>0</v>
      </c>
      <c r="L155">
        <v>0</v>
      </c>
      <c r="M155">
        <v>4246</v>
      </c>
      <c r="N155">
        <v>0</v>
      </c>
      <c r="O155">
        <v>0.48199140234692694</v>
      </c>
      <c r="P155">
        <v>1</v>
      </c>
      <c r="Q155">
        <v>0</v>
      </c>
      <c r="R155">
        <f t="shared" si="14"/>
        <v>4561.4836752644896</v>
      </c>
      <c r="S155">
        <f>R155-B155</f>
        <v>206.48367526448965</v>
      </c>
      <c r="T155">
        <f t="shared" si="15"/>
        <v>206.48367526448965</v>
      </c>
      <c r="U155" s="8">
        <f t="shared" si="16"/>
        <v>4.7413013837999916E-2</v>
      </c>
      <c r="V155">
        <v>1772</v>
      </c>
      <c r="W155">
        <f t="shared" si="17"/>
        <v>3716.7061547608137</v>
      </c>
      <c r="X155">
        <f t="shared" si="18"/>
        <v>31896</v>
      </c>
      <c r="Y155">
        <f t="shared" si="19"/>
        <v>206.48367526448965</v>
      </c>
      <c r="Z155">
        <f t="shared" si="20"/>
        <v>42635.508150731213</v>
      </c>
    </row>
    <row r="156" spans="1:26" x14ac:dyDescent="0.35">
      <c r="A156" s="1">
        <v>41070</v>
      </c>
      <c r="B156">
        <v>4852</v>
      </c>
      <c r="C156" s="24">
        <v>30.4</v>
      </c>
      <c r="D156">
        <v>4249.8</v>
      </c>
      <c r="E156">
        <v>4951</v>
      </c>
      <c r="F156">
        <v>0</v>
      </c>
      <c r="G156">
        <v>4355</v>
      </c>
      <c r="H156">
        <v>0</v>
      </c>
      <c r="I156">
        <f>IF(AND(N156=0,F156=0,H156=0,J156=0,Q156=0,L156=0),1,0)</f>
        <v>1</v>
      </c>
      <c r="J156">
        <v>0</v>
      </c>
      <c r="K156">
        <f>IF(B156&gt;G156,1,0)</f>
        <v>1</v>
      </c>
      <c r="L156">
        <v>0</v>
      </c>
      <c r="M156">
        <v>4277.333333333333</v>
      </c>
      <c r="N156">
        <v>0</v>
      </c>
      <c r="O156">
        <v>0.55774369699082138</v>
      </c>
      <c r="P156">
        <v>1</v>
      </c>
      <c r="Q156">
        <v>0</v>
      </c>
      <c r="R156">
        <f t="shared" si="14"/>
        <v>5502.6901641069717</v>
      </c>
      <c r="S156">
        <f>R156-B156</f>
        <v>650.69016410697168</v>
      </c>
      <c r="T156">
        <f t="shared" si="15"/>
        <v>650.69016410697168</v>
      </c>
      <c r="U156" s="8">
        <f t="shared" si="16"/>
        <v>0.13410761832377818</v>
      </c>
      <c r="V156">
        <v>1224</v>
      </c>
      <c r="W156">
        <f t="shared" si="17"/>
        <v>11712.42295392549</v>
      </c>
      <c r="X156">
        <f t="shared" si="18"/>
        <v>22032</v>
      </c>
      <c r="Y156">
        <f t="shared" si="19"/>
        <v>650.69016410697168</v>
      </c>
      <c r="Z156">
        <f t="shared" si="20"/>
        <v>423397.68966555776</v>
      </c>
    </row>
    <row r="157" spans="1:26" x14ac:dyDescent="0.35">
      <c r="A157" s="1">
        <v>41071</v>
      </c>
      <c r="B157">
        <v>3423</v>
      </c>
      <c r="C157" s="24">
        <v>30.7</v>
      </c>
      <c r="D157">
        <v>4389</v>
      </c>
      <c r="E157">
        <v>4124</v>
      </c>
      <c r="F157">
        <v>0</v>
      </c>
      <c r="G157">
        <v>4852</v>
      </c>
      <c r="H157">
        <v>0</v>
      </c>
      <c r="I157">
        <f>IF(AND(N157=0,F157=0,H157=0,J157=0,Q157=0,L157=0),1,0)</f>
        <v>0</v>
      </c>
      <c r="J157">
        <v>1</v>
      </c>
      <c r="K157">
        <f>IF(B157&gt;G157,1,0)</f>
        <v>0</v>
      </c>
      <c r="L157">
        <v>0</v>
      </c>
      <c r="M157">
        <v>4572.333333333333</v>
      </c>
      <c r="N157">
        <v>0</v>
      </c>
      <c r="O157">
        <v>0.33397234808876497</v>
      </c>
      <c r="P157">
        <v>0</v>
      </c>
      <c r="Q157">
        <v>0</v>
      </c>
      <c r="R157">
        <f t="shared" si="14"/>
        <v>3870.7106967658069</v>
      </c>
      <c r="S157">
        <f>R157-B157</f>
        <v>447.71069676580692</v>
      </c>
      <c r="T157">
        <f t="shared" si="15"/>
        <v>447.71069676580692</v>
      </c>
      <c r="U157" s="8">
        <f t="shared" si="16"/>
        <v>0.13079482815244139</v>
      </c>
      <c r="V157">
        <v>1556</v>
      </c>
      <c r="W157">
        <f t="shared" si="17"/>
        <v>8058.7925417845245</v>
      </c>
      <c r="X157">
        <f t="shared" si="18"/>
        <v>28008</v>
      </c>
      <c r="Y157">
        <f t="shared" si="19"/>
        <v>447.71069676580692</v>
      </c>
      <c r="Z157">
        <f t="shared" si="20"/>
        <v>200444.86799852431</v>
      </c>
    </row>
    <row r="158" spans="1:26" x14ac:dyDescent="0.35">
      <c r="A158" s="1">
        <v>41072</v>
      </c>
      <c r="B158">
        <v>3820</v>
      </c>
      <c r="C158" s="24">
        <v>30.5</v>
      </c>
      <c r="D158">
        <v>4221.3999999999996</v>
      </c>
      <c r="E158">
        <v>4156</v>
      </c>
      <c r="F158">
        <v>0</v>
      </c>
      <c r="G158">
        <v>3423</v>
      </c>
      <c r="H158">
        <v>0</v>
      </c>
      <c r="I158">
        <f>IF(AND(N158=0,F158=0,H158=0,J158=0,Q158=0,L158=0),1,0)</f>
        <v>0</v>
      </c>
      <c r="J158">
        <v>0</v>
      </c>
      <c r="K158">
        <f>IF(B158&gt;G158,1,0)</f>
        <v>1</v>
      </c>
      <c r="L158">
        <v>0</v>
      </c>
      <c r="M158">
        <v>4210</v>
      </c>
      <c r="N158">
        <v>1</v>
      </c>
      <c r="O158">
        <v>0.54612524689206465</v>
      </c>
      <c r="P158">
        <v>0</v>
      </c>
      <c r="Q158">
        <v>0</v>
      </c>
      <c r="R158">
        <f t="shared" si="14"/>
        <v>4466.4836275184452</v>
      </c>
      <c r="S158">
        <f>R158-B158</f>
        <v>646.48362751844525</v>
      </c>
      <c r="T158">
        <f t="shared" si="15"/>
        <v>646.48362751844525</v>
      </c>
      <c r="U158" s="8">
        <f t="shared" si="16"/>
        <v>0.16923655170639929</v>
      </c>
      <c r="V158">
        <v>1367</v>
      </c>
      <c r="W158">
        <f t="shared" si="17"/>
        <v>11636.705295332014</v>
      </c>
      <c r="X158">
        <f t="shared" si="18"/>
        <v>24606</v>
      </c>
      <c r="Y158">
        <f t="shared" si="19"/>
        <v>646.48362751844525</v>
      </c>
      <c r="Z158">
        <f t="shared" si="20"/>
        <v>417941.08064940787</v>
      </c>
    </row>
    <row r="159" spans="1:26" x14ac:dyDescent="0.35">
      <c r="A159" s="1">
        <v>41073</v>
      </c>
      <c r="B159">
        <v>3285</v>
      </c>
      <c r="C159" s="24">
        <v>31.2</v>
      </c>
      <c r="D159">
        <v>4192</v>
      </c>
      <c r="E159">
        <v>4261</v>
      </c>
      <c r="F159">
        <v>1</v>
      </c>
      <c r="G159">
        <v>3820</v>
      </c>
      <c r="H159">
        <v>0</v>
      </c>
      <c r="I159">
        <f>IF(AND(N159=0,F159=0,H159=0,J159=0,Q159=0,L159=0),1,0)</f>
        <v>0</v>
      </c>
      <c r="J159">
        <v>0</v>
      </c>
      <c r="K159">
        <f>IF(B159&gt;G159,1,0)</f>
        <v>0</v>
      </c>
      <c r="L159">
        <v>0</v>
      </c>
      <c r="M159">
        <v>4031.6666666666665</v>
      </c>
      <c r="N159">
        <v>0</v>
      </c>
      <c r="O159">
        <v>0.437841291971651</v>
      </c>
      <c r="P159">
        <v>0</v>
      </c>
      <c r="Q159">
        <v>0</v>
      </c>
      <c r="R159">
        <f t="shared" si="14"/>
        <v>3460.5585716831897</v>
      </c>
      <c r="S159">
        <f>R159-B159</f>
        <v>175.55857168318971</v>
      </c>
      <c r="T159">
        <f t="shared" si="15"/>
        <v>175.55857168318971</v>
      </c>
      <c r="U159" s="8">
        <f t="shared" si="16"/>
        <v>5.3442487574791392E-2</v>
      </c>
      <c r="V159">
        <v>1013</v>
      </c>
      <c r="W159">
        <f t="shared" si="17"/>
        <v>3160.0542902974148</v>
      </c>
      <c r="X159">
        <f t="shared" si="18"/>
        <v>18234</v>
      </c>
      <c r="Y159">
        <f t="shared" si="19"/>
        <v>175.55857168318971</v>
      </c>
      <c r="Z159">
        <f t="shared" si="20"/>
        <v>30820.812091441661</v>
      </c>
    </row>
    <row r="160" spans="1:26" x14ac:dyDescent="0.35">
      <c r="A160" s="1">
        <v>41074</v>
      </c>
      <c r="B160">
        <v>3967</v>
      </c>
      <c r="C160" s="24">
        <v>31.9</v>
      </c>
      <c r="D160">
        <v>3947</v>
      </c>
      <c r="E160">
        <v>3967</v>
      </c>
      <c r="F160">
        <v>0</v>
      </c>
      <c r="G160">
        <v>3285</v>
      </c>
      <c r="H160">
        <v>0</v>
      </c>
      <c r="I160">
        <f>IF(AND(N160=0,F160=0,H160=0,J160=0,Q160=0,L160=0),1,0)</f>
        <v>0</v>
      </c>
      <c r="J160">
        <v>0</v>
      </c>
      <c r="K160">
        <f>IF(B160&gt;G160,1,0)</f>
        <v>1</v>
      </c>
      <c r="L160">
        <v>0</v>
      </c>
      <c r="M160">
        <v>3509.3333333333335</v>
      </c>
      <c r="N160">
        <v>0</v>
      </c>
      <c r="O160">
        <v>0.57923782967352155</v>
      </c>
      <c r="P160">
        <v>0</v>
      </c>
      <c r="Q160">
        <v>1</v>
      </c>
      <c r="R160">
        <f t="shared" si="14"/>
        <v>4264.3374232872166</v>
      </c>
      <c r="S160">
        <f>R160-B160</f>
        <v>297.33742328721655</v>
      </c>
      <c r="T160">
        <f t="shared" si="15"/>
        <v>297.33742328721655</v>
      </c>
      <c r="U160" s="8">
        <f t="shared" si="16"/>
        <v>7.4952715726548158E-2</v>
      </c>
      <c r="V160">
        <v>1306</v>
      </c>
      <c r="W160">
        <f t="shared" si="17"/>
        <v>5352.0736191698979</v>
      </c>
      <c r="X160">
        <f t="shared" si="18"/>
        <v>23508</v>
      </c>
      <c r="Y160">
        <f t="shared" si="19"/>
        <v>297.33742328721655</v>
      </c>
      <c r="Z160">
        <f t="shared" si="20"/>
        <v>88409.543287081382</v>
      </c>
    </row>
    <row r="161" spans="1:26" x14ac:dyDescent="0.35">
      <c r="A161" s="1">
        <v>41075</v>
      </c>
      <c r="B161">
        <v>3700</v>
      </c>
      <c r="C161" s="25">
        <v>31.2</v>
      </c>
      <c r="D161">
        <v>3869.4</v>
      </c>
      <c r="E161">
        <v>4510</v>
      </c>
      <c r="F161">
        <v>0</v>
      </c>
      <c r="G161">
        <v>3967</v>
      </c>
      <c r="H161">
        <v>0</v>
      </c>
      <c r="I161">
        <f>IF(AND(N161=0,F161=0,H161=0,J161=0,Q161=0,L161=0),1,0)</f>
        <v>0</v>
      </c>
      <c r="J161">
        <v>0</v>
      </c>
      <c r="K161">
        <f>IF(B161&gt;G161,1,0)</f>
        <v>0</v>
      </c>
      <c r="L161">
        <v>1</v>
      </c>
      <c r="M161">
        <v>3690.6666666666665</v>
      </c>
      <c r="N161">
        <v>0</v>
      </c>
      <c r="O161">
        <v>0.46897873823631925</v>
      </c>
      <c r="P161">
        <v>0</v>
      </c>
      <c r="Q161">
        <v>0</v>
      </c>
      <c r="R161">
        <f t="shared" si="14"/>
        <v>3809.5712347906624</v>
      </c>
      <c r="S161">
        <f>R161-B161</f>
        <v>109.5712347906624</v>
      </c>
      <c r="T161">
        <f t="shared" si="15"/>
        <v>109.5712347906624</v>
      </c>
      <c r="U161" s="8">
        <f t="shared" si="16"/>
        <v>2.9613847240719568E-2</v>
      </c>
      <c r="V161">
        <v>1626</v>
      </c>
      <c r="W161">
        <f t="shared" si="17"/>
        <v>1972.2822262319232</v>
      </c>
      <c r="X161">
        <f t="shared" si="18"/>
        <v>29268</v>
      </c>
      <c r="Y161">
        <f t="shared" si="19"/>
        <v>109.5712347906624</v>
      </c>
      <c r="Z161">
        <f t="shared" si="20"/>
        <v>12005.855493550467</v>
      </c>
    </row>
    <row r="162" spans="1:26" x14ac:dyDescent="0.35">
      <c r="A162" s="1">
        <v>41076</v>
      </c>
      <c r="B162">
        <v>4320</v>
      </c>
      <c r="C162" s="25">
        <v>30.9</v>
      </c>
      <c r="D162">
        <v>3639</v>
      </c>
      <c r="E162">
        <v>4355</v>
      </c>
      <c r="F162">
        <v>0</v>
      </c>
      <c r="G162">
        <v>3700</v>
      </c>
      <c r="H162">
        <v>1</v>
      </c>
      <c r="I162">
        <f>IF(AND(N162=0,F162=0,H162=0,J162=0,Q162=0,L162=0),1,0)</f>
        <v>0</v>
      </c>
      <c r="J162">
        <v>0</v>
      </c>
      <c r="K162">
        <f>IF(B162&gt;G162,1,0)</f>
        <v>1</v>
      </c>
      <c r="L162">
        <v>0</v>
      </c>
      <c r="M162">
        <v>3650.6666666666665</v>
      </c>
      <c r="N162">
        <v>0</v>
      </c>
      <c r="O162">
        <v>0.57203439061229233</v>
      </c>
      <c r="P162">
        <v>1</v>
      </c>
      <c r="Q162">
        <v>0</v>
      </c>
      <c r="R162">
        <f t="shared" si="14"/>
        <v>4862.4309252584908</v>
      </c>
      <c r="S162">
        <f>R162-B162</f>
        <v>542.43092525849079</v>
      </c>
      <c r="T162">
        <f t="shared" si="15"/>
        <v>542.43092525849079</v>
      </c>
      <c r="U162" s="8">
        <f t="shared" si="16"/>
        <v>0.1255627141802062</v>
      </c>
      <c r="V162">
        <v>1457</v>
      </c>
      <c r="W162">
        <f t="shared" si="17"/>
        <v>9763.7566546528342</v>
      </c>
      <c r="X162">
        <f t="shared" si="18"/>
        <v>26226</v>
      </c>
      <c r="Y162">
        <f t="shared" si="19"/>
        <v>542.43092525849079</v>
      </c>
      <c r="Z162">
        <f t="shared" si="20"/>
        <v>294231.30867678241</v>
      </c>
    </row>
    <row r="163" spans="1:26" x14ac:dyDescent="0.35">
      <c r="A163" s="1">
        <v>41077</v>
      </c>
      <c r="B163">
        <v>6134</v>
      </c>
      <c r="C163" s="24">
        <v>30.9</v>
      </c>
      <c r="D163">
        <v>3818.4</v>
      </c>
      <c r="E163">
        <v>4852</v>
      </c>
      <c r="F163">
        <v>0</v>
      </c>
      <c r="G163">
        <v>4320</v>
      </c>
      <c r="H163">
        <v>0</v>
      </c>
      <c r="I163">
        <f>IF(AND(N163=0,F163=0,H163=0,J163=0,Q163=0,L163=0),1,0)</f>
        <v>1</v>
      </c>
      <c r="J163">
        <v>0</v>
      </c>
      <c r="K163">
        <f>IF(B163&gt;G163,1,0)</f>
        <v>1</v>
      </c>
      <c r="L163">
        <v>0</v>
      </c>
      <c r="M163">
        <v>3995.6666666666665</v>
      </c>
      <c r="N163">
        <v>0</v>
      </c>
      <c r="O163">
        <v>0.71075868479144877</v>
      </c>
      <c r="P163">
        <v>1</v>
      </c>
      <c r="Q163">
        <v>0</v>
      </c>
      <c r="R163">
        <f t="shared" si="14"/>
        <v>5302.6018229569136</v>
      </c>
      <c r="S163">
        <f>R163-B163</f>
        <v>-831.39817704308643</v>
      </c>
      <c r="T163">
        <f t="shared" si="15"/>
        <v>831.39817704308643</v>
      </c>
      <c r="U163" s="8">
        <f t="shared" si="16"/>
        <v>0.13553931807027819</v>
      </c>
      <c r="V163">
        <v>748</v>
      </c>
      <c r="W163">
        <f t="shared" si="17"/>
        <v>59860.668747102223</v>
      </c>
      <c r="X163">
        <f t="shared" si="18"/>
        <v>13464</v>
      </c>
      <c r="Y163">
        <f t="shared" si="19"/>
        <v>-1662.7963540861729</v>
      </c>
      <c r="Z163">
        <f t="shared" si="20"/>
        <v>2764891.7151622693</v>
      </c>
    </row>
    <row r="164" spans="1:26" x14ac:dyDescent="0.35">
      <c r="A164" s="1">
        <v>41078</v>
      </c>
      <c r="B164">
        <v>3468</v>
      </c>
      <c r="C164" s="24">
        <v>30.9</v>
      </c>
      <c r="D164">
        <v>4281.2</v>
      </c>
      <c r="E164">
        <v>3423</v>
      </c>
      <c r="F164">
        <v>0</v>
      </c>
      <c r="G164">
        <v>6134</v>
      </c>
      <c r="H164">
        <v>0</v>
      </c>
      <c r="I164">
        <f>IF(AND(N164=0,F164=0,H164=0,J164=0,Q164=0,L164=0),1,0)</f>
        <v>0</v>
      </c>
      <c r="J164">
        <v>1</v>
      </c>
      <c r="K164">
        <f>IF(B164&gt;G164,1,0)</f>
        <v>0</v>
      </c>
      <c r="L164">
        <v>0</v>
      </c>
      <c r="M164">
        <v>4718</v>
      </c>
      <c r="N164">
        <v>0</v>
      </c>
      <c r="O164">
        <v>0.19025212036714303</v>
      </c>
      <c r="P164">
        <v>0</v>
      </c>
      <c r="Q164">
        <v>0</v>
      </c>
      <c r="R164">
        <f t="shared" si="14"/>
        <v>4292.9257625852697</v>
      </c>
      <c r="S164">
        <f>R164-B164</f>
        <v>824.92576258526969</v>
      </c>
      <c r="T164">
        <f t="shared" si="15"/>
        <v>824.92576258526969</v>
      </c>
      <c r="U164" s="8">
        <f t="shared" si="16"/>
        <v>0.23786786695076981</v>
      </c>
      <c r="V164">
        <v>1249</v>
      </c>
      <c r="W164">
        <f t="shared" si="17"/>
        <v>14848.663726534855</v>
      </c>
      <c r="X164">
        <f t="shared" si="18"/>
        <v>22482</v>
      </c>
      <c r="Y164">
        <f t="shared" si="19"/>
        <v>824.92576258526969</v>
      </c>
      <c r="Z164">
        <f t="shared" si="20"/>
        <v>680502.51377688872</v>
      </c>
    </row>
    <row r="165" spans="1:26" x14ac:dyDescent="0.35">
      <c r="A165" s="1">
        <v>41079</v>
      </c>
      <c r="B165">
        <v>3583</v>
      </c>
      <c r="C165" s="24">
        <v>30.8</v>
      </c>
      <c r="D165">
        <v>4317.8</v>
      </c>
      <c r="E165">
        <v>3820</v>
      </c>
      <c r="F165">
        <v>0</v>
      </c>
      <c r="G165">
        <v>3468</v>
      </c>
      <c r="H165">
        <v>0</v>
      </c>
      <c r="I165">
        <f>IF(AND(N165=0,F165=0,H165=0,J165=0,Q165=0,L165=0),1,0)</f>
        <v>0</v>
      </c>
      <c r="J165">
        <v>0</v>
      </c>
      <c r="K165">
        <f>IF(B165&gt;G165,1,0)</f>
        <v>1</v>
      </c>
      <c r="L165">
        <v>0</v>
      </c>
      <c r="M165">
        <v>4640.666666666667</v>
      </c>
      <c r="N165">
        <v>1</v>
      </c>
      <c r="O165">
        <v>0.51336121761357034</v>
      </c>
      <c r="P165">
        <v>0</v>
      </c>
      <c r="Q165">
        <v>0</v>
      </c>
      <c r="R165">
        <f t="shared" si="14"/>
        <v>4465.774952985098</v>
      </c>
      <c r="S165">
        <f>R165-B165</f>
        <v>882.77495298509803</v>
      </c>
      <c r="T165">
        <f t="shared" si="15"/>
        <v>882.77495298509803</v>
      </c>
      <c r="U165" s="8">
        <f t="shared" si="16"/>
        <v>0.24637871978372816</v>
      </c>
      <c r="V165">
        <v>1678</v>
      </c>
      <c r="W165">
        <f t="shared" si="17"/>
        <v>15889.949153731764</v>
      </c>
      <c r="X165">
        <f t="shared" si="18"/>
        <v>30204</v>
      </c>
      <c r="Y165">
        <f t="shared" si="19"/>
        <v>882.77495298509803</v>
      </c>
      <c r="Z165">
        <f t="shared" si="20"/>
        <v>779291.61761784204</v>
      </c>
    </row>
    <row r="166" spans="1:26" x14ac:dyDescent="0.35">
      <c r="A166" s="1">
        <v>41080</v>
      </c>
      <c r="B166">
        <v>3633</v>
      </c>
      <c r="C166" s="24">
        <v>30.7</v>
      </c>
      <c r="D166">
        <v>4241</v>
      </c>
      <c r="E166">
        <v>3285</v>
      </c>
      <c r="F166">
        <v>1</v>
      </c>
      <c r="G166">
        <v>3583</v>
      </c>
      <c r="H166">
        <v>0</v>
      </c>
      <c r="I166">
        <f>IF(AND(N166=0,F166=0,H166=0,J166=0,Q166=0,L166=0),1,0)</f>
        <v>0</v>
      </c>
      <c r="J166">
        <v>0</v>
      </c>
      <c r="K166">
        <f>IF(B166&gt;G166,1,0)</f>
        <v>1</v>
      </c>
      <c r="L166">
        <v>0</v>
      </c>
      <c r="M166">
        <v>4395</v>
      </c>
      <c r="N166">
        <v>0</v>
      </c>
      <c r="O166">
        <v>0.50580922504937842</v>
      </c>
      <c r="P166">
        <v>0</v>
      </c>
      <c r="Q166">
        <v>0</v>
      </c>
      <c r="R166">
        <f t="shared" si="14"/>
        <v>4217.1812296193193</v>
      </c>
      <c r="S166">
        <f>R166-B166</f>
        <v>584.18122961931931</v>
      </c>
      <c r="T166">
        <f t="shared" si="15"/>
        <v>584.18122961931931</v>
      </c>
      <c r="U166" s="8">
        <f t="shared" si="16"/>
        <v>0.16079857682887952</v>
      </c>
      <c r="V166">
        <v>1398</v>
      </c>
      <c r="W166">
        <f t="shared" si="17"/>
        <v>10515.262133147748</v>
      </c>
      <c r="X166">
        <f t="shared" si="18"/>
        <v>25164</v>
      </c>
      <c r="Y166">
        <f t="shared" si="19"/>
        <v>584.18122961931931</v>
      </c>
      <c r="Z166">
        <f t="shared" si="20"/>
        <v>341267.70903953986</v>
      </c>
    </row>
    <row r="167" spans="1:26" x14ac:dyDescent="0.35">
      <c r="A167" s="1">
        <v>41081</v>
      </c>
      <c r="B167">
        <v>3800</v>
      </c>
      <c r="C167" s="24">
        <v>30.9</v>
      </c>
      <c r="D167">
        <v>4227.6000000000004</v>
      </c>
      <c r="E167">
        <v>3967</v>
      </c>
      <c r="F167">
        <v>0</v>
      </c>
      <c r="G167">
        <v>3633</v>
      </c>
      <c r="H167">
        <v>0</v>
      </c>
      <c r="I167">
        <f>IF(AND(N167=0,F167=0,H167=0,J167=0,Q167=0,L167=0),1,0)</f>
        <v>0</v>
      </c>
      <c r="J167">
        <v>0</v>
      </c>
      <c r="K167">
        <f>IF(B167&gt;G167,1,0)</f>
        <v>1</v>
      </c>
      <c r="L167">
        <v>0</v>
      </c>
      <c r="M167">
        <v>3561.3333333333335</v>
      </c>
      <c r="N167">
        <v>0</v>
      </c>
      <c r="O167">
        <v>0.51940281166492386</v>
      </c>
      <c r="P167">
        <v>0</v>
      </c>
      <c r="Q167">
        <v>1</v>
      </c>
      <c r="R167">
        <f t="shared" si="14"/>
        <v>4531.9445186870335</v>
      </c>
      <c r="S167">
        <f>R167-B167</f>
        <v>731.94451868703345</v>
      </c>
      <c r="T167">
        <f t="shared" si="15"/>
        <v>731.94451868703345</v>
      </c>
      <c r="U167" s="8">
        <f t="shared" si="16"/>
        <v>0.1926169786018509</v>
      </c>
      <c r="V167">
        <v>1141</v>
      </c>
      <c r="W167">
        <f t="shared" si="17"/>
        <v>13175.001336366602</v>
      </c>
      <c r="X167">
        <f t="shared" si="18"/>
        <v>20538</v>
      </c>
      <c r="Y167">
        <f t="shared" si="19"/>
        <v>731.94451868703345</v>
      </c>
      <c r="Z167">
        <f t="shared" si="20"/>
        <v>535742.77843599301</v>
      </c>
    </row>
    <row r="168" spans="1:26" x14ac:dyDescent="0.35">
      <c r="A168" s="1">
        <v>41082</v>
      </c>
      <c r="B168">
        <v>3843</v>
      </c>
      <c r="C168" s="24">
        <v>30.1</v>
      </c>
      <c r="D168">
        <v>4123.6000000000004</v>
      </c>
      <c r="E168">
        <v>3700</v>
      </c>
      <c r="F168">
        <v>0</v>
      </c>
      <c r="G168">
        <v>3800</v>
      </c>
      <c r="H168">
        <v>0</v>
      </c>
      <c r="I168">
        <f>IF(AND(N168=0,F168=0,H168=0,J168=0,Q168=0,L168=0),1,0)</f>
        <v>0</v>
      </c>
      <c r="J168">
        <v>0</v>
      </c>
      <c r="K168">
        <f>IF(B168&gt;G168,1,0)</f>
        <v>1</v>
      </c>
      <c r="L168">
        <v>1</v>
      </c>
      <c r="M168">
        <v>3672</v>
      </c>
      <c r="N168">
        <v>0</v>
      </c>
      <c r="O168">
        <v>0.50499593354246541</v>
      </c>
      <c r="P168">
        <v>0</v>
      </c>
      <c r="Q168">
        <v>0</v>
      </c>
      <c r="R168">
        <f t="shared" si="14"/>
        <v>4706.4831227469485</v>
      </c>
      <c r="S168">
        <f>R168-B168</f>
        <v>863.48312274694854</v>
      </c>
      <c r="T168">
        <f t="shared" si="15"/>
        <v>863.48312274694854</v>
      </c>
      <c r="U168" s="8">
        <f t="shared" si="16"/>
        <v>0.22468985759743651</v>
      </c>
      <c r="V168">
        <v>1124</v>
      </c>
      <c r="W168">
        <f t="shared" si="17"/>
        <v>15542.696209445074</v>
      </c>
      <c r="X168">
        <f t="shared" si="18"/>
        <v>20232</v>
      </c>
      <c r="Y168">
        <f t="shared" si="19"/>
        <v>863.48312274694854</v>
      </c>
      <c r="Z168">
        <f t="shared" si="20"/>
        <v>745603.10326882184</v>
      </c>
    </row>
    <row r="169" spans="1:26" x14ac:dyDescent="0.35">
      <c r="A169" s="1">
        <v>41083</v>
      </c>
      <c r="B169">
        <v>4580</v>
      </c>
      <c r="C169" s="24">
        <v>30.3</v>
      </c>
      <c r="D169">
        <v>3665.4</v>
      </c>
      <c r="E169">
        <v>4320</v>
      </c>
      <c r="F169">
        <v>0</v>
      </c>
      <c r="G169">
        <v>3843</v>
      </c>
      <c r="H169">
        <v>1</v>
      </c>
      <c r="I169">
        <f>IF(AND(N169=0,F169=0,H169=0,J169=0,Q169=0,L169=0),1,0)</f>
        <v>0</v>
      </c>
      <c r="J169">
        <v>0</v>
      </c>
      <c r="K169">
        <f>IF(B169&gt;G169,1,0)</f>
        <v>1</v>
      </c>
      <c r="L169">
        <v>0</v>
      </c>
      <c r="M169">
        <v>3758.6666666666665</v>
      </c>
      <c r="N169">
        <v>0</v>
      </c>
      <c r="O169">
        <v>0.58562797722783777</v>
      </c>
      <c r="P169">
        <v>1</v>
      </c>
      <c r="Q169">
        <v>0</v>
      </c>
      <c r="R169">
        <f t="shared" si="14"/>
        <v>4931.9143989828126</v>
      </c>
      <c r="S169">
        <f>R169-B169</f>
        <v>351.9143989828126</v>
      </c>
      <c r="T169">
        <f t="shared" si="15"/>
        <v>351.9143989828126</v>
      </c>
      <c r="U169" s="8">
        <f t="shared" si="16"/>
        <v>7.6837205018081348E-2</v>
      </c>
      <c r="V169">
        <v>922</v>
      </c>
      <c r="W169">
        <f t="shared" si="17"/>
        <v>6334.4591816906268</v>
      </c>
      <c r="X169">
        <f t="shared" si="18"/>
        <v>16596</v>
      </c>
      <c r="Y169">
        <f t="shared" si="19"/>
        <v>351.9143989828126</v>
      </c>
      <c r="Z169">
        <f t="shared" si="20"/>
        <v>123843.74421143421</v>
      </c>
    </row>
    <row r="170" spans="1:26" x14ac:dyDescent="0.35">
      <c r="A170" s="1">
        <v>41084</v>
      </c>
      <c r="B170">
        <v>4592</v>
      </c>
      <c r="C170" s="24">
        <v>30.2</v>
      </c>
      <c r="D170">
        <v>3887.8</v>
      </c>
      <c r="E170">
        <v>6134</v>
      </c>
      <c r="F170">
        <v>0</v>
      </c>
      <c r="G170">
        <v>4580</v>
      </c>
      <c r="H170">
        <v>0</v>
      </c>
      <c r="I170">
        <f>IF(AND(N170=0,F170=0,H170=0,J170=0,Q170=0,L170=0),1,0)</f>
        <v>1</v>
      </c>
      <c r="J170">
        <v>0</v>
      </c>
      <c r="K170">
        <f>IF(B170&gt;G170,1,0)</f>
        <v>1</v>
      </c>
      <c r="L170">
        <v>0</v>
      </c>
      <c r="M170">
        <v>4074.3333333333335</v>
      </c>
      <c r="N170">
        <v>0</v>
      </c>
      <c r="O170">
        <v>0.5013942140118508</v>
      </c>
      <c r="P170">
        <v>1</v>
      </c>
      <c r="Q170">
        <v>0</v>
      </c>
      <c r="R170">
        <f t="shared" si="14"/>
        <v>5671.7413164821883</v>
      </c>
      <c r="S170">
        <f>R170-B170</f>
        <v>1079.7413164821883</v>
      </c>
      <c r="T170">
        <f t="shared" si="15"/>
        <v>1079.7413164821883</v>
      </c>
      <c r="U170" s="8">
        <f t="shared" si="16"/>
        <v>0.23513530411197481</v>
      </c>
      <c r="V170">
        <v>790</v>
      </c>
      <c r="W170">
        <f t="shared" si="17"/>
        <v>19435.343696679389</v>
      </c>
      <c r="X170">
        <f t="shared" si="18"/>
        <v>14220</v>
      </c>
      <c r="Y170">
        <f t="shared" si="19"/>
        <v>1079.7413164821883</v>
      </c>
      <c r="Z170">
        <f t="shared" si="20"/>
        <v>1165841.310518689</v>
      </c>
    </row>
    <row r="171" spans="1:26" x14ac:dyDescent="0.35">
      <c r="A171" s="1">
        <v>41085</v>
      </c>
      <c r="B171">
        <v>3615</v>
      </c>
      <c r="C171" s="24">
        <v>30.3</v>
      </c>
      <c r="D171">
        <v>4089.6</v>
      </c>
      <c r="E171">
        <v>3468</v>
      </c>
      <c r="F171">
        <v>0</v>
      </c>
      <c r="G171">
        <v>4592</v>
      </c>
      <c r="H171">
        <v>0</v>
      </c>
      <c r="I171">
        <f>IF(AND(N171=0,F171=0,H171=0,J171=0,Q171=0,L171=0),1,0)</f>
        <v>0</v>
      </c>
      <c r="J171">
        <v>1</v>
      </c>
      <c r="K171">
        <f>IF(B171&gt;G171,1,0)</f>
        <v>0</v>
      </c>
      <c r="L171">
        <v>0</v>
      </c>
      <c r="M171">
        <v>4338.333333333333</v>
      </c>
      <c r="N171">
        <v>0</v>
      </c>
      <c r="O171">
        <v>0.38648774253514578</v>
      </c>
      <c r="P171">
        <v>0</v>
      </c>
      <c r="Q171">
        <v>0</v>
      </c>
      <c r="R171">
        <f t="shared" si="14"/>
        <v>3521.7296012248767</v>
      </c>
      <c r="S171">
        <f>R171-B171</f>
        <v>-93.27039877512334</v>
      </c>
      <c r="T171">
        <f t="shared" si="15"/>
        <v>93.27039877512334</v>
      </c>
      <c r="U171" s="8">
        <f t="shared" si="16"/>
        <v>2.5800940186756112E-2</v>
      </c>
      <c r="V171">
        <v>1081</v>
      </c>
      <c r="W171">
        <f t="shared" si="17"/>
        <v>6715.4687118088805</v>
      </c>
      <c r="X171">
        <f t="shared" si="18"/>
        <v>19458</v>
      </c>
      <c r="Y171">
        <f t="shared" si="19"/>
        <v>-186.54079755024668</v>
      </c>
      <c r="Z171">
        <f t="shared" si="20"/>
        <v>34797.469150682118</v>
      </c>
    </row>
    <row r="172" spans="1:26" x14ac:dyDescent="0.35">
      <c r="A172" s="1">
        <v>41086</v>
      </c>
      <c r="B172">
        <v>3596</v>
      </c>
      <c r="C172" s="24">
        <v>29.9</v>
      </c>
      <c r="D172">
        <v>4086</v>
      </c>
      <c r="E172">
        <v>3583</v>
      </c>
      <c r="F172">
        <v>0</v>
      </c>
      <c r="G172">
        <v>3615</v>
      </c>
      <c r="H172">
        <v>0</v>
      </c>
      <c r="I172">
        <f>IF(AND(N172=0,F172=0,H172=0,J172=0,Q172=0,L172=0),1,0)</f>
        <v>0</v>
      </c>
      <c r="J172">
        <v>0</v>
      </c>
      <c r="K172">
        <f>IF(B172&gt;G172,1,0)</f>
        <v>0</v>
      </c>
      <c r="L172">
        <v>0</v>
      </c>
      <c r="M172">
        <v>4262.333333333333</v>
      </c>
      <c r="N172">
        <v>1</v>
      </c>
      <c r="O172">
        <v>0.49779249448123619</v>
      </c>
      <c r="P172">
        <v>0</v>
      </c>
      <c r="Q172">
        <v>0</v>
      </c>
      <c r="R172">
        <f t="shared" si="14"/>
        <v>3385.9015955375057</v>
      </c>
      <c r="S172">
        <f>R172-B172</f>
        <v>-210.09840446249427</v>
      </c>
      <c r="T172">
        <f t="shared" si="15"/>
        <v>210.09840446249427</v>
      </c>
      <c r="U172" s="8">
        <f t="shared" si="16"/>
        <v>5.8425585223163032E-2</v>
      </c>
      <c r="V172">
        <v>1278</v>
      </c>
      <c r="W172">
        <f t="shared" si="17"/>
        <v>15127.085121299588</v>
      </c>
      <c r="X172">
        <f t="shared" si="18"/>
        <v>23004</v>
      </c>
      <c r="Y172">
        <f t="shared" si="19"/>
        <v>-420.19680892498855</v>
      </c>
      <c r="Z172">
        <f t="shared" si="20"/>
        <v>176565.35823074332</v>
      </c>
    </row>
    <row r="173" spans="1:26" x14ac:dyDescent="0.35">
      <c r="A173" s="1">
        <v>41087</v>
      </c>
      <c r="B173">
        <v>3909</v>
      </c>
      <c r="C173" s="24">
        <v>30.1</v>
      </c>
      <c r="D173">
        <v>4045.2</v>
      </c>
      <c r="E173">
        <v>3633</v>
      </c>
      <c r="F173">
        <v>1</v>
      </c>
      <c r="G173">
        <v>3596</v>
      </c>
      <c r="H173">
        <v>0</v>
      </c>
      <c r="I173">
        <f>IF(AND(N173=0,F173=0,H173=0,J173=0,Q173=0,L173=0),1,0)</f>
        <v>0</v>
      </c>
      <c r="J173">
        <v>0</v>
      </c>
      <c r="K173">
        <f>IF(B173&gt;G173,1,0)</f>
        <v>1</v>
      </c>
      <c r="L173">
        <v>0</v>
      </c>
      <c r="M173">
        <v>3934.3333333333335</v>
      </c>
      <c r="N173">
        <v>0</v>
      </c>
      <c r="O173">
        <v>0.53636574880910881</v>
      </c>
      <c r="P173">
        <v>0</v>
      </c>
      <c r="Q173">
        <v>0</v>
      </c>
      <c r="R173">
        <f t="shared" si="14"/>
        <v>4208.0562905497345</v>
      </c>
      <c r="S173">
        <f>R173-B173</f>
        <v>299.05629054973451</v>
      </c>
      <c r="T173">
        <f t="shared" si="15"/>
        <v>299.05629054973451</v>
      </c>
      <c r="U173" s="8">
        <f t="shared" si="16"/>
        <v>7.6504551176703642E-2</v>
      </c>
      <c r="V173">
        <v>879</v>
      </c>
      <c r="W173">
        <f t="shared" si="17"/>
        <v>5383.0132298952212</v>
      </c>
      <c r="X173">
        <f t="shared" si="18"/>
        <v>15822</v>
      </c>
      <c r="Y173">
        <f t="shared" si="19"/>
        <v>299.05629054973451</v>
      </c>
      <c r="Z173">
        <f t="shared" si="20"/>
        <v>89434.664917367234</v>
      </c>
    </row>
    <row r="174" spans="1:26" x14ac:dyDescent="0.35">
      <c r="A174" s="1">
        <v>41088</v>
      </c>
      <c r="B174">
        <v>4080</v>
      </c>
      <c r="C174" s="24">
        <v>30.2</v>
      </c>
      <c r="D174">
        <v>4058.4</v>
      </c>
      <c r="E174">
        <v>3800</v>
      </c>
      <c r="F174">
        <v>0</v>
      </c>
      <c r="G174">
        <v>3909</v>
      </c>
      <c r="H174">
        <v>0</v>
      </c>
      <c r="I174">
        <f>IF(AND(N174=0,F174=0,H174=0,J174=0,Q174=0,L174=0),1,0)</f>
        <v>0</v>
      </c>
      <c r="J174">
        <v>0</v>
      </c>
      <c r="K174">
        <f>IF(B174&gt;G174,1,0)</f>
        <v>1</v>
      </c>
      <c r="L174">
        <v>0</v>
      </c>
      <c r="M174">
        <v>3706.6666666666665</v>
      </c>
      <c r="N174">
        <v>0</v>
      </c>
      <c r="O174">
        <v>0.51986754966887416</v>
      </c>
      <c r="P174">
        <v>0</v>
      </c>
      <c r="Q174">
        <v>1</v>
      </c>
      <c r="R174">
        <f t="shared" si="14"/>
        <v>4563.5808984695987</v>
      </c>
      <c r="S174">
        <f>R174-B174</f>
        <v>483.58089846959865</v>
      </c>
      <c r="T174">
        <f t="shared" si="15"/>
        <v>483.58089846959865</v>
      </c>
      <c r="U174" s="8">
        <f t="shared" si="16"/>
        <v>0.11852473001705849</v>
      </c>
      <c r="V174">
        <v>755</v>
      </c>
      <c r="W174">
        <f t="shared" si="17"/>
        <v>8704.4561724527757</v>
      </c>
      <c r="X174">
        <f t="shared" si="18"/>
        <v>13590</v>
      </c>
      <c r="Y174">
        <f t="shared" si="19"/>
        <v>483.58089846959865</v>
      </c>
      <c r="Z174">
        <f t="shared" si="20"/>
        <v>233850.48536466429</v>
      </c>
    </row>
    <row r="175" spans="1:26" x14ac:dyDescent="0.35">
      <c r="A175" s="1">
        <v>41089</v>
      </c>
      <c r="B175">
        <v>4686</v>
      </c>
      <c r="C175" s="24">
        <v>30.2</v>
      </c>
      <c r="D175">
        <v>3958.4</v>
      </c>
      <c r="E175">
        <v>3843</v>
      </c>
      <c r="F175">
        <v>0</v>
      </c>
      <c r="G175">
        <v>4080</v>
      </c>
      <c r="H175">
        <v>0</v>
      </c>
      <c r="I175">
        <f>IF(AND(N175=0,F175=0,H175=0,J175=0,Q175=0,L175=0),1,0)</f>
        <v>0</v>
      </c>
      <c r="J175">
        <v>0</v>
      </c>
      <c r="K175">
        <f>IF(B175&gt;G175,1,0)</f>
        <v>1</v>
      </c>
      <c r="L175">
        <v>1</v>
      </c>
      <c r="M175">
        <v>3861.6666666666665</v>
      </c>
      <c r="N175">
        <v>0</v>
      </c>
      <c r="O175">
        <v>0.57040780759846632</v>
      </c>
      <c r="P175">
        <v>0</v>
      </c>
      <c r="Q175">
        <v>0</v>
      </c>
      <c r="R175">
        <f t="shared" si="14"/>
        <v>4795.5247240461258</v>
      </c>
      <c r="S175">
        <f>R175-B175</f>
        <v>109.52472404612581</v>
      </c>
      <c r="T175">
        <f t="shared" si="15"/>
        <v>109.52472404612581</v>
      </c>
      <c r="U175" s="8">
        <f t="shared" si="16"/>
        <v>2.3372753744371706E-2</v>
      </c>
      <c r="V175">
        <v>923</v>
      </c>
      <c r="W175">
        <f t="shared" si="17"/>
        <v>1971.4450328302646</v>
      </c>
      <c r="X175">
        <f t="shared" si="18"/>
        <v>16614</v>
      </c>
      <c r="Y175">
        <f t="shared" si="19"/>
        <v>109.52472404612581</v>
      </c>
      <c r="Z175">
        <f t="shared" si="20"/>
        <v>11995.665177380009</v>
      </c>
    </row>
    <row r="176" spans="1:26" x14ac:dyDescent="0.35">
      <c r="A176" s="1">
        <v>41090</v>
      </c>
      <c r="B176">
        <v>4815</v>
      </c>
      <c r="C176" s="24">
        <v>29.9</v>
      </c>
      <c r="D176">
        <v>3977.2</v>
      </c>
      <c r="E176">
        <v>4580</v>
      </c>
      <c r="F176">
        <v>0</v>
      </c>
      <c r="G176">
        <v>4686</v>
      </c>
      <c r="H176">
        <v>1</v>
      </c>
      <c r="I176">
        <f>IF(AND(N176=0,F176=0,H176=0,J176=0,Q176=0,L176=0),1,0)</f>
        <v>0</v>
      </c>
      <c r="J176">
        <v>0</v>
      </c>
      <c r="K176">
        <f>IF(B176&gt;G176,1,0)</f>
        <v>1</v>
      </c>
      <c r="L176">
        <v>0</v>
      </c>
      <c r="M176">
        <v>4225</v>
      </c>
      <c r="N176">
        <v>0</v>
      </c>
      <c r="O176">
        <v>0.51498780062739635</v>
      </c>
      <c r="P176">
        <v>1</v>
      </c>
      <c r="Q176">
        <v>0</v>
      </c>
      <c r="R176">
        <f t="shared" si="14"/>
        <v>5483.1973608901299</v>
      </c>
      <c r="S176">
        <f>R176-B176</f>
        <v>668.19736089012986</v>
      </c>
      <c r="T176">
        <f t="shared" si="15"/>
        <v>668.19736089012986</v>
      </c>
      <c r="U176" s="8">
        <f t="shared" si="16"/>
        <v>0.13877411441124193</v>
      </c>
      <c r="V176">
        <v>828</v>
      </c>
      <c r="W176">
        <f t="shared" si="17"/>
        <v>12027.552496022337</v>
      </c>
      <c r="X176">
        <f t="shared" si="18"/>
        <v>14904</v>
      </c>
      <c r="Y176">
        <f t="shared" si="19"/>
        <v>668.19736089012986</v>
      </c>
      <c r="Z176">
        <f t="shared" si="20"/>
        <v>446487.71310053446</v>
      </c>
    </row>
    <row r="177" spans="1:26" x14ac:dyDescent="0.35">
      <c r="A177" s="1">
        <v>41091</v>
      </c>
      <c r="B177">
        <v>4948</v>
      </c>
      <c r="C177" s="26">
        <v>30</v>
      </c>
      <c r="D177">
        <v>4217.2</v>
      </c>
      <c r="E177">
        <v>4592</v>
      </c>
      <c r="F177">
        <v>0</v>
      </c>
      <c r="G177">
        <v>4815</v>
      </c>
      <c r="H177">
        <v>0</v>
      </c>
      <c r="I177">
        <f>IF(AND(N177=0,F177=0,H177=0,J177=0,Q177=0,L177=0),1,0)</f>
        <v>1</v>
      </c>
      <c r="J177">
        <v>0</v>
      </c>
      <c r="K177">
        <f>IF(B177&gt;G177,1,0)</f>
        <v>1</v>
      </c>
      <c r="L177">
        <v>0</v>
      </c>
      <c r="M177">
        <v>4527</v>
      </c>
      <c r="N177">
        <v>0</v>
      </c>
      <c r="O177">
        <v>0.51545253863134655</v>
      </c>
      <c r="P177">
        <v>1</v>
      </c>
      <c r="Q177">
        <v>0</v>
      </c>
      <c r="R177">
        <f t="shared" si="14"/>
        <v>5637.8072808738998</v>
      </c>
      <c r="S177">
        <f>R177-B177</f>
        <v>689.8072808738998</v>
      </c>
      <c r="T177">
        <f t="shared" si="15"/>
        <v>689.8072808738998</v>
      </c>
      <c r="U177" s="8">
        <f t="shared" si="16"/>
        <v>0.13941133404888839</v>
      </c>
      <c r="V177">
        <v>687</v>
      </c>
      <c r="W177">
        <f t="shared" si="17"/>
        <v>12416.531055730196</v>
      </c>
      <c r="X177">
        <f t="shared" si="18"/>
        <v>12366</v>
      </c>
      <c r="Y177">
        <f t="shared" si="19"/>
        <v>689.8072808738998</v>
      </c>
      <c r="Z177">
        <f t="shared" si="20"/>
        <v>475834.08474664326</v>
      </c>
    </row>
    <row r="178" spans="1:26" x14ac:dyDescent="0.35">
      <c r="A178" s="1">
        <v>41092</v>
      </c>
      <c r="B178">
        <v>3637</v>
      </c>
      <c r="C178" s="24">
        <v>30.2</v>
      </c>
      <c r="D178">
        <v>4487.6000000000004</v>
      </c>
      <c r="E178">
        <v>3615</v>
      </c>
      <c r="F178">
        <v>0</v>
      </c>
      <c r="G178">
        <v>4948</v>
      </c>
      <c r="H178">
        <v>0</v>
      </c>
      <c r="I178">
        <f>IF(AND(N178=0,F178=0,H178=0,J178=0,Q178=0,L178=0),1,0)</f>
        <v>0</v>
      </c>
      <c r="J178">
        <v>1</v>
      </c>
      <c r="K178">
        <f>IF(B178&gt;G178,1,0)</f>
        <v>0</v>
      </c>
      <c r="L178">
        <v>0</v>
      </c>
      <c r="M178">
        <v>4816.333333333333</v>
      </c>
      <c r="N178">
        <v>0</v>
      </c>
      <c r="O178">
        <v>0.34768211920529801</v>
      </c>
      <c r="P178">
        <v>0</v>
      </c>
      <c r="Q178">
        <v>0</v>
      </c>
      <c r="R178">
        <f t="shared" si="14"/>
        <v>3864.0159969907832</v>
      </c>
      <c r="S178">
        <f>R178-B178</f>
        <v>227.01599699078315</v>
      </c>
      <c r="T178">
        <f t="shared" si="15"/>
        <v>227.01599699078315</v>
      </c>
      <c r="U178" s="8">
        <f t="shared" si="16"/>
        <v>6.2418475939176009E-2</v>
      </c>
      <c r="V178">
        <v>1215</v>
      </c>
      <c r="W178">
        <f t="shared" si="17"/>
        <v>4086.2879458340967</v>
      </c>
      <c r="X178">
        <f t="shared" si="18"/>
        <v>21870</v>
      </c>
      <c r="Y178">
        <f t="shared" si="19"/>
        <v>227.01599699078315</v>
      </c>
      <c r="Z178">
        <f t="shared" si="20"/>
        <v>51536.262889719263</v>
      </c>
    </row>
    <row r="179" spans="1:26" x14ac:dyDescent="0.35">
      <c r="A179" s="1">
        <v>41093</v>
      </c>
      <c r="B179">
        <v>4048</v>
      </c>
      <c r="C179" s="24">
        <v>30.3</v>
      </c>
      <c r="D179">
        <v>4433.2</v>
      </c>
      <c r="E179">
        <v>3596</v>
      </c>
      <c r="F179">
        <v>0</v>
      </c>
      <c r="G179">
        <v>3637</v>
      </c>
      <c r="H179">
        <v>0</v>
      </c>
      <c r="I179">
        <f>IF(AND(N179=0,F179=0,H179=0,J179=0,Q179=0,L179=0),1,0)</f>
        <v>0</v>
      </c>
      <c r="J179">
        <v>0</v>
      </c>
      <c r="K179">
        <f>IF(B179&gt;G179,1,0)</f>
        <v>1</v>
      </c>
      <c r="L179">
        <v>0</v>
      </c>
      <c r="M179">
        <v>4466.666666666667</v>
      </c>
      <c r="N179">
        <v>1</v>
      </c>
      <c r="O179">
        <v>0.54775182990589055</v>
      </c>
      <c r="P179">
        <v>0</v>
      </c>
      <c r="Q179">
        <v>0</v>
      </c>
      <c r="R179">
        <f t="shared" si="14"/>
        <v>4548.6224488382941</v>
      </c>
      <c r="S179">
        <f>R179-B179</f>
        <v>500.62244883829408</v>
      </c>
      <c r="T179">
        <f t="shared" si="15"/>
        <v>500.62244883829408</v>
      </c>
      <c r="U179" s="8">
        <f t="shared" si="16"/>
        <v>0.12367155356677226</v>
      </c>
      <c r="V179">
        <v>918</v>
      </c>
      <c r="W179">
        <f t="shared" si="17"/>
        <v>9011.2040790892934</v>
      </c>
      <c r="X179">
        <f t="shared" si="18"/>
        <v>16524</v>
      </c>
      <c r="Y179">
        <f t="shared" si="19"/>
        <v>500.62244883829408</v>
      </c>
      <c r="Z179">
        <f t="shared" si="20"/>
        <v>250622.83628085037</v>
      </c>
    </row>
    <row r="180" spans="1:26" x14ac:dyDescent="0.35">
      <c r="A180" s="1">
        <v>41094</v>
      </c>
      <c r="B180">
        <v>3795</v>
      </c>
      <c r="C180" s="24">
        <v>30.2</v>
      </c>
      <c r="D180">
        <v>4426.8</v>
      </c>
      <c r="E180">
        <v>3909</v>
      </c>
      <c r="F180">
        <v>1</v>
      </c>
      <c r="G180">
        <v>4048</v>
      </c>
      <c r="H180">
        <v>0</v>
      </c>
      <c r="I180">
        <f>IF(AND(N180=0,F180=0,H180=0,J180=0,Q180=0,L180=0),1,0)</f>
        <v>0</v>
      </c>
      <c r="J180">
        <v>0</v>
      </c>
      <c r="K180">
        <f>IF(B180&gt;G180,1,0)</f>
        <v>0</v>
      </c>
      <c r="L180">
        <v>0</v>
      </c>
      <c r="M180">
        <v>4211</v>
      </c>
      <c r="N180">
        <v>0</v>
      </c>
      <c r="O180">
        <v>0.4706053212501452</v>
      </c>
      <c r="P180">
        <v>0</v>
      </c>
      <c r="Q180">
        <v>0</v>
      </c>
      <c r="R180">
        <f t="shared" si="14"/>
        <v>3594.2444909737924</v>
      </c>
      <c r="S180">
        <f>R180-B180</f>
        <v>-200.75550902620762</v>
      </c>
      <c r="T180">
        <f t="shared" si="15"/>
        <v>200.75550902620762</v>
      </c>
      <c r="U180" s="8">
        <f t="shared" si="16"/>
        <v>5.2900002378447331E-2</v>
      </c>
      <c r="V180">
        <v>1364</v>
      </c>
      <c r="W180">
        <f t="shared" si="17"/>
        <v>14454.396649886949</v>
      </c>
      <c r="X180">
        <f t="shared" si="18"/>
        <v>24552</v>
      </c>
      <c r="Y180">
        <f t="shared" si="19"/>
        <v>-401.51101805241524</v>
      </c>
      <c r="Z180">
        <f t="shared" si="20"/>
        <v>161211.09761748693</v>
      </c>
    </row>
    <row r="181" spans="1:26" x14ac:dyDescent="0.35">
      <c r="A181" s="1">
        <v>41095</v>
      </c>
      <c r="B181">
        <v>3891</v>
      </c>
      <c r="C181" s="24">
        <v>30.6</v>
      </c>
      <c r="D181">
        <v>4248.6000000000004</v>
      </c>
      <c r="E181">
        <v>4080</v>
      </c>
      <c r="F181">
        <v>0</v>
      </c>
      <c r="G181">
        <v>3795</v>
      </c>
      <c r="H181">
        <v>0</v>
      </c>
      <c r="I181">
        <f>IF(AND(N181=0,F181=0,H181=0,J181=0,Q181=0,L181=0),1,0)</f>
        <v>0</v>
      </c>
      <c r="J181">
        <v>0</v>
      </c>
      <c r="K181">
        <f>IF(B181&gt;G181,1,0)</f>
        <v>1</v>
      </c>
      <c r="L181">
        <v>0</v>
      </c>
      <c r="M181">
        <v>3826.6666666666665</v>
      </c>
      <c r="N181">
        <v>0</v>
      </c>
      <c r="O181">
        <v>0.51115371209480653</v>
      </c>
      <c r="P181">
        <v>0</v>
      </c>
      <c r="Q181">
        <v>1</v>
      </c>
      <c r="R181">
        <f t="shared" si="14"/>
        <v>4633.8205570678974</v>
      </c>
      <c r="S181">
        <f>R181-B181</f>
        <v>742.82055706789743</v>
      </c>
      <c r="T181">
        <f t="shared" si="15"/>
        <v>742.82055706789743</v>
      </c>
      <c r="U181" s="8">
        <f t="shared" si="16"/>
        <v>0.19090736496219415</v>
      </c>
      <c r="V181">
        <v>1221</v>
      </c>
      <c r="W181">
        <f t="shared" si="17"/>
        <v>13370.770027222154</v>
      </c>
      <c r="X181">
        <f t="shared" si="18"/>
        <v>21978</v>
      </c>
      <c r="Y181">
        <f t="shared" si="19"/>
        <v>742.82055706789743</v>
      </c>
      <c r="Z181">
        <f t="shared" si="20"/>
        <v>551782.38000266149</v>
      </c>
    </row>
    <row r="182" spans="1:26" x14ac:dyDescent="0.35">
      <c r="A182" s="1">
        <v>41096</v>
      </c>
      <c r="B182">
        <v>3962</v>
      </c>
      <c r="C182" s="24">
        <v>30.9</v>
      </c>
      <c r="D182">
        <v>4063.8</v>
      </c>
      <c r="E182">
        <v>4686</v>
      </c>
      <c r="F182">
        <v>0</v>
      </c>
      <c r="G182">
        <v>3891</v>
      </c>
      <c r="H182">
        <v>0</v>
      </c>
      <c r="I182">
        <f>IF(AND(N182=0,F182=0,H182=0,J182=0,Q182=0,L182=0),1,0)</f>
        <v>0</v>
      </c>
      <c r="J182">
        <v>0</v>
      </c>
      <c r="K182">
        <f>IF(B182&gt;G182,1,0)</f>
        <v>1</v>
      </c>
      <c r="L182">
        <v>1</v>
      </c>
      <c r="M182">
        <v>3911.3333333333335</v>
      </c>
      <c r="N182">
        <v>0</v>
      </c>
      <c r="O182">
        <v>0.50824909957011732</v>
      </c>
      <c r="P182">
        <v>0</v>
      </c>
      <c r="Q182">
        <v>0</v>
      </c>
      <c r="R182">
        <f t="shared" si="14"/>
        <v>4896.8078923731609</v>
      </c>
      <c r="S182">
        <f>R182-B182</f>
        <v>934.80789237316094</v>
      </c>
      <c r="T182">
        <f t="shared" si="15"/>
        <v>934.80789237316094</v>
      </c>
      <c r="U182" s="8">
        <f t="shared" si="16"/>
        <v>0.23594343573275137</v>
      </c>
      <c r="V182">
        <v>1257</v>
      </c>
      <c r="W182">
        <f t="shared" si="17"/>
        <v>16826.542062716897</v>
      </c>
      <c r="X182">
        <f t="shared" si="18"/>
        <v>22626</v>
      </c>
      <c r="Y182">
        <f t="shared" si="19"/>
        <v>934.80789237316094</v>
      </c>
      <c r="Z182">
        <f t="shared" si="20"/>
        <v>873865.79564315127</v>
      </c>
    </row>
    <row r="183" spans="1:26" x14ac:dyDescent="0.35">
      <c r="A183" s="1">
        <v>41097</v>
      </c>
      <c r="B183">
        <v>4371</v>
      </c>
      <c r="C183" s="24">
        <v>30.3</v>
      </c>
      <c r="D183">
        <v>3866.6</v>
      </c>
      <c r="E183">
        <v>4815</v>
      </c>
      <c r="F183">
        <v>0</v>
      </c>
      <c r="G183">
        <v>3962</v>
      </c>
      <c r="H183">
        <v>1</v>
      </c>
      <c r="I183">
        <f>IF(AND(N183=0,F183=0,H183=0,J183=0,Q183=0,L183=0),1,0)</f>
        <v>0</v>
      </c>
      <c r="J183">
        <v>0</v>
      </c>
      <c r="K183">
        <f>IF(B183&gt;G183,1,0)</f>
        <v>1</v>
      </c>
      <c r="L183">
        <v>0</v>
      </c>
      <c r="M183">
        <v>3882.6666666666665</v>
      </c>
      <c r="N183">
        <v>0</v>
      </c>
      <c r="O183">
        <v>0.54751946090391546</v>
      </c>
      <c r="P183">
        <v>1</v>
      </c>
      <c r="Q183">
        <v>0</v>
      </c>
      <c r="R183">
        <f t="shared" si="14"/>
        <v>5150.3988071559243</v>
      </c>
      <c r="S183">
        <f>R183-B183</f>
        <v>779.39880715592426</v>
      </c>
      <c r="T183">
        <f t="shared" si="15"/>
        <v>779.39880715592426</v>
      </c>
      <c r="U183" s="8">
        <f t="shared" si="16"/>
        <v>0.17831132627680721</v>
      </c>
      <c r="V183">
        <v>1250</v>
      </c>
      <c r="W183">
        <f t="shared" si="17"/>
        <v>14029.178528806637</v>
      </c>
      <c r="X183">
        <f t="shared" si="18"/>
        <v>22500</v>
      </c>
      <c r="Y183">
        <f t="shared" si="19"/>
        <v>779.39880715592426</v>
      </c>
      <c r="Z183">
        <f t="shared" si="20"/>
        <v>607462.50059607765</v>
      </c>
    </row>
    <row r="184" spans="1:26" x14ac:dyDescent="0.35">
      <c r="A184" s="1">
        <v>41098</v>
      </c>
      <c r="B184">
        <v>5165</v>
      </c>
      <c r="C184" s="24">
        <v>30.8</v>
      </c>
      <c r="D184">
        <v>4013.4</v>
      </c>
      <c r="E184">
        <v>4948</v>
      </c>
      <c r="F184">
        <v>0</v>
      </c>
      <c r="G184">
        <v>4371</v>
      </c>
      <c r="H184">
        <v>0</v>
      </c>
      <c r="I184">
        <f>IF(AND(N184=0,F184=0,H184=0,J184=0,Q184=0,L184=0),1,0)</f>
        <v>1</v>
      </c>
      <c r="J184">
        <v>0</v>
      </c>
      <c r="K184">
        <f>IF(B184&gt;G184,1,0)</f>
        <v>1</v>
      </c>
      <c r="L184">
        <v>0</v>
      </c>
      <c r="M184">
        <v>4074.6666666666665</v>
      </c>
      <c r="N184">
        <v>0</v>
      </c>
      <c r="O184">
        <v>0.59225049378412919</v>
      </c>
      <c r="P184">
        <v>1</v>
      </c>
      <c r="Q184">
        <v>0</v>
      </c>
      <c r="R184">
        <f t="shared" si="14"/>
        <v>5418.0601462039267</v>
      </c>
      <c r="S184">
        <f>R184-B184</f>
        <v>253.06014620392671</v>
      </c>
      <c r="T184">
        <f t="shared" si="15"/>
        <v>253.06014620392671</v>
      </c>
      <c r="U184" s="8">
        <f t="shared" si="16"/>
        <v>4.8995188035610204E-2</v>
      </c>
      <c r="V184">
        <v>790</v>
      </c>
      <c r="W184">
        <f t="shared" si="17"/>
        <v>4555.0826316706807</v>
      </c>
      <c r="X184">
        <f t="shared" si="18"/>
        <v>14220</v>
      </c>
      <c r="Y184">
        <f t="shared" si="19"/>
        <v>253.06014620392671</v>
      </c>
      <c r="Z184">
        <f t="shared" si="20"/>
        <v>64039.437596752759</v>
      </c>
    </row>
    <row r="185" spans="1:26" x14ac:dyDescent="0.35">
      <c r="A185" s="1">
        <v>41099</v>
      </c>
      <c r="B185">
        <v>3698</v>
      </c>
      <c r="C185" s="24">
        <v>30.8</v>
      </c>
      <c r="D185">
        <v>4236.8</v>
      </c>
      <c r="E185">
        <v>3637</v>
      </c>
      <c r="F185">
        <v>0</v>
      </c>
      <c r="G185">
        <v>5165</v>
      </c>
      <c r="H185">
        <v>0</v>
      </c>
      <c r="I185">
        <f>IF(AND(N185=0,F185=0,H185=0,J185=0,Q185=0,L185=0),1,0)</f>
        <v>0</v>
      </c>
      <c r="J185">
        <v>1</v>
      </c>
      <c r="K185">
        <f>IF(B185&gt;G185,1,0)</f>
        <v>0</v>
      </c>
      <c r="L185">
        <v>0</v>
      </c>
      <c r="M185">
        <v>4499.333333333333</v>
      </c>
      <c r="N185">
        <v>0</v>
      </c>
      <c r="O185">
        <v>0.32955733705123735</v>
      </c>
      <c r="P185">
        <v>0</v>
      </c>
      <c r="Q185">
        <v>0</v>
      </c>
      <c r="R185">
        <f t="shared" si="14"/>
        <v>3870.0637950525684</v>
      </c>
      <c r="S185">
        <f>R185-B185</f>
        <v>172.06379505256837</v>
      </c>
      <c r="T185">
        <f t="shared" si="15"/>
        <v>172.06379505256837</v>
      </c>
      <c r="U185" s="8">
        <f t="shared" si="16"/>
        <v>4.6528879138066082E-2</v>
      </c>
      <c r="V185">
        <v>1162</v>
      </c>
      <c r="W185">
        <f t="shared" si="17"/>
        <v>3097.1483109462306</v>
      </c>
      <c r="X185">
        <f t="shared" si="18"/>
        <v>20916</v>
      </c>
      <c r="Y185">
        <f t="shared" si="19"/>
        <v>172.06379505256837</v>
      </c>
      <c r="Z185">
        <f t="shared" si="20"/>
        <v>29605.94956789225</v>
      </c>
    </row>
    <row r="186" spans="1:26" x14ac:dyDescent="0.35">
      <c r="A186" s="1">
        <v>41100</v>
      </c>
      <c r="B186">
        <v>4292</v>
      </c>
      <c r="C186" s="24">
        <v>31.1</v>
      </c>
      <c r="D186">
        <v>4217.3999999999996</v>
      </c>
      <c r="E186">
        <v>4048</v>
      </c>
      <c r="F186">
        <v>0</v>
      </c>
      <c r="G186">
        <v>3698</v>
      </c>
      <c r="H186">
        <v>0</v>
      </c>
      <c r="I186">
        <f>IF(AND(N186=0,F186=0,H186=0,J186=0,Q186=0,L186=0),1,0)</f>
        <v>0</v>
      </c>
      <c r="J186">
        <v>0</v>
      </c>
      <c r="K186">
        <f>IF(B186&gt;G186,1,0)</f>
        <v>1</v>
      </c>
      <c r="L186">
        <v>0</v>
      </c>
      <c r="M186">
        <v>4411.333333333333</v>
      </c>
      <c r="N186">
        <v>1</v>
      </c>
      <c r="O186">
        <v>0.56901359358661552</v>
      </c>
      <c r="P186">
        <v>0</v>
      </c>
      <c r="Q186">
        <v>0</v>
      </c>
      <c r="R186">
        <f t="shared" si="14"/>
        <v>4571.8328422440518</v>
      </c>
      <c r="S186">
        <f>R186-B186</f>
        <v>279.83284224405179</v>
      </c>
      <c r="T186">
        <f t="shared" si="15"/>
        <v>279.83284224405179</v>
      </c>
      <c r="U186" s="8">
        <f t="shared" si="16"/>
        <v>6.5198705089480849E-2</v>
      </c>
      <c r="V186">
        <v>637</v>
      </c>
      <c r="W186">
        <f t="shared" si="17"/>
        <v>5036.9911603929322</v>
      </c>
      <c r="X186">
        <f t="shared" si="18"/>
        <v>11466</v>
      </c>
      <c r="Y186">
        <f t="shared" si="19"/>
        <v>279.83284224405179</v>
      </c>
      <c r="Z186">
        <f t="shared" si="20"/>
        <v>78306.419598384382</v>
      </c>
    </row>
    <row r="187" spans="1:26" x14ac:dyDescent="0.35">
      <c r="A187" s="1">
        <v>41101</v>
      </c>
      <c r="B187">
        <v>4362</v>
      </c>
      <c r="C187" s="24">
        <v>30.5</v>
      </c>
      <c r="D187">
        <v>4297.6000000000004</v>
      </c>
      <c r="E187">
        <v>3795</v>
      </c>
      <c r="F187">
        <v>1</v>
      </c>
      <c r="G187">
        <v>4292</v>
      </c>
      <c r="H187">
        <v>0</v>
      </c>
      <c r="I187">
        <f>IF(AND(N187=0,F187=0,H187=0,J187=0,Q187=0,L187=0),1,0)</f>
        <v>0</v>
      </c>
      <c r="J187">
        <v>0</v>
      </c>
      <c r="K187">
        <f>IF(B187&gt;G187,1,0)</f>
        <v>1</v>
      </c>
      <c r="L187">
        <v>0</v>
      </c>
      <c r="M187">
        <v>4385</v>
      </c>
      <c r="N187">
        <v>0</v>
      </c>
      <c r="O187">
        <v>0.50813291506912983</v>
      </c>
      <c r="P187">
        <v>0</v>
      </c>
      <c r="Q187">
        <v>0</v>
      </c>
      <c r="R187">
        <f t="shared" si="14"/>
        <v>4652.0847423482546</v>
      </c>
      <c r="S187">
        <f>R187-B187</f>
        <v>290.08474234825462</v>
      </c>
      <c r="T187">
        <f t="shared" si="15"/>
        <v>290.08474234825462</v>
      </c>
      <c r="U187" s="8">
        <f t="shared" si="16"/>
        <v>6.6502691964294966E-2</v>
      </c>
      <c r="V187">
        <v>630</v>
      </c>
      <c r="W187">
        <f t="shared" si="17"/>
        <v>5221.5253622685832</v>
      </c>
      <c r="X187">
        <f t="shared" si="18"/>
        <v>11340</v>
      </c>
      <c r="Y187">
        <f t="shared" si="19"/>
        <v>290.08474234825462</v>
      </c>
      <c r="Z187">
        <f t="shared" si="20"/>
        <v>84149.157743253265</v>
      </c>
    </row>
    <row r="188" spans="1:26" x14ac:dyDescent="0.35">
      <c r="A188" s="1">
        <v>41102</v>
      </c>
      <c r="B188">
        <v>4619</v>
      </c>
      <c r="C188" s="24">
        <v>30.9</v>
      </c>
      <c r="D188">
        <v>4377.6000000000004</v>
      </c>
      <c r="E188">
        <v>3891</v>
      </c>
      <c r="F188">
        <v>0</v>
      </c>
      <c r="G188">
        <v>4362</v>
      </c>
      <c r="H188">
        <v>0</v>
      </c>
      <c r="I188">
        <f>IF(AND(N188=0,F188=0,H188=0,J188=0,Q188=0,L188=0),1,0)</f>
        <v>0</v>
      </c>
      <c r="J188">
        <v>0</v>
      </c>
      <c r="K188">
        <f>IF(B188&gt;G188,1,0)</f>
        <v>1</v>
      </c>
      <c r="L188">
        <v>0</v>
      </c>
      <c r="M188">
        <v>4117.333333333333</v>
      </c>
      <c r="N188">
        <v>0</v>
      </c>
      <c r="O188">
        <v>0.52985941675380499</v>
      </c>
      <c r="P188">
        <v>0</v>
      </c>
      <c r="Q188">
        <v>1</v>
      </c>
      <c r="R188">
        <f t="shared" si="14"/>
        <v>4909.9778298226884</v>
      </c>
      <c r="S188">
        <f>R188-B188</f>
        <v>290.97782982268836</v>
      </c>
      <c r="T188">
        <f t="shared" si="15"/>
        <v>290.97782982268836</v>
      </c>
      <c r="U188" s="8">
        <f t="shared" si="16"/>
        <v>6.2995849712640911E-2</v>
      </c>
      <c r="V188">
        <v>616</v>
      </c>
      <c r="W188">
        <f t="shared" si="17"/>
        <v>5237.6009368083905</v>
      </c>
      <c r="X188">
        <f t="shared" si="18"/>
        <v>11088</v>
      </c>
      <c r="Y188">
        <f t="shared" si="19"/>
        <v>290.97782982268836</v>
      </c>
      <c r="Z188">
        <f t="shared" si="20"/>
        <v>84668.097448321394</v>
      </c>
    </row>
    <row r="189" spans="1:26" x14ac:dyDescent="0.35">
      <c r="A189" s="1">
        <v>41103</v>
      </c>
      <c r="B189">
        <v>4451</v>
      </c>
      <c r="C189" s="24">
        <v>30.5</v>
      </c>
      <c r="D189">
        <v>4427.2</v>
      </c>
      <c r="E189">
        <v>3962</v>
      </c>
      <c r="F189">
        <v>0</v>
      </c>
      <c r="G189">
        <v>4619</v>
      </c>
      <c r="H189">
        <v>0</v>
      </c>
      <c r="I189">
        <f>IF(AND(N189=0,F189=0,H189=0,J189=0,Q189=0,L189=0),1,0)</f>
        <v>0</v>
      </c>
      <c r="J189">
        <v>0</v>
      </c>
      <c r="K189">
        <f>IF(B189&gt;G189,1,0)</f>
        <v>0</v>
      </c>
      <c r="L189">
        <v>1</v>
      </c>
      <c r="M189">
        <v>4424.333333333333</v>
      </c>
      <c r="N189">
        <v>0</v>
      </c>
      <c r="O189">
        <v>0.48048100383408854</v>
      </c>
      <c r="P189">
        <v>0</v>
      </c>
      <c r="Q189">
        <v>0</v>
      </c>
      <c r="R189">
        <f t="shared" si="14"/>
        <v>4227.8449380663269</v>
      </c>
      <c r="S189">
        <f>R189-B189</f>
        <v>-223.1550619336731</v>
      </c>
      <c r="T189">
        <f t="shared" si="15"/>
        <v>223.1550619336731</v>
      </c>
      <c r="U189" s="8">
        <f t="shared" si="16"/>
        <v>5.0135938425898245E-2</v>
      </c>
      <c r="V189">
        <v>924</v>
      </c>
      <c r="W189">
        <f t="shared" si="17"/>
        <v>16067.164459224463</v>
      </c>
      <c r="X189">
        <f t="shared" si="18"/>
        <v>16632</v>
      </c>
      <c r="Y189">
        <f t="shared" si="19"/>
        <v>-446.31012386734619</v>
      </c>
      <c r="Z189">
        <f t="shared" si="20"/>
        <v>199192.72666648589</v>
      </c>
    </row>
    <row r="190" spans="1:26" x14ac:dyDescent="0.35">
      <c r="A190" s="1">
        <v>41104</v>
      </c>
      <c r="B190">
        <v>5277</v>
      </c>
      <c r="C190" s="26">
        <v>30</v>
      </c>
      <c r="D190">
        <v>4284.3999999999996</v>
      </c>
      <c r="E190">
        <v>4371</v>
      </c>
      <c r="F190">
        <v>0</v>
      </c>
      <c r="G190">
        <v>4451</v>
      </c>
      <c r="H190">
        <v>1</v>
      </c>
      <c r="I190">
        <f>IF(AND(N190=0,F190=0,H190=0,J190=0,Q190=0,L190=0),1,0)</f>
        <v>0</v>
      </c>
      <c r="J190">
        <v>0</v>
      </c>
      <c r="K190">
        <f>IF(B190&gt;G190,1,0)</f>
        <v>1</v>
      </c>
      <c r="L190">
        <v>0</v>
      </c>
      <c r="M190">
        <v>4477.333333333333</v>
      </c>
      <c r="N190">
        <v>0</v>
      </c>
      <c r="O190">
        <v>0.59596839781573141</v>
      </c>
      <c r="P190">
        <v>1</v>
      </c>
      <c r="Q190">
        <v>0</v>
      </c>
      <c r="R190">
        <f t="shared" si="14"/>
        <v>5458.1398397031535</v>
      </c>
      <c r="S190">
        <f>R190-B190</f>
        <v>181.13983970315348</v>
      </c>
      <c r="T190">
        <f t="shared" si="15"/>
        <v>181.13983970315348</v>
      </c>
      <c r="U190" s="8">
        <f t="shared" si="16"/>
        <v>3.4326291397224463E-2</v>
      </c>
      <c r="V190">
        <v>667</v>
      </c>
      <c r="W190">
        <f t="shared" si="17"/>
        <v>3260.5171146567627</v>
      </c>
      <c r="X190">
        <f t="shared" si="18"/>
        <v>12006</v>
      </c>
      <c r="Y190">
        <f t="shared" si="19"/>
        <v>181.13983970315348</v>
      </c>
      <c r="Z190">
        <f t="shared" si="20"/>
        <v>32811.641527684136</v>
      </c>
    </row>
    <row r="191" spans="1:26" x14ac:dyDescent="0.35">
      <c r="A191" s="1">
        <v>41105</v>
      </c>
      <c r="B191">
        <v>5596</v>
      </c>
      <c r="C191" s="25">
        <v>29.5</v>
      </c>
      <c r="D191">
        <v>4600.2</v>
      </c>
      <c r="E191">
        <v>5165</v>
      </c>
      <c r="F191">
        <v>0</v>
      </c>
      <c r="G191">
        <v>5277</v>
      </c>
      <c r="H191">
        <v>0</v>
      </c>
      <c r="I191">
        <f>IF(AND(N191=0,F191=0,H191=0,J191=0,Q191=0,L191=0),1,0)</f>
        <v>1</v>
      </c>
      <c r="J191">
        <v>0</v>
      </c>
      <c r="K191">
        <f>IF(B191&gt;G191,1,0)</f>
        <v>1</v>
      </c>
      <c r="L191">
        <v>0</v>
      </c>
      <c r="M191">
        <v>4782.333333333333</v>
      </c>
      <c r="N191">
        <v>0</v>
      </c>
      <c r="O191">
        <v>0.53706285581503432</v>
      </c>
      <c r="P191">
        <v>1</v>
      </c>
      <c r="Q191">
        <v>0</v>
      </c>
      <c r="R191">
        <f t="shared" si="14"/>
        <v>6096.9991366972117</v>
      </c>
      <c r="S191">
        <f>R191-B191</f>
        <v>500.99913669721172</v>
      </c>
      <c r="T191">
        <f t="shared" si="15"/>
        <v>500.99913669721172</v>
      </c>
      <c r="U191" s="8">
        <f t="shared" si="16"/>
        <v>8.9528080181774786E-2</v>
      </c>
      <c r="V191">
        <v>719</v>
      </c>
      <c r="W191">
        <f t="shared" si="17"/>
        <v>9017.984460549811</v>
      </c>
      <c r="X191">
        <f t="shared" si="18"/>
        <v>12942</v>
      </c>
      <c r="Y191">
        <f t="shared" si="19"/>
        <v>500.99913669721172</v>
      </c>
      <c r="Z191">
        <f t="shared" si="20"/>
        <v>251000.13497135145</v>
      </c>
    </row>
    <row r="192" spans="1:26" x14ac:dyDescent="0.35">
      <c r="A192" s="1">
        <v>41106</v>
      </c>
      <c r="B192">
        <v>4242</v>
      </c>
      <c r="C192" s="25">
        <v>29.7</v>
      </c>
      <c r="D192">
        <v>4861</v>
      </c>
      <c r="E192">
        <v>3698</v>
      </c>
      <c r="F192">
        <v>0</v>
      </c>
      <c r="G192">
        <v>5596</v>
      </c>
      <c r="H192">
        <v>0</v>
      </c>
      <c r="I192">
        <f>IF(AND(N192=0,F192=0,H192=0,J192=0,Q192=0,L192=0),1,0)</f>
        <v>0</v>
      </c>
      <c r="J192">
        <v>1</v>
      </c>
      <c r="K192">
        <f>IF(B192&gt;G192,1,0)</f>
        <v>0</v>
      </c>
      <c r="L192">
        <v>0</v>
      </c>
      <c r="M192">
        <v>5108</v>
      </c>
      <c r="N192">
        <v>0</v>
      </c>
      <c r="O192">
        <v>0.3426861856628326</v>
      </c>
      <c r="P192">
        <v>0</v>
      </c>
      <c r="Q192">
        <v>0</v>
      </c>
      <c r="R192">
        <f t="shared" si="14"/>
        <v>4319.1255480558248</v>
      </c>
      <c r="S192">
        <f>R192-B192</f>
        <v>77.125548055824765</v>
      </c>
      <c r="T192">
        <f t="shared" si="15"/>
        <v>77.125548055824765</v>
      </c>
      <c r="U192" s="8">
        <f t="shared" si="16"/>
        <v>1.8181411611462698E-2</v>
      </c>
      <c r="V192">
        <v>624</v>
      </c>
      <c r="W192">
        <f t="shared" si="17"/>
        <v>1388.2598650048458</v>
      </c>
      <c r="X192">
        <f t="shared" si="18"/>
        <v>11232</v>
      </c>
      <c r="Y192">
        <f t="shared" si="19"/>
        <v>77.125548055824765</v>
      </c>
      <c r="Z192">
        <f t="shared" si="20"/>
        <v>5948.3501629113352</v>
      </c>
    </row>
    <row r="193" spans="1:26" x14ac:dyDescent="0.35">
      <c r="A193" s="1">
        <v>41107</v>
      </c>
      <c r="B193">
        <v>4394</v>
      </c>
      <c r="C193" s="24">
        <v>30.2</v>
      </c>
      <c r="D193">
        <v>4837</v>
      </c>
      <c r="E193">
        <v>4292</v>
      </c>
      <c r="F193">
        <v>0</v>
      </c>
      <c r="G193">
        <v>4242</v>
      </c>
      <c r="H193">
        <v>0</v>
      </c>
      <c r="I193">
        <f>IF(AND(N193=0,F193=0,H193=0,J193=0,Q193=0,L193=0),1,0)</f>
        <v>0</v>
      </c>
      <c r="J193">
        <v>0</v>
      </c>
      <c r="K193">
        <f>IF(B193&gt;G193,1,0)</f>
        <v>1</v>
      </c>
      <c r="L193">
        <v>0</v>
      </c>
      <c r="M193">
        <v>5038.333333333333</v>
      </c>
      <c r="N193">
        <v>1</v>
      </c>
      <c r="O193">
        <v>0.51766004415011035</v>
      </c>
      <c r="P193">
        <v>0</v>
      </c>
      <c r="Q193">
        <v>0</v>
      </c>
      <c r="R193">
        <f t="shared" si="14"/>
        <v>5102.669826303133</v>
      </c>
      <c r="S193">
        <f>R193-B193</f>
        <v>708.66982630313305</v>
      </c>
      <c r="T193">
        <f t="shared" si="15"/>
        <v>708.66982630313305</v>
      </c>
      <c r="U193" s="8">
        <f t="shared" si="16"/>
        <v>0.16128125314135935</v>
      </c>
      <c r="V193">
        <v>756</v>
      </c>
      <c r="W193">
        <f t="shared" si="17"/>
        <v>12756.056873456395</v>
      </c>
      <c r="X193">
        <f t="shared" si="18"/>
        <v>13608</v>
      </c>
      <c r="Y193">
        <f t="shared" si="19"/>
        <v>708.66982630313305</v>
      </c>
      <c r="Z193">
        <f t="shared" si="20"/>
        <v>502212.92271251278</v>
      </c>
    </row>
    <row r="194" spans="1:26" x14ac:dyDescent="0.35">
      <c r="A194" s="1">
        <v>41108</v>
      </c>
      <c r="B194">
        <v>4551</v>
      </c>
      <c r="C194" s="24">
        <v>29.6</v>
      </c>
      <c r="D194">
        <v>4792</v>
      </c>
      <c r="E194">
        <v>4362</v>
      </c>
      <c r="F194">
        <v>1</v>
      </c>
      <c r="G194">
        <v>4394</v>
      </c>
      <c r="H194">
        <v>0</v>
      </c>
      <c r="I194">
        <f>IF(AND(N194=0,F194=0,H194=0,J194=0,Q194=0,L194=0),1,0)</f>
        <v>0</v>
      </c>
      <c r="J194">
        <v>0</v>
      </c>
      <c r="K194">
        <f>IF(B194&gt;G194,1,0)</f>
        <v>1</v>
      </c>
      <c r="L194">
        <v>0</v>
      </c>
      <c r="M194">
        <v>4744</v>
      </c>
      <c r="N194">
        <v>0</v>
      </c>
      <c r="O194">
        <v>0.51824096665504826</v>
      </c>
      <c r="P194">
        <v>0</v>
      </c>
      <c r="Q194">
        <v>0</v>
      </c>
      <c r="R194">
        <f t="shared" si="14"/>
        <v>4988.7339333401387</v>
      </c>
      <c r="S194">
        <f>R194-B194</f>
        <v>437.73393334013872</v>
      </c>
      <c r="T194">
        <f t="shared" si="15"/>
        <v>437.73393334013872</v>
      </c>
      <c r="U194" s="8">
        <f t="shared" si="16"/>
        <v>9.618412070756728E-2</v>
      </c>
      <c r="V194">
        <v>700</v>
      </c>
      <c r="W194">
        <f t="shared" si="17"/>
        <v>7879.2108001224969</v>
      </c>
      <c r="X194">
        <f t="shared" si="18"/>
        <v>12600</v>
      </c>
      <c r="Y194">
        <f t="shared" si="19"/>
        <v>437.73393334013872</v>
      </c>
      <c r="Z194">
        <f t="shared" si="20"/>
        <v>191610.996397429</v>
      </c>
    </row>
    <row r="195" spans="1:26" x14ac:dyDescent="0.35">
      <c r="A195" s="1">
        <v>41109</v>
      </c>
      <c r="B195">
        <v>4973</v>
      </c>
      <c r="C195" s="26">
        <v>29</v>
      </c>
      <c r="D195">
        <v>4812</v>
      </c>
      <c r="E195">
        <v>4619</v>
      </c>
      <c r="F195">
        <v>0</v>
      </c>
      <c r="G195">
        <v>4551</v>
      </c>
      <c r="H195">
        <v>0</v>
      </c>
      <c r="I195">
        <f>IF(AND(N195=0,F195=0,H195=0,J195=0,Q195=0,L195=0),1,0)</f>
        <v>0</v>
      </c>
      <c r="J195">
        <v>0</v>
      </c>
      <c r="K195">
        <f>IF(B195&gt;G195,1,0)</f>
        <v>1</v>
      </c>
      <c r="L195">
        <v>0</v>
      </c>
      <c r="M195">
        <v>4395.666666666667</v>
      </c>
      <c r="N195">
        <v>0</v>
      </c>
      <c r="O195">
        <v>0.54902985941675375</v>
      </c>
      <c r="P195">
        <v>0</v>
      </c>
      <c r="Q195">
        <v>1</v>
      </c>
      <c r="R195">
        <f t="shared" ref="R195:R258" si="21">$AB$2+SUMPRODUCT(D195:L195,$AC$2:$AK$2)</f>
        <v>5291.2571428780029</v>
      </c>
      <c r="S195">
        <f>R195-B195</f>
        <v>318.25714287800292</v>
      </c>
      <c r="T195">
        <f t="shared" ref="T195:T258" si="22">ABS(S195)</f>
        <v>318.25714287800292</v>
      </c>
      <c r="U195" s="8">
        <f t="shared" ref="U195:U258" si="23">T195/B195</f>
        <v>6.3997012442791656E-2</v>
      </c>
      <c r="V195">
        <v>467</v>
      </c>
      <c r="W195">
        <f t="shared" ref="W195:W258" si="24">IF(S195&lt;0,S195*-72,S195*18)</f>
        <v>5728.6285718040526</v>
      </c>
      <c r="X195">
        <f t="shared" ref="X195:X258" si="25">V195*18</f>
        <v>8406</v>
      </c>
      <c r="Y195">
        <f t="shared" ref="Y195:Y258" si="26">IF(S195&lt;0,S195*2,S195)</f>
        <v>318.25714287800292</v>
      </c>
      <c r="Z195">
        <f t="shared" ref="Z195:Z258" si="27">Y195^2</f>
        <v>101287.60899286957</v>
      </c>
    </row>
    <row r="196" spans="1:26" x14ac:dyDescent="0.35">
      <c r="A196" s="1">
        <v>41110</v>
      </c>
      <c r="B196">
        <v>4931</v>
      </c>
      <c r="C196" s="24">
        <v>29.7</v>
      </c>
      <c r="D196">
        <v>4751.2</v>
      </c>
      <c r="E196">
        <v>4451</v>
      </c>
      <c r="F196">
        <v>0</v>
      </c>
      <c r="G196">
        <v>4973</v>
      </c>
      <c r="H196">
        <v>0</v>
      </c>
      <c r="I196">
        <f>IF(AND(N196=0,F196=0,H196=0,J196=0,Q196=0,L196=0),1,0)</f>
        <v>0</v>
      </c>
      <c r="J196">
        <v>0</v>
      </c>
      <c r="K196">
        <f>IF(B196&gt;G196,1,0)</f>
        <v>0</v>
      </c>
      <c r="L196">
        <v>1</v>
      </c>
      <c r="M196">
        <v>4639.333333333333</v>
      </c>
      <c r="N196">
        <v>0</v>
      </c>
      <c r="O196">
        <v>0.49512025095852213</v>
      </c>
      <c r="P196">
        <v>0</v>
      </c>
      <c r="Q196">
        <v>0</v>
      </c>
      <c r="R196">
        <f t="shared" si="21"/>
        <v>4600.2063141336475</v>
      </c>
      <c r="S196">
        <f>R196-B196</f>
        <v>-330.79368586635246</v>
      </c>
      <c r="T196">
        <f t="shared" si="22"/>
        <v>330.79368586635246</v>
      </c>
      <c r="U196" s="8">
        <f t="shared" si="23"/>
        <v>6.7084503319073716E-2</v>
      </c>
      <c r="V196">
        <v>1209</v>
      </c>
      <c r="W196">
        <f t="shared" si="24"/>
        <v>23817.145382377377</v>
      </c>
      <c r="X196">
        <f t="shared" si="25"/>
        <v>21762</v>
      </c>
      <c r="Y196">
        <f t="shared" si="26"/>
        <v>-661.58737173270492</v>
      </c>
      <c r="Z196">
        <f t="shared" si="27"/>
        <v>437697.85043618828</v>
      </c>
    </row>
    <row r="197" spans="1:26" x14ac:dyDescent="0.35">
      <c r="A197" s="1">
        <v>41111</v>
      </c>
      <c r="B197">
        <v>4628.5</v>
      </c>
      <c r="C197" s="24">
        <v>30.4</v>
      </c>
      <c r="D197">
        <v>4618.2</v>
      </c>
      <c r="E197">
        <v>5277</v>
      </c>
      <c r="F197">
        <v>0</v>
      </c>
      <c r="G197">
        <v>4931</v>
      </c>
      <c r="H197">
        <v>1</v>
      </c>
      <c r="I197">
        <f>IF(AND(N197=0,F197=0,H197=0,J197=0,Q197=0,L197=0),1,0)</f>
        <v>0</v>
      </c>
      <c r="J197">
        <v>0</v>
      </c>
      <c r="K197">
        <f>IF(B197&gt;G197,1,0)</f>
        <v>0</v>
      </c>
      <c r="L197">
        <v>0</v>
      </c>
      <c r="M197">
        <v>4818.333333333333</v>
      </c>
      <c r="N197">
        <v>0</v>
      </c>
      <c r="O197">
        <v>0.46485418845126059</v>
      </c>
      <c r="P197">
        <v>1</v>
      </c>
      <c r="Q197">
        <v>0</v>
      </c>
      <c r="R197">
        <f t="shared" si="21"/>
        <v>4948.4453608581744</v>
      </c>
      <c r="S197">
        <f>R197-B197</f>
        <v>319.94536085817435</v>
      </c>
      <c r="T197">
        <f t="shared" si="22"/>
        <v>319.94536085817435</v>
      </c>
      <c r="U197" s="8">
        <f t="shared" si="23"/>
        <v>6.9125064461094163E-2</v>
      </c>
      <c r="V197">
        <v>2035</v>
      </c>
      <c r="W197">
        <f t="shared" si="24"/>
        <v>5759.0164954471384</v>
      </c>
      <c r="X197">
        <f t="shared" si="25"/>
        <v>36630</v>
      </c>
      <c r="Y197">
        <f t="shared" si="26"/>
        <v>319.94536085817435</v>
      </c>
      <c r="Z197">
        <f t="shared" si="27"/>
        <v>102365.0339346674</v>
      </c>
    </row>
    <row r="198" spans="1:26" x14ac:dyDescent="0.35">
      <c r="A198" s="1">
        <v>41112</v>
      </c>
      <c r="B198">
        <v>2695</v>
      </c>
      <c r="C198" s="24">
        <v>29.9</v>
      </c>
      <c r="D198">
        <v>4695.5</v>
      </c>
      <c r="E198">
        <v>5596</v>
      </c>
      <c r="F198">
        <v>0</v>
      </c>
      <c r="G198">
        <v>4628.5</v>
      </c>
      <c r="H198">
        <v>0</v>
      </c>
      <c r="I198">
        <f>IF(AND(N198=0,F198=0,H198=0,J198=0,Q198=0,L198=0),1,0)</f>
        <v>1</v>
      </c>
      <c r="J198">
        <v>0</v>
      </c>
      <c r="K198">
        <f>IF(B198&gt;G198,1,0)</f>
        <v>0</v>
      </c>
      <c r="L198">
        <v>0</v>
      </c>
      <c r="M198">
        <v>4844.166666666667</v>
      </c>
      <c r="N198">
        <v>0</v>
      </c>
      <c r="O198">
        <v>0.27535726734053678</v>
      </c>
      <c r="P198">
        <v>1</v>
      </c>
      <c r="Q198">
        <v>0</v>
      </c>
      <c r="R198">
        <f t="shared" si="21"/>
        <v>4896.3768747595986</v>
      </c>
      <c r="S198">
        <f>R198-B198</f>
        <v>2201.3768747595986</v>
      </c>
      <c r="T198">
        <f t="shared" si="22"/>
        <v>2201.3768747595986</v>
      </c>
      <c r="U198" s="8">
        <f t="shared" si="23"/>
        <v>0.81683743033751344</v>
      </c>
      <c r="V198">
        <v>1331</v>
      </c>
      <c r="W198">
        <f t="shared" si="24"/>
        <v>39624.783745672772</v>
      </c>
      <c r="X198">
        <f t="shared" si="25"/>
        <v>23958</v>
      </c>
      <c r="Y198">
        <f t="shared" si="26"/>
        <v>2201.3768747595986</v>
      </c>
      <c r="Z198">
        <f t="shared" si="27"/>
        <v>4846060.1447263379</v>
      </c>
    </row>
    <row r="199" spans="1:26" x14ac:dyDescent="0.35">
      <c r="A199" s="1">
        <v>41113</v>
      </c>
      <c r="B199">
        <v>4628.5</v>
      </c>
      <c r="C199" s="24">
        <v>29.1</v>
      </c>
      <c r="D199">
        <v>4355.7</v>
      </c>
      <c r="E199">
        <v>4242</v>
      </c>
      <c r="F199">
        <v>0</v>
      </c>
      <c r="G199">
        <v>2695</v>
      </c>
      <c r="H199">
        <v>0</v>
      </c>
      <c r="I199">
        <f>IF(AND(N199=0,F199=0,H199=0,J199=0,Q199=0,L199=0),1,0)</f>
        <v>0</v>
      </c>
      <c r="J199">
        <v>1</v>
      </c>
      <c r="K199">
        <f>IF(B199&gt;G199,1,0)</f>
        <v>1</v>
      </c>
      <c r="L199">
        <v>0</v>
      </c>
      <c r="M199">
        <v>4084.8333333333335</v>
      </c>
      <c r="N199">
        <v>0</v>
      </c>
      <c r="O199">
        <v>0.72464273265946322</v>
      </c>
      <c r="P199">
        <v>0</v>
      </c>
      <c r="Q199">
        <v>0</v>
      </c>
      <c r="R199">
        <f t="shared" si="21"/>
        <v>3908.4286954563454</v>
      </c>
      <c r="S199">
        <f>R199-B199</f>
        <v>-720.07130454365461</v>
      </c>
      <c r="T199">
        <f t="shared" si="22"/>
        <v>720.07130454365461</v>
      </c>
      <c r="U199" s="8">
        <f t="shared" si="23"/>
        <v>0.15557336168167973</v>
      </c>
      <c r="V199">
        <v>985</v>
      </c>
      <c r="W199">
        <f t="shared" si="24"/>
        <v>51845.133927143135</v>
      </c>
      <c r="X199">
        <f t="shared" si="25"/>
        <v>17730</v>
      </c>
      <c r="Y199">
        <f t="shared" si="26"/>
        <v>-1440.1426090873092</v>
      </c>
      <c r="Z199">
        <f t="shared" si="27"/>
        <v>2074010.7345088024</v>
      </c>
    </row>
    <row r="200" spans="1:26" x14ac:dyDescent="0.35">
      <c r="A200" s="1">
        <v>41114</v>
      </c>
      <c r="B200">
        <v>2758</v>
      </c>
      <c r="C200" s="24">
        <v>29.3</v>
      </c>
      <c r="D200">
        <v>4371.2</v>
      </c>
      <c r="E200">
        <v>4394</v>
      </c>
      <c r="F200">
        <v>0</v>
      </c>
      <c r="G200">
        <v>4628.5</v>
      </c>
      <c r="H200">
        <v>0</v>
      </c>
      <c r="I200">
        <f>IF(AND(N200=0,F200=0,H200=0,J200=0,Q200=0,L200=0),1,0)</f>
        <v>0</v>
      </c>
      <c r="J200">
        <v>0</v>
      </c>
      <c r="K200">
        <f>IF(B200&gt;G200,1,0)</f>
        <v>0</v>
      </c>
      <c r="L200">
        <v>0</v>
      </c>
      <c r="M200">
        <v>3984</v>
      </c>
      <c r="N200">
        <v>1</v>
      </c>
      <c r="O200">
        <v>0.28267689090275355</v>
      </c>
      <c r="P200">
        <v>0</v>
      </c>
      <c r="Q200">
        <v>0</v>
      </c>
      <c r="R200">
        <f t="shared" si="21"/>
        <v>4100.877074158815</v>
      </c>
      <c r="S200">
        <f>R200-B200</f>
        <v>1342.877074158815</v>
      </c>
      <c r="T200">
        <f t="shared" si="22"/>
        <v>1342.877074158815</v>
      </c>
      <c r="U200" s="8">
        <f t="shared" si="23"/>
        <v>0.48690249244337019</v>
      </c>
      <c r="V200">
        <v>745</v>
      </c>
      <c r="W200">
        <f t="shared" si="24"/>
        <v>24171.787334858673</v>
      </c>
      <c r="X200">
        <f t="shared" si="25"/>
        <v>13410</v>
      </c>
      <c r="Y200">
        <f t="shared" si="26"/>
        <v>1342.877074158815</v>
      </c>
      <c r="Z200">
        <f t="shared" si="27"/>
        <v>1803318.8363013396</v>
      </c>
    </row>
    <row r="201" spans="1:26" x14ac:dyDescent="0.35">
      <c r="A201" s="1">
        <v>41115</v>
      </c>
      <c r="B201">
        <v>3261</v>
      </c>
      <c r="C201" s="24">
        <v>29.2</v>
      </c>
      <c r="D201">
        <v>3928.2</v>
      </c>
      <c r="E201">
        <v>4551</v>
      </c>
      <c r="F201">
        <v>1</v>
      </c>
      <c r="G201">
        <v>2758</v>
      </c>
      <c r="H201">
        <v>0</v>
      </c>
      <c r="I201">
        <f>IF(AND(N201=0,F201=0,H201=0,J201=0,Q201=0,L201=0),1,0)</f>
        <v>0</v>
      </c>
      <c r="J201">
        <v>0</v>
      </c>
      <c r="K201">
        <f>IF(B201&gt;G201,1,0)</f>
        <v>1</v>
      </c>
      <c r="L201">
        <v>0</v>
      </c>
      <c r="M201">
        <v>3360.5</v>
      </c>
      <c r="N201">
        <v>0</v>
      </c>
      <c r="O201">
        <v>0.55844080399674678</v>
      </c>
      <c r="P201">
        <v>0</v>
      </c>
      <c r="Q201">
        <v>0</v>
      </c>
      <c r="R201">
        <f t="shared" si="21"/>
        <v>3939.7058902039175</v>
      </c>
      <c r="S201">
        <f>R201-B201</f>
        <v>678.70589020391753</v>
      </c>
      <c r="T201">
        <f t="shared" si="22"/>
        <v>678.70589020391753</v>
      </c>
      <c r="U201" s="8">
        <f t="shared" si="23"/>
        <v>0.20812814786995323</v>
      </c>
      <c r="V201">
        <v>478</v>
      </c>
      <c r="W201">
        <f t="shared" si="24"/>
        <v>12216.706023670515</v>
      </c>
      <c r="X201">
        <f t="shared" si="25"/>
        <v>8604</v>
      </c>
      <c r="Y201">
        <f t="shared" si="26"/>
        <v>678.70589020391753</v>
      </c>
      <c r="Z201">
        <f t="shared" si="27"/>
        <v>460641.68539749214</v>
      </c>
    </row>
    <row r="202" spans="1:26" x14ac:dyDescent="0.35">
      <c r="A202" s="1">
        <v>41116</v>
      </c>
      <c r="B202">
        <v>3045</v>
      </c>
      <c r="C202" s="24">
        <v>28.9</v>
      </c>
      <c r="D202">
        <v>3594.2</v>
      </c>
      <c r="E202">
        <v>4973</v>
      </c>
      <c r="F202">
        <v>0</v>
      </c>
      <c r="G202">
        <v>3261</v>
      </c>
      <c r="H202">
        <v>0</v>
      </c>
      <c r="I202">
        <f>IF(AND(N202=0,F202=0,H202=0,J202=0,Q202=0,L202=0),1,0)</f>
        <v>0</v>
      </c>
      <c r="J202">
        <v>0</v>
      </c>
      <c r="K202">
        <f>IF(B202&gt;G202,1,0)</f>
        <v>0</v>
      </c>
      <c r="L202">
        <v>0</v>
      </c>
      <c r="M202">
        <v>3549.1666666666665</v>
      </c>
      <c r="N202">
        <v>0</v>
      </c>
      <c r="O202">
        <v>0.47490414778668527</v>
      </c>
      <c r="P202">
        <v>0</v>
      </c>
      <c r="Q202">
        <v>1</v>
      </c>
      <c r="R202">
        <f t="shared" si="21"/>
        <v>3276.1373668884557</v>
      </c>
      <c r="S202">
        <f>R202-B202</f>
        <v>231.13736688845574</v>
      </c>
      <c r="T202">
        <f t="shared" si="22"/>
        <v>231.13736688845574</v>
      </c>
      <c r="U202" s="8">
        <f t="shared" si="23"/>
        <v>7.5907181244156241E-2</v>
      </c>
      <c r="V202">
        <v>988</v>
      </c>
      <c r="W202">
        <f t="shared" si="24"/>
        <v>4160.4726039922034</v>
      </c>
      <c r="X202">
        <f t="shared" si="25"/>
        <v>17784</v>
      </c>
      <c r="Y202">
        <f t="shared" si="26"/>
        <v>231.13736688845574</v>
      </c>
      <c r="Z202">
        <f t="shared" si="27"/>
        <v>53424.482372128601</v>
      </c>
    </row>
    <row r="203" spans="1:26" x14ac:dyDescent="0.35">
      <c r="A203" s="1">
        <v>41117</v>
      </c>
      <c r="B203">
        <v>3783</v>
      </c>
      <c r="C203" s="24">
        <v>28.8</v>
      </c>
      <c r="D203">
        <v>3277.5</v>
      </c>
      <c r="E203">
        <v>4931</v>
      </c>
      <c r="F203">
        <v>0</v>
      </c>
      <c r="G203">
        <v>3045</v>
      </c>
      <c r="H203">
        <v>0</v>
      </c>
      <c r="I203">
        <f>IF(AND(N203=0,F203=0,H203=0,J203=0,Q203=0,L203=0),1,0)</f>
        <v>0</v>
      </c>
      <c r="J203">
        <v>0</v>
      </c>
      <c r="K203">
        <f>IF(B203&gt;G203,1,0)</f>
        <v>1</v>
      </c>
      <c r="L203">
        <v>1</v>
      </c>
      <c r="M203">
        <v>3021.3333333333335</v>
      </c>
      <c r="N203">
        <v>0</v>
      </c>
      <c r="O203">
        <v>0.58574416172882537</v>
      </c>
      <c r="P203">
        <v>0</v>
      </c>
      <c r="Q203">
        <v>0</v>
      </c>
      <c r="R203">
        <f t="shared" si="21"/>
        <v>4248.6686402245832</v>
      </c>
      <c r="S203">
        <f>R203-B203</f>
        <v>465.66864022458321</v>
      </c>
      <c r="T203">
        <f t="shared" si="22"/>
        <v>465.66864022458321</v>
      </c>
      <c r="U203" s="8">
        <f t="shared" si="23"/>
        <v>0.12309506746618641</v>
      </c>
      <c r="V203">
        <v>656</v>
      </c>
      <c r="W203">
        <f t="shared" si="24"/>
        <v>8382.0355240424979</v>
      </c>
      <c r="X203">
        <f t="shared" si="25"/>
        <v>11808</v>
      </c>
      <c r="Y203">
        <f t="shared" si="26"/>
        <v>465.66864022458321</v>
      </c>
      <c r="Z203">
        <f t="shared" si="27"/>
        <v>216847.28248861231</v>
      </c>
    </row>
    <row r="204" spans="1:26" x14ac:dyDescent="0.35">
      <c r="A204" s="1">
        <v>41118</v>
      </c>
      <c r="B204">
        <v>3997</v>
      </c>
      <c r="C204" s="24">
        <v>28.8</v>
      </c>
      <c r="D204">
        <v>3495.1</v>
      </c>
      <c r="E204">
        <v>4628.5</v>
      </c>
      <c r="F204">
        <v>0</v>
      </c>
      <c r="G204">
        <v>3783</v>
      </c>
      <c r="H204">
        <v>1</v>
      </c>
      <c r="I204">
        <f>IF(AND(N204=0,F204=0,H204=0,J204=0,Q204=0,L204=0),1,0)</f>
        <v>0</v>
      </c>
      <c r="J204">
        <v>0</v>
      </c>
      <c r="K204">
        <f>IF(B204&gt;G204,1,0)</f>
        <v>1</v>
      </c>
      <c r="L204">
        <v>0</v>
      </c>
      <c r="M204">
        <v>3363</v>
      </c>
      <c r="N204">
        <v>0</v>
      </c>
      <c r="O204">
        <v>0.52486348321133958</v>
      </c>
      <c r="P204">
        <v>1</v>
      </c>
      <c r="Q204">
        <v>0</v>
      </c>
      <c r="R204">
        <f t="shared" si="21"/>
        <v>4892.3937398547014</v>
      </c>
      <c r="S204">
        <f>R204-B204</f>
        <v>895.39373985470138</v>
      </c>
      <c r="T204">
        <f t="shared" si="22"/>
        <v>895.39373985470138</v>
      </c>
      <c r="U204" s="8">
        <f t="shared" si="23"/>
        <v>0.22401644729914971</v>
      </c>
      <c r="V204">
        <v>1210</v>
      </c>
      <c r="W204">
        <f t="shared" si="24"/>
        <v>16117.087317384625</v>
      </c>
      <c r="X204">
        <f t="shared" si="25"/>
        <v>21780</v>
      </c>
      <c r="Y204">
        <f t="shared" si="26"/>
        <v>895.39373985470138</v>
      </c>
      <c r="Z204">
        <f t="shared" si="27"/>
        <v>801729.94937098864</v>
      </c>
    </row>
    <row r="205" spans="1:26" x14ac:dyDescent="0.35">
      <c r="A205" s="1">
        <v>41119</v>
      </c>
      <c r="B205">
        <v>4547</v>
      </c>
      <c r="C205" s="24">
        <v>28.4</v>
      </c>
      <c r="D205">
        <v>3368.8</v>
      </c>
      <c r="E205">
        <v>2695</v>
      </c>
      <c r="F205">
        <v>0</v>
      </c>
      <c r="G205">
        <v>3997</v>
      </c>
      <c r="H205">
        <v>0</v>
      </c>
      <c r="I205">
        <f>IF(AND(N205=0,F205=0,H205=0,J205=0,Q205=0,L205=0),1,0)</f>
        <v>1</v>
      </c>
      <c r="J205">
        <v>0</v>
      </c>
      <c r="K205">
        <f>IF(B205&gt;G205,1,0)</f>
        <v>1</v>
      </c>
      <c r="L205">
        <v>0</v>
      </c>
      <c r="M205">
        <v>3608.3333333333335</v>
      </c>
      <c r="N205">
        <v>0</v>
      </c>
      <c r="O205">
        <v>0.5639014755431625</v>
      </c>
      <c r="P205">
        <v>1</v>
      </c>
      <c r="Q205">
        <v>0</v>
      </c>
      <c r="R205">
        <f t="shared" si="21"/>
        <v>4605.125296565373</v>
      </c>
      <c r="S205">
        <f>R205-B205</f>
        <v>58.125296565372992</v>
      </c>
      <c r="T205">
        <f t="shared" si="22"/>
        <v>58.125296565372992</v>
      </c>
      <c r="U205" s="8">
        <f t="shared" si="23"/>
        <v>1.2783218949939079E-2</v>
      </c>
      <c r="V205">
        <v>663</v>
      </c>
      <c r="W205">
        <f t="shared" si="24"/>
        <v>1046.2553381767138</v>
      </c>
      <c r="X205">
        <f t="shared" si="25"/>
        <v>11934</v>
      </c>
      <c r="Y205">
        <f t="shared" si="26"/>
        <v>58.125296565372992</v>
      </c>
      <c r="Z205">
        <f t="shared" si="27"/>
        <v>3378.5501008125611</v>
      </c>
    </row>
    <row r="206" spans="1:26" x14ac:dyDescent="0.35">
      <c r="A206" s="1">
        <v>41120</v>
      </c>
      <c r="B206">
        <v>3646</v>
      </c>
      <c r="C206" s="24">
        <v>27.9</v>
      </c>
      <c r="D206">
        <v>3726.6</v>
      </c>
      <c r="E206">
        <v>4628.5</v>
      </c>
      <c r="F206">
        <v>0</v>
      </c>
      <c r="G206">
        <v>4547</v>
      </c>
      <c r="H206">
        <v>0</v>
      </c>
      <c r="I206">
        <f>IF(AND(N206=0,F206=0,H206=0,J206=0,Q206=0,L206=0),1,0)</f>
        <v>0</v>
      </c>
      <c r="J206">
        <v>1</v>
      </c>
      <c r="K206">
        <f>IF(B206&gt;G206,1,0)</f>
        <v>0</v>
      </c>
      <c r="L206">
        <v>0</v>
      </c>
      <c r="M206">
        <v>4109</v>
      </c>
      <c r="N206">
        <v>0</v>
      </c>
      <c r="O206">
        <v>0.39531776461020102</v>
      </c>
      <c r="P206">
        <v>0</v>
      </c>
      <c r="Q206">
        <v>0</v>
      </c>
      <c r="R206">
        <f t="shared" si="21"/>
        <v>3563.0389703359174</v>
      </c>
      <c r="S206">
        <f>R206-B206</f>
        <v>-82.961029664082616</v>
      </c>
      <c r="T206">
        <f t="shared" si="22"/>
        <v>82.961029664082616</v>
      </c>
      <c r="U206" s="8">
        <f t="shared" si="23"/>
        <v>2.2753985097115365E-2</v>
      </c>
      <c r="V206">
        <v>944</v>
      </c>
      <c r="W206">
        <f t="shared" si="24"/>
        <v>5973.1941358139484</v>
      </c>
      <c r="X206">
        <f t="shared" si="25"/>
        <v>16992</v>
      </c>
      <c r="Y206">
        <f t="shared" si="26"/>
        <v>-165.92205932816523</v>
      </c>
      <c r="Z206">
        <f t="shared" si="27"/>
        <v>27530.129771699183</v>
      </c>
    </row>
    <row r="207" spans="1:26" x14ac:dyDescent="0.35">
      <c r="A207" s="1">
        <v>41121</v>
      </c>
      <c r="B207">
        <v>4104</v>
      </c>
      <c r="C207" s="24">
        <v>28.3</v>
      </c>
      <c r="D207">
        <v>3803.6</v>
      </c>
      <c r="E207">
        <v>2758</v>
      </c>
      <c r="F207">
        <v>0</v>
      </c>
      <c r="G207">
        <v>3646</v>
      </c>
      <c r="H207">
        <v>0</v>
      </c>
      <c r="I207">
        <f>IF(AND(N207=0,F207=0,H207=0,J207=0,Q207=0,L207=0),1,0)</f>
        <v>0</v>
      </c>
      <c r="J207">
        <v>0</v>
      </c>
      <c r="K207">
        <f>IF(B207&gt;G207,1,0)</f>
        <v>1</v>
      </c>
      <c r="L207">
        <v>0</v>
      </c>
      <c r="M207">
        <v>4063.3333333333335</v>
      </c>
      <c r="N207">
        <v>1</v>
      </c>
      <c r="O207">
        <v>0.55321250145230627</v>
      </c>
      <c r="P207">
        <v>0</v>
      </c>
      <c r="Q207">
        <v>0</v>
      </c>
      <c r="R207">
        <f t="shared" si="21"/>
        <v>4163.200580120385</v>
      </c>
      <c r="S207">
        <f>R207-B207</f>
        <v>59.200580120384984</v>
      </c>
      <c r="T207">
        <f t="shared" si="22"/>
        <v>59.200580120384984</v>
      </c>
      <c r="U207" s="8">
        <f t="shared" si="23"/>
        <v>1.4425092621926166E-2</v>
      </c>
      <c r="V207">
        <v>1034</v>
      </c>
      <c r="W207">
        <f t="shared" si="24"/>
        <v>1065.6104421669297</v>
      </c>
      <c r="X207">
        <f t="shared" si="25"/>
        <v>18612</v>
      </c>
      <c r="Y207">
        <f t="shared" si="26"/>
        <v>59.200580120384984</v>
      </c>
      <c r="Z207">
        <f t="shared" si="27"/>
        <v>3504.7086865901219</v>
      </c>
    </row>
    <row r="208" spans="1:26" x14ac:dyDescent="0.35">
      <c r="A208" s="1">
        <v>41122</v>
      </c>
      <c r="B208">
        <v>3818</v>
      </c>
      <c r="C208" s="24">
        <v>28.5</v>
      </c>
      <c r="D208">
        <v>4015.4</v>
      </c>
      <c r="E208">
        <v>3261</v>
      </c>
      <c r="F208">
        <v>1</v>
      </c>
      <c r="G208">
        <v>4104</v>
      </c>
      <c r="H208">
        <v>0</v>
      </c>
      <c r="I208">
        <f>IF(AND(N208=0,F208=0,H208=0,J208=0,Q208=0,L208=0),1,0)</f>
        <v>0</v>
      </c>
      <c r="J208">
        <v>0</v>
      </c>
      <c r="K208">
        <f>IF(B208&gt;G208,1,0)</f>
        <v>0</v>
      </c>
      <c r="L208">
        <v>0</v>
      </c>
      <c r="M208">
        <v>4099</v>
      </c>
      <c r="N208">
        <v>0</v>
      </c>
      <c r="O208">
        <v>0.4667712327175555</v>
      </c>
      <c r="P208">
        <v>0</v>
      </c>
      <c r="Q208">
        <v>0</v>
      </c>
      <c r="R208">
        <f t="shared" si="21"/>
        <v>3347.8075069938964</v>
      </c>
      <c r="S208">
        <f>R208-B208</f>
        <v>-470.19249300610363</v>
      </c>
      <c r="T208">
        <f t="shared" si="22"/>
        <v>470.19249300610363</v>
      </c>
      <c r="U208" s="8">
        <f t="shared" si="23"/>
        <v>0.1231515172881361</v>
      </c>
      <c r="V208">
        <v>1417</v>
      </c>
      <c r="W208">
        <f t="shared" si="24"/>
        <v>33853.859496439458</v>
      </c>
      <c r="X208">
        <f t="shared" si="25"/>
        <v>25506</v>
      </c>
      <c r="Y208">
        <f t="shared" si="26"/>
        <v>-940.38498601220726</v>
      </c>
      <c r="Z208">
        <f t="shared" si="27"/>
        <v>884323.92191717925</v>
      </c>
    </row>
    <row r="209" spans="1:26" x14ac:dyDescent="0.35">
      <c r="A209" s="1">
        <v>41123</v>
      </c>
      <c r="B209">
        <v>3859</v>
      </c>
      <c r="C209" s="24">
        <v>28.4</v>
      </c>
      <c r="D209">
        <v>4022.4</v>
      </c>
      <c r="E209">
        <v>3045</v>
      </c>
      <c r="F209">
        <v>0</v>
      </c>
      <c r="G209">
        <v>3818</v>
      </c>
      <c r="H209">
        <v>0</v>
      </c>
      <c r="I209">
        <f>IF(AND(N209=0,F209=0,H209=0,J209=0,Q209=0,L209=0),1,0)</f>
        <v>0</v>
      </c>
      <c r="J209">
        <v>0</v>
      </c>
      <c r="K209">
        <f>IF(B209&gt;G209,1,0)</f>
        <v>1</v>
      </c>
      <c r="L209">
        <v>0</v>
      </c>
      <c r="M209">
        <v>3856</v>
      </c>
      <c r="N209">
        <v>0</v>
      </c>
      <c r="O209">
        <v>0.50476356454049032</v>
      </c>
      <c r="P209">
        <v>0</v>
      </c>
      <c r="Q209">
        <v>1</v>
      </c>
      <c r="R209">
        <f t="shared" si="21"/>
        <v>4376.4687219233792</v>
      </c>
      <c r="S209">
        <f>R209-B209</f>
        <v>517.46872192337923</v>
      </c>
      <c r="T209">
        <f t="shared" si="22"/>
        <v>517.46872192337923</v>
      </c>
      <c r="U209" s="8">
        <f t="shared" si="23"/>
        <v>0.13409399376091713</v>
      </c>
      <c r="V209">
        <v>1345</v>
      </c>
      <c r="W209">
        <f t="shared" si="24"/>
        <v>9314.4369946208262</v>
      </c>
      <c r="X209">
        <f t="shared" si="25"/>
        <v>24210</v>
      </c>
      <c r="Y209">
        <f t="shared" si="26"/>
        <v>517.46872192337923</v>
      </c>
      <c r="Z209">
        <f t="shared" si="27"/>
        <v>267773.87816901557</v>
      </c>
    </row>
    <row r="210" spans="1:26" x14ac:dyDescent="0.35">
      <c r="A210" s="1">
        <v>41124</v>
      </c>
      <c r="B210">
        <v>4182</v>
      </c>
      <c r="C210" s="24">
        <v>27.9</v>
      </c>
      <c r="D210">
        <v>3994.8</v>
      </c>
      <c r="E210">
        <v>3783</v>
      </c>
      <c r="F210">
        <v>0</v>
      </c>
      <c r="G210">
        <v>3859</v>
      </c>
      <c r="H210">
        <v>0</v>
      </c>
      <c r="I210">
        <f>IF(AND(N210=0,F210=0,H210=0,J210=0,Q210=0,L210=0),1,0)</f>
        <v>0</v>
      </c>
      <c r="J210">
        <v>0</v>
      </c>
      <c r="K210">
        <f>IF(B210&gt;G210,1,0)</f>
        <v>1</v>
      </c>
      <c r="L210">
        <v>1</v>
      </c>
      <c r="M210">
        <v>3927</v>
      </c>
      <c r="N210">
        <v>0</v>
      </c>
      <c r="O210">
        <v>0.53752759381898452</v>
      </c>
      <c r="P210">
        <v>0</v>
      </c>
      <c r="Q210">
        <v>0</v>
      </c>
      <c r="R210">
        <f t="shared" si="21"/>
        <v>4698.1115018073979</v>
      </c>
      <c r="S210">
        <f>R210-B210</f>
        <v>516.11150180739787</v>
      </c>
      <c r="T210">
        <f t="shared" si="22"/>
        <v>516.11150180739787</v>
      </c>
      <c r="U210" s="8">
        <f t="shared" si="23"/>
        <v>0.12341260205820132</v>
      </c>
      <c r="V210">
        <v>1129</v>
      </c>
      <c r="W210">
        <f t="shared" si="24"/>
        <v>9290.0070325331617</v>
      </c>
      <c r="X210">
        <f t="shared" si="25"/>
        <v>20322</v>
      </c>
      <c r="Y210">
        <f t="shared" si="26"/>
        <v>516.11150180739787</v>
      </c>
      <c r="Z210">
        <f t="shared" si="27"/>
        <v>266371.08229788765</v>
      </c>
    </row>
    <row r="211" spans="1:26" x14ac:dyDescent="0.35">
      <c r="A211" s="1">
        <v>41125</v>
      </c>
      <c r="B211">
        <v>5052</v>
      </c>
      <c r="C211" s="24">
        <v>27.7</v>
      </c>
      <c r="D211">
        <v>3921.8</v>
      </c>
      <c r="E211">
        <v>3997</v>
      </c>
      <c r="F211">
        <v>0</v>
      </c>
      <c r="G211">
        <v>4182</v>
      </c>
      <c r="H211">
        <v>1</v>
      </c>
      <c r="I211">
        <f>IF(AND(N211=0,F211=0,H211=0,J211=0,Q211=0,L211=0),1,0)</f>
        <v>0</v>
      </c>
      <c r="J211">
        <v>0</v>
      </c>
      <c r="K211">
        <f>IF(B211&gt;G211,1,0)</f>
        <v>1</v>
      </c>
      <c r="L211">
        <v>0</v>
      </c>
      <c r="M211">
        <v>3953</v>
      </c>
      <c r="N211">
        <v>0</v>
      </c>
      <c r="O211">
        <v>0.60108051585918443</v>
      </c>
      <c r="P211">
        <v>1</v>
      </c>
      <c r="Q211">
        <v>0</v>
      </c>
      <c r="R211">
        <f t="shared" si="21"/>
        <v>5129.7528657882795</v>
      </c>
      <c r="S211">
        <f>R211-B211</f>
        <v>77.75286578827945</v>
      </c>
      <c r="T211">
        <f t="shared" si="22"/>
        <v>77.75286578827945</v>
      </c>
      <c r="U211" s="8">
        <f t="shared" si="23"/>
        <v>1.5390511834576296E-2</v>
      </c>
      <c r="V211">
        <v>346</v>
      </c>
      <c r="W211">
        <f t="shared" si="24"/>
        <v>1399.5515841890301</v>
      </c>
      <c r="X211">
        <f t="shared" si="25"/>
        <v>6228</v>
      </c>
      <c r="Y211">
        <f t="shared" si="26"/>
        <v>77.75286578827945</v>
      </c>
      <c r="Z211">
        <f t="shared" si="27"/>
        <v>6045.5081382901972</v>
      </c>
    </row>
    <row r="212" spans="1:26" x14ac:dyDescent="0.35">
      <c r="A212" s="1">
        <v>41126</v>
      </c>
      <c r="B212">
        <v>4950</v>
      </c>
      <c r="C212" s="24">
        <v>29.3</v>
      </c>
      <c r="D212">
        <v>4203</v>
      </c>
      <c r="E212">
        <v>4547</v>
      </c>
      <c r="F212">
        <v>0</v>
      </c>
      <c r="G212">
        <v>5052</v>
      </c>
      <c r="H212">
        <v>0</v>
      </c>
      <c r="I212">
        <f>IF(AND(N212=0,F212=0,H212=0,J212=0,Q212=0,L212=0),1,0)</f>
        <v>1</v>
      </c>
      <c r="J212">
        <v>0</v>
      </c>
      <c r="K212">
        <f>IF(B212&gt;G212,1,0)</f>
        <v>0</v>
      </c>
      <c r="L212">
        <v>0</v>
      </c>
      <c r="M212">
        <v>4364.333333333333</v>
      </c>
      <c r="N212">
        <v>0</v>
      </c>
      <c r="O212">
        <v>0.48814918089926806</v>
      </c>
      <c r="P212">
        <v>1</v>
      </c>
      <c r="Q212">
        <v>0</v>
      </c>
      <c r="R212">
        <f t="shared" si="21"/>
        <v>4716.6932875671791</v>
      </c>
      <c r="S212">
        <f>R212-B212</f>
        <v>-233.30671243282086</v>
      </c>
      <c r="T212">
        <f t="shared" si="22"/>
        <v>233.30671243282086</v>
      </c>
      <c r="U212" s="8">
        <f t="shared" si="23"/>
        <v>4.7132669178347651E-2</v>
      </c>
      <c r="V212">
        <v>782</v>
      </c>
      <c r="W212">
        <f t="shared" si="24"/>
        <v>16798.083295163102</v>
      </c>
      <c r="X212">
        <f t="shared" si="25"/>
        <v>14076</v>
      </c>
      <c r="Y212">
        <f t="shared" si="26"/>
        <v>-466.61342486564172</v>
      </c>
      <c r="Z212">
        <f t="shared" si="27"/>
        <v>217728.08826484386</v>
      </c>
    </row>
    <row r="213" spans="1:26" x14ac:dyDescent="0.35">
      <c r="A213" s="1">
        <v>41127</v>
      </c>
      <c r="B213">
        <v>3960</v>
      </c>
      <c r="C213" s="24">
        <v>29.6</v>
      </c>
      <c r="D213">
        <v>4372.2</v>
      </c>
      <c r="E213">
        <v>3646</v>
      </c>
      <c r="F213">
        <v>0</v>
      </c>
      <c r="G213">
        <v>4950</v>
      </c>
      <c r="H213">
        <v>0</v>
      </c>
      <c r="I213">
        <f>IF(AND(N213=0,F213=0,H213=0,J213=0,Q213=0,L213=0),1,0)</f>
        <v>0</v>
      </c>
      <c r="J213">
        <v>1</v>
      </c>
      <c r="K213">
        <f>IF(B213&gt;G213,1,0)</f>
        <v>0</v>
      </c>
      <c r="L213">
        <v>0</v>
      </c>
      <c r="M213">
        <v>4728</v>
      </c>
      <c r="N213">
        <v>0</v>
      </c>
      <c r="O213">
        <v>0.38497734402230743</v>
      </c>
      <c r="P213">
        <v>0</v>
      </c>
      <c r="Q213">
        <v>0</v>
      </c>
      <c r="R213">
        <f t="shared" si="21"/>
        <v>3825.7052512236946</v>
      </c>
      <c r="S213">
        <f>R213-B213</f>
        <v>-134.29474877630537</v>
      </c>
      <c r="T213">
        <f t="shared" si="22"/>
        <v>134.29474877630537</v>
      </c>
      <c r="U213" s="8">
        <f t="shared" si="23"/>
        <v>3.3912815347551861E-2</v>
      </c>
      <c r="V213">
        <v>974</v>
      </c>
      <c r="W213">
        <f t="shared" si="24"/>
        <v>9669.2219118939865</v>
      </c>
      <c r="X213">
        <f t="shared" si="25"/>
        <v>17532</v>
      </c>
      <c r="Y213">
        <f t="shared" si="26"/>
        <v>-268.58949755261074</v>
      </c>
      <c r="Z213">
        <f t="shared" si="27"/>
        <v>72140.318195563887</v>
      </c>
    </row>
    <row r="214" spans="1:26" x14ac:dyDescent="0.35">
      <c r="A214" s="1">
        <v>41128</v>
      </c>
      <c r="B214">
        <v>3968</v>
      </c>
      <c r="C214" s="24">
        <v>29.3</v>
      </c>
      <c r="D214">
        <v>4400.6000000000004</v>
      </c>
      <c r="E214">
        <v>4104</v>
      </c>
      <c r="F214">
        <v>0</v>
      </c>
      <c r="G214">
        <v>3960</v>
      </c>
      <c r="H214">
        <v>0</v>
      </c>
      <c r="I214">
        <f>IF(AND(N214=0,F214=0,H214=0,J214=0,Q214=0,L214=0),1,0)</f>
        <v>0</v>
      </c>
      <c r="J214">
        <v>0</v>
      </c>
      <c r="K214">
        <f>IF(B214&gt;G214,1,0)</f>
        <v>1</v>
      </c>
      <c r="L214">
        <v>0</v>
      </c>
      <c r="M214">
        <v>4654</v>
      </c>
      <c r="N214">
        <v>1</v>
      </c>
      <c r="O214">
        <v>0.5009294760079005</v>
      </c>
      <c r="P214">
        <v>0</v>
      </c>
      <c r="Q214">
        <v>0</v>
      </c>
      <c r="R214">
        <f t="shared" si="21"/>
        <v>4772.2172754426529</v>
      </c>
      <c r="S214">
        <f>R214-B214</f>
        <v>804.21727544265286</v>
      </c>
      <c r="T214">
        <f t="shared" si="22"/>
        <v>804.21727544265286</v>
      </c>
      <c r="U214" s="8">
        <f t="shared" si="23"/>
        <v>0.20267572465792663</v>
      </c>
      <c r="V214">
        <v>1453</v>
      </c>
      <c r="W214">
        <f t="shared" si="24"/>
        <v>14475.910957967752</v>
      </c>
      <c r="X214">
        <f t="shared" si="25"/>
        <v>26154</v>
      </c>
      <c r="Y214">
        <f t="shared" si="26"/>
        <v>804.21727544265286</v>
      </c>
      <c r="Z214">
        <f t="shared" si="27"/>
        <v>646765.4261204038</v>
      </c>
    </row>
    <row r="215" spans="1:26" x14ac:dyDescent="0.35">
      <c r="A215" s="1">
        <v>41129</v>
      </c>
      <c r="B215">
        <v>4133</v>
      </c>
      <c r="C215" s="24">
        <v>29.1</v>
      </c>
      <c r="D215">
        <v>4422.3999999999996</v>
      </c>
      <c r="E215">
        <v>3818</v>
      </c>
      <c r="F215">
        <v>1</v>
      </c>
      <c r="G215">
        <v>3968</v>
      </c>
      <c r="H215">
        <v>0</v>
      </c>
      <c r="I215">
        <f>IF(AND(N215=0,F215=0,H215=0,J215=0,Q215=0,L215=0),1,0)</f>
        <v>0</v>
      </c>
      <c r="J215">
        <v>0</v>
      </c>
      <c r="K215">
        <f>IF(B215&gt;G215,1,0)</f>
        <v>1</v>
      </c>
      <c r="L215">
        <v>0</v>
      </c>
      <c r="M215">
        <v>4292.666666666667</v>
      </c>
      <c r="N215">
        <v>0</v>
      </c>
      <c r="O215">
        <v>0.51917044266294876</v>
      </c>
      <c r="P215">
        <v>0</v>
      </c>
      <c r="Q215">
        <v>0</v>
      </c>
      <c r="R215">
        <f t="shared" si="21"/>
        <v>4556.2363849537578</v>
      </c>
      <c r="S215">
        <f>R215-B215</f>
        <v>423.23638495375781</v>
      </c>
      <c r="T215">
        <f t="shared" si="22"/>
        <v>423.23638495375781</v>
      </c>
      <c r="U215" s="8">
        <f t="shared" si="23"/>
        <v>0.1024041579854241</v>
      </c>
      <c r="V215">
        <v>1286</v>
      </c>
      <c r="W215">
        <f t="shared" si="24"/>
        <v>7618.2549291676405</v>
      </c>
      <c r="X215">
        <f t="shared" si="25"/>
        <v>23148</v>
      </c>
      <c r="Y215">
        <f t="shared" si="26"/>
        <v>423.23638495375781</v>
      </c>
      <c r="Z215">
        <f t="shared" si="27"/>
        <v>179129.03754872546</v>
      </c>
    </row>
    <row r="216" spans="1:26" x14ac:dyDescent="0.35">
      <c r="A216" s="1">
        <v>41130</v>
      </c>
      <c r="B216">
        <v>4408</v>
      </c>
      <c r="C216" s="24">
        <v>28.7</v>
      </c>
      <c r="D216">
        <v>4412.6000000000004</v>
      </c>
      <c r="E216">
        <v>3859</v>
      </c>
      <c r="F216">
        <v>0</v>
      </c>
      <c r="G216">
        <v>4133</v>
      </c>
      <c r="H216">
        <v>0</v>
      </c>
      <c r="I216">
        <f>IF(AND(N216=0,F216=0,H216=0,J216=0,Q216=0,L216=0),1,0)</f>
        <v>0</v>
      </c>
      <c r="J216">
        <v>0</v>
      </c>
      <c r="K216">
        <f>IF(B216&gt;G216,1,0)</f>
        <v>1</v>
      </c>
      <c r="L216">
        <v>0</v>
      </c>
      <c r="M216">
        <v>4020.3333333333335</v>
      </c>
      <c r="N216">
        <v>0</v>
      </c>
      <c r="O216">
        <v>0.53195073777158131</v>
      </c>
      <c r="P216">
        <v>0</v>
      </c>
      <c r="Q216">
        <v>1</v>
      </c>
      <c r="R216">
        <f t="shared" si="21"/>
        <v>4813.2460024625343</v>
      </c>
      <c r="S216">
        <f>R216-B216</f>
        <v>405.24600246253431</v>
      </c>
      <c r="T216">
        <f t="shared" si="22"/>
        <v>405.24600246253431</v>
      </c>
      <c r="U216" s="8">
        <f t="shared" si="23"/>
        <v>9.1934211084966952E-2</v>
      </c>
      <c r="V216">
        <v>1232</v>
      </c>
      <c r="W216">
        <f t="shared" si="24"/>
        <v>7294.4280443256175</v>
      </c>
      <c r="X216">
        <f t="shared" si="25"/>
        <v>22176</v>
      </c>
      <c r="Y216">
        <f t="shared" si="26"/>
        <v>405.24600246253431</v>
      </c>
      <c r="Z216">
        <f t="shared" si="27"/>
        <v>164224.32251186436</v>
      </c>
    </row>
    <row r="217" spans="1:26" x14ac:dyDescent="0.35">
      <c r="A217" s="1">
        <v>41131</v>
      </c>
      <c r="B217">
        <v>5050</v>
      </c>
      <c r="C217" s="24">
        <v>28.2</v>
      </c>
      <c r="D217">
        <v>4283.8</v>
      </c>
      <c r="E217">
        <v>4182</v>
      </c>
      <c r="F217">
        <v>0</v>
      </c>
      <c r="G217">
        <v>4408</v>
      </c>
      <c r="H217">
        <v>0</v>
      </c>
      <c r="I217">
        <f>IF(AND(N217=0,F217=0,H217=0,J217=0,Q217=0,L217=0),1,0)</f>
        <v>0</v>
      </c>
      <c r="J217">
        <v>0</v>
      </c>
      <c r="K217">
        <f>IF(B217&gt;G217,1,0)</f>
        <v>1</v>
      </c>
      <c r="L217">
        <v>1</v>
      </c>
      <c r="M217">
        <v>4169.666666666667</v>
      </c>
      <c r="N217">
        <v>0</v>
      </c>
      <c r="O217">
        <v>0.57459044963401884</v>
      </c>
      <c r="P217">
        <v>0</v>
      </c>
      <c r="Q217">
        <v>0</v>
      </c>
      <c r="R217">
        <f t="shared" si="21"/>
        <v>5130.3979288298096</v>
      </c>
      <c r="S217">
        <f>R217-B217</f>
        <v>80.397928829809644</v>
      </c>
      <c r="T217">
        <f t="shared" si="22"/>
        <v>80.397928829809644</v>
      </c>
      <c r="U217" s="8">
        <f t="shared" si="23"/>
        <v>1.5920381946496958E-2</v>
      </c>
      <c r="V217">
        <v>1233</v>
      </c>
      <c r="W217">
        <f t="shared" si="24"/>
        <v>1447.1627189365736</v>
      </c>
      <c r="X217">
        <f t="shared" si="25"/>
        <v>22194</v>
      </c>
      <c r="Y217">
        <f t="shared" si="26"/>
        <v>80.397928829809644</v>
      </c>
      <c r="Z217">
        <f t="shared" si="27"/>
        <v>6463.8269601231368</v>
      </c>
    </row>
    <row r="218" spans="1:26" x14ac:dyDescent="0.35">
      <c r="A218" s="1">
        <v>41132</v>
      </c>
      <c r="B218">
        <v>5490</v>
      </c>
      <c r="C218" s="24">
        <v>28.8</v>
      </c>
      <c r="D218">
        <v>4303.8</v>
      </c>
      <c r="E218">
        <v>5052</v>
      </c>
      <c r="F218">
        <v>0</v>
      </c>
      <c r="G218">
        <v>5050</v>
      </c>
      <c r="H218">
        <v>1</v>
      </c>
      <c r="I218">
        <f>IF(AND(N218=0,F218=0,H218=0,J218=0,Q218=0,L218=0),1,0)</f>
        <v>0</v>
      </c>
      <c r="J218">
        <v>0</v>
      </c>
      <c r="K218">
        <f>IF(B218&gt;G218,1,0)</f>
        <v>1</v>
      </c>
      <c r="L218">
        <v>0</v>
      </c>
      <c r="M218">
        <v>4530.333333333333</v>
      </c>
      <c r="N218">
        <v>0</v>
      </c>
      <c r="O218">
        <v>0.55112118043453007</v>
      </c>
      <c r="P218">
        <v>1</v>
      </c>
      <c r="Q218">
        <v>0</v>
      </c>
      <c r="R218">
        <f t="shared" si="21"/>
        <v>5858.1729164675544</v>
      </c>
      <c r="S218">
        <f>R218-B218</f>
        <v>368.17291646755439</v>
      </c>
      <c r="T218">
        <f t="shared" si="22"/>
        <v>368.17291646755439</v>
      </c>
      <c r="U218" s="8">
        <f t="shared" si="23"/>
        <v>6.7062462015947982E-2</v>
      </c>
      <c r="V218">
        <v>1154</v>
      </c>
      <c r="W218">
        <f t="shared" si="24"/>
        <v>6627.112496415979</v>
      </c>
      <c r="X218">
        <f t="shared" si="25"/>
        <v>20772</v>
      </c>
      <c r="Y218">
        <f t="shared" si="26"/>
        <v>368.17291646755439</v>
      </c>
      <c r="Z218">
        <f t="shared" si="27"/>
        <v>135551.29642022477</v>
      </c>
    </row>
    <row r="219" spans="1:26" x14ac:dyDescent="0.35">
      <c r="A219" s="1">
        <v>41133</v>
      </c>
      <c r="B219">
        <v>5736</v>
      </c>
      <c r="C219" s="24">
        <v>29.3</v>
      </c>
      <c r="D219">
        <v>4609.8</v>
      </c>
      <c r="E219">
        <v>4950</v>
      </c>
      <c r="F219">
        <v>0</v>
      </c>
      <c r="G219">
        <v>5490</v>
      </c>
      <c r="H219">
        <v>0</v>
      </c>
      <c r="I219">
        <f>IF(AND(N219=0,F219=0,H219=0,J219=0,Q219=0,L219=0),1,0)</f>
        <v>1</v>
      </c>
      <c r="J219">
        <v>0</v>
      </c>
      <c r="K219">
        <f>IF(B219&gt;G219,1,0)</f>
        <v>1</v>
      </c>
      <c r="L219">
        <v>0</v>
      </c>
      <c r="M219">
        <v>4982.666666666667</v>
      </c>
      <c r="N219">
        <v>0</v>
      </c>
      <c r="O219">
        <v>0.52858138724294179</v>
      </c>
      <c r="P219">
        <v>1</v>
      </c>
      <c r="Q219">
        <v>0</v>
      </c>
      <c r="R219">
        <f t="shared" si="21"/>
        <v>6160.6148545742053</v>
      </c>
      <c r="S219">
        <f>R219-B219</f>
        <v>424.61485457420531</v>
      </c>
      <c r="T219">
        <f t="shared" si="22"/>
        <v>424.61485457420531</v>
      </c>
      <c r="U219" s="8">
        <f t="shared" si="23"/>
        <v>7.4026299611960486E-2</v>
      </c>
      <c r="V219">
        <v>1053</v>
      </c>
      <c r="W219">
        <f t="shared" si="24"/>
        <v>7643.0673823356956</v>
      </c>
      <c r="X219">
        <f t="shared" si="25"/>
        <v>18954</v>
      </c>
      <c r="Y219">
        <f t="shared" si="26"/>
        <v>424.61485457420531</v>
      </c>
      <c r="Z219">
        <f t="shared" si="27"/>
        <v>180297.77472507351</v>
      </c>
    </row>
    <row r="220" spans="1:26" x14ac:dyDescent="0.35">
      <c r="A220" s="1">
        <v>41134</v>
      </c>
      <c r="B220">
        <v>5580</v>
      </c>
      <c r="C220" s="24">
        <v>29.2</v>
      </c>
      <c r="D220">
        <v>4963.3999999999996</v>
      </c>
      <c r="E220">
        <v>3960</v>
      </c>
      <c r="F220">
        <v>0</v>
      </c>
      <c r="G220">
        <v>5736</v>
      </c>
      <c r="H220">
        <v>0</v>
      </c>
      <c r="I220">
        <f>IF(AND(N220=0,F220=0,H220=0,J220=0,Q220=0,L220=0),1,0)</f>
        <v>0</v>
      </c>
      <c r="J220">
        <v>1</v>
      </c>
      <c r="K220">
        <f>IF(B220&gt;G220,1,0)</f>
        <v>0</v>
      </c>
      <c r="L220">
        <v>0</v>
      </c>
      <c r="M220">
        <v>5425.333333333333</v>
      </c>
      <c r="N220">
        <v>0</v>
      </c>
      <c r="O220">
        <v>0.48187521784593934</v>
      </c>
      <c r="P220">
        <v>0</v>
      </c>
      <c r="Q220">
        <v>0</v>
      </c>
      <c r="R220">
        <f t="shared" si="21"/>
        <v>4468.392535531777</v>
      </c>
      <c r="S220">
        <f>R220-B220</f>
        <v>-1111.607464468223</v>
      </c>
      <c r="T220">
        <f t="shared" si="22"/>
        <v>1111.607464468223</v>
      </c>
      <c r="U220" s="8">
        <f t="shared" si="23"/>
        <v>0.19921280725236973</v>
      </c>
      <c r="V220">
        <v>374</v>
      </c>
      <c r="W220">
        <f t="shared" si="24"/>
        <v>80035.737441712059</v>
      </c>
      <c r="X220">
        <f t="shared" si="25"/>
        <v>6732</v>
      </c>
      <c r="Y220">
        <f t="shared" si="26"/>
        <v>-2223.2149289364461</v>
      </c>
      <c r="Z220">
        <f t="shared" si="27"/>
        <v>4942684.620245887</v>
      </c>
    </row>
    <row r="221" spans="1:26" x14ac:dyDescent="0.35">
      <c r="A221" s="1">
        <v>41135</v>
      </c>
      <c r="B221">
        <v>5663</v>
      </c>
      <c r="C221" s="24">
        <v>28.3</v>
      </c>
      <c r="D221">
        <v>5252.8</v>
      </c>
      <c r="E221">
        <v>3968</v>
      </c>
      <c r="F221">
        <v>0</v>
      </c>
      <c r="G221">
        <v>5580</v>
      </c>
      <c r="H221">
        <v>0</v>
      </c>
      <c r="I221">
        <f>IF(AND(N221=0,F221=0,H221=0,J221=0,Q221=0,L221=0),1,0)</f>
        <v>0</v>
      </c>
      <c r="J221">
        <v>0</v>
      </c>
      <c r="K221">
        <f>IF(B221&gt;G221,1,0)</f>
        <v>1</v>
      </c>
      <c r="L221">
        <v>0</v>
      </c>
      <c r="M221">
        <v>5602</v>
      </c>
      <c r="N221">
        <v>1</v>
      </c>
      <c r="O221">
        <v>0.50964331358196813</v>
      </c>
      <c r="P221">
        <v>0</v>
      </c>
      <c r="Q221">
        <v>0</v>
      </c>
      <c r="R221">
        <f t="shared" si="21"/>
        <v>5818.6820626953031</v>
      </c>
      <c r="S221">
        <f>R221-B221</f>
        <v>155.6820626953031</v>
      </c>
      <c r="T221">
        <f t="shared" si="22"/>
        <v>155.6820626953031</v>
      </c>
      <c r="U221" s="8">
        <f t="shared" si="23"/>
        <v>2.7491093536165124E-2</v>
      </c>
      <c r="V221">
        <v>806</v>
      </c>
      <c r="W221">
        <f t="shared" si="24"/>
        <v>2802.2771285154558</v>
      </c>
      <c r="X221">
        <f t="shared" si="25"/>
        <v>14508</v>
      </c>
      <c r="Y221">
        <f t="shared" si="26"/>
        <v>155.6820626953031</v>
      </c>
      <c r="Z221">
        <f t="shared" si="27"/>
        <v>24236.904645064285</v>
      </c>
    </row>
    <row r="222" spans="1:26" x14ac:dyDescent="0.35">
      <c r="A222" s="1">
        <v>41136</v>
      </c>
      <c r="B222">
        <v>3655</v>
      </c>
      <c r="C222" s="25">
        <v>28.8</v>
      </c>
      <c r="D222">
        <v>5503.8</v>
      </c>
      <c r="E222">
        <v>4133</v>
      </c>
      <c r="F222">
        <v>1</v>
      </c>
      <c r="G222">
        <v>5663</v>
      </c>
      <c r="H222">
        <v>0</v>
      </c>
      <c r="I222">
        <f>IF(AND(N222=0,F222=0,H222=0,J222=0,Q222=0,L222=0),1,0)</f>
        <v>0</v>
      </c>
      <c r="J222">
        <v>0</v>
      </c>
      <c r="K222">
        <f>IF(B222&gt;G222,1,0)</f>
        <v>0</v>
      </c>
      <c r="L222">
        <v>0</v>
      </c>
      <c r="M222">
        <v>5659.666666666667</v>
      </c>
      <c r="N222">
        <v>0</v>
      </c>
      <c r="O222">
        <v>0.26670152201696296</v>
      </c>
      <c r="P222">
        <v>0</v>
      </c>
      <c r="Q222">
        <v>0</v>
      </c>
      <c r="R222">
        <f t="shared" si="21"/>
        <v>4788.1033368613353</v>
      </c>
      <c r="S222">
        <f>R222-B222</f>
        <v>1133.1033368613353</v>
      </c>
      <c r="T222">
        <f t="shared" si="22"/>
        <v>1133.1033368613353</v>
      </c>
      <c r="U222" s="8">
        <f t="shared" si="23"/>
        <v>0.31001459284851857</v>
      </c>
      <c r="V222">
        <v>2392</v>
      </c>
      <c r="W222">
        <f t="shared" si="24"/>
        <v>20395.860063504035</v>
      </c>
      <c r="X222">
        <f t="shared" si="25"/>
        <v>43056</v>
      </c>
      <c r="Y222">
        <f t="shared" si="26"/>
        <v>1133.1033368613353</v>
      </c>
      <c r="Z222">
        <f t="shared" si="27"/>
        <v>1283923.1720062927</v>
      </c>
    </row>
    <row r="223" spans="1:26" x14ac:dyDescent="0.35">
      <c r="A223" s="1">
        <v>41137</v>
      </c>
      <c r="B223">
        <v>6616</v>
      </c>
      <c r="C223" s="25">
        <v>28.4</v>
      </c>
      <c r="D223">
        <v>5224.8</v>
      </c>
      <c r="E223">
        <v>4408</v>
      </c>
      <c r="F223">
        <v>0</v>
      </c>
      <c r="G223">
        <v>3655</v>
      </c>
      <c r="H223">
        <v>0</v>
      </c>
      <c r="I223">
        <f>IF(AND(N223=0,F223=0,H223=0,J223=0,Q223=0,L223=0),1,0)</f>
        <v>0</v>
      </c>
      <c r="J223">
        <v>0</v>
      </c>
      <c r="K223">
        <f>IF(B223&gt;G223,1,0)</f>
        <v>1</v>
      </c>
      <c r="L223">
        <v>0</v>
      </c>
      <c r="M223">
        <v>4966</v>
      </c>
      <c r="N223">
        <v>0</v>
      </c>
      <c r="O223">
        <v>0.8440223074241896</v>
      </c>
      <c r="P223">
        <v>0</v>
      </c>
      <c r="Q223">
        <v>1</v>
      </c>
      <c r="R223">
        <f t="shared" si="21"/>
        <v>5004.5055606159422</v>
      </c>
      <c r="S223">
        <f>R223-B223</f>
        <v>-1611.4944393840578</v>
      </c>
      <c r="T223">
        <f t="shared" si="22"/>
        <v>1611.4944393840578</v>
      </c>
      <c r="U223" s="8">
        <f t="shared" si="23"/>
        <v>0.24357533848005711</v>
      </c>
      <c r="V223">
        <v>1441</v>
      </c>
      <c r="W223">
        <f t="shared" si="24"/>
        <v>116027.59963565216</v>
      </c>
      <c r="X223">
        <f t="shared" si="25"/>
        <v>25938</v>
      </c>
      <c r="Y223">
        <f t="shared" si="26"/>
        <v>-3222.9888787681157</v>
      </c>
      <c r="Z223">
        <f t="shared" si="27"/>
        <v>10387657.312662955</v>
      </c>
    </row>
    <row r="224" spans="1:26" x14ac:dyDescent="0.35">
      <c r="A224" s="1">
        <v>41138</v>
      </c>
      <c r="B224">
        <v>6646</v>
      </c>
      <c r="C224" s="24">
        <v>28.8</v>
      </c>
      <c r="D224">
        <v>5450</v>
      </c>
      <c r="E224">
        <v>5050</v>
      </c>
      <c r="F224">
        <v>0</v>
      </c>
      <c r="G224">
        <v>6616</v>
      </c>
      <c r="H224">
        <v>0</v>
      </c>
      <c r="I224">
        <f>IF(AND(N224=0,F224=0,H224=0,J224=0,Q224=0,L224=0),1,0)</f>
        <v>0</v>
      </c>
      <c r="J224">
        <v>0</v>
      </c>
      <c r="K224">
        <f>IF(B224&gt;G224,1,0)</f>
        <v>1</v>
      </c>
      <c r="L224">
        <v>1</v>
      </c>
      <c r="M224">
        <v>5311.333333333333</v>
      </c>
      <c r="N224">
        <v>0</v>
      </c>
      <c r="O224">
        <v>0.50348553502962701</v>
      </c>
      <c r="P224">
        <v>0</v>
      </c>
      <c r="Q224">
        <v>0</v>
      </c>
      <c r="R224">
        <f t="shared" si="21"/>
        <v>6742.0915678013171</v>
      </c>
      <c r="S224">
        <f>R224-B224</f>
        <v>96.091567801317069</v>
      </c>
      <c r="T224">
        <f t="shared" si="22"/>
        <v>96.091567801317069</v>
      </c>
      <c r="U224" s="8">
        <f t="shared" si="23"/>
        <v>1.445855669595502E-2</v>
      </c>
      <c r="V224">
        <v>564</v>
      </c>
      <c r="W224">
        <f t="shared" si="24"/>
        <v>1729.6482204237072</v>
      </c>
      <c r="X224">
        <f t="shared" si="25"/>
        <v>10152</v>
      </c>
      <c r="Y224">
        <f t="shared" si="26"/>
        <v>96.091567801317069</v>
      </c>
      <c r="Z224">
        <f t="shared" si="27"/>
        <v>9233.5894025151156</v>
      </c>
    </row>
    <row r="225" spans="1:26" x14ac:dyDescent="0.35">
      <c r="A225" s="1">
        <v>41139</v>
      </c>
      <c r="B225">
        <v>7997</v>
      </c>
      <c r="C225" s="24">
        <v>28.4</v>
      </c>
      <c r="D225">
        <v>5632</v>
      </c>
      <c r="E225">
        <v>5490</v>
      </c>
      <c r="F225">
        <v>0</v>
      </c>
      <c r="G225">
        <v>6646</v>
      </c>
      <c r="H225">
        <v>1</v>
      </c>
      <c r="I225">
        <f>IF(AND(N225=0,F225=0,H225=0,J225=0,Q225=0,L225=0),1,0)</f>
        <v>0</v>
      </c>
      <c r="J225">
        <v>0</v>
      </c>
      <c r="K225">
        <f>IF(B225&gt;G225,1,0)</f>
        <v>1</v>
      </c>
      <c r="L225">
        <v>0</v>
      </c>
      <c r="M225">
        <v>5639</v>
      </c>
      <c r="N225">
        <v>0</v>
      </c>
      <c r="O225">
        <v>0.6569652608342047</v>
      </c>
      <c r="P225">
        <v>1</v>
      </c>
      <c r="Q225">
        <v>0</v>
      </c>
      <c r="R225">
        <f t="shared" si="21"/>
        <v>7177.7888611116778</v>
      </c>
      <c r="S225">
        <f>R225-B225</f>
        <v>-819.21113888832224</v>
      </c>
      <c r="T225">
        <f t="shared" si="22"/>
        <v>819.21113888832224</v>
      </c>
      <c r="U225" s="8">
        <f t="shared" si="23"/>
        <v>0.10243980728877357</v>
      </c>
      <c r="V225">
        <v>302</v>
      </c>
      <c r="W225">
        <f t="shared" si="24"/>
        <v>58983.201999959201</v>
      </c>
      <c r="X225">
        <f t="shared" si="25"/>
        <v>5436</v>
      </c>
      <c r="Y225">
        <f t="shared" si="26"/>
        <v>-1638.4222777766445</v>
      </c>
      <c r="Z225">
        <f t="shared" si="27"/>
        <v>2684427.560314808</v>
      </c>
    </row>
    <row r="226" spans="1:26" x14ac:dyDescent="0.35">
      <c r="A226" s="1">
        <v>41140</v>
      </c>
      <c r="B226">
        <v>4628.5</v>
      </c>
      <c r="C226" s="26">
        <v>29</v>
      </c>
      <c r="D226">
        <v>6115.4</v>
      </c>
      <c r="E226">
        <v>5736</v>
      </c>
      <c r="F226">
        <v>0</v>
      </c>
      <c r="G226">
        <v>7997</v>
      </c>
      <c r="H226">
        <v>0</v>
      </c>
      <c r="I226">
        <f>IF(AND(N226=0,F226=0,H226=0,J226=0,Q226=0,L226=0),1,0)</f>
        <v>1</v>
      </c>
      <c r="J226">
        <v>0</v>
      </c>
      <c r="K226">
        <f>IF(B226&gt;G226,1,0)</f>
        <v>0</v>
      </c>
      <c r="L226">
        <v>0</v>
      </c>
      <c r="M226">
        <v>7086.333333333333</v>
      </c>
      <c r="N226">
        <v>0</v>
      </c>
      <c r="O226">
        <v>0.10863250842337632</v>
      </c>
      <c r="P226">
        <v>1</v>
      </c>
      <c r="Q226">
        <v>0</v>
      </c>
      <c r="R226">
        <f t="shared" si="21"/>
        <v>7009.8356685301687</v>
      </c>
      <c r="S226">
        <f>R226-B226</f>
        <v>2381.3356685301687</v>
      </c>
      <c r="T226">
        <f t="shared" si="22"/>
        <v>2381.3356685301687</v>
      </c>
      <c r="U226" s="8">
        <f t="shared" si="23"/>
        <v>0.51449404094850792</v>
      </c>
      <c r="V226">
        <v>3550</v>
      </c>
      <c r="W226">
        <f t="shared" si="24"/>
        <v>42864.042033543039</v>
      </c>
      <c r="X226">
        <f t="shared" si="25"/>
        <v>63900</v>
      </c>
      <c r="Y226">
        <f t="shared" si="26"/>
        <v>2381.3356685301687</v>
      </c>
      <c r="Z226">
        <f t="shared" si="27"/>
        <v>5670759.566214026</v>
      </c>
    </row>
    <row r="227" spans="1:26" x14ac:dyDescent="0.35">
      <c r="A227" s="1">
        <v>41141</v>
      </c>
      <c r="B227">
        <v>4628.5</v>
      </c>
      <c r="C227" s="24">
        <v>29.6</v>
      </c>
      <c r="D227">
        <v>5908.5</v>
      </c>
      <c r="E227">
        <v>5580</v>
      </c>
      <c r="F227">
        <v>0</v>
      </c>
      <c r="G227">
        <v>4628.5</v>
      </c>
      <c r="H227">
        <v>0</v>
      </c>
      <c r="I227">
        <f>IF(AND(N227=0,F227=0,H227=0,J227=0,Q227=0,L227=0),1,0)</f>
        <v>0</v>
      </c>
      <c r="J227">
        <v>1</v>
      </c>
      <c r="K227">
        <f>IF(B227&gt;G227,1,0)</f>
        <v>0</v>
      </c>
      <c r="L227">
        <v>0</v>
      </c>
      <c r="M227">
        <v>6423.833333333333</v>
      </c>
      <c r="N227">
        <v>0</v>
      </c>
      <c r="O227">
        <v>0.5</v>
      </c>
      <c r="P227">
        <v>0</v>
      </c>
      <c r="Q227">
        <v>0</v>
      </c>
      <c r="R227">
        <f t="shared" si="21"/>
        <v>4609.928598369781</v>
      </c>
      <c r="S227">
        <f>R227-B227</f>
        <v>-18.571401630219043</v>
      </c>
      <c r="T227">
        <f t="shared" si="22"/>
        <v>18.571401630219043</v>
      </c>
      <c r="U227" s="8">
        <f t="shared" si="23"/>
        <v>4.0124017781611844E-3</v>
      </c>
      <c r="V227">
        <v>564</v>
      </c>
      <c r="W227">
        <f t="shared" si="24"/>
        <v>1337.1409173757711</v>
      </c>
      <c r="X227">
        <f t="shared" si="25"/>
        <v>10152</v>
      </c>
      <c r="Y227">
        <f t="shared" si="26"/>
        <v>-37.142803260438086</v>
      </c>
      <c r="Z227">
        <f t="shared" si="27"/>
        <v>1379.5878340436102</v>
      </c>
    </row>
    <row r="228" spans="1:26" x14ac:dyDescent="0.35">
      <c r="A228" s="1">
        <v>41142</v>
      </c>
      <c r="B228">
        <v>4628.5</v>
      </c>
      <c r="C228" s="24">
        <v>29.5</v>
      </c>
      <c r="D228">
        <v>6103.2</v>
      </c>
      <c r="E228">
        <v>5663</v>
      </c>
      <c r="F228">
        <v>0</v>
      </c>
      <c r="G228">
        <v>4628.5</v>
      </c>
      <c r="H228">
        <v>0</v>
      </c>
      <c r="I228">
        <f>IF(AND(N228=0,F228=0,H228=0,J228=0,Q228=0,L228=0),1,0)</f>
        <v>0</v>
      </c>
      <c r="J228">
        <v>0</v>
      </c>
      <c r="K228">
        <f>IF(B228&gt;G228,1,0)</f>
        <v>0</v>
      </c>
      <c r="L228">
        <v>0</v>
      </c>
      <c r="M228">
        <v>5751.333333333333</v>
      </c>
      <c r="N228">
        <v>1</v>
      </c>
      <c r="O228">
        <v>0.5</v>
      </c>
      <c r="P228">
        <v>0</v>
      </c>
      <c r="Q228">
        <v>0</v>
      </c>
      <c r="R228">
        <f t="shared" si="21"/>
        <v>4991.8574387983463</v>
      </c>
      <c r="S228">
        <f>R228-B228</f>
        <v>363.35743879834627</v>
      </c>
      <c r="T228">
        <f t="shared" si="22"/>
        <v>363.35743879834627</v>
      </c>
      <c r="U228" s="8">
        <f t="shared" si="23"/>
        <v>7.8504361844732903E-2</v>
      </c>
      <c r="V228">
        <v>1221</v>
      </c>
      <c r="W228">
        <f t="shared" si="24"/>
        <v>6540.4338983702328</v>
      </c>
      <c r="X228">
        <f t="shared" si="25"/>
        <v>21978</v>
      </c>
      <c r="Y228">
        <f t="shared" si="26"/>
        <v>363.35743879834627</v>
      </c>
      <c r="Z228">
        <f t="shared" si="27"/>
        <v>132028.62833009395</v>
      </c>
    </row>
    <row r="229" spans="1:26" x14ac:dyDescent="0.35">
      <c r="A229" s="1">
        <v>41143</v>
      </c>
      <c r="B229">
        <v>4628.5</v>
      </c>
      <c r="C229" s="24">
        <v>29.2</v>
      </c>
      <c r="D229">
        <v>5705.7</v>
      </c>
      <c r="E229">
        <v>3655</v>
      </c>
      <c r="F229">
        <v>1</v>
      </c>
      <c r="G229">
        <v>4628.5</v>
      </c>
      <c r="H229">
        <v>0</v>
      </c>
      <c r="I229">
        <f>IF(AND(N229=0,F229=0,H229=0,J229=0,Q229=0,L229=0),1,0)</f>
        <v>0</v>
      </c>
      <c r="J229">
        <v>0</v>
      </c>
      <c r="K229">
        <f>IF(B229&gt;G229,1,0)</f>
        <v>0</v>
      </c>
      <c r="L229">
        <v>0</v>
      </c>
      <c r="M229">
        <v>4628.5</v>
      </c>
      <c r="N229">
        <v>0</v>
      </c>
      <c r="O229">
        <v>0.5</v>
      </c>
      <c r="P229">
        <v>0</v>
      </c>
      <c r="Q229">
        <v>0</v>
      </c>
      <c r="R229">
        <f t="shared" si="21"/>
        <v>4309.9394273376547</v>
      </c>
      <c r="S229">
        <f>R229-B229</f>
        <v>-318.56057266234529</v>
      </c>
      <c r="T229">
        <f t="shared" si="22"/>
        <v>318.56057266234529</v>
      </c>
      <c r="U229" s="8">
        <f t="shared" si="23"/>
        <v>6.8825877209105601E-2</v>
      </c>
      <c r="V229">
        <v>242</v>
      </c>
      <c r="W229">
        <f t="shared" si="24"/>
        <v>22936.361231688861</v>
      </c>
      <c r="X229">
        <f t="shared" si="25"/>
        <v>4356</v>
      </c>
      <c r="Y229">
        <f t="shared" si="26"/>
        <v>-637.12114532469059</v>
      </c>
      <c r="Z229">
        <f t="shared" si="27"/>
        <v>405923.35381984548</v>
      </c>
    </row>
    <row r="230" spans="1:26" x14ac:dyDescent="0.35">
      <c r="A230" s="1">
        <v>41144</v>
      </c>
      <c r="B230">
        <v>8932</v>
      </c>
      <c r="C230" s="24">
        <v>28.9</v>
      </c>
      <c r="D230">
        <v>5302.2</v>
      </c>
      <c r="E230">
        <v>6616</v>
      </c>
      <c r="F230">
        <v>0</v>
      </c>
      <c r="G230">
        <v>4628.5</v>
      </c>
      <c r="H230">
        <v>0</v>
      </c>
      <c r="I230">
        <f>IF(AND(N230=0,F230=0,H230=0,J230=0,Q230=0,L230=0),1,0)</f>
        <v>0</v>
      </c>
      <c r="J230">
        <v>0</v>
      </c>
      <c r="K230">
        <f>IF(B230&gt;G230,1,0)</f>
        <v>1</v>
      </c>
      <c r="L230">
        <v>0</v>
      </c>
      <c r="M230">
        <v>4628.5</v>
      </c>
      <c r="N230">
        <v>0</v>
      </c>
      <c r="O230">
        <v>1</v>
      </c>
      <c r="P230">
        <v>0</v>
      </c>
      <c r="Q230">
        <v>1</v>
      </c>
      <c r="R230">
        <f t="shared" si="21"/>
        <v>5864.315311075211</v>
      </c>
      <c r="S230">
        <f>R230-B230</f>
        <v>-3067.684688924789</v>
      </c>
      <c r="T230">
        <f t="shared" si="22"/>
        <v>3067.684688924789</v>
      </c>
      <c r="U230" s="8">
        <f t="shared" si="23"/>
        <v>0.34344880082006146</v>
      </c>
      <c r="V230">
        <v>256</v>
      </c>
      <c r="W230">
        <f t="shared" si="24"/>
        <v>220873.29760258482</v>
      </c>
      <c r="X230">
        <f t="shared" si="25"/>
        <v>4608</v>
      </c>
      <c r="Y230">
        <f t="shared" si="26"/>
        <v>-6135.3693778495781</v>
      </c>
      <c r="Z230">
        <f t="shared" si="27"/>
        <v>37642757.40265432</v>
      </c>
    </row>
    <row r="231" spans="1:26" x14ac:dyDescent="0.35">
      <c r="A231" s="1">
        <v>41145</v>
      </c>
      <c r="B231">
        <v>4628.5</v>
      </c>
      <c r="C231" s="24">
        <v>29.2</v>
      </c>
      <c r="D231">
        <v>5489.2</v>
      </c>
      <c r="E231">
        <v>6646</v>
      </c>
      <c r="F231">
        <v>0</v>
      </c>
      <c r="G231">
        <v>8932</v>
      </c>
      <c r="H231">
        <v>0</v>
      </c>
      <c r="I231">
        <f>IF(AND(N231=0,F231=0,H231=0,J231=0,Q231=0,L231=0),1,0)</f>
        <v>0</v>
      </c>
      <c r="J231">
        <v>0</v>
      </c>
      <c r="K231">
        <f>IF(B231&gt;G231,1,0)</f>
        <v>0</v>
      </c>
      <c r="L231">
        <v>1</v>
      </c>
      <c r="M231">
        <v>6063</v>
      </c>
      <c r="N231">
        <v>0</v>
      </c>
      <c r="O231">
        <v>0</v>
      </c>
      <c r="P231">
        <v>0</v>
      </c>
      <c r="Q231">
        <v>0</v>
      </c>
      <c r="R231">
        <f t="shared" si="21"/>
        <v>7078.0757199489872</v>
      </c>
      <c r="S231">
        <f>R231-B231</f>
        <v>2449.5757199489872</v>
      </c>
      <c r="T231">
        <f t="shared" si="22"/>
        <v>2449.5757199489872</v>
      </c>
      <c r="U231" s="8">
        <f t="shared" si="23"/>
        <v>0.52923748945640858</v>
      </c>
      <c r="V231">
        <v>1510</v>
      </c>
      <c r="W231">
        <f t="shared" si="24"/>
        <v>44092.362959081773</v>
      </c>
      <c r="X231">
        <f t="shared" si="25"/>
        <v>27180</v>
      </c>
      <c r="Y231">
        <f t="shared" si="26"/>
        <v>2449.5757199489872</v>
      </c>
      <c r="Z231">
        <f t="shared" si="27"/>
        <v>6000421.2077635992</v>
      </c>
    </row>
    <row r="232" spans="1:26" x14ac:dyDescent="0.35">
      <c r="A232" s="1">
        <v>41146</v>
      </c>
      <c r="B232">
        <v>8831</v>
      </c>
      <c r="C232" s="24">
        <v>28.4</v>
      </c>
      <c r="D232">
        <v>5489.2</v>
      </c>
      <c r="E232">
        <v>7997</v>
      </c>
      <c r="F232">
        <v>0</v>
      </c>
      <c r="G232">
        <v>4628.5</v>
      </c>
      <c r="H232">
        <v>1</v>
      </c>
      <c r="I232">
        <f>IF(AND(N232=0,F232=0,H232=0,J232=0,Q232=0,L232=0),1,0)</f>
        <v>0</v>
      </c>
      <c r="J232">
        <v>0</v>
      </c>
      <c r="K232">
        <f>IF(B232&gt;G232,1,0)</f>
        <v>1</v>
      </c>
      <c r="L232">
        <v>0</v>
      </c>
      <c r="M232">
        <v>6063</v>
      </c>
      <c r="N232">
        <v>0</v>
      </c>
      <c r="O232">
        <v>0.98826536540025556</v>
      </c>
      <c r="P232">
        <v>1</v>
      </c>
      <c r="Q232">
        <v>0</v>
      </c>
      <c r="R232">
        <f t="shared" si="21"/>
        <v>6637.1848833436998</v>
      </c>
      <c r="S232">
        <f>R232-B232</f>
        <v>-2193.8151166563002</v>
      </c>
      <c r="T232">
        <f t="shared" si="22"/>
        <v>2193.8151166563002</v>
      </c>
      <c r="U232" s="8">
        <f t="shared" si="23"/>
        <v>0.24842204921937497</v>
      </c>
      <c r="V232">
        <v>1237</v>
      </c>
      <c r="W232">
        <f t="shared" si="24"/>
        <v>157954.68839925362</v>
      </c>
      <c r="X232">
        <f t="shared" si="25"/>
        <v>22266</v>
      </c>
      <c r="Y232">
        <f t="shared" si="26"/>
        <v>-4387.6302333126005</v>
      </c>
      <c r="Z232">
        <f t="shared" si="27"/>
        <v>19251299.064278785</v>
      </c>
    </row>
    <row r="233" spans="1:26" x14ac:dyDescent="0.35">
      <c r="A233" s="1">
        <v>41147</v>
      </c>
      <c r="B233">
        <v>8547</v>
      </c>
      <c r="C233" s="24">
        <v>28.7</v>
      </c>
      <c r="D233">
        <v>6329.7</v>
      </c>
      <c r="E233">
        <v>4628.5</v>
      </c>
      <c r="F233">
        <v>0</v>
      </c>
      <c r="G233">
        <v>8831</v>
      </c>
      <c r="H233">
        <v>0</v>
      </c>
      <c r="I233">
        <f>IF(AND(N233=0,F233=0,H233=0,J233=0,Q233=0,L233=0),1,0)</f>
        <v>1</v>
      </c>
      <c r="J233">
        <v>0</v>
      </c>
      <c r="K233">
        <f>IF(B233&gt;G233,1,0)</f>
        <v>0</v>
      </c>
      <c r="L233">
        <v>0</v>
      </c>
      <c r="M233">
        <v>7463.833333333333</v>
      </c>
      <c r="N233">
        <v>0</v>
      </c>
      <c r="O233">
        <v>0.46700360171953059</v>
      </c>
      <c r="P233">
        <v>1</v>
      </c>
      <c r="Q233">
        <v>0</v>
      </c>
      <c r="R233">
        <f t="shared" si="21"/>
        <v>7280.9579229319088</v>
      </c>
      <c r="S233">
        <f>R233-B233</f>
        <v>-1266.0420770680912</v>
      </c>
      <c r="T233">
        <f t="shared" si="22"/>
        <v>1266.0420770680912</v>
      </c>
      <c r="U233" s="8">
        <f t="shared" si="23"/>
        <v>0.14812707114403781</v>
      </c>
      <c r="V233">
        <v>942</v>
      </c>
      <c r="W233">
        <f t="shared" si="24"/>
        <v>91155.029548902559</v>
      </c>
      <c r="X233">
        <f t="shared" si="25"/>
        <v>16956</v>
      </c>
      <c r="Y233">
        <f t="shared" si="26"/>
        <v>-2532.0841541361824</v>
      </c>
      <c r="Z233">
        <f t="shared" si="27"/>
        <v>6411450.1636275463</v>
      </c>
    </row>
    <row r="234" spans="1:26" x14ac:dyDescent="0.35">
      <c r="A234" s="1">
        <v>41148</v>
      </c>
      <c r="B234">
        <v>6839</v>
      </c>
      <c r="C234" s="24">
        <v>29.1</v>
      </c>
      <c r="D234">
        <v>7113.4</v>
      </c>
      <c r="E234">
        <v>4628.5</v>
      </c>
      <c r="F234">
        <v>0</v>
      </c>
      <c r="G234">
        <v>8547</v>
      </c>
      <c r="H234">
        <v>0</v>
      </c>
      <c r="I234">
        <f>IF(AND(N234=0,F234=0,H234=0,J234=0,Q234=0,L234=0),1,0)</f>
        <v>0</v>
      </c>
      <c r="J234">
        <v>1</v>
      </c>
      <c r="K234">
        <f>IF(B234&gt;G234,1,0)</f>
        <v>0</v>
      </c>
      <c r="L234">
        <v>0</v>
      </c>
      <c r="M234">
        <v>7335.5</v>
      </c>
      <c r="N234">
        <v>0</v>
      </c>
      <c r="O234">
        <v>0.30155687231323342</v>
      </c>
      <c r="P234">
        <v>0</v>
      </c>
      <c r="Q234">
        <v>0</v>
      </c>
      <c r="R234">
        <f t="shared" si="21"/>
        <v>6701.4435322870158</v>
      </c>
      <c r="S234">
        <f>R234-B234</f>
        <v>-137.55646771298416</v>
      </c>
      <c r="T234">
        <f t="shared" si="22"/>
        <v>137.55646771298416</v>
      </c>
      <c r="U234" s="8">
        <f t="shared" si="23"/>
        <v>2.0113535270212628E-2</v>
      </c>
      <c r="V234">
        <v>489</v>
      </c>
      <c r="W234">
        <f t="shared" si="24"/>
        <v>9904.0656753348594</v>
      </c>
      <c r="X234">
        <f t="shared" si="25"/>
        <v>8802</v>
      </c>
      <c r="Y234">
        <f t="shared" si="26"/>
        <v>-275.11293542596832</v>
      </c>
      <c r="Z234">
        <f t="shared" si="27"/>
        <v>75687.127238693007</v>
      </c>
    </row>
    <row r="235" spans="1:26" x14ac:dyDescent="0.35">
      <c r="A235" s="1">
        <v>41149</v>
      </c>
      <c r="B235">
        <v>6209</v>
      </c>
      <c r="C235" s="24">
        <v>29.8</v>
      </c>
      <c r="D235">
        <v>7555.5</v>
      </c>
      <c r="E235">
        <v>4628.5</v>
      </c>
      <c r="F235">
        <v>0</v>
      </c>
      <c r="G235">
        <v>6839</v>
      </c>
      <c r="H235">
        <v>0</v>
      </c>
      <c r="I235">
        <f>IF(AND(N235=0,F235=0,H235=0,J235=0,Q235=0,L235=0),1,0)</f>
        <v>0</v>
      </c>
      <c r="J235">
        <v>0</v>
      </c>
      <c r="K235">
        <f>IF(B235&gt;G235,1,0)</f>
        <v>0</v>
      </c>
      <c r="L235">
        <v>0</v>
      </c>
      <c r="M235">
        <v>8072.333333333333</v>
      </c>
      <c r="N235">
        <v>1</v>
      </c>
      <c r="O235">
        <v>0.42680376437783202</v>
      </c>
      <c r="P235">
        <v>0</v>
      </c>
      <c r="Q235">
        <v>0</v>
      </c>
      <c r="R235">
        <f t="shared" si="21"/>
        <v>6383.7505733331409</v>
      </c>
      <c r="S235">
        <f>R235-B235</f>
        <v>174.75057333314089</v>
      </c>
      <c r="T235">
        <f t="shared" si="22"/>
        <v>174.75057333314089</v>
      </c>
      <c r="U235" s="8">
        <f t="shared" si="23"/>
        <v>2.8144721103743098E-2</v>
      </c>
      <c r="V235">
        <v>1543</v>
      </c>
      <c r="W235">
        <f t="shared" si="24"/>
        <v>3145.5103199965361</v>
      </c>
      <c r="X235">
        <f t="shared" si="25"/>
        <v>27774</v>
      </c>
      <c r="Y235">
        <f t="shared" si="26"/>
        <v>174.75057333314089</v>
      </c>
      <c r="Z235">
        <f t="shared" si="27"/>
        <v>30537.762880261453</v>
      </c>
    </row>
    <row r="236" spans="1:26" x14ac:dyDescent="0.35">
      <c r="A236" s="1">
        <v>41150</v>
      </c>
      <c r="B236">
        <v>6414</v>
      </c>
      <c r="C236" s="24">
        <v>29.7</v>
      </c>
      <c r="D236">
        <v>7010.9</v>
      </c>
      <c r="E236">
        <v>4628.5</v>
      </c>
      <c r="F236">
        <v>1</v>
      </c>
      <c r="G236">
        <v>6209</v>
      </c>
      <c r="H236">
        <v>0</v>
      </c>
      <c r="I236">
        <f>IF(AND(N236=0,F236=0,H236=0,J236=0,Q236=0,L236=0),1,0)</f>
        <v>0</v>
      </c>
      <c r="J236">
        <v>0</v>
      </c>
      <c r="K236">
        <f>IF(B236&gt;G236,1,0)</f>
        <v>1</v>
      </c>
      <c r="L236">
        <v>0</v>
      </c>
      <c r="M236">
        <v>7198.333333333333</v>
      </c>
      <c r="N236">
        <v>0</v>
      </c>
      <c r="O236">
        <v>0.52381782270245147</v>
      </c>
      <c r="P236">
        <v>0</v>
      </c>
      <c r="Q236">
        <v>0</v>
      </c>
      <c r="R236">
        <f t="shared" si="21"/>
        <v>6723.0333241626886</v>
      </c>
      <c r="S236">
        <f>R236-B236</f>
        <v>309.03332416268859</v>
      </c>
      <c r="T236">
        <f t="shared" si="22"/>
        <v>309.03332416268859</v>
      </c>
      <c r="U236" s="8">
        <f t="shared" si="23"/>
        <v>4.8181060829854787E-2</v>
      </c>
      <c r="V236">
        <v>1461</v>
      </c>
      <c r="W236">
        <f t="shared" si="24"/>
        <v>5562.5998349283946</v>
      </c>
      <c r="X236">
        <f t="shared" si="25"/>
        <v>26298</v>
      </c>
      <c r="Y236">
        <f t="shared" si="26"/>
        <v>309.03332416268859</v>
      </c>
      <c r="Z236">
        <f t="shared" si="27"/>
        <v>95501.595443041369</v>
      </c>
    </row>
    <row r="237" spans="1:26" x14ac:dyDescent="0.35">
      <c r="A237" s="1">
        <v>41151</v>
      </c>
      <c r="B237">
        <v>7412</v>
      </c>
      <c r="C237" s="24">
        <v>29.9</v>
      </c>
      <c r="D237">
        <v>7368</v>
      </c>
      <c r="E237">
        <v>8932</v>
      </c>
      <c r="F237">
        <v>0</v>
      </c>
      <c r="G237">
        <v>6414</v>
      </c>
      <c r="H237">
        <v>0</v>
      </c>
      <c r="I237">
        <f>IF(AND(N237=0,F237=0,H237=0,J237=0,Q237=0,L237=0),1,0)</f>
        <v>0</v>
      </c>
      <c r="J237">
        <v>0</v>
      </c>
      <c r="K237">
        <f>IF(B237&gt;G237,1,0)</f>
        <v>1</v>
      </c>
      <c r="L237">
        <v>0</v>
      </c>
      <c r="M237">
        <v>6487.333333333333</v>
      </c>
      <c r="N237">
        <v>0</v>
      </c>
      <c r="O237">
        <v>0.61595213198559318</v>
      </c>
      <c r="P237">
        <v>0</v>
      </c>
      <c r="Q237">
        <v>1</v>
      </c>
      <c r="R237">
        <f t="shared" si="21"/>
        <v>7883.1267674642822</v>
      </c>
      <c r="S237">
        <f>R237-B237</f>
        <v>471.12676746428224</v>
      </c>
      <c r="T237">
        <f t="shared" si="22"/>
        <v>471.12676746428224</v>
      </c>
      <c r="U237" s="8">
        <f t="shared" si="23"/>
        <v>6.3562704730745045E-2</v>
      </c>
      <c r="V237">
        <v>188</v>
      </c>
      <c r="W237">
        <f t="shared" si="24"/>
        <v>8480.2818143570803</v>
      </c>
      <c r="X237">
        <f t="shared" si="25"/>
        <v>3384</v>
      </c>
      <c r="Y237">
        <f t="shared" si="26"/>
        <v>471.12676746428224</v>
      </c>
      <c r="Z237">
        <f t="shared" si="27"/>
        <v>221960.43102134386</v>
      </c>
    </row>
    <row r="238" spans="1:26" x14ac:dyDescent="0.35">
      <c r="A238" s="1">
        <v>41152</v>
      </c>
      <c r="B238">
        <v>8691</v>
      </c>
      <c r="C238" s="24">
        <v>29.9</v>
      </c>
      <c r="D238">
        <v>7084.2</v>
      </c>
      <c r="E238">
        <v>4628.5</v>
      </c>
      <c r="F238">
        <v>0</v>
      </c>
      <c r="G238">
        <v>7412</v>
      </c>
      <c r="H238">
        <v>0</v>
      </c>
      <c r="I238">
        <f>IF(AND(N238=0,F238=0,H238=0,J238=0,Q238=0,L238=0),1,0)</f>
        <v>0</v>
      </c>
      <c r="J238">
        <v>0</v>
      </c>
      <c r="K238">
        <f>IF(B238&gt;G238,1,0)</f>
        <v>1</v>
      </c>
      <c r="L238">
        <v>1</v>
      </c>
      <c r="M238">
        <v>6678.333333333333</v>
      </c>
      <c r="N238">
        <v>0</v>
      </c>
      <c r="O238">
        <v>0.64859997676309977</v>
      </c>
      <c r="P238">
        <v>0</v>
      </c>
      <c r="Q238">
        <v>0</v>
      </c>
      <c r="R238">
        <f t="shared" si="21"/>
        <v>7664.5146120609588</v>
      </c>
      <c r="S238">
        <f>R238-B238</f>
        <v>-1026.4853879390412</v>
      </c>
      <c r="T238">
        <f t="shared" si="22"/>
        <v>1026.4853879390412</v>
      </c>
      <c r="U238" s="8">
        <f t="shared" si="23"/>
        <v>0.11810900793223349</v>
      </c>
      <c r="V238">
        <v>387</v>
      </c>
      <c r="W238">
        <f t="shared" si="24"/>
        <v>73906.947931610965</v>
      </c>
      <c r="X238">
        <f t="shared" si="25"/>
        <v>6966</v>
      </c>
      <c r="Y238">
        <f t="shared" si="26"/>
        <v>-2052.9707758780823</v>
      </c>
      <c r="Z238">
        <f t="shared" si="27"/>
        <v>4214689.0066094557</v>
      </c>
    </row>
    <row r="239" spans="1:26" x14ac:dyDescent="0.35">
      <c r="A239" s="1">
        <v>41153</v>
      </c>
      <c r="B239">
        <v>8447</v>
      </c>
      <c r="C239" s="24">
        <v>30.2</v>
      </c>
      <c r="D239">
        <v>7113</v>
      </c>
      <c r="E239">
        <v>8831</v>
      </c>
      <c r="F239">
        <v>0</v>
      </c>
      <c r="G239">
        <v>8691</v>
      </c>
      <c r="H239">
        <v>1</v>
      </c>
      <c r="I239">
        <f>IF(AND(N239=0,F239=0,H239=0,J239=0,Q239=0,L239=0),1,0)</f>
        <v>0</v>
      </c>
      <c r="J239">
        <v>0</v>
      </c>
      <c r="K239">
        <f>IF(B239&gt;G239,1,0)</f>
        <v>0</v>
      </c>
      <c r="L239">
        <v>0</v>
      </c>
      <c r="M239">
        <v>7505.666666666667</v>
      </c>
      <c r="N239">
        <v>0</v>
      </c>
      <c r="O239">
        <v>0.47165098175903336</v>
      </c>
      <c r="P239">
        <v>1</v>
      </c>
      <c r="Q239">
        <v>0</v>
      </c>
      <c r="R239">
        <f t="shared" si="21"/>
        <v>8251.5968427327789</v>
      </c>
      <c r="S239">
        <f>R239-B239</f>
        <v>-195.4031572672211</v>
      </c>
      <c r="T239">
        <f t="shared" si="22"/>
        <v>195.4031572672211</v>
      </c>
      <c r="U239" s="8">
        <f t="shared" si="23"/>
        <v>2.3132846841153201E-2</v>
      </c>
      <c r="V239">
        <v>1113</v>
      </c>
      <c r="W239">
        <f t="shared" si="24"/>
        <v>14069.027323239919</v>
      </c>
      <c r="X239">
        <f t="shared" si="25"/>
        <v>20034</v>
      </c>
      <c r="Y239">
        <f t="shared" si="26"/>
        <v>-390.80631453444221</v>
      </c>
      <c r="Z239">
        <f t="shared" si="27"/>
        <v>152729.57547999336</v>
      </c>
    </row>
    <row r="240" spans="1:26" x14ac:dyDescent="0.35">
      <c r="A240" s="1">
        <v>41154</v>
      </c>
      <c r="B240">
        <v>7848</v>
      </c>
      <c r="C240" s="24">
        <v>30.7</v>
      </c>
      <c r="D240">
        <v>7434.6</v>
      </c>
      <c r="E240">
        <v>8547</v>
      </c>
      <c r="F240">
        <v>0</v>
      </c>
      <c r="G240">
        <v>8447</v>
      </c>
      <c r="H240">
        <v>0</v>
      </c>
      <c r="I240">
        <f>IF(AND(N240=0,F240=0,H240=0,J240=0,Q240=0,L240=0),1,0)</f>
        <v>1</v>
      </c>
      <c r="J240">
        <v>0</v>
      </c>
      <c r="K240">
        <f>IF(B240&gt;G240,1,0)</f>
        <v>0</v>
      </c>
      <c r="L240">
        <v>0</v>
      </c>
      <c r="M240">
        <v>8183.333333333333</v>
      </c>
      <c r="N240">
        <v>0</v>
      </c>
      <c r="O240">
        <v>0.43040548390844663</v>
      </c>
      <c r="P240">
        <v>1</v>
      </c>
      <c r="Q240">
        <v>0</v>
      </c>
      <c r="R240">
        <f t="shared" si="21"/>
        <v>8215.6527118105478</v>
      </c>
      <c r="S240">
        <f>R240-B240</f>
        <v>367.65271181054777</v>
      </c>
      <c r="T240">
        <f t="shared" si="22"/>
        <v>367.65271181054777</v>
      </c>
      <c r="U240" s="8">
        <f t="shared" si="23"/>
        <v>4.68466758168384E-2</v>
      </c>
      <c r="V240">
        <v>1581</v>
      </c>
      <c r="W240">
        <f t="shared" si="24"/>
        <v>6617.7488125898599</v>
      </c>
      <c r="X240">
        <f t="shared" si="25"/>
        <v>28458</v>
      </c>
      <c r="Y240">
        <f t="shared" si="26"/>
        <v>367.65271181054777</v>
      </c>
      <c r="Z240">
        <f t="shared" si="27"/>
        <v>135168.51650164969</v>
      </c>
    </row>
    <row r="241" spans="1:26" x14ac:dyDescent="0.35">
      <c r="A241" s="1">
        <v>41155</v>
      </c>
      <c r="B241">
        <v>5397</v>
      </c>
      <c r="C241" s="24">
        <v>30.2</v>
      </c>
      <c r="D241">
        <v>7762.4</v>
      </c>
      <c r="E241">
        <v>6839</v>
      </c>
      <c r="F241">
        <v>0</v>
      </c>
      <c r="G241">
        <v>7848</v>
      </c>
      <c r="H241">
        <v>0</v>
      </c>
      <c r="I241">
        <f>IF(AND(N241=0,F241=0,H241=0,J241=0,Q241=0,L241=0),1,0)</f>
        <v>0</v>
      </c>
      <c r="J241">
        <v>1</v>
      </c>
      <c r="K241">
        <f>IF(B241&gt;G241,1,0)</f>
        <v>0</v>
      </c>
      <c r="L241">
        <v>0</v>
      </c>
      <c r="M241">
        <v>8328.6666666666661</v>
      </c>
      <c r="N241">
        <v>0</v>
      </c>
      <c r="O241">
        <v>0.21523178807947019</v>
      </c>
      <c r="P241">
        <v>0</v>
      </c>
      <c r="Q241">
        <v>0</v>
      </c>
      <c r="R241">
        <f t="shared" si="21"/>
        <v>7018.1386067127169</v>
      </c>
      <c r="S241">
        <f>R241-B241</f>
        <v>1621.1386067127169</v>
      </c>
      <c r="T241">
        <f t="shared" si="22"/>
        <v>1621.1386067127169</v>
      </c>
      <c r="U241" s="8">
        <f t="shared" si="23"/>
        <v>0.30037772961139836</v>
      </c>
      <c r="V241">
        <v>2340</v>
      </c>
      <c r="W241">
        <f t="shared" si="24"/>
        <v>29180.494920828904</v>
      </c>
      <c r="X241">
        <f t="shared" si="25"/>
        <v>42120</v>
      </c>
      <c r="Y241">
        <f t="shared" si="26"/>
        <v>1621.1386067127169</v>
      </c>
      <c r="Z241">
        <f t="shared" si="27"/>
        <v>2628090.382174449</v>
      </c>
    </row>
    <row r="242" spans="1:26" x14ac:dyDescent="0.35">
      <c r="A242" s="1">
        <v>41156</v>
      </c>
      <c r="B242">
        <v>5752</v>
      </c>
      <c r="C242" s="24">
        <v>30.3</v>
      </c>
      <c r="D242">
        <v>7559</v>
      </c>
      <c r="E242">
        <v>6209</v>
      </c>
      <c r="F242">
        <v>0</v>
      </c>
      <c r="G242">
        <v>5397</v>
      </c>
      <c r="H242">
        <v>0</v>
      </c>
      <c r="I242">
        <f>IF(AND(N242=0,F242=0,H242=0,J242=0,Q242=0,L242=0),1,0)</f>
        <v>0</v>
      </c>
      <c r="J242">
        <v>0</v>
      </c>
      <c r="K242">
        <f>IF(B242&gt;G242,1,0)</f>
        <v>1</v>
      </c>
      <c r="L242">
        <v>0</v>
      </c>
      <c r="M242">
        <v>7230.666666666667</v>
      </c>
      <c r="N242">
        <v>1</v>
      </c>
      <c r="O242">
        <v>0.54124549785058673</v>
      </c>
      <c r="P242">
        <v>0</v>
      </c>
      <c r="Q242">
        <v>0</v>
      </c>
      <c r="R242">
        <f t="shared" si="21"/>
        <v>7017.4684433371804</v>
      </c>
      <c r="S242">
        <f>R242-B242</f>
        <v>1265.4684433371804</v>
      </c>
      <c r="T242">
        <f t="shared" si="22"/>
        <v>1265.4684433371804</v>
      </c>
      <c r="U242" s="8">
        <f t="shared" si="23"/>
        <v>0.22000494494735404</v>
      </c>
      <c r="V242">
        <v>1289</v>
      </c>
      <c r="W242">
        <f t="shared" si="24"/>
        <v>22778.431980069246</v>
      </c>
      <c r="X242">
        <f t="shared" si="25"/>
        <v>23202</v>
      </c>
      <c r="Y242">
        <f t="shared" si="26"/>
        <v>1265.4684433371804</v>
      </c>
      <c r="Z242">
        <f t="shared" si="27"/>
        <v>1601410.3810822265</v>
      </c>
    </row>
    <row r="243" spans="1:26" x14ac:dyDescent="0.35">
      <c r="A243" s="1">
        <v>41157</v>
      </c>
      <c r="B243">
        <v>5373</v>
      </c>
      <c r="C243" s="24">
        <v>27.9</v>
      </c>
      <c r="D243">
        <v>7227</v>
      </c>
      <c r="E243">
        <v>6414</v>
      </c>
      <c r="F243">
        <v>1</v>
      </c>
      <c r="G243">
        <v>5752</v>
      </c>
      <c r="H243">
        <v>0</v>
      </c>
      <c r="I243">
        <f>IF(AND(N243=0,F243=0,H243=0,J243=0,Q243=0,L243=0),1,0)</f>
        <v>0</v>
      </c>
      <c r="J243">
        <v>0</v>
      </c>
      <c r="K243">
        <f>IF(B243&gt;G243,1,0)</f>
        <v>0</v>
      </c>
      <c r="L243">
        <v>0</v>
      </c>
      <c r="M243">
        <v>6332.333333333333</v>
      </c>
      <c r="N243">
        <v>0</v>
      </c>
      <c r="O243">
        <v>0.45596607412571161</v>
      </c>
      <c r="P243">
        <v>0</v>
      </c>
      <c r="Q243">
        <v>0</v>
      </c>
      <c r="R243">
        <f t="shared" si="21"/>
        <v>5892.7486320860062</v>
      </c>
      <c r="S243">
        <f>R243-B243</f>
        <v>519.74863208600618</v>
      </c>
      <c r="T243">
        <f t="shared" si="22"/>
        <v>519.74863208600618</v>
      </c>
      <c r="U243" s="8">
        <f t="shared" si="23"/>
        <v>9.6733413751350486E-2</v>
      </c>
      <c r="V243">
        <v>2262</v>
      </c>
      <c r="W243">
        <f t="shared" si="24"/>
        <v>9355.4753775481113</v>
      </c>
      <c r="X243">
        <f t="shared" si="25"/>
        <v>40716</v>
      </c>
      <c r="Y243">
        <f t="shared" si="26"/>
        <v>519.74863208600618</v>
      </c>
      <c r="Z243">
        <f t="shared" si="27"/>
        <v>270138.64055527461</v>
      </c>
    </row>
    <row r="244" spans="1:26" x14ac:dyDescent="0.35">
      <c r="A244" s="1">
        <v>41158</v>
      </c>
      <c r="B244">
        <v>5436</v>
      </c>
      <c r="C244" s="24">
        <v>29.4</v>
      </c>
      <c r="D244">
        <v>6563.4</v>
      </c>
      <c r="E244">
        <v>7412</v>
      </c>
      <c r="F244">
        <v>0</v>
      </c>
      <c r="G244">
        <v>5373</v>
      </c>
      <c r="H244">
        <v>0</v>
      </c>
      <c r="I244">
        <f>IF(AND(N244=0,F244=0,H244=0,J244=0,Q244=0,L244=0),1,0)</f>
        <v>0</v>
      </c>
      <c r="J244">
        <v>0</v>
      </c>
      <c r="K244">
        <f>IF(B244&gt;G244,1,0)</f>
        <v>1</v>
      </c>
      <c r="L244">
        <v>0</v>
      </c>
      <c r="M244">
        <v>5507.333333333333</v>
      </c>
      <c r="N244">
        <v>0</v>
      </c>
      <c r="O244">
        <v>0.50731962356221683</v>
      </c>
      <c r="P244">
        <v>0</v>
      </c>
      <c r="Q244">
        <v>1</v>
      </c>
      <c r="R244">
        <f t="shared" si="21"/>
        <v>6831.143417591853</v>
      </c>
      <c r="S244">
        <f>R244-B244</f>
        <v>1395.143417591853</v>
      </c>
      <c r="T244">
        <f t="shared" si="22"/>
        <v>1395.143417591853</v>
      </c>
      <c r="U244" s="8">
        <f t="shared" si="23"/>
        <v>0.25664889948341668</v>
      </c>
      <c r="V244">
        <v>2233</v>
      </c>
      <c r="W244">
        <f t="shared" si="24"/>
        <v>25112.581516653354</v>
      </c>
      <c r="X244">
        <f t="shared" si="25"/>
        <v>40194</v>
      </c>
      <c r="Y244">
        <f t="shared" si="26"/>
        <v>1395.143417591853</v>
      </c>
      <c r="Z244">
        <f t="shared" si="27"/>
        <v>1946425.1556498755</v>
      </c>
    </row>
    <row r="245" spans="1:26" x14ac:dyDescent="0.35">
      <c r="A245" s="1">
        <v>41159</v>
      </c>
      <c r="B245">
        <v>7263</v>
      </c>
      <c r="C245" s="24">
        <v>29.9</v>
      </c>
      <c r="D245">
        <v>5961.2</v>
      </c>
      <c r="E245">
        <v>8691</v>
      </c>
      <c r="F245">
        <v>0</v>
      </c>
      <c r="G245">
        <v>5436</v>
      </c>
      <c r="H245">
        <v>0</v>
      </c>
      <c r="I245">
        <f>IF(AND(N245=0,F245=0,H245=0,J245=0,Q245=0,L245=0),1,0)</f>
        <v>0</v>
      </c>
      <c r="J245">
        <v>0</v>
      </c>
      <c r="K245">
        <f>IF(B245&gt;G245,1,0)</f>
        <v>1</v>
      </c>
      <c r="L245">
        <v>1</v>
      </c>
      <c r="M245">
        <v>5520.333333333333</v>
      </c>
      <c r="N245">
        <v>0</v>
      </c>
      <c r="O245">
        <v>0.71226908330428718</v>
      </c>
      <c r="P245">
        <v>0</v>
      </c>
      <c r="Q245">
        <v>0</v>
      </c>
      <c r="R245">
        <f t="shared" si="21"/>
        <v>7034.9222063305788</v>
      </c>
      <c r="S245">
        <f>R245-B245</f>
        <v>-228.07779366942123</v>
      </c>
      <c r="T245">
        <f t="shared" si="22"/>
        <v>228.07779366942123</v>
      </c>
      <c r="U245" s="8">
        <f t="shared" si="23"/>
        <v>3.1402697737769686E-2</v>
      </c>
      <c r="V245">
        <v>603</v>
      </c>
      <c r="W245">
        <f t="shared" si="24"/>
        <v>16421.601144198328</v>
      </c>
      <c r="X245">
        <f t="shared" si="25"/>
        <v>10854</v>
      </c>
      <c r="Y245">
        <f t="shared" si="26"/>
        <v>-456.15558733884245</v>
      </c>
      <c r="Z245">
        <f t="shared" si="27"/>
        <v>208077.91986044432</v>
      </c>
    </row>
    <row r="246" spans="1:26" x14ac:dyDescent="0.35">
      <c r="A246" s="1">
        <v>41160</v>
      </c>
      <c r="B246">
        <v>7986</v>
      </c>
      <c r="C246" s="24">
        <v>29.2</v>
      </c>
      <c r="D246">
        <v>5844.2</v>
      </c>
      <c r="E246">
        <v>8447</v>
      </c>
      <c r="F246">
        <v>0</v>
      </c>
      <c r="G246">
        <v>7263</v>
      </c>
      <c r="H246">
        <v>1</v>
      </c>
      <c r="I246">
        <f>IF(AND(N246=0,F246=0,H246=0,J246=0,Q246=0,L246=0),1,0)</f>
        <v>0</v>
      </c>
      <c r="J246">
        <v>0</v>
      </c>
      <c r="K246">
        <f>IF(B246&gt;G246,1,0)</f>
        <v>1</v>
      </c>
      <c r="L246">
        <v>0</v>
      </c>
      <c r="M246">
        <v>6024</v>
      </c>
      <c r="N246">
        <v>0</v>
      </c>
      <c r="O246">
        <v>0.58400139421401187</v>
      </c>
      <c r="P246">
        <v>1</v>
      </c>
      <c r="Q246">
        <v>0</v>
      </c>
      <c r="R246">
        <f t="shared" si="21"/>
        <v>8057.2937781213659</v>
      </c>
      <c r="S246">
        <f>R246-B246</f>
        <v>71.293778121365904</v>
      </c>
      <c r="T246">
        <f t="shared" si="22"/>
        <v>71.293778121365904</v>
      </c>
      <c r="U246" s="8">
        <f t="shared" si="23"/>
        <v>8.9273451191292149E-3</v>
      </c>
      <c r="V246">
        <v>980</v>
      </c>
      <c r="W246">
        <f t="shared" si="24"/>
        <v>1283.2880061845863</v>
      </c>
      <c r="X246">
        <f t="shared" si="25"/>
        <v>17640</v>
      </c>
      <c r="Y246">
        <f t="shared" si="26"/>
        <v>71.293778121365904</v>
      </c>
      <c r="Z246">
        <f t="shared" si="27"/>
        <v>5082.8027988185513</v>
      </c>
    </row>
    <row r="247" spans="1:26" x14ac:dyDescent="0.35">
      <c r="A247" s="1">
        <v>41161</v>
      </c>
      <c r="B247">
        <v>7444</v>
      </c>
      <c r="C247" s="24">
        <v>29.2</v>
      </c>
      <c r="D247">
        <v>6362</v>
      </c>
      <c r="E247">
        <v>7848</v>
      </c>
      <c r="F247">
        <v>0</v>
      </c>
      <c r="G247">
        <v>7986</v>
      </c>
      <c r="H247">
        <v>0</v>
      </c>
      <c r="I247">
        <f>IF(AND(N247=0,F247=0,H247=0,J247=0,Q247=0,L247=0),1,0)</f>
        <v>1</v>
      </c>
      <c r="J247">
        <v>0</v>
      </c>
      <c r="K247">
        <f>IF(B247&gt;G247,1,0)</f>
        <v>0</v>
      </c>
      <c r="L247">
        <v>0</v>
      </c>
      <c r="M247">
        <v>6895</v>
      </c>
      <c r="N247">
        <v>0</v>
      </c>
      <c r="O247">
        <v>0.437028000464738</v>
      </c>
      <c r="P247">
        <v>1</v>
      </c>
      <c r="Q247">
        <v>0</v>
      </c>
      <c r="R247">
        <f t="shared" si="21"/>
        <v>7468.2721805354831</v>
      </c>
      <c r="S247">
        <f>R247-B247</f>
        <v>24.27218053548313</v>
      </c>
      <c r="T247">
        <f t="shared" si="22"/>
        <v>24.27218053548313</v>
      </c>
      <c r="U247" s="8">
        <f t="shared" si="23"/>
        <v>3.2606368263679649E-3</v>
      </c>
      <c r="V247">
        <v>1321</v>
      </c>
      <c r="W247">
        <f t="shared" si="24"/>
        <v>436.89924963869635</v>
      </c>
      <c r="X247">
        <f t="shared" si="25"/>
        <v>23778</v>
      </c>
      <c r="Y247">
        <f t="shared" si="26"/>
        <v>24.27218053548313</v>
      </c>
      <c r="Z247">
        <f t="shared" si="27"/>
        <v>589.13874794708613</v>
      </c>
    </row>
    <row r="248" spans="1:26" x14ac:dyDescent="0.35">
      <c r="A248" s="1">
        <v>41162</v>
      </c>
      <c r="B248">
        <v>5029</v>
      </c>
      <c r="C248" s="26">
        <v>29</v>
      </c>
      <c r="D248">
        <v>6700.4</v>
      </c>
      <c r="E248">
        <v>5397</v>
      </c>
      <c r="F248">
        <v>0</v>
      </c>
      <c r="G248">
        <v>7444</v>
      </c>
      <c r="H248">
        <v>0</v>
      </c>
      <c r="I248">
        <f>IF(AND(N248=0,F248=0,H248=0,J248=0,Q248=0,L248=0),1,0)</f>
        <v>0</v>
      </c>
      <c r="J248">
        <v>1</v>
      </c>
      <c r="K248">
        <f>IF(B248&gt;G248,1,0)</f>
        <v>0</v>
      </c>
      <c r="L248">
        <v>0</v>
      </c>
      <c r="M248">
        <v>7564.333333333333</v>
      </c>
      <c r="N248">
        <v>0</v>
      </c>
      <c r="O248">
        <v>0.21941443011502265</v>
      </c>
      <c r="P248">
        <v>0</v>
      </c>
      <c r="Q248">
        <v>0</v>
      </c>
      <c r="R248">
        <f t="shared" si="21"/>
        <v>6171.4186152725297</v>
      </c>
      <c r="S248">
        <f>R248-B248</f>
        <v>1142.4186152725297</v>
      </c>
      <c r="T248">
        <f t="shared" si="22"/>
        <v>1142.4186152725297</v>
      </c>
      <c r="U248" s="8">
        <f t="shared" si="23"/>
        <v>0.22716615933038967</v>
      </c>
      <c r="V248">
        <v>1989</v>
      </c>
      <c r="W248">
        <f t="shared" si="24"/>
        <v>20563.535074905536</v>
      </c>
      <c r="X248">
        <f t="shared" si="25"/>
        <v>35802</v>
      </c>
      <c r="Y248">
        <f t="shared" si="26"/>
        <v>1142.4186152725297</v>
      </c>
      <c r="Z248">
        <f t="shared" si="27"/>
        <v>1305120.2925212041</v>
      </c>
    </row>
    <row r="249" spans="1:26" x14ac:dyDescent="0.35">
      <c r="A249" s="1">
        <v>41163</v>
      </c>
      <c r="B249">
        <v>5327</v>
      </c>
      <c r="C249" s="24">
        <v>28.6</v>
      </c>
      <c r="D249">
        <v>6631.6</v>
      </c>
      <c r="E249">
        <v>5752</v>
      </c>
      <c r="F249">
        <v>0</v>
      </c>
      <c r="G249">
        <v>5029</v>
      </c>
      <c r="H249">
        <v>0</v>
      </c>
      <c r="I249">
        <f>IF(AND(N249=0,F249=0,H249=0,J249=0,Q249=0,L249=0),1,0)</f>
        <v>0</v>
      </c>
      <c r="J249">
        <v>0</v>
      </c>
      <c r="K249">
        <f>IF(B249&gt;G249,1,0)</f>
        <v>1</v>
      </c>
      <c r="L249">
        <v>0</v>
      </c>
      <c r="M249">
        <v>6819.666666666667</v>
      </c>
      <c r="N249">
        <v>1</v>
      </c>
      <c r="O249">
        <v>0.53462298129429531</v>
      </c>
      <c r="P249">
        <v>0</v>
      </c>
      <c r="Q249">
        <v>0</v>
      </c>
      <c r="R249">
        <f t="shared" si="21"/>
        <v>6410.9343523120369</v>
      </c>
      <c r="S249">
        <f>R249-B249</f>
        <v>1083.9343523120369</v>
      </c>
      <c r="T249">
        <f t="shared" si="22"/>
        <v>1083.9343523120369</v>
      </c>
      <c r="U249" s="8">
        <f t="shared" si="23"/>
        <v>0.20347932275427763</v>
      </c>
      <c r="V249">
        <v>1892</v>
      </c>
      <c r="W249">
        <f t="shared" si="24"/>
        <v>19510.818341616665</v>
      </c>
      <c r="X249">
        <f t="shared" si="25"/>
        <v>34056</v>
      </c>
      <c r="Y249">
        <f t="shared" si="26"/>
        <v>1083.9343523120369</v>
      </c>
      <c r="Z249">
        <f t="shared" si="27"/>
        <v>1174913.680122115</v>
      </c>
    </row>
    <row r="250" spans="1:26" x14ac:dyDescent="0.35">
      <c r="A250" s="1">
        <v>41164</v>
      </c>
      <c r="B250">
        <v>5012</v>
      </c>
      <c r="C250" s="24">
        <v>28.1</v>
      </c>
      <c r="D250">
        <v>6609.8</v>
      </c>
      <c r="E250">
        <v>5373</v>
      </c>
      <c r="F250">
        <v>1</v>
      </c>
      <c r="G250">
        <v>5327</v>
      </c>
      <c r="H250">
        <v>0</v>
      </c>
      <c r="I250">
        <f>IF(AND(N250=0,F250=0,H250=0,J250=0,Q250=0,L250=0),1,0)</f>
        <v>0</v>
      </c>
      <c r="J250">
        <v>0</v>
      </c>
      <c r="K250">
        <f>IF(B250&gt;G250,1,0)</f>
        <v>0</v>
      </c>
      <c r="L250">
        <v>0</v>
      </c>
      <c r="M250">
        <v>5933.333333333333</v>
      </c>
      <c r="N250">
        <v>0</v>
      </c>
      <c r="O250">
        <v>0.46340188218891598</v>
      </c>
      <c r="P250">
        <v>0</v>
      </c>
      <c r="Q250">
        <v>0</v>
      </c>
      <c r="R250">
        <f t="shared" si="21"/>
        <v>5278.3334239981068</v>
      </c>
      <c r="S250">
        <f>R250-B250</f>
        <v>266.33342399810681</v>
      </c>
      <c r="T250">
        <f t="shared" si="22"/>
        <v>266.33342399810681</v>
      </c>
      <c r="U250" s="8">
        <f t="shared" si="23"/>
        <v>5.3139150837611095E-2</v>
      </c>
      <c r="V250">
        <v>2102</v>
      </c>
      <c r="W250">
        <f t="shared" si="24"/>
        <v>4794.0016319659226</v>
      </c>
      <c r="X250">
        <f t="shared" si="25"/>
        <v>37836</v>
      </c>
      <c r="Y250">
        <f t="shared" si="26"/>
        <v>266.33342399810681</v>
      </c>
      <c r="Z250">
        <f t="shared" si="27"/>
        <v>70933.492738555331</v>
      </c>
    </row>
    <row r="251" spans="1:26" x14ac:dyDescent="0.35">
      <c r="A251" s="1">
        <v>41165</v>
      </c>
      <c r="B251">
        <v>6084</v>
      </c>
      <c r="C251" s="24">
        <v>29.1</v>
      </c>
      <c r="D251">
        <v>6159.6</v>
      </c>
      <c r="E251">
        <v>5436</v>
      </c>
      <c r="F251">
        <v>0</v>
      </c>
      <c r="G251">
        <v>5012</v>
      </c>
      <c r="H251">
        <v>0</v>
      </c>
      <c r="I251">
        <f>IF(AND(N251=0,F251=0,H251=0,J251=0,Q251=0,L251=0),1,0)</f>
        <v>0</v>
      </c>
      <c r="J251">
        <v>0</v>
      </c>
      <c r="K251">
        <f>IF(B251&gt;G251,1,0)</f>
        <v>1</v>
      </c>
      <c r="L251">
        <v>0</v>
      </c>
      <c r="M251">
        <v>5122.666666666667</v>
      </c>
      <c r="N251">
        <v>0</v>
      </c>
      <c r="O251">
        <v>0.6245497850586732</v>
      </c>
      <c r="P251">
        <v>0</v>
      </c>
      <c r="Q251">
        <v>1</v>
      </c>
      <c r="R251">
        <f t="shared" si="21"/>
        <v>6165.5531155076151</v>
      </c>
      <c r="S251">
        <f>R251-B251</f>
        <v>81.553115507615075</v>
      </c>
      <c r="T251">
        <f t="shared" si="22"/>
        <v>81.553115507615075</v>
      </c>
      <c r="U251" s="8">
        <f t="shared" si="23"/>
        <v>1.340452260151464E-2</v>
      </c>
      <c r="V251">
        <v>1186</v>
      </c>
      <c r="W251">
        <f t="shared" si="24"/>
        <v>1467.9560791370714</v>
      </c>
      <c r="X251">
        <f t="shared" si="25"/>
        <v>21348</v>
      </c>
      <c r="Y251">
        <f t="shared" si="26"/>
        <v>81.553115507615075</v>
      </c>
      <c r="Z251">
        <f t="shared" si="27"/>
        <v>6650.910648998406</v>
      </c>
    </row>
    <row r="252" spans="1:26" x14ac:dyDescent="0.35">
      <c r="A252" s="1">
        <v>41166</v>
      </c>
      <c r="B252">
        <v>6172</v>
      </c>
      <c r="C252" s="24">
        <v>28.8</v>
      </c>
      <c r="D252">
        <v>5779.2</v>
      </c>
      <c r="E252">
        <v>7263</v>
      </c>
      <c r="F252">
        <v>0</v>
      </c>
      <c r="G252">
        <v>6084</v>
      </c>
      <c r="H252">
        <v>0</v>
      </c>
      <c r="I252">
        <f>IF(AND(N252=0,F252=0,H252=0,J252=0,Q252=0,L252=0),1,0)</f>
        <v>0</v>
      </c>
      <c r="J252">
        <v>0</v>
      </c>
      <c r="K252">
        <f>IF(B252&gt;G252,1,0)</f>
        <v>1</v>
      </c>
      <c r="L252">
        <v>1</v>
      </c>
      <c r="M252">
        <v>5474.333333333333</v>
      </c>
      <c r="N252">
        <v>0</v>
      </c>
      <c r="O252">
        <v>0.51022423608690604</v>
      </c>
      <c r="P252">
        <v>0</v>
      </c>
      <c r="Q252">
        <v>0</v>
      </c>
      <c r="R252">
        <f t="shared" si="21"/>
        <v>7011.893726825414</v>
      </c>
      <c r="S252">
        <f>R252-B252</f>
        <v>839.89372682541398</v>
      </c>
      <c r="T252">
        <f t="shared" si="22"/>
        <v>839.89372682541398</v>
      </c>
      <c r="U252" s="8">
        <f t="shared" si="23"/>
        <v>0.13608129080126605</v>
      </c>
      <c r="V252">
        <v>1219</v>
      </c>
      <c r="W252">
        <f t="shared" si="24"/>
        <v>15118.087082857452</v>
      </c>
      <c r="X252">
        <f t="shared" si="25"/>
        <v>21942</v>
      </c>
      <c r="Y252">
        <f t="shared" si="26"/>
        <v>839.89372682541398</v>
      </c>
      <c r="Z252">
        <f t="shared" si="27"/>
        <v>705421.47236068314</v>
      </c>
    </row>
    <row r="253" spans="1:26" x14ac:dyDescent="0.35">
      <c r="A253" s="1">
        <v>41167</v>
      </c>
      <c r="B253">
        <v>7222</v>
      </c>
      <c r="C253" s="25">
        <v>28.7</v>
      </c>
      <c r="D253">
        <v>5524.8</v>
      </c>
      <c r="E253">
        <v>7986</v>
      </c>
      <c r="F253">
        <v>0</v>
      </c>
      <c r="G253">
        <v>6172</v>
      </c>
      <c r="H253">
        <v>1</v>
      </c>
      <c r="I253">
        <f>IF(AND(N253=0,F253=0,H253=0,J253=0,Q253=0,L253=0),1,0)</f>
        <v>0</v>
      </c>
      <c r="J253">
        <v>0</v>
      </c>
      <c r="K253">
        <f>IF(B253&gt;G253,1,0)</f>
        <v>1</v>
      </c>
      <c r="L253">
        <v>0</v>
      </c>
      <c r="M253">
        <v>5756</v>
      </c>
      <c r="N253">
        <v>0</v>
      </c>
      <c r="O253">
        <v>0.62199372603694669</v>
      </c>
      <c r="P253">
        <v>1</v>
      </c>
      <c r="Q253">
        <v>0</v>
      </c>
      <c r="R253">
        <f t="shared" si="21"/>
        <v>7354.6635613053859</v>
      </c>
      <c r="S253">
        <f>R253-B253</f>
        <v>132.66356130538588</v>
      </c>
      <c r="T253">
        <f t="shared" si="22"/>
        <v>132.66356130538588</v>
      </c>
      <c r="U253" s="8">
        <f t="shared" si="23"/>
        <v>1.836936600739212E-2</v>
      </c>
      <c r="V253">
        <v>1451</v>
      </c>
      <c r="W253">
        <f t="shared" si="24"/>
        <v>2387.9441034969459</v>
      </c>
      <c r="X253">
        <f t="shared" si="25"/>
        <v>26118</v>
      </c>
      <c r="Y253">
        <f t="shared" si="26"/>
        <v>132.66356130538588</v>
      </c>
      <c r="Z253">
        <f t="shared" si="27"/>
        <v>17599.62049822788</v>
      </c>
    </row>
    <row r="254" spans="1:26" x14ac:dyDescent="0.35">
      <c r="A254" s="1">
        <v>41168</v>
      </c>
      <c r="B254">
        <v>6819</v>
      </c>
      <c r="C254" s="25">
        <v>29.3</v>
      </c>
      <c r="D254">
        <v>5963.4</v>
      </c>
      <c r="E254">
        <v>7444</v>
      </c>
      <c r="F254">
        <v>0</v>
      </c>
      <c r="G254">
        <v>7222</v>
      </c>
      <c r="H254">
        <v>0</v>
      </c>
      <c r="I254">
        <f>IF(AND(N254=0,F254=0,H254=0,J254=0,Q254=0,L254=0),1,0)</f>
        <v>1</v>
      </c>
      <c r="J254">
        <v>0</v>
      </c>
      <c r="K254">
        <f>IF(B254&gt;G254,1,0)</f>
        <v>0</v>
      </c>
      <c r="L254">
        <v>0</v>
      </c>
      <c r="M254">
        <v>6492.666666666667</v>
      </c>
      <c r="N254">
        <v>0</v>
      </c>
      <c r="O254">
        <v>0.45317764610201</v>
      </c>
      <c r="P254">
        <v>1</v>
      </c>
      <c r="Q254">
        <v>0</v>
      </c>
      <c r="R254">
        <f t="shared" si="21"/>
        <v>6894.4395961149221</v>
      </c>
      <c r="S254">
        <f>R254-B254</f>
        <v>75.439596114922097</v>
      </c>
      <c r="T254">
        <f t="shared" si="22"/>
        <v>75.439596114922097</v>
      </c>
      <c r="U254" s="8">
        <f t="shared" si="23"/>
        <v>1.1063146519272928E-2</v>
      </c>
      <c r="V254">
        <v>1712</v>
      </c>
      <c r="W254">
        <f t="shared" si="24"/>
        <v>1357.9127300685977</v>
      </c>
      <c r="X254">
        <f t="shared" si="25"/>
        <v>30816</v>
      </c>
      <c r="Y254">
        <f t="shared" si="26"/>
        <v>75.439596114922097</v>
      </c>
      <c r="Z254">
        <f t="shared" si="27"/>
        <v>5691.1326619825695</v>
      </c>
    </row>
    <row r="255" spans="1:26" x14ac:dyDescent="0.35">
      <c r="A255" s="1">
        <v>41169</v>
      </c>
      <c r="B255">
        <v>5059</v>
      </c>
      <c r="C255" s="24">
        <v>29.8</v>
      </c>
      <c r="D255">
        <v>6261.8</v>
      </c>
      <c r="E255">
        <v>5029</v>
      </c>
      <c r="F255">
        <v>0</v>
      </c>
      <c r="G255">
        <v>6819</v>
      </c>
      <c r="H255">
        <v>0</v>
      </c>
      <c r="I255">
        <f>IF(AND(N255=0,F255=0,H255=0,J255=0,Q255=0,L255=0),1,0)</f>
        <v>0</v>
      </c>
      <c r="J255">
        <v>1</v>
      </c>
      <c r="K255">
        <f>IF(B255&gt;G255,1,0)</f>
        <v>0</v>
      </c>
      <c r="L255">
        <v>0</v>
      </c>
      <c r="M255">
        <v>6737.666666666667</v>
      </c>
      <c r="N255">
        <v>0</v>
      </c>
      <c r="O255">
        <v>0.29551527826187984</v>
      </c>
      <c r="P255">
        <v>0</v>
      </c>
      <c r="Q255">
        <v>0</v>
      </c>
      <c r="R255">
        <f t="shared" si="21"/>
        <v>5651.9368750330814</v>
      </c>
      <c r="S255">
        <f>R255-B255</f>
        <v>592.93687503308138</v>
      </c>
      <c r="T255">
        <f t="shared" si="22"/>
        <v>592.93687503308138</v>
      </c>
      <c r="U255" s="8">
        <f t="shared" si="23"/>
        <v>0.11720436351711433</v>
      </c>
      <c r="V255">
        <v>1575</v>
      </c>
      <c r="W255">
        <f t="shared" si="24"/>
        <v>10672.863750595465</v>
      </c>
      <c r="X255">
        <f t="shared" si="25"/>
        <v>28350</v>
      </c>
      <c r="Y255">
        <f t="shared" si="26"/>
        <v>592.93687503308138</v>
      </c>
      <c r="Z255">
        <f t="shared" si="27"/>
        <v>351574.13777399599</v>
      </c>
    </row>
    <row r="256" spans="1:26" x14ac:dyDescent="0.35">
      <c r="A256" s="1">
        <v>41170</v>
      </c>
      <c r="B256">
        <v>4676</v>
      </c>
      <c r="C256" s="26">
        <v>30</v>
      </c>
      <c r="D256">
        <v>6271.2</v>
      </c>
      <c r="E256">
        <v>5327</v>
      </c>
      <c r="F256">
        <v>0</v>
      </c>
      <c r="G256">
        <v>5059</v>
      </c>
      <c r="H256">
        <v>0</v>
      </c>
      <c r="I256">
        <f>IF(AND(N256=0,F256=0,H256=0,J256=0,Q256=0,L256=0),1,0)</f>
        <v>0</v>
      </c>
      <c r="J256">
        <v>0</v>
      </c>
      <c r="K256">
        <f>IF(B256&gt;G256,1,0)</f>
        <v>0</v>
      </c>
      <c r="L256">
        <v>0</v>
      </c>
      <c r="M256">
        <v>6366.666666666667</v>
      </c>
      <c r="N256">
        <v>1</v>
      </c>
      <c r="O256">
        <v>0.45550133612176136</v>
      </c>
      <c r="P256">
        <v>0</v>
      </c>
      <c r="Q256">
        <v>0</v>
      </c>
      <c r="R256">
        <f t="shared" si="21"/>
        <v>5195.0739355875367</v>
      </c>
      <c r="S256">
        <f>R256-B256</f>
        <v>519.07393558753665</v>
      </c>
      <c r="T256">
        <f t="shared" si="22"/>
        <v>519.07393558753665</v>
      </c>
      <c r="U256" s="8">
        <f t="shared" si="23"/>
        <v>0.11100811282881451</v>
      </c>
      <c r="V256">
        <v>2240</v>
      </c>
      <c r="W256">
        <f t="shared" si="24"/>
        <v>9343.3308405756597</v>
      </c>
      <c r="X256">
        <f t="shared" si="25"/>
        <v>40320</v>
      </c>
      <c r="Y256">
        <f t="shared" si="26"/>
        <v>519.07393558753665</v>
      </c>
      <c r="Z256">
        <f t="shared" si="27"/>
        <v>269437.75060633413</v>
      </c>
    </row>
    <row r="257" spans="1:26" x14ac:dyDescent="0.35">
      <c r="A257" s="1">
        <v>41171</v>
      </c>
      <c r="B257">
        <v>3000</v>
      </c>
      <c r="C257" s="24">
        <v>29.3</v>
      </c>
      <c r="D257">
        <v>5989.6</v>
      </c>
      <c r="E257">
        <v>5012</v>
      </c>
      <c r="F257">
        <v>1</v>
      </c>
      <c r="G257">
        <v>4676</v>
      </c>
      <c r="H257">
        <v>0</v>
      </c>
      <c r="I257">
        <f>IF(AND(N257=0,F257=0,H257=0,J257=0,Q257=0,L257=0),1,0)</f>
        <v>0</v>
      </c>
      <c r="J257">
        <v>0</v>
      </c>
      <c r="K257">
        <f>IF(B257&gt;G257,1,0)</f>
        <v>0</v>
      </c>
      <c r="L257">
        <v>0</v>
      </c>
      <c r="M257">
        <v>5518</v>
      </c>
      <c r="N257">
        <v>0</v>
      </c>
      <c r="O257">
        <v>0.30527477634483557</v>
      </c>
      <c r="P257">
        <v>0</v>
      </c>
      <c r="Q257">
        <v>0</v>
      </c>
      <c r="R257">
        <f t="shared" si="21"/>
        <v>4677.9563005510263</v>
      </c>
      <c r="S257">
        <f>R257-B257</f>
        <v>1677.9563005510263</v>
      </c>
      <c r="T257">
        <f t="shared" si="22"/>
        <v>1677.9563005510263</v>
      </c>
      <c r="U257" s="8">
        <f t="shared" si="23"/>
        <v>0.5593187668503421</v>
      </c>
      <c r="V257">
        <v>272</v>
      </c>
      <c r="W257">
        <f t="shared" si="24"/>
        <v>30203.213409918473</v>
      </c>
      <c r="X257">
        <f t="shared" si="25"/>
        <v>4896</v>
      </c>
      <c r="Y257">
        <f t="shared" si="26"/>
        <v>1677.9563005510263</v>
      </c>
      <c r="Z257">
        <f t="shared" si="27"/>
        <v>2815537.3465588861</v>
      </c>
    </row>
    <row r="258" spans="1:26" x14ac:dyDescent="0.35">
      <c r="A258" s="1">
        <v>41172</v>
      </c>
      <c r="B258">
        <v>5739</v>
      </c>
      <c r="C258" s="26">
        <v>29</v>
      </c>
      <c r="D258">
        <v>5355.2</v>
      </c>
      <c r="E258">
        <v>6084</v>
      </c>
      <c r="F258">
        <v>0</v>
      </c>
      <c r="G258">
        <v>3000</v>
      </c>
      <c r="H258">
        <v>0</v>
      </c>
      <c r="I258">
        <f>IF(AND(N258=0,F258=0,H258=0,J258=0,Q258=0,L258=0),1,0)</f>
        <v>0</v>
      </c>
      <c r="J258">
        <v>0</v>
      </c>
      <c r="K258">
        <f>IF(B258&gt;G258,1,0)</f>
        <v>1</v>
      </c>
      <c r="L258">
        <v>0</v>
      </c>
      <c r="M258">
        <v>4245</v>
      </c>
      <c r="N258">
        <v>0</v>
      </c>
      <c r="O258">
        <v>0.81822934820494941</v>
      </c>
      <c r="P258">
        <v>0</v>
      </c>
      <c r="Q258">
        <v>1</v>
      </c>
      <c r="R258">
        <f t="shared" si="21"/>
        <v>5047.6026558523954</v>
      </c>
      <c r="S258">
        <f>R258-B258</f>
        <v>-691.3973441476046</v>
      </c>
      <c r="T258">
        <f t="shared" si="22"/>
        <v>691.3973441476046</v>
      </c>
      <c r="U258" s="8">
        <f t="shared" si="23"/>
        <v>0.1204734873928567</v>
      </c>
      <c r="V258">
        <v>1134</v>
      </c>
      <c r="W258">
        <f t="shared" si="24"/>
        <v>49780.608778627531</v>
      </c>
      <c r="X258">
        <f t="shared" si="25"/>
        <v>20412</v>
      </c>
      <c r="Y258">
        <f t="shared" si="26"/>
        <v>-1382.7946882952092</v>
      </c>
      <c r="Z258">
        <f t="shared" si="27"/>
        <v>1912121.1499774447</v>
      </c>
    </row>
    <row r="259" spans="1:26" x14ac:dyDescent="0.35">
      <c r="A259" s="1">
        <v>41173</v>
      </c>
      <c r="B259">
        <v>4628.5</v>
      </c>
      <c r="C259" s="24">
        <v>28.6</v>
      </c>
      <c r="D259">
        <v>5058.6000000000004</v>
      </c>
      <c r="E259">
        <v>6172</v>
      </c>
      <c r="F259">
        <v>0</v>
      </c>
      <c r="G259">
        <v>5739</v>
      </c>
      <c r="H259">
        <v>0</v>
      </c>
      <c r="I259">
        <f>IF(AND(N259=0,F259=0,H259=0,J259=0,Q259=0,L259=0),1,0)</f>
        <v>0</v>
      </c>
      <c r="J259">
        <v>0</v>
      </c>
      <c r="K259">
        <f>IF(B259&gt;G259,1,0)</f>
        <v>0</v>
      </c>
      <c r="L259">
        <v>1</v>
      </c>
      <c r="M259">
        <v>4471.666666666667</v>
      </c>
      <c r="N259">
        <v>0</v>
      </c>
      <c r="O259">
        <v>0.37097711165330544</v>
      </c>
      <c r="P259">
        <v>0</v>
      </c>
      <c r="Q259">
        <v>0</v>
      </c>
      <c r="R259">
        <f t="shared" ref="R259:R322" si="28">$AB$2+SUMPRODUCT(D259:L259,$AC$2:$AK$2)</f>
        <v>5369.2229080377383</v>
      </c>
      <c r="S259">
        <f>R259-B259</f>
        <v>740.72290803773831</v>
      </c>
      <c r="T259">
        <f t="shared" ref="T259:T322" si="29">ABS(S259)</f>
        <v>740.72290803773831</v>
      </c>
      <c r="U259" s="8">
        <f t="shared" ref="U259:U322" si="30">T259/B259</f>
        <v>0.16003519672415217</v>
      </c>
      <c r="V259">
        <v>4162</v>
      </c>
      <c r="W259">
        <f t="shared" ref="W259:W322" si="31">IF(S259&lt;0,S259*-72,S259*18)</f>
        <v>13333.01234467929</v>
      </c>
      <c r="X259">
        <f t="shared" ref="X259:X322" si="32">V259*18</f>
        <v>74916</v>
      </c>
      <c r="Y259">
        <f t="shared" ref="Y259:Y322" si="33">IF(S259&lt;0,S259*2,S259)</f>
        <v>740.72290803773831</v>
      </c>
      <c r="Z259">
        <f t="shared" ref="Z259:Z322" si="34">Y259^2</f>
        <v>548670.4264918837</v>
      </c>
    </row>
    <row r="260" spans="1:26" x14ac:dyDescent="0.35">
      <c r="A260" s="1">
        <v>41174</v>
      </c>
      <c r="B260">
        <v>6288</v>
      </c>
      <c r="C260" s="24">
        <v>28.6</v>
      </c>
      <c r="D260">
        <v>4620.5</v>
      </c>
      <c r="E260">
        <v>7222</v>
      </c>
      <c r="F260">
        <v>0</v>
      </c>
      <c r="G260">
        <v>4628.5</v>
      </c>
      <c r="H260">
        <v>1</v>
      </c>
      <c r="I260">
        <f>IF(AND(N260=0,F260=0,H260=0,J260=0,Q260=0,L260=0),1,0)</f>
        <v>0</v>
      </c>
      <c r="J260">
        <v>0</v>
      </c>
      <c r="K260">
        <f>IF(B260&gt;G260,1,0)</f>
        <v>1</v>
      </c>
      <c r="L260">
        <v>0</v>
      </c>
      <c r="M260">
        <v>4455.833333333333</v>
      </c>
      <c r="N260">
        <v>0</v>
      </c>
      <c r="O260">
        <v>0.69280817938886952</v>
      </c>
      <c r="P260">
        <v>1</v>
      </c>
      <c r="Q260">
        <v>0</v>
      </c>
      <c r="R260">
        <f t="shared" si="28"/>
        <v>6166.1629001163528</v>
      </c>
      <c r="S260">
        <f>R260-B260</f>
        <v>-121.83709988364717</v>
      </c>
      <c r="T260">
        <f t="shared" si="29"/>
        <v>121.83709988364717</v>
      </c>
      <c r="U260" s="8">
        <f t="shared" si="30"/>
        <v>1.9376129116356101E-2</v>
      </c>
      <c r="V260">
        <v>836</v>
      </c>
      <c r="W260">
        <f t="shared" si="31"/>
        <v>8772.2711916225962</v>
      </c>
      <c r="X260">
        <f t="shared" si="32"/>
        <v>15048</v>
      </c>
      <c r="Y260">
        <f t="shared" si="33"/>
        <v>-243.67419976729434</v>
      </c>
      <c r="Z260">
        <f t="shared" si="34"/>
        <v>59377.115632231267</v>
      </c>
    </row>
    <row r="261" spans="1:26" x14ac:dyDescent="0.35">
      <c r="A261" s="1">
        <v>41175</v>
      </c>
      <c r="B261">
        <v>6844</v>
      </c>
      <c r="C261" s="24">
        <v>28.2</v>
      </c>
      <c r="D261">
        <v>4866.3</v>
      </c>
      <c r="E261">
        <v>6819</v>
      </c>
      <c r="F261">
        <v>0</v>
      </c>
      <c r="G261">
        <v>6288</v>
      </c>
      <c r="H261">
        <v>0</v>
      </c>
      <c r="I261">
        <f>IF(AND(N261=0,F261=0,H261=0,J261=0,Q261=0,L261=0),1,0)</f>
        <v>1</v>
      </c>
      <c r="J261">
        <v>0</v>
      </c>
      <c r="K261">
        <f>IF(B261&gt;G261,1,0)</f>
        <v>1</v>
      </c>
      <c r="L261">
        <v>0</v>
      </c>
      <c r="M261">
        <v>5551.833333333333</v>
      </c>
      <c r="N261">
        <v>0</v>
      </c>
      <c r="O261">
        <v>0.5645985825490879</v>
      </c>
      <c r="P261">
        <v>1</v>
      </c>
      <c r="Q261">
        <v>0</v>
      </c>
      <c r="R261">
        <f t="shared" si="28"/>
        <v>6950.3711338692901</v>
      </c>
      <c r="S261">
        <f>R261-B261</f>
        <v>106.37113386929013</v>
      </c>
      <c r="T261">
        <f t="shared" si="29"/>
        <v>106.37113386929013</v>
      </c>
      <c r="U261" s="8">
        <f t="shared" si="30"/>
        <v>1.5542246328066939E-2</v>
      </c>
      <c r="V261">
        <v>1051</v>
      </c>
      <c r="W261">
        <f t="shared" si="31"/>
        <v>1914.6804096472224</v>
      </c>
      <c r="X261">
        <f t="shared" si="32"/>
        <v>18918</v>
      </c>
      <c r="Y261">
        <f t="shared" si="33"/>
        <v>106.37113386929013</v>
      </c>
      <c r="Z261">
        <f t="shared" si="34"/>
        <v>11314.818120638443</v>
      </c>
    </row>
    <row r="262" spans="1:26" x14ac:dyDescent="0.35">
      <c r="A262" s="1">
        <v>41176</v>
      </c>
      <c r="B262">
        <v>4615</v>
      </c>
      <c r="C262" s="24">
        <v>28.3</v>
      </c>
      <c r="D262">
        <v>5299.9</v>
      </c>
      <c r="E262">
        <v>5059</v>
      </c>
      <c r="F262">
        <v>0</v>
      </c>
      <c r="G262">
        <v>6844</v>
      </c>
      <c r="H262">
        <v>0</v>
      </c>
      <c r="I262">
        <f>IF(AND(N262=0,F262=0,H262=0,J262=0,Q262=0,L262=0),1,0)</f>
        <v>0</v>
      </c>
      <c r="J262">
        <v>1</v>
      </c>
      <c r="K262">
        <f>IF(B262&gt;G262,1,0)</f>
        <v>0</v>
      </c>
      <c r="L262">
        <v>0</v>
      </c>
      <c r="M262">
        <v>5920.166666666667</v>
      </c>
      <c r="N262">
        <v>0</v>
      </c>
      <c r="O262">
        <v>0.24102474729871035</v>
      </c>
      <c r="P262">
        <v>0</v>
      </c>
      <c r="Q262">
        <v>0</v>
      </c>
      <c r="R262">
        <f t="shared" si="28"/>
        <v>5296.6040493284463</v>
      </c>
      <c r="S262">
        <f>R262-B262</f>
        <v>681.60404932844631</v>
      </c>
      <c r="T262">
        <f t="shared" si="29"/>
        <v>681.60404932844631</v>
      </c>
      <c r="U262" s="8">
        <f t="shared" si="30"/>
        <v>0.14769318511992335</v>
      </c>
      <c r="V262">
        <v>1840</v>
      </c>
      <c r="W262">
        <f t="shared" si="31"/>
        <v>12268.872887912034</v>
      </c>
      <c r="X262">
        <f t="shared" si="32"/>
        <v>33120</v>
      </c>
      <c r="Y262">
        <f t="shared" si="33"/>
        <v>681.60404932844631</v>
      </c>
      <c r="Z262">
        <f t="shared" si="34"/>
        <v>464584.08006093506</v>
      </c>
    </row>
    <row r="263" spans="1:26" x14ac:dyDescent="0.35">
      <c r="A263" s="1">
        <v>41177</v>
      </c>
      <c r="B263">
        <v>5412</v>
      </c>
      <c r="C263" s="24">
        <v>28.4</v>
      </c>
      <c r="D263">
        <v>5622.9</v>
      </c>
      <c r="E263">
        <v>4676</v>
      </c>
      <c r="F263">
        <v>0</v>
      </c>
      <c r="G263">
        <v>4615</v>
      </c>
      <c r="H263">
        <v>0</v>
      </c>
      <c r="I263">
        <f>IF(AND(N263=0,F263=0,H263=0,J263=0,Q263=0,L263=0),1,0)</f>
        <v>0</v>
      </c>
      <c r="J263">
        <v>0</v>
      </c>
      <c r="K263">
        <f>IF(B263&gt;G263,1,0)</f>
        <v>1</v>
      </c>
      <c r="L263">
        <v>0</v>
      </c>
      <c r="M263">
        <v>5915.666666666667</v>
      </c>
      <c r="N263">
        <v>1</v>
      </c>
      <c r="O263">
        <v>0.5925990472870919</v>
      </c>
      <c r="P263">
        <v>0</v>
      </c>
      <c r="Q263">
        <v>0</v>
      </c>
      <c r="R263">
        <f t="shared" si="28"/>
        <v>5644.0450541842092</v>
      </c>
      <c r="S263">
        <f>R263-B263</f>
        <v>232.04505418420922</v>
      </c>
      <c r="T263">
        <f t="shared" si="29"/>
        <v>232.04505418420922</v>
      </c>
      <c r="U263" s="8">
        <f t="shared" si="30"/>
        <v>4.2876026272026836E-2</v>
      </c>
      <c r="V263">
        <v>2027</v>
      </c>
      <c r="W263">
        <f t="shared" si="31"/>
        <v>4176.810975315766</v>
      </c>
      <c r="X263">
        <f t="shared" si="32"/>
        <v>36486</v>
      </c>
      <c r="Y263">
        <f t="shared" si="33"/>
        <v>232.04505418420922</v>
      </c>
      <c r="Z263">
        <f t="shared" si="34"/>
        <v>53844.907171352592</v>
      </c>
    </row>
    <row r="264" spans="1:26" x14ac:dyDescent="0.35">
      <c r="A264" s="1">
        <v>41178</v>
      </c>
      <c r="B264">
        <v>5273</v>
      </c>
      <c r="C264" s="24">
        <v>28.4</v>
      </c>
      <c r="D264">
        <v>5557.5</v>
      </c>
      <c r="E264">
        <v>3000</v>
      </c>
      <c r="F264">
        <v>1</v>
      </c>
      <c r="G264">
        <v>5412</v>
      </c>
      <c r="H264">
        <v>0</v>
      </c>
      <c r="I264">
        <f>IF(AND(N264=0,F264=0,H264=0,J264=0,Q264=0,L264=0),1,0)</f>
        <v>0</v>
      </c>
      <c r="J264">
        <v>0</v>
      </c>
      <c r="K264">
        <f>IF(B264&gt;G264,1,0)</f>
        <v>0</v>
      </c>
      <c r="L264">
        <v>0</v>
      </c>
      <c r="M264">
        <v>5623.666666666667</v>
      </c>
      <c r="N264">
        <v>0</v>
      </c>
      <c r="O264">
        <v>0.483850354362728</v>
      </c>
      <c r="P264">
        <v>0</v>
      </c>
      <c r="Q264">
        <v>0</v>
      </c>
      <c r="R264">
        <f t="shared" si="28"/>
        <v>4496.6532146328091</v>
      </c>
      <c r="S264">
        <f>R264-B264</f>
        <v>-776.34678536719093</v>
      </c>
      <c r="T264">
        <f t="shared" si="29"/>
        <v>776.34678536719093</v>
      </c>
      <c r="U264" s="8">
        <f t="shared" si="30"/>
        <v>0.14723056805749876</v>
      </c>
      <c r="V264">
        <v>1856</v>
      </c>
      <c r="W264">
        <f t="shared" si="31"/>
        <v>55896.968546437747</v>
      </c>
      <c r="X264">
        <f t="shared" si="32"/>
        <v>33408</v>
      </c>
      <c r="Y264">
        <f t="shared" si="33"/>
        <v>-1552.6935707343819</v>
      </c>
      <c r="Z264">
        <f t="shared" si="34"/>
        <v>2410857.3245998849</v>
      </c>
    </row>
    <row r="265" spans="1:26" x14ac:dyDescent="0.35">
      <c r="A265" s="1">
        <v>41179</v>
      </c>
      <c r="B265">
        <v>4996</v>
      </c>
      <c r="C265" s="24">
        <v>28.8</v>
      </c>
      <c r="D265">
        <v>5686.4</v>
      </c>
      <c r="E265">
        <v>5739</v>
      </c>
      <c r="F265">
        <v>0</v>
      </c>
      <c r="G265">
        <v>5273</v>
      </c>
      <c r="H265">
        <v>0</v>
      </c>
      <c r="I265">
        <f>IF(AND(N265=0,F265=0,H265=0,J265=0,Q265=0,L265=0),1,0)</f>
        <v>0</v>
      </c>
      <c r="J265">
        <v>0</v>
      </c>
      <c r="K265">
        <f>IF(B265&gt;G265,1,0)</f>
        <v>0</v>
      </c>
      <c r="L265">
        <v>0</v>
      </c>
      <c r="M265">
        <v>5100</v>
      </c>
      <c r="N265">
        <v>0</v>
      </c>
      <c r="O265">
        <v>0.4678168932264436</v>
      </c>
      <c r="P265">
        <v>0</v>
      </c>
      <c r="Q265">
        <v>1</v>
      </c>
      <c r="R265">
        <f t="shared" si="28"/>
        <v>5138.5570033116765</v>
      </c>
      <c r="S265">
        <f>R265-B265</f>
        <v>142.55700331167645</v>
      </c>
      <c r="T265">
        <f t="shared" si="29"/>
        <v>142.55700331167645</v>
      </c>
      <c r="U265" s="8">
        <f t="shared" si="30"/>
        <v>2.8534228044771109E-2</v>
      </c>
      <c r="V265">
        <v>1961</v>
      </c>
      <c r="W265">
        <f t="shared" si="31"/>
        <v>2566.0260596101762</v>
      </c>
      <c r="X265">
        <f t="shared" si="32"/>
        <v>35298</v>
      </c>
      <c r="Y265">
        <f t="shared" si="33"/>
        <v>142.55700331167645</v>
      </c>
      <c r="Z265">
        <f t="shared" si="34"/>
        <v>20322.499193205331</v>
      </c>
    </row>
    <row r="266" spans="1:26" x14ac:dyDescent="0.35">
      <c r="A266" s="1">
        <v>41180</v>
      </c>
      <c r="B266">
        <v>5590</v>
      </c>
      <c r="C266" s="24">
        <v>28.7</v>
      </c>
      <c r="D266">
        <v>5428</v>
      </c>
      <c r="E266">
        <v>4628.5</v>
      </c>
      <c r="F266">
        <v>0</v>
      </c>
      <c r="G266">
        <v>4996</v>
      </c>
      <c r="H266">
        <v>0</v>
      </c>
      <c r="I266">
        <f>IF(AND(N266=0,F266=0,H266=0,J266=0,Q266=0,L266=0),1,0)</f>
        <v>0</v>
      </c>
      <c r="J266">
        <v>0</v>
      </c>
      <c r="K266">
        <f>IF(B266&gt;G266,1,0)</f>
        <v>1</v>
      </c>
      <c r="L266">
        <v>1</v>
      </c>
      <c r="M266">
        <v>5227</v>
      </c>
      <c r="N266">
        <v>0</v>
      </c>
      <c r="O266">
        <v>0.56901359358661552</v>
      </c>
      <c r="P266">
        <v>0</v>
      </c>
      <c r="Q266">
        <v>0</v>
      </c>
      <c r="R266">
        <f t="shared" si="28"/>
        <v>5919.5193930069527</v>
      </c>
      <c r="S266">
        <f>R266-B266</f>
        <v>329.51939300695267</v>
      </c>
      <c r="T266">
        <f t="shared" si="29"/>
        <v>329.51939300695267</v>
      </c>
      <c r="U266" s="8">
        <f t="shared" si="30"/>
        <v>5.8948013060277756E-2</v>
      </c>
      <c r="V266">
        <v>835</v>
      </c>
      <c r="W266">
        <f t="shared" si="31"/>
        <v>5931.349074125148</v>
      </c>
      <c r="X266">
        <f t="shared" si="32"/>
        <v>15030</v>
      </c>
      <c r="Y266">
        <f t="shared" si="33"/>
        <v>329.51939300695267</v>
      </c>
      <c r="Z266">
        <f t="shared" si="34"/>
        <v>108583.03036767052</v>
      </c>
    </row>
    <row r="267" spans="1:26" x14ac:dyDescent="0.35">
      <c r="A267" s="1">
        <v>41181</v>
      </c>
      <c r="B267">
        <v>6648</v>
      </c>
      <c r="C267" s="24">
        <v>28.9</v>
      </c>
      <c r="D267">
        <v>5177.2</v>
      </c>
      <c r="E267">
        <v>6288</v>
      </c>
      <c r="F267">
        <v>0</v>
      </c>
      <c r="G267">
        <v>5590</v>
      </c>
      <c r="H267">
        <v>1</v>
      </c>
      <c r="I267">
        <f>IF(AND(N267=0,F267=0,H267=0,J267=0,Q267=0,L267=0),1,0)</f>
        <v>0</v>
      </c>
      <c r="J267">
        <v>0</v>
      </c>
      <c r="K267">
        <f>IF(B267&gt;G267,1,0)</f>
        <v>1</v>
      </c>
      <c r="L267">
        <v>0</v>
      </c>
      <c r="M267">
        <v>5286.333333333333</v>
      </c>
      <c r="N267">
        <v>0</v>
      </c>
      <c r="O267">
        <v>0.62292320204484719</v>
      </c>
      <c r="P267">
        <v>1</v>
      </c>
      <c r="Q267">
        <v>0</v>
      </c>
      <c r="R267">
        <f t="shared" si="28"/>
        <v>6658.2269642492065</v>
      </c>
      <c r="S267">
        <f>R267-B267</f>
        <v>10.226964249206503</v>
      </c>
      <c r="T267">
        <f t="shared" si="29"/>
        <v>10.226964249206503</v>
      </c>
      <c r="U267" s="8">
        <f t="shared" si="30"/>
        <v>1.5383520230455028E-3</v>
      </c>
      <c r="V267">
        <v>1478</v>
      </c>
      <c r="W267">
        <f t="shared" si="31"/>
        <v>184.08535648571706</v>
      </c>
      <c r="X267">
        <f t="shared" si="32"/>
        <v>26604</v>
      </c>
      <c r="Y267">
        <f t="shared" si="33"/>
        <v>10.226964249206503</v>
      </c>
      <c r="Z267">
        <f t="shared" si="34"/>
        <v>104.59079775454794</v>
      </c>
    </row>
    <row r="268" spans="1:26" x14ac:dyDescent="0.35">
      <c r="A268" s="1">
        <v>41182</v>
      </c>
      <c r="B268">
        <v>6569</v>
      </c>
      <c r="C268" s="24">
        <v>29.2</v>
      </c>
      <c r="D268">
        <v>5583.8</v>
      </c>
      <c r="E268">
        <v>6844</v>
      </c>
      <c r="F268">
        <v>0</v>
      </c>
      <c r="G268">
        <v>6648</v>
      </c>
      <c r="H268">
        <v>0</v>
      </c>
      <c r="I268">
        <f>IF(AND(N268=0,F268=0,H268=0,J268=0,Q268=0,L268=0),1,0)</f>
        <v>1</v>
      </c>
      <c r="J268">
        <v>0</v>
      </c>
      <c r="K268">
        <f>IF(B268&gt;G268,1,0)</f>
        <v>0</v>
      </c>
      <c r="L268">
        <v>0</v>
      </c>
      <c r="M268">
        <v>5744.666666666667</v>
      </c>
      <c r="N268">
        <v>0</v>
      </c>
      <c r="O268">
        <v>0.49082142442198212</v>
      </c>
      <c r="P268">
        <v>1</v>
      </c>
      <c r="Q268">
        <v>0</v>
      </c>
      <c r="R268">
        <f t="shared" si="28"/>
        <v>6380.6547287823651</v>
      </c>
      <c r="S268">
        <f>R268-B268</f>
        <v>-188.34527121763495</v>
      </c>
      <c r="T268">
        <f t="shared" si="29"/>
        <v>188.34527121763495</v>
      </c>
      <c r="U268" s="8">
        <f t="shared" si="30"/>
        <v>2.86718330366319E-2</v>
      </c>
      <c r="V268">
        <v>1075</v>
      </c>
      <c r="W268">
        <f t="shared" si="31"/>
        <v>13560.859527669716</v>
      </c>
      <c r="X268">
        <f t="shared" si="32"/>
        <v>19350</v>
      </c>
      <c r="Y268">
        <f t="shared" si="33"/>
        <v>-376.69054243526989</v>
      </c>
      <c r="Z268">
        <f t="shared" si="34"/>
        <v>141895.76476017787</v>
      </c>
    </row>
    <row r="269" spans="1:26" x14ac:dyDescent="0.35">
      <c r="A269" s="1">
        <v>41183</v>
      </c>
      <c r="B269">
        <v>4396</v>
      </c>
      <c r="C269" s="27">
        <v>30.4</v>
      </c>
      <c r="D269">
        <v>5815.2</v>
      </c>
      <c r="E269">
        <v>4615</v>
      </c>
      <c r="F269">
        <v>0</v>
      </c>
      <c r="G269">
        <v>6569</v>
      </c>
      <c r="H269">
        <v>0</v>
      </c>
      <c r="I269">
        <f>IF(AND(N269=0,F269=0,H269=0,J269=0,Q269=0,L269=0),1,0)</f>
        <v>0</v>
      </c>
      <c r="J269">
        <v>1</v>
      </c>
      <c r="K269">
        <f>IF(B269&gt;G269,1,0)</f>
        <v>0</v>
      </c>
      <c r="L269">
        <v>0</v>
      </c>
      <c r="M269">
        <v>6269</v>
      </c>
      <c r="N269">
        <v>0</v>
      </c>
      <c r="O269">
        <v>0.24753107935401417</v>
      </c>
      <c r="P269">
        <v>0</v>
      </c>
      <c r="Q269">
        <v>0</v>
      </c>
      <c r="R269">
        <f t="shared" si="28"/>
        <v>5292.7795154984242</v>
      </c>
      <c r="S269">
        <f>R269-B269</f>
        <v>896.77951549842419</v>
      </c>
      <c r="T269">
        <f t="shared" si="29"/>
        <v>896.77951549842419</v>
      </c>
      <c r="U269" s="8">
        <f t="shared" si="30"/>
        <v>0.20399897986770341</v>
      </c>
      <c r="V269">
        <v>1808</v>
      </c>
      <c r="W269">
        <f t="shared" si="31"/>
        <v>16142.031278971635</v>
      </c>
      <c r="X269">
        <f t="shared" si="32"/>
        <v>32544</v>
      </c>
      <c r="Y269">
        <f t="shared" si="33"/>
        <v>896.77951549842419</v>
      </c>
      <c r="Z269">
        <f t="shared" si="34"/>
        <v>804213.49941758846</v>
      </c>
    </row>
    <row r="270" spans="1:26" x14ac:dyDescent="0.35">
      <c r="A270" s="1">
        <v>41184</v>
      </c>
      <c r="B270">
        <v>5205</v>
      </c>
      <c r="C270" s="27">
        <v>29.3</v>
      </c>
      <c r="D270">
        <v>5639.8</v>
      </c>
      <c r="E270">
        <v>5412</v>
      </c>
      <c r="F270">
        <v>0</v>
      </c>
      <c r="G270">
        <v>4396</v>
      </c>
      <c r="H270">
        <v>0</v>
      </c>
      <c r="I270">
        <f>IF(AND(N270=0,F270=0,H270=0,J270=0,Q270=0,L270=0),1,0)</f>
        <v>0</v>
      </c>
      <c r="J270">
        <v>0</v>
      </c>
      <c r="K270">
        <f>IF(B270&gt;G270,1,0)</f>
        <v>1</v>
      </c>
      <c r="L270">
        <v>0</v>
      </c>
      <c r="M270">
        <v>5871</v>
      </c>
      <c r="N270">
        <v>1</v>
      </c>
      <c r="O270">
        <v>0.5939932612989427</v>
      </c>
      <c r="P270">
        <v>0</v>
      </c>
      <c r="Q270">
        <v>0</v>
      </c>
      <c r="R270">
        <f t="shared" si="28"/>
        <v>5678.7392901827716</v>
      </c>
      <c r="S270">
        <f>R270-B270</f>
        <v>473.73929018277158</v>
      </c>
      <c r="T270">
        <f t="shared" si="29"/>
        <v>473.73929018277158</v>
      </c>
      <c r="U270" s="8">
        <f t="shared" si="30"/>
        <v>9.1016194079302892E-2</v>
      </c>
      <c r="V270">
        <v>1511</v>
      </c>
      <c r="W270">
        <f t="shared" si="31"/>
        <v>8527.3072232898885</v>
      </c>
      <c r="X270">
        <f t="shared" si="32"/>
        <v>27198</v>
      </c>
      <c r="Y270">
        <f t="shared" si="33"/>
        <v>473.73929018277158</v>
      </c>
      <c r="Z270">
        <f t="shared" si="34"/>
        <v>224428.91506287627</v>
      </c>
    </row>
    <row r="271" spans="1:26" x14ac:dyDescent="0.35">
      <c r="A271" s="1">
        <v>41185</v>
      </c>
      <c r="B271">
        <v>5350</v>
      </c>
      <c r="C271" s="27">
        <v>29.6</v>
      </c>
      <c r="D271">
        <v>5681.6</v>
      </c>
      <c r="E271">
        <v>5273</v>
      </c>
      <c r="F271">
        <v>1</v>
      </c>
      <c r="G271">
        <v>5205</v>
      </c>
      <c r="H271">
        <v>0</v>
      </c>
      <c r="I271">
        <f>IF(AND(N271=0,F271=0,H271=0,J271=0,Q271=0,L271=0),1,0)</f>
        <v>0</v>
      </c>
      <c r="J271">
        <v>0</v>
      </c>
      <c r="K271">
        <f>IF(B271&gt;G271,1,0)</f>
        <v>1</v>
      </c>
      <c r="L271">
        <v>0</v>
      </c>
      <c r="M271">
        <v>5390</v>
      </c>
      <c r="N271">
        <v>0</v>
      </c>
      <c r="O271">
        <v>0.51684675264319735</v>
      </c>
      <c r="P271">
        <v>0</v>
      </c>
      <c r="Q271">
        <v>0</v>
      </c>
      <c r="R271">
        <f t="shared" si="28"/>
        <v>5862.2996164699171</v>
      </c>
      <c r="S271">
        <f>R271-B271</f>
        <v>512.29961646991705</v>
      </c>
      <c r="T271">
        <f t="shared" si="29"/>
        <v>512.29961646991705</v>
      </c>
      <c r="U271" s="8">
        <f t="shared" si="30"/>
        <v>9.575693765792842E-2</v>
      </c>
      <c r="V271">
        <v>1355</v>
      </c>
      <c r="W271">
        <f t="shared" si="31"/>
        <v>9221.393096458507</v>
      </c>
      <c r="X271">
        <f t="shared" si="32"/>
        <v>24390</v>
      </c>
      <c r="Y271">
        <f t="shared" si="33"/>
        <v>512.29961646991705</v>
      </c>
      <c r="Z271">
        <f t="shared" si="34"/>
        <v>262450.89703522413</v>
      </c>
    </row>
    <row r="272" spans="1:26" x14ac:dyDescent="0.35">
      <c r="A272" s="1">
        <v>41186</v>
      </c>
      <c r="B272">
        <v>4939</v>
      </c>
      <c r="C272" s="27">
        <v>28.3</v>
      </c>
      <c r="D272">
        <v>5633.6</v>
      </c>
      <c r="E272">
        <v>4996</v>
      </c>
      <c r="F272">
        <v>0</v>
      </c>
      <c r="G272">
        <v>5350</v>
      </c>
      <c r="H272">
        <v>0</v>
      </c>
      <c r="I272">
        <f>IF(AND(N272=0,F272=0,H272=0,J272=0,Q272=0,L272=0),1,0)</f>
        <v>0</v>
      </c>
      <c r="J272">
        <v>0</v>
      </c>
      <c r="K272">
        <f>IF(B272&gt;G272,1,0)</f>
        <v>0</v>
      </c>
      <c r="L272">
        <v>0</v>
      </c>
      <c r="M272">
        <v>4983.666666666667</v>
      </c>
      <c r="N272">
        <v>0</v>
      </c>
      <c r="O272">
        <v>0.45224817009410945</v>
      </c>
      <c r="P272">
        <v>0</v>
      </c>
      <c r="Q272">
        <v>1</v>
      </c>
      <c r="R272">
        <f t="shared" si="28"/>
        <v>5023.8424199308065</v>
      </c>
      <c r="S272">
        <f>R272-B272</f>
        <v>84.8424199308065</v>
      </c>
      <c r="T272">
        <f t="shared" si="29"/>
        <v>84.8424199308065</v>
      </c>
      <c r="U272" s="8">
        <f t="shared" si="30"/>
        <v>1.7178056272688095E-2</v>
      </c>
      <c r="V272">
        <v>1835</v>
      </c>
      <c r="W272">
        <f t="shared" si="31"/>
        <v>1527.163558754517</v>
      </c>
      <c r="X272">
        <f t="shared" si="32"/>
        <v>33030</v>
      </c>
      <c r="Y272">
        <f t="shared" si="33"/>
        <v>84.8424199308065</v>
      </c>
      <c r="Z272">
        <f t="shared" si="34"/>
        <v>7198.2362197153116</v>
      </c>
    </row>
    <row r="273" spans="1:26" x14ac:dyDescent="0.35">
      <c r="A273" s="1">
        <v>41187</v>
      </c>
      <c r="B273">
        <v>6693</v>
      </c>
      <c r="C273" s="27">
        <v>27.2</v>
      </c>
      <c r="D273">
        <v>5291.8</v>
      </c>
      <c r="E273">
        <v>5590</v>
      </c>
      <c r="F273">
        <v>0</v>
      </c>
      <c r="G273">
        <v>4939</v>
      </c>
      <c r="H273">
        <v>0</v>
      </c>
      <c r="I273">
        <f>IF(AND(N273=0,F273=0,H273=0,J273=0,Q273=0,L273=0),1,0)</f>
        <v>0</v>
      </c>
      <c r="J273">
        <v>0</v>
      </c>
      <c r="K273">
        <f>IF(B273&gt;G273,1,0)</f>
        <v>1</v>
      </c>
      <c r="L273">
        <v>1</v>
      </c>
      <c r="M273">
        <v>5164.666666666667</v>
      </c>
      <c r="N273">
        <v>0</v>
      </c>
      <c r="O273">
        <v>0.70378761473219476</v>
      </c>
      <c r="P273">
        <v>0</v>
      </c>
      <c r="Q273">
        <v>0</v>
      </c>
      <c r="R273">
        <f t="shared" si="28"/>
        <v>6008.3684326955708</v>
      </c>
      <c r="S273">
        <f>R273-B273</f>
        <v>-684.63156730442915</v>
      </c>
      <c r="T273">
        <f t="shared" si="29"/>
        <v>684.63156730442915</v>
      </c>
      <c r="U273" s="8">
        <f t="shared" si="30"/>
        <v>0.10229068688247858</v>
      </c>
      <c r="V273">
        <v>671</v>
      </c>
      <c r="W273">
        <f t="shared" si="31"/>
        <v>49293.472845918899</v>
      </c>
      <c r="X273">
        <f t="shared" si="32"/>
        <v>12078</v>
      </c>
      <c r="Y273">
        <f t="shared" si="33"/>
        <v>-1369.2631346088583</v>
      </c>
      <c r="Z273">
        <f t="shared" si="34"/>
        <v>1874881.5317988764</v>
      </c>
    </row>
    <row r="274" spans="1:26" x14ac:dyDescent="0.35">
      <c r="A274" s="1">
        <v>41188</v>
      </c>
      <c r="B274">
        <v>7112</v>
      </c>
      <c r="C274" s="27">
        <v>27.7</v>
      </c>
      <c r="D274">
        <v>5316.6</v>
      </c>
      <c r="E274">
        <v>6648</v>
      </c>
      <c r="F274">
        <v>0</v>
      </c>
      <c r="G274">
        <v>6693</v>
      </c>
      <c r="H274">
        <v>1</v>
      </c>
      <c r="I274">
        <f>IF(AND(N274=0,F274=0,H274=0,J274=0,Q274=0,L274=0),1,0)</f>
        <v>0</v>
      </c>
      <c r="J274">
        <v>0</v>
      </c>
      <c r="K274">
        <f>IF(B274&gt;G274,1,0)</f>
        <v>1</v>
      </c>
      <c r="L274">
        <v>0</v>
      </c>
      <c r="M274">
        <v>5660.666666666667</v>
      </c>
      <c r="N274">
        <v>0</v>
      </c>
      <c r="O274">
        <v>0.54868130591379105</v>
      </c>
      <c r="P274">
        <v>1</v>
      </c>
      <c r="Q274">
        <v>0</v>
      </c>
      <c r="R274">
        <f t="shared" si="28"/>
        <v>7279.1294442428134</v>
      </c>
      <c r="S274">
        <f>R274-B274</f>
        <v>167.12944424281341</v>
      </c>
      <c r="T274">
        <f t="shared" si="29"/>
        <v>167.12944424281341</v>
      </c>
      <c r="U274" s="8">
        <f t="shared" si="30"/>
        <v>2.3499640641565438E-2</v>
      </c>
      <c r="V274">
        <v>885</v>
      </c>
      <c r="W274">
        <f t="shared" si="31"/>
        <v>3008.3299963706413</v>
      </c>
      <c r="X274">
        <f t="shared" si="32"/>
        <v>15930</v>
      </c>
      <c r="Y274">
        <f t="shared" si="33"/>
        <v>167.12944424281341</v>
      </c>
      <c r="Z274">
        <f t="shared" si="34"/>
        <v>27932.251132911675</v>
      </c>
    </row>
    <row r="275" spans="1:26" x14ac:dyDescent="0.35">
      <c r="A275" s="1">
        <v>41189</v>
      </c>
      <c r="B275">
        <v>6933</v>
      </c>
      <c r="C275" s="27">
        <v>28.1</v>
      </c>
      <c r="D275">
        <v>5859.8</v>
      </c>
      <c r="E275">
        <v>6569</v>
      </c>
      <c r="F275">
        <v>0</v>
      </c>
      <c r="G275">
        <v>7112</v>
      </c>
      <c r="H275">
        <v>0</v>
      </c>
      <c r="I275">
        <f>IF(AND(N275=0,F275=0,H275=0,J275=0,Q275=0,L275=0),1,0)</f>
        <v>1</v>
      </c>
      <c r="J275">
        <v>0</v>
      </c>
      <c r="K275">
        <f>IF(B275&gt;G275,1,0)</f>
        <v>0</v>
      </c>
      <c r="L275">
        <v>0</v>
      </c>
      <c r="M275">
        <v>6248</v>
      </c>
      <c r="N275">
        <v>0</v>
      </c>
      <c r="O275">
        <v>0.47920297432322528</v>
      </c>
      <c r="P275">
        <v>1</v>
      </c>
      <c r="Q275">
        <v>0</v>
      </c>
      <c r="R275">
        <f t="shared" si="28"/>
        <v>6651.5840480880352</v>
      </c>
      <c r="S275">
        <f>R275-B275</f>
        <v>-281.41595191196484</v>
      </c>
      <c r="T275">
        <f t="shared" si="29"/>
        <v>281.41595191196484</v>
      </c>
      <c r="U275" s="8">
        <f t="shared" si="30"/>
        <v>4.0590790698393893E-2</v>
      </c>
      <c r="V275">
        <v>735</v>
      </c>
      <c r="W275">
        <f t="shared" si="31"/>
        <v>20261.948537661468</v>
      </c>
      <c r="X275">
        <f t="shared" si="32"/>
        <v>13230</v>
      </c>
      <c r="Y275">
        <f t="shared" si="33"/>
        <v>-562.83190382392968</v>
      </c>
      <c r="Z275">
        <f t="shared" si="34"/>
        <v>316779.75196206925</v>
      </c>
    </row>
    <row r="276" spans="1:26" x14ac:dyDescent="0.35">
      <c r="A276" s="1">
        <v>41190</v>
      </c>
      <c r="B276">
        <v>4621</v>
      </c>
      <c r="C276" s="28">
        <v>29</v>
      </c>
      <c r="D276">
        <v>6205.4</v>
      </c>
      <c r="E276">
        <v>4396</v>
      </c>
      <c r="F276">
        <v>0</v>
      </c>
      <c r="G276">
        <v>6933</v>
      </c>
      <c r="H276">
        <v>0</v>
      </c>
      <c r="I276">
        <f>IF(AND(N276=0,F276=0,H276=0,J276=0,Q276=0,L276=0),1,0)</f>
        <v>0</v>
      </c>
      <c r="J276">
        <v>1</v>
      </c>
      <c r="K276">
        <f>IF(B276&gt;G276,1,0)</f>
        <v>0</v>
      </c>
      <c r="L276">
        <v>0</v>
      </c>
      <c r="M276">
        <v>6912.666666666667</v>
      </c>
      <c r="N276">
        <v>0</v>
      </c>
      <c r="O276">
        <v>0.23138143371674219</v>
      </c>
      <c r="P276">
        <v>0</v>
      </c>
      <c r="Q276">
        <v>0</v>
      </c>
      <c r="R276">
        <f t="shared" si="28"/>
        <v>5571.9168714635607</v>
      </c>
      <c r="S276">
        <f>R276-B276</f>
        <v>950.91687146356071</v>
      </c>
      <c r="T276">
        <f t="shared" si="29"/>
        <v>950.91687146356071</v>
      </c>
      <c r="U276" s="8">
        <f t="shared" si="30"/>
        <v>0.20578162117800491</v>
      </c>
      <c r="V276">
        <v>1495</v>
      </c>
      <c r="W276">
        <f t="shared" si="31"/>
        <v>17116.503686344091</v>
      </c>
      <c r="X276">
        <f t="shared" si="32"/>
        <v>26910</v>
      </c>
      <c r="Y276">
        <f t="shared" si="33"/>
        <v>950.91687146356071</v>
      </c>
      <c r="Z276">
        <f t="shared" si="34"/>
        <v>904242.8964340461</v>
      </c>
    </row>
    <row r="277" spans="1:26" x14ac:dyDescent="0.35">
      <c r="A277" s="1">
        <v>41191</v>
      </c>
      <c r="B277">
        <v>5251</v>
      </c>
      <c r="C277" s="27">
        <v>28.5</v>
      </c>
      <c r="D277">
        <v>6059.6</v>
      </c>
      <c r="E277">
        <v>5205</v>
      </c>
      <c r="F277">
        <v>0</v>
      </c>
      <c r="G277">
        <v>4621</v>
      </c>
      <c r="H277">
        <v>0</v>
      </c>
      <c r="I277">
        <f>IF(AND(N277=0,F277=0,H277=0,J277=0,Q277=0,L277=0),1,0)</f>
        <v>0</v>
      </c>
      <c r="J277">
        <v>0</v>
      </c>
      <c r="K277">
        <f>IF(B277&gt;G277,1,0)</f>
        <v>1</v>
      </c>
      <c r="L277">
        <v>0</v>
      </c>
      <c r="M277">
        <v>6222</v>
      </c>
      <c r="N277">
        <v>1</v>
      </c>
      <c r="O277">
        <v>0.57319623562216804</v>
      </c>
      <c r="P277">
        <v>0</v>
      </c>
      <c r="Q277">
        <v>0</v>
      </c>
      <c r="R277">
        <f t="shared" si="28"/>
        <v>5907.8697500954486</v>
      </c>
      <c r="S277">
        <f>R277-B277</f>
        <v>656.86975009544858</v>
      </c>
      <c r="T277">
        <f t="shared" si="29"/>
        <v>656.86975009544858</v>
      </c>
      <c r="U277" s="8">
        <f t="shared" si="30"/>
        <v>0.12509422016672037</v>
      </c>
      <c r="V277">
        <v>1300</v>
      </c>
      <c r="W277">
        <f t="shared" si="31"/>
        <v>11823.655501718074</v>
      </c>
      <c r="X277">
        <f t="shared" si="32"/>
        <v>23400</v>
      </c>
      <c r="Y277">
        <f t="shared" si="33"/>
        <v>656.86975009544858</v>
      </c>
      <c r="Z277">
        <f t="shared" si="34"/>
        <v>431477.86859045707</v>
      </c>
    </row>
    <row r="278" spans="1:26" x14ac:dyDescent="0.35">
      <c r="A278" s="1">
        <v>41192</v>
      </c>
      <c r="B278">
        <v>5459</v>
      </c>
      <c r="C278" s="27">
        <v>27.9</v>
      </c>
      <c r="D278">
        <v>6122</v>
      </c>
      <c r="E278">
        <v>5350</v>
      </c>
      <c r="F278">
        <v>1</v>
      </c>
      <c r="G278">
        <v>5251</v>
      </c>
      <c r="H278">
        <v>0</v>
      </c>
      <c r="I278">
        <f>IF(AND(N278=0,F278=0,H278=0,J278=0,Q278=0,L278=0),1,0)</f>
        <v>0</v>
      </c>
      <c r="J278">
        <v>0</v>
      </c>
      <c r="K278">
        <f>IF(B278&gt;G278,1,0)</f>
        <v>1</v>
      </c>
      <c r="L278">
        <v>0</v>
      </c>
      <c r="M278">
        <v>5601.666666666667</v>
      </c>
      <c r="N278">
        <v>0</v>
      </c>
      <c r="O278">
        <v>0.52416637620541418</v>
      </c>
      <c r="P278">
        <v>0</v>
      </c>
      <c r="Q278">
        <v>0</v>
      </c>
      <c r="R278">
        <f t="shared" si="28"/>
        <v>6067.0628904132254</v>
      </c>
      <c r="S278">
        <f>R278-B278</f>
        <v>608.06289041322543</v>
      </c>
      <c r="T278">
        <f t="shared" si="29"/>
        <v>608.06289041322543</v>
      </c>
      <c r="U278" s="8">
        <f t="shared" si="30"/>
        <v>0.11138723033764891</v>
      </c>
      <c r="V278">
        <v>877</v>
      </c>
      <c r="W278">
        <f t="shared" si="31"/>
        <v>10945.132027438058</v>
      </c>
      <c r="X278">
        <f t="shared" si="32"/>
        <v>15786</v>
      </c>
      <c r="Y278">
        <f t="shared" si="33"/>
        <v>608.06289041322543</v>
      </c>
      <c r="Z278">
        <f t="shared" si="34"/>
        <v>369740.47869768622</v>
      </c>
    </row>
    <row r="279" spans="1:26" x14ac:dyDescent="0.35">
      <c r="A279" s="1">
        <v>41193</v>
      </c>
      <c r="B279">
        <v>5194</v>
      </c>
      <c r="C279" s="27">
        <v>27.5</v>
      </c>
      <c r="D279">
        <v>5875.2</v>
      </c>
      <c r="E279">
        <v>4939</v>
      </c>
      <c r="F279">
        <v>0</v>
      </c>
      <c r="G279">
        <v>5459</v>
      </c>
      <c r="H279">
        <v>0</v>
      </c>
      <c r="I279">
        <f>IF(AND(N279=0,F279=0,H279=0,J279=0,Q279=0,L279=0),1,0)</f>
        <v>0</v>
      </c>
      <c r="J279">
        <v>0</v>
      </c>
      <c r="K279">
        <f>IF(B279&gt;G279,1,0)</f>
        <v>0</v>
      </c>
      <c r="L279">
        <v>0</v>
      </c>
      <c r="M279">
        <v>5110.333333333333</v>
      </c>
      <c r="N279">
        <v>0</v>
      </c>
      <c r="O279">
        <v>0.4692111072382944</v>
      </c>
      <c r="P279">
        <v>0</v>
      </c>
      <c r="Q279">
        <v>1</v>
      </c>
      <c r="R279">
        <f t="shared" si="28"/>
        <v>5157.1712115138762</v>
      </c>
      <c r="S279">
        <f>R279-B279</f>
        <v>-36.828788486123813</v>
      </c>
      <c r="T279">
        <f t="shared" si="29"/>
        <v>36.828788486123813</v>
      </c>
      <c r="U279" s="8">
        <f t="shared" si="30"/>
        <v>7.0906408329079349E-3</v>
      </c>
      <c r="V279">
        <v>1324</v>
      </c>
      <c r="W279">
        <f t="shared" si="31"/>
        <v>2651.6727710009145</v>
      </c>
      <c r="X279">
        <f t="shared" si="32"/>
        <v>23832</v>
      </c>
      <c r="Y279">
        <f t="shared" si="33"/>
        <v>-73.657576972247625</v>
      </c>
      <c r="Z279">
        <f t="shared" si="34"/>
        <v>5425.4386454225832</v>
      </c>
    </row>
    <row r="280" spans="1:26" x14ac:dyDescent="0.35">
      <c r="A280" s="1">
        <v>41194</v>
      </c>
      <c r="B280">
        <v>6255</v>
      </c>
      <c r="C280" s="27">
        <v>28.1</v>
      </c>
      <c r="D280">
        <v>5491.6</v>
      </c>
      <c r="E280">
        <v>6693</v>
      </c>
      <c r="F280">
        <v>0</v>
      </c>
      <c r="G280">
        <v>5194</v>
      </c>
      <c r="H280">
        <v>0</v>
      </c>
      <c r="I280">
        <f>IF(AND(N280=0,F280=0,H280=0,J280=0,Q280=0,L280=0),1,0)</f>
        <v>0</v>
      </c>
      <c r="J280">
        <v>0</v>
      </c>
      <c r="K280">
        <f>IF(B280&gt;G280,1,0)</f>
        <v>1</v>
      </c>
      <c r="L280">
        <v>1</v>
      </c>
      <c r="M280">
        <v>5301.333333333333</v>
      </c>
      <c r="N280">
        <v>0</v>
      </c>
      <c r="O280">
        <v>0.62327175554780989</v>
      </c>
      <c r="P280">
        <v>0</v>
      </c>
      <c r="Q280">
        <v>0</v>
      </c>
      <c r="R280">
        <f t="shared" si="28"/>
        <v>6394.4532456480129</v>
      </c>
      <c r="S280">
        <f>R280-B280</f>
        <v>139.45324564801285</v>
      </c>
      <c r="T280">
        <f t="shared" si="29"/>
        <v>139.45324564801285</v>
      </c>
      <c r="U280" s="8">
        <f t="shared" si="30"/>
        <v>2.2294683556836586E-2</v>
      </c>
      <c r="V280">
        <v>1152</v>
      </c>
      <c r="W280">
        <f t="shared" si="31"/>
        <v>2510.1584216642314</v>
      </c>
      <c r="X280">
        <f t="shared" si="32"/>
        <v>20736</v>
      </c>
      <c r="Y280">
        <f t="shared" si="33"/>
        <v>139.45324564801285</v>
      </c>
      <c r="Z280">
        <f t="shared" si="34"/>
        <v>19447.207721765015</v>
      </c>
    </row>
    <row r="281" spans="1:26" x14ac:dyDescent="0.35">
      <c r="A281" s="1">
        <v>41195</v>
      </c>
      <c r="B281">
        <v>6800</v>
      </c>
      <c r="C281" s="27">
        <v>28.1</v>
      </c>
      <c r="D281">
        <v>5356</v>
      </c>
      <c r="E281">
        <v>7112</v>
      </c>
      <c r="F281">
        <v>0</v>
      </c>
      <c r="G281">
        <v>6255</v>
      </c>
      <c r="H281">
        <v>1</v>
      </c>
      <c r="I281">
        <f>IF(AND(N281=0,F281=0,H281=0,J281=0,Q281=0,L281=0),1,0)</f>
        <v>0</v>
      </c>
      <c r="J281">
        <v>0</v>
      </c>
      <c r="K281">
        <f>IF(B281&gt;G281,1,0)</f>
        <v>1</v>
      </c>
      <c r="L281">
        <v>0</v>
      </c>
      <c r="M281">
        <v>5636</v>
      </c>
      <c r="N281">
        <v>0</v>
      </c>
      <c r="O281">
        <v>0.5633205530382247</v>
      </c>
      <c r="P281">
        <v>1</v>
      </c>
      <c r="Q281">
        <v>0</v>
      </c>
      <c r="R281">
        <f t="shared" si="28"/>
        <v>7174.9999788468222</v>
      </c>
      <c r="S281">
        <f>R281-B281</f>
        <v>374.99997884682216</v>
      </c>
      <c r="T281">
        <f t="shared" si="29"/>
        <v>374.99997884682216</v>
      </c>
      <c r="U281" s="8">
        <f t="shared" si="30"/>
        <v>5.5147055712767963E-2</v>
      </c>
      <c r="V281">
        <v>1105</v>
      </c>
      <c r="W281">
        <f t="shared" si="31"/>
        <v>6749.9996192427989</v>
      </c>
      <c r="X281">
        <f t="shared" si="32"/>
        <v>19890</v>
      </c>
      <c r="Y281">
        <f t="shared" si="33"/>
        <v>374.99997884682216</v>
      </c>
      <c r="Z281">
        <f t="shared" si="34"/>
        <v>140624.98413511706</v>
      </c>
    </row>
    <row r="282" spans="1:26" x14ac:dyDescent="0.35">
      <c r="A282" s="1">
        <v>41196</v>
      </c>
      <c r="B282">
        <v>6959</v>
      </c>
      <c r="C282" s="27">
        <v>28.6</v>
      </c>
      <c r="D282">
        <v>5791.8</v>
      </c>
      <c r="E282">
        <v>6933</v>
      </c>
      <c r="F282">
        <v>0</v>
      </c>
      <c r="G282">
        <v>6800</v>
      </c>
      <c r="H282">
        <v>0</v>
      </c>
      <c r="I282">
        <f>IF(AND(N282=0,F282=0,H282=0,J282=0,Q282=0,L282=0),1,0)</f>
        <v>1</v>
      </c>
      <c r="J282">
        <v>0</v>
      </c>
      <c r="K282">
        <f>IF(B282&gt;G282,1,0)</f>
        <v>1</v>
      </c>
      <c r="L282">
        <v>0</v>
      </c>
      <c r="M282">
        <v>6083</v>
      </c>
      <c r="N282">
        <v>0</v>
      </c>
      <c r="O282">
        <v>0.51847333565702336</v>
      </c>
      <c r="P282">
        <v>1</v>
      </c>
      <c r="Q282">
        <v>0</v>
      </c>
      <c r="R282">
        <f t="shared" si="28"/>
        <v>7562.2204507284914</v>
      </c>
      <c r="S282">
        <f>R282-B282</f>
        <v>603.22045072849141</v>
      </c>
      <c r="T282">
        <f t="shared" si="29"/>
        <v>603.22045072849141</v>
      </c>
      <c r="U282" s="8">
        <f t="shared" si="30"/>
        <v>8.6682059308591949E-2</v>
      </c>
      <c r="V282">
        <v>715</v>
      </c>
      <c r="W282">
        <f t="shared" si="31"/>
        <v>10857.968113112845</v>
      </c>
      <c r="X282">
        <f t="shared" si="32"/>
        <v>12870</v>
      </c>
      <c r="Y282">
        <f t="shared" si="33"/>
        <v>603.22045072849141</v>
      </c>
      <c r="Z282">
        <f t="shared" si="34"/>
        <v>363874.91217708436</v>
      </c>
    </row>
    <row r="283" spans="1:26" x14ac:dyDescent="0.35">
      <c r="A283" s="1">
        <v>41197</v>
      </c>
      <c r="B283">
        <v>4404</v>
      </c>
      <c r="C283" s="29">
        <v>28.5</v>
      </c>
      <c r="D283">
        <v>6133.4</v>
      </c>
      <c r="E283">
        <v>4621</v>
      </c>
      <c r="F283">
        <v>0</v>
      </c>
      <c r="G283">
        <v>6959</v>
      </c>
      <c r="H283">
        <v>0</v>
      </c>
      <c r="I283">
        <f>IF(AND(N283=0,F283=0,H283=0,J283=0,Q283=0,L283=0),1,0)</f>
        <v>0</v>
      </c>
      <c r="J283">
        <v>1</v>
      </c>
      <c r="K283">
        <f>IF(B283&gt;G283,1,0)</f>
        <v>0</v>
      </c>
      <c r="L283">
        <v>0</v>
      </c>
      <c r="M283">
        <v>6671.333333333333</v>
      </c>
      <c r="N283">
        <v>0</v>
      </c>
      <c r="O283">
        <v>0.2031485999767631</v>
      </c>
      <c r="P283">
        <v>0</v>
      </c>
      <c r="Q283">
        <v>0</v>
      </c>
      <c r="R283">
        <f t="shared" si="28"/>
        <v>5595.1739715634558</v>
      </c>
      <c r="S283">
        <f>R283-B283</f>
        <v>1191.1739715634558</v>
      </c>
      <c r="T283">
        <f t="shared" si="29"/>
        <v>1191.1739715634558</v>
      </c>
      <c r="U283" s="8">
        <f t="shared" si="30"/>
        <v>0.27047547038225606</v>
      </c>
      <c r="V283">
        <v>1726</v>
      </c>
      <c r="W283">
        <f t="shared" si="31"/>
        <v>21441.131488142204</v>
      </c>
      <c r="X283">
        <f t="shared" si="32"/>
        <v>31068</v>
      </c>
      <c r="Y283">
        <f t="shared" si="33"/>
        <v>1191.1739715634558</v>
      </c>
      <c r="Z283">
        <f t="shared" si="34"/>
        <v>1418895.4305302566</v>
      </c>
    </row>
    <row r="284" spans="1:26" x14ac:dyDescent="0.35">
      <c r="A284" s="1">
        <v>41198</v>
      </c>
      <c r="B284">
        <v>4921</v>
      </c>
      <c r="C284" s="29">
        <v>28.8</v>
      </c>
      <c r="D284">
        <v>5922.4</v>
      </c>
      <c r="E284">
        <v>5251</v>
      </c>
      <c r="F284">
        <v>0</v>
      </c>
      <c r="G284">
        <v>4404</v>
      </c>
      <c r="H284">
        <v>0</v>
      </c>
      <c r="I284">
        <f>IF(AND(N284=0,F284=0,H284=0,J284=0,Q284=0,L284=0),1,0)</f>
        <v>0</v>
      </c>
      <c r="J284">
        <v>0</v>
      </c>
      <c r="K284">
        <f>IF(B284&gt;G284,1,0)</f>
        <v>1</v>
      </c>
      <c r="L284">
        <v>0</v>
      </c>
      <c r="M284">
        <v>6054.333333333333</v>
      </c>
      <c r="N284">
        <v>1</v>
      </c>
      <c r="O284">
        <v>0.56006738701057279</v>
      </c>
      <c r="P284">
        <v>0</v>
      </c>
      <c r="Q284">
        <v>0</v>
      </c>
      <c r="R284">
        <f t="shared" si="28"/>
        <v>5763.6244203897513</v>
      </c>
      <c r="S284">
        <f>R284-B284</f>
        <v>842.62442038975132</v>
      </c>
      <c r="T284">
        <f t="shared" si="29"/>
        <v>842.62442038975132</v>
      </c>
      <c r="U284" s="8">
        <f t="shared" si="30"/>
        <v>0.1712303231842616</v>
      </c>
      <c r="V284">
        <v>1601</v>
      </c>
      <c r="W284">
        <f t="shared" si="31"/>
        <v>15167.239567015524</v>
      </c>
      <c r="X284">
        <f t="shared" si="32"/>
        <v>28818</v>
      </c>
      <c r="Y284">
        <f t="shared" si="33"/>
        <v>842.62442038975132</v>
      </c>
      <c r="Z284">
        <f t="shared" si="34"/>
        <v>710015.91383716441</v>
      </c>
    </row>
    <row r="285" spans="1:26" x14ac:dyDescent="0.35">
      <c r="A285" s="1">
        <v>41199</v>
      </c>
      <c r="B285">
        <v>5289</v>
      </c>
      <c r="C285" s="27">
        <v>28.3</v>
      </c>
      <c r="D285">
        <v>5867.8</v>
      </c>
      <c r="E285">
        <v>5459</v>
      </c>
      <c r="F285">
        <v>1</v>
      </c>
      <c r="G285">
        <v>4921</v>
      </c>
      <c r="H285">
        <v>0</v>
      </c>
      <c r="I285">
        <f>IF(AND(N285=0,F285=0,H285=0,J285=0,Q285=0,L285=0),1,0)</f>
        <v>0</v>
      </c>
      <c r="J285">
        <v>0</v>
      </c>
      <c r="K285">
        <f>IF(B285&gt;G285,1,0)</f>
        <v>1</v>
      </c>
      <c r="L285">
        <v>0</v>
      </c>
      <c r="M285">
        <v>5428</v>
      </c>
      <c r="N285">
        <v>0</v>
      </c>
      <c r="O285">
        <v>0.54275589636342514</v>
      </c>
      <c r="P285">
        <v>0</v>
      </c>
      <c r="Q285">
        <v>0</v>
      </c>
      <c r="R285">
        <f t="shared" si="28"/>
        <v>5836.8917634209074</v>
      </c>
      <c r="S285">
        <f>R285-B285</f>
        <v>547.89176342090741</v>
      </c>
      <c r="T285">
        <f t="shared" si="29"/>
        <v>547.89176342090741</v>
      </c>
      <c r="U285" s="8">
        <f t="shared" si="30"/>
        <v>0.10359080420134381</v>
      </c>
      <c r="V285">
        <v>1185</v>
      </c>
      <c r="W285">
        <f t="shared" si="31"/>
        <v>9862.0517415763334</v>
      </c>
      <c r="X285">
        <f t="shared" si="32"/>
        <v>21330</v>
      </c>
      <c r="Y285">
        <f t="shared" si="33"/>
        <v>547.89176342090741</v>
      </c>
      <c r="Z285">
        <f t="shared" si="34"/>
        <v>300185.38442447159</v>
      </c>
    </row>
    <row r="286" spans="1:26" x14ac:dyDescent="0.35">
      <c r="A286" s="1">
        <v>41200</v>
      </c>
      <c r="B286">
        <v>5067</v>
      </c>
      <c r="C286" s="27">
        <v>27.8</v>
      </c>
      <c r="D286">
        <v>5674.6</v>
      </c>
      <c r="E286">
        <v>5194</v>
      </c>
      <c r="F286">
        <v>0</v>
      </c>
      <c r="G286">
        <v>5289</v>
      </c>
      <c r="H286">
        <v>0</v>
      </c>
      <c r="I286">
        <f>IF(AND(N286=0,F286=0,H286=0,J286=0,Q286=0,L286=0),1,0)</f>
        <v>0</v>
      </c>
      <c r="J286">
        <v>0</v>
      </c>
      <c r="K286">
        <f>IF(B286&gt;G286,1,0)</f>
        <v>0</v>
      </c>
      <c r="L286">
        <v>0</v>
      </c>
      <c r="M286">
        <v>4871.333333333333</v>
      </c>
      <c r="N286">
        <v>0</v>
      </c>
      <c r="O286">
        <v>0.47420704078075987</v>
      </c>
      <c r="P286">
        <v>0</v>
      </c>
      <c r="Q286">
        <v>1</v>
      </c>
      <c r="R286">
        <f t="shared" si="28"/>
        <v>5046.3205734428957</v>
      </c>
      <c r="S286">
        <f>R286-B286</f>
        <v>-20.679426557104307</v>
      </c>
      <c r="T286">
        <f t="shared" si="29"/>
        <v>20.679426557104307</v>
      </c>
      <c r="U286" s="8">
        <f t="shared" si="30"/>
        <v>4.0811972680292689E-3</v>
      </c>
      <c r="V286">
        <v>1309</v>
      </c>
      <c r="W286">
        <f t="shared" si="31"/>
        <v>1488.9187121115101</v>
      </c>
      <c r="X286">
        <f t="shared" si="32"/>
        <v>23562</v>
      </c>
      <c r="Y286">
        <f t="shared" si="33"/>
        <v>-41.358853114208614</v>
      </c>
      <c r="Z286">
        <f t="shared" si="34"/>
        <v>1710.5547309226836</v>
      </c>
    </row>
    <row r="287" spans="1:26" x14ac:dyDescent="0.35">
      <c r="A287" s="1">
        <v>41201</v>
      </c>
      <c r="B287">
        <v>6009</v>
      </c>
      <c r="C287" s="27">
        <v>28.4</v>
      </c>
      <c r="D287">
        <v>5328</v>
      </c>
      <c r="E287">
        <v>6255</v>
      </c>
      <c r="F287">
        <v>0</v>
      </c>
      <c r="G287">
        <v>5067</v>
      </c>
      <c r="H287">
        <v>0</v>
      </c>
      <c r="I287">
        <f>IF(AND(N287=0,F287=0,H287=0,J287=0,Q287=0,L287=0),1,0)</f>
        <v>0</v>
      </c>
      <c r="J287">
        <v>0</v>
      </c>
      <c r="K287">
        <f>IF(B287&gt;G287,1,0)</f>
        <v>1</v>
      </c>
      <c r="L287">
        <v>1</v>
      </c>
      <c r="M287">
        <v>5092.333333333333</v>
      </c>
      <c r="N287">
        <v>0</v>
      </c>
      <c r="O287">
        <v>0.60944579993028924</v>
      </c>
      <c r="P287">
        <v>0</v>
      </c>
      <c r="Q287">
        <v>0</v>
      </c>
      <c r="R287">
        <f t="shared" si="28"/>
        <v>6196.7868867539255</v>
      </c>
      <c r="S287">
        <f>R287-B287</f>
        <v>187.7868867539255</v>
      </c>
      <c r="T287">
        <f t="shared" si="29"/>
        <v>187.7868867539255</v>
      </c>
      <c r="U287" s="8">
        <f t="shared" si="30"/>
        <v>3.1250938051909719E-2</v>
      </c>
      <c r="V287">
        <v>1299</v>
      </c>
      <c r="W287">
        <f t="shared" si="31"/>
        <v>3380.163961570659</v>
      </c>
      <c r="X287">
        <f t="shared" si="32"/>
        <v>23382</v>
      </c>
      <c r="Y287">
        <f t="shared" si="33"/>
        <v>187.7868867539255</v>
      </c>
      <c r="Z287">
        <f t="shared" si="34"/>
        <v>35263.914836731637</v>
      </c>
    </row>
    <row r="288" spans="1:26" x14ac:dyDescent="0.35">
      <c r="A288" s="1">
        <v>41202</v>
      </c>
      <c r="B288">
        <v>6801</v>
      </c>
      <c r="C288" s="27">
        <v>27.9</v>
      </c>
      <c r="D288">
        <v>5138</v>
      </c>
      <c r="E288">
        <v>6800</v>
      </c>
      <c r="F288">
        <v>0</v>
      </c>
      <c r="G288">
        <v>6009</v>
      </c>
      <c r="H288">
        <v>1</v>
      </c>
      <c r="I288">
        <f>IF(AND(N288=0,F288=0,H288=0,J288=0,Q288=0,L288=0),1,0)</f>
        <v>0</v>
      </c>
      <c r="J288">
        <v>0</v>
      </c>
      <c r="K288">
        <f>IF(B288&gt;G288,1,0)</f>
        <v>1</v>
      </c>
      <c r="L288">
        <v>0</v>
      </c>
      <c r="M288">
        <v>5455</v>
      </c>
      <c r="N288">
        <v>0</v>
      </c>
      <c r="O288">
        <v>0.5920181247821541</v>
      </c>
      <c r="P288">
        <v>1</v>
      </c>
      <c r="Q288">
        <v>0</v>
      </c>
      <c r="R288">
        <f t="shared" si="28"/>
        <v>6923.8540489629886</v>
      </c>
      <c r="S288">
        <f>R288-B288</f>
        <v>122.8540489629886</v>
      </c>
      <c r="T288">
        <f t="shared" si="29"/>
        <v>122.8540489629886</v>
      </c>
      <c r="U288" s="8">
        <f t="shared" si="30"/>
        <v>1.8064115418760272E-2</v>
      </c>
      <c r="V288">
        <v>1091</v>
      </c>
      <c r="W288">
        <f t="shared" si="31"/>
        <v>2211.3728813337948</v>
      </c>
      <c r="X288">
        <f t="shared" si="32"/>
        <v>19638</v>
      </c>
      <c r="Y288">
        <f t="shared" si="33"/>
        <v>122.8540489629886</v>
      </c>
      <c r="Z288">
        <f t="shared" si="34"/>
        <v>15093.1173466004</v>
      </c>
    </row>
    <row r="289" spans="1:26" x14ac:dyDescent="0.35">
      <c r="A289" s="1">
        <v>41203</v>
      </c>
      <c r="B289">
        <v>4628.5</v>
      </c>
      <c r="C289" s="27">
        <v>29.4</v>
      </c>
      <c r="D289">
        <v>5617.4</v>
      </c>
      <c r="E289">
        <v>6959</v>
      </c>
      <c r="F289">
        <v>0</v>
      </c>
      <c r="G289">
        <v>6801</v>
      </c>
      <c r="H289">
        <v>0</v>
      </c>
      <c r="I289">
        <f>IF(AND(N289=0,F289=0,H289=0,J289=0,Q289=0,L289=0),1,0)</f>
        <v>1</v>
      </c>
      <c r="J289">
        <v>0</v>
      </c>
      <c r="K289">
        <f>IF(B289&gt;G289,1,0)</f>
        <v>0</v>
      </c>
      <c r="L289">
        <v>0</v>
      </c>
      <c r="M289">
        <v>5959</v>
      </c>
      <c r="N289">
        <v>0</v>
      </c>
      <c r="O289">
        <v>0.24758917160450797</v>
      </c>
      <c r="P289">
        <v>1</v>
      </c>
      <c r="Q289">
        <v>0</v>
      </c>
      <c r="R289">
        <f t="shared" si="28"/>
        <v>6483.6376259144163</v>
      </c>
      <c r="S289">
        <f>R289-B289</f>
        <v>1855.1376259144163</v>
      </c>
      <c r="T289">
        <f t="shared" si="29"/>
        <v>1855.1376259144163</v>
      </c>
      <c r="U289" s="8">
        <f t="shared" si="30"/>
        <v>0.40080752423342686</v>
      </c>
      <c r="V289">
        <v>339</v>
      </c>
      <c r="W289">
        <f t="shared" si="31"/>
        <v>33392.477266459493</v>
      </c>
      <c r="X289">
        <f t="shared" si="32"/>
        <v>6102</v>
      </c>
      <c r="Y289">
        <f t="shared" si="33"/>
        <v>1855.1376259144163</v>
      </c>
      <c r="Z289">
        <f t="shared" si="34"/>
        <v>3441535.6110833767</v>
      </c>
    </row>
    <row r="290" spans="1:26" x14ac:dyDescent="0.35">
      <c r="A290" s="1">
        <v>41204</v>
      </c>
      <c r="B290">
        <v>3390</v>
      </c>
      <c r="C290" s="27">
        <v>29.2</v>
      </c>
      <c r="D290">
        <v>5558.9</v>
      </c>
      <c r="E290">
        <v>4404</v>
      </c>
      <c r="F290">
        <v>0</v>
      </c>
      <c r="G290">
        <v>4628.5</v>
      </c>
      <c r="H290">
        <v>0</v>
      </c>
      <c r="I290">
        <f>IF(AND(N290=0,F290=0,H290=0,J290=0,Q290=0,L290=0),1,0)</f>
        <v>0</v>
      </c>
      <c r="J290">
        <v>1</v>
      </c>
      <c r="K290">
        <f>IF(B290&gt;G290,1,0)</f>
        <v>0</v>
      </c>
      <c r="L290">
        <v>0</v>
      </c>
      <c r="M290">
        <v>5812.833333333333</v>
      </c>
      <c r="N290">
        <v>0</v>
      </c>
      <c r="O290">
        <v>0.35610549552689669</v>
      </c>
      <c r="P290">
        <v>0</v>
      </c>
      <c r="Q290">
        <v>0</v>
      </c>
      <c r="R290">
        <f t="shared" si="28"/>
        <v>4269.7654306262284</v>
      </c>
      <c r="S290">
        <f>R290-B290</f>
        <v>879.76543062622841</v>
      </c>
      <c r="T290">
        <f t="shared" si="29"/>
        <v>879.76543062622841</v>
      </c>
      <c r="U290" s="8">
        <f t="shared" si="30"/>
        <v>0.25951782614343022</v>
      </c>
      <c r="V290">
        <v>1549</v>
      </c>
      <c r="W290">
        <f t="shared" si="31"/>
        <v>15835.777751272111</v>
      </c>
      <c r="X290">
        <f t="shared" si="32"/>
        <v>27882</v>
      </c>
      <c r="Y290">
        <f t="shared" si="33"/>
        <v>879.76543062622841</v>
      </c>
      <c r="Z290">
        <f t="shared" si="34"/>
        <v>773987.21292495308</v>
      </c>
    </row>
    <row r="291" spans="1:26" x14ac:dyDescent="0.35">
      <c r="A291" s="1">
        <v>41205</v>
      </c>
      <c r="B291">
        <v>5303</v>
      </c>
      <c r="C291" s="27">
        <v>28.2</v>
      </c>
      <c r="D291">
        <v>5179.1000000000004</v>
      </c>
      <c r="E291">
        <v>4921</v>
      </c>
      <c r="F291">
        <v>0</v>
      </c>
      <c r="G291">
        <v>3390</v>
      </c>
      <c r="H291">
        <v>0</v>
      </c>
      <c r="I291">
        <f>IF(AND(N291=0,F291=0,H291=0,J291=0,Q291=0,L291=0),1,0)</f>
        <v>0</v>
      </c>
      <c r="J291">
        <v>0</v>
      </c>
      <c r="K291">
        <f>IF(B291&gt;G291,1,0)</f>
        <v>1</v>
      </c>
      <c r="L291">
        <v>0</v>
      </c>
      <c r="M291">
        <v>4939.833333333333</v>
      </c>
      <c r="N291">
        <v>1</v>
      </c>
      <c r="O291">
        <v>0.72226095038921811</v>
      </c>
      <c r="P291">
        <v>0</v>
      </c>
      <c r="Q291">
        <v>0</v>
      </c>
      <c r="R291">
        <f t="shared" si="28"/>
        <v>4955.0948978948772</v>
      </c>
      <c r="S291">
        <f>R291-B291</f>
        <v>-347.90510210512275</v>
      </c>
      <c r="T291">
        <f t="shared" si="29"/>
        <v>347.90510210512275</v>
      </c>
      <c r="U291" s="8">
        <f t="shared" si="30"/>
        <v>6.5605336998891706E-2</v>
      </c>
      <c r="V291">
        <v>1031</v>
      </c>
      <c r="W291">
        <f t="shared" si="31"/>
        <v>25049.167351568838</v>
      </c>
      <c r="X291">
        <f t="shared" si="32"/>
        <v>18558</v>
      </c>
      <c r="Y291">
        <f t="shared" si="33"/>
        <v>-695.8102042102455</v>
      </c>
      <c r="Z291">
        <f t="shared" si="34"/>
        <v>484151.84028310352</v>
      </c>
    </row>
    <row r="292" spans="1:26" x14ac:dyDescent="0.35">
      <c r="A292" s="1">
        <v>41206</v>
      </c>
      <c r="B292">
        <v>5852</v>
      </c>
      <c r="C292" s="27">
        <v>27.4</v>
      </c>
      <c r="D292">
        <v>5226.3</v>
      </c>
      <c r="E292">
        <v>5289</v>
      </c>
      <c r="F292">
        <v>1</v>
      </c>
      <c r="G292">
        <v>5303</v>
      </c>
      <c r="H292">
        <v>0</v>
      </c>
      <c r="I292">
        <f>IF(AND(N292=0,F292=0,H292=0,J292=0,Q292=0,L292=0),1,0)</f>
        <v>0</v>
      </c>
      <c r="J292">
        <v>0</v>
      </c>
      <c r="K292">
        <f>IF(B292&gt;G292,1,0)</f>
        <v>1</v>
      </c>
      <c r="L292">
        <v>0</v>
      </c>
      <c r="M292">
        <v>4440.5</v>
      </c>
      <c r="N292">
        <v>0</v>
      </c>
      <c r="O292">
        <v>0.56378529104217501</v>
      </c>
      <c r="P292">
        <v>0</v>
      </c>
      <c r="Q292">
        <v>0</v>
      </c>
      <c r="R292">
        <f t="shared" si="28"/>
        <v>5733.814273454358</v>
      </c>
      <c r="S292">
        <f>R292-B292</f>
        <v>-118.18572654564196</v>
      </c>
      <c r="T292">
        <f t="shared" si="29"/>
        <v>118.18572654564196</v>
      </c>
      <c r="U292" s="8">
        <f t="shared" si="30"/>
        <v>2.0195783756944967E-2</v>
      </c>
      <c r="V292">
        <v>507</v>
      </c>
      <c r="W292">
        <f t="shared" si="31"/>
        <v>8509.3723112862208</v>
      </c>
      <c r="X292">
        <f t="shared" si="32"/>
        <v>9126</v>
      </c>
      <c r="Y292">
        <f t="shared" si="33"/>
        <v>-236.37145309128391</v>
      </c>
      <c r="Z292">
        <f t="shared" si="34"/>
        <v>55871.463836485033</v>
      </c>
    </row>
    <row r="293" spans="1:26" x14ac:dyDescent="0.35">
      <c r="A293" s="1">
        <v>41207</v>
      </c>
      <c r="B293">
        <v>6591</v>
      </c>
      <c r="C293" s="27">
        <v>26.8</v>
      </c>
      <c r="D293">
        <v>5194.8999999999996</v>
      </c>
      <c r="E293">
        <v>5067</v>
      </c>
      <c r="F293">
        <v>0</v>
      </c>
      <c r="G293">
        <v>5852</v>
      </c>
      <c r="H293">
        <v>0</v>
      </c>
      <c r="I293">
        <f>IF(AND(N293=0,F293=0,H293=0,J293=0,Q293=0,L293=0),1,0)</f>
        <v>0</v>
      </c>
      <c r="J293">
        <v>0</v>
      </c>
      <c r="K293">
        <f>IF(B293&gt;G293,1,0)</f>
        <v>1</v>
      </c>
      <c r="L293">
        <v>0</v>
      </c>
      <c r="M293">
        <v>4848.333333333333</v>
      </c>
      <c r="N293">
        <v>0</v>
      </c>
      <c r="O293">
        <v>0.58586034622981298</v>
      </c>
      <c r="P293">
        <v>0</v>
      </c>
      <c r="Q293">
        <v>1</v>
      </c>
      <c r="R293">
        <f t="shared" si="28"/>
        <v>6112.1824925939291</v>
      </c>
      <c r="S293">
        <f>R293-B293</f>
        <v>-478.81750740607094</v>
      </c>
      <c r="T293">
        <f t="shared" si="29"/>
        <v>478.81750740607094</v>
      </c>
      <c r="U293" s="8">
        <f t="shared" si="30"/>
        <v>7.2647171507521008E-2</v>
      </c>
      <c r="V293">
        <v>370</v>
      </c>
      <c r="W293">
        <f t="shared" si="31"/>
        <v>34474.860533237108</v>
      </c>
      <c r="X293">
        <f t="shared" si="32"/>
        <v>6660</v>
      </c>
      <c r="Y293">
        <f t="shared" si="33"/>
        <v>-957.63501481214189</v>
      </c>
      <c r="Z293">
        <f t="shared" si="34"/>
        <v>917064.8215942512</v>
      </c>
    </row>
    <row r="294" spans="1:26" x14ac:dyDescent="0.35">
      <c r="A294" s="1">
        <v>41208</v>
      </c>
      <c r="B294">
        <v>4628.5</v>
      </c>
      <c r="C294" s="27">
        <v>27.2</v>
      </c>
      <c r="D294">
        <v>5152.8999999999996</v>
      </c>
      <c r="E294">
        <v>6009</v>
      </c>
      <c r="F294">
        <v>0</v>
      </c>
      <c r="G294">
        <v>6591</v>
      </c>
      <c r="H294">
        <v>0</v>
      </c>
      <c r="I294">
        <f>IF(AND(N294=0,F294=0,H294=0,J294=0,Q294=0,L294=0),1,0)</f>
        <v>0</v>
      </c>
      <c r="J294">
        <v>0</v>
      </c>
      <c r="K294">
        <f>IF(B294&gt;G294,1,0)</f>
        <v>0</v>
      </c>
      <c r="L294">
        <v>1</v>
      </c>
      <c r="M294">
        <v>5915.333333333333</v>
      </c>
      <c r="N294">
        <v>0</v>
      </c>
      <c r="O294">
        <v>0.27198791681189727</v>
      </c>
      <c r="P294">
        <v>0</v>
      </c>
      <c r="Q294">
        <v>0</v>
      </c>
      <c r="R294">
        <f t="shared" si="28"/>
        <v>5766.7833224124261</v>
      </c>
      <c r="S294">
        <f>R294-B294</f>
        <v>1138.2833224124261</v>
      </c>
      <c r="T294">
        <f t="shared" si="29"/>
        <v>1138.2833224124261</v>
      </c>
      <c r="U294" s="8">
        <f t="shared" si="30"/>
        <v>0.24592920436694957</v>
      </c>
      <c r="V294">
        <v>3343</v>
      </c>
      <c r="W294">
        <f t="shared" si="31"/>
        <v>20489.099803423669</v>
      </c>
      <c r="X294">
        <f t="shared" si="32"/>
        <v>60174</v>
      </c>
      <c r="Y294">
        <f t="shared" si="33"/>
        <v>1138.2833224124261</v>
      </c>
      <c r="Z294">
        <f t="shared" si="34"/>
        <v>1295688.9220822712</v>
      </c>
    </row>
    <row r="295" spans="1:26" x14ac:dyDescent="0.35">
      <c r="A295" s="1">
        <v>41209</v>
      </c>
      <c r="B295">
        <v>4628.5</v>
      </c>
      <c r="C295" s="27">
        <v>27.3</v>
      </c>
      <c r="D295">
        <v>5152.8999999999996</v>
      </c>
      <c r="E295">
        <v>6801</v>
      </c>
      <c r="F295">
        <v>0</v>
      </c>
      <c r="G295">
        <v>4628.5</v>
      </c>
      <c r="H295">
        <v>1</v>
      </c>
      <c r="I295">
        <f>IF(AND(N295=0,F295=0,H295=0,J295=0,Q295=0,L295=0),1,0)</f>
        <v>0</v>
      </c>
      <c r="J295">
        <v>0</v>
      </c>
      <c r="K295">
        <f>IF(B295&gt;G295,1,0)</f>
        <v>0</v>
      </c>
      <c r="L295">
        <v>0</v>
      </c>
      <c r="M295">
        <v>5690.5</v>
      </c>
      <c r="N295">
        <v>0</v>
      </c>
      <c r="O295">
        <v>0.5</v>
      </c>
      <c r="P295">
        <v>1</v>
      </c>
      <c r="Q295">
        <v>0</v>
      </c>
      <c r="R295">
        <f t="shared" si="28"/>
        <v>5282.5526580103142</v>
      </c>
      <c r="S295">
        <f>R295-B295</f>
        <v>654.05265801031419</v>
      </c>
      <c r="T295">
        <f t="shared" si="29"/>
        <v>654.05265801031419</v>
      </c>
      <c r="U295" s="8">
        <f t="shared" si="30"/>
        <v>0.14130985373453908</v>
      </c>
      <c r="V295">
        <v>1717</v>
      </c>
      <c r="W295">
        <f t="shared" si="31"/>
        <v>11772.947844185655</v>
      </c>
      <c r="X295">
        <f t="shared" si="32"/>
        <v>30906</v>
      </c>
      <c r="Y295">
        <f t="shared" si="33"/>
        <v>654.05265801031419</v>
      </c>
      <c r="Z295">
        <f t="shared" si="34"/>
        <v>427784.879450357</v>
      </c>
    </row>
    <row r="296" spans="1:26" x14ac:dyDescent="0.35">
      <c r="A296" s="1">
        <v>41210</v>
      </c>
      <c r="B296">
        <v>4628.5</v>
      </c>
      <c r="C296" s="27">
        <v>26.3</v>
      </c>
      <c r="D296">
        <v>5400.6</v>
      </c>
      <c r="E296">
        <v>4628.5</v>
      </c>
      <c r="F296">
        <v>0</v>
      </c>
      <c r="G296">
        <v>4628.5</v>
      </c>
      <c r="H296">
        <v>0</v>
      </c>
      <c r="I296">
        <f>IF(AND(N296=0,F296=0,H296=0,J296=0,Q296=0,L296=0),1,0)</f>
        <v>1</v>
      </c>
      <c r="J296">
        <v>0</v>
      </c>
      <c r="K296">
        <f>IF(B296&gt;G296,1,0)</f>
        <v>0</v>
      </c>
      <c r="L296">
        <v>0</v>
      </c>
      <c r="M296">
        <v>5282.666666666667</v>
      </c>
      <c r="N296">
        <v>0</v>
      </c>
      <c r="O296">
        <v>0.5</v>
      </c>
      <c r="P296">
        <v>1</v>
      </c>
      <c r="Q296">
        <v>0</v>
      </c>
      <c r="R296">
        <f t="shared" si="28"/>
        <v>5000.4316155448187</v>
      </c>
      <c r="S296">
        <f>R296-B296</f>
        <v>371.93161554481867</v>
      </c>
      <c r="T296">
        <f t="shared" si="29"/>
        <v>371.93161554481867</v>
      </c>
      <c r="U296" s="8">
        <f t="shared" si="30"/>
        <v>8.0356836025671091E-2</v>
      </c>
      <c r="V296">
        <v>1525</v>
      </c>
      <c r="W296">
        <f t="shared" si="31"/>
        <v>6694.769079806736</v>
      </c>
      <c r="X296">
        <f t="shared" si="32"/>
        <v>27450</v>
      </c>
      <c r="Y296">
        <f t="shared" si="33"/>
        <v>371.93161554481867</v>
      </c>
      <c r="Z296">
        <f t="shared" si="34"/>
        <v>138333.1266417788</v>
      </c>
    </row>
    <row r="297" spans="1:26" x14ac:dyDescent="0.35">
      <c r="A297" s="1">
        <v>41211</v>
      </c>
      <c r="B297">
        <v>4628.5</v>
      </c>
      <c r="C297" s="27">
        <v>26.5</v>
      </c>
      <c r="D297">
        <v>5265.7</v>
      </c>
      <c r="E297">
        <v>3390</v>
      </c>
      <c r="F297">
        <v>0</v>
      </c>
      <c r="G297">
        <v>4628.5</v>
      </c>
      <c r="H297">
        <v>0</v>
      </c>
      <c r="I297">
        <f>IF(AND(N297=0,F297=0,H297=0,J297=0,Q297=0,L297=0),1,0)</f>
        <v>0</v>
      </c>
      <c r="J297">
        <v>1</v>
      </c>
      <c r="K297">
        <f>IF(B297&gt;G297,1,0)</f>
        <v>0</v>
      </c>
      <c r="L297">
        <v>0</v>
      </c>
      <c r="M297">
        <v>4628.5</v>
      </c>
      <c r="N297">
        <v>0</v>
      </c>
      <c r="O297">
        <v>0.5</v>
      </c>
      <c r="P297">
        <v>0</v>
      </c>
      <c r="Q297">
        <v>0</v>
      </c>
      <c r="R297">
        <f t="shared" si="28"/>
        <v>3979.6484023951848</v>
      </c>
      <c r="S297">
        <f>R297-B297</f>
        <v>-648.8515976048152</v>
      </c>
      <c r="T297">
        <f t="shared" si="29"/>
        <v>648.8515976048152</v>
      </c>
      <c r="U297" s="8">
        <f t="shared" si="30"/>
        <v>0.14018615050336292</v>
      </c>
      <c r="V297">
        <v>1934</v>
      </c>
      <c r="W297">
        <f t="shared" si="31"/>
        <v>46717.315027546691</v>
      </c>
      <c r="X297">
        <f t="shared" si="32"/>
        <v>34812</v>
      </c>
      <c r="Y297">
        <f t="shared" si="33"/>
        <v>-1297.7031952096304</v>
      </c>
      <c r="Z297">
        <f t="shared" si="34"/>
        <v>1684033.582857284</v>
      </c>
    </row>
    <row r="298" spans="1:26" x14ac:dyDescent="0.35">
      <c r="A298" s="1">
        <v>41212</v>
      </c>
      <c r="B298">
        <v>5800</v>
      </c>
      <c r="C298" s="28">
        <v>26</v>
      </c>
      <c r="D298">
        <v>5021</v>
      </c>
      <c r="E298">
        <v>5303</v>
      </c>
      <c r="F298">
        <v>0</v>
      </c>
      <c r="G298">
        <v>4628.5</v>
      </c>
      <c r="H298">
        <v>0</v>
      </c>
      <c r="I298">
        <f>IF(AND(N298=0,F298=0,H298=0,J298=0,Q298=0,L298=0),1,0)</f>
        <v>0</v>
      </c>
      <c r="J298">
        <v>0</v>
      </c>
      <c r="K298">
        <f>IF(B298&gt;G298,1,0)</f>
        <v>1</v>
      </c>
      <c r="L298">
        <v>0</v>
      </c>
      <c r="M298">
        <v>4628.5</v>
      </c>
      <c r="N298">
        <v>1</v>
      </c>
      <c r="O298">
        <v>0.63611014290693624</v>
      </c>
      <c r="P298">
        <v>0</v>
      </c>
      <c r="Q298">
        <v>0</v>
      </c>
      <c r="R298">
        <f t="shared" si="28"/>
        <v>5526.7264845988702</v>
      </c>
      <c r="S298">
        <f>R298-B298</f>
        <v>-273.27351540112977</v>
      </c>
      <c r="T298">
        <f t="shared" si="29"/>
        <v>273.27351540112977</v>
      </c>
      <c r="U298" s="8">
        <f t="shared" si="30"/>
        <v>4.7116123345022375E-2</v>
      </c>
      <c r="V298">
        <v>796</v>
      </c>
      <c r="W298">
        <f t="shared" si="31"/>
        <v>19675.693108881344</v>
      </c>
      <c r="X298">
        <f t="shared" si="32"/>
        <v>14328</v>
      </c>
      <c r="Y298">
        <f t="shared" si="33"/>
        <v>-546.54703080225954</v>
      </c>
      <c r="Z298">
        <f t="shared" si="34"/>
        <v>298713.65687876602</v>
      </c>
    </row>
    <row r="299" spans="1:26" x14ac:dyDescent="0.35">
      <c r="A299" s="1">
        <v>41213</v>
      </c>
      <c r="B299">
        <v>6353</v>
      </c>
      <c r="C299" s="27">
        <v>27.1</v>
      </c>
      <c r="D299">
        <v>4862.8</v>
      </c>
      <c r="E299">
        <v>5852</v>
      </c>
      <c r="F299">
        <v>1</v>
      </c>
      <c r="G299">
        <v>5800</v>
      </c>
      <c r="H299">
        <v>0</v>
      </c>
      <c r="I299">
        <f>IF(AND(N299=0,F299=0,H299=0,J299=0,Q299=0,L299=0),1,0)</f>
        <v>0</v>
      </c>
      <c r="J299">
        <v>0</v>
      </c>
      <c r="K299">
        <f>IF(B299&gt;G299,1,0)</f>
        <v>1</v>
      </c>
      <c r="L299">
        <v>0</v>
      </c>
      <c r="M299">
        <v>5019</v>
      </c>
      <c r="N299">
        <v>0</v>
      </c>
      <c r="O299">
        <v>0.5642500290461252</v>
      </c>
      <c r="P299">
        <v>0</v>
      </c>
      <c r="Q299">
        <v>0</v>
      </c>
      <c r="R299">
        <f t="shared" si="28"/>
        <v>5918.5738562946008</v>
      </c>
      <c r="S299">
        <f>R299-B299</f>
        <v>-434.42614370539923</v>
      </c>
      <c r="T299">
        <f t="shared" si="29"/>
        <v>434.42614370539923</v>
      </c>
      <c r="U299" s="8">
        <f t="shared" si="30"/>
        <v>6.8381259830851443E-2</v>
      </c>
      <c r="V299">
        <v>1172</v>
      </c>
      <c r="W299">
        <f t="shared" si="31"/>
        <v>31278.682346788744</v>
      </c>
      <c r="X299">
        <f t="shared" si="32"/>
        <v>21096</v>
      </c>
      <c r="Y299">
        <f t="shared" si="33"/>
        <v>-868.85228741079845</v>
      </c>
      <c r="Z299">
        <f t="shared" si="34"/>
        <v>754904.29733897676</v>
      </c>
    </row>
    <row r="300" spans="1:26" x14ac:dyDescent="0.35">
      <c r="A300" s="1">
        <v>41214</v>
      </c>
      <c r="B300">
        <v>6383</v>
      </c>
      <c r="C300" s="27">
        <v>26.7</v>
      </c>
      <c r="D300">
        <v>5207.7</v>
      </c>
      <c r="E300">
        <v>6591</v>
      </c>
      <c r="F300">
        <v>0</v>
      </c>
      <c r="G300">
        <v>6353</v>
      </c>
      <c r="H300">
        <v>0</v>
      </c>
      <c r="I300">
        <f>IF(AND(N300=0,F300=0,H300=0,J300=0,Q300=0,L300=0),1,0)</f>
        <v>0</v>
      </c>
      <c r="J300">
        <v>0</v>
      </c>
      <c r="K300">
        <f>IF(B300&gt;G300,1,0)</f>
        <v>1</v>
      </c>
      <c r="L300">
        <v>0</v>
      </c>
      <c r="M300">
        <v>5593.833333333333</v>
      </c>
      <c r="N300">
        <v>0</v>
      </c>
      <c r="O300">
        <v>0.50348553502962701</v>
      </c>
      <c r="P300">
        <v>0</v>
      </c>
      <c r="Q300">
        <v>1</v>
      </c>
      <c r="R300">
        <f t="shared" si="28"/>
        <v>6611.7872435961581</v>
      </c>
      <c r="S300">
        <f>R300-B300</f>
        <v>228.78724359615808</v>
      </c>
      <c r="T300">
        <f t="shared" si="29"/>
        <v>228.78724359615808</v>
      </c>
      <c r="U300" s="8">
        <f t="shared" si="30"/>
        <v>3.5843215352680258E-2</v>
      </c>
      <c r="V300">
        <v>938</v>
      </c>
      <c r="W300">
        <f t="shared" si="31"/>
        <v>4118.1703847308454</v>
      </c>
      <c r="X300">
        <f t="shared" si="32"/>
        <v>16884</v>
      </c>
      <c r="Y300">
        <f t="shared" si="33"/>
        <v>228.78724359615808</v>
      </c>
      <c r="Z300">
        <f t="shared" si="34"/>
        <v>52343.602832327779</v>
      </c>
    </row>
    <row r="301" spans="1:26" x14ac:dyDescent="0.35">
      <c r="A301" s="1">
        <v>41215</v>
      </c>
      <c r="B301">
        <v>6562</v>
      </c>
      <c r="C301" s="27">
        <v>25.9</v>
      </c>
      <c r="D301">
        <v>5558.6</v>
      </c>
      <c r="E301">
        <v>4628.5</v>
      </c>
      <c r="F301">
        <v>0</v>
      </c>
      <c r="G301">
        <v>6383</v>
      </c>
      <c r="H301">
        <v>0</v>
      </c>
      <c r="I301">
        <f>IF(AND(N301=0,F301=0,H301=0,J301=0,Q301=0,L301=0),1,0)</f>
        <v>0</v>
      </c>
      <c r="J301">
        <v>0</v>
      </c>
      <c r="K301">
        <f>IF(B301&gt;G301,1,0)</f>
        <v>1</v>
      </c>
      <c r="L301">
        <v>1</v>
      </c>
      <c r="M301">
        <v>6178.666666666667</v>
      </c>
      <c r="N301">
        <v>0</v>
      </c>
      <c r="O301">
        <v>0.52079702567677477</v>
      </c>
      <c r="P301">
        <v>0</v>
      </c>
      <c r="Q301">
        <v>0</v>
      </c>
      <c r="R301">
        <f t="shared" si="28"/>
        <v>6604.1083615869065</v>
      </c>
      <c r="S301">
        <f>R301-B301</f>
        <v>42.10836158690654</v>
      </c>
      <c r="T301">
        <f t="shared" si="29"/>
        <v>42.10836158690654</v>
      </c>
      <c r="U301" s="8">
        <f t="shared" si="30"/>
        <v>6.4170011561881348E-3</v>
      </c>
      <c r="V301">
        <v>1139</v>
      </c>
      <c r="W301">
        <f t="shared" si="31"/>
        <v>757.95050856431772</v>
      </c>
      <c r="X301">
        <f t="shared" si="32"/>
        <v>20502</v>
      </c>
      <c r="Y301">
        <f t="shared" si="33"/>
        <v>42.10836158690654</v>
      </c>
      <c r="Z301">
        <f t="shared" si="34"/>
        <v>1773.1141155336663</v>
      </c>
    </row>
    <row r="302" spans="1:26" x14ac:dyDescent="0.35">
      <c r="A302" s="1">
        <v>41216</v>
      </c>
      <c r="B302">
        <v>7628</v>
      </c>
      <c r="C302" s="27">
        <v>26.9</v>
      </c>
      <c r="D302">
        <v>5945.3</v>
      </c>
      <c r="E302">
        <v>4628.5</v>
      </c>
      <c r="F302">
        <v>0</v>
      </c>
      <c r="G302">
        <v>6562</v>
      </c>
      <c r="H302">
        <v>1</v>
      </c>
      <c r="I302">
        <f>IF(AND(N302=0,F302=0,H302=0,J302=0,Q302=0,L302=0),1,0)</f>
        <v>0</v>
      </c>
      <c r="J302">
        <v>0</v>
      </c>
      <c r="K302">
        <f>IF(B302&gt;G302,1,0)</f>
        <v>1</v>
      </c>
      <c r="L302">
        <v>0</v>
      </c>
      <c r="M302">
        <v>6432.666666666667</v>
      </c>
      <c r="N302">
        <v>0</v>
      </c>
      <c r="O302">
        <v>0.6238526780527478</v>
      </c>
      <c r="P302">
        <v>1</v>
      </c>
      <c r="Q302">
        <v>0</v>
      </c>
      <c r="R302">
        <f t="shared" si="28"/>
        <v>7110.3979601229357</v>
      </c>
      <c r="S302">
        <f>R302-B302</f>
        <v>-517.60203987706427</v>
      </c>
      <c r="T302">
        <f t="shared" si="29"/>
        <v>517.60203987706427</v>
      </c>
      <c r="U302" s="8">
        <f t="shared" si="30"/>
        <v>6.7855537477328823E-2</v>
      </c>
      <c r="V302">
        <v>800</v>
      </c>
      <c r="W302">
        <f t="shared" si="31"/>
        <v>37267.346871148628</v>
      </c>
      <c r="X302">
        <f t="shared" si="32"/>
        <v>14400</v>
      </c>
      <c r="Y302">
        <f t="shared" si="33"/>
        <v>-1035.2040797541285</v>
      </c>
      <c r="Z302">
        <f t="shared" si="34"/>
        <v>1071647.4867395922</v>
      </c>
    </row>
    <row r="303" spans="1:26" x14ac:dyDescent="0.35">
      <c r="A303" s="1">
        <v>41217</v>
      </c>
      <c r="B303">
        <v>7951</v>
      </c>
      <c r="C303" s="27">
        <v>25.8</v>
      </c>
      <c r="D303">
        <v>6545.2</v>
      </c>
      <c r="E303">
        <v>4628.5</v>
      </c>
      <c r="F303">
        <v>0</v>
      </c>
      <c r="G303">
        <v>7628</v>
      </c>
      <c r="H303">
        <v>0</v>
      </c>
      <c r="I303">
        <f>IF(AND(N303=0,F303=0,H303=0,J303=0,Q303=0,L303=0),1,0)</f>
        <v>1</v>
      </c>
      <c r="J303">
        <v>0</v>
      </c>
      <c r="K303">
        <f>IF(B303&gt;G303,1,0)</f>
        <v>1</v>
      </c>
      <c r="L303">
        <v>0</v>
      </c>
      <c r="M303">
        <v>6857.666666666667</v>
      </c>
      <c r="N303">
        <v>0</v>
      </c>
      <c r="O303">
        <v>0.53752759381898452</v>
      </c>
      <c r="P303">
        <v>1</v>
      </c>
      <c r="Q303">
        <v>0</v>
      </c>
      <c r="R303">
        <f t="shared" si="28"/>
        <v>7830.4587795711013</v>
      </c>
      <c r="S303">
        <f>R303-B303</f>
        <v>-120.54122042889867</v>
      </c>
      <c r="T303">
        <f t="shared" si="29"/>
        <v>120.54122042889867</v>
      </c>
      <c r="U303" s="8">
        <f t="shared" si="30"/>
        <v>1.5160510681536746E-2</v>
      </c>
      <c r="V303">
        <v>385</v>
      </c>
      <c r="W303">
        <f t="shared" si="31"/>
        <v>8678.9678708807041</v>
      </c>
      <c r="X303">
        <f t="shared" si="32"/>
        <v>6930</v>
      </c>
      <c r="Y303">
        <f t="shared" si="33"/>
        <v>-241.08244085779734</v>
      </c>
      <c r="Z303">
        <f t="shared" si="34"/>
        <v>58120.743289953352</v>
      </c>
    </row>
    <row r="304" spans="1:26" x14ac:dyDescent="0.35">
      <c r="A304" s="1">
        <v>41218</v>
      </c>
      <c r="B304">
        <v>4925</v>
      </c>
      <c r="C304" s="27">
        <v>25.8</v>
      </c>
      <c r="D304">
        <v>6975.4</v>
      </c>
      <c r="E304">
        <v>4628.5</v>
      </c>
      <c r="F304">
        <v>0</v>
      </c>
      <c r="G304">
        <v>7951</v>
      </c>
      <c r="H304">
        <v>0</v>
      </c>
      <c r="I304">
        <f>IF(AND(N304=0,F304=0,H304=0,J304=0,Q304=0,L304=0),1,0)</f>
        <v>0</v>
      </c>
      <c r="J304">
        <v>1</v>
      </c>
      <c r="K304">
        <f>IF(B304&gt;G304,1,0)</f>
        <v>0</v>
      </c>
      <c r="L304">
        <v>0</v>
      </c>
      <c r="M304">
        <v>7380.333333333333</v>
      </c>
      <c r="N304">
        <v>0</v>
      </c>
      <c r="O304">
        <v>0.14842570001161845</v>
      </c>
      <c r="P304">
        <v>0</v>
      </c>
      <c r="Q304">
        <v>0</v>
      </c>
      <c r="R304">
        <f t="shared" si="28"/>
        <v>6375.6073849808927</v>
      </c>
      <c r="S304">
        <f>R304-B304</f>
        <v>1450.6073849808927</v>
      </c>
      <c r="T304">
        <f t="shared" si="29"/>
        <v>1450.6073849808927</v>
      </c>
      <c r="U304" s="8">
        <f t="shared" si="30"/>
        <v>0.29453957055449598</v>
      </c>
      <c r="V304">
        <v>1585</v>
      </c>
      <c r="W304">
        <f t="shared" si="31"/>
        <v>26110.932929656068</v>
      </c>
      <c r="X304">
        <f t="shared" si="32"/>
        <v>28530</v>
      </c>
      <c r="Y304">
        <f t="shared" si="33"/>
        <v>1450.6073849808927</v>
      </c>
      <c r="Z304">
        <f t="shared" si="34"/>
        <v>2104261.7853611037</v>
      </c>
    </row>
    <row r="305" spans="1:26" x14ac:dyDescent="0.35">
      <c r="A305" s="1">
        <v>41219</v>
      </c>
      <c r="B305">
        <v>5084</v>
      </c>
      <c r="C305" s="27">
        <v>26.1</v>
      </c>
      <c r="D305">
        <v>6689.8</v>
      </c>
      <c r="E305">
        <v>5800</v>
      </c>
      <c r="F305">
        <v>0</v>
      </c>
      <c r="G305">
        <v>4925</v>
      </c>
      <c r="H305">
        <v>0</v>
      </c>
      <c r="I305">
        <f>IF(AND(N305=0,F305=0,H305=0,J305=0,Q305=0,L305=0),1,0)</f>
        <v>0</v>
      </c>
      <c r="J305">
        <v>0</v>
      </c>
      <c r="K305">
        <f>IF(B305&gt;G305,1,0)</f>
        <v>1</v>
      </c>
      <c r="L305">
        <v>0</v>
      </c>
      <c r="M305">
        <v>6834.666666666667</v>
      </c>
      <c r="N305">
        <v>1</v>
      </c>
      <c r="O305">
        <v>0.51847333565702336</v>
      </c>
      <c r="P305">
        <v>0</v>
      </c>
      <c r="Q305">
        <v>0</v>
      </c>
      <c r="R305">
        <f t="shared" si="28"/>
        <v>6394.2628435658125</v>
      </c>
      <c r="S305">
        <f>R305-B305</f>
        <v>1310.2628435658125</v>
      </c>
      <c r="T305">
        <f t="shared" si="29"/>
        <v>1310.2628435658125</v>
      </c>
      <c r="U305" s="8">
        <f t="shared" si="30"/>
        <v>0.25772282524897966</v>
      </c>
      <c r="V305">
        <v>1921</v>
      </c>
      <c r="W305">
        <f t="shared" si="31"/>
        <v>23584.731184184624</v>
      </c>
      <c r="X305">
        <f t="shared" si="32"/>
        <v>34578</v>
      </c>
      <c r="Y305">
        <f t="shared" si="33"/>
        <v>1310.2628435658125</v>
      </c>
      <c r="Z305">
        <f t="shared" si="34"/>
        <v>1716788.719229169</v>
      </c>
    </row>
    <row r="306" spans="1:26" x14ac:dyDescent="0.35">
      <c r="A306" s="1">
        <v>41220</v>
      </c>
      <c r="B306">
        <v>5097</v>
      </c>
      <c r="C306" s="27">
        <v>26.1</v>
      </c>
      <c r="D306">
        <v>6430</v>
      </c>
      <c r="E306">
        <v>6353</v>
      </c>
      <c r="F306">
        <v>1</v>
      </c>
      <c r="G306">
        <v>5084</v>
      </c>
      <c r="H306">
        <v>0</v>
      </c>
      <c r="I306">
        <f>IF(AND(N306=0,F306=0,H306=0,J306=0,Q306=0,L306=0),1,0)</f>
        <v>0</v>
      </c>
      <c r="J306">
        <v>0</v>
      </c>
      <c r="K306">
        <f>IF(B306&gt;G306,1,0)</f>
        <v>1</v>
      </c>
      <c r="L306">
        <v>0</v>
      </c>
      <c r="M306">
        <v>5986.666666666667</v>
      </c>
      <c r="N306">
        <v>0</v>
      </c>
      <c r="O306">
        <v>0.50151039851283841</v>
      </c>
      <c r="P306">
        <v>0</v>
      </c>
      <c r="Q306">
        <v>0</v>
      </c>
      <c r="R306">
        <f t="shared" si="28"/>
        <v>6284.6403265567697</v>
      </c>
      <c r="S306">
        <f>R306-B306</f>
        <v>1187.6403265567697</v>
      </c>
      <c r="T306">
        <f t="shared" si="29"/>
        <v>1187.6403265567697</v>
      </c>
      <c r="U306" s="8">
        <f t="shared" si="30"/>
        <v>0.23300771562816749</v>
      </c>
      <c r="V306">
        <v>2653</v>
      </c>
      <c r="W306">
        <f t="shared" si="31"/>
        <v>21377.525878021854</v>
      </c>
      <c r="X306">
        <f t="shared" si="32"/>
        <v>47754</v>
      </c>
      <c r="Y306">
        <f t="shared" si="33"/>
        <v>1187.6403265567697</v>
      </c>
      <c r="Z306">
        <f t="shared" si="34"/>
        <v>1410489.5452638704</v>
      </c>
    </row>
    <row r="307" spans="1:26" x14ac:dyDescent="0.35">
      <c r="A307" s="1">
        <v>41221</v>
      </c>
      <c r="B307">
        <v>5462</v>
      </c>
      <c r="C307" s="27">
        <v>26.9</v>
      </c>
      <c r="D307">
        <v>6137</v>
      </c>
      <c r="E307">
        <v>6383</v>
      </c>
      <c r="F307">
        <v>0</v>
      </c>
      <c r="G307">
        <v>5097</v>
      </c>
      <c r="H307">
        <v>0</v>
      </c>
      <c r="I307">
        <f>IF(AND(N307=0,F307=0,H307=0,J307=0,Q307=0,L307=0),1,0)</f>
        <v>0</v>
      </c>
      <c r="J307">
        <v>0</v>
      </c>
      <c r="K307">
        <f>IF(B307&gt;G307,1,0)</f>
        <v>1</v>
      </c>
      <c r="L307">
        <v>0</v>
      </c>
      <c r="M307">
        <v>5035.333333333333</v>
      </c>
      <c r="N307">
        <v>0</v>
      </c>
      <c r="O307">
        <v>0.54240734286046244</v>
      </c>
      <c r="P307">
        <v>0</v>
      </c>
      <c r="Q307">
        <v>1</v>
      </c>
      <c r="R307">
        <f t="shared" si="28"/>
        <v>6360.7237960565544</v>
      </c>
      <c r="S307">
        <f>R307-B307</f>
        <v>898.72379605655442</v>
      </c>
      <c r="T307">
        <f t="shared" si="29"/>
        <v>898.72379605655442</v>
      </c>
      <c r="U307" s="8">
        <f t="shared" si="30"/>
        <v>0.16454115636333841</v>
      </c>
      <c r="V307">
        <v>1188</v>
      </c>
      <c r="W307">
        <f t="shared" si="31"/>
        <v>16177.02832901798</v>
      </c>
      <c r="X307">
        <f t="shared" si="32"/>
        <v>21384</v>
      </c>
      <c r="Y307">
        <f t="shared" si="33"/>
        <v>898.72379605655442</v>
      </c>
      <c r="Z307">
        <f t="shared" si="34"/>
        <v>807704.46159830317</v>
      </c>
    </row>
    <row r="308" spans="1:26" x14ac:dyDescent="0.35">
      <c r="A308" s="1">
        <v>41222</v>
      </c>
      <c r="B308">
        <v>6114</v>
      </c>
      <c r="C308" s="27">
        <v>26.8</v>
      </c>
      <c r="D308">
        <v>5703.8</v>
      </c>
      <c r="E308">
        <v>6562</v>
      </c>
      <c r="F308">
        <v>0</v>
      </c>
      <c r="G308">
        <v>5462</v>
      </c>
      <c r="H308">
        <v>0</v>
      </c>
      <c r="I308">
        <f>IF(AND(N308=0,F308=0,H308=0,J308=0,Q308=0,L308=0),1,0)</f>
        <v>0</v>
      </c>
      <c r="J308">
        <v>0</v>
      </c>
      <c r="K308">
        <f>IF(B308&gt;G308,1,0)</f>
        <v>1</v>
      </c>
      <c r="L308">
        <v>1</v>
      </c>
      <c r="M308">
        <v>5214.333333333333</v>
      </c>
      <c r="N308">
        <v>0</v>
      </c>
      <c r="O308">
        <v>0.57575229464389455</v>
      </c>
      <c r="P308">
        <v>0</v>
      </c>
      <c r="Q308">
        <v>0</v>
      </c>
      <c r="R308">
        <f t="shared" si="28"/>
        <v>6576.2035686676827</v>
      </c>
      <c r="S308">
        <f>R308-B308</f>
        <v>462.2035686676827</v>
      </c>
      <c r="T308">
        <f t="shared" si="29"/>
        <v>462.2035686676827</v>
      </c>
      <c r="U308" s="8">
        <f t="shared" si="30"/>
        <v>7.5597574201452841E-2</v>
      </c>
      <c r="V308">
        <v>578</v>
      </c>
      <c r="W308">
        <f t="shared" si="31"/>
        <v>8319.6642360182886</v>
      </c>
      <c r="X308">
        <f t="shared" si="32"/>
        <v>10404</v>
      </c>
      <c r="Y308">
        <f t="shared" si="33"/>
        <v>462.2035686676827</v>
      </c>
      <c r="Z308">
        <f t="shared" si="34"/>
        <v>213632.13888914129</v>
      </c>
    </row>
    <row r="309" spans="1:26" x14ac:dyDescent="0.35">
      <c r="A309" s="1">
        <v>41223</v>
      </c>
      <c r="B309">
        <v>6373</v>
      </c>
      <c r="C309" s="27">
        <v>27.3</v>
      </c>
      <c r="D309">
        <v>5336.4</v>
      </c>
      <c r="E309">
        <v>7628</v>
      </c>
      <c r="F309">
        <v>0</v>
      </c>
      <c r="G309">
        <v>6114</v>
      </c>
      <c r="H309">
        <v>1</v>
      </c>
      <c r="I309">
        <f>IF(AND(N309=0,F309=0,H309=0,J309=0,Q309=0,L309=0),1,0)</f>
        <v>0</v>
      </c>
      <c r="J309">
        <v>0</v>
      </c>
      <c r="K309">
        <f>IF(B309&gt;G309,1,0)</f>
        <v>1</v>
      </c>
      <c r="L309">
        <v>0</v>
      </c>
      <c r="M309">
        <v>5557.666666666667</v>
      </c>
      <c r="N309">
        <v>0</v>
      </c>
      <c r="O309">
        <v>0.5300917857557802</v>
      </c>
      <c r="P309">
        <v>1</v>
      </c>
      <c r="Q309">
        <v>0</v>
      </c>
      <c r="R309">
        <f t="shared" si="28"/>
        <v>7192.8937005244115</v>
      </c>
      <c r="S309">
        <f>R309-B309</f>
        <v>819.89370052441154</v>
      </c>
      <c r="T309">
        <f t="shared" si="29"/>
        <v>819.89370052441154</v>
      </c>
      <c r="U309" s="8">
        <f t="shared" si="30"/>
        <v>0.12865113769408623</v>
      </c>
      <c r="V309">
        <v>1160</v>
      </c>
      <c r="W309">
        <f t="shared" si="31"/>
        <v>14758.086609439408</v>
      </c>
      <c r="X309">
        <f t="shared" si="32"/>
        <v>20880</v>
      </c>
      <c r="Y309">
        <f t="shared" si="33"/>
        <v>819.89370052441154</v>
      </c>
      <c r="Z309">
        <f t="shared" si="34"/>
        <v>672225.68015961349</v>
      </c>
    </row>
    <row r="310" spans="1:26" x14ac:dyDescent="0.35">
      <c r="A310" s="1">
        <v>41224</v>
      </c>
      <c r="B310">
        <v>6479</v>
      </c>
      <c r="C310" s="27">
        <v>26.7</v>
      </c>
      <c r="D310">
        <v>5626</v>
      </c>
      <c r="E310">
        <v>7951</v>
      </c>
      <c r="F310">
        <v>0</v>
      </c>
      <c r="G310">
        <v>6373</v>
      </c>
      <c r="H310">
        <v>0</v>
      </c>
      <c r="I310">
        <f>IF(AND(N310=0,F310=0,H310=0,J310=0,Q310=0,L310=0),1,0)</f>
        <v>1</v>
      </c>
      <c r="J310">
        <v>0</v>
      </c>
      <c r="K310">
        <f>IF(B310&gt;G310,1,0)</f>
        <v>1</v>
      </c>
      <c r="L310">
        <v>0</v>
      </c>
      <c r="M310">
        <v>5983</v>
      </c>
      <c r="N310">
        <v>0</v>
      </c>
      <c r="O310">
        <v>0.51231555710468224</v>
      </c>
      <c r="P310">
        <v>1</v>
      </c>
      <c r="Q310">
        <v>0</v>
      </c>
      <c r="R310">
        <f t="shared" si="28"/>
        <v>7480.3201030652144</v>
      </c>
      <c r="S310">
        <f>R310-B310</f>
        <v>1001.3201030652144</v>
      </c>
      <c r="T310">
        <f t="shared" si="29"/>
        <v>1001.3201030652144</v>
      </c>
      <c r="U310" s="8">
        <f t="shared" si="30"/>
        <v>0.15454855734916104</v>
      </c>
      <c r="V310">
        <v>1046</v>
      </c>
      <c r="W310">
        <f t="shared" si="31"/>
        <v>18023.76185517386</v>
      </c>
      <c r="X310">
        <f t="shared" si="32"/>
        <v>18828</v>
      </c>
      <c r="Y310">
        <f t="shared" si="33"/>
        <v>1001.3201030652144</v>
      </c>
      <c r="Z310">
        <f t="shared" si="34"/>
        <v>1002641.9488025317</v>
      </c>
    </row>
    <row r="311" spans="1:26" x14ac:dyDescent="0.35">
      <c r="A311" s="1">
        <v>41225</v>
      </c>
      <c r="B311">
        <v>4343</v>
      </c>
      <c r="C311" s="27">
        <v>25.6</v>
      </c>
      <c r="D311">
        <v>5905</v>
      </c>
      <c r="E311">
        <v>4925</v>
      </c>
      <c r="F311">
        <v>0</v>
      </c>
      <c r="G311">
        <v>6479</v>
      </c>
      <c r="H311">
        <v>0</v>
      </c>
      <c r="I311">
        <f>IF(AND(N311=0,F311=0,H311=0,J311=0,Q311=0,L311=0),1,0)</f>
        <v>0</v>
      </c>
      <c r="J311">
        <v>1</v>
      </c>
      <c r="K311">
        <f>IF(B311&gt;G311,1,0)</f>
        <v>0</v>
      </c>
      <c r="L311">
        <v>0</v>
      </c>
      <c r="M311">
        <v>6322</v>
      </c>
      <c r="N311">
        <v>0</v>
      </c>
      <c r="O311">
        <v>0.25182990589055421</v>
      </c>
      <c r="P311">
        <v>0</v>
      </c>
      <c r="Q311">
        <v>0</v>
      </c>
      <c r="R311">
        <f t="shared" si="28"/>
        <v>5340.3925587823296</v>
      </c>
      <c r="S311">
        <f>R311-B311</f>
        <v>997.39255878232962</v>
      </c>
      <c r="T311">
        <f t="shared" si="29"/>
        <v>997.39255878232962</v>
      </c>
      <c r="U311" s="8">
        <f t="shared" si="30"/>
        <v>0.22965520579837201</v>
      </c>
      <c r="V311">
        <v>1677</v>
      </c>
      <c r="W311">
        <f t="shared" si="31"/>
        <v>17953.066058081931</v>
      </c>
      <c r="X311">
        <f t="shared" si="32"/>
        <v>30186</v>
      </c>
      <c r="Y311">
        <f t="shared" si="33"/>
        <v>997.39255878232962</v>
      </c>
      <c r="Z311">
        <f t="shared" si="34"/>
        <v>994791.91631436278</v>
      </c>
    </row>
    <row r="312" spans="1:26" x14ac:dyDescent="0.35">
      <c r="A312" s="1">
        <v>41226</v>
      </c>
      <c r="B312">
        <v>5596</v>
      </c>
      <c r="C312" s="27">
        <v>25.6</v>
      </c>
      <c r="D312">
        <v>5754.2</v>
      </c>
      <c r="E312">
        <v>5084</v>
      </c>
      <c r="F312">
        <v>0</v>
      </c>
      <c r="G312">
        <v>4343</v>
      </c>
      <c r="H312">
        <v>0</v>
      </c>
      <c r="I312">
        <f>IF(AND(N312=0,F312=0,H312=0,J312=0,Q312=0,L312=0),1,0)</f>
        <v>0</v>
      </c>
      <c r="J312">
        <v>0</v>
      </c>
      <c r="K312">
        <f>IF(B312&gt;G312,1,0)</f>
        <v>1</v>
      </c>
      <c r="L312">
        <v>0</v>
      </c>
      <c r="M312">
        <v>5731.666666666667</v>
      </c>
      <c r="N312">
        <v>1</v>
      </c>
      <c r="O312">
        <v>0.64557917973742307</v>
      </c>
      <c r="P312">
        <v>0</v>
      </c>
      <c r="Q312">
        <v>0</v>
      </c>
      <c r="R312">
        <f t="shared" si="28"/>
        <v>5641.5841684748293</v>
      </c>
      <c r="S312">
        <f>R312-B312</f>
        <v>45.584168474829312</v>
      </c>
      <c r="T312">
        <f t="shared" si="29"/>
        <v>45.584168474829312</v>
      </c>
      <c r="U312" s="8">
        <f t="shared" si="30"/>
        <v>8.1458485480395484E-3</v>
      </c>
      <c r="V312">
        <v>1166</v>
      </c>
      <c r="W312">
        <f t="shared" si="31"/>
        <v>820.51503254692761</v>
      </c>
      <c r="X312">
        <f t="shared" si="32"/>
        <v>20988</v>
      </c>
      <c r="Y312">
        <f t="shared" si="33"/>
        <v>45.584168474829312</v>
      </c>
      <c r="Z312">
        <f t="shared" si="34"/>
        <v>2077.9164155416224</v>
      </c>
    </row>
    <row r="313" spans="1:26" x14ac:dyDescent="0.35">
      <c r="A313" s="1">
        <v>41227</v>
      </c>
      <c r="B313">
        <v>4999</v>
      </c>
      <c r="C313" s="27">
        <v>24.5</v>
      </c>
      <c r="D313">
        <v>5781</v>
      </c>
      <c r="E313">
        <v>5097</v>
      </c>
      <c r="F313">
        <v>1</v>
      </c>
      <c r="G313">
        <v>5596</v>
      </c>
      <c r="H313">
        <v>0</v>
      </c>
      <c r="I313">
        <f>IF(AND(N313=0,F313=0,H313=0,J313=0,Q313=0,L313=0),1,0)</f>
        <v>0</v>
      </c>
      <c r="J313">
        <v>0</v>
      </c>
      <c r="K313">
        <f>IF(B313&gt;G313,1,0)</f>
        <v>0</v>
      </c>
      <c r="L313">
        <v>0</v>
      </c>
      <c r="M313">
        <v>5472.666666666667</v>
      </c>
      <c r="N313">
        <v>0</v>
      </c>
      <c r="O313">
        <v>0.43063785291042173</v>
      </c>
      <c r="P313">
        <v>0</v>
      </c>
      <c r="Q313">
        <v>0</v>
      </c>
      <c r="R313">
        <f t="shared" si="28"/>
        <v>5032.688498242369</v>
      </c>
      <c r="S313">
        <f>R313-B313</f>
        <v>33.688498242368951</v>
      </c>
      <c r="T313">
        <f t="shared" si="29"/>
        <v>33.688498242368951</v>
      </c>
      <c r="U313" s="8">
        <f t="shared" si="30"/>
        <v>6.7390474579653832E-3</v>
      </c>
      <c r="V313">
        <v>1322</v>
      </c>
      <c r="W313">
        <f t="shared" si="31"/>
        <v>606.39296836264111</v>
      </c>
      <c r="X313">
        <f t="shared" si="32"/>
        <v>23796</v>
      </c>
      <c r="Y313">
        <f t="shared" si="33"/>
        <v>33.688498242368951</v>
      </c>
      <c r="Z313">
        <f t="shared" si="34"/>
        <v>1134.9149138260959</v>
      </c>
    </row>
    <row r="314" spans="1:26" x14ac:dyDescent="0.35">
      <c r="A314" s="1">
        <v>41228</v>
      </c>
      <c r="B314">
        <v>5279</v>
      </c>
      <c r="C314" s="29">
        <v>24.6</v>
      </c>
      <c r="D314">
        <v>5558</v>
      </c>
      <c r="E314">
        <v>5462</v>
      </c>
      <c r="F314">
        <v>0</v>
      </c>
      <c r="G314">
        <v>4999</v>
      </c>
      <c r="H314">
        <v>0</v>
      </c>
      <c r="I314">
        <f>IF(AND(N314=0,F314=0,H314=0,J314=0,Q314=0,L314=0),1,0)</f>
        <v>0</v>
      </c>
      <c r="J314">
        <v>0</v>
      </c>
      <c r="K314">
        <f>IF(B314&gt;G314,1,0)</f>
        <v>1</v>
      </c>
      <c r="L314">
        <v>0</v>
      </c>
      <c r="M314">
        <v>4979.333333333333</v>
      </c>
      <c r="N314">
        <v>0</v>
      </c>
      <c r="O314">
        <v>0.5325316602765191</v>
      </c>
      <c r="P314">
        <v>0</v>
      </c>
      <c r="Q314">
        <v>1</v>
      </c>
      <c r="R314">
        <f t="shared" si="28"/>
        <v>5931.4879307035508</v>
      </c>
      <c r="S314">
        <f>R314-B314</f>
        <v>652.48793070355077</v>
      </c>
      <c r="T314">
        <f t="shared" si="29"/>
        <v>652.48793070355077</v>
      </c>
      <c r="U314" s="8">
        <f t="shared" si="30"/>
        <v>0.12360066882052487</v>
      </c>
      <c r="V314">
        <v>1503</v>
      </c>
      <c r="W314">
        <f t="shared" si="31"/>
        <v>11744.782752663914</v>
      </c>
      <c r="X314">
        <f t="shared" si="32"/>
        <v>27054</v>
      </c>
      <c r="Y314">
        <f t="shared" si="33"/>
        <v>652.48793070355077</v>
      </c>
      <c r="Z314">
        <f t="shared" si="34"/>
        <v>425740.49971380166</v>
      </c>
    </row>
    <row r="315" spans="1:26" x14ac:dyDescent="0.35">
      <c r="A315" s="1">
        <v>41229</v>
      </c>
      <c r="B315">
        <v>5432</v>
      </c>
      <c r="C315" s="29">
        <v>25.3</v>
      </c>
      <c r="D315">
        <v>5339.2</v>
      </c>
      <c r="E315">
        <v>6114</v>
      </c>
      <c r="F315">
        <v>0</v>
      </c>
      <c r="G315">
        <v>5279</v>
      </c>
      <c r="H315">
        <v>0</v>
      </c>
      <c r="I315">
        <f>IF(AND(N315=0,F315=0,H315=0,J315=0,Q315=0,L315=0),1,0)</f>
        <v>0</v>
      </c>
      <c r="J315">
        <v>0</v>
      </c>
      <c r="K315">
        <f>IF(B315&gt;G315,1,0)</f>
        <v>1</v>
      </c>
      <c r="L315">
        <v>1</v>
      </c>
      <c r="M315">
        <v>5291.333333333333</v>
      </c>
      <c r="N315">
        <v>0</v>
      </c>
      <c r="O315">
        <v>0.51777622865109796</v>
      </c>
      <c r="P315">
        <v>0</v>
      </c>
      <c r="Q315">
        <v>0</v>
      </c>
      <c r="R315">
        <f t="shared" si="28"/>
        <v>6273.4616097834969</v>
      </c>
      <c r="S315">
        <f>R315-B315</f>
        <v>841.4616097834969</v>
      </c>
      <c r="T315">
        <f t="shared" si="29"/>
        <v>841.4616097834969</v>
      </c>
      <c r="U315" s="8">
        <f t="shared" si="30"/>
        <v>0.154908249223766</v>
      </c>
      <c r="V315">
        <v>1383</v>
      </c>
      <c r="W315">
        <f t="shared" si="31"/>
        <v>15146.308976102944</v>
      </c>
      <c r="X315">
        <f t="shared" si="32"/>
        <v>24894</v>
      </c>
      <c r="Y315">
        <f t="shared" si="33"/>
        <v>841.4616097834969</v>
      </c>
      <c r="Z315">
        <f t="shared" si="34"/>
        <v>708057.64073943405</v>
      </c>
    </row>
    <row r="316" spans="1:26" x14ac:dyDescent="0.35">
      <c r="A316" s="1">
        <v>41230</v>
      </c>
      <c r="B316">
        <v>6584</v>
      </c>
      <c r="C316" s="27">
        <v>25.8</v>
      </c>
      <c r="D316">
        <v>5129.8</v>
      </c>
      <c r="E316">
        <v>6373</v>
      </c>
      <c r="F316">
        <v>0</v>
      </c>
      <c r="G316">
        <v>5432</v>
      </c>
      <c r="H316">
        <v>1</v>
      </c>
      <c r="I316">
        <f>IF(AND(N316=0,F316=0,H316=0,J316=0,Q316=0,L316=0),1,0)</f>
        <v>0</v>
      </c>
      <c r="J316">
        <v>0</v>
      </c>
      <c r="K316">
        <f>IF(B316&gt;G316,1,0)</f>
        <v>1</v>
      </c>
      <c r="L316">
        <v>0</v>
      </c>
      <c r="M316">
        <v>5236.666666666667</v>
      </c>
      <c r="N316">
        <v>0</v>
      </c>
      <c r="O316">
        <v>0.63384454513767863</v>
      </c>
      <c r="P316">
        <v>1</v>
      </c>
      <c r="Q316">
        <v>0</v>
      </c>
      <c r="R316">
        <f t="shared" si="28"/>
        <v>6582.4793154459967</v>
      </c>
      <c r="S316">
        <f>R316-B316</f>
        <v>-1.52068455400331</v>
      </c>
      <c r="T316">
        <f t="shared" si="29"/>
        <v>1.52068455400331</v>
      </c>
      <c r="U316" s="8">
        <f t="shared" si="30"/>
        <v>2.3096666980609206E-4</v>
      </c>
      <c r="V316">
        <v>1212</v>
      </c>
      <c r="W316">
        <f t="shared" si="31"/>
        <v>109.48928788823832</v>
      </c>
      <c r="X316">
        <f t="shared" si="32"/>
        <v>21816</v>
      </c>
      <c r="Y316">
        <f t="shared" si="33"/>
        <v>-3.0413691080066201</v>
      </c>
      <c r="Z316">
        <f t="shared" si="34"/>
        <v>9.2499260511369847</v>
      </c>
    </row>
    <row r="317" spans="1:26" x14ac:dyDescent="0.35">
      <c r="A317" s="1">
        <v>41231</v>
      </c>
      <c r="B317">
        <v>6661</v>
      </c>
      <c r="C317" s="27">
        <v>26.3</v>
      </c>
      <c r="D317">
        <v>5578</v>
      </c>
      <c r="E317">
        <v>6479</v>
      </c>
      <c r="F317">
        <v>0</v>
      </c>
      <c r="G317">
        <v>6584</v>
      </c>
      <c r="H317">
        <v>0</v>
      </c>
      <c r="I317">
        <f>IF(AND(N317=0,F317=0,H317=0,J317=0,Q317=0,L317=0),1,0)</f>
        <v>1</v>
      </c>
      <c r="J317">
        <v>0</v>
      </c>
      <c r="K317">
        <f>IF(B317&gt;G317,1,0)</f>
        <v>1</v>
      </c>
      <c r="L317">
        <v>0</v>
      </c>
      <c r="M317">
        <v>5765</v>
      </c>
      <c r="N317">
        <v>0</v>
      </c>
      <c r="O317">
        <v>0.50894620657604273</v>
      </c>
      <c r="P317">
        <v>1</v>
      </c>
      <c r="Q317">
        <v>0</v>
      </c>
      <c r="R317">
        <f t="shared" si="28"/>
        <v>7301.6645256387974</v>
      </c>
      <c r="S317">
        <f>R317-B317</f>
        <v>640.66452563879739</v>
      </c>
      <c r="T317">
        <f t="shared" si="29"/>
        <v>640.66452563879739</v>
      </c>
      <c r="U317" s="8">
        <f t="shared" si="30"/>
        <v>9.6181433063923946E-2</v>
      </c>
      <c r="V317">
        <v>1206</v>
      </c>
      <c r="W317">
        <f t="shared" si="31"/>
        <v>11531.961461498353</v>
      </c>
      <c r="X317">
        <f t="shared" si="32"/>
        <v>21708</v>
      </c>
      <c r="Y317">
        <f t="shared" si="33"/>
        <v>640.66452563879739</v>
      </c>
      <c r="Z317">
        <f t="shared" si="34"/>
        <v>410451.03441198525</v>
      </c>
    </row>
    <row r="318" spans="1:26" x14ac:dyDescent="0.35">
      <c r="A318" s="1">
        <v>41232</v>
      </c>
      <c r="B318">
        <v>4297</v>
      </c>
      <c r="C318" s="27">
        <v>24.2</v>
      </c>
      <c r="D318">
        <v>5791</v>
      </c>
      <c r="E318">
        <v>4343</v>
      </c>
      <c r="F318">
        <v>0</v>
      </c>
      <c r="G318">
        <v>6661</v>
      </c>
      <c r="H318">
        <v>0</v>
      </c>
      <c r="I318">
        <f>IF(AND(N318=0,F318=0,H318=0,J318=0,Q318=0,L318=0),1,0)</f>
        <v>0</v>
      </c>
      <c r="J318">
        <v>1</v>
      </c>
      <c r="K318">
        <f>IF(B318&gt;G318,1,0)</f>
        <v>0</v>
      </c>
      <c r="L318">
        <v>0</v>
      </c>
      <c r="M318">
        <v>6225.666666666667</v>
      </c>
      <c r="N318">
        <v>0</v>
      </c>
      <c r="O318">
        <v>0.22533983966538865</v>
      </c>
      <c r="P318">
        <v>0</v>
      </c>
      <c r="Q318">
        <v>0</v>
      </c>
      <c r="R318">
        <f t="shared" si="28"/>
        <v>5278.0729310772122</v>
      </c>
      <c r="S318">
        <f>R318-B318</f>
        <v>981.07293107721216</v>
      </c>
      <c r="T318">
        <f t="shared" si="29"/>
        <v>981.07293107721216</v>
      </c>
      <c r="U318" s="8">
        <f t="shared" si="30"/>
        <v>0.22831578568238589</v>
      </c>
      <c r="V318">
        <v>1480</v>
      </c>
      <c r="W318">
        <f t="shared" si="31"/>
        <v>17659.312759389817</v>
      </c>
      <c r="X318">
        <f t="shared" si="32"/>
        <v>26640</v>
      </c>
      <c r="Y318">
        <f t="shared" si="33"/>
        <v>981.07293107721216</v>
      </c>
      <c r="Z318">
        <f t="shared" si="34"/>
        <v>962504.09609243227</v>
      </c>
    </row>
    <row r="319" spans="1:26" x14ac:dyDescent="0.35">
      <c r="A319" s="1">
        <v>41233</v>
      </c>
      <c r="B319">
        <v>5112</v>
      </c>
      <c r="C319" s="27">
        <v>22.4</v>
      </c>
      <c r="D319">
        <v>5650.6</v>
      </c>
      <c r="E319">
        <v>5596</v>
      </c>
      <c r="F319">
        <v>0</v>
      </c>
      <c r="G319">
        <v>4297</v>
      </c>
      <c r="H319">
        <v>0</v>
      </c>
      <c r="I319">
        <f>IF(AND(N319=0,F319=0,H319=0,J319=0,Q319=0,L319=0),1,0)</f>
        <v>0</v>
      </c>
      <c r="J319">
        <v>0</v>
      </c>
      <c r="K319">
        <f>IF(B319&gt;G319,1,0)</f>
        <v>1</v>
      </c>
      <c r="L319">
        <v>0</v>
      </c>
      <c r="M319">
        <v>5847.333333333333</v>
      </c>
      <c r="N319">
        <v>1</v>
      </c>
      <c r="O319">
        <v>0.5946903683048681</v>
      </c>
      <c r="P319">
        <v>0</v>
      </c>
      <c r="Q319">
        <v>0</v>
      </c>
      <c r="R319">
        <f t="shared" si="28"/>
        <v>5669.7261771023568</v>
      </c>
      <c r="S319">
        <f>R319-B319</f>
        <v>557.72617710235681</v>
      </c>
      <c r="T319">
        <f t="shared" si="29"/>
        <v>557.72617710235681</v>
      </c>
      <c r="U319" s="8">
        <f t="shared" si="30"/>
        <v>0.10910136484787887</v>
      </c>
      <c r="V319">
        <v>1683</v>
      </c>
      <c r="W319">
        <f t="shared" si="31"/>
        <v>10039.071187842423</v>
      </c>
      <c r="X319">
        <f t="shared" si="32"/>
        <v>30294</v>
      </c>
      <c r="Y319">
        <f t="shared" si="33"/>
        <v>557.72617710235681</v>
      </c>
      <c r="Z319">
        <f t="shared" si="34"/>
        <v>311058.48862520949</v>
      </c>
    </row>
    <row r="320" spans="1:26" x14ac:dyDescent="0.35">
      <c r="A320" s="1">
        <v>41234</v>
      </c>
      <c r="B320">
        <v>4905</v>
      </c>
      <c r="C320" s="27">
        <v>22.8</v>
      </c>
      <c r="D320">
        <v>5617.2</v>
      </c>
      <c r="E320">
        <v>4999</v>
      </c>
      <c r="F320">
        <v>1</v>
      </c>
      <c r="G320">
        <v>5112</v>
      </c>
      <c r="H320">
        <v>0</v>
      </c>
      <c r="I320">
        <f>IF(AND(N320=0,F320=0,H320=0,J320=0,Q320=0,L320=0),1,0)</f>
        <v>0</v>
      </c>
      <c r="J320">
        <v>0</v>
      </c>
      <c r="K320">
        <f>IF(B320&gt;G320,1,0)</f>
        <v>0</v>
      </c>
      <c r="L320">
        <v>0</v>
      </c>
      <c r="M320">
        <v>5356.666666666667</v>
      </c>
      <c r="N320">
        <v>0</v>
      </c>
      <c r="O320">
        <v>0.47594980829557337</v>
      </c>
      <c r="P320">
        <v>0</v>
      </c>
      <c r="Q320">
        <v>0</v>
      </c>
      <c r="R320">
        <f t="shared" si="28"/>
        <v>4730.9965678398748</v>
      </c>
      <c r="S320">
        <f>R320-B320</f>
        <v>-174.00343216012516</v>
      </c>
      <c r="T320">
        <f t="shared" si="29"/>
        <v>174.00343216012516</v>
      </c>
      <c r="U320" s="8">
        <f t="shared" si="30"/>
        <v>3.5474705843042846E-2</v>
      </c>
      <c r="V320">
        <v>1760</v>
      </c>
      <c r="W320">
        <f t="shared" si="31"/>
        <v>12528.247115529011</v>
      </c>
      <c r="X320">
        <f t="shared" si="32"/>
        <v>31680</v>
      </c>
      <c r="Y320">
        <f t="shared" si="33"/>
        <v>-348.00686432025032</v>
      </c>
      <c r="Z320">
        <f t="shared" si="34"/>
        <v>121108.77761401312</v>
      </c>
    </row>
    <row r="321" spans="1:26" x14ac:dyDescent="0.35">
      <c r="A321" s="1">
        <v>41235</v>
      </c>
      <c r="B321">
        <v>5279</v>
      </c>
      <c r="C321" s="27">
        <v>24.1</v>
      </c>
      <c r="D321">
        <v>5511.8</v>
      </c>
      <c r="E321">
        <v>5279</v>
      </c>
      <c r="F321">
        <v>0</v>
      </c>
      <c r="G321">
        <v>4905</v>
      </c>
      <c r="H321">
        <v>0</v>
      </c>
      <c r="I321">
        <f>IF(AND(N321=0,F321=0,H321=0,J321=0,Q321=0,L321=0),1,0)</f>
        <v>0</v>
      </c>
      <c r="J321">
        <v>0</v>
      </c>
      <c r="K321">
        <f>IF(B321&gt;G321,1,0)</f>
        <v>1</v>
      </c>
      <c r="L321">
        <v>0</v>
      </c>
      <c r="M321">
        <v>4771.333333333333</v>
      </c>
      <c r="N321">
        <v>0</v>
      </c>
      <c r="O321">
        <v>0.54345300336935054</v>
      </c>
      <c r="P321">
        <v>0</v>
      </c>
      <c r="Q321">
        <v>1</v>
      </c>
      <c r="R321">
        <f t="shared" si="28"/>
        <v>5838.7531469804544</v>
      </c>
      <c r="S321">
        <f>R321-B321</f>
        <v>559.7531469804544</v>
      </c>
      <c r="T321">
        <f t="shared" si="29"/>
        <v>559.7531469804544</v>
      </c>
      <c r="U321" s="8">
        <f t="shared" si="30"/>
        <v>0.10603393577958978</v>
      </c>
      <c r="V321">
        <v>921</v>
      </c>
      <c r="W321">
        <f t="shared" si="31"/>
        <v>10075.556645648179</v>
      </c>
      <c r="X321">
        <f t="shared" si="32"/>
        <v>16578</v>
      </c>
      <c r="Y321">
        <f t="shared" si="33"/>
        <v>559.7531469804544</v>
      </c>
      <c r="Z321">
        <f t="shared" si="34"/>
        <v>313323.58555452217</v>
      </c>
    </row>
    <row r="322" spans="1:26" x14ac:dyDescent="0.35">
      <c r="A322" s="1">
        <v>41236</v>
      </c>
      <c r="B322">
        <v>4632</v>
      </c>
      <c r="C322" s="27">
        <v>25.1</v>
      </c>
      <c r="D322">
        <v>5250.8</v>
      </c>
      <c r="E322">
        <v>5432</v>
      </c>
      <c r="F322">
        <v>0</v>
      </c>
      <c r="G322">
        <v>5279</v>
      </c>
      <c r="H322">
        <v>0</v>
      </c>
      <c r="I322">
        <f>IF(AND(N322=0,F322=0,H322=0,J322=0,Q322=0,L322=0),1,0)</f>
        <v>0</v>
      </c>
      <c r="J322">
        <v>0</v>
      </c>
      <c r="K322">
        <f>IF(B322&gt;G322,1,0)</f>
        <v>0</v>
      </c>
      <c r="L322">
        <v>1</v>
      </c>
      <c r="M322">
        <v>5098.666666666667</v>
      </c>
      <c r="N322">
        <v>0</v>
      </c>
      <c r="O322">
        <v>0.42482862786104336</v>
      </c>
      <c r="P322">
        <v>0</v>
      </c>
      <c r="Q322">
        <v>0</v>
      </c>
      <c r="R322">
        <f t="shared" si="28"/>
        <v>5104.2831406610903</v>
      </c>
      <c r="S322">
        <f>R322-B322</f>
        <v>472.28314066109033</v>
      </c>
      <c r="T322">
        <f t="shared" si="29"/>
        <v>472.28314066109033</v>
      </c>
      <c r="U322" s="8">
        <f t="shared" si="30"/>
        <v>0.10196095437415595</v>
      </c>
      <c r="V322">
        <v>716</v>
      </c>
      <c r="W322">
        <f t="shared" si="31"/>
        <v>8501.0965318996259</v>
      </c>
      <c r="X322">
        <f t="shared" si="32"/>
        <v>12888</v>
      </c>
      <c r="Y322">
        <f t="shared" si="33"/>
        <v>472.28314066109033</v>
      </c>
      <c r="Z322">
        <f t="shared" si="34"/>
        <v>223051.36495270324</v>
      </c>
    </row>
    <row r="323" spans="1:26" x14ac:dyDescent="0.35">
      <c r="A323" s="1">
        <v>41237</v>
      </c>
      <c r="B323">
        <v>4628.5</v>
      </c>
      <c r="C323" s="27">
        <v>23.1</v>
      </c>
      <c r="D323">
        <v>4845</v>
      </c>
      <c r="E323">
        <v>6584</v>
      </c>
      <c r="F323">
        <v>0</v>
      </c>
      <c r="G323">
        <v>4632</v>
      </c>
      <c r="H323">
        <v>1</v>
      </c>
      <c r="I323">
        <f>IF(AND(N323=0,F323=0,H323=0,J323=0,Q323=0,L323=0),1,0)</f>
        <v>0</v>
      </c>
      <c r="J323">
        <v>0</v>
      </c>
      <c r="K323">
        <f>IF(B323&gt;G323,1,0)</f>
        <v>0</v>
      </c>
      <c r="L323">
        <v>0</v>
      </c>
      <c r="M323">
        <v>4938.666666666667</v>
      </c>
      <c r="N323">
        <v>0</v>
      </c>
      <c r="O323">
        <v>0.4995933542465435</v>
      </c>
      <c r="P323">
        <v>1</v>
      </c>
      <c r="Q323">
        <v>0</v>
      </c>
      <c r="R323">
        <f t="shared" ref="R323:R360" si="35">$AB$2+SUMPRODUCT(D323:L323,$AC$2:$AK$2)</f>
        <v>5127.25939803849</v>
      </c>
      <c r="S323">
        <f>R323-B323</f>
        <v>498.75939803848996</v>
      </c>
      <c r="T323">
        <f t="shared" ref="T323:T360" si="36">ABS(S323)</f>
        <v>498.75939803848996</v>
      </c>
      <c r="U323" s="8">
        <f t="shared" ref="U323:U360" si="37">T323/B323</f>
        <v>0.10775832300712757</v>
      </c>
      <c r="V323">
        <v>1149</v>
      </c>
      <c r="W323">
        <f t="shared" ref="W323:W360" si="38">IF(S323&lt;0,S323*-72,S323*18)</f>
        <v>8977.6691646928193</v>
      </c>
      <c r="X323">
        <f t="shared" ref="X323:X360" si="39">V323*18</f>
        <v>20682</v>
      </c>
      <c r="Y323">
        <f t="shared" ref="Y323:Y360" si="40">IF(S323&lt;0,S323*2,S323)</f>
        <v>498.75939803848996</v>
      </c>
      <c r="Z323">
        <f t="shared" ref="Z323:Z360" si="41">Y323^2</f>
        <v>248760.93713171687</v>
      </c>
    </row>
    <row r="324" spans="1:26" x14ac:dyDescent="0.35">
      <c r="A324" s="1">
        <v>41238</v>
      </c>
      <c r="B324">
        <v>4628.5</v>
      </c>
      <c r="C324" s="27">
        <v>22.3</v>
      </c>
      <c r="D324">
        <v>4911.3</v>
      </c>
      <c r="E324">
        <v>6661</v>
      </c>
      <c r="F324">
        <v>0</v>
      </c>
      <c r="G324">
        <v>4628.5</v>
      </c>
      <c r="H324">
        <v>0</v>
      </c>
      <c r="I324">
        <f>IF(AND(N324=0,F324=0,H324=0,J324=0,Q324=0,L324=0),1,0)</f>
        <v>1</v>
      </c>
      <c r="J324">
        <v>0</v>
      </c>
      <c r="K324">
        <f>IF(B324&gt;G324,1,0)</f>
        <v>0</v>
      </c>
      <c r="L324">
        <v>0</v>
      </c>
      <c r="M324">
        <v>4846.5</v>
      </c>
      <c r="N324">
        <v>0</v>
      </c>
      <c r="O324">
        <v>0.5</v>
      </c>
      <c r="P324">
        <v>1</v>
      </c>
      <c r="Q324">
        <v>0</v>
      </c>
      <c r="R324">
        <f t="shared" si="35"/>
        <v>5165.4501607486982</v>
      </c>
      <c r="S324">
        <f>R324-B324</f>
        <v>536.95016074869818</v>
      </c>
      <c r="T324">
        <f t="shared" si="36"/>
        <v>536.95016074869818</v>
      </c>
      <c r="U324" s="8">
        <f t="shared" si="37"/>
        <v>0.11600954104973495</v>
      </c>
      <c r="V324">
        <v>0</v>
      </c>
      <c r="W324">
        <f t="shared" si="38"/>
        <v>9665.1028934765673</v>
      </c>
      <c r="X324">
        <f t="shared" si="39"/>
        <v>0</v>
      </c>
      <c r="Y324">
        <f t="shared" si="40"/>
        <v>536.95016074869818</v>
      </c>
      <c r="Z324">
        <f t="shared" si="41"/>
        <v>288315.47512805281</v>
      </c>
    </row>
    <row r="325" spans="1:26" x14ac:dyDescent="0.35">
      <c r="A325" s="1">
        <v>41239</v>
      </c>
      <c r="B325">
        <v>4480</v>
      </c>
      <c r="C325" s="27">
        <v>22.2</v>
      </c>
      <c r="D325">
        <v>4814.6000000000004</v>
      </c>
      <c r="E325">
        <v>4297</v>
      </c>
      <c r="F325">
        <v>0</v>
      </c>
      <c r="G325">
        <v>4628.5</v>
      </c>
      <c r="H325">
        <v>0</v>
      </c>
      <c r="I325">
        <f>IF(AND(N325=0,F325=0,H325=0,J325=0,Q325=0,L325=0),1,0)</f>
        <v>0</v>
      </c>
      <c r="J325">
        <v>1</v>
      </c>
      <c r="K325">
        <f>IF(B325&gt;G325,1,0)</f>
        <v>0</v>
      </c>
      <c r="L325">
        <v>0</v>
      </c>
      <c r="M325">
        <v>4629.666666666667</v>
      </c>
      <c r="N325">
        <v>0</v>
      </c>
      <c r="O325">
        <v>0.48274660160334609</v>
      </c>
      <c r="P325">
        <v>0</v>
      </c>
      <c r="Q325">
        <v>0</v>
      </c>
      <c r="R325">
        <f t="shared" si="35"/>
        <v>3963.2772464352879</v>
      </c>
      <c r="S325">
        <f>R325-B325</f>
        <v>-516.72275356471209</v>
      </c>
      <c r="T325">
        <f t="shared" si="36"/>
        <v>516.72275356471209</v>
      </c>
      <c r="U325" s="8">
        <f t="shared" si="37"/>
        <v>0.1153399003492661</v>
      </c>
      <c r="V325">
        <v>1541</v>
      </c>
      <c r="W325">
        <f t="shared" si="38"/>
        <v>37204.038256659274</v>
      </c>
      <c r="X325">
        <f t="shared" si="39"/>
        <v>27738</v>
      </c>
      <c r="Y325">
        <f t="shared" si="40"/>
        <v>-1033.4455071294242</v>
      </c>
      <c r="Z325">
        <f t="shared" si="41"/>
        <v>1068009.6162059926</v>
      </c>
    </row>
    <row r="326" spans="1:26" x14ac:dyDescent="0.35">
      <c r="A326" s="1">
        <v>41240</v>
      </c>
      <c r="B326">
        <v>4565</v>
      </c>
      <c r="C326" s="27">
        <v>22.6</v>
      </c>
      <c r="D326">
        <v>4729.6000000000004</v>
      </c>
      <c r="E326">
        <v>5112</v>
      </c>
      <c r="F326">
        <v>0</v>
      </c>
      <c r="G326">
        <v>4480</v>
      </c>
      <c r="H326">
        <v>0</v>
      </c>
      <c r="I326">
        <f>IF(AND(N326=0,F326=0,H326=0,J326=0,Q326=0,L326=0),1,0)</f>
        <v>0</v>
      </c>
      <c r="J326">
        <v>0</v>
      </c>
      <c r="K326">
        <f>IF(B326&gt;G326,1,0)</f>
        <v>1</v>
      </c>
      <c r="L326">
        <v>0</v>
      </c>
      <c r="M326">
        <v>4579</v>
      </c>
      <c r="N326">
        <v>1</v>
      </c>
      <c r="O326">
        <v>0.50987568258394333</v>
      </c>
      <c r="P326">
        <v>0</v>
      </c>
      <c r="Q326">
        <v>0</v>
      </c>
      <c r="R326">
        <f t="shared" si="35"/>
        <v>5312.8571874643476</v>
      </c>
      <c r="S326">
        <f>R326-B326</f>
        <v>747.85718746434759</v>
      </c>
      <c r="T326">
        <f t="shared" si="36"/>
        <v>747.85718746434759</v>
      </c>
      <c r="U326" s="8">
        <f t="shared" si="37"/>
        <v>0.16382413745111668</v>
      </c>
      <c r="V326">
        <v>1815</v>
      </c>
      <c r="W326">
        <f t="shared" si="38"/>
        <v>13461.429374358257</v>
      </c>
      <c r="X326">
        <f t="shared" si="39"/>
        <v>32670</v>
      </c>
      <c r="Y326">
        <f t="shared" si="40"/>
        <v>747.85718746434759</v>
      </c>
      <c r="Z326">
        <f t="shared" si="41"/>
        <v>559290.37284208438</v>
      </c>
    </row>
    <row r="327" spans="1:26" x14ac:dyDescent="0.35">
      <c r="A327" s="1">
        <v>41241</v>
      </c>
      <c r="B327">
        <v>4465</v>
      </c>
      <c r="C327" s="27">
        <v>24.6</v>
      </c>
      <c r="D327">
        <v>4586.8</v>
      </c>
      <c r="E327">
        <v>4905</v>
      </c>
      <c r="F327">
        <v>1</v>
      </c>
      <c r="G327">
        <v>4565</v>
      </c>
      <c r="H327">
        <v>0</v>
      </c>
      <c r="I327">
        <f>IF(AND(N327=0,F327=0,H327=0,J327=0,Q327=0,L327=0),1,0)</f>
        <v>0</v>
      </c>
      <c r="J327">
        <v>0</v>
      </c>
      <c r="K327">
        <f>IF(B327&gt;G327,1,0)</f>
        <v>0</v>
      </c>
      <c r="L327">
        <v>0</v>
      </c>
      <c r="M327">
        <v>4557.833333333333</v>
      </c>
      <c r="N327">
        <v>0</v>
      </c>
      <c r="O327">
        <v>0.48838154990124316</v>
      </c>
      <c r="P327">
        <v>0</v>
      </c>
      <c r="Q327">
        <v>0</v>
      </c>
      <c r="R327">
        <f t="shared" si="35"/>
        <v>4066.0649650656146</v>
      </c>
      <c r="S327">
        <f>R327-B327</f>
        <v>-398.93503493438538</v>
      </c>
      <c r="T327">
        <f t="shared" si="36"/>
        <v>398.93503493438538</v>
      </c>
      <c r="U327" s="8">
        <f t="shared" si="37"/>
        <v>8.934715228093737E-2</v>
      </c>
      <c r="V327">
        <v>1875</v>
      </c>
      <c r="W327">
        <f t="shared" si="38"/>
        <v>28723.322515275748</v>
      </c>
      <c r="X327">
        <f t="shared" si="39"/>
        <v>33750</v>
      </c>
      <c r="Y327">
        <f t="shared" si="40"/>
        <v>-797.87006986877077</v>
      </c>
      <c r="Z327">
        <f t="shared" si="41"/>
        <v>636596.6483923971</v>
      </c>
    </row>
    <row r="328" spans="1:26" x14ac:dyDescent="0.35">
      <c r="A328" s="1">
        <v>41242</v>
      </c>
      <c r="B328">
        <v>4849</v>
      </c>
      <c r="C328" s="27">
        <v>23.9</v>
      </c>
      <c r="D328">
        <v>4553.3999999999996</v>
      </c>
      <c r="E328">
        <v>5279</v>
      </c>
      <c r="F328">
        <v>0</v>
      </c>
      <c r="G328">
        <v>4465</v>
      </c>
      <c r="H328">
        <v>0</v>
      </c>
      <c r="I328">
        <f>IF(AND(N328=0,F328=0,H328=0,J328=0,Q328=0,L328=0),1,0)</f>
        <v>0</v>
      </c>
      <c r="J328">
        <v>0</v>
      </c>
      <c r="K328">
        <f>IF(B328&gt;G328,1,0)</f>
        <v>1</v>
      </c>
      <c r="L328">
        <v>0</v>
      </c>
      <c r="M328">
        <v>4503.333333333333</v>
      </c>
      <c r="N328">
        <v>0</v>
      </c>
      <c r="O328">
        <v>0.54461484837922625</v>
      </c>
      <c r="P328">
        <v>0</v>
      </c>
      <c r="Q328">
        <v>1</v>
      </c>
      <c r="R328">
        <f t="shared" si="35"/>
        <v>5266.9651772278212</v>
      </c>
      <c r="S328">
        <f>R328-B328</f>
        <v>417.96517722782119</v>
      </c>
      <c r="T328">
        <f t="shared" si="36"/>
        <v>417.96517722782119</v>
      </c>
      <c r="U328" s="8">
        <f t="shared" si="37"/>
        <v>8.6196159461295357E-2</v>
      </c>
      <c r="V328">
        <v>1360</v>
      </c>
      <c r="W328">
        <f t="shared" si="38"/>
        <v>7523.3731901007814</v>
      </c>
      <c r="X328">
        <f t="shared" si="39"/>
        <v>24480</v>
      </c>
      <c r="Y328">
        <f t="shared" si="40"/>
        <v>417.96517722782119</v>
      </c>
      <c r="Z328">
        <f t="shared" si="41"/>
        <v>174694.88937508396</v>
      </c>
    </row>
    <row r="329" spans="1:26" x14ac:dyDescent="0.35">
      <c r="A329" s="1">
        <v>41243</v>
      </c>
      <c r="B329">
        <v>6084</v>
      </c>
      <c r="C329" s="27">
        <v>21.6</v>
      </c>
      <c r="D329">
        <v>4597.5</v>
      </c>
      <c r="E329">
        <v>4632</v>
      </c>
      <c r="F329">
        <v>0</v>
      </c>
      <c r="G329">
        <v>4849</v>
      </c>
      <c r="H329">
        <v>0</v>
      </c>
      <c r="I329">
        <f>IF(AND(N329=0,F329=0,H329=0,J329=0,Q329=0,L329=0),1,0)</f>
        <v>0</v>
      </c>
      <c r="J329">
        <v>0</v>
      </c>
      <c r="K329">
        <f>IF(B329&gt;G329,1,0)</f>
        <v>1</v>
      </c>
      <c r="L329">
        <v>1</v>
      </c>
      <c r="M329">
        <v>4626.333333333333</v>
      </c>
      <c r="N329">
        <v>0</v>
      </c>
      <c r="O329">
        <v>0.64348785871964675</v>
      </c>
      <c r="P329">
        <v>0</v>
      </c>
      <c r="Q329">
        <v>0</v>
      </c>
      <c r="R329">
        <f t="shared" si="35"/>
        <v>5531.7517906629237</v>
      </c>
      <c r="S329">
        <f>R329-B329</f>
        <v>-552.24820933707633</v>
      </c>
      <c r="T329">
        <f t="shared" si="36"/>
        <v>552.24820933707633</v>
      </c>
      <c r="U329" s="8">
        <f t="shared" si="37"/>
        <v>9.0770580101426093E-2</v>
      </c>
      <c r="V329">
        <v>757</v>
      </c>
      <c r="W329">
        <f t="shared" si="38"/>
        <v>39761.871072269496</v>
      </c>
      <c r="X329">
        <f t="shared" si="39"/>
        <v>13626</v>
      </c>
      <c r="Y329">
        <f t="shared" si="40"/>
        <v>-1104.4964186741527</v>
      </c>
      <c r="Z329">
        <f t="shared" si="41"/>
        <v>1219912.3388640292</v>
      </c>
    </row>
    <row r="330" spans="1:26" x14ac:dyDescent="0.35">
      <c r="A330" s="1">
        <v>41244</v>
      </c>
      <c r="B330">
        <v>6609</v>
      </c>
      <c r="C330" s="27">
        <v>21.6</v>
      </c>
      <c r="D330">
        <v>4888.6000000000004</v>
      </c>
      <c r="E330">
        <v>4628.5</v>
      </c>
      <c r="F330">
        <v>0</v>
      </c>
      <c r="G330">
        <v>6084</v>
      </c>
      <c r="H330">
        <v>1</v>
      </c>
      <c r="I330">
        <f>IF(AND(N330=0,F330=0,H330=0,J330=0,Q330=0,L330=0),1,0)</f>
        <v>0</v>
      </c>
      <c r="J330">
        <v>0</v>
      </c>
      <c r="K330">
        <f>IF(B330&gt;G330,1,0)</f>
        <v>1</v>
      </c>
      <c r="L330">
        <v>0</v>
      </c>
      <c r="M330">
        <v>5132.666666666667</v>
      </c>
      <c r="N330">
        <v>0</v>
      </c>
      <c r="O330">
        <v>0.56099686301847329</v>
      </c>
      <c r="P330">
        <v>1</v>
      </c>
      <c r="Q330">
        <v>0</v>
      </c>
      <c r="R330">
        <f t="shared" si="35"/>
        <v>6483.2228182818635</v>
      </c>
      <c r="S330">
        <f>R330-B330</f>
        <v>-125.77718171813649</v>
      </c>
      <c r="T330">
        <f t="shared" si="36"/>
        <v>125.77718171813649</v>
      </c>
      <c r="U330" s="8">
        <f t="shared" si="37"/>
        <v>1.9031197112745726E-2</v>
      </c>
      <c r="V330">
        <v>800</v>
      </c>
      <c r="W330">
        <f t="shared" si="38"/>
        <v>9055.9570837058272</v>
      </c>
      <c r="X330">
        <f t="shared" si="39"/>
        <v>14400</v>
      </c>
      <c r="Y330">
        <f t="shared" si="40"/>
        <v>-251.55436343627298</v>
      </c>
      <c r="Z330">
        <f t="shared" si="41"/>
        <v>63279.597763828511</v>
      </c>
    </row>
    <row r="331" spans="1:26" x14ac:dyDescent="0.35">
      <c r="A331" s="1">
        <v>41245</v>
      </c>
      <c r="B331">
        <v>6482</v>
      </c>
      <c r="C331" s="27">
        <v>20.9</v>
      </c>
      <c r="D331">
        <v>5314.4</v>
      </c>
      <c r="E331">
        <v>4628.5</v>
      </c>
      <c r="F331">
        <v>0</v>
      </c>
      <c r="G331">
        <v>6609</v>
      </c>
      <c r="H331">
        <v>0</v>
      </c>
      <c r="I331">
        <f>IF(AND(N331=0,F331=0,H331=0,J331=0,Q331=0,L331=0),1,0)</f>
        <v>1</v>
      </c>
      <c r="J331">
        <v>0</v>
      </c>
      <c r="K331">
        <f>IF(B331&gt;G331,1,0)</f>
        <v>0</v>
      </c>
      <c r="L331">
        <v>0</v>
      </c>
      <c r="M331">
        <v>5847.333333333333</v>
      </c>
      <c r="N331">
        <v>0</v>
      </c>
      <c r="O331">
        <v>0.48524456837457886</v>
      </c>
      <c r="P331">
        <v>1</v>
      </c>
      <c r="Q331">
        <v>0</v>
      </c>
      <c r="R331">
        <f t="shared" si="35"/>
        <v>5872.5038870742292</v>
      </c>
      <c r="S331">
        <f>R331-B331</f>
        <v>-609.49611292577083</v>
      </c>
      <c r="T331">
        <f t="shared" si="36"/>
        <v>609.49611292577083</v>
      </c>
      <c r="U331" s="8">
        <f t="shared" si="37"/>
        <v>9.4029020815453696E-2</v>
      </c>
      <c r="V331">
        <v>1117</v>
      </c>
      <c r="W331">
        <f t="shared" si="38"/>
        <v>43883.7201306555</v>
      </c>
      <c r="X331">
        <f t="shared" si="39"/>
        <v>20106</v>
      </c>
      <c r="Y331">
        <f t="shared" si="40"/>
        <v>-1218.9922258515417</v>
      </c>
      <c r="Z331">
        <f t="shared" si="41"/>
        <v>1485942.0466864959</v>
      </c>
    </row>
    <row r="332" spans="1:26" x14ac:dyDescent="0.35">
      <c r="A332" s="1">
        <v>41246</v>
      </c>
      <c r="B332">
        <v>4308</v>
      </c>
      <c r="C332" s="27">
        <v>21.8</v>
      </c>
      <c r="D332">
        <v>5697.8</v>
      </c>
      <c r="E332">
        <v>4480</v>
      </c>
      <c r="F332">
        <v>0</v>
      </c>
      <c r="G332">
        <v>6482</v>
      </c>
      <c r="H332">
        <v>0</v>
      </c>
      <c r="I332">
        <f>IF(AND(N332=0,F332=0,H332=0,J332=0,Q332=0,L332=0),1,0)</f>
        <v>0</v>
      </c>
      <c r="J332">
        <v>1</v>
      </c>
      <c r="K332">
        <f>IF(B332&gt;G332,1,0)</f>
        <v>0</v>
      </c>
      <c r="L332">
        <v>0</v>
      </c>
      <c r="M332">
        <v>6391.666666666667</v>
      </c>
      <c r="N332">
        <v>0</v>
      </c>
      <c r="O332">
        <v>0.24741489485302662</v>
      </c>
      <c r="P332">
        <v>0</v>
      </c>
      <c r="Q332">
        <v>0</v>
      </c>
      <c r="R332">
        <f t="shared" si="35"/>
        <v>5184.0759442006747</v>
      </c>
      <c r="S332">
        <f>R332-B332</f>
        <v>876.07594420067471</v>
      </c>
      <c r="T332">
        <f t="shared" si="36"/>
        <v>876.07594420067471</v>
      </c>
      <c r="U332" s="8">
        <f t="shared" si="37"/>
        <v>0.20336024702894029</v>
      </c>
      <c r="V332">
        <v>1852</v>
      </c>
      <c r="W332">
        <f t="shared" si="38"/>
        <v>15769.366995612145</v>
      </c>
      <c r="X332">
        <f t="shared" si="39"/>
        <v>33336</v>
      </c>
      <c r="Y332">
        <f t="shared" si="40"/>
        <v>876.07594420067471</v>
      </c>
      <c r="Z332">
        <f t="shared" si="41"/>
        <v>767509.06000710372</v>
      </c>
    </row>
    <row r="333" spans="1:26" x14ac:dyDescent="0.35">
      <c r="A333" s="1">
        <v>41247</v>
      </c>
      <c r="B333">
        <v>4580</v>
      </c>
      <c r="C333" s="27">
        <v>21.9</v>
      </c>
      <c r="D333">
        <v>5666.4</v>
      </c>
      <c r="E333">
        <v>4565</v>
      </c>
      <c r="F333">
        <v>0</v>
      </c>
      <c r="G333">
        <v>4308</v>
      </c>
      <c r="H333">
        <v>0</v>
      </c>
      <c r="I333">
        <f>IF(AND(N333=0,F333=0,H333=0,J333=0,Q333=0,L333=0),1,0)</f>
        <v>0</v>
      </c>
      <c r="J333">
        <v>0</v>
      </c>
      <c r="K333">
        <f>IF(B333&gt;G333,1,0)</f>
        <v>1</v>
      </c>
      <c r="L333">
        <v>0</v>
      </c>
      <c r="M333">
        <v>5799.666666666667</v>
      </c>
      <c r="N333">
        <v>1</v>
      </c>
      <c r="O333">
        <v>0.5316021842686186</v>
      </c>
      <c r="P333">
        <v>0</v>
      </c>
      <c r="Q333">
        <v>0</v>
      </c>
      <c r="R333">
        <f t="shared" si="35"/>
        <v>5501.1729529201421</v>
      </c>
      <c r="S333">
        <f>R333-B333</f>
        <v>921.17295292014205</v>
      </c>
      <c r="T333">
        <f t="shared" si="36"/>
        <v>921.17295292014205</v>
      </c>
      <c r="U333" s="8">
        <f t="shared" si="37"/>
        <v>0.20112946570308779</v>
      </c>
      <c r="V333">
        <v>1941</v>
      </c>
      <c r="W333">
        <f t="shared" si="38"/>
        <v>16581.113152562557</v>
      </c>
      <c r="X333">
        <f t="shared" si="39"/>
        <v>34938</v>
      </c>
      <c r="Y333">
        <f t="shared" si="40"/>
        <v>921.17295292014205</v>
      </c>
      <c r="Z333">
        <f t="shared" si="41"/>
        <v>848559.6091916142</v>
      </c>
    </row>
    <row r="334" spans="1:26" x14ac:dyDescent="0.35">
      <c r="A334" s="1">
        <v>41248</v>
      </c>
      <c r="B334">
        <v>4827</v>
      </c>
      <c r="C334" s="27">
        <v>22.8</v>
      </c>
      <c r="D334">
        <v>5612.6</v>
      </c>
      <c r="E334">
        <v>4465</v>
      </c>
      <c r="F334">
        <v>1</v>
      </c>
      <c r="G334">
        <v>4580</v>
      </c>
      <c r="H334">
        <v>0</v>
      </c>
      <c r="I334">
        <f>IF(AND(N334=0,F334=0,H334=0,J334=0,Q334=0,L334=0),1,0)</f>
        <v>0</v>
      </c>
      <c r="J334">
        <v>0</v>
      </c>
      <c r="K334">
        <f>IF(B334&gt;G334,1,0)</f>
        <v>1</v>
      </c>
      <c r="L334">
        <v>0</v>
      </c>
      <c r="M334">
        <v>5123.333333333333</v>
      </c>
      <c r="N334">
        <v>0</v>
      </c>
      <c r="O334">
        <v>0.5286975717439294</v>
      </c>
      <c r="P334">
        <v>0</v>
      </c>
      <c r="Q334">
        <v>0</v>
      </c>
      <c r="R334">
        <f t="shared" si="35"/>
        <v>5409.064059677843</v>
      </c>
      <c r="S334">
        <f>R334-B334</f>
        <v>582.06405967784303</v>
      </c>
      <c r="T334">
        <f t="shared" si="36"/>
        <v>582.06405967784303</v>
      </c>
      <c r="U334" s="8">
        <f t="shared" si="37"/>
        <v>0.1205850548327829</v>
      </c>
      <c r="V334">
        <v>1585</v>
      </c>
      <c r="W334">
        <f t="shared" si="38"/>
        <v>10477.153074201175</v>
      </c>
      <c r="X334">
        <f t="shared" si="39"/>
        <v>28530</v>
      </c>
      <c r="Y334">
        <f t="shared" si="40"/>
        <v>582.06405967784303</v>
      </c>
      <c r="Z334">
        <f t="shared" si="41"/>
        <v>338798.56956865161</v>
      </c>
    </row>
    <row r="335" spans="1:26" x14ac:dyDescent="0.35">
      <c r="A335" s="1">
        <v>41249</v>
      </c>
      <c r="B335">
        <v>5214</v>
      </c>
      <c r="C335" s="27">
        <v>22.3</v>
      </c>
      <c r="D335">
        <v>5361.2</v>
      </c>
      <c r="E335">
        <v>4849</v>
      </c>
      <c r="F335">
        <v>0</v>
      </c>
      <c r="G335">
        <v>4827</v>
      </c>
      <c r="H335">
        <v>0</v>
      </c>
      <c r="I335">
        <f>IF(AND(N335=0,F335=0,H335=0,J335=0,Q335=0,L335=0),1,0)</f>
        <v>0</v>
      </c>
      <c r="J335">
        <v>0</v>
      </c>
      <c r="K335">
        <f>IF(B335&gt;G335,1,0)</f>
        <v>1</v>
      </c>
      <c r="L335">
        <v>0</v>
      </c>
      <c r="M335">
        <v>4571.666666666667</v>
      </c>
      <c r="N335">
        <v>0</v>
      </c>
      <c r="O335">
        <v>0.54496340188218895</v>
      </c>
      <c r="P335">
        <v>0</v>
      </c>
      <c r="Q335">
        <v>1</v>
      </c>
      <c r="R335">
        <f t="shared" si="35"/>
        <v>5669.9094275432735</v>
      </c>
      <c r="S335">
        <f>R335-B335</f>
        <v>455.90942754327352</v>
      </c>
      <c r="T335">
        <f t="shared" si="36"/>
        <v>455.90942754327352</v>
      </c>
      <c r="U335" s="8">
        <f t="shared" si="37"/>
        <v>8.7439475938487443E-2</v>
      </c>
      <c r="V335">
        <v>1523</v>
      </c>
      <c r="W335">
        <f t="shared" si="38"/>
        <v>8206.3696957789234</v>
      </c>
      <c r="X335">
        <f t="shared" si="39"/>
        <v>27414</v>
      </c>
      <c r="Y335">
        <f t="shared" si="40"/>
        <v>455.90942754327352</v>
      </c>
      <c r="Z335">
        <f t="shared" si="41"/>
        <v>207853.40612283538</v>
      </c>
    </row>
    <row r="336" spans="1:26" x14ac:dyDescent="0.35">
      <c r="A336" s="1">
        <v>41250</v>
      </c>
      <c r="B336">
        <v>5733</v>
      </c>
      <c r="C336" s="27">
        <v>23.4</v>
      </c>
      <c r="D336">
        <v>5082.2</v>
      </c>
      <c r="E336">
        <v>6084</v>
      </c>
      <c r="F336">
        <v>0</v>
      </c>
      <c r="G336">
        <v>5214</v>
      </c>
      <c r="H336">
        <v>0</v>
      </c>
      <c r="I336">
        <f>IF(AND(N336=0,F336=0,H336=0,J336=0,Q336=0,L336=0),1,0)</f>
        <v>0</v>
      </c>
      <c r="J336">
        <v>0</v>
      </c>
      <c r="K336">
        <f>IF(B336&gt;G336,1,0)</f>
        <v>1</v>
      </c>
      <c r="L336">
        <v>1</v>
      </c>
      <c r="M336">
        <v>4873.666666666667</v>
      </c>
      <c r="N336">
        <v>0</v>
      </c>
      <c r="O336">
        <v>0.56029975601254789</v>
      </c>
      <c r="P336">
        <v>0</v>
      </c>
      <c r="Q336">
        <v>0</v>
      </c>
      <c r="R336">
        <f t="shared" si="35"/>
        <v>6139.1291865313979</v>
      </c>
      <c r="S336">
        <f>R336-B336</f>
        <v>406.12918653139786</v>
      </c>
      <c r="T336">
        <f t="shared" si="36"/>
        <v>406.12918653139786</v>
      </c>
      <c r="U336" s="8">
        <f t="shared" si="37"/>
        <v>7.084060466272421E-2</v>
      </c>
      <c r="V336">
        <v>1531</v>
      </c>
      <c r="W336">
        <f t="shared" si="38"/>
        <v>7310.3253575651615</v>
      </c>
      <c r="X336">
        <f t="shared" si="39"/>
        <v>27558</v>
      </c>
      <c r="Y336">
        <f t="shared" si="40"/>
        <v>406.12918653139786</v>
      </c>
      <c r="Z336">
        <f t="shared" si="41"/>
        <v>164940.91615265497</v>
      </c>
    </row>
    <row r="337" spans="1:26" x14ac:dyDescent="0.35">
      <c r="A337" s="1">
        <v>41251</v>
      </c>
      <c r="B337">
        <v>6245</v>
      </c>
      <c r="C337" s="27">
        <v>23.9</v>
      </c>
      <c r="D337">
        <v>4932.3999999999996</v>
      </c>
      <c r="E337">
        <v>6609</v>
      </c>
      <c r="F337">
        <v>0</v>
      </c>
      <c r="G337">
        <v>5733</v>
      </c>
      <c r="H337">
        <v>1</v>
      </c>
      <c r="I337">
        <f>IF(AND(N337=0,F337=0,H337=0,J337=0,Q337=0,L337=0),1,0)</f>
        <v>0</v>
      </c>
      <c r="J337">
        <v>0</v>
      </c>
      <c r="K337">
        <f>IF(B337&gt;G337,1,0)</f>
        <v>1</v>
      </c>
      <c r="L337">
        <v>0</v>
      </c>
      <c r="M337">
        <v>5258</v>
      </c>
      <c r="N337">
        <v>0</v>
      </c>
      <c r="O337">
        <v>0.55948646450563499</v>
      </c>
      <c r="P337">
        <v>1</v>
      </c>
      <c r="Q337">
        <v>0</v>
      </c>
      <c r="R337">
        <f t="shared" si="35"/>
        <v>6684.8776702100822</v>
      </c>
      <c r="S337">
        <f>R337-B337</f>
        <v>439.87767021008221</v>
      </c>
      <c r="T337">
        <f t="shared" si="36"/>
        <v>439.87767021008221</v>
      </c>
      <c r="U337" s="8">
        <f t="shared" si="37"/>
        <v>7.0436776654937097E-2</v>
      </c>
      <c r="V337">
        <v>1202</v>
      </c>
      <c r="W337">
        <f t="shared" si="38"/>
        <v>7917.7980637814799</v>
      </c>
      <c r="X337">
        <f t="shared" si="39"/>
        <v>21636</v>
      </c>
      <c r="Y337">
        <f t="shared" si="40"/>
        <v>439.87767021008221</v>
      </c>
      <c r="Z337">
        <f t="shared" si="41"/>
        <v>193492.36474944986</v>
      </c>
    </row>
    <row r="338" spans="1:26" x14ac:dyDescent="0.35">
      <c r="A338" s="1">
        <v>41252</v>
      </c>
      <c r="B338">
        <v>6423</v>
      </c>
      <c r="C338" s="27">
        <v>22.7</v>
      </c>
      <c r="D338">
        <v>5319.8</v>
      </c>
      <c r="E338">
        <v>6482</v>
      </c>
      <c r="F338">
        <v>0</v>
      </c>
      <c r="G338">
        <v>6245</v>
      </c>
      <c r="H338">
        <v>0</v>
      </c>
      <c r="I338">
        <f>IF(AND(N338=0,F338=0,H338=0,J338=0,Q338=0,L338=0),1,0)</f>
        <v>1</v>
      </c>
      <c r="J338">
        <v>0</v>
      </c>
      <c r="K338">
        <f>IF(B338&gt;G338,1,0)</f>
        <v>1</v>
      </c>
      <c r="L338">
        <v>0</v>
      </c>
      <c r="M338">
        <v>5730.666666666667</v>
      </c>
      <c r="N338">
        <v>0</v>
      </c>
      <c r="O338">
        <v>0.52068084117578717</v>
      </c>
      <c r="P338">
        <v>1</v>
      </c>
      <c r="Q338">
        <v>0</v>
      </c>
      <c r="R338">
        <f t="shared" si="35"/>
        <v>7047.3573841286125</v>
      </c>
      <c r="S338">
        <f>R338-B338</f>
        <v>624.35738412861247</v>
      </c>
      <c r="T338">
        <f t="shared" si="36"/>
        <v>624.35738412861247</v>
      </c>
      <c r="U338" s="8">
        <f t="shared" si="37"/>
        <v>9.7206505391345552E-2</v>
      </c>
      <c r="V338">
        <v>989</v>
      </c>
      <c r="W338">
        <f t="shared" si="38"/>
        <v>11238.432914315024</v>
      </c>
      <c r="X338">
        <f t="shared" si="39"/>
        <v>17802</v>
      </c>
      <c r="Y338">
        <f t="shared" si="40"/>
        <v>624.35738412861247</v>
      </c>
      <c r="Z338">
        <f t="shared" si="41"/>
        <v>389822.14311592374</v>
      </c>
    </row>
    <row r="339" spans="1:26" x14ac:dyDescent="0.35">
      <c r="A339" s="1">
        <v>41253</v>
      </c>
      <c r="B339">
        <v>4249</v>
      </c>
      <c r="C339" s="27">
        <v>22.8</v>
      </c>
      <c r="D339">
        <v>5688.4</v>
      </c>
      <c r="E339">
        <v>4308</v>
      </c>
      <c r="F339">
        <v>0</v>
      </c>
      <c r="G339">
        <v>6423</v>
      </c>
      <c r="H339">
        <v>0</v>
      </c>
      <c r="I339">
        <f>IF(AND(N339=0,F339=0,H339=0,J339=0,Q339=0,L339=0),1,0)</f>
        <v>0</v>
      </c>
      <c r="J339">
        <v>1</v>
      </c>
      <c r="K339">
        <f>IF(B339&gt;G339,1,0)</f>
        <v>0</v>
      </c>
      <c r="L339">
        <v>0</v>
      </c>
      <c r="M339">
        <v>6133.666666666667</v>
      </c>
      <c r="N339">
        <v>0</v>
      </c>
      <c r="O339">
        <v>0.24741489485302662</v>
      </c>
      <c r="P339">
        <v>0</v>
      </c>
      <c r="Q339">
        <v>0</v>
      </c>
      <c r="R339">
        <f t="shared" si="35"/>
        <v>5123.4904586862176</v>
      </c>
      <c r="S339">
        <f>R339-B339</f>
        <v>874.49045868621761</v>
      </c>
      <c r="T339">
        <f t="shared" si="36"/>
        <v>874.49045868621761</v>
      </c>
      <c r="U339" s="8">
        <f t="shared" si="37"/>
        <v>0.20581088695839436</v>
      </c>
      <c r="V339">
        <v>1642</v>
      </c>
      <c r="W339">
        <f t="shared" si="38"/>
        <v>15740.828256351917</v>
      </c>
      <c r="X339">
        <f t="shared" si="39"/>
        <v>29556</v>
      </c>
      <c r="Y339">
        <f t="shared" si="40"/>
        <v>874.49045868621761</v>
      </c>
      <c r="Z339">
        <f t="shared" si="41"/>
        <v>764733.56233323121</v>
      </c>
    </row>
    <row r="340" spans="1:26" x14ac:dyDescent="0.35">
      <c r="A340" s="1">
        <v>41254</v>
      </c>
      <c r="B340">
        <v>5191</v>
      </c>
      <c r="C340" s="27">
        <v>21.8</v>
      </c>
      <c r="D340">
        <v>5572.8</v>
      </c>
      <c r="E340">
        <v>4580</v>
      </c>
      <c r="F340">
        <v>0</v>
      </c>
      <c r="G340">
        <v>4249</v>
      </c>
      <c r="H340">
        <v>0</v>
      </c>
      <c r="I340">
        <f>IF(AND(N340=0,F340=0,H340=0,J340=0,Q340=0,L340=0),1,0)</f>
        <v>0</v>
      </c>
      <c r="J340">
        <v>0</v>
      </c>
      <c r="K340">
        <f>IF(B340&gt;G340,1,0)</f>
        <v>1</v>
      </c>
      <c r="L340">
        <v>0</v>
      </c>
      <c r="M340">
        <v>5639</v>
      </c>
      <c r="N340">
        <v>1</v>
      </c>
      <c r="O340">
        <v>0.60944579993028924</v>
      </c>
      <c r="P340">
        <v>0</v>
      </c>
      <c r="Q340">
        <v>0</v>
      </c>
      <c r="R340">
        <f t="shared" si="35"/>
        <v>5440.6173391833581</v>
      </c>
      <c r="S340">
        <f>R340-B340</f>
        <v>249.61733918335813</v>
      </c>
      <c r="T340">
        <f t="shared" si="36"/>
        <v>249.61733918335813</v>
      </c>
      <c r="U340" s="8">
        <f t="shared" si="37"/>
        <v>4.8086561198874618E-2</v>
      </c>
      <c r="V340">
        <v>1239</v>
      </c>
      <c r="W340">
        <f t="shared" si="38"/>
        <v>4493.1121053004463</v>
      </c>
      <c r="X340">
        <f t="shared" si="39"/>
        <v>22302</v>
      </c>
      <c r="Y340">
        <f t="shared" si="40"/>
        <v>249.61733918335813</v>
      </c>
      <c r="Z340">
        <f t="shared" si="41"/>
        <v>62308.816020979655</v>
      </c>
    </row>
    <row r="341" spans="1:26" x14ac:dyDescent="0.35">
      <c r="A341" s="1">
        <v>41255</v>
      </c>
      <c r="B341">
        <v>5345</v>
      </c>
      <c r="C341" s="27">
        <v>22.5</v>
      </c>
      <c r="D341">
        <v>5568.2</v>
      </c>
      <c r="E341">
        <v>4827</v>
      </c>
      <c r="F341">
        <v>1</v>
      </c>
      <c r="G341">
        <v>5191</v>
      </c>
      <c r="H341">
        <v>0</v>
      </c>
      <c r="I341">
        <f>IF(AND(N341=0,F341=0,H341=0,J341=0,Q341=0,L341=0),1,0)</f>
        <v>0</v>
      </c>
      <c r="J341">
        <v>0</v>
      </c>
      <c r="K341">
        <f>IF(B341&gt;G341,1,0)</f>
        <v>1</v>
      </c>
      <c r="L341">
        <v>0</v>
      </c>
      <c r="M341">
        <v>5287.666666666667</v>
      </c>
      <c r="N341">
        <v>0</v>
      </c>
      <c r="O341">
        <v>0.51789241315208556</v>
      </c>
      <c r="P341">
        <v>0</v>
      </c>
      <c r="Q341">
        <v>0</v>
      </c>
      <c r="R341">
        <f t="shared" si="35"/>
        <v>5734.3117520920423</v>
      </c>
      <c r="S341">
        <f>R341-B341</f>
        <v>389.3117520920423</v>
      </c>
      <c r="T341">
        <f t="shared" si="36"/>
        <v>389.3117520920423</v>
      </c>
      <c r="U341" s="8">
        <f t="shared" si="37"/>
        <v>7.2836623403562631E-2</v>
      </c>
      <c r="V341">
        <v>1072</v>
      </c>
      <c r="W341">
        <f t="shared" si="38"/>
        <v>7007.6115376567614</v>
      </c>
      <c r="X341">
        <f t="shared" si="39"/>
        <v>19296</v>
      </c>
      <c r="Y341">
        <f t="shared" si="40"/>
        <v>389.3117520920423</v>
      </c>
      <c r="Z341">
        <f t="shared" si="41"/>
        <v>151563.6403169758</v>
      </c>
    </row>
    <row r="342" spans="1:26" x14ac:dyDescent="0.35">
      <c r="A342" s="1">
        <v>41256</v>
      </c>
      <c r="B342">
        <v>5545</v>
      </c>
      <c r="C342" s="27">
        <v>21.2</v>
      </c>
      <c r="D342">
        <v>5490.6</v>
      </c>
      <c r="E342">
        <v>5214</v>
      </c>
      <c r="F342">
        <v>0</v>
      </c>
      <c r="G342">
        <v>5345</v>
      </c>
      <c r="H342">
        <v>0</v>
      </c>
      <c r="I342">
        <f>IF(AND(N342=0,F342=0,H342=0,J342=0,Q342=0,L342=0),1,0)</f>
        <v>0</v>
      </c>
      <c r="J342">
        <v>0</v>
      </c>
      <c r="K342">
        <f>IF(B342&gt;G342,1,0)</f>
        <v>1</v>
      </c>
      <c r="L342">
        <v>0</v>
      </c>
      <c r="M342">
        <v>4928.333333333333</v>
      </c>
      <c r="N342">
        <v>0</v>
      </c>
      <c r="O342">
        <v>0.52323690019751368</v>
      </c>
      <c r="P342">
        <v>0</v>
      </c>
      <c r="Q342">
        <v>1</v>
      </c>
      <c r="R342">
        <f t="shared" si="35"/>
        <v>6020.3767488201593</v>
      </c>
      <c r="S342">
        <f>R342-B342</f>
        <v>475.37674882015926</v>
      </c>
      <c r="T342">
        <f t="shared" si="36"/>
        <v>475.37674882015926</v>
      </c>
      <c r="U342" s="8">
        <f t="shared" si="37"/>
        <v>8.5730703123563443E-2</v>
      </c>
      <c r="V342">
        <v>1200</v>
      </c>
      <c r="W342">
        <f t="shared" si="38"/>
        <v>8556.7814787628668</v>
      </c>
      <c r="X342">
        <f t="shared" si="39"/>
        <v>21600</v>
      </c>
      <c r="Y342">
        <f t="shared" si="40"/>
        <v>475.37674882015926</v>
      </c>
      <c r="Z342">
        <f t="shared" si="41"/>
        <v>225983.05331882479</v>
      </c>
    </row>
    <row r="343" spans="1:26" x14ac:dyDescent="0.35">
      <c r="A343" s="1">
        <v>41257</v>
      </c>
      <c r="B343">
        <v>5341</v>
      </c>
      <c r="C343" s="27">
        <v>20.2</v>
      </c>
      <c r="D343">
        <v>5350.6</v>
      </c>
      <c r="E343">
        <v>5733</v>
      </c>
      <c r="F343">
        <v>0</v>
      </c>
      <c r="G343">
        <v>5545</v>
      </c>
      <c r="H343">
        <v>0</v>
      </c>
      <c r="I343">
        <f>IF(AND(N343=0,F343=0,H343=0,J343=0,Q343=0,L343=0),1,0)</f>
        <v>0</v>
      </c>
      <c r="J343">
        <v>0</v>
      </c>
      <c r="K343">
        <f>IF(B343&gt;G343,1,0)</f>
        <v>0</v>
      </c>
      <c r="L343">
        <v>1</v>
      </c>
      <c r="M343">
        <v>5360.333333333333</v>
      </c>
      <c r="N343">
        <v>0</v>
      </c>
      <c r="O343">
        <v>0.47629836179853607</v>
      </c>
      <c r="P343">
        <v>0</v>
      </c>
      <c r="Q343">
        <v>0</v>
      </c>
      <c r="R343">
        <f t="shared" si="35"/>
        <v>5316.9442489580433</v>
      </c>
      <c r="S343">
        <f>R343-B343</f>
        <v>-24.055751041956682</v>
      </c>
      <c r="T343">
        <f t="shared" si="36"/>
        <v>24.055751041956682</v>
      </c>
      <c r="U343" s="8">
        <f t="shared" si="37"/>
        <v>4.5039788507688977E-3</v>
      </c>
      <c r="V343">
        <v>1611</v>
      </c>
      <c r="W343">
        <f t="shared" si="38"/>
        <v>1732.0140750208811</v>
      </c>
      <c r="X343">
        <f t="shared" si="39"/>
        <v>28998</v>
      </c>
      <c r="Y343">
        <f t="shared" si="40"/>
        <v>-48.111502083913365</v>
      </c>
      <c r="Z343">
        <f t="shared" si="41"/>
        <v>2314.7166327703999</v>
      </c>
    </row>
    <row r="344" spans="1:26" x14ac:dyDescent="0.35">
      <c r="A344" s="1">
        <v>41258</v>
      </c>
      <c r="B344">
        <v>4501</v>
      </c>
      <c r="C344" s="29">
        <v>18.899999999999999</v>
      </c>
      <c r="D344">
        <v>5134.2</v>
      </c>
      <c r="E344">
        <v>6245</v>
      </c>
      <c r="F344">
        <v>0</v>
      </c>
      <c r="G344">
        <v>5341</v>
      </c>
      <c r="H344">
        <v>1</v>
      </c>
      <c r="I344">
        <f>IF(AND(N344=0,F344=0,H344=0,J344=0,Q344=0,L344=0),1,0)</f>
        <v>0</v>
      </c>
      <c r="J344">
        <v>0</v>
      </c>
      <c r="K344">
        <f>IF(B344&gt;G344,1,0)</f>
        <v>0</v>
      </c>
      <c r="L344">
        <v>0</v>
      </c>
      <c r="M344">
        <v>5410.333333333333</v>
      </c>
      <c r="N344">
        <v>0</v>
      </c>
      <c r="O344">
        <v>0.40240501917044269</v>
      </c>
      <c r="P344">
        <v>1</v>
      </c>
      <c r="Q344">
        <v>0</v>
      </c>
      <c r="R344">
        <f t="shared" si="35"/>
        <v>5504.1434873045418</v>
      </c>
      <c r="S344">
        <f>R344-B344</f>
        <v>1003.1434873045418</v>
      </c>
      <c r="T344">
        <f t="shared" si="36"/>
        <v>1003.1434873045418</v>
      </c>
      <c r="U344" s="8">
        <f t="shared" si="37"/>
        <v>0.22287124801256206</v>
      </c>
      <c r="V344">
        <v>1776</v>
      </c>
      <c r="W344">
        <f t="shared" si="38"/>
        <v>18056.582771481753</v>
      </c>
      <c r="X344">
        <f t="shared" si="39"/>
        <v>31968</v>
      </c>
      <c r="Y344">
        <f t="shared" si="40"/>
        <v>1003.1434873045418</v>
      </c>
      <c r="Z344">
        <f t="shared" si="41"/>
        <v>1006296.8561215175</v>
      </c>
    </row>
    <row r="345" spans="1:26" x14ac:dyDescent="0.35">
      <c r="A345" s="1">
        <v>41259</v>
      </c>
      <c r="B345">
        <v>6753</v>
      </c>
      <c r="C345" s="29">
        <v>19.7</v>
      </c>
      <c r="D345">
        <v>5184.6000000000004</v>
      </c>
      <c r="E345">
        <v>6423</v>
      </c>
      <c r="F345">
        <v>0</v>
      </c>
      <c r="G345">
        <v>4501</v>
      </c>
      <c r="H345">
        <v>0</v>
      </c>
      <c r="I345">
        <f>IF(AND(N345=0,F345=0,H345=0,J345=0,Q345=0,L345=0),1,0)</f>
        <v>1</v>
      </c>
      <c r="J345">
        <v>0</v>
      </c>
      <c r="K345">
        <f>IF(B345&gt;G345,1,0)</f>
        <v>1</v>
      </c>
      <c r="L345">
        <v>0</v>
      </c>
      <c r="M345">
        <v>5129</v>
      </c>
      <c r="N345">
        <v>0</v>
      </c>
      <c r="O345">
        <v>0.76164749622400374</v>
      </c>
      <c r="P345">
        <v>1</v>
      </c>
      <c r="Q345">
        <v>0</v>
      </c>
      <c r="R345">
        <f t="shared" si="35"/>
        <v>6187.4998317296868</v>
      </c>
      <c r="S345">
        <f>R345-B345</f>
        <v>-565.50016827031322</v>
      </c>
      <c r="T345">
        <f t="shared" si="36"/>
        <v>565.50016827031322</v>
      </c>
      <c r="U345" s="8">
        <f t="shared" si="37"/>
        <v>8.3740584669082366E-2</v>
      </c>
      <c r="V345">
        <v>800</v>
      </c>
      <c r="W345">
        <f t="shared" si="38"/>
        <v>40716.012115462552</v>
      </c>
      <c r="X345">
        <f t="shared" si="39"/>
        <v>14400</v>
      </c>
      <c r="Y345">
        <f t="shared" si="40"/>
        <v>-1131.0003365406264</v>
      </c>
      <c r="Z345">
        <f t="shared" si="41"/>
        <v>1279161.7612550103</v>
      </c>
    </row>
    <row r="346" spans="1:26" x14ac:dyDescent="0.35">
      <c r="A346" s="1">
        <v>41260</v>
      </c>
      <c r="B346">
        <v>5214</v>
      </c>
      <c r="C346" s="23">
        <v>21</v>
      </c>
      <c r="D346">
        <v>5497</v>
      </c>
      <c r="E346">
        <v>4249</v>
      </c>
      <c r="F346">
        <v>0</v>
      </c>
      <c r="G346">
        <v>6753</v>
      </c>
      <c r="H346">
        <v>0</v>
      </c>
      <c r="I346">
        <f>IF(AND(N346=0,F346=0,H346=0,J346=0,Q346=0,L346=0),1,0)</f>
        <v>0</v>
      </c>
      <c r="J346">
        <v>1</v>
      </c>
      <c r="K346">
        <f>IF(B346&gt;G346,1,0)</f>
        <v>0</v>
      </c>
      <c r="L346">
        <v>0</v>
      </c>
      <c r="M346">
        <v>5531.666666666667</v>
      </c>
      <c r="N346">
        <v>0</v>
      </c>
      <c r="O346">
        <v>0.32119205298013243</v>
      </c>
      <c r="P346">
        <v>0</v>
      </c>
      <c r="Q346">
        <v>0</v>
      </c>
      <c r="R346">
        <f t="shared" si="35"/>
        <v>5190.0515013927652</v>
      </c>
      <c r="S346">
        <f>R346-B346</f>
        <v>-23.948498607234797</v>
      </c>
      <c r="T346">
        <f t="shared" si="36"/>
        <v>23.948498607234797</v>
      </c>
      <c r="U346" s="8">
        <f t="shared" si="37"/>
        <v>4.5931144240956645E-3</v>
      </c>
      <c r="V346">
        <v>511</v>
      </c>
      <c r="W346">
        <f t="shared" si="38"/>
        <v>1724.2918997209053</v>
      </c>
      <c r="X346">
        <f t="shared" si="39"/>
        <v>9198</v>
      </c>
      <c r="Y346">
        <f t="shared" si="40"/>
        <v>-47.896997214469593</v>
      </c>
      <c r="Z346">
        <f t="shared" si="41"/>
        <v>2294.1223421629079</v>
      </c>
    </row>
    <row r="347" spans="1:26" x14ac:dyDescent="0.35">
      <c r="A347" s="1">
        <v>41261</v>
      </c>
      <c r="B347">
        <v>6300</v>
      </c>
      <c r="C347" s="23">
        <v>21.1</v>
      </c>
      <c r="D347">
        <v>5470.8</v>
      </c>
      <c r="E347">
        <v>5191</v>
      </c>
      <c r="F347">
        <v>0</v>
      </c>
      <c r="G347">
        <v>5214</v>
      </c>
      <c r="H347">
        <v>0</v>
      </c>
      <c r="I347">
        <f>IF(AND(N347=0,F347=0,H347=0,J347=0,Q347=0,L347=0),1,0)</f>
        <v>0</v>
      </c>
      <c r="J347">
        <v>0</v>
      </c>
      <c r="K347">
        <f>IF(B347&gt;G347,1,0)</f>
        <v>1</v>
      </c>
      <c r="L347">
        <v>0</v>
      </c>
      <c r="M347">
        <v>5489.333333333333</v>
      </c>
      <c r="N347">
        <v>1</v>
      </c>
      <c r="O347">
        <v>0.6261763680724991</v>
      </c>
      <c r="P347">
        <v>0</v>
      </c>
      <c r="Q347">
        <v>0</v>
      </c>
      <c r="R347">
        <f t="shared" si="35"/>
        <v>5948.8228156428977</v>
      </c>
      <c r="S347">
        <f>R347-B347</f>
        <v>-351.17718435710231</v>
      </c>
      <c r="T347">
        <f t="shared" si="36"/>
        <v>351.17718435710231</v>
      </c>
      <c r="U347" s="8">
        <f t="shared" si="37"/>
        <v>5.5742410215413062E-2</v>
      </c>
      <c r="V347">
        <v>684</v>
      </c>
      <c r="W347">
        <f t="shared" si="38"/>
        <v>25284.757273711366</v>
      </c>
      <c r="X347">
        <f t="shared" si="39"/>
        <v>12312</v>
      </c>
      <c r="Y347">
        <f t="shared" si="40"/>
        <v>-702.35436871420461</v>
      </c>
      <c r="Z347">
        <f t="shared" si="41"/>
        <v>493301.65925192885</v>
      </c>
    </row>
    <row r="348" spans="1:26" x14ac:dyDescent="0.35">
      <c r="A348" s="1">
        <v>41262</v>
      </c>
      <c r="B348">
        <v>6478</v>
      </c>
      <c r="C348" s="23">
        <v>19.8</v>
      </c>
      <c r="D348">
        <v>5621.8</v>
      </c>
      <c r="E348">
        <v>5345</v>
      </c>
      <c r="F348">
        <v>1</v>
      </c>
      <c r="G348">
        <v>6300</v>
      </c>
      <c r="H348">
        <v>0</v>
      </c>
      <c r="I348">
        <f>IF(AND(N348=0,F348=0,H348=0,J348=0,Q348=0,L348=0),1,0)</f>
        <v>0</v>
      </c>
      <c r="J348">
        <v>0</v>
      </c>
      <c r="K348">
        <f>IF(B348&gt;G348,1,0)</f>
        <v>1</v>
      </c>
      <c r="L348">
        <v>0</v>
      </c>
      <c r="M348">
        <v>6089</v>
      </c>
      <c r="N348">
        <v>0</v>
      </c>
      <c r="O348">
        <v>0.52068084117578717</v>
      </c>
      <c r="P348">
        <v>0</v>
      </c>
      <c r="Q348">
        <v>0</v>
      </c>
      <c r="R348">
        <f t="shared" si="35"/>
        <v>6352.3139228643522</v>
      </c>
      <c r="S348">
        <f>R348-B348</f>
        <v>-125.68607713564779</v>
      </c>
      <c r="T348">
        <f t="shared" si="36"/>
        <v>125.68607713564779</v>
      </c>
      <c r="U348" s="8">
        <f t="shared" si="37"/>
        <v>1.9401987825817812E-2</v>
      </c>
      <c r="V348">
        <v>686</v>
      </c>
      <c r="W348">
        <f t="shared" si="38"/>
        <v>9049.3975537666411</v>
      </c>
      <c r="X348">
        <f t="shared" si="39"/>
        <v>12348</v>
      </c>
      <c r="Y348">
        <f t="shared" si="40"/>
        <v>-251.37215427129559</v>
      </c>
      <c r="Z348">
        <f t="shared" si="41"/>
        <v>63187.959942992027</v>
      </c>
    </row>
    <row r="349" spans="1:26" x14ac:dyDescent="0.35">
      <c r="A349" s="1">
        <v>41263</v>
      </c>
      <c r="B349">
        <v>6525</v>
      </c>
      <c r="C349" s="23">
        <v>19.899999999999999</v>
      </c>
      <c r="D349">
        <v>5849.2</v>
      </c>
      <c r="E349">
        <v>5545</v>
      </c>
      <c r="F349">
        <v>0</v>
      </c>
      <c r="G349">
        <v>6478</v>
      </c>
      <c r="H349">
        <v>0</v>
      </c>
      <c r="I349">
        <f>IF(AND(N349=0,F349=0,H349=0,J349=0,Q349=0,L349=0),1,0)</f>
        <v>0</v>
      </c>
      <c r="J349">
        <v>0</v>
      </c>
      <c r="K349">
        <f>IF(B349&gt;G349,1,0)</f>
        <v>1</v>
      </c>
      <c r="L349">
        <v>0</v>
      </c>
      <c r="M349">
        <v>5997.333333333333</v>
      </c>
      <c r="N349">
        <v>0</v>
      </c>
      <c r="O349">
        <v>0.50546067154641572</v>
      </c>
      <c r="P349">
        <v>0</v>
      </c>
      <c r="Q349">
        <v>1</v>
      </c>
      <c r="R349">
        <f t="shared" si="35"/>
        <v>6734.7097435843907</v>
      </c>
      <c r="S349">
        <f>R349-B349</f>
        <v>209.70974358439071</v>
      </c>
      <c r="T349">
        <f t="shared" si="36"/>
        <v>209.70974358439071</v>
      </c>
      <c r="U349" s="8">
        <f t="shared" si="37"/>
        <v>3.2139424304121179E-2</v>
      </c>
      <c r="V349">
        <v>1589</v>
      </c>
      <c r="W349">
        <f t="shared" si="38"/>
        <v>3774.7753845190327</v>
      </c>
      <c r="X349">
        <f t="shared" si="39"/>
        <v>28602</v>
      </c>
      <c r="Y349">
        <f t="shared" si="40"/>
        <v>209.70974358439071</v>
      </c>
      <c r="Z349">
        <f t="shared" si="41"/>
        <v>43978.1765542309</v>
      </c>
    </row>
    <row r="350" spans="1:26" x14ac:dyDescent="0.35">
      <c r="A350" s="1">
        <v>41264</v>
      </c>
      <c r="B350">
        <v>6350</v>
      </c>
      <c r="C350" s="23">
        <v>19.8</v>
      </c>
      <c r="D350">
        <v>6254</v>
      </c>
      <c r="E350">
        <v>5341</v>
      </c>
      <c r="F350">
        <v>0</v>
      </c>
      <c r="G350">
        <v>6525</v>
      </c>
      <c r="H350">
        <v>0</v>
      </c>
      <c r="I350">
        <f>IF(AND(N350=0,F350=0,H350=0,J350=0,Q350=0,L350=0),1,0)</f>
        <v>0</v>
      </c>
      <c r="J350">
        <v>0</v>
      </c>
      <c r="K350">
        <f>IF(B350&gt;G350,1,0)</f>
        <v>0</v>
      </c>
      <c r="L350">
        <v>1</v>
      </c>
      <c r="M350">
        <v>6434.333333333333</v>
      </c>
      <c r="N350">
        <v>0</v>
      </c>
      <c r="O350">
        <v>0.47966771232717553</v>
      </c>
      <c r="P350">
        <v>0</v>
      </c>
      <c r="Q350">
        <v>0</v>
      </c>
      <c r="R350">
        <f t="shared" si="35"/>
        <v>6046.0080583993276</v>
      </c>
      <c r="S350">
        <f>R350-B350</f>
        <v>-303.99194160067236</v>
      </c>
      <c r="T350">
        <f t="shared" si="36"/>
        <v>303.99194160067236</v>
      </c>
      <c r="U350" s="8">
        <f t="shared" si="37"/>
        <v>4.7872746708767303E-2</v>
      </c>
      <c r="V350">
        <v>1587</v>
      </c>
      <c r="W350">
        <f t="shared" si="38"/>
        <v>21887.41979524841</v>
      </c>
      <c r="X350">
        <f t="shared" si="39"/>
        <v>28566</v>
      </c>
      <c r="Y350">
        <f t="shared" si="40"/>
        <v>-607.98388320134472</v>
      </c>
      <c r="Z350">
        <f t="shared" si="41"/>
        <v>369644.40223258641</v>
      </c>
    </row>
    <row r="351" spans="1:26" x14ac:dyDescent="0.35">
      <c r="A351" s="1">
        <v>41265</v>
      </c>
      <c r="B351">
        <v>6531</v>
      </c>
      <c r="C351" s="23">
        <v>20.6</v>
      </c>
      <c r="D351">
        <v>6173.4</v>
      </c>
      <c r="E351">
        <v>4501</v>
      </c>
      <c r="F351">
        <v>0</v>
      </c>
      <c r="G351">
        <v>6350</v>
      </c>
      <c r="H351">
        <v>1</v>
      </c>
      <c r="I351">
        <f>IF(AND(N351=0,F351=0,H351=0,J351=0,Q351=0,L351=0),1,0)</f>
        <v>0</v>
      </c>
      <c r="J351">
        <v>0</v>
      </c>
      <c r="K351">
        <f>IF(B351&gt;G351,1,0)</f>
        <v>1</v>
      </c>
      <c r="L351">
        <v>0</v>
      </c>
      <c r="M351">
        <v>6451</v>
      </c>
      <c r="N351">
        <v>0</v>
      </c>
      <c r="O351">
        <v>0.52102939467874987</v>
      </c>
      <c r="P351">
        <v>1</v>
      </c>
      <c r="Q351">
        <v>0</v>
      </c>
      <c r="R351">
        <f t="shared" si="35"/>
        <v>7079.4697975000227</v>
      </c>
      <c r="S351">
        <f>R351-B351</f>
        <v>548.46979750002265</v>
      </c>
      <c r="T351">
        <f t="shared" si="36"/>
        <v>548.46979750002265</v>
      </c>
      <c r="U351" s="8">
        <f t="shared" si="37"/>
        <v>8.3979451462260393E-2</v>
      </c>
      <c r="V351">
        <v>1151</v>
      </c>
      <c r="W351">
        <f t="shared" si="38"/>
        <v>9872.4563550004077</v>
      </c>
      <c r="X351">
        <f t="shared" si="39"/>
        <v>20718</v>
      </c>
      <c r="Y351">
        <f t="shared" si="40"/>
        <v>548.46979750002265</v>
      </c>
      <c r="Z351">
        <f t="shared" si="41"/>
        <v>300819.11876971583</v>
      </c>
    </row>
    <row r="352" spans="1:26" x14ac:dyDescent="0.35">
      <c r="A352" s="1">
        <v>41266</v>
      </c>
      <c r="B352">
        <v>5977</v>
      </c>
      <c r="C352" s="23">
        <v>20</v>
      </c>
      <c r="D352">
        <v>6436.8</v>
      </c>
      <c r="E352">
        <v>6753</v>
      </c>
      <c r="F352">
        <v>0</v>
      </c>
      <c r="G352">
        <v>6531</v>
      </c>
      <c r="H352">
        <v>0</v>
      </c>
      <c r="I352">
        <f>IF(AND(N352=0,F352=0,H352=0,J352=0,Q352=0,L352=0),1,0)</f>
        <v>1</v>
      </c>
      <c r="J352">
        <v>0</v>
      </c>
      <c r="K352">
        <f>IF(B352&gt;G352,1,0)</f>
        <v>0</v>
      </c>
      <c r="L352">
        <v>0</v>
      </c>
      <c r="M352">
        <v>6468.666666666667</v>
      </c>
      <c r="N352">
        <v>0</v>
      </c>
      <c r="O352">
        <v>0.4356337864528872</v>
      </c>
      <c r="P352">
        <v>1</v>
      </c>
      <c r="Q352">
        <v>0</v>
      </c>
      <c r="R352">
        <f t="shared" si="35"/>
        <v>6641.182743932929</v>
      </c>
      <c r="S352">
        <f>R352-B352</f>
        <v>664.18274393292904</v>
      </c>
      <c r="T352">
        <f t="shared" si="36"/>
        <v>664.18274393292904</v>
      </c>
      <c r="U352" s="8">
        <f t="shared" si="37"/>
        <v>0.11112309585627055</v>
      </c>
      <c r="V352">
        <v>1746</v>
      </c>
      <c r="W352">
        <f t="shared" si="38"/>
        <v>11955.289390792723</v>
      </c>
      <c r="X352">
        <f t="shared" si="39"/>
        <v>31428</v>
      </c>
      <c r="Y352">
        <f t="shared" si="40"/>
        <v>664.18274393292904</v>
      </c>
      <c r="Z352">
        <f t="shared" si="41"/>
        <v>441138.71733827482</v>
      </c>
    </row>
    <row r="353" spans="1:26" x14ac:dyDescent="0.35">
      <c r="A353" s="1">
        <v>41267</v>
      </c>
      <c r="B353">
        <v>5544</v>
      </c>
      <c r="C353" s="23">
        <v>20.9</v>
      </c>
      <c r="D353">
        <v>6372.2</v>
      </c>
      <c r="E353">
        <v>5214</v>
      </c>
      <c r="F353">
        <v>0</v>
      </c>
      <c r="G353">
        <v>5977</v>
      </c>
      <c r="H353">
        <v>0</v>
      </c>
      <c r="I353">
        <f>IF(AND(N353=0,F353=0,H353=0,J353=0,Q353=0,L353=0),1,0)</f>
        <v>0</v>
      </c>
      <c r="J353">
        <v>1</v>
      </c>
      <c r="K353">
        <f>IF(B353&gt;G353,1,0)</f>
        <v>0</v>
      </c>
      <c r="L353">
        <v>0</v>
      </c>
      <c r="M353">
        <v>6286</v>
      </c>
      <c r="N353">
        <v>0</v>
      </c>
      <c r="O353">
        <v>0.44969211107238294</v>
      </c>
      <c r="P353">
        <v>0</v>
      </c>
      <c r="Q353">
        <v>0</v>
      </c>
      <c r="R353">
        <f t="shared" si="35"/>
        <v>5341.9449940280747</v>
      </c>
      <c r="S353">
        <f>R353-B353</f>
        <v>-202.05500597192531</v>
      </c>
      <c r="T353">
        <f t="shared" si="36"/>
        <v>202.05500597192531</v>
      </c>
      <c r="U353" s="8">
        <f t="shared" si="37"/>
        <v>3.6445708147894176E-2</v>
      </c>
      <c r="V353">
        <v>1088</v>
      </c>
      <c r="W353">
        <f t="shared" si="38"/>
        <v>14547.960429978622</v>
      </c>
      <c r="X353">
        <f t="shared" si="39"/>
        <v>19584</v>
      </c>
      <c r="Y353">
        <f t="shared" si="40"/>
        <v>-404.11001194385062</v>
      </c>
      <c r="Z353">
        <f t="shared" si="41"/>
        <v>163304.9017532591</v>
      </c>
    </row>
    <row r="354" spans="1:26" x14ac:dyDescent="0.35">
      <c r="A354" s="1">
        <v>41268</v>
      </c>
      <c r="B354">
        <v>5099</v>
      </c>
      <c r="C354" s="23">
        <v>20.6</v>
      </c>
      <c r="D354">
        <v>6185.4</v>
      </c>
      <c r="E354">
        <v>6300</v>
      </c>
      <c r="F354">
        <v>0</v>
      </c>
      <c r="G354">
        <v>5544</v>
      </c>
      <c r="H354">
        <v>0</v>
      </c>
      <c r="I354">
        <f>IF(AND(N354=0,F354=0,H354=0,J354=0,Q354=0,L354=0),1,0)</f>
        <v>0</v>
      </c>
      <c r="J354">
        <v>0</v>
      </c>
      <c r="K354">
        <f>IF(B354&gt;G354,1,0)</f>
        <v>0</v>
      </c>
      <c r="L354">
        <v>0</v>
      </c>
      <c r="M354">
        <v>6017.333333333333</v>
      </c>
      <c r="N354">
        <v>1</v>
      </c>
      <c r="O354">
        <v>0.44829789706053214</v>
      </c>
      <c r="P354">
        <v>0</v>
      </c>
      <c r="Q354">
        <v>0</v>
      </c>
      <c r="R354">
        <f t="shared" si="35"/>
        <v>5553.199651331829</v>
      </c>
      <c r="S354">
        <f>R354-B354</f>
        <v>454.19965133182905</v>
      </c>
      <c r="T354">
        <f t="shared" si="36"/>
        <v>454.19965133182905</v>
      </c>
      <c r="U354" s="8">
        <f t="shared" si="37"/>
        <v>8.9076221088807417E-2</v>
      </c>
      <c r="V354">
        <v>2482</v>
      </c>
      <c r="W354">
        <f t="shared" si="38"/>
        <v>8175.5937239729228</v>
      </c>
      <c r="X354">
        <f t="shared" si="39"/>
        <v>44676</v>
      </c>
      <c r="Y354">
        <f t="shared" si="40"/>
        <v>454.19965133182905</v>
      </c>
      <c r="Z354">
        <f t="shared" si="41"/>
        <v>206297.32326995509</v>
      </c>
    </row>
    <row r="355" spans="1:26" x14ac:dyDescent="0.35">
      <c r="A355" s="1">
        <v>41269</v>
      </c>
      <c r="B355">
        <v>3944</v>
      </c>
      <c r="C355" s="23">
        <v>19.2</v>
      </c>
      <c r="D355">
        <v>5900.2</v>
      </c>
      <c r="E355">
        <v>6478</v>
      </c>
      <c r="F355">
        <v>1</v>
      </c>
      <c r="G355">
        <v>5099</v>
      </c>
      <c r="H355">
        <v>0</v>
      </c>
      <c r="I355">
        <f>IF(AND(N355=0,F355=0,H355=0,J355=0,Q355=0,L355=0),1,0)</f>
        <v>0</v>
      </c>
      <c r="J355">
        <v>0</v>
      </c>
      <c r="K355">
        <f>IF(B355&gt;G355,1,0)</f>
        <v>0</v>
      </c>
      <c r="L355">
        <v>0</v>
      </c>
      <c r="M355">
        <v>5540</v>
      </c>
      <c r="N355">
        <v>0</v>
      </c>
      <c r="O355">
        <v>0.36580690135935867</v>
      </c>
      <c r="P355">
        <v>0</v>
      </c>
      <c r="Q355">
        <v>0</v>
      </c>
      <c r="R355">
        <f t="shared" si="35"/>
        <v>5092.2704227973009</v>
      </c>
      <c r="S355">
        <f>R355-B355</f>
        <v>1148.2704227973009</v>
      </c>
      <c r="T355">
        <f t="shared" si="36"/>
        <v>1148.2704227973009</v>
      </c>
      <c r="U355" s="8">
        <f t="shared" si="37"/>
        <v>0.29114361632791602</v>
      </c>
      <c r="V355">
        <v>995</v>
      </c>
      <c r="W355">
        <f t="shared" si="38"/>
        <v>20668.867610351415</v>
      </c>
      <c r="X355">
        <f t="shared" si="39"/>
        <v>17910</v>
      </c>
      <c r="Y355">
        <f t="shared" si="40"/>
        <v>1148.2704227973009</v>
      </c>
      <c r="Z355">
        <f t="shared" si="41"/>
        <v>1318524.9638710921</v>
      </c>
    </row>
    <row r="356" spans="1:26" x14ac:dyDescent="0.35">
      <c r="A356" s="1">
        <v>41270</v>
      </c>
      <c r="B356">
        <v>5461</v>
      </c>
      <c r="C356" s="23">
        <v>21.4</v>
      </c>
      <c r="D356">
        <v>5419</v>
      </c>
      <c r="E356">
        <v>6525</v>
      </c>
      <c r="F356">
        <v>0</v>
      </c>
      <c r="G356">
        <v>3944</v>
      </c>
      <c r="H356">
        <v>0</v>
      </c>
      <c r="I356">
        <f>IF(AND(N356=0,F356=0,H356=0,J356=0,Q356=0,L356=0),1,0)</f>
        <v>0</v>
      </c>
      <c r="J356">
        <v>0</v>
      </c>
      <c r="K356">
        <f>IF(B356&gt;G356,1,0)</f>
        <v>1</v>
      </c>
      <c r="L356">
        <v>0</v>
      </c>
      <c r="M356">
        <v>4862.333333333333</v>
      </c>
      <c r="N356">
        <v>0</v>
      </c>
      <c r="O356">
        <v>0.67625188799814107</v>
      </c>
      <c r="P356">
        <v>0</v>
      </c>
      <c r="Q356">
        <v>1</v>
      </c>
      <c r="R356">
        <f t="shared" si="35"/>
        <v>5580.6975306851455</v>
      </c>
      <c r="S356">
        <f>R356-B356</f>
        <v>119.69753068514547</v>
      </c>
      <c r="T356">
        <f t="shared" si="36"/>
        <v>119.69753068514547</v>
      </c>
      <c r="U356" s="8">
        <f t="shared" si="37"/>
        <v>2.1918610270123689E-2</v>
      </c>
      <c r="V356">
        <v>1115</v>
      </c>
      <c r="W356">
        <f t="shared" si="38"/>
        <v>2154.5555523326184</v>
      </c>
      <c r="X356">
        <f t="shared" si="39"/>
        <v>20070</v>
      </c>
      <c r="Y356">
        <f t="shared" si="40"/>
        <v>119.69753068514547</v>
      </c>
      <c r="Z356">
        <f t="shared" si="41"/>
        <v>14327.49885212134</v>
      </c>
    </row>
    <row r="357" spans="1:26" x14ac:dyDescent="0.35">
      <c r="A357" s="1">
        <v>41271</v>
      </c>
      <c r="B357">
        <v>5391</v>
      </c>
      <c r="C357" s="23">
        <v>18.5</v>
      </c>
      <c r="D357">
        <v>5205</v>
      </c>
      <c r="E357">
        <v>6350</v>
      </c>
      <c r="F357">
        <v>0</v>
      </c>
      <c r="G357">
        <v>5461</v>
      </c>
      <c r="H357">
        <v>0</v>
      </c>
      <c r="I357">
        <f>IF(AND(N357=0,F357=0,H357=0,J357=0,Q357=0,L357=0),1,0)</f>
        <v>0</v>
      </c>
      <c r="J357">
        <v>0</v>
      </c>
      <c r="K357">
        <f>IF(B357&gt;G357,1,0)</f>
        <v>0</v>
      </c>
      <c r="L357">
        <v>1</v>
      </c>
      <c r="M357">
        <v>4834.666666666667</v>
      </c>
      <c r="N357">
        <v>0</v>
      </c>
      <c r="O357">
        <v>0.49186708493087022</v>
      </c>
      <c r="P357">
        <v>0</v>
      </c>
      <c r="Q357">
        <v>0</v>
      </c>
      <c r="R357">
        <f t="shared" si="35"/>
        <v>5329.7720634757188</v>
      </c>
      <c r="S357">
        <f>R357-B357</f>
        <v>-61.227936524281176</v>
      </c>
      <c r="T357">
        <f t="shared" si="36"/>
        <v>61.227936524281176</v>
      </c>
      <c r="U357" s="8">
        <f t="shared" si="37"/>
        <v>1.1357435823461543E-2</v>
      </c>
      <c r="V357">
        <v>1619</v>
      </c>
      <c r="W357">
        <f t="shared" si="38"/>
        <v>4408.4114297482447</v>
      </c>
      <c r="X357">
        <f t="shared" si="39"/>
        <v>29142</v>
      </c>
      <c r="Y357">
        <f t="shared" si="40"/>
        <v>-122.45587304856235</v>
      </c>
      <c r="Z357">
        <f t="shared" si="41"/>
        <v>14995.44084408562</v>
      </c>
    </row>
    <row r="358" spans="1:26" x14ac:dyDescent="0.35">
      <c r="A358" s="1">
        <v>41272</v>
      </c>
      <c r="B358">
        <v>6368</v>
      </c>
      <c r="C358" s="23">
        <v>15</v>
      </c>
      <c r="D358">
        <v>5087.8</v>
      </c>
      <c r="E358">
        <v>6531</v>
      </c>
      <c r="F358">
        <v>0</v>
      </c>
      <c r="G358">
        <v>5391</v>
      </c>
      <c r="H358">
        <v>1</v>
      </c>
      <c r="I358">
        <f>IF(AND(N358=0,F358=0,H358=0,J358=0,Q358=0,L358=0),1,0)</f>
        <v>0</v>
      </c>
      <c r="J358">
        <v>0</v>
      </c>
      <c r="K358">
        <f>IF(B358&gt;G358,1,0)</f>
        <v>1</v>
      </c>
      <c r="L358">
        <v>0</v>
      </c>
      <c r="M358">
        <v>4932</v>
      </c>
      <c r="N358">
        <v>0</v>
      </c>
      <c r="O358">
        <v>0.61351225746485416</v>
      </c>
      <c r="P358">
        <v>1</v>
      </c>
      <c r="Q358">
        <v>0</v>
      </c>
      <c r="R358">
        <f t="shared" si="35"/>
        <v>6575.0309693828876</v>
      </c>
      <c r="S358">
        <f>R358-B358</f>
        <v>207.03096938288763</v>
      </c>
      <c r="T358">
        <f t="shared" si="36"/>
        <v>207.03096938288763</v>
      </c>
      <c r="U358" s="8">
        <f t="shared" si="37"/>
        <v>3.2511144689523812E-2</v>
      </c>
      <c r="V358">
        <v>843</v>
      </c>
      <c r="W358">
        <f t="shared" si="38"/>
        <v>3726.5574488919774</v>
      </c>
      <c r="X358">
        <f t="shared" si="39"/>
        <v>15174</v>
      </c>
      <c r="Y358">
        <f t="shared" si="40"/>
        <v>207.03096938288763</v>
      </c>
      <c r="Z358">
        <f t="shared" si="41"/>
        <v>42861.822283618159</v>
      </c>
    </row>
    <row r="359" spans="1:26" x14ac:dyDescent="0.35">
      <c r="A359" s="1">
        <v>41273</v>
      </c>
      <c r="B359">
        <v>6498</v>
      </c>
      <c r="C359" s="23">
        <v>14.4</v>
      </c>
      <c r="D359">
        <v>5252.6</v>
      </c>
      <c r="E359">
        <v>5977</v>
      </c>
      <c r="F359">
        <v>0</v>
      </c>
      <c r="G359">
        <v>6368</v>
      </c>
      <c r="H359">
        <v>0</v>
      </c>
      <c r="I359">
        <f>IF(AND(N359=0,F359=0,H359=0,J359=0,Q359=0,L359=0),1,0)</f>
        <v>1</v>
      </c>
      <c r="J359">
        <v>0</v>
      </c>
      <c r="K359">
        <f>IF(B359&gt;G359,1,0)</f>
        <v>1</v>
      </c>
      <c r="L359">
        <v>0</v>
      </c>
      <c r="M359">
        <v>5740</v>
      </c>
      <c r="N359">
        <v>0</v>
      </c>
      <c r="O359">
        <v>0.51510398512838385</v>
      </c>
      <c r="P359">
        <v>1</v>
      </c>
      <c r="Q359">
        <v>0</v>
      </c>
      <c r="R359">
        <f t="shared" si="35"/>
        <v>6989.5842329827119</v>
      </c>
      <c r="S359">
        <f>R359-B359</f>
        <v>491.58423298271191</v>
      </c>
      <c r="T359">
        <f t="shared" si="36"/>
        <v>491.58423298271191</v>
      </c>
      <c r="U359" s="8">
        <f t="shared" si="37"/>
        <v>7.5651620957634946E-2</v>
      </c>
      <c r="V359">
        <v>915</v>
      </c>
      <c r="W359">
        <f t="shared" si="38"/>
        <v>8848.5161936888144</v>
      </c>
      <c r="X359">
        <f t="shared" si="39"/>
        <v>16470</v>
      </c>
      <c r="Y359">
        <f t="shared" si="40"/>
        <v>491.58423298271191</v>
      </c>
      <c r="Z359">
        <f t="shared" si="41"/>
        <v>241655.05811720117</v>
      </c>
    </row>
    <row r="360" spans="1:26" x14ac:dyDescent="0.35">
      <c r="A360" s="1">
        <v>41274</v>
      </c>
      <c r="B360">
        <v>5484</v>
      </c>
      <c r="C360" s="23">
        <v>15.4</v>
      </c>
      <c r="D360">
        <v>5532.4</v>
      </c>
      <c r="E360">
        <v>5544</v>
      </c>
      <c r="F360">
        <v>0</v>
      </c>
      <c r="G360">
        <v>6498</v>
      </c>
      <c r="H360">
        <v>0</v>
      </c>
      <c r="I360">
        <f>IF(AND(N360=0,F360=0,H360=0,J360=0,Q360=0,L360=0),1,0)</f>
        <v>0</v>
      </c>
      <c r="J360">
        <v>1</v>
      </c>
      <c r="K360">
        <f>IF(B360&gt;G360,1,0)</f>
        <v>0</v>
      </c>
      <c r="L360">
        <v>0</v>
      </c>
      <c r="M360">
        <v>6085.666666666667</v>
      </c>
      <c r="N360">
        <v>0</v>
      </c>
      <c r="O360">
        <v>0.38218891599860577</v>
      </c>
      <c r="P360">
        <v>0</v>
      </c>
      <c r="Q360">
        <v>0</v>
      </c>
      <c r="R360">
        <f t="shared" si="35"/>
        <v>5312.8700471240991</v>
      </c>
      <c r="S360">
        <f>R360-B360</f>
        <v>-171.12995287590093</v>
      </c>
      <c r="T360">
        <f t="shared" si="36"/>
        <v>171.12995287590093</v>
      </c>
      <c r="U360" s="8">
        <f t="shared" si="37"/>
        <v>3.1205315987582225E-2</v>
      </c>
      <c r="V360">
        <v>457</v>
      </c>
      <c r="W360">
        <f t="shared" si="38"/>
        <v>12321.356607064867</v>
      </c>
      <c r="X360">
        <f t="shared" si="39"/>
        <v>8226</v>
      </c>
      <c r="Y360">
        <f t="shared" si="40"/>
        <v>-342.25990575180185</v>
      </c>
      <c r="Z360">
        <f t="shared" si="41"/>
        <v>117141.84308523229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D58D3-C224-4680-9B3C-6E303BA8C3C1}">
  <sheetPr>
    <tabColor rgb="FF00B050"/>
  </sheetPr>
  <dimension ref="A1:AH32"/>
  <sheetViews>
    <sheetView topLeftCell="Q1" workbookViewId="0">
      <selection activeCell="AB3" sqref="AB3:AD12"/>
    </sheetView>
  </sheetViews>
  <sheetFormatPr defaultRowHeight="14.5" x14ac:dyDescent="0.35"/>
  <cols>
    <col min="1" max="1" width="10.453125" bestFit="1" customWidth="1"/>
    <col min="28" max="28" width="18.08984375" bestFit="1" customWidth="1"/>
    <col min="30" max="30" width="10.26953125" bestFit="1" customWidth="1"/>
  </cols>
  <sheetData>
    <row r="1" spans="1:34" ht="15" thickBot="1" x14ac:dyDescent="0.4">
      <c r="A1" s="1" t="s">
        <v>143</v>
      </c>
      <c r="B1" t="s">
        <v>3</v>
      </c>
      <c r="C1" t="s">
        <v>4</v>
      </c>
      <c r="D1" t="s">
        <v>55</v>
      </c>
      <c r="E1" s="23" t="s">
        <v>153</v>
      </c>
      <c r="F1" t="s">
        <v>155</v>
      </c>
      <c r="G1" t="s">
        <v>21</v>
      </c>
      <c r="H1" t="s">
        <v>17</v>
      </c>
      <c r="I1" t="s">
        <v>157</v>
      </c>
      <c r="J1" t="s">
        <v>20</v>
      </c>
      <c r="K1" t="s">
        <v>152</v>
      </c>
      <c r="L1" t="s">
        <v>15</v>
      </c>
      <c r="M1" t="s">
        <v>141</v>
      </c>
      <c r="N1" t="s">
        <v>19</v>
      </c>
      <c r="O1" t="s">
        <v>16</v>
      </c>
      <c r="P1" t="s">
        <v>112</v>
      </c>
      <c r="Q1" t="s">
        <v>113</v>
      </c>
      <c r="R1" t="s">
        <v>114</v>
      </c>
      <c r="S1" s="8" t="s">
        <v>116</v>
      </c>
      <c r="T1" s="8" t="s">
        <v>117</v>
      </c>
      <c r="U1" t="s">
        <v>121</v>
      </c>
      <c r="V1" t="s">
        <v>122</v>
      </c>
      <c r="W1" t="s">
        <v>155</v>
      </c>
      <c r="X1" t="s">
        <v>139</v>
      </c>
      <c r="Y1" s="31" t="s">
        <v>32</v>
      </c>
      <c r="Z1" s="31" t="s">
        <v>154</v>
      </c>
      <c r="AA1" s="31" t="s">
        <v>21</v>
      </c>
      <c r="AB1" s="31" t="s">
        <v>17</v>
      </c>
      <c r="AC1" s="31" t="s">
        <v>53</v>
      </c>
      <c r="AD1" s="31" t="s">
        <v>20</v>
      </c>
      <c r="AE1" s="31" t="s">
        <v>152</v>
      </c>
      <c r="AF1" s="31" t="s">
        <v>15</v>
      </c>
      <c r="AG1" s="31" t="s">
        <v>157</v>
      </c>
      <c r="AH1" s="32" t="s">
        <v>19</v>
      </c>
    </row>
    <row r="2" spans="1:34" ht="15" thickBot="1" x14ac:dyDescent="0.4">
      <c r="A2" s="1">
        <v>41275</v>
      </c>
      <c r="B2">
        <v>5264</v>
      </c>
      <c r="C2">
        <v>1616</v>
      </c>
      <c r="D2">
        <v>6116.666666666667</v>
      </c>
      <c r="E2" s="27">
        <v>16.899999999999999</v>
      </c>
      <c r="F2">
        <v>5840.4</v>
      </c>
      <c r="G2">
        <v>5099</v>
      </c>
      <c r="H2">
        <v>0</v>
      </c>
      <c r="I2">
        <v>5484</v>
      </c>
      <c r="J2">
        <v>0</v>
      </c>
      <c r="K2">
        <v>0</v>
      </c>
      <c r="L2">
        <v>0</v>
      </c>
      <c r="M2">
        <f>IF(B2&gt;I2,1,0)</f>
        <v>0</v>
      </c>
      <c r="N2">
        <f>IF(X2=5,1,0)</f>
        <v>0</v>
      </c>
      <c r="O2">
        <v>0</v>
      </c>
      <c r="P2">
        <f>$Y$2+SUMPRODUCT(F2:N2,$Z$2:$AH$2)</f>
        <v>5183.0285076868277</v>
      </c>
      <c r="Q2">
        <f>P2-B2</f>
        <v>-80.971492313172348</v>
      </c>
      <c r="R2">
        <f>ABS(Q2)</f>
        <v>80.971492313172348</v>
      </c>
      <c r="S2" s="8">
        <f>R2/B2</f>
        <v>1.5382122399918759E-2</v>
      </c>
      <c r="T2" s="8">
        <f>C2/B2</f>
        <v>0.30699088145896658</v>
      </c>
      <c r="U2">
        <f>IF(Q2&lt;0,Q2*-72,Q2*18)</f>
        <v>5829.9474465484091</v>
      </c>
      <c r="V2">
        <f>C2*18</f>
        <v>29088</v>
      </c>
      <c r="W2">
        <v>5840.4</v>
      </c>
      <c r="X2">
        <v>2</v>
      </c>
      <c r="Y2" s="2">
        <v>-471.37230910663351</v>
      </c>
      <c r="Z2" s="2">
        <v>0.38672474948965396</v>
      </c>
      <c r="AA2" s="2">
        <v>0.17428928173636771</v>
      </c>
      <c r="AB2" s="2">
        <v>-178.22204581192835</v>
      </c>
      <c r="AC2" s="2">
        <v>0.45716129509488457</v>
      </c>
      <c r="AD2" s="2">
        <v>459.8585460359995</v>
      </c>
      <c r="AE2" s="2">
        <v>460.58924769417553</v>
      </c>
      <c r="AF2" s="2">
        <v>-292.16752131881196</v>
      </c>
      <c r="AG2" s="2">
        <v>1016.1267111233194</v>
      </c>
      <c r="AH2" s="3">
        <v>184.94727994960326</v>
      </c>
    </row>
    <row r="3" spans="1:34" x14ac:dyDescent="0.35">
      <c r="A3" s="1">
        <v>41276</v>
      </c>
      <c r="B3">
        <v>4895</v>
      </c>
      <c r="C3">
        <v>2038</v>
      </c>
      <c r="D3">
        <v>5748.666666666667</v>
      </c>
      <c r="E3" s="27">
        <v>16.899999999999999</v>
      </c>
      <c r="F3">
        <v>5801</v>
      </c>
      <c r="G3">
        <v>3944</v>
      </c>
      <c r="H3">
        <v>1</v>
      </c>
      <c r="I3">
        <v>5264</v>
      </c>
      <c r="J3">
        <v>0</v>
      </c>
      <c r="K3">
        <v>0</v>
      </c>
      <c r="L3">
        <v>0</v>
      </c>
      <c r="M3">
        <f t="shared" ref="M3:M32" si="0">IF(B3&gt;I3,1,0)</f>
        <v>0</v>
      </c>
      <c r="N3">
        <f>IF(X3=5,1,0)</f>
        <v>0</v>
      </c>
      <c r="O3">
        <v>0</v>
      </c>
      <c r="P3">
        <f t="shared" ref="P3:P32" si="1">$Y$2+SUMPRODUCT(F3:N3,$Z$2:$AH$2)</f>
        <v>4687.6899014186274</v>
      </c>
      <c r="Q3">
        <f>P3-B3</f>
        <v>-207.31009858137259</v>
      </c>
      <c r="R3">
        <f>ABS(Q3)</f>
        <v>207.31009858137259</v>
      </c>
      <c r="S3" s="8">
        <f>R3/B3</f>
        <v>4.23513990973182E-2</v>
      </c>
      <c r="T3" s="8">
        <f>C3/B3</f>
        <v>0.4163432073544433</v>
      </c>
      <c r="U3">
        <f>IF(Q3&lt;0,Q3*-72,Q3*18)</f>
        <v>14926.327097858826</v>
      </c>
      <c r="V3">
        <f>C3*18</f>
        <v>36684</v>
      </c>
      <c r="W3">
        <v>5801</v>
      </c>
      <c r="X3">
        <v>3</v>
      </c>
      <c r="AC3" s="33" t="s">
        <v>50</v>
      </c>
      <c r="AD3" s="33" t="s">
        <v>163</v>
      </c>
    </row>
    <row r="4" spans="1:34" x14ac:dyDescent="0.35">
      <c r="A4" s="1">
        <v>41277</v>
      </c>
      <c r="B4">
        <v>4230</v>
      </c>
      <c r="C4">
        <v>2421</v>
      </c>
      <c r="D4">
        <v>5214.333333333333</v>
      </c>
      <c r="E4" s="27">
        <v>17.2</v>
      </c>
      <c r="F4">
        <v>5701.8</v>
      </c>
      <c r="G4">
        <v>5461</v>
      </c>
      <c r="H4">
        <v>0</v>
      </c>
      <c r="I4">
        <v>4895</v>
      </c>
      <c r="J4">
        <v>0</v>
      </c>
      <c r="K4">
        <v>0</v>
      </c>
      <c r="L4">
        <v>0</v>
      </c>
      <c r="M4">
        <f t="shared" si="0"/>
        <v>0</v>
      </c>
      <c r="N4">
        <f>IF(X4=5,1,0)</f>
        <v>0</v>
      </c>
      <c r="O4">
        <v>0</v>
      </c>
      <c r="P4">
        <f t="shared" si="1"/>
        <v>4923.2531745852402</v>
      </c>
      <c r="Q4">
        <f>P4-B4</f>
        <v>693.25317458524023</v>
      </c>
      <c r="R4">
        <f>ABS(Q4)</f>
        <v>693.25317458524023</v>
      </c>
      <c r="S4" s="8">
        <f>R4/B4</f>
        <v>0.16388963938185347</v>
      </c>
      <c r="T4" s="8">
        <f>C4/B4</f>
        <v>0.57234042553191489</v>
      </c>
      <c r="U4">
        <f>IF(Q4&lt;0,Q4*-72,Q4*18)</f>
        <v>12478.557142534324</v>
      </c>
      <c r="V4">
        <f>C4*18</f>
        <v>43578</v>
      </c>
      <c r="W4">
        <v>5701.8</v>
      </c>
      <c r="X4">
        <v>4</v>
      </c>
      <c r="AB4" s="21" t="s">
        <v>137</v>
      </c>
      <c r="AC4" s="20">
        <f>SUM(U2:U32)</f>
        <v>436578.90055934776</v>
      </c>
      <c r="AD4" s="20">
        <f>SUM(V2:V32)</f>
        <v>804240</v>
      </c>
    </row>
    <row r="5" spans="1:34" x14ac:dyDescent="0.35">
      <c r="A5" s="1">
        <v>41278</v>
      </c>
      <c r="B5">
        <v>5071</v>
      </c>
      <c r="C5">
        <v>1702</v>
      </c>
      <c r="D5">
        <v>4796.333333333333</v>
      </c>
      <c r="E5" s="27">
        <v>17.399999999999999</v>
      </c>
      <c r="F5">
        <v>5274.2</v>
      </c>
      <c r="G5">
        <v>5391</v>
      </c>
      <c r="H5">
        <v>0</v>
      </c>
      <c r="I5">
        <v>4230</v>
      </c>
      <c r="J5">
        <v>0</v>
      </c>
      <c r="K5">
        <v>0</v>
      </c>
      <c r="L5">
        <v>0</v>
      </c>
      <c r="M5">
        <f t="shared" si="0"/>
        <v>1</v>
      </c>
      <c r="N5">
        <f>IF(X5=5,1,0)</f>
        <v>1</v>
      </c>
      <c r="O5">
        <v>0</v>
      </c>
      <c r="P5">
        <f t="shared" si="1"/>
        <v>5642.7511518167421</v>
      </c>
      <c r="Q5">
        <f>P5-B5</f>
        <v>571.75115181674209</v>
      </c>
      <c r="R5">
        <f>ABS(Q5)</f>
        <v>571.75115181674209</v>
      </c>
      <c r="S5" s="8">
        <f>R5/B5</f>
        <v>0.11274919183923134</v>
      </c>
      <c r="T5" s="8">
        <f>C5/B5</f>
        <v>0.33563399723920329</v>
      </c>
      <c r="U5">
        <f>IF(Q5&lt;0,Q5*-72,Q5*18)</f>
        <v>10291.520732701358</v>
      </c>
      <c r="V5">
        <f>C5*18</f>
        <v>30636</v>
      </c>
      <c r="W5">
        <v>5274.2</v>
      </c>
      <c r="X5">
        <v>5</v>
      </c>
      <c r="AB5" s="21" t="s">
        <v>146</v>
      </c>
      <c r="AC5" s="20">
        <f>COUNTIF(Q2:Q32,"&lt;0")</f>
        <v>8</v>
      </c>
      <c r="AD5" s="20"/>
    </row>
    <row r="6" spans="1:34" x14ac:dyDescent="0.35">
      <c r="A6" s="1">
        <v>41279</v>
      </c>
      <c r="B6">
        <v>6145</v>
      </c>
      <c r="C6">
        <v>1125</v>
      </c>
      <c r="D6">
        <v>4732</v>
      </c>
      <c r="E6" s="27">
        <v>16.100000000000001</v>
      </c>
      <c r="F6">
        <v>4988.8</v>
      </c>
      <c r="G6">
        <v>6368</v>
      </c>
      <c r="H6">
        <v>0</v>
      </c>
      <c r="I6">
        <v>5071</v>
      </c>
      <c r="J6">
        <v>1</v>
      </c>
      <c r="K6">
        <v>0</v>
      </c>
      <c r="L6">
        <v>0</v>
      </c>
      <c r="M6">
        <f t="shared" si="0"/>
        <v>1</v>
      </c>
      <c r="N6">
        <f>IF(X6=5,1,0)</f>
        <v>0</v>
      </c>
      <c r="O6">
        <v>0</v>
      </c>
      <c r="P6">
        <f t="shared" si="1"/>
        <v>6362.044451830021</v>
      </c>
      <c r="Q6">
        <f>P6-B6</f>
        <v>217.04445183002099</v>
      </c>
      <c r="R6">
        <f>ABS(Q6)</f>
        <v>217.04445183002099</v>
      </c>
      <c r="S6" s="8">
        <f>R6/B6</f>
        <v>3.5320496636293081E-2</v>
      </c>
      <c r="T6" s="8">
        <f>C6/B6</f>
        <v>0.18307567127746135</v>
      </c>
      <c r="U6">
        <f>IF(Q6&lt;0,Q6*-72,Q6*18)</f>
        <v>3906.8001329403778</v>
      </c>
      <c r="V6">
        <f>C6*18</f>
        <v>20250</v>
      </c>
      <c r="W6">
        <v>4988.8</v>
      </c>
      <c r="X6">
        <v>6</v>
      </c>
      <c r="AB6" s="21" t="s">
        <v>147</v>
      </c>
      <c r="AC6" s="20">
        <f>COUNTIF(Q2:Q32,"&gt;0")</f>
        <v>23</v>
      </c>
      <c r="AD6" s="20"/>
    </row>
    <row r="7" spans="1:34" x14ac:dyDescent="0.35">
      <c r="A7" s="1">
        <v>41280</v>
      </c>
      <c r="B7">
        <v>5558</v>
      </c>
      <c r="C7">
        <v>1753</v>
      </c>
      <c r="D7">
        <v>5148.666666666667</v>
      </c>
      <c r="E7" s="27">
        <v>17.2</v>
      </c>
      <c r="F7">
        <v>5121</v>
      </c>
      <c r="G7">
        <v>6498</v>
      </c>
      <c r="H7">
        <v>0</v>
      </c>
      <c r="I7">
        <v>6145</v>
      </c>
      <c r="J7">
        <v>0</v>
      </c>
      <c r="K7">
        <v>1</v>
      </c>
      <c r="L7">
        <v>0</v>
      </c>
      <c r="M7">
        <f t="shared" si="0"/>
        <v>0</v>
      </c>
      <c r="N7">
        <f>IF(X7=5,1,0)</f>
        <v>0</v>
      </c>
      <c r="O7">
        <v>0</v>
      </c>
      <c r="P7">
        <f t="shared" si="1"/>
        <v>5911.4222918050436</v>
      </c>
      <c r="Q7">
        <f>P7-B7</f>
        <v>353.42229180504364</v>
      </c>
      <c r="R7">
        <f>ABS(Q7)</f>
        <v>353.42229180504364</v>
      </c>
      <c r="S7" s="8">
        <f>R7/B7</f>
        <v>6.3588033790040244E-2</v>
      </c>
      <c r="T7" s="8">
        <f>C7/B7</f>
        <v>0.31540122346167687</v>
      </c>
      <c r="U7">
        <f>IF(Q7&lt;0,Q7*-72,Q7*18)</f>
        <v>6361.6012524907856</v>
      </c>
      <c r="V7">
        <f>C7*18</f>
        <v>31554</v>
      </c>
      <c r="W7">
        <v>5121</v>
      </c>
      <c r="X7">
        <v>7</v>
      </c>
      <c r="AB7" s="21" t="s">
        <v>115</v>
      </c>
      <c r="AC7" s="22">
        <f>AVERAGE(S2:S32)</f>
        <v>0.10841238045470664</v>
      </c>
      <c r="AD7" s="22">
        <f>AVERAGE(T2:T32)</f>
        <v>0.31971825497931794</v>
      </c>
    </row>
    <row r="8" spans="1:34" x14ac:dyDescent="0.35">
      <c r="A8" s="1">
        <v>41281</v>
      </c>
      <c r="B8">
        <v>4506</v>
      </c>
      <c r="C8">
        <v>1492</v>
      </c>
      <c r="D8">
        <v>5591.333333333333</v>
      </c>
      <c r="E8" s="27">
        <v>18.3</v>
      </c>
      <c r="F8">
        <v>5179.8</v>
      </c>
      <c r="G8">
        <v>5484</v>
      </c>
      <c r="H8">
        <v>0</v>
      </c>
      <c r="I8">
        <v>5558</v>
      </c>
      <c r="J8">
        <v>0</v>
      </c>
      <c r="K8">
        <v>0</v>
      </c>
      <c r="L8">
        <v>1</v>
      </c>
      <c r="M8">
        <f t="shared" si="0"/>
        <v>0</v>
      </c>
      <c r="N8">
        <f>IF(X8=5,1,0)</f>
        <v>0</v>
      </c>
      <c r="O8">
        <v>1</v>
      </c>
      <c r="P8">
        <f t="shared" si="1"/>
        <v>4736.3219261606737</v>
      </c>
      <c r="Q8">
        <f>P8-B8</f>
        <v>230.32192616067368</v>
      </c>
      <c r="R8">
        <f>ABS(Q8)</f>
        <v>230.32192616067368</v>
      </c>
      <c r="S8" s="8">
        <f>R8/B8</f>
        <v>5.1114497594468192E-2</v>
      </c>
      <c r="T8" s="8">
        <f>C8/B8</f>
        <v>0.33111407012871724</v>
      </c>
      <c r="U8">
        <f>IF(Q8&lt;0,Q8*-72,Q8*18)</f>
        <v>4145.7946708921263</v>
      </c>
      <c r="V8">
        <f>C8*18</f>
        <v>26856</v>
      </c>
      <c r="W8">
        <v>5179.8</v>
      </c>
      <c r="X8">
        <v>1</v>
      </c>
      <c r="AB8" s="21" t="s">
        <v>164</v>
      </c>
      <c r="AC8" s="20">
        <f>AVERAGE(U2:U32)</f>
        <v>14083.190340624122</v>
      </c>
      <c r="AD8" s="20">
        <f>AVERAGE(V2:V32)</f>
        <v>25943.225806451614</v>
      </c>
    </row>
    <row r="9" spans="1:34" x14ac:dyDescent="0.35">
      <c r="A9" s="1">
        <v>41282</v>
      </c>
      <c r="B9">
        <v>4488</v>
      </c>
      <c r="C9">
        <v>1971</v>
      </c>
      <c r="D9">
        <v>5403</v>
      </c>
      <c r="E9" s="27">
        <v>18.100000000000001</v>
      </c>
      <c r="F9">
        <v>5102</v>
      </c>
      <c r="G9">
        <v>5264</v>
      </c>
      <c r="H9">
        <v>0</v>
      </c>
      <c r="I9">
        <v>4506</v>
      </c>
      <c r="J9">
        <v>0</v>
      </c>
      <c r="K9">
        <v>0</v>
      </c>
      <c r="L9">
        <v>0</v>
      </c>
      <c r="M9">
        <f t="shared" si="0"/>
        <v>0</v>
      </c>
      <c r="N9">
        <f>IF(X9=5,1,0)</f>
        <v>0</v>
      </c>
      <c r="O9">
        <v>0</v>
      </c>
      <c r="P9">
        <f t="shared" si="1"/>
        <v>4479.1249375473708</v>
      </c>
      <c r="Q9">
        <f>P9-B9</f>
        <v>-8.8750624526292086</v>
      </c>
      <c r="R9">
        <f>ABS(Q9)</f>
        <v>8.8750624526292086</v>
      </c>
      <c r="S9" s="8">
        <f>R9/B9</f>
        <v>1.9775094591419806E-3</v>
      </c>
      <c r="T9" s="8">
        <f>C9/B9</f>
        <v>0.43917112299465239</v>
      </c>
      <c r="U9">
        <f>IF(Q9&lt;0,Q9*-72,Q9*18)</f>
        <v>639.00449658930302</v>
      </c>
      <c r="V9">
        <f>C9*18</f>
        <v>35478</v>
      </c>
      <c r="W9">
        <v>5102</v>
      </c>
      <c r="X9">
        <v>2</v>
      </c>
      <c r="AB9" s="21" t="s">
        <v>49</v>
      </c>
      <c r="AC9" s="20">
        <f>AVERAGE(R2:R32)</f>
        <v>469.28496004941985</v>
      </c>
      <c r="AD9" s="20">
        <f>AVERAGE(C2:C32)</f>
        <v>1441.2903225806451</v>
      </c>
    </row>
    <row r="10" spans="1:34" x14ac:dyDescent="0.35">
      <c r="A10" s="1">
        <v>41283</v>
      </c>
      <c r="B10">
        <v>4772</v>
      </c>
      <c r="C10">
        <v>1658</v>
      </c>
      <c r="D10">
        <v>4850.666666666667</v>
      </c>
      <c r="E10" s="27">
        <v>20.2</v>
      </c>
      <c r="F10">
        <v>5153.6000000000004</v>
      </c>
      <c r="G10">
        <v>4895</v>
      </c>
      <c r="H10">
        <v>1</v>
      </c>
      <c r="I10">
        <v>4488</v>
      </c>
      <c r="J10">
        <v>0</v>
      </c>
      <c r="K10">
        <v>0</v>
      </c>
      <c r="L10">
        <v>0</v>
      </c>
      <c r="M10">
        <f t="shared" si="0"/>
        <v>1</v>
      </c>
      <c r="N10">
        <f>IF(X10=5,1,0)</f>
        <v>0</v>
      </c>
      <c r="O10">
        <v>0</v>
      </c>
      <c r="P10">
        <f t="shared" si="1"/>
        <v>5264.4429516600003</v>
      </c>
      <c r="Q10">
        <f>P10-B10</f>
        <v>492.44295166000029</v>
      </c>
      <c r="R10">
        <f>ABS(Q10)</f>
        <v>492.44295166000029</v>
      </c>
      <c r="S10" s="8">
        <f>R10/B10</f>
        <v>0.10319424804274943</v>
      </c>
      <c r="T10" s="8">
        <f>C10/B10</f>
        <v>0.34744341994970662</v>
      </c>
      <c r="U10">
        <f>IF(Q10&lt;0,Q10*-72,Q10*18)</f>
        <v>8863.9731298800052</v>
      </c>
      <c r="V10">
        <f>C10*18</f>
        <v>29844</v>
      </c>
      <c r="W10">
        <v>5153.6000000000004</v>
      </c>
      <c r="X10">
        <v>3</v>
      </c>
      <c r="AB10" s="21" t="s">
        <v>165</v>
      </c>
      <c r="AC10" s="22">
        <f>MEDIAN(S2:S32)</f>
        <v>5.1114497594468192E-2</v>
      </c>
      <c r="AD10" s="22">
        <f>MEDIAN(T2:T32)</f>
        <v>0.29945772243422375</v>
      </c>
    </row>
    <row r="11" spans="1:34" x14ac:dyDescent="0.35">
      <c r="A11" s="1">
        <v>41284</v>
      </c>
      <c r="B11">
        <v>4979</v>
      </c>
      <c r="C11">
        <v>1491</v>
      </c>
      <c r="D11">
        <v>4588.666666666667</v>
      </c>
      <c r="E11" s="27">
        <v>19.8</v>
      </c>
      <c r="F11">
        <v>5093.8</v>
      </c>
      <c r="G11">
        <v>4230</v>
      </c>
      <c r="H11">
        <v>0</v>
      </c>
      <c r="I11">
        <v>4772</v>
      </c>
      <c r="J11">
        <v>0</v>
      </c>
      <c r="K11">
        <v>0</v>
      </c>
      <c r="L11">
        <v>0</v>
      </c>
      <c r="M11">
        <f t="shared" si="0"/>
        <v>1</v>
      </c>
      <c r="N11">
        <f>IF(X11=5,1,0)</f>
        <v>0</v>
      </c>
      <c r="O11">
        <v>0</v>
      </c>
      <c r="P11">
        <f t="shared" si="1"/>
        <v>5433.4702929047098</v>
      </c>
      <c r="Q11">
        <f>P11-B11</f>
        <v>454.47029290470982</v>
      </c>
      <c r="R11">
        <f>ABS(Q11)</f>
        <v>454.47029290470982</v>
      </c>
      <c r="S11" s="8">
        <f>R11/B11</f>
        <v>9.1277423760737067E-2</v>
      </c>
      <c r="T11" s="8">
        <f>C11/B11</f>
        <v>0.29945772243422375</v>
      </c>
      <c r="U11">
        <f>IF(Q11&lt;0,Q11*-72,Q11*18)</f>
        <v>8180.4652722847768</v>
      </c>
      <c r="V11">
        <f>C11*18</f>
        <v>26838</v>
      </c>
      <c r="W11">
        <v>5093.8</v>
      </c>
      <c r="X11">
        <v>4</v>
      </c>
    </row>
    <row r="12" spans="1:34" x14ac:dyDescent="0.35">
      <c r="A12" s="1">
        <v>41285</v>
      </c>
      <c r="B12">
        <v>5192</v>
      </c>
      <c r="C12">
        <v>1062</v>
      </c>
      <c r="D12">
        <v>4746.333333333333</v>
      </c>
      <c r="E12" s="27">
        <v>21.4</v>
      </c>
      <c r="F12">
        <v>4860.6000000000004</v>
      </c>
      <c r="G12">
        <v>5071</v>
      </c>
      <c r="H12">
        <v>0</v>
      </c>
      <c r="I12">
        <v>4979</v>
      </c>
      <c r="J12">
        <v>0</v>
      </c>
      <c r="K12">
        <v>0</v>
      </c>
      <c r="L12">
        <v>0</v>
      </c>
      <c r="M12">
        <f t="shared" si="0"/>
        <v>1</v>
      </c>
      <c r="N12">
        <f>IF(X12=5,1,0)</f>
        <v>1</v>
      </c>
      <c r="O12">
        <v>0</v>
      </c>
      <c r="P12">
        <f t="shared" si="1"/>
        <v>5769.4430352982527</v>
      </c>
      <c r="Q12">
        <f>P12-B12</f>
        <v>577.44303529825265</v>
      </c>
      <c r="R12">
        <f>ABS(Q12)</f>
        <v>577.44303529825265</v>
      </c>
      <c r="S12" s="8">
        <f>R12/B12</f>
        <v>0.1112178419295556</v>
      </c>
      <c r="T12" s="8">
        <f>C12/B12</f>
        <v>0.20454545454545456</v>
      </c>
      <c r="U12">
        <f>IF(Q12&lt;0,Q12*-72,Q12*18)</f>
        <v>10393.974635368548</v>
      </c>
      <c r="V12">
        <f>C12*18</f>
        <v>19116</v>
      </c>
      <c r="W12">
        <v>4860.6000000000004</v>
      </c>
      <c r="X12">
        <v>5</v>
      </c>
      <c r="AB12" s="38" t="s">
        <v>172</v>
      </c>
      <c r="AC12" s="39"/>
      <c r="AD12" s="37">
        <f>(AD4-AC4)/AD4</f>
        <v>0.45715346095773929</v>
      </c>
    </row>
    <row r="13" spans="1:34" x14ac:dyDescent="0.35">
      <c r="A13" s="1">
        <v>41286</v>
      </c>
      <c r="B13">
        <v>6065</v>
      </c>
      <c r="C13">
        <v>868</v>
      </c>
      <c r="D13">
        <v>4981</v>
      </c>
      <c r="E13" s="27">
        <v>23.8</v>
      </c>
      <c r="F13">
        <v>4787.3999999999996</v>
      </c>
      <c r="G13">
        <v>6145</v>
      </c>
      <c r="H13">
        <v>0</v>
      </c>
      <c r="I13">
        <v>5192</v>
      </c>
      <c r="J13">
        <v>1</v>
      </c>
      <c r="K13">
        <v>0</v>
      </c>
      <c r="L13">
        <v>0</v>
      </c>
      <c r="M13">
        <f t="shared" si="0"/>
        <v>1</v>
      </c>
      <c r="N13">
        <f>IF(X13=5,1,0)</f>
        <v>0</v>
      </c>
      <c r="O13">
        <v>0</v>
      </c>
      <c r="P13">
        <f t="shared" si="1"/>
        <v>6300.6080941620748</v>
      </c>
      <c r="Q13">
        <f>P13-B13</f>
        <v>235.60809416207485</v>
      </c>
      <c r="R13">
        <f>ABS(Q13)</f>
        <v>235.60809416207485</v>
      </c>
      <c r="S13" s="8">
        <f>R13/B13</f>
        <v>3.8847171337522649E-2</v>
      </c>
      <c r="T13" s="8">
        <f>C13/B13</f>
        <v>0.14311624072547402</v>
      </c>
      <c r="U13">
        <f>IF(Q13&lt;0,Q13*-72,Q13*18)</f>
        <v>4240.9456949173473</v>
      </c>
      <c r="V13">
        <f>C13*18</f>
        <v>15624</v>
      </c>
      <c r="W13">
        <v>4787.3999999999996</v>
      </c>
      <c r="X13">
        <v>6</v>
      </c>
      <c r="AD13" s="8"/>
    </row>
    <row r="14" spans="1:34" x14ac:dyDescent="0.35">
      <c r="A14" s="1">
        <v>41287</v>
      </c>
      <c r="B14">
        <v>4711</v>
      </c>
      <c r="C14">
        <v>1426</v>
      </c>
      <c r="D14">
        <v>5412</v>
      </c>
      <c r="E14" s="27">
        <v>19.7</v>
      </c>
      <c r="F14">
        <v>5099.2</v>
      </c>
      <c r="G14">
        <v>5558</v>
      </c>
      <c r="H14">
        <v>0</v>
      </c>
      <c r="I14">
        <v>6065</v>
      </c>
      <c r="J14">
        <v>0</v>
      </c>
      <c r="K14">
        <v>1</v>
      </c>
      <c r="L14">
        <v>0</v>
      </c>
      <c r="M14">
        <f t="shared" si="0"/>
        <v>0</v>
      </c>
      <c r="N14">
        <f>IF(X14=5,1,0)</f>
        <v>0</v>
      </c>
      <c r="O14">
        <v>0</v>
      </c>
      <c r="P14">
        <f t="shared" si="1"/>
        <v>5702.5868638263928</v>
      </c>
      <c r="Q14">
        <f>P14-B14</f>
        <v>991.5868638263928</v>
      </c>
      <c r="R14">
        <f>ABS(Q14)</f>
        <v>991.5868638263928</v>
      </c>
      <c r="S14" s="8">
        <f>R14/B14</f>
        <v>0.21048330796569578</v>
      </c>
      <c r="T14" s="8">
        <f>C14/B14</f>
        <v>0.30269581829760134</v>
      </c>
      <c r="U14">
        <f>IF(Q14&lt;0,Q14*-72,Q14*18)</f>
        <v>17848.56354887507</v>
      </c>
      <c r="V14">
        <f>C14*18</f>
        <v>25668</v>
      </c>
      <c r="W14">
        <v>5099.2</v>
      </c>
      <c r="X14">
        <v>7</v>
      </c>
    </row>
    <row r="15" spans="1:34" x14ac:dyDescent="0.35">
      <c r="A15" s="1">
        <v>41288</v>
      </c>
      <c r="B15">
        <v>4096</v>
      </c>
      <c r="C15">
        <v>1558</v>
      </c>
      <c r="D15">
        <v>5322.666666666667</v>
      </c>
      <c r="E15" s="27">
        <v>19.2</v>
      </c>
      <c r="F15">
        <v>5143.8</v>
      </c>
      <c r="G15">
        <v>4506</v>
      </c>
      <c r="H15">
        <v>0</v>
      </c>
      <c r="I15">
        <v>4711</v>
      </c>
      <c r="J15">
        <v>0</v>
      </c>
      <c r="K15">
        <v>0</v>
      </c>
      <c r="L15">
        <v>1</v>
      </c>
      <c r="M15">
        <f t="shared" si="0"/>
        <v>0</v>
      </c>
      <c r="N15">
        <f>IF(X15=5,1,0)</f>
        <v>0</v>
      </c>
      <c r="O15">
        <v>1</v>
      </c>
      <c r="P15">
        <f t="shared" si="1"/>
        <v>4164.7293006955115</v>
      </c>
      <c r="Q15">
        <f>P15-B15</f>
        <v>68.729300695511483</v>
      </c>
      <c r="R15">
        <f>ABS(Q15)</f>
        <v>68.729300695511483</v>
      </c>
      <c r="S15" s="8">
        <f>R15/B15</f>
        <v>1.6779614427615108E-2</v>
      </c>
      <c r="T15" s="8">
        <f>C15/B15</f>
        <v>0.38037109375</v>
      </c>
      <c r="U15">
        <f>IF(Q15&lt;0,Q15*-72,Q15*18)</f>
        <v>1237.1274125192067</v>
      </c>
      <c r="V15">
        <f>C15*18</f>
        <v>28044</v>
      </c>
      <c r="W15">
        <v>5143.8</v>
      </c>
      <c r="X15">
        <v>1</v>
      </c>
    </row>
    <row r="16" spans="1:34" x14ac:dyDescent="0.35">
      <c r="A16" s="1">
        <v>41289</v>
      </c>
      <c r="B16">
        <v>4032</v>
      </c>
      <c r="C16">
        <v>2114</v>
      </c>
      <c r="D16">
        <v>4957.333333333333</v>
      </c>
      <c r="E16" s="27">
        <v>20.100000000000001</v>
      </c>
      <c r="F16">
        <v>5008.6000000000004</v>
      </c>
      <c r="G16">
        <v>4488</v>
      </c>
      <c r="H16">
        <v>0</v>
      </c>
      <c r="I16">
        <v>4096</v>
      </c>
      <c r="J16">
        <v>0</v>
      </c>
      <c r="K16">
        <v>0</v>
      </c>
      <c r="L16">
        <v>0</v>
      </c>
      <c r="M16">
        <f t="shared" si="0"/>
        <v>0</v>
      </c>
      <c r="N16">
        <f>IF(X16=5,1,0)</f>
        <v>0</v>
      </c>
      <c r="O16">
        <v>0</v>
      </c>
      <c r="P16">
        <f t="shared" si="1"/>
        <v>4120.3202323287132</v>
      </c>
      <c r="Q16">
        <f>P16-B16</f>
        <v>88.320232328713246</v>
      </c>
      <c r="R16">
        <f>ABS(Q16)</f>
        <v>88.320232328713246</v>
      </c>
      <c r="S16" s="8">
        <f>R16/B16</f>
        <v>2.1904819525970547E-2</v>
      </c>
      <c r="T16" s="8">
        <f>C16/B16</f>
        <v>0.52430555555555558</v>
      </c>
      <c r="U16">
        <f>IF(Q16&lt;0,Q16*-72,Q16*18)</f>
        <v>1589.7641819168384</v>
      </c>
      <c r="V16">
        <f>C16*18</f>
        <v>38052</v>
      </c>
      <c r="W16">
        <v>5008.6000000000004</v>
      </c>
      <c r="X16">
        <v>2</v>
      </c>
    </row>
    <row r="17" spans="1:24" x14ac:dyDescent="0.35">
      <c r="A17" s="1">
        <v>41290</v>
      </c>
      <c r="B17">
        <v>4776</v>
      </c>
      <c r="C17">
        <v>1578</v>
      </c>
      <c r="D17">
        <v>4279.666666666667</v>
      </c>
      <c r="E17" s="28">
        <v>20</v>
      </c>
      <c r="F17">
        <v>4819.2</v>
      </c>
      <c r="G17">
        <v>4772</v>
      </c>
      <c r="H17">
        <v>1</v>
      </c>
      <c r="I17">
        <v>4032</v>
      </c>
      <c r="J17">
        <v>0</v>
      </c>
      <c r="K17">
        <v>0</v>
      </c>
      <c r="L17">
        <v>0</v>
      </c>
      <c r="M17">
        <f t="shared" si="0"/>
        <v>1</v>
      </c>
      <c r="N17">
        <f>IF(X17=5,1,0)</f>
        <v>0</v>
      </c>
      <c r="O17">
        <v>0</v>
      </c>
      <c r="P17">
        <f t="shared" si="1"/>
        <v>4905.219063213819</v>
      </c>
      <c r="Q17">
        <f>P17-B17</f>
        <v>129.21906321381903</v>
      </c>
      <c r="R17">
        <f>ABS(Q17)</f>
        <v>129.21906321381903</v>
      </c>
      <c r="S17" s="8">
        <f>R17/B17</f>
        <v>2.7055917758337319E-2</v>
      </c>
      <c r="T17" s="8">
        <f>C17/B17</f>
        <v>0.33040201005025127</v>
      </c>
      <c r="U17">
        <f>IF(Q17&lt;0,Q17*-72,Q17*18)</f>
        <v>2325.9431378487425</v>
      </c>
      <c r="V17">
        <f>C17*18</f>
        <v>28404</v>
      </c>
      <c r="W17">
        <v>4819.2</v>
      </c>
      <c r="X17">
        <v>3</v>
      </c>
    </row>
    <row r="18" spans="1:24" x14ac:dyDescent="0.35">
      <c r="A18" s="1">
        <v>41291</v>
      </c>
      <c r="B18">
        <v>2591</v>
      </c>
      <c r="C18">
        <v>3806</v>
      </c>
      <c r="D18">
        <v>4301.333333333333</v>
      </c>
      <c r="E18" s="27">
        <v>15.5</v>
      </c>
      <c r="F18">
        <v>4736</v>
      </c>
      <c r="G18">
        <v>4979</v>
      </c>
      <c r="H18">
        <v>0</v>
      </c>
      <c r="I18">
        <v>4776</v>
      </c>
      <c r="J18">
        <v>0</v>
      </c>
      <c r="K18">
        <v>0</v>
      </c>
      <c r="L18">
        <v>0</v>
      </c>
      <c r="M18">
        <f t="shared" si="0"/>
        <v>0</v>
      </c>
      <c r="N18">
        <f>IF(X18=5,1,0)</f>
        <v>0</v>
      </c>
      <c r="O18">
        <v>0</v>
      </c>
      <c r="P18">
        <f t="shared" si="1"/>
        <v>4411.3447836149116</v>
      </c>
      <c r="Q18">
        <f>P18-B18</f>
        <v>1820.3447836149116</v>
      </c>
      <c r="R18">
        <f>ABS(Q18)</f>
        <v>1820.3447836149116</v>
      </c>
      <c r="S18" s="8">
        <f>R18/B18</f>
        <v>0.70256456334037498</v>
      </c>
      <c r="T18" s="8">
        <f>C18/B18</f>
        <v>1.4689309147047471</v>
      </c>
      <c r="U18">
        <f>IF(Q18&lt;0,Q18*-72,Q18*18)</f>
        <v>32766.20610506841</v>
      </c>
      <c r="V18">
        <f>C18*18</f>
        <v>68508</v>
      </c>
      <c r="W18">
        <v>4736</v>
      </c>
      <c r="X18">
        <v>4</v>
      </c>
    </row>
    <row r="19" spans="1:24" x14ac:dyDescent="0.35">
      <c r="A19" s="1">
        <v>41292</v>
      </c>
      <c r="B19">
        <v>3065</v>
      </c>
      <c r="C19">
        <v>471</v>
      </c>
      <c r="D19">
        <v>3799.6666666666665</v>
      </c>
      <c r="E19" s="29">
        <v>15.4</v>
      </c>
      <c r="F19">
        <v>4041.2</v>
      </c>
      <c r="G19">
        <v>5192</v>
      </c>
      <c r="H19">
        <v>0</v>
      </c>
      <c r="I19">
        <v>2591</v>
      </c>
      <c r="J19">
        <v>0</v>
      </c>
      <c r="K19">
        <v>0</v>
      </c>
      <c r="L19">
        <v>0</v>
      </c>
      <c r="M19">
        <f t="shared" si="0"/>
        <v>1</v>
      </c>
      <c r="N19">
        <f>IF(X19=5,1,0)</f>
        <v>1</v>
      </c>
      <c r="O19">
        <v>0</v>
      </c>
      <c r="P19">
        <f t="shared" si="1"/>
        <v>4381.9486059699466</v>
      </c>
      <c r="Q19">
        <f>P19-B19</f>
        <v>1316.9486059699466</v>
      </c>
      <c r="R19">
        <f>ABS(Q19)</f>
        <v>1316.9486059699466</v>
      </c>
      <c r="S19" s="8">
        <f>R19/B19</f>
        <v>0.42967328090373463</v>
      </c>
      <c r="T19" s="8">
        <f>C19/B19</f>
        <v>0.1536704730831974</v>
      </c>
      <c r="U19">
        <f>IF(Q19&lt;0,Q19*-72,Q19*18)</f>
        <v>23705.074907459039</v>
      </c>
      <c r="V19">
        <f>C19*18</f>
        <v>8478</v>
      </c>
      <c r="W19">
        <v>4041.2</v>
      </c>
      <c r="X19">
        <v>5</v>
      </c>
    </row>
    <row r="20" spans="1:24" x14ac:dyDescent="0.35">
      <c r="A20" s="1">
        <v>41293</v>
      </c>
      <c r="B20">
        <v>6468</v>
      </c>
      <c r="C20">
        <v>485</v>
      </c>
      <c r="D20">
        <v>3477.3333333333335</v>
      </c>
      <c r="E20" s="29">
        <v>16.7</v>
      </c>
      <c r="F20">
        <v>3712</v>
      </c>
      <c r="G20">
        <v>6065</v>
      </c>
      <c r="H20">
        <v>0</v>
      </c>
      <c r="I20">
        <v>3065</v>
      </c>
      <c r="J20">
        <v>1</v>
      </c>
      <c r="K20">
        <v>0</v>
      </c>
      <c r="L20">
        <v>0</v>
      </c>
      <c r="M20">
        <f t="shared" si="0"/>
        <v>1</v>
      </c>
      <c r="N20">
        <f>IF(X20=5,1,0)</f>
        <v>0</v>
      </c>
      <c r="O20">
        <v>0</v>
      </c>
      <c r="P20">
        <f t="shared" si="1"/>
        <v>4898.3990813551718</v>
      </c>
      <c r="Q20">
        <f>P20-B20</f>
        <v>-1569.6009186448282</v>
      </c>
      <c r="R20">
        <f>ABS(Q20)</f>
        <v>1569.6009186448282</v>
      </c>
      <c r="S20" s="8">
        <f>R20/B20</f>
        <v>0.24267175612937975</v>
      </c>
      <c r="T20" s="8">
        <f>C20/B20</f>
        <v>7.4984539270253558E-2</v>
      </c>
      <c r="U20">
        <f>IF(Q20&lt;0,Q20*-72,Q20*18)</f>
        <v>113011.26614242763</v>
      </c>
      <c r="V20">
        <f>C20*18</f>
        <v>8730</v>
      </c>
      <c r="W20">
        <v>3712</v>
      </c>
      <c r="X20">
        <v>6</v>
      </c>
    </row>
    <row r="21" spans="1:24" x14ac:dyDescent="0.35">
      <c r="A21" s="1">
        <v>41294</v>
      </c>
      <c r="B21">
        <v>6335</v>
      </c>
      <c r="C21">
        <v>889</v>
      </c>
      <c r="D21">
        <v>4041.3333333333335</v>
      </c>
      <c r="E21" s="27">
        <v>17.600000000000001</v>
      </c>
      <c r="F21">
        <v>4186.3999999999996</v>
      </c>
      <c r="G21">
        <v>4711</v>
      </c>
      <c r="H21">
        <v>0</v>
      </c>
      <c r="I21">
        <v>6468</v>
      </c>
      <c r="J21">
        <v>0</v>
      </c>
      <c r="K21">
        <v>1</v>
      </c>
      <c r="L21">
        <v>0</v>
      </c>
      <c r="M21">
        <f t="shared" si="0"/>
        <v>0</v>
      </c>
      <c r="N21">
        <f>IF(X21=5,1,0)</f>
        <v>0</v>
      </c>
      <c r="O21">
        <v>0</v>
      </c>
      <c r="P21">
        <f t="shared" si="1"/>
        <v>5386.1974927847714</v>
      </c>
      <c r="Q21">
        <f>P21-B21</f>
        <v>-948.80250721522862</v>
      </c>
      <c r="R21">
        <f>ABS(Q21)</f>
        <v>948.80250721522862</v>
      </c>
      <c r="S21" s="8">
        <f>R21/B21</f>
        <v>0.14977150863697375</v>
      </c>
      <c r="T21" s="8">
        <f>C21/B21</f>
        <v>0.14033149171270717</v>
      </c>
      <c r="U21">
        <f>IF(Q21&lt;0,Q21*-72,Q21*18)</f>
        <v>68313.78051949646</v>
      </c>
      <c r="V21">
        <f>C21*18</f>
        <v>16002</v>
      </c>
      <c r="W21">
        <v>4186.3999999999996</v>
      </c>
      <c r="X21">
        <v>7</v>
      </c>
    </row>
    <row r="22" spans="1:24" x14ac:dyDescent="0.35">
      <c r="A22" s="1">
        <v>41295</v>
      </c>
      <c r="B22">
        <v>4824</v>
      </c>
      <c r="C22">
        <v>905</v>
      </c>
      <c r="D22">
        <v>5289.333333333333</v>
      </c>
      <c r="E22" s="27">
        <v>17.399999999999999</v>
      </c>
      <c r="F22">
        <v>4647</v>
      </c>
      <c r="G22">
        <v>4096</v>
      </c>
      <c r="H22">
        <v>0</v>
      </c>
      <c r="I22">
        <v>6335</v>
      </c>
      <c r="J22">
        <v>0</v>
      </c>
      <c r="K22">
        <v>0</v>
      </c>
      <c r="L22">
        <v>1</v>
      </c>
      <c r="M22">
        <f t="shared" si="0"/>
        <v>0</v>
      </c>
      <c r="N22">
        <f>IF(X22=5,1,0)</f>
        <v>0</v>
      </c>
      <c r="O22">
        <v>1</v>
      </c>
      <c r="P22">
        <f t="shared" si="1"/>
        <v>4643.5757828712331</v>
      </c>
      <c r="Q22">
        <f>P22-B22</f>
        <v>-180.42421712876694</v>
      </c>
      <c r="R22">
        <f>ABS(Q22)</f>
        <v>180.42421712876694</v>
      </c>
      <c r="S22" s="8">
        <f>R22/B22</f>
        <v>3.7401371709943398E-2</v>
      </c>
      <c r="T22" s="8">
        <f>C22/B22</f>
        <v>0.18760364842454394</v>
      </c>
      <c r="U22">
        <f>IF(Q22&lt;0,Q22*-72,Q22*18)</f>
        <v>12990.54363327122</v>
      </c>
      <c r="V22">
        <f>C22*18</f>
        <v>16290</v>
      </c>
      <c r="W22">
        <v>4647</v>
      </c>
      <c r="X22">
        <v>1</v>
      </c>
    </row>
    <row r="23" spans="1:24" x14ac:dyDescent="0.35">
      <c r="A23" s="1">
        <v>41296</v>
      </c>
      <c r="B23">
        <v>5042</v>
      </c>
      <c r="C23">
        <v>1249</v>
      </c>
      <c r="D23">
        <v>5875.666666666667</v>
      </c>
      <c r="E23" s="27">
        <v>17.7</v>
      </c>
      <c r="F23">
        <v>4656.6000000000004</v>
      </c>
      <c r="G23">
        <v>4032</v>
      </c>
      <c r="H23">
        <v>0</v>
      </c>
      <c r="I23">
        <v>4824</v>
      </c>
      <c r="J23">
        <v>0</v>
      </c>
      <c r="K23">
        <v>0</v>
      </c>
      <c r="L23">
        <v>0</v>
      </c>
      <c r="M23">
        <f t="shared" si="0"/>
        <v>1</v>
      </c>
      <c r="N23">
        <f>IF(X23=5,1,0)</f>
        <v>0</v>
      </c>
      <c r="O23">
        <v>0</v>
      </c>
      <c r="P23">
        <f t="shared" si="1"/>
        <v>5253.6573419889664</v>
      </c>
      <c r="Q23">
        <f>P23-B23</f>
        <v>211.65734198896644</v>
      </c>
      <c r="R23">
        <f>ABS(Q23)</f>
        <v>211.65734198896644</v>
      </c>
      <c r="S23" s="8">
        <f>R23/B23</f>
        <v>4.1978846090631981E-2</v>
      </c>
      <c r="T23" s="8">
        <f>C23/B23</f>
        <v>0.24771915906386355</v>
      </c>
      <c r="U23">
        <f>IF(Q23&lt;0,Q23*-72,Q23*18)</f>
        <v>3809.8321558013959</v>
      </c>
      <c r="V23">
        <f>C23*18</f>
        <v>22482</v>
      </c>
      <c r="W23">
        <v>4656.6000000000004</v>
      </c>
      <c r="X23">
        <v>2</v>
      </c>
    </row>
    <row r="24" spans="1:24" x14ac:dyDescent="0.35">
      <c r="A24" s="1">
        <v>41297</v>
      </c>
      <c r="B24">
        <v>5238</v>
      </c>
      <c r="C24">
        <v>1191</v>
      </c>
      <c r="D24">
        <v>5400.333333333333</v>
      </c>
      <c r="E24" s="27">
        <v>17.600000000000001</v>
      </c>
      <c r="F24">
        <v>5146.8</v>
      </c>
      <c r="G24">
        <v>4776</v>
      </c>
      <c r="H24">
        <v>1</v>
      </c>
      <c r="I24">
        <v>5042</v>
      </c>
      <c r="J24">
        <v>0</v>
      </c>
      <c r="K24">
        <v>0</v>
      </c>
      <c r="L24">
        <v>0</v>
      </c>
      <c r="M24">
        <f t="shared" si="0"/>
        <v>1</v>
      </c>
      <c r="N24">
        <f>IF(X24=5,1,0)</f>
        <v>0</v>
      </c>
      <c r="O24">
        <v>0</v>
      </c>
      <c r="P24">
        <f t="shared" si="1"/>
        <v>5494.3401563194093</v>
      </c>
      <c r="Q24">
        <f>P24-B24</f>
        <v>256.34015631940929</v>
      </c>
      <c r="R24">
        <f>ABS(Q24)</f>
        <v>256.34015631940929</v>
      </c>
      <c r="S24" s="8">
        <f>R24/B24</f>
        <v>4.8938555998359924E-2</v>
      </c>
      <c r="T24" s="8">
        <f>C24/B24</f>
        <v>0.22737686139747995</v>
      </c>
      <c r="U24">
        <f>IF(Q24&lt;0,Q24*-72,Q24*18)</f>
        <v>4614.1228137493672</v>
      </c>
      <c r="V24">
        <f>C24*18</f>
        <v>21438</v>
      </c>
      <c r="W24">
        <v>5146.8</v>
      </c>
      <c r="X24">
        <v>3</v>
      </c>
    </row>
    <row r="25" spans="1:24" x14ac:dyDescent="0.35">
      <c r="A25" s="1">
        <v>41298</v>
      </c>
      <c r="B25">
        <v>5660</v>
      </c>
      <c r="C25">
        <v>825</v>
      </c>
      <c r="D25">
        <v>5034.666666666667</v>
      </c>
      <c r="E25" s="27">
        <v>18.399999999999999</v>
      </c>
      <c r="F25">
        <v>5581.4</v>
      </c>
      <c r="G25">
        <v>2591</v>
      </c>
      <c r="H25">
        <v>0</v>
      </c>
      <c r="I25">
        <v>5238</v>
      </c>
      <c r="J25">
        <v>0</v>
      </c>
      <c r="K25">
        <v>0</v>
      </c>
      <c r="L25">
        <v>0</v>
      </c>
      <c r="M25">
        <f t="shared" si="0"/>
        <v>1</v>
      </c>
      <c r="N25">
        <f>IF(X25=5,1,0)</f>
        <v>0</v>
      </c>
      <c r="O25">
        <v>0</v>
      </c>
      <c r="P25">
        <f t="shared" si="1"/>
        <v>5549.4143115041752</v>
      </c>
      <c r="Q25">
        <f>P25-B25</f>
        <v>-110.5856884958248</v>
      </c>
      <c r="R25">
        <f>ABS(Q25)</f>
        <v>110.5856884958248</v>
      </c>
      <c r="S25" s="8">
        <f>R25/B25</f>
        <v>1.9538107508096255E-2</v>
      </c>
      <c r="T25" s="8">
        <f>C25/B25</f>
        <v>0.14575971731448764</v>
      </c>
      <c r="U25">
        <f>IF(Q25&lt;0,Q25*-72,Q25*18)</f>
        <v>7962.1695716993854</v>
      </c>
      <c r="V25">
        <f>C25*18</f>
        <v>14850</v>
      </c>
      <c r="W25">
        <v>5581.4</v>
      </c>
      <c r="X25">
        <v>4</v>
      </c>
    </row>
    <row r="26" spans="1:24" x14ac:dyDescent="0.35">
      <c r="A26" s="1">
        <v>41299</v>
      </c>
      <c r="B26">
        <v>4786</v>
      </c>
      <c r="C26">
        <v>1202</v>
      </c>
      <c r="D26">
        <v>5313.333333333333</v>
      </c>
      <c r="E26" s="28">
        <v>19</v>
      </c>
      <c r="F26">
        <v>5419.8</v>
      </c>
      <c r="G26">
        <v>3065</v>
      </c>
      <c r="H26">
        <v>0</v>
      </c>
      <c r="I26">
        <v>5660</v>
      </c>
      <c r="J26">
        <v>0</v>
      </c>
      <c r="K26">
        <v>0</v>
      </c>
      <c r="L26">
        <v>0</v>
      </c>
      <c r="M26">
        <f t="shared" si="0"/>
        <v>0</v>
      </c>
      <c r="N26">
        <f>IF(X26=5,1,0)</f>
        <v>1</v>
      </c>
      <c r="O26">
        <v>0</v>
      </c>
      <c r="P26">
        <f t="shared" si="1"/>
        <v>4931.2753468860101</v>
      </c>
      <c r="Q26">
        <f>P26-B26</f>
        <v>145.27534688601008</v>
      </c>
      <c r="R26">
        <f>ABS(Q26)</f>
        <v>145.27534688601008</v>
      </c>
      <c r="S26" s="8">
        <f>R26/B26</f>
        <v>3.0354230440035539E-2</v>
      </c>
      <c r="T26" s="8">
        <f>C26/B26</f>
        <v>0.25114918512327622</v>
      </c>
      <c r="U26">
        <f>IF(Q26&lt;0,Q26*-72,Q26*18)</f>
        <v>2614.9562439481815</v>
      </c>
      <c r="V26">
        <f>C26*18</f>
        <v>21636</v>
      </c>
      <c r="W26">
        <v>5419.8</v>
      </c>
      <c r="X26">
        <v>5</v>
      </c>
    </row>
    <row r="27" spans="1:24" x14ac:dyDescent="0.35">
      <c r="A27" s="1">
        <v>41300</v>
      </c>
      <c r="B27">
        <v>6425</v>
      </c>
      <c r="C27">
        <v>939</v>
      </c>
      <c r="D27">
        <v>5228</v>
      </c>
      <c r="E27" s="27">
        <v>19.8</v>
      </c>
      <c r="F27">
        <v>5110</v>
      </c>
      <c r="G27">
        <v>6468</v>
      </c>
      <c r="H27">
        <v>0</v>
      </c>
      <c r="I27">
        <v>4786</v>
      </c>
      <c r="J27">
        <v>1</v>
      </c>
      <c r="K27">
        <v>0</v>
      </c>
      <c r="L27">
        <v>0</v>
      </c>
      <c r="M27">
        <f t="shared" si="0"/>
        <v>1</v>
      </c>
      <c r="N27">
        <f>IF(X27=5,1,0)</f>
        <v>0</v>
      </c>
      <c r="O27">
        <v>0</v>
      </c>
      <c r="P27">
        <f t="shared" si="1"/>
        <v>6296.0534505397609</v>
      </c>
      <c r="Q27">
        <f>P27-B27</f>
        <v>-128.94654946023911</v>
      </c>
      <c r="R27">
        <f>ABS(Q27)</f>
        <v>128.94654946023911</v>
      </c>
      <c r="S27" s="8">
        <f>R27/B27</f>
        <v>2.0069501861515814E-2</v>
      </c>
      <c r="T27" s="8">
        <f>C27/B27</f>
        <v>0.14614785992217899</v>
      </c>
      <c r="U27">
        <f>IF(Q27&lt;0,Q27*-72,Q27*18)</f>
        <v>9284.151561137216</v>
      </c>
      <c r="V27">
        <f>C27*18</f>
        <v>16902</v>
      </c>
      <c r="W27">
        <v>5110</v>
      </c>
      <c r="X27">
        <v>6</v>
      </c>
    </row>
    <row r="28" spans="1:24" x14ac:dyDescent="0.35">
      <c r="A28" s="1">
        <v>41301</v>
      </c>
      <c r="B28">
        <v>6093</v>
      </c>
      <c r="C28">
        <v>1083</v>
      </c>
      <c r="D28">
        <v>5623.666666666667</v>
      </c>
      <c r="E28" s="27">
        <v>20.8</v>
      </c>
      <c r="F28">
        <v>5430.2</v>
      </c>
      <c r="G28">
        <v>6335</v>
      </c>
      <c r="H28">
        <v>0</v>
      </c>
      <c r="I28">
        <v>6425</v>
      </c>
      <c r="J28">
        <v>0</v>
      </c>
      <c r="K28">
        <v>1</v>
      </c>
      <c r="L28">
        <v>0</v>
      </c>
      <c r="M28">
        <f t="shared" si="0"/>
        <v>0</v>
      </c>
      <c r="N28">
        <f>IF(X28=5,1,0)</f>
        <v>0</v>
      </c>
      <c r="O28">
        <v>0</v>
      </c>
      <c r="P28">
        <f t="shared" si="1"/>
        <v>6130.5935940507843</v>
      </c>
      <c r="Q28">
        <f>P28-B28</f>
        <v>37.593594050784304</v>
      </c>
      <c r="R28">
        <f>ABS(Q28)</f>
        <v>37.593594050784304</v>
      </c>
      <c r="S28" s="8">
        <f>R28/B28</f>
        <v>6.1699645578178735E-3</v>
      </c>
      <c r="T28" s="8">
        <f>C28/B28</f>
        <v>0.1777449532250123</v>
      </c>
      <c r="U28">
        <f>IF(Q28&lt;0,Q28*-72,Q28*18)</f>
        <v>676.68469291411748</v>
      </c>
      <c r="V28">
        <f>C28*18</f>
        <v>19494</v>
      </c>
      <c r="W28">
        <v>5430.2</v>
      </c>
      <c r="X28">
        <v>7</v>
      </c>
    </row>
    <row r="29" spans="1:24" x14ac:dyDescent="0.35">
      <c r="A29" s="1">
        <v>41302</v>
      </c>
      <c r="B29">
        <v>4438</v>
      </c>
      <c r="C29">
        <v>1461</v>
      </c>
      <c r="D29">
        <v>5768</v>
      </c>
      <c r="E29" s="28">
        <v>20</v>
      </c>
      <c r="F29">
        <v>5640.4</v>
      </c>
      <c r="G29">
        <v>4824</v>
      </c>
      <c r="H29">
        <v>0</v>
      </c>
      <c r="I29">
        <v>6093</v>
      </c>
      <c r="J29">
        <v>0</v>
      </c>
      <c r="K29">
        <v>0</v>
      </c>
      <c r="L29">
        <v>1</v>
      </c>
      <c r="M29">
        <f t="shared" si="0"/>
        <v>0</v>
      </c>
      <c r="N29">
        <f>IF(X29=5,1,0)</f>
        <v>0</v>
      </c>
      <c r="O29">
        <v>1</v>
      </c>
      <c r="P29">
        <f t="shared" si="1"/>
        <v>5043.997712705368</v>
      </c>
      <c r="Q29">
        <f>P29-B29</f>
        <v>605.99771270536803</v>
      </c>
      <c r="R29">
        <f>ABS(Q29)</f>
        <v>605.99771270536803</v>
      </c>
      <c r="S29" s="8">
        <f>R29/B29</f>
        <v>0.13654747920355295</v>
      </c>
      <c r="T29" s="8">
        <f>C29/B29</f>
        <v>0.32920234339792698</v>
      </c>
      <c r="U29">
        <f>IF(Q29&lt;0,Q29*-72,Q29*18)</f>
        <v>10907.958828696625</v>
      </c>
      <c r="V29">
        <f>C29*18</f>
        <v>26298</v>
      </c>
      <c r="W29">
        <v>5640.4</v>
      </c>
      <c r="X29">
        <v>1</v>
      </c>
    </row>
    <row r="30" spans="1:24" x14ac:dyDescent="0.35">
      <c r="A30" s="1">
        <v>41303</v>
      </c>
      <c r="B30">
        <v>4741</v>
      </c>
      <c r="C30">
        <v>1356</v>
      </c>
      <c r="D30">
        <v>5652</v>
      </c>
      <c r="E30" s="27">
        <v>20.7</v>
      </c>
      <c r="F30">
        <v>5480.4</v>
      </c>
      <c r="G30">
        <v>5042</v>
      </c>
      <c r="H30">
        <v>0</v>
      </c>
      <c r="I30">
        <v>4438</v>
      </c>
      <c r="J30">
        <v>0</v>
      </c>
      <c r="K30">
        <v>0</v>
      </c>
      <c r="L30">
        <v>0</v>
      </c>
      <c r="M30">
        <f t="shared" si="0"/>
        <v>1</v>
      </c>
      <c r="N30">
        <f>IF(X30=5,1,0)</f>
        <v>0</v>
      </c>
      <c r="O30">
        <v>0</v>
      </c>
      <c r="P30">
        <f t="shared" si="1"/>
        <v>5571.8091052656491</v>
      </c>
      <c r="Q30">
        <f>P30-B30</f>
        <v>830.80910526564912</v>
      </c>
      <c r="R30">
        <f>ABS(Q30)</f>
        <v>830.80910526564912</v>
      </c>
      <c r="S30" s="8">
        <f>R30/B30</f>
        <v>0.17523921224755307</v>
      </c>
      <c r="T30" s="8">
        <f>C30/B30</f>
        <v>0.286015608521409</v>
      </c>
      <c r="U30">
        <f>IF(Q30&lt;0,Q30*-72,Q30*18)</f>
        <v>14954.563894781684</v>
      </c>
      <c r="V30">
        <f>C30*18</f>
        <v>24408</v>
      </c>
      <c r="W30">
        <v>5480.4</v>
      </c>
      <c r="X30">
        <v>2</v>
      </c>
    </row>
    <row r="31" spans="1:24" x14ac:dyDescent="0.35">
      <c r="A31" s="1">
        <v>41304</v>
      </c>
      <c r="B31">
        <v>5080</v>
      </c>
      <c r="C31">
        <v>1083</v>
      </c>
      <c r="D31">
        <v>5090.666666666667</v>
      </c>
      <c r="E31" s="27">
        <v>21.2</v>
      </c>
      <c r="F31">
        <v>5296.6</v>
      </c>
      <c r="G31">
        <v>5238</v>
      </c>
      <c r="H31">
        <v>1</v>
      </c>
      <c r="I31">
        <v>4741</v>
      </c>
      <c r="J31">
        <v>0</v>
      </c>
      <c r="K31">
        <v>0</v>
      </c>
      <c r="L31">
        <v>0</v>
      </c>
      <c r="M31">
        <f t="shared" si="0"/>
        <v>1</v>
      </c>
      <c r="N31">
        <f>IF(X31=5,1,0)</f>
        <v>0</v>
      </c>
      <c r="O31">
        <v>0</v>
      </c>
      <c r="P31">
        <f t="shared" si="1"/>
        <v>5495.1876221316006</v>
      </c>
      <c r="Q31">
        <f>P31-B31</f>
        <v>415.18762213160062</v>
      </c>
      <c r="R31">
        <f>ABS(Q31)</f>
        <v>415.18762213160062</v>
      </c>
      <c r="S31" s="8">
        <f>R31/B31</f>
        <v>8.1729846876299334E-2</v>
      </c>
      <c r="T31" s="8">
        <f>C31/B31</f>
        <v>0.21318897637795275</v>
      </c>
      <c r="U31">
        <f>IF(Q31&lt;0,Q31*-72,Q31*18)</f>
        <v>7473.3771983688112</v>
      </c>
      <c r="V31">
        <f>C31*18</f>
        <v>19494</v>
      </c>
      <c r="W31">
        <v>5296.6</v>
      </c>
      <c r="X31">
        <v>3</v>
      </c>
    </row>
    <row r="32" spans="1:24" x14ac:dyDescent="0.35">
      <c r="A32" s="1">
        <v>41305</v>
      </c>
      <c r="B32">
        <v>4340</v>
      </c>
      <c r="C32">
        <v>1862</v>
      </c>
      <c r="D32">
        <v>4753</v>
      </c>
      <c r="E32" s="27">
        <v>22.1</v>
      </c>
      <c r="F32">
        <v>5355.4</v>
      </c>
      <c r="G32">
        <v>5660</v>
      </c>
      <c r="H32">
        <v>0</v>
      </c>
      <c r="I32">
        <v>5080</v>
      </c>
      <c r="J32">
        <v>0</v>
      </c>
      <c r="K32">
        <v>0</v>
      </c>
      <c r="L32">
        <v>0</v>
      </c>
      <c r="M32">
        <f t="shared" si="0"/>
        <v>0</v>
      </c>
      <c r="N32">
        <f>IF(X32=5,1,0)</f>
        <v>0</v>
      </c>
      <c r="O32">
        <v>0</v>
      </c>
      <c r="P32">
        <f t="shared" si="1"/>
        <v>4908.5501280201142</v>
      </c>
      <c r="Q32">
        <f>P32-B32</f>
        <v>568.55012802011424</v>
      </c>
      <c r="R32">
        <f>ABS(Q32)</f>
        <v>568.55012802011424</v>
      </c>
      <c r="S32" s="8">
        <f>R32/B32</f>
        <v>0.13100233364518762</v>
      </c>
      <c r="T32" s="8">
        <f>C32/B32</f>
        <v>0.42903225806451611</v>
      </c>
      <c r="U32">
        <f>IF(Q32&lt;0,Q32*-72,Q32*18)</f>
        <v>10233.902304362056</v>
      </c>
      <c r="V32">
        <f>C32*18</f>
        <v>33516</v>
      </c>
      <c r="W32">
        <v>5355.4</v>
      </c>
      <c r="X32">
        <v>4</v>
      </c>
    </row>
  </sheetData>
  <mergeCells count="1">
    <mergeCell ref="AB12:AC12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C8351-466C-487B-97C1-44384DBD863C}">
  <dimension ref="A1:AK360"/>
  <sheetViews>
    <sheetView topLeftCell="T1" workbookViewId="0">
      <selection activeCell="Y21" sqref="Y21"/>
    </sheetView>
  </sheetViews>
  <sheetFormatPr defaultRowHeight="14.5" x14ac:dyDescent="0.35"/>
  <cols>
    <col min="1" max="1" width="10.453125" bestFit="1" customWidth="1"/>
    <col min="32" max="32" width="11.81640625" bestFit="1" customWidth="1"/>
  </cols>
  <sheetData>
    <row r="1" spans="1:37" ht="15" thickBot="1" x14ac:dyDescent="0.4">
      <c r="A1" s="1" t="s">
        <v>2</v>
      </c>
      <c r="B1" t="s">
        <v>133</v>
      </c>
      <c r="C1" t="s">
        <v>162</v>
      </c>
      <c r="D1" s="23" t="s">
        <v>153</v>
      </c>
      <c r="E1" t="s">
        <v>161</v>
      </c>
      <c r="F1" t="s">
        <v>160</v>
      </c>
      <c r="G1" t="s">
        <v>159</v>
      </c>
      <c r="H1" t="s">
        <v>20</v>
      </c>
      <c r="I1" t="s">
        <v>152</v>
      </c>
      <c r="J1" t="s">
        <v>15</v>
      </c>
      <c r="K1" t="s">
        <v>157</v>
      </c>
      <c r="L1" t="s">
        <v>19</v>
      </c>
      <c r="M1" t="s">
        <v>17</v>
      </c>
      <c r="N1" t="s">
        <v>106</v>
      </c>
      <c r="O1" t="s">
        <v>16</v>
      </c>
      <c r="P1" t="s">
        <v>54</v>
      </c>
      <c r="Q1" t="s">
        <v>18</v>
      </c>
      <c r="R1" t="s">
        <v>53</v>
      </c>
      <c r="S1" t="s">
        <v>99</v>
      </c>
      <c r="T1" t="s">
        <v>46</v>
      </c>
      <c r="U1" t="s">
        <v>100</v>
      </c>
      <c r="V1" s="8" t="s">
        <v>101</v>
      </c>
      <c r="W1" t="s">
        <v>4</v>
      </c>
      <c r="X1" t="s">
        <v>102</v>
      </c>
      <c r="Y1" t="s">
        <v>108</v>
      </c>
      <c r="Z1" t="s">
        <v>127</v>
      </c>
      <c r="AA1" t="s">
        <v>128</v>
      </c>
      <c r="AC1" s="2" t="s">
        <v>32</v>
      </c>
      <c r="AD1" s="2" t="s">
        <v>161</v>
      </c>
      <c r="AE1" s="2" t="s">
        <v>160</v>
      </c>
      <c r="AF1" s="2" t="s">
        <v>159</v>
      </c>
      <c r="AG1" s="2" t="s">
        <v>20</v>
      </c>
      <c r="AH1" s="2" t="s">
        <v>152</v>
      </c>
      <c r="AI1" s="2" t="s">
        <v>15</v>
      </c>
      <c r="AJ1" s="2" t="s">
        <v>157</v>
      </c>
      <c r="AK1" s="3" t="s">
        <v>19</v>
      </c>
    </row>
    <row r="2" spans="1:37" ht="15" thickBot="1" x14ac:dyDescent="0.4">
      <c r="A2" s="1">
        <v>40916</v>
      </c>
      <c r="B2">
        <v>5214</v>
      </c>
      <c r="C2">
        <f>(B2-MIN($B$2:$B$360))/(MAX($B$2:$B$360)-MIN($B$2:$B$360))</f>
        <v>0.40388007054673719</v>
      </c>
      <c r="D2" s="23">
        <v>14.8</v>
      </c>
      <c r="E2">
        <v>0.2813599559116538</v>
      </c>
      <c r="F2">
        <v>0.45759179092512425</v>
      </c>
      <c r="G2">
        <v>0.41462241462241461</v>
      </c>
      <c r="H2">
        <v>0</v>
      </c>
      <c r="I2">
        <f>IF(AND(O2=0,M2=0,H2=0,J2=0,Q2=0,L2=0),1,0)</f>
        <v>1</v>
      </c>
      <c r="J2">
        <v>0</v>
      </c>
      <c r="K2">
        <v>0</v>
      </c>
      <c r="L2">
        <v>0</v>
      </c>
      <c r="M2">
        <v>0</v>
      </c>
      <c r="N2">
        <v>4638</v>
      </c>
      <c r="O2">
        <v>0</v>
      </c>
      <c r="P2">
        <v>1</v>
      </c>
      <c r="Q2">
        <v>0</v>
      </c>
      <c r="R2">
        <v>5281</v>
      </c>
      <c r="S2">
        <f>$AC$2+SUMPRODUCT(E2:L2,$AD$2:$AK$2)</f>
        <v>5053.387509699648</v>
      </c>
      <c r="T2">
        <f>S2-B2</f>
        <v>-160.61249030035196</v>
      </c>
      <c r="U2">
        <f>ABS(T2)</f>
        <v>160.61249030035196</v>
      </c>
      <c r="V2" s="8">
        <f>U2/B2</f>
        <v>3.080408329504257E-2</v>
      </c>
      <c r="W2">
        <v>1141</v>
      </c>
      <c r="X2">
        <f>IF(T2&lt;0,T2*-72,T2*18)</f>
        <v>11564.099301625341</v>
      </c>
      <c r="Y2">
        <f>W2*18</f>
        <v>20538</v>
      </c>
      <c r="Z2">
        <f>IF(T2&lt;0,T2*2,T2)</f>
        <v>-321.22498060070393</v>
      </c>
      <c r="AA2">
        <f>Z2^2</f>
        <v>103185.48816192262</v>
      </c>
      <c r="AC2" s="2">
        <v>2326.6842625262552</v>
      </c>
      <c r="AD2" s="2">
        <v>1850.2020786980424</v>
      </c>
      <c r="AE2" s="2">
        <v>1113.0912861575562</v>
      </c>
      <c r="AF2" s="2">
        <v>2805.6768471860432</v>
      </c>
      <c r="AG2" s="2">
        <v>525.83005038174213</v>
      </c>
      <c r="AH2" s="2">
        <v>533.49252775679474</v>
      </c>
      <c r="AI2" s="2">
        <v>-211.85079588384141</v>
      </c>
      <c r="AJ2" s="2">
        <v>1033.7613884639634</v>
      </c>
      <c r="AK2" s="3">
        <v>251.6166430481332</v>
      </c>
    </row>
    <row r="3" spans="1:37" x14ac:dyDescent="0.35">
      <c r="A3" s="1">
        <v>40917</v>
      </c>
      <c r="B3">
        <v>4097</v>
      </c>
      <c r="C3">
        <f t="shared" ref="C3:C66" si="0">(B3-MIN($B$2:$B$360))/(MAX($B$2:$B$360)-MIN($B$2:$B$360))</f>
        <v>0.22478755812089146</v>
      </c>
      <c r="D3" s="23">
        <v>15.4</v>
      </c>
      <c r="E3">
        <v>0.3349442536775617</v>
      </c>
      <c r="F3">
        <v>0.25493025493025495</v>
      </c>
      <c r="G3">
        <v>0.40388007054673719</v>
      </c>
      <c r="H3">
        <v>0</v>
      </c>
      <c r="I3">
        <f>IF(AND(O3=0,M3=0,H3=0,J3=0,Q3=0,L3=0),1,0)</f>
        <v>0</v>
      </c>
      <c r="J3">
        <v>1</v>
      </c>
      <c r="K3">
        <v>0</v>
      </c>
      <c r="L3">
        <v>0</v>
      </c>
      <c r="M3">
        <v>0</v>
      </c>
      <c r="N3">
        <v>4905</v>
      </c>
      <c r="O3">
        <v>0</v>
      </c>
      <c r="P3">
        <v>0</v>
      </c>
      <c r="Q3">
        <v>0</v>
      </c>
      <c r="R3">
        <v>5214</v>
      </c>
      <c r="S3">
        <f t="shared" ref="S3:S66" si="1">$AC$2+SUMPRODUCT(E3:L3,$AD$2:$AK$2)</f>
        <v>4151.4656293582402</v>
      </c>
      <c r="T3">
        <f>S3-B3</f>
        <v>54.465629358240221</v>
      </c>
      <c r="U3">
        <f t="shared" ref="U3:U66" si="2">ABS(T3)</f>
        <v>54.465629358240221</v>
      </c>
      <c r="V3" s="8">
        <f>U3/B3</f>
        <v>1.3294027180434518E-2</v>
      </c>
      <c r="W3">
        <v>1054</v>
      </c>
      <c r="X3">
        <f t="shared" ref="X3:X66" si="3">IF(T3&lt;0,T3*-72,T3*18)</f>
        <v>980.38132844832398</v>
      </c>
      <c r="Y3">
        <f t="shared" ref="Y3:Y66" si="4">W3*18</f>
        <v>18972</v>
      </c>
      <c r="Z3">
        <f t="shared" ref="Z3:Z66" si="5">IF(T3&lt;0,T3*2,T3)</f>
        <v>54.465629358240221</v>
      </c>
      <c r="AA3">
        <f t="shared" ref="AA3:AA66" si="6">Z3^2</f>
        <v>2966.5047813891993</v>
      </c>
    </row>
    <row r="4" spans="1:37" x14ac:dyDescent="0.35">
      <c r="A4" s="1">
        <v>40918</v>
      </c>
      <c r="B4">
        <v>3757</v>
      </c>
      <c r="C4">
        <f t="shared" si="0"/>
        <v>0.17027417027417027</v>
      </c>
      <c r="D4" s="23">
        <v>17.7</v>
      </c>
      <c r="E4">
        <v>0.33922591038195776</v>
      </c>
      <c r="F4">
        <v>0.20121853455186789</v>
      </c>
      <c r="G4">
        <v>0.22478755812089146</v>
      </c>
      <c r="H4">
        <v>0</v>
      </c>
      <c r="I4">
        <f>IF(AND(O4=0,M4=0,H4=0,J4=0,Q4=0,L4=0),1,0)</f>
        <v>0</v>
      </c>
      <c r="J4">
        <v>0</v>
      </c>
      <c r="K4">
        <v>0</v>
      </c>
      <c r="L4">
        <v>0</v>
      </c>
      <c r="M4">
        <v>0</v>
      </c>
      <c r="N4">
        <v>4864</v>
      </c>
      <c r="O4">
        <v>1</v>
      </c>
      <c r="P4">
        <v>0</v>
      </c>
      <c r="Q4">
        <v>0</v>
      </c>
      <c r="R4">
        <v>4097</v>
      </c>
      <c r="S4">
        <f t="shared" si="1"/>
        <v>3808.9765918415387</v>
      </c>
      <c r="T4">
        <f>S4-B4</f>
        <v>51.97659184153872</v>
      </c>
      <c r="U4">
        <f t="shared" si="2"/>
        <v>51.97659184153872</v>
      </c>
      <c r="V4" s="8">
        <f>U4/B4</f>
        <v>1.3834599904588426E-2</v>
      </c>
      <c r="W4">
        <v>1583</v>
      </c>
      <c r="X4">
        <f t="shared" si="3"/>
        <v>935.57865314769697</v>
      </c>
      <c r="Y4">
        <f t="shared" si="4"/>
        <v>28494</v>
      </c>
      <c r="Z4">
        <f t="shared" si="5"/>
        <v>51.97659184153872</v>
      </c>
      <c r="AA4">
        <f t="shared" si="6"/>
        <v>2701.5660994619093</v>
      </c>
      <c r="AE4" s="21" t="s">
        <v>103</v>
      </c>
      <c r="AF4" s="20">
        <f>SUM(AA2:AA360)</f>
        <v>284298460.56502992</v>
      </c>
    </row>
    <row r="5" spans="1:37" x14ac:dyDescent="0.35">
      <c r="A5" s="1">
        <v>40919</v>
      </c>
      <c r="B5">
        <v>4307</v>
      </c>
      <c r="C5">
        <f t="shared" si="0"/>
        <v>0.25845759179092515</v>
      </c>
      <c r="D5" s="23">
        <v>17.899999999999999</v>
      </c>
      <c r="E5">
        <v>0.31141633812370201</v>
      </c>
      <c r="F5">
        <v>0.20859387526054193</v>
      </c>
      <c r="G5">
        <v>0.17027417027417027</v>
      </c>
      <c r="H5">
        <v>0</v>
      </c>
      <c r="I5">
        <f>IF(AND(O5=0,M5=0,H5=0,J5=0,Q5=0,L5=0),1,0)</f>
        <v>0</v>
      </c>
      <c r="J5">
        <v>0</v>
      </c>
      <c r="K5">
        <v>1</v>
      </c>
      <c r="L5">
        <v>0</v>
      </c>
      <c r="M5">
        <v>1</v>
      </c>
      <c r="N5">
        <v>4356</v>
      </c>
      <c r="O5">
        <v>0</v>
      </c>
      <c r="P5">
        <v>0</v>
      </c>
      <c r="Q5">
        <v>0</v>
      </c>
      <c r="R5">
        <v>3757</v>
      </c>
      <c r="S5">
        <f t="shared" si="1"/>
        <v>4646.5471292376233</v>
      </c>
      <c r="T5">
        <f>S5-B5</f>
        <v>339.54712923762327</v>
      </c>
      <c r="U5">
        <f t="shared" si="2"/>
        <v>339.54712923762327</v>
      </c>
      <c r="V5" s="8">
        <f>U5/B5</f>
        <v>7.8836110805113366E-2</v>
      </c>
      <c r="W5">
        <v>1321</v>
      </c>
      <c r="X5">
        <f t="shared" si="3"/>
        <v>6111.8483262772188</v>
      </c>
      <c r="Y5">
        <f t="shared" si="4"/>
        <v>23778</v>
      </c>
      <c r="Z5">
        <f t="shared" si="5"/>
        <v>339.54712923762327</v>
      </c>
      <c r="AA5">
        <f t="shared" si="6"/>
        <v>115292.25297351123</v>
      </c>
    </row>
    <row r="6" spans="1:37" x14ac:dyDescent="0.35">
      <c r="A6" s="1">
        <v>40920</v>
      </c>
      <c r="B6">
        <v>4380</v>
      </c>
      <c r="C6">
        <f t="shared" si="0"/>
        <v>0.27016193682860351</v>
      </c>
      <c r="D6" s="23">
        <v>18.3</v>
      </c>
      <c r="E6">
        <v>0.31510449785917166</v>
      </c>
      <c r="F6">
        <v>0.2754529421196088</v>
      </c>
      <c r="G6">
        <v>0.25845759179092515</v>
      </c>
      <c r="H6">
        <v>0</v>
      </c>
      <c r="I6">
        <f>IF(AND(O6=0,M6=0,H6=0,J6=0,Q6=0,L6=0),1,0)</f>
        <v>0</v>
      </c>
      <c r="J6">
        <v>0</v>
      </c>
      <c r="K6">
        <v>1</v>
      </c>
      <c r="L6">
        <v>0</v>
      </c>
      <c r="M6">
        <v>0</v>
      </c>
      <c r="N6">
        <v>4053.6666666666665</v>
      </c>
      <c r="O6">
        <v>0</v>
      </c>
      <c r="P6">
        <v>0</v>
      </c>
      <c r="Q6">
        <v>1</v>
      </c>
      <c r="R6">
        <v>4307</v>
      </c>
      <c r="S6">
        <f t="shared" si="1"/>
        <v>4975.2053988234193</v>
      </c>
      <c r="T6">
        <f>S6-B6</f>
        <v>595.20539882341927</v>
      </c>
      <c r="U6">
        <f t="shared" si="2"/>
        <v>595.20539882341927</v>
      </c>
      <c r="V6" s="8">
        <f>U6/B6</f>
        <v>0.13589164356699071</v>
      </c>
      <c r="W6">
        <v>1155</v>
      </c>
      <c r="X6">
        <f t="shared" si="3"/>
        <v>10713.697178821547</v>
      </c>
      <c r="Y6">
        <f t="shared" si="4"/>
        <v>20790</v>
      </c>
      <c r="Z6">
        <f t="shared" si="5"/>
        <v>595.20539882341927</v>
      </c>
      <c r="AA6">
        <f t="shared" si="6"/>
        <v>354269.4667885456</v>
      </c>
      <c r="AC6" t="s">
        <v>22</v>
      </c>
    </row>
    <row r="7" spans="1:37" ht="15" thickBot="1" x14ac:dyDescent="0.4">
      <c r="A7" s="1">
        <v>40921</v>
      </c>
      <c r="B7">
        <v>4075</v>
      </c>
      <c r="C7">
        <f t="shared" si="0"/>
        <v>0.22126022126022127</v>
      </c>
      <c r="D7" s="23">
        <v>19.3</v>
      </c>
      <c r="E7">
        <v>0.27690872864470734</v>
      </c>
      <c r="F7">
        <v>0.24450857784191118</v>
      </c>
      <c r="G7">
        <v>0.27016193682860351</v>
      </c>
      <c r="H7">
        <v>0</v>
      </c>
      <c r="I7">
        <f>IF(AND(O7=0,M7=0,H7=0,J7=0,Q7=0,L7=0),1,0)</f>
        <v>0</v>
      </c>
      <c r="J7">
        <v>0</v>
      </c>
      <c r="K7">
        <v>0</v>
      </c>
      <c r="L7">
        <v>1</v>
      </c>
      <c r="M7">
        <v>0</v>
      </c>
      <c r="N7">
        <v>4148</v>
      </c>
      <c r="O7">
        <v>0</v>
      </c>
      <c r="P7">
        <v>0</v>
      </c>
      <c r="Q7">
        <v>0</v>
      </c>
      <c r="R7">
        <v>4380</v>
      </c>
      <c r="S7">
        <f t="shared" si="1"/>
        <v>4120.7854694600173</v>
      </c>
      <c r="T7">
        <f>S7-B7</f>
        <v>45.785469460017339</v>
      </c>
      <c r="U7">
        <f t="shared" si="2"/>
        <v>45.785469460017339</v>
      </c>
      <c r="V7" s="8">
        <f>U7/B7</f>
        <v>1.123569802699812E-2</v>
      </c>
      <c r="W7">
        <v>1876</v>
      </c>
      <c r="X7">
        <f t="shared" si="3"/>
        <v>824.1384502803121</v>
      </c>
      <c r="Y7">
        <f t="shared" si="4"/>
        <v>33768</v>
      </c>
      <c r="Z7">
        <f t="shared" si="5"/>
        <v>45.785469460017339</v>
      </c>
      <c r="AA7">
        <f t="shared" si="6"/>
        <v>2096.3092136741802</v>
      </c>
    </row>
    <row r="8" spans="1:37" x14ac:dyDescent="0.35">
      <c r="A8" s="1">
        <v>40922</v>
      </c>
      <c r="B8">
        <v>4984</v>
      </c>
      <c r="C8">
        <f t="shared" si="0"/>
        <v>0.367003367003367</v>
      </c>
      <c r="D8" s="23">
        <v>21.4</v>
      </c>
      <c r="E8">
        <v>0.22862351095849762</v>
      </c>
      <c r="F8">
        <v>0.41462241462241461</v>
      </c>
      <c r="G8">
        <v>0.22126022126022127</v>
      </c>
      <c r="H8">
        <v>1</v>
      </c>
      <c r="I8">
        <f>IF(AND(O8=0,M8=0,H8=0,J8=0,Q8=0,L8=0),1,0)</f>
        <v>0</v>
      </c>
      <c r="J8">
        <v>0</v>
      </c>
      <c r="K8">
        <v>1</v>
      </c>
      <c r="L8">
        <v>0</v>
      </c>
      <c r="M8">
        <v>0</v>
      </c>
      <c r="N8">
        <v>4254</v>
      </c>
      <c r="O8">
        <v>0</v>
      </c>
      <c r="P8">
        <v>1</v>
      </c>
      <c r="Q8">
        <v>0</v>
      </c>
      <c r="R8">
        <v>4075</v>
      </c>
      <c r="S8">
        <f t="shared" si="1"/>
        <v>5391.5726733414967</v>
      </c>
      <c r="T8">
        <f>S8-B8</f>
        <v>407.57267334149674</v>
      </c>
      <c r="U8">
        <f t="shared" si="2"/>
        <v>407.57267334149674</v>
      </c>
      <c r="V8" s="8">
        <f>U8/B8</f>
        <v>8.1776218567716039E-2</v>
      </c>
      <c r="W8">
        <v>1360</v>
      </c>
      <c r="X8">
        <f t="shared" si="3"/>
        <v>7336.3081201469413</v>
      </c>
      <c r="Y8">
        <f t="shared" si="4"/>
        <v>24480</v>
      </c>
      <c r="Z8">
        <f t="shared" si="5"/>
        <v>407.57267334149674</v>
      </c>
      <c r="AA8">
        <f t="shared" si="6"/>
        <v>166115.48405473441</v>
      </c>
      <c r="AC8" s="5" t="s">
        <v>23</v>
      </c>
      <c r="AD8" s="5"/>
    </row>
    <row r="9" spans="1:37" x14ac:dyDescent="0.35">
      <c r="A9" s="1">
        <v>40923</v>
      </c>
      <c r="B9">
        <v>4625</v>
      </c>
      <c r="C9">
        <f t="shared" si="0"/>
        <v>0.30944364277697611</v>
      </c>
      <c r="D9" s="23">
        <v>23.6</v>
      </c>
      <c r="E9">
        <v>0.26622578320403589</v>
      </c>
      <c r="F9">
        <v>0.40388007054673719</v>
      </c>
      <c r="G9">
        <v>0.367003367003367</v>
      </c>
      <c r="H9">
        <v>0</v>
      </c>
      <c r="I9">
        <f>IF(AND(O9=0,M9=0,H9=0,J9=0,Q9=0,L9=0),1,0)</f>
        <v>1</v>
      </c>
      <c r="J9">
        <v>0</v>
      </c>
      <c r="K9">
        <v>0</v>
      </c>
      <c r="L9">
        <v>0</v>
      </c>
      <c r="M9">
        <v>0</v>
      </c>
      <c r="N9">
        <v>4479.666666666667</v>
      </c>
      <c r="O9">
        <v>0</v>
      </c>
      <c r="P9">
        <v>1</v>
      </c>
      <c r="Q9">
        <v>0</v>
      </c>
      <c r="R9">
        <v>4984</v>
      </c>
      <c r="S9">
        <f t="shared" si="1"/>
        <v>4831.9965245891126</v>
      </c>
      <c r="T9">
        <f>S9-B9</f>
        <v>206.9965245891126</v>
      </c>
      <c r="U9">
        <f t="shared" si="2"/>
        <v>206.9965245891126</v>
      </c>
      <c r="V9" s="8">
        <f>U9/B9</f>
        <v>4.4756005316564887E-2</v>
      </c>
      <c r="W9">
        <v>1708</v>
      </c>
      <c r="X9">
        <f t="shared" si="3"/>
        <v>3725.9374426040267</v>
      </c>
      <c r="Y9">
        <f t="shared" si="4"/>
        <v>30744</v>
      </c>
      <c r="Z9">
        <f t="shared" si="5"/>
        <v>206.9965245891126</v>
      </c>
      <c r="AA9">
        <f t="shared" si="6"/>
        <v>42847.561191971094</v>
      </c>
      <c r="AC9" s="2" t="s">
        <v>24</v>
      </c>
      <c r="AD9" s="2">
        <v>0.85757531094522088</v>
      </c>
    </row>
    <row r="10" spans="1:37" x14ac:dyDescent="0.35">
      <c r="A10" s="1">
        <v>40924</v>
      </c>
      <c r="B10">
        <v>3706</v>
      </c>
      <c r="C10">
        <f t="shared" si="0"/>
        <v>0.1620971620971621</v>
      </c>
      <c r="D10" s="23">
        <v>19.2</v>
      </c>
      <c r="E10">
        <v>0.30302259527745984</v>
      </c>
      <c r="F10">
        <v>0.22478755812089146</v>
      </c>
      <c r="G10">
        <v>0.30944364277697611</v>
      </c>
      <c r="H10">
        <v>0</v>
      </c>
      <c r="I10">
        <f>IF(AND(O10=0,M10=0,H10=0,J10=0,Q10=0,L10=0),1,0)</f>
        <v>0</v>
      </c>
      <c r="J10">
        <v>1</v>
      </c>
      <c r="K10">
        <v>0</v>
      </c>
      <c r="L10">
        <v>0</v>
      </c>
      <c r="M10">
        <v>0</v>
      </c>
      <c r="N10">
        <v>4561.333333333333</v>
      </c>
      <c r="O10">
        <v>0</v>
      </c>
      <c r="P10">
        <v>0</v>
      </c>
      <c r="Q10">
        <v>0</v>
      </c>
      <c r="R10">
        <v>4625</v>
      </c>
      <c r="S10">
        <f t="shared" si="1"/>
        <v>3793.8944385465156</v>
      </c>
      <c r="T10">
        <f>S10-B10</f>
        <v>87.89443854651563</v>
      </c>
      <c r="U10">
        <f t="shared" si="2"/>
        <v>87.89443854651563</v>
      </c>
      <c r="V10" s="8">
        <f>U10/B10</f>
        <v>2.3716793995282145E-2</v>
      </c>
      <c r="W10">
        <v>1589</v>
      </c>
      <c r="X10">
        <f t="shared" si="3"/>
        <v>1582.0998938372813</v>
      </c>
      <c r="Y10">
        <f t="shared" si="4"/>
        <v>28602</v>
      </c>
      <c r="Z10">
        <f t="shared" si="5"/>
        <v>87.89443854651563</v>
      </c>
      <c r="AA10">
        <f t="shared" si="6"/>
        <v>7725.4323274072131</v>
      </c>
      <c r="AC10" s="2" t="s">
        <v>25</v>
      </c>
      <c r="AD10" s="2">
        <v>0.73543541394279222</v>
      </c>
    </row>
    <row r="11" spans="1:37" x14ac:dyDescent="0.35">
      <c r="A11" s="1">
        <v>40925</v>
      </c>
      <c r="B11">
        <v>3782</v>
      </c>
      <c r="C11">
        <f t="shared" si="0"/>
        <v>0.17428250761584094</v>
      </c>
      <c r="D11" s="23">
        <v>16</v>
      </c>
      <c r="E11">
        <v>0.27754461825427112</v>
      </c>
      <c r="F11">
        <v>0.17027417027417027</v>
      </c>
      <c r="G11">
        <v>0.1620971620971621</v>
      </c>
      <c r="H11">
        <v>0</v>
      </c>
      <c r="I11">
        <f>IF(AND(O11=0,M11=0,H11=0,J11=0,Q11=0,L11=0),1,0)</f>
        <v>0</v>
      </c>
      <c r="J11">
        <v>0</v>
      </c>
      <c r="K11">
        <v>1</v>
      </c>
      <c r="L11">
        <v>0</v>
      </c>
      <c r="M11">
        <v>0</v>
      </c>
      <c r="N11">
        <v>4438.333333333333</v>
      </c>
      <c r="O11">
        <v>1</v>
      </c>
      <c r="P11">
        <v>0</v>
      </c>
      <c r="Q11">
        <v>0</v>
      </c>
      <c r="R11">
        <v>3706</v>
      </c>
      <c r="S11">
        <f t="shared" si="1"/>
        <v>4518.2822304961837</v>
      </c>
      <c r="T11">
        <f>S11-B11</f>
        <v>736.28223049618373</v>
      </c>
      <c r="U11">
        <f t="shared" si="2"/>
        <v>736.28223049618373</v>
      </c>
      <c r="V11" s="8">
        <f>U11/B11</f>
        <v>0.19468065322479738</v>
      </c>
      <c r="W11">
        <v>1485</v>
      </c>
      <c r="X11">
        <f t="shared" si="3"/>
        <v>13253.080148931307</v>
      </c>
      <c r="Y11">
        <f t="shared" si="4"/>
        <v>26730</v>
      </c>
      <c r="Z11">
        <f t="shared" si="5"/>
        <v>736.28223049618373</v>
      </c>
      <c r="AA11">
        <f t="shared" si="6"/>
        <v>542111.52294443548</v>
      </c>
      <c r="AC11" s="2" t="s">
        <v>26</v>
      </c>
      <c r="AD11" s="2">
        <v>0.72861283149432554</v>
      </c>
    </row>
    <row r="12" spans="1:37" x14ac:dyDescent="0.35">
      <c r="A12" s="1">
        <v>40926</v>
      </c>
      <c r="B12">
        <v>4263</v>
      </c>
      <c r="C12">
        <f t="shared" si="0"/>
        <v>0.25140291806958476</v>
      </c>
      <c r="D12" s="23">
        <v>15.7</v>
      </c>
      <c r="E12">
        <v>0.25219381915299505</v>
      </c>
      <c r="F12">
        <v>0.25845759179092515</v>
      </c>
      <c r="G12">
        <v>0.17428250761584094</v>
      </c>
      <c r="H12">
        <v>0</v>
      </c>
      <c r="I12">
        <f>IF(AND(O12=0,M12=0,H12=0,J12=0,Q12=0,L12=0),1,0)</f>
        <v>0</v>
      </c>
      <c r="J12">
        <v>0</v>
      </c>
      <c r="K12">
        <v>1</v>
      </c>
      <c r="L12">
        <v>0</v>
      </c>
      <c r="M12">
        <v>1</v>
      </c>
      <c r="N12">
        <v>4037.6666666666665</v>
      </c>
      <c r="O12">
        <v>0</v>
      </c>
      <c r="P12">
        <v>0</v>
      </c>
      <c r="Q12">
        <v>0</v>
      </c>
      <c r="R12">
        <v>3782</v>
      </c>
      <c r="S12">
        <f t="shared" si="1"/>
        <v>4603.7224691729243</v>
      </c>
      <c r="T12">
        <f>S12-B12</f>
        <v>340.72246917292432</v>
      </c>
      <c r="U12">
        <f t="shared" si="2"/>
        <v>340.72246917292432</v>
      </c>
      <c r="V12" s="8">
        <f>U12/B12</f>
        <v>7.9925514701600822E-2</v>
      </c>
      <c r="W12">
        <v>1395</v>
      </c>
      <c r="X12">
        <f t="shared" si="3"/>
        <v>6133.0044451126378</v>
      </c>
      <c r="Y12">
        <f t="shared" si="4"/>
        <v>25110</v>
      </c>
      <c r="Z12">
        <f t="shared" si="5"/>
        <v>340.72246917292432</v>
      </c>
      <c r="AA12">
        <f t="shared" si="6"/>
        <v>116091.80099929437</v>
      </c>
      <c r="AC12" s="2" t="s">
        <v>6</v>
      </c>
      <c r="AD12" s="2">
        <v>616.30034435891412</v>
      </c>
    </row>
    <row r="13" spans="1:37" ht="15" thickBot="1" x14ac:dyDescent="0.4">
      <c r="A13" s="1">
        <v>40927</v>
      </c>
      <c r="B13">
        <v>3901</v>
      </c>
      <c r="C13">
        <f t="shared" si="0"/>
        <v>0.19336219336219337</v>
      </c>
      <c r="D13" s="23">
        <v>16.7</v>
      </c>
      <c r="E13">
        <v>0.26016363559286115</v>
      </c>
      <c r="F13">
        <v>0.27016193682860351</v>
      </c>
      <c r="G13">
        <v>0.25140291806958476</v>
      </c>
      <c r="H13">
        <v>0</v>
      </c>
      <c r="I13">
        <f>IF(AND(O13=0,M13=0,H13=0,J13=0,Q13=0,L13=0),1,0)</f>
        <v>0</v>
      </c>
      <c r="J13">
        <v>0</v>
      </c>
      <c r="K13">
        <v>0</v>
      </c>
      <c r="L13">
        <v>0</v>
      </c>
      <c r="M13">
        <v>0</v>
      </c>
      <c r="N13">
        <v>3917</v>
      </c>
      <c r="O13">
        <v>0</v>
      </c>
      <c r="P13">
        <v>0</v>
      </c>
      <c r="Q13">
        <v>1</v>
      </c>
      <c r="R13">
        <v>4263</v>
      </c>
      <c r="S13">
        <f t="shared" si="1"/>
        <v>3814.1098061800176</v>
      </c>
      <c r="T13">
        <f>S13-B13</f>
        <v>-86.890193819982414</v>
      </c>
      <c r="U13">
        <f t="shared" si="2"/>
        <v>86.890193819982414</v>
      </c>
      <c r="V13" s="8">
        <f>U13/B13</f>
        <v>2.2273825639575088E-2</v>
      </c>
      <c r="W13">
        <v>1336</v>
      </c>
      <c r="X13">
        <f t="shared" si="3"/>
        <v>6256.0939550387338</v>
      </c>
      <c r="Y13">
        <f t="shared" si="4"/>
        <v>24048</v>
      </c>
      <c r="Z13">
        <f t="shared" si="5"/>
        <v>-173.78038763996483</v>
      </c>
      <c r="AA13">
        <f t="shared" si="6"/>
        <v>30199.62312829644</v>
      </c>
      <c r="AC13" s="3" t="s">
        <v>27</v>
      </c>
      <c r="AD13" s="3">
        <v>359</v>
      </c>
    </row>
    <row r="14" spans="1:37" x14ac:dyDescent="0.35">
      <c r="A14" s="1">
        <v>40928</v>
      </c>
      <c r="B14">
        <v>4376</v>
      </c>
      <c r="C14">
        <f t="shared" si="0"/>
        <v>0.2695206028539362</v>
      </c>
      <c r="D14" s="23">
        <v>16.600000000000001</v>
      </c>
      <c r="E14">
        <v>0.21425240578235624</v>
      </c>
      <c r="F14">
        <v>0.22126022126022127</v>
      </c>
      <c r="G14">
        <v>0.19336219336219337</v>
      </c>
      <c r="H14">
        <v>0</v>
      </c>
      <c r="I14">
        <f>IF(AND(O14=0,M14=0,H14=0,J14=0,Q14=0,L14=0),1,0)</f>
        <v>0</v>
      </c>
      <c r="J14">
        <v>0</v>
      </c>
      <c r="K14">
        <v>1</v>
      </c>
      <c r="L14">
        <v>1</v>
      </c>
      <c r="M14">
        <v>0</v>
      </c>
      <c r="N14">
        <v>3982</v>
      </c>
      <c r="O14">
        <v>0</v>
      </c>
      <c r="P14">
        <v>0</v>
      </c>
      <c r="Q14">
        <v>0</v>
      </c>
      <c r="R14">
        <v>3901</v>
      </c>
      <c r="S14">
        <f t="shared" si="1"/>
        <v>4797.267193878386</v>
      </c>
      <c r="T14">
        <f>S14-B14</f>
        <v>421.26719387838602</v>
      </c>
      <c r="U14">
        <f t="shared" si="2"/>
        <v>421.26719387838602</v>
      </c>
      <c r="V14" s="8">
        <f>U14/B14</f>
        <v>9.6267640282994976E-2</v>
      </c>
      <c r="W14">
        <v>1306</v>
      </c>
      <c r="X14">
        <f t="shared" si="3"/>
        <v>7582.8094898109484</v>
      </c>
      <c r="Y14">
        <f t="shared" si="4"/>
        <v>23508</v>
      </c>
      <c r="Z14">
        <f t="shared" si="5"/>
        <v>421.26719387838602</v>
      </c>
      <c r="AA14">
        <f t="shared" si="6"/>
        <v>177466.04863816968</v>
      </c>
    </row>
    <row r="15" spans="1:37" ht="15" thickBot="1" x14ac:dyDescent="0.4">
      <c r="A15" s="1">
        <v>40929</v>
      </c>
      <c r="B15">
        <v>5661</v>
      </c>
      <c r="C15">
        <f t="shared" si="0"/>
        <v>0.47554914221580891</v>
      </c>
      <c r="D15" s="23">
        <v>18.399999999999999</v>
      </c>
      <c r="E15">
        <v>0.20369663826359746</v>
      </c>
      <c r="F15">
        <v>0.367003367003367</v>
      </c>
      <c r="G15">
        <v>0.2695206028539362</v>
      </c>
      <c r="H15">
        <v>1</v>
      </c>
      <c r="I15">
        <f>IF(AND(O15=0,M15=0,H15=0,J15=0,Q15=0,L15=0),1,0)</f>
        <v>0</v>
      </c>
      <c r="J15">
        <v>0</v>
      </c>
      <c r="K15">
        <v>1</v>
      </c>
      <c r="L15">
        <v>0</v>
      </c>
      <c r="M15">
        <v>0</v>
      </c>
      <c r="N15">
        <v>4180</v>
      </c>
      <c r="O15">
        <v>0</v>
      </c>
      <c r="P15">
        <v>1</v>
      </c>
      <c r="Q15">
        <v>0</v>
      </c>
      <c r="R15">
        <v>4376</v>
      </c>
      <c r="S15">
        <f t="shared" si="1"/>
        <v>5427.8516099799172</v>
      </c>
      <c r="T15">
        <f>S15-B15</f>
        <v>-233.14839002008284</v>
      </c>
      <c r="U15">
        <f t="shared" si="2"/>
        <v>233.14839002008284</v>
      </c>
      <c r="V15" s="8">
        <f>U15/B15</f>
        <v>4.1185018551507302E-2</v>
      </c>
      <c r="W15">
        <v>633</v>
      </c>
      <c r="X15">
        <f t="shared" si="3"/>
        <v>16786.684081445965</v>
      </c>
      <c r="Y15">
        <f t="shared" si="4"/>
        <v>11394</v>
      </c>
      <c r="Z15">
        <f t="shared" si="5"/>
        <v>-466.29678004016569</v>
      </c>
      <c r="AA15">
        <f t="shared" si="6"/>
        <v>217432.68707582666</v>
      </c>
      <c r="AC15" t="s">
        <v>28</v>
      </c>
    </row>
    <row r="16" spans="1:37" x14ac:dyDescent="0.35">
      <c r="A16" s="1">
        <v>40930</v>
      </c>
      <c r="B16">
        <v>5299</v>
      </c>
      <c r="C16">
        <f t="shared" si="0"/>
        <v>0.4175084175084175</v>
      </c>
      <c r="D16" s="23">
        <v>17.100000000000001</v>
      </c>
      <c r="E16">
        <v>0.28657425071007686</v>
      </c>
      <c r="F16">
        <v>0.30944364277697611</v>
      </c>
      <c r="G16">
        <v>0.47554914221580891</v>
      </c>
      <c r="H16">
        <v>0</v>
      </c>
      <c r="I16">
        <f>IF(AND(O16=0,M16=0,H16=0,J16=0,Q16=0,L16=0),1,0)</f>
        <v>1</v>
      </c>
      <c r="J16">
        <v>0</v>
      </c>
      <c r="K16">
        <v>0</v>
      </c>
      <c r="L16">
        <v>0</v>
      </c>
      <c r="M16">
        <v>0</v>
      </c>
      <c r="N16">
        <v>4646</v>
      </c>
      <c r="O16">
        <v>0</v>
      </c>
      <c r="P16">
        <v>1</v>
      </c>
      <c r="Q16">
        <v>0</v>
      </c>
      <c r="R16">
        <v>5661</v>
      </c>
      <c r="S16">
        <f t="shared" si="1"/>
        <v>5069.07330499415</v>
      </c>
      <c r="T16">
        <f>S16-B16</f>
        <v>-229.92669500584998</v>
      </c>
      <c r="U16">
        <f t="shared" si="2"/>
        <v>229.92669500584998</v>
      </c>
      <c r="V16" s="8">
        <f>U16/B16</f>
        <v>4.3390582186421965E-2</v>
      </c>
      <c r="W16">
        <v>1060</v>
      </c>
      <c r="X16">
        <f t="shared" si="3"/>
        <v>16554.722040421198</v>
      </c>
      <c r="Y16">
        <f t="shared" si="4"/>
        <v>19080</v>
      </c>
      <c r="Z16">
        <f t="shared" si="5"/>
        <v>-459.85339001169996</v>
      </c>
      <c r="AA16">
        <f t="shared" si="6"/>
        <v>211465.14030525263</v>
      </c>
      <c r="AC16" s="4"/>
      <c r="AD16" s="4" t="s">
        <v>33</v>
      </c>
      <c r="AE16" s="4" t="s">
        <v>34</v>
      </c>
      <c r="AF16" s="4" t="s">
        <v>35</v>
      </c>
      <c r="AG16" s="4" t="s">
        <v>36</v>
      </c>
      <c r="AH16" s="4" t="s">
        <v>37</v>
      </c>
    </row>
    <row r="17" spans="1:37" x14ac:dyDescent="0.35">
      <c r="A17" s="1">
        <v>40931</v>
      </c>
      <c r="B17">
        <v>3587</v>
      </c>
      <c r="C17">
        <f t="shared" si="0"/>
        <v>0.14301747635080969</v>
      </c>
      <c r="D17" s="23">
        <v>17.899999999999999</v>
      </c>
      <c r="E17">
        <v>0.35088388655729374</v>
      </c>
      <c r="F17">
        <v>0.1620971620971621</v>
      </c>
      <c r="G17">
        <v>0.4175084175084175</v>
      </c>
      <c r="H17">
        <v>0</v>
      </c>
      <c r="I17">
        <f>IF(AND(O17=0,M17=0,H17=0,J17=0,Q17=0,L17=0),1,0)</f>
        <v>0</v>
      </c>
      <c r="J17">
        <v>1</v>
      </c>
      <c r="K17">
        <v>0</v>
      </c>
      <c r="L17">
        <v>0</v>
      </c>
      <c r="M17">
        <v>0</v>
      </c>
      <c r="N17">
        <v>5112</v>
      </c>
      <c r="O17">
        <v>0</v>
      </c>
      <c r="P17">
        <v>0</v>
      </c>
      <c r="Q17">
        <v>0</v>
      </c>
      <c r="R17">
        <v>5299</v>
      </c>
      <c r="S17">
        <f t="shared" si="1"/>
        <v>4115.8622020822377</v>
      </c>
      <c r="T17">
        <f>S17-B17</f>
        <v>528.86220208223767</v>
      </c>
      <c r="U17">
        <f t="shared" si="2"/>
        <v>528.86220208223767</v>
      </c>
      <c r="V17" s="8">
        <f>U17/B17</f>
        <v>0.14743858435523771</v>
      </c>
      <c r="W17">
        <v>1593</v>
      </c>
      <c r="X17">
        <f t="shared" si="3"/>
        <v>9519.5196374802781</v>
      </c>
      <c r="Y17">
        <f t="shared" si="4"/>
        <v>28674</v>
      </c>
      <c r="Z17">
        <f t="shared" si="5"/>
        <v>528.86220208223767</v>
      </c>
      <c r="AA17">
        <f t="shared" si="6"/>
        <v>279695.22879127361</v>
      </c>
      <c r="AC17" s="2" t="s">
        <v>29</v>
      </c>
      <c r="AD17" s="2">
        <v>9</v>
      </c>
      <c r="AE17" s="2">
        <v>368487768.43615156</v>
      </c>
      <c r="AF17" s="2">
        <v>40943085.381794617</v>
      </c>
      <c r="AG17" s="2">
        <v>107.79428750004712</v>
      </c>
      <c r="AH17" s="2">
        <v>3.6974360195526124E-95</v>
      </c>
    </row>
    <row r="18" spans="1:37" x14ac:dyDescent="0.35">
      <c r="A18" s="1">
        <v>40932</v>
      </c>
      <c r="B18">
        <v>3742</v>
      </c>
      <c r="C18">
        <f t="shared" si="0"/>
        <v>0.16786916786916786</v>
      </c>
      <c r="D18" s="23">
        <v>17.8</v>
      </c>
      <c r="E18">
        <v>0.32222646148628609</v>
      </c>
      <c r="F18">
        <v>0.17428250761584094</v>
      </c>
      <c r="G18">
        <v>0.14301747635080969</v>
      </c>
      <c r="H18">
        <v>0</v>
      </c>
      <c r="I18">
        <f>IF(AND(O18=0,M18=0,H18=0,J18=0,Q18=0,L18=0),1,0)</f>
        <v>0</v>
      </c>
      <c r="J18">
        <v>0</v>
      </c>
      <c r="K18">
        <v>1</v>
      </c>
      <c r="L18">
        <v>0</v>
      </c>
      <c r="M18">
        <v>0</v>
      </c>
      <c r="N18">
        <v>4849</v>
      </c>
      <c r="O18">
        <v>1</v>
      </c>
      <c r="P18">
        <v>0</v>
      </c>
      <c r="Q18">
        <v>0</v>
      </c>
      <c r="R18">
        <v>3587</v>
      </c>
      <c r="S18">
        <f t="shared" si="1"/>
        <v>4551.8828825409846</v>
      </c>
      <c r="T18">
        <f>S18-B18</f>
        <v>809.88288254098461</v>
      </c>
      <c r="U18">
        <f t="shared" si="2"/>
        <v>809.88288254098461</v>
      </c>
      <c r="V18" s="8">
        <f>U18/B18</f>
        <v>0.21643048704996917</v>
      </c>
      <c r="W18">
        <v>1361</v>
      </c>
      <c r="X18">
        <f t="shared" si="3"/>
        <v>14577.891885737723</v>
      </c>
      <c r="Y18">
        <f t="shared" si="4"/>
        <v>24498</v>
      </c>
      <c r="Z18">
        <f t="shared" si="5"/>
        <v>809.88288254098461</v>
      </c>
      <c r="AA18">
        <f t="shared" si="6"/>
        <v>655910.28343289427</v>
      </c>
      <c r="AC18" s="2" t="s">
        <v>30</v>
      </c>
      <c r="AD18" s="2">
        <v>349</v>
      </c>
      <c r="AE18" s="2">
        <v>132559313.94546372</v>
      </c>
      <c r="AF18" s="2">
        <v>379826.11445691611</v>
      </c>
      <c r="AG18" s="2"/>
      <c r="AH18" s="2"/>
    </row>
    <row r="19" spans="1:37" ht="15" thickBot="1" x14ac:dyDescent="0.4">
      <c r="A19" s="1">
        <v>40933</v>
      </c>
      <c r="B19">
        <v>3516</v>
      </c>
      <c r="C19">
        <f t="shared" si="0"/>
        <v>0.13163379830046495</v>
      </c>
      <c r="D19" s="23">
        <v>17.2</v>
      </c>
      <c r="E19">
        <v>0.31548603162490996</v>
      </c>
      <c r="F19">
        <v>0.25140291806958476</v>
      </c>
      <c r="G19">
        <v>0.16786916786916786</v>
      </c>
      <c r="H19">
        <v>0</v>
      </c>
      <c r="I19">
        <f>IF(AND(O19=0,M19=0,H19=0,J19=0,Q19=0,L19=0),1,0)</f>
        <v>0</v>
      </c>
      <c r="J19">
        <v>0</v>
      </c>
      <c r="K19">
        <v>0</v>
      </c>
      <c r="L19">
        <v>0</v>
      </c>
      <c r="M19">
        <v>1</v>
      </c>
      <c r="N19">
        <v>4209.333333333333</v>
      </c>
      <c r="O19">
        <v>0</v>
      </c>
      <c r="P19">
        <v>0</v>
      </c>
      <c r="Q19">
        <v>0</v>
      </c>
      <c r="R19">
        <v>3742</v>
      </c>
      <c r="S19">
        <f t="shared" si="1"/>
        <v>3661.2182091036084</v>
      </c>
      <c r="T19">
        <f>S19-B19</f>
        <v>145.21820910360839</v>
      </c>
      <c r="U19">
        <f t="shared" si="2"/>
        <v>145.21820910360839</v>
      </c>
      <c r="V19" s="8">
        <f>U19/B19</f>
        <v>4.1302107253586004E-2</v>
      </c>
      <c r="W19">
        <v>1881</v>
      </c>
      <c r="X19">
        <f t="shared" si="3"/>
        <v>2613.927763864951</v>
      </c>
      <c r="Y19">
        <f t="shared" si="4"/>
        <v>33858</v>
      </c>
      <c r="Z19">
        <f t="shared" si="5"/>
        <v>145.21820910360839</v>
      </c>
      <c r="AA19">
        <f t="shared" si="6"/>
        <v>21088.32825525933</v>
      </c>
      <c r="AC19" s="3" t="s">
        <v>31</v>
      </c>
      <c r="AD19" s="3">
        <v>358</v>
      </c>
      <c r="AE19" s="3">
        <v>501047082.38161528</v>
      </c>
      <c r="AF19" s="3"/>
      <c r="AG19" s="3"/>
      <c r="AH19" s="3"/>
    </row>
    <row r="20" spans="1:37" ht="15" thickBot="1" x14ac:dyDescent="0.4">
      <c r="A20" s="1">
        <v>40934</v>
      </c>
      <c r="B20">
        <v>3657</v>
      </c>
      <c r="C20">
        <f t="shared" si="0"/>
        <v>0.15424082090748759</v>
      </c>
      <c r="D20" s="23">
        <v>17.3</v>
      </c>
      <c r="E20">
        <v>0.2790283606765866</v>
      </c>
      <c r="F20">
        <v>0.19336219336219337</v>
      </c>
      <c r="G20">
        <v>0.13163379830046495</v>
      </c>
      <c r="H20">
        <v>0</v>
      </c>
      <c r="I20">
        <f>IF(AND(O20=0,M20=0,H20=0,J20=0,Q20=0,L20=0),1,0)</f>
        <v>0</v>
      </c>
      <c r="J20">
        <v>0</v>
      </c>
      <c r="K20">
        <v>1</v>
      </c>
      <c r="L20">
        <v>0</v>
      </c>
      <c r="M20">
        <v>0</v>
      </c>
      <c r="N20">
        <v>3615</v>
      </c>
      <c r="O20">
        <v>0</v>
      </c>
      <c r="P20">
        <v>0</v>
      </c>
      <c r="Q20">
        <v>1</v>
      </c>
      <c r="R20">
        <v>3516</v>
      </c>
      <c r="S20">
        <f t="shared" si="1"/>
        <v>4461.2561766322879</v>
      </c>
      <c r="T20">
        <f>S20-B20</f>
        <v>804.25617663228786</v>
      </c>
      <c r="U20">
        <f t="shared" si="2"/>
        <v>804.25617663228786</v>
      </c>
      <c r="V20" s="8">
        <f>U20/B20</f>
        <v>0.21992238901621217</v>
      </c>
      <c r="W20">
        <v>1534</v>
      </c>
      <c r="X20">
        <f t="shared" si="3"/>
        <v>14476.611179381182</v>
      </c>
      <c r="Y20">
        <f t="shared" si="4"/>
        <v>27612</v>
      </c>
      <c r="Z20">
        <f t="shared" si="5"/>
        <v>804.25617663228786</v>
      </c>
      <c r="AA20">
        <f t="shared" si="6"/>
        <v>646827.99765118584</v>
      </c>
    </row>
    <row r="21" spans="1:37" x14ac:dyDescent="0.35">
      <c r="A21" s="1">
        <v>40935</v>
      </c>
      <c r="B21">
        <v>4107</v>
      </c>
      <c r="C21">
        <f t="shared" si="0"/>
        <v>0.22639089305755972</v>
      </c>
      <c r="D21" s="23">
        <v>17.8</v>
      </c>
      <c r="E21">
        <v>0.19407350883886559</v>
      </c>
      <c r="F21">
        <v>0.2695206028539362</v>
      </c>
      <c r="G21">
        <v>0.15424082090748759</v>
      </c>
      <c r="H21">
        <v>0</v>
      </c>
      <c r="I21">
        <f>IF(AND(O21=0,M21=0,H21=0,J21=0,Q21=0,L21=0),1,0)</f>
        <v>0</v>
      </c>
      <c r="J21">
        <v>0</v>
      </c>
      <c r="K21">
        <v>1</v>
      </c>
      <c r="L21">
        <v>1</v>
      </c>
      <c r="M21">
        <v>0</v>
      </c>
      <c r="N21">
        <v>3638.3333333333335</v>
      </c>
      <c r="O21">
        <v>0</v>
      </c>
      <c r="P21">
        <v>0</v>
      </c>
      <c r="Q21">
        <v>0</v>
      </c>
      <c r="R21">
        <v>3657</v>
      </c>
      <c r="S21">
        <f t="shared" si="1"/>
        <v>4703.8884380999989</v>
      </c>
      <c r="T21">
        <f>S21-B21</f>
        <v>596.88843809999889</v>
      </c>
      <c r="U21">
        <f t="shared" si="2"/>
        <v>596.88843809999889</v>
      </c>
      <c r="V21" s="8">
        <f>U21/B21</f>
        <v>0.14533441395178937</v>
      </c>
      <c r="W21">
        <v>1444</v>
      </c>
      <c r="X21">
        <f t="shared" si="3"/>
        <v>10743.99188579998</v>
      </c>
      <c r="Y21">
        <f t="shared" si="4"/>
        <v>25992</v>
      </c>
      <c r="Z21">
        <f t="shared" si="5"/>
        <v>596.88843809999889</v>
      </c>
      <c r="AA21">
        <f t="shared" si="6"/>
        <v>356275.80753745622</v>
      </c>
      <c r="AC21" s="4"/>
      <c r="AD21" s="4" t="s">
        <v>38</v>
      </c>
      <c r="AE21" s="4" t="s">
        <v>6</v>
      </c>
      <c r="AF21" s="4" t="s">
        <v>39</v>
      </c>
      <c r="AG21" s="4" t="s">
        <v>40</v>
      </c>
      <c r="AH21" s="4" t="s">
        <v>41</v>
      </c>
      <c r="AI21" s="4" t="s">
        <v>42</v>
      </c>
      <c r="AJ21" s="4" t="s">
        <v>43</v>
      </c>
      <c r="AK21" s="4" t="s">
        <v>44</v>
      </c>
    </row>
    <row r="22" spans="1:37" x14ac:dyDescent="0.35">
      <c r="A22" s="1">
        <v>40936</v>
      </c>
      <c r="B22">
        <v>5166</v>
      </c>
      <c r="C22">
        <f t="shared" si="0"/>
        <v>0.39618406285072949</v>
      </c>
      <c r="D22" s="23">
        <v>17.8</v>
      </c>
      <c r="E22">
        <v>0.14354148119886395</v>
      </c>
      <c r="F22">
        <v>0.47554914221580891</v>
      </c>
      <c r="G22">
        <v>0.22639089305755972</v>
      </c>
      <c r="H22">
        <v>1</v>
      </c>
      <c r="I22">
        <f>IF(AND(O22=0,M22=0,H22=0,J22=0,Q22=0,L22=0),1,0)</f>
        <v>0</v>
      </c>
      <c r="J22">
        <v>0</v>
      </c>
      <c r="K22">
        <v>1</v>
      </c>
      <c r="L22">
        <v>0</v>
      </c>
      <c r="M22">
        <v>0</v>
      </c>
      <c r="N22">
        <v>3760</v>
      </c>
      <c r="O22">
        <v>0</v>
      </c>
      <c r="P22">
        <v>1</v>
      </c>
      <c r="Q22">
        <v>0</v>
      </c>
      <c r="R22">
        <v>4107</v>
      </c>
      <c r="S22">
        <f t="shared" si="1"/>
        <v>5316.3657416709793</v>
      </c>
      <c r="T22">
        <f>S22-B22</f>
        <v>150.36574167097933</v>
      </c>
      <c r="U22">
        <f t="shared" si="2"/>
        <v>150.36574167097933</v>
      </c>
      <c r="V22" s="8">
        <f>U22/B22</f>
        <v>2.9106802491478772E-2</v>
      </c>
      <c r="W22">
        <v>1173</v>
      </c>
      <c r="X22">
        <f t="shared" si="3"/>
        <v>2706.583350077628</v>
      </c>
      <c r="Y22">
        <f t="shared" si="4"/>
        <v>21114</v>
      </c>
      <c r="Z22">
        <f t="shared" si="5"/>
        <v>150.36574167097933</v>
      </c>
      <c r="AA22">
        <f t="shared" si="6"/>
        <v>22609.856268263691</v>
      </c>
      <c r="AC22" s="2" t="s">
        <v>32</v>
      </c>
      <c r="AD22" s="2">
        <v>2178.0295324370832</v>
      </c>
      <c r="AE22" s="2">
        <v>117.29454984924115</v>
      </c>
      <c r="AF22" s="2">
        <v>18.568889477273306</v>
      </c>
      <c r="AG22" s="2">
        <v>5.1057334107093938E-54</v>
      </c>
      <c r="AH22" s="2">
        <v>1947.3364232231972</v>
      </c>
      <c r="AI22" s="2">
        <v>2408.7226416509689</v>
      </c>
      <c r="AJ22" s="2">
        <v>1947.3364232231972</v>
      </c>
      <c r="AK22" s="2">
        <v>2408.7226416509689</v>
      </c>
    </row>
    <row r="23" spans="1:37" x14ac:dyDescent="0.35">
      <c r="A23" s="1">
        <v>40937</v>
      </c>
      <c r="B23">
        <v>5031</v>
      </c>
      <c r="C23">
        <f t="shared" si="0"/>
        <v>0.37453904120570786</v>
      </c>
      <c r="D23" s="23">
        <v>18.600000000000001</v>
      </c>
      <c r="E23">
        <v>0.21047946076561111</v>
      </c>
      <c r="F23">
        <v>0.4175084175084175</v>
      </c>
      <c r="G23">
        <v>0.39618406285072949</v>
      </c>
      <c r="H23">
        <v>0</v>
      </c>
      <c r="I23">
        <f>IF(AND(O23=0,M23=0,H23=0,J23=0,Q23=0,L23=0),1,0)</f>
        <v>1</v>
      </c>
      <c r="J23">
        <v>0</v>
      </c>
      <c r="K23">
        <v>0</v>
      </c>
      <c r="L23">
        <v>0</v>
      </c>
      <c r="M23">
        <v>0</v>
      </c>
      <c r="N23">
        <v>4310</v>
      </c>
      <c r="O23">
        <v>0</v>
      </c>
      <c r="P23">
        <v>1</v>
      </c>
      <c r="Q23">
        <v>0</v>
      </c>
      <c r="R23">
        <v>5166</v>
      </c>
      <c r="S23">
        <f t="shared" si="1"/>
        <v>4825.8957599052692</v>
      </c>
      <c r="T23">
        <f>S23-B23</f>
        <v>-205.10424009473081</v>
      </c>
      <c r="U23">
        <f t="shared" si="2"/>
        <v>205.10424009473081</v>
      </c>
      <c r="V23" s="8">
        <f>U23/B23</f>
        <v>4.0768085886450173E-2</v>
      </c>
      <c r="W23">
        <v>1311</v>
      </c>
      <c r="X23">
        <f t="shared" si="3"/>
        <v>14767.505286820618</v>
      </c>
      <c r="Y23">
        <f t="shared" si="4"/>
        <v>23598</v>
      </c>
      <c r="Z23">
        <f t="shared" si="5"/>
        <v>-410.20848018946162</v>
      </c>
      <c r="AA23">
        <f t="shared" si="6"/>
        <v>168270.99721934792</v>
      </c>
      <c r="AC23" s="2" t="s">
        <v>161</v>
      </c>
      <c r="AD23" s="2">
        <v>1683.6760129041577</v>
      </c>
      <c r="AE23" s="2">
        <v>333.73520395024781</v>
      </c>
      <c r="AF23" s="2">
        <v>5.0449457922789431</v>
      </c>
      <c r="AG23" s="2">
        <v>7.3114205996463127E-7</v>
      </c>
      <c r="AH23" s="2">
        <v>1027.2907677894541</v>
      </c>
      <c r="AI23" s="2">
        <v>2340.0612580188613</v>
      </c>
      <c r="AJ23" s="2">
        <v>1027.2907677894541</v>
      </c>
      <c r="AK23" s="2">
        <v>2340.0612580188613</v>
      </c>
    </row>
    <row r="24" spans="1:37" x14ac:dyDescent="0.35">
      <c r="A24" s="1">
        <v>40938</v>
      </c>
      <c r="B24">
        <v>3241</v>
      </c>
      <c r="C24">
        <f t="shared" si="0"/>
        <v>8.7542087542087546E-2</v>
      </c>
      <c r="D24" s="23">
        <v>27.5</v>
      </c>
      <c r="E24">
        <v>0.26512357454745855</v>
      </c>
      <c r="F24">
        <v>0.14301747635080969</v>
      </c>
      <c r="G24">
        <v>0.37453904120570786</v>
      </c>
      <c r="H24">
        <v>0</v>
      </c>
      <c r="I24">
        <f>IF(AND(O24=0,M24=0,H24=0,J24=0,Q24=0,L24=0),1,0)</f>
        <v>0</v>
      </c>
      <c r="J24">
        <v>1</v>
      </c>
      <c r="K24">
        <v>0</v>
      </c>
      <c r="L24">
        <v>0</v>
      </c>
      <c r="M24">
        <v>0</v>
      </c>
      <c r="N24">
        <v>4768</v>
      </c>
      <c r="O24">
        <v>0</v>
      </c>
      <c r="P24">
        <v>0</v>
      </c>
      <c r="Q24">
        <v>0</v>
      </c>
      <c r="R24">
        <v>5031</v>
      </c>
      <c r="S24">
        <f t="shared" si="1"/>
        <v>3815.3926783544221</v>
      </c>
      <c r="T24">
        <f>S24-B24</f>
        <v>574.39267835442206</v>
      </c>
      <c r="U24">
        <f t="shared" si="2"/>
        <v>574.39267835442206</v>
      </c>
      <c r="V24" s="8">
        <f>U24/B24</f>
        <v>0.17722699116150017</v>
      </c>
      <c r="W24">
        <v>1942</v>
      </c>
      <c r="X24">
        <f t="shared" si="3"/>
        <v>10339.068210379597</v>
      </c>
      <c r="Y24">
        <f t="shared" si="4"/>
        <v>34956</v>
      </c>
      <c r="Z24">
        <f t="shared" si="5"/>
        <v>574.39267835442206</v>
      </c>
      <c r="AA24">
        <f t="shared" si="6"/>
        <v>329926.94894716656</v>
      </c>
      <c r="AC24" s="2" t="s">
        <v>160</v>
      </c>
      <c r="AD24" s="2">
        <v>1034.9914180045571</v>
      </c>
      <c r="AE24" s="2">
        <v>258.80845792970206</v>
      </c>
      <c r="AF24" s="2">
        <v>3.9990633470165919</v>
      </c>
      <c r="AG24" s="2">
        <v>7.7652335205397979E-5</v>
      </c>
      <c r="AH24" s="2">
        <v>525.97093983746856</v>
      </c>
      <c r="AI24" s="2">
        <v>1544.0118961716457</v>
      </c>
      <c r="AJ24" s="2">
        <v>525.97093983746856</v>
      </c>
      <c r="AK24" s="2">
        <v>1544.0118961716457</v>
      </c>
    </row>
    <row r="25" spans="1:37" x14ac:dyDescent="0.35">
      <c r="A25" s="1">
        <v>40939</v>
      </c>
      <c r="B25">
        <v>3794</v>
      </c>
      <c r="C25">
        <f t="shared" si="0"/>
        <v>0.17620650953984288</v>
      </c>
      <c r="D25" s="23">
        <v>27</v>
      </c>
      <c r="E25">
        <v>0.25346559837212257</v>
      </c>
      <c r="F25">
        <v>0.16786916786916786</v>
      </c>
      <c r="G25">
        <v>8.7542087542087546E-2</v>
      </c>
      <c r="H25">
        <v>0</v>
      </c>
      <c r="I25">
        <f>IF(AND(O25=0,M25=0,H25=0,J25=0,Q25=0,L25=0),1,0)</f>
        <v>0</v>
      </c>
      <c r="J25">
        <v>0</v>
      </c>
      <c r="K25">
        <v>1</v>
      </c>
      <c r="L25">
        <v>0</v>
      </c>
      <c r="M25">
        <v>0</v>
      </c>
      <c r="N25">
        <v>4479.333333333333</v>
      </c>
      <c r="O25">
        <v>1</v>
      </c>
      <c r="P25">
        <v>0</v>
      </c>
      <c r="Q25">
        <v>0</v>
      </c>
      <c r="R25">
        <v>3241</v>
      </c>
      <c r="S25">
        <f t="shared" si="1"/>
        <v>4261.8767441176224</v>
      </c>
      <c r="T25">
        <f>S25-B25</f>
        <v>467.87674411762237</v>
      </c>
      <c r="U25">
        <f t="shared" si="2"/>
        <v>467.87674411762237</v>
      </c>
      <c r="V25" s="8">
        <f>U25/B25</f>
        <v>0.12332017504418091</v>
      </c>
      <c r="W25">
        <v>1287</v>
      </c>
      <c r="X25">
        <f t="shared" si="3"/>
        <v>8421.7813941172026</v>
      </c>
      <c r="Y25">
        <f t="shared" si="4"/>
        <v>23166</v>
      </c>
      <c r="Z25">
        <f t="shared" si="5"/>
        <v>467.87674411762237</v>
      </c>
      <c r="AA25">
        <f t="shared" si="6"/>
        <v>218908.64768610708</v>
      </c>
      <c r="AC25" s="2" t="s">
        <v>17</v>
      </c>
      <c r="AD25" s="2">
        <v>-121.77683621177323</v>
      </c>
      <c r="AE25" s="2">
        <v>107.53749225617651</v>
      </c>
      <c r="AF25" s="2">
        <v>-1.1324128325558835</v>
      </c>
      <c r="AG25" s="2">
        <v>0.25823832360068111</v>
      </c>
      <c r="AH25" s="2">
        <v>-333.27991523400817</v>
      </c>
      <c r="AI25" s="2">
        <v>89.726242810461741</v>
      </c>
      <c r="AJ25" s="2">
        <v>-333.27991523400817</v>
      </c>
      <c r="AK25" s="2">
        <v>89.726242810461741</v>
      </c>
    </row>
    <row r="26" spans="1:37" x14ac:dyDescent="0.35">
      <c r="A26" s="1">
        <v>40940</v>
      </c>
      <c r="B26">
        <v>3987</v>
      </c>
      <c r="C26">
        <f t="shared" si="0"/>
        <v>0.20715087381754049</v>
      </c>
      <c r="D26" s="23">
        <v>18.2</v>
      </c>
      <c r="E26">
        <v>0.25927339013947187</v>
      </c>
      <c r="F26">
        <v>0.13163379830046495</v>
      </c>
      <c r="G26">
        <v>0.17620650953984288</v>
      </c>
      <c r="H26">
        <v>0</v>
      </c>
      <c r="I26">
        <f>IF(AND(O26=0,M26=0,H26=0,J26=0,Q26=0,L26=0),1,0)</f>
        <v>0</v>
      </c>
      <c r="J26">
        <v>0</v>
      </c>
      <c r="K26">
        <v>1</v>
      </c>
      <c r="L26">
        <v>0</v>
      </c>
      <c r="M26">
        <v>1</v>
      </c>
      <c r="N26">
        <v>4022</v>
      </c>
      <c r="O26">
        <v>0</v>
      </c>
      <c r="P26">
        <v>0</v>
      </c>
      <c r="Q26">
        <v>0</v>
      </c>
      <c r="R26">
        <v>3794</v>
      </c>
      <c r="S26">
        <f t="shared" si="1"/>
        <v>4481.0527743688308</v>
      </c>
      <c r="T26">
        <f>S26-B26</f>
        <v>494.0527743688308</v>
      </c>
      <c r="U26">
        <f t="shared" si="2"/>
        <v>494.0527743688308</v>
      </c>
      <c r="V26" s="8">
        <f>U26/B26</f>
        <v>0.12391592033329089</v>
      </c>
      <c r="W26">
        <v>949</v>
      </c>
      <c r="X26">
        <f t="shared" si="3"/>
        <v>8892.9499386389543</v>
      </c>
      <c r="Y26">
        <f t="shared" si="4"/>
        <v>17082</v>
      </c>
      <c r="Z26">
        <f t="shared" si="5"/>
        <v>494.0527743688308</v>
      </c>
      <c r="AA26">
        <f t="shared" si="6"/>
        <v>244088.14386153882</v>
      </c>
      <c r="AC26" s="2" t="s">
        <v>159</v>
      </c>
      <c r="AD26" s="2">
        <v>2801.7011325408198</v>
      </c>
      <c r="AE26" s="2">
        <v>336.976734125912</v>
      </c>
      <c r="AF26" s="2">
        <v>8.3142272115853526</v>
      </c>
      <c r="AG26" s="2">
        <v>2.088707216245204E-15</v>
      </c>
      <c r="AH26" s="2">
        <v>2138.9404959369485</v>
      </c>
      <c r="AI26" s="2">
        <v>3464.4617691446911</v>
      </c>
      <c r="AJ26" s="2">
        <v>2138.9404959369485</v>
      </c>
      <c r="AK26" s="2">
        <v>3464.4617691446911</v>
      </c>
    </row>
    <row r="27" spans="1:37" x14ac:dyDescent="0.35">
      <c r="A27" s="1">
        <v>40941</v>
      </c>
      <c r="B27">
        <v>3841</v>
      </c>
      <c r="C27">
        <f t="shared" si="0"/>
        <v>0.18374218374218373</v>
      </c>
      <c r="D27" s="23">
        <v>19.100000000000001</v>
      </c>
      <c r="E27">
        <v>0.25418627326296167</v>
      </c>
      <c r="F27">
        <v>0.15424082090748759</v>
      </c>
      <c r="G27">
        <v>0.20715087381754049</v>
      </c>
      <c r="H27">
        <v>0</v>
      </c>
      <c r="I27">
        <f>IF(AND(O27=0,M27=0,H27=0,J27=0,Q27=0,L27=0),1,0)</f>
        <v>0</v>
      </c>
      <c r="J27">
        <v>0</v>
      </c>
      <c r="K27">
        <v>0</v>
      </c>
      <c r="L27">
        <v>0</v>
      </c>
      <c r="M27">
        <v>0</v>
      </c>
      <c r="N27">
        <v>3674</v>
      </c>
      <c r="O27">
        <v>0</v>
      </c>
      <c r="P27">
        <v>0</v>
      </c>
      <c r="Q27">
        <v>1</v>
      </c>
      <c r="R27">
        <v>3987</v>
      </c>
      <c r="S27">
        <f t="shared" si="1"/>
        <v>3549.8627579600388</v>
      </c>
      <c r="T27">
        <f>S27-B27</f>
        <v>-291.13724203996117</v>
      </c>
      <c r="U27">
        <f t="shared" si="2"/>
        <v>291.13724203996117</v>
      </c>
      <c r="V27" s="8">
        <f>U27/B27</f>
        <v>7.5797251247060965E-2</v>
      </c>
      <c r="W27">
        <v>1223</v>
      </c>
      <c r="X27">
        <f t="shared" si="3"/>
        <v>20961.881426877204</v>
      </c>
      <c r="Y27">
        <f t="shared" si="4"/>
        <v>22014</v>
      </c>
      <c r="Z27">
        <f t="shared" si="5"/>
        <v>-582.27448407992233</v>
      </c>
      <c r="AA27">
        <f t="shared" si="6"/>
        <v>339043.57481053972</v>
      </c>
      <c r="AC27" s="2" t="s">
        <v>20</v>
      </c>
      <c r="AD27" s="2">
        <v>533.61181611650261</v>
      </c>
      <c r="AE27" s="2">
        <v>129.73517579246709</v>
      </c>
      <c r="AF27" s="2">
        <v>4.1130850816443427</v>
      </c>
      <c r="AG27" s="2">
        <v>4.8735636921634988E-5</v>
      </c>
      <c r="AH27" s="2">
        <v>278.45067592335567</v>
      </c>
      <c r="AI27" s="2">
        <v>788.77295630964954</v>
      </c>
      <c r="AJ27" s="2">
        <v>278.45067592335567</v>
      </c>
      <c r="AK27" s="2">
        <v>788.77295630964954</v>
      </c>
    </row>
    <row r="28" spans="1:37" x14ac:dyDescent="0.35">
      <c r="A28" s="1">
        <v>40942</v>
      </c>
      <c r="B28">
        <v>4489</v>
      </c>
      <c r="C28">
        <f t="shared" si="0"/>
        <v>0.28763828763828764</v>
      </c>
      <c r="D28" s="23">
        <v>20.2</v>
      </c>
      <c r="E28">
        <v>0.1980160244181611</v>
      </c>
      <c r="F28">
        <v>0.22639089305755972</v>
      </c>
      <c r="G28">
        <v>0.18374218374218373</v>
      </c>
      <c r="H28">
        <v>0</v>
      </c>
      <c r="I28">
        <f>IF(AND(O28=0,M28=0,H28=0,J28=0,Q28=0,L28=0),1,0)</f>
        <v>0</v>
      </c>
      <c r="J28">
        <v>0</v>
      </c>
      <c r="K28">
        <v>1</v>
      </c>
      <c r="L28">
        <v>1</v>
      </c>
      <c r="M28">
        <v>0</v>
      </c>
      <c r="N28">
        <v>3874</v>
      </c>
      <c r="O28">
        <v>0</v>
      </c>
      <c r="P28">
        <v>0</v>
      </c>
      <c r="Q28">
        <v>0</v>
      </c>
      <c r="R28">
        <v>3841</v>
      </c>
      <c r="S28">
        <f t="shared" si="1"/>
        <v>4745.9468751370005</v>
      </c>
      <c r="T28">
        <f>S28-B28</f>
        <v>256.94687513700046</v>
      </c>
      <c r="U28">
        <f t="shared" si="2"/>
        <v>256.94687513700046</v>
      </c>
      <c r="V28" s="8">
        <f>U28/B28</f>
        <v>5.7239223688349404E-2</v>
      </c>
      <c r="W28">
        <v>988</v>
      </c>
      <c r="X28">
        <f t="shared" si="3"/>
        <v>4625.0437524660083</v>
      </c>
      <c r="Y28">
        <f t="shared" si="4"/>
        <v>17784</v>
      </c>
      <c r="Z28">
        <f t="shared" si="5"/>
        <v>256.94687513700046</v>
      </c>
      <c r="AA28">
        <f t="shared" si="6"/>
        <v>66021.696642669311</v>
      </c>
      <c r="AC28" s="2" t="s">
        <v>152</v>
      </c>
      <c r="AD28" s="2">
        <v>464.85204496553899</v>
      </c>
      <c r="AE28" s="2">
        <v>131.80151910122595</v>
      </c>
      <c r="AF28" s="2">
        <v>3.5269096148165349</v>
      </c>
      <c r="AG28" s="2">
        <v>4.7659121424237775E-4</v>
      </c>
      <c r="AH28" s="2">
        <v>205.62685266414331</v>
      </c>
      <c r="AI28" s="2">
        <v>724.07723726693462</v>
      </c>
      <c r="AJ28" s="2">
        <v>205.62685266414331</v>
      </c>
      <c r="AK28" s="2">
        <v>724.07723726693462</v>
      </c>
    </row>
    <row r="29" spans="1:37" x14ac:dyDescent="0.35">
      <c r="A29" s="1">
        <v>40943</v>
      </c>
      <c r="B29">
        <v>5628</v>
      </c>
      <c r="C29">
        <f t="shared" si="0"/>
        <v>0.47025813692480362</v>
      </c>
      <c r="D29" s="23">
        <v>20.399999999999999</v>
      </c>
      <c r="E29">
        <v>0.17503921319258983</v>
      </c>
      <c r="F29">
        <v>0.39618406285072949</v>
      </c>
      <c r="G29">
        <v>0.28763828763828764</v>
      </c>
      <c r="H29">
        <v>1</v>
      </c>
      <c r="I29">
        <f>IF(AND(O29=0,M29=0,H29=0,J29=0,Q29=0,L29=0),1,0)</f>
        <v>0</v>
      </c>
      <c r="J29">
        <v>0</v>
      </c>
      <c r="K29">
        <v>1</v>
      </c>
      <c r="L29">
        <v>0</v>
      </c>
      <c r="M29">
        <v>0</v>
      </c>
      <c r="N29">
        <v>4105.666666666667</v>
      </c>
      <c r="O29">
        <v>0</v>
      </c>
      <c r="P29">
        <v>1</v>
      </c>
      <c r="Q29">
        <v>0</v>
      </c>
      <c r="R29">
        <v>4489</v>
      </c>
      <c r="S29">
        <f t="shared" si="1"/>
        <v>5458.1427295391877</v>
      </c>
      <c r="T29">
        <f>S29-B29</f>
        <v>-169.85727046081229</v>
      </c>
      <c r="U29">
        <f t="shared" si="2"/>
        <v>169.85727046081229</v>
      </c>
      <c r="V29" s="8">
        <f>U29/B29</f>
        <v>3.0180751681025637E-2</v>
      </c>
      <c r="W29">
        <v>946</v>
      </c>
      <c r="X29">
        <f t="shared" si="3"/>
        <v>12229.723473178485</v>
      </c>
      <c r="Y29">
        <f t="shared" si="4"/>
        <v>17028</v>
      </c>
      <c r="Z29">
        <f t="shared" si="5"/>
        <v>-339.71454092162458</v>
      </c>
      <c r="AA29">
        <f t="shared" si="6"/>
        <v>115405.96931359013</v>
      </c>
      <c r="AC29" s="2" t="s">
        <v>15</v>
      </c>
      <c r="AD29" s="2">
        <v>-300.43018050636329</v>
      </c>
      <c r="AE29" s="2">
        <v>127.98591325360026</v>
      </c>
      <c r="AF29" s="2">
        <v>-2.3473691195301303</v>
      </c>
      <c r="AG29" s="2">
        <v>1.9464671070375267E-2</v>
      </c>
      <c r="AH29" s="2">
        <v>-552.15089815267208</v>
      </c>
      <c r="AI29" s="2">
        <v>-48.709462860054487</v>
      </c>
      <c r="AJ29" s="2">
        <v>-552.15089815267208</v>
      </c>
      <c r="AK29" s="2">
        <v>-48.709462860054487</v>
      </c>
    </row>
    <row r="30" spans="1:37" x14ac:dyDescent="0.35">
      <c r="A30" s="1">
        <v>40944</v>
      </c>
      <c r="B30">
        <v>4295</v>
      </c>
      <c r="C30">
        <f t="shared" si="0"/>
        <v>0.25653358986692321</v>
      </c>
      <c r="D30" s="23">
        <v>16.8</v>
      </c>
      <c r="E30">
        <v>0.276230446394506</v>
      </c>
      <c r="F30">
        <v>0.37453904120570786</v>
      </c>
      <c r="G30">
        <v>0.47025813692480362</v>
      </c>
      <c r="H30">
        <v>0</v>
      </c>
      <c r="I30">
        <f>IF(AND(O30=0,M30=0,H30=0,J30=0,Q30=0,L30=0),1,0)</f>
        <v>1</v>
      </c>
      <c r="J30">
        <v>0</v>
      </c>
      <c r="K30">
        <v>0</v>
      </c>
      <c r="L30">
        <v>0</v>
      </c>
      <c r="M30">
        <v>0</v>
      </c>
      <c r="N30">
        <v>4652.666666666667</v>
      </c>
      <c r="O30">
        <v>0</v>
      </c>
      <c r="P30">
        <v>1</v>
      </c>
      <c r="Q30">
        <v>0</v>
      </c>
      <c r="R30">
        <v>5628</v>
      </c>
      <c r="S30">
        <f t="shared" si="1"/>
        <v>5107.5474464644976</v>
      </c>
      <c r="T30">
        <f>S30-B30</f>
        <v>812.54744646449763</v>
      </c>
      <c r="U30">
        <f t="shared" si="2"/>
        <v>812.54744646449763</v>
      </c>
      <c r="V30" s="8">
        <f>U30/B30</f>
        <v>0.18918450441548257</v>
      </c>
      <c r="W30">
        <v>1698</v>
      </c>
      <c r="X30">
        <f t="shared" si="3"/>
        <v>14625.854036360957</v>
      </c>
      <c r="Y30">
        <f t="shared" si="4"/>
        <v>30564</v>
      </c>
      <c r="Z30">
        <f t="shared" si="5"/>
        <v>812.54744646449763</v>
      </c>
      <c r="AA30">
        <f t="shared" si="6"/>
        <v>660233.35275597568</v>
      </c>
      <c r="AC30" s="2" t="s">
        <v>157</v>
      </c>
      <c r="AD30" s="2">
        <v>970.36312916976033</v>
      </c>
      <c r="AE30" s="2">
        <v>80.273705068116399</v>
      </c>
      <c r="AF30" s="2">
        <v>12.088181657322991</v>
      </c>
      <c r="AG30" s="2">
        <v>2.4419261427995899E-28</v>
      </c>
      <c r="AH30" s="2">
        <v>812.48204574274507</v>
      </c>
      <c r="AI30" s="2">
        <v>1128.2442125967755</v>
      </c>
      <c r="AJ30" s="2">
        <v>812.48204574274507</v>
      </c>
      <c r="AK30" s="2">
        <v>1128.2442125967755</v>
      </c>
    </row>
    <row r="31" spans="1:37" ht="15" thickBot="1" x14ac:dyDescent="0.4">
      <c r="A31" s="1">
        <v>40945</v>
      </c>
      <c r="B31">
        <v>3259</v>
      </c>
      <c r="C31">
        <f t="shared" si="0"/>
        <v>9.0428090428090427E-2</v>
      </c>
      <c r="D31" s="23">
        <v>15.3</v>
      </c>
      <c r="E31">
        <v>0.2974691593539362</v>
      </c>
      <c r="F31">
        <v>8.7542087542087546E-2</v>
      </c>
      <c r="G31">
        <v>0.25653358986692321</v>
      </c>
      <c r="H31">
        <v>0</v>
      </c>
      <c r="I31">
        <f>IF(AND(O31=0,M31=0,H31=0,J31=0,Q31=0,L31=0),1,0)</f>
        <v>0</v>
      </c>
      <c r="J31">
        <v>1</v>
      </c>
      <c r="K31">
        <v>0</v>
      </c>
      <c r="L31">
        <v>0</v>
      </c>
      <c r="M31">
        <v>0</v>
      </c>
      <c r="N31">
        <v>4804</v>
      </c>
      <c r="O31">
        <v>0</v>
      </c>
      <c r="P31">
        <v>0</v>
      </c>
      <c r="Q31">
        <v>0</v>
      </c>
      <c r="R31">
        <v>4295</v>
      </c>
      <c r="S31">
        <f t="shared" si="1"/>
        <v>3482.404212057912</v>
      </c>
      <c r="T31">
        <f>S31-B31</f>
        <v>223.40421205791199</v>
      </c>
      <c r="U31">
        <f t="shared" si="2"/>
        <v>223.40421205791199</v>
      </c>
      <c r="V31" s="8">
        <f>U31/B31</f>
        <v>6.8549926989233498E-2</v>
      </c>
      <c r="W31">
        <v>1738</v>
      </c>
      <c r="X31">
        <f t="shared" si="3"/>
        <v>4021.2758170424158</v>
      </c>
      <c r="Y31">
        <f t="shared" si="4"/>
        <v>31284</v>
      </c>
      <c r="Z31">
        <f t="shared" si="5"/>
        <v>223.40421205791199</v>
      </c>
      <c r="AA31">
        <f t="shared" si="6"/>
        <v>49909.441965216509</v>
      </c>
      <c r="AC31" s="3" t="s">
        <v>19</v>
      </c>
      <c r="AD31" s="3">
        <v>227.47745036520351</v>
      </c>
      <c r="AE31" s="3">
        <v>115.64727635356536</v>
      </c>
      <c r="AF31" s="3">
        <v>1.9669935820169488</v>
      </c>
      <c r="AG31" s="3">
        <v>4.9975790323734753E-2</v>
      </c>
      <c r="AH31" s="3">
        <v>2.4173223067890603E-2</v>
      </c>
      <c r="AI31" s="3">
        <v>454.93072750733916</v>
      </c>
      <c r="AJ31" s="3">
        <v>2.4173223067890603E-2</v>
      </c>
      <c r="AK31" s="3">
        <v>454.93072750733916</v>
      </c>
    </row>
    <row r="32" spans="1:37" x14ac:dyDescent="0.35">
      <c r="A32" s="1">
        <v>40946</v>
      </c>
      <c r="B32">
        <v>3582</v>
      </c>
      <c r="C32">
        <f t="shared" si="0"/>
        <v>0.14221580888247554</v>
      </c>
      <c r="D32" s="23">
        <v>15</v>
      </c>
      <c r="E32">
        <v>0.26660731696977402</v>
      </c>
      <c r="F32">
        <v>0.17620650953984288</v>
      </c>
      <c r="G32">
        <v>9.0428090428090427E-2</v>
      </c>
      <c r="H32">
        <v>0</v>
      </c>
      <c r="I32">
        <f>IF(AND(O32=0,M32=0,H32=0,J32=0,Q32=0,L32=0),1,0)</f>
        <v>0</v>
      </c>
      <c r="J32">
        <v>0</v>
      </c>
      <c r="K32">
        <v>1</v>
      </c>
      <c r="L32">
        <v>0</v>
      </c>
      <c r="M32">
        <v>0</v>
      </c>
      <c r="N32">
        <v>4394</v>
      </c>
      <c r="O32">
        <v>1</v>
      </c>
      <c r="P32">
        <v>0</v>
      </c>
      <c r="Q32">
        <v>0</v>
      </c>
      <c r="R32">
        <v>3259</v>
      </c>
      <c r="S32">
        <f t="shared" si="1"/>
        <v>4303.5689930261788</v>
      </c>
      <c r="T32">
        <f>S32-B32</f>
        <v>721.56899302617876</v>
      </c>
      <c r="U32">
        <f t="shared" si="2"/>
        <v>721.56899302617876</v>
      </c>
      <c r="V32" s="8">
        <f>U32/B32</f>
        <v>0.20144304662930732</v>
      </c>
      <c r="W32">
        <v>1186</v>
      </c>
      <c r="X32">
        <f t="shared" si="3"/>
        <v>12988.241874471218</v>
      </c>
      <c r="Y32">
        <f t="shared" si="4"/>
        <v>21348</v>
      </c>
      <c r="Z32">
        <f t="shared" si="5"/>
        <v>721.56899302617876</v>
      </c>
      <c r="AA32">
        <f t="shared" si="6"/>
        <v>520661.81169681362</v>
      </c>
    </row>
    <row r="33" spans="1:37" x14ac:dyDescent="0.35">
      <c r="A33" s="1">
        <v>40947</v>
      </c>
      <c r="B33">
        <v>3878</v>
      </c>
      <c r="C33">
        <f t="shared" si="0"/>
        <v>0.18967452300785634</v>
      </c>
      <c r="D33" s="23">
        <v>14.3</v>
      </c>
      <c r="E33">
        <v>0.2556276230446396</v>
      </c>
      <c r="F33">
        <v>0.20715087381754049</v>
      </c>
      <c r="G33">
        <v>0.14221580888247554</v>
      </c>
      <c r="H33">
        <v>0</v>
      </c>
      <c r="I33">
        <f>IF(AND(O33=0,M33=0,H33=0,J33=0,Q33=0,L33=0),1,0)</f>
        <v>0</v>
      </c>
      <c r="J33">
        <v>0</v>
      </c>
      <c r="K33">
        <v>1</v>
      </c>
      <c r="L33">
        <v>0</v>
      </c>
      <c r="M33">
        <v>1</v>
      </c>
      <c r="N33">
        <v>3712</v>
      </c>
      <c r="O33">
        <v>0</v>
      </c>
      <c r="P33">
        <v>0</v>
      </c>
      <c r="Q33">
        <v>0</v>
      </c>
      <c r="R33">
        <v>3582</v>
      </c>
      <c r="S33">
        <f t="shared" si="1"/>
        <v>4462.9978453716749</v>
      </c>
      <c r="T33">
        <f>S33-B33</f>
        <v>584.99784537167488</v>
      </c>
      <c r="U33">
        <f t="shared" si="2"/>
        <v>584.99784537167488</v>
      </c>
      <c r="V33" s="8">
        <f>U33/B33</f>
        <v>0.15085039849707965</v>
      </c>
      <c r="W33">
        <v>1060</v>
      </c>
      <c r="X33">
        <f t="shared" si="3"/>
        <v>10529.961216690148</v>
      </c>
      <c r="Y33">
        <f t="shared" si="4"/>
        <v>19080</v>
      </c>
      <c r="Z33">
        <f t="shared" si="5"/>
        <v>584.99784537167488</v>
      </c>
      <c r="AA33">
        <f t="shared" si="6"/>
        <v>342222.47908950201</v>
      </c>
      <c r="AC33" t="s">
        <v>22</v>
      </c>
    </row>
    <row r="34" spans="1:37" ht="15" thickBot="1" x14ac:dyDescent="0.4">
      <c r="A34" s="1">
        <v>40948</v>
      </c>
      <c r="B34">
        <v>4423</v>
      </c>
      <c r="C34">
        <f t="shared" si="0"/>
        <v>0.27705627705627706</v>
      </c>
      <c r="D34" s="23">
        <v>16</v>
      </c>
      <c r="E34">
        <v>0.22972571961507479</v>
      </c>
      <c r="F34">
        <v>0.18374218374218373</v>
      </c>
      <c r="G34">
        <v>0.18967452300785634</v>
      </c>
      <c r="H34">
        <v>0</v>
      </c>
      <c r="I34">
        <f>IF(AND(O34=0,M34=0,H34=0,J34=0,Q34=0,L34=0),1,0)</f>
        <v>0</v>
      </c>
      <c r="J34">
        <v>0</v>
      </c>
      <c r="K34">
        <v>1</v>
      </c>
      <c r="L34">
        <v>0</v>
      </c>
      <c r="M34">
        <v>0</v>
      </c>
      <c r="N34">
        <v>3573</v>
      </c>
      <c r="O34">
        <v>0</v>
      </c>
      <c r="P34">
        <v>0</v>
      </c>
      <c r="Q34">
        <v>1</v>
      </c>
      <c r="R34">
        <v>3878</v>
      </c>
      <c r="S34">
        <f t="shared" si="1"/>
        <v>4522.1718962796176</v>
      </c>
      <c r="T34">
        <f>S34-B34</f>
        <v>99.171896279617613</v>
      </c>
      <c r="U34">
        <f t="shared" si="2"/>
        <v>99.171896279617613</v>
      </c>
      <c r="V34" s="8">
        <f>U34/B34</f>
        <v>2.2421862147776986E-2</v>
      </c>
      <c r="W34">
        <v>570</v>
      </c>
      <c r="X34">
        <f t="shared" si="3"/>
        <v>1785.094133033117</v>
      </c>
      <c r="Y34">
        <f t="shared" si="4"/>
        <v>10260</v>
      </c>
      <c r="Z34">
        <f t="shared" si="5"/>
        <v>99.171896279617613</v>
      </c>
      <c r="AA34">
        <f t="shared" si="6"/>
        <v>9835.0650116952329</v>
      </c>
    </row>
    <row r="35" spans="1:37" x14ac:dyDescent="0.35">
      <c r="A35" s="1">
        <v>40949</v>
      </c>
      <c r="B35">
        <v>4431</v>
      </c>
      <c r="C35">
        <f t="shared" si="0"/>
        <v>0.27833894500561168</v>
      </c>
      <c r="D35" s="23">
        <v>17.8</v>
      </c>
      <c r="E35">
        <v>0.17864258764678459</v>
      </c>
      <c r="F35">
        <v>0.28763828763828764</v>
      </c>
      <c r="G35">
        <v>0.27705627705627706</v>
      </c>
      <c r="H35">
        <v>0</v>
      </c>
      <c r="I35">
        <f>IF(AND(O35=0,M35=0,H35=0,J35=0,Q35=0,L35=0),1,0)</f>
        <v>0</v>
      </c>
      <c r="J35">
        <v>0</v>
      </c>
      <c r="K35">
        <v>1</v>
      </c>
      <c r="L35">
        <v>1</v>
      </c>
      <c r="M35">
        <v>0</v>
      </c>
      <c r="N35">
        <v>3961</v>
      </c>
      <c r="O35">
        <v>0</v>
      </c>
      <c r="P35">
        <v>0</v>
      </c>
      <c r="Q35">
        <v>0</v>
      </c>
      <c r="R35">
        <v>4423</v>
      </c>
      <c r="S35">
        <f t="shared" si="1"/>
        <v>5040.0852344862469</v>
      </c>
      <c r="T35">
        <f>S35-B35</f>
        <v>609.08523448624692</v>
      </c>
      <c r="U35">
        <f t="shared" si="2"/>
        <v>609.08523448624692</v>
      </c>
      <c r="V35" s="8">
        <f>U35/B35</f>
        <v>0.13745999424198757</v>
      </c>
      <c r="W35">
        <v>929</v>
      </c>
      <c r="X35">
        <f t="shared" si="3"/>
        <v>10963.534220752445</v>
      </c>
      <c r="Y35">
        <f t="shared" si="4"/>
        <v>16722</v>
      </c>
      <c r="Z35">
        <f t="shared" si="5"/>
        <v>609.08523448624692</v>
      </c>
      <c r="AA35">
        <f t="shared" si="6"/>
        <v>370984.82286916638</v>
      </c>
      <c r="AC35" s="5" t="s">
        <v>23</v>
      </c>
      <c r="AD35" s="5"/>
    </row>
    <row r="36" spans="1:37" x14ac:dyDescent="0.35">
      <c r="A36" s="1">
        <v>40950</v>
      </c>
      <c r="B36">
        <v>5229</v>
      </c>
      <c r="C36">
        <f t="shared" si="0"/>
        <v>0.4062850729517396</v>
      </c>
      <c r="D36" s="23">
        <v>19.899999999999999</v>
      </c>
      <c r="E36">
        <v>0.18440798677349615</v>
      </c>
      <c r="F36">
        <v>0.47025813692480362</v>
      </c>
      <c r="G36">
        <v>0.27833894500561168</v>
      </c>
      <c r="H36">
        <v>1</v>
      </c>
      <c r="I36">
        <f>IF(AND(O36=0,M36=0,H36=0,J36=0,Q36=0,L36=0),1,0)</f>
        <v>0</v>
      </c>
      <c r="J36">
        <v>0</v>
      </c>
      <c r="K36">
        <v>1</v>
      </c>
      <c r="L36">
        <v>0</v>
      </c>
      <c r="M36">
        <v>0</v>
      </c>
      <c r="N36">
        <v>4244</v>
      </c>
      <c r="O36">
        <v>0</v>
      </c>
      <c r="P36">
        <v>1</v>
      </c>
      <c r="Q36">
        <v>0</v>
      </c>
      <c r="R36">
        <v>4431</v>
      </c>
      <c r="S36">
        <f t="shared" si="1"/>
        <v>5531.837109956924</v>
      </c>
      <c r="T36">
        <f>S36-B36</f>
        <v>302.837109956924</v>
      </c>
      <c r="U36">
        <f t="shared" si="2"/>
        <v>302.837109956924</v>
      </c>
      <c r="V36" s="8">
        <f>U36/B36</f>
        <v>5.791491871427118E-2</v>
      </c>
      <c r="W36">
        <v>1130</v>
      </c>
      <c r="X36">
        <f t="shared" si="3"/>
        <v>5451.0679792246319</v>
      </c>
      <c r="Y36">
        <f t="shared" si="4"/>
        <v>20340</v>
      </c>
      <c r="Z36">
        <f t="shared" si="5"/>
        <v>302.837109956924</v>
      </c>
      <c r="AA36">
        <f t="shared" si="6"/>
        <v>91710.315167062072</v>
      </c>
      <c r="AC36" s="2" t="s">
        <v>24</v>
      </c>
      <c r="AD36" s="2">
        <v>0.85700834474638155</v>
      </c>
    </row>
    <row r="37" spans="1:37" x14ac:dyDescent="0.35">
      <c r="A37" s="1">
        <v>40951</v>
      </c>
      <c r="B37">
        <v>5357</v>
      </c>
      <c r="C37">
        <f t="shared" si="0"/>
        <v>0.42680776014109345</v>
      </c>
      <c r="D37" s="23">
        <v>21.4</v>
      </c>
      <c r="E37">
        <v>0.26792148882953931</v>
      </c>
      <c r="F37">
        <v>0.25653358986692321</v>
      </c>
      <c r="G37">
        <v>0.4062850729517396</v>
      </c>
      <c r="H37">
        <v>0</v>
      </c>
      <c r="I37">
        <f>IF(AND(O37=0,M37=0,H37=0,J37=0,Q37=0,L37=0),1,0)</f>
        <v>1</v>
      </c>
      <c r="J37">
        <v>0</v>
      </c>
      <c r="K37">
        <v>1</v>
      </c>
      <c r="L37">
        <v>0</v>
      </c>
      <c r="M37">
        <v>0</v>
      </c>
      <c r="N37">
        <v>4694.333333333333</v>
      </c>
      <c r="O37">
        <v>0</v>
      </c>
      <c r="P37">
        <v>1</v>
      </c>
      <c r="Q37">
        <v>0</v>
      </c>
      <c r="R37">
        <v>5229</v>
      </c>
      <c r="S37">
        <f t="shared" si="1"/>
        <v>5815.0970003328785</v>
      </c>
      <c r="T37">
        <f>S37-B37</f>
        <v>458.09700033287845</v>
      </c>
      <c r="U37">
        <f t="shared" si="2"/>
        <v>458.09700033287845</v>
      </c>
      <c r="V37" s="8">
        <f>U37/B37</f>
        <v>8.5513720428015388E-2</v>
      </c>
      <c r="W37">
        <v>831</v>
      </c>
      <c r="X37">
        <f t="shared" si="3"/>
        <v>8245.7460059918121</v>
      </c>
      <c r="Y37">
        <f t="shared" si="4"/>
        <v>14958</v>
      </c>
      <c r="Z37">
        <f t="shared" si="5"/>
        <v>458.09700033287845</v>
      </c>
      <c r="AA37">
        <f t="shared" si="6"/>
        <v>209852.86171398123</v>
      </c>
      <c r="AC37" s="2" t="s">
        <v>25</v>
      </c>
      <c r="AD37" s="2">
        <v>0.73446330296493267</v>
      </c>
    </row>
    <row r="38" spans="1:37" x14ac:dyDescent="0.35">
      <c r="A38" s="1">
        <v>40952</v>
      </c>
      <c r="B38">
        <v>4260</v>
      </c>
      <c r="C38">
        <f t="shared" si="0"/>
        <v>0.25092191758858423</v>
      </c>
      <c r="D38" s="23">
        <v>21.2</v>
      </c>
      <c r="E38">
        <v>0.3431684259612533</v>
      </c>
      <c r="F38">
        <v>9.0428090428090427E-2</v>
      </c>
      <c r="G38">
        <v>0.42680776014109345</v>
      </c>
      <c r="H38">
        <v>0</v>
      </c>
      <c r="I38">
        <f>IF(AND(O38=0,M38=0,H38=0,J38=0,Q38=0,L38=0),1,0)</f>
        <v>0</v>
      </c>
      <c r="J38">
        <v>1</v>
      </c>
      <c r="K38">
        <v>0</v>
      </c>
      <c r="L38">
        <v>0</v>
      </c>
      <c r="M38">
        <v>0</v>
      </c>
      <c r="N38">
        <v>5005.666666666667</v>
      </c>
      <c r="O38">
        <v>0</v>
      </c>
      <c r="P38">
        <v>0</v>
      </c>
      <c r="Q38">
        <v>0</v>
      </c>
      <c r="R38">
        <v>5357</v>
      </c>
      <c r="S38">
        <f t="shared" si="1"/>
        <v>4047.9037720060351</v>
      </c>
      <c r="T38">
        <f>S38-B38</f>
        <v>-212.09622799396493</v>
      </c>
      <c r="U38">
        <f t="shared" si="2"/>
        <v>212.09622799396493</v>
      </c>
      <c r="V38" s="8">
        <f>U38/B38</f>
        <v>4.9787846946940127E-2</v>
      </c>
      <c r="W38">
        <v>1527</v>
      </c>
      <c r="X38">
        <f t="shared" si="3"/>
        <v>15270.928415565475</v>
      </c>
      <c r="Y38">
        <f t="shared" si="4"/>
        <v>27486</v>
      </c>
      <c r="Z38">
        <f t="shared" si="5"/>
        <v>-424.19245598792986</v>
      </c>
      <c r="AA38">
        <f t="shared" si="6"/>
        <v>179939.23971707182</v>
      </c>
      <c r="AC38" s="2" t="s">
        <v>26</v>
      </c>
      <c r="AD38" s="2">
        <v>0.72839389274698829</v>
      </c>
    </row>
    <row r="39" spans="1:37" x14ac:dyDescent="0.35">
      <c r="A39" s="1">
        <v>40953</v>
      </c>
      <c r="B39">
        <v>6659</v>
      </c>
      <c r="C39">
        <f t="shared" si="0"/>
        <v>0.63556196889530225</v>
      </c>
      <c r="D39" s="23">
        <v>18.100000000000001</v>
      </c>
      <c r="E39">
        <v>0.35936241468481078</v>
      </c>
      <c r="F39">
        <v>0.14221580888247554</v>
      </c>
      <c r="G39">
        <v>0.25092191758858423</v>
      </c>
      <c r="H39">
        <v>0</v>
      </c>
      <c r="I39">
        <f>IF(AND(O39=0,M39=0,H39=0,J39=0,Q39=0,L39=0),1,0)</f>
        <v>0</v>
      </c>
      <c r="J39">
        <v>0</v>
      </c>
      <c r="K39">
        <v>1</v>
      </c>
      <c r="L39">
        <v>0</v>
      </c>
      <c r="M39">
        <v>0</v>
      </c>
      <c r="N39">
        <v>4948.666666666667</v>
      </c>
      <c r="O39">
        <v>1</v>
      </c>
      <c r="P39">
        <v>0</v>
      </c>
      <c r="Q39">
        <v>0</v>
      </c>
      <c r="R39">
        <v>4260</v>
      </c>
      <c r="S39">
        <f t="shared" si="1"/>
        <v>4887.6437298967503</v>
      </c>
      <c r="T39">
        <f>S39-B39</f>
        <v>-1771.3562701032497</v>
      </c>
      <c r="U39">
        <f t="shared" si="2"/>
        <v>1771.3562701032497</v>
      </c>
      <c r="V39" s="8">
        <f>U39/B39</f>
        <v>0.2660093512694473</v>
      </c>
      <c r="W39">
        <v>61</v>
      </c>
      <c r="X39">
        <f t="shared" si="3"/>
        <v>127537.65144743398</v>
      </c>
      <c r="Y39">
        <f t="shared" si="4"/>
        <v>1098</v>
      </c>
      <c r="Z39">
        <f t="shared" si="5"/>
        <v>-3542.7125402064994</v>
      </c>
      <c r="AA39">
        <f t="shared" si="6"/>
        <v>12550812.142536387</v>
      </c>
      <c r="AC39" s="2" t="s">
        <v>6</v>
      </c>
      <c r="AD39" s="2">
        <v>616.54889115525577</v>
      </c>
    </row>
    <row r="40" spans="1:37" ht="15" thickBot="1" x14ac:dyDescent="0.4">
      <c r="A40" s="1">
        <v>40954</v>
      </c>
      <c r="B40">
        <v>3800</v>
      </c>
      <c r="C40">
        <f t="shared" si="0"/>
        <v>0.17716851050184385</v>
      </c>
      <c r="D40" s="23">
        <v>16.8</v>
      </c>
      <c r="E40">
        <v>0.45415235915045155</v>
      </c>
      <c r="F40">
        <v>0.18967452300785634</v>
      </c>
      <c r="G40">
        <v>0.63556196889530225</v>
      </c>
      <c r="H40">
        <v>0</v>
      </c>
      <c r="I40">
        <f>IF(AND(O40=0,M40=0,H40=0,J40=0,Q40=0,L40=0),1,0)</f>
        <v>0</v>
      </c>
      <c r="J40">
        <v>0</v>
      </c>
      <c r="K40">
        <v>0</v>
      </c>
      <c r="L40">
        <v>0</v>
      </c>
      <c r="M40">
        <v>1</v>
      </c>
      <c r="N40">
        <v>5425.333333333333</v>
      </c>
      <c r="O40">
        <v>0</v>
      </c>
      <c r="P40">
        <v>0</v>
      </c>
      <c r="Q40">
        <v>0</v>
      </c>
      <c r="R40">
        <v>6659</v>
      </c>
      <c r="S40">
        <f t="shared" si="1"/>
        <v>5161.2644613197026</v>
      </c>
      <c r="T40">
        <f>S40-B40</f>
        <v>1361.2644613197026</v>
      </c>
      <c r="U40">
        <f t="shared" si="2"/>
        <v>1361.2644613197026</v>
      </c>
      <c r="V40" s="8">
        <f>U40/B40</f>
        <v>0.35822748982097435</v>
      </c>
      <c r="W40">
        <v>1530</v>
      </c>
      <c r="X40">
        <f t="shared" si="3"/>
        <v>24502.760303754647</v>
      </c>
      <c r="Y40">
        <f t="shared" si="4"/>
        <v>27540</v>
      </c>
      <c r="Z40">
        <f t="shared" si="5"/>
        <v>1361.2644613197026</v>
      </c>
      <c r="AA40">
        <f t="shared" si="6"/>
        <v>1853040.9336520201</v>
      </c>
      <c r="AC40" s="3" t="s">
        <v>27</v>
      </c>
      <c r="AD40" s="3">
        <v>359</v>
      </c>
    </row>
    <row r="41" spans="1:37" x14ac:dyDescent="0.35">
      <c r="A41" s="1">
        <v>40955</v>
      </c>
      <c r="B41">
        <v>3960</v>
      </c>
      <c r="C41">
        <f t="shared" si="0"/>
        <v>0.20282186948853614</v>
      </c>
      <c r="D41" s="23">
        <v>17.600000000000001</v>
      </c>
      <c r="E41">
        <v>0.42740260290813525</v>
      </c>
      <c r="F41">
        <v>0.27705627705627706</v>
      </c>
      <c r="G41">
        <v>0.17716851050184385</v>
      </c>
      <c r="H41">
        <v>0</v>
      </c>
      <c r="I41">
        <f>IF(AND(O41=0,M41=0,H41=0,J41=0,Q41=0,L41=0),1,0)</f>
        <v>0</v>
      </c>
      <c r="J41">
        <v>0</v>
      </c>
      <c r="K41">
        <v>1</v>
      </c>
      <c r="L41">
        <v>0</v>
      </c>
      <c r="M41">
        <v>0</v>
      </c>
      <c r="N41">
        <v>4906.333333333333</v>
      </c>
      <c r="O41">
        <v>0</v>
      </c>
      <c r="P41">
        <v>0</v>
      </c>
      <c r="Q41">
        <v>1</v>
      </c>
      <c r="R41">
        <v>3800</v>
      </c>
      <c r="S41">
        <f t="shared" si="1"/>
        <v>4956.693351063861</v>
      </c>
      <c r="T41">
        <f>S41-B41</f>
        <v>996.69335106386097</v>
      </c>
      <c r="U41">
        <f t="shared" si="2"/>
        <v>996.69335106386097</v>
      </c>
      <c r="V41" s="8">
        <f>U41/B41</f>
        <v>0.25169024016764163</v>
      </c>
      <c r="W41">
        <v>1001</v>
      </c>
      <c r="X41">
        <f t="shared" si="3"/>
        <v>17940.480319149498</v>
      </c>
      <c r="Y41">
        <f t="shared" si="4"/>
        <v>18018</v>
      </c>
      <c r="Z41">
        <f t="shared" si="5"/>
        <v>996.69335106386097</v>
      </c>
      <c r="AA41">
        <f t="shared" si="6"/>
        <v>993397.63605490886</v>
      </c>
    </row>
    <row r="42" spans="1:37" ht="15" thickBot="1" x14ac:dyDescent="0.4">
      <c r="A42" s="1">
        <v>40956</v>
      </c>
      <c r="B42">
        <v>4609</v>
      </c>
      <c r="C42">
        <f t="shared" si="0"/>
        <v>0.30687830687830686</v>
      </c>
      <c r="D42" s="23">
        <v>19.899999999999999</v>
      </c>
      <c r="E42">
        <v>0.37360634193903941</v>
      </c>
      <c r="F42">
        <v>0.27833894500561168</v>
      </c>
      <c r="G42">
        <v>0.20282186948853614</v>
      </c>
      <c r="H42">
        <v>0</v>
      </c>
      <c r="I42">
        <f>IF(AND(O42=0,M42=0,H42=0,J42=0,Q42=0,L42=0),1,0)</f>
        <v>0</v>
      </c>
      <c r="J42">
        <v>0</v>
      </c>
      <c r="K42">
        <v>1</v>
      </c>
      <c r="L42">
        <v>1</v>
      </c>
      <c r="M42">
        <v>0</v>
      </c>
      <c r="N42">
        <v>4806.333333333333</v>
      </c>
      <c r="O42">
        <v>0</v>
      </c>
      <c r="P42">
        <v>0</v>
      </c>
      <c r="Q42">
        <v>0</v>
      </c>
      <c r="R42">
        <v>3960</v>
      </c>
      <c r="S42">
        <f t="shared" si="1"/>
        <v>5182.1788021197426</v>
      </c>
      <c r="T42">
        <f>S42-B42</f>
        <v>573.17880211974261</v>
      </c>
      <c r="U42">
        <f t="shared" si="2"/>
        <v>573.17880211974261</v>
      </c>
      <c r="V42" s="8">
        <f>U42/B42</f>
        <v>0.1243607728617363</v>
      </c>
      <c r="W42">
        <v>992</v>
      </c>
      <c r="X42">
        <f t="shared" si="3"/>
        <v>10317.218438155367</v>
      </c>
      <c r="Y42">
        <f t="shared" si="4"/>
        <v>17856</v>
      </c>
      <c r="Z42">
        <f t="shared" si="5"/>
        <v>573.17880211974261</v>
      </c>
      <c r="AA42">
        <f t="shared" si="6"/>
        <v>328533.93919942307</v>
      </c>
      <c r="AC42" t="s">
        <v>28</v>
      </c>
    </row>
    <row r="43" spans="1:37" x14ac:dyDescent="0.35">
      <c r="A43" s="1">
        <v>40957</v>
      </c>
      <c r="B43">
        <v>4848</v>
      </c>
      <c r="C43">
        <f t="shared" si="0"/>
        <v>0.34519801186467852</v>
      </c>
      <c r="D43" s="23">
        <v>20.6</v>
      </c>
      <c r="E43">
        <v>0.34189664674212572</v>
      </c>
      <c r="F43">
        <v>0.4062850729517396</v>
      </c>
      <c r="G43">
        <v>0.30687830687830686</v>
      </c>
      <c r="H43">
        <v>1</v>
      </c>
      <c r="I43">
        <f>IF(AND(O43=0,M43=0,H43=0,J43=0,Q43=0,L43=0),1,0)</f>
        <v>0</v>
      </c>
      <c r="J43">
        <v>0</v>
      </c>
      <c r="K43">
        <v>1</v>
      </c>
      <c r="L43">
        <v>0</v>
      </c>
      <c r="M43">
        <v>0</v>
      </c>
      <c r="N43">
        <v>4123</v>
      </c>
      <c r="O43">
        <v>0</v>
      </c>
      <c r="P43">
        <v>1</v>
      </c>
      <c r="Q43">
        <v>0</v>
      </c>
      <c r="R43">
        <v>4609</v>
      </c>
      <c r="S43">
        <f t="shared" si="1"/>
        <v>5832.0873227847196</v>
      </c>
      <c r="T43">
        <f>S43-B43</f>
        <v>984.08732278471962</v>
      </c>
      <c r="U43">
        <f t="shared" si="2"/>
        <v>984.08732278471962</v>
      </c>
      <c r="V43" s="8">
        <f>U43/B43</f>
        <v>0.20298830915526395</v>
      </c>
      <c r="W43">
        <v>1877</v>
      </c>
      <c r="X43">
        <f t="shared" si="3"/>
        <v>17713.571810124951</v>
      </c>
      <c r="Y43">
        <f t="shared" si="4"/>
        <v>33786</v>
      </c>
      <c r="Z43">
        <f t="shared" si="5"/>
        <v>984.08732278471962</v>
      </c>
      <c r="AA43">
        <f t="shared" si="6"/>
        <v>968427.85886559694</v>
      </c>
      <c r="AC43" s="4"/>
      <c r="AD43" s="4" t="s">
        <v>33</v>
      </c>
      <c r="AE43" s="4" t="s">
        <v>34</v>
      </c>
      <c r="AF43" s="4" t="s">
        <v>35</v>
      </c>
      <c r="AG43" s="4" t="s">
        <v>36</v>
      </c>
      <c r="AH43" s="4" t="s">
        <v>37</v>
      </c>
    </row>
    <row r="44" spans="1:37" x14ac:dyDescent="0.35">
      <c r="A44" s="1">
        <v>40958</v>
      </c>
      <c r="B44">
        <v>4972</v>
      </c>
      <c r="C44">
        <f t="shared" si="0"/>
        <v>0.36507936507936506</v>
      </c>
      <c r="D44" s="23">
        <v>20.8</v>
      </c>
      <c r="E44">
        <v>0.36682351943702579</v>
      </c>
      <c r="F44">
        <v>0.42680776014109345</v>
      </c>
      <c r="G44">
        <v>0.34519801186467852</v>
      </c>
      <c r="H44">
        <v>0</v>
      </c>
      <c r="I44">
        <f>IF(AND(O44=0,M44=0,H44=0,J44=0,Q44=0,L44=0),1,0)</f>
        <v>1</v>
      </c>
      <c r="J44">
        <v>0</v>
      </c>
      <c r="K44">
        <v>1</v>
      </c>
      <c r="L44">
        <v>0</v>
      </c>
      <c r="M44">
        <v>0</v>
      </c>
      <c r="N44">
        <v>4472.333333333333</v>
      </c>
      <c r="O44">
        <v>0</v>
      </c>
      <c r="P44">
        <v>1</v>
      </c>
      <c r="Q44">
        <v>0</v>
      </c>
      <c r="R44">
        <v>4848</v>
      </c>
      <c r="S44">
        <f t="shared" si="1"/>
        <v>6016.2258851855868</v>
      </c>
      <c r="T44">
        <f>S44-B44</f>
        <v>1044.2258851855868</v>
      </c>
      <c r="U44">
        <f t="shared" si="2"/>
        <v>1044.2258851855868</v>
      </c>
      <c r="V44" s="8">
        <f>U44/B44</f>
        <v>0.21002129629637706</v>
      </c>
      <c r="W44">
        <v>1273</v>
      </c>
      <c r="X44">
        <f t="shared" si="3"/>
        <v>18796.065933340564</v>
      </c>
      <c r="Y44">
        <f t="shared" si="4"/>
        <v>22914</v>
      </c>
      <c r="Z44">
        <f t="shared" si="5"/>
        <v>1044.2258851855868</v>
      </c>
      <c r="AA44">
        <f t="shared" si="6"/>
        <v>1090407.6992916223</v>
      </c>
      <c r="AC44" s="2" t="s">
        <v>29</v>
      </c>
      <c r="AD44" s="2">
        <v>8</v>
      </c>
      <c r="AE44" s="2">
        <v>368000695.06694388</v>
      </c>
      <c r="AF44" s="2">
        <v>46000086.883367985</v>
      </c>
      <c r="AG44" s="2">
        <v>121.01065451029648</v>
      </c>
      <c r="AH44" s="2">
        <v>6.1396001778905398E-96</v>
      </c>
    </row>
    <row r="45" spans="1:37" x14ac:dyDescent="0.35">
      <c r="A45" s="1">
        <v>40959</v>
      </c>
      <c r="B45">
        <v>3215</v>
      </c>
      <c r="C45">
        <f t="shared" si="0"/>
        <v>8.3373416706750039E-2</v>
      </c>
      <c r="D45" s="23">
        <v>23.7</v>
      </c>
      <c r="E45">
        <v>0.29530713468141939</v>
      </c>
      <c r="F45">
        <v>0.25092191758858423</v>
      </c>
      <c r="G45">
        <v>0.36507936507936506</v>
      </c>
      <c r="H45">
        <v>0</v>
      </c>
      <c r="I45">
        <f>IF(AND(O45=0,M45=0,H45=0,J45=0,Q45=0,L45=0),1,0)</f>
        <v>0</v>
      </c>
      <c r="J45">
        <v>1</v>
      </c>
      <c r="K45">
        <v>0</v>
      </c>
      <c r="L45">
        <v>0</v>
      </c>
      <c r="M45">
        <v>0</v>
      </c>
      <c r="N45">
        <v>4809.666666666667</v>
      </c>
      <c r="O45">
        <v>0</v>
      </c>
      <c r="P45">
        <v>0</v>
      </c>
      <c r="Q45">
        <v>0</v>
      </c>
      <c r="R45">
        <v>4972</v>
      </c>
      <c r="S45">
        <f t="shared" si="1"/>
        <v>3964.8050630466919</v>
      </c>
      <c r="T45">
        <f>S45-B45</f>
        <v>749.80506304669188</v>
      </c>
      <c r="U45">
        <f t="shared" si="2"/>
        <v>749.80506304669188</v>
      </c>
      <c r="V45" s="8">
        <f>U45/B45</f>
        <v>0.23322085942354334</v>
      </c>
      <c r="W45">
        <v>1478</v>
      </c>
      <c r="X45">
        <f t="shared" si="3"/>
        <v>13496.491134840453</v>
      </c>
      <c r="Y45">
        <f t="shared" si="4"/>
        <v>26604</v>
      </c>
      <c r="Z45">
        <f t="shared" si="5"/>
        <v>749.80506304669188</v>
      </c>
      <c r="AA45">
        <f t="shared" si="6"/>
        <v>562207.63257045357</v>
      </c>
      <c r="AC45" s="2" t="s">
        <v>30</v>
      </c>
      <c r="AD45" s="2">
        <v>350</v>
      </c>
      <c r="AE45" s="2">
        <v>133046387.31467141</v>
      </c>
      <c r="AF45" s="2">
        <v>380132.53518477548</v>
      </c>
      <c r="AG45" s="2"/>
      <c r="AH45" s="2"/>
    </row>
    <row r="46" spans="1:37" ht="15" thickBot="1" x14ac:dyDescent="0.4">
      <c r="A46" s="1">
        <v>40960</v>
      </c>
      <c r="B46">
        <v>3789</v>
      </c>
      <c r="C46">
        <f t="shared" si="0"/>
        <v>0.17540484207150875</v>
      </c>
      <c r="D46" s="23">
        <v>22.9</v>
      </c>
      <c r="E46">
        <v>0.27050743990843201</v>
      </c>
      <c r="F46">
        <v>0.63556196889530225</v>
      </c>
      <c r="G46">
        <v>8.3373416706750039E-2</v>
      </c>
      <c r="H46">
        <v>0</v>
      </c>
      <c r="I46">
        <f>IF(AND(O46=0,M46=0,H46=0,J46=0,Q46=0,L46=0),1,0)</f>
        <v>0</v>
      </c>
      <c r="J46">
        <v>0</v>
      </c>
      <c r="K46">
        <v>1</v>
      </c>
      <c r="L46">
        <v>0</v>
      </c>
      <c r="M46">
        <v>0</v>
      </c>
      <c r="N46">
        <v>4345</v>
      </c>
      <c r="O46">
        <v>1</v>
      </c>
      <c r="P46">
        <v>0</v>
      </c>
      <c r="Q46">
        <v>0</v>
      </c>
      <c r="R46">
        <v>3215</v>
      </c>
      <c r="S46">
        <f t="shared" si="1"/>
        <v>4802.2964329275092</v>
      </c>
      <c r="T46">
        <f>S46-B46</f>
        <v>1013.2964329275092</v>
      </c>
      <c r="U46">
        <f t="shared" si="2"/>
        <v>1013.2964329275092</v>
      </c>
      <c r="V46" s="8">
        <f>U46/B46</f>
        <v>0.26743109868765086</v>
      </c>
      <c r="W46">
        <v>796</v>
      </c>
      <c r="X46">
        <f t="shared" si="3"/>
        <v>18239.335792695165</v>
      </c>
      <c r="Y46">
        <f t="shared" si="4"/>
        <v>14328</v>
      </c>
      <c r="Z46">
        <f t="shared" si="5"/>
        <v>1013.2964329275092</v>
      </c>
      <c r="AA46">
        <f t="shared" si="6"/>
        <v>1026769.660983614</v>
      </c>
      <c r="AC46" s="3" t="s">
        <v>31</v>
      </c>
      <c r="AD46" s="3">
        <v>358</v>
      </c>
      <c r="AE46" s="3">
        <v>501047082.38161528</v>
      </c>
      <c r="AF46" s="3"/>
      <c r="AG46" s="3"/>
      <c r="AH46" s="3"/>
    </row>
    <row r="47" spans="1:37" ht="15" thickBot="1" x14ac:dyDescent="0.4">
      <c r="A47" s="1">
        <v>40961</v>
      </c>
      <c r="B47">
        <v>3695</v>
      </c>
      <c r="C47">
        <f t="shared" si="0"/>
        <v>0.160333493666827</v>
      </c>
      <c r="D47" s="23">
        <v>20.7</v>
      </c>
      <c r="E47">
        <v>0.26325829835940495</v>
      </c>
      <c r="F47">
        <v>0.17716851050184385</v>
      </c>
      <c r="G47">
        <v>0.17540484207150875</v>
      </c>
      <c r="H47">
        <v>0</v>
      </c>
      <c r="I47">
        <f>IF(AND(O47=0,M47=0,H47=0,J47=0,Q47=0,L47=0),1,0)</f>
        <v>0</v>
      </c>
      <c r="J47">
        <v>0</v>
      </c>
      <c r="K47">
        <v>0</v>
      </c>
      <c r="L47">
        <v>0</v>
      </c>
      <c r="M47">
        <v>1</v>
      </c>
      <c r="N47">
        <v>3992</v>
      </c>
      <c r="O47">
        <v>0</v>
      </c>
      <c r="P47">
        <v>0</v>
      </c>
      <c r="Q47">
        <v>0</v>
      </c>
      <c r="R47">
        <v>3789</v>
      </c>
      <c r="S47">
        <f t="shared" si="1"/>
        <v>3503.0993428908082</v>
      </c>
      <c r="T47">
        <f>S47-B47</f>
        <v>-191.9006571091918</v>
      </c>
      <c r="U47">
        <f t="shared" si="2"/>
        <v>191.9006571091918</v>
      </c>
      <c r="V47" s="8">
        <f>U47/B47</f>
        <v>5.1935225198698726E-2</v>
      </c>
      <c r="W47">
        <v>1311</v>
      </c>
      <c r="X47">
        <f t="shared" si="3"/>
        <v>13816.847311861809</v>
      </c>
      <c r="Y47">
        <f t="shared" si="4"/>
        <v>23598</v>
      </c>
      <c r="Z47">
        <f t="shared" si="5"/>
        <v>-383.8013142183836</v>
      </c>
      <c r="AA47">
        <f t="shared" si="6"/>
        <v>147303.44879575842</v>
      </c>
    </row>
    <row r="48" spans="1:37" x14ac:dyDescent="0.35">
      <c r="A48" s="1">
        <v>40962</v>
      </c>
      <c r="B48">
        <v>3844</v>
      </c>
      <c r="C48">
        <f t="shared" si="0"/>
        <v>0.18422318422318423</v>
      </c>
      <c r="D48" s="23">
        <v>18.8</v>
      </c>
      <c r="E48">
        <v>0.22451142481665193</v>
      </c>
      <c r="F48">
        <v>0.20282186948853614</v>
      </c>
      <c r="G48">
        <v>0.160333493666827</v>
      </c>
      <c r="H48">
        <v>0</v>
      </c>
      <c r="I48">
        <f>IF(AND(O48=0,M48=0,H48=0,J48=0,Q48=0,L48=0),1,0)</f>
        <v>0</v>
      </c>
      <c r="J48">
        <v>0</v>
      </c>
      <c r="K48">
        <v>1</v>
      </c>
      <c r="L48">
        <v>0</v>
      </c>
      <c r="M48">
        <v>0</v>
      </c>
      <c r="N48">
        <v>3566.3333333333335</v>
      </c>
      <c r="O48">
        <v>0</v>
      </c>
      <c r="P48">
        <v>0</v>
      </c>
      <c r="Q48">
        <v>1</v>
      </c>
      <c r="R48">
        <v>3695</v>
      </c>
      <c r="S48">
        <f t="shared" si="1"/>
        <v>4451.4403824567889</v>
      </c>
      <c r="T48">
        <f>S48-B48</f>
        <v>607.44038245678894</v>
      </c>
      <c r="U48">
        <f t="shared" si="2"/>
        <v>607.44038245678894</v>
      </c>
      <c r="V48" s="8">
        <f>U48/B48</f>
        <v>0.15802299231446124</v>
      </c>
      <c r="W48">
        <v>1322</v>
      </c>
      <c r="X48">
        <f t="shared" si="3"/>
        <v>10933.926884222201</v>
      </c>
      <c r="Y48">
        <f t="shared" si="4"/>
        <v>23796</v>
      </c>
      <c r="Z48">
        <f t="shared" si="5"/>
        <v>607.44038245678894</v>
      </c>
      <c r="AA48">
        <f t="shared" si="6"/>
        <v>368983.81823925005</v>
      </c>
      <c r="AC48" s="4"/>
      <c r="AD48" s="4" t="s">
        <v>38</v>
      </c>
      <c r="AE48" s="4" t="s">
        <v>6</v>
      </c>
      <c r="AF48" s="4" t="s">
        <v>39</v>
      </c>
      <c r="AG48" s="4" t="s">
        <v>40</v>
      </c>
      <c r="AH48" s="4" t="s">
        <v>41</v>
      </c>
      <c r="AI48" s="4" t="s">
        <v>42</v>
      </c>
      <c r="AJ48" s="4" t="s">
        <v>43</v>
      </c>
      <c r="AK48" s="4" t="s">
        <v>44</v>
      </c>
    </row>
    <row r="49" spans="1:37" x14ac:dyDescent="0.35">
      <c r="A49" s="1">
        <v>40963</v>
      </c>
      <c r="B49">
        <v>4438</v>
      </c>
      <c r="C49">
        <f t="shared" si="0"/>
        <v>0.27946127946127947</v>
      </c>
      <c r="D49" s="23">
        <v>17.600000000000001</v>
      </c>
      <c r="E49">
        <v>0.18194921361651623</v>
      </c>
      <c r="F49">
        <v>0.30687830687830686</v>
      </c>
      <c r="G49">
        <v>0.18422318422318423</v>
      </c>
      <c r="H49">
        <v>0</v>
      </c>
      <c r="I49">
        <f>IF(AND(O49=0,M49=0,H49=0,J49=0,Q49=0,L49=0),1,0)</f>
        <v>0</v>
      </c>
      <c r="J49">
        <v>0</v>
      </c>
      <c r="K49">
        <v>1</v>
      </c>
      <c r="L49">
        <v>1</v>
      </c>
      <c r="M49">
        <v>0</v>
      </c>
      <c r="N49">
        <v>3776</v>
      </c>
      <c r="O49">
        <v>0</v>
      </c>
      <c r="P49">
        <v>0</v>
      </c>
      <c r="Q49">
        <v>0</v>
      </c>
      <c r="R49">
        <v>3844</v>
      </c>
      <c r="S49">
        <f t="shared" si="1"/>
        <v>4807.1593992760099</v>
      </c>
      <c r="T49">
        <f>S49-B49</f>
        <v>369.15939927600994</v>
      </c>
      <c r="U49">
        <f t="shared" si="2"/>
        <v>369.15939927600994</v>
      </c>
      <c r="V49" s="8">
        <f>U49/B49</f>
        <v>8.3181477980173488E-2</v>
      </c>
      <c r="W49">
        <v>1086</v>
      </c>
      <c r="X49">
        <f t="shared" si="3"/>
        <v>6644.8691869681788</v>
      </c>
      <c r="Y49">
        <f t="shared" si="4"/>
        <v>19548</v>
      </c>
      <c r="Z49">
        <f t="shared" si="5"/>
        <v>369.15939927600994</v>
      </c>
      <c r="AA49">
        <f t="shared" si="6"/>
        <v>136278.66207382453</v>
      </c>
      <c r="AC49" s="2" t="s">
        <v>32</v>
      </c>
      <c r="AD49" s="2">
        <v>2126.4072985162425</v>
      </c>
      <c r="AE49" s="2">
        <v>108.11727729028468</v>
      </c>
      <c r="AF49" s="2">
        <v>19.66759940510747</v>
      </c>
      <c r="AG49" s="2">
        <v>1.5582845659665244E-58</v>
      </c>
      <c r="AH49" s="2">
        <v>1913.766021336806</v>
      </c>
      <c r="AI49" s="2">
        <v>2339.0485756956791</v>
      </c>
      <c r="AJ49" s="2">
        <v>1913.766021336806</v>
      </c>
      <c r="AK49" s="2">
        <v>2339.0485756956791</v>
      </c>
    </row>
    <row r="50" spans="1:37" x14ac:dyDescent="0.35">
      <c r="A50" s="1">
        <v>40964</v>
      </c>
      <c r="B50">
        <v>4395</v>
      </c>
      <c r="C50">
        <f t="shared" si="0"/>
        <v>0.27256693923360592</v>
      </c>
      <c r="D50" s="23">
        <v>19.100000000000001</v>
      </c>
      <c r="E50">
        <v>0.15931154351604562</v>
      </c>
      <c r="F50">
        <v>0.34519801186467852</v>
      </c>
      <c r="G50">
        <v>0.27946127946127947</v>
      </c>
      <c r="H50">
        <v>1</v>
      </c>
      <c r="I50">
        <f>IF(AND(O50=0,M50=0,H50=0,J50=0,Q50=0,L50=0),1,0)</f>
        <v>0</v>
      </c>
      <c r="J50">
        <v>0</v>
      </c>
      <c r="K50">
        <v>0</v>
      </c>
      <c r="L50">
        <v>0</v>
      </c>
      <c r="M50">
        <v>0</v>
      </c>
      <c r="N50">
        <v>3992.3333333333335</v>
      </c>
      <c r="O50">
        <v>0</v>
      </c>
      <c r="P50">
        <v>1</v>
      </c>
      <c r="Q50">
        <v>0</v>
      </c>
      <c r="R50">
        <v>4438</v>
      </c>
      <c r="S50">
        <f t="shared" si="1"/>
        <v>4315.5878023569658</v>
      </c>
      <c r="T50">
        <f>S50-B50</f>
        <v>-79.412197643034233</v>
      </c>
      <c r="U50">
        <f t="shared" si="2"/>
        <v>79.412197643034233</v>
      </c>
      <c r="V50" s="8">
        <f>U50/B50</f>
        <v>1.8068759418210293E-2</v>
      </c>
      <c r="W50">
        <v>1755</v>
      </c>
      <c r="X50">
        <f t="shared" si="3"/>
        <v>5717.6782302984648</v>
      </c>
      <c r="Y50">
        <f t="shared" si="4"/>
        <v>31590</v>
      </c>
      <c r="Z50">
        <f t="shared" si="5"/>
        <v>-158.82439528606847</v>
      </c>
      <c r="AA50">
        <f t="shared" si="6"/>
        <v>25225.188537985327</v>
      </c>
      <c r="AC50" s="2" t="s">
        <v>161</v>
      </c>
      <c r="AD50" s="2">
        <v>1679.9782029517382</v>
      </c>
      <c r="AE50" s="2">
        <v>333.85381342304106</v>
      </c>
      <c r="AF50" s="2">
        <v>5.032077320689349</v>
      </c>
      <c r="AG50" s="2">
        <v>7.7741192181496831E-7</v>
      </c>
      <c r="AH50" s="2">
        <v>1023.3662066387315</v>
      </c>
      <c r="AI50" s="2">
        <v>2336.590199264745</v>
      </c>
      <c r="AJ50" s="2">
        <v>1023.3662066387315</v>
      </c>
      <c r="AK50" s="2">
        <v>2336.590199264745</v>
      </c>
    </row>
    <row r="51" spans="1:37" x14ac:dyDescent="0.35">
      <c r="A51" s="1">
        <v>40965</v>
      </c>
      <c r="B51">
        <v>4973</v>
      </c>
      <c r="C51">
        <f t="shared" si="0"/>
        <v>0.3652396985730319</v>
      </c>
      <c r="D51" s="23">
        <v>21</v>
      </c>
      <c r="E51">
        <v>0.20933485946839631</v>
      </c>
      <c r="F51">
        <v>0.36507936507936506</v>
      </c>
      <c r="G51">
        <v>0.27256693923360592</v>
      </c>
      <c r="H51">
        <v>0</v>
      </c>
      <c r="I51">
        <f>IF(AND(O51=0,M51=0,H51=0,J51=0,Q51=0,L51=0),1,0)</f>
        <v>1</v>
      </c>
      <c r="J51">
        <v>0</v>
      </c>
      <c r="K51">
        <v>1</v>
      </c>
      <c r="L51">
        <v>0</v>
      </c>
      <c r="M51">
        <v>0</v>
      </c>
      <c r="N51">
        <v>4225.666666666667</v>
      </c>
      <c r="O51">
        <v>0</v>
      </c>
      <c r="P51">
        <v>1</v>
      </c>
      <c r="Q51">
        <v>0</v>
      </c>
      <c r="R51">
        <v>4395</v>
      </c>
      <c r="S51">
        <f t="shared" si="1"/>
        <v>5452.3513816212708</v>
      </c>
      <c r="T51">
        <f>S51-B51</f>
        <v>479.35138162127078</v>
      </c>
      <c r="U51">
        <f t="shared" si="2"/>
        <v>479.35138162127078</v>
      </c>
      <c r="V51" s="8">
        <f>U51/B51</f>
        <v>9.6390786571741563E-2</v>
      </c>
      <c r="W51">
        <v>1259</v>
      </c>
      <c r="X51">
        <f t="shared" si="3"/>
        <v>8628.324869182874</v>
      </c>
      <c r="Y51">
        <f t="shared" si="4"/>
        <v>22662</v>
      </c>
      <c r="Z51">
        <f t="shared" si="5"/>
        <v>479.35138162127078</v>
      </c>
      <c r="AA51">
        <f t="shared" si="6"/>
        <v>229777.74706222117</v>
      </c>
      <c r="AC51" s="2" t="s">
        <v>160</v>
      </c>
      <c r="AD51" s="2">
        <v>1063.1247033359041</v>
      </c>
      <c r="AE51" s="2">
        <v>257.71718830001646</v>
      </c>
      <c r="AF51" s="2">
        <v>4.1251602593859129</v>
      </c>
      <c r="AG51" s="2">
        <v>4.6331983998610723E-5</v>
      </c>
      <c r="AH51" s="2">
        <v>556.25555675101123</v>
      </c>
      <c r="AI51" s="2">
        <v>1569.9938499207969</v>
      </c>
      <c r="AJ51" s="2">
        <v>556.25555675101123</v>
      </c>
      <c r="AK51" s="2">
        <v>1569.9938499207969</v>
      </c>
    </row>
    <row r="52" spans="1:37" x14ac:dyDescent="0.35">
      <c r="A52" s="1">
        <v>40966</v>
      </c>
      <c r="B52">
        <v>3390</v>
      </c>
      <c r="C52">
        <f t="shared" si="0"/>
        <v>0.11143177809844476</v>
      </c>
      <c r="D52" s="23">
        <v>21.6</v>
      </c>
      <c r="E52">
        <v>0.25952774598329736</v>
      </c>
      <c r="F52">
        <v>8.3373416706750039E-2</v>
      </c>
      <c r="G52">
        <v>0.3652396985730319</v>
      </c>
      <c r="H52">
        <v>0</v>
      </c>
      <c r="I52">
        <f>IF(AND(O52=0,M52=0,H52=0,J52=0,Q52=0,L52=0),1,0)</f>
        <v>0</v>
      </c>
      <c r="J52">
        <v>1</v>
      </c>
      <c r="K52">
        <v>0</v>
      </c>
      <c r="L52">
        <v>0</v>
      </c>
      <c r="M52">
        <v>0</v>
      </c>
      <c r="N52">
        <v>4602</v>
      </c>
      <c r="O52">
        <v>0</v>
      </c>
      <c r="P52">
        <v>0</v>
      </c>
      <c r="Q52">
        <v>0</v>
      </c>
      <c r="R52">
        <v>4973</v>
      </c>
      <c r="S52">
        <f t="shared" si="1"/>
        <v>3712.5590313335592</v>
      </c>
      <c r="T52">
        <f>S52-B52</f>
        <v>322.55903133355923</v>
      </c>
      <c r="U52">
        <f t="shared" si="2"/>
        <v>322.55903133355923</v>
      </c>
      <c r="V52" s="8">
        <f>U52/B52</f>
        <v>9.5150156735563193E-2</v>
      </c>
      <c r="W52">
        <v>1213</v>
      </c>
      <c r="X52">
        <f t="shared" si="3"/>
        <v>5806.0625640040662</v>
      </c>
      <c r="Y52">
        <f t="shared" si="4"/>
        <v>21834</v>
      </c>
      <c r="Z52">
        <f t="shared" si="5"/>
        <v>322.55903133355923</v>
      </c>
      <c r="AA52">
        <f t="shared" si="6"/>
        <v>104044.32869484405</v>
      </c>
      <c r="AC52" s="2" t="s">
        <v>159</v>
      </c>
      <c r="AD52" s="2">
        <v>2786.4049448562514</v>
      </c>
      <c r="AE52" s="2">
        <v>336.84169077550501</v>
      </c>
      <c r="AF52" s="2">
        <v>8.2721498590069356</v>
      </c>
      <c r="AG52" s="2">
        <v>2.7853822605602249E-15</v>
      </c>
      <c r="AH52" s="2">
        <v>2123.9164959335694</v>
      </c>
      <c r="AI52" s="2">
        <v>3448.8933937789334</v>
      </c>
      <c r="AJ52" s="2">
        <v>2123.9164959335694</v>
      </c>
      <c r="AK52" s="2">
        <v>3448.8933937789334</v>
      </c>
    </row>
    <row r="53" spans="1:37" x14ac:dyDescent="0.35">
      <c r="A53" s="1">
        <v>40967</v>
      </c>
      <c r="B53">
        <v>3795</v>
      </c>
      <c r="C53">
        <f t="shared" si="0"/>
        <v>0.17636684303350969</v>
      </c>
      <c r="D53" s="23">
        <v>23.4</v>
      </c>
      <c r="E53">
        <v>0.24659799058883383</v>
      </c>
      <c r="F53">
        <v>0.17540484207150875</v>
      </c>
      <c r="G53">
        <v>0.11143177809844476</v>
      </c>
      <c r="H53">
        <v>0</v>
      </c>
      <c r="I53">
        <f>IF(AND(O53=0,M53=0,H53=0,J53=0,Q53=0,L53=0),1,0)</f>
        <v>0</v>
      </c>
      <c r="J53">
        <v>0</v>
      </c>
      <c r="K53">
        <v>1</v>
      </c>
      <c r="L53">
        <v>0</v>
      </c>
      <c r="M53">
        <v>0</v>
      </c>
      <c r="N53">
        <v>4252.666666666667</v>
      </c>
      <c r="O53">
        <v>1</v>
      </c>
      <c r="P53">
        <v>0</v>
      </c>
      <c r="Q53">
        <v>0</v>
      </c>
      <c r="R53">
        <v>3390</v>
      </c>
      <c r="S53">
        <f t="shared" si="1"/>
        <v>4324.5849268916572</v>
      </c>
      <c r="T53">
        <f>S53-B53</f>
        <v>529.58492689165723</v>
      </c>
      <c r="U53">
        <f t="shared" si="2"/>
        <v>529.58492689165723</v>
      </c>
      <c r="V53" s="8">
        <f>U53/B53</f>
        <v>0.13954807032718242</v>
      </c>
      <c r="W53">
        <v>1158</v>
      </c>
      <c r="X53">
        <f t="shared" si="3"/>
        <v>9532.5286840498302</v>
      </c>
      <c r="Y53">
        <f t="shared" si="4"/>
        <v>20844</v>
      </c>
      <c r="Z53">
        <f t="shared" si="5"/>
        <v>529.58492689165723</v>
      </c>
      <c r="AA53">
        <f t="shared" si="6"/>
        <v>280460.19479084195</v>
      </c>
      <c r="AC53" s="2" t="s">
        <v>20</v>
      </c>
      <c r="AD53" s="2">
        <v>570.67121150810431</v>
      </c>
      <c r="AE53" s="2">
        <v>125.59035030580905</v>
      </c>
      <c r="AF53" s="2">
        <v>4.5439097041973016</v>
      </c>
      <c r="AG53" s="2">
        <v>7.6135176836785055E-6</v>
      </c>
      <c r="AH53" s="2">
        <v>323.66450582925336</v>
      </c>
      <c r="AI53" s="2">
        <v>817.67791718695526</v>
      </c>
      <c r="AJ53" s="2">
        <v>323.66450582925336</v>
      </c>
      <c r="AK53" s="2">
        <v>817.67791718695526</v>
      </c>
    </row>
    <row r="54" spans="1:37" x14ac:dyDescent="0.35">
      <c r="A54" s="1">
        <v>40968</v>
      </c>
      <c r="B54">
        <v>3842</v>
      </c>
      <c r="C54">
        <f t="shared" si="0"/>
        <v>0.18390251723585058</v>
      </c>
      <c r="D54" s="23">
        <v>23.2</v>
      </c>
      <c r="E54">
        <v>0.24452075119759212</v>
      </c>
      <c r="F54">
        <v>0.160333493666827</v>
      </c>
      <c r="G54">
        <v>0.17636684303350969</v>
      </c>
      <c r="H54">
        <v>0</v>
      </c>
      <c r="I54">
        <f>IF(AND(O54=0,M54=0,H54=0,J54=0,Q54=0,L54=0),1,0)</f>
        <v>0</v>
      </c>
      <c r="J54">
        <v>0</v>
      </c>
      <c r="K54">
        <v>1</v>
      </c>
      <c r="L54">
        <v>0</v>
      </c>
      <c r="M54">
        <v>1</v>
      </c>
      <c r="N54">
        <v>4052.6666666666665</v>
      </c>
      <c r="O54">
        <v>0</v>
      </c>
      <c r="P54">
        <v>0</v>
      </c>
      <c r="Q54">
        <v>0</v>
      </c>
      <c r="R54">
        <v>3795</v>
      </c>
      <c r="S54">
        <f t="shared" si="1"/>
        <v>4486.1526359309664</v>
      </c>
      <c r="T54">
        <f>S54-B54</f>
        <v>644.15263593096643</v>
      </c>
      <c r="U54">
        <f t="shared" si="2"/>
        <v>644.15263593096643</v>
      </c>
      <c r="V54" s="8">
        <f>U54/B54</f>
        <v>0.16766075896172994</v>
      </c>
      <c r="W54">
        <v>1024</v>
      </c>
      <c r="X54">
        <f t="shared" si="3"/>
        <v>11594.747446757396</v>
      </c>
      <c r="Y54">
        <f t="shared" si="4"/>
        <v>18432</v>
      </c>
      <c r="Z54">
        <f t="shared" si="5"/>
        <v>644.15263593096643</v>
      </c>
      <c r="AA54">
        <f t="shared" si="6"/>
        <v>414932.6183768122</v>
      </c>
      <c r="AC54" s="2" t="s">
        <v>152</v>
      </c>
      <c r="AD54" s="2">
        <v>505.47592177761919</v>
      </c>
      <c r="AE54" s="2">
        <v>126.87667956198302</v>
      </c>
      <c r="AF54" s="2">
        <v>3.9839939342886033</v>
      </c>
      <c r="AG54" s="2">
        <v>8.2472182567053278E-5</v>
      </c>
      <c r="AH54" s="2">
        <v>255.93930873556562</v>
      </c>
      <c r="AI54" s="2">
        <v>755.01253481967274</v>
      </c>
      <c r="AJ54" s="2">
        <v>255.93930873556562</v>
      </c>
      <c r="AK54" s="2">
        <v>755.01253481967274</v>
      </c>
    </row>
    <row r="55" spans="1:37" x14ac:dyDescent="0.35">
      <c r="A55" s="1">
        <v>40969</v>
      </c>
      <c r="B55">
        <v>4135</v>
      </c>
      <c r="C55">
        <f t="shared" si="0"/>
        <v>0.23088023088023088</v>
      </c>
      <c r="D55" s="23">
        <v>23.3</v>
      </c>
      <c r="E55">
        <v>0.2192547373775913</v>
      </c>
      <c r="F55">
        <v>0.18422318422318423</v>
      </c>
      <c r="G55">
        <v>0.18390251723585058</v>
      </c>
      <c r="H55">
        <v>0</v>
      </c>
      <c r="I55">
        <f>IF(AND(O55=0,M55=0,H55=0,J55=0,Q55=0,L55=0),1,0)</f>
        <v>0</v>
      </c>
      <c r="J55">
        <v>0</v>
      </c>
      <c r="K55">
        <v>1</v>
      </c>
      <c r="L55">
        <v>0</v>
      </c>
      <c r="M55">
        <v>0</v>
      </c>
      <c r="N55">
        <v>3675.6666666666665</v>
      </c>
      <c r="O55">
        <v>0</v>
      </c>
      <c r="P55">
        <v>0</v>
      </c>
      <c r="Q55">
        <v>1</v>
      </c>
      <c r="R55">
        <v>3842</v>
      </c>
      <c r="S55">
        <f t="shared" si="1"/>
        <v>4487.1394776655143</v>
      </c>
      <c r="T55">
        <f>S55-B55</f>
        <v>352.13947766551428</v>
      </c>
      <c r="U55">
        <f t="shared" si="2"/>
        <v>352.13947766551428</v>
      </c>
      <c r="V55" s="8">
        <f>U55/B55</f>
        <v>8.5160695928782171E-2</v>
      </c>
      <c r="W55">
        <v>995</v>
      </c>
      <c r="X55">
        <f t="shared" si="3"/>
        <v>6338.510597979257</v>
      </c>
      <c r="Y55">
        <f t="shared" si="4"/>
        <v>17910</v>
      </c>
      <c r="Z55">
        <f t="shared" si="5"/>
        <v>352.13947766551428</v>
      </c>
      <c r="AA55">
        <f t="shared" si="6"/>
        <v>124002.21173054122</v>
      </c>
      <c r="AC55" s="2" t="s">
        <v>15</v>
      </c>
      <c r="AD55" s="2">
        <v>-248.10963561850852</v>
      </c>
      <c r="AE55" s="2">
        <v>119.40350033237141</v>
      </c>
      <c r="AF55" s="2">
        <v>-2.0779092315373577</v>
      </c>
      <c r="AG55" s="2">
        <v>3.8446197965072176E-2</v>
      </c>
      <c r="AH55" s="2">
        <v>-482.94826129163448</v>
      </c>
      <c r="AI55" s="2">
        <v>-13.271009945382588</v>
      </c>
      <c r="AJ55" s="2">
        <v>-482.94826129163448</v>
      </c>
      <c r="AK55" s="2">
        <v>-13.271009945382588</v>
      </c>
    </row>
    <row r="56" spans="1:37" x14ac:dyDescent="0.35">
      <c r="A56" s="1">
        <v>40970</v>
      </c>
      <c r="B56">
        <v>4592</v>
      </c>
      <c r="C56">
        <f t="shared" si="0"/>
        <v>0.30415263748597082</v>
      </c>
      <c r="D56" s="23">
        <v>23.2</v>
      </c>
      <c r="E56">
        <v>0.20823265081181913</v>
      </c>
      <c r="F56">
        <v>0.27946127946127947</v>
      </c>
      <c r="G56">
        <v>0.23088023088023088</v>
      </c>
      <c r="H56">
        <v>0</v>
      </c>
      <c r="I56">
        <f>IF(AND(O56=0,M56=0,H56=0,J56=0,Q56=0,L56=0),1,0)</f>
        <v>0</v>
      </c>
      <c r="J56">
        <v>0</v>
      </c>
      <c r="K56">
        <v>1</v>
      </c>
      <c r="L56">
        <v>1</v>
      </c>
      <c r="M56">
        <v>0</v>
      </c>
      <c r="N56">
        <v>3924</v>
      </c>
      <c r="O56">
        <v>0</v>
      </c>
      <c r="P56">
        <v>0</v>
      </c>
      <c r="Q56">
        <v>0</v>
      </c>
      <c r="R56">
        <v>4135</v>
      </c>
      <c r="S56">
        <f t="shared" si="1"/>
        <v>4956.1760106636066</v>
      </c>
      <c r="T56">
        <f>S56-B56</f>
        <v>364.17601066360658</v>
      </c>
      <c r="U56">
        <f t="shared" si="2"/>
        <v>364.17601066360658</v>
      </c>
      <c r="V56" s="8">
        <f>U56/B56</f>
        <v>7.9306622531273213E-2</v>
      </c>
      <c r="W56">
        <v>674</v>
      </c>
      <c r="X56">
        <f t="shared" si="3"/>
        <v>6555.1681919449184</v>
      </c>
      <c r="Y56">
        <f t="shared" si="4"/>
        <v>12132</v>
      </c>
      <c r="Z56">
        <f t="shared" si="5"/>
        <v>364.17601066360658</v>
      </c>
      <c r="AA56">
        <f t="shared" si="6"/>
        <v>132624.16674285929</v>
      </c>
      <c r="AC56" s="2" t="s">
        <v>157</v>
      </c>
      <c r="AD56" s="2">
        <v>981.9778065243313</v>
      </c>
      <c r="AE56" s="2">
        <v>79.647875342932835</v>
      </c>
      <c r="AF56" s="2">
        <v>12.328989345871639</v>
      </c>
      <c r="AG56" s="2">
        <v>2.981128773733703E-29</v>
      </c>
      <c r="AH56" s="2">
        <v>825.32915274740458</v>
      </c>
      <c r="AI56" s="2">
        <v>1138.626460301258</v>
      </c>
      <c r="AJ56" s="2">
        <v>825.32915274740458</v>
      </c>
      <c r="AK56" s="2">
        <v>1138.626460301258</v>
      </c>
    </row>
    <row r="57" spans="1:37" ht="15" thickBot="1" x14ac:dyDescent="0.4">
      <c r="A57" s="1">
        <v>40971</v>
      </c>
      <c r="B57">
        <v>5335</v>
      </c>
      <c r="C57">
        <f t="shared" si="0"/>
        <v>0.42328042328042326</v>
      </c>
      <c r="D57" s="23">
        <v>25</v>
      </c>
      <c r="E57">
        <v>0.19208105472889916</v>
      </c>
      <c r="F57">
        <v>0.27256693923360592</v>
      </c>
      <c r="G57">
        <v>0.30415263748597082</v>
      </c>
      <c r="H57">
        <v>1</v>
      </c>
      <c r="I57">
        <f>IF(AND(O57=0,M57=0,H57=0,J57=0,Q57=0,L57=0),1,0)</f>
        <v>0</v>
      </c>
      <c r="J57">
        <v>0</v>
      </c>
      <c r="K57">
        <v>1</v>
      </c>
      <c r="L57">
        <v>0</v>
      </c>
      <c r="M57">
        <v>0</v>
      </c>
      <c r="N57">
        <v>4189.666666666667</v>
      </c>
      <c r="O57">
        <v>0</v>
      </c>
      <c r="P57">
        <v>1</v>
      </c>
      <c r="Q57">
        <v>0</v>
      </c>
      <c r="R57">
        <v>4592</v>
      </c>
      <c r="S57">
        <f t="shared" si="1"/>
        <v>5398.4103660704031</v>
      </c>
      <c r="T57">
        <f>S57-B57</f>
        <v>63.410366070403143</v>
      </c>
      <c r="U57">
        <f t="shared" si="2"/>
        <v>63.410366070403143</v>
      </c>
      <c r="V57" s="8">
        <f>U57/B57</f>
        <v>1.1885729347779409E-2</v>
      </c>
      <c r="W57">
        <v>1162</v>
      </c>
      <c r="X57">
        <f t="shared" si="3"/>
        <v>1141.3865892672566</v>
      </c>
      <c r="Y57">
        <f t="shared" si="4"/>
        <v>20916</v>
      </c>
      <c r="Z57">
        <f t="shared" si="5"/>
        <v>63.410366070403143</v>
      </c>
      <c r="AA57">
        <f t="shared" si="6"/>
        <v>4020.8745251825339</v>
      </c>
      <c r="AC57" s="3" t="s">
        <v>19</v>
      </c>
      <c r="AD57" s="3">
        <v>266.41173554980094</v>
      </c>
      <c r="AE57" s="3">
        <v>110.46278439371704</v>
      </c>
      <c r="AF57" s="3">
        <v>2.4117782021521634</v>
      </c>
      <c r="AG57" s="3">
        <v>1.6389053175162815E-2</v>
      </c>
      <c r="AH57" s="3">
        <v>49.157397085365631</v>
      </c>
      <c r="AI57" s="3">
        <v>483.66607401423624</v>
      </c>
      <c r="AJ57" s="3">
        <v>49.157397085365631</v>
      </c>
      <c r="AK57" s="3">
        <v>483.66607401423624</v>
      </c>
    </row>
    <row r="58" spans="1:37" x14ac:dyDescent="0.35">
      <c r="A58" s="1">
        <v>40972</v>
      </c>
      <c r="B58">
        <v>5604</v>
      </c>
      <c r="C58">
        <f t="shared" si="0"/>
        <v>0.46641013307679974</v>
      </c>
      <c r="D58" s="23">
        <v>23.9</v>
      </c>
      <c r="E58">
        <v>0.27453474076900258</v>
      </c>
      <c r="F58">
        <v>0.3652396985730319</v>
      </c>
      <c r="G58">
        <v>0.42328042328042326</v>
      </c>
      <c r="H58">
        <v>0</v>
      </c>
      <c r="I58">
        <f>IF(AND(O58=0,M58=0,H58=0,J58=0,Q58=0,L58=0),1,0)</f>
        <v>1</v>
      </c>
      <c r="J58">
        <v>0</v>
      </c>
      <c r="K58">
        <v>1</v>
      </c>
      <c r="L58">
        <v>0</v>
      </c>
      <c r="M58">
        <v>0</v>
      </c>
      <c r="N58">
        <v>4687.333333333333</v>
      </c>
      <c r="O58">
        <v>0</v>
      </c>
      <c r="P58">
        <v>1</v>
      </c>
      <c r="Q58">
        <v>0</v>
      </c>
      <c r="R58">
        <v>5335</v>
      </c>
      <c r="S58">
        <f t="shared" si="1"/>
        <v>5996.0161360980956</v>
      </c>
      <c r="T58">
        <f>S58-B58</f>
        <v>392.01613609809556</v>
      </c>
      <c r="U58">
        <f t="shared" si="2"/>
        <v>392.01613609809556</v>
      </c>
      <c r="V58" s="8">
        <f>U58/B58</f>
        <v>6.9952915078175512E-2</v>
      </c>
      <c r="W58">
        <v>622</v>
      </c>
      <c r="X58">
        <f t="shared" si="3"/>
        <v>7056.29044976572</v>
      </c>
      <c r="Y58">
        <f t="shared" si="4"/>
        <v>11196</v>
      </c>
      <c r="Z58">
        <f t="shared" si="5"/>
        <v>392.01613609809556</v>
      </c>
      <c r="AA58">
        <f t="shared" si="6"/>
        <v>153676.65096128057</v>
      </c>
    </row>
    <row r="59" spans="1:37" x14ac:dyDescent="0.35">
      <c r="A59" s="1">
        <v>40973</v>
      </c>
      <c r="B59">
        <v>3487</v>
      </c>
      <c r="C59">
        <f t="shared" si="0"/>
        <v>0.12698412698412698</v>
      </c>
      <c r="D59" s="23">
        <v>24.1</v>
      </c>
      <c r="E59">
        <v>0.3512230276823945</v>
      </c>
      <c r="F59">
        <v>0.11143177809844476</v>
      </c>
      <c r="G59">
        <v>0.46641013307679974</v>
      </c>
      <c r="H59">
        <v>0</v>
      </c>
      <c r="I59">
        <f>IF(AND(O59=0,M59=0,H59=0,J59=0,Q59=0,L59=0),1,0)</f>
        <v>0</v>
      </c>
      <c r="J59">
        <v>1</v>
      </c>
      <c r="K59">
        <v>0</v>
      </c>
      <c r="L59">
        <v>0</v>
      </c>
      <c r="M59">
        <v>0</v>
      </c>
      <c r="N59">
        <v>5177</v>
      </c>
      <c r="O59">
        <v>0</v>
      </c>
      <c r="P59">
        <v>0</v>
      </c>
      <c r="Q59">
        <v>0</v>
      </c>
      <c r="R59">
        <v>5604</v>
      </c>
      <c r="S59">
        <f t="shared" si="1"/>
        <v>4197.2968954159605</v>
      </c>
      <c r="T59">
        <f>S59-B59</f>
        <v>710.29689541596053</v>
      </c>
      <c r="U59">
        <f t="shared" si="2"/>
        <v>710.29689541596053</v>
      </c>
      <c r="V59" s="8">
        <f>U59/B59</f>
        <v>0.20369856478805864</v>
      </c>
      <c r="W59">
        <v>1251</v>
      </c>
      <c r="X59">
        <f t="shared" si="3"/>
        <v>12785.34411748729</v>
      </c>
      <c r="Y59">
        <f t="shared" si="4"/>
        <v>22518</v>
      </c>
      <c r="Z59">
        <f t="shared" si="5"/>
        <v>710.29689541596053</v>
      </c>
      <c r="AA59">
        <f t="shared" si="6"/>
        <v>504521.67963755201</v>
      </c>
    </row>
    <row r="60" spans="1:37" x14ac:dyDescent="0.35">
      <c r="A60" s="1">
        <v>40974</v>
      </c>
      <c r="B60">
        <v>3854</v>
      </c>
      <c r="C60">
        <f t="shared" si="0"/>
        <v>0.18582651915985249</v>
      </c>
      <c r="D60" s="23">
        <v>23.2</v>
      </c>
      <c r="E60">
        <v>0.33617364025605168</v>
      </c>
      <c r="F60">
        <v>0.17636684303350969</v>
      </c>
      <c r="G60">
        <v>0.12698412698412698</v>
      </c>
      <c r="H60">
        <v>0</v>
      </c>
      <c r="I60">
        <f>IF(AND(O60=0,M60=0,H60=0,J60=0,Q60=0,L60=0),1,0)</f>
        <v>0</v>
      </c>
      <c r="J60">
        <v>0</v>
      </c>
      <c r="K60">
        <v>1</v>
      </c>
      <c r="L60">
        <v>0</v>
      </c>
      <c r="M60">
        <v>0</v>
      </c>
      <c r="N60">
        <v>4808.666666666667</v>
      </c>
      <c r="O60">
        <v>1</v>
      </c>
      <c r="P60">
        <v>0</v>
      </c>
      <c r="Q60">
        <v>0</v>
      </c>
      <c r="R60">
        <v>3487</v>
      </c>
      <c r="S60">
        <f t="shared" si="1"/>
        <v>4535.0236401826678</v>
      </c>
      <c r="T60">
        <f>S60-B60</f>
        <v>681.0236401826678</v>
      </c>
      <c r="U60">
        <f t="shared" si="2"/>
        <v>681.0236401826678</v>
      </c>
      <c r="V60" s="8">
        <f>U60/B60</f>
        <v>0.17670566688704406</v>
      </c>
      <c r="W60">
        <v>1095</v>
      </c>
      <c r="X60">
        <f t="shared" si="3"/>
        <v>12258.42552328802</v>
      </c>
      <c r="Y60">
        <f t="shared" si="4"/>
        <v>19710</v>
      </c>
      <c r="Z60">
        <f t="shared" si="5"/>
        <v>681.0236401826678</v>
      </c>
      <c r="AA60">
        <f t="shared" si="6"/>
        <v>463793.19848765177</v>
      </c>
    </row>
    <row r="61" spans="1:37" x14ac:dyDescent="0.35">
      <c r="A61" s="1">
        <v>40975</v>
      </c>
      <c r="B61">
        <v>4368</v>
      </c>
      <c r="C61">
        <f t="shared" si="0"/>
        <v>0.26823793490460157</v>
      </c>
      <c r="D61" s="23">
        <v>22.9</v>
      </c>
      <c r="E61">
        <v>0.32426130823689009</v>
      </c>
      <c r="F61">
        <v>0.18390251723585058</v>
      </c>
      <c r="G61">
        <v>0.18582651915985249</v>
      </c>
      <c r="H61">
        <v>0</v>
      </c>
      <c r="I61">
        <f>IF(AND(O61=0,M61=0,H61=0,J61=0,Q61=0,L61=0),1,0)</f>
        <v>0</v>
      </c>
      <c r="J61">
        <v>0</v>
      </c>
      <c r="K61">
        <v>1</v>
      </c>
      <c r="L61">
        <v>0</v>
      </c>
      <c r="M61">
        <v>1</v>
      </c>
      <c r="N61">
        <v>4315</v>
      </c>
      <c r="O61">
        <v>0</v>
      </c>
      <c r="P61">
        <v>0</v>
      </c>
      <c r="Q61">
        <v>0</v>
      </c>
      <c r="R61">
        <v>3854</v>
      </c>
      <c r="S61">
        <f t="shared" si="1"/>
        <v>4686.4640493690958</v>
      </c>
      <c r="T61">
        <f>S61-B61</f>
        <v>318.46404936909585</v>
      </c>
      <c r="U61">
        <f t="shared" si="2"/>
        <v>318.46404936909585</v>
      </c>
      <c r="V61" s="8">
        <f>U61/B61</f>
        <v>7.290843621087359E-2</v>
      </c>
      <c r="W61">
        <v>616</v>
      </c>
      <c r="X61">
        <f t="shared" si="3"/>
        <v>5732.3528886437252</v>
      </c>
      <c r="Y61">
        <f t="shared" si="4"/>
        <v>11088</v>
      </c>
      <c r="Z61">
        <f t="shared" si="5"/>
        <v>318.46404936909585</v>
      </c>
      <c r="AA61">
        <f t="shared" si="6"/>
        <v>101419.35074056192</v>
      </c>
    </row>
    <row r="62" spans="1:37" x14ac:dyDescent="0.35">
      <c r="A62" s="1">
        <v>40976</v>
      </c>
      <c r="B62">
        <v>4263</v>
      </c>
      <c r="C62">
        <f t="shared" si="0"/>
        <v>0.25140291806958476</v>
      </c>
      <c r="D62" s="23">
        <v>22.7</v>
      </c>
      <c r="E62">
        <v>0.31476535673407113</v>
      </c>
      <c r="F62">
        <v>0.23088023088023088</v>
      </c>
      <c r="G62">
        <v>0.26823793490460157</v>
      </c>
      <c r="H62">
        <v>0</v>
      </c>
      <c r="I62">
        <f>IF(AND(O62=0,M62=0,H62=0,J62=0,Q62=0,L62=0),1,0)</f>
        <v>0</v>
      </c>
      <c r="J62">
        <v>0</v>
      </c>
      <c r="K62">
        <v>0</v>
      </c>
      <c r="L62">
        <v>0</v>
      </c>
      <c r="M62">
        <v>0</v>
      </c>
      <c r="N62">
        <v>3903</v>
      </c>
      <c r="O62">
        <v>0</v>
      </c>
      <c r="P62">
        <v>0</v>
      </c>
      <c r="Q62">
        <v>1</v>
      </c>
      <c r="R62">
        <v>4368</v>
      </c>
      <c r="S62">
        <f t="shared" si="1"/>
        <v>3918.6435164954319</v>
      </c>
      <c r="T62">
        <f>S62-B62</f>
        <v>-344.35648350456813</v>
      </c>
      <c r="U62">
        <f t="shared" si="2"/>
        <v>344.35648350456813</v>
      </c>
      <c r="V62" s="8">
        <f>U62/B62</f>
        <v>8.0777969388826684E-2</v>
      </c>
      <c r="W62">
        <v>856</v>
      </c>
      <c r="X62">
        <f t="shared" si="3"/>
        <v>24793.666812328906</v>
      </c>
      <c r="Y62">
        <f t="shared" si="4"/>
        <v>15408</v>
      </c>
      <c r="Z62">
        <f t="shared" si="5"/>
        <v>-688.71296700913626</v>
      </c>
      <c r="AA62">
        <f t="shared" si="6"/>
        <v>474325.55092652759</v>
      </c>
    </row>
    <row r="63" spans="1:37" x14ac:dyDescent="0.35">
      <c r="A63" s="1">
        <v>40977</v>
      </c>
      <c r="B63">
        <v>4953</v>
      </c>
      <c r="C63">
        <f t="shared" si="0"/>
        <v>0.36203302869969539</v>
      </c>
      <c r="D63" s="23">
        <v>22</v>
      </c>
      <c r="E63">
        <v>0.26932044597057953</v>
      </c>
      <c r="F63">
        <v>0.30415263748597082</v>
      </c>
      <c r="G63">
        <v>0.25140291806958476</v>
      </c>
      <c r="H63">
        <v>0</v>
      </c>
      <c r="I63">
        <f>IF(AND(O63=0,M63=0,H63=0,J63=0,Q63=0,L63=0),1,0)</f>
        <v>0</v>
      </c>
      <c r="J63">
        <v>0</v>
      </c>
      <c r="K63">
        <v>1</v>
      </c>
      <c r="L63">
        <v>1</v>
      </c>
      <c r="M63">
        <v>0</v>
      </c>
      <c r="N63">
        <v>4161.666666666667</v>
      </c>
      <c r="O63">
        <v>0</v>
      </c>
      <c r="P63">
        <v>0</v>
      </c>
      <c r="Q63">
        <v>0</v>
      </c>
      <c r="R63">
        <v>4263</v>
      </c>
      <c r="S63">
        <f t="shared" si="1"/>
        <v>5154.264539999318</v>
      </c>
      <c r="T63">
        <f>S63-B63</f>
        <v>201.264539999318</v>
      </c>
      <c r="U63">
        <f t="shared" si="2"/>
        <v>201.264539999318</v>
      </c>
      <c r="V63" s="8">
        <f>U63/B63</f>
        <v>4.0634875832690896E-2</v>
      </c>
      <c r="W63">
        <v>336</v>
      </c>
      <c r="X63">
        <f t="shared" si="3"/>
        <v>3622.7617199877241</v>
      </c>
      <c r="Y63">
        <f t="shared" si="4"/>
        <v>6048</v>
      </c>
      <c r="Z63">
        <f t="shared" si="5"/>
        <v>201.264539999318</v>
      </c>
      <c r="AA63">
        <f t="shared" si="6"/>
        <v>40507.415061137079</v>
      </c>
    </row>
    <row r="64" spans="1:37" x14ac:dyDescent="0.35">
      <c r="A64" s="1">
        <v>40978</v>
      </c>
      <c r="B64">
        <v>5715</v>
      </c>
      <c r="C64">
        <f t="shared" si="0"/>
        <v>0.48420715087381755</v>
      </c>
      <c r="D64" s="23">
        <v>21.6</v>
      </c>
      <c r="E64">
        <v>0.24172283691551152</v>
      </c>
      <c r="F64">
        <v>0.42328042328042326</v>
      </c>
      <c r="G64">
        <v>0.36203302869969539</v>
      </c>
      <c r="H64">
        <v>1</v>
      </c>
      <c r="I64">
        <f>IF(AND(O64=0,M64=0,H64=0,J64=0,Q64=0,L64=0),1,0)</f>
        <v>0</v>
      </c>
      <c r="J64">
        <v>0</v>
      </c>
      <c r="K64">
        <v>1</v>
      </c>
      <c r="L64">
        <v>0</v>
      </c>
      <c r="M64">
        <v>0</v>
      </c>
      <c r="N64">
        <v>4528</v>
      </c>
      <c r="O64">
        <v>0</v>
      </c>
      <c r="P64">
        <v>1</v>
      </c>
      <c r="Q64">
        <v>0</v>
      </c>
      <c r="R64">
        <v>4953</v>
      </c>
      <c r="S64">
        <f t="shared" si="1"/>
        <v>5820.4092339957251</v>
      </c>
      <c r="T64">
        <f>S64-B64</f>
        <v>105.40923399572512</v>
      </c>
      <c r="U64">
        <f t="shared" si="2"/>
        <v>105.40923399572512</v>
      </c>
      <c r="V64" s="8">
        <f>U64/B64</f>
        <v>1.8444310410450589E-2</v>
      </c>
      <c r="W64">
        <v>704</v>
      </c>
      <c r="X64">
        <f t="shared" si="3"/>
        <v>1897.3662119230521</v>
      </c>
      <c r="Y64">
        <f t="shared" si="4"/>
        <v>12672</v>
      </c>
      <c r="Z64">
        <f t="shared" si="5"/>
        <v>105.40923399572512</v>
      </c>
      <c r="AA64">
        <f t="shared" si="6"/>
        <v>11111.106611565532</v>
      </c>
    </row>
    <row r="65" spans="1:27" x14ac:dyDescent="0.35">
      <c r="A65" s="1">
        <v>40979</v>
      </c>
      <c r="B65">
        <v>5598</v>
      </c>
      <c r="C65">
        <f t="shared" si="0"/>
        <v>0.4654481321147988</v>
      </c>
      <c r="D65" s="23">
        <v>21.6</v>
      </c>
      <c r="E65">
        <v>0.33617364025605168</v>
      </c>
      <c r="F65">
        <v>0.46641013307679974</v>
      </c>
      <c r="G65">
        <v>0.48420715087381755</v>
      </c>
      <c r="H65">
        <v>0</v>
      </c>
      <c r="I65">
        <f>IF(AND(O65=0,M65=0,H65=0,J65=0,Q65=0,L65=0),1,0)</f>
        <v>1</v>
      </c>
      <c r="J65">
        <v>0</v>
      </c>
      <c r="K65">
        <v>0</v>
      </c>
      <c r="L65">
        <v>0</v>
      </c>
      <c r="M65">
        <v>0</v>
      </c>
      <c r="N65">
        <v>4977</v>
      </c>
      <c r="O65">
        <v>0</v>
      </c>
      <c r="P65">
        <v>1</v>
      </c>
      <c r="Q65">
        <v>0</v>
      </c>
      <c r="R65">
        <v>5715</v>
      </c>
      <c r="S65">
        <f t="shared" si="1"/>
        <v>5359.8518056402463</v>
      </c>
      <c r="T65">
        <f>S65-B65</f>
        <v>-238.14819435975369</v>
      </c>
      <c r="U65">
        <f t="shared" si="2"/>
        <v>238.14819435975369</v>
      </c>
      <c r="V65" s="8">
        <f>U65/B65</f>
        <v>4.2541656727358643E-2</v>
      </c>
      <c r="W65">
        <v>551</v>
      </c>
      <c r="X65">
        <f t="shared" si="3"/>
        <v>17146.669993902266</v>
      </c>
      <c r="Y65">
        <f t="shared" si="4"/>
        <v>9918</v>
      </c>
      <c r="Z65">
        <f t="shared" si="5"/>
        <v>-476.29638871950738</v>
      </c>
      <c r="AA65">
        <f t="shared" si="6"/>
        <v>226858.24990724408</v>
      </c>
    </row>
    <row r="66" spans="1:27" x14ac:dyDescent="0.35">
      <c r="A66" s="1">
        <v>40980</v>
      </c>
      <c r="B66">
        <v>3941</v>
      </c>
      <c r="C66">
        <f t="shared" si="0"/>
        <v>0.19977553310886645</v>
      </c>
      <c r="D66" s="23">
        <v>22.3</v>
      </c>
      <c r="E66">
        <v>0.41010640552800032</v>
      </c>
      <c r="F66">
        <v>0.12698412698412698</v>
      </c>
      <c r="G66">
        <v>0.4654481321147988</v>
      </c>
      <c r="H66">
        <v>0</v>
      </c>
      <c r="I66">
        <f>IF(AND(O66=0,M66=0,H66=0,J66=0,Q66=0,L66=0),1,0)</f>
        <v>0</v>
      </c>
      <c r="J66">
        <v>1</v>
      </c>
      <c r="K66">
        <v>0</v>
      </c>
      <c r="L66">
        <v>0</v>
      </c>
      <c r="M66">
        <v>0</v>
      </c>
      <c r="N66">
        <v>5422</v>
      </c>
      <c r="O66">
        <v>0</v>
      </c>
      <c r="P66">
        <v>0</v>
      </c>
      <c r="Q66">
        <v>0</v>
      </c>
      <c r="R66">
        <v>5598</v>
      </c>
      <c r="S66">
        <f t="shared" si="1"/>
        <v>4320.8551637045402</v>
      </c>
      <c r="T66">
        <f>S66-B66</f>
        <v>379.85516370454025</v>
      </c>
      <c r="U66">
        <f t="shared" si="2"/>
        <v>379.85516370454025</v>
      </c>
      <c r="V66" s="8">
        <f>U66/B66</f>
        <v>9.6385476707571749E-2</v>
      </c>
      <c r="W66">
        <v>1038</v>
      </c>
      <c r="X66">
        <f t="shared" si="3"/>
        <v>6837.3929466817244</v>
      </c>
      <c r="Y66">
        <f t="shared" si="4"/>
        <v>18684</v>
      </c>
      <c r="Z66">
        <f t="shared" si="5"/>
        <v>379.85516370454025</v>
      </c>
      <c r="AA66">
        <f t="shared" si="6"/>
        <v>144289.94539300306</v>
      </c>
    </row>
    <row r="67" spans="1:27" x14ac:dyDescent="0.35">
      <c r="A67" s="1">
        <v>40981</v>
      </c>
      <c r="B67">
        <v>4048</v>
      </c>
      <c r="C67">
        <f t="shared" ref="C67:C130" si="7">(B67-MIN($B$2:$B$360))/(MAX($B$2:$B$360)-MIN($B$2:$B$360))</f>
        <v>0.21693121693121692</v>
      </c>
      <c r="D67" s="23">
        <v>23.4</v>
      </c>
      <c r="E67">
        <v>0.39200474797575147</v>
      </c>
      <c r="F67">
        <v>0.18582651915985249</v>
      </c>
      <c r="G67">
        <v>0.19977553310886645</v>
      </c>
      <c r="H67">
        <v>0</v>
      </c>
      <c r="I67">
        <f>IF(AND(O67=0,M67=0,H67=0,J67=0,Q67=0,L67=0),1,0)</f>
        <v>0</v>
      </c>
      <c r="J67">
        <v>0</v>
      </c>
      <c r="K67">
        <v>1</v>
      </c>
      <c r="L67">
        <v>0</v>
      </c>
      <c r="M67">
        <v>0</v>
      </c>
      <c r="N67">
        <v>5084.666666666667</v>
      </c>
      <c r="O67">
        <v>1</v>
      </c>
      <c r="P67">
        <v>0</v>
      </c>
      <c r="Q67">
        <v>0</v>
      </c>
      <c r="R67">
        <v>3941</v>
      </c>
      <c r="S67">
        <f t="shared" ref="S67:S130" si="8">$AC$2+SUMPRODUCT(E67:L67,$AD$2:$AK$2)</f>
        <v>4853.0811176460738</v>
      </c>
      <c r="T67">
        <f>S67-B67</f>
        <v>805.08111764607384</v>
      </c>
      <c r="U67">
        <f t="shared" ref="U67:U130" si="9">ABS(T67)</f>
        <v>805.08111764607384</v>
      </c>
      <c r="V67" s="8">
        <f>U67/B67</f>
        <v>0.19888367530782455</v>
      </c>
      <c r="W67">
        <v>1060</v>
      </c>
      <c r="X67">
        <f t="shared" ref="X67:X130" si="10">IF(T67&lt;0,T67*-72,T67*18)</f>
        <v>14491.460117629329</v>
      </c>
      <c r="Y67">
        <f t="shared" ref="Y67:Y130" si="11">W67*18</f>
        <v>19080</v>
      </c>
      <c r="Z67">
        <f t="shared" ref="Z67:Z130" si="12">IF(T67&lt;0,T67*2,T67)</f>
        <v>805.08111764607384</v>
      </c>
      <c r="AA67">
        <f t="shared" ref="AA67:AA130" si="13">Z67^2</f>
        <v>648155.60599025141</v>
      </c>
    </row>
    <row r="68" spans="1:27" x14ac:dyDescent="0.35">
      <c r="A68" s="1">
        <v>40982</v>
      </c>
      <c r="B68">
        <v>3883</v>
      </c>
      <c r="C68">
        <f t="shared" si="7"/>
        <v>0.19047619047619047</v>
      </c>
      <c r="D68" s="23">
        <v>23.9</v>
      </c>
      <c r="E68">
        <v>0.38289033023867064</v>
      </c>
      <c r="F68">
        <v>0.26823793490460157</v>
      </c>
      <c r="G68">
        <v>0.21693121693121692</v>
      </c>
      <c r="H68">
        <v>0</v>
      </c>
      <c r="I68">
        <f>IF(AND(O68=0,M68=0,H68=0,J68=0,Q68=0,L68=0),1,0)</f>
        <v>0</v>
      </c>
      <c r="J68">
        <v>0</v>
      </c>
      <c r="K68">
        <v>0</v>
      </c>
      <c r="L68">
        <v>0</v>
      </c>
      <c r="M68">
        <v>1</v>
      </c>
      <c r="N68">
        <v>4529</v>
      </c>
      <c r="O68">
        <v>0</v>
      </c>
      <c r="P68">
        <v>0</v>
      </c>
      <c r="Q68">
        <v>0</v>
      </c>
      <c r="R68">
        <v>4048</v>
      </c>
      <c r="S68">
        <f t="shared" si="8"/>
        <v>3942.3209481822414</v>
      </c>
      <c r="T68">
        <f>S68-B68</f>
        <v>59.320948182241409</v>
      </c>
      <c r="U68">
        <f t="shared" si="9"/>
        <v>59.320948182241409</v>
      </c>
      <c r="V68" s="8">
        <f>U68/B68</f>
        <v>1.5277091986155398E-2</v>
      </c>
      <c r="W68">
        <v>1181</v>
      </c>
      <c r="X68">
        <f t="shared" si="10"/>
        <v>1067.7770672803454</v>
      </c>
      <c r="Y68">
        <f t="shared" si="11"/>
        <v>21258</v>
      </c>
      <c r="Z68">
        <f t="shared" si="12"/>
        <v>59.320948182241409</v>
      </c>
      <c r="AA68">
        <f t="shared" si="13"/>
        <v>3518.9748932401703</v>
      </c>
    </row>
    <row r="69" spans="1:27" x14ac:dyDescent="0.35">
      <c r="A69" s="1">
        <v>40983</v>
      </c>
      <c r="B69">
        <v>4491</v>
      </c>
      <c r="C69">
        <f t="shared" si="7"/>
        <v>0.28795895462562127</v>
      </c>
      <c r="D69" s="23">
        <v>24.2</v>
      </c>
      <c r="E69">
        <v>0.33753020475645434</v>
      </c>
      <c r="F69">
        <v>0.25140291806958476</v>
      </c>
      <c r="G69">
        <v>0.19047619047619047</v>
      </c>
      <c r="H69">
        <v>0</v>
      </c>
      <c r="I69">
        <f>IF(AND(O69=0,M69=0,H69=0,J69=0,Q69=0,L69=0),1,0)</f>
        <v>0</v>
      </c>
      <c r="J69">
        <v>0</v>
      </c>
      <c r="K69">
        <v>1</v>
      </c>
      <c r="L69">
        <v>0</v>
      </c>
      <c r="M69">
        <v>0</v>
      </c>
      <c r="N69">
        <v>3957.3333333333335</v>
      </c>
      <c r="O69">
        <v>0</v>
      </c>
      <c r="P69">
        <v>0</v>
      </c>
      <c r="Q69">
        <v>1</v>
      </c>
      <c r="R69">
        <v>3883</v>
      </c>
      <c r="S69">
        <f t="shared" si="8"/>
        <v>4799.1937724310692</v>
      </c>
      <c r="T69">
        <f>S69-B69</f>
        <v>308.19377243106919</v>
      </c>
      <c r="U69">
        <f t="shared" si="9"/>
        <v>308.19377243106919</v>
      </c>
      <c r="V69" s="8">
        <f>U69/B69</f>
        <v>6.8624754493669379E-2</v>
      </c>
      <c r="W69">
        <v>844</v>
      </c>
      <c r="X69">
        <f t="shared" si="10"/>
        <v>5547.4879037592455</v>
      </c>
      <c r="Y69">
        <f t="shared" si="11"/>
        <v>15192</v>
      </c>
      <c r="Z69">
        <f t="shared" si="12"/>
        <v>308.19377243106919</v>
      </c>
      <c r="AA69">
        <f t="shared" si="13"/>
        <v>94983.40136529367</v>
      </c>
    </row>
    <row r="70" spans="1:27" x14ac:dyDescent="0.35">
      <c r="A70" s="1">
        <v>40984</v>
      </c>
      <c r="B70">
        <v>4594</v>
      </c>
      <c r="C70">
        <f t="shared" si="7"/>
        <v>0.30447330447330445</v>
      </c>
      <c r="D70" s="23">
        <v>24.7</v>
      </c>
      <c r="E70">
        <v>0.28564161261604987</v>
      </c>
      <c r="F70">
        <v>0.36203302869969539</v>
      </c>
      <c r="G70">
        <v>0.28795895462562127</v>
      </c>
      <c r="H70">
        <v>0</v>
      </c>
      <c r="I70">
        <f>IF(AND(O70=0,M70=0,H70=0,J70=0,Q70=0,L70=0),1,0)</f>
        <v>0</v>
      </c>
      <c r="J70">
        <v>0</v>
      </c>
      <c r="K70">
        <v>1</v>
      </c>
      <c r="L70">
        <v>1</v>
      </c>
      <c r="M70">
        <v>0</v>
      </c>
      <c r="N70">
        <v>4140.666666666667</v>
      </c>
      <c r="O70">
        <v>0</v>
      </c>
      <c r="P70">
        <v>0</v>
      </c>
      <c r="Q70">
        <v>0</v>
      </c>
      <c r="R70">
        <v>4491</v>
      </c>
      <c r="S70">
        <f t="shared" si="8"/>
        <v>5351.4525809430888</v>
      </c>
      <c r="T70">
        <f>S70-B70</f>
        <v>757.45258094308883</v>
      </c>
      <c r="U70">
        <f t="shared" si="9"/>
        <v>757.45258094308883</v>
      </c>
      <c r="V70" s="8">
        <f>U70/B70</f>
        <v>0.16487866367938372</v>
      </c>
      <c r="W70">
        <v>1082</v>
      </c>
      <c r="X70">
        <f t="shared" si="10"/>
        <v>13634.146456975599</v>
      </c>
      <c r="Y70">
        <f t="shared" si="11"/>
        <v>19476</v>
      </c>
      <c r="Z70">
        <f t="shared" si="12"/>
        <v>757.45258094308883</v>
      </c>
      <c r="AA70">
        <f t="shared" si="13"/>
        <v>573734.41237734654</v>
      </c>
    </row>
    <row r="71" spans="1:27" x14ac:dyDescent="0.35">
      <c r="A71" s="1">
        <v>40985</v>
      </c>
      <c r="B71">
        <v>4131</v>
      </c>
      <c r="C71">
        <f t="shared" si="7"/>
        <v>0.23023889690556357</v>
      </c>
      <c r="D71" s="23">
        <v>25.2</v>
      </c>
      <c r="E71">
        <v>0.24307940141591416</v>
      </c>
      <c r="F71">
        <v>0.48420715087381755</v>
      </c>
      <c r="G71">
        <v>0.30447330447330445</v>
      </c>
      <c r="H71">
        <v>1</v>
      </c>
      <c r="I71">
        <f>IF(AND(O71=0,M71=0,H71=0,J71=0,Q71=0,L71=0),1,0)</f>
        <v>0</v>
      </c>
      <c r="J71">
        <v>0</v>
      </c>
      <c r="K71">
        <v>0</v>
      </c>
      <c r="L71">
        <v>0</v>
      </c>
      <c r="M71">
        <v>0</v>
      </c>
      <c r="N71">
        <v>4322.666666666667</v>
      </c>
      <c r="O71">
        <v>0</v>
      </c>
      <c r="P71">
        <v>1</v>
      </c>
      <c r="Q71">
        <v>0</v>
      </c>
      <c r="R71">
        <v>4594</v>
      </c>
      <c r="S71">
        <f t="shared" si="8"/>
        <v>4695.4807879761975</v>
      </c>
      <c r="T71">
        <f>S71-B71</f>
        <v>564.48078797619746</v>
      </c>
      <c r="U71">
        <f t="shared" si="9"/>
        <v>564.48078797619746</v>
      </c>
      <c r="V71" s="8">
        <f>U71/B71</f>
        <v>0.13664507092137435</v>
      </c>
      <c r="W71">
        <v>796</v>
      </c>
      <c r="X71">
        <f t="shared" si="10"/>
        <v>10160.654183571554</v>
      </c>
      <c r="Y71">
        <f t="shared" si="11"/>
        <v>14328</v>
      </c>
      <c r="Z71">
        <f t="shared" si="12"/>
        <v>564.48078797619746</v>
      </c>
      <c r="AA71">
        <f t="shared" si="13"/>
        <v>318638.55999422877</v>
      </c>
    </row>
    <row r="72" spans="1:27" x14ac:dyDescent="0.35">
      <c r="A72" s="1">
        <v>40986</v>
      </c>
      <c r="B72">
        <v>5677</v>
      </c>
      <c r="C72">
        <f t="shared" si="7"/>
        <v>0.4781144781144781</v>
      </c>
      <c r="D72" s="23">
        <v>25.1</v>
      </c>
      <c r="E72">
        <v>0.25113400313705536</v>
      </c>
      <c r="F72">
        <v>0.4654481321147988</v>
      </c>
      <c r="G72">
        <v>0.23023889690556357</v>
      </c>
      <c r="H72">
        <v>0</v>
      </c>
      <c r="I72">
        <f>IF(AND(O72=0,M72=0,H72=0,J72=0,Q72=0,L72=0),1,0)</f>
        <v>1</v>
      </c>
      <c r="J72">
        <v>0</v>
      </c>
      <c r="K72">
        <v>1</v>
      </c>
      <c r="L72">
        <v>0</v>
      </c>
      <c r="M72">
        <v>0</v>
      </c>
      <c r="N72">
        <v>4405.333333333333</v>
      </c>
      <c r="O72">
        <v>0</v>
      </c>
      <c r="P72">
        <v>1</v>
      </c>
      <c r="Q72">
        <v>0</v>
      </c>
      <c r="R72">
        <v>4131</v>
      </c>
      <c r="S72">
        <f t="shared" si="8"/>
        <v>5522.6490357678413</v>
      </c>
      <c r="T72">
        <f>S72-B72</f>
        <v>-154.35096423215873</v>
      </c>
      <c r="U72">
        <f t="shared" si="9"/>
        <v>154.35096423215873</v>
      </c>
      <c r="V72" s="8">
        <f>U72/B72</f>
        <v>2.7188825829163068E-2</v>
      </c>
      <c r="W72">
        <v>1262</v>
      </c>
      <c r="X72">
        <f t="shared" si="10"/>
        <v>11113.269424715429</v>
      </c>
      <c r="Y72">
        <f t="shared" si="11"/>
        <v>22716</v>
      </c>
      <c r="Z72">
        <f t="shared" si="12"/>
        <v>-308.70192846431746</v>
      </c>
      <c r="AA72">
        <f t="shared" si="13"/>
        <v>95296.880637588576</v>
      </c>
    </row>
    <row r="73" spans="1:27" x14ac:dyDescent="0.35">
      <c r="A73" s="1">
        <v>40987</v>
      </c>
      <c r="B73">
        <v>3805</v>
      </c>
      <c r="C73">
        <f t="shared" si="7"/>
        <v>0.17797017797017797</v>
      </c>
      <c r="D73" s="23">
        <v>27.3</v>
      </c>
      <c r="E73">
        <v>0.32019161473568192</v>
      </c>
      <c r="F73">
        <v>0.19977553310886645</v>
      </c>
      <c r="G73">
        <v>0.4781144781144781</v>
      </c>
      <c r="H73">
        <v>0</v>
      </c>
      <c r="I73">
        <f>IF(AND(O73=0,M73=0,H73=0,J73=0,Q73=0,L73=0),1,0)</f>
        <v>0</v>
      </c>
      <c r="J73">
        <v>1</v>
      </c>
      <c r="K73">
        <v>0</v>
      </c>
      <c r="L73">
        <v>0</v>
      </c>
      <c r="M73">
        <v>0</v>
      </c>
      <c r="N73">
        <v>4800.666666666667</v>
      </c>
      <c r="O73">
        <v>0</v>
      </c>
      <c r="P73">
        <v>0</v>
      </c>
      <c r="Q73">
        <v>0</v>
      </c>
      <c r="R73">
        <v>5677</v>
      </c>
      <c r="S73">
        <f t="shared" si="8"/>
        <v>4271.055784449245</v>
      </c>
      <c r="T73">
        <f>S73-B73</f>
        <v>466.05578444924504</v>
      </c>
      <c r="U73">
        <f t="shared" si="9"/>
        <v>466.05578444924504</v>
      </c>
      <c r="V73" s="8">
        <f>U73/B73</f>
        <v>0.12248509446760711</v>
      </c>
      <c r="W73">
        <v>940</v>
      </c>
      <c r="X73">
        <f t="shared" si="10"/>
        <v>8389.0041200864107</v>
      </c>
      <c r="Y73">
        <f t="shared" si="11"/>
        <v>16920</v>
      </c>
      <c r="Z73">
        <f t="shared" si="12"/>
        <v>466.05578444924504</v>
      </c>
      <c r="AA73">
        <f t="shared" si="13"/>
        <v>217207.99421860115</v>
      </c>
    </row>
    <row r="74" spans="1:27" x14ac:dyDescent="0.35">
      <c r="A74" s="1">
        <v>40988</v>
      </c>
      <c r="B74">
        <v>4395</v>
      </c>
      <c r="C74">
        <f t="shared" si="7"/>
        <v>0.27256693923360592</v>
      </c>
      <c r="D74" s="23">
        <v>24.1</v>
      </c>
      <c r="E74">
        <v>0.31688498876595039</v>
      </c>
      <c r="F74">
        <v>0.21693121693121692</v>
      </c>
      <c r="G74">
        <v>0.17797017797017797</v>
      </c>
      <c r="H74">
        <v>0</v>
      </c>
      <c r="I74">
        <f>IF(AND(O74=0,M74=0,H74=0,J74=0,Q74=0,L74=0),1,0)</f>
        <v>0</v>
      </c>
      <c r="J74">
        <v>0</v>
      </c>
      <c r="K74">
        <v>1</v>
      </c>
      <c r="L74">
        <v>0</v>
      </c>
      <c r="M74">
        <v>0</v>
      </c>
      <c r="N74">
        <v>4537.666666666667</v>
      </c>
      <c r="O74">
        <v>1</v>
      </c>
      <c r="P74">
        <v>0</v>
      </c>
      <c r="Q74">
        <v>0</v>
      </c>
      <c r="R74">
        <v>3805</v>
      </c>
      <c r="S74">
        <f t="shared" si="8"/>
        <v>4687.5379709953859</v>
      </c>
      <c r="T74">
        <f>S74-B74</f>
        <v>292.53797099538588</v>
      </c>
      <c r="U74">
        <f t="shared" si="9"/>
        <v>292.53797099538588</v>
      </c>
      <c r="V74" s="8">
        <f>U74/B74</f>
        <v>6.656154061328462E-2</v>
      </c>
      <c r="W74">
        <v>675</v>
      </c>
      <c r="X74">
        <f t="shared" si="10"/>
        <v>5265.6834779169458</v>
      </c>
      <c r="Y74">
        <f t="shared" si="11"/>
        <v>12150</v>
      </c>
      <c r="Z74">
        <f t="shared" si="12"/>
        <v>292.53797099538588</v>
      </c>
      <c r="AA74">
        <f t="shared" si="13"/>
        <v>85578.464474097229</v>
      </c>
    </row>
    <row r="75" spans="1:27" x14ac:dyDescent="0.35">
      <c r="A75" s="1">
        <v>40989</v>
      </c>
      <c r="B75">
        <v>5026</v>
      </c>
      <c r="C75">
        <f t="shared" si="7"/>
        <v>0.37373737373737376</v>
      </c>
      <c r="D75" s="23">
        <v>23.9</v>
      </c>
      <c r="E75">
        <v>0.31281529526474205</v>
      </c>
      <c r="F75">
        <v>0.19047619047619047</v>
      </c>
      <c r="G75">
        <v>0.27256693923360592</v>
      </c>
      <c r="H75">
        <v>0</v>
      </c>
      <c r="I75">
        <f>IF(AND(O75=0,M75=0,H75=0,J75=0,Q75=0,L75=0),1,0)</f>
        <v>0</v>
      </c>
      <c r="J75">
        <v>0</v>
      </c>
      <c r="K75">
        <v>1</v>
      </c>
      <c r="L75">
        <v>0</v>
      </c>
      <c r="M75">
        <v>1</v>
      </c>
      <c r="N75">
        <v>4625.666666666667</v>
      </c>
      <c r="O75">
        <v>0</v>
      </c>
      <c r="P75">
        <v>0</v>
      </c>
      <c r="Q75">
        <v>0</v>
      </c>
      <c r="R75">
        <v>4395</v>
      </c>
      <c r="S75">
        <f t="shared" si="8"/>
        <v>4915.9692990932144</v>
      </c>
      <c r="T75">
        <f>S75-B75</f>
        <v>-110.03070090678557</v>
      </c>
      <c r="U75">
        <f t="shared" si="9"/>
        <v>110.03070090678557</v>
      </c>
      <c r="V75" s="8">
        <f>U75/B75</f>
        <v>2.1892300220212012E-2</v>
      </c>
      <c r="W75">
        <v>707</v>
      </c>
      <c r="X75">
        <f t="shared" si="10"/>
        <v>7922.210465288561</v>
      </c>
      <c r="Y75">
        <f t="shared" si="11"/>
        <v>12726</v>
      </c>
      <c r="Z75">
        <f t="shared" si="12"/>
        <v>-220.06140181357114</v>
      </c>
      <c r="AA75">
        <f t="shared" si="13"/>
        <v>48427.02056815401</v>
      </c>
    </row>
    <row r="76" spans="1:27" x14ac:dyDescent="0.35">
      <c r="A76" s="1">
        <v>40990</v>
      </c>
      <c r="B76">
        <v>4975</v>
      </c>
      <c r="C76">
        <f t="shared" si="7"/>
        <v>0.36556036556036559</v>
      </c>
      <c r="D76" s="23">
        <v>24.2</v>
      </c>
      <c r="E76">
        <v>0.33112891602017902</v>
      </c>
      <c r="F76">
        <v>0.28795895462562127</v>
      </c>
      <c r="G76">
        <v>0.37373737373737376</v>
      </c>
      <c r="H76">
        <v>0</v>
      </c>
      <c r="I76">
        <f>IF(AND(O76=0,M76=0,H76=0,J76=0,Q76=0,L76=0),1,0)</f>
        <v>0</v>
      </c>
      <c r="J76">
        <v>0</v>
      </c>
      <c r="K76">
        <v>0</v>
      </c>
      <c r="L76">
        <v>0</v>
      </c>
      <c r="M76">
        <v>0</v>
      </c>
      <c r="N76">
        <v>4408.666666666667</v>
      </c>
      <c r="O76">
        <v>0</v>
      </c>
      <c r="P76">
        <v>0</v>
      </c>
      <c r="Q76">
        <v>1</v>
      </c>
      <c r="R76">
        <v>5026</v>
      </c>
      <c r="S76">
        <f t="shared" si="8"/>
        <v>4308.4505708517045</v>
      </c>
      <c r="T76">
        <f>S76-B76</f>
        <v>-666.54942914829553</v>
      </c>
      <c r="U76">
        <f t="shared" si="9"/>
        <v>666.54942914829553</v>
      </c>
      <c r="V76" s="8">
        <f>U76/B76</f>
        <v>0.13397978475342623</v>
      </c>
      <c r="W76">
        <v>449</v>
      </c>
      <c r="X76">
        <f t="shared" si="10"/>
        <v>47991.558898677278</v>
      </c>
      <c r="Y76">
        <f t="shared" si="11"/>
        <v>8082</v>
      </c>
      <c r="Z76">
        <f t="shared" si="12"/>
        <v>-1333.0988582965911</v>
      </c>
      <c r="AA76">
        <f t="shared" si="13"/>
        <v>1777152.5659916745</v>
      </c>
    </row>
    <row r="77" spans="1:27" x14ac:dyDescent="0.35">
      <c r="A77" s="1">
        <v>40991</v>
      </c>
      <c r="B77">
        <v>5295</v>
      </c>
      <c r="C77">
        <f t="shared" si="7"/>
        <v>0.41686708353375018</v>
      </c>
      <c r="D77" s="23">
        <v>25.2</v>
      </c>
      <c r="E77">
        <v>0.36690830471830105</v>
      </c>
      <c r="F77">
        <v>0.30447330447330445</v>
      </c>
      <c r="G77">
        <v>0.36556036556036559</v>
      </c>
      <c r="H77">
        <v>0</v>
      </c>
      <c r="I77">
        <f>IF(AND(O77=0,M77=0,H77=0,J77=0,Q77=0,L77=0),1,0)</f>
        <v>0</v>
      </c>
      <c r="J77">
        <v>0</v>
      </c>
      <c r="K77">
        <v>1</v>
      </c>
      <c r="L77">
        <v>1</v>
      </c>
      <c r="M77">
        <v>0</v>
      </c>
      <c r="N77">
        <v>4798.666666666667</v>
      </c>
      <c r="O77">
        <v>0</v>
      </c>
      <c r="P77">
        <v>0</v>
      </c>
      <c r="Q77">
        <v>0</v>
      </c>
      <c r="R77">
        <v>4975</v>
      </c>
      <c r="S77">
        <f t="shared" si="8"/>
        <v>5655.4676380981418</v>
      </c>
      <c r="T77">
        <f>S77-B77</f>
        <v>360.46763809814183</v>
      </c>
      <c r="U77">
        <f t="shared" si="9"/>
        <v>360.46763809814183</v>
      </c>
      <c r="V77" s="8">
        <f>U77/B77</f>
        <v>6.8076985476514043E-2</v>
      </c>
      <c r="W77">
        <v>942</v>
      </c>
      <c r="X77">
        <f t="shared" si="10"/>
        <v>6488.417485766553</v>
      </c>
      <c r="Y77">
        <f t="shared" si="11"/>
        <v>16956</v>
      </c>
      <c r="Z77">
        <f t="shared" si="12"/>
        <v>360.46763809814183</v>
      </c>
      <c r="AA77">
        <f t="shared" si="13"/>
        <v>129936.91811605296</v>
      </c>
    </row>
    <row r="78" spans="1:27" x14ac:dyDescent="0.35">
      <c r="A78" s="1">
        <v>40992</v>
      </c>
      <c r="B78">
        <v>5167</v>
      </c>
      <c r="C78">
        <f t="shared" si="7"/>
        <v>0.39634439634439633</v>
      </c>
      <c r="D78" s="23">
        <v>26.1</v>
      </c>
      <c r="E78">
        <v>0.35071431599474334</v>
      </c>
      <c r="F78">
        <v>0.23023889690556357</v>
      </c>
      <c r="G78">
        <v>0.41686708353375018</v>
      </c>
      <c r="H78">
        <v>1</v>
      </c>
      <c r="I78">
        <f>IF(AND(O78=0,M78=0,H78=0,J78=0,Q78=0,L78=0),1,0)</f>
        <v>0</v>
      </c>
      <c r="J78">
        <v>0</v>
      </c>
      <c r="K78">
        <v>0</v>
      </c>
      <c r="L78">
        <v>0</v>
      </c>
      <c r="M78">
        <v>0</v>
      </c>
      <c r="N78">
        <v>5098.666666666667</v>
      </c>
      <c r="O78">
        <v>0</v>
      </c>
      <c r="P78">
        <v>1</v>
      </c>
      <c r="Q78">
        <v>0</v>
      </c>
      <c r="R78">
        <v>5295</v>
      </c>
      <c r="S78">
        <f t="shared" si="8"/>
        <v>4927.2779038953577</v>
      </c>
      <c r="T78">
        <f>S78-B78</f>
        <v>-239.72209610464233</v>
      </c>
      <c r="U78">
        <f t="shared" si="9"/>
        <v>239.72209610464233</v>
      </c>
      <c r="V78" s="8">
        <f>U78/B78</f>
        <v>4.6394831837554155E-2</v>
      </c>
      <c r="W78">
        <v>779</v>
      </c>
      <c r="X78">
        <f t="shared" si="10"/>
        <v>17259.990919534248</v>
      </c>
      <c r="Y78">
        <f t="shared" si="11"/>
        <v>14022</v>
      </c>
      <c r="Z78">
        <f t="shared" si="12"/>
        <v>-479.44419220928467</v>
      </c>
      <c r="AA78">
        <f t="shared" si="13"/>
        <v>229866.73344321351</v>
      </c>
    </row>
    <row r="79" spans="1:27" x14ac:dyDescent="0.35">
      <c r="A79" s="1">
        <v>40993</v>
      </c>
      <c r="B79">
        <v>5166</v>
      </c>
      <c r="C79">
        <f t="shared" si="7"/>
        <v>0.39618406285072949</v>
      </c>
      <c r="D79" s="23">
        <v>26.1</v>
      </c>
      <c r="E79">
        <v>0.40845309254313467</v>
      </c>
      <c r="F79">
        <v>0.4781144781144781</v>
      </c>
      <c r="G79">
        <v>0.39634439634439633</v>
      </c>
      <c r="H79">
        <v>0</v>
      </c>
      <c r="I79">
        <f>IF(AND(O79=0,M79=0,H79=0,J79=0,Q79=0,L79=0),1,0)</f>
        <v>1</v>
      </c>
      <c r="J79">
        <v>0</v>
      </c>
      <c r="K79">
        <v>0</v>
      </c>
      <c r="L79">
        <v>0</v>
      </c>
      <c r="M79">
        <v>0</v>
      </c>
      <c r="N79">
        <v>5145.666666666667</v>
      </c>
      <c r="O79">
        <v>0</v>
      </c>
      <c r="P79">
        <v>1</v>
      </c>
      <c r="Q79">
        <v>0</v>
      </c>
      <c r="R79">
        <v>5167</v>
      </c>
      <c r="S79">
        <f t="shared" si="8"/>
        <v>5260.0969068673967</v>
      </c>
      <c r="T79">
        <f>S79-B79</f>
        <v>94.096906867396683</v>
      </c>
      <c r="U79">
        <f t="shared" si="9"/>
        <v>94.096906867396683</v>
      </c>
      <c r="V79" s="8">
        <f>U79/B79</f>
        <v>1.8214654833022974E-2</v>
      </c>
      <c r="W79">
        <v>1077</v>
      </c>
      <c r="X79">
        <f t="shared" si="10"/>
        <v>1693.7443236131403</v>
      </c>
      <c r="Y79">
        <f t="shared" si="11"/>
        <v>19386</v>
      </c>
      <c r="Z79">
        <f t="shared" si="12"/>
        <v>94.096906867396683</v>
      </c>
      <c r="AA79">
        <f t="shared" si="13"/>
        <v>8854.2278820115243</v>
      </c>
    </row>
    <row r="80" spans="1:27" x14ac:dyDescent="0.35">
      <c r="A80" s="1">
        <v>40994</v>
      </c>
      <c r="B80">
        <v>2709</v>
      </c>
      <c r="C80">
        <f t="shared" si="7"/>
        <v>2.2446689113355782E-3</v>
      </c>
      <c r="D80" s="23">
        <v>27.2</v>
      </c>
      <c r="E80">
        <v>0.44113781847471289</v>
      </c>
      <c r="F80">
        <v>0.17797017797017797</v>
      </c>
      <c r="G80">
        <v>0.39618406285072949</v>
      </c>
      <c r="H80">
        <v>0</v>
      </c>
      <c r="I80">
        <f>IF(AND(O80=0,M80=0,H80=0,J80=0,Q80=0,L80=0),1,0)</f>
        <v>0</v>
      </c>
      <c r="J80">
        <v>1</v>
      </c>
      <c r="K80">
        <v>0</v>
      </c>
      <c r="L80">
        <v>0</v>
      </c>
      <c r="M80">
        <v>0</v>
      </c>
      <c r="N80">
        <v>5209.333333333333</v>
      </c>
      <c r="O80">
        <v>0</v>
      </c>
      <c r="P80">
        <v>0</v>
      </c>
      <c r="Q80">
        <v>0</v>
      </c>
      <c r="R80">
        <v>5166</v>
      </c>
      <c r="S80">
        <f t="shared" si="8"/>
        <v>4240.6890820355538</v>
      </c>
      <c r="T80">
        <f>S80-B80</f>
        <v>1531.6890820355538</v>
      </c>
      <c r="U80">
        <f t="shared" si="9"/>
        <v>1531.6890820355538</v>
      </c>
      <c r="V80" s="8">
        <f>U80/B80</f>
        <v>0.56540756073663856</v>
      </c>
      <c r="W80">
        <v>1196</v>
      </c>
      <c r="X80">
        <f t="shared" si="10"/>
        <v>27570.403476639971</v>
      </c>
      <c r="Y80">
        <f t="shared" si="11"/>
        <v>21528</v>
      </c>
      <c r="Z80">
        <f t="shared" si="12"/>
        <v>1531.6890820355538</v>
      </c>
      <c r="AA80">
        <f t="shared" si="13"/>
        <v>2346071.4440269177</v>
      </c>
    </row>
    <row r="81" spans="1:27" x14ac:dyDescent="0.35">
      <c r="A81" s="1">
        <v>40995</v>
      </c>
      <c r="B81">
        <v>4628.5</v>
      </c>
      <c r="C81">
        <f t="shared" si="7"/>
        <v>0.31000481000481001</v>
      </c>
      <c r="D81" s="23">
        <v>28</v>
      </c>
      <c r="E81">
        <v>0.34291407011742758</v>
      </c>
      <c r="F81">
        <v>0.27256693923360592</v>
      </c>
      <c r="G81">
        <v>2.2446689113355782E-3</v>
      </c>
      <c r="H81">
        <v>0</v>
      </c>
      <c r="I81">
        <f>IF(AND(O81=0,M81=0,H81=0,J81=0,Q81=0,L81=0),1,0)</f>
        <v>0</v>
      </c>
      <c r="J81">
        <v>0</v>
      </c>
      <c r="K81">
        <v>1</v>
      </c>
      <c r="L81">
        <v>0</v>
      </c>
      <c r="M81">
        <v>0</v>
      </c>
      <c r="N81">
        <v>4347.333333333333</v>
      </c>
      <c r="O81">
        <v>1</v>
      </c>
      <c r="P81">
        <v>0</v>
      </c>
      <c r="Q81">
        <v>0</v>
      </c>
      <c r="R81">
        <v>2709</v>
      </c>
      <c r="S81">
        <f t="shared" si="8"/>
        <v>4304.5956768859851</v>
      </c>
      <c r="T81">
        <f>S81-B81</f>
        <v>-323.90432311401491</v>
      </c>
      <c r="U81">
        <f t="shared" si="9"/>
        <v>323.90432311401491</v>
      </c>
      <c r="V81" s="8">
        <f>U81/B81</f>
        <v>6.9980409012426248E-2</v>
      </c>
      <c r="W81">
        <v>1683</v>
      </c>
      <c r="X81">
        <f t="shared" si="10"/>
        <v>23321.111264209074</v>
      </c>
      <c r="Y81">
        <f t="shared" si="11"/>
        <v>30294</v>
      </c>
      <c r="Z81">
        <f t="shared" si="12"/>
        <v>-647.80864622802983</v>
      </c>
      <c r="AA81">
        <f t="shared" si="13"/>
        <v>419656.04212779272</v>
      </c>
    </row>
    <row r="82" spans="1:27" x14ac:dyDescent="0.35">
      <c r="A82" s="1">
        <v>40996</v>
      </c>
      <c r="B82">
        <v>2723</v>
      </c>
      <c r="C82">
        <f t="shared" si="7"/>
        <v>4.4893378226711564E-3</v>
      </c>
      <c r="D82" s="23">
        <v>30.1</v>
      </c>
      <c r="E82">
        <v>0.32822502013650445</v>
      </c>
      <c r="F82">
        <v>0.37373737373737376</v>
      </c>
      <c r="G82">
        <v>0.31000481000481001</v>
      </c>
      <c r="H82">
        <v>0</v>
      </c>
      <c r="I82">
        <f>IF(AND(O82=0,M82=0,H82=0,J82=0,Q82=0,L82=0),1,0)</f>
        <v>0</v>
      </c>
      <c r="J82">
        <v>0</v>
      </c>
      <c r="K82">
        <v>0</v>
      </c>
      <c r="L82">
        <v>0</v>
      </c>
      <c r="M82">
        <v>1</v>
      </c>
      <c r="N82">
        <v>4167.833333333333</v>
      </c>
      <c r="O82">
        <v>0</v>
      </c>
      <c r="P82">
        <v>0</v>
      </c>
      <c r="Q82">
        <v>0</v>
      </c>
      <c r="R82">
        <v>4628.5</v>
      </c>
      <c r="S82">
        <f t="shared" si="8"/>
        <v>4219.7440090288073</v>
      </c>
      <c r="T82">
        <f>S82-B82</f>
        <v>1496.7440090288073</v>
      </c>
      <c r="U82">
        <f t="shared" si="9"/>
        <v>1496.7440090288073</v>
      </c>
      <c r="V82" s="8">
        <f>U82/B82</f>
        <v>0.54966728205244486</v>
      </c>
      <c r="W82">
        <v>1188</v>
      </c>
      <c r="X82">
        <f t="shared" si="10"/>
        <v>26941.392162518532</v>
      </c>
      <c r="Y82">
        <f t="shared" si="11"/>
        <v>21384</v>
      </c>
      <c r="Z82">
        <f t="shared" si="12"/>
        <v>1496.7440090288073</v>
      </c>
      <c r="AA82">
        <f t="shared" si="13"/>
        <v>2240242.6285636267</v>
      </c>
    </row>
    <row r="83" spans="1:27" x14ac:dyDescent="0.35">
      <c r="A83" s="1">
        <v>40997</v>
      </c>
      <c r="B83">
        <v>3348</v>
      </c>
      <c r="C83">
        <f t="shared" si="7"/>
        <v>0.10469777136443803</v>
      </c>
      <c r="D83" s="23">
        <v>29.3</v>
      </c>
      <c r="E83">
        <v>0.2191911484166349</v>
      </c>
      <c r="F83">
        <v>0.36556036556036559</v>
      </c>
      <c r="G83">
        <v>4.4893378226711564E-3</v>
      </c>
      <c r="H83">
        <v>0</v>
      </c>
      <c r="I83">
        <f>IF(AND(O83=0,M83=0,H83=0,J83=0,Q83=0,L83=0),1,0)</f>
        <v>0</v>
      </c>
      <c r="J83">
        <v>0</v>
      </c>
      <c r="K83">
        <v>1</v>
      </c>
      <c r="L83">
        <v>0</v>
      </c>
      <c r="M83">
        <v>0</v>
      </c>
      <c r="N83">
        <v>3353.5</v>
      </c>
      <c r="O83">
        <v>0</v>
      </c>
      <c r="P83">
        <v>0</v>
      </c>
      <c r="Q83">
        <v>1</v>
      </c>
      <c r="R83">
        <v>2723</v>
      </c>
      <c r="S83">
        <f t="shared" si="8"/>
        <v>4185.4912580809669</v>
      </c>
      <c r="T83">
        <f>S83-B83</f>
        <v>837.49125808096687</v>
      </c>
      <c r="U83">
        <f t="shared" si="9"/>
        <v>837.49125808096687</v>
      </c>
      <c r="V83" s="8">
        <f>U83/B83</f>
        <v>0.25014673180435093</v>
      </c>
      <c r="W83">
        <v>303</v>
      </c>
      <c r="X83">
        <f t="shared" si="10"/>
        <v>15074.842645457404</v>
      </c>
      <c r="Y83">
        <f t="shared" si="11"/>
        <v>5454</v>
      </c>
      <c r="Z83">
        <f t="shared" si="12"/>
        <v>837.49125808096687</v>
      </c>
      <c r="AA83">
        <f t="shared" si="13"/>
        <v>701391.60736204067</v>
      </c>
    </row>
    <row r="84" spans="1:27" x14ac:dyDescent="0.35">
      <c r="A84" s="1">
        <v>40998</v>
      </c>
      <c r="B84">
        <v>4623</v>
      </c>
      <c r="C84">
        <f t="shared" si="7"/>
        <v>0.30912297578964243</v>
      </c>
      <c r="D84" s="23">
        <v>29.9</v>
      </c>
      <c r="E84">
        <v>0.14207893509686725</v>
      </c>
      <c r="F84">
        <v>0.41686708353375018</v>
      </c>
      <c r="G84">
        <v>0.10469777136443803</v>
      </c>
      <c r="H84">
        <v>0</v>
      </c>
      <c r="I84">
        <f>IF(AND(O84=0,M84=0,H84=0,J84=0,Q84=0,L84=0),1,0)</f>
        <v>0</v>
      </c>
      <c r="J84">
        <v>0</v>
      </c>
      <c r="K84">
        <v>1</v>
      </c>
      <c r="L84">
        <v>1</v>
      </c>
      <c r="M84">
        <v>0</v>
      </c>
      <c r="N84">
        <v>3566.5</v>
      </c>
      <c r="O84">
        <v>0</v>
      </c>
      <c r="P84">
        <v>0</v>
      </c>
      <c r="Q84">
        <v>0</v>
      </c>
      <c r="R84">
        <v>3348</v>
      </c>
      <c r="S84">
        <f t="shared" si="8"/>
        <v>4632.6962663302929</v>
      </c>
      <c r="T84">
        <f>S84-B84</f>
        <v>9.6962663302929286</v>
      </c>
      <c r="U84">
        <f t="shared" si="9"/>
        <v>9.6962663302929286</v>
      </c>
      <c r="V84" s="8">
        <f>U84/B84</f>
        <v>2.0973969998470537E-3</v>
      </c>
      <c r="W84">
        <v>1091</v>
      </c>
      <c r="X84">
        <f t="shared" si="10"/>
        <v>174.53279394527272</v>
      </c>
      <c r="Y84">
        <f t="shared" si="11"/>
        <v>19638</v>
      </c>
      <c r="Z84">
        <f t="shared" si="12"/>
        <v>9.6962663302929286</v>
      </c>
      <c r="AA84">
        <f t="shared" si="13"/>
        <v>94.017580747972303</v>
      </c>
    </row>
    <row r="85" spans="1:27" x14ac:dyDescent="0.35">
      <c r="A85" s="1">
        <v>40999</v>
      </c>
      <c r="B85">
        <v>4037</v>
      </c>
      <c r="C85">
        <f t="shared" si="7"/>
        <v>0.21516754850088182</v>
      </c>
      <c r="D85" s="23">
        <v>29.1</v>
      </c>
      <c r="E85">
        <v>0.11905973123065844</v>
      </c>
      <c r="F85">
        <v>0.39634439634439633</v>
      </c>
      <c r="G85">
        <v>0.30912297578964243</v>
      </c>
      <c r="H85">
        <v>1</v>
      </c>
      <c r="I85">
        <f>IF(AND(O85=0,M85=0,H85=0,J85=0,Q85=0,L85=0),1,0)</f>
        <v>0</v>
      </c>
      <c r="J85">
        <v>0</v>
      </c>
      <c r="K85">
        <v>0</v>
      </c>
      <c r="L85">
        <v>0</v>
      </c>
      <c r="M85">
        <v>0</v>
      </c>
      <c r="N85">
        <v>3564.6666666666665</v>
      </c>
      <c r="O85">
        <v>0</v>
      </c>
      <c r="P85">
        <v>1</v>
      </c>
      <c r="Q85">
        <v>0</v>
      </c>
      <c r="R85">
        <v>4623</v>
      </c>
      <c r="S85">
        <f t="shared" si="8"/>
        <v>4381.2655451147675</v>
      </c>
      <c r="T85">
        <f>S85-B85</f>
        <v>344.26554511476752</v>
      </c>
      <c r="U85">
        <f t="shared" si="9"/>
        <v>344.26554511476752</v>
      </c>
      <c r="V85" s="8">
        <f>U85/B85</f>
        <v>8.5277568767591655E-2</v>
      </c>
      <c r="W85">
        <v>1018</v>
      </c>
      <c r="X85">
        <f t="shared" si="10"/>
        <v>6196.7798120658153</v>
      </c>
      <c r="Y85">
        <f t="shared" si="11"/>
        <v>18324</v>
      </c>
      <c r="Z85">
        <f t="shared" si="12"/>
        <v>344.26554511476752</v>
      </c>
      <c r="AA85">
        <f t="shared" si="13"/>
        <v>118518.76555316804</v>
      </c>
    </row>
    <row r="86" spans="1:27" x14ac:dyDescent="0.35">
      <c r="A86" s="1">
        <v>41000</v>
      </c>
      <c r="B86">
        <v>4088</v>
      </c>
      <c r="C86">
        <f t="shared" si="7"/>
        <v>0.22334455667789002</v>
      </c>
      <c r="D86" s="23">
        <v>27.1</v>
      </c>
      <c r="E86">
        <v>0.17535715799737173</v>
      </c>
      <c r="F86">
        <v>0.39618406285072949</v>
      </c>
      <c r="G86">
        <v>0.21516754850088182</v>
      </c>
      <c r="H86">
        <v>0</v>
      </c>
      <c r="I86">
        <f>IF(AND(O86=0,M86=0,H86=0,J86=0,Q86=0,L86=0),1,0)</f>
        <v>1</v>
      </c>
      <c r="J86">
        <v>0</v>
      </c>
      <c r="K86">
        <v>1</v>
      </c>
      <c r="L86">
        <v>0</v>
      </c>
      <c r="M86">
        <v>0</v>
      </c>
      <c r="N86">
        <v>4002.6666666666665</v>
      </c>
      <c r="O86">
        <v>0</v>
      </c>
      <c r="P86">
        <v>1</v>
      </c>
      <c r="Q86">
        <v>0</v>
      </c>
      <c r="R86">
        <v>4037</v>
      </c>
      <c r="S86">
        <f t="shared" si="8"/>
        <v>5263.0639941566806</v>
      </c>
      <c r="T86">
        <f>S86-B86</f>
        <v>1175.0639941566806</v>
      </c>
      <c r="U86">
        <f t="shared" si="9"/>
        <v>1175.0639941566806</v>
      </c>
      <c r="V86" s="8">
        <f>U86/B86</f>
        <v>0.28744226862932498</v>
      </c>
      <c r="W86">
        <v>589</v>
      </c>
      <c r="X86">
        <f t="shared" si="10"/>
        <v>21151.15189482025</v>
      </c>
      <c r="Y86">
        <f t="shared" si="11"/>
        <v>10602</v>
      </c>
      <c r="Z86">
        <f t="shared" si="12"/>
        <v>1175.0639941566806</v>
      </c>
      <c r="AA86">
        <f t="shared" si="13"/>
        <v>1380775.3903634513</v>
      </c>
    </row>
    <row r="87" spans="1:27" x14ac:dyDescent="0.35">
      <c r="A87" s="1">
        <v>41001</v>
      </c>
      <c r="B87">
        <v>4628.5</v>
      </c>
      <c r="C87">
        <f t="shared" si="7"/>
        <v>0.31000481000481001</v>
      </c>
      <c r="D87" s="23">
        <v>29.3</v>
      </c>
      <c r="E87">
        <v>0.15244393573275689</v>
      </c>
      <c r="F87">
        <v>2.2446689113355782E-3</v>
      </c>
      <c r="G87">
        <v>0.22334455667789002</v>
      </c>
      <c r="H87">
        <v>0</v>
      </c>
      <c r="I87">
        <f>IF(AND(O87=0,M87=0,H87=0,J87=0,Q87=0,L87=0),1,0)</f>
        <v>0</v>
      </c>
      <c r="J87">
        <v>1</v>
      </c>
      <c r="K87">
        <v>1</v>
      </c>
      <c r="L87">
        <v>0</v>
      </c>
      <c r="M87">
        <v>0</v>
      </c>
      <c r="N87">
        <v>4249.333333333333</v>
      </c>
      <c r="O87">
        <v>0</v>
      </c>
      <c r="P87">
        <v>0</v>
      </c>
      <c r="Q87">
        <v>0</v>
      </c>
      <c r="R87">
        <v>4088</v>
      </c>
      <c r="S87">
        <f t="shared" si="8"/>
        <v>4059.7781149057382</v>
      </c>
      <c r="T87">
        <f>S87-B87</f>
        <v>-568.72188509426178</v>
      </c>
      <c r="U87">
        <f t="shared" si="9"/>
        <v>568.72188509426178</v>
      </c>
      <c r="V87" s="8">
        <f>U87/B87</f>
        <v>0.12287390841401356</v>
      </c>
      <c r="W87">
        <v>1122</v>
      </c>
      <c r="X87">
        <f t="shared" si="10"/>
        <v>40947.975726786848</v>
      </c>
      <c r="Y87">
        <f t="shared" si="11"/>
        <v>20196</v>
      </c>
      <c r="Z87">
        <f t="shared" si="12"/>
        <v>-1137.4437701885236</v>
      </c>
      <c r="AA87">
        <f t="shared" si="13"/>
        <v>1293778.3303406828</v>
      </c>
    </row>
    <row r="88" spans="1:27" x14ac:dyDescent="0.35">
      <c r="A88" s="1">
        <v>41002</v>
      </c>
      <c r="B88">
        <v>3023</v>
      </c>
      <c r="C88">
        <f t="shared" si="7"/>
        <v>5.2589385922719258E-2</v>
      </c>
      <c r="D88" s="23">
        <v>29.2</v>
      </c>
      <c r="E88">
        <v>0.2332231124676756</v>
      </c>
      <c r="F88">
        <v>0.31000481000481001</v>
      </c>
      <c r="G88">
        <v>0.31000481000481001</v>
      </c>
      <c r="H88">
        <v>0</v>
      </c>
      <c r="I88">
        <f>IF(AND(O88=0,M88=0,H88=0,J88=0,Q88=0,L88=0),1,0)</f>
        <v>0</v>
      </c>
      <c r="J88">
        <v>0</v>
      </c>
      <c r="K88">
        <v>0</v>
      </c>
      <c r="L88">
        <v>0</v>
      </c>
      <c r="M88">
        <v>0</v>
      </c>
      <c r="N88">
        <v>4251.166666666667</v>
      </c>
      <c r="O88">
        <v>1</v>
      </c>
      <c r="P88">
        <v>0</v>
      </c>
      <c r="Q88">
        <v>0</v>
      </c>
      <c r="R88">
        <v>4628.5</v>
      </c>
      <c r="S88">
        <f t="shared" si="8"/>
        <v>3973.0311206444621</v>
      </c>
      <c r="T88">
        <f>S88-B88</f>
        <v>950.03112064446213</v>
      </c>
      <c r="U88">
        <f t="shared" si="9"/>
        <v>950.03112064446213</v>
      </c>
      <c r="V88" s="8">
        <f>U88/B88</f>
        <v>0.31426765486088726</v>
      </c>
      <c r="W88">
        <v>926</v>
      </c>
      <c r="X88">
        <f t="shared" si="10"/>
        <v>17100.560171600318</v>
      </c>
      <c r="Y88">
        <f t="shared" si="11"/>
        <v>16668</v>
      </c>
      <c r="Z88">
        <f t="shared" si="12"/>
        <v>950.03112064446213</v>
      </c>
      <c r="AA88">
        <f t="shared" si="13"/>
        <v>902559.1301929726</v>
      </c>
    </row>
    <row r="89" spans="1:27" x14ac:dyDescent="0.35">
      <c r="A89" s="1">
        <v>41003</v>
      </c>
      <c r="B89">
        <v>2706</v>
      </c>
      <c r="C89">
        <f t="shared" si="7"/>
        <v>1.7636684303350969E-3</v>
      </c>
      <c r="D89" s="23">
        <v>30.2</v>
      </c>
      <c r="E89">
        <v>0.21944550426046044</v>
      </c>
      <c r="F89">
        <v>4.4893378226711564E-3</v>
      </c>
      <c r="G89">
        <v>5.2589385922719258E-2</v>
      </c>
      <c r="H89">
        <v>0</v>
      </c>
      <c r="I89">
        <f>IF(AND(O89=0,M89=0,H89=0,J89=0,Q89=0,L89=0),1,0)</f>
        <v>0</v>
      </c>
      <c r="J89">
        <v>0</v>
      </c>
      <c r="K89">
        <v>0</v>
      </c>
      <c r="L89">
        <v>0</v>
      </c>
      <c r="M89">
        <v>1</v>
      </c>
      <c r="N89">
        <v>3913.1666666666665</v>
      </c>
      <c r="O89">
        <v>0</v>
      </c>
      <c r="P89">
        <v>0</v>
      </c>
      <c r="Q89">
        <v>0</v>
      </c>
      <c r="R89">
        <v>3023</v>
      </c>
      <c r="S89">
        <f t="shared" si="8"/>
        <v>2885.2486559720373</v>
      </c>
      <c r="T89">
        <f>S89-B89</f>
        <v>179.24865597203734</v>
      </c>
      <c r="U89">
        <f t="shared" si="9"/>
        <v>179.24865597203734</v>
      </c>
      <c r="V89" s="8">
        <f>U89/B89</f>
        <v>6.6241188459732939E-2</v>
      </c>
      <c r="W89">
        <v>1401</v>
      </c>
      <c r="X89">
        <f t="shared" si="10"/>
        <v>3226.4758074966721</v>
      </c>
      <c r="Y89">
        <f t="shared" si="11"/>
        <v>25218</v>
      </c>
      <c r="Z89">
        <f t="shared" si="12"/>
        <v>179.24865597203734</v>
      </c>
      <c r="AA89">
        <f t="shared" si="13"/>
        <v>32130.080667781796</v>
      </c>
    </row>
    <row r="90" spans="1:27" x14ac:dyDescent="0.35">
      <c r="A90" s="1">
        <v>41004</v>
      </c>
      <c r="B90">
        <v>2830</v>
      </c>
      <c r="C90">
        <f t="shared" si="7"/>
        <v>2.1645021645021644E-2</v>
      </c>
      <c r="D90" s="23">
        <v>29.6</v>
      </c>
      <c r="E90">
        <v>0.13817881215820937</v>
      </c>
      <c r="F90">
        <v>0.10469777136443803</v>
      </c>
      <c r="G90">
        <v>1.7636684303350969E-3</v>
      </c>
      <c r="H90">
        <v>0</v>
      </c>
      <c r="I90">
        <f>IF(AND(O90=0,M90=0,H90=0,J90=0,Q90=0,L90=0),1,0)</f>
        <v>0</v>
      </c>
      <c r="J90">
        <v>0</v>
      </c>
      <c r="K90">
        <v>1</v>
      </c>
      <c r="L90">
        <v>0</v>
      </c>
      <c r="M90">
        <v>0</v>
      </c>
      <c r="N90">
        <v>3452.5</v>
      </c>
      <c r="O90">
        <v>0</v>
      </c>
      <c r="P90">
        <v>0</v>
      </c>
      <c r="Q90">
        <v>1</v>
      </c>
      <c r="R90">
        <v>2706</v>
      </c>
      <c r="S90">
        <f t="shared" si="8"/>
        <v>3737.5908371443402</v>
      </c>
      <c r="T90">
        <f>S90-B90</f>
        <v>907.59083714434018</v>
      </c>
      <c r="U90">
        <f t="shared" si="9"/>
        <v>907.59083714434018</v>
      </c>
      <c r="V90" s="8">
        <f>U90/B90</f>
        <v>0.32070347602273502</v>
      </c>
      <c r="W90">
        <v>1240</v>
      </c>
      <c r="X90">
        <f t="shared" si="10"/>
        <v>16336.635068598123</v>
      </c>
      <c r="Y90">
        <f t="shared" si="11"/>
        <v>22320</v>
      </c>
      <c r="Z90">
        <f t="shared" si="12"/>
        <v>907.59083714434018</v>
      </c>
      <c r="AA90">
        <f t="shared" si="13"/>
        <v>823721.12766836421</v>
      </c>
    </row>
    <row r="91" spans="1:27" x14ac:dyDescent="0.35">
      <c r="A91" s="1">
        <v>41005</v>
      </c>
      <c r="B91">
        <v>3316</v>
      </c>
      <c r="C91">
        <f t="shared" si="7"/>
        <v>9.9567099567099568E-2</v>
      </c>
      <c r="D91" s="23">
        <v>28.7</v>
      </c>
      <c r="E91">
        <v>8.7010894908643874E-2</v>
      </c>
      <c r="F91">
        <v>0.30912297578964243</v>
      </c>
      <c r="G91">
        <v>2.1645021645021644E-2</v>
      </c>
      <c r="H91">
        <v>0</v>
      </c>
      <c r="I91">
        <f>IF(AND(O91=0,M91=0,H91=0,J91=0,Q91=0,L91=0),1,0)</f>
        <v>0</v>
      </c>
      <c r="J91">
        <v>0</v>
      </c>
      <c r="K91">
        <v>1</v>
      </c>
      <c r="L91">
        <v>1</v>
      </c>
      <c r="M91">
        <v>0</v>
      </c>
      <c r="N91">
        <v>2853</v>
      </c>
      <c r="O91">
        <v>0</v>
      </c>
      <c r="P91">
        <v>0</v>
      </c>
      <c r="Q91">
        <v>0</v>
      </c>
      <c r="R91">
        <v>2830</v>
      </c>
      <c r="S91">
        <f t="shared" si="8"/>
        <v>4177.8610594565234</v>
      </c>
      <c r="T91">
        <f>S91-B91</f>
        <v>861.86105945652344</v>
      </c>
      <c r="U91">
        <f t="shared" si="9"/>
        <v>861.86105945652344</v>
      </c>
      <c r="V91" s="8">
        <f>U91/B91</f>
        <v>0.25990984905202758</v>
      </c>
      <c r="W91">
        <v>1041</v>
      </c>
      <c r="X91">
        <f t="shared" si="10"/>
        <v>15513.499070217422</v>
      </c>
      <c r="Y91">
        <f t="shared" si="11"/>
        <v>18738</v>
      </c>
      <c r="Z91">
        <f t="shared" si="12"/>
        <v>861.86105945652344</v>
      </c>
      <c r="AA91">
        <f t="shared" si="13"/>
        <v>742804.48580752104</v>
      </c>
    </row>
    <row r="92" spans="1:27" x14ac:dyDescent="0.35">
      <c r="A92" s="1">
        <v>41006</v>
      </c>
      <c r="B92">
        <v>3348</v>
      </c>
      <c r="C92">
        <f t="shared" si="7"/>
        <v>0.10469777136443803</v>
      </c>
      <c r="D92" s="23">
        <v>28.4</v>
      </c>
      <c r="E92">
        <v>5.4283776336427988E-2</v>
      </c>
      <c r="F92">
        <v>0.21516754850088182</v>
      </c>
      <c r="G92">
        <v>9.9567099567099568E-2</v>
      </c>
      <c r="H92">
        <v>1</v>
      </c>
      <c r="I92">
        <f>IF(AND(O92=0,M92=0,H92=0,J92=0,Q92=0,L92=0),1,0)</f>
        <v>0</v>
      </c>
      <c r="J92">
        <v>0</v>
      </c>
      <c r="K92">
        <v>1</v>
      </c>
      <c r="L92">
        <v>0</v>
      </c>
      <c r="M92">
        <v>0</v>
      </c>
      <c r="N92">
        <v>2950.6666666666665</v>
      </c>
      <c r="O92">
        <v>0</v>
      </c>
      <c r="P92">
        <v>1</v>
      </c>
      <c r="Q92">
        <v>0</v>
      </c>
      <c r="R92">
        <v>3316</v>
      </c>
      <c r="S92">
        <f t="shared" si="8"/>
        <v>4505.5658864862926</v>
      </c>
      <c r="T92">
        <f>S92-B92</f>
        <v>1157.5658864862926</v>
      </c>
      <c r="U92">
        <f t="shared" si="9"/>
        <v>1157.5658864862926</v>
      </c>
      <c r="V92" s="8">
        <f>U92/B92</f>
        <v>0.34574847266615666</v>
      </c>
      <c r="W92">
        <v>1204</v>
      </c>
      <c r="X92">
        <f t="shared" si="10"/>
        <v>20836.185956753267</v>
      </c>
      <c r="Y92">
        <f t="shared" si="11"/>
        <v>21672</v>
      </c>
      <c r="Z92">
        <f t="shared" si="12"/>
        <v>1157.5658864862926</v>
      </c>
      <c r="AA92">
        <f t="shared" si="13"/>
        <v>1339958.7815567965</v>
      </c>
    </row>
    <row r="93" spans="1:27" x14ac:dyDescent="0.35">
      <c r="A93" s="1">
        <v>41007</v>
      </c>
      <c r="B93">
        <v>4428</v>
      </c>
      <c r="C93">
        <f t="shared" si="7"/>
        <v>0.27785794452461121</v>
      </c>
      <c r="D93" s="23">
        <v>27.6</v>
      </c>
      <c r="E93">
        <v>0</v>
      </c>
      <c r="F93">
        <v>0.22334455667789002</v>
      </c>
      <c r="G93">
        <v>0.10469777136443803</v>
      </c>
      <c r="H93">
        <v>0</v>
      </c>
      <c r="I93">
        <f>IF(AND(O93=0,M93=0,H93=0,J93=0,Q93=0,L93=0),1,0)</f>
        <v>1</v>
      </c>
      <c r="J93">
        <v>0</v>
      </c>
      <c r="K93">
        <v>1</v>
      </c>
      <c r="L93">
        <v>0</v>
      </c>
      <c r="M93">
        <v>0</v>
      </c>
      <c r="N93">
        <v>3164.6666666666665</v>
      </c>
      <c r="O93">
        <v>0</v>
      </c>
      <c r="P93">
        <v>1</v>
      </c>
      <c r="Q93">
        <v>0</v>
      </c>
      <c r="R93">
        <v>3348</v>
      </c>
      <c r="S93">
        <f t="shared" si="8"/>
        <v>4436.2891716650765</v>
      </c>
      <c r="T93">
        <f>S93-B93</f>
        <v>8.2891716650765375</v>
      </c>
      <c r="U93">
        <f t="shared" si="9"/>
        <v>8.2891716650765375</v>
      </c>
      <c r="V93" s="8">
        <f>U93/B93</f>
        <v>1.8719899875963273E-3</v>
      </c>
      <c r="W93">
        <v>892</v>
      </c>
      <c r="X93">
        <f t="shared" si="10"/>
        <v>149.20508997137767</v>
      </c>
      <c r="Y93">
        <f t="shared" si="11"/>
        <v>16056</v>
      </c>
      <c r="Z93">
        <f t="shared" si="12"/>
        <v>8.2891716650765375</v>
      </c>
      <c r="AA93">
        <f t="shared" si="13"/>
        <v>68.710366893107732</v>
      </c>
    </row>
    <row r="94" spans="1:27" x14ac:dyDescent="0.35">
      <c r="A94" s="1">
        <v>41008</v>
      </c>
      <c r="B94">
        <v>4628.5</v>
      </c>
      <c r="C94">
        <f t="shared" si="7"/>
        <v>0.31000481000481001</v>
      </c>
      <c r="D94" s="23">
        <v>30.7</v>
      </c>
      <c r="E94">
        <v>5.9561660095807378E-2</v>
      </c>
      <c r="F94">
        <v>0.31000481000481001</v>
      </c>
      <c r="G94">
        <v>0.27785794452461121</v>
      </c>
      <c r="H94">
        <v>0</v>
      </c>
      <c r="I94">
        <f>IF(AND(O94=0,M94=0,H94=0,J94=0,Q94=0,L94=0),1,0)</f>
        <v>0</v>
      </c>
      <c r="J94">
        <v>1</v>
      </c>
      <c r="K94">
        <v>1</v>
      </c>
      <c r="L94">
        <v>0</v>
      </c>
      <c r="M94">
        <v>0</v>
      </c>
      <c r="N94">
        <v>3697.3333333333335</v>
      </c>
      <c r="O94">
        <v>0</v>
      </c>
      <c r="P94">
        <v>0</v>
      </c>
      <c r="Q94">
        <v>0</v>
      </c>
      <c r="R94">
        <v>4428</v>
      </c>
      <c r="S94">
        <f t="shared" si="8"/>
        <v>4383.4392168690347</v>
      </c>
      <c r="T94">
        <f>S94-B94</f>
        <v>-245.06078313096532</v>
      </c>
      <c r="U94">
        <f t="shared" si="9"/>
        <v>245.06078313096532</v>
      </c>
      <c r="V94" s="8">
        <f>U94/B94</f>
        <v>5.2946047991998556E-2</v>
      </c>
      <c r="W94">
        <v>1213</v>
      </c>
      <c r="X94">
        <f t="shared" si="10"/>
        <v>17644.376385429503</v>
      </c>
      <c r="Y94">
        <f t="shared" si="11"/>
        <v>21834</v>
      </c>
      <c r="Z94">
        <f t="shared" si="12"/>
        <v>-490.12156626193064</v>
      </c>
      <c r="AA94">
        <f t="shared" si="13"/>
        <v>240219.14971504806</v>
      </c>
    </row>
    <row r="95" spans="1:27" x14ac:dyDescent="0.35">
      <c r="A95" s="1">
        <v>41009</v>
      </c>
      <c r="B95">
        <v>2712</v>
      </c>
      <c r="C95">
        <f t="shared" si="7"/>
        <v>2.725669392336059E-3</v>
      </c>
      <c r="D95" s="23">
        <v>29.6</v>
      </c>
      <c r="E95">
        <v>0.14106151172156517</v>
      </c>
      <c r="F95">
        <v>5.2589385922719258E-2</v>
      </c>
      <c r="G95">
        <v>0.31000481000481001</v>
      </c>
      <c r="H95">
        <v>0</v>
      </c>
      <c r="I95">
        <f>IF(AND(O95=0,M95=0,H95=0,J95=0,Q95=0,L95=0),1,0)</f>
        <v>0</v>
      </c>
      <c r="J95">
        <v>0</v>
      </c>
      <c r="K95">
        <v>0</v>
      </c>
      <c r="L95">
        <v>0</v>
      </c>
      <c r="M95">
        <v>0</v>
      </c>
      <c r="N95">
        <v>4134.833333333333</v>
      </c>
      <c r="O95">
        <v>1</v>
      </c>
      <c r="P95">
        <v>0</v>
      </c>
      <c r="Q95">
        <v>0</v>
      </c>
      <c r="R95">
        <v>4628.5</v>
      </c>
      <c r="S95">
        <f t="shared" si="8"/>
        <v>3515.9866698995429</v>
      </c>
      <c r="T95">
        <f>S95-B95</f>
        <v>803.9866698995429</v>
      </c>
      <c r="U95">
        <f t="shared" si="9"/>
        <v>803.9866698995429</v>
      </c>
      <c r="V95" s="8">
        <f>U95/B95</f>
        <v>0.29645526176236831</v>
      </c>
      <c r="W95">
        <v>1313</v>
      </c>
      <c r="X95">
        <f t="shared" si="10"/>
        <v>14471.760058191772</v>
      </c>
      <c r="Y95">
        <f t="shared" si="11"/>
        <v>23634</v>
      </c>
      <c r="Z95">
        <f t="shared" si="12"/>
        <v>803.9866698995429</v>
      </c>
      <c r="AA95">
        <f t="shared" si="13"/>
        <v>646394.56537615659</v>
      </c>
    </row>
    <row r="96" spans="1:27" x14ac:dyDescent="0.35">
      <c r="A96" s="1">
        <v>41010</v>
      </c>
      <c r="B96">
        <v>3136</v>
      </c>
      <c r="C96">
        <f t="shared" si="7"/>
        <v>7.0707070707070704E-2</v>
      </c>
      <c r="D96" s="23">
        <v>28.4</v>
      </c>
      <c r="E96">
        <v>0.13605918012633011</v>
      </c>
      <c r="F96">
        <v>1.7636684303350969E-3</v>
      </c>
      <c r="G96">
        <v>2.725669392336059E-3</v>
      </c>
      <c r="H96">
        <v>0</v>
      </c>
      <c r="I96">
        <f>IF(AND(O96=0,M96=0,H96=0,J96=0,Q96=0,L96=0),1,0)</f>
        <v>0</v>
      </c>
      <c r="J96">
        <v>0</v>
      </c>
      <c r="K96">
        <v>1</v>
      </c>
      <c r="L96">
        <v>0</v>
      </c>
      <c r="M96">
        <v>1</v>
      </c>
      <c r="N96">
        <v>3922.8333333333335</v>
      </c>
      <c r="O96">
        <v>0</v>
      </c>
      <c r="P96">
        <v>0</v>
      </c>
      <c r="Q96">
        <v>0</v>
      </c>
      <c r="R96">
        <v>2712</v>
      </c>
      <c r="S96">
        <f t="shared" si="8"/>
        <v>3621.7931003545441</v>
      </c>
      <c r="T96">
        <f>S96-B96</f>
        <v>485.79310035454409</v>
      </c>
      <c r="U96">
        <f t="shared" si="9"/>
        <v>485.79310035454409</v>
      </c>
      <c r="V96" s="8">
        <f>U96/B96</f>
        <v>0.15490851414366841</v>
      </c>
      <c r="W96">
        <v>818</v>
      </c>
      <c r="X96">
        <f t="shared" si="10"/>
        <v>8744.2758063817928</v>
      </c>
      <c r="Y96">
        <f t="shared" si="11"/>
        <v>14724</v>
      </c>
      <c r="Z96">
        <f t="shared" si="12"/>
        <v>485.79310035454409</v>
      </c>
      <c r="AA96">
        <f t="shared" si="13"/>
        <v>235994.93635208014</v>
      </c>
    </row>
    <row r="97" spans="1:27" x14ac:dyDescent="0.35">
      <c r="A97" s="1">
        <v>41011</v>
      </c>
      <c r="B97">
        <v>3088</v>
      </c>
      <c r="C97">
        <f t="shared" si="7"/>
        <v>6.3011063011063018E-2</v>
      </c>
      <c r="D97" s="23">
        <v>28.5</v>
      </c>
      <c r="E97">
        <v>0.12842850481156476</v>
      </c>
      <c r="F97">
        <v>2.1645021645021644E-2</v>
      </c>
      <c r="G97">
        <v>7.0707070707070704E-2</v>
      </c>
      <c r="H97">
        <v>0</v>
      </c>
      <c r="I97">
        <f>IF(AND(O97=0,M97=0,H97=0,J97=0,Q97=0,L97=0),1,0)</f>
        <v>0</v>
      </c>
      <c r="J97">
        <v>0</v>
      </c>
      <c r="K97">
        <v>0</v>
      </c>
      <c r="L97">
        <v>0</v>
      </c>
      <c r="M97">
        <v>0</v>
      </c>
      <c r="N97">
        <v>3492.1666666666665</v>
      </c>
      <c r="O97">
        <v>0</v>
      </c>
      <c r="P97">
        <v>0</v>
      </c>
      <c r="Q97">
        <v>1</v>
      </c>
      <c r="R97">
        <v>3136</v>
      </c>
      <c r="S97">
        <f t="shared" si="8"/>
        <v>2786.7770252896339</v>
      </c>
      <c r="T97">
        <f>S97-B97</f>
        <v>-301.22297471036609</v>
      </c>
      <c r="U97">
        <f t="shared" si="9"/>
        <v>301.22297471036609</v>
      </c>
      <c r="V97" s="8">
        <f>U97/B97</f>
        <v>9.7546300100507147E-2</v>
      </c>
      <c r="W97">
        <v>888</v>
      </c>
      <c r="X97">
        <f t="shared" si="10"/>
        <v>21688.054179146358</v>
      </c>
      <c r="Y97">
        <f t="shared" si="11"/>
        <v>15984</v>
      </c>
      <c r="Z97">
        <f t="shared" si="12"/>
        <v>-602.44594942073218</v>
      </c>
      <c r="AA97">
        <f t="shared" si="13"/>
        <v>362941.12197344739</v>
      </c>
    </row>
    <row r="98" spans="1:27" x14ac:dyDescent="0.35">
      <c r="A98" s="1">
        <v>41012</v>
      </c>
      <c r="B98">
        <v>3198</v>
      </c>
      <c r="C98">
        <f t="shared" si="7"/>
        <v>8.0647747314413987E-2</v>
      </c>
      <c r="D98" s="23">
        <v>27.8</v>
      </c>
      <c r="E98">
        <v>0.11740641824579257</v>
      </c>
      <c r="F98">
        <v>9.9567099567099568E-2</v>
      </c>
      <c r="G98">
        <v>6.3011063011063018E-2</v>
      </c>
      <c r="H98">
        <v>0</v>
      </c>
      <c r="I98">
        <f>IF(AND(O98=0,M98=0,H98=0,J98=0,Q98=0,L98=0),1,0)</f>
        <v>0</v>
      </c>
      <c r="J98">
        <v>0</v>
      </c>
      <c r="K98">
        <v>1</v>
      </c>
      <c r="L98">
        <v>1</v>
      </c>
      <c r="M98">
        <v>0</v>
      </c>
      <c r="N98">
        <v>2978.6666666666665</v>
      </c>
      <c r="O98">
        <v>0</v>
      </c>
      <c r="P98">
        <v>0</v>
      </c>
      <c r="Q98">
        <v>0</v>
      </c>
      <c r="R98">
        <v>3088</v>
      </c>
      <c r="S98">
        <f t="shared" si="8"/>
        <v>4116.9038446520499</v>
      </c>
      <c r="T98">
        <f>S98-B98</f>
        <v>918.90384465204988</v>
      </c>
      <c r="U98">
        <f t="shared" si="9"/>
        <v>918.90384465204988</v>
      </c>
      <c r="V98" s="8">
        <f>U98/B98</f>
        <v>0.2873370371019543</v>
      </c>
      <c r="W98">
        <v>1039</v>
      </c>
      <c r="X98">
        <f t="shared" si="10"/>
        <v>16540.269203736898</v>
      </c>
      <c r="Y98">
        <f t="shared" si="11"/>
        <v>18702</v>
      </c>
      <c r="Z98">
        <f t="shared" si="12"/>
        <v>918.90384465204988</v>
      </c>
      <c r="AA98">
        <f t="shared" si="13"/>
        <v>844384.27571631863</v>
      </c>
    </row>
    <row r="99" spans="1:27" x14ac:dyDescent="0.35">
      <c r="A99" s="1">
        <v>41013</v>
      </c>
      <c r="B99">
        <v>3595</v>
      </c>
      <c r="C99">
        <f t="shared" si="7"/>
        <v>0.14430014430014429</v>
      </c>
      <c r="D99" s="23">
        <v>28.3</v>
      </c>
      <c r="E99">
        <v>6.5263470261562623E-2</v>
      </c>
      <c r="F99">
        <v>0.10469777136443803</v>
      </c>
      <c r="G99">
        <v>8.0647747314413987E-2</v>
      </c>
      <c r="H99">
        <v>1</v>
      </c>
      <c r="I99">
        <f>IF(AND(O99=0,M99=0,H99=0,J99=0,Q99=0,L99=0),1,0)</f>
        <v>0</v>
      </c>
      <c r="J99">
        <v>0</v>
      </c>
      <c r="K99">
        <v>1</v>
      </c>
      <c r="L99">
        <v>0</v>
      </c>
      <c r="M99">
        <v>0</v>
      </c>
      <c r="N99">
        <v>3140.6666666666665</v>
      </c>
      <c r="O99">
        <v>0</v>
      </c>
      <c r="P99">
        <v>1</v>
      </c>
      <c r="Q99">
        <v>0</v>
      </c>
      <c r="R99">
        <v>3198</v>
      </c>
      <c r="S99">
        <f t="shared" si="8"/>
        <v>4349.8360041165852</v>
      </c>
      <c r="T99">
        <f>S99-B99</f>
        <v>754.83600411658517</v>
      </c>
      <c r="U99">
        <f t="shared" si="9"/>
        <v>754.83600411658517</v>
      </c>
      <c r="V99" s="8">
        <f>U99/B99</f>
        <v>0.20996829043576778</v>
      </c>
      <c r="W99">
        <v>922</v>
      </c>
      <c r="X99">
        <f t="shared" si="10"/>
        <v>13587.048074098533</v>
      </c>
      <c r="Y99">
        <f t="shared" si="11"/>
        <v>16596</v>
      </c>
      <c r="Z99">
        <f t="shared" si="12"/>
        <v>754.83600411658517</v>
      </c>
      <c r="AA99">
        <f t="shared" si="13"/>
        <v>569777.39311069343</v>
      </c>
    </row>
    <row r="100" spans="1:27" x14ac:dyDescent="0.35">
      <c r="A100" s="1">
        <v>41014</v>
      </c>
      <c r="B100">
        <v>3953</v>
      </c>
      <c r="C100">
        <f t="shared" si="7"/>
        <v>0.20169953503286836</v>
      </c>
      <c r="D100" s="23">
        <v>28.8</v>
      </c>
      <c r="E100">
        <v>2.145067616261823E-2</v>
      </c>
      <c r="F100">
        <v>0.27785794452461121</v>
      </c>
      <c r="G100">
        <v>0.14430014430014429</v>
      </c>
      <c r="H100">
        <v>0</v>
      </c>
      <c r="I100">
        <f>IF(AND(O100=0,M100=0,H100=0,J100=0,Q100=0,L100=0),1,0)</f>
        <v>1</v>
      </c>
      <c r="J100">
        <v>0</v>
      </c>
      <c r="K100">
        <v>1</v>
      </c>
      <c r="L100">
        <v>0</v>
      </c>
      <c r="M100">
        <v>0</v>
      </c>
      <c r="N100">
        <v>3293.6666666666665</v>
      </c>
      <c r="O100">
        <v>0</v>
      </c>
      <c r="P100">
        <v>1</v>
      </c>
      <c r="Q100">
        <v>0</v>
      </c>
      <c r="R100">
        <v>3595</v>
      </c>
      <c r="S100">
        <f t="shared" si="8"/>
        <v>4647.7670951210821</v>
      </c>
      <c r="T100">
        <f>S100-B100</f>
        <v>694.76709512108209</v>
      </c>
      <c r="U100">
        <f t="shared" si="9"/>
        <v>694.76709512108209</v>
      </c>
      <c r="V100" s="8">
        <f>U100/B100</f>
        <v>0.17575691756161954</v>
      </c>
      <c r="W100">
        <v>743</v>
      </c>
      <c r="X100">
        <f t="shared" si="10"/>
        <v>12505.807712179478</v>
      </c>
      <c r="Y100">
        <f t="shared" si="11"/>
        <v>13374</v>
      </c>
      <c r="Z100">
        <f t="shared" si="12"/>
        <v>694.76709512108209</v>
      </c>
      <c r="AA100">
        <f t="shared" si="13"/>
        <v>482701.31646298675</v>
      </c>
    </row>
    <row r="101" spans="1:27" x14ac:dyDescent="0.35">
      <c r="A101" s="1">
        <v>41015</v>
      </c>
      <c r="B101">
        <v>4628.5</v>
      </c>
      <c r="C101">
        <f t="shared" si="7"/>
        <v>0.31000481000481001</v>
      </c>
      <c r="D101" s="23">
        <v>28.4</v>
      </c>
      <c r="E101">
        <v>7.4059943193861583E-2</v>
      </c>
      <c r="F101">
        <v>0.31000481000481001</v>
      </c>
      <c r="G101">
        <v>0.20169953503286836</v>
      </c>
      <c r="H101">
        <v>0</v>
      </c>
      <c r="I101">
        <f>IF(AND(O101=0,M101=0,H101=0,J101=0,Q101=0,L101=0),1,0)</f>
        <v>0</v>
      </c>
      <c r="J101">
        <v>1</v>
      </c>
      <c r="K101">
        <v>1</v>
      </c>
      <c r="L101">
        <v>0</v>
      </c>
      <c r="M101">
        <v>0</v>
      </c>
      <c r="N101">
        <v>3582</v>
      </c>
      <c r="O101">
        <v>0</v>
      </c>
      <c r="P101">
        <v>0</v>
      </c>
      <c r="Q101">
        <v>0</v>
      </c>
      <c r="R101">
        <v>3953</v>
      </c>
      <c r="S101">
        <f t="shared" si="8"/>
        <v>4196.5880841651106</v>
      </c>
      <c r="T101">
        <f>S101-B101</f>
        <v>-431.91191583488944</v>
      </c>
      <c r="U101">
        <f t="shared" si="9"/>
        <v>431.91191583488944</v>
      </c>
      <c r="V101" s="8">
        <f>U101/B101</f>
        <v>9.3315742861594345E-2</v>
      </c>
      <c r="W101">
        <v>1235</v>
      </c>
      <c r="X101">
        <f t="shared" si="10"/>
        <v>31097.65794011204</v>
      </c>
      <c r="Y101">
        <f t="shared" si="11"/>
        <v>22230</v>
      </c>
      <c r="Z101">
        <f t="shared" si="12"/>
        <v>-863.82383166977888</v>
      </c>
      <c r="AA101">
        <f t="shared" si="13"/>
        <v>746191.61216065846</v>
      </c>
    </row>
    <row r="102" spans="1:27" x14ac:dyDescent="0.35">
      <c r="A102" s="1">
        <v>41016</v>
      </c>
      <c r="B102">
        <v>2900</v>
      </c>
      <c r="C102">
        <f t="shared" si="7"/>
        <v>3.2868366201699535E-2</v>
      </c>
      <c r="D102" s="23">
        <v>28.6</v>
      </c>
      <c r="E102">
        <v>0.13733095934545766</v>
      </c>
      <c r="F102">
        <v>2.725669392336059E-3</v>
      </c>
      <c r="G102">
        <v>0.31000481000481001</v>
      </c>
      <c r="H102">
        <v>0</v>
      </c>
      <c r="I102">
        <f>IF(AND(O102=0,M102=0,H102=0,J102=0,Q102=0,L102=0),1,0)</f>
        <v>0</v>
      </c>
      <c r="J102">
        <v>0</v>
      </c>
      <c r="K102">
        <v>0</v>
      </c>
      <c r="L102">
        <v>0</v>
      </c>
      <c r="M102">
        <v>0</v>
      </c>
      <c r="N102">
        <v>4058.8333333333335</v>
      </c>
      <c r="O102">
        <v>1</v>
      </c>
      <c r="P102">
        <v>0</v>
      </c>
      <c r="Q102">
        <v>0</v>
      </c>
      <c r="R102">
        <v>4628.5</v>
      </c>
      <c r="S102">
        <f t="shared" si="8"/>
        <v>3453.5815257731765</v>
      </c>
      <c r="T102">
        <f>S102-B102</f>
        <v>553.58152577317651</v>
      </c>
      <c r="U102">
        <f t="shared" si="9"/>
        <v>553.58152577317651</v>
      </c>
      <c r="V102" s="8">
        <f>U102/B102</f>
        <v>0.19089018130109534</v>
      </c>
      <c r="W102">
        <v>845</v>
      </c>
      <c r="X102">
        <f t="shared" si="10"/>
        <v>9964.4674639171772</v>
      </c>
      <c r="Y102">
        <f t="shared" si="11"/>
        <v>15210</v>
      </c>
      <c r="Z102">
        <f t="shared" si="12"/>
        <v>553.58152577317651</v>
      </c>
      <c r="AA102">
        <f t="shared" si="13"/>
        <v>306452.50567735807</v>
      </c>
    </row>
    <row r="103" spans="1:27" x14ac:dyDescent="0.35">
      <c r="A103" s="1">
        <v>41017</v>
      </c>
      <c r="B103">
        <v>2827</v>
      </c>
      <c r="C103">
        <f t="shared" si="7"/>
        <v>2.1164021164021163E-2</v>
      </c>
      <c r="D103" s="23">
        <v>28.6</v>
      </c>
      <c r="E103">
        <v>0.12936114290559164</v>
      </c>
      <c r="F103">
        <v>7.0707070707070704E-2</v>
      </c>
      <c r="G103">
        <v>3.2868366201699535E-2</v>
      </c>
      <c r="H103">
        <v>0</v>
      </c>
      <c r="I103">
        <f>IF(AND(O103=0,M103=0,H103=0,J103=0,Q103=0,L103=0),1,0)</f>
        <v>0</v>
      </c>
      <c r="J103">
        <v>0</v>
      </c>
      <c r="K103">
        <v>0</v>
      </c>
      <c r="L103">
        <v>0</v>
      </c>
      <c r="M103">
        <v>1</v>
      </c>
      <c r="N103">
        <v>3827.1666666666665</v>
      </c>
      <c r="O103">
        <v>0</v>
      </c>
      <c r="P103">
        <v>0</v>
      </c>
      <c r="Q103">
        <v>0</v>
      </c>
      <c r="R103">
        <v>2900</v>
      </c>
      <c r="S103">
        <f t="shared" si="8"/>
        <v>2736.9499563636427</v>
      </c>
      <c r="T103">
        <f>S103-B103</f>
        <v>-90.050043636357259</v>
      </c>
      <c r="U103">
        <f t="shared" si="9"/>
        <v>90.050043636357259</v>
      </c>
      <c r="V103" s="8">
        <f>U103/B103</f>
        <v>3.1853570440876285E-2</v>
      </c>
      <c r="W103">
        <v>876</v>
      </c>
      <c r="X103">
        <f t="shared" si="10"/>
        <v>6483.6031418177226</v>
      </c>
      <c r="Y103">
        <f t="shared" si="11"/>
        <v>15768</v>
      </c>
      <c r="Z103">
        <f t="shared" si="12"/>
        <v>-180.10008727271452</v>
      </c>
      <c r="AA103">
        <f t="shared" si="13"/>
        <v>32436.041435639385</v>
      </c>
    </row>
    <row r="104" spans="1:27" x14ac:dyDescent="0.35">
      <c r="A104" s="1">
        <v>41018</v>
      </c>
      <c r="B104">
        <v>3146</v>
      </c>
      <c r="C104">
        <f t="shared" si="7"/>
        <v>7.2310405643738973E-2</v>
      </c>
      <c r="D104" s="23">
        <v>27.2</v>
      </c>
      <c r="E104">
        <v>0.11363347322904743</v>
      </c>
      <c r="F104">
        <v>6.3011063011063018E-2</v>
      </c>
      <c r="G104">
        <v>2.1164021164021163E-2</v>
      </c>
      <c r="H104">
        <v>0</v>
      </c>
      <c r="I104">
        <f>IF(AND(O104=0,M104=0,H104=0,J104=0,Q104=0,L104=0),1,0)</f>
        <v>0</v>
      </c>
      <c r="J104">
        <v>0</v>
      </c>
      <c r="K104">
        <v>1</v>
      </c>
      <c r="L104">
        <v>0</v>
      </c>
      <c r="M104">
        <v>0</v>
      </c>
      <c r="N104">
        <v>3451.8333333333335</v>
      </c>
      <c r="O104">
        <v>0</v>
      </c>
      <c r="P104">
        <v>0</v>
      </c>
      <c r="Q104">
        <v>1</v>
      </c>
      <c r="R104">
        <v>2827</v>
      </c>
      <c r="S104">
        <f t="shared" si="8"/>
        <v>3700.207008710669</v>
      </c>
      <c r="T104">
        <f>S104-B104</f>
        <v>554.20700871066902</v>
      </c>
      <c r="U104">
        <f t="shared" si="9"/>
        <v>554.20700871066902</v>
      </c>
      <c r="V104" s="8">
        <f>U104/B104</f>
        <v>0.17616243124941799</v>
      </c>
      <c r="W104">
        <v>605</v>
      </c>
      <c r="X104">
        <f t="shared" si="10"/>
        <v>9975.7261567920432</v>
      </c>
      <c r="Y104">
        <f t="shared" si="11"/>
        <v>10890</v>
      </c>
      <c r="Z104">
        <f t="shared" si="12"/>
        <v>554.20700871066902</v>
      </c>
      <c r="AA104">
        <f t="shared" si="13"/>
        <v>307145.40850402758</v>
      </c>
    </row>
    <row r="105" spans="1:27" x14ac:dyDescent="0.35">
      <c r="A105" s="1">
        <v>41019</v>
      </c>
      <c r="B105">
        <v>3377</v>
      </c>
      <c r="C105">
        <f t="shared" si="7"/>
        <v>0.10934744268077601</v>
      </c>
      <c r="D105" s="23">
        <v>27.1</v>
      </c>
      <c r="E105">
        <v>9.4599177582771685E-2</v>
      </c>
      <c r="F105">
        <v>8.0647747314413987E-2</v>
      </c>
      <c r="G105">
        <v>7.2310405643738973E-2</v>
      </c>
      <c r="H105">
        <v>0</v>
      </c>
      <c r="I105">
        <f>IF(AND(O105=0,M105=0,H105=0,J105=0,Q105=0,L105=0),1,0)</f>
        <v>0</v>
      </c>
      <c r="J105">
        <v>0</v>
      </c>
      <c r="K105">
        <v>1</v>
      </c>
      <c r="L105">
        <v>1</v>
      </c>
      <c r="M105">
        <v>0</v>
      </c>
      <c r="N105">
        <v>2957.6666666666665</v>
      </c>
      <c r="O105">
        <v>0</v>
      </c>
      <c r="P105">
        <v>0</v>
      </c>
      <c r="Q105">
        <v>0</v>
      </c>
      <c r="R105">
        <v>3146</v>
      </c>
      <c r="S105">
        <f t="shared" si="8"/>
        <v>4079.7378247543011</v>
      </c>
      <c r="T105">
        <f>S105-B105</f>
        <v>702.73782475430107</v>
      </c>
      <c r="U105">
        <f t="shared" si="9"/>
        <v>702.73782475430107</v>
      </c>
      <c r="V105" s="8">
        <f>U105/B105</f>
        <v>0.2080952990092689</v>
      </c>
      <c r="W105">
        <v>838</v>
      </c>
      <c r="X105">
        <f t="shared" si="10"/>
        <v>12649.280845577419</v>
      </c>
      <c r="Y105">
        <f t="shared" si="11"/>
        <v>15084</v>
      </c>
      <c r="Z105">
        <f t="shared" si="12"/>
        <v>702.73782475430107</v>
      </c>
      <c r="AA105">
        <f t="shared" si="13"/>
        <v>493840.45034040679</v>
      </c>
    </row>
    <row r="106" spans="1:27" x14ac:dyDescent="0.35">
      <c r="A106" s="1">
        <v>41020</v>
      </c>
      <c r="B106">
        <v>3394</v>
      </c>
      <c r="C106">
        <f t="shared" si="7"/>
        <v>0.11207311207311207</v>
      </c>
      <c r="D106" s="23">
        <v>27.8</v>
      </c>
      <c r="E106">
        <v>7.0181016575522476E-2</v>
      </c>
      <c r="F106">
        <v>0.14430014430014429</v>
      </c>
      <c r="G106">
        <v>0.10934744268077601</v>
      </c>
      <c r="H106">
        <v>1</v>
      </c>
      <c r="I106">
        <f>IF(AND(O106=0,M106=0,H106=0,J106=0,Q106=0,L106=0),1,0)</f>
        <v>0</v>
      </c>
      <c r="J106">
        <v>0</v>
      </c>
      <c r="K106">
        <v>1</v>
      </c>
      <c r="L106">
        <v>0</v>
      </c>
      <c r="M106">
        <v>0</v>
      </c>
      <c r="N106">
        <v>3116.6666666666665</v>
      </c>
      <c r="O106">
        <v>0</v>
      </c>
      <c r="P106">
        <v>1</v>
      </c>
      <c r="Q106">
        <v>0</v>
      </c>
      <c r="R106">
        <v>3377</v>
      </c>
      <c r="S106">
        <f t="shared" si="8"/>
        <v>4483.5375855653592</v>
      </c>
      <c r="T106">
        <f>S106-B106</f>
        <v>1089.5375855653592</v>
      </c>
      <c r="U106">
        <f t="shared" si="9"/>
        <v>1089.5375855653592</v>
      </c>
      <c r="V106" s="8">
        <f>U106/B106</f>
        <v>0.32101873469810233</v>
      </c>
      <c r="W106">
        <v>970</v>
      </c>
      <c r="X106">
        <f t="shared" si="10"/>
        <v>19611.676540176464</v>
      </c>
      <c r="Y106">
        <f t="shared" si="11"/>
        <v>17460</v>
      </c>
      <c r="Z106">
        <f t="shared" si="12"/>
        <v>1089.5375855653592</v>
      </c>
      <c r="AA106">
        <f t="shared" si="13"/>
        <v>1187092.1503595924</v>
      </c>
    </row>
    <row r="107" spans="1:27" x14ac:dyDescent="0.35">
      <c r="A107" s="1">
        <v>41021</v>
      </c>
      <c r="B107">
        <v>3905</v>
      </c>
      <c r="C107">
        <f t="shared" si="7"/>
        <v>0.19400352733686066</v>
      </c>
      <c r="D107" s="23">
        <v>28.1</v>
      </c>
      <c r="E107">
        <v>1.7847301708423479E-2</v>
      </c>
      <c r="F107">
        <v>0.20169953503286836</v>
      </c>
      <c r="G107">
        <v>0.11207311207311207</v>
      </c>
      <c r="H107">
        <v>0</v>
      </c>
      <c r="I107">
        <f>IF(AND(O107=0,M107=0,H107=0,J107=0,Q107=0,L107=0),1,0)</f>
        <v>1</v>
      </c>
      <c r="J107">
        <v>0</v>
      </c>
      <c r="K107">
        <v>1</v>
      </c>
      <c r="L107">
        <v>0</v>
      </c>
      <c r="M107">
        <v>0</v>
      </c>
      <c r="N107">
        <v>3305.6666666666665</v>
      </c>
      <c r="O107">
        <v>0</v>
      </c>
      <c r="P107">
        <v>1</v>
      </c>
      <c r="Q107">
        <v>0</v>
      </c>
      <c r="R107">
        <v>3394</v>
      </c>
      <c r="S107">
        <f t="shared" si="8"/>
        <v>4465.910224069823</v>
      </c>
      <c r="T107">
        <f>S107-B107</f>
        <v>560.91022406982302</v>
      </c>
      <c r="U107">
        <f t="shared" si="9"/>
        <v>560.91022406982302</v>
      </c>
      <c r="V107" s="8">
        <f>U107/B107</f>
        <v>0.14363898183606222</v>
      </c>
      <c r="W107">
        <v>980</v>
      </c>
      <c r="X107">
        <f t="shared" si="10"/>
        <v>10096.384033256814</v>
      </c>
      <c r="Y107">
        <f t="shared" si="11"/>
        <v>17640</v>
      </c>
      <c r="Z107">
        <f t="shared" si="12"/>
        <v>560.91022406982302</v>
      </c>
      <c r="AA107">
        <f t="shared" si="13"/>
        <v>314620.27946605906</v>
      </c>
    </row>
    <row r="108" spans="1:27" x14ac:dyDescent="0.35">
      <c r="A108" s="1">
        <v>41022</v>
      </c>
      <c r="B108">
        <v>4628.5</v>
      </c>
      <c r="C108">
        <f t="shared" si="7"/>
        <v>0.31000481000481001</v>
      </c>
      <c r="D108" s="23">
        <v>27.9</v>
      </c>
      <c r="E108">
        <v>6.045190554919673E-2</v>
      </c>
      <c r="F108">
        <v>0.31000481000481001</v>
      </c>
      <c r="G108">
        <v>0.19400352733686066</v>
      </c>
      <c r="H108">
        <v>0</v>
      </c>
      <c r="I108">
        <f>IF(AND(O108=0,M108=0,H108=0,J108=0,Q108=0,L108=0),1,0)</f>
        <v>0</v>
      </c>
      <c r="J108">
        <v>1</v>
      </c>
      <c r="K108">
        <v>1</v>
      </c>
      <c r="L108">
        <v>0</v>
      </c>
      <c r="M108">
        <v>0</v>
      </c>
      <c r="N108">
        <v>3558.6666666666665</v>
      </c>
      <c r="O108">
        <v>0</v>
      </c>
      <c r="P108">
        <v>0</v>
      </c>
      <c r="Q108">
        <v>0</v>
      </c>
      <c r="R108">
        <v>3905</v>
      </c>
      <c r="S108">
        <f t="shared" si="8"/>
        <v>4149.817954019496</v>
      </c>
      <c r="T108">
        <f>S108-B108</f>
        <v>-478.68204598050397</v>
      </c>
      <c r="U108">
        <f t="shared" si="9"/>
        <v>478.68204598050397</v>
      </c>
      <c r="V108" s="8">
        <f>U108/B108</f>
        <v>0.10342055654758647</v>
      </c>
      <c r="W108">
        <v>1058</v>
      </c>
      <c r="X108">
        <f t="shared" si="10"/>
        <v>34465.107310596286</v>
      </c>
      <c r="Y108">
        <f t="shared" si="11"/>
        <v>19044</v>
      </c>
      <c r="Z108">
        <f t="shared" si="12"/>
        <v>-957.36409196100794</v>
      </c>
      <c r="AA108">
        <f t="shared" si="13"/>
        <v>916546.0045763253</v>
      </c>
    </row>
    <row r="109" spans="1:27" x14ac:dyDescent="0.35">
      <c r="A109" s="1">
        <v>41023</v>
      </c>
      <c r="B109">
        <v>2751</v>
      </c>
      <c r="C109">
        <f t="shared" si="7"/>
        <v>8.9786756453423128E-3</v>
      </c>
      <c r="D109" s="23">
        <v>27.8</v>
      </c>
      <c r="E109">
        <v>0.13682224765780662</v>
      </c>
      <c r="F109">
        <v>3.2868366201699535E-2</v>
      </c>
      <c r="G109">
        <v>0.31000481000481001</v>
      </c>
      <c r="H109">
        <v>0</v>
      </c>
      <c r="I109">
        <f>IF(AND(O109=0,M109=0,H109=0,J109=0,Q109=0,L109=0),1,0)</f>
        <v>0</v>
      </c>
      <c r="J109">
        <v>0</v>
      </c>
      <c r="K109">
        <v>0</v>
      </c>
      <c r="L109">
        <v>0</v>
      </c>
      <c r="M109">
        <v>0</v>
      </c>
      <c r="N109">
        <v>3975.8333333333335</v>
      </c>
      <c r="O109">
        <v>1</v>
      </c>
      <c r="P109">
        <v>0</v>
      </c>
      <c r="Q109">
        <v>0</v>
      </c>
      <c r="R109">
        <v>4628.5</v>
      </c>
      <c r="S109">
        <f t="shared" si="8"/>
        <v>3486.1918795110182</v>
      </c>
      <c r="T109">
        <f>S109-B109</f>
        <v>735.19187951101821</v>
      </c>
      <c r="U109">
        <f t="shared" si="9"/>
        <v>735.19187951101821</v>
      </c>
      <c r="V109" s="8">
        <f>U109/B109</f>
        <v>0.26724532152345265</v>
      </c>
      <c r="W109">
        <v>819</v>
      </c>
      <c r="X109">
        <f t="shared" si="10"/>
        <v>13233.453831198327</v>
      </c>
      <c r="Y109">
        <f t="shared" si="11"/>
        <v>14742</v>
      </c>
      <c r="Z109">
        <f t="shared" si="12"/>
        <v>735.19187951101821</v>
      </c>
      <c r="AA109">
        <f t="shared" si="13"/>
        <v>540507.09969894355</v>
      </c>
    </row>
    <row r="110" spans="1:27" x14ac:dyDescent="0.35">
      <c r="A110" s="1">
        <v>41024</v>
      </c>
      <c r="B110">
        <v>3050</v>
      </c>
      <c r="C110">
        <f t="shared" si="7"/>
        <v>5.6918390251723586E-2</v>
      </c>
      <c r="D110" s="23">
        <v>28.3</v>
      </c>
      <c r="E110">
        <v>0.12007715460596043</v>
      </c>
      <c r="F110">
        <v>2.1164021164021163E-2</v>
      </c>
      <c r="G110">
        <v>8.9786756453423128E-3</v>
      </c>
      <c r="H110">
        <v>0</v>
      </c>
      <c r="I110">
        <f>IF(AND(O110=0,M110=0,H110=0,J110=0,Q110=0,L110=0),1,0)</f>
        <v>0</v>
      </c>
      <c r="J110">
        <v>0</v>
      </c>
      <c r="K110">
        <v>1</v>
      </c>
      <c r="L110">
        <v>0</v>
      </c>
      <c r="M110">
        <v>1</v>
      </c>
      <c r="N110">
        <v>3761.5</v>
      </c>
      <c r="O110">
        <v>0</v>
      </c>
      <c r="P110">
        <v>0</v>
      </c>
      <c r="Q110">
        <v>0</v>
      </c>
      <c r="R110">
        <v>2751</v>
      </c>
      <c r="S110">
        <f t="shared" si="8"/>
        <v>3631.3614019605689</v>
      </c>
      <c r="T110">
        <f>S110-B110</f>
        <v>581.36140196056886</v>
      </c>
      <c r="U110">
        <f t="shared" si="9"/>
        <v>581.36140196056886</v>
      </c>
      <c r="V110" s="8">
        <f>U110/B110</f>
        <v>0.19061029572477667</v>
      </c>
      <c r="W110">
        <v>798</v>
      </c>
      <c r="X110">
        <f t="shared" si="10"/>
        <v>10464.505235290238</v>
      </c>
      <c r="Y110">
        <f t="shared" si="11"/>
        <v>14364</v>
      </c>
      <c r="Z110">
        <f t="shared" si="12"/>
        <v>581.36140196056886</v>
      </c>
      <c r="AA110">
        <f t="shared" si="13"/>
        <v>337981.07968955813</v>
      </c>
    </row>
    <row r="111" spans="1:27" x14ac:dyDescent="0.35">
      <c r="A111" s="1">
        <v>41025</v>
      </c>
      <c r="B111">
        <v>3207</v>
      </c>
      <c r="C111">
        <f t="shared" si="7"/>
        <v>8.2090748757415427E-2</v>
      </c>
      <c r="D111" s="23">
        <v>28.9</v>
      </c>
      <c r="E111">
        <v>0.10621476111747001</v>
      </c>
      <c r="F111">
        <v>7.2310405643738973E-2</v>
      </c>
      <c r="G111">
        <v>5.6918390251723586E-2</v>
      </c>
      <c r="H111">
        <v>0</v>
      </c>
      <c r="I111">
        <f>IF(AND(O111=0,M111=0,H111=0,J111=0,Q111=0,L111=0),1,0)</f>
        <v>0</v>
      </c>
      <c r="J111">
        <v>0</v>
      </c>
      <c r="K111">
        <v>1</v>
      </c>
      <c r="L111">
        <v>0</v>
      </c>
      <c r="M111">
        <v>0</v>
      </c>
      <c r="N111">
        <v>3476.5</v>
      </c>
      <c r="O111">
        <v>0</v>
      </c>
      <c r="P111">
        <v>0</v>
      </c>
      <c r="Q111">
        <v>1</v>
      </c>
      <c r="R111">
        <v>3050</v>
      </c>
      <c r="S111">
        <f t="shared" si="8"/>
        <v>3797.1471149271024</v>
      </c>
      <c r="T111">
        <f>S111-B111</f>
        <v>590.14711492710239</v>
      </c>
      <c r="U111">
        <f t="shared" si="9"/>
        <v>590.14711492710239</v>
      </c>
      <c r="V111" s="8">
        <f>U111/B111</f>
        <v>0.18401843309233001</v>
      </c>
      <c r="W111">
        <v>772</v>
      </c>
      <c r="X111">
        <f t="shared" si="10"/>
        <v>10622.648068687842</v>
      </c>
      <c r="Y111">
        <f t="shared" si="11"/>
        <v>13896</v>
      </c>
      <c r="Z111">
        <f t="shared" si="12"/>
        <v>590.14711492710239</v>
      </c>
      <c r="AA111">
        <f t="shared" si="13"/>
        <v>348273.6172567826</v>
      </c>
    </row>
    <row r="112" spans="1:27" x14ac:dyDescent="0.35">
      <c r="A112" s="1">
        <v>41026</v>
      </c>
      <c r="B112">
        <v>3271</v>
      </c>
      <c r="C112">
        <f t="shared" si="7"/>
        <v>9.2352092352092352E-2</v>
      </c>
      <c r="D112" s="23">
        <v>28.5</v>
      </c>
      <c r="E112">
        <v>9.828733731824163E-2</v>
      </c>
      <c r="F112">
        <v>0.10934744268077601</v>
      </c>
      <c r="G112">
        <v>8.2090748757415427E-2</v>
      </c>
      <c r="H112">
        <v>0</v>
      </c>
      <c r="I112">
        <f>IF(AND(O112=0,M112=0,H112=0,J112=0,Q112=0,L112=0),1,0)</f>
        <v>0</v>
      </c>
      <c r="J112">
        <v>0</v>
      </c>
      <c r="K112">
        <v>1</v>
      </c>
      <c r="L112">
        <v>1</v>
      </c>
      <c r="M112">
        <v>0</v>
      </c>
      <c r="N112">
        <v>3002.6666666666665</v>
      </c>
      <c r="O112">
        <v>0</v>
      </c>
      <c r="P112">
        <v>0</v>
      </c>
      <c r="Q112">
        <v>0</v>
      </c>
      <c r="R112">
        <v>3207</v>
      </c>
      <c r="S112">
        <f t="shared" si="8"/>
        <v>4145.9475286226898</v>
      </c>
      <c r="T112">
        <f>S112-B112</f>
        <v>874.94752862268979</v>
      </c>
      <c r="U112">
        <f t="shared" si="9"/>
        <v>874.94752862268979</v>
      </c>
      <c r="V112" s="8">
        <f>U112/B112</f>
        <v>0.26748625148966365</v>
      </c>
      <c r="W112">
        <v>1055</v>
      </c>
      <c r="X112">
        <f t="shared" si="10"/>
        <v>15749.055515208416</v>
      </c>
      <c r="Y112">
        <f t="shared" si="11"/>
        <v>18990</v>
      </c>
      <c r="Z112">
        <f t="shared" si="12"/>
        <v>874.94752862268979</v>
      </c>
      <c r="AA112">
        <f t="shared" si="13"/>
        <v>765533.17784295254</v>
      </c>
    </row>
    <row r="113" spans="1:27" x14ac:dyDescent="0.35">
      <c r="A113" s="1">
        <v>41027</v>
      </c>
      <c r="B113">
        <v>3536</v>
      </c>
      <c r="C113">
        <f t="shared" si="7"/>
        <v>0.13484046817380152</v>
      </c>
      <c r="D113" s="23">
        <v>30.3</v>
      </c>
      <c r="E113">
        <v>7.1410403154012494E-2</v>
      </c>
      <c r="F113">
        <v>0.11207311207311207</v>
      </c>
      <c r="G113">
        <v>9.2352092352092352E-2</v>
      </c>
      <c r="H113">
        <v>1</v>
      </c>
      <c r="I113">
        <f>IF(AND(O113=0,M113=0,H113=0,J113=0,Q113=0,L113=0),1,0)</f>
        <v>0</v>
      </c>
      <c r="J113">
        <v>0</v>
      </c>
      <c r="K113">
        <v>1</v>
      </c>
      <c r="L113">
        <v>0</v>
      </c>
      <c r="M113">
        <v>0</v>
      </c>
      <c r="N113">
        <v>3176</v>
      </c>
      <c r="O113">
        <v>0</v>
      </c>
      <c r="P113">
        <v>1</v>
      </c>
      <c r="Q113">
        <v>0</v>
      </c>
      <c r="R113">
        <v>3271</v>
      </c>
      <c r="S113">
        <f t="shared" si="8"/>
        <v>4402.2571094907726</v>
      </c>
      <c r="T113">
        <f>S113-B113</f>
        <v>866.25710949077256</v>
      </c>
      <c r="U113">
        <f t="shared" si="9"/>
        <v>866.25710949077256</v>
      </c>
      <c r="V113" s="8">
        <f>U113/B113</f>
        <v>0.24498221422250355</v>
      </c>
      <c r="W113">
        <v>945</v>
      </c>
      <c r="X113">
        <f t="shared" si="10"/>
        <v>15592.627970833906</v>
      </c>
      <c r="Y113">
        <f t="shared" si="11"/>
        <v>17010</v>
      </c>
      <c r="Z113">
        <f t="shared" si="12"/>
        <v>866.25710949077256</v>
      </c>
      <c r="AA113">
        <f t="shared" si="13"/>
        <v>750401.37974330829</v>
      </c>
    </row>
    <row r="114" spans="1:27" x14ac:dyDescent="0.35">
      <c r="A114" s="1">
        <v>41028</v>
      </c>
      <c r="B114">
        <v>3774</v>
      </c>
      <c r="C114">
        <f t="shared" si="7"/>
        <v>0.17299983966650634</v>
      </c>
      <c r="D114" s="23">
        <v>32.299999999999997</v>
      </c>
      <c r="E114">
        <v>2.5096443257450529E-2</v>
      </c>
      <c r="F114">
        <v>0.19400352733686066</v>
      </c>
      <c r="G114">
        <v>0.13484046817380152</v>
      </c>
      <c r="H114">
        <v>0</v>
      </c>
      <c r="I114">
        <f>IF(AND(O114=0,M114=0,H114=0,J114=0,Q114=0,L114=0),1,0)</f>
        <v>1</v>
      </c>
      <c r="J114">
        <v>0</v>
      </c>
      <c r="K114">
        <v>1</v>
      </c>
      <c r="L114">
        <v>0</v>
      </c>
      <c r="M114">
        <v>0</v>
      </c>
      <c r="N114">
        <v>3338</v>
      </c>
      <c r="O114">
        <v>0</v>
      </c>
      <c r="P114">
        <v>1</v>
      </c>
      <c r="Q114">
        <v>0</v>
      </c>
      <c r="R114">
        <v>3536</v>
      </c>
      <c r="S114">
        <f t="shared" si="8"/>
        <v>4534.6340856113256</v>
      </c>
      <c r="T114">
        <f>S114-B114</f>
        <v>760.63408561132565</v>
      </c>
      <c r="U114">
        <f t="shared" si="9"/>
        <v>760.63408561132565</v>
      </c>
      <c r="V114" s="8">
        <f>U114/B114</f>
        <v>0.20154586264211066</v>
      </c>
      <c r="W114">
        <v>1056</v>
      </c>
      <c r="X114">
        <f t="shared" si="10"/>
        <v>13691.413541003862</v>
      </c>
      <c r="Y114">
        <f t="shared" si="11"/>
        <v>19008</v>
      </c>
      <c r="Z114">
        <f t="shared" si="12"/>
        <v>760.63408561132565</v>
      </c>
      <c r="AA114">
        <f t="shared" si="13"/>
        <v>578564.21219377744</v>
      </c>
    </row>
    <row r="115" spans="1:27" x14ac:dyDescent="0.35">
      <c r="A115" s="1">
        <v>41029</v>
      </c>
      <c r="B115">
        <v>2954</v>
      </c>
      <c r="C115">
        <f t="shared" si="7"/>
        <v>4.1526374859708191E-2</v>
      </c>
      <c r="D115" s="23">
        <v>33.4</v>
      </c>
      <c r="E115">
        <v>6.8464114629700298E-2</v>
      </c>
      <c r="F115">
        <v>0.31000481000481001</v>
      </c>
      <c r="G115">
        <v>0.17299983966650634</v>
      </c>
      <c r="H115">
        <v>0</v>
      </c>
      <c r="I115">
        <f>IF(AND(O115=0,M115=0,H115=0,J115=0,Q115=0,L115=0),1,0)</f>
        <v>0</v>
      </c>
      <c r="J115">
        <v>1</v>
      </c>
      <c r="K115">
        <v>0</v>
      </c>
      <c r="L115">
        <v>0</v>
      </c>
      <c r="M115">
        <v>0</v>
      </c>
      <c r="N115">
        <v>3527</v>
      </c>
      <c r="O115">
        <v>0</v>
      </c>
      <c r="P115">
        <v>0</v>
      </c>
      <c r="Q115">
        <v>0</v>
      </c>
      <c r="R115">
        <v>3774</v>
      </c>
      <c r="S115">
        <f t="shared" si="8"/>
        <v>3071.9512112490038</v>
      </c>
      <c r="T115">
        <f>S115-B115</f>
        <v>117.95121124900379</v>
      </c>
      <c r="U115">
        <f t="shared" si="9"/>
        <v>117.95121124900379</v>
      </c>
      <c r="V115" s="8">
        <f>U115/B115</f>
        <v>3.9929319989507037E-2</v>
      </c>
      <c r="W115">
        <v>698</v>
      </c>
      <c r="X115">
        <f t="shared" si="10"/>
        <v>2123.1218024820682</v>
      </c>
      <c r="Y115">
        <f t="shared" si="11"/>
        <v>12564</v>
      </c>
      <c r="Z115">
        <f t="shared" si="12"/>
        <v>117.95121124900379</v>
      </c>
      <c r="AA115">
        <f t="shared" si="13"/>
        <v>13912.488235107119</v>
      </c>
    </row>
    <row r="116" spans="1:27" x14ac:dyDescent="0.35">
      <c r="A116" s="1">
        <v>41030</v>
      </c>
      <c r="B116">
        <v>4732</v>
      </c>
      <c r="C116">
        <f t="shared" si="7"/>
        <v>0.32659932659932661</v>
      </c>
      <c r="D116" s="23">
        <v>33.200000000000003</v>
      </c>
      <c r="E116">
        <v>6.4394421128492141E-2</v>
      </c>
      <c r="F116">
        <v>8.9786756453423128E-3</v>
      </c>
      <c r="G116">
        <v>4.1526374859708191E-2</v>
      </c>
      <c r="H116">
        <v>0</v>
      </c>
      <c r="I116">
        <f>IF(AND(O116=0,M116=0,H116=0,J116=0,Q116=0,L116=0),1,0)</f>
        <v>0</v>
      </c>
      <c r="J116">
        <v>0</v>
      </c>
      <c r="K116">
        <v>1</v>
      </c>
      <c r="L116">
        <v>0</v>
      </c>
      <c r="M116">
        <v>0</v>
      </c>
      <c r="N116">
        <v>3421.3333333333335</v>
      </c>
      <c r="O116">
        <v>1</v>
      </c>
      <c r="P116">
        <v>0</v>
      </c>
      <c r="Q116">
        <v>0</v>
      </c>
      <c r="R116">
        <v>2954</v>
      </c>
      <c r="S116">
        <f t="shared" si="8"/>
        <v>3606.0920169322294</v>
      </c>
      <c r="T116">
        <f>S116-B116</f>
        <v>-1125.9079830677706</v>
      </c>
      <c r="U116">
        <f t="shared" si="9"/>
        <v>1125.9079830677706</v>
      </c>
      <c r="V116" s="8">
        <f>U116/B116</f>
        <v>0.23793490766436404</v>
      </c>
      <c r="W116">
        <v>701</v>
      </c>
      <c r="X116">
        <f t="shared" si="10"/>
        <v>81065.374780879487</v>
      </c>
      <c r="Y116">
        <f t="shared" si="11"/>
        <v>12618</v>
      </c>
      <c r="Z116">
        <f t="shared" si="12"/>
        <v>-2251.8159661355412</v>
      </c>
      <c r="AA116">
        <f t="shared" si="13"/>
        <v>5070675.1453429405</v>
      </c>
    </row>
    <row r="117" spans="1:27" x14ac:dyDescent="0.35">
      <c r="A117" s="1">
        <v>41031</v>
      </c>
      <c r="B117">
        <v>4151</v>
      </c>
      <c r="C117">
        <f t="shared" si="7"/>
        <v>0.2334455667789001</v>
      </c>
      <c r="D117" s="23">
        <v>30.3</v>
      </c>
      <c r="E117">
        <v>0.12904319810080975</v>
      </c>
      <c r="F117">
        <v>5.6918390251723586E-2</v>
      </c>
      <c r="G117">
        <v>0.32659932659932661</v>
      </c>
      <c r="H117">
        <v>0</v>
      </c>
      <c r="I117">
        <f>IF(AND(O117=0,M117=0,H117=0,J117=0,Q117=0,L117=0),1,0)</f>
        <v>0</v>
      </c>
      <c r="J117">
        <v>0</v>
      </c>
      <c r="K117">
        <v>0</v>
      </c>
      <c r="L117">
        <v>0</v>
      </c>
      <c r="M117">
        <v>1</v>
      </c>
      <c r="N117">
        <v>3820</v>
      </c>
      <c r="O117">
        <v>0</v>
      </c>
      <c r="P117">
        <v>0</v>
      </c>
      <c r="Q117">
        <v>0</v>
      </c>
      <c r="R117">
        <v>4732</v>
      </c>
      <c r="S117">
        <f t="shared" si="8"/>
        <v>3545.127789051809</v>
      </c>
      <c r="T117">
        <f>S117-B117</f>
        <v>-605.87221094819097</v>
      </c>
      <c r="U117">
        <f t="shared" si="9"/>
        <v>605.87221094819097</v>
      </c>
      <c r="V117" s="8">
        <f>U117/B117</f>
        <v>0.14595813320842951</v>
      </c>
      <c r="W117">
        <v>1152</v>
      </c>
      <c r="X117">
        <f t="shared" si="10"/>
        <v>43622.799188269753</v>
      </c>
      <c r="Y117">
        <f t="shared" si="11"/>
        <v>20736</v>
      </c>
      <c r="Z117">
        <f t="shared" si="12"/>
        <v>-1211.7444218963819</v>
      </c>
      <c r="AA117">
        <f t="shared" si="13"/>
        <v>1468324.5439969969</v>
      </c>
    </row>
    <row r="118" spans="1:27" x14ac:dyDescent="0.35">
      <c r="A118" s="1">
        <v>41032</v>
      </c>
      <c r="B118">
        <v>4833</v>
      </c>
      <c r="C118">
        <f t="shared" si="7"/>
        <v>0.34279300945967611</v>
      </c>
      <c r="D118" s="23">
        <v>32.299999999999997</v>
      </c>
      <c r="E118">
        <v>0.16634872186188485</v>
      </c>
      <c r="F118">
        <v>8.2090748757415427E-2</v>
      </c>
      <c r="G118">
        <v>0.2334455667789001</v>
      </c>
      <c r="H118">
        <v>0</v>
      </c>
      <c r="I118">
        <f>IF(AND(O118=0,M118=0,H118=0,J118=0,Q118=0,L118=0),1,0)</f>
        <v>0</v>
      </c>
      <c r="J118">
        <v>0</v>
      </c>
      <c r="K118">
        <v>1</v>
      </c>
      <c r="L118">
        <v>0</v>
      </c>
      <c r="M118">
        <v>0</v>
      </c>
      <c r="N118">
        <v>3945.6666666666665</v>
      </c>
      <c r="O118">
        <v>0</v>
      </c>
      <c r="P118">
        <v>0</v>
      </c>
      <c r="Q118">
        <v>1</v>
      </c>
      <c r="R118">
        <v>4151</v>
      </c>
      <c r="S118">
        <f t="shared" si="8"/>
        <v>4414.5717208736523</v>
      </c>
      <c r="T118">
        <f>S118-B118</f>
        <v>-418.42827912634766</v>
      </c>
      <c r="U118">
        <f t="shared" si="9"/>
        <v>418.42827912634766</v>
      </c>
      <c r="V118" s="8">
        <f>U118/B118</f>
        <v>8.6577338946068214E-2</v>
      </c>
      <c r="W118">
        <v>369</v>
      </c>
      <c r="X118">
        <f t="shared" si="10"/>
        <v>30126.836097097032</v>
      </c>
      <c r="Y118">
        <f t="shared" si="11"/>
        <v>6642</v>
      </c>
      <c r="Z118">
        <f t="shared" si="12"/>
        <v>-836.85655825269532</v>
      </c>
      <c r="AA118">
        <f t="shared" si="13"/>
        <v>700328.89909054688</v>
      </c>
    </row>
    <row r="119" spans="1:27" x14ac:dyDescent="0.35">
      <c r="A119" s="1">
        <v>41033</v>
      </c>
      <c r="B119">
        <v>4881</v>
      </c>
      <c r="C119">
        <f t="shared" si="7"/>
        <v>0.35048901715568381</v>
      </c>
      <c r="D119" s="23">
        <v>33.6</v>
      </c>
      <c r="E119">
        <v>0.22133197676883301</v>
      </c>
      <c r="F119">
        <v>9.2352092352092352E-2</v>
      </c>
      <c r="G119">
        <v>0.34279300945967611</v>
      </c>
      <c r="H119">
        <v>0</v>
      </c>
      <c r="I119">
        <f>IF(AND(O119=0,M119=0,H119=0,J119=0,Q119=0,L119=0),1,0)</f>
        <v>0</v>
      </c>
      <c r="J119">
        <v>0</v>
      </c>
      <c r="K119">
        <v>1</v>
      </c>
      <c r="L119">
        <v>1</v>
      </c>
      <c r="M119">
        <v>0</v>
      </c>
      <c r="N119">
        <v>4572</v>
      </c>
      <c r="O119">
        <v>0</v>
      </c>
      <c r="P119">
        <v>0</v>
      </c>
      <c r="Q119">
        <v>0</v>
      </c>
      <c r="R119">
        <v>4833</v>
      </c>
      <c r="S119">
        <f t="shared" si="8"/>
        <v>5086.1338968121654</v>
      </c>
      <c r="T119">
        <f>S119-B119</f>
        <v>205.1338968121654</v>
      </c>
      <c r="U119">
        <f t="shared" si="9"/>
        <v>205.1338968121654</v>
      </c>
      <c r="V119" s="8">
        <f>U119/B119</f>
        <v>4.2027022497882691E-2</v>
      </c>
      <c r="W119">
        <v>1188</v>
      </c>
      <c r="X119">
        <f t="shared" si="10"/>
        <v>3692.4101426189773</v>
      </c>
      <c r="Y119">
        <f t="shared" si="11"/>
        <v>21384</v>
      </c>
      <c r="Z119">
        <f t="shared" si="12"/>
        <v>205.1338968121654</v>
      </c>
      <c r="AA119">
        <f t="shared" si="13"/>
        <v>42079.915621344124</v>
      </c>
    </row>
    <row r="120" spans="1:27" x14ac:dyDescent="0.35">
      <c r="A120" s="1">
        <v>41034</v>
      </c>
      <c r="B120">
        <v>4563</v>
      </c>
      <c r="C120">
        <f t="shared" si="7"/>
        <v>0.29950296616963284</v>
      </c>
      <c r="D120" s="23">
        <v>30</v>
      </c>
      <c r="E120">
        <v>0.2682606299546399</v>
      </c>
      <c r="F120">
        <v>0.13484046817380152</v>
      </c>
      <c r="G120">
        <v>0.35048901715568381</v>
      </c>
      <c r="H120">
        <v>1</v>
      </c>
      <c r="I120">
        <f>IF(AND(O120=0,M120=0,H120=0,J120=0,Q120=0,L120=0),1,0)</f>
        <v>0</v>
      </c>
      <c r="J120">
        <v>0</v>
      </c>
      <c r="K120">
        <v>0</v>
      </c>
      <c r="L120">
        <v>0</v>
      </c>
      <c r="M120">
        <v>0</v>
      </c>
      <c r="N120">
        <v>4621.666666666667</v>
      </c>
      <c r="O120">
        <v>0</v>
      </c>
      <c r="P120">
        <v>1</v>
      </c>
      <c r="Q120">
        <v>0</v>
      </c>
      <c r="R120">
        <v>4881</v>
      </c>
      <c r="S120">
        <f t="shared" si="8"/>
        <v>4482.2993588552763</v>
      </c>
      <c r="T120">
        <f>S120-B120</f>
        <v>-80.700641144723704</v>
      </c>
      <c r="U120">
        <f t="shared" si="9"/>
        <v>80.700641144723704</v>
      </c>
      <c r="V120" s="8">
        <f>U120/B120</f>
        <v>1.7685873579821106E-2</v>
      </c>
      <c r="W120">
        <v>1440</v>
      </c>
      <c r="X120">
        <f t="shared" si="10"/>
        <v>5810.4461624201067</v>
      </c>
      <c r="Y120">
        <f t="shared" si="11"/>
        <v>25920</v>
      </c>
      <c r="Z120">
        <f t="shared" si="12"/>
        <v>-161.40128228944741</v>
      </c>
      <c r="AA120">
        <f t="shared" si="13"/>
        <v>26050.37392467789</v>
      </c>
    </row>
    <row r="121" spans="1:27" x14ac:dyDescent="0.35">
      <c r="A121" s="1">
        <v>41035</v>
      </c>
      <c r="B121">
        <v>5394</v>
      </c>
      <c r="C121">
        <f t="shared" si="7"/>
        <v>0.43274009940676605</v>
      </c>
      <c r="D121" s="23">
        <v>29.8</v>
      </c>
      <c r="E121">
        <v>0.33647038874051471</v>
      </c>
      <c r="F121">
        <v>0.17299983966650634</v>
      </c>
      <c r="G121">
        <v>0.29950296616963284</v>
      </c>
      <c r="H121">
        <v>0</v>
      </c>
      <c r="I121">
        <f>IF(AND(O121=0,M121=0,H121=0,J121=0,Q121=0,L121=0),1,0)</f>
        <v>1</v>
      </c>
      <c r="J121">
        <v>0</v>
      </c>
      <c r="K121">
        <v>1</v>
      </c>
      <c r="L121">
        <v>0</v>
      </c>
      <c r="M121">
        <v>0</v>
      </c>
      <c r="N121">
        <v>4759</v>
      </c>
      <c r="O121">
        <v>0</v>
      </c>
      <c r="P121">
        <v>1</v>
      </c>
      <c r="Q121">
        <v>0</v>
      </c>
      <c r="R121">
        <v>4563</v>
      </c>
      <c r="S121">
        <f t="shared" si="8"/>
        <v>5549.3495433001781</v>
      </c>
      <c r="T121">
        <f>S121-B121</f>
        <v>155.34954330017808</v>
      </c>
      <c r="U121">
        <f t="shared" si="9"/>
        <v>155.34954330017808</v>
      </c>
      <c r="V121" s="8">
        <f>U121/B121</f>
        <v>2.8800434427174282E-2</v>
      </c>
      <c r="W121">
        <v>1295</v>
      </c>
      <c r="X121">
        <f t="shared" si="10"/>
        <v>2796.2917794032055</v>
      </c>
      <c r="Y121">
        <f t="shared" si="11"/>
        <v>23310</v>
      </c>
      <c r="Z121">
        <f t="shared" si="12"/>
        <v>155.34954330017808</v>
      </c>
      <c r="AA121">
        <f t="shared" si="13"/>
        <v>24133.480603573906</v>
      </c>
    </row>
    <row r="122" spans="1:27" x14ac:dyDescent="0.35">
      <c r="A122" s="1">
        <v>41036</v>
      </c>
      <c r="B122">
        <v>4018</v>
      </c>
      <c r="C122">
        <f t="shared" si="7"/>
        <v>0.21212121212121213</v>
      </c>
      <c r="D122" s="23">
        <v>29.9</v>
      </c>
      <c r="E122">
        <v>0.36453431684259613</v>
      </c>
      <c r="F122">
        <v>4.1526374859708191E-2</v>
      </c>
      <c r="G122">
        <v>0.43274009940676605</v>
      </c>
      <c r="H122">
        <v>0</v>
      </c>
      <c r="I122">
        <f>IF(AND(O122=0,M122=0,H122=0,J122=0,Q122=0,L122=0),1,0)</f>
        <v>0</v>
      </c>
      <c r="J122">
        <v>1</v>
      </c>
      <c r="K122">
        <v>0</v>
      </c>
      <c r="L122">
        <v>0</v>
      </c>
      <c r="M122">
        <v>0</v>
      </c>
      <c r="N122">
        <v>4946</v>
      </c>
      <c r="O122">
        <v>0</v>
      </c>
      <c r="P122">
        <v>0</v>
      </c>
      <c r="Q122">
        <v>0</v>
      </c>
      <c r="R122">
        <v>5394</v>
      </c>
      <c r="S122">
        <f t="shared" si="8"/>
        <v>4049.6471411779598</v>
      </c>
      <c r="T122">
        <f>S122-B122</f>
        <v>31.647141177959838</v>
      </c>
      <c r="U122">
        <f t="shared" si="9"/>
        <v>31.647141177959838</v>
      </c>
      <c r="V122" s="8">
        <f>U122/B122</f>
        <v>7.8763417565853259E-3</v>
      </c>
      <c r="W122">
        <v>913</v>
      </c>
      <c r="X122">
        <f t="shared" si="10"/>
        <v>569.64854120327709</v>
      </c>
      <c r="Y122">
        <f t="shared" si="11"/>
        <v>16434</v>
      </c>
      <c r="Z122">
        <f t="shared" si="12"/>
        <v>31.647141177959838</v>
      </c>
      <c r="AA122">
        <f t="shared" si="13"/>
        <v>1001.5415447377212</v>
      </c>
    </row>
    <row r="123" spans="1:27" x14ac:dyDescent="0.35">
      <c r="A123" s="1">
        <v>41037</v>
      </c>
      <c r="B123">
        <v>4112</v>
      </c>
      <c r="C123">
        <f t="shared" si="7"/>
        <v>0.22719256052589387</v>
      </c>
      <c r="D123" s="23">
        <v>29.7</v>
      </c>
      <c r="E123">
        <v>0.3588960956377974</v>
      </c>
      <c r="F123">
        <v>0.32659932659932661</v>
      </c>
      <c r="G123">
        <v>0.21212121212121213</v>
      </c>
      <c r="H123">
        <v>0</v>
      </c>
      <c r="I123">
        <f>IF(AND(O123=0,M123=0,H123=0,J123=0,Q123=0,L123=0),1,0)</f>
        <v>0</v>
      </c>
      <c r="J123">
        <v>0</v>
      </c>
      <c r="K123">
        <v>1</v>
      </c>
      <c r="L123">
        <v>0</v>
      </c>
      <c r="M123">
        <v>0</v>
      </c>
      <c r="N123">
        <v>4658.333333333333</v>
      </c>
      <c r="O123">
        <v>1</v>
      </c>
      <c r="P123">
        <v>0</v>
      </c>
      <c r="Q123">
        <v>0</v>
      </c>
      <c r="R123">
        <v>4018</v>
      </c>
      <c r="S123">
        <f t="shared" si="8"/>
        <v>4983.1543913240439</v>
      </c>
      <c r="T123">
        <f>S123-B123</f>
        <v>871.1543913240439</v>
      </c>
      <c r="U123">
        <f t="shared" si="9"/>
        <v>871.1543913240439</v>
      </c>
      <c r="V123" s="8">
        <f>U123/B123</f>
        <v>0.21185661267608072</v>
      </c>
      <c r="W123">
        <v>955</v>
      </c>
      <c r="X123">
        <f t="shared" si="10"/>
        <v>15680.77904383279</v>
      </c>
      <c r="Y123">
        <f t="shared" si="11"/>
        <v>17190</v>
      </c>
      <c r="Z123">
        <f t="shared" si="12"/>
        <v>871.1543913240439</v>
      </c>
      <c r="AA123">
        <f t="shared" si="13"/>
        <v>758909.97352316545</v>
      </c>
    </row>
    <row r="124" spans="1:27" x14ac:dyDescent="0.35">
      <c r="A124" s="1">
        <v>41038</v>
      </c>
      <c r="B124">
        <v>4315</v>
      </c>
      <c r="C124">
        <f t="shared" si="7"/>
        <v>0.25974025974025972</v>
      </c>
      <c r="D124" s="23">
        <v>29.9</v>
      </c>
      <c r="E124">
        <v>0.32833100173809843</v>
      </c>
      <c r="F124">
        <v>0.2334455667789001</v>
      </c>
      <c r="G124">
        <v>0.22719256052589387</v>
      </c>
      <c r="H124">
        <v>0</v>
      </c>
      <c r="I124">
        <f>IF(AND(O124=0,M124=0,H124=0,J124=0,Q124=0,L124=0),1,0)</f>
        <v>0</v>
      </c>
      <c r="J124">
        <v>0</v>
      </c>
      <c r="K124">
        <v>1</v>
      </c>
      <c r="L124">
        <v>0</v>
      </c>
      <c r="M124">
        <v>1</v>
      </c>
      <c r="N124">
        <v>4508</v>
      </c>
      <c r="O124">
        <v>0</v>
      </c>
      <c r="P124">
        <v>0</v>
      </c>
      <c r="Q124">
        <v>0</v>
      </c>
      <c r="R124">
        <v>4112</v>
      </c>
      <c r="S124">
        <f t="shared" si="8"/>
        <v>4865.1994860011782</v>
      </c>
      <c r="T124">
        <f>S124-B124</f>
        <v>550.19948600117823</v>
      </c>
      <c r="U124">
        <f t="shared" si="9"/>
        <v>550.19948600117823</v>
      </c>
      <c r="V124" s="8">
        <f>U124/B124</f>
        <v>0.12750857149505868</v>
      </c>
      <c r="W124">
        <v>902</v>
      </c>
      <c r="X124">
        <f t="shared" si="10"/>
        <v>9903.5907480212081</v>
      </c>
      <c r="Y124">
        <f t="shared" si="11"/>
        <v>16236</v>
      </c>
      <c r="Z124">
        <f t="shared" si="12"/>
        <v>550.19948600117823</v>
      </c>
      <c r="AA124">
        <f t="shared" si="13"/>
        <v>302719.47439596074</v>
      </c>
    </row>
    <row r="125" spans="1:27" x14ac:dyDescent="0.35">
      <c r="A125" s="1">
        <v>41039</v>
      </c>
      <c r="B125">
        <v>4869</v>
      </c>
      <c r="C125">
        <f t="shared" si="7"/>
        <v>0.34856501523168187</v>
      </c>
      <c r="D125" s="23">
        <v>30.2</v>
      </c>
      <c r="E125">
        <v>0.30433676713722496</v>
      </c>
      <c r="F125">
        <v>0.34279300945967611</v>
      </c>
      <c r="G125">
        <v>0.25974025974025972</v>
      </c>
      <c r="H125">
        <v>0</v>
      </c>
      <c r="I125">
        <f>IF(AND(O125=0,M125=0,H125=0,J125=0,Q125=0,L125=0),1,0)</f>
        <v>0</v>
      </c>
      <c r="J125">
        <v>0</v>
      </c>
      <c r="K125">
        <v>1</v>
      </c>
      <c r="L125">
        <v>0</v>
      </c>
      <c r="M125">
        <v>0</v>
      </c>
      <c r="N125">
        <v>4148.333333333333</v>
      </c>
      <c r="O125">
        <v>0</v>
      </c>
      <c r="P125">
        <v>0</v>
      </c>
      <c r="Q125">
        <v>1</v>
      </c>
      <c r="R125">
        <v>4315</v>
      </c>
      <c r="S125">
        <f t="shared" si="8"/>
        <v>5033.83731499238</v>
      </c>
      <c r="T125">
        <f>S125-B125</f>
        <v>164.83731499238002</v>
      </c>
      <c r="U125">
        <f t="shared" si="9"/>
        <v>164.83731499238002</v>
      </c>
      <c r="V125" s="8">
        <f>U125/B125</f>
        <v>3.3854449577403987E-2</v>
      </c>
      <c r="W125">
        <v>777</v>
      </c>
      <c r="X125">
        <f t="shared" si="10"/>
        <v>2967.0716698628403</v>
      </c>
      <c r="Y125">
        <f t="shared" si="11"/>
        <v>13986</v>
      </c>
      <c r="Z125">
        <f t="shared" si="12"/>
        <v>164.83731499238002</v>
      </c>
      <c r="AA125">
        <f t="shared" si="13"/>
        <v>27171.340413897109</v>
      </c>
    </row>
    <row r="126" spans="1:27" x14ac:dyDescent="0.35">
      <c r="A126" s="1">
        <v>41040</v>
      </c>
      <c r="B126">
        <v>4844</v>
      </c>
      <c r="C126">
        <f t="shared" si="7"/>
        <v>0.34455667789001121</v>
      </c>
      <c r="D126" s="23">
        <v>30</v>
      </c>
      <c r="E126">
        <v>0.31730891517232623</v>
      </c>
      <c r="F126">
        <v>0.35048901715568381</v>
      </c>
      <c r="G126">
        <v>0.34856501523168187</v>
      </c>
      <c r="H126">
        <v>0</v>
      </c>
      <c r="I126">
        <f>IF(AND(O126=0,M126=0,H126=0,J126=0,Q126=0,L126=0),1,0)</f>
        <v>0</v>
      </c>
      <c r="J126">
        <v>0</v>
      </c>
      <c r="K126">
        <v>0</v>
      </c>
      <c r="L126">
        <v>1</v>
      </c>
      <c r="M126">
        <v>0</v>
      </c>
      <c r="N126">
        <v>4432</v>
      </c>
      <c r="O126">
        <v>0</v>
      </c>
      <c r="P126">
        <v>0</v>
      </c>
      <c r="Q126">
        <v>0</v>
      </c>
      <c r="R126">
        <v>4869</v>
      </c>
      <c r="S126">
        <f t="shared" si="8"/>
        <v>4533.4735838801453</v>
      </c>
      <c r="T126">
        <f>S126-B126</f>
        <v>-310.52641611985473</v>
      </c>
      <c r="U126">
        <f t="shared" si="9"/>
        <v>310.52641611985473</v>
      </c>
      <c r="V126" s="8">
        <f>U126/B126</f>
        <v>6.4105370792703287E-2</v>
      </c>
      <c r="W126">
        <v>1476</v>
      </c>
      <c r="X126">
        <f t="shared" si="10"/>
        <v>22357.901960629541</v>
      </c>
      <c r="Y126">
        <f t="shared" si="11"/>
        <v>26568</v>
      </c>
      <c r="Z126">
        <f t="shared" si="12"/>
        <v>-621.05283223970946</v>
      </c>
      <c r="AA126">
        <f t="shared" si="13"/>
        <v>385706.6204329647</v>
      </c>
    </row>
    <row r="127" spans="1:27" x14ac:dyDescent="0.35">
      <c r="A127" s="1">
        <v>41041</v>
      </c>
      <c r="B127">
        <v>5278</v>
      </c>
      <c r="C127">
        <f t="shared" si="7"/>
        <v>0.41414141414141414</v>
      </c>
      <c r="D127" s="23">
        <v>30</v>
      </c>
      <c r="E127">
        <v>0.29399296282165432</v>
      </c>
      <c r="F127">
        <v>0.29950296616963284</v>
      </c>
      <c r="G127">
        <v>0.34455667789001121</v>
      </c>
      <c r="H127">
        <v>1</v>
      </c>
      <c r="I127">
        <f>IF(AND(O127=0,M127=0,H127=0,J127=0,Q127=0,L127=0),1,0)</f>
        <v>0</v>
      </c>
      <c r="J127">
        <v>0</v>
      </c>
      <c r="K127">
        <v>1</v>
      </c>
      <c r="L127">
        <v>0</v>
      </c>
      <c r="M127">
        <v>0</v>
      </c>
      <c r="N127">
        <v>4676</v>
      </c>
      <c r="O127">
        <v>0</v>
      </c>
      <c r="P127">
        <v>1</v>
      </c>
      <c r="Q127">
        <v>0</v>
      </c>
      <c r="R127">
        <v>4844</v>
      </c>
      <c r="S127">
        <f t="shared" si="8"/>
        <v>5730.3109278282855</v>
      </c>
      <c r="T127">
        <f>S127-B127</f>
        <v>452.31092782828546</v>
      </c>
      <c r="U127">
        <f t="shared" si="9"/>
        <v>452.31092782828546</v>
      </c>
      <c r="V127" s="8">
        <f>U127/B127</f>
        <v>8.5697409592323887E-2</v>
      </c>
      <c r="W127">
        <v>891</v>
      </c>
      <c r="X127">
        <f t="shared" si="10"/>
        <v>8141.5967009091382</v>
      </c>
      <c r="Y127">
        <f t="shared" si="11"/>
        <v>16038</v>
      </c>
      <c r="Z127">
        <f t="shared" si="12"/>
        <v>452.31092782828546</v>
      </c>
      <c r="AA127">
        <f t="shared" si="13"/>
        <v>204585.17543288445</v>
      </c>
    </row>
    <row r="128" spans="1:27" x14ac:dyDescent="0.35">
      <c r="A128" s="1">
        <v>41042</v>
      </c>
      <c r="B128">
        <v>7177</v>
      </c>
      <c r="C128">
        <f t="shared" si="7"/>
        <v>0.7186147186147186</v>
      </c>
      <c r="D128" s="23">
        <v>30</v>
      </c>
      <c r="E128">
        <v>0.34740769002501182</v>
      </c>
      <c r="F128">
        <v>0.43274009940676605</v>
      </c>
      <c r="G128">
        <v>0.41414141414141414</v>
      </c>
      <c r="H128">
        <v>0</v>
      </c>
      <c r="I128">
        <f>IF(AND(O128=0,M128=0,H128=0,J128=0,Q128=0,L128=0),1,0)</f>
        <v>1</v>
      </c>
      <c r="J128">
        <v>0</v>
      </c>
      <c r="K128">
        <v>1</v>
      </c>
      <c r="L128">
        <v>0</v>
      </c>
      <c r="M128">
        <v>0</v>
      </c>
      <c r="N128">
        <v>4997</v>
      </c>
      <c r="O128">
        <v>0</v>
      </c>
      <c r="P128">
        <v>1</v>
      </c>
      <c r="Q128">
        <v>0</v>
      </c>
      <c r="R128">
        <v>5278</v>
      </c>
      <c r="S128">
        <f t="shared" si="8"/>
        <v>6180.338819925053</v>
      </c>
      <c r="T128">
        <f>S128-B128</f>
        <v>-996.66118007494697</v>
      </c>
      <c r="U128">
        <f t="shared" si="9"/>
        <v>996.66118007494697</v>
      </c>
      <c r="V128" s="8">
        <f>U128/B128</f>
        <v>0.13886877247804752</v>
      </c>
      <c r="W128">
        <v>545</v>
      </c>
      <c r="X128">
        <f t="shared" si="10"/>
        <v>71759.604965396182</v>
      </c>
      <c r="Y128">
        <f t="shared" si="11"/>
        <v>9810</v>
      </c>
      <c r="Z128">
        <f t="shared" si="12"/>
        <v>-1993.3223601498939</v>
      </c>
      <c r="AA128">
        <f t="shared" si="13"/>
        <v>3973334.0314735435</v>
      </c>
    </row>
    <row r="129" spans="1:27" x14ac:dyDescent="0.35">
      <c r="A129" s="1">
        <v>41043</v>
      </c>
      <c r="B129">
        <v>3609</v>
      </c>
      <c r="C129">
        <f t="shared" si="7"/>
        <v>0.14654481321147989</v>
      </c>
      <c r="D129" s="23">
        <v>30.2</v>
      </c>
      <c r="E129">
        <v>0.47734113357921082</v>
      </c>
      <c r="F129">
        <v>0.21212121212121213</v>
      </c>
      <c r="G129">
        <v>0.7186147186147186</v>
      </c>
      <c r="H129">
        <v>0</v>
      </c>
      <c r="I129">
        <f>IF(AND(O129=0,M129=0,H129=0,J129=0,Q129=0,L129=0),1,0)</f>
        <v>0</v>
      </c>
      <c r="J129">
        <v>1</v>
      </c>
      <c r="K129">
        <v>0</v>
      </c>
      <c r="L129">
        <v>0</v>
      </c>
      <c r="M129">
        <v>0</v>
      </c>
      <c r="N129">
        <v>5766.333333333333</v>
      </c>
      <c r="O129">
        <v>0</v>
      </c>
      <c r="P129">
        <v>0</v>
      </c>
      <c r="Q129">
        <v>0</v>
      </c>
      <c r="R129">
        <v>7177</v>
      </c>
      <c r="S129">
        <f t="shared" si="8"/>
        <v>5250.3219751244787</v>
      </c>
      <c r="T129">
        <f>S129-B129</f>
        <v>1641.3219751244787</v>
      </c>
      <c r="U129">
        <f t="shared" si="9"/>
        <v>1641.3219751244787</v>
      </c>
      <c r="V129" s="8">
        <f>U129/B129</f>
        <v>0.4547858063520307</v>
      </c>
      <c r="W129">
        <v>1371</v>
      </c>
      <c r="X129">
        <f t="shared" si="10"/>
        <v>29543.795552240619</v>
      </c>
      <c r="Y129">
        <f t="shared" si="11"/>
        <v>24678</v>
      </c>
      <c r="Z129">
        <f t="shared" si="12"/>
        <v>1641.3219751244787</v>
      </c>
      <c r="AA129">
        <f t="shared" si="13"/>
        <v>2693937.8260265202</v>
      </c>
    </row>
    <row r="130" spans="1:27" x14ac:dyDescent="0.35">
      <c r="A130" s="1">
        <v>41044</v>
      </c>
      <c r="B130">
        <v>4596</v>
      </c>
      <c r="C130">
        <f t="shared" si="7"/>
        <v>0.30479397146063814</v>
      </c>
      <c r="D130" s="24">
        <v>30.2</v>
      </c>
      <c r="E130">
        <v>0.44741192928907542</v>
      </c>
      <c r="F130">
        <v>0.22719256052589387</v>
      </c>
      <c r="G130">
        <v>0.14654481321147989</v>
      </c>
      <c r="H130">
        <v>0</v>
      </c>
      <c r="I130">
        <f>IF(AND(O130=0,M130=0,H130=0,J130=0,Q130=0,L130=0),1,0)</f>
        <v>0</v>
      </c>
      <c r="J130">
        <v>0</v>
      </c>
      <c r="K130">
        <v>1</v>
      </c>
      <c r="L130">
        <v>0</v>
      </c>
      <c r="M130">
        <v>0</v>
      </c>
      <c r="N130">
        <v>5354.666666666667</v>
      </c>
      <c r="O130">
        <v>1</v>
      </c>
      <c r="P130">
        <v>0</v>
      </c>
      <c r="Q130">
        <v>0</v>
      </c>
      <c r="R130">
        <v>3609</v>
      </c>
      <c r="S130">
        <f t="shared" si="8"/>
        <v>4852.2915814990156</v>
      </c>
      <c r="T130">
        <f>S130-B130</f>
        <v>256.29158149901559</v>
      </c>
      <c r="U130">
        <f t="shared" si="9"/>
        <v>256.29158149901559</v>
      </c>
      <c r="V130" s="8">
        <f>U130/B130</f>
        <v>5.5764051675155697E-2</v>
      </c>
      <c r="W130">
        <v>729</v>
      </c>
      <c r="X130">
        <f t="shared" si="10"/>
        <v>4613.2484669822807</v>
      </c>
      <c r="Y130">
        <f t="shared" si="11"/>
        <v>13122</v>
      </c>
      <c r="Z130">
        <f t="shared" si="12"/>
        <v>256.29158149901559</v>
      </c>
      <c r="AA130">
        <f t="shared" si="13"/>
        <v>65685.374747266556</v>
      </c>
    </row>
    <row r="131" spans="1:27" x14ac:dyDescent="0.35">
      <c r="A131" s="1">
        <v>41045</v>
      </c>
      <c r="B131">
        <v>4910</v>
      </c>
      <c r="C131">
        <f t="shared" ref="C131:C194" si="14">(B131-MIN($B$2:$B$360))/(MAX($B$2:$B$360)-MIN($B$2:$B$360))</f>
        <v>0.35513868847202179</v>
      </c>
      <c r="D131" s="24">
        <v>29.9</v>
      </c>
      <c r="E131">
        <v>0.43583873839501475</v>
      </c>
      <c r="F131">
        <v>0.25974025974025972</v>
      </c>
      <c r="G131">
        <v>0.30479397146063814</v>
      </c>
      <c r="H131">
        <v>0</v>
      </c>
      <c r="I131">
        <f>IF(AND(O131=0,M131=0,H131=0,J131=0,Q131=0,L131=0),1,0)</f>
        <v>0</v>
      </c>
      <c r="J131">
        <v>0</v>
      </c>
      <c r="K131">
        <v>1</v>
      </c>
      <c r="L131">
        <v>0</v>
      </c>
      <c r="M131">
        <v>1</v>
      </c>
      <c r="N131">
        <v>5127.333333333333</v>
      </c>
      <c r="O131">
        <v>0</v>
      </c>
      <c r="P131">
        <v>0</v>
      </c>
      <c r="Q131">
        <v>0</v>
      </c>
      <c r="R131">
        <v>4596</v>
      </c>
      <c r="S131">
        <f t="shared" ref="S131:S194" si="15">$AC$2+SUMPRODUCT(E131:L131,$AD$2:$AK$2)</f>
        <v>5311.1033994159861</v>
      </c>
      <c r="T131">
        <f>S131-B131</f>
        <v>401.10339941598613</v>
      </c>
      <c r="U131">
        <f t="shared" ref="U131:U194" si="16">ABS(T131)</f>
        <v>401.10339941598613</v>
      </c>
      <c r="V131" s="8">
        <f>U131/B131</f>
        <v>8.1691120043989027E-2</v>
      </c>
      <c r="W131">
        <v>683</v>
      </c>
      <c r="X131">
        <f t="shared" ref="X131:X194" si="17">IF(T131&lt;0,T131*-72,T131*18)</f>
        <v>7219.8611894877504</v>
      </c>
      <c r="Y131">
        <f t="shared" ref="Y131:Y194" si="18">W131*18</f>
        <v>12294</v>
      </c>
      <c r="Z131">
        <f t="shared" ref="Z131:Z194" si="19">IF(T131&lt;0,T131*2,T131)</f>
        <v>401.10339941598613</v>
      </c>
      <c r="AA131">
        <f t="shared" ref="AA131:AA194" si="20">Z131^2</f>
        <v>160883.93702306011</v>
      </c>
    </row>
    <row r="132" spans="1:27" x14ac:dyDescent="0.35">
      <c r="A132" s="1">
        <v>41046</v>
      </c>
      <c r="B132">
        <v>5297</v>
      </c>
      <c r="C132">
        <f t="shared" si="14"/>
        <v>0.41718775052108387</v>
      </c>
      <c r="D132" s="24">
        <v>29.4</v>
      </c>
      <c r="E132">
        <v>0.43863665267709534</v>
      </c>
      <c r="F132">
        <v>0.34856501523168187</v>
      </c>
      <c r="G132">
        <v>0.35513868847202179</v>
      </c>
      <c r="H132">
        <v>0</v>
      </c>
      <c r="I132">
        <f>IF(AND(O132=0,M132=0,H132=0,J132=0,Q132=0,L132=0),1,0)</f>
        <v>0</v>
      </c>
      <c r="J132">
        <v>0</v>
      </c>
      <c r="K132">
        <v>1</v>
      </c>
      <c r="L132">
        <v>0</v>
      </c>
      <c r="M132">
        <v>0</v>
      </c>
      <c r="N132">
        <v>4371.666666666667</v>
      </c>
      <c r="O132">
        <v>0</v>
      </c>
      <c r="P132">
        <v>0</v>
      </c>
      <c r="Q132">
        <v>1</v>
      </c>
      <c r="R132">
        <v>4910</v>
      </c>
      <c r="S132">
        <f t="shared" si="15"/>
        <v>5556.4011744662612</v>
      </c>
      <c r="T132">
        <f>S132-B132</f>
        <v>259.40117446626118</v>
      </c>
      <c r="U132">
        <f t="shared" si="16"/>
        <v>259.40117446626118</v>
      </c>
      <c r="V132" s="8">
        <f>U132/B132</f>
        <v>4.8971337448793881E-2</v>
      </c>
      <c r="W132">
        <v>768</v>
      </c>
      <c r="X132">
        <f t="shared" si="17"/>
        <v>4669.2211403927013</v>
      </c>
      <c r="Y132">
        <f t="shared" si="18"/>
        <v>13824</v>
      </c>
      <c r="Z132">
        <f t="shared" si="19"/>
        <v>259.40117446626118</v>
      </c>
      <c r="AA132">
        <f t="shared" si="20"/>
        <v>67288.969314475675</v>
      </c>
    </row>
    <row r="133" spans="1:27" x14ac:dyDescent="0.35">
      <c r="A133" s="1">
        <v>41047</v>
      </c>
      <c r="B133">
        <v>5306</v>
      </c>
      <c r="C133">
        <f t="shared" si="14"/>
        <v>0.41863075196408528</v>
      </c>
      <c r="D133" s="24">
        <v>29.5</v>
      </c>
      <c r="E133">
        <v>0.43944211284920948</v>
      </c>
      <c r="F133">
        <v>0.34455667789001121</v>
      </c>
      <c r="G133">
        <v>0.41718775052108387</v>
      </c>
      <c r="H133">
        <v>0</v>
      </c>
      <c r="I133">
        <f>IF(AND(O133=0,M133=0,H133=0,J133=0,Q133=0,L133=0),1,0)</f>
        <v>0</v>
      </c>
      <c r="J133">
        <v>0</v>
      </c>
      <c r="K133">
        <v>1</v>
      </c>
      <c r="L133">
        <v>1</v>
      </c>
      <c r="M133">
        <v>0</v>
      </c>
      <c r="N133">
        <v>4934.333333333333</v>
      </c>
      <c r="O133">
        <v>0</v>
      </c>
      <c r="P133">
        <v>0</v>
      </c>
      <c r="Q133">
        <v>0</v>
      </c>
      <c r="R133">
        <v>5297</v>
      </c>
      <c r="S133">
        <f t="shared" si="15"/>
        <v>5979.1360530128186</v>
      </c>
      <c r="T133">
        <f>S133-B133</f>
        <v>673.13605301281859</v>
      </c>
      <c r="U133">
        <f t="shared" si="16"/>
        <v>673.13605301281859</v>
      </c>
      <c r="V133" s="8">
        <f>U133/B133</f>
        <v>0.12686318375665634</v>
      </c>
      <c r="W133">
        <v>890</v>
      </c>
      <c r="X133">
        <f t="shared" si="17"/>
        <v>12116.448954230735</v>
      </c>
      <c r="Y133">
        <f t="shared" si="18"/>
        <v>16020</v>
      </c>
      <c r="Z133">
        <f t="shared" si="19"/>
        <v>673.13605301281859</v>
      </c>
      <c r="AA133">
        <f t="shared" si="20"/>
        <v>453112.14586567611</v>
      </c>
    </row>
    <row r="134" spans="1:27" x14ac:dyDescent="0.35">
      <c r="A134" s="1">
        <v>41048</v>
      </c>
      <c r="B134">
        <v>5362</v>
      </c>
      <c r="C134">
        <f t="shared" si="14"/>
        <v>0.42760942760942761</v>
      </c>
      <c r="D134" s="24">
        <v>30.4</v>
      </c>
      <c r="E134">
        <v>0.36012548221628743</v>
      </c>
      <c r="F134">
        <v>0.41414141414141414</v>
      </c>
      <c r="G134">
        <v>0.41863075196408528</v>
      </c>
      <c r="H134">
        <v>1</v>
      </c>
      <c r="I134">
        <f>IF(AND(O134=0,M134=0,H134=0,J134=0,Q134=0,L134=0),1,0)</f>
        <v>0</v>
      </c>
      <c r="J134">
        <v>0</v>
      </c>
      <c r="K134">
        <v>1</v>
      </c>
      <c r="L134">
        <v>0</v>
      </c>
      <c r="M134">
        <v>0</v>
      </c>
      <c r="N134">
        <v>5171</v>
      </c>
      <c r="O134">
        <v>0</v>
      </c>
      <c r="P134">
        <v>1</v>
      </c>
      <c r="Q134">
        <v>0</v>
      </c>
      <c r="R134">
        <v>5306</v>
      </c>
      <c r="S134">
        <f t="shared" si="15"/>
        <v>6188.1004247841638</v>
      </c>
      <c r="T134">
        <f>S134-B134</f>
        <v>826.10042478416381</v>
      </c>
      <c r="U134">
        <f t="shared" si="16"/>
        <v>826.10042478416381</v>
      </c>
      <c r="V134" s="8">
        <f>U134/B134</f>
        <v>0.15406572636780377</v>
      </c>
      <c r="W134">
        <v>931</v>
      </c>
      <c r="X134">
        <f t="shared" si="17"/>
        <v>14869.807646114949</v>
      </c>
      <c r="Y134">
        <f t="shared" si="18"/>
        <v>16758</v>
      </c>
      <c r="Z134">
        <f t="shared" si="19"/>
        <v>826.10042478416381</v>
      </c>
      <c r="AA134">
        <f t="shared" si="20"/>
        <v>682441.91182857589</v>
      </c>
    </row>
    <row r="135" spans="1:27" x14ac:dyDescent="0.35">
      <c r="A135" s="1">
        <v>41049</v>
      </c>
      <c r="B135">
        <v>5483</v>
      </c>
      <c r="C135">
        <f t="shared" si="14"/>
        <v>0.44700978034311367</v>
      </c>
      <c r="D135" s="24">
        <v>30.1</v>
      </c>
      <c r="E135">
        <v>0.43443978125397437</v>
      </c>
      <c r="F135">
        <v>0.7186147186147186</v>
      </c>
      <c r="G135">
        <v>0.42760942760942761</v>
      </c>
      <c r="H135">
        <v>0</v>
      </c>
      <c r="I135">
        <f>IF(AND(O135=0,M135=0,H135=0,J135=0,Q135=0,L135=0),1,0)</f>
        <v>1</v>
      </c>
      <c r="J135">
        <v>0</v>
      </c>
      <c r="K135">
        <v>1</v>
      </c>
      <c r="L135">
        <v>0</v>
      </c>
      <c r="M135">
        <v>0</v>
      </c>
      <c r="N135">
        <v>5321.666666666667</v>
      </c>
      <c r="O135">
        <v>0</v>
      </c>
      <c r="P135">
        <v>1</v>
      </c>
      <c r="Q135">
        <v>0</v>
      </c>
      <c r="R135">
        <v>5362</v>
      </c>
      <c r="S135">
        <f t="shared" si="15"/>
        <v>6697.3572171690939</v>
      </c>
      <c r="T135">
        <f>S135-B135</f>
        <v>1214.3572171690939</v>
      </c>
      <c r="U135">
        <f t="shared" si="16"/>
        <v>1214.3572171690939</v>
      </c>
      <c r="V135" s="8">
        <f>U135/B135</f>
        <v>0.22147678591448003</v>
      </c>
      <c r="W135">
        <v>741</v>
      </c>
      <c r="X135">
        <f t="shared" si="17"/>
        <v>21858.429909043691</v>
      </c>
      <c r="Y135">
        <f t="shared" si="18"/>
        <v>13338</v>
      </c>
      <c r="Z135">
        <f t="shared" si="19"/>
        <v>1214.3572171690939</v>
      </c>
      <c r="AA135">
        <f t="shared" si="20"/>
        <v>1474663.4508906659</v>
      </c>
    </row>
    <row r="136" spans="1:27" x14ac:dyDescent="0.35">
      <c r="A136" s="1">
        <v>41050</v>
      </c>
      <c r="B136">
        <v>3884</v>
      </c>
      <c r="C136">
        <f t="shared" si="14"/>
        <v>0.19063652396985731</v>
      </c>
      <c r="D136" s="24">
        <v>30.8</v>
      </c>
      <c r="E136">
        <v>0.47204205349951267</v>
      </c>
      <c r="F136">
        <v>0.14654481321147989</v>
      </c>
      <c r="G136">
        <v>0.44700978034311367</v>
      </c>
      <c r="H136">
        <v>0</v>
      </c>
      <c r="I136">
        <f>IF(AND(O136=0,M136=0,H136=0,J136=0,Q136=0,L136=0),1,0)</f>
        <v>0</v>
      </c>
      <c r="J136">
        <v>1</v>
      </c>
      <c r="K136">
        <v>0</v>
      </c>
      <c r="L136">
        <v>0</v>
      </c>
      <c r="M136">
        <v>0</v>
      </c>
      <c r="N136">
        <v>5383.666666666667</v>
      </c>
      <c r="O136">
        <v>0</v>
      </c>
      <c r="P136">
        <v>0</v>
      </c>
      <c r="Q136">
        <v>0</v>
      </c>
      <c r="R136">
        <v>5483</v>
      </c>
      <c r="S136">
        <f t="shared" si="15"/>
        <v>4405.4894010517828</v>
      </c>
      <c r="T136">
        <f>S136-B136</f>
        <v>521.48940105178281</v>
      </c>
      <c r="U136">
        <f t="shared" si="16"/>
        <v>521.48940105178281</v>
      </c>
      <c r="V136" s="8">
        <f>U136/B136</f>
        <v>0.13426606618223039</v>
      </c>
      <c r="W136">
        <v>1133</v>
      </c>
      <c r="X136">
        <f t="shared" si="17"/>
        <v>9386.8092189320905</v>
      </c>
      <c r="Y136">
        <f t="shared" si="18"/>
        <v>20394</v>
      </c>
      <c r="Z136">
        <f t="shared" si="19"/>
        <v>521.48940105178281</v>
      </c>
      <c r="AA136">
        <f t="shared" si="20"/>
        <v>271951.19540934719</v>
      </c>
    </row>
    <row r="137" spans="1:27" x14ac:dyDescent="0.35">
      <c r="A137" s="1">
        <v>41051</v>
      </c>
      <c r="B137">
        <v>4569</v>
      </c>
      <c r="C137">
        <f t="shared" si="14"/>
        <v>0.30046496713163379</v>
      </c>
      <c r="D137" s="24">
        <v>30.9</v>
      </c>
      <c r="E137">
        <v>0.42854720420534997</v>
      </c>
      <c r="F137">
        <v>0.30479397146063814</v>
      </c>
      <c r="G137">
        <v>0.19063652396985731</v>
      </c>
      <c r="H137">
        <v>0</v>
      </c>
      <c r="I137">
        <f>IF(AND(O137=0,M137=0,H137=0,J137=0,Q137=0,L137=0),1,0)</f>
        <v>0</v>
      </c>
      <c r="J137">
        <v>0</v>
      </c>
      <c r="K137">
        <v>1</v>
      </c>
      <c r="L137">
        <v>0</v>
      </c>
      <c r="M137">
        <v>0</v>
      </c>
      <c r="N137">
        <v>4909.666666666667</v>
      </c>
      <c r="O137">
        <v>1</v>
      </c>
      <c r="P137">
        <v>0</v>
      </c>
      <c r="Q137">
        <v>0</v>
      </c>
      <c r="R137">
        <v>3884</v>
      </c>
      <c r="S137">
        <f t="shared" si="15"/>
        <v>5027.4725742676383</v>
      </c>
      <c r="T137">
        <f>S137-B137</f>
        <v>458.47257426763827</v>
      </c>
      <c r="U137">
        <f t="shared" si="16"/>
        <v>458.47257426763827</v>
      </c>
      <c r="V137" s="8">
        <f>U137/B137</f>
        <v>0.10034418346851352</v>
      </c>
      <c r="W137">
        <v>876</v>
      </c>
      <c r="X137">
        <f t="shared" si="17"/>
        <v>8252.5063368174888</v>
      </c>
      <c r="Y137">
        <f t="shared" si="18"/>
        <v>15768</v>
      </c>
      <c r="Z137">
        <f t="shared" si="19"/>
        <v>458.47257426763827</v>
      </c>
      <c r="AA137">
        <f t="shared" si="20"/>
        <v>210197.10135559508</v>
      </c>
    </row>
    <row r="138" spans="1:27" x14ac:dyDescent="0.35">
      <c r="A138" s="1">
        <v>41052</v>
      </c>
      <c r="B138">
        <v>4568</v>
      </c>
      <c r="C138">
        <f t="shared" si="14"/>
        <v>0.30030463363796694</v>
      </c>
      <c r="D138" s="24">
        <v>30.3</v>
      </c>
      <c r="E138">
        <v>0.39768536182118797</v>
      </c>
      <c r="F138">
        <v>0.35513868847202179</v>
      </c>
      <c r="G138">
        <v>0.30046496713163379</v>
      </c>
      <c r="H138">
        <v>0</v>
      </c>
      <c r="I138">
        <f>IF(AND(O138=0,M138=0,H138=0,J138=0,Q138=0,L138=0),1,0)</f>
        <v>0</v>
      </c>
      <c r="J138">
        <v>0</v>
      </c>
      <c r="K138">
        <v>0</v>
      </c>
      <c r="L138">
        <v>0</v>
      </c>
      <c r="M138">
        <v>1</v>
      </c>
      <c r="N138">
        <v>4645.333333333333</v>
      </c>
      <c r="O138">
        <v>0</v>
      </c>
      <c r="P138">
        <v>0</v>
      </c>
      <c r="Q138">
        <v>0</v>
      </c>
      <c r="R138">
        <v>4569</v>
      </c>
      <c r="S138">
        <f t="shared" si="15"/>
        <v>4300.7919268229707</v>
      </c>
      <c r="T138">
        <f>S138-B138</f>
        <v>-267.20807317702929</v>
      </c>
      <c r="U138">
        <f t="shared" si="16"/>
        <v>267.20807317702929</v>
      </c>
      <c r="V138" s="8">
        <f>U138/B138</f>
        <v>5.8495637735776991E-2</v>
      </c>
      <c r="W138">
        <v>914</v>
      </c>
      <c r="X138">
        <f t="shared" si="17"/>
        <v>19238.981268746109</v>
      </c>
      <c r="Y138">
        <f t="shared" si="18"/>
        <v>16452</v>
      </c>
      <c r="Z138">
        <f t="shared" si="19"/>
        <v>-534.41614635405858</v>
      </c>
      <c r="AA138">
        <f t="shared" si="20"/>
        <v>285600.61748392257</v>
      </c>
    </row>
    <row r="139" spans="1:27" x14ac:dyDescent="0.35">
      <c r="A139" s="1">
        <v>41053</v>
      </c>
      <c r="B139">
        <v>5522</v>
      </c>
      <c r="C139">
        <f t="shared" si="14"/>
        <v>0.4532627865961199</v>
      </c>
      <c r="D139" s="24">
        <v>30.2</v>
      </c>
      <c r="E139">
        <v>0.36639959303064989</v>
      </c>
      <c r="F139">
        <v>0.41718775052108387</v>
      </c>
      <c r="G139">
        <v>0.30030463363796694</v>
      </c>
      <c r="H139">
        <v>0</v>
      </c>
      <c r="I139">
        <f>IF(AND(O139=0,M139=0,H139=0,J139=0,Q139=0,L139=0),1,0)</f>
        <v>0</v>
      </c>
      <c r="J139">
        <v>0</v>
      </c>
      <c r="K139">
        <v>1</v>
      </c>
      <c r="L139">
        <v>0</v>
      </c>
      <c r="M139">
        <v>0</v>
      </c>
      <c r="N139">
        <v>4340.333333333333</v>
      </c>
      <c r="O139">
        <v>0</v>
      </c>
      <c r="P139">
        <v>0</v>
      </c>
      <c r="Q139">
        <v>1</v>
      </c>
      <c r="R139">
        <v>4568</v>
      </c>
      <c r="S139">
        <f t="shared" si="15"/>
        <v>5345.2847471470659</v>
      </c>
      <c r="T139">
        <f>S139-B139</f>
        <v>-176.7152528529341</v>
      </c>
      <c r="U139">
        <f t="shared" si="16"/>
        <v>176.7152528529341</v>
      </c>
      <c r="V139" s="8">
        <f>U139/B139</f>
        <v>3.2002037821972855E-2</v>
      </c>
      <c r="W139">
        <v>227</v>
      </c>
      <c r="X139">
        <f t="shared" si="17"/>
        <v>12723.498205411255</v>
      </c>
      <c r="Y139">
        <f t="shared" si="18"/>
        <v>4086</v>
      </c>
      <c r="Z139">
        <f t="shared" si="19"/>
        <v>-353.4305057058682</v>
      </c>
      <c r="AA139">
        <f t="shared" si="20"/>
        <v>124913.12236350574</v>
      </c>
    </row>
    <row r="140" spans="1:27" x14ac:dyDescent="0.35">
      <c r="A140" s="1">
        <v>41054</v>
      </c>
      <c r="B140">
        <v>5481</v>
      </c>
      <c r="C140">
        <f t="shared" si="14"/>
        <v>0.44668911335578004</v>
      </c>
      <c r="D140" s="24">
        <v>30.2</v>
      </c>
      <c r="E140">
        <v>0.37318241553266357</v>
      </c>
      <c r="F140">
        <v>0.41863075196408528</v>
      </c>
      <c r="G140">
        <v>0.4532627865961199</v>
      </c>
      <c r="H140">
        <v>0</v>
      </c>
      <c r="I140">
        <f>IF(AND(O140=0,M140=0,H140=0,J140=0,Q140=0,L140=0),1,0)</f>
        <v>0</v>
      </c>
      <c r="J140">
        <v>0</v>
      </c>
      <c r="K140">
        <v>0</v>
      </c>
      <c r="L140">
        <v>1</v>
      </c>
      <c r="M140">
        <v>0</v>
      </c>
      <c r="N140">
        <v>4886.333333333333</v>
      </c>
      <c r="O140">
        <v>0</v>
      </c>
      <c r="P140">
        <v>0</v>
      </c>
      <c r="Q140">
        <v>0</v>
      </c>
      <c r="R140">
        <v>5522</v>
      </c>
      <c r="S140">
        <f t="shared" si="15"/>
        <v>5006.44693469905</v>
      </c>
      <c r="T140">
        <f>S140-B140</f>
        <v>-474.55306530095004</v>
      </c>
      <c r="U140">
        <f t="shared" si="16"/>
        <v>474.55306530095004</v>
      </c>
      <c r="V140" s="8">
        <f>U140/B140</f>
        <v>8.658147515069331E-2</v>
      </c>
      <c r="W140">
        <v>959</v>
      </c>
      <c r="X140">
        <f t="shared" si="17"/>
        <v>34167.820701668403</v>
      </c>
      <c r="Y140">
        <f t="shared" si="18"/>
        <v>17262</v>
      </c>
      <c r="Z140">
        <f t="shared" si="19"/>
        <v>-949.10613060190008</v>
      </c>
      <c r="AA140">
        <f t="shared" si="20"/>
        <v>900802.44714611105</v>
      </c>
    </row>
    <row r="141" spans="1:27" x14ac:dyDescent="0.35">
      <c r="A141" s="1">
        <v>41055</v>
      </c>
      <c r="B141">
        <v>5617</v>
      </c>
      <c r="C141">
        <f t="shared" si="14"/>
        <v>0.46849446849446852</v>
      </c>
      <c r="D141" s="24">
        <v>30.1</v>
      </c>
      <c r="E141">
        <v>0.37309763025138848</v>
      </c>
      <c r="F141">
        <v>0.42760942760942761</v>
      </c>
      <c r="G141">
        <v>0.44668911335578004</v>
      </c>
      <c r="H141">
        <v>1</v>
      </c>
      <c r="I141">
        <f>IF(AND(O141=0,M141=0,H141=0,J141=0,Q141=0,L141=0),1,0)</f>
        <v>0</v>
      </c>
      <c r="J141">
        <v>0</v>
      </c>
      <c r="K141">
        <v>1</v>
      </c>
      <c r="L141">
        <v>0</v>
      </c>
      <c r="M141">
        <v>0</v>
      </c>
      <c r="N141">
        <v>5190.333333333333</v>
      </c>
      <c r="O141">
        <v>0</v>
      </c>
      <c r="P141">
        <v>1</v>
      </c>
      <c r="Q141">
        <v>0</v>
      </c>
      <c r="R141">
        <v>5481</v>
      </c>
      <c r="S141">
        <f t="shared" si="15"/>
        <v>6305.8153434036421</v>
      </c>
      <c r="T141">
        <f>S141-B141</f>
        <v>688.81534340364215</v>
      </c>
      <c r="U141">
        <f t="shared" si="16"/>
        <v>688.81534340364215</v>
      </c>
      <c r="V141" s="8">
        <f>U141/B141</f>
        <v>0.12263046882742427</v>
      </c>
      <c r="W141">
        <v>1070</v>
      </c>
      <c r="X141">
        <f t="shared" si="17"/>
        <v>12398.676181265559</v>
      </c>
      <c r="Y141">
        <f t="shared" si="18"/>
        <v>19260</v>
      </c>
      <c r="Z141">
        <f t="shared" si="19"/>
        <v>688.81534340364215</v>
      </c>
      <c r="AA141">
        <f t="shared" si="20"/>
        <v>474466.57730827748</v>
      </c>
    </row>
    <row r="142" spans="1:27" x14ac:dyDescent="0.35">
      <c r="A142" s="1">
        <v>41056</v>
      </c>
      <c r="B142">
        <v>4964</v>
      </c>
      <c r="C142">
        <f t="shared" si="14"/>
        <v>0.36379669713003049</v>
      </c>
      <c r="D142" s="24">
        <v>30.7</v>
      </c>
      <c r="E142">
        <v>0.44656407647632373</v>
      </c>
      <c r="F142">
        <v>0.44700978034311367</v>
      </c>
      <c r="G142">
        <v>0.46849446849446852</v>
      </c>
      <c r="H142">
        <v>0</v>
      </c>
      <c r="I142">
        <f>IF(AND(O142=0,M142=0,H142=0,J142=0,Q142=0,L142=0),1,0)</f>
        <v>1</v>
      </c>
      <c r="J142">
        <v>0</v>
      </c>
      <c r="K142">
        <v>0</v>
      </c>
      <c r="L142">
        <v>0</v>
      </c>
      <c r="M142">
        <v>0</v>
      </c>
      <c r="N142">
        <v>5540</v>
      </c>
      <c r="O142">
        <v>0</v>
      </c>
      <c r="P142">
        <v>1</v>
      </c>
      <c r="Q142">
        <v>0</v>
      </c>
      <c r="R142">
        <v>5617</v>
      </c>
      <c r="S142">
        <f t="shared" si="15"/>
        <v>5498.4173474682002</v>
      </c>
      <c r="T142">
        <f>S142-B142</f>
        <v>534.41734746820021</v>
      </c>
      <c r="U142">
        <f t="shared" si="16"/>
        <v>534.41734746820021</v>
      </c>
      <c r="V142" s="8">
        <f>U142/B142</f>
        <v>0.10765861149641422</v>
      </c>
      <c r="W142">
        <v>1623</v>
      </c>
      <c r="X142">
        <f t="shared" si="17"/>
        <v>9619.5122544276037</v>
      </c>
      <c r="Y142">
        <f t="shared" si="18"/>
        <v>29214</v>
      </c>
      <c r="Z142">
        <f t="shared" si="19"/>
        <v>534.41734746820021</v>
      </c>
      <c r="AA142">
        <f t="shared" si="20"/>
        <v>285601.90127494704</v>
      </c>
    </row>
    <row r="143" spans="1:27" x14ac:dyDescent="0.35">
      <c r="A143" s="1">
        <v>41057</v>
      </c>
      <c r="B143">
        <v>3782</v>
      </c>
      <c r="C143">
        <f t="shared" si="14"/>
        <v>0.17428250761584094</v>
      </c>
      <c r="D143" s="24">
        <v>30.3</v>
      </c>
      <c r="E143">
        <v>0.46330916952816992</v>
      </c>
      <c r="F143">
        <v>0.19063652396985731</v>
      </c>
      <c r="G143">
        <v>0.36379669713003049</v>
      </c>
      <c r="H143">
        <v>0</v>
      </c>
      <c r="I143">
        <f>IF(AND(O143=0,M143=0,H143=0,J143=0,Q143=0,L143=0),1,0)</f>
        <v>0</v>
      </c>
      <c r="J143">
        <v>1</v>
      </c>
      <c r="K143">
        <v>0</v>
      </c>
      <c r="L143">
        <v>0</v>
      </c>
      <c r="M143">
        <v>0</v>
      </c>
      <c r="N143">
        <v>5354</v>
      </c>
      <c r="O143">
        <v>0</v>
      </c>
      <c r="P143">
        <v>0</v>
      </c>
      <c r="Q143">
        <v>0</v>
      </c>
      <c r="R143">
        <v>4964</v>
      </c>
      <c r="S143">
        <f t="shared" si="15"/>
        <v>4204.9408790579919</v>
      </c>
      <c r="T143">
        <f>S143-B143</f>
        <v>422.94087905799188</v>
      </c>
      <c r="U143">
        <f t="shared" si="16"/>
        <v>422.94087905799188</v>
      </c>
      <c r="V143" s="8">
        <f>U143/B143</f>
        <v>0.11182995215705761</v>
      </c>
      <c r="W143">
        <v>1334</v>
      </c>
      <c r="X143">
        <f t="shared" si="17"/>
        <v>7612.9358230438538</v>
      </c>
      <c r="Y143">
        <f t="shared" si="18"/>
        <v>24012</v>
      </c>
      <c r="Z143">
        <f t="shared" si="19"/>
        <v>422.94087905799188</v>
      </c>
      <c r="AA143">
        <f t="shared" si="20"/>
        <v>178878.9871783469</v>
      </c>
    </row>
    <row r="144" spans="1:27" x14ac:dyDescent="0.35">
      <c r="A144" s="1">
        <v>41058</v>
      </c>
      <c r="B144">
        <v>4148</v>
      </c>
      <c r="C144">
        <f t="shared" si="14"/>
        <v>0.23296456629789963</v>
      </c>
      <c r="D144" s="24">
        <v>30.6</v>
      </c>
      <c r="E144">
        <v>0.4299885539870279</v>
      </c>
      <c r="F144">
        <v>0.30046496713163379</v>
      </c>
      <c r="G144">
        <v>0.17428250761584094</v>
      </c>
      <c r="H144">
        <v>0</v>
      </c>
      <c r="I144">
        <f>IF(AND(O144=0,M144=0,H144=0,J144=0,Q144=0,L144=0),1,0)</f>
        <v>0</v>
      </c>
      <c r="J144">
        <v>0</v>
      </c>
      <c r="K144">
        <v>1</v>
      </c>
      <c r="L144">
        <v>0</v>
      </c>
      <c r="M144">
        <v>0</v>
      </c>
      <c r="N144">
        <v>4787.666666666667</v>
      </c>
      <c r="O144">
        <v>1</v>
      </c>
      <c r="P144">
        <v>0</v>
      </c>
      <c r="Q144">
        <v>0</v>
      </c>
      <c r="R144">
        <v>3782</v>
      </c>
      <c r="S144">
        <f t="shared" si="15"/>
        <v>4979.4367005905115</v>
      </c>
      <c r="T144">
        <f>S144-B144</f>
        <v>831.43670059051146</v>
      </c>
      <c r="U144">
        <f t="shared" si="16"/>
        <v>831.43670059051146</v>
      </c>
      <c r="V144" s="8">
        <f>U144/B144</f>
        <v>0.20044279184920719</v>
      </c>
      <c r="W144">
        <v>1221</v>
      </c>
      <c r="X144">
        <f t="shared" si="17"/>
        <v>14965.860610629206</v>
      </c>
      <c r="Y144">
        <f t="shared" si="18"/>
        <v>21978</v>
      </c>
      <c r="Z144">
        <f t="shared" si="19"/>
        <v>831.43670059051146</v>
      </c>
      <c r="AA144">
        <f t="shared" si="20"/>
        <v>691286.9870888358</v>
      </c>
    </row>
    <row r="145" spans="1:27" x14ac:dyDescent="0.35">
      <c r="A145" s="1">
        <v>41059</v>
      </c>
      <c r="B145">
        <v>4465</v>
      </c>
      <c r="C145">
        <f t="shared" si="14"/>
        <v>0.28379028379028381</v>
      </c>
      <c r="D145" s="24">
        <v>30.1</v>
      </c>
      <c r="E145">
        <v>0.37174106575098564</v>
      </c>
      <c r="F145">
        <v>0.30030463363796694</v>
      </c>
      <c r="G145">
        <v>0.23296456629789963</v>
      </c>
      <c r="H145">
        <v>0</v>
      </c>
      <c r="I145">
        <f>IF(AND(O145=0,M145=0,H145=0,J145=0,Q145=0,L145=0),1,0)</f>
        <v>0</v>
      </c>
      <c r="J145">
        <v>0</v>
      </c>
      <c r="K145">
        <v>1</v>
      </c>
      <c r="L145">
        <v>0</v>
      </c>
      <c r="M145">
        <v>1</v>
      </c>
      <c r="N145">
        <v>4298</v>
      </c>
      <c r="O145">
        <v>0</v>
      </c>
      <c r="P145">
        <v>0</v>
      </c>
      <c r="Q145">
        <v>0</v>
      </c>
      <c r="R145">
        <v>4148</v>
      </c>
      <c r="S145">
        <f t="shared" si="15"/>
        <v>5036.1315043520308</v>
      </c>
      <c r="T145">
        <f>S145-B145</f>
        <v>571.13150435203079</v>
      </c>
      <c r="U145">
        <f t="shared" si="16"/>
        <v>571.13150435203079</v>
      </c>
      <c r="V145" s="8">
        <f>U145/B145</f>
        <v>0.12791299089631147</v>
      </c>
      <c r="W145">
        <v>731</v>
      </c>
      <c r="X145">
        <f t="shared" si="17"/>
        <v>10280.367078336554</v>
      </c>
      <c r="Y145">
        <f t="shared" si="18"/>
        <v>13158</v>
      </c>
      <c r="Z145">
        <f t="shared" si="19"/>
        <v>571.13150435203079</v>
      </c>
      <c r="AA145">
        <f t="shared" si="20"/>
        <v>326191.19526341377</v>
      </c>
    </row>
    <row r="146" spans="1:27" x14ac:dyDescent="0.35">
      <c r="A146" s="1">
        <v>41060</v>
      </c>
      <c r="B146">
        <v>4885</v>
      </c>
      <c r="C146">
        <f t="shared" si="14"/>
        <v>0.35113035113035113</v>
      </c>
      <c r="D146" s="24">
        <v>32.6</v>
      </c>
      <c r="E146">
        <v>0.32867014286319896</v>
      </c>
      <c r="F146">
        <v>0.4532627865961199</v>
      </c>
      <c r="G146">
        <v>0.28379028379028381</v>
      </c>
      <c r="H146">
        <v>0</v>
      </c>
      <c r="I146">
        <f>IF(AND(O146=0,M146=0,H146=0,J146=0,Q146=0,L146=0),1,0)</f>
        <v>0</v>
      </c>
      <c r="J146">
        <v>0</v>
      </c>
      <c r="K146">
        <v>1</v>
      </c>
      <c r="L146">
        <v>0</v>
      </c>
      <c r="M146">
        <v>0</v>
      </c>
      <c r="N146">
        <v>4131.666666666667</v>
      </c>
      <c r="O146">
        <v>0</v>
      </c>
      <c r="P146">
        <v>0</v>
      </c>
      <c r="Q146">
        <v>1</v>
      </c>
      <c r="R146">
        <v>4465</v>
      </c>
      <c r="S146">
        <f t="shared" si="15"/>
        <v>5269.2985193080813</v>
      </c>
      <c r="T146">
        <f>S146-B146</f>
        <v>384.29851930808127</v>
      </c>
      <c r="U146">
        <f t="shared" si="16"/>
        <v>384.29851930808127</v>
      </c>
      <c r="V146" s="8">
        <f>U146/B146</f>
        <v>7.8669093000630755E-2</v>
      </c>
      <c r="W146">
        <v>546</v>
      </c>
      <c r="X146">
        <f t="shared" si="17"/>
        <v>6917.3733475454628</v>
      </c>
      <c r="Y146">
        <f t="shared" si="18"/>
        <v>9828</v>
      </c>
      <c r="Z146">
        <f t="shared" si="19"/>
        <v>384.29851930808127</v>
      </c>
      <c r="AA146">
        <f t="shared" si="20"/>
        <v>147685.35194238371</v>
      </c>
    </row>
    <row r="147" spans="1:27" x14ac:dyDescent="0.35">
      <c r="A147" s="1">
        <v>41061</v>
      </c>
      <c r="B147">
        <v>6633</v>
      </c>
      <c r="C147">
        <f t="shared" si="14"/>
        <v>0.63139329805996469</v>
      </c>
      <c r="D147" s="24">
        <v>31.6</v>
      </c>
      <c r="E147">
        <v>0.2976387299164866</v>
      </c>
      <c r="F147">
        <v>0.44668911335578004</v>
      </c>
      <c r="G147">
        <v>0.35113035113035113</v>
      </c>
      <c r="H147">
        <v>0</v>
      </c>
      <c r="I147">
        <f>IF(AND(O147=0,M147=0,H147=0,J147=0,Q147=0,L147=0),1,0)</f>
        <v>0</v>
      </c>
      <c r="J147">
        <v>0</v>
      </c>
      <c r="K147">
        <v>1</v>
      </c>
      <c r="L147">
        <v>1</v>
      </c>
      <c r="M147">
        <v>0</v>
      </c>
      <c r="N147">
        <v>4499.333333333333</v>
      </c>
      <c r="O147">
        <v>0</v>
      </c>
      <c r="P147">
        <v>0</v>
      </c>
      <c r="Q147">
        <v>0</v>
      </c>
      <c r="R147">
        <v>4885</v>
      </c>
      <c r="S147">
        <f t="shared" si="15"/>
        <v>5645.1181470393758</v>
      </c>
      <c r="T147">
        <f>S147-B147</f>
        <v>-987.8818529606242</v>
      </c>
      <c r="U147">
        <f t="shared" si="16"/>
        <v>987.8818529606242</v>
      </c>
      <c r="V147" s="8">
        <f>U147/B147</f>
        <v>0.14893439664716179</v>
      </c>
      <c r="W147">
        <v>2869</v>
      </c>
      <c r="X147">
        <f t="shared" si="17"/>
        <v>71127.49341316495</v>
      </c>
      <c r="Y147">
        <f t="shared" si="18"/>
        <v>51642</v>
      </c>
      <c r="Z147">
        <f t="shared" si="19"/>
        <v>-1975.7637059212484</v>
      </c>
      <c r="AA147">
        <f t="shared" si="20"/>
        <v>3903642.2216356653</v>
      </c>
    </row>
    <row r="148" spans="1:27" x14ac:dyDescent="0.35">
      <c r="A148" s="1">
        <v>41062</v>
      </c>
      <c r="B148">
        <v>5081</v>
      </c>
      <c r="C148">
        <f t="shared" si="14"/>
        <v>0.38255571588904924</v>
      </c>
      <c r="D148" s="24">
        <v>30.6</v>
      </c>
      <c r="E148">
        <v>0.36839204714061652</v>
      </c>
      <c r="F148">
        <v>0.46849446849446852</v>
      </c>
      <c r="G148">
        <v>0.63139329805996469</v>
      </c>
      <c r="H148">
        <v>1</v>
      </c>
      <c r="I148">
        <f>IF(AND(O148=0,M148=0,H148=0,J148=0,Q148=0,L148=0),1,0)</f>
        <v>0</v>
      </c>
      <c r="J148">
        <v>0</v>
      </c>
      <c r="K148">
        <v>0</v>
      </c>
      <c r="L148">
        <v>0</v>
      </c>
      <c r="M148">
        <v>0</v>
      </c>
      <c r="N148">
        <v>5327.666666666667</v>
      </c>
      <c r="O148">
        <v>0</v>
      </c>
      <c r="P148">
        <v>1</v>
      </c>
      <c r="Q148">
        <v>0</v>
      </c>
      <c r="R148">
        <v>6633</v>
      </c>
      <c r="S148">
        <f t="shared" si="15"/>
        <v>5827.076712632881</v>
      </c>
      <c r="T148">
        <f>S148-B148</f>
        <v>746.07671263288103</v>
      </c>
      <c r="U148">
        <f t="shared" si="16"/>
        <v>746.07671263288103</v>
      </c>
      <c r="V148" s="8">
        <f>U148/B148</f>
        <v>0.14683658977226549</v>
      </c>
      <c r="W148">
        <v>1212</v>
      </c>
      <c r="X148">
        <f t="shared" si="17"/>
        <v>13429.380827391858</v>
      </c>
      <c r="Y148">
        <f t="shared" si="18"/>
        <v>21816</v>
      </c>
      <c r="Z148">
        <f t="shared" si="19"/>
        <v>746.07671263288103</v>
      </c>
      <c r="AA148">
        <f t="shared" si="20"/>
        <v>556630.46113308659</v>
      </c>
    </row>
    <row r="149" spans="1:27" x14ac:dyDescent="0.35">
      <c r="A149" s="1">
        <v>41063</v>
      </c>
      <c r="B149">
        <v>4951</v>
      </c>
      <c r="C149">
        <f t="shared" si="14"/>
        <v>0.36171236171236171</v>
      </c>
      <c r="D149" s="24">
        <v>30.3</v>
      </c>
      <c r="E149">
        <v>0.42346008732883972</v>
      </c>
      <c r="F149">
        <v>0.36379669713003049</v>
      </c>
      <c r="G149">
        <v>0.38255571588904924</v>
      </c>
      <c r="H149">
        <v>0</v>
      </c>
      <c r="I149">
        <f>IF(AND(O149=0,M149=0,H149=0,J149=0,Q149=0,L149=0),1,0)</f>
        <v>1</v>
      </c>
      <c r="J149">
        <v>0</v>
      </c>
      <c r="K149">
        <v>0</v>
      </c>
      <c r="L149">
        <v>0</v>
      </c>
      <c r="M149">
        <v>0</v>
      </c>
      <c r="N149">
        <v>5533</v>
      </c>
      <c r="O149">
        <v>0</v>
      </c>
      <c r="P149">
        <v>1</v>
      </c>
      <c r="Q149">
        <v>0</v>
      </c>
      <c r="R149">
        <v>5081</v>
      </c>
      <c r="S149">
        <f t="shared" si="15"/>
        <v>5121.9301724414481</v>
      </c>
      <c r="T149">
        <f>S149-B149</f>
        <v>170.93017244144812</v>
      </c>
      <c r="U149">
        <f t="shared" si="16"/>
        <v>170.93017244144812</v>
      </c>
      <c r="V149" s="8">
        <f>U149/B149</f>
        <v>3.4524373347091117E-2</v>
      </c>
      <c r="W149">
        <v>1540</v>
      </c>
      <c r="X149">
        <f t="shared" si="17"/>
        <v>3076.7431039460662</v>
      </c>
      <c r="Y149">
        <f t="shared" si="18"/>
        <v>27720</v>
      </c>
      <c r="Z149">
        <f t="shared" si="19"/>
        <v>170.93017244144812</v>
      </c>
      <c r="AA149">
        <f t="shared" si="20"/>
        <v>29217.12385086319</v>
      </c>
    </row>
    <row r="150" spans="1:27" x14ac:dyDescent="0.35">
      <c r="A150" s="1">
        <v>41064</v>
      </c>
      <c r="B150">
        <v>4124</v>
      </c>
      <c r="C150">
        <f t="shared" si="14"/>
        <v>0.22911656244989578</v>
      </c>
      <c r="D150" s="24">
        <v>30.8</v>
      </c>
      <c r="E150">
        <v>0.45750137776082084</v>
      </c>
      <c r="F150">
        <v>0.17428250761584094</v>
      </c>
      <c r="G150">
        <v>0.36171236171236171</v>
      </c>
      <c r="H150">
        <v>0</v>
      </c>
      <c r="I150">
        <f>IF(AND(O150=0,M150=0,H150=0,J150=0,Q150=0,L150=0),1,0)</f>
        <v>0</v>
      </c>
      <c r="J150">
        <v>1</v>
      </c>
      <c r="K150">
        <v>0</v>
      </c>
      <c r="L150">
        <v>0</v>
      </c>
      <c r="M150">
        <v>0</v>
      </c>
      <c r="N150">
        <v>5555</v>
      </c>
      <c r="O150">
        <v>0</v>
      </c>
      <c r="P150">
        <v>0</v>
      </c>
      <c r="Q150">
        <v>0</v>
      </c>
      <c r="R150">
        <v>4951</v>
      </c>
      <c r="S150">
        <f t="shared" si="15"/>
        <v>4170.1438059369402</v>
      </c>
      <c r="T150">
        <f>S150-B150</f>
        <v>46.143805936940225</v>
      </c>
      <c r="U150">
        <f t="shared" si="16"/>
        <v>46.143805936940225</v>
      </c>
      <c r="V150" s="8">
        <f>U150/B150</f>
        <v>1.1189089703428764E-2</v>
      </c>
      <c r="W150">
        <v>1023</v>
      </c>
      <c r="X150">
        <f t="shared" si="17"/>
        <v>830.58850686492406</v>
      </c>
      <c r="Y150">
        <f t="shared" si="18"/>
        <v>18414</v>
      </c>
      <c r="Z150">
        <f t="shared" si="19"/>
        <v>46.143805936940225</v>
      </c>
      <c r="AA150">
        <f t="shared" si="20"/>
        <v>2129.2508263459999</v>
      </c>
    </row>
    <row r="151" spans="1:27" x14ac:dyDescent="0.35">
      <c r="A151" s="1">
        <v>41065</v>
      </c>
      <c r="B151">
        <v>4156</v>
      </c>
      <c r="C151">
        <f t="shared" si="14"/>
        <v>0.23424723424723426</v>
      </c>
      <c r="D151" s="24">
        <v>30.7</v>
      </c>
      <c r="E151">
        <v>0.44304548730340426</v>
      </c>
      <c r="F151">
        <v>0.23296456629789963</v>
      </c>
      <c r="G151">
        <v>0.22911656244989578</v>
      </c>
      <c r="H151">
        <v>0</v>
      </c>
      <c r="I151">
        <f>IF(AND(O151=0,M151=0,H151=0,J151=0,Q151=0,L151=0),1,0)</f>
        <v>0</v>
      </c>
      <c r="J151">
        <v>0</v>
      </c>
      <c r="K151">
        <v>1</v>
      </c>
      <c r="L151">
        <v>0</v>
      </c>
      <c r="M151">
        <v>0</v>
      </c>
      <c r="N151">
        <v>4718.666666666667</v>
      </c>
      <c r="O151">
        <v>1</v>
      </c>
      <c r="P151">
        <v>0</v>
      </c>
      <c r="Q151">
        <v>0</v>
      </c>
      <c r="R151">
        <v>4124</v>
      </c>
      <c r="S151">
        <f t="shared" si="15"/>
        <v>5082.307195858958</v>
      </c>
      <c r="T151">
        <f>S151-B151</f>
        <v>926.30719585895804</v>
      </c>
      <c r="U151">
        <f t="shared" si="16"/>
        <v>926.30719585895804</v>
      </c>
      <c r="V151" s="8">
        <f>U151/B151</f>
        <v>0.22288431084190521</v>
      </c>
      <c r="W151">
        <v>1406</v>
      </c>
      <c r="X151">
        <f t="shared" si="17"/>
        <v>16673.529525461243</v>
      </c>
      <c r="Y151">
        <f t="shared" si="18"/>
        <v>25308</v>
      </c>
      <c r="Z151">
        <f t="shared" si="19"/>
        <v>926.30719585895804</v>
      </c>
      <c r="AA151">
        <f t="shared" si="20"/>
        <v>858045.02110008604</v>
      </c>
    </row>
    <row r="152" spans="1:27" x14ac:dyDescent="0.35">
      <c r="A152" s="1">
        <v>41066</v>
      </c>
      <c r="B152">
        <v>4261</v>
      </c>
      <c r="C152">
        <f t="shared" si="14"/>
        <v>0.25108225108225107</v>
      </c>
      <c r="D152" s="24">
        <v>29.9</v>
      </c>
      <c r="E152">
        <v>0.41214125227860454</v>
      </c>
      <c r="F152">
        <v>0.28379028379028381</v>
      </c>
      <c r="G152">
        <v>0.23424723424723426</v>
      </c>
      <c r="H152">
        <v>0</v>
      </c>
      <c r="I152">
        <f>IF(AND(O152=0,M152=0,H152=0,J152=0,Q152=0,L152=0),1,0)</f>
        <v>0</v>
      </c>
      <c r="J152">
        <v>0</v>
      </c>
      <c r="K152">
        <v>1</v>
      </c>
      <c r="L152">
        <v>0</v>
      </c>
      <c r="M152">
        <v>1</v>
      </c>
      <c r="N152">
        <v>4410.333333333333</v>
      </c>
      <c r="O152">
        <v>0</v>
      </c>
      <c r="P152">
        <v>0</v>
      </c>
      <c r="Q152">
        <v>0</v>
      </c>
      <c r="R152">
        <v>4156</v>
      </c>
      <c r="S152">
        <f t="shared" si="15"/>
        <v>5096.0967863012829</v>
      </c>
      <c r="T152">
        <f>S152-B152</f>
        <v>835.09678630128292</v>
      </c>
      <c r="U152">
        <f t="shared" si="16"/>
        <v>835.09678630128292</v>
      </c>
      <c r="V152" s="8">
        <f>U152/B152</f>
        <v>0.19598610333285213</v>
      </c>
      <c r="W152">
        <v>1465</v>
      </c>
      <c r="X152">
        <f t="shared" si="17"/>
        <v>15031.742153423093</v>
      </c>
      <c r="Y152">
        <f t="shared" si="18"/>
        <v>26370</v>
      </c>
      <c r="Z152">
        <f t="shared" si="19"/>
        <v>835.09678630128292</v>
      </c>
      <c r="AA152">
        <f t="shared" si="20"/>
        <v>697386.64249073062</v>
      </c>
    </row>
    <row r="153" spans="1:27" x14ac:dyDescent="0.35">
      <c r="A153" s="1">
        <v>41067</v>
      </c>
      <c r="B153">
        <v>3967</v>
      </c>
      <c r="C153">
        <f t="shared" si="14"/>
        <v>0.20394420394420396</v>
      </c>
      <c r="D153" s="24">
        <v>30.3</v>
      </c>
      <c r="E153">
        <v>0.31158590868625219</v>
      </c>
      <c r="F153">
        <v>0.35113035113035113</v>
      </c>
      <c r="G153">
        <v>0.25108225108225107</v>
      </c>
      <c r="H153">
        <v>0</v>
      </c>
      <c r="I153">
        <f>IF(AND(O153=0,M153=0,H153=0,J153=0,Q153=0,L153=0),1,0)</f>
        <v>0</v>
      </c>
      <c r="J153">
        <v>0</v>
      </c>
      <c r="K153">
        <v>0</v>
      </c>
      <c r="L153">
        <v>0</v>
      </c>
      <c r="M153">
        <v>0</v>
      </c>
      <c r="N153">
        <v>4180.333333333333</v>
      </c>
      <c r="O153">
        <v>0</v>
      </c>
      <c r="P153">
        <v>0</v>
      </c>
      <c r="Q153">
        <v>1</v>
      </c>
      <c r="R153">
        <v>4261</v>
      </c>
      <c r="S153">
        <f t="shared" si="15"/>
        <v>3998.4769512200392</v>
      </c>
      <c r="T153">
        <f>S153-B153</f>
        <v>31.476951220039155</v>
      </c>
      <c r="U153">
        <f t="shared" si="16"/>
        <v>31.476951220039155</v>
      </c>
      <c r="V153" s="8">
        <f>U153/B153</f>
        <v>7.9346990723567316E-3</v>
      </c>
      <c r="W153">
        <v>1760</v>
      </c>
      <c r="X153">
        <f t="shared" si="17"/>
        <v>566.58512196070478</v>
      </c>
      <c r="Y153">
        <f t="shared" si="18"/>
        <v>31680</v>
      </c>
      <c r="Z153">
        <f t="shared" si="19"/>
        <v>31.476951220039155</v>
      </c>
      <c r="AA153">
        <f t="shared" si="20"/>
        <v>990.79845810872439</v>
      </c>
    </row>
    <row r="154" spans="1:27" x14ac:dyDescent="0.35">
      <c r="A154" s="1">
        <v>41068</v>
      </c>
      <c r="B154">
        <v>4510</v>
      </c>
      <c r="C154">
        <f t="shared" si="14"/>
        <v>0.29100529100529099</v>
      </c>
      <c r="D154" s="24">
        <v>30.8</v>
      </c>
      <c r="E154">
        <v>0.26436050701598213</v>
      </c>
      <c r="F154">
        <v>0.63139329805996469</v>
      </c>
      <c r="G154">
        <v>0.20394420394420396</v>
      </c>
      <c r="H154">
        <v>0</v>
      </c>
      <c r="I154">
        <f>IF(AND(O154=0,M154=0,H154=0,J154=0,Q154=0,L154=0),1,0)</f>
        <v>0</v>
      </c>
      <c r="J154">
        <v>0</v>
      </c>
      <c r="K154">
        <v>1</v>
      </c>
      <c r="L154">
        <v>1</v>
      </c>
      <c r="M154">
        <v>0</v>
      </c>
      <c r="N154">
        <v>4128</v>
      </c>
      <c r="O154">
        <v>0</v>
      </c>
      <c r="P154">
        <v>0</v>
      </c>
      <c r="Q154">
        <v>0</v>
      </c>
      <c r="R154">
        <v>3967</v>
      </c>
      <c r="S154">
        <f t="shared" si="15"/>
        <v>5376.1825629778596</v>
      </c>
      <c r="T154">
        <f>S154-B154</f>
        <v>866.18256297785956</v>
      </c>
      <c r="U154">
        <f t="shared" si="16"/>
        <v>866.18256297785956</v>
      </c>
      <c r="V154" s="8">
        <f>U154/B154</f>
        <v>0.19205821795517949</v>
      </c>
      <c r="W154">
        <v>1099</v>
      </c>
      <c r="X154">
        <f t="shared" si="17"/>
        <v>15591.286133601472</v>
      </c>
      <c r="Y154">
        <f t="shared" si="18"/>
        <v>19782</v>
      </c>
      <c r="Z154">
        <f t="shared" si="19"/>
        <v>866.18256297785956</v>
      </c>
      <c r="AA154">
        <f t="shared" si="20"/>
        <v>750272.23240689363</v>
      </c>
    </row>
    <row r="155" spans="1:27" x14ac:dyDescent="0.35">
      <c r="A155" s="1">
        <v>41069</v>
      </c>
      <c r="B155">
        <v>4355</v>
      </c>
      <c r="C155">
        <f t="shared" si="14"/>
        <v>0.26615359948693285</v>
      </c>
      <c r="D155" s="24">
        <v>30.4</v>
      </c>
      <c r="E155">
        <v>0.24566535249480703</v>
      </c>
      <c r="F155">
        <v>0.38255571588904924</v>
      </c>
      <c r="G155">
        <v>0.29100529100529099</v>
      </c>
      <c r="H155">
        <v>1</v>
      </c>
      <c r="I155">
        <f>IF(AND(O155=0,M155=0,H155=0,J155=0,Q155=0,L155=0),1,0)</f>
        <v>0</v>
      </c>
      <c r="J155">
        <v>0</v>
      </c>
      <c r="K155">
        <v>0</v>
      </c>
      <c r="L155">
        <v>0</v>
      </c>
      <c r="M155">
        <v>0</v>
      </c>
      <c r="N155">
        <v>4246</v>
      </c>
      <c r="O155">
        <v>0</v>
      </c>
      <c r="P155">
        <v>1</v>
      </c>
      <c r="Q155">
        <v>0</v>
      </c>
      <c r="R155">
        <v>4510</v>
      </c>
      <c r="S155">
        <f t="shared" si="15"/>
        <v>4549.3310999660252</v>
      </c>
      <c r="T155">
        <f>S155-B155</f>
        <v>194.33109996602525</v>
      </c>
      <c r="U155">
        <f t="shared" si="16"/>
        <v>194.33109996602525</v>
      </c>
      <c r="V155" s="8">
        <f>U155/B155</f>
        <v>4.4622525824575258E-2</v>
      </c>
      <c r="W155">
        <v>1772</v>
      </c>
      <c r="X155">
        <f t="shared" si="17"/>
        <v>3497.9597993884545</v>
      </c>
      <c r="Y155">
        <f t="shared" si="18"/>
        <v>31896</v>
      </c>
      <c r="Z155">
        <f t="shared" si="19"/>
        <v>194.33109996602525</v>
      </c>
      <c r="AA155">
        <f t="shared" si="20"/>
        <v>37764.5764140053</v>
      </c>
    </row>
    <row r="156" spans="1:27" x14ac:dyDescent="0.35">
      <c r="A156" s="1">
        <v>41070</v>
      </c>
      <c r="B156">
        <v>4852</v>
      </c>
      <c r="C156">
        <f t="shared" si="14"/>
        <v>0.34583934583934584</v>
      </c>
      <c r="D156" s="24">
        <v>30.4</v>
      </c>
      <c r="E156">
        <v>0.25545805248208919</v>
      </c>
      <c r="F156">
        <v>0.36171236171236171</v>
      </c>
      <c r="G156">
        <v>0.26615359948693285</v>
      </c>
      <c r="H156">
        <v>0</v>
      </c>
      <c r="I156">
        <f>IF(AND(O156=0,M156=0,H156=0,J156=0,Q156=0,L156=0),1,0)</f>
        <v>1</v>
      </c>
      <c r="J156">
        <v>0</v>
      </c>
      <c r="K156">
        <v>1</v>
      </c>
      <c r="L156">
        <v>0</v>
      </c>
      <c r="M156">
        <v>0</v>
      </c>
      <c r="N156">
        <v>4277.333333333333</v>
      </c>
      <c r="O156">
        <v>0</v>
      </c>
      <c r="P156">
        <v>1</v>
      </c>
      <c r="Q156">
        <v>0</v>
      </c>
      <c r="R156">
        <v>4355</v>
      </c>
      <c r="S156">
        <f t="shared" si="15"/>
        <v>5515.9470682627425</v>
      </c>
      <c r="T156">
        <f>S156-B156</f>
        <v>663.9470682627425</v>
      </c>
      <c r="U156">
        <f t="shared" si="16"/>
        <v>663.9470682627425</v>
      </c>
      <c r="V156" s="8">
        <f>U156/B156</f>
        <v>0.13683987392059821</v>
      </c>
      <c r="W156">
        <v>1224</v>
      </c>
      <c r="X156">
        <f t="shared" si="17"/>
        <v>11951.047228729365</v>
      </c>
      <c r="Y156">
        <f t="shared" si="18"/>
        <v>22032</v>
      </c>
      <c r="Z156">
        <f t="shared" si="19"/>
        <v>663.9470682627425</v>
      </c>
      <c r="AA156">
        <f t="shared" si="20"/>
        <v>440825.70945469086</v>
      </c>
    </row>
    <row r="157" spans="1:27" x14ac:dyDescent="0.35">
      <c r="A157" s="1">
        <v>41071</v>
      </c>
      <c r="B157">
        <v>3423</v>
      </c>
      <c r="C157">
        <f t="shared" si="14"/>
        <v>0.11672278338945005</v>
      </c>
      <c r="D157" s="24">
        <v>30.7</v>
      </c>
      <c r="E157">
        <v>0.28496333036584853</v>
      </c>
      <c r="F157">
        <v>0.22911656244989578</v>
      </c>
      <c r="G157">
        <v>0.34583934583934584</v>
      </c>
      <c r="H157">
        <v>0</v>
      </c>
      <c r="I157">
        <f>IF(AND(O157=0,M157=0,H157=0,J157=0,Q157=0,L157=0),1,0)</f>
        <v>0</v>
      </c>
      <c r="J157">
        <v>1</v>
      </c>
      <c r="K157">
        <v>0</v>
      </c>
      <c r="L157">
        <v>0</v>
      </c>
      <c r="M157">
        <v>0</v>
      </c>
      <c r="N157">
        <v>4572.333333333333</v>
      </c>
      <c r="O157">
        <v>0</v>
      </c>
      <c r="P157">
        <v>0</v>
      </c>
      <c r="Q157">
        <v>0</v>
      </c>
      <c r="R157">
        <v>4852</v>
      </c>
      <c r="S157">
        <f t="shared" si="15"/>
        <v>3867.4143074827957</v>
      </c>
      <c r="T157">
        <f>S157-B157</f>
        <v>444.41430748279572</v>
      </c>
      <c r="U157">
        <f t="shared" si="16"/>
        <v>444.41430748279572</v>
      </c>
      <c r="V157" s="8">
        <f>U157/B157</f>
        <v>0.12983181638410626</v>
      </c>
      <c r="W157">
        <v>1556</v>
      </c>
      <c r="X157">
        <f t="shared" si="17"/>
        <v>7999.457534690323</v>
      </c>
      <c r="Y157">
        <f t="shared" si="18"/>
        <v>28008</v>
      </c>
      <c r="Z157">
        <f t="shared" si="19"/>
        <v>444.41430748279572</v>
      </c>
      <c r="AA157">
        <f t="shared" si="20"/>
        <v>197504.07669541289</v>
      </c>
    </row>
    <row r="158" spans="1:27" x14ac:dyDescent="0.35">
      <c r="A158" s="1">
        <v>41072</v>
      </c>
      <c r="B158">
        <v>3820</v>
      </c>
      <c r="C158">
        <f t="shared" si="14"/>
        <v>0.18037518037518038</v>
      </c>
      <c r="D158" s="24">
        <v>30.5</v>
      </c>
      <c r="E158">
        <v>0.24943829751155197</v>
      </c>
      <c r="F158">
        <v>0.23424723424723426</v>
      </c>
      <c r="G158">
        <v>0.11672278338945005</v>
      </c>
      <c r="H158">
        <v>0</v>
      </c>
      <c r="I158">
        <f>IF(AND(O158=0,M158=0,H158=0,J158=0,Q158=0,L158=0),1,0)</f>
        <v>0</v>
      </c>
      <c r="J158">
        <v>0</v>
      </c>
      <c r="K158">
        <v>1</v>
      </c>
      <c r="L158">
        <v>0</v>
      </c>
      <c r="M158">
        <v>0</v>
      </c>
      <c r="N158">
        <v>4210</v>
      </c>
      <c r="O158">
        <v>1</v>
      </c>
      <c r="P158">
        <v>0</v>
      </c>
      <c r="Q158">
        <v>0</v>
      </c>
      <c r="R158">
        <v>3423</v>
      </c>
      <c r="S158">
        <f t="shared" si="15"/>
        <v>4410.181873694989</v>
      </c>
      <c r="T158">
        <f>S158-B158</f>
        <v>590.18187369498901</v>
      </c>
      <c r="U158">
        <f t="shared" si="16"/>
        <v>590.18187369498901</v>
      </c>
      <c r="V158" s="8">
        <f>U158/B158</f>
        <v>0.1544978726950233</v>
      </c>
      <c r="W158">
        <v>1367</v>
      </c>
      <c r="X158">
        <f t="shared" si="17"/>
        <v>10623.273726509802</v>
      </c>
      <c r="Y158">
        <f t="shared" si="18"/>
        <v>24606</v>
      </c>
      <c r="Z158">
        <f t="shared" si="19"/>
        <v>590.18187369498901</v>
      </c>
      <c r="AA158">
        <f t="shared" si="20"/>
        <v>348314.64403812797</v>
      </c>
    </row>
    <row r="159" spans="1:27" x14ac:dyDescent="0.35">
      <c r="A159" s="1">
        <v>41073</v>
      </c>
      <c r="B159">
        <v>3285</v>
      </c>
      <c r="C159">
        <f t="shared" si="14"/>
        <v>9.4596761263427934E-2</v>
      </c>
      <c r="D159" s="24">
        <v>31.2</v>
      </c>
      <c r="E159">
        <v>0.24320657933782702</v>
      </c>
      <c r="F159">
        <v>0.25108225108225107</v>
      </c>
      <c r="G159">
        <v>0.18037518037518038</v>
      </c>
      <c r="H159">
        <v>0</v>
      </c>
      <c r="I159">
        <f>IF(AND(O159=0,M159=0,H159=0,J159=0,Q159=0,L159=0),1,0)</f>
        <v>0</v>
      </c>
      <c r="J159">
        <v>0</v>
      </c>
      <c r="K159">
        <v>0</v>
      </c>
      <c r="L159">
        <v>0</v>
      </c>
      <c r="M159">
        <v>1</v>
      </c>
      <c r="N159">
        <v>4031.6666666666665</v>
      </c>
      <c r="O159">
        <v>0</v>
      </c>
      <c r="P159">
        <v>0</v>
      </c>
      <c r="Q159">
        <v>0</v>
      </c>
      <c r="R159">
        <v>3820</v>
      </c>
      <c r="S159">
        <f t="shared" si="15"/>
        <v>3562.2175143442705</v>
      </c>
      <c r="T159">
        <f>S159-B159</f>
        <v>277.21751434427051</v>
      </c>
      <c r="U159">
        <f t="shared" si="16"/>
        <v>277.21751434427051</v>
      </c>
      <c r="V159" s="8">
        <f>U159/B159</f>
        <v>8.4388893255485695E-2</v>
      </c>
      <c r="W159">
        <v>1013</v>
      </c>
      <c r="X159">
        <f t="shared" si="17"/>
        <v>4989.9152581968692</v>
      </c>
      <c r="Y159">
        <f t="shared" si="18"/>
        <v>18234</v>
      </c>
      <c r="Z159">
        <f t="shared" si="19"/>
        <v>277.21751434427051</v>
      </c>
      <c r="AA159">
        <f t="shared" si="20"/>
        <v>76849.55025921583</v>
      </c>
    </row>
    <row r="160" spans="1:27" x14ac:dyDescent="0.35">
      <c r="A160" s="1">
        <v>41074</v>
      </c>
      <c r="B160">
        <v>3967</v>
      </c>
      <c r="C160">
        <f t="shared" si="14"/>
        <v>0.20394420394420396</v>
      </c>
      <c r="D160" s="24">
        <v>31.9</v>
      </c>
      <c r="E160">
        <v>0.191275594556785</v>
      </c>
      <c r="F160">
        <v>0.20394420394420396</v>
      </c>
      <c r="G160">
        <v>9.4596761263427934E-2</v>
      </c>
      <c r="H160">
        <v>0</v>
      </c>
      <c r="I160">
        <f>IF(AND(O160=0,M160=0,H160=0,J160=0,Q160=0,L160=0),1,0)</f>
        <v>0</v>
      </c>
      <c r="J160">
        <v>0</v>
      </c>
      <c r="K160">
        <v>1</v>
      </c>
      <c r="L160">
        <v>0</v>
      </c>
      <c r="M160">
        <v>0</v>
      </c>
      <c r="N160">
        <v>3509.3333333333335</v>
      </c>
      <c r="O160">
        <v>0</v>
      </c>
      <c r="P160">
        <v>0</v>
      </c>
      <c r="Q160">
        <v>1</v>
      </c>
      <c r="R160">
        <v>3285</v>
      </c>
      <c r="S160">
        <f t="shared" si="15"/>
        <v>4206.760612811604</v>
      </c>
      <c r="T160">
        <f>S160-B160</f>
        <v>239.76061281160401</v>
      </c>
      <c r="U160">
        <f t="shared" si="16"/>
        <v>239.76061281160401</v>
      </c>
      <c r="V160" s="8">
        <f>U160/B160</f>
        <v>6.043877308081775E-2</v>
      </c>
      <c r="W160">
        <v>1306</v>
      </c>
      <c r="X160">
        <f t="shared" si="17"/>
        <v>4315.6910306088721</v>
      </c>
      <c r="Y160">
        <f t="shared" si="18"/>
        <v>23508</v>
      </c>
      <c r="Z160">
        <f t="shared" si="19"/>
        <v>239.76061281160401</v>
      </c>
      <c r="AA160">
        <f t="shared" si="20"/>
        <v>57485.151455795887</v>
      </c>
    </row>
    <row r="161" spans="1:27" x14ac:dyDescent="0.35">
      <c r="A161" s="1">
        <v>41075</v>
      </c>
      <c r="B161">
        <v>3700</v>
      </c>
      <c r="C161">
        <f t="shared" si="14"/>
        <v>0.16113516113516113</v>
      </c>
      <c r="D161" s="25">
        <v>31.2</v>
      </c>
      <c r="E161">
        <v>0.17482724998940191</v>
      </c>
      <c r="F161">
        <v>0.29100529100529099</v>
      </c>
      <c r="G161">
        <v>0.20394420394420396</v>
      </c>
      <c r="H161">
        <v>0</v>
      </c>
      <c r="I161">
        <f>IF(AND(O161=0,M161=0,H161=0,J161=0,Q161=0,L161=0),1,0)</f>
        <v>0</v>
      </c>
      <c r="J161">
        <v>0</v>
      </c>
      <c r="K161">
        <v>0</v>
      </c>
      <c r="L161">
        <v>1</v>
      </c>
      <c r="M161">
        <v>0</v>
      </c>
      <c r="N161">
        <v>3690.6666666666665</v>
      </c>
      <c r="O161">
        <v>0</v>
      </c>
      <c r="P161">
        <v>0</v>
      </c>
      <c r="Q161">
        <v>0</v>
      </c>
      <c r="R161">
        <v>3967</v>
      </c>
      <c r="S161">
        <f t="shared" si="15"/>
        <v>3797.8836316856168</v>
      </c>
      <c r="T161">
        <f>S161-B161</f>
        <v>97.88363168561682</v>
      </c>
      <c r="U161">
        <f t="shared" si="16"/>
        <v>97.88363168561682</v>
      </c>
      <c r="V161" s="8">
        <f>U161/B161</f>
        <v>2.6455035590707249E-2</v>
      </c>
      <c r="W161">
        <v>1626</v>
      </c>
      <c r="X161">
        <f t="shared" si="17"/>
        <v>1761.9053703411028</v>
      </c>
      <c r="Y161">
        <f t="shared" si="18"/>
        <v>29268</v>
      </c>
      <c r="Z161">
        <f t="shared" si="19"/>
        <v>97.88363168561682</v>
      </c>
      <c r="AA161">
        <f t="shared" si="20"/>
        <v>9581.2053519654892</v>
      </c>
    </row>
    <row r="162" spans="1:27" x14ac:dyDescent="0.35">
      <c r="A162" s="1">
        <v>41076</v>
      </c>
      <c r="B162">
        <v>4320</v>
      </c>
      <c r="C162">
        <f t="shared" si="14"/>
        <v>0.26054192720859387</v>
      </c>
      <c r="D162" s="25">
        <v>30.9</v>
      </c>
      <c r="E162">
        <v>0.1259909279749036</v>
      </c>
      <c r="F162">
        <v>0.26615359948693285</v>
      </c>
      <c r="G162">
        <v>0.16113516113516113</v>
      </c>
      <c r="H162">
        <v>1</v>
      </c>
      <c r="I162">
        <f>IF(AND(O162=0,M162=0,H162=0,J162=0,Q162=0,L162=0),1,0)</f>
        <v>0</v>
      </c>
      <c r="J162">
        <v>0</v>
      </c>
      <c r="K162">
        <v>1</v>
      </c>
      <c r="L162">
        <v>0</v>
      </c>
      <c r="M162">
        <v>0</v>
      </c>
      <c r="N162">
        <v>3650.6666666666665</v>
      </c>
      <c r="O162">
        <v>0</v>
      </c>
      <c r="P162">
        <v>1</v>
      </c>
      <c r="Q162">
        <v>0</v>
      </c>
      <c r="R162">
        <v>3700</v>
      </c>
      <c r="S162">
        <f t="shared" si="15"/>
        <v>4867.7308214411096</v>
      </c>
      <c r="T162">
        <f>S162-B162</f>
        <v>547.73082144110958</v>
      </c>
      <c r="U162">
        <f t="shared" si="16"/>
        <v>547.73082144110958</v>
      </c>
      <c r="V162" s="8">
        <f>U162/B162</f>
        <v>0.12678954200025686</v>
      </c>
      <c r="W162">
        <v>1457</v>
      </c>
      <c r="X162">
        <f t="shared" si="17"/>
        <v>9859.1547859399725</v>
      </c>
      <c r="Y162">
        <f t="shared" si="18"/>
        <v>26226</v>
      </c>
      <c r="Z162">
        <f t="shared" si="19"/>
        <v>547.73082144110958</v>
      </c>
      <c r="AA162">
        <f t="shared" si="20"/>
        <v>300009.05275655264</v>
      </c>
    </row>
    <row r="163" spans="1:27" x14ac:dyDescent="0.35">
      <c r="A163" s="1">
        <v>41077</v>
      </c>
      <c r="B163">
        <v>6134</v>
      </c>
      <c r="C163">
        <f t="shared" si="14"/>
        <v>0.55138688472021802</v>
      </c>
      <c r="D163" s="24">
        <v>30.9</v>
      </c>
      <c r="E163">
        <v>0.16401712662681764</v>
      </c>
      <c r="F163">
        <v>0.34583934583934584</v>
      </c>
      <c r="G163">
        <v>0.26054192720859387</v>
      </c>
      <c r="H163">
        <v>0</v>
      </c>
      <c r="I163">
        <f>IF(AND(O163=0,M163=0,H163=0,J163=0,Q163=0,L163=0),1,0)</f>
        <v>1</v>
      </c>
      <c r="J163">
        <v>0</v>
      </c>
      <c r="K163">
        <v>1</v>
      </c>
      <c r="L163">
        <v>0</v>
      </c>
      <c r="M163">
        <v>0</v>
      </c>
      <c r="N163">
        <v>3995.6666666666665</v>
      </c>
      <c r="O163">
        <v>0</v>
      </c>
      <c r="P163">
        <v>1</v>
      </c>
      <c r="Q163">
        <v>0</v>
      </c>
      <c r="R163">
        <v>4320</v>
      </c>
      <c r="S163">
        <f t="shared" si="15"/>
        <v>5313.3502225286202</v>
      </c>
      <c r="T163">
        <f>S163-B163</f>
        <v>-820.64977747137982</v>
      </c>
      <c r="U163">
        <f t="shared" si="16"/>
        <v>820.64977747137982</v>
      </c>
      <c r="V163" s="8">
        <f>U163/B163</f>
        <v>0.13378705208206387</v>
      </c>
      <c r="W163">
        <v>748</v>
      </c>
      <c r="X163">
        <f t="shared" si="17"/>
        <v>59086.783977939347</v>
      </c>
      <c r="Y163">
        <f t="shared" si="18"/>
        <v>13464</v>
      </c>
      <c r="Z163">
        <f t="shared" si="19"/>
        <v>-1641.2995549427596</v>
      </c>
      <c r="AA163">
        <f t="shared" si="20"/>
        <v>2693864.2290553008</v>
      </c>
    </row>
    <row r="164" spans="1:27" x14ac:dyDescent="0.35">
      <c r="A164" s="1">
        <v>41078</v>
      </c>
      <c r="B164">
        <v>3468</v>
      </c>
      <c r="C164">
        <f t="shared" si="14"/>
        <v>0.12393779060445727</v>
      </c>
      <c r="D164" s="24">
        <v>30.9</v>
      </c>
      <c r="E164">
        <v>0.26211369706219001</v>
      </c>
      <c r="F164">
        <v>0.11672278338945005</v>
      </c>
      <c r="G164">
        <v>0.55138688472021802</v>
      </c>
      <c r="H164">
        <v>0</v>
      </c>
      <c r="I164">
        <f>IF(AND(O164=0,M164=0,H164=0,J164=0,Q164=0,L164=0),1,0)</f>
        <v>0</v>
      </c>
      <c r="J164">
        <v>1</v>
      </c>
      <c r="K164">
        <v>0</v>
      </c>
      <c r="L164">
        <v>0</v>
      </c>
      <c r="M164">
        <v>0</v>
      </c>
      <c r="N164">
        <v>4718</v>
      </c>
      <c r="O164">
        <v>0</v>
      </c>
      <c r="P164">
        <v>0</v>
      </c>
      <c r="Q164">
        <v>0</v>
      </c>
      <c r="R164">
        <v>6134</v>
      </c>
      <c r="S164">
        <f t="shared" si="15"/>
        <v>4276.7333031905146</v>
      </c>
      <c r="T164">
        <f>S164-B164</f>
        <v>808.73330319051456</v>
      </c>
      <c r="U164">
        <f t="shared" si="16"/>
        <v>808.73330319051456</v>
      </c>
      <c r="V164" s="8">
        <f>U164/B164</f>
        <v>0.23319876101225909</v>
      </c>
      <c r="W164">
        <v>1249</v>
      </c>
      <c r="X164">
        <f t="shared" si="17"/>
        <v>14557.199457429262</v>
      </c>
      <c r="Y164">
        <f t="shared" si="18"/>
        <v>22482</v>
      </c>
      <c r="Z164">
        <f t="shared" si="19"/>
        <v>808.73330319051456</v>
      </c>
      <c r="AA164">
        <f t="shared" si="20"/>
        <v>654049.55568944081</v>
      </c>
    </row>
    <row r="165" spans="1:27" x14ac:dyDescent="0.35">
      <c r="A165" s="1">
        <v>41079</v>
      </c>
      <c r="B165">
        <v>3583</v>
      </c>
      <c r="C165">
        <f t="shared" si="14"/>
        <v>0.14237614237614238</v>
      </c>
      <c r="D165" s="24">
        <v>30.8</v>
      </c>
      <c r="E165">
        <v>0.26987155029886822</v>
      </c>
      <c r="F165">
        <v>0.18037518037518038</v>
      </c>
      <c r="G165">
        <v>0.12393779060445727</v>
      </c>
      <c r="H165">
        <v>0</v>
      </c>
      <c r="I165">
        <f>IF(AND(O165=0,M165=0,H165=0,J165=0,Q165=0,L165=0),1,0)</f>
        <v>0</v>
      </c>
      <c r="J165">
        <v>0</v>
      </c>
      <c r="K165">
        <v>1</v>
      </c>
      <c r="L165">
        <v>0</v>
      </c>
      <c r="M165">
        <v>0</v>
      </c>
      <c r="N165">
        <v>4640.666666666667</v>
      </c>
      <c r="O165">
        <v>1</v>
      </c>
      <c r="P165">
        <v>0</v>
      </c>
      <c r="Q165">
        <v>0</v>
      </c>
      <c r="R165">
        <v>3468</v>
      </c>
      <c r="S165">
        <f t="shared" si="15"/>
        <v>4408.2659854396761</v>
      </c>
      <c r="T165">
        <f>S165-B165</f>
        <v>825.26598543967611</v>
      </c>
      <c r="U165">
        <f t="shared" si="16"/>
        <v>825.26598543967611</v>
      </c>
      <c r="V165" s="8">
        <f>U165/B165</f>
        <v>0.23032821251456212</v>
      </c>
      <c r="W165">
        <v>1678</v>
      </c>
      <c r="X165">
        <f t="shared" si="17"/>
        <v>14854.78773791417</v>
      </c>
      <c r="Y165">
        <f t="shared" si="18"/>
        <v>30204</v>
      </c>
      <c r="Z165">
        <f t="shared" si="19"/>
        <v>825.26598543967611</v>
      </c>
      <c r="AA165">
        <f t="shared" si="20"/>
        <v>681063.94672371971</v>
      </c>
    </row>
    <row r="166" spans="1:27" x14ac:dyDescent="0.35">
      <c r="A166" s="1">
        <v>41080</v>
      </c>
      <c r="B166">
        <v>3633</v>
      </c>
      <c r="C166">
        <f t="shared" si="14"/>
        <v>0.15039281705948374</v>
      </c>
      <c r="D166" s="24">
        <v>30.7</v>
      </c>
      <c r="E166">
        <v>0.25359277629403543</v>
      </c>
      <c r="F166">
        <v>9.4596761263427934E-2</v>
      </c>
      <c r="G166">
        <v>0.14237614237614238</v>
      </c>
      <c r="H166">
        <v>0</v>
      </c>
      <c r="I166">
        <f>IF(AND(O166=0,M166=0,H166=0,J166=0,Q166=0,L166=0),1,0)</f>
        <v>0</v>
      </c>
      <c r="J166">
        <v>0</v>
      </c>
      <c r="K166">
        <v>1</v>
      </c>
      <c r="L166">
        <v>0</v>
      </c>
      <c r="M166">
        <v>1</v>
      </c>
      <c r="N166">
        <v>4395</v>
      </c>
      <c r="O166">
        <v>0</v>
      </c>
      <c r="P166">
        <v>0</v>
      </c>
      <c r="Q166">
        <v>0</v>
      </c>
      <c r="R166">
        <v>3583</v>
      </c>
      <c r="S166">
        <f t="shared" si="15"/>
        <v>4334.3998097497051</v>
      </c>
      <c r="T166">
        <f>S166-B166</f>
        <v>701.39980974970513</v>
      </c>
      <c r="U166">
        <f t="shared" si="16"/>
        <v>701.39980974970513</v>
      </c>
      <c r="V166" s="8">
        <f>U166/B166</f>
        <v>0.19306353144775809</v>
      </c>
      <c r="W166">
        <v>1398</v>
      </c>
      <c r="X166">
        <f t="shared" si="17"/>
        <v>12625.196575494692</v>
      </c>
      <c r="Y166">
        <f t="shared" si="18"/>
        <v>25164</v>
      </c>
      <c r="Z166">
        <f t="shared" si="19"/>
        <v>701.39980974970513</v>
      </c>
      <c r="AA166">
        <f t="shared" si="20"/>
        <v>491961.69311692257</v>
      </c>
    </row>
    <row r="167" spans="1:27" x14ac:dyDescent="0.35">
      <c r="A167" s="1">
        <v>41081</v>
      </c>
      <c r="B167">
        <v>3800</v>
      </c>
      <c r="C167">
        <f t="shared" si="14"/>
        <v>0.17716851050184385</v>
      </c>
      <c r="D167" s="24">
        <v>30.9</v>
      </c>
      <c r="E167">
        <v>0.25075246937131729</v>
      </c>
      <c r="F167">
        <v>0.20394420394420396</v>
      </c>
      <c r="G167">
        <v>0.15039281705948374</v>
      </c>
      <c r="H167">
        <v>0</v>
      </c>
      <c r="I167">
        <f>IF(AND(O167=0,M167=0,H167=0,J167=0,Q167=0,L167=0),1,0)</f>
        <v>0</v>
      </c>
      <c r="J167">
        <v>0</v>
      </c>
      <c r="K167">
        <v>1</v>
      </c>
      <c r="L167">
        <v>0</v>
      </c>
      <c r="M167">
        <v>0</v>
      </c>
      <c r="N167">
        <v>3561.3333333333335</v>
      </c>
      <c r="O167">
        <v>0</v>
      </c>
      <c r="P167">
        <v>0</v>
      </c>
      <c r="Q167">
        <v>1</v>
      </c>
      <c r="R167">
        <v>3633</v>
      </c>
      <c r="S167">
        <f t="shared" si="15"/>
        <v>4473.3505521392099</v>
      </c>
      <c r="T167">
        <f>S167-B167</f>
        <v>673.35055213920987</v>
      </c>
      <c r="U167">
        <f t="shared" si="16"/>
        <v>673.35055213920987</v>
      </c>
      <c r="V167" s="8">
        <f>U167/B167</f>
        <v>0.17719751372084469</v>
      </c>
      <c r="W167">
        <v>1141</v>
      </c>
      <c r="X167">
        <f t="shared" si="17"/>
        <v>12120.309938505778</v>
      </c>
      <c r="Y167">
        <f t="shared" si="18"/>
        <v>20538</v>
      </c>
      <c r="Z167">
        <f t="shared" si="19"/>
        <v>673.35055213920987</v>
      </c>
      <c r="AA167">
        <f t="shared" si="20"/>
        <v>453400.96606617881</v>
      </c>
    </row>
    <row r="168" spans="1:27" x14ac:dyDescent="0.35">
      <c r="A168" s="1">
        <v>41082</v>
      </c>
      <c r="B168">
        <v>3843</v>
      </c>
      <c r="C168">
        <f t="shared" si="14"/>
        <v>0.18406285072951739</v>
      </c>
      <c r="D168" s="24">
        <v>30.1</v>
      </c>
      <c r="E168">
        <v>0.2287082962397729</v>
      </c>
      <c r="F168">
        <v>0.16113516113516113</v>
      </c>
      <c r="G168">
        <v>0.17716851050184385</v>
      </c>
      <c r="H168">
        <v>0</v>
      </c>
      <c r="I168">
        <f>IF(AND(O168=0,M168=0,H168=0,J168=0,Q168=0,L168=0),1,0)</f>
        <v>0</v>
      </c>
      <c r="J168">
        <v>0</v>
      </c>
      <c r="K168">
        <v>1</v>
      </c>
      <c r="L168">
        <v>1</v>
      </c>
      <c r="M168">
        <v>0</v>
      </c>
      <c r="N168">
        <v>3672</v>
      </c>
      <c r="O168">
        <v>0</v>
      </c>
      <c r="P168">
        <v>0</v>
      </c>
      <c r="Q168">
        <v>0</v>
      </c>
      <c r="R168">
        <v>3800</v>
      </c>
      <c r="S168">
        <f t="shared" si="15"/>
        <v>4711.6545908752687</v>
      </c>
      <c r="T168">
        <f>S168-B168</f>
        <v>868.6545908752687</v>
      </c>
      <c r="U168">
        <f t="shared" si="16"/>
        <v>868.6545908752687</v>
      </c>
      <c r="V168" s="8">
        <f>U168/B168</f>
        <v>0.22603554277264343</v>
      </c>
      <c r="W168">
        <v>1124</v>
      </c>
      <c r="X168">
        <f t="shared" si="17"/>
        <v>15635.782635754837</v>
      </c>
      <c r="Y168">
        <f t="shared" si="18"/>
        <v>20232</v>
      </c>
      <c r="Z168">
        <f t="shared" si="19"/>
        <v>868.6545908752687</v>
      </c>
      <c r="AA168">
        <f t="shared" si="20"/>
        <v>754560.79824868042</v>
      </c>
    </row>
    <row r="169" spans="1:27" x14ac:dyDescent="0.35">
      <c r="A169" s="1">
        <v>41083</v>
      </c>
      <c r="B169">
        <v>4580</v>
      </c>
      <c r="C169">
        <f t="shared" si="14"/>
        <v>0.30222863556196888</v>
      </c>
      <c r="D169" s="24">
        <v>30.3</v>
      </c>
      <c r="E169">
        <v>0.13158675653906488</v>
      </c>
      <c r="F169">
        <v>0.26054192720859387</v>
      </c>
      <c r="G169">
        <v>0.18406285072951739</v>
      </c>
      <c r="H169">
        <v>1</v>
      </c>
      <c r="I169">
        <f>IF(AND(O169=0,M169=0,H169=0,J169=0,Q169=0,L169=0),1,0)</f>
        <v>0</v>
      </c>
      <c r="J169">
        <v>0</v>
      </c>
      <c r="K169">
        <v>1</v>
      </c>
      <c r="L169">
        <v>0</v>
      </c>
      <c r="M169">
        <v>0</v>
      </c>
      <c r="N169">
        <v>3758.6666666666665</v>
      </c>
      <c r="O169">
        <v>0</v>
      </c>
      <c r="P169">
        <v>1</v>
      </c>
      <c r="Q169">
        <v>0</v>
      </c>
      <c r="R169">
        <v>3843</v>
      </c>
      <c r="S169">
        <f t="shared" si="15"/>
        <v>4936.1656194231218</v>
      </c>
      <c r="T169">
        <f>S169-B169</f>
        <v>356.16561942312183</v>
      </c>
      <c r="U169">
        <f t="shared" si="16"/>
        <v>356.16561942312183</v>
      </c>
      <c r="V169" s="8">
        <f>U169/B169</f>
        <v>7.7765419088017859E-2</v>
      </c>
      <c r="W169">
        <v>922</v>
      </c>
      <c r="X169">
        <f t="shared" si="17"/>
        <v>6410.9811496161929</v>
      </c>
      <c r="Y169">
        <f t="shared" si="18"/>
        <v>16596</v>
      </c>
      <c r="Z169">
        <f t="shared" si="19"/>
        <v>356.16561942312183</v>
      </c>
      <c r="AA169">
        <f t="shared" si="20"/>
        <v>126853.94845905606</v>
      </c>
    </row>
    <row r="170" spans="1:27" x14ac:dyDescent="0.35">
      <c r="A170" s="1">
        <v>41084</v>
      </c>
      <c r="B170">
        <v>4592</v>
      </c>
      <c r="C170">
        <f t="shared" si="14"/>
        <v>0.30415263748597082</v>
      </c>
      <c r="D170" s="24">
        <v>30.2</v>
      </c>
      <c r="E170">
        <v>0.17872737292805976</v>
      </c>
      <c r="F170">
        <v>0.55138688472021802</v>
      </c>
      <c r="G170">
        <v>0.30222863556196888</v>
      </c>
      <c r="H170">
        <v>0</v>
      </c>
      <c r="I170">
        <f>IF(AND(O170=0,M170=0,H170=0,J170=0,Q170=0,L170=0),1,0)</f>
        <v>1</v>
      </c>
      <c r="J170">
        <v>0</v>
      </c>
      <c r="K170">
        <v>1</v>
      </c>
      <c r="L170">
        <v>0</v>
      </c>
      <c r="M170">
        <v>0</v>
      </c>
      <c r="N170">
        <v>4074.3333333333335</v>
      </c>
      <c r="O170">
        <v>0</v>
      </c>
      <c r="P170">
        <v>1</v>
      </c>
      <c r="Q170">
        <v>0</v>
      </c>
      <c r="R170">
        <v>4580</v>
      </c>
      <c r="S170">
        <f t="shared" si="15"/>
        <v>5686.3197576952298</v>
      </c>
      <c r="T170">
        <f>S170-B170</f>
        <v>1094.3197576952298</v>
      </c>
      <c r="U170">
        <f t="shared" si="16"/>
        <v>1094.3197576952298</v>
      </c>
      <c r="V170" s="8">
        <f>U170/B170</f>
        <v>0.23831005176289846</v>
      </c>
      <c r="W170">
        <v>790</v>
      </c>
      <c r="X170">
        <f t="shared" si="17"/>
        <v>19697.755638514136</v>
      </c>
      <c r="Y170">
        <f t="shared" si="18"/>
        <v>14220</v>
      </c>
      <c r="Z170">
        <f t="shared" si="19"/>
        <v>1094.3197576952298</v>
      </c>
      <c r="AA170">
        <f t="shared" si="20"/>
        <v>1197535.7320821465</v>
      </c>
    </row>
    <row r="171" spans="1:27" x14ac:dyDescent="0.35">
      <c r="A171" s="1">
        <v>41085</v>
      </c>
      <c r="B171">
        <v>3615</v>
      </c>
      <c r="C171">
        <f t="shared" si="14"/>
        <v>0.14750681417348083</v>
      </c>
      <c r="D171" s="24">
        <v>30.3</v>
      </c>
      <c r="E171">
        <v>0.2215015473313833</v>
      </c>
      <c r="F171">
        <v>0.12393779060445727</v>
      </c>
      <c r="G171">
        <v>0.30415263748597082</v>
      </c>
      <c r="H171">
        <v>0</v>
      </c>
      <c r="I171">
        <f>IF(AND(O171=0,M171=0,H171=0,J171=0,Q171=0,L171=0),1,0)</f>
        <v>0</v>
      </c>
      <c r="J171">
        <v>1</v>
      </c>
      <c r="K171">
        <v>0</v>
      </c>
      <c r="L171">
        <v>0</v>
      </c>
      <c r="M171">
        <v>0</v>
      </c>
      <c r="N171">
        <v>4338.333333333333</v>
      </c>
      <c r="O171">
        <v>0</v>
      </c>
      <c r="P171">
        <v>0</v>
      </c>
      <c r="Q171">
        <v>0</v>
      </c>
      <c r="R171">
        <v>4592</v>
      </c>
      <c r="S171">
        <f t="shared" si="15"/>
        <v>3515.9641777021716</v>
      </c>
      <c r="T171">
        <f>S171-B171</f>
        <v>-99.035822297828418</v>
      </c>
      <c r="U171">
        <f t="shared" si="16"/>
        <v>99.035822297828418</v>
      </c>
      <c r="V171" s="8">
        <f>U171/B171</f>
        <v>2.7395801465512702E-2</v>
      </c>
      <c r="W171">
        <v>1081</v>
      </c>
      <c r="X171">
        <f t="shared" si="17"/>
        <v>7130.5792054436461</v>
      </c>
      <c r="Y171">
        <f t="shared" si="18"/>
        <v>19458</v>
      </c>
      <c r="Z171">
        <f t="shared" si="19"/>
        <v>-198.07164459565684</v>
      </c>
      <c r="AA171">
        <f t="shared" si="20"/>
        <v>39232.376392828191</v>
      </c>
    </row>
    <row r="172" spans="1:27" x14ac:dyDescent="0.35">
      <c r="A172" s="1">
        <v>41086</v>
      </c>
      <c r="B172">
        <v>3596</v>
      </c>
      <c r="C172">
        <f t="shared" si="14"/>
        <v>0.14446047779381113</v>
      </c>
      <c r="D172" s="24">
        <v>29.9</v>
      </c>
      <c r="E172">
        <v>0.22073847979990679</v>
      </c>
      <c r="F172">
        <v>0.14237614237614238</v>
      </c>
      <c r="G172">
        <v>0.14750681417348083</v>
      </c>
      <c r="H172">
        <v>0</v>
      </c>
      <c r="I172">
        <f>IF(AND(O172=0,M172=0,H172=0,J172=0,Q172=0,L172=0),1,0)</f>
        <v>0</v>
      </c>
      <c r="J172">
        <v>0</v>
      </c>
      <c r="K172">
        <v>0</v>
      </c>
      <c r="L172">
        <v>0</v>
      </c>
      <c r="M172">
        <v>0</v>
      </c>
      <c r="N172">
        <v>4262.333333333333</v>
      </c>
      <c r="O172">
        <v>1</v>
      </c>
      <c r="P172">
        <v>0</v>
      </c>
      <c r="Q172">
        <v>0</v>
      </c>
      <c r="R172">
        <v>3615</v>
      </c>
      <c r="S172">
        <f t="shared" si="15"/>
        <v>3307.4291534650097</v>
      </c>
      <c r="T172">
        <f>S172-B172</f>
        <v>-288.57084653499032</v>
      </c>
      <c r="U172">
        <f t="shared" si="16"/>
        <v>288.57084653499032</v>
      </c>
      <c r="V172" s="8">
        <f>U172/B172</f>
        <v>8.024773262930765E-2</v>
      </c>
      <c r="W172">
        <v>1278</v>
      </c>
      <c r="X172">
        <f t="shared" si="17"/>
        <v>20777.100950519303</v>
      </c>
      <c r="Y172">
        <f t="shared" si="18"/>
        <v>23004</v>
      </c>
      <c r="Z172">
        <f t="shared" si="19"/>
        <v>-577.14169306998065</v>
      </c>
      <c r="AA172">
        <f t="shared" si="20"/>
        <v>333092.53387968376</v>
      </c>
    </row>
    <row r="173" spans="1:27" x14ac:dyDescent="0.35">
      <c r="A173" s="1">
        <v>41087</v>
      </c>
      <c r="B173">
        <v>3909</v>
      </c>
      <c r="C173">
        <f t="shared" si="14"/>
        <v>0.19464486131152797</v>
      </c>
      <c r="D173" s="24">
        <v>30.1</v>
      </c>
      <c r="E173">
        <v>0.21209038110983935</v>
      </c>
      <c r="F173">
        <v>0.15039281705948374</v>
      </c>
      <c r="G173">
        <v>0.14446047779381113</v>
      </c>
      <c r="H173">
        <v>0</v>
      </c>
      <c r="I173">
        <f>IF(AND(O173=0,M173=0,H173=0,J173=0,Q173=0,L173=0),1,0)</f>
        <v>0</v>
      </c>
      <c r="J173">
        <v>0</v>
      </c>
      <c r="K173">
        <v>1</v>
      </c>
      <c r="L173">
        <v>0</v>
      </c>
      <c r="M173">
        <v>1</v>
      </c>
      <c r="N173">
        <v>3934.3333333333335</v>
      </c>
      <c r="O173">
        <v>0</v>
      </c>
      <c r="P173">
        <v>0</v>
      </c>
      <c r="Q173">
        <v>0</v>
      </c>
      <c r="R173">
        <v>3596</v>
      </c>
      <c r="S173">
        <f t="shared" si="15"/>
        <v>4325.5660670406314</v>
      </c>
      <c r="T173">
        <f>S173-B173</f>
        <v>416.56606704063142</v>
      </c>
      <c r="U173">
        <f t="shared" si="16"/>
        <v>416.56606704063142</v>
      </c>
      <c r="V173" s="8">
        <f>U173/B173</f>
        <v>0.10656589077529584</v>
      </c>
      <c r="W173">
        <v>879</v>
      </c>
      <c r="X173">
        <f t="shared" si="17"/>
        <v>7498.1892067313656</v>
      </c>
      <c r="Y173">
        <f t="shared" si="18"/>
        <v>15822</v>
      </c>
      <c r="Z173">
        <f t="shared" si="19"/>
        <v>416.56606704063142</v>
      </c>
      <c r="AA173">
        <f t="shared" si="20"/>
        <v>173527.28820969982</v>
      </c>
    </row>
    <row r="174" spans="1:27" x14ac:dyDescent="0.35">
      <c r="A174" s="1">
        <v>41088</v>
      </c>
      <c r="B174">
        <v>4080</v>
      </c>
      <c r="C174">
        <f t="shared" si="14"/>
        <v>0.2220618887285554</v>
      </c>
      <c r="D174" s="24">
        <v>30.2</v>
      </c>
      <c r="E174">
        <v>0.21488829539192003</v>
      </c>
      <c r="F174">
        <v>0.17716851050184385</v>
      </c>
      <c r="G174">
        <v>0.19464486131152797</v>
      </c>
      <c r="H174">
        <v>0</v>
      </c>
      <c r="I174">
        <f>IF(AND(O174=0,M174=0,H174=0,J174=0,Q174=0,L174=0),1,0)</f>
        <v>0</v>
      </c>
      <c r="J174">
        <v>0</v>
      </c>
      <c r="K174">
        <v>1</v>
      </c>
      <c r="L174">
        <v>0</v>
      </c>
      <c r="M174">
        <v>0</v>
      </c>
      <c r="N174">
        <v>3706.6666666666665</v>
      </c>
      <c r="O174">
        <v>0</v>
      </c>
      <c r="P174">
        <v>0</v>
      </c>
      <c r="Q174">
        <v>1</v>
      </c>
      <c r="R174">
        <v>3909</v>
      </c>
      <c r="S174">
        <f t="shared" si="15"/>
        <v>4501.3477278388364</v>
      </c>
      <c r="T174">
        <f>S174-B174</f>
        <v>421.34772783883636</v>
      </c>
      <c r="U174">
        <f t="shared" si="16"/>
        <v>421.34772783883636</v>
      </c>
      <c r="V174" s="8">
        <f>U174/B174</f>
        <v>0.10327150192128343</v>
      </c>
      <c r="W174">
        <v>755</v>
      </c>
      <c r="X174">
        <f t="shared" si="17"/>
        <v>7584.2591010990545</v>
      </c>
      <c r="Y174">
        <f t="shared" si="18"/>
        <v>13590</v>
      </c>
      <c r="Z174">
        <f t="shared" si="19"/>
        <v>421.34772783883636</v>
      </c>
      <c r="AA174">
        <f t="shared" si="20"/>
        <v>177533.90775495011</v>
      </c>
    </row>
    <row r="175" spans="1:27" x14ac:dyDescent="0.35">
      <c r="A175" s="1">
        <v>41089</v>
      </c>
      <c r="B175">
        <v>4686</v>
      </c>
      <c r="C175">
        <f t="shared" si="14"/>
        <v>0.31922398589065254</v>
      </c>
      <c r="D175" s="24">
        <v>30.2</v>
      </c>
      <c r="E175">
        <v>0.19369197507312738</v>
      </c>
      <c r="F175">
        <v>0.18406285072951739</v>
      </c>
      <c r="G175">
        <v>0.2220618887285554</v>
      </c>
      <c r="H175">
        <v>0</v>
      </c>
      <c r="I175">
        <f>IF(AND(O175=0,M175=0,H175=0,J175=0,Q175=0,L175=0),1,0)</f>
        <v>0</v>
      </c>
      <c r="J175">
        <v>0</v>
      </c>
      <c r="K175">
        <v>1</v>
      </c>
      <c r="L175">
        <v>1</v>
      </c>
      <c r="M175">
        <v>0</v>
      </c>
      <c r="N175">
        <v>3861.6666666666665</v>
      </c>
      <c r="O175">
        <v>0</v>
      </c>
      <c r="P175">
        <v>0</v>
      </c>
      <c r="Q175">
        <v>0</v>
      </c>
      <c r="R175">
        <v>4080</v>
      </c>
      <c r="S175">
        <f t="shared" si="15"/>
        <v>4798.3442440462368</v>
      </c>
      <c r="T175">
        <f>S175-B175</f>
        <v>112.34424404623678</v>
      </c>
      <c r="U175">
        <f t="shared" si="16"/>
        <v>112.34424404623678</v>
      </c>
      <c r="V175" s="8">
        <f>U175/B175</f>
        <v>2.3974443885240455E-2</v>
      </c>
      <c r="W175">
        <v>923</v>
      </c>
      <c r="X175">
        <f t="shared" si="17"/>
        <v>2022.1963928322621</v>
      </c>
      <c r="Y175">
        <f t="shared" si="18"/>
        <v>16614</v>
      </c>
      <c r="Z175">
        <f t="shared" si="19"/>
        <v>112.34424404623678</v>
      </c>
      <c r="AA175">
        <f t="shared" si="20"/>
        <v>12621.229170320408</v>
      </c>
    </row>
    <row r="176" spans="1:27" x14ac:dyDescent="0.35">
      <c r="A176" s="1">
        <v>41090</v>
      </c>
      <c r="B176">
        <v>4815</v>
      </c>
      <c r="C176">
        <f t="shared" si="14"/>
        <v>0.33990700657367323</v>
      </c>
      <c r="D176" s="24">
        <v>29.9</v>
      </c>
      <c r="E176">
        <v>0.19767688329306032</v>
      </c>
      <c r="F176">
        <v>0.30222863556196888</v>
      </c>
      <c r="G176">
        <v>0.31922398589065254</v>
      </c>
      <c r="H176">
        <v>1</v>
      </c>
      <c r="I176">
        <f>IF(AND(O176=0,M176=0,H176=0,J176=0,Q176=0,L176=0),1,0)</f>
        <v>0</v>
      </c>
      <c r="J176">
        <v>0</v>
      </c>
      <c r="K176">
        <v>1</v>
      </c>
      <c r="L176">
        <v>0</v>
      </c>
      <c r="M176">
        <v>0</v>
      </c>
      <c r="N176">
        <v>4225</v>
      </c>
      <c r="O176">
        <v>0</v>
      </c>
      <c r="P176">
        <v>1</v>
      </c>
      <c r="Q176">
        <v>0</v>
      </c>
      <c r="R176">
        <v>4686</v>
      </c>
      <c r="S176">
        <f t="shared" si="15"/>
        <v>5484.0652887024944</v>
      </c>
      <c r="T176">
        <f>S176-B176</f>
        <v>669.0652887024944</v>
      </c>
      <c r="U176">
        <f t="shared" si="16"/>
        <v>669.0652887024944</v>
      </c>
      <c r="V176" s="8">
        <f>U176/B176</f>
        <v>0.13895436940861774</v>
      </c>
      <c r="W176">
        <v>828</v>
      </c>
      <c r="X176">
        <f t="shared" si="17"/>
        <v>12043.175196644899</v>
      </c>
      <c r="Y176">
        <f t="shared" si="18"/>
        <v>14904</v>
      </c>
      <c r="Z176">
        <f t="shared" si="19"/>
        <v>669.0652887024944</v>
      </c>
      <c r="AA176">
        <f t="shared" si="20"/>
        <v>447648.36054655217</v>
      </c>
    </row>
    <row r="177" spans="1:27" x14ac:dyDescent="0.35">
      <c r="A177" s="1">
        <v>41091</v>
      </c>
      <c r="B177">
        <v>4948</v>
      </c>
      <c r="C177">
        <f t="shared" si="14"/>
        <v>0.36123136123136124</v>
      </c>
      <c r="D177" s="26">
        <v>30</v>
      </c>
      <c r="E177">
        <v>0.24854805205816272</v>
      </c>
      <c r="F177">
        <v>0.30415263748597082</v>
      </c>
      <c r="G177">
        <v>0.33990700657367323</v>
      </c>
      <c r="H177">
        <v>0</v>
      </c>
      <c r="I177">
        <f>IF(AND(O177=0,M177=0,H177=0,J177=0,Q177=0,L177=0),1,0)</f>
        <v>1</v>
      </c>
      <c r="J177">
        <v>0</v>
      </c>
      <c r="K177">
        <v>1</v>
      </c>
      <c r="L177">
        <v>0</v>
      </c>
      <c r="M177">
        <v>0</v>
      </c>
      <c r="N177">
        <v>4527</v>
      </c>
      <c r="O177">
        <v>0</v>
      </c>
      <c r="P177">
        <v>1</v>
      </c>
      <c r="Q177">
        <v>0</v>
      </c>
      <c r="R177">
        <v>4815</v>
      </c>
      <c r="S177">
        <f t="shared" si="15"/>
        <v>5646.0211703089162</v>
      </c>
      <c r="T177">
        <f>S177-B177</f>
        <v>698.02117030891623</v>
      </c>
      <c r="U177">
        <f t="shared" si="16"/>
        <v>698.02117030891623</v>
      </c>
      <c r="V177" s="8">
        <f>U177/B177</f>
        <v>0.14107137637609463</v>
      </c>
      <c r="W177">
        <v>687</v>
      </c>
      <c r="X177">
        <f t="shared" si="17"/>
        <v>12564.381065560492</v>
      </c>
      <c r="Y177">
        <f t="shared" si="18"/>
        <v>12366</v>
      </c>
      <c r="Z177">
        <f t="shared" si="19"/>
        <v>698.02117030891623</v>
      </c>
      <c r="AA177">
        <f t="shared" si="20"/>
        <v>487233.55419942905</v>
      </c>
    </row>
    <row r="178" spans="1:27" x14ac:dyDescent="0.35">
      <c r="A178" s="1">
        <v>41092</v>
      </c>
      <c r="B178">
        <v>3637</v>
      </c>
      <c r="C178">
        <f t="shared" si="14"/>
        <v>0.15103415103415102</v>
      </c>
      <c r="D178" s="24">
        <v>30.2</v>
      </c>
      <c r="E178">
        <v>0.3058629022001782</v>
      </c>
      <c r="F178">
        <v>0.14750681417348083</v>
      </c>
      <c r="G178">
        <v>0.36123136123136124</v>
      </c>
      <c r="H178">
        <v>0</v>
      </c>
      <c r="I178">
        <f>IF(AND(O178=0,M178=0,H178=0,J178=0,Q178=0,L178=0),1,0)</f>
        <v>0</v>
      </c>
      <c r="J178">
        <v>1</v>
      </c>
      <c r="K178">
        <v>0</v>
      </c>
      <c r="L178">
        <v>0</v>
      </c>
      <c r="M178">
        <v>0</v>
      </c>
      <c r="N178">
        <v>4816.333333333333</v>
      </c>
      <c r="O178">
        <v>0</v>
      </c>
      <c r="P178">
        <v>0</v>
      </c>
      <c r="Q178">
        <v>0</v>
      </c>
      <c r="R178">
        <v>4948</v>
      </c>
      <c r="S178">
        <f t="shared" si="15"/>
        <v>3858.4286602794914</v>
      </c>
      <c r="T178">
        <f>S178-B178</f>
        <v>221.4286602794914</v>
      </c>
      <c r="U178">
        <f t="shared" si="16"/>
        <v>221.4286602794914</v>
      </c>
      <c r="V178" s="8">
        <f>U178/B178</f>
        <v>6.0882227187102393E-2</v>
      </c>
      <c r="W178">
        <v>1215</v>
      </c>
      <c r="X178">
        <f t="shared" si="17"/>
        <v>3985.7158850308451</v>
      </c>
      <c r="Y178">
        <f t="shared" si="18"/>
        <v>21870</v>
      </c>
      <c r="Z178">
        <f t="shared" si="19"/>
        <v>221.4286602794914</v>
      </c>
      <c r="AA178">
        <f t="shared" si="20"/>
        <v>49030.651593170413</v>
      </c>
    </row>
    <row r="179" spans="1:27" x14ac:dyDescent="0.35">
      <c r="A179" s="1">
        <v>41093</v>
      </c>
      <c r="B179">
        <v>4048</v>
      </c>
      <c r="C179">
        <f t="shared" si="14"/>
        <v>0.21693121693121692</v>
      </c>
      <c r="D179" s="24">
        <v>30.3</v>
      </c>
      <c r="E179">
        <v>0.29433210394675485</v>
      </c>
      <c r="F179">
        <v>0.14446047779381113</v>
      </c>
      <c r="G179">
        <v>0.15103415103415102</v>
      </c>
      <c r="H179">
        <v>0</v>
      </c>
      <c r="I179">
        <f>IF(AND(O179=0,M179=0,H179=0,J179=0,Q179=0,L179=0),1,0)</f>
        <v>0</v>
      </c>
      <c r="J179">
        <v>0</v>
      </c>
      <c r="K179">
        <v>1</v>
      </c>
      <c r="L179">
        <v>0</v>
      </c>
      <c r="M179">
        <v>0</v>
      </c>
      <c r="N179">
        <v>4466.666666666667</v>
      </c>
      <c r="O179">
        <v>1</v>
      </c>
      <c r="P179">
        <v>0</v>
      </c>
      <c r="Q179">
        <v>0</v>
      </c>
      <c r="R179">
        <v>3637</v>
      </c>
      <c r="S179">
        <f t="shared" si="15"/>
        <v>4489.5702412574383</v>
      </c>
      <c r="T179">
        <f>S179-B179</f>
        <v>441.57024125743828</v>
      </c>
      <c r="U179">
        <f t="shared" si="16"/>
        <v>441.57024125743828</v>
      </c>
      <c r="V179" s="8">
        <f>U179/B179</f>
        <v>0.10908355762288495</v>
      </c>
      <c r="W179">
        <v>918</v>
      </c>
      <c r="X179">
        <f t="shared" si="17"/>
        <v>7948.2643426338891</v>
      </c>
      <c r="Y179">
        <f t="shared" si="18"/>
        <v>16524</v>
      </c>
      <c r="Z179">
        <f t="shared" si="19"/>
        <v>441.57024125743828</v>
      </c>
      <c r="AA179">
        <f t="shared" si="20"/>
        <v>194984.27796415225</v>
      </c>
    </row>
    <row r="180" spans="1:27" x14ac:dyDescent="0.35">
      <c r="A180" s="1">
        <v>41094</v>
      </c>
      <c r="B180">
        <v>3795</v>
      </c>
      <c r="C180">
        <f t="shared" si="14"/>
        <v>0.17636684303350969</v>
      </c>
      <c r="D180" s="24">
        <v>30.2</v>
      </c>
      <c r="E180">
        <v>0.29297553944635224</v>
      </c>
      <c r="F180">
        <v>0.19464486131152797</v>
      </c>
      <c r="G180">
        <v>0.21693121693121692</v>
      </c>
      <c r="H180">
        <v>0</v>
      </c>
      <c r="I180">
        <f>IF(AND(O180=0,M180=0,H180=0,J180=0,Q180=0,L180=0),1,0)</f>
        <v>0</v>
      </c>
      <c r="J180">
        <v>0</v>
      </c>
      <c r="K180">
        <v>0</v>
      </c>
      <c r="L180">
        <v>0</v>
      </c>
      <c r="M180">
        <v>1</v>
      </c>
      <c r="N180">
        <v>4211</v>
      </c>
      <c r="O180">
        <v>0</v>
      </c>
      <c r="P180">
        <v>0</v>
      </c>
      <c r="Q180">
        <v>0</v>
      </c>
      <c r="R180">
        <v>4048</v>
      </c>
      <c r="S180">
        <f t="shared" si="15"/>
        <v>3694.0446064145926</v>
      </c>
      <c r="T180">
        <f>S180-B180</f>
        <v>-100.95539358540736</v>
      </c>
      <c r="U180">
        <f t="shared" si="16"/>
        <v>100.95539358540736</v>
      </c>
      <c r="V180" s="8">
        <f>U180/B180</f>
        <v>2.660221174846044E-2</v>
      </c>
      <c r="W180">
        <v>1364</v>
      </c>
      <c r="X180">
        <f t="shared" si="17"/>
        <v>7268.7883381493302</v>
      </c>
      <c r="Y180">
        <f t="shared" si="18"/>
        <v>24552</v>
      </c>
      <c r="Z180">
        <f t="shared" si="19"/>
        <v>-201.91078717081473</v>
      </c>
      <c r="AA180">
        <f t="shared" si="20"/>
        <v>40767.965975938045</v>
      </c>
    </row>
    <row r="181" spans="1:27" x14ac:dyDescent="0.35">
      <c r="A181" s="1">
        <v>41095</v>
      </c>
      <c r="B181">
        <v>3891</v>
      </c>
      <c r="C181">
        <f t="shared" si="14"/>
        <v>0.19175885842552509</v>
      </c>
      <c r="D181" s="24">
        <v>30.6</v>
      </c>
      <c r="E181">
        <v>0.25520369663826376</v>
      </c>
      <c r="F181">
        <v>0.2220618887285554</v>
      </c>
      <c r="G181">
        <v>0.17636684303350969</v>
      </c>
      <c r="H181">
        <v>0</v>
      </c>
      <c r="I181">
        <f>IF(AND(O181=0,M181=0,H181=0,J181=0,Q181=0,L181=0),1,0)</f>
        <v>0</v>
      </c>
      <c r="J181">
        <v>0</v>
      </c>
      <c r="K181">
        <v>1</v>
      </c>
      <c r="L181">
        <v>0</v>
      </c>
      <c r="M181">
        <v>0</v>
      </c>
      <c r="N181">
        <v>3826.6666666666665</v>
      </c>
      <c r="O181">
        <v>0</v>
      </c>
      <c r="P181">
        <v>0</v>
      </c>
      <c r="Q181">
        <v>1</v>
      </c>
      <c r="R181">
        <v>3795</v>
      </c>
      <c r="S181">
        <f t="shared" si="15"/>
        <v>4574.6275824436161</v>
      </c>
      <c r="T181">
        <f>S181-B181</f>
        <v>683.62758244361612</v>
      </c>
      <c r="U181">
        <f t="shared" si="16"/>
        <v>683.62758244361612</v>
      </c>
      <c r="V181" s="8">
        <f>U181/B181</f>
        <v>0.17569457271745467</v>
      </c>
      <c r="W181">
        <v>1221</v>
      </c>
      <c r="X181">
        <f t="shared" si="17"/>
        <v>12305.29648398509</v>
      </c>
      <c r="Y181">
        <f t="shared" si="18"/>
        <v>21978</v>
      </c>
      <c r="Z181">
        <f t="shared" si="19"/>
        <v>683.62758244361612</v>
      </c>
      <c r="AA181">
        <f t="shared" si="20"/>
        <v>467346.67147770314</v>
      </c>
    </row>
    <row r="182" spans="1:27" x14ac:dyDescent="0.35">
      <c r="A182" s="1">
        <v>41096</v>
      </c>
      <c r="B182">
        <v>3962</v>
      </c>
      <c r="C182">
        <f t="shared" si="14"/>
        <v>0.2031425364758698</v>
      </c>
      <c r="D182" s="24">
        <v>30.9</v>
      </c>
      <c r="E182">
        <v>0.21603289668913486</v>
      </c>
      <c r="F182">
        <v>0.31922398589065254</v>
      </c>
      <c r="G182">
        <v>0.19175885842552509</v>
      </c>
      <c r="H182">
        <v>0</v>
      </c>
      <c r="I182">
        <f>IF(AND(O182=0,M182=0,H182=0,J182=0,Q182=0,L182=0),1,0)</f>
        <v>0</v>
      </c>
      <c r="J182">
        <v>0</v>
      </c>
      <c r="K182">
        <v>1</v>
      </c>
      <c r="L182">
        <v>1</v>
      </c>
      <c r="M182">
        <v>0</v>
      </c>
      <c r="N182">
        <v>3911.3333333333335</v>
      </c>
      <c r="O182">
        <v>0</v>
      </c>
      <c r="P182">
        <v>0</v>
      </c>
      <c r="Q182">
        <v>0</v>
      </c>
      <c r="R182">
        <v>3891</v>
      </c>
      <c r="S182">
        <f t="shared" si="15"/>
        <v>4905.1056349144383</v>
      </c>
      <c r="T182">
        <f>S182-B182</f>
        <v>943.10563491443827</v>
      </c>
      <c r="U182">
        <f t="shared" si="16"/>
        <v>943.10563491443827</v>
      </c>
      <c r="V182" s="8">
        <f>U182/B182</f>
        <v>0.23803776752005004</v>
      </c>
      <c r="W182">
        <v>1257</v>
      </c>
      <c r="X182">
        <f t="shared" si="17"/>
        <v>16975.901428459889</v>
      </c>
      <c r="Y182">
        <f t="shared" si="18"/>
        <v>22626</v>
      </c>
      <c r="Z182">
        <f t="shared" si="19"/>
        <v>943.10563491443827</v>
      </c>
      <c r="AA182">
        <f t="shared" si="20"/>
        <v>889448.23860736575</v>
      </c>
    </row>
    <row r="183" spans="1:27" x14ac:dyDescent="0.35">
      <c r="A183" s="1">
        <v>41097</v>
      </c>
      <c r="B183">
        <v>4371</v>
      </c>
      <c r="C183">
        <f t="shared" si="14"/>
        <v>0.26871893538560204</v>
      </c>
      <c r="D183" s="24">
        <v>30.3</v>
      </c>
      <c r="E183">
        <v>0.17423375302047567</v>
      </c>
      <c r="F183">
        <v>0.33990700657367323</v>
      </c>
      <c r="G183">
        <v>0.2031425364758698</v>
      </c>
      <c r="H183">
        <v>1</v>
      </c>
      <c r="I183">
        <f>IF(AND(O183=0,M183=0,H183=0,J183=0,Q183=0,L183=0),1,0)</f>
        <v>0</v>
      </c>
      <c r="J183">
        <v>0</v>
      </c>
      <c r="K183">
        <v>1</v>
      </c>
      <c r="L183">
        <v>0</v>
      </c>
      <c r="M183">
        <v>0</v>
      </c>
      <c r="N183">
        <v>3882.6666666666665</v>
      </c>
      <c r="O183">
        <v>0</v>
      </c>
      <c r="P183">
        <v>1</v>
      </c>
      <c r="Q183">
        <v>0</v>
      </c>
      <c r="R183">
        <v>3962</v>
      </c>
      <c r="S183">
        <f t="shared" si="15"/>
        <v>5156.9431917798556</v>
      </c>
      <c r="T183">
        <f>S183-B183</f>
        <v>785.94319177985562</v>
      </c>
      <c r="U183">
        <f t="shared" si="16"/>
        <v>785.94319177985562</v>
      </c>
      <c r="V183" s="8">
        <f>U183/B183</f>
        <v>0.1798085545138082</v>
      </c>
      <c r="W183">
        <v>1250</v>
      </c>
      <c r="X183">
        <f t="shared" si="17"/>
        <v>14146.977452037401</v>
      </c>
      <c r="Y183">
        <f t="shared" si="18"/>
        <v>22500</v>
      </c>
      <c r="Z183">
        <f t="shared" si="19"/>
        <v>785.94319177985562</v>
      </c>
      <c r="AA183">
        <f t="shared" si="20"/>
        <v>617706.70070510695</v>
      </c>
    </row>
    <row r="184" spans="1:27" x14ac:dyDescent="0.35">
      <c r="A184" s="1">
        <v>41098</v>
      </c>
      <c r="B184">
        <v>5165</v>
      </c>
      <c r="C184">
        <f t="shared" si="14"/>
        <v>0.3960237293570627</v>
      </c>
      <c r="D184" s="24">
        <v>30.8</v>
      </c>
      <c r="E184">
        <v>0.20534995124846334</v>
      </c>
      <c r="F184">
        <v>0.36123136123136124</v>
      </c>
      <c r="G184">
        <v>0.26871893538560204</v>
      </c>
      <c r="H184">
        <v>0</v>
      </c>
      <c r="I184">
        <f>IF(AND(O184=0,M184=0,H184=0,J184=0,Q184=0,L184=0),1,0)</f>
        <v>1</v>
      </c>
      <c r="J184">
        <v>0</v>
      </c>
      <c r="K184">
        <v>1</v>
      </c>
      <c r="L184">
        <v>0</v>
      </c>
      <c r="M184">
        <v>0</v>
      </c>
      <c r="N184">
        <v>4074.6666666666665</v>
      </c>
      <c r="O184">
        <v>0</v>
      </c>
      <c r="P184">
        <v>1</v>
      </c>
      <c r="Q184">
        <v>0</v>
      </c>
      <c r="R184">
        <v>4371</v>
      </c>
      <c r="S184">
        <f t="shared" si="15"/>
        <v>5429.8990612927882</v>
      </c>
      <c r="T184">
        <f>S184-B184</f>
        <v>264.89906129278825</v>
      </c>
      <c r="U184">
        <f t="shared" si="16"/>
        <v>264.89906129278825</v>
      </c>
      <c r="V184" s="8">
        <f>U184/B184</f>
        <v>5.1287330356783782E-2</v>
      </c>
      <c r="W184">
        <v>790</v>
      </c>
      <c r="X184">
        <f t="shared" si="17"/>
        <v>4768.1831032701884</v>
      </c>
      <c r="Y184">
        <f t="shared" si="18"/>
        <v>14220</v>
      </c>
      <c r="Z184">
        <f t="shared" si="19"/>
        <v>264.89906129278825</v>
      </c>
      <c r="AA184">
        <f t="shared" si="20"/>
        <v>70171.512673800389</v>
      </c>
    </row>
    <row r="185" spans="1:27" x14ac:dyDescent="0.35">
      <c r="A185" s="1">
        <v>41099</v>
      </c>
      <c r="B185">
        <v>3698</v>
      </c>
      <c r="C185">
        <f t="shared" si="14"/>
        <v>0.16081449414782747</v>
      </c>
      <c r="D185" s="24">
        <v>30.8</v>
      </c>
      <c r="E185">
        <v>0.25270253084064614</v>
      </c>
      <c r="F185">
        <v>0.15103415103415102</v>
      </c>
      <c r="G185">
        <v>0.3960237293570627</v>
      </c>
      <c r="H185">
        <v>0</v>
      </c>
      <c r="I185">
        <f>IF(AND(O185=0,M185=0,H185=0,J185=0,Q185=0,L185=0),1,0)</f>
        <v>0</v>
      </c>
      <c r="J185">
        <v>1</v>
      </c>
      <c r="K185">
        <v>0</v>
      </c>
      <c r="L185">
        <v>0</v>
      </c>
      <c r="M185">
        <v>0</v>
      </c>
      <c r="N185">
        <v>4499.333333333333</v>
      </c>
      <c r="O185">
        <v>0</v>
      </c>
      <c r="P185">
        <v>0</v>
      </c>
      <c r="Q185">
        <v>0</v>
      </c>
      <c r="R185">
        <v>5165</v>
      </c>
      <c r="S185">
        <f t="shared" si="15"/>
        <v>3861.6136203177339</v>
      </c>
      <c r="T185">
        <f>S185-B185</f>
        <v>163.61362031773388</v>
      </c>
      <c r="U185">
        <f t="shared" si="16"/>
        <v>163.61362031773388</v>
      </c>
      <c r="V185" s="8">
        <f>U185/B185</f>
        <v>4.4243812957743073E-2</v>
      </c>
      <c r="W185">
        <v>1162</v>
      </c>
      <c r="X185">
        <f t="shared" si="17"/>
        <v>2945.0451657192098</v>
      </c>
      <c r="Y185">
        <f t="shared" si="18"/>
        <v>20916</v>
      </c>
      <c r="Z185">
        <f t="shared" si="19"/>
        <v>163.61362031773388</v>
      </c>
      <c r="AA185">
        <f t="shared" si="20"/>
        <v>26769.41675347558</v>
      </c>
    </row>
    <row r="186" spans="1:27" x14ac:dyDescent="0.35">
      <c r="A186" s="1">
        <v>41100</v>
      </c>
      <c r="B186">
        <v>4292</v>
      </c>
      <c r="C186">
        <f t="shared" si="14"/>
        <v>0.25605258938592274</v>
      </c>
      <c r="D186" s="24">
        <v>31.1</v>
      </c>
      <c r="E186">
        <v>0.24859044469880026</v>
      </c>
      <c r="F186">
        <v>0.21693121693121692</v>
      </c>
      <c r="G186">
        <v>0.16081449414782747</v>
      </c>
      <c r="H186">
        <v>0</v>
      </c>
      <c r="I186">
        <f>IF(AND(O186=0,M186=0,H186=0,J186=0,Q186=0,L186=0),1,0)</f>
        <v>0</v>
      </c>
      <c r="J186">
        <v>0</v>
      </c>
      <c r="K186">
        <v>1</v>
      </c>
      <c r="L186">
        <v>0</v>
      </c>
      <c r="M186">
        <v>0</v>
      </c>
      <c r="N186">
        <v>4411.333333333333</v>
      </c>
      <c r="O186">
        <v>1</v>
      </c>
      <c r="P186">
        <v>0</v>
      </c>
      <c r="Q186">
        <v>0</v>
      </c>
      <c r="R186">
        <v>3698</v>
      </c>
      <c r="S186">
        <f t="shared" si="15"/>
        <v>4513.0459587005971</v>
      </c>
      <c r="T186">
        <f>S186-B186</f>
        <v>221.04595870059711</v>
      </c>
      <c r="U186">
        <f t="shared" si="16"/>
        <v>221.04595870059711</v>
      </c>
      <c r="V186" s="8">
        <f>U186/B186</f>
        <v>5.1501854310483951E-2</v>
      </c>
      <c r="W186">
        <v>637</v>
      </c>
      <c r="X186">
        <f t="shared" si="17"/>
        <v>3978.827256610748</v>
      </c>
      <c r="Y186">
        <f t="shared" si="18"/>
        <v>11466</v>
      </c>
      <c r="Z186">
        <f t="shared" si="19"/>
        <v>221.04595870059711</v>
      </c>
      <c r="AA186">
        <f t="shared" si="20"/>
        <v>48861.31585786608</v>
      </c>
    </row>
    <row r="187" spans="1:27" x14ac:dyDescent="0.35">
      <c r="A187" s="1">
        <v>41101</v>
      </c>
      <c r="B187">
        <v>4362</v>
      </c>
      <c r="C187">
        <f t="shared" si="14"/>
        <v>0.26727593394260063</v>
      </c>
      <c r="D187" s="24">
        <v>30.5</v>
      </c>
      <c r="E187">
        <v>0.26558989359447216</v>
      </c>
      <c r="F187">
        <v>0.17636684303350969</v>
      </c>
      <c r="G187">
        <v>0.25605258938592274</v>
      </c>
      <c r="H187">
        <v>0</v>
      </c>
      <c r="I187">
        <f>IF(AND(O187=0,M187=0,H187=0,J187=0,Q187=0,L187=0),1,0)</f>
        <v>0</v>
      </c>
      <c r="J187">
        <v>0</v>
      </c>
      <c r="K187">
        <v>1</v>
      </c>
      <c r="L187">
        <v>0</v>
      </c>
      <c r="M187">
        <v>1</v>
      </c>
      <c r="N187">
        <v>4385</v>
      </c>
      <c r="O187">
        <v>0</v>
      </c>
      <c r="P187">
        <v>0</v>
      </c>
      <c r="Q187">
        <v>0</v>
      </c>
      <c r="R187">
        <v>4292</v>
      </c>
      <c r="S187">
        <f t="shared" si="15"/>
        <v>4766.5538420497378</v>
      </c>
      <c r="T187">
        <f>S187-B187</f>
        <v>404.5538420497378</v>
      </c>
      <c r="U187">
        <f t="shared" si="16"/>
        <v>404.5538420497378</v>
      </c>
      <c r="V187" s="8">
        <f>U187/B187</f>
        <v>9.2745034857803249E-2</v>
      </c>
      <c r="W187">
        <v>630</v>
      </c>
      <c r="X187">
        <f t="shared" si="17"/>
        <v>7281.9691568952803</v>
      </c>
      <c r="Y187">
        <f t="shared" si="18"/>
        <v>11340</v>
      </c>
      <c r="Z187">
        <f t="shared" si="19"/>
        <v>404.5538420497378</v>
      </c>
      <c r="AA187">
        <f t="shared" si="20"/>
        <v>163663.8111172042</v>
      </c>
    </row>
    <row r="188" spans="1:27" x14ac:dyDescent="0.35">
      <c r="A188" s="1">
        <v>41102</v>
      </c>
      <c r="B188">
        <v>4619</v>
      </c>
      <c r="C188">
        <f t="shared" si="14"/>
        <v>0.30848164181497517</v>
      </c>
      <c r="D188" s="24">
        <v>30.9</v>
      </c>
      <c r="E188">
        <v>0.28254694984950629</v>
      </c>
      <c r="F188">
        <v>0.19175885842552509</v>
      </c>
      <c r="G188">
        <v>0.26727593394260063</v>
      </c>
      <c r="H188">
        <v>0</v>
      </c>
      <c r="I188">
        <f>IF(AND(O188=0,M188=0,H188=0,J188=0,Q188=0,L188=0),1,0)</f>
        <v>0</v>
      </c>
      <c r="J188">
        <v>0</v>
      </c>
      <c r="K188">
        <v>1</v>
      </c>
      <c r="L188">
        <v>0</v>
      </c>
      <c r="M188">
        <v>0</v>
      </c>
      <c r="N188">
        <v>4117.333333333333</v>
      </c>
      <c r="O188">
        <v>0</v>
      </c>
      <c r="P188">
        <v>0</v>
      </c>
      <c r="Q188">
        <v>1</v>
      </c>
      <c r="R188">
        <v>4362</v>
      </c>
      <c r="S188">
        <f t="shared" si="15"/>
        <v>4846.5496189613204</v>
      </c>
      <c r="T188">
        <f>S188-B188</f>
        <v>227.54961896132045</v>
      </c>
      <c r="U188">
        <f t="shared" si="16"/>
        <v>227.54961896132045</v>
      </c>
      <c r="V188" s="8">
        <f>U188/B188</f>
        <v>4.9263827443455394E-2</v>
      </c>
      <c r="W188">
        <v>616</v>
      </c>
      <c r="X188">
        <f t="shared" si="17"/>
        <v>4095.8931413037681</v>
      </c>
      <c r="Y188">
        <f t="shared" si="18"/>
        <v>11088</v>
      </c>
      <c r="Z188">
        <f t="shared" si="19"/>
        <v>227.54961896132045</v>
      </c>
      <c r="AA188">
        <f t="shared" si="20"/>
        <v>51778.82908944213</v>
      </c>
    </row>
    <row r="189" spans="1:27" x14ac:dyDescent="0.35">
      <c r="A189" s="1">
        <v>41103</v>
      </c>
      <c r="B189">
        <v>4451</v>
      </c>
      <c r="C189">
        <f t="shared" si="14"/>
        <v>0.28154561487894819</v>
      </c>
      <c r="D189" s="24">
        <v>30.5</v>
      </c>
      <c r="E189">
        <v>0.29306032472762733</v>
      </c>
      <c r="F189">
        <v>0.2031425364758698</v>
      </c>
      <c r="G189">
        <v>0.30848164181497517</v>
      </c>
      <c r="H189">
        <v>0</v>
      </c>
      <c r="I189">
        <f>IF(AND(O189=0,M189=0,H189=0,J189=0,Q189=0,L189=0),1,0)</f>
        <v>0</v>
      </c>
      <c r="J189">
        <v>0</v>
      </c>
      <c r="K189">
        <v>0</v>
      </c>
      <c r="L189">
        <v>1</v>
      </c>
      <c r="M189">
        <v>0</v>
      </c>
      <c r="N189">
        <v>4424.333333333333</v>
      </c>
      <c r="O189">
        <v>0</v>
      </c>
      <c r="P189">
        <v>0</v>
      </c>
      <c r="Q189">
        <v>0</v>
      </c>
      <c r="R189">
        <v>4619</v>
      </c>
      <c r="S189">
        <f t="shared" si="15"/>
        <v>4212.1377149908158</v>
      </c>
      <c r="T189">
        <f>S189-B189</f>
        <v>-238.86228500918423</v>
      </c>
      <c r="U189">
        <f t="shared" si="16"/>
        <v>238.86228500918423</v>
      </c>
      <c r="V189" s="8">
        <f>U189/B189</f>
        <v>5.3664858460836719E-2</v>
      </c>
      <c r="W189">
        <v>924</v>
      </c>
      <c r="X189">
        <f t="shared" si="17"/>
        <v>17198.084520661265</v>
      </c>
      <c r="Y189">
        <f t="shared" si="18"/>
        <v>16632</v>
      </c>
      <c r="Z189">
        <f t="shared" si="19"/>
        <v>-477.72457001836847</v>
      </c>
      <c r="AA189">
        <f t="shared" si="20"/>
        <v>228220.76479923504</v>
      </c>
    </row>
    <row r="190" spans="1:27" x14ac:dyDescent="0.35">
      <c r="A190" s="1">
        <v>41104</v>
      </c>
      <c r="B190">
        <v>5277</v>
      </c>
      <c r="C190">
        <f t="shared" si="14"/>
        <v>0.4139810806477473</v>
      </c>
      <c r="D190" s="26">
        <v>30</v>
      </c>
      <c r="E190">
        <v>0.26279197931239134</v>
      </c>
      <c r="F190">
        <v>0.26871893538560204</v>
      </c>
      <c r="G190">
        <v>0.28154561487894819</v>
      </c>
      <c r="H190">
        <v>1</v>
      </c>
      <c r="I190">
        <f>IF(AND(O190=0,M190=0,H190=0,J190=0,Q190=0,L190=0),1,0)</f>
        <v>0</v>
      </c>
      <c r="J190">
        <v>0</v>
      </c>
      <c r="K190">
        <v>1</v>
      </c>
      <c r="L190">
        <v>0</v>
      </c>
      <c r="M190">
        <v>0</v>
      </c>
      <c r="N190">
        <v>4477.333333333333</v>
      </c>
      <c r="O190">
        <v>0</v>
      </c>
      <c r="P190">
        <v>1</v>
      </c>
      <c r="Q190">
        <v>0</v>
      </c>
      <c r="R190">
        <v>4451</v>
      </c>
      <c r="S190">
        <f t="shared" si="15"/>
        <v>5461.5286862567928</v>
      </c>
      <c r="T190">
        <f>S190-B190</f>
        <v>184.52868625679275</v>
      </c>
      <c r="U190">
        <f t="shared" si="16"/>
        <v>184.52868625679275</v>
      </c>
      <c r="V190" s="8">
        <f>U190/B190</f>
        <v>3.4968483277770086E-2</v>
      </c>
      <c r="W190">
        <v>667</v>
      </c>
      <c r="X190">
        <f t="shared" si="17"/>
        <v>3321.5163526222696</v>
      </c>
      <c r="Y190">
        <f t="shared" si="18"/>
        <v>12006</v>
      </c>
      <c r="Z190">
        <f t="shared" si="19"/>
        <v>184.52868625679275</v>
      </c>
      <c r="AA190">
        <f t="shared" si="20"/>
        <v>34050.836051657854</v>
      </c>
    </row>
    <row r="191" spans="1:27" x14ac:dyDescent="0.35">
      <c r="A191" s="1">
        <v>41105</v>
      </c>
      <c r="B191">
        <v>5596</v>
      </c>
      <c r="C191">
        <f t="shared" si="14"/>
        <v>0.46512746512746511</v>
      </c>
      <c r="D191" s="25">
        <v>29.5</v>
      </c>
      <c r="E191">
        <v>0.32972995887913864</v>
      </c>
      <c r="F191">
        <v>0.3960237293570627</v>
      </c>
      <c r="G191">
        <v>0.4139810806477473</v>
      </c>
      <c r="H191">
        <v>0</v>
      </c>
      <c r="I191">
        <f>IF(AND(O191=0,M191=0,H191=0,J191=0,Q191=0,L191=0),1,0)</f>
        <v>1</v>
      </c>
      <c r="J191">
        <v>0</v>
      </c>
      <c r="K191">
        <v>1</v>
      </c>
      <c r="L191">
        <v>0</v>
      </c>
      <c r="M191">
        <v>0</v>
      </c>
      <c r="N191">
        <v>4782.333333333333</v>
      </c>
      <c r="O191">
        <v>0</v>
      </c>
      <c r="P191">
        <v>1</v>
      </c>
      <c r="Q191">
        <v>0</v>
      </c>
      <c r="R191">
        <v>5277</v>
      </c>
      <c r="S191">
        <f t="shared" si="15"/>
        <v>6106.3129294796227</v>
      </c>
      <c r="T191">
        <f>S191-B191</f>
        <v>510.31292947962265</v>
      </c>
      <c r="U191">
        <f t="shared" si="16"/>
        <v>510.31292947962265</v>
      </c>
      <c r="V191" s="8">
        <f>U191/B191</f>
        <v>9.1192446297287816E-2</v>
      </c>
      <c r="W191">
        <v>719</v>
      </c>
      <c r="X191">
        <f t="shared" si="17"/>
        <v>9185.6327306332078</v>
      </c>
      <c r="Y191">
        <f t="shared" si="18"/>
        <v>12942</v>
      </c>
      <c r="Z191">
        <f t="shared" si="19"/>
        <v>510.31292947962265</v>
      </c>
      <c r="AA191">
        <f t="shared" si="20"/>
        <v>260419.28599407434</v>
      </c>
    </row>
    <row r="192" spans="1:27" x14ac:dyDescent="0.35">
      <c r="A192" s="1">
        <v>41106</v>
      </c>
      <c r="B192">
        <v>4242</v>
      </c>
      <c r="C192">
        <f t="shared" si="14"/>
        <v>0.24803591470258138</v>
      </c>
      <c r="D192" s="25">
        <v>29.7</v>
      </c>
      <c r="E192">
        <v>0.3850099622705499</v>
      </c>
      <c r="F192">
        <v>0.16081449414782747</v>
      </c>
      <c r="G192">
        <v>0.46512746512746511</v>
      </c>
      <c r="H192">
        <v>0</v>
      </c>
      <c r="I192">
        <f>IF(AND(O192=0,M192=0,H192=0,J192=0,Q192=0,L192=0),1,0)</f>
        <v>0</v>
      </c>
      <c r="J192">
        <v>1</v>
      </c>
      <c r="K192">
        <v>0</v>
      </c>
      <c r="L192">
        <v>0</v>
      </c>
      <c r="M192">
        <v>0</v>
      </c>
      <c r="N192">
        <v>5108</v>
      </c>
      <c r="O192">
        <v>0</v>
      </c>
      <c r="P192">
        <v>0</v>
      </c>
      <c r="Q192">
        <v>0</v>
      </c>
      <c r="R192">
        <v>5596</v>
      </c>
      <c r="S192">
        <f t="shared" si="15"/>
        <v>4311.1782711770848</v>
      </c>
      <c r="T192">
        <f>S192-B192</f>
        <v>69.178271177084753</v>
      </c>
      <c r="U192">
        <f t="shared" si="16"/>
        <v>69.178271177084753</v>
      </c>
      <c r="V192" s="8">
        <f>U192/B192</f>
        <v>1.6307937571212815E-2</v>
      </c>
      <c r="W192">
        <v>624</v>
      </c>
      <c r="X192">
        <f t="shared" si="17"/>
        <v>1245.2088811875255</v>
      </c>
      <c r="Y192">
        <f t="shared" si="18"/>
        <v>11232</v>
      </c>
      <c r="Z192">
        <f t="shared" si="19"/>
        <v>69.178271177084753</v>
      </c>
      <c r="AA192">
        <f t="shared" si="20"/>
        <v>4785.6332030502754</v>
      </c>
    </row>
    <row r="193" spans="1:27" x14ac:dyDescent="0.35">
      <c r="A193" s="1">
        <v>41107</v>
      </c>
      <c r="B193">
        <v>4394</v>
      </c>
      <c r="C193">
        <f t="shared" si="14"/>
        <v>0.27240660573993908</v>
      </c>
      <c r="D193" s="24">
        <v>30.2</v>
      </c>
      <c r="E193">
        <v>0.3799228453940397</v>
      </c>
      <c r="F193">
        <v>0.25605258938592274</v>
      </c>
      <c r="G193">
        <v>0.24803591470258138</v>
      </c>
      <c r="H193">
        <v>0</v>
      </c>
      <c r="I193">
        <f>IF(AND(O193=0,M193=0,H193=0,J193=0,Q193=0,L193=0),1,0)</f>
        <v>0</v>
      </c>
      <c r="J193">
        <v>0</v>
      </c>
      <c r="K193">
        <v>1</v>
      </c>
      <c r="L193">
        <v>0</v>
      </c>
      <c r="M193">
        <v>0</v>
      </c>
      <c r="N193">
        <v>5038.333333333333</v>
      </c>
      <c r="O193">
        <v>1</v>
      </c>
      <c r="P193">
        <v>0</v>
      </c>
      <c r="Q193">
        <v>0</v>
      </c>
      <c r="R193">
        <v>4242</v>
      </c>
      <c r="S193">
        <f t="shared" si="15"/>
        <v>5044.2982184783395</v>
      </c>
      <c r="T193">
        <f>S193-B193</f>
        <v>650.29821847833955</v>
      </c>
      <c r="U193">
        <f t="shared" si="16"/>
        <v>650.29821847833955</v>
      </c>
      <c r="V193" s="8">
        <f>U193/B193</f>
        <v>0.14799686355902128</v>
      </c>
      <c r="W193">
        <v>756</v>
      </c>
      <c r="X193">
        <f t="shared" si="17"/>
        <v>11705.367932610112</v>
      </c>
      <c r="Y193">
        <f t="shared" si="18"/>
        <v>13608</v>
      </c>
      <c r="Z193">
        <f t="shared" si="19"/>
        <v>650.29821847833955</v>
      </c>
      <c r="AA193">
        <f t="shared" si="20"/>
        <v>422887.77295610221</v>
      </c>
    </row>
    <row r="194" spans="1:27" x14ac:dyDescent="0.35">
      <c r="A194" s="1">
        <v>41108</v>
      </c>
      <c r="B194">
        <v>4551</v>
      </c>
      <c r="C194">
        <f t="shared" si="14"/>
        <v>0.29757896424563091</v>
      </c>
      <c r="D194" s="24">
        <v>29.6</v>
      </c>
      <c r="E194">
        <v>0.37038450125058298</v>
      </c>
      <c r="F194">
        <v>0.26727593394260063</v>
      </c>
      <c r="G194">
        <v>0.27240660573993908</v>
      </c>
      <c r="H194">
        <v>0</v>
      </c>
      <c r="I194">
        <f>IF(AND(O194=0,M194=0,H194=0,J194=0,Q194=0,L194=0),1,0)</f>
        <v>0</v>
      </c>
      <c r="J194">
        <v>0</v>
      </c>
      <c r="K194">
        <v>1</v>
      </c>
      <c r="L194">
        <v>0</v>
      </c>
      <c r="M194">
        <v>1</v>
      </c>
      <c r="N194">
        <v>4744</v>
      </c>
      <c r="O194">
        <v>0</v>
      </c>
      <c r="P194">
        <v>0</v>
      </c>
      <c r="Q194">
        <v>0</v>
      </c>
      <c r="R194">
        <v>4394</v>
      </c>
      <c r="S194">
        <f t="shared" si="15"/>
        <v>5107.5192449378001</v>
      </c>
      <c r="T194">
        <f>S194-B194</f>
        <v>556.51924493780007</v>
      </c>
      <c r="U194">
        <f t="shared" si="16"/>
        <v>556.51924493780007</v>
      </c>
      <c r="V194" s="8">
        <f>U194/B194</f>
        <v>0.12228504613003736</v>
      </c>
      <c r="W194">
        <v>700</v>
      </c>
      <c r="X194">
        <f t="shared" si="17"/>
        <v>10017.346408880401</v>
      </c>
      <c r="Y194">
        <f t="shared" si="18"/>
        <v>12600</v>
      </c>
      <c r="Z194">
        <f t="shared" si="19"/>
        <v>556.51924493780007</v>
      </c>
      <c r="AA194">
        <f t="shared" si="20"/>
        <v>309713.66998613911</v>
      </c>
    </row>
    <row r="195" spans="1:27" x14ac:dyDescent="0.35">
      <c r="A195" s="1">
        <v>41109</v>
      </c>
      <c r="B195">
        <v>4973</v>
      </c>
      <c r="C195">
        <f t="shared" ref="C195:C258" si="21">(B195-MIN($B$2:$B$360))/(MAX($B$2:$B$360)-MIN($B$2:$B$360))</f>
        <v>0.3652396985730319</v>
      </c>
      <c r="D195" s="26">
        <v>29</v>
      </c>
      <c r="E195">
        <v>0.37462376531434149</v>
      </c>
      <c r="F195">
        <v>0.30848164181497517</v>
      </c>
      <c r="G195">
        <v>0.29757896424563091</v>
      </c>
      <c r="H195">
        <v>0</v>
      </c>
      <c r="I195">
        <f>IF(AND(O195=0,M195=0,H195=0,J195=0,Q195=0,L195=0),1,0)</f>
        <v>0</v>
      </c>
      <c r="J195">
        <v>0</v>
      </c>
      <c r="K195">
        <v>1</v>
      </c>
      <c r="L195">
        <v>0</v>
      </c>
      <c r="M195">
        <v>0</v>
      </c>
      <c r="N195">
        <v>4395.666666666667</v>
      </c>
      <c r="O195">
        <v>0</v>
      </c>
      <c r="P195">
        <v>0</v>
      </c>
      <c r="Q195">
        <v>1</v>
      </c>
      <c r="R195">
        <v>4551</v>
      </c>
      <c r="S195">
        <f t="shared" ref="S195:S258" si="22">$AC$2+SUMPRODUCT(E195:L195,$AD$2:$AK$2)</f>
        <v>5231.8539579418957</v>
      </c>
      <c r="T195">
        <f>S195-B195</f>
        <v>258.85395794189571</v>
      </c>
      <c r="U195">
        <f t="shared" ref="U195:U258" si="23">ABS(T195)</f>
        <v>258.85395794189571</v>
      </c>
      <c r="V195" s="8">
        <f>U195/B195</f>
        <v>5.2051871695535032E-2</v>
      </c>
      <c r="W195">
        <v>467</v>
      </c>
      <c r="X195">
        <f t="shared" ref="X195:X258" si="24">IF(T195&lt;0,T195*-72,T195*18)</f>
        <v>4659.3712429541229</v>
      </c>
      <c r="Y195">
        <f t="shared" ref="Y195:Y258" si="25">W195*18</f>
        <v>8406</v>
      </c>
      <c r="Z195">
        <f t="shared" ref="Z195:Z258" si="26">IF(T195&lt;0,T195*2,T195)</f>
        <v>258.85395794189571</v>
      </c>
      <c r="AA195">
        <f t="shared" ref="AA195:AA258" si="27">Z195^2</f>
        <v>67005.371542184716</v>
      </c>
    </row>
    <row r="196" spans="1:27" x14ac:dyDescent="0.35">
      <c r="A196" s="1">
        <v>41110</v>
      </c>
      <c r="B196">
        <v>4931</v>
      </c>
      <c r="C196">
        <f t="shared" si="21"/>
        <v>0.3585056918390252</v>
      </c>
      <c r="D196" s="24">
        <v>29.7</v>
      </c>
      <c r="E196">
        <v>0.36173640256051554</v>
      </c>
      <c r="F196">
        <v>0.28154561487894819</v>
      </c>
      <c r="G196">
        <v>0.3652396985730319</v>
      </c>
      <c r="H196">
        <v>0</v>
      </c>
      <c r="I196">
        <f>IF(AND(O196=0,M196=0,H196=0,J196=0,Q196=0,L196=0),1,0)</f>
        <v>0</v>
      </c>
      <c r="J196">
        <v>0</v>
      </c>
      <c r="K196">
        <v>0</v>
      </c>
      <c r="L196">
        <v>1</v>
      </c>
      <c r="M196">
        <v>0</v>
      </c>
      <c r="N196">
        <v>4639.333333333333</v>
      </c>
      <c r="O196">
        <v>0</v>
      </c>
      <c r="P196">
        <v>0</v>
      </c>
      <c r="Q196">
        <v>0</v>
      </c>
      <c r="R196">
        <v>4973</v>
      </c>
      <c r="S196">
        <f t="shared" si="22"/>
        <v>4585.7168860697993</v>
      </c>
      <c r="T196">
        <f>S196-B196</f>
        <v>-345.28311393020067</v>
      </c>
      <c r="U196">
        <f t="shared" si="23"/>
        <v>345.28311393020067</v>
      </c>
      <c r="V196" s="8">
        <f>U196/B196</f>
        <v>7.0022939349057123E-2</v>
      </c>
      <c r="W196">
        <v>1209</v>
      </c>
      <c r="X196">
        <f t="shared" si="24"/>
        <v>24860.384202974448</v>
      </c>
      <c r="Y196">
        <f t="shared" si="25"/>
        <v>21762</v>
      </c>
      <c r="Z196">
        <f t="shared" si="26"/>
        <v>-690.56622786040134</v>
      </c>
      <c r="AA196">
        <f t="shared" si="27"/>
        <v>476881.71506134374</v>
      </c>
    </row>
    <row r="197" spans="1:27" x14ac:dyDescent="0.35">
      <c r="A197" s="1">
        <v>41111</v>
      </c>
      <c r="B197">
        <v>4628.5</v>
      </c>
      <c r="C197">
        <f t="shared" si="21"/>
        <v>0.31000481000481001</v>
      </c>
      <c r="D197" s="24">
        <v>30.4</v>
      </c>
      <c r="E197">
        <v>0.33354529653652132</v>
      </c>
      <c r="F197">
        <v>0.4139810806477473</v>
      </c>
      <c r="G197">
        <v>0.3585056918390252</v>
      </c>
      <c r="H197">
        <v>1</v>
      </c>
      <c r="I197">
        <f>IF(AND(O197=0,M197=0,H197=0,J197=0,Q197=0,L197=0),1,0)</f>
        <v>0</v>
      </c>
      <c r="J197">
        <v>0</v>
      </c>
      <c r="K197">
        <v>0</v>
      </c>
      <c r="L197">
        <v>0</v>
      </c>
      <c r="M197">
        <v>0</v>
      </c>
      <c r="N197">
        <v>4818.333333333333</v>
      </c>
      <c r="O197">
        <v>0</v>
      </c>
      <c r="P197">
        <v>1</v>
      </c>
      <c r="Q197">
        <v>0</v>
      </c>
      <c r="R197">
        <v>4931</v>
      </c>
      <c r="S197">
        <f t="shared" si="22"/>
        <v>4936.2903665800877</v>
      </c>
      <c r="T197">
        <f>S197-B197</f>
        <v>307.79036658008772</v>
      </c>
      <c r="U197">
        <f t="shared" si="23"/>
        <v>307.79036658008772</v>
      </c>
      <c r="V197" s="8">
        <f>U197/B197</f>
        <v>6.6498944923860367E-2</v>
      </c>
      <c r="W197">
        <v>2035</v>
      </c>
      <c r="X197">
        <f t="shared" si="24"/>
        <v>5540.226598441579</v>
      </c>
      <c r="Y197">
        <f t="shared" si="25"/>
        <v>36630</v>
      </c>
      <c r="Z197">
        <f t="shared" si="26"/>
        <v>307.79036658008772</v>
      </c>
      <c r="AA197">
        <f t="shared" si="27"/>
        <v>94734.909759504779</v>
      </c>
    </row>
    <row r="198" spans="1:27" x14ac:dyDescent="0.35">
      <c r="A198" s="1">
        <v>41112</v>
      </c>
      <c r="B198">
        <v>2695</v>
      </c>
      <c r="C198">
        <f t="shared" si="21"/>
        <v>0</v>
      </c>
      <c r="D198" s="24">
        <v>29.9</v>
      </c>
      <c r="E198">
        <v>0.34993005214294803</v>
      </c>
      <c r="F198">
        <v>0.46512746512746511</v>
      </c>
      <c r="G198">
        <v>0.31000481000481001</v>
      </c>
      <c r="H198">
        <v>0</v>
      </c>
      <c r="I198">
        <f>IF(AND(O198=0,M198=0,H198=0,J198=0,Q198=0,L198=0),1,0)</f>
        <v>1</v>
      </c>
      <c r="J198">
        <v>0</v>
      </c>
      <c r="K198">
        <v>0</v>
      </c>
      <c r="L198">
        <v>0</v>
      </c>
      <c r="M198">
        <v>0</v>
      </c>
      <c r="N198">
        <v>4844.166666666667</v>
      </c>
      <c r="O198">
        <v>0</v>
      </c>
      <c r="P198">
        <v>1</v>
      </c>
      <c r="Q198">
        <v>0</v>
      </c>
      <c r="R198">
        <v>4628.5</v>
      </c>
      <c r="S198">
        <f t="shared" si="22"/>
        <v>4895.1207464895842</v>
      </c>
      <c r="T198">
        <f>S198-B198</f>
        <v>2200.1207464895842</v>
      </c>
      <c r="U198">
        <f t="shared" si="23"/>
        <v>2200.1207464895842</v>
      </c>
      <c r="V198" s="8">
        <f>U198/B198</f>
        <v>0.81637133450448396</v>
      </c>
      <c r="W198">
        <v>1331</v>
      </c>
      <c r="X198">
        <f t="shared" si="24"/>
        <v>39602.173436812518</v>
      </c>
      <c r="Y198">
        <f t="shared" si="25"/>
        <v>23958</v>
      </c>
      <c r="Z198">
        <f t="shared" si="26"/>
        <v>2200.1207464895842</v>
      </c>
      <c r="AA198">
        <f t="shared" si="27"/>
        <v>4840531.2991338857</v>
      </c>
    </row>
    <row r="199" spans="1:27" x14ac:dyDescent="0.35">
      <c r="A199" s="1">
        <v>41113</v>
      </c>
      <c r="B199">
        <v>4628.5</v>
      </c>
      <c r="C199">
        <f t="shared" si="21"/>
        <v>0.31000481000481001</v>
      </c>
      <c r="D199" s="24">
        <v>29.1</v>
      </c>
      <c r="E199">
        <v>0.27790495569969054</v>
      </c>
      <c r="F199">
        <v>0.24803591470258138</v>
      </c>
      <c r="G199">
        <v>0</v>
      </c>
      <c r="H199">
        <v>0</v>
      </c>
      <c r="I199">
        <f>IF(AND(O199=0,M199=0,H199=0,J199=0,Q199=0,L199=0),1,0)</f>
        <v>0</v>
      </c>
      <c r="J199">
        <v>1</v>
      </c>
      <c r="K199">
        <v>1</v>
      </c>
      <c r="L199">
        <v>0</v>
      </c>
      <c r="M199">
        <v>0</v>
      </c>
      <c r="N199">
        <v>4084.8333333333335</v>
      </c>
      <c r="O199">
        <v>0</v>
      </c>
      <c r="P199">
        <v>0</v>
      </c>
      <c r="Q199">
        <v>0</v>
      </c>
      <c r="R199">
        <v>2695</v>
      </c>
      <c r="S199">
        <f t="shared" si="22"/>
        <v>3938.8617971319941</v>
      </c>
      <c r="T199">
        <f>S199-B199</f>
        <v>-689.63820286800592</v>
      </c>
      <c r="U199">
        <f t="shared" si="23"/>
        <v>689.63820286800592</v>
      </c>
      <c r="V199" s="8">
        <f>U199/B199</f>
        <v>0.14899820738209052</v>
      </c>
      <c r="W199">
        <v>985</v>
      </c>
      <c r="X199">
        <f t="shared" si="24"/>
        <v>49653.950606496423</v>
      </c>
      <c r="Y199">
        <f t="shared" si="25"/>
        <v>17730</v>
      </c>
      <c r="Z199">
        <f t="shared" si="26"/>
        <v>-1379.2764057360118</v>
      </c>
      <c r="AA199">
        <f t="shared" si="27"/>
        <v>1902403.4034200516</v>
      </c>
    </row>
    <row r="200" spans="1:27" x14ac:dyDescent="0.35">
      <c r="A200" s="1">
        <v>41114</v>
      </c>
      <c r="B200">
        <v>2758</v>
      </c>
      <c r="C200">
        <f t="shared" si="21"/>
        <v>1.0101010101010102E-2</v>
      </c>
      <c r="D200" s="24">
        <v>29.3</v>
      </c>
      <c r="E200">
        <v>0.2811903853491034</v>
      </c>
      <c r="F200">
        <v>0.27240660573993908</v>
      </c>
      <c r="G200">
        <v>0.31000481000481001</v>
      </c>
      <c r="H200">
        <v>0</v>
      </c>
      <c r="I200">
        <f>IF(AND(O200=0,M200=0,H200=0,J200=0,Q200=0,L200=0),1,0)</f>
        <v>0</v>
      </c>
      <c r="J200">
        <v>0</v>
      </c>
      <c r="K200">
        <v>0</v>
      </c>
      <c r="L200">
        <v>0</v>
      </c>
      <c r="M200">
        <v>0</v>
      </c>
      <c r="N200">
        <v>3984</v>
      </c>
      <c r="O200">
        <v>1</v>
      </c>
      <c r="P200">
        <v>0</v>
      </c>
      <c r="Q200">
        <v>0</v>
      </c>
      <c r="R200">
        <v>4628.5</v>
      </c>
      <c r="S200">
        <f t="shared" si="22"/>
        <v>4019.9300350967569</v>
      </c>
      <c r="T200">
        <f>S200-B200</f>
        <v>1261.9300350967569</v>
      </c>
      <c r="U200">
        <f t="shared" si="23"/>
        <v>1261.9300350967569</v>
      </c>
      <c r="V200" s="8">
        <f>U200/B200</f>
        <v>0.45755258705466167</v>
      </c>
      <c r="W200">
        <v>745</v>
      </c>
      <c r="X200">
        <f t="shared" si="24"/>
        <v>22714.740631741624</v>
      </c>
      <c r="Y200">
        <f t="shared" si="25"/>
        <v>13410</v>
      </c>
      <c r="Z200">
        <f t="shared" si="26"/>
        <v>1261.9300350967569</v>
      </c>
      <c r="AA200">
        <f t="shared" si="27"/>
        <v>1592467.4134793021</v>
      </c>
    </row>
    <row r="201" spans="1:27" x14ac:dyDescent="0.35">
      <c r="A201" s="1">
        <v>41115</v>
      </c>
      <c r="B201">
        <v>3261</v>
      </c>
      <c r="C201">
        <f t="shared" si="21"/>
        <v>9.0748757415424083E-2</v>
      </c>
      <c r="D201" s="24">
        <v>29.2</v>
      </c>
      <c r="E201">
        <v>0.18729068633685192</v>
      </c>
      <c r="F201">
        <v>0.29757896424563091</v>
      </c>
      <c r="G201">
        <v>1.0101010101010102E-2</v>
      </c>
      <c r="H201">
        <v>0</v>
      </c>
      <c r="I201">
        <f>IF(AND(O201=0,M201=0,H201=0,J201=0,Q201=0,L201=0),1,0)</f>
        <v>0</v>
      </c>
      <c r="J201">
        <v>0</v>
      </c>
      <c r="K201">
        <v>1</v>
      </c>
      <c r="L201">
        <v>0</v>
      </c>
      <c r="M201">
        <v>1</v>
      </c>
      <c r="N201">
        <v>3360.5</v>
      </c>
      <c r="O201">
        <v>0</v>
      </c>
      <c r="P201">
        <v>0</v>
      </c>
      <c r="Q201">
        <v>0</v>
      </c>
      <c r="R201">
        <v>2758</v>
      </c>
      <c r="S201">
        <f t="shared" si="22"/>
        <v>4066.5439903906445</v>
      </c>
      <c r="T201">
        <f>S201-B201</f>
        <v>805.54399039064447</v>
      </c>
      <c r="U201">
        <f t="shared" si="23"/>
        <v>805.54399039064447</v>
      </c>
      <c r="V201" s="8">
        <f>U201/B201</f>
        <v>0.24702360944208662</v>
      </c>
      <c r="W201">
        <v>478</v>
      </c>
      <c r="X201">
        <f t="shared" si="24"/>
        <v>14499.7918270316</v>
      </c>
      <c r="Y201">
        <f t="shared" si="25"/>
        <v>8604</v>
      </c>
      <c r="Z201">
        <f t="shared" si="26"/>
        <v>805.54399039064447</v>
      </c>
      <c r="AA201">
        <f t="shared" si="27"/>
        <v>648901.12045448273</v>
      </c>
    </row>
    <row r="202" spans="1:27" x14ac:dyDescent="0.35">
      <c r="A202" s="1">
        <v>41116</v>
      </c>
      <c r="B202">
        <v>3045</v>
      </c>
      <c r="C202">
        <f t="shared" si="21"/>
        <v>5.6116722783389451E-2</v>
      </c>
      <c r="D202" s="24">
        <v>28.9</v>
      </c>
      <c r="E202">
        <v>0.11649497647208444</v>
      </c>
      <c r="F202">
        <v>0.3652396985730319</v>
      </c>
      <c r="G202">
        <v>9.0748757415424083E-2</v>
      </c>
      <c r="H202">
        <v>0</v>
      </c>
      <c r="I202">
        <f>IF(AND(O202=0,M202=0,H202=0,J202=0,Q202=0,L202=0),1,0)</f>
        <v>0</v>
      </c>
      <c r="J202">
        <v>0</v>
      </c>
      <c r="K202">
        <v>0</v>
      </c>
      <c r="L202">
        <v>0</v>
      </c>
      <c r="M202">
        <v>0</v>
      </c>
      <c r="N202">
        <v>3549.1666666666665</v>
      </c>
      <c r="O202">
        <v>0</v>
      </c>
      <c r="P202">
        <v>0</v>
      </c>
      <c r="Q202">
        <v>1</v>
      </c>
      <c r="R202">
        <v>3261</v>
      </c>
      <c r="S202">
        <f t="shared" si="22"/>
        <v>3203.3803235845976</v>
      </c>
      <c r="T202">
        <f>S202-B202</f>
        <v>158.38032358459759</v>
      </c>
      <c r="U202">
        <f t="shared" si="23"/>
        <v>158.38032358459759</v>
      </c>
      <c r="V202" s="8">
        <f>U202/B202</f>
        <v>5.201324255651809E-2</v>
      </c>
      <c r="W202">
        <v>988</v>
      </c>
      <c r="X202">
        <f t="shared" si="24"/>
        <v>2850.8458245227566</v>
      </c>
      <c r="Y202">
        <f t="shared" si="25"/>
        <v>17784</v>
      </c>
      <c r="Z202">
        <f t="shared" si="26"/>
        <v>158.38032358459759</v>
      </c>
      <c r="AA202">
        <f t="shared" si="27"/>
        <v>25084.326898761839</v>
      </c>
    </row>
    <row r="203" spans="1:27" x14ac:dyDescent="0.35">
      <c r="A203" s="1">
        <v>41117</v>
      </c>
      <c r="B203">
        <v>3783</v>
      </c>
      <c r="C203">
        <f t="shared" si="21"/>
        <v>0.17444284110950778</v>
      </c>
      <c r="D203" s="24">
        <v>28.8</v>
      </c>
      <c r="E203">
        <v>4.9366230022468129E-2</v>
      </c>
      <c r="F203">
        <v>0.3585056918390252</v>
      </c>
      <c r="G203">
        <v>5.6116722783389451E-2</v>
      </c>
      <c r="H203">
        <v>0</v>
      </c>
      <c r="I203">
        <f>IF(AND(O203=0,M203=0,H203=0,J203=0,Q203=0,L203=0),1,0)</f>
        <v>0</v>
      </c>
      <c r="J203">
        <v>0</v>
      </c>
      <c r="K203">
        <v>1</v>
      </c>
      <c r="L203">
        <v>1</v>
      </c>
      <c r="M203">
        <v>0</v>
      </c>
      <c r="N203">
        <v>3021.3333333333335</v>
      </c>
      <c r="O203">
        <v>0</v>
      </c>
      <c r="P203">
        <v>0</v>
      </c>
      <c r="Q203">
        <v>0</v>
      </c>
      <c r="R203">
        <v>3045</v>
      </c>
      <c r="S203">
        <f t="shared" si="22"/>
        <v>4259.8947469206269</v>
      </c>
      <c r="T203">
        <f>S203-B203</f>
        <v>476.89474692062686</v>
      </c>
      <c r="U203">
        <f t="shared" si="23"/>
        <v>476.89474692062686</v>
      </c>
      <c r="V203" s="8">
        <f>U203/B203</f>
        <v>0.1260625817923941</v>
      </c>
      <c r="W203">
        <v>656</v>
      </c>
      <c r="X203">
        <f t="shared" si="24"/>
        <v>8584.1054445712834</v>
      </c>
      <c r="Y203">
        <f t="shared" si="25"/>
        <v>11808</v>
      </c>
      <c r="Z203">
        <f t="shared" si="26"/>
        <v>476.89474692062686</v>
      </c>
      <c r="AA203">
        <f t="shared" si="27"/>
        <v>227428.59964048874</v>
      </c>
    </row>
    <row r="204" spans="1:27" x14ac:dyDescent="0.35">
      <c r="A204" s="1">
        <v>41118</v>
      </c>
      <c r="B204">
        <v>3997</v>
      </c>
      <c r="C204">
        <f t="shared" si="21"/>
        <v>0.20875420875420875</v>
      </c>
      <c r="D204" s="24">
        <v>28.8</v>
      </c>
      <c r="E204">
        <v>9.5489423036160939E-2</v>
      </c>
      <c r="F204">
        <v>0.31000481000481001</v>
      </c>
      <c r="G204">
        <v>0.17444284110950778</v>
      </c>
      <c r="H204">
        <v>1</v>
      </c>
      <c r="I204">
        <f>IF(AND(O204=0,M204=0,H204=0,J204=0,Q204=0,L204=0),1,0)</f>
        <v>0</v>
      </c>
      <c r="J204">
        <v>0</v>
      </c>
      <c r="K204">
        <v>1</v>
      </c>
      <c r="L204">
        <v>0</v>
      </c>
      <c r="M204">
        <v>0</v>
      </c>
      <c r="N204">
        <v>3363</v>
      </c>
      <c r="O204">
        <v>0</v>
      </c>
      <c r="P204">
        <v>1</v>
      </c>
      <c r="Q204">
        <v>0</v>
      </c>
      <c r="R204">
        <v>3783</v>
      </c>
      <c r="S204">
        <f t="shared" si="22"/>
        <v>4897.4443235087247</v>
      </c>
      <c r="T204">
        <f>S204-B204</f>
        <v>900.44432350872466</v>
      </c>
      <c r="U204">
        <f t="shared" si="23"/>
        <v>900.44432350872466</v>
      </c>
      <c r="V204" s="8">
        <f>U204/B204</f>
        <v>0.22528004090786205</v>
      </c>
      <c r="W204">
        <v>1210</v>
      </c>
      <c r="X204">
        <f t="shared" si="24"/>
        <v>16207.997823157044</v>
      </c>
      <c r="Y204">
        <f t="shared" si="25"/>
        <v>21780</v>
      </c>
      <c r="Z204">
        <f t="shared" si="26"/>
        <v>900.44432350872466</v>
      </c>
      <c r="AA204">
        <f t="shared" si="27"/>
        <v>810799.97973908484</v>
      </c>
    </row>
    <row r="205" spans="1:27" x14ac:dyDescent="0.35">
      <c r="A205" s="1">
        <v>41119</v>
      </c>
      <c r="B205">
        <v>4547</v>
      </c>
      <c r="C205">
        <f t="shared" si="21"/>
        <v>0.29693763027096359</v>
      </c>
      <c r="D205" s="24">
        <v>28.4</v>
      </c>
      <c r="E205">
        <v>6.8718470473525861E-2</v>
      </c>
      <c r="F205">
        <v>0</v>
      </c>
      <c r="G205">
        <v>0.20875420875420875</v>
      </c>
      <c r="H205">
        <v>0</v>
      </c>
      <c r="I205">
        <f>IF(AND(O205=0,M205=0,H205=0,J205=0,Q205=0,L205=0),1,0)</f>
        <v>1</v>
      </c>
      <c r="J205">
        <v>0</v>
      </c>
      <c r="K205">
        <v>1</v>
      </c>
      <c r="L205">
        <v>0</v>
      </c>
      <c r="M205">
        <v>0</v>
      </c>
      <c r="N205">
        <v>3608.3333333333335</v>
      </c>
      <c r="O205">
        <v>0</v>
      </c>
      <c r="P205">
        <v>1</v>
      </c>
      <c r="Q205">
        <v>0</v>
      </c>
      <c r="R205">
        <v>3997</v>
      </c>
      <c r="S205">
        <f t="shared" si="22"/>
        <v>4606.7780859164068</v>
      </c>
      <c r="T205">
        <f>S205-B205</f>
        <v>59.778085916406781</v>
      </c>
      <c r="U205">
        <f t="shared" si="23"/>
        <v>59.778085916406781</v>
      </c>
      <c r="V205" s="8">
        <f>U205/B205</f>
        <v>1.3146709020542508E-2</v>
      </c>
      <c r="W205">
        <v>663</v>
      </c>
      <c r="X205">
        <f t="shared" si="24"/>
        <v>1076.0055464953221</v>
      </c>
      <c r="Y205">
        <f t="shared" si="25"/>
        <v>11934</v>
      </c>
      <c r="Z205">
        <f t="shared" si="26"/>
        <v>59.778085916406781</v>
      </c>
      <c r="AA205">
        <f t="shared" si="27"/>
        <v>3573.4195558293109</v>
      </c>
    </row>
    <row r="206" spans="1:27" x14ac:dyDescent="0.35">
      <c r="A206" s="1">
        <v>41120</v>
      </c>
      <c r="B206">
        <v>3646</v>
      </c>
      <c r="C206">
        <f t="shared" si="21"/>
        <v>0.15247715247715249</v>
      </c>
      <c r="D206" s="24">
        <v>27.9</v>
      </c>
      <c r="E206">
        <v>0.14455890457416595</v>
      </c>
      <c r="F206">
        <v>0.31000481000481001</v>
      </c>
      <c r="G206">
        <v>0.29693763027096359</v>
      </c>
      <c r="H206">
        <v>0</v>
      </c>
      <c r="I206">
        <f>IF(AND(O206=0,M206=0,H206=0,J206=0,Q206=0,L206=0),1,0)</f>
        <v>0</v>
      </c>
      <c r="J206">
        <v>1</v>
      </c>
      <c r="K206">
        <v>0</v>
      </c>
      <c r="L206">
        <v>0</v>
      </c>
      <c r="M206">
        <v>0</v>
      </c>
      <c r="N206">
        <v>4109</v>
      </c>
      <c r="O206">
        <v>0</v>
      </c>
      <c r="P206">
        <v>0</v>
      </c>
      <c r="Q206">
        <v>0</v>
      </c>
      <c r="R206">
        <v>4547</v>
      </c>
      <c r="S206">
        <f t="shared" si="22"/>
        <v>3560.4713393726624</v>
      </c>
      <c r="T206">
        <f>S206-B206</f>
        <v>-85.528660627337558</v>
      </c>
      <c r="U206">
        <f t="shared" si="23"/>
        <v>85.528660627337558</v>
      </c>
      <c r="V206" s="8">
        <f>U206/B206</f>
        <v>2.3458217396417323E-2</v>
      </c>
      <c r="W206">
        <v>944</v>
      </c>
      <c r="X206">
        <f t="shared" si="24"/>
        <v>6158.0635651683042</v>
      </c>
      <c r="Y206">
        <f t="shared" si="25"/>
        <v>16992</v>
      </c>
      <c r="Z206">
        <f t="shared" si="26"/>
        <v>-171.05732125467512</v>
      </c>
      <c r="AA206">
        <f t="shared" si="27"/>
        <v>29260.607154825128</v>
      </c>
    </row>
    <row r="207" spans="1:27" x14ac:dyDescent="0.35">
      <c r="A207" s="1">
        <v>41121</v>
      </c>
      <c r="B207">
        <v>4104</v>
      </c>
      <c r="C207">
        <f t="shared" si="21"/>
        <v>0.22590989257655925</v>
      </c>
      <c r="D207" s="24">
        <v>28.3</v>
      </c>
      <c r="E207">
        <v>0.16088007121963629</v>
      </c>
      <c r="F207">
        <v>1.0101010101010102E-2</v>
      </c>
      <c r="G207">
        <v>0.15247715247715249</v>
      </c>
      <c r="H207">
        <v>0</v>
      </c>
      <c r="I207">
        <f>IF(AND(O207=0,M207=0,H207=0,J207=0,Q207=0,L207=0),1,0)</f>
        <v>0</v>
      </c>
      <c r="J207">
        <v>0</v>
      </c>
      <c r="K207">
        <v>1</v>
      </c>
      <c r="L207">
        <v>0</v>
      </c>
      <c r="M207">
        <v>0</v>
      </c>
      <c r="N207">
        <v>4063.3333333333335</v>
      </c>
      <c r="O207">
        <v>1</v>
      </c>
      <c r="P207">
        <v>0</v>
      </c>
      <c r="Q207">
        <v>0</v>
      </c>
      <c r="R207">
        <v>3646</v>
      </c>
      <c r="S207">
        <f t="shared" si="22"/>
        <v>4097.1512559367056</v>
      </c>
      <c r="T207">
        <f>S207-B207</f>
        <v>-6.8487440632943617</v>
      </c>
      <c r="U207">
        <f t="shared" si="23"/>
        <v>6.8487440632943617</v>
      </c>
      <c r="V207" s="8">
        <f>U207/B207</f>
        <v>1.6687972863777684E-3</v>
      </c>
      <c r="W207">
        <v>1034</v>
      </c>
      <c r="X207">
        <f t="shared" si="24"/>
        <v>493.10957255719404</v>
      </c>
      <c r="Y207">
        <f t="shared" si="25"/>
        <v>18612</v>
      </c>
      <c r="Z207">
        <f t="shared" si="26"/>
        <v>-13.697488126588723</v>
      </c>
      <c r="AA207">
        <f t="shared" si="27"/>
        <v>187.62118097803906</v>
      </c>
    </row>
    <row r="208" spans="1:27" x14ac:dyDescent="0.35">
      <c r="A208" s="1">
        <v>41122</v>
      </c>
      <c r="B208">
        <v>3818</v>
      </c>
      <c r="C208">
        <f t="shared" si="21"/>
        <v>0.18005451338784673</v>
      </c>
      <c r="D208" s="24">
        <v>28.5</v>
      </c>
      <c r="E208">
        <v>0.20577387765483918</v>
      </c>
      <c r="F208">
        <v>9.0748757415424083E-2</v>
      </c>
      <c r="G208">
        <v>0.22590989257655925</v>
      </c>
      <c r="H208">
        <v>0</v>
      </c>
      <c r="I208">
        <f>IF(AND(O208=0,M208=0,H208=0,J208=0,Q208=0,L208=0),1,0)</f>
        <v>0</v>
      </c>
      <c r="J208">
        <v>0</v>
      </c>
      <c r="K208">
        <v>0</v>
      </c>
      <c r="L208">
        <v>0</v>
      </c>
      <c r="M208">
        <v>1</v>
      </c>
      <c r="N208">
        <v>4099</v>
      </c>
      <c r="O208">
        <v>0</v>
      </c>
      <c r="P208">
        <v>0</v>
      </c>
      <c r="Q208">
        <v>0</v>
      </c>
      <c r="R208">
        <v>4104</v>
      </c>
      <c r="S208">
        <f t="shared" si="22"/>
        <v>3442.2493249660683</v>
      </c>
      <c r="T208">
        <f>S208-B208</f>
        <v>-375.75067503393166</v>
      </c>
      <c r="U208">
        <f t="shared" si="23"/>
        <v>375.75067503393166</v>
      </c>
      <c r="V208" s="8">
        <f>U208/B208</f>
        <v>9.841557753638859E-2</v>
      </c>
      <c r="W208">
        <v>1417</v>
      </c>
      <c r="X208">
        <f t="shared" si="24"/>
        <v>27054.048602443079</v>
      </c>
      <c r="Y208">
        <f t="shared" si="25"/>
        <v>25506</v>
      </c>
      <c r="Z208">
        <f t="shared" si="26"/>
        <v>-751.50135006786331</v>
      </c>
      <c r="AA208">
        <f t="shared" si="27"/>
        <v>564754.27915382129</v>
      </c>
    </row>
    <row r="209" spans="1:27" x14ac:dyDescent="0.35">
      <c r="A209" s="1">
        <v>41123</v>
      </c>
      <c r="B209">
        <v>3859</v>
      </c>
      <c r="C209">
        <f t="shared" si="21"/>
        <v>0.18662818662818662</v>
      </c>
      <c r="D209" s="24">
        <v>28.4</v>
      </c>
      <c r="E209">
        <v>0.20725762007715468</v>
      </c>
      <c r="F209">
        <v>5.6116722783389451E-2</v>
      </c>
      <c r="G209">
        <v>0.18005451338784673</v>
      </c>
      <c r="H209">
        <v>0</v>
      </c>
      <c r="I209">
        <f>IF(AND(O209=0,M209=0,H209=0,J209=0,Q209=0,L209=0),1,0)</f>
        <v>0</v>
      </c>
      <c r="J209">
        <v>0</v>
      </c>
      <c r="K209">
        <v>1</v>
      </c>
      <c r="L209">
        <v>0</v>
      </c>
      <c r="M209">
        <v>0</v>
      </c>
      <c r="N209">
        <v>3856</v>
      </c>
      <c r="O209">
        <v>0</v>
      </c>
      <c r="P209">
        <v>0</v>
      </c>
      <c r="Q209">
        <v>1</v>
      </c>
      <c r="R209">
        <v>3818</v>
      </c>
      <c r="S209">
        <f t="shared" si="22"/>
        <v>4311.5519450645206</v>
      </c>
      <c r="T209">
        <f>S209-B209</f>
        <v>452.55194506452062</v>
      </c>
      <c r="U209">
        <f t="shared" si="23"/>
        <v>452.55194506452062</v>
      </c>
      <c r="V209" s="8">
        <f>U209/B209</f>
        <v>0.11727181784517249</v>
      </c>
      <c r="W209">
        <v>1345</v>
      </c>
      <c r="X209">
        <f t="shared" si="24"/>
        <v>8145.9350111613712</v>
      </c>
      <c r="Y209">
        <f t="shared" si="25"/>
        <v>24210</v>
      </c>
      <c r="Z209">
        <f t="shared" si="26"/>
        <v>452.55194506452062</v>
      </c>
      <c r="AA209">
        <f t="shared" si="27"/>
        <v>204803.26298168089</v>
      </c>
    </row>
    <row r="210" spans="1:27" x14ac:dyDescent="0.35">
      <c r="A210" s="1">
        <v>41124</v>
      </c>
      <c r="B210">
        <v>4182</v>
      </c>
      <c r="C210">
        <f t="shared" si="21"/>
        <v>0.23841590508257174</v>
      </c>
      <c r="D210" s="24">
        <v>27.9</v>
      </c>
      <c r="E210">
        <v>0.20140743566916791</v>
      </c>
      <c r="F210">
        <v>0.17444284110950778</v>
      </c>
      <c r="G210">
        <v>0.18662818662818662</v>
      </c>
      <c r="H210">
        <v>0</v>
      </c>
      <c r="I210">
        <f>IF(AND(O210=0,M210=0,H210=0,J210=0,Q210=0,L210=0),1,0)</f>
        <v>0</v>
      </c>
      <c r="J210">
        <v>0</v>
      </c>
      <c r="K210">
        <v>1</v>
      </c>
      <c r="L210">
        <v>1</v>
      </c>
      <c r="M210">
        <v>0</v>
      </c>
      <c r="N210">
        <v>3927</v>
      </c>
      <c r="O210">
        <v>0</v>
      </c>
      <c r="P210">
        <v>0</v>
      </c>
      <c r="Q210">
        <v>0</v>
      </c>
      <c r="R210">
        <v>3859</v>
      </c>
      <c r="S210">
        <f t="shared" si="22"/>
        <v>4702.4959388052685</v>
      </c>
      <c r="T210">
        <f>S210-B210</f>
        <v>520.49593880526845</v>
      </c>
      <c r="U210">
        <f t="shared" si="23"/>
        <v>520.49593880526845</v>
      </c>
      <c r="V210" s="8">
        <f>U210/B210</f>
        <v>0.1244610088008772</v>
      </c>
      <c r="W210">
        <v>1129</v>
      </c>
      <c r="X210">
        <f t="shared" si="24"/>
        <v>9368.9268984948321</v>
      </c>
      <c r="Y210">
        <f t="shared" si="25"/>
        <v>20322</v>
      </c>
      <c r="Z210">
        <f t="shared" si="26"/>
        <v>520.49593880526845</v>
      </c>
      <c r="AA210">
        <f t="shared" si="27"/>
        <v>270916.02231277776</v>
      </c>
    </row>
    <row r="211" spans="1:27" x14ac:dyDescent="0.35">
      <c r="A211" s="1">
        <v>41125</v>
      </c>
      <c r="B211">
        <v>5052</v>
      </c>
      <c r="C211">
        <f t="shared" si="21"/>
        <v>0.37790604457271126</v>
      </c>
      <c r="D211" s="24">
        <v>27.7</v>
      </c>
      <c r="E211">
        <v>0.18593412183644928</v>
      </c>
      <c r="F211">
        <v>0.20875420875420875</v>
      </c>
      <c r="G211">
        <v>0.23841590508257174</v>
      </c>
      <c r="H211">
        <v>1</v>
      </c>
      <c r="I211">
        <f>IF(AND(O211=0,M211=0,H211=0,J211=0,Q211=0,L211=0),1,0)</f>
        <v>0</v>
      </c>
      <c r="J211">
        <v>0</v>
      </c>
      <c r="K211">
        <v>1</v>
      </c>
      <c r="L211">
        <v>0</v>
      </c>
      <c r="M211">
        <v>0</v>
      </c>
      <c r="N211">
        <v>3953</v>
      </c>
      <c r="O211">
        <v>0</v>
      </c>
      <c r="P211">
        <v>1</v>
      </c>
      <c r="Q211">
        <v>0</v>
      </c>
      <c r="R211">
        <v>4182</v>
      </c>
      <c r="S211">
        <f t="shared" si="22"/>
        <v>5131.5718756987562</v>
      </c>
      <c r="T211">
        <f>S211-B211</f>
        <v>79.57187569875623</v>
      </c>
      <c r="U211">
        <f t="shared" si="23"/>
        <v>79.57187569875623</v>
      </c>
      <c r="V211" s="8">
        <f>U211/B211</f>
        <v>1.5750569219864653E-2</v>
      </c>
      <c r="W211">
        <v>346</v>
      </c>
      <c r="X211">
        <f t="shared" si="24"/>
        <v>1432.2937625776121</v>
      </c>
      <c r="Y211">
        <f t="shared" si="25"/>
        <v>6228</v>
      </c>
      <c r="Z211">
        <f t="shared" si="26"/>
        <v>79.57187569875623</v>
      </c>
      <c r="AA211">
        <f t="shared" si="27"/>
        <v>6331.683402218312</v>
      </c>
    </row>
    <row r="212" spans="1:27" x14ac:dyDescent="0.35">
      <c r="A212" s="1">
        <v>41126</v>
      </c>
      <c r="B212">
        <v>4950</v>
      </c>
      <c r="C212">
        <f t="shared" si="21"/>
        <v>0.36155202821869487</v>
      </c>
      <c r="D212" s="24">
        <v>29.3</v>
      </c>
      <c r="E212">
        <v>0.2455381745728942</v>
      </c>
      <c r="F212">
        <v>0.29693763027096359</v>
      </c>
      <c r="G212">
        <v>0.37790604457271126</v>
      </c>
      <c r="H212">
        <v>0</v>
      </c>
      <c r="I212">
        <f>IF(AND(O212=0,M212=0,H212=0,J212=0,Q212=0,L212=0),1,0)</f>
        <v>1</v>
      </c>
      <c r="J212">
        <v>0</v>
      </c>
      <c r="K212">
        <v>0</v>
      </c>
      <c r="L212">
        <v>0</v>
      </c>
      <c r="M212">
        <v>0</v>
      </c>
      <c r="N212">
        <v>4364.333333333333</v>
      </c>
      <c r="O212">
        <v>0</v>
      </c>
      <c r="P212">
        <v>1</v>
      </c>
      <c r="Q212">
        <v>0</v>
      </c>
      <c r="R212">
        <v>5052</v>
      </c>
      <c r="S212">
        <f t="shared" si="22"/>
        <v>4705.2729597337384</v>
      </c>
      <c r="T212">
        <f>S212-B212</f>
        <v>-244.72704026626161</v>
      </c>
      <c r="U212">
        <f t="shared" si="23"/>
        <v>244.72704026626161</v>
      </c>
      <c r="V212" s="8">
        <f>U212/B212</f>
        <v>4.9439806114396287E-2</v>
      </c>
      <c r="W212">
        <v>782</v>
      </c>
      <c r="X212">
        <f t="shared" si="24"/>
        <v>17620.346899170836</v>
      </c>
      <c r="Y212">
        <f t="shared" si="25"/>
        <v>14076</v>
      </c>
      <c r="Z212">
        <f t="shared" si="26"/>
        <v>-489.45408053252322</v>
      </c>
      <c r="AA212">
        <f t="shared" si="27"/>
        <v>239565.29694993774</v>
      </c>
    </row>
    <row r="213" spans="1:27" x14ac:dyDescent="0.35">
      <c r="A213" s="1">
        <v>41127</v>
      </c>
      <c r="B213">
        <v>3960</v>
      </c>
      <c r="C213">
        <f t="shared" si="21"/>
        <v>0.20282186948853614</v>
      </c>
      <c r="D213" s="24">
        <v>29.6</v>
      </c>
      <c r="E213">
        <v>0.28140234855229135</v>
      </c>
      <c r="F213">
        <v>0.15247715247715249</v>
      </c>
      <c r="G213">
        <v>0.36155202821869487</v>
      </c>
      <c r="H213">
        <v>0</v>
      </c>
      <c r="I213">
        <f>IF(AND(O213=0,M213=0,H213=0,J213=0,Q213=0,L213=0),1,0)</f>
        <v>0</v>
      </c>
      <c r="J213">
        <v>1</v>
      </c>
      <c r="K213">
        <v>0</v>
      </c>
      <c r="L213">
        <v>0</v>
      </c>
      <c r="M213">
        <v>0</v>
      </c>
      <c r="N213">
        <v>4728</v>
      </c>
      <c r="O213">
        <v>0</v>
      </c>
      <c r="P213">
        <v>0</v>
      </c>
      <c r="Q213">
        <v>0</v>
      </c>
      <c r="R213">
        <v>4950</v>
      </c>
      <c r="S213">
        <f t="shared" si="22"/>
        <v>3819.6038212711569</v>
      </c>
      <c r="T213">
        <f>S213-B213</f>
        <v>-140.3961787288431</v>
      </c>
      <c r="U213">
        <f t="shared" si="23"/>
        <v>140.3961787288431</v>
      </c>
      <c r="V213" s="8">
        <f>U213/B213</f>
        <v>3.5453580487081589E-2</v>
      </c>
      <c r="W213">
        <v>974</v>
      </c>
      <c r="X213">
        <f t="shared" si="24"/>
        <v>10108.524868476703</v>
      </c>
      <c r="Y213">
        <f t="shared" si="25"/>
        <v>17532</v>
      </c>
      <c r="Z213">
        <f t="shared" si="26"/>
        <v>-280.79235745768619</v>
      </c>
      <c r="AA213">
        <f t="shared" si="27"/>
        <v>78844.348006645014</v>
      </c>
    </row>
    <row r="214" spans="1:27" x14ac:dyDescent="0.35">
      <c r="A214" s="1">
        <v>41128</v>
      </c>
      <c r="B214">
        <v>3968</v>
      </c>
      <c r="C214">
        <f t="shared" si="21"/>
        <v>0.20410453743787077</v>
      </c>
      <c r="D214" s="24">
        <v>29.3</v>
      </c>
      <c r="E214">
        <v>0.2874221035228286</v>
      </c>
      <c r="F214">
        <v>0.22590989257655925</v>
      </c>
      <c r="G214">
        <v>0.20282186948853614</v>
      </c>
      <c r="H214">
        <v>0</v>
      </c>
      <c r="I214">
        <f>IF(AND(O214=0,M214=0,H214=0,J214=0,Q214=0,L214=0),1,0)</f>
        <v>0</v>
      </c>
      <c r="J214">
        <v>0</v>
      </c>
      <c r="K214">
        <v>1</v>
      </c>
      <c r="L214">
        <v>0</v>
      </c>
      <c r="M214">
        <v>0</v>
      </c>
      <c r="N214">
        <v>4654</v>
      </c>
      <c r="O214">
        <v>1</v>
      </c>
      <c r="P214">
        <v>0</v>
      </c>
      <c r="Q214">
        <v>0</v>
      </c>
      <c r="R214">
        <v>3960</v>
      </c>
      <c r="S214">
        <f t="shared" si="22"/>
        <v>4712.7455806026528</v>
      </c>
      <c r="T214">
        <f>S214-B214</f>
        <v>744.74558060265281</v>
      </c>
      <c r="U214">
        <f t="shared" si="23"/>
        <v>744.74558060265281</v>
      </c>
      <c r="V214" s="8">
        <f>U214/B214</f>
        <v>0.1876878983373621</v>
      </c>
      <c r="W214">
        <v>1453</v>
      </c>
      <c r="X214">
        <f t="shared" si="24"/>
        <v>13405.420450847751</v>
      </c>
      <c r="Y214">
        <f t="shared" si="25"/>
        <v>26154</v>
      </c>
      <c r="Z214">
        <f t="shared" si="26"/>
        <v>744.74558060265281</v>
      </c>
      <c r="AA214">
        <f t="shared" si="27"/>
        <v>554645.97982718248</v>
      </c>
    </row>
    <row r="215" spans="1:27" x14ac:dyDescent="0.35">
      <c r="A215" s="1">
        <v>41129</v>
      </c>
      <c r="B215">
        <v>4133</v>
      </c>
      <c r="C215">
        <f t="shared" si="21"/>
        <v>0.23055956389289722</v>
      </c>
      <c r="D215" s="24">
        <v>29.1</v>
      </c>
      <c r="E215">
        <v>0.29204290135232525</v>
      </c>
      <c r="F215">
        <v>0.18005451338784673</v>
      </c>
      <c r="G215">
        <v>0.20410453743787077</v>
      </c>
      <c r="H215">
        <v>0</v>
      </c>
      <c r="I215">
        <f>IF(AND(O215=0,M215=0,H215=0,J215=0,Q215=0,L215=0),1,0)</f>
        <v>0</v>
      </c>
      <c r="J215">
        <v>0</v>
      </c>
      <c r="K215">
        <v>1</v>
      </c>
      <c r="L215">
        <v>0</v>
      </c>
      <c r="M215">
        <v>1</v>
      </c>
      <c r="N215">
        <v>4292.666666666667</v>
      </c>
      <c r="O215">
        <v>0</v>
      </c>
      <c r="P215">
        <v>0</v>
      </c>
      <c r="Q215">
        <v>0</v>
      </c>
      <c r="R215">
        <v>3968</v>
      </c>
      <c r="S215">
        <f t="shared" si="22"/>
        <v>4673.8525191217004</v>
      </c>
      <c r="T215">
        <f>S215-B215</f>
        <v>540.85251912170042</v>
      </c>
      <c r="U215">
        <f t="shared" si="23"/>
        <v>540.85251912170042</v>
      </c>
      <c r="V215" s="8">
        <f>U215/B215</f>
        <v>0.13086196930116148</v>
      </c>
      <c r="W215">
        <v>1286</v>
      </c>
      <c r="X215">
        <f t="shared" si="24"/>
        <v>9735.3453441906076</v>
      </c>
      <c r="Y215">
        <f t="shared" si="25"/>
        <v>23148</v>
      </c>
      <c r="Z215">
        <f t="shared" si="26"/>
        <v>540.85251912170042</v>
      </c>
      <c r="AA215">
        <f t="shared" si="27"/>
        <v>292521.44744028931</v>
      </c>
    </row>
    <row r="216" spans="1:27" x14ac:dyDescent="0.35">
      <c r="A216" s="1">
        <v>41130</v>
      </c>
      <c r="B216">
        <v>4408</v>
      </c>
      <c r="C216">
        <f t="shared" si="21"/>
        <v>0.27465127465127465</v>
      </c>
      <c r="D216" s="24">
        <v>28.7</v>
      </c>
      <c r="E216">
        <v>0.2899656619610837</v>
      </c>
      <c r="F216">
        <v>0.18662818662818662</v>
      </c>
      <c r="G216">
        <v>0.23055956389289722</v>
      </c>
      <c r="H216">
        <v>0</v>
      </c>
      <c r="I216">
        <f>IF(AND(O216=0,M216=0,H216=0,J216=0,Q216=0,L216=0),1,0)</f>
        <v>0</v>
      </c>
      <c r="J216">
        <v>0</v>
      </c>
      <c r="K216">
        <v>1</v>
      </c>
      <c r="L216">
        <v>0</v>
      </c>
      <c r="M216">
        <v>0</v>
      </c>
      <c r="N216">
        <v>4020.3333333333335</v>
      </c>
      <c r="O216">
        <v>0</v>
      </c>
      <c r="P216">
        <v>0</v>
      </c>
      <c r="Q216">
        <v>1</v>
      </c>
      <c r="R216">
        <v>4133</v>
      </c>
      <c r="S216">
        <f t="shared" si="22"/>
        <v>4751.5505601005034</v>
      </c>
      <c r="T216">
        <f>S216-B216</f>
        <v>343.55056010050339</v>
      </c>
      <c r="U216">
        <f t="shared" si="23"/>
        <v>343.55056010050339</v>
      </c>
      <c r="V216" s="8">
        <f>U216/B216</f>
        <v>7.7937967354923643E-2</v>
      </c>
      <c r="W216">
        <v>1232</v>
      </c>
      <c r="X216">
        <f t="shared" si="24"/>
        <v>6183.910081809061</v>
      </c>
      <c r="Y216">
        <f t="shared" si="25"/>
        <v>22176</v>
      </c>
      <c r="Z216">
        <f t="shared" si="26"/>
        <v>343.55056010050339</v>
      </c>
      <c r="AA216">
        <f t="shared" si="27"/>
        <v>118026.98734536959</v>
      </c>
    </row>
    <row r="217" spans="1:27" x14ac:dyDescent="0.35">
      <c r="A217" s="1">
        <v>41131</v>
      </c>
      <c r="B217">
        <v>5050</v>
      </c>
      <c r="C217">
        <f t="shared" si="21"/>
        <v>0.37758537758537758</v>
      </c>
      <c r="D217" s="24">
        <v>28.2</v>
      </c>
      <c r="E217">
        <v>0.26266480139047871</v>
      </c>
      <c r="F217">
        <v>0.23841590508257174</v>
      </c>
      <c r="G217">
        <v>0.27465127465127465</v>
      </c>
      <c r="H217">
        <v>0</v>
      </c>
      <c r="I217">
        <f>IF(AND(O217=0,M217=0,H217=0,J217=0,Q217=0,L217=0),1,0)</f>
        <v>0</v>
      </c>
      <c r="J217">
        <v>0</v>
      </c>
      <c r="K217">
        <v>1</v>
      </c>
      <c r="L217">
        <v>1</v>
      </c>
      <c r="M217">
        <v>0</v>
      </c>
      <c r="N217">
        <v>4169.666666666667</v>
      </c>
      <c r="O217">
        <v>0</v>
      </c>
      <c r="P217">
        <v>0</v>
      </c>
      <c r="Q217">
        <v>0</v>
      </c>
      <c r="R217">
        <v>4408</v>
      </c>
      <c r="S217">
        <f t="shared" si="22"/>
        <v>5134.0066443398173</v>
      </c>
      <c r="T217">
        <f>S217-B217</f>
        <v>84.006644339817285</v>
      </c>
      <c r="U217">
        <f t="shared" si="23"/>
        <v>84.006644339817285</v>
      </c>
      <c r="V217" s="8">
        <f>U217/B217</f>
        <v>1.6634979077191542E-2</v>
      </c>
      <c r="W217">
        <v>1233</v>
      </c>
      <c r="X217">
        <f t="shared" si="24"/>
        <v>1512.1195981167111</v>
      </c>
      <c r="Y217">
        <f t="shared" si="25"/>
        <v>22194</v>
      </c>
      <c r="Z217">
        <f t="shared" si="26"/>
        <v>84.006644339817285</v>
      </c>
      <c r="AA217">
        <f t="shared" si="27"/>
        <v>7057.1162932365551</v>
      </c>
    </row>
    <row r="218" spans="1:27" x14ac:dyDescent="0.35">
      <c r="A218" s="1">
        <v>41132</v>
      </c>
      <c r="B218">
        <v>5490</v>
      </c>
      <c r="C218">
        <f t="shared" si="21"/>
        <v>0.44813211479878146</v>
      </c>
      <c r="D218" s="24">
        <v>28.8</v>
      </c>
      <c r="E218">
        <v>0.26690406545423723</v>
      </c>
      <c r="F218">
        <v>0.37790604457271126</v>
      </c>
      <c r="G218">
        <v>0.37758537758537758</v>
      </c>
      <c r="H218">
        <v>1</v>
      </c>
      <c r="I218">
        <f>IF(AND(O218=0,M218=0,H218=0,J218=0,Q218=0,L218=0),1,0)</f>
        <v>0</v>
      </c>
      <c r="J218">
        <v>0</v>
      </c>
      <c r="K218">
        <v>1</v>
      </c>
      <c r="L218">
        <v>0</v>
      </c>
      <c r="M218">
        <v>0</v>
      </c>
      <c r="N218">
        <v>4530.333333333333</v>
      </c>
      <c r="O218">
        <v>0</v>
      </c>
      <c r="P218">
        <v>1</v>
      </c>
      <c r="Q218">
        <v>0</v>
      </c>
      <c r="R218">
        <v>5050</v>
      </c>
      <c r="S218">
        <f t="shared" si="22"/>
        <v>5860.128635015797</v>
      </c>
      <c r="T218">
        <f>S218-B218</f>
        <v>370.12863501579704</v>
      </c>
      <c r="U218">
        <f t="shared" si="23"/>
        <v>370.12863501579704</v>
      </c>
      <c r="V218" s="8">
        <f>U218/B218</f>
        <v>6.7418694902695267E-2</v>
      </c>
      <c r="W218">
        <v>1154</v>
      </c>
      <c r="X218">
        <f t="shared" si="24"/>
        <v>6662.3154302843468</v>
      </c>
      <c r="Y218">
        <f t="shared" si="25"/>
        <v>20772</v>
      </c>
      <c r="Z218">
        <f t="shared" si="26"/>
        <v>370.12863501579704</v>
      </c>
      <c r="AA218">
        <f t="shared" si="27"/>
        <v>136995.20645865711</v>
      </c>
    </row>
    <row r="219" spans="1:27" x14ac:dyDescent="0.35">
      <c r="A219" s="1">
        <v>41133</v>
      </c>
      <c r="B219">
        <v>5736</v>
      </c>
      <c r="C219">
        <f t="shared" si="21"/>
        <v>0.4875741542408209</v>
      </c>
      <c r="D219" s="24">
        <v>29.3</v>
      </c>
      <c r="E219">
        <v>0.33176480562974281</v>
      </c>
      <c r="F219">
        <v>0.36155202821869487</v>
      </c>
      <c r="G219">
        <v>0.44813211479878146</v>
      </c>
      <c r="H219">
        <v>0</v>
      </c>
      <c r="I219">
        <f>IF(AND(O219=0,M219=0,H219=0,J219=0,Q219=0,L219=0),1,0)</f>
        <v>1</v>
      </c>
      <c r="J219">
        <v>0</v>
      </c>
      <c r="K219">
        <v>1</v>
      </c>
      <c r="L219">
        <v>0</v>
      </c>
      <c r="M219">
        <v>0</v>
      </c>
      <c r="N219">
        <v>4982.666666666667</v>
      </c>
      <c r="O219">
        <v>0</v>
      </c>
      <c r="P219">
        <v>1</v>
      </c>
      <c r="Q219">
        <v>0</v>
      </c>
      <c r="R219">
        <v>5490</v>
      </c>
      <c r="S219">
        <f t="shared" si="22"/>
        <v>6167.5244228362944</v>
      </c>
      <c r="T219">
        <f>S219-B219</f>
        <v>431.52442283629443</v>
      </c>
      <c r="U219">
        <f t="shared" si="23"/>
        <v>431.52442283629443</v>
      </c>
      <c r="V219" s="8">
        <f>U219/B219</f>
        <v>7.5230896589312146E-2</v>
      </c>
      <c r="W219">
        <v>1053</v>
      </c>
      <c r="X219">
        <f t="shared" si="24"/>
        <v>7767.4396110532998</v>
      </c>
      <c r="Y219">
        <f t="shared" si="25"/>
        <v>18954</v>
      </c>
      <c r="Z219">
        <f t="shared" si="26"/>
        <v>431.52442283629443</v>
      </c>
      <c r="AA219">
        <f t="shared" si="27"/>
        <v>186213.32750419702</v>
      </c>
    </row>
    <row r="220" spans="1:27" x14ac:dyDescent="0.35">
      <c r="A220" s="1">
        <v>41134</v>
      </c>
      <c r="B220">
        <v>5580</v>
      </c>
      <c r="C220">
        <f t="shared" si="21"/>
        <v>0.46256212922879592</v>
      </c>
      <c r="D220" s="24">
        <v>29.2</v>
      </c>
      <c r="E220">
        <v>0.40671499427699354</v>
      </c>
      <c r="F220">
        <v>0.20282186948853614</v>
      </c>
      <c r="G220">
        <v>0.4875741542408209</v>
      </c>
      <c r="H220">
        <v>0</v>
      </c>
      <c r="I220">
        <f>IF(AND(O220=0,M220=0,H220=0,J220=0,Q220=0,L220=0),1,0)</f>
        <v>0</v>
      </c>
      <c r="J220">
        <v>1</v>
      </c>
      <c r="K220">
        <v>0</v>
      </c>
      <c r="L220">
        <v>0</v>
      </c>
      <c r="M220">
        <v>0</v>
      </c>
      <c r="N220">
        <v>5425.333333333333</v>
      </c>
      <c r="O220">
        <v>0</v>
      </c>
      <c r="P220">
        <v>0</v>
      </c>
      <c r="Q220">
        <v>0</v>
      </c>
      <c r="R220">
        <v>5736</v>
      </c>
      <c r="S220">
        <f t="shared" si="22"/>
        <v>4461.0731659010326</v>
      </c>
      <c r="T220">
        <f>S220-B220</f>
        <v>-1118.9268340989674</v>
      </c>
      <c r="U220">
        <f t="shared" si="23"/>
        <v>1118.9268340989674</v>
      </c>
      <c r="V220" s="8">
        <f>U220/B220</f>
        <v>0.20052452223995831</v>
      </c>
      <c r="W220">
        <v>374</v>
      </c>
      <c r="X220">
        <f t="shared" si="24"/>
        <v>80562.732055125656</v>
      </c>
      <c r="Y220">
        <f t="shared" si="25"/>
        <v>6732</v>
      </c>
      <c r="Z220">
        <f t="shared" si="26"/>
        <v>-2237.8536681979349</v>
      </c>
      <c r="AA220">
        <f t="shared" si="27"/>
        <v>5007989.0402669525</v>
      </c>
    </row>
    <row r="221" spans="1:27" x14ac:dyDescent="0.35">
      <c r="A221" s="1">
        <v>41135</v>
      </c>
      <c r="B221">
        <v>5663</v>
      </c>
      <c r="C221">
        <f t="shared" si="21"/>
        <v>0.47586980920314254</v>
      </c>
      <c r="D221" s="24">
        <v>28.3</v>
      </c>
      <c r="E221">
        <v>0.46805714527957959</v>
      </c>
      <c r="F221">
        <v>0.20410453743787077</v>
      </c>
      <c r="G221">
        <v>0.46256212922879592</v>
      </c>
      <c r="H221">
        <v>0</v>
      </c>
      <c r="I221">
        <f>IF(AND(O221=0,M221=0,H221=0,J221=0,Q221=0,L221=0),1,0)</f>
        <v>0</v>
      </c>
      <c r="J221">
        <v>0</v>
      </c>
      <c r="K221">
        <v>1</v>
      </c>
      <c r="L221">
        <v>0</v>
      </c>
      <c r="M221">
        <v>0</v>
      </c>
      <c r="N221">
        <v>5602</v>
      </c>
      <c r="O221">
        <v>1</v>
      </c>
      <c r="P221">
        <v>0</v>
      </c>
      <c r="Q221">
        <v>0</v>
      </c>
      <c r="R221">
        <v>5580</v>
      </c>
      <c r="S221">
        <f t="shared" si="22"/>
        <v>5751.4327925855923</v>
      </c>
      <c r="T221">
        <f>S221-B221</f>
        <v>88.432792585592324</v>
      </c>
      <c r="U221">
        <f t="shared" si="23"/>
        <v>88.432792585592324</v>
      </c>
      <c r="V221" s="8">
        <f>U221/B221</f>
        <v>1.5615891327139735E-2</v>
      </c>
      <c r="W221">
        <v>806</v>
      </c>
      <c r="X221">
        <f t="shared" si="24"/>
        <v>1591.7902665406618</v>
      </c>
      <c r="Y221">
        <f t="shared" si="25"/>
        <v>14508</v>
      </c>
      <c r="Z221">
        <f t="shared" si="26"/>
        <v>88.432792585592324</v>
      </c>
      <c r="AA221">
        <f t="shared" si="27"/>
        <v>7820.3588044863927</v>
      </c>
    </row>
    <row r="222" spans="1:27" x14ac:dyDescent="0.35">
      <c r="A222" s="1">
        <v>41136</v>
      </c>
      <c r="B222">
        <v>3655</v>
      </c>
      <c r="C222">
        <f t="shared" si="21"/>
        <v>0.15392015392015393</v>
      </c>
      <c r="D222" s="25">
        <v>28.8</v>
      </c>
      <c r="E222">
        <v>0.52125990927974919</v>
      </c>
      <c r="F222">
        <v>0.23055956389289722</v>
      </c>
      <c r="G222">
        <v>0.47586980920314254</v>
      </c>
      <c r="H222">
        <v>0</v>
      </c>
      <c r="I222">
        <f>IF(AND(O222=0,M222=0,H222=0,J222=0,Q222=0,L222=0),1,0)</f>
        <v>0</v>
      </c>
      <c r="J222">
        <v>0</v>
      </c>
      <c r="K222">
        <v>0</v>
      </c>
      <c r="L222">
        <v>0</v>
      </c>
      <c r="M222">
        <v>1</v>
      </c>
      <c r="N222">
        <v>5659.666666666667</v>
      </c>
      <c r="O222">
        <v>0</v>
      </c>
      <c r="P222">
        <v>0</v>
      </c>
      <c r="Q222">
        <v>0</v>
      </c>
      <c r="R222">
        <v>5663</v>
      </c>
      <c r="S222">
        <f t="shared" si="22"/>
        <v>4882.8911776831674</v>
      </c>
      <c r="T222">
        <f>S222-B222</f>
        <v>1227.8911776831674</v>
      </c>
      <c r="U222">
        <f t="shared" si="23"/>
        <v>1227.8911776831674</v>
      </c>
      <c r="V222" s="8">
        <f>U222/B222</f>
        <v>0.33594833862740558</v>
      </c>
      <c r="W222">
        <v>2392</v>
      </c>
      <c r="X222">
        <f t="shared" si="24"/>
        <v>22102.041198297011</v>
      </c>
      <c r="Y222">
        <f t="shared" si="25"/>
        <v>43056</v>
      </c>
      <c r="Z222">
        <f t="shared" si="26"/>
        <v>1227.8911776831674</v>
      </c>
      <c r="AA222">
        <f t="shared" si="27"/>
        <v>1507716.7442321556</v>
      </c>
    </row>
    <row r="223" spans="1:27" x14ac:dyDescent="0.35">
      <c r="A223" s="1">
        <v>41137</v>
      </c>
      <c r="B223">
        <v>6616</v>
      </c>
      <c r="C223">
        <f t="shared" si="21"/>
        <v>0.62866762866762871</v>
      </c>
      <c r="D223" s="25">
        <v>28.4</v>
      </c>
      <c r="E223">
        <v>0.46212217559031765</v>
      </c>
      <c r="F223">
        <v>0.27465127465127465</v>
      </c>
      <c r="G223">
        <v>0.15392015392015393</v>
      </c>
      <c r="H223">
        <v>0</v>
      </c>
      <c r="I223">
        <f>IF(AND(O223=0,M223=0,H223=0,J223=0,Q223=0,L223=0),1,0)</f>
        <v>0</v>
      </c>
      <c r="J223">
        <v>0</v>
      </c>
      <c r="K223">
        <v>1</v>
      </c>
      <c r="L223">
        <v>0</v>
      </c>
      <c r="M223">
        <v>0</v>
      </c>
      <c r="N223">
        <v>4966</v>
      </c>
      <c r="O223">
        <v>0</v>
      </c>
      <c r="P223">
        <v>0</v>
      </c>
      <c r="Q223">
        <v>1</v>
      </c>
      <c r="R223">
        <v>3655</v>
      </c>
      <c r="S223">
        <f t="shared" si="22"/>
        <v>4953.0272135953737</v>
      </c>
      <c r="T223">
        <f>S223-B223</f>
        <v>-1662.9727864046263</v>
      </c>
      <c r="U223">
        <f t="shared" si="23"/>
        <v>1662.9727864046263</v>
      </c>
      <c r="V223" s="8">
        <f>U223/B223</f>
        <v>0.25135622527276696</v>
      </c>
      <c r="W223">
        <v>1441</v>
      </c>
      <c r="X223">
        <f t="shared" si="24"/>
        <v>119734.04062113308</v>
      </c>
      <c r="Y223">
        <f t="shared" si="25"/>
        <v>25938</v>
      </c>
      <c r="Z223">
        <f t="shared" si="26"/>
        <v>-3325.9455728092526</v>
      </c>
      <c r="AA223">
        <f t="shared" si="27"/>
        <v>11061913.953289468</v>
      </c>
    </row>
    <row r="224" spans="1:27" x14ac:dyDescent="0.35">
      <c r="A224" s="1">
        <v>41138</v>
      </c>
      <c r="B224">
        <v>6646</v>
      </c>
      <c r="C224">
        <f t="shared" si="21"/>
        <v>0.63347763347763353</v>
      </c>
      <c r="D224" s="24">
        <v>28.8</v>
      </c>
      <c r="E224">
        <v>0.50985628894823865</v>
      </c>
      <c r="F224">
        <v>0.37758537758537758</v>
      </c>
      <c r="G224">
        <v>0.62866762866762871</v>
      </c>
      <c r="H224">
        <v>0</v>
      </c>
      <c r="I224">
        <f>IF(AND(O224=0,M224=0,H224=0,J224=0,Q224=0,L224=0),1,0)</f>
        <v>0</v>
      </c>
      <c r="J224">
        <v>0</v>
      </c>
      <c r="K224">
        <v>1</v>
      </c>
      <c r="L224">
        <v>1</v>
      </c>
      <c r="M224">
        <v>0</v>
      </c>
      <c r="N224">
        <v>5311.333333333333</v>
      </c>
      <c r="O224">
        <v>0</v>
      </c>
      <c r="P224">
        <v>0</v>
      </c>
      <c r="Q224">
        <v>0</v>
      </c>
      <c r="R224">
        <v>6616</v>
      </c>
      <c r="S224">
        <f t="shared" si="22"/>
        <v>6739.524663586566</v>
      </c>
      <c r="T224">
        <f>S224-B224</f>
        <v>93.524663586566021</v>
      </c>
      <c r="U224">
        <f t="shared" si="23"/>
        <v>93.524663586566021</v>
      </c>
      <c r="V224" s="8">
        <f>U224/B224</f>
        <v>1.4072323741583813E-2</v>
      </c>
      <c r="W224">
        <v>564</v>
      </c>
      <c r="X224">
        <f t="shared" si="24"/>
        <v>1683.4439445581884</v>
      </c>
      <c r="Y224">
        <f t="shared" si="25"/>
        <v>10152</v>
      </c>
      <c r="Z224">
        <f t="shared" si="26"/>
        <v>93.524663586566021</v>
      </c>
      <c r="AA224">
        <f t="shared" si="27"/>
        <v>8746.8626989803488</v>
      </c>
    </row>
    <row r="225" spans="1:27" x14ac:dyDescent="0.35">
      <c r="A225" s="1">
        <v>41139</v>
      </c>
      <c r="B225">
        <v>7997</v>
      </c>
      <c r="C225">
        <f t="shared" si="21"/>
        <v>0.85008818342151671</v>
      </c>
      <c r="D225" s="24">
        <v>28.4</v>
      </c>
      <c r="E225">
        <v>0.54843359192844132</v>
      </c>
      <c r="F225">
        <v>0.44813211479878146</v>
      </c>
      <c r="G225">
        <v>0.63347763347763353</v>
      </c>
      <c r="H225">
        <v>1</v>
      </c>
      <c r="I225">
        <f>IF(AND(O225=0,M225=0,H225=0,J225=0,Q225=0,L225=0),1,0)</f>
        <v>0</v>
      </c>
      <c r="J225">
        <v>0</v>
      </c>
      <c r="K225">
        <v>1</v>
      </c>
      <c r="L225">
        <v>0</v>
      </c>
      <c r="M225">
        <v>0</v>
      </c>
      <c r="N225">
        <v>5639</v>
      </c>
      <c r="O225">
        <v>0</v>
      </c>
      <c r="P225">
        <v>1</v>
      </c>
      <c r="Q225">
        <v>0</v>
      </c>
      <c r="R225">
        <v>6646</v>
      </c>
      <c r="S225">
        <f t="shared" si="22"/>
        <v>7177.1341546740805</v>
      </c>
      <c r="T225">
        <f>S225-B225</f>
        <v>-819.86584532591951</v>
      </c>
      <c r="U225">
        <f t="shared" si="23"/>
        <v>819.86584532591951</v>
      </c>
      <c r="V225" s="8">
        <f>U225/B225</f>
        <v>0.10252167629435031</v>
      </c>
      <c r="W225">
        <v>302</v>
      </c>
      <c r="X225">
        <f t="shared" si="24"/>
        <v>59030.340863466205</v>
      </c>
      <c r="Y225">
        <f t="shared" si="25"/>
        <v>5436</v>
      </c>
      <c r="Z225">
        <f t="shared" si="26"/>
        <v>-1639.731690651839</v>
      </c>
      <c r="AA225">
        <f t="shared" si="27"/>
        <v>2688720.0173279382</v>
      </c>
    </row>
    <row r="226" spans="1:27" x14ac:dyDescent="0.35">
      <c r="A226" s="1">
        <v>41140</v>
      </c>
      <c r="B226">
        <v>4628.5</v>
      </c>
      <c r="C226">
        <f t="shared" si="21"/>
        <v>0.31000481000481001</v>
      </c>
      <c r="D226" s="26">
        <v>29</v>
      </c>
      <c r="E226">
        <v>0.65089660434948493</v>
      </c>
      <c r="F226">
        <v>0.4875741542408209</v>
      </c>
      <c r="G226">
        <v>0.85008818342151671</v>
      </c>
      <c r="H226">
        <v>0</v>
      </c>
      <c r="I226">
        <f>IF(AND(O226=0,M226=0,H226=0,J226=0,Q226=0,L226=0),1,0)</f>
        <v>1</v>
      </c>
      <c r="J226">
        <v>0</v>
      </c>
      <c r="K226">
        <v>0</v>
      </c>
      <c r="L226">
        <v>0</v>
      </c>
      <c r="M226">
        <v>0</v>
      </c>
      <c r="N226">
        <v>7086.333333333333</v>
      </c>
      <c r="O226">
        <v>0</v>
      </c>
      <c r="P226">
        <v>1</v>
      </c>
      <c r="Q226">
        <v>0</v>
      </c>
      <c r="R226">
        <v>7997</v>
      </c>
      <c r="S226">
        <f t="shared" si="22"/>
        <v>6992.2543174012544</v>
      </c>
      <c r="T226">
        <f>S226-B226</f>
        <v>2363.7543174012544</v>
      </c>
      <c r="U226">
        <f t="shared" si="23"/>
        <v>2363.7543174012544</v>
      </c>
      <c r="V226" s="8">
        <f>U226/B226</f>
        <v>0.51069554227098513</v>
      </c>
      <c r="W226">
        <v>3550</v>
      </c>
      <c r="X226">
        <f t="shared" si="24"/>
        <v>42547.577713222578</v>
      </c>
      <c r="Y226">
        <f t="shared" si="25"/>
        <v>63900</v>
      </c>
      <c r="Z226">
        <f t="shared" si="26"/>
        <v>2363.7543174012544</v>
      </c>
      <c r="AA226">
        <f t="shared" si="27"/>
        <v>5587334.4730330706</v>
      </c>
    </row>
    <row r="227" spans="1:27" x14ac:dyDescent="0.35">
      <c r="A227" s="1">
        <v>41141</v>
      </c>
      <c r="B227">
        <v>4628.5</v>
      </c>
      <c r="C227">
        <f t="shared" si="21"/>
        <v>0.31000481000481001</v>
      </c>
      <c r="D227" s="24">
        <v>29.6</v>
      </c>
      <c r="E227">
        <v>0.60704141760990304</v>
      </c>
      <c r="F227">
        <v>0.46256212922879592</v>
      </c>
      <c r="G227">
        <v>0.31000481000481001</v>
      </c>
      <c r="H227">
        <v>0</v>
      </c>
      <c r="I227">
        <f>IF(AND(O227=0,M227=0,H227=0,J227=0,Q227=0,L227=0),1,0)</f>
        <v>0</v>
      </c>
      <c r="J227">
        <v>1</v>
      </c>
      <c r="K227">
        <v>0</v>
      </c>
      <c r="L227">
        <v>0</v>
      </c>
      <c r="M227">
        <v>0</v>
      </c>
      <c r="N227">
        <v>6423.833333333333</v>
      </c>
      <c r="O227">
        <v>0</v>
      </c>
      <c r="P227">
        <v>0</v>
      </c>
      <c r="Q227">
        <v>0</v>
      </c>
      <c r="R227">
        <v>4628.5</v>
      </c>
      <c r="S227">
        <f t="shared" si="22"/>
        <v>4622.6299526579242</v>
      </c>
      <c r="T227">
        <f>S227-B227</f>
        <v>-5.8700473420758499</v>
      </c>
      <c r="U227">
        <f t="shared" si="23"/>
        <v>5.8700473420758499</v>
      </c>
      <c r="V227" s="8">
        <f>U227/B227</f>
        <v>1.2682396763694177E-3</v>
      </c>
      <c r="W227">
        <v>564</v>
      </c>
      <c r="X227">
        <f t="shared" si="24"/>
        <v>422.64340862946119</v>
      </c>
      <c r="Y227">
        <f t="shared" si="25"/>
        <v>10152</v>
      </c>
      <c r="Z227">
        <f t="shared" si="26"/>
        <v>-11.7400946841517</v>
      </c>
      <c r="AA227">
        <f t="shared" si="27"/>
        <v>137.82982319284699</v>
      </c>
    </row>
    <row r="228" spans="1:27" x14ac:dyDescent="0.35">
      <c r="A228" s="1">
        <v>41142</v>
      </c>
      <c r="B228">
        <v>4628.5</v>
      </c>
      <c r="C228">
        <f t="shared" si="21"/>
        <v>0.31000481000481001</v>
      </c>
      <c r="D228" s="24">
        <v>29.5</v>
      </c>
      <c r="E228">
        <v>0.64831065327059234</v>
      </c>
      <c r="F228">
        <v>0.47586980920314254</v>
      </c>
      <c r="G228">
        <v>0.31000481000481001</v>
      </c>
      <c r="H228">
        <v>0</v>
      </c>
      <c r="I228">
        <f>IF(AND(O228=0,M228=0,H228=0,J228=0,Q228=0,L228=0),1,0)</f>
        <v>0</v>
      </c>
      <c r="J228">
        <v>0</v>
      </c>
      <c r="K228">
        <v>0</v>
      </c>
      <c r="L228">
        <v>0</v>
      </c>
      <c r="M228">
        <v>0</v>
      </c>
      <c r="N228">
        <v>5751.333333333333</v>
      </c>
      <c r="O228">
        <v>1</v>
      </c>
      <c r="P228">
        <v>0</v>
      </c>
      <c r="Q228">
        <v>0</v>
      </c>
      <c r="R228">
        <v>4628.5</v>
      </c>
      <c r="S228">
        <f t="shared" si="22"/>
        <v>4925.6498367658714</v>
      </c>
      <c r="T228">
        <f>S228-B228</f>
        <v>297.14983676587144</v>
      </c>
      <c r="U228">
        <f t="shared" si="23"/>
        <v>297.14983676587144</v>
      </c>
      <c r="V228" s="8">
        <f>U228/B228</f>
        <v>6.4200029548638099E-2</v>
      </c>
      <c r="W228">
        <v>1221</v>
      </c>
      <c r="X228">
        <f t="shared" si="24"/>
        <v>5348.6970617856859</v>
      </c>
      <c r="Y228">
        <f t="shared" si="25"/>
        <v>21978</v>
      </c>
      <c r="Z228">
        <f t="shared" si="26"/>
        <v>297.14983676587144</v>
      </c>
      <c r="AA228">
        <f t="shared" si="27"/>
        <v>88298.025489984037</v>
      </c>
    </row>
    <row r="229" spans="1:27" x14ac:dyDescent="0.35">
      <c r="A229" s="1">
        <v>41143</v>
      </c>
      <c r="B229">
        <v>4628.5</v>
      </c>
      <c r="C229">
        <f t="shared" si="21"/>
        <v>0.31000481000481001</v>
      </c>
      <c r="D229" s="24">
        <v>29.2</v>
      </c>
      <c r="E229">
        <v>0.56405528000339145</v>
      </c>
      <c r="F229">
        <v>0.15392015392015393</v>
      </c>
      <c r="G229">
        <v>0.31000481000481001</v>
      </c>
      <c r="H229">
        <v>0</v>
      </c>
      <c r="I229">
        <f>IF(AND(O229=0,M229=0,H229=0,J229=0,Q229=0,L229=0),1,0)</f>
        <v>0</v>
      </c>
      <c r="J229">
        <v>0</v>
      </c>
      <c r="K229">
        <v>0</v>
      </c>
      <c r="L229">
        <v>0</v>
      </c>
      <c r="M229">
        <v>1</v>
      </c>
      <c r="N229">
        <v>4628.5</v>
      </c>
      <c r="O229">
        <v>0</v>
      </c>
      <c r="P229">
        <v>0</v>
      </c>
      <c r="Q229">
        <v>0</v>
      </c>
      <c r="R229">
        <v>4628.5</v>
      </c>
      <c r="S229">
        <f t="shared" si="22"/>
        <v>4411.4010141284934</v>
      </c>
      <c r="T229">
        <f>S229-B229</f>
        <v>-217.09898587150656</v>
      </c>
      <c r="U229">
        <f t="shared" si="23"/>
        <v>217.09898587150656</v>
      </c>
      <c r="V229" s="8">
        <f>U229/B229</f>
        <v>4.6904825725722493E-2</v>
      </c>
      <c r="W229">
        <v>242</v>
      </c>
      <c r="X229">
        <f t="shared" si="24"/>
        <v>15631.126982748472</v>
      </c>
      <c r="Y229">
        <f t="shared" si="25"/>
        <v>4356</v>
      </c>
      <c r="Z229">
        <f t="shared" si="26"/>
        <v>-434.19797174301311</v>
      </c>
      <c r="AA229">
        <f t="shared" si="27"/>
        <v>188527.87866574642</v>
      </c>
    </row>
    <row r="230" spans="1:27" x14ac:dyDescent="0.35">
      <c r="A230" s="1">
        <v>41144</v>
      </c>
      <c r="B230">
        <v>8932</v>
      </c>
      <c r="C230">
        <f t="shared" si="21"/>
        <v>1</v>
      </c>
      <c r="D230" s="24">
        <v>28.9</v>
      </c>
      <c r="E230">
        <v>0.47852812751706308</v>
      </c>
      <c r="F230">
        <v>0.62866762866762871</v>
      </c>
      <c r="G230">
        <v>0.31000481000481001</v>
      </c>
      <c r="H230">
        <v>0</v>
      </c>
      <c r="I230">
        <f>IF(AND(O230=0,M230=0,H230=0,J230=0,Q230=0,L230=0),1,0)</f>
        <v>0</v>
      </c>
      <c r="J230">
        <v>0</v>
      </c>
      <c r="K230">
        <v>1</v>
      </c>
      <c r="L230">
        <v>0</v>
      </c>
      <c r="M230">
        <v>0</v>
      </c>
      <c r="N230">
        <v>4628.5</v>
      </c>
      <c r="O230">
        <v>0</v>
      </c>
      <c r="P230">
        <v>0</v>
      </c>
      <c r="Q230">
        <v>1</v>
      </c>
      <c r="R230">
        <v>4628.5</v>
      </c>
      <c r="S230">
        <f t="shared" si="22"/>
        <v>5815.357164543846</v>
      </c>
      <c r="T230">
        <f>S230-B230</f>
        <v>-3116.642835456154</v>
      </c>
      <c r="U230">
        <f t="shared" si="23"/>
        <v>3116.642835456154</v>
      </c>
      <c r="V230" s="8">
        <f>U230/B230</f>
        <v>0.34893000844784527</v>
      </c>
      <c r="W230">
        <v>256</v>
      </c>
      <c r="X230">
        <f t="shared" si="24"/>
        <v>224398.28415284309</v>
      </c>
      <c r="Y230">
        <f t="shared" si="25"/>
        <v>4608</v>
      </c>
      <c r="Z230">
        <f t="shared" si="26"/>
        <v>-6233.285670912308</v>
      </c>
      <c r="AA230">
        <f t="shared" si="27"/>
        <v>38853850.255200699</v>
      </c>
    </row>
    <row r="231" spans="1:27" x14ac:dyDescent="0.35">
      <c r="A231" s="1">
        <v>41145</v>
      </c>
      <c r="B231">
        <v>4628.5</v>
      </c>
      <c r="C231">
        <f t="shared" si="21"/>
        <v>0.31000481000481001</v>
      </c>
      <c r="D231" s="24">
        <v>29.2</v>
      </c>
      <c r="E231">
        <v>0.51816524651320539</v>
      </c>
      <c r="F231">
        <v>0.63347763347763353</v>
      </c>
      <c r="G231">
        <v>1</v>
      </c>
      <c r="H231">
        <v>0</v>
      </c>
      <c r="I231">
        <f>IF(AND(O231=0,M231=0,H231=0,J231=0,Q231=0,L231=0),1,0)</f>
        <v>0</v>
      </c>
      <c r="J231">
        <v>0</v>
      </c>
      <c r="K231">
        <v>0</v>
      </c>
      <c r="L231">
        <v>1</v>
      </c>
      <c r="M231">
        <v>0</v>
      </c>
      <c r="N231">
        <v>6063</v>
      </c>
      <c r="O231">
        <v>0</v>
      </c>
      <c r="P231">
        <v>0</v>
      </c>
      <c r="Q231">
        <v>0</v>
      </c>
      <c r="R231">
        <v>8932</v>
      </c>
      <c r="S231">
        <f t="shared" si="22"/>
        <v>7047.8066027679124</v>
      </c>
      <c r="T231">
        <f>S231-B231</f>
        <v>2419.3066027679124</v>
      </c>
      <c r="U231">
        <f t="shared" si="23"/>
        <v>2419.3066027679124</v>
      </c>
      <c r="V231" s="8">
        <f>U231/B231</f>
        <v>0.52269776445239546</v>
      </c>
      <c r="W231">
        <v>1510</v>
      </c>
      <c r="X231">
        <f t="shared" si="24"/>
        <v>43547.518849822423</v>
      </c>
      <c r="Y231">
        <f t="shared" si="25"/>
        <v>27180</v>
      </c>
      <c r="Z231">
        <f t="shared" si="26"/>
        <v>2419.3066027679124</v>
      </c>
      <c r="AA231">
        <f t="shared" si="27"/>
        <v>5853044.4381964179</v>
      </c>
    </row>
    <row r="232" spans="1:27" x14ac:dyDescent="0.35">
      <c r="A232" s="1">
        <v>41146</v>
      </c>
      <c r="B232">
        <v>8831</v>
      </c>
      <c r="C232">
        <f t="shared" si="21"/>
        <v>0.9838063171396505</v>
      </c>
      <c r="D232" s="24">
        <v>28.4</v>
      </c>
      <c r="E232">
        <v>0.51816524651320539</v>
      </c>
      <c r="F232">
        <v>0.85008818342151671</v>
      </c>
      <c r="G232">
        <v>0.31000481000481001</v>
      </c>
      <c r="H232">
        <v>1</v>
      </c>
      <c r="I232">
        <f>IF(AND(O232=0,M232=0,H232=0,J232=0,Q232=0,L232=0),1,0)</f>
        <v>0</v>
      </c>
      <c r="J232">
        <v>0</v>
      </c>
      <c r="K232">
        <v>1</v>
      </c>
      <c r="L232">
        <v>0</v>
      </c>
      <c r="M232">
        <v>0</v>
      </c>
      <c r="N232">
        <v>6063</v>
      </c>
      <c r="O232">
        <v>0</v>
      </c>
      <c r="P232">
        <v>1</v>
      </c>
      <c r="Q232">
        <v>0</v>
      </c>
      <c r="R232">
        <v>4628.5</v>
      </c>
      <c r="S232">
        <f t="shared" si="22"/>
        <v>6660.9851849585775</v>
      </c>
      <c r="T232">
        <f>S232-B232</f>
        <v>-2170.0148150414225</v>
      </c>
      <c r="U232">
        <f t="shared" si="23"/>
        <v>2170.0148150414225</v>
      </c>
      <c r="V232" s="8">
        <f>U232/B232</f>
        <v>0.24572696354222878</v>
      </c>
      <c r="W232">
        <v>1237</v>
      </c>
      <c r="X232">
        <f t="shared" si="24"/>
        <v>156241.06668298243</v>
      </c>
      <c r="Y232">
        <f t="shared" si="25"/>
        <v>22266</v>
      </c>
      <c r="Z232">
        <f t="shared" si="26"/>
        <v>-4340.029630082845</v>
      </c>
      <c r="AA232">
        <f t="shared" si="27"/>
        <v>18835857.189997036</v>
      </c>
    </row>
    <row r="233" spans="1:27" x14ac:dyDescent="0.35">
      <c r="A233" s="1">
        <v>41147</v>
      </c>
      <c r="B233">
        <v>8547</v>
      </c>
      <c r="C233">
        <f t="shared" si="21"/>
        <v>0.93827160493827155</v>
      </c>
      <c r="D233" s="24">
        <v>28.7</v>
      </c>
      <c r="E233">
        <v>0.69632031879265766</v>
      </c>
      <c r="F233">
        <v>0.31000481000481001</v>
      </c>
      <c r="G233">
        <v>0.9838063171396505</v>
      </c>
      <c r="H233">
        <v>0</v>
      </c>
      <c r="I233">
        <f>IF(AND(O233=0,M233=0,H233=0,J233=0,Q233=0,L233=0),1,0)</f>
        <v>1</v>
      </c>
      <c r="J233">
        <v>0</v>
      </c>
      <c r="K233">
        <v>0</v>
      </c>
      <c r="L233">
        <v>0</v>
      </c>
      <c r="M233">
        <v>0</v>
      </c>
      <c r="N233">
        <v>7463.833333333333</v>
      </c>
      <c r="O233">
        <v>0</v>
      </c>
      <c r="P233">
        <v>1</v>
      </c>
      <c r="Q233">
        <v>0</v>
      </c>
      <c r="R233">
        <v>8831</v>
      </c>
      <c r="S233">
        <f t="shared" si="22"/>
        <v>7253.8163503502783</v>
      </c>
      <c r="T233">
        <f>S233-B233</f>
        <v>-1293.1836496497217</v>
      </c>
      <c r="U233">
        <f t="shared" si="23"/>
        <v>1293.1836496497217</v>
      </c>
      <c r="V233" s="8">
        <f>U233/B233</f>
        <v>0.15130263831165575</v>
      </c>
      <c r="W233">
        <v>942</v>
      </c>
      <c r="X233">
        <f t="shared" si="24"/>
        <v>93109.222774779962</v>
      </c>
      <c r="Y233">
        <f t="shared" si="25"/>
        <v>16956</v>
      </c>
      <c r="Z233">
        <f t="shared" si="26"/>
        <v>-2586.3672992994434</v>
      </c>
      <c r="AA233">
        <f t="shared" si="27"/>
        <v>6689295.8068854967</v>
      </c>
    </row>
    <row r="234" spans="1:27" x14ac:dyDescent="0.35">
      <c r="A234" s="1">
        <v>41148</v>
      </c>
      <c r="B234">
        <v>6839</v>
      </c>
      <c r="C234">
        <f t="shared" si="21"/>
        <v>0.66442199775533106</v>
      </c>
      <c r="D234" s="24">
        <v>29.1</v>
      </c>
      <c r="E234">
        <v>0.86243588113103575</v>
      </c>
      <c r="F234">
        <v>0.31000481000481001</v>
      </c>
      <c r="G234">
        <v>0.93827160493827155</v>
      </c>
      <c r="H234">
        <v>0</v>
      </c>
      <c r="I234">
        <f>IF(AND(O234=0,M234=0,H234=0,J234=0,Q234=0,L234=0),1,0)</f>
        <v>0</v>
      </c>
      <c r="J234">
        <v>1</v>
      </c>
      <c r="K234">
        <v>0</v>
      </c>
      <c r="L234">
        <v>0</v>
      </c>
      <c r="M234">
        <v>0</v>
      </c>
      <c r="N234">
        <v>7335.5</v>
      </c>
      <c r="O234">
        <v>0</v>
      </c>
      <c r="P234">
        <v>0</v>
      </c>
      <c r="Q234">
        <v>0</v>
      </c>
      <c r="R234">
        <v>8547</v>
      </c>
      <c r="S234">
        <f t="shared" si="22"/>
        <v>6688.0646976855151</v>
      </c>
      <c r="T234">
        <f>S234-B234</f>
        <v>-150.93530231448494</v>
      </c>
      <c r="U234">
        <f t="shared" si="23"/>
        <v>150.93530231448494</v>
      </c>
      <c r="V234" s="8">
        <f>U234/B234</f>
        <v>2.2069791243527554E-2</v>
      </c>
      <c r="W234">
        <v>489</v>
      </c>
      <c r="X234">
        <f t="shared" si="24"/>
        <v>10867.341766642916</v>
      </c>
      <c r="Y234">
        <f t="shared" si="25"/>
        <v>8802</v>
      </c>
      <c r="Z234">
        <f t="shared" si="26"/>
        <v>-301.87060462896989</v>
      </c>
      <c r="AA234">
        <f t="shared" si="27"/>
        <v>91125.861939059861</v>
      </c>
    </row>
    <row r="235" spans="1:27" x14ac:dyDescent="0.35">
      <c r="A235" s="1">
        <v>41149</v>
      </c>
      <c r="B235">
        <v>6209</v>
      </c>
      <c r="C235">
        <f t="shared" si="21"/>
        <v>0.56341189674523007</v>
      </c>
      <c r="D235" s="24">
        <v>29.8</v>
      </c>
      <c r="E235">
        <v>0.95614481326041811</v>
      </c>
      <c r="F235">
        <v>0.31000481000481001</v>
      </c>
      <c r="G235">
        <v>0.66442199775533106</v>
      </c>
      <c r="H235">
        <v>0</v>
      </c>
      <c r="I235">
        <f>IF(AND(O235=0,M235=0,H235=0,J235=0,Q235=0,L235=0),1,0)</f>
        <v>0</v>
      </c>
      <c r="J235">
        <v>0</v>
      </c>
      <c r="K235">
        <v>0</v>
      </c>
      <c r="L235">
        <v>0</v>
      </c>
      <c r="M235">
        <v>0</v>
      </c>
      <c r="N235">
        <v>8072.333333333333</v>
      </c>
      <c r="O235">
        <v>1</v>
      </c>
      <c r="P235">
        <v>0</v>
      </c>
      <c r="Q235">
        <v>0</v>
      </c>
      <c r="R235">
        <v>6839</v>
      </c>
      <c r="S235">
        <f t="shared" si="22"/>
        <v>6304.9624521035448</v>
      </c>
      <c r="T235">
        <f>S235-B235</f>
        <v>95.96245210354482</v>
      </c>
      <c r="U235">
        <f t="shared" si="23"/>
        <v>95.96245210354482</v>
      </c>
      <c r="V235" s="8">
        <f>U235/B235</f>
        <v>1.5455379626919764E-2</v>
      </c>
      <c r="W235">
        <v>1543</v>
      </c>
      <c r="X235">
        <f t="shared" si="24"/>
        <v>1727.3241378638068</v>
      </c>
      <c r="Y235">
        <f t="shared" si="25"/>
        <v>27774</v>
      </c>
      <c r="Z235">
        <f t="shared" si="26"/>
        <v>95.96245210354482</v>
      </c>
      <c r="AA235">
        <f t="shared" si="27"/>
        <v>9208.7922137251335</v>
      </c>
    </row>
    <row r="236" spans="1:27" x14ac:dyDescent="0.35">
      <c r="A236" s="1">
        <v>41150</v>
      </c>
      <c r="B236">
        <v>6414</v>
      </c>
      <c r="C236">
        <f t="shared" si="21"/>
        <v>0.5962802629469296</v>
      </c>
      <c r="D236" s="24">
        <v>29.7</v>
      </c>
      <c r="E236">
        <v>0.84070965280427323</v>
      </c>
      <c r="F236">
        <v>0.31000481000481001</v>
      </c>
      <c r="G236">
        <v>0.56341189674523007</v>
      </c>
      <c r="H236">
        <v>0</v>
      </c>
      <c r="I236">
        <f>IF(AND(O236=0,M236=0,H236=0,J236=0,Q236=0,L236=0),1,0)</f>
        <v>0</v>
      </c>
      <c r="J236">
        <v>0</v>
      </c>
      <c r="K236">
        <v>1</v>
      </c>
      <c r="L236">
        <v>0</v>
      </c>
      <c r="M236">
        <v>1</v>
      </c>
      <c r="N236">
        <v>7198.333333333333</v>
      </c>
      <c r="O236">
        <v>0</v>
      </c>
      <c r="P236">
        <v>0</v>
      </c>
      <c r="Q236">
        <v>0</v>
      </c>
      <c r="R236">
        <v>6209</v>
      </c>
      <c r="S236">
        <f t="shared" si="22"/>
        <v>6841.7437650007423</v>
      </c>
      <c r="T236">
        <f>S236-B236</f>
        <v>427.74376500074231</v>
      </c>
      <c r="U236">
        <f t="shared" si="23"/>
        <v>427.74376500074231</v>
      </c>
      <c r="V236" s="8">
        <f>U236/B236</f>
        <v>6.6689080916860349E-2</v>
      </c>
      <c r="W236">
        <v>1461</v>
      </c>
      <c r="X236">
        <f t="shared" si="24"/>
        <v>7699.3877700133617</v>
      </c>
      <c r="Y236">
        <f t="shared" si="25"/>
        <v>26298</v>
      </c>
      <c r="Z236">
        <f t="shared" si="26"/>
        <v>427.74376500074231</v>
      </c>
      <c r="AA236">
        <f t="shared" si="27"/>
        <v>182964.72849701028</v>
      </c>
    </row>
    <row r="237" spans="1:27" x14ac:dyDescent="0.35">
      <c r="A237" s="1">
        <v>41151</v>
      </c>
      <c r="B237">
        <v>7412</v>
      </c>
      <c r="C237">
        <f t="shared" si="21"/>
        <v>0.75629308962642294</v>
      </c>
      <c r="D237" s="24">
        <v>29.9</v>
      </c>
      <c r="E237">
        <v>0.91640171266268178</v>
      </c>
      <c r="F237">
        <v>1</v>
      </c>
      <c r="G237">
        <v>0.5962802629469296</v>
      </c>
      <c r="H237">
        <v>0</v>
      </c>
      <c r="I237">
        <f>IF(AND(O237=0,M237=0,H237=0,J237=0,Q237=0,L237=0),1,0)</f>
        <v>0</v>
      </c>
      <c r="J237">
        <v>0</v>
      </c>
      <c r="K237">
        <v>1</v>
      </c>
      <c r="L237">
        <v>0</v>
      </c>
      <c r="M237">
        <v>0</v>
      </c>
      <c r="N237">
        <v>6487.333333333333</v>
      </c>
      <c r="O237">
        <v>0</v>
      </c>
      <c r="P237">
        <v>0</v>
      </c>
      <c r="Q237">
        <v>1</v>
      </c>
      <c r="R237">
        <v>6414</v>
      </c>
      <c r="S237">
        <f t="shared" si="22"/>
        <v>7842.035019022921</v>
      </c>
      <c r="T237">
        <f>S237-B237</f>
        <v>430.03501902292101</v>
      </c>
      <c r="U237">
        <f t="shared" si="23"/>
        <v>430.03501902292101</v>
      </c>
      <c r="V237" s="8">
        <f>U237/B237</f>
        <v>5.8018755939411901E-2</v>
      </c>
      <c r="W237">
        <v>188</v>
      </c>
      <c r="X237">
        <f t="shared" si="24"/>
        <v>7740.6303424125781</v>
      </c>
      <c r="Y237">
        <f t="shared" si="25"/>
        <v>3384</v>
      </c>
      <c r="Z237">
        <f t="shared" si="26"/>
        <v>430.03501902292101</v>
      </c>
      <c r="AA237">
        <f t="shared" si="27"/>
        <v>184930.11758604404</v>
      </c>
    </row>
    <row r="238" spans="1:27" x14ac:dyDescent="0.35">
      <c r="A238" s="1">
        <v>41152</v>
      </c>
      <c r="B238">
        <v>8691</v>
      </c>
      <c r="C238">
        <f t="shared" si="21"/>
        <v>0.96135962802629471</v>
      </c>
      <c r="D238" s="24">
        <v>29.9</v>
      </c>
      <c r="E238">
        <v>0.85624655559794827</v>
      </c>
      <c r="F238">
        <v>0.31000481000481001</v>
      </c>
      <c r="G238">
        <v>0.75629308962642294</v>
      </c>
      <c r="H238">
        <v>0</v>
      </c>
      <c r="I238">
        <f>IF(AND(O238=0,M238=0,H238=0,J238=0,Q238=0,L238=0),1,0)</f>
        <v>0</v>
      </c>
      <c r="J238">
        <v>0</v>
      </c>
      <c r="K238">
        <v>1</v>
      </c>
      <c r="L238">
        <v>1</v>
      </c>
      <c r="M238">
        <v>0</v>
      </c>
      <c r="N238">
        <v>6678.333333333333</v>
      </c>
      <c r="O238">
        <v>0</v>
      </c>
      <c r="P238">
        <v>0</v>
      </c>
      <c r="Q238">
        <v>0</v>
      </c>
      <c r="R238">
        <v>7412</v>
      </c>
      <c r="S238">
        <f t="shared" si="22"/>
        <v>7663.2691150186511</v>
      </c>
      <c r="T238">
        <f>S238-B238</f>
        <v>-1027.7308849813489</v>
      </c>
      <c r="U238">
        <f t="shared" si="23"/>
        <v>1027.7308849813489</v>
      </c>
      <c r="V238" s="8">
        <f>U238/B238</f>
        <v>0.11825231676232296</v>
      </c>
      <c r="W238">
        <v>387</v>
      </c>
      <c r="X238">
        <f t="shared" si="24"/>
        <v>73996.623718657123</v>
      </c>
      <c r="Y238">
        <f t="shared" si="25"/>
        <v>6966</v>
      </c>
      <c r="Z238">
        <f t="shared" si="26"/>
        <v>-2055.4617699626979</v>
      </c>
      <c r="AA238">
        <f t="shared" si="27"/>
        <v>4224923.0877781864</v>
      </c>
    </row>
    <row r="239" spans="1:27" x14ac:dyDescent="0.35">
      <c r="A239" s="1">
        <v>41153</v>
      </c>
      <c r="B239">
        <v>8447</v>
      </c>
      <c r="C239">
        <f t="shared" si="21"/>
        <v>0.92223825557158889</v>
      </c>
      <c r="D239" s="24">
        <v>30.2</v>
      </c>
      <c r="E239">
        <v>0.86235109584976066</v>
      </c>
      <c r="F239">
        <v>0.9838063171396505</v>
      </c>
      <c r="G239">
        <v>0.96135962802629471</v>
      </c>
      <c r="H239">
        <v>1</v>
      </c>
      <c r="I239">
        <f>IF(AND(O239=0,M239=0,H239=0,J239=0,Q239=0,L239=0),1,0)</f>
        <v>0</v>
      </c>
      <c r="J239">
        <v>0</v>
      </c>
      <c r="K239">
        <v>0</v>
      </c>
      <c r="L239">
        <v>0</v>
      </c>
      <c r="M239">
        <v>0</v>
      </c>
      <c r="N239">
        <v>7505.666666666667</v>
      </c>
      <c r="O239">
        <v>0</v>
      </c>
      <c r="P239">
        <v>1</v>
      </c>
      <c r="Q239">
        <v>0</v>
      </c>
      <c r="R239">
        <v>8691</v>
      </c>
      <c r="S239">
        <f t="shared" si="22"/>
        <v>8240.3687920644225</v>
      </c>
      <c r="T239">
        <f>S239-B239</f>
        <v>-206.63120793557755</v>
      </c>
      <c r="U239">
        <f t="shared" si="23"/>
        <v>206.63120793557755</v>
      </c>
      <c r="V239" s="8">
        <f>U239/B239</f>
        <v>2.4462082151719848E-2</v>
      </c>
      <c r="W239">
        <v>1113</v>
      </c>
      <c r="X239">
        <f t="shared" si="24"/>
        <v>14877.446971361584</v>
      </c>
      <c r="Y239">
        <f t="shared" si="25"/>
        <v>20034</v>
      </c>
      <c r="Z239">
        <f t="shared" si="26"/>
        <v>-413.2624158711551</v>
      </c>
      <c r="AA239">
        <f t="shared" si="27"/>
        <v>170785.82437166353</v>
      </c>
    </row>
    <row r="240" spans="1:27" x14ac:dyDescent="0.35">
      <c r="A240" s="1">
        <v>41154</v>
      </c>
      <c r="B240">
        <v>7848</v>
      </c>
      <c r="C240">
        <f t="shared" si="21"/>
        <v>0.82619849286515956</v>
      </c>
      <c r="D240" s="24">
        <v>30.7</v>
      </c>
      <c r="E240">
        <v>0.93051846199499777</v>
      </c>
      <c r="F240">
        <v>0.93827160493827155</v>
      </c>
      <c r="G240">
        <v>0.92223825557158889</v>
      </c>
      <c r="H240">
        <v>0</v>
      </c>
      <c r="I240">
        <f>IF(AND(O240=0,M240=0,H240=0,J240=0,Q240=0,L240=0),1,0)</f>
        <v>1</v>
      </c>
      <c r="J240">
        <v>0</v>
      </c>
      <c r="K240">
        <v>0</v>
      </c>
      <c r="L240">
        <v>0</v>
      </c>
      <c r="M240">
        <v>0</v>
      </c>
      <c r="N240">
        <v>8183.333333333333</v>
      </c>
      <c r="O240">
        <v>0</v>
      </c>
      <c r="P240">
        <v>1</v>
      </c>
      <c r="Q240">
        <v>0</v>
      </c>
      <c r="R240">
        <v>8447</v>
      </c>
      <c r="S240">
        <f t="shared" si="22"/>
        <v>8213.7084516854084</v>
      </c>
      <c r="T240">
        <f>S240-B240</f>
        <v>365.70845168540836</v>
      </c>
      <c r="U240">
        <f t="shared" si="23"/>
        <v>365.70845168540836</v>
      </c>
      <c r="V240" s="8">
        <f>U240/B240</f>
        <v>4.6598936249414927E-2</v>
      </c>
      <c r="W240">
        <v>1581</v>
      </c>
      <c r="X240">
        <f t="shared" si="24"/>
        <v>6582.7521303373505</v>
      </c>
      <c r="Y240">
        <f t="shared" si="25"/>
        <v>28458</v>
      </c>
      <c r="Z240">
        <f t="shared" si="26"/>
        <v>365.70845168540836</v>
      </c>
      <c r="AA240">
        <f t="shared" si="27"/>
        <v>133742.67163413865</v>
      </c>
    </row>
    <row r="241" spans="1:27" x14ac:dyDescent="0.35">
      <c r="A241" s="1">
        <v>41155</v>
      </c>
      <c r="B241">
        <v>5397</v>
      </c>
      <c r="C241">
        <f t="shared" si="21"/>
        <v>0.43322109988776658</v>
      </c>
      <c r="D241" s="24">
        <v>30.2</v>
      </c>
      <c r="E241">
        <v>1</v>
      </c>
      <c r="F241">
        <v>0.66442199775533106</v>
      </c>
      <c r="G241">
        <v>0.82619849286515956</v>
      </c>
      <c r="H241">
        <v>0</v>
      </c>
      <c r="I241">
        <f>IF(AND(O241=0,M241=0,H241=0,J241=0,Q241=0,L241=0),1,0)</f>
        <v>0</v>
      </c>
      <c r="J241">
        <v>1</v>
      </c>
      <c r="K241">
        <v>0</v>
      </c>
      <c r="L241">
        <v>0</v>
      </c>
      <c r="M241">
        <v>0</v>
      </c>
      <c r="N241">
        <v>8328.6666666666661</v>
      </c>
      <c r="O241">
        <v>0</v>
      </c>
      <c r="P241">
        <v>0</v>
      </c>
      <c r="Q241">
        <v>0</v>
      </c>
      <c r="R241">
        <v>7848</v>
      </c>
      <c r="S241">
        <f t="shared" si="22"/>
        <v>7022.6438639850921</v>
      </c>
      <c r="T241">
        <f>S241-B241</f>
        <v>1625.6438639850921</v>
      </c>
      <c r="U241">
        <f t="shared" si="23"/>
        <v>1625.6438639850921</v>
      </c>
      <c r="V241" s="8">
        <f>U241/B241</f>
        <v>0.30121250027516994</v>
      </c>
      <c r="W241">
        <v>2340</v>
      </c>
      <c r="X241">
        <f t="shared" si="24"/>
        <v>29261.58955173166</v>
      </c>
      <c r="Y241">
        <f t="shared" si="25"/>
        <v>42120</v>
      </c>
      <c r="Z241">
        <f t="shared" si="26"/>
        <v>1625.6438639850921</v>
      </c>
      <c r="AA241">
        <f t="shared" si="27"/>
        <v>2642717.9725123807</v>
      </c>
    </row>
    <row r="242" spans="1:27" x14ac:dyDescent="0.35">
      <c r="A242" s="1">
        <v>41156</v>
      </c>
      <c r="B242">
        <v>5752</v>
      </c>
      <c r="C242">
        <f t="shared" si="21"/>
        <v>0.49013949013949015</v>
      </c>
      <c r="D242" s="24">
        <v>30.3</v>
      </c>
      <c r="E242">
        <v>0.95688668447157577</v>
      </c>
      <c r="F242">
        <v>0.56341189674523007</v>
      </c>
      <c r="G242">
        <v>0.43322109988776658</v>
      </c>
      <c r="H242">
        <v>0</v>
      </c>
      <c r="I242">
        <f>IF(AND(O242=0,M242=0,H242=0,J242=0,Q242=0,L242=0),1,0)</f>
        <v>0</v>
      </c>
      <c r="J242">
        <v>0</v>
      </c>
      <c r="K242">
        <v>1</v>
      </c>
      <c r="L242">
        <v>0</v>
      </c>
      <c r="M242">
        <v>0</v>
      </c>
      <c r="N242">
        <v>7230.666666666667</v>
      </c>
      <c r="O242">
        <v>1</v>
      </c>
      <c r="P242">
        <v>0</v>
      </c>
      <c r="Q242">
        <v>0</v>
      </c>
      <c r="R242">
        <v>5397</v>
      </c>
      <c r="S242">
        <f t="shared" si="22"/>
        <v>6973.4866661302012</v>
      </c>
      <c r="T242">
        <f>S242-B242</f>
        <v>1221.4866661302012</v>
      </c>
      <c r="U242">
        <f t="shared" si="23"/>
        <v>1221.4866661302012</v>
      </c>
      <c r="V242" s="8">
        <f>U242/B242</f>
        <v>0.21235859981401273</v>
      </c>
      <c r="W242">
        <v>1289</v>
      </c>
      <c r="X242">
        <f t="shared" si="24"/>
        <v>21986.75999034362</v>
      </c>
      <c r="Y242">
        <f t="shared" si="25"/>
        <v>23202</v>
      </c>
      <c r="Z242">
        <f t="shared" si="26"/>
        <v>1221.4866661302012</v>
      </c>
      <c r="AA242">
        <f t="shared" si="27"/>
        <v>1492029.6755338737</v>
      </c>
    </row>
    <row r="243" spans="1:27" x14ac:dyDescent="0.35">
      <c r="A243" s="1">
        <v>41157</v>
      </c>
      <c r="B243">
        <v>5373</v>
      </c>
      <c r="C243">
        <f t="shared" si="21"/>
        <v>0.4293730960397627</v>
      </c>
      <c r="D243" s="24">
        <v>27.9</v>
      </c>
      <c r="E243">
        <v>0.8865149010131842</v>
      </c>
      <c r="F243">
        <v>0.5962802629469296</v>
      </c>
      <c r="G243">
        <v>0.49013949013949015</v>
      </c>
      <c r="H243">
        <v>0</v>
      </c>
      <c r="I243">
        <f>IF(AND(O243=0,M243=0,H243=0,J243=0,Q243=0,L243=0),1,0)</f>
        <v>0</v>
      </c>
      <c r="J243">
        <v>0</v>
      </c>
      <c r="K243">
        <v>0</v>
      </c>
      <c r="L243">
        <v>0</v>
      </c>
      <c r="M243">
        <v>1</v>
      </c>
      <c r="N243">
        <v>6332.333333333333</v>
      </c>
      <c r="O243">
        <v>0</v>
      </c>
      <c r="P243">
        <v>0</v>
      </c>
      <c r="Q243">
        <v>0</v>
      </c>
      <c r="R243">
        <v>5752</v>
      </c>
      <c r="S243">
        <f t="shared" si="22"/>
        <v>6005.8033593475411</v>
      </c>
      <c r="T243">
        <f>S243-B243</f>
        <v>632.80335934754112</v>
      </c>
      <c r="U243">
        <f t="shared" si="23"/>
        <v>632.80335934754112</v>
      </c>
      <c r="V243" s="8">
        <f>U243/B243</f>
        <v>0.11777468069003184</v>
      </c>
      <c r="W243">
        <v>2262</v>
      </c>
      <c r="X243">
        <f t="shared" si="24"/>
        <v>11390.46046825574</v>
      </c>
      <c r="Y243">
        <f t="shared" si="25"/>
        <v>40716</v>
      </c>
      <c r="Z243">
        <f t="shared" si="26"/>
        <v>632.80335934754112</v>
      </c>
      <c r="AA243">
        <f t="shared" si="27"/>
        <v>400440.09160153323</v>
      </c>
    </row>
    <row r="244" spans="1:27" x14ac:dyDescent="0.35">
      <c r="A244" s="1">
        <v>41158</v>
      </c>
      <c r="B244">
        <v>5436</v>
      </c>
      <c r="C244">
        <f t="shared" si="21"/>
        <v>0.43947410614077281</v>
      </c>
      <c r="D244" s="24">
        <v>29.4</v>
      </c>
      <c r="E244">
        <v>0.74585611937767604</v>
      </c>
      <c r="F244">
        <v>0.75629308962642294</v>
      </c>
      <c r="G244">
        <v>0.4293730960397627</v>
      </c>
      <c r="H244">
        <v>0</v>
      </c>
      <c r="I244">
        <f>IF(AND(O244=0,M244=0,H244=0,J244=0,Q244=0,L244=0),1,0)</f>
        <v>0</v>
      </c>
      <c r="J244">
        <v>0</v>
      </c>
      <c r="K244">
        <v>1</v>
      </c>
      <c r="L244">
        <v>0</v>
      </c>
      <c r="M244">
        <v>0</v>
      </c>
      <c r="N244">
        <v>5507.333333333333</v>
      </c>
      <c r="O244">
        <v>0</v>
      </c>
      <c r="P244">
        <v>0</v>
      </c>
      <c r="Q244">
        <v>1</v>
      </c>
      <c r="R244">
        <v>5373</v>
      </c>
      <c r="S244">
        <f t="shared" si="22"/>
        <v>6786.9355956801483</v>
      </c>
      <c r="T244">
        <f>S244-B244</f>
        <v>1350.9355956801483</v>
      </c>
      <c r="U244">
        <f t="shared" si="23"/>
        <v>1350.9355956801483</v>
      </c>
      <c r="V244" s="8">
        <f>U244/B244</f>
        <v>0.24851648191319872</v>
      </c>
      <c r="W244">
        <v>2233</v>
      </c>
      <c r="X244">
        <f t="shared" si="24"/>
        <v>24316.840722242669</v>
      </c>
      <c r="Y244">
        <f t="shared" si="25"/>
        <v>40194</v>
      </c>
      <c r="Z244">
        <f t="shared" si="26"/>
        <v>1350.9355956801483</v>
      </c>
      <c r="AA244">
        <f t="shared" si="27"/>
        <v>1825026.9836756771</v>
      </c>
    </row>
    <row r="245" spans="1:27" x14ac:dyDescent="0.35">
      <c r="A245" s="1">
        <v>41159</v>
      </c>
      <c r="B245">
        <v>7263</v>
      </c>
      <c r="C245">
        <f t="shared" si="21"/>
        <v>0.73240339907006569</v>
      </c>
      <c r="D245" s="24">
        <v>29.9</v>
      </c>
      <c r="E245">
        <v>0.6182118784179067</v>
      </c>
      <c r="F245">
        <v>0.96135962802629471</v>
      </c>
      <c r="G245">
        <v>0.43947410614077281</v>
      </c>
      <c r="H245">
        <v>0</v>
      </c>
      <c r="I245">
        <f>IF(AND(O245=0,M245=0,H245=0,J245=0,Q245=0,L245=0),1,0)</f>
        <v>0</v>
      </c>
      <c r="J245">
        <v>0</v>
      </c>
      <c r="K245">
        <v>1</v>
      </c>
      <c r="L245">
        <v>1</v>
      </c>
      <c r="M245">
        <v>0</v>
      </c>
      <c r="N245">
        <v>5520.333333333333</v>
      </c>
      <c r="O245">
        <v>0</v>
      </c>
      <c r="P245">
        <v>0</v>
      </c>
      <c r="Q245">
        <v>0</v>
      </c>
      <c r="R245">
        <v>5436</v>
      </c>
      <c r="S245">
        <f t="shared" si="22"/>
        <v>7058.9825459196709</v>
      </c>
      <c r="T245">
        <f>S245-B245</f>
        <v>-204.01745408032912</v>
      </c>
      <c r="U245">
        <f t="shared" si="23"/>
        <v>204.01745408032912</v>
      </c>
      <c r="V245" s="8">
        <f>U245/B245</f>
        <v>2.8089970271283096E-2</v>
      </c>
      <c r="W245">
        <v>603</v>
      </c>
      <c r="X245">
        <f t="shared" si="24"/>
        <v>14689.256693783696</v>
      </c>
      <c r="Y245">
        <f t="shared" si="25"/>
        <v>10854</v>
      </c>
      <c r="Z245">
        <f t="shared" si="26"/>
        <v>-408.03490816065823</v>
      </c>
      <c r="AA245">
        <f t="shared" si="27"/>
        <v>166492.4862776768</v>
      </c>
    </row>
    <row r="246" spans="1:27" x14ac:dyDescent="0.35">
      <c r="A246" s="1">
        <v>41160</v>
      </c>
      <c r="B246">
        <v>7986</v>
      </c>
      <c r="C246">
        <f t="shared" si="21"/>
        <v>0.84832451499118167</v>
      </c>
      <c r="D246" s="24">
        <v>29.2</v>
      </c>
      <c r="E246">
        <v>0.59341218364491932</v>
      </c>
      <c r="F246">
        <v>0.92223825557158889</v>
      </c>
      <c r="G246">
        <v>0.73240339907006569</v>
      </c>
      <c r="H246">
        <v>1</v>
      </c>
      <c r="I246">
        <f>IF(AND(O246=0,M246=0,H246=0,J246=0,Q246=0,L246=0),1,0)</f>
        <v>0</v>
      </c>
      <c r="J246">
        <v>0</v>
      </c>
      <c r="K246">
        <v>1</v>
      </c>
      <c r="L246">
        <v>0</v>
      </c>
      <c r="M246">
        <v>0</v>
      </c>
      <c r="N246">
        <v>6024</v>
      </c>
      <c r="O246">
        <v>0</v>
      </c>
      <c r="P246">
        <v>1</v>
      </c>
      <c r="Q246">
        <v>0</v>
      </c>
      <c r="R246">
        <v>7263</v>
      </c>
      <c r="S246">
        <f t="shared" si="22"/>
        <v>8065.6307826856591</v>
      </c>
      <c r="T246">
        <f>S246-B246</f>
        <v>79.630782685659142</v>
      </c>
      <c r="U246">
        <f t="shared" si="23"/>
        <v>79.630782685659142</v>
      </c>
      <c r="V246" s="8">
        <f>U246/B246</f>
        <v>9.971297606518801E-3</v>
      </c>
      <c r="W246">
        <v>980</v>
      </c>
      <c r="X246">
        <f t="shared" si="24"/>
        <v>1433.3540883418646</v>
      </c>
      <c r="Y246">
        <f t="shared" si="25"/>
        <v>17640</v>
      </c>
      <c r="Z246">
        <f t="shared" si="26"/>
        <v>79.630782685659142</v>
      </c>
      <c r="AA246">
        <f t="shared" si="27"/>
        <v>6341.0615511306714</v>
      </c>
    </row>
    <row r="247" spans="1:27" x14ac:dyDescent="0.35">
      <c r="A247" s="1">
        <v>41161</v>
      </c>
      <c r="B247">
        <v>7444</v>
      </c>
      <c r="C247">
        <f t="shared" si="21"/>
        <v>0.76142376142376145</v>
      </c>
      <c r="D247" s="24">
        <v>29.2</v>
      </c>
      <c r="E247">
        <v>0.7031667302556277</v>
      </c>
      <c r="F247">
        <v>0.82619849286515956</v>
      </c>
      <c r="G247">
        <v>0.84832451499118167</v>
      </c>
      <c r="H247">
        <v>0</v>
      </c>
      <c r="I247">
        <f>IF(AND(O247=0,M247=0,H247=0,J247=0,Q247=0,L247=0),1,0)</f>
        <v>1</v>
      </c>
      <c r="J247">
        <v>0</v>
      </c>
      <c r="K247">
        <v>0</v>
      </c>
      <c r="L247">
        <v>0</v>
      </c>
      <c r="M247">
        <v>0</v>
      </c>
      <c r="N247">
        <v>6895</v>
      </c>
      <c r="O247">
        <v>0</v>
      </c>
      <c r="P247">
        <v>1</v>
      </c>
      <c r="Q247">
        <v>0</v>
      </c>
      <c r="R247">
        <v>7986</v>
      </c>
      <c r="S247">
        <f t="shared" si="22"/>
        <v>7460.9361299291204</v>
      </c>
      <c r="T247">
        <f>S247-B247</f>
        <v>16.936129929120398</v>
      </c>
      <c r="U247">
        <f t="shared" si="23"/>
        <v>16.936129929120398</v>
      </c>
      <c r="V247" s="8">
        <f>U247/B247</f>
        <v>2.2751383569479307E-3</v>
      </c>
      <c r="W247">
        <v>1321</v>
      </c>
      <c r="X247">
        <f t="shared" si="24"/>
        <v>304.85033872416716</v>
      </c>
      <c r="Y247">
        <f t="shared" si="25"/>
        <v>23778</v>
      </c>
      <c r="Z247">
        <f t="shared" si="26"/>
        <v>16.936129929120398</v>
      </c>
      <c r="AA247">
        <f t="shared" si="27"/>
        <v>286.83249697604771</v>
      </c>
    </row>
    <row r="248" spans="1:27" x14ac:dyDescent="0.35">
      <c r="A248" s="1">
        <v>41162</v>
      </c>
      <c r="B248">
        <v>5029</v>
      </c>
      <c r="C248">
        <f t="shared" si="21"/>
        <v>0.37421837421837423</v>
      </c>
      <c r="D248" s="26">
        <v>29</v>
      </c>
      <c r="E248">
        <v>0.77489507821442205</v>
      </c>
      <c r="F248">
        <v>0.43322109988776658</v>
      </c>
      <c r="G248">
        <v>0.76142376142376145</v>
      </c>
      <c r="H248">
        <v>0</v>
      </c>
      <c r="I248">
        <f>IF(AND(O248=0,M248=0,H248=0,J248=0,Q248=0,L248=0),1,0)</f>
        <v>0</v>
      </c>
      <c r="J248">
        <v>1</v>
      </c>
      <c r="K248">
        <v>0</v>
      </c>
      <c r="L248">
        <v>0</v>
      </c>
      <c r="M248">
        <v>0</v>
      </c>
      <c r="N248">
        <v>7564.333333333333</v>
      </c>
      <c r="O248">
        <v>0</v>
      </c>
      <c r="P248">
        <v>0</v>
      </c>
      <c r="Q248">
        <v>0</v>
      </c>
      <c r="R248">
        <v>7444</v>
      </c>
      <c r="S248">
        <f t="shared" si="22"/>
        <v>6167.0696007162423</v>
      </c>
      <c r="T248">
        <f>S248-B248</f>
        <v>1138.0696007162423</v>
      </c>
      <c r="U248">
        <f t="shared" si="23"/>
        <v>1138.0696007162423</v>
      </c>
      <c r="V248" s="8">
        <f>U248/B248</f>
        <v>0.22630137218457791</v>
      </c>
      <c r="W248">
        <v>1989</v>
      </c>
      <c r="X248">
        <f t="shared" si="24"/>
        <v>20485.252812892362</v>
      </c>
      <c r="Y248">
        <f t="shared" si="25"/>
        <v>35802</v>
      </c>
      <c r="Z248">
        <f t="shared" si="26"/>
        <v>1138.0696007162423</v>
      </c>
      <c r="AA248">
        <f t="shared" si="27"/>
        <v>1295202.4160744273</v>
      </c>
    </row>
    <row r="249" spans="1:27" x14ac:dyDescent="0.35">
      <c r="A249" s="1">
        <v>41163</v>
      </c>
      <c r="B249">
        <v>5327</v>
      </c>
      <c r="C249">
        <f t="shared" si="21"/>
        <v>0.42199775533108869</v>
      </c>
      <c r="D249" s="24">
        <v>28.6</v>
      </c>
      <c r="E249">
        <v>0.76031200983509284</v>
      </c>
      <c r="F249">
        <v>0.49013949013949015</v>
      </c>
      <c r="G249">
        <v>0.37421837421837423</v>
      </c>
      <c r="H249">
        <v>0</v>
      </c>
      <c r="I249">
        <f>IF(AND(O249=0,M249=0,H249=0,J249=0,Q249=0,L249=0),1,0)</f>
        <v>0</v>
      </c>
      <c r="J249">
        <v>0</v>
      </c>
      <c r="K249">
        <v>1</v>
      </c>
      <c r="L249">
        <v>0</v>
      </c>
      <c r="M249">
        <v>0</v>
      </c>
      <c r="N249">
        <v>6819.666666666667</v>
      </c>
      <c r="O249">
        <v>1</v>
      </c>
      <c r="P249">
        <v>0</v>
      </c>
      <c r="Q249">
        <v>0</v>
      </c>
      <c r="R249">
        <v>5029</v>
      </c>
      <c r="S249">
        <f t="shared" si="22"/>
        <v>6362.6823358582624</v>
      </c>
      <c r="T249">
        <f>S249-B249</f>
        <v>1035.6823358582624</v>
      </c>
      <c r="U249">
        <f t="shared" si="23"/>
        <v>1035.6823358582624</v>
      </c>
      <c r="V249" s="8">
        <f>U249/B249</f>
        <v>0.19442131328294771</v>
      </c>
      <c r="W249">
        <v>1892</v>
      </c>
      <c r="X249">
        <f t="shared" si="24"/>
        <v>18642.282045448723</v>
      </c>
      <c r="Y249">
        <f t="shared" si="25"/>
        <v>34056</v>
      </c>
      <c r="Z249">
        <f t="shared" si="26"/>
        <v>1035.6823358582624</v>
      </c>
      <c r="AA249">
        <f t="shared" si="27"/>
        <v>1072637.9008088266</v>
      </c>
    </row>
    <row r="250" spans="1:27" x14ac:dyDescent="0.35">
      <c r="A250" s="1">
        <v>41164</v>
      </c>
      <c r="B250">
        <v>5012</v>
      </c>
      <c r="C250">
        <f t="shared" si="21"/>
        <v>0.37149270482603813</v>
      </c>
      <c r="D250" s="24">
        <v>28.1</v>
      </c>
      <c r="E250">
        <v>0.75569121200559597</v>
      </c>
      <c r="F250">
        <v>0.4293730960397627</v>
      </c>
      <c r="G250">
        <v>0.42199775533108869</v>
      </c>
      <c r="H250">
        <v>0</v>
      </c>
      <c r="I250">
        <f>IF(AND(O250=0,M250=0,H250=0,J250=0,Q250=0,L250=0),1,0)</f>
        <v>0</v>
      </c>
      <c r="J250">
        <v>0</v>
      </c>
      <c r="K250">
        <v>0</v>
      </c>
      <c r="L250">
        <v>0</v>
      </c>
      <c r="M250">
        <v>1</v>
      </c>
      <c r="N250">
        <v>5933.333333333333</v>
      </c>
      <c r="O250">
        <v>0</v>
      </c>
      <c r="P250">
        <v>0</v>
      </c>
      <c r="Q250">
        <v>0</v>
      </c>
      <c r="R250">
        <v>5327</v>
      </c>
      <c r="S250">
        <f t="shared" si="22"/>
        <v>5386.7864972421194</v>
      </c>
      <c r="T250">
        <f>S250-B250</f>
        <v>374.78649724211937</v>
      </c>
      <c r="U250">
        <f t="shared" si="23"/>
        <v>374.78649724211937</v>
      </c>
      <c r="V250" s="8">
        <f>U250/B250</f>
        <v>7.4777832650063714E-2</v>
      </c>
      <c r="W250">
        <v>2102</v>
      </c>
      <c r="X250">
        <f t="shared" si="24"/>
        <v>6746.1569503581486</v>
      </c>
      <c r="Y250">
        <f t="shared" si="25"/>
        <v>37836</v>
      </c>
      <c r="Z250">
        <f t="shared" si="26"/>
        <v>374.78649724211937</v>
      </c>
      <c r="AA250">
        <f t="shared" si="27"/>
        <v>140464.91851501714</v>
      </c>
    </row>
    <row r="251" spans="1:27" x14ac:dyDescent="0.35">
      <c r="A251" s="1">
        <v>41165</v>
      </c>
      <c r="B251">
        <v>6084</v>
      </c>
      <c r="C251">
        <f t="shared" si="21"/>
        <v>0.54337021003687669</v>
      </c>
      <c r="D251" s="24">
        <v>29.1</v>
      </c>
      <c r="E251">
        <v>0.66026537793039153</v>
      </c>
      <c r="F251">
        <v>0.43947410614077281</v>
      </c>
      <c r="G251">
        <v>0.37149270482603813</v>
      </c>
      <c r="H251">
        <v>0</v>
      </c>
      <c r="I251">
        <f>IF(AND(O251=0,M251=0,H251=0,J251=0,Q251=0,L251=0),1,0)</f>
        <v>0</v>
      </c>
      <c r="J251">
        <v>0</v>
      </c>
      <c r="K251">
        <v>1</v>
      </c>
      <c r="L251">
        <v>0</v>
      </c>
      <c r="M251">
        <v>0</v>
      </c>
      <c r="N251">
        <v>5122.666666666667</v>
      </c>
      <c r="O251">
        <v>0</v>
      </c>
      <c r="P251">
        <v>0</v>
      </c>
      <c r="Q251">
        <v>1</v>
      </c>
      <c r="R251">
        <v>5012</v>
      </c>
      <c r="S251">
        <f t="shared" si="22"/>
        <v>6113.5333045954867</v>
      </c>
      <c r="T251">
        <f>S251-B251</f>
        <v>29.533304595486698</v>
      </c>
      <c r="U251">
        <f t="shared" si="23"/>
        <v>29.533304595486698</v>
      </c>
      <c r="V251" s="8">
        <f>U251/B251</f>
        <v>4.8542578230583002E-3</v>
      </c>
      <c r="W251">
        <v>1186</v>
      </c>
      <c r="X251">
        <f t="shared" si="24"/>
        <v>531.59948271876056</v>
      </c>
      <c r="Y251">
        <f t="shared" si="25"/>
        <v>21348</v>
      </c>
      <c r="Z251">
        <f t="shared" si="26"/>
        <v>29.533304595486698</v>
      </c>
      <c r="AA251">
        <f t="shared" si="27"/>
        <v>872.21608032979566</v>
      </c>
    </row>
    <row r="252" spans="1:27" x14ac:dyDescent="0.35">
      <c r="A252" s="1">
        <v>41166</v>
      </c>
      <c r="B252">
        <v>6172</v>
      </c>
      <c r="C252">
        <f t="shared" si="21"/>
        <v>0.55747955747955746</v>
      </c>
      <c r="D252" s="24">
        <v>28.8</v>
      </c>
      <c r="E252">
        <v>0.57963457543770414</v>
      </c>
      <c r="F252">
        <v>0.73240339907006569</v>
      </c>
      <c r="G252">
        <v>0.54337021003687669</v>
      </c>
      <c r="H252">
        <v>0</v>
      </c>
      <c r="I252">
        <f>IF(AND(O252=0,M252=0,H252=0,J252=0,Q252=0,L252=0),1,0)</f>
        <v>0</v>
      </c>
      <c r="J252">
        <v>0</v>
      </c>
      <c r="K252">
        <v>1</v>
      </c>
      <c r="L252">
        <v>1</v>
      </c>
      <c r="M252">
        <v>0</v>
      </c>
      <c r="N252">
        <v>5474.333333333333</v>
      </c>
      <c r="O252">
        <v>0</v>
      </c>
      <c r="P252">
        <v>0</v>
      </c>
      <c r="Q252">
        <v>0</v>
      </c>
      <c r="R252">
        <v>6084</v>
      </c>
      <c r="S252">
        <f t="shared" si="22"/>
        <v>7024.256449606597</v>
      </c>
      <c r="T252">
        <f>S252-B252</f>
        <v>852.25644960659702</v>
      </c>
      <c r="U252">
        <f t="shared" si="23"/>
        <v>852.25644960659702</v>
      </c>
      <c r="V252" s="8">
        <f>U252/B252</f>
        <v>0.13808432430437412</v>
      </c>
      <c r="W252">
        <v>1219</v>
      </c>
      <c r="X252">
        <f t="shared" si="24"/>
        <v>15340.616092918746</v>
      </c>
      <c r="Y252">
        <f t="shared" si="25"/>
        <v>21942</v>
      </c>
      <c r="Z252">
        <f t="shared" si="26"/>
        <v>852.25644960659702</v>
      </c>
      <c r="AA252">
        <f t="shared" si="27"/>
        <v>726341.05589604203</v>
      </c>
    </row>
    <row r="253" spans="1:27" x14ac:dyDescent="0.35">
      <c r="A253" s="1">
        <v>41167</v>
      </c>
      <c r="B253">
        <v>7222</v>
      </c>
      <c r="C253">
        <f t="shared" si="21"/>
        <v>0.72582972582972582</v>
      </c>
      <c r="D253" s="25">
        <v>28.7</v>
      </c>
      <c r="E253">
        <v>0.52571113654669566</v>
      </c>
      <c r="F253">
        <v>0.84832451499118167</v>
      </c>
      <c r="G253">
        <v>0.55747955747955746</v>
      </c>
      <c r="H253">
        <v>1</v>
      </c>
      <c r="I253">
        <f>IF(AND(O253=0,M253=0,H253=0,J253=0,Q253=0,L253=0),1,0)</f>
        <v>0</v>
      </c>
      <c r="J253">
        <v>0</v>
      </c>
      <c r="K253">
        <v>1</v>
      </c>
      <c r="L253">
        <v>0</v>
      </c>
      <c r="M253">
        <v>0</v>
      </c>
      <c r="N253">
        <v>5756</v>
      </c>
      <c r="O253">
        <v>0</v>
      </c>
      <c r="P253">
        <v>1</v>
      </c>
      <c r="Q253">
        <v>0</v>
      </c>
      <c r="R253">
        <v>6172</v>
      </c>
      <c r="S253">
        <f t="shared" si="22"/>
        <v>7367.3176516758022</v>
      </c>
      <c r="T253">
        <f>S253-B253</f>
        <v>145.31765167580215</v>
      </c>
      <c r="U253">
        <f t="shared" si="23"/>
        <v>145.31765167580215</v>
      </c>
      <c r="V253" s="8">
        <f>U253/B253</f>
        <v>2.0121524740487697E-2</v>
      </c>
      <c r="W253">
        <v>1451</v>
      </c>
      <c r="X253">
        <f t="shared" si="24"/>
        <v>2615.7177301644388</v>
      </c>
      <c r="Y253">
        <f t="shared" si="25"/>
        <v>26118</v>
      </c>
      <c r="Z253">
        <f t="shared" si="26"/>
        <v>145.31765167580215</v>
      </c>
      <c r="AA253">
        <f t="shared" si="27"/>
        <v>21117.219888569765</v>
      </c>
    </row>
    <row r="254" spans="1:27" x14ac:dyDescent="0.35">
      <c r="A254" s="1">
        <v>41168</v>
      </c>
      <c r="B254">
        <v>6819</v>
      </c>
      <c r="C254">
        <f t="shared" si="21"/>
        <v>0.66121532788199455</v>
      </c>
      <c r="D254" s="25">
        <v>29.3</v>
      </c>
      <c r="E254">
        <v>0.61867819746492014</v>
      </c>
      <c r="F254">
        <v>0.76142376142376145</v>
      </c>
      <c r="G254">
        <v>0.72582972582972582</v>
      </c>
      <c r="H254">
        <v>0</v>
      </c>
      <c r="I254">
        <f>IF(AND(O254=0,M254=0,H254=0,J254=0,Q254=0,L254=0),1,0)</f>
        <v>1</v>
      </c>
      <c r="J254">
        <v>0</v>
      </c>
      <c r="K254">
        <v>0</v>
      </c>
      <c r="L254">
        <v>0</v>
      </c>
      <c r="M254">
        <v>0</v>
      </c>
      <c r="N254">
        <v>6492.666666666667</v>
      </c>
      <c r="O254">
        <v>0</v>
      </c>
      <c r="P254">
        <v>1</v>
      </c>
      <c r="Q254">
        <v>0</v>
      </c>
      <c r="R254">
        <v>7222</v>
      </c>
      <c r="S254">
        <f t="shared" si="22"/>
        <v>6888.8342879517568</v>
      </c>
      <c r="T254">
        <f>S254-B254</f>
        <v>69.834287951756778</v>
      </c>
      <c r="U254">
        <f t="shared" si="23"/>
        <v>69.834287951756778</v>
      </c>
      <c r="V254" s="8">
        <f>U254/B254</f>
        <v>1.0241133296928696E-2</v>
      </c>
      <c r="W254">
        <v>1712</v>
      </c>
      <c r="X254">
        <f t="shared" si="24"/>
        <v>1257.017183131622</v>
      </c>
      <c r="Y254">
        <f t="shared" si="25"/>
        <v>30816</v>
      </c>
      <c r="Z254">
        <f t="shared" si="26"/>
        <v>69.834287951756778</v>
      </c>
      <c r="AA254">
        <f t="shared" si="27"/>
        <v>4876.8277737288818</v>
      </c>
    </row>
    <row r="255" spans="1:27" x14ac:dyDescent="0.35">
      <c r="A255" s="1">
        <v>41169</v>
      </c>
      <c r="B255">
        <v>5059</v>
      </c>
      <c r="C255">
        <f t="shared" si="21"/>
        <v>0.37902837902837905</v>
      </c>
      <c r="D255" s="24">
        <v>29.8</v>
      </c>
      <c r="E255">
        <v>0.68192801729619756</v>
      </c>
      <c r="F255">
        <v>0.37421837421837423</v>
      </c>
      <c r="G255">
        <v>0.66121532788199455</v>
      </c>
      <c r="H255">
        <v>0</v>
      </c>
      <c r="I255">
        <f>IF(AND(O255=0,M255=0,H255=0,J255=0,Q255=0,L255=0),1,0)</f>
        <v>0</v>
      </c>
      <c r="J255">
        <v>1</v>
      </c>
      <c r="K255">
        <v>0</v>
      </c>
      <c r="L255">
        <v>0</v>
      </c>
      <c r="M255">
        <v>0</v>
      </c>
      <c r="N255">
        <v>6737.666666666667</v>
      </c>
      <c r="O255">
        <v>0</v>
      </c>
      <c r="P255">
        <v>0</v>
      </c>
      <c r="Q255">
        <v>0</v>
      </c>
      <c r="R255">
        <v>6819</v>
      </c>
      <c r="S255">
        <f t="shared" si="22"/>
        <v>5648.233849671833</v>
      </c>
      <c r="T255">
        <f>S255-B255</f>
        <v>589.23384967183301</v>
      </c>
      <c r="U255">
        <f t="shared" si="23"/>
        <v>589.23384967183301</v>
      </c>
      <c r="V255" s="8">
        <f>U255/B255</f>
        <v>0.11647239566551354</v>
      </c>
      <c r="W255">
        <v>1575</v>
      </c>
      <c r="X255">
        <f t="shared" si="24"/>
        <v>10606.209294092994</v>
      </c>
      <c r="Y255">
        <f t="shared" si="25"/>
        <v>28350</v>
      </c>
      <c r="Z255">
        <f t="shared" si="26"/>
        <v>589.23384967183301</v>
      </c>
      <c r="AA255">
        <f t="shared" si="27"/>
        <v>347196.5295990883</v>
      </c>
    </row>
    <row r="256" spans="1:27" x14ac:dyDescent="0.35">
      <c r="A256" s="1">
        <v>41170</v>
      </c>
      <c r="B256">
        <v>4676</v>
      </c>
      <c r="C256">
        <f t="shared" si="21"/>
        <v>0.31762065095398428</v>
      </c>
      <c r="D256" s="26">
        <v>30</v>
      </c>
      <c r="E256">
        <v>0.68392047140616397</v>
      </c>
      <c r="F256">
        <v>0.42199775533108869</v>
      </c>
      <c r="G256">
        <v>0.37902837902837905</v>
      </c>
      <c r="H256">
        <v>0</v>
      </c>
      <c r="I256">
        <f>IF(AND(O256=0,M256=0,H256=0,J256=0,Q256=0,L256=0),1,0)</f>
        <v>0</v>
      </c>
      <c r="J256">
        <v>0</v>
      </c>
      <c r="K256">
        <v>0</v>
      </c>
      <c r="L256">
        <v>0</v>
      </c>
      <c r="M256">
        <v>0</v>
      </c>
      <c r="N256">
        <v>6366.666666666667</v>
      </c>
      <c r="O256">
        <v>1</v>
      </c>
      <c r="P256">
        <v>0</v>
      </c>
      <c r="Q256">
        <v>0</v>
      </c>
      <c r="R256">
        <v>5059</v>
      </c>
      <c r="S256">
        <f t="shared" si="22"/>
        <v>5125.2285120895467</v>
      </c>
      <c r="T256">
        <f>S256-B256</f>
        <v>449.22851208954671</v>
      </c>
      <c r="U256">
        <f t="shared" si="23"/>
        <v>449.22851208954671</v>
      </c>
      <c r="V256" s="8">
        <f>U256/B256</f>
        <v>9.6071110369877394E-2</v>
      </c>
      <c r="W256">
        <v>2240</v>
      </c>
      <c r="X256">
        <f t="shared" si="24"/>
        <v>8086.1132176118408</v>
      </c>
      <c r="Y256">
        <f t="shared" si="25"/>
        <v>40320</v>
      </c>
      <c r="Z256">
        <f t="shared" si="26"/>
        <v>449.22851208954671</v>
      </c>
      <c r="AA256">
        <f t="shared" si="27"/>
        <v>201806.25607418802</v>
      </c>
    </row>
    <row r="257" spans="1:27" x14ac:dyDescent="0.35">
      <c r="A257" s="1">
        <v>41171</v>
      </c>
      <c r="B257">
        <v>3000</v>
      </c>
      <c r="C257">
        <f t="shared" si="21"/>
        <v>4.8901715568382235E-2</v>
      </c>
      <c r="D257" s="24">
        <v>29.3</v>
      </c>
      <c r="E257">
        <v>0.62423163338844401</v>
      </c>
      <c r="F257">
        <v>0.37149270482603813</v>
      </c>
      <c r="G257">
        <v>0.31762065095398428</v>
      </c>
      <c r="H257">
        <v>0</v>
      </c>
      <c r="I257">
        <f>IF(AND(O257=0,M257=0,H257=0,J257=0,Q257=0,L257=0),1,0)</f>
        <v>0</v>
      </c>
      <c r="J257">
        <v>0</v>
      </c>
      <c r="K257">
        <v>0</v>
      </c>
      <c r="L257">
        <v>0</v>
      </c>
      <c r="M257">
        <v>1</v>
      </c>
      <c r="N257">
        <v>5518</v>
      </c>
      <c r="O257">
        <v>0</v>
      </c>
      <c r="P257">
        <v>0</v>
      </c>
      <c r="Q257">
        <v>0</v>
      </c>
      <c r="R257">
        <v>4676</v>
      </c>
      <c r="S257">
        <f t="shared" si="22"/>
        <v>4786.2851273933466</v>
      </c>
      <c r="T257">
        <f>S257-B257</f>
        <v>1786.2851273933466</v>
      </c>
      <c r="U257">
        <f t="shared" si="23"/>
        <v>1786.2851273933466</v>
      </c>
      <c r="V257" s="8">
        <f>U257/B257</f>
        <v>0.59542837579778218</v>
      </c>
      <c r="W257">
        <v>272</v>
      </c>
      <c r="X257">
        <f t="shared" si="24"/>
        <v>32153.132293080238</v>
      </c>
      <c r="Y257">
        <f t="shared" si="25"/>
        <v>4896</v>
      </c>
      <c r="Z257">
        <f t="shared" si="26"/>
        <v>1786.2851273933466</v>
      </c>
      <c r="AA257">
        <f t="shared" si="27"/>
        <v>3190814.5563466642</v>
      </c>
    </row>
    <row r="258" spans="1:27" x14ac:dyDescent="0.35">
      <c r="A258" s="1">
        <v>41172</v>
      </c>
      <c r="B258">
        <v>5739</v>
      </c>
      <c r="C258">
        <f t="shared" si="21"/>
        <v>0.48805515472182137</v>
      </c>
      <c r="D258" s="26">
        <v>29</v>
      </c>
      <c r="E258">
        <v>0.48976217728602323</v>
      </c>
      <c r="F258">
        <v>0.54337021003687669</v>
      </c>
      <c r="G258">
        <v>4.8901715568382235E-2</v>
      </c>
      <c r="H258">
        <v>0</v>
      </c>
      <c r="I258">
        <f>IF(AND(O258=0,M258=0,H258=0,J258=0,Q258=0,L258=0),1,0)</f>
        <v>0</v>
      </c>
      <c r="J258">
        <v>0</v>
      </c>
      <c r="K258">
        <v>1</v>
      </c>
      <c r="L258">
        <v>0</v>
      </c>
      <c r="M258">
        <v>0</v>
      </c>
      <c r="N258">
        <v>4245</v>
      </c>
      <c r="O258">
        <v>0</v>
      </c>
      <c r="P258">
        <v>0</v>
      </c>
      <c r="Q258">
        <v>1</v>
      </c>
      <c r="R258">
        <v>3000</v>
      </c>
      <c r="S258">
        <f t="shared" si="22"/>
        <v>5008.6277065800341</v>
      </c>
      <c r="T258">
        <f>S258-B258</f>
        <v>-730.3722934199659</v>
      </c>
      <c r="U258">
        <f t="shared" si="23"/>
        <v>730.3722934199659</v>
      </c>
      <c r="V258" s="8">
        <f>U258/B258</f>
        <v>0.12726473138525282</v>
      </c>
      <c r="W258">
        <v>1134</v>
      </c>
      <c r="X258">
        <f t="shared" si="24"/>
        <v>52586.805126237545</v>
      </c>
      <c r="Y258">
        <f t="shared" si="25"/>
        <v>20412</v>
      </c>
      <c r="Z258">
        <f t="shared" si="26"/>
        <v>-1460.7445868399318</v>
      </c>
      <c r="AA258">
        <f t="shared" si="27"/>
        <v>2133774.747982163</v>
      </c>
    </row>
    <row r="259" spans="1:27" x14ac:dyDescent="0.35">
      <c r="A259" s="1">
        <v>41173</v>
      </c>
      <c r="B259">
        <v>4628.5</v>
      </c>
      <c r="C259">
        <f t="shared" ref="C259:C322" si="28">(B259-MIN($B$2:$B$360))/(MAX($B$2:$B$360)-MIN($B$2:$B$360))</f>
        <v>0.31000481000481001</v>
      </c>
      <c r="D259" s="24">
        <v>28.6</v>
      </c>
      <c r="E259">
        <v>0.42689389122048427</v>
      </c>
      <c r="F259">
        <v>0.55747955747955746</v>
      </c>
      <c r="G259">
        <v>0.48805515472182137</v>
      </c>
      <c r="H259">
        <v>0</v>
      </c>
      <c r="I259">
        <f>IF(AND(O259=0,M259=0,H259=0,J259=0,Q259=0,L259=0),1,0)</f>
        <v>0</v>
      </c>
      <c r="J259">
        <v>0</v>
      </c>
      <c r="K259">
        <v>0</v>
      </c>
      <c r="L259">
        <v>1</v>
      </c>
      <c r="M259">
        <v>0</v>
      </c>
      <c r="N259">
        <v>4471.666666666667</v>
      </c>
      <c r="O259">
        <v>0</v>
      </c>
      <c r="P259">
        <v>0</v>
      </c>
      <c r="Q259">
        <v>0</v>
      </c>
      <c r="R259">
        <v>5739</v>
      </c>
      <c r="S259">
        <f t="shared" ref="S259:S322" si="29">$AC$2+SUMPRODUCT(E259:L259,$AD$2:$AK$2)</f>
        <v>5357.9915558883058</v>
      </c>
      <c r="T259">
        <f>S259-B259</f>
        <v>729.49155588830581</v>
      </c>
      <c r="U259">
        <f t="shared" ref="U259:U322" si="30">ABS(T259)</f>
        <v>729.49155588830581</v>
      </c>
      <c r="V259" s="8">
        <f>U259/B259</f>
        <v>0.15760863257822313</v>
      </c>
      <c r="W259">
        <v>4162</v>
      </c>
      <c r="X259">
        <f t="shared" ref="X259:X322" si="31">IF(T259&lt;0,T259*-72,T259*18)</f>
        <v>13130.848005989505</v>
      </c>
      <c r="Y259">
        <f t="shared" ref="Y259:Y322" si="32">W259*18</f>
        <v>74916</v>
      </c>
      <c r="Z259">
        <f t="shared" ref="Z259:Z322" si="33">IF(T259&lt;0,T259*2,T259)</f>
        <v>729.49155588830581</v>
      </c>
      <c r="AA259">
        <f t="shared" ref="AA259:AA322" si="34">Z259^2</f>
        <v>532157.93011234119</v>
      </c>
    </row>
    <row r="260" spans="1:27" x14ac:dyDescent="0.35">
      <c r="A260" s="1">
        <v>41174</v>
      </c>
      <c r="B260">
        <v>6288</v>
      </c>
      <c r="C260">
        <f t="shared" si="28"/>
        <v>0.57607824274490937</v>
      </c>
      <c r="D260" s="24">
        <v>28.6</v>
      </c>
      <c r="E260">
        <v>0.33403281190385359</v>
      </c>
      <c r="F260">
        <v>0.72582972582972582</v>
      </c>
      <c r="G260">
        <v>0.31000481000481001</v>
      </c>
      <c r="H260">
        <v>1</v>
      </c>
      <c r="I260">
        <f>IF(AND(O260=0,M260=0,H260=0,J260=0,Q260=0,L260=0),1,0)</f>
        <v>0</v>
      </c>
      <c r="J260">
        <v>0</v>
      </c>
      <c r="K260">
        <v>1</v>
      </c>
      <c r="L260">
        <v>0</v>
      </c>
      <c r="M260">
        <v>0</v>
      </c>
      <c r="N260">
        <v>4455.833333333333</v>
      </c>
      <c r="O260">
        <v>0</v>
      </c>
      <c r="P260">
        <v>1</v>
      </c>
      <c r="Q260">
        <v>0</v>
      </c>
      <c r="R260">
        <v>4628.5</v>
      </c>
      <c r="S260">
        <f t="shared" si="29"/>
        <v>6181.9919653118222</v>
      </c>
      <c r="T260">
        <f>S260-B260</f>
        <v>-106.00803468817776</v>
      </c>
      <c r="U260">
        <f t="shared" si="30"/>
        <v>106.00803468817776</v>
      </c>
      <c r="V260" s="8">
        <f>U260/B260</f>
        <v>1.6858784142521909E-2</v>
      </c>
      <c r="W260">
        <v>836</v>
      </c>
      <c r="X260">
        <f t="shared" si="31"/>
        <v>7632.5784975487986</v>
      </c>
      <c r="Y260">
        <f t="shared" si="32"/>
        <v>15048</v>
      </c>
      <c r="Z260">
        <f t="shared" si="33"/>
        <v>-212.01606937635552</v>
      </c>
      <c r="AA260">
        <f t="shared" si="34"/>
        <v>44950.813673799596</v>
      </c>
    </row>
    <row r="261" spans="1:27" x14ac:dyDescent="0.35">
      <c r="A261" s="1">
        <v>41175</v>
      </c>
      <c r="B261">
        <v>6844</v>
      </c>
      <c r="C261">
        <f t="shared" si="28"/>
        <v>0.66522366522366527</v>
      </c>
      <c r="D261" s="24">
        <v>28.2</v>
      </c>
      <c r="E261">
        <v>0.38613336724744596</v>
      </c>
      <c r="F261">
        <v>0.66121532788199455</v>
      </c>
      <c r="G261">
        <v>0.57607824274490937</v>
      </c>
      <c r="H261">
        <v>0</v>
      </c>
      <c r="I261">
        <f>IF(AND(O261=0,M261=0,H261=0,J261=0,Q261=0,L261=0),1,0)</f>
        <v>1</v>
      </c>
      <c r="J261">
        <v>0</v>
      </c>
      <c r="K261">
        <v>1</v>
      </c>
      <c r="L261">
        <v>0</v>
      </c>
      <c r="M261">
        <v>0</v>
      </c>
      <c r="N261">
        <v>5551.833333333333</v>
      </c>
      <c r="O261">
        <v>0</v>
      </c>
      <c r="P261">
        <v>1</v>
      </c>
      <c r="Q261">
        <v>0</v>
      </c>
      <c r="R261">
        <v>6288</v>
      </c>
      <c r="S261">
        <f t="shared" si="29"/>
        <v>6960.6453450591853</v>
      </c>
      <c r="T261">
        <f>S261-B261</f>
        <v>116.64534505918527</v>
      </c>
      <c r="U261">
        <f t="shared" si="30"/>
        <v>116.64534505918527</v>
      </c>
      <c r="V261" s="8">
        <f>U261/B261</f>
        <v>1.704344609280907E-2</v>
      </c>
      <c r="W261">
        <v>1051</v>
      </c>
      <c r="X261">
        <f t="shared" si="31"/>
        <v>2099.6162110653349</v>
      </c>
      <c r="Y261">
        <f t="shared" si="32"/>
        <v>18918</v>
      </c>
      <c r="Z261">
        <f t="shared" si="33"/>
        <v>116.64534505918527</v>
      </c>
      <c r="AA261">
        <f t="shared" si="34"/>
        <v>13606.136523976398</v>
      </c>
    </row>
    <row r="262" spans="1:27" x14ac:dyDescent="0.35">
      <c r="A262" s="1">
        <v>41176</v>
      </c>
      <c r="B262">
        <v>4615</v>
      </c>
      <c r="C262">
        <f t="shared" si="28"/>
        <v>0.30784030784030786</v>
      </c>
      <c r="D262" s="24">
        <v>28.3</v>
      </c>
      <c r="E262">
        <v>0.47804061214973081</v>
      </c>
      <c r="F262">
        <v>0.37902837902837905</v>
      </c>
      <c r="G262">
        <v>0.66522366522366527</v>
      </c>
      <c r="H262">
        <v>0</v>
      </c>
      <c r="I262">
        <f>IF(AND(O262=0,M262=0,H262=0,J262=0,Q262=0,L262=0),1,0)</f>
        <v>0</v>
      </c>
      <c r="J262">
        <v>1</v>
      </c>
      <c r="K262">
        <v>0</v>
      </c>
      <c r="L262">
        <v>0</v>
      </c>
      <c r="M262">
        <v>0</v>
      </c>
      <c r="N262">
        <v>5920.166666666667</v>
      </c>
      <c r="O262">
        <v>0</v>
      </c>
      <c r="P262">
        <v>0</v>
      </c>
      <c r="Q262">
        <v>0</v>
      </c>
      <c r="R262">
        <v>6844</v>
      </c>
      <c r="S262">
        <f t="shared" si="29"/>
        <v>5287.6010225651198</v>
      </c>
      <c r="T262">
        <f>S262-B262</f>
        <v>672.60102256511982</v>
      </c>
      <c r="U262">
        <f t="shared" si="30"/>
        <v>672.60102256511982</v>
      </c>
      <c r="V262" s="8">
        <f>U262/B262</f>
        <v>0.14574236675300536</v>
      </c>
      <c r="W262">
        <v>1840</v>
      </c>
      <c r="X262">
        <f t="shared" si="31"/>
        <v>12106.818406172157</v>
      </c>
      <c r="Y262">
        <f t="shared" si="32"/>
        <v>33120</v>
      </c>
      <c r="Z262">
        <f t="shared" si="33"/>
        <v>672.60102256511982</v>
      </c>
      <c r="AA262">
        <f t="shared" si="34"/>
        <v>452392.13555564481</v>
      </c>
    </row>
    <row r="263" spans="1:27" x14ac:dyDescent="0.35">
      <c r="A263" s="1">
        <v>41177</v>
      </c>
      <c r="B263">
        <v>5412</v>
      </c>
      <c r="C263">
        <f t="shared" si="28"/>
        <v>0.43562610229276894</v>
      </c>
      <c r="D263" s="24">
        <v>28.4</v>
      </c>
      <c r="E263">
        <v>0.54650472677943107</v>
      </c>
      <c r="F263">
        <v>0.31762065095398428</v>
      </c>
      <c r="G263">
        <v>0.30784030784030786</v>
      </c>
      <c r="H263">
        <v>0</v>
      </c>
      <c r="I263">
        <f>IF(AND(O263=0,M263=0,H263=0,J263=0,Q263=0,L263=0),1,0)</f>
        <v>0</v>
      </c>
      <c r="J263">
        <v>0</v>
      </c>
      <c r="K263">
        <v>1</v>
      </c>
      <c r="L263">
        <v>0</v>
      </c>
      <c r="M263">
        <v>0</v>
      </c>
      <c r="N263">
        <v>5915.666666666667</v>
      </c>
      <c r="O263">
        <v>1</v>
      </c>
      <c r="P263">
        <v>0</v>
      </c>
      <c r="Q263">
        <v>0</v>
      </c>
      <c r="R263">
        <v>4615</v>
      </c>
      <c r="S263">
        <f t="shared" si="29"/>
        <v>5588.8310357145738</v>
      </c>
      <c r="T263">
        <f>S263-B263</f>
        <v>176.83103571457377</v>
      </c>
      <c r="U263">
        <f t="shared" si="30"/>
        <v>176.83103571457377</v>
      </c>
      <c r="V263" s="8">
        <f>U263/B263</f>
        <v>3.2673879474237576E-2</v>
      </c>
      <c r="W263">
        <v>2027</v>
      </c>
      <c r="X263">
        <f t="shared" si="31"/>
        <v>3182.9586428623279</v>
      </c>
      <c r="Y263">
        <f t="shared" si="32"/>
        <v>36486</v>
      </c>
      <c r="Z263">
        <f t="shared" si="33"/>
        <v>176.83103571457377</v>
      </c>
      <c r="AA263">
        <f t="shared" si="34"/>
        <v>31269.215191888867</v>
      </c>
    </row>
    <row r="264" spans="1:27" x14ac:dyDescent="0.35">
      <c r="A264" s="1">
        <v>41178</v>
      </c>
      <c r="B264">
        <v>5273</v>
      </c>
      <c r="C264">
        <f t="shared" si="28"/>
        <v>0.41333974667307999</v>
      </c>
      <c r="D264" s="24">
        <v>28.4</v>
      </c>
      <c r="E264">
        <v>0.53264233329094079</v>
      </c>
      <c r="F264">
        <v>4.8901715568382235E-2</v>
      </c>
      <c r="G264">
        <v>0.43562610229276894</v>
      </c>
      <c r="H264">
        <v>0</v>
      </c>
      <c r="I264">
        <f>IF(AND(O264=0,M264=0,H264=0,J264=0,Q264=0,L264=0),1,0)</f>
        <v>0</v>
      </c>
      <c r="J264">
        <v>0</v>
      </c>
      <c r="K264">
        <v>0</v>
      </c>
      <c r="L264">
        <v>0</v>
      </c>
      <c r="M264">
        <v>1</v>
      </c>
      <c r="N264">
        <v>5623.666666666667</v>
      </c>
      <c r="O264">
        <v>0</v>
      </c>
      <c r="P264">
        <v>0</v>
      </c>
      <c r="Q264">
        <v>0</v>
      </c>
      <c r="R264">
        <v>5412</v>
      </c>
      <c r="S264">
        <f t="shared" si="29"/>
        <v>4588.8383574937716</v>
      </c>
      <c r="T264">
        <f>S264-B264</f>
        <v>-684.16164250622842</v>
      </c>
      <c r="U264">
        <f t="shared" si="30"/>
        <v>684.16164250622842</v>
      </c>
      <c r="V264" s="8">
        <f>U264/B264</f>
        <v>0.12974808316067293</v>
      </c>
      <c r="W264">
        <v>1856</v>
      </c>
      <c r="X264">
        <f t="shared" si="31"/>
        <v>49259.638260448446</v>
      </c>
      <c r="Y264">
        <f t="shared" si="32"/>
        <v>33408</v>
      </c>
      <c r="Z264">
        <f t="shared" si="33"/>
        <v>-1368.3232850124568</v>
      </c>
      <c r="AA264">
        <f t="shared" si="34"/>
        <v>1872308.6123072812</v>
      </c>
    </row>
    <row r="265" spans="1:27" x14ac:dyDescent="0.35">
      <c r="A265" s="1">
        <v>41179</v>
      </c>
      <c r="B265">
        <v>4996</v>
      </c>
      <c r="C265">
        <f t="shared" si="28"/>
        <v>0.36892736892736894</v>
      </c>
      <c r="D265" s="24">
        <v>28.8</v>
      </c>
      <c r="E265">
        <v>0.5599643901818645</v>
      </c>
      <c r="F265">
        <v>0.48805515472182137</v>
      </c>
      <c r="G265">
        <v>0.41333974667307999</v>
      </c>
      <c r="H265">
        <v>0</v>
      </c>
      <c r="I265">
        <f>IF(AND(O265=0,M265=0,H265=0,J265=0,Q265=0,L265=0),1,0)</f>
        <v>0</v>
      </c>
      <c r="J265">
        <v>0</v>
      </c>
      <c r="K265">
        <v>0</v>
      </c>
      <c r="L265">
        <v>0</v>
      </c>
      <c r="M265">
        <v>0</v>
      </c>
      <c r="N265">
        <v>5100</v>
      </c>
      <c r="O265">
        <v>0</v>
      </c>
      <c r="P265">
        <v>0</v>
      </c>
      <c r="Q265">
        <v>1</v>
      </c>
      <c r="R265">
        <v>5273</v>
      </c>
      <c r="S265">
        <f t="shared" si="29"/>
        <v>5065.6792383851644</v>
      </c>
      <c r="T265">
        <f>S265-B265</f>
        <v>69.679238385164354</v>
      </c>
      <c r="U265">
        <f t="shared" si="30"/>
        <v>69.679238385164354</v>
      </c>
      <c r="V265" s="8">
        <f>U265/B265</f>
        <v>1.3947005281257877E-2</v>
      </c>
      <c r="W265">
        <v>1961</v>
      </c>
      <c r="X265">
        <f t="shared" si="31"/>
        <v>1254.2262909329584</v>
      </c>
      <c r="Y265">
        <f t="shared" si="32"/>
        <v>35298</v>
      </c>
      <c r="Z265">
        <f t="shared" si="33"/>
        <v>69.679238385164354</v>
      </c>
      <c r="AA265">
        <f t="shared" si="34"/>
        <v>4855.1962619365613</v>
      </c>
    </row>
    <row r="266" spans="1:27" x14ac:dyDescent="0.35">
      <c r="A266" s="1">
        <v>41180</v>
      </c>
      <c r="B266">
        <v>5590</v>
      </c>
      <c r="C266">
        <f t="shared" si="28"/>
        <v>0.46416546416546417</v>
      </c>
      <c r="D266" s="24">
        <v>28.7</v>
      </c>
      <c r="E266">
        <v>0.50519309847810434</v>
      </c>
      <c r="F266">
        <v>0.31000481000481001</v>
      </c>
      <c r="G266">
        <v>0.36892736892736894</v>
      </c>
      <c r="H266">
        <v>0</v>
      </c>
      <c r="I266">
        <f>IF(AND(O266=0,M266=0,H266=0,J266=0,Q266=0,L266=0),1,0)</f>
        <v>0</v>
      </c>
      <c r="J266">
        <v>0</v>
      </c>
      <c r="K266">
        <v>1</v>
      </c>
      <c r="L266">
        <v>1</v>
      </c>
      <c r="M266">
        <v>0</v>
      </c>
      <c r="N266">
        <v>5227</v>
      </c>
      <c r="O266">
        <v>0</v>
      </c>
      <c r="P266">
        <v>0</v>
      </c>
      <c r="Q266">
        <v>0</v>
      </c>
      <c r="R266">
        <v>4996</v>
      </c>
      <c r="S266">
        <f t="shared" si="29"/>
        <v>5926.9262449625112</v>
      </c>
      <c r="T266">
        <f>S266-B266</f>
        <v>336.92624496251119</v>
      </c>
      <c r="U266">
        <f t="shared" si="30"/>
        <v>336.92624496251119</v>
      </c>
      <c r="V266" s="8">
        <f>U266/B266</f>
        <v>6.0273031299196991E-2</v>
      </c>
      <c r="W266">
        <v>835</v>
      </c>
      <c r="X266">
        <f t="shared" si="31"/>
        <v>6064.6724093252014</v>
      </c>
      <c r="Y266">
        <f t="shared" si="32"/>
        <v>15030</v>
      </c>
      <c r="Z266">
        <f t="shared" si="33"/>
        <v>336.92624496251119</v>
      </c>
      <c r="AA266">
        <f t="shared" si="34"/>
        <v>113519.2945445381</v>
      </c>
    </row>
    <row r="267" spans="1:27" x14ac:dyDescent="0.35">
      <c r="A267" s="1">
        <v>41181</v>
      </c>
      <c r="B267">
        <v>6648</v>
      </c>
      <c r="C267">
        <f t="shared" si="28"/>
        <v>0.6337983004649671</v>
      </c>
      <c r="D267" s="24">
        <v>28.9</v>
      </c>
      <c r="E267">
        <v>0.45203272711857229</v>
      </c>
      <c r="F267">
        <v>0.57607824274490937</v>
      </c>
      <c r="G267">
        <v>0.46416546416546417</v>
      </c>
      <c r="H267">
        <v>1</v>
      </c>
      <c r="I267">
        <f>IF(AND(O267=0,M267=0,H267=0,J267=0,Q267=0,L267=0),1,0)</f>
        <v>0</v>
      </c>
      <c r="J267">
        <v>0</v>
      </c>
      <c r="K267">
        <v>1</v>
      </c>
      <c r="L267">
        <v>0</v>
      </c>
      <c r="M267">
        <v>0</v>
      </c>
      <c r="N267">
        <v>5286.333333333333</v>
      </c>
      <c r="O267">
        <v>0</v>
      </c>
      <c r="P267">
        <v>1</v>
      </c>
      <c r="Q267">
        <v>0</v>
      </c>
      <c r="R267">
        <v>5590</v>
      </c>
      <c r="S267">
        <f t="shared" si="29"/>
        <v>6666.1535609430102</v>
      </c>
      <c r="T267">
        <f>S267-B267</f>
        <v>18.153560943010234</v>
      </c>
      <c r="U267">
        <f t="shared" si="30"/>
        <v>18.153560943010234</v>
      </c>
      <c r="V267" s="8">
        <f>U267/B267</f>
        <v>2.7306800455791569E-3</v>
      </c>
      <c r="W267">
        <v>1478</v>
      </c>
      <c r="X267">
        <f t="shared" si="31"/>
        <v>326.76409697418421</v>
      </c>
      <c r="Y267">
        <f t="shared" si="32"/>
        <v>26604</v>
      </c>
      <c r="Z267">
        <f t="shared" si="33"/>
        <v>18.153560943010234</v>
      </c>
      <c r="AA267">
        <f t="shared" si="34"/>
        <v>329.55177491158662</v>
      </c>
    </row>
    <row r="268" spans="1:27" x14ac:dyDescent="0.35">
      <c r="A268" s="1">
        <v>41182</v>
      </c>
      <c r="B268">
        <v>6569</v>
      </c>
      <c r="C268">
        <f t="shared" si="28"/>
        <v>0.62113195446528779</v>
      </c>
      <c r="D268" s="24">
        <v>29.2</v>
      </c>
      <c r="E268">
        <v>0.53821696553478326</v>
      </c>
      <c r="F268">
        <v>0.66522366522366527</v>
      </c>
      <c r="G268">
        <v>0.6337983004649671</v>
      </c>
      <c r="H268">
        <v>0</v>
      </c>
      <c r="I268">
        <f>IF(AND(O268=0,M268=0,H268=0,J268=0,Q268=0,L268=0),1,0)</f>
        <v>1</v>
      </c>
      <c r="J268">
        <v>0</v>
      </c>
      <c r="K268">
        <v>0</v>
      </c>
      <c r="L268">
        <v>0</v>
      </c>
      <c r="M268">
        <v>0</v>
      </c>
      <c r="N268">
        <v>5744.666666666667</v>
      </c>
      <c r="O268">
        <v>0</v>
      </c>
      <c r="P268">
        <v>1</v>
      </c>
      <c r="Q268">
        <v>0</v>
      </c>
      <c r="R268">
        <v>6648</v>
      </c>
      <c r="S268">
        <f t="shared" si="29"/>
        <v>6374.6748212127331</v>
      </c>
      <c r="T268">
        <f>S268-B268</f>
        <v>-194.32517878726685</v>
      </c>
      <c r="U268">
        <f t="shared" si="30"/>
        <v>194.32517878726685</v>
      </c>
      <c r="V268" s="8">
        <f>U268/B268</f>
        <v>2.9582155394621227E-2</v>
      </c>
      <c r="W268">
        <v>1075</v>
      </c>
      <c r="X268">
        <f t="shared" si="31"/>
        <v>13991.412872683213</v>
      </c>
      <c r="Y268">
        <f t="shared" si="32"/>
        <v>19350</v>
      </c>
      <c r="Z268">
        <f t="shared" si="33"/>
        <v>-388.6503575745337</v>
      </c>
      <c r="AA268">
        <f t="shared" si="34"/>
        <v>151049.10044281289</v>
      </c>
    </row>
    <row r="269" spans="1:27" x14ac:dyDescent="0.35">
      <c r="A269" s="1">
        <v>41183</v>
      </c>
      <c r="B269">
        <v>4396</v>
      </c>
      <c r="C269">
        <f t="shared" si="28"/>
        <v>0.27272727272727271</v>
      </c>
      <c r="D269" s="27">
        <v>30.4</v>
      </c>
      <c r="E269">
        <v>0.58726525075246949</v>
      </c>
      <c r="F269">
        <v>0.30784030784030786</v>
      </c>
      <c r="G269">
        <v>0.62113195446528779</v>
      </c>
      <c r="H269">
        <v>0</v>
      </c>
      <c r="I269">
        <f>IF(AND(O269=0,M269=0,H269=0,J269=0,Q269=0,L269=0),1,0)</f>
        <v>0</v>
      </c>
      <c r="J269">
        <v>1</v>
      </c>
      <c r="K269">
        <v>0</v>
      </c>
      <c r="L269">
        <v>0</v>
      </c>
      <c r="M269">
        <v>0</v>
      </c>
      <c r="N269">
        <v>6269</v>
      </c>
      <c r="O269">
        <v>0</v>
      </c>
      <c r="P269">
        <v>0</v>
      </c>
      <c r="Q269">
        <v>0</v>
      </c>
      <c r="R269">
        <v>6569</v>
      </c>
      <c r="S269">
        <f t="shared" si="29"/>
        <v>5286.7427622075402</v>
      </c>
      <c r="T269">
        <f>S269-B269</f>
        <v>890.74276220754018</v>
      </c>
      <c r="U269">
        <f t="shared" si="30"/>
        <v>890.74276220754018</v>
      </c>
      <c r="V269" s="8">
        <f>U269/B269</f>
        <v>0.20262574208542769</v>
      </c>
      <c r="W269">
        <v>1808</v>
      </c>
      <c r="X269">
        <f t="shared" si="31"/>
        <v>16033.369719735723</v>
      </c>
      <c r="Y269">
        <f t="shared" si="32"/>
        <v>32544</v>
      </c>
      <c r="Z269">
        <f t="shared" si="33"/>
        <v>890.74276220754018</v>
      </c>
      <c r="AA269">
        <f t="shared" si="34"/>
        <v>793422.66842511843</v>
      </c>
    </row>
    <row r="270" spans="1:27" x14ac:dyDescent="0.35">
      <c r="A270" s="1">
        <v>41184</v>
      </c>
      <c r="B270">
        <v>5205</v>
      </c>
      <c r="C270">
        <f t="shared" si="28"/>
        <v>0.40243706910373578</v>
      </c>
      <c r="D270" s="27">
        <v>29.3</v>
      </c>
      <c r="E270">
        <v>0.55008690491330714</v>
      </c>
      <c r="F270">
        <v>0.43562610229276894</v>
      </c>
      <c r="G270">
        <v>0.27272727272727271</v>
      </c>
      <c r="H270">
        <v>0</v>
      </c>
      <c r="I270">
        <f>IF(AND(O270=0,M270=0,H270=0,J270=0,Q270=0,L270=0),1,0)</f>
        <v>0</v>
      </c>
      <c r="J270">
        <v>0</v>
      </c>
      <c r="K270">
        <v>1</v>
      </c>
      <c r="L270">
        <v>0</v>
      </c>
      <c r="M270">
        <v>0</v>
      </c>
      <c r="N270">
        <v>5871</v>
      </c>
      <c r="O270">
        <v>1</v>
      </c>
      <c r="P270">
        <v>0</v>
      </c>
      <c r="Q270">
        <v>0</v>
      </c>
      <c r="R270">
        <v>4396</v>
      </c>
      <c r="S270">
        <f t="shared" si="29"/>
        <v>5628.293799097356</v>
      </c>
      <c r="T270">
        <f>S270-B270</f>
        <v>423.29379909735599</v>
      </c>
      <c r="U270">
        <f t="shared" si="30"/>
        <v>423.29379909735599</v>
      </c>
      <c r="V270" s="8">
        <f>U270/B270</f>
        <v>8.1324457079223048E-2</v>
      </c>
      <c r="W270">
        <v>1511</v>
      </c>
      <c r="X270">
        <f t="shared" si="31"/>
        <v>7619.2883837524078</v>
      </c>
      <c r="Y270">
        <f t="shared" si="32"/>
        <v>27198</v>
      </c>
      <c r="Z270">
        <f t="shared" si="33"/>
        <v>423.29379909735599</v>
      </c>
      <c r="AA270">
        <f t="shared" si="34"/>
        <v>179177.64035427276</v>
      </c>
    </row>
    <row r="271" spans="1:27" x14ac:dyDescent="0.35">
      <c r="A271" s="1">
        <v>41185</v>
      </c>
      <c r="B271">
        <v>5350</v>
      </c>
      <c r="C271">
        <f t="shared" si="28"/>
        <v>0.42568542568542567</v>
      </c>
      <c r="D271" s="27">
        <v>29.6</v>
      </c>
      <c r="E271">
        <v>0.55894696680656253</v>
      </c>
      <c r="F271">
        <v>0.41333974667307999</v>
      </c>
      <c r="G271">
        <v>0.40243706910373578</v>
      </c>
      <c r="H271">
        <v>0</v>
      </c>
      <c r="I271">
        <f>IF(AND(O271=0,M271=0,H271=0,J271=0,Q271=0,L271=0),1,0)</f>
        <v>0</v>
      </c>
      <c r="J271">
        <v>0</v>
      </c>
      <c r="K271">
        <v>1</v>
      </c>
      <c r="L271">
        <v>0</v>
      </c>
      <c r="M271">
        <v>1</v>
      </c>
      <c r="N271">
        <v>5390</v>
      </c>
      <c r="O271">
        <v>0</v>
      </c>
      <c r="P271">
        <v>0</v>
      </c>
      <c r="Q271">
        <v>0</v>
      </c>
      <c r="R271">
        <v>5205</v>
      </c>
      <c r="S271">
        <f t="shared" si="29"/>
        <v>5983.8037283358244</v>
      </c>
      <c r="T271">
        <f>S271-B271</f>
        <v>633.80372833582442</v>
      </c>
      <c r="U271">
        <f t="shared" si="30"/>
        <v>633.80372833582442</v>
      </c>
      <c r="V271" s="8">
        <f>U271/B271</f>
        <v>0.11846798660482699</v>
      </c>
      <c r="W271">
        <v>1355</v>
      </c>
      <c r="X271">
        <f t="shared" si="31"/>
        <v>11408.46711004484</v>
      </c>
      <c r="Y271">
        <f t="shared" si="32"/>
        <v>24390</v>
      </c>
      <c r="Z271">
        <f t="shared" si="33"/>
        <v>633.80372833582442</v>
      </c>
      <c r="AA271">
        <f t="shared" si="34"/>
        <v>401707.16605239152</v>
      </c>
    </row>
    <row r="272" spans="1:27" x14ac:dyDescent="0.35">
      <c r="A272" s="1">
        <v>41186</v>
      </c>
      <c r="B272">
        <v>4939</v>
      </c>
      <c r="C272">
        <f t="shared" si="28"/>
        <v>0.35978835978835977</v>
      </c>
      <c r="D272" s="27">
        <v>28.3</v>
      </c>
      <c r="E272">
        <v>0.54877273305354213</v>
      </c>
      <c r="F272">
        <v>0.36892736892736894</v>
      </c>
      <c r="G272">
        <v>0.42568542568542567</v>
      </c>
      <c r="H272">
        <v>0</v>
      </c>
      <c r="I272">
        <f>IF(AND(O272=0,M272=0,H272=0,J272=0,Q272=0,L272=0),1,0)</f>
        <v>0</v>
      </c>
      <c r="J272">
        <v>0</v>
      </c>
      <c r="K272">
        <v>0</v>
      </c>
      <c r="L272">
        <v>0</v>
      </c>
      <c r="M272">
        <v>0</v>
      </c>
      <c r="N272">
        <v>4983.666666666667</v>
      </c>
      <c r="O272">
        <v>0</v>
      </c>
      <c r="P272">
        <v>0</v>
      </c>
      <c r="Q272">
        <v>1</v>
      </c>
      <c r="R272">
        <v>5350</v>
      </c>
      <c r="S272">
        <f t="shared" si="29"/>
        <v>4947.0102965629467</v>
      </c>
      <c r="T272">
        <f>S272-B272</f>
        <v>8.010296562946678</v>
      </c>
      <c r="U272">
        <f t="shared" si="30"/>
        <v>8.010296562946678</v>
      </c>
      <c r="V272" s="8">
        <f>U272/B272</f>
        <v>1.6218458317365213E-3</v>
      </c>
      <c r="W272">
        <v>1835</v>
      </c>
      <c r="X272">
        <f t="shared" si="31"/>
        <v>144.1853381330402</v>
      </c>
      <c r="Y272">
        <f t="shared" si="32"/>
        <v>33030</v>
      </c>
      <c r="Z272">
        <f t="shared" si="33"/>
        <v>8.010296562946678</v>
      </c>
      <c r="AA272">
        <f t="shared" si="34"/>
        <v>64.164851026355365</v>
      </c>
    </row>
    <row r="273" spans="1:27" x14ac:dyDescent="0.35">
      <c r="A273" s="1">
        <v>41187</v>
      </c>
      <c r="B273">
        <v>6693</v>
      </c>
      <c r="C273">
        <f t="shared" si="28"/>
        <v>0.64101330767997433</v>
      </c>
      <c r="D273" s="27">
        <v>27.2</v>
      </c>
      <c r="E273">
        <v>0.47632371020390873</v>
      </c>
      <c r="F273">
        <v>0.46416546416546417</v>
      </c>
      <c r="G273">
        <v>0.35978835978835977</v>
      </c>
      <c r="H273">
        <v>0</v>
      </c>
      <c r="I273">
        <f>IF(AND(O273=0,M273=0,H273=0,J273=0,Q273=0,L273=0),1,0)</f>
        <v>0</v>
      </c>
      <c r="J273">
        <v>0</v>
      </c>
      <c r="K273">
        <v>1</v>
      </c>
      <c r="L273">
        <v>1</v>
      </c>
      <c r="M273">
        <v>0</v>
      </c>
      <c r="N273">
        <v>5164.666666666667</v>
      </c>
      <c r="O273">
        <v>0</v>
      </c>
      <c r="P273">
        <v>0</v>
      </c>
      <c r="Q273">
        <v>0</v>
      </c>
      <c r="R273">
        <v>4939</v>
      </c>
      <c r="S273">
        <f t="shared" si="29"/>
        <v>6019.4658172338859</v>
      </c>
      <c r="T273">
        <f>S273-B273</f>
        <v>-673.5341827661141</v>
      </c>
      <c r="U273">
        <f t="shared" si="30"/>
        <v>673.5341827661141</v>
      </c>
      <c r="V273" s="8">
        <f>U273/B273</f>
        <v>0.10063262853221487</v>
      </c>
      <c r="W273">
        <v>671</v>
      </c>
      <c r="X273">
        <f t="shared" si="31"/>
        <v>48494.461159160215</v>
      </c>
      <c r="Y273">
        <f t="shared" si="32"/>
        <v>12078</v>
      </c>
      <c r="Z273">
        <f t="shared" si="33"/>
        <v>-1347.0683655322282</v>
      </c>
      <c r="AA273">
        <f t="shared" si="34"/>
        <v>1814593.1814176687</v>
      </c>
    </row>
    <row r="274" spans="1:27" x14ac:dyDescent="0.35">
      <c r="A274" s="1">
        <v>41188</v>
      </c>
      <c r="B274">
        <v>7112</v>
      </c>
      <c r="C274">
        <f t="shared" si="28"/>
        <v>0.70819304152637486</v>
      </c>
      <c r="D274" s="27">
        <v>27.7</v>
      </c>
      <c r="E274">
        <v>0.48158039764296934</v>
      </c>
      <c r="F274">
        <v>0.6337983004649671</v>
      </c>
      <c r="G274">
        <v>0.64101330767997433</v>
      </c>
      <c r="H274">
        <v>1</v>
      </c>
      <c r="I274">
        <f>IF(AND(O274=0,M274=0,H274=0,J274=0,Q274=0,L274=0),1,0)</f>
        <v>0</v>
      </c>
      <c r="J274">
        <v>0</v>
      </c>
      <c r="K274">
        <v>1</v>
      </c>
      <c r="L274">
        <v>0</v>
      </c>
      <c r="M274">
        <v>0</v>
      </c>
      <c r="N274">
        <v>5660.666666666667</v>
      </c>
      <c r="O274">
        <v>0</v>
      </c>
      <c r="P274">
        <v>1</v>
      </c>
      <c r="Q274">
        <v>0</v>
      </c>
      <c r="R274">
        <v>6693</v>
      </c>
      <c r="S274">
        <f t="shared" si="29"/>
        <v>7281.2483156760836</v>
      </c>
      <c r="T274">
        <f>S274-B274</f>
        <v>169.24831567608362</v>
      </c>
      <c r="U274">
        <f t="shared" si="30"/>
        <v>169.24831567608362</v>
      </c>
      <c r="V274" s="8">
        <f>U274/B274</f>
        <v>2.3797569695737292E-2</v>
      </c>
      <c r="W274">
        <v>885</v>
      </c>
      <c r="X274">
        <f t="shared" si="31"/>
        <v>3046.4696821695052</v>
      </c>
      <c r="Y274">
        <f t="shared" si="32"/>
        <v>15930</v>
      </c>
      <c r="Z274">
        <f t="shared" si="33"/>
        <v>169.24831567608362</v>
      </c>
      <c r="AA274">
        <f t="shared" si="34"/>
        <v>28644.992359191252</v>
      </c>
    </row>
    <row r="275" spans="1:27" x14ac:dyDescent="0.35">
      <c r="A275" s="1">
        <v>41189</v>
      </c>
      <c r="B275">
        <v>6933</v>
      </c>
      <c r="C275">
        <f t="shared" si="28"/>
        <v>0.67949334616001278</v>
      </c>
      <c r="D275" s="27">
        <v>28.1</v>
      </c>
      <c r="E275">
        <v>0.59671880961465107</v>
      </c>
      <c r="F275">
        <v>0.62113195446528779</v>
      </c>
      <c r="G275">
        <v>0.70819304152637486</v>
      </c>
      <c r="H275">
        <v>0</v>
      </c>
      <c r="I275">
        <f>IF(AND(O275=0,M275=0,H275=0,J275=0,Q275=0,L275=0),1,0)</f>
        <v>1</v>
      </c>
      <c r="J275">
        <v>0</v>
      </c>
      <c r="K275">
        <v>0</v>
      </c>
      <c r="L275">
        <v>0</v>
      </c>
      <c r="M275">
        <v>0</v>
      </c>
      <c r="N275">
        <v>6248</v>
      </c>
      <c r="O275">
        <v>0</v>
      </c>
      <c r="P275">
        <v>1</v>
      </c>
      <c r="Q275">
        <v>0</v>
      </c>
      <c r="R275">
        <v>7112</v>
      </c>
      <c r="S275">
        <f t="shared" si="29"/>
        <v>6642.5645582484367</v>
      </c>
      <c r="T275">
        <f>S275-B275</f>
        <v>-290.4354417515633</v>
      </c>
      <c r="U275">
        <f t="shared" si="30"/>
        <v>290.4354417515633</v>
      </c>
      <c r="V275" s="8">
        <f>U275/B275</f>
        <v>4.1891741201725556E-2</v>
      </c>
      <c r="W275">
        <v>735</v>
      </c>
      <c r="X275">
        <f t="shared" si="31"/>
        <v>20911.351806112558</v>
      </c>
      <c r="Y275">
        <f t="shared" si="32"/>
        <v>13230</v>
      </c>
      <c r="Z275">
        <f t="shared" si="33"/>
        <v>-580.87088350312661</v>
      </c>
      <c r="AA275">
        <f t="shared" si="34"/>
        <v>337410.98330170289</v>
      </c>
    </row>
    <row r="276" spans="1:27" x14ac:dyDescent="0.35">
      <c r="A276" s="1">
        <v>41190</v>
      </c>
      <c r="B276">
        <v>4621</v>
      </c>
      <c r="C276">
        <f t="shared" si="28"/>
        <v>0.3088023088023088</v>
      </c>
      <c r="D276" s="28">
        <v>29</v>
      </c>
      <c r="E276">
        <v>0.66997329263639838</v>
      </c>
      <c r="F276">
        <v>0.27272727272727271</v>
      </c>
      <c r="G276">
        <v>0.67949334616001278</v>
      </c>
      <c r="H276">
        <v>0</v>
      </c>
      <c r="I276">
        <f>IF(AND(O276=0,M276=0,H276=0,J276=0,Q276=0,L276=0),1,0)</f>
        <v>0</v>
      </c>
      <c r="J276">
        <v>1</v>
      </c>
      <c r="K276">
        <v>0</v>
      </c>
      <c r="L276">
        <v>0</v>
      </c>
      <c r="M276">
        <v>0</v>
      </c>
      <c r="N276">
        <v>6912.666666666667</v>
      </c>
      <c r="O276">
        <v>0</v>
      </c>
      <c r="P276">
        <v>0</v>
      </c>
      <c r="Q276">
        <v>0</v>
      </c>
      <c r="R276">
        <v>6933</v>
      </c>
      <c r="S276">
        <f t="shared" si="29"/>
        <v>5564.4285452588119</v>
      </c>
      <c r="T276">
        <f>S276-B276</f>
        <v>943.42854525881194</v>
      </c>
      <c r="U276">
        <f t="shared" si="30"/>
        <v>943.42854525881194</v>
      </c>
      <c r="V276" s="8">
        <f>U276/B276</f>
        <v>0.20416112210751178</v>
      </c>
      <c r="W276">
        <v>1495</v>
      </c>
      <c r="X276">
        <f t="shared" si="31"/>
        <v>16981.713814658615</v>
      </c>
      <c r="Y276">
        <f t="shared" si="32"/>
        <v>26910</v>
      </c>
      <c r="Z276">
        <f t="shared" si="33"/>
        <v>943.42854525881194</v>
      </c>
      <c r="AA276">
        <f t="shared" si="34"/>
        <v>890057.4200091582</v>
      </c>
    </row>
    <row r="277" spans="1:27" x14ac:dyDescent="0.35">
      <c r="A277" s="1">
        <v>41191</v>
      </c>
      <c r="B277">
        <v>5251</v>
      </c>
      <c r="C277">
        <f t="shared" si="28"/>
        <v>0.40981240981240979</v>
      </c>
      <c r="D277" s="27">
        <v>28.5</v>
      </c>
      <c r="E277">
        <v>0.63906905761159882</v>
      </c>
      <c r="F277">
        <v>0.40243706910373578</v>
      </c>
      <c r="G277">
        <v>0.3088023088023088</v>
      </c>
      <c r="H277">
        <v>0</v>
      </c>
      <c r="I277">
        <f>IF(AND(O277=0,M277=0,H277=0,J277=0,Q277=0,L277=0),1,0)</f>
        <v>0</v>
      </c>
      <c r="J277">
        <v>0</v>
      </c>
      <c r="K277">
        <v>1</v>
      </c>
      <c r="L277">
        <v>0</v>
      </c>
      <c r="M277">
        <v>0</v>
      </c>
      <c r="N277">
        <v>6222</v>
      </c>
      <c r="O277">
        <v>1</v>
      </c>
      <c r="P277">
        <v>0</v>
      </c>
      <c r="Q277">
        <v>0</v>
      </c>
      <c r="R277">
        <v>4621</v>
      </c>
      <c r="S277">
        <f t="shared" si="29"/>
        <v>5857.2012328251849</v>
      </c>
      <c r="T277">
        <f>S277-B277</f>
        <v>606.20123282518489</v>
      </c>
      <c r="U277">
        <f t="shared" si="30"/>
        <v>606.20123282518489</v>
      </c>
      <c r="V277" s="8">
        <f>U277/B277</f>
        <v>0.11544491198346694</v>
      </c>
      <c r="W277">
        <v>1300</v>
      </c>
      <c r="X277">
        <f t="shared" si="31"/>
        <v>10911.622190853328</v>
      </c>
      <c r="Y277">
        <f t="shared" si="32"/>
        <v>23400</v>
      </c>
      <c r="Z277">
        <f t="shared" si="33"/>
        <v>606.20123282518489</v>
      </c>
      <c r="AA277">
        <f t="shared" si="34"/>
        <v>367479.93467877404</v>
      </c>
    </row>
    <row r="278" spans="1:27" x14ac:dyDescent="0.35">
      <c r="A278" s="1">
        <v>41192</v>
      </c>
      <c r="B278">
        <v>5459</v>
      </c>
      <c r="C278">
        <f t="shared" si="28"/>
        <v>0.44316177649510985</v>
      </c>
      <c r="D278" s="27">
        <v>27.9</v>
      </c>
      <c r="E278">
        <v>0.65229556149052537</v>
      </c>
      <c r="F278">
        <v>0.42568542568542567</v>
      </c>
      <c r="G278">
        <v>0.40981240981240979</v>
      </c>
      <c r="H278">
        <v>0</v>
      </c>
      <c r="I278">
        <f>IF(AND(O278=0,M278=0,H278=0,J278=0,Q278=0,L278=0),1,0)</f>
        <v>0</v>
      </c>
      <c r="J278">
        <v>0</v>
      </c>
      <c r="K278">
        <v>1</v>
      </c>
      <c r="L278">
        <v>0</v>
      </c>
      <c r="M278">
        <v>1</v>
      </c>
      <c r="N278">
        <v>5601.666666666667</v>
      </c>
      <c r="O278">
        <v>0</v>
      </c>
      <c r="P278">
        <v>0</v>
      </c>
      <c r="Q278">
        <v>0</v>
      </c>
      <c r="R278">
        <v>5251</v>
      </c>
      <c r="S278">
        <f t="shared" si="29"/>
        <v>6190.9521826604087</v>
      </c>
      <c r="T278">
        <f>S278-B278</f>
        <v>731.95218266040865</v>
      </c>
      <c r="U278">
        <f t="shared" si="30"/>
        <v>731.95218266040865</v>
      </c>
      <c r="V278" s="8">
        <f>U278/B278</f>
        <v>0.13408173340546045</v>
      </c>
      <c r="W278">
        <v>877</v>
      </c>
      <c r="X278">
        <f t="shared" si="31"/>
        <v>13175.139287887356</v>
      </c>
      <c r="Y278">
        <f t="shared" si="32"/>
        <v>15786</v>
      </c>
      <c r="Z278">
        <f t="shared" si="33"/>
        <v>731.95218266040865</v>
      </c>
      <c r="AA278">
        <f t="shared" si="34"/>
        <v>535753.99770133628</v>
      </c>
    </row>
    <row r="279" spans="1:27" x14ac:dyDescent="0.35">
      <c r="A279" s="1">
        <v>41193</v>
      </c>
      <c r="B279">
        <v>5194</v>
      </c>
      <c r="C279">
        <f t="shared" si="28"/>
        <v>0.40067340067340068</v>
      </c>
      <c r="D279" s="27">
        <v>27.5</v>
      </c>
      <c r="E279">
        <v>0.59998304294374505</v>
      </c>
      <c r="F279">
        <v>0.35978835978835977</v>
      </c>
      <c r="G279">
        <v>0.44316177649510985</v>
      </c>
      <c r="H279">
        <v>0</v>
      </c>
      <c r="I279">
        <f>IF(AND(O279=0,M279=0,H279=0,J279=0,Q279=0,L279=0),1,0)</f>
        <v>0</v>
      </c>
      <c r="J279">
        <v>0</v>
      </c>
      <c r="K279">
        <v>0</v>
      </c>
      <c r="L279">
        <v>0</v>
      </c>
      <c r="M279">
        <v>0</v>
      </c>
      <c r="N279">
        <v>5110.333333333333</v>
      </c>
      <c r="O279">
        <v>0</v>
      </c>
      <c r="P279">
        <v>0</v>
      </c>
      <c r="Q279">
        <v>1</v>
      </c>
      <c r="R279">
        <v>5459</v>
      </c>
      <c r="S279">
        <f t="shared" si="29"/>
        <v>5080.6201597758582</v>
      </c>
      <c r="T279">
        <f>S279-B279</f>
        <v>-113.37984022414184</v>
      </c>
      <c r="U279">
        <f t="shared" si="30"/>
        <v>113.37984022414184</v>
      </c>
      <c r="V279" s="8">
        <f>U279/B279</f>
        <v>2.1829002738571784E-2</v>
      </c>
      <c r="W279">
        <v>1324</v>
      </c>
      <c r="X279">
        <f t="shared" si="31"/>
        <v>8163.3484961382128</v>
      </c>
      <c r="Y279">
        <f t="shared" si="32"/>
        <v>23832</v>
      </c>
      <c r="Z279">
        <f t="shared" si="33"/>
        <v>-226.75968044828369</v>
      </c>
      <c r="AA279">
        <f t="shared" si="34"/>
        <v>51419.952677007728</v>
      </c>
    </row>
    <row r="280" spans="1:27" x14ac:dyDescent="0.35">
      <c r="A280" s="1">
        <v>41194</v>
      </c>
      <c r="B280">
        <v>6255</v>
      </c>
      <c r="C280">
        <f t="shared" si="28"/>
        <v>0.57078723745390414</v>
      </c>
      <c r="D280" s="27">
        <v>28.1</v>
      </c>
      <c r="E280">
        <v>0.51867395820085649</v>
      </c>
      <c r="F280">
        <v>0.64101330767997433</v>
      </c>
      <c r="G280">
        <v>0.40067340067340068</v>
      </c>
      <c r="H280">
        <v>0</v>
      </c>
      <c r="I280">
        <f>IF(AND(O280=0,M280=0,H280=0,J280=0,Q280=0,L280=0),1,0)</f>
        <v>0</v>
      </c>
      <c r="J280">
        <v>0</v>
      </c>
      <c r="K280">
        <v>1</v>
      </c>
      <c r="L280">
        <v>1</v>
      </c>
      <c r="M280">
        <v>0</v>
      </c>
      <c r="N280">
        <v>5301.333333333333</v>
      </c>
      <c r="O280">
        <v>0</v>
      </c>
      <c r="P280">
        <v>0</v>
      </c>
      <c r="Q280">
        <v>0</v>
      </c>
      <c r="R280">
        <v>5194</v>
      </c>
      <c r="S280">
        <f t="shared" si="29"/>
        <v>6409.3803403103866</v>
      </c>
      <c r="T280">
        <f>S280-B280</f>
        <v>154.3803403103866</v>
      </c>
      <c r="U280">
        <f t="shared" si="30"/>
        <v>154.3803403103866</v>
      </c>
      <c r="V280" s="8">
        <f>U280/B280</f>
        <v>2.4681109562012245E-2</v>
      </c>
      <c r="W280">
        <v>1152</v>
      </c>
      <c r="X280">
        <f t="shared" si="31"/>
        <v>2778.8461255869588</v>
      </c>
      <c r="Y280">
        <f t="shared" si="32"/>
        <v>20736</v>
      </c>
      <c r="Z280">
        <f t="shared" si="33"/>
        <v>154.3803403103866</v>
      </c>
      <c r="AA280">
        <f t="shared" si="34"/>
        <v>23833.289474350779</v>
      </c>
    </row>
    <row r="281" spans="1:27" x14ac:dyDescent="0.35">
      <c r="A281" s="1">
        <v>41195</v>
      </c>
      <c r="B281">
        <v>6800</v>
      </c>
      <c r="C281">
        <f t="shared" si="28"/>
        <v>0.65816899150232488</v>
      </c>
      <c r="D281" s="27">
        <v>28.1</v>
      </c>
      <c r="E281">
        <v>0.48993174784857357</v>
      </c>
      <c r="F281">
        <v>0.70819304152637486</v>
      </c>
      <c r="G281">
        <v>0.57078723745390414</v>
      </c>
      <c r="H281">
        <v>1</v>
      </c>
      <c r="I281">
        <f>IF(AND(O281=0,M281=0,H281=0,J281=0,Q281=0,L281=0),1,0)</f>
        <v>0</v>
      </c>
      <c r="J281">
        <v>0</v>
      </c>
      <c r="K281">
        <v>1</v>
      </c>
      <c r="L281">
        <v>0</v>
      </c>
      <c r="M281">
        <v>0</v>
      </c>
      <c r="N281">
        <v>5636</v>
      </c>
      <c r="O281">
        <v>0</v>
      </c>
      <c r="P281">
        <v>1</v>
      </c>
      <c r="Q281">
        <v>0</v>
      </c>
      <c r="R281">
        <v>6255</v>
      </c>
      <c r="S281">
        <f t="shared" si="29"/>
        <v>7182.4764798956821</v>
      </c>
      <c r="T281">
        <f>S281-B281</f>
        <v>382.47647989568213</v>
      </c>
      <c r="U281">
        <f t="shared" si="30"/>
        <v>382.47647989568213</v>
      </c>
      <c r="V281" s="8">
        <f>U281/B281</f>
        <v>5.6246541161129725E-2</v>
      </c>
      <c r="W281">
        <v>1105</v>
      </c>
      <c r="X281">
        <f t="shared" si="31"/>
        <v>6884.5766381222784</v>
      </c>
      <c r="Y281">
        <f t="shared" si="32"/>
        <v>19890</v>
      </c>
      <c r="Z281">
        <f t="shared" si="33"/>
        <v>382.47647989568213</v>
      </c>
      <c r="AA281">
        <f t="shared" si="34"/>
        <v>146288.25767339213</v>
      </c>
    </row>
    <row r="282" spans="1:27" x14ac:dyDescent="0.35">
      <c r="A282" s="1">
        <v>41196</v>
      </c>
      <c r="B282">
        <v>6959</v>
      </c>
      <c r="C282">
        <f t="shared" si="28"/>
        <v>0.68366201699535034</v>
      </c>
      <c r="D282" s="27">
        <v>28.6</v>
      </c>
      <c r="E282">
        <v>0.58230531179787204</v>
      </c>
      <c r="F282">
        <v>0.67949334616001278</v>
      </c>
      <c r="G282">
        <v>0.65816899150232488</v>
      </c>
      <c r="H282">
        <v>0</v>
      </c>
      <c r="I282">
        <f>IF(AND(O282=0,M282=0,H282=0,J282=0,Q282=0,L282=0),1,0)</f>
        <v>1</v>
      </c>
      <c r="J282">
        <v>0</v>
      </c>
      <c r="K282">
        <v>1</v>
      </c>
      <c r="L282">
        <v>0</v>
      </c>
      <c r="M282">
        <v>0</v>
      </c>
      <c r="N282">
        <v>6083</v>
      </c>
      <c r="O282">
        <v>0</v>
      </c>
      <c r="P282">
        <v>1</v>
      </c>
      <c r="Q282">
        <v>0</v>
      </c>
      <c r="R282">
        <v>6800</v>
      </c>
      <c r="S282">
        <f t="shared" si="29"/>
        <v>7574.2683006789584</v>
      </c>
      <c r="T282">
        <f>S282-B282</f>
        <v>615.26830067895844</v>
      </c>
      <c r="U282">
        <f t="shared" si="30"/>
        <v>615.26830067895844</v>
      </c>
      <c r="V282" s="8">
        <f>U282/B282</f>
        <v>8.8413320977002219E-2</v>
      </c>
      <c r="W282">
        <v>715</v>
      </c>
      <c r="X282">
        <f t="shared" si="31"/>
        <v>11074.829412221252</v>
      </c>
      <c r="Y282">
        <f t="shared" si="32"/>
        <v>12870</v>
      </c>
      <c r="Z282">
        <f t="shared" si="33"/>
        <v>615.26830067895844</v>
      </c>
      <c r="AA282">
        <f t="shared" si="34"/>
        <v>378555.08182037319</v>
      </c>
    </row>
    <row r="283" spans="1:27" x14ac:dyDescent="0.35">
      <c r="A283" s="1">
        <v>41197</v>
      </c>
      <c r="B283">
        <v>4404</v>
      </c>
      <c r="C283">
        <f t="shared" si="28"/>
        <v>0.27400994067660733</v>
      </c>
      <c r="D283" s="29">
        <v>28.5</v>
      </c>
      <c r="E283">
        <v>0.65471194200686766</v>
      </c>
      <c r="F283">
        <v>0.3088023088023088</v>
      </c>
      <c r="G283">
        <v>0.68366201699535034</v>
      </c>
      <c r="H283">
        <v>0</v>
      </c>
      <c r="I283">
        <f>IF(AND(O283=0,M283=0,H283=0,J283=0,Q283=0,L283=0),1,0)</f>
        <v>0</v>
      </c>
      <c r="J283">
        <v>1</v>
      </c>
      <c r="K283">
        <v>0</v>
      </c>
      <c r="L283">
        <v>0</v>
      </c>
      <c r="M283">
        <v>0</v>
      </c>
      <c r="N283">
        <v>6671.333333333333</v>
      </c>
      <c r="O283">
        <v>0</v>
      </c>
      <c r="P283">
        <v>0</v>
      </c>
      <c r="Q283">
        <v>0</v>
      </c>
      <c r="R283">
        <v>6959</v>
      </c>
      <c r="S283">
        <f t="shared" si="29"/>
        <v>5588.0427141495029</v>
      </c>
      <c r="T283">
        <f>S283-B283</f>
        <v>1184.0427141495029</v>
      </c>
      <c r="U283">
        <f t="shared" si="30"/>
        <v>1184.0427141495029</v>
      </c>
      <c r="V283" s="8">
        <f>U283/B283</f>
        <v>0.26885620212295708</v>
      </c>
      <c r="W283">
        <v>1726</v>
      </c>
      <c r="X283">
        <f t="shared" si="31"/>
        <v>21312.76885469105</v>
      </c>
      <c r="Y283">
        <f t="shared" si="32"/>
        <v>31068</v>
      </c>
      <c r="Z283">
        <f t="shared" si="33"/>
        <v>1184.0427141495029</v>
      </c>
      <c r="AA283">
        <f t="shared" si="34"/>
        <v>1401957.1489305214</v>
      </c>
    </row>
    <row r="284" spans="1:27" x14ac:dyDescent="0.35">
      <c r="A284" s="1">
        <v>41198</v>
      </c>
      <c r="B284">
        <v>4921</v>
      </c>
      <c r="C284">
        <f t="shared" si="28"/>
        <v>0.35690235690235689</v>
      </c>
      <c r="D284" s="29">
        <v>28.8</v>
      </c>
      <c r="E284">
        <v>0.60998770613421516</v>
      </c>
      <c r="F284">
        <v>0.40981240981240979</v>
      </c>
      <c r="G284">
        <v>0.27400994067660733</v>
      </c>
      <c r="H284">
        <v>0</v>
      </c>
      <c r="I284">
        <f>IF(AND(O284=0,M284=0,H284=0,J284=0,Q284=0,L284=0),1,0)</f>
        <v>0</v>
      </c>
      <c r="J284">
        <v>0</v>
      </c>
      <c r="K284">
        <v>1</v>
      </c>
      <c r="L284">
        <v>0</v>
      </c>
      <c r="M284">
        <v>0</v>
      </c>
      <c r="N284">
        <v>6054.333333333333</v>
      </c>
      <c r="O284">
        <v>1</v>
      </c>
      <c r="P284">
        <v>0</v>
      </c>
      <c r="Q284">
        <v>0</v>
      </c>
      <c r="R284">
        <v>4404</v>
      </c>
      <c r="S284">
        <f t="shared" si="29"/>
        <v>5713.9881416365952</v>
      </c>
      <c r="T284">
        <f>S284-B284</f>
        <v>792.98814163659517</v>
      </c>
      <c r="U284">
        <f t="shared" si="30"/>
        <v>792.98814163659517</v>
      </c>
      <c r="V284" s="8">
        <f>U284/B284</f>
        <v>0.16114369876785109</v>
      </c>
      <c r="W284">
        <v>1601</v>
      </c>
      <c r="X284">
        <f t="shared" si="31"/>
        <v>14273.786549458713</v>
      </c>
      <c r="Y284">
        <f t="shared" si="32"/>
        <v>28818</v>
      </c>
      <c r="Z284">
        <f t="shared" si="33"/>
        <v>792.98814163659517</v>
      </c>
      <c r="AA284">
        <f t="shared" si="34"/>
        <v>628830.19277626078</v>
      </c>
    </row>
    <row r="285" spans="1:27" x14ac:dyDescent="0.35">
      <c r="A285" s="1">
        <v>41199</v>
      </c>
      <c r="B285">
        <v>5289</v>
      </c>
      <c r="C285">
        <f t="shared" si="28"/>
        <v>0.41590508257174924</v>
      </c>
      <c r="D285" s="27">
        <v>28.3</v>
      </c>
      <c r="E285">
        <v>0.59841451524015443</v>
      </c>
      <c r="F285">
        <v>0.44316177649510985</v>
      </c>
      <c r="G285">
        <v>0.35690235690235689</v>
      </c>
      <c r="H285">
        <v>0</v>
      </c>
      <c r="I285">
        <f>IF(AND(O285=0,M285=0,H285=0,J285=0,Q285=0,L285=0),1,0)</f>
        <v>0</v>
      </c>
      <c r="J285">
        <v>0</v>
      </c>
      <c r="K285">
        <v>1</v>
      </c>
      <c r="L285">
        <v>0</v>
      </c>
      <c r="M285">
        <v>1</v>
      </c>
      <c r="N285">
        <v>5428</v>
      </c>
      <c r="O285">
        <v>0</v>
      </c>
      <c r="P285">
        <v>0</v>
      </c>
      <c r="Q285">
        <v>0</v>
      </c>
      <c r="R285">
        <v>4921</v>
      </c>
      <c r="S285">
        <f t="shared" si="29"/>
        <v>5962.2656222525156</v>
      </c>
      <c r="T285">
        <f>S285-B285</f>
        <v>673.26562225251564</v>
      </c>
      <c r="U285">
        <f t="shared" si="30"/>
        <v>673.26562225251564</v>
      </c>
      <c r="V285" s="8">
        <f>U285/B285</f>
        <v>0.12729544758035841</v>
      </c>
      <c r="W285">
        <v>1185</v>
      </c>
      <c r="X285">
        <f t="shared" si="31"/>
        <v>12118.781200545282</v>
      </c>
      <c r="Y285">
        <f t="shared" si="32"/>
        <v>21330</v>
      </c>
      <c r="Z285">
        <f t="shared" si="33"/>
        <v>673.26562225251564</v>
      </c>
      <c r="AA285">
        <f t="shared" si="34"/>
        <v>453286.59810706711</v>
      </c>
    </row>
    <row r="286" spans="1:27" x14ac:dyDescent="0.35">
      <c r="A286" s="1">
        <v>41200</v>
      </c>
      <c r="B286">
        <v>5067</v>
      </c>
      <c r="C286">
        <f t="shared" si="28"/>
        <v>0.38031104697771362</v>
      </c>
      <c r="D286" s="27">
        <v>27.8</v>
      </c>
      <c r="E286">
        <v>0.55746322438424711</v>
      </c>
      <c r="F286">
        <v>0.40067340067340068</v>
      </c>
      <c r="G286">
        <v>0.41590508257174924</v>
      </c>
      <c r="H286">
        <v>0</v>
      </c>
      <c r="I286">
        <f>IF(AND(O286=0,M286=0,H286=0,J286=0,Q286=0,L286=0),1,0)</f>
        <v>0</v>
      </c>
      <c r="J286">
        <v>0</v>
      </c>
      <c r="K286">
        <v>0</v>
      </c>
      <c r="L286">
        <v>0</v>
      </c>
      <c r="M286">
        <v>0</v>
      </c>
      <c r="N286">
        <v>4871.333333333333</v>
      </c>
      <c r="O286">
        <v>0</v>
      </c>
      <c r="P286">
        <v>0</v>
      </c>
      <c r="Q286">
        <v>1</v>
      </c>
      <c r="R286">
        <v>5289</v>
      </c>
      <c r="S286">
        <f t="shared" si="29"/>
        <v>4970.9852107629358</v>
      </c>
      <c r="T286">
        <f>S286-B286</f>
        <v>-96.014789237064178</v>
      </c>
      <c r="U286">
        <f t="shared" si="30"/>
        <v>96.014789237064178</v>
      </c>
      <c r="V286" s="8">
        <f>U286/B286</f>
        <v>1.8949040702005957E-2</v>
      </c>
      <c r="W286">
        <v>1309</v>
      </c>
      <c r="X286">
        <f t="shared" si="31"/>
        <v>6913.0648250686208</v>
      </c>
      <c r="Y286">
        <f t="shared" si="32"/>
        <v>23562</v>
      </c>
      <c r="Z286">
        <f t="shared" si="33"/>
        <v>-192.02957847412836</v>
      </c>
      <c r="AA286">
        <f t="shared" si="34"/>
        <v>36875.359008951418</v>
      </c>
    </row>
    <row r="287" spans="1:27" x14ac:dyDescent="0.35">
      <c r="A287" s="1">
        <v>41201</v>
      </c>
      <c r="B287">
        <v>6009</v>
      </c>
      <c r="C287">
        <f t="shared" si="28"/>
        <v>0.53134519801186464</v>
      </c>
      <c r="D287" s="27">
        <v>28.4</v>
      </c>
      <c r="E287">
        <v>0.48399677815931164</v>
      </c>
      <c r="F287">
        <v>0.57078723745390414</v>
      </c>
      <c r="G287">
        <v>0.38031104697771362</v>
      </c>
      <c r="H287">
        <v>0</v>
      </c>
      <c r="I287">
        <f>IF(AND(O287=0,M287=0,H287=0,J287=0,Q287=0,L287=0),1,0)</f>
        <v>0</v>
      </c>
      <c r="J287">
        <v>0</v>
      </c>
      <c r="K287">
        <v>1</v>
      </c>
      <c r="L287">
        <v>1</v>
      </c>
      <c r="M287">
        <v>0</v>
      </c>
      <c r="N287">
        <v>5092.333333333333</v>
      </c>
      <c r="O287">
        <v>0</v>
      </c>
      <c r="P287">
        <v>0</v>
      </c>
      <c r="Q287">
        <v>0</v>
      </c>
      <c r="R287">
        <v>5067</v>
      </c>
      <c r="S287">
        <f t="shared" si="29"/>
        <v>6209.9223385662044</v>
      </c>
      <c r="T287">
        <f>S287-B287</f>
        <v>200.92233856620442</v>
      </c>
      <c r="U287">
        <f t="shared" si="30"/>
        <v>200.92233856620442</v>
      </c>
      <c r="V287" s="8">
        <f>U287/B287</f>
        <v>3.3436901076086607E-2</v>
      </c>
      <c r="W287">
        <v>1299</v>
      </c>
      <c r="X287">
        <f t="shared" si="31"/>
        <v>3616.6020941916795</v>
      </c>
      <c r="Y287">
        <f t="shared" si="32"/>
        <v>23382</v>
      </c>
      <c r="Z287">
        <f t="shared" si="33"/>
        <v>200.92233856620442</v>
      </c>
      <c r="AA287">
        <f t="shared" si="34"/>
        <v>40369.786134912472</v>
      </c>
    </row>
    <row r="288" spans="1:27" x14ac:dyDescent="0.35">
      <c r="A288" s="1">
        <v>41202</v>
      </c>
      <c r="B288">
        <v>6801</v>
      </c>
      <c r="C288">
        <f t="shared" si="28"/>
        <v>0.65832932499599162</v>
      </c>
      <c r="D288" s="27">
        <v>27.9</v>
      </c>
      <c r="E288">
        <v>0.4437237695536056</v>
      </c>
      <c r="F288">
        <v>0.65816899150232488</v>
      </c>
      <c r="G288">
        <v>0.53134519801186464</v>
      </c>
      <c r="H288">
        <v>1</v>
      </c>
      <c r="I288">
        <f>IF(AND(O288=0,M288=0,H288=0,J288=0,Q288=0,L288=0),1,0)</f>
        <v>0</v>
      </c>
      <c r="J288">
        <v>0</v>
      </c>
      <c r="K288">
        <v>1</v>
      </c>
      <c r="L288">
        <v>0</v>
      </c>
      <c r="M288">
        <v>0</v>
      </c>
      <c r="N288">
        <v>5455</v>
      </c>
      <c r="O288">
        <v>0</v>
      </c>
      <c r="P288">
        <v>1</v>
      </c>
      <c r="Q288">
        <v>0</v>
      </c>
      <c r="R288">
        <v>6009</v>
      </c>
      <c r="S288">
        <f t="shared" si="29"/>
        <v>6930.6394313534902</v>
      </c>
      <c r="T288">
        <f>S288-B288</f>
        <v>129.63943135349018</v>
      </c>
      <c r="U288">
        <f t="shared" si="30"/>
        <v>129.63943135349018</v>
      </c>
      <c r="V288" s="8">
        <f>U288/B288</f>
        <v>1.9061819049182499E-2</v>
      </c>
      <c r="W288">
        <v>1091</v>
      </c>
      <c r="X288">
        <f t="shared" si="31"/>
        <v>2333.5097643628233</v>
      </c>
      <c r="Y288">
        <f t="shared" si="32"/>
        <v>19638</v>
      </c>
      <c r="Z288">
        <f t="shared" si="33"/>
        <v>129.63943135349018</v>
      </c>
      <c r="AA288">
        <f t="shared" si="34"/>
        <v>16806.382161656293</v>
      </c>
    </row>
    <row r="289" spans="1:27" x14ac:dyDescent="0.35">
      <c r="A289" s="1">
        <v>41203</v>
      </c>
      <c r="B289">
        <v>4628.5</v>
      </c>
      <c r="C289">
        <f t="shared" si="28"/>
        <v>0.31000481000481001</v>
      </c>
      <c r="D289" s="27">
        <v>29.4</v>
      </c>
      <c r="E289">
        <v>0.54533892916189752</v>
      </c>
      <c r="F289">
        <v>0.68366201699535034</v>
      </c>
      <c r="G289">
        <v>0.65832932499599162</v>
      </c>
      <c r="H289">
        <v>0</v>
      </c>
      <c r="I289">
        <f>IF(AND(O289=0,M289=0,H289=0,J289=0,Q289=0,L289=0),1,0)</f>
        <v>1</v>
      </c>
      <c r="J289">
        <v>0</v>
      </c>
      <c r="K289">
        <v>0</v>
      </c>
      <c r="L289">
        <v>0</v>
      </c>
      <c r="M289">
        <v>0</v>
      </c>
      <c r="N289">
        <v>5959</v>
      </c>
      <c r="O289">
        <v>0</v>
      </c>
      <c r="P289">
        <v>1</v>
      </c>
      <c r="Q289">
        <v>0</v>
      </c>
      <c r="R289">
        <v>6801</v>
      </c>
      <c r="S289">
        <f t="shared" si="29"/>
        <v>6477.2015893726502</v>
      </c>
      <c r="T289">
        <f>S289-B289</f>
        <v>1848.7015893726502</v>
      </c>
      <c r="U289">
        <f t="shared" si="30"/>
        <v>1848.7015893726502</v>
      </c>
      <c r="V289" s="8">
        <f>U289/B289</f>
        <v>0.3994170010527493</v>
      </c>
      <c r="W289">
        <v>339</v>
      </c>
      <c r="X289">
        <f t="shared" si="31"/>
        <v>33276.628608707702</v>
      </c>
      <c r="Y289">
        <f t="shared" si="32"/>
        <v>6102</v>
      </c>
      <c r="Z289">
        <f t="shared" si="33"/>
        <v>1848.7015893726502</v>
      </c>
      <c r="AA289">
        <f t="shared" si="34"/>
        <v>3417697.5665489631</v>
      </c>
    </row>
    <row r="290" spans="1:27" x14ac:dyDescent="0.35">
      <c r="A290" s="1">
        <v>41204</v>
      </c>
      <c r="B290">
        <v>3390</v>
      </c>
      <c r="C290">
        <f t="shared" si="28"/>
        <v>0.11143177809844476</v>
      </c>
      <c r="D290" s="27">
        <v>29.2</v>
      </c>
      <c r="E290">
        <v>0.53293908177540383</v>
      </c>
      <c r="F290">
        <v>0.27400994067660733</v>
      </c>
      <c r="G290">
        <v>0.31000481000481001</v>
      </c>
      <c r="H290">
        <v>0</v>
      </c>
      <c r="I290">
        <f>IF(AND(O290=0,M290=0,H290=0,J290=0,Q290=0,L290=0),1,0)</f>
        <v>0</v>
      </c>
      <c r="J290">
        <v>1</v>
      </c>
      <c r="K290">
        <v>0</v>
      </c>
      <c r="L290">
        <v>0</v>
      </c>
      <c r="M290">
        <v>0</v>
      </c>
      <c r="N290">
        <v>5812.833333333333</v>
      </c>
      <c r="O290">
        <v>0</v>
      </c>
      <c r="P290">
        <v>0</v>
      </c>
      <c r="Q290">
        <v>0</v>
      </c>
      <c r="R290">
        <v>4628.5</v>
      </c>
      <c r="S290">
        <f t="shared" si="29"/>
        <v>4275.6498587971764</v>
      </c>
      <c r="T290">
        <f>S290-B290</f>
        <v>885.64985879717642</v>
      </c>
      <c r="U290">
        <f t="shared" si="30"/>
        <v>885.64985879717642</v>
      </c>
      <c r="V290" s="8">
        <f>U290/B290</f>
        <v>0.26125364566288389</v>
      </c>
      <c r="W290">
        <v>1549</v>
      </c>
      <c r="X290">
        <f t="shared" si="31"/>
        <v>15941.697458349176</v>
      </c>
      <c r="Y290">
        <f t="shared" si="32"/>
        <v>27882</v>
      </c>
      <c r="Z290">
        <f t="shared" si="33"/>
        <v>885.64985879717642</v>
      </c>
      <c r="AA290">
        <f t="shared" si="34"/>
        <v>784375.6723874585</v>
      </c>
    </row>
    <row r="291" spans="1:27" x14ac:dyDescent="0.35">
      <c r="A291" s="1">
        <v>41205</v>
      </c>
      <c r="B291">
        <v>5303</v>
      </c>
      <c r="C291">
        <f t="shared" si="28"/>
        <v>0.41814975148308481</v>
      </c>
      <c r="D291" s="27">
        <v>28.2</v>
      </c>
      <c r="E291">
        <v>0.45243545720462947</v>
      </c>
      <c r="F291">
        <v>0.35690235690235689</v>
      </c>
      <c r="G291">
        <v>0.11143177809844476</v>
      </c>
      <c r="H291">
        <v>0</v>
      </c>
      <c r="I291">
        <f>IF(AND(O291=0,M291=0,H291=0,J291=0,Q291=0,L291=0),1,0)</f>
        <v>0</v>
      </c>
      <c r="J291">
        <v>0</v>
      </c>
      <c r="K291">
        <v>1</v>
      </c>
      <c r="L291">
        <v>0</v>
      </c>
      <c r="M291">
        <v>0</v>
      </c>
      <c r="N291">
        <v>4939.833333333333</v>
      </c>
      <c r="O291">
        <v>1</v>
      </c>
      <c r="P291">
        <v>0</v>
      </c>
      <c r="Q291">
        <v>0</v>
      </c>
      <c r="R291">
        <v>3390</v>
      </c>
      <c r="S291">
        <f t="shared" si="29"/>
        <v>4907.44913771561</v>
      </c>
      <c r="T291">
        <f>S291-B291</f>
        <v>-395.55086228438995</v>
      </c>
      <c r="U291">
        <f t="shared" si="30"/>
        <v>395.55086228438995</v>
      </c>
      <c r="V291" s="8">
        <f>U291/B291</f>
        <v>7.4590017402298689E-2</v>
      </c>
      <c r="W291">
        <v>1031</v>
      </c>
      <c r="X291">
        <f t="shared" si="31"/>
        <v>28479.662084476076</v>
      </c>
      <c r="Y291">
        <f t="shared" si="32"/>
        <v>18558</v>
      </c>
      <c r="Z291">
        <f t="shared" si="33"/>
        <v>-791.1017245687799</v>
      </c>
      <c r="AA291">
        <f t="shared" si="34"/>
        <v>625841.93861569767</v>
      </c>
    </row>
    <row r="292" spans="1:27" x14ac:dyDescent="0.35">
      <c r="A292" s="1">
        <v>41206</v>
      </c>
      <c r="B292">
        <v>5852</v>
      </c>
      <c r="C292">
        <f t="shared" si="28"/>
        <v>0.50617283950617287</v>
      </c>
      <c r="D292" s="27">
        <v>27.4</v>
      </c>
      <c r="E292">
        <v>0.46244012039509952</v>
      </c>
      <c r="F292">
        <v>0.41590508257174924</v>
      </c>
      <c r="G292">
        <v>0.41814975148308481</v>
      </c>
      <c r="H292">
        <v>0</v>
      </c>
      <c r="I292">
        <f>IF(AND(O292=0,M292=0,H292=0,J292=0,Q292=0,L292=0),1,0)</f>
        <v>0</v>
      </c>
      <c r="J292">
        <v>0</v>
      </c>
      <c r="K292">
        <v>1</v>
      </c>
      <c r="L292">
        <v>0</v>
      </c>
      <c r="M292">
        <v>1</v>
      </c>
      <c r="N292">
        <v>4440.5</v>
      </c>
      <c r="O292">
        <v>0</v>
      </c>
      <c r="P292">
        <v>0</v>
      </c>
      <c r="Q292">
        <v>0</v>
      </c>
      <c r="R292">
        <v>5303</v>
      </c>
      <c r="S292">
        <f t="shared" si="29"/>
        <v>5852.186722690546</v>
      </c>
      <c r="T292">
        <f>S292-B292</f>
        <v>0.1867226905460484</v>
      </c>
      <c r="U292">
        <f t="shared" si="30"/>
        <v>0.1867226905460484</v>
      </c>
      <c r="V292" s="8">
        <f>U292/B292</f>
        <v>3.1907500093309704E-5</v>
      </c>
      <c r="W292">
        <v>507</v>
      </c>
      <c r="X292">
        <f t="shared" si="31"/>
        <v>3.3610084298288712</v>
      </c>
      <c r="Y292">
        <f t="shared" si="32"/>
        <v>9126</v>
      </c>
      <c r="Z292">
        <f t="shared" si="33"/>
        <v>0.1867226905460484</v>
      </c>
      <c r="AA292">
        <f t="shared" si="34"/>
        <v>3.4865363164755352E-2</v>
      </c>
    </row>
    <row r="293" spans="1:27" x14ac:dyDescent="0.35">
      <c r="A293" s="1">
        <v>41207</v>
      </c>
      <c r="B293">
        <v>6591</v>
      </c>
      <c r="C293">
        <f t="shared" si="28"/>
        <v>0.62465929132595799</v>
      </c>
      <c r="D293" s="27">
        <v>26.8</v>
      </c>
      <c r="E293">
        <v>0.45578447581499854</v>
      </c>
      <c r="F293">
        <v>0.38031104697771362</v>
      </c>
      <c r="G293">
        <v>0.50617283950617287</v>
      </c>
      <c r="H293">
        <v>0</v>
      </c>
      <c r="I293">
        <f>IF(AND(O293=0,M293=0,H293=0,J293=0,Q293=0,L293=0),1,0)</f>
        <v>0</v>
      </c>
      <c r="J293">
        <v>0</v>
      </c>
      <c r="K293">
        <v>1</v>
      </c>
      <c r="L293">
        <v>0</v>
      </c>
      <c r="M293">
        <v>0</v>
      </c>
      <c r="N293">
        <v>4848.333333333333</v>
      </c>
      <c r="O293">
        <v>0</v>
      </c>
      <c r="P293">
        <v>0</v>
      </c>
      <c r="Q293">
        <v>1</v>
      </c>
      <c r="R293">
        <v>5852</v>
      </c>
      <c r="S293">
        <f t="shared" si="29"/>
        <v>6047.2173644786626</v>
      </c>
      <c r="T293">
        <f>S293-B293</f>
        <v>-543.7826355213374</v>
      </c>
      <c r="U293">
        <f t="shared" si="30"/>
        <v>543.7826355213374</v>
      </c>
      <c r="V293" s="8">
        <f>U293/B293</f>
        <v>8.2503813612704813E-2</v>
      </c>
      <c r="W293">
        <v>370</v>
      </c>
      <c r="X293">
        <f t="shared" si="31"/>
        <v>39152.349757536293</v>
      </c>
      <c r="Y293">
        <f t="shared" si="32"/>
        <v>6660</v>
      </c>
      <c r="Z293">
        <f t="shared" si="33"/>
        <v>-1087.5652710426748</v>
      </c>
      <c r="AA293">
        <f t="shared" si="34"/>
        <v>1182798.2187781266</v>
      </c>
    </row>
    <row r="294" spans="1:27" x14ac:dyDescent="0.35">
      <c r="A294" s="1">
        <v>41208</v>
      </c>
      <c r="B294">
        <v>4628.5</v>
      </c>
      <c r="C294">
        <f t="shared" si="28"/>
        <v>0.31000481000481001</v>
      </c>
      <c r="D294" s="27">
        <v>27.2</v>
      </c>
      <c r="E294">
        <v>0.4468820212811056</v>
      </c>
      <c r="F294">
        <v>0.53134519801186464</v>
      </c>
      <c r="G294">
        <v>0.62465929132595799</v>
      </c>
      <c r="H294">
        <v>0</v>
      </c>
      <c r="I294">
        <f>IF(AND(O294=0,M294=0,H294=0,J294=0,Q294=0,L294=0),1,0)</f>
        <v>0</v>
      </c>
      <c r="J294">
        <v>0</v>
      </c>
      <c r="K294">
        <v>0</v>
      </c>
      <c r="L294">
        <v>1</v>
      </c>
      <c r="M294">
        <v>0</v>
      </c>
      <c r="N294">
        <v>5915.333333333333</v>
      </c>
      <c r="O294">
        <v>0</v>
      </c>
      <c r="P294">
        <v>0</v>
      </c>
      <c r="Q294">
        <v>0</v>
      </c>
      <c r="R294">
        <v>6591</v>
      </c>
      <c r="S294">
        <f t="shared" si="29"/>
        <v>5749.1507711830218</v>
      </c>
      <c r="T294">
        <f>S294-B294</f>
        <v>1120.6507711830218</v>
      </c>
      <c r="U294">
        <f t="shared" si="30"/>
        <v>1120.6507711830218</v>
      </c>
      <c r="V294" s="8">
        <f>U294/B294</f>
        <v>0.24211964376861225</v>
      </c>
      <c r="W294">
        <v>3343</v>
      </c>
      <c r="X294">
        <f t="shared" si="31"/>
        <v>20171.713881294392</v>
      </c>
      <c r="Y294">
        <f t="shared" si="32"/>
        <v>60174</v>
      </c>
      <c r="Z294">
        <f t="shared" si="33"/>
        <v>1120.6507711830218</v>
      </c>
      <c r="AA294">
        <f t="shared" si="34"/>
        <v>1255858.1509531015</v>
      </c>
    </row>
    <row r="295" spans="1:27" x14ac:dyDescent="0.35">
      <c r="A295" s="1">
        <v>41209</v>
      </c>
      <c r="B295">
        <v>4628.5</v>
      </c>
      <c r="C295">
        <f t="shared" si="28"/>
        <v>0.31000481000481001</v>
      </c>
      <c r="D295" s="27">
        <v>27.3</v>
      </c>
      <c r="E295">
        <v>0.4468820212811056</v>
      </c>
      <c r="F295">
        <v>0.65832932499599162</v>
      </c>
      <c r="G295">
        <v>0.31000481000481001</v>
      </c>
      <c r="H295">
        <v>1</v>
      </c>
      <c r="I295">
        <f>IF(AND(O295=0,M295=0,H295=0,J295=0,Q295=0,L295=0),1,0)</f>
        <v>0</v>
      </c>
      <c r="J295">
        <v>0</v>
      </c>
      <c r="K295">
        <v>0</v>
      </c>
      <c r="L295">
        <v>0</v>
      </c>
      <c r="M295">
        <v>0</v>
      </c>
      <c r="N295">
        <v>5690.5</v>
      </c>
      <c r="O295">
        <v>0</v>
      </c>
      <c r="P295">
        <v>1</v>
      </c>
      <c r="Q295">
        <v>0</v>
      </c>
      <c r="R295">
        <v>4628.5</v>
      </c>
      <c r="S295">
        <f t="shared" si="29"/>
        <v>5281.8903106369089</v>
      </c>
      <c r="T295">
        <f>S295-B295</f>
        <v>653.39031063690891</v>
      </c>
      <c r="U295">
        <f t="shared" si="30"/>
        <v>653.39031063690891</v>
      </c>
      <c r="V295" s="8">
        <f>U295/B295</f>
        <v>0.14116675178500787</v>
      </c>
      <c r="W295">
        <v>1717</v>
      </c>
      <c r="X295">
        <f t="shared" si="31"/>
        <v>11761.02559146436</v>
      </c>
      <c r="Y295">
        <f t="shared" si="32"/>
        <v>30906</v>
      </c>
      <c r="Z295">
        <f t="shared" si="33"/>
        <v>653.39031063690891</v>
      </c>
      <c r="AA295">
        <f t="shared" si="34"/>
        <v>426918.89803419629</v>
      </c>
    </row>
    <row r="296" spans="1:27" x14ac:dyDescent="0.35">
      <c r="A296" s="1">
        <v>41210</v>
      </c>
      <c r="B296">
        <v>4628.5</v>
      </c>
      <c r="C296">
        <f t="shared" si="28"/>
        <v>0.31000481000481001</v>
      </c>
      <c r="D296" s="27">
        <v>26.3</v>
      </c>
      <c r="E296">
        <v>0.49938530671075521</v>
      </c>
      <c r="F296">
        <v>0.31000481000481001</v>
      </c>
      <c r="G296">
        <v>0.31000481000481001</v>
      </c>
      <c r="H296">
        <v>0</v>
      </c>
      <c r="I296">
        <f>IF(AND(O296=0,M296=0,H296=0,J296=0,Q296=0,L296=0),1,0)</f>
        <v>1</v>
      </c>
      <c r="J296">
        <v>0</v>
      </c>
      <c r="K296">
        <v>0</v>
      </c>
      <c r="L296">
        <v>0</v>
      </c>
      <c r="M296">
        <v>0</v>
      </c>
      <c r="N296">
        <v>5282.666666666667</v>
      </c>
      <c r="O296">
        <v>0</v>
      </c>
      <c r="P296">
        <v>1</v>
      </c>
      <c r="Q296">
        <v>0</v>
      </c>
      <c r="R296">
        <v>4628.5</v>
      </c>
      <c r="S296">
        <f t="shared" si="29"/>
        <v>4998.9774934606348</v>
      </c>
      <c r="T296">
        <f>S296-B296</f>
        <v>370.47749346063483</v>
      </c>
      <c r="U296">
        <f t="shared" si="30"/>
        <v>370.47749346063483</v>
      </c>
      <c r="V296" s="8">
        <f>U296/B296</f>
        <v>8.0042668998732816E-2</v>
      </c>
      <c r="W296">
        <v>1525</v>
      </c>
      <c r="X296">
        <f t="shared" si="31"/>
        <v>6668.594882291427</v>
      </c>
      <c r="Y296">
        <f t="shared" si="32"/>
        <v>27450</v>
      </c>
      <c r="Z296">
        <f t="shared" si="33"/>
        <v>370.47749346063483</v>
      </c>
      <c r="AA296">
        <f t="shared" si="34"/>
        <v>137253.57316087472</v>
      </c>
    </row>
    <row r="297" spans="1:27" x14ac:dyDescent="0.35">
      <c r="A297" s="1">
        <v>41211</v>
      </c>
      <c r="B297">
        <v>4628.5</v>
      </c>
      <c r="C297">
        <f t="shared" si="28"/>
        <v>0.31000481000481001</v>
      </c>
      <c r="D297" s="27">
        <v>26.5</v>
      </c>
      <c r="E297">
        <v>0.47079147060070375</v>
      </c>
      <c r="F297">
        <v>0.11143177809844476</v>
      </c>
      <c r="G297">
        <v>0.31000481000481001</v>
      </c>
      <c r="H297">
        <v>0</v>
      </c>
      <c r="I297">
        <f>IF(AND(O297=0,M297=0,H297=0,J297=0,Q297=0,L297=0),1,0)</f>
        <v>0</v>
      </c>
      <c r="J297">
        <v>1</v>
      </c>
      <c r="K297">
        <v>0</v>
      </c>
      <c r="L297">
        <v>0</v>
      </c>
      <c r="M297">
        <v>0</v>
      </c>
      <c r="N297">
        <v>4628.5</v>
      </c>
      <c r="O297">
        <v>0</v>
      </c>
      <c r="P297">
        <v>0</v>
      </c>
      <c r="Q297">
        <v>0</v>
      </c>
      <c r="R297">
        <v>4628.5</v>
      </c>
      <c r="S297">
        <f t="shared" si="29"/>
        <v>3979.6998833303692</v>
      </c>
      <c r="T297">
        <f>S297-B297</f>
        <v>-648.80011666963082</v>
      </c>
      <c r="U297">
        <f t="shared" si="30"/>
        <v>648.80011666963082</v>
      </c>
      <c r="V297" s="8">
        <f>U297/B297</f>
        <v>0.14017502790744968</v>
      </c>
      <c r="W297">
        <v>1934</v>
      </c>
      <c r="X297">
        <f t="shared" si="31"/>
        <v>46713.608400213416</v>
      </c>
      <c r="Y297">
        <f t="shared" si="32"/>
        <v>34812</v>
      </c>
      <c r="Z297">
        <f t="shared" si="33"/>
        <v>-1297.6002333392616</v>
      </c>
      <c r="AA297">
        <f t="shared" si="34"/>
        <v>1683766.3655621062</v>
      </c>
    </row>
    <row r="298" spans="1:27" x14ac:dyDescent="0.35">
      <c r="A298" s="1">
        <v>41212</v>
      </c>
      <c r="B298">
        <v>5800</v>
      </c>
      <c r="C298">
        <f t="shared" si="28"/>
        <v>0.49783549783549785</v>
      </c>
      <c r="D298" s="28">
        <v>26</v>
      </c>
      <c r="E298">
        <v>0.41892407478061816</v>
      </c>
      <c r="F298">
        <v>0.41814975148308481</v>
      </c>
      <c r="G298">
        <v>0.31000481000481001</v>
      </c>
      <c r="H298">
        <v>0</v>
      </c>
      <c r="I298">
        <f>IF(AND(O298=0,M298=0,H298=0,J298=0,Q298=0,L298=0),1,0)</f>
        <v>0</v>
      </c>
      <c r="J298">
        <v>0</v>
      </c>
      <c r="K298">
        <v>1</v>
      </c>
      <c r="L298">
        <v>0</v>
      </c>
      <c r="M298">
        <v>0</v>
      </c>
      <c r="N298">
        <v>4628.5</v>
      </c>
      <c r="O298">
        <v>1</v>
      </c>
      <c r="P298">
        <v>0</v>
      </c>
      <c r="Q298">
        <v>0</v>
      </c>
      <c r="R298">
        <v>4628.5</v>
      </c>
      <c r="S298">
        <f t="shared" si="29"/>
        <v>5470.7520075975453</v>
      </c>
      <c r="T298">
        <f>S298-B298</f>
        <v>-329.24799240245466</v>
      </c>
      <c r="U298">
        <f t="shared" si="30"/>
        <v>329.24799240245466</v>
      </c>
      <c r="V298" s="8">
        <f>U298/B298</f>
        <v>5.6766895241802527E-2</v>
      </c>
      <c r="W298">
        <v>796</v>
      </c>
      <c r="X298">
        <f t="shared" si="31"/>
        <v>23705.855452976735</v>
      </c>
      <c r="Y298">
        <f t="shared" si="32"/>
        <v>14328</v>
      </c>
      <c r="Z298">
        <f t="shared" si="33"/>
        <v>-658.49598480490931</v>
      </c>
      <c r="AA298">
        <f t="shared" si="34"/>
        <v>433616.96200418734</v>
      </c>
    </row>
    <row r="299" spans="1:27" x14ac:dyDescent="0.35">
      <c r="A299" s="1">
        <v>41213</v>
      </c>
      <c r="B299">
        <v>6353</v>
      </c>
      <c r="C299">
        <f t="shared" si="28"/>
        <v>0.58649991983325311</v>
      </c>
      <c r="D299" s="27">
        <v>27.1</v>
      </c>
      <c r="E299">
        <v>0.38539149603628819</v>
      </c>
      <c r="F299">
        <v>0.50617283950617287</v>
      </c>
      <c r="G299">
        <v>0.49783549783549785</v>
      </c>
      <c r="H299">
        <v>0</v>
      </c>
      <c r="I299">
        <f>IF(AND(O299=0,M299=0,H299=0,J299=0,Q299=0,L299=0),1,0)</f>
        <v>0</v>
      </c>
      <c r="J299">
        <v>0</v>
      </c>
      <c r="K299">
        <v>1</v>
      </c>
      <c r="L299">
        <v>0</v>
      </c>
      <c r="M299">
        <v>1</v>
      </c>
      <c r="N299">
        <v>5019</v>
      </c>
      <c r="O299">
        <v>0</v>
      </c>
      <c r="P299">
        <v>0</v>
      </c>
      <c r="Q299">
        <v>0</v>
      </c>
      <c r="R299">
        <v>5800</v>
      </c>
      <c r="S299">
        <f t="shared" si="29"/>
        <v>6033.6799049974497</v>
      </c>
      <c r="T299">
        <f>S299-B299</f>
        <v>-319.32009500255026</v>
      </c>
      <c r="U299">
        <f t="shared" si="30"/>
        <v>319.32009500255026</v>
      </c>
      <c r="V299" s="8">
        <f>U299/B299</f>
        <v>5.0262882890374665E-2</v>
      </c>
      <c r="W299">
        <v>1172</v>
      </c>
      <c r="X299">
        <f t="shared" si="31"/>
        <v>22991.046840183619</v>
      </c>
      <c r="Y299">
        <f t="shared" si="32"/>
        <v>21096</v>
      </c>
      <c r="Z299">
        <f t="shared" si="33"/>
        <v>-638.64019000510052</v>
      </c>
      <c r="AA299">
        <f t="shared" si="34"/>
        <v>407861.29228975088</v>
      </c>
    </row>
    <row r="300" spans="1:27" x14ac:dyDescent="0.35">
      <c r="A300" s="1">
        <v>41214</v>
      </c>
      <c r="B300">
        <v>6383</v>
      </c>
      <c r="C300">
        <f t="shared" si="28"/>
        <v>0.59130992464325793</v>
      </c>
      <c r="D300" s="27">
        <v>26.7</v>
      </c>
      <c r="E300">
        <v>0.45849760481580404</v>
      </c>
      <c r="F300">
        <v>0.62465929132595799</v>
      </c>
      <c r="G300">
        <v>0.58649991983325311</v>
      </c>
      <c r="H300">
        <v>0</v>
      </c>
      <c r="I300">
        <f>IF(AND(O300=0,M300=0,H300=0,J300=0,Q300=0,L300=0),1,0)</f>
        <v>0</v>
      </c>
      <c r="J300">
        <v>0</v>
      </c>
      <c r="K300">
        <v>1</v>
      </c>
      <c r="L300">
        <v>0</v>
      </c>
      <c r="M300">
        <v>0</v>
      </c>
      <c r="N300">
        <v>5593.833333333333</v>
      </c>
      <c r="O300">
        <v>0</v>
      </c>
      <c r="P300">
        <v>0</v>
      </c>
      <c r="Q300">
        <v>1</v>
      </c>
      <c r="R300">
        <v>6353</v>
      </c>
      <c r="S300">
        <f t="shared" si="29"/>
        <v>6549.5909324433997</v>
      </c>
      <c r="T300">
        <f>S300-B300</f>
        <v>166.59093244339965</v>
      </c>
      <c r="U300">
        <f t="shared" si="30"/>
        <v>166.59093244339965</v>
      </c>
      <c r="V300" s="8">
        <f>U300/B300</f>
        <v>2.6099159085602328E-2</v>
      </c>
      <c r="W300">
        <v>938</v>
      </c>
      <c r="X300">
        <f t="shared" si="31"/>
        <v>2998.6367839811937</v>
      </c>
      <c r="Y300">
        <f t="shared" si="32"/>
        <v>16884</v>
      </c>
      <c r="Z300">
        <f t="shared" si="33"/>
        <v>166.59093244339965</v>
      </c>
      <c r="AA300">
        <f t="shared" si="34"/>
        <v>27752.538772361346</v>
      </c>
    </row>
    <row r="301" spans="1:27" x14ac:dyDescent="0.35">
      <c r="A301" s="1">
        <v>41215</v>
      </c>
      <c r="B301">
        <v>6562</v>
      </c>
      <c r="C301">
        <f t="shared" si="28"/>
        <v>0.62000962000962001</v>
      </c>
      <c r="D301" s="27">
        <v>25.9</v>
      </c>
      <c r="E301">
        <v>0.53287549281444757</v>
      </c>
      <c r="F301">
        <v>0.31000481000481001</v>
      </c>
      <c r="G301">
        <v>0.59130992464325793</v>
      </c>
      <c r="H301">
        <v>0</v>
      </c>
      <c r="I301">
        <f>IF(AND(O301=0,M301=0,H301=0,J301=0,Q301=0,L301=0),1,0)</f>
        <v>0</v>
      </c>
      <c r="J301">
        <v>0</v>
      </c>
      <c r="K301">
        <v>1</v>
      </c>
      <c r="L301">
        <v>1</v>
      </c>
      <c r="M301">
        <v>0</v>
      </c>
      <c r="N301">
        <v>6178.666666666667</v>
      </c>
      <c r="O301">
        <v>0</v>
      </c>
      <c r="P301">
        <v>0</v>
      </c>
      <c r="Q301">
        <v>0</v>
      </c>
      <c r="R301">
        <v>6383</v>
      </c>
      <c r="S301">
        <f t="shared" si="29"/>
        <v>6602.0778562970818</v>
      </c>
      <c r="T301">
        <f>S301-B301</f>
        <v>40.07785629708178</v>
      </c>
      <c r="U301">
        <f t="shared" si="30"/>
        <v>40.07785629708178</v>
      </c>
      <c r="V301" s="8">
        <f>U301/B301</f>
        <v>6.1075672503934442E-3</v>
      </c>
      <c r="W301">
        <v>1139</v>
      </c>
      <c r="X301">
        <f t="shared" si="31"/>
        <v>721.40141334747204</v>
      </c>
      <c r="Y301">
        <f t="shared" si="32"/>
        <v>20502</v>
      </c>
      <c r="Z301">
        <f t="shared" si="33"/>
        <v>40.07785629708178</v>
      </c>
      <c r="AA301">
        <f t="shared" si="34"/>
        <v>1606.2345653695377</v>
      </c>
    </row>
    <row r="302" spans="1:27" x14ac:dyDescent="0.35">
      <c r="A302" s="1">
        <v>41216</v>
      </c>
      <c r="B302">
        <v>7628</v>
      </c>
      <c r="C302">
        <f t="shared" si="28"/>
        <v>0.79092512425845762</v>
      </c>
      <c r="D302" s="27">
        <v>26.9</v>
      </c>
      <c r="E302">
        <v>0.6148416634872188</v>
      </c>
      <c r="F302">
        <v>0.31000481000481001</v>
      </c>
      <c r="G302">
        <v>0.62000962000962001</v>
      </c>
      <c r="H302">
        <v>1</v>
      </c>
      <c r="I302">
        <f>IF(AND(O302=0,M302=0,H302=0,J302=0,Q302=0,L302=0),1,0)</f>
        <v>0</v>
      </c>
      <c r="J302">
        <v>0</v>
      </c>
      <c r="K302">
        <v>1</v>
      </c>
      <c r="L302">
        <v>0</v>
      </c>
      <c r="M302">
        <v>0</v>
      </c>
      <c r="N302">
        <v>6432.666666666667</v>
      </c>
      <c r="O302">
        <v>0</v>
      </c>
      <c r="P302">
        <v>1</v>
      </c>
      <c r="Q302">
        <v>0</v>
      </c>
      <c r="R302">
        <v>6562</v>
      </c>
      <c r="S302">
        <f t="shared" si="29"/>
        <v>7108.4673138030657</v>
      </c>
      <c r="T302">
        <f>S302-B302</f>
        <v>-519.53268619693426</v>
      </c>
      <c r="U302">
        <f t="shared" si="30"/>
        <v>519.53268619693426</v>
      </c>
      <c r="V302" s="8">
        <f>U302/B302</f>
        <v>6.810863741438572E-2</v>
      </c>
      <c r="W302">
        <v>800</v>
      </c>
      <c r="X302">
        <f t="shared" si="31"/>
        <v>37406.353406179267</v>
      </c>
      <c r="Y302">
        <f t="shared" si="32"/>
        <v>14400</v>
      </c>
      <c r="Z302">
        <f t="shared" si="33"/>
        <v>-1039.0653723938685</v>
      </c>
      <c r="AA302">
        <f t="shared" si="34"/>
        <v>1079656.8481080087</v>
      </c>
    </row>
    <row r="303" spans="1:27" x14ac:dyDescent="0.35">
      <c r="A303" s="1">
        <v>41217</v>
      </c>
      <c r="B303">
        <v>7951</v>
      </c>
      <c r="C303">
        <f t="shared" si="28"/>
        <v>0.84271284271284275</v>
      </c>
      <c r="D303" s="27">
        <v>25.8</v>
      </c>
      <c r="E303">
        <v>0.74199838907965587</v>
      </c>
      <c r="F303">
        <v>0.31000481000481001</v>
      </c>
      <c r="G303">
        <v>0.79092512425845762</v>
      </c>
      <c r="H303">
        <v>0</v>
      </c>
      <c r="I303">
        <f>IF(AND(O303=0,M303=0,H303=0,J303=0,Q303=0,L303=0),1,0)</f>
        <v>1</v>
      </c>
      <c r="J303">
        <v>0</v>
      </c>
      <c r="K303">
        <v>1</v>
      </c>
      <c r="L303">
        <v>0</v>
      </c>
      <c r="M303">
        <v>0</v>
      </c>
      <c r="N303">
        <v>6857.666666666667</v>
      </c>
      <c r="O303">
        <v>0</v>
      </c>
      <c r="P303">
        <v>1</v>
      </c>
      <c r="Q303">
        <v>0</v>
      </c>
      <c r="R303">
        <v>7628</v>
      </c>
      <c r="S303">
        <f t="shared" si="29"/>
        <v>7830.9291022857733</v>
      </c>
      <c r="T303">
        <f>S303-B303</f>
        <v>-120.0708977142267</v>
      </c>
      <c r="U303">
        <f t="shared" si="30"/>
        <v>120.0708977142267</v>
      </c>
      <c r="V303" s="8">
        <f>U303/B303</f>
        <v>1.5101358032225721E-2</v>
      </c>
      <c r="W303">
        <v>385</v>
      </c>
      <c r="X303">
        <f t="shared" si="31"/>
        <v>8645.1046354243226</v>
      </c>
      <c r="Y303">
        <f t="shared" si="32"/>
        <v>6930</v>
      </c>
      <c r="Z303">
        <f t="shared" si="33"/>
        <v>-240.14179542845341</v>
      </c>
      <c r="AA303">
        <f t="shared" si="34"/>
        <v>57668.081911601163</v>
      </c>
    </row>
    <row r="304" spans="1:27" x14ac:dyDescent="0.35">
      <c r="A304" s="1">
        <v>41218</v>
      </c>
      <c r="B304">
        <v>4925</v>
      </c>
      <c r="C304">
        <f t="shared" si="28"/>
        <v>0.3575436908770242</v>
      </c>
      <c r="D304" s="27">
        <v>25.8</v>
      </c>
      <c r="E304">
        <v>0.83318495909110191</v>
      </c>
      <c r="F304">
        <v>0.31000481000481001</v>
      </c>
      <c r="G304">
        <v>0.84271284271284275</v>
      </c>
      <c r="H304">
        <v>0</v>
      </c>
      <c r="I304">
        <f>IF(AND(O304=0,M304=0,H304=0,J304=0,Q304=0,L304=0),1,0)</f>
        <v>0</v>
      </c>
      <c r="J304">
        <v>1</v>
      </c>
      <c r="K304">
        <v>0</v>
      </c>
      <c r="L304">
        <v>0</v>
      </c>
      <c r="M304">
        <v>0</v>
      </c>
      <c r="N304">
        <v>7380.333333333333</v>
      </c>
      <c r="O304">
        <v>0</v>
      </c>
      <c r="P304">
        <v>0</v>
      </c>
      <c r="Q304">
        <v>0</v>
      </c>
      <c r="R304">
        <v>7951</v>
      </c>
      <c r="S304">
        <f t="shared" si="29"/>
        <v>6365.8375742017543</v>
      </c>
      <c r="T304">
        <f>S304-B304</f>
        <v>1440.8375742017543</v>
      </c>
      <c r="U304">
        <f t="shared" si="30"/>
        <v>1440.8375742017543</v>
      </c>
      <c r="V304" s="8">
        <f>U304/B304</f>
        <v>0.29255585262979783</v>
      </c>
      <c r="W304">
        <v>1585</v>
      </c>
      <c r="X304">
        <f t="shared" si="31"/>
        <v>25935.076335631577</v>
      </c>
      <c r="Y304">
        <f t="shared" si="32"/>
        <v>28530</v>
      </c>
      <c r="Z304">
        <f t="shared" si="33"/>
        <v>1440.8375742017543</v>
      </c>
      <c r="AA304">
        <f t="shared" si="34"/>
        <v>2076012.9152315957</v>
      </c>
    </row>
    <row r="305" spans="1:27" x14ac:dyDescent="0.35">
      <c r="A305" s="1">
        <v>41219</v>
      </c>
      <c r="B305">
        <v>5084</v>
      </c>
      <c r="C305">
        <f t="shared" si="28"/>
        <v>0.38303671637004971</v>
      </c>
      <c r="D305" s="27">
        <v>26.1</v>
      </c>
      <c r="E305">
        <v>0.77264826826063016</v>
      </c>
      <c r="F305">
        <v>0.49783549783549785</v>
      </c>
      <c r="G305">
        <v>0.3575436908770242</v>
      </c>
      <c r="H305">
        <v>0</v>
      </c>
      <c r="I305">
        <f>IF(AND(O305=0,M305=0,H305=0,J305=0,Q305=0,L305=0),1,0)</f>
        <v>0</v>
      </c>
      <c r="J305">
        <v>0</v>
      </c>
      <c r="K305">
        <v>1</v>
      </c>
      <c r="L305">
        <v>0</v>
      </c>
      <c r="M305">
        <v>0</v>
      </c>
      <c r="N305">
        <v>6834.666666666667</v>
      </c>
      <c r="O305">
        <v>1</v>
      </c>
      <c r="P305">
        <v>0</v>
      </c>
      <c r="Q305">
        <v>0</v>
      </c>
      <c r="R305">
        <v>4925</v>
      </c>
      <c r="S305">
        <f t="shared" si="29"/>
        <v>6347.2894929601916</v>
      </c>
      <c r="T305">
        <f>S305-B305</f>
        <v>1263.2894929601916</v>
      </c>
      <c r="U305">
        <f t="shared" si="30"/>
        <v>1263.2894929601916</v>
      </c>
      <c r="V305" s="8">
        <f>U305/B305</f>
        <v>0.24848337784425484</v>
      </c>
      <c r="W305">
        <v>1921</v>
      </c>
      <c r="X305">
        <f t="shared" si="31"/>
        <v>22739.210873283449</v>
      </c>
      <c r="Y305">
        <f t="shared" si="32"/>
        <v>34578</v>
      </c>
      <c r="Z305">
        <f t="shared" si="33"/>
        <v>1263.2894929601916</v>
      </c>
      <c r="AA305">
        <f t="shared" si="34"/>
        <v>1595900.343023618</v>
      </c>
    </row>
    <row r="306" spans="1:27" x14ac:dyDescent="0.35">
      <c r="A306" s="1">
        <v>41220</v>
      </c>
      <c r="B306">
        <v>5097</v>
      </c>
      <c r="C306">
        <f t="shared" si="28"/>
        <v>0.38512105178771844</v>
      </c>
      <c r="D306" s="27">
        <v>26.1</v>
      </c>
      <c r="E306">
        <v>0.71758022807240673</v>
      </c>
      <c r="F306">
        <v>0.58649991983325311</v>
      </c>
      <c r="G306">
        <v>0.38303671637004971</v>
      </c>
      <c r="H306">
        <v>0</v>
      </c>
      <c r="I306">
        <f>IF(AND(O306=0,M306=0,H306=0,J306=0,Q306=0,L306=0),1,0)</f>
        <v>0</v>
      </c>
      <c r="J306">
        <v>0</v>
      </c>
      <c r="K306">
        <v>1</v>
      </c>
      <c r="L306">
        <v>0</v>
      </c>
      <c r="M306">
        <v>1</v>
      </c>
      <c r="N306">
        <v>5986.666666666667</v>
      </c>
      <c r="O306">
        <v>0</v>
      </c>
      <c r="P306">
        <v>0</v>
      </c>
      <c r="Q306">
        <v>0</v>
      </c>
      <c r="R306">
        <v>5084</v>
      </c>
      <c r="S306">
        <f t="shared" si="29"/>
        <v>6415.6192774425162</v>
      </c>
      <c r="T306">
        <f>S306-B306</f>
        <v>1318.6192774425162</v>
      </c>
      <c r="U306">
        <f t="shared" si="30"/>
        <v>1318.6192774425162</v>
      </c>
      <c r="V306" s="8">
        <f>U306/B306</f>
        <v>0.2587049788978843</v>
      </c>
      <c r="W306">
        <v>2653</v>
      </c>
      <c r="X306">
        <f t="shared" si="31"/>
        <v>23735.146993965292</v>
      </c>
      <c r="Y306">
        <f t="shared" si="32"/>
        <v>47754</v>
      </c>
      <c r="Z306">
        <f t="shared" si="33"/>
        <v>1318.6192774425162</v>
      </c>
      <c r="AA306">
        <f t="shared" si="34"/>
        <v>1738756.7988430236</v>
      </c>
    </row>
    <row r="307" spans="1:27" x14ac:dyDescent="0.35">
      <c r="A307" s="1">
        <v>41221</v>
      </c>
      <c r="B307">
        <v>5462</v>
      </c>
      <c r="C307">
        <f t="shared" si="28"/>
        <v>0.44364277697611032</v>
      </c>
      <c r="D307" s="27">
        <v>26.9</v>
      </c>
      <c r="E307">
        <v>0.65547500953834426</v>
      </c>
      <c r="F307">
        <v>0.59130992464325793</v>
      </c>
      <c r="G307">
        <v>0.38512105178771844</v>
      </c>
      <c r="H307">
        <v>0</v>
      </c>
      <c r="I307">
        <f>IF(AND(O307=0,M307=0,H307=0,J307=0,Q307=0,L307=0),1,0)</f>
        <v>0</v>
      </c>
      <c r="J307">
        <v>0</v>
      </c>
      <c r="K307">
        <v>1</v>
      </c>
      <c r="L307">
        <v>0</v>
      </c>
      <c r="M307">
        <v>0</v>
      </c>
      <c r="N307">
        <v>5035.333333333333</v>
      </c>
      <c r="O307">
        <v>0</v>
      </c>
      <c r="P307">
        <v>0</v>
      </c>
      <c r="Q307">
        <v>1</v>
      </c>
      <c r="R307">
        <v>5097</v>
      </c>
      <c r="S307">
        <f t="shared" si="29"/>
        <v>6311.9140190763128</v>
      </c>
      <c r="T307">
        <f>S307-B307</f>
        <v>849.9140190763128</v>
      </c>
      <c r="U307">
        <f t="shared" si="30"/>
        <v>849.9140190763128</v>
      </c>
      <c r="V307" s="8">
        <f>U307/B307</f>
        <v>0.15560491012015978</v>
      </c>
      <c r="W307">
        <v>1188</v>
      </c>
      <c r="X307">
        <f t="shared" si="31"/>
        <v>15298.45234337363</v>
      </c>
      <c r="Y307">
        <f t="shared" si="32"/>
        <v>21384</v>
      </c>
      <c r="Z307">
        <f t="shared" si="33"/>
        <v>849.9140190763128</v>
      </c>
      <c r="AA307">
        <f t="shared" si="34"/>
        <v>722353.839822451</v>
      </c>
    </row>
    <row r="308" spans="1:27" x14ac:dyDescent="0.35">
      <c r="A308" s="1">
        <v>41222</v>
      </c>
      <c r="B308">
        <v>6114</v>
      </c>
      <c r="C308">
        <f t="shared" si="28"/>
        <v>0.54818021484688151</v>
      </c>
      <c r="D308" s="27">
        <v>26.8</v>
      </c>
      <c r="E308">
        <v>0.56365254991733449</v>
      </c>
      <c r="F308">
        <v>0.62000962000962001</v>
      </c>
      <c r="G308">
        <v>0.44364277697611032</v>
      </c>
      <c r="H308">
        <v>0</v>
      </c>
      <c r="I308">
        <f>IF(AND(O308=0,M308=0,H308=0,J308=0,Q308=0,L308=0),1,0)</f>
        <v>0</v>
      </c>
      <c r="J308">
        <v>0</v>
      </c>
      <c r="K308">
        <v>1</v>
      </c>
      <c r="L308">
        <v>1</v>
      </c>
      <c r="M308">
        <v>0</v>
      </c>
      <c r="N308">
        <v>5214.333333333333</v>
      </c>
      <c r="O308">
        <v>0</v>
      </c>
      <c r="P308">
        <v>0</v>
      </c>
      <c r="Q308">
        <v>0</v>
      </c>
      <c r="R308">
        <v>5462</v>
      </c>
      <c r="S308">
        <f t="shared" si="29"/>
        <v>6589.7789867086158</v>
      </c>
      <c r="T308">
        <f>S308-B308</f>
        <v>475.77898670861578</v>
      </c>
      <c r="U308">
        <f t="shared" si="30"/>
        <v>475.77898670861578</v>
      </c>
      <c r="V308" s="8">
        <f>U308/B308</f>
        <v>7.7817956609194605E-2</v>
      </c>
      <c r="W308">
        <v>578</v>
      </c>
      <c r="X308">
        <f t="shared" si="31"/>
        <v>8564.021760755084</v>
      </c>
      <c r="Y308">
        <f t="shared" si="32"/>
        <v>10404</v>
      </c>
      <c r="Z308">
        <f t="shared" si="33"/>
        <v>475.77898670861578</v>
      </c>
      <c r="AA308">
        <f t="shared" si="34"/>
        <v>226365.6441934772</v>
      </c>
    </row>
    <row r="309" spans="1:27" x14ac:dyDescent="0.35">
      <c r="A309" s="1">
        <v>41223</v>
      </c>
      <c r="B309">
        <v>6373</v>
      </c>
      <c r="C309">
        <f t="shared" si="28"/>
        <v>0.58970658970658973</v>
      </c>
      <c r="D309" s="27">
        <v>27.3</v>
      </c>
      <c r="E309">
        <v>0.48577726906609014</v>
      </c>
      <c r="F309">
        <v>0.79092512425845762</v>
      </c>
      <c r="G309">
        <v>0.54818021484688151</v>
      </c>
      <c r="H309">
        <v>1</v>
      </c>
      <c r="I309">
        <f>IF(AND(O309=0,M309=0,H309=0,J309=0,Q309=0,L309=0),1,0)</f>
        <v>0</v>
      </c>
      <c r="J309">
        <v>0</v>
      </c>
      <c r="K309">
        <v>1</v>
      </c>
      <c r="L309">
        <v>0</v>
      </c>
      <c r="M309">
        <v>0</v>
      </c>
      <c r="N309">
        <v>5557.666666666667</v>
      </c>
      <c r="O309">
        <v>0</v>
      </c>
      <c r="P309">
        <v>1</v>
      </c>
      <c r="Q309">
        <v>0</v>
      </c>
      <c r="R309">
        <v>6114</v>
      </c>
      <c r="S309">
        <f t="shared" si="29"/>
        <v>7203.4502150788367</v>
      </c>
      <c r="T309">
        <f>S309-B309</f>
        <v>830.45021507883666</v>
      </c>
      <c r="U309">
        <f t="shared" si="30"/>
        <v>830.45021507883666</v>
      </c>
      <c r="V309" s="8">
        <f>U309/B309</f>
        <v>0.13030758121431613</v>
      </c>
      <c r="W309">
        <v>1160</v>
      </c>
      <c r="X309">
        <f t="shared" si="31"/>
        <v>14948.10387141906</v>
      </c>
      <c r="Y309">
        <f t="shared" si="32"/>
        <v>20880</v>
      </c>
      <c r="Z309">
        <f t="shared" si="33"/>
        <v>830.45021507883666</v>
      </c>
      <c r="AA309">
        <f t="shared" si="34"/>
        <v>689647.55972448608</v>
      </c>
    </row>
    <row r="310" spans="1:27" x14ac:dyDescent="0.35">
      <c r="A310" s="1">
        <v>41224</v>
      </c>
      <c r="B310">
        <v>6479</v>
      </c>
      <c r="C310">
        <f t="shared" si="28"/>
        <v>0.60670194003527333</v>
      </c>
      <c r="D310" s="27">
        <v>26.7</v>
      </c>
      <c r="E310">
        <v>0.54716181270931374</v>
      </c>
      <c r="F310">
        <v>0.84271284271284275</v>
      </c>
      <c r="G310">
        <v>0.58970658970658973</v>
      </c>
      <c r="H310">
        <v>0</v>
      </c>
      <c r="I310">
        <f>IF(AND(O310=0,M310=0,H310=0,J310=0,Q310=0,L310=0),1,0)</f>
        <v>1</v>
      </c>
      <c r="J310">
        <v>0</v>
      </c>
      <c r="K310">
        <v>1</v>
      </c>
      <c r="L310">
        <v>0</v>
      </c>
      <c r="M310">
        <v>0</v>
      </c>
      <c r="N310">
        <v>5983</v>
      </c>
      <c r="O310">
        <v>0</v>
      </c>
      <c r="P310">
        <v>1</v>
      </c>
      <c r="Q310">
        <v>0</v>
      </c>
      <c r="R310">
        <v>6373</v>
      </c>
      <c r="S310">
        <f t="shared" si="29"/>
        <v>7498.8405493355212</v>
      </c>
      <c r="T310">
        <f>S310-B310</f>
        <v>1019.8405493355212</v>
      </c>
      <c r="U310">
        <f t="shared" si="30"/>
        <v>1019.8405493355212</v>
      </c>
      <c r="V310" s="8">
        <f>U310/B310</f>
        <v>0.15740709204129053</v>
      </c>
      <c r="W310">
        <v>1046</v>
      </c>
      <c r="X310">
        <f t="shared" si="31"/>
        <v>18357.129888039381</v>
      </c>
      <c r="Y310">
        <f t="shared" si="32"/>
        <v>18828</v>
      </c>
      <c r="Z310">
        <f t="shared" si="33"/>
        <v>1019.8405493355212</v>
      </c>
      <c r="AA310">
        <f t="shared" si="34"/>
        <v>1040074.7460689778</v>
      </c>
    </row>
    <row r="311" spans="1:27" x14ac:dyDescent="0.35">
      <c r="A311" s="1">
        <v>41225</v>
      </c>
      <c r="B311">
        <v>4343</v>
      </c>
      <c r="C311">
        <f t="shared" si="28"/>
        <v>0.26422959756293091</v>
      </c>
      <c r="D311" s="27">
        <v>25.6</v>
      </c>
      <c r="E311">
        <v>0.60629954639874528</v>
      </c>
      <c r="F311">
        <v>0.3575436908770242</v>
      </c>
      <c r="G311">
        <v>0.60670194003527333</v>
      </c>
      <c r="H311">
        <v>0</v>
      </c>
      <c r="I311">
        <f>IF(AND(O311=0,M311=0,H311=0,J311=0,Q311=0,L311=0),1,0)</f>
        <v>0</v>
      </c>
      <c r="J311">
        <v>1</v>
      </c>
      <c r="K311">
        <v>0</v>
      </c>
      <c r="L311">
        <v>0</v>
      </c>
      <c r="M311">
        <v>0</v>
      </c>
      <c r="N311">
        <v>6322</v>
      </c>
      <c r="O311">
        <v>0</v>
      </c>
      <c r="P311">
        <v>0</v>
      </c>
      <c r="Q311">
        <v>0</v>
      </c>
      <c r="R311">
        <v>6479</v>
      </c>
      <c r="S311">
        <f t="shared" si="29"/>
        <v>5336.7985007387015</v>
      </c>
      <c r="T311">
        <f>S311-B311</f>
        <v>993.79850073870148</v>
      </c>
      <c r="U311">
        <f t="shared" si="30"/>
        <v>993.79850073870148</v>
      </c>
      <c r="V311" s="8">
        <f>U311/B311</f>
        <v>0.22882765386569226</v>
      </c>
      <c r="W311">
        <v>1677</v>
      </c>
      <c r="X311">
        <f t="shared" si="31"/>
        <v>17888.373013296627</v>
      </c>
      <c r="Y311">
        <f t="shared" si="32"/>
        <v>30186</v>
      </c>
      <c r="Z311">
        <f t="shared" si="33"/>
        <v>993.79850073870148</v>
      </c>
      <c r="AA311">
        <f t="shared" si="34"/>
        <v>987635.46007049084</v>
      </c>
    </row>
    <row r="312" spans="1:27" x14ac:dyDescent="0.35">
      <c r="A312" s="1">
        <v>41226</v>
      </c>
      <c r="B312">
        <v>5596</v>
      </c>
      <c r="C312">
        <f t="shared" si="28"/>
        <v>0.46512746512746511</v>
      </c>
      <c r="D312" s="27">
        <v>25.6</v>
      </c>
      <c r="E312">
        <v>0.57433549535800588</v>
      </c>
      <c r="F312">
        <v>0.38303671637004971</v>
      </c>
      <c r="G312">
        <v>0.26422959756293091</v>
      </c>
      <c r="H312">
        <v>0</v>
      </c>
      <c r="I312">
        <f>IF(AND(O312=0,M312=0,H312=0,J312=0,Q312=0,L312=0),1,0)</f>
        <v>0</v>
      </c>
      <c r="J312">
        <v>0</v>
      </c>
      <c r="K312">
        <v>1</v>
      </c>
      <c r="L312">
        <v>0</v>
      </c>
      <c r="M312">
        <v>0</v>
      </c>
      <c r="N312">
        <v>5731.666666666667</v>
      </c>
      <c r="O312">
        <v>1</v>
      </c>
      <c r="P312">
        <v>0</v>
      </c>
      <c r="Q312">
        <v>0</v>
      </c>
      <c r="R312">
        <v>4343</v>
      </c>
      <c r="S312">
        <f t="shared" si="29"/>
        <v>5590.7800738651777</v>
      </c>
      <c r="T312">
        <f>S312-B312</f>
        <v>-5.2199261348223445</v>
      </c>
      <c r="U312">
        <f t="shared" si="30"/>
        <v>5.2199261348223445</v>
      </c>
      <c r="V312" s="8">
        <f>U312/B312</f>
        <v>9.3279594975381427E-4</v>
      </c>
      <c r="W312">
        <v>1166</v>
      </c>
      <c r="X312">
        <f t="shared" si="31"/>
        <v>375.8346817072088</v>
      </c>
      <c r="Y312">
        <f t="shared" si="32"/>
        <v>20988</v>
      </c>
      <c r="Z312">
        <f t="shared" si="33"/>
        <v>-10.439852269644689</v>
      </c>
      <c r="AA312">
        <f t="shared" si="34"/>
        <v>108.99051541200537</v>
      </c>
    </row>
    <row r="313" spans="1:27" x14ac:dyDescent="0.35">
      <c r="A313" s="1">
        <v>41227</v>
      </c>
      <c r="B313">
        <v>4999</v>
      </c>
      <c r="C313">
        <f t="shared" si="28"/>
        <v>0.36940836940836941</v>
      </c>
      <c r="D313" s="27">
        <v>24.5</v>
      </c>
      <c r="E313">
        <v>0.58001610920344238</v>
      </c>
      <c r="F313">
        <v>0.38512105178771844</v>
      </c>
      <c r="G313">
        <v>0.46512746512746511</v>
      </c>
      <c r="H313">
        <v>0</v>
      </c>
      <c r="I313">
        <f>IF(AND(O313=0,M313=0,H313=0,J313=0,Q313=0,L313=0),1,0)</f>
        <v>0</v>
      </c>
      <c r="J313">
        <v>0</v>
      </c>
      <c r="K313">
        <v>0</v>
      </c>
      <c r="L313">
        <v>0</v>
      </c>
      <c r="M313">
        <v>1</v>
      </c>
      <c r="N313">
        <v>5472.666666666667</v>
      </c>
      <c r="O313">
        <v>0</v>
      </c>
      <c r="P313">
        <v>0</v>
      </c>
      <c r="Q313">
        <v>0</v>
      </c>
      <c r="R313">
        <v>5596</v>
      </c>
      <c r="S313">
        <f t="shared" si="29"/>
        <v>5133.5035202120198</v>
      </c>
      <c r="T313">
        <f>S313-B313</f>
        <v>134.50352021201979</v>
      </c>
      <c r="U313">
        <f t="shared" si="30"/>
        <v>134.50352021201979</v>
      </c>
      <c r="V313" s="8">
        <f>U313/B313</f>
        <v>2.6906085259455849E-2</v>
      </c>
      <c r="W313">
        <v>1322</v>
      </c>
      <c r="X313">
        <f t="shared" si="31"/>
        <v>2421.0633638163563</v>
      </c>
      <c r="Y313">
        <f t="shared" si="32"/>
        <v>23796</v>
      </c>
      <c r="Z313">
        <f t="shared" si="33"/>
        <v>134.50352021201979</v>
      </c>
      <c r="AA313">
        <f t="shared" si="34"/>
        <v>18091.196949425219</v>
      </c>
    </row>
    <row r="314" spans="1:27" x14ac:dyDescent="0.35">
      <c r="A314" s="1">
        <v>41228</v>
      </c>
      <c r="B314">
        <v>5279</v>
      </c>
      <c r="C314">
        <f t="shared" si="28"/>
        <v>0.41430174763508099</v>
      </c>
      <c r="D314" s="29">
        <v>24.6</v>
      </c>
      <c r="E314">
        <v>0.53274831489253471</v>
      </c>
      <c r="F314">
        <v>0.44364277697611032</v>
      </c>
      <c r="G314">
        <v>0.36940836940836941</v>
      </c>
      <c r="H314">
        <v>0</v>
      </c>
      <c r="I314">
        <f>IF(AND(O314=0,M314=0,H314=0,J314=0,Q314=0,L314=0),1,0)</f>
        <v>0</v>
      </c>
      <c r="J314">
        <v>0</v>
      </c>
      <c r="K314">
        <v>1</v>
      </c>
      <c r="L314">
        <v>0</v>
      </c>
      <c r="M314">
        <v>0</v>
      </c>
      <c r="N314">
        <v>4979.333333333333</v>
      </c>
      <c r="O314">
        <v>0</v>
      </c>
      <c r="P314">
        <v>0</v>
      </c>
      <c r="Q314">
        <v>1</v>
      </c>
      <c r="R314">
        <v>4999</v>
      </c>
      <c r="S314">
        <f t="shared" si="29"/>
        <v>5876.3931090519254</v>
      </c>
      <c r="T314">
        <f>S314-B314</f>
        <v>597.39310905192542</v>
      </c>
      <c r="U314">
        <f t="shared" si="30"/>
        <v>597.39310905192542</v>
      </c>
      <c r="V314" s="8">
        <f>U314/B314</f>
        <v>0.11316406687856136</v>
      </c>
      <c r="W314">
        <v>1503</v>
      </c>
      <c r="X314">
        <f t="shared" si="31"/>
        <v>10753.075962934658</v>
      </c>
      <c r="Y314">
        <f t="shared" si="32"/>
        <v>27054</v>
      </c>
      <c r="Z314">
        <f t="shared" si="33"/>
        <v>597.39310905192542</v>
      </c>
      <c r="AA314">
        <f t="shared" si="34"/>
        <v>356878.52674272563</v>
      </c>
    </row>
    <row r="315" spans="1:27" x14ac:dyDescent="0.35">
      <c r="A315" s="1">
        <v>41229</v>
      </c>
      <c r="B315">
        <v>5432</v>
      </c>
      <c r="C315">
        <f t="shared" si="28"/>
        <v>0.4388327721661055</v>
      </c>
      <c r="D315" s="29">
        <v>25.3</v>
      </c>
      <c r="E315">
        <v>0.48637076603501639</v>
      </c>
      <c r="F315">
        <v>0.54818021484688151</v>
      </c>
      <c r="G315">
        <v>0.41430174763508099</v>
      </c>
      <c r="H315">
        <v>0</v>
      </c>
      <c r="I315">
        <f>IF(AND(O315=0,M315=0,H315=0,J315=0,Q315=0,L315=0),1,0)</f>
        <v>0</v>
      </c>
      <c r="J315">
        <v>0</v>
      </c>
      <c r="K315">
        <v>1</v>
      </c>
      <c r="L315">
        <v>1</v>
      </c>
      <c r="M315">
        <v>0</v>
      </c>
      <c r="N315">
        <v>5291.333333333333</v>
      </c>
      <c r="O315">
        <v>0</v>
      </c>
      <c r="P315">
        <v>0</v>
      </c>
      <c r="Q315">
        <v>0</v>
      </c>
      <c r="R315">
        <v>5279</v>
      </c>
      <c r="S315">
        <f t="shared" si="29"/>
        <v>6284.517937852801</v>
      </c>
      <c r="T315">
        <f>S315-B315</f>
        <v>852.51793785280097</v>
      </c>
      <c r="U315">
        <f t="shared" si="30"/>
        <v>852.51793785280097</v>
      </c>
      <c r="V315" s="8">
        <f>U315/B315</f>
        <v>0.15694365571664229</v>
      </c>
      <c r="W315">
        <v>1383</v>
      </c>
      <c r="X315">
        <f t="shared" si="31"/>
        <v>15345.322881350417</v>
      </c>
      <c r="Y315">
        <f t="shared" si="32"/>
        <v>24894</v>
      </c>
      <c r="Z315">
        <f t="shared" si="33"/>
        <v>852.51793785280097</v>
      </c>
      <c r="AA315">
        <f t="shared" si="34"/>
        <v>726786.83436079219</v>
      </c>
    </row>
    <row r="316" spans="1:27" x14ac:dyDescent="0.35">
      <c r="A316" s="1">
        <v>41230</v>
      </c>
      <c r="B316">
        <v>6584</v>
      </c>
      <c r="C316">
        <f t="shared" si="28"/>
        <v>0.6235369568702902</v>
      </c>
      <c r="D316" s="27">
        <v>25.8</v>
      </c>
      <c r="E316">
        <v>0.44198567128746463</v>
      </c>
      <c r="F316">
        <v>0.58970658970658973</v>
      </c>
      <c r="G316">
        <v>0.4388327721661055</v>
      </c>
      <c r="H316">
        <v>1</v>
      </c>
      <c r="I316">
        <f>IF(AND(O316=0,M316=0,H316=0,J316=0,Q316=0,L316=0),1,0)</f>
        <v>0</v>
      </c>
      <c r="J316">
        <v>0</v>
      </c>
      <c r="K316">
        <v>1</v>
      </c>
      <c r="L316">
        <v>0</v>
      </c>
      <c r="M316">
        <v>0</v>
      </c>
      <c r="N316">
        <v>5236.666666666667</v>
      </c>
      <c r="O316">
        <v>0</v>
      </c>
      <c r="P316">
        <v>1</v>
      </c>
      <c r="Q316">
        <v>0</v>
      </c>
      <c r="R316">
        <v>5432</v>
      </c>
      <c r="S316">
        <f t="shared" si="29"/>
        <v>6591.6587241877824</v>
      </c>
      <c r="T316">
        <f>S316-B316</f>
        <v>7.6587241877823544</v>
      </c>
      <c r="U316">
        <f t="shared" si="30"/>
        <v>7.6587241877823544</v>
      </c>
      <c r="V316" s="8">
        <f>U316/B316</f>
        <v>1.163232713818705E-3</v>
      </c>
      <c r="W316">
        <v>1212</v>
      </c>
      <c r="X316">
        <f t="shared" si="31"/>
        <v>137.85703538008238</v>
      </c>
      <c r="Y316">
        <f t="shared" si="32"/>
        <v>21816</v>
      </c>
      <c r="Z316">
        <f t="shared" si="33"/>
        <v>7.6587241877823544</v>
      </c>
      <c r="AA316">
        <f t="shared" si="34"/>
        <v>58.656056184522484</v>
      </c>
    </row>
    <row r="317" spans="1:27" x14ac:dyDescent="0.35">
      <c r="A317" s="1">
        <v>41231</v>
      </c>
      <c r="B317">
        <v>6661</v>
      </c>
      <c r="C317">
        <f t="shared" si="28"/>
        <v>0.63588263588263583</v>
      </c>
      <c r="D317" s="27">
        <v>26.3</v>
      </c>
      <c r="E317">
        <v>0.53698757895629334</v>
      </c>
      <c r="F317">
        <v>0.60670194003527333</v>
      </c>
      <c r="G317">
        <v>0.6235369568702902</v>
      </c>
      <c r="H317">
        <v>0</v>
      </c>
      <c r="I317">
        <f>IF(AND(O317=0,M317=0,H317=0,J317=0,Q317=0,L317=0),1,0)</f>
        <v>1</v>
      </c>
      <c r="J317">
        <v>0</v>
      </c>
      <c r="K317">
        <v>1</v>
      </c>
      <c r="L317">
        <v>0</v>
      </c>
      <c r="M317">
        <v>0</v>
      </c>
      <c r="N317">
        <v>5765</v>
      </c>
      <c r="O317">
        <v>0</v>
      </c>
      <c r="P317">
        <v>1</v>
      </c>
      <c r="Q317">
        <v>0</v>
      </c>
      <c r="R317">
        <v>6584</v>
      </c>
      <c r="S317">
        <f t="shared" si="29"/>
        <v>7312.2315595709388</v>
      </c>
      <c r="T317">
        <f>S317-B317</f>
        <v>651.23155957093877</v>
      </c>
      <c r="U317">
        <f t="shared" si="30"/>
        <v>651.23155957093877</v>
      </c>
      <c r="V317" s="8">
        <f>U317/B317</f>
        <v>9.7767836596748051E-2</v>
      </c>
      <c r="W317">
        <v>1206</v>
      </c>
      <c r="X317">
        <f t="shared" si="31"/>
        <v>11722.168072276898</v>
      </c>
      <c r="Y317">
        <f t="shared" si="32"/>
        <v>21708</v>
      </c>
      <c r="Z317">
        <f t="shared" si="33"/>
        <v>651.23155957093877</v>
      </c>
      <c r="AA317">
        <f t="shared" si="34"/>
        <v>424102.54418119718</v>
      </c>
    </row>
    <row r="318" spans="1:27" x14ac:dyDescent="0.35">
      <c r="A318" s="1">
        <v>41232</v>
      </c>
      <c r="B318">
        <v>4297</v>
      </c>
      <c r="C318">
        <f t="shared" si="28"/>
        <v>0.25685425685425683</v>
      </c>
      <c r="D318" s="27">
        <v>24.2</v>
      </c>
      <c r="E318">
        <v>0.58213574123532164</v>
      </c>
      <c r="F318">
        <v>0.26422959756293091</v>
      </c>
      <c r="G318">
        <v>0.63588263588263583</v>
      </c>
      <c r="H318">
        <v>0</v>
      </c>
      <c r="I318">
        <f>IF(AND(O318=0,M318=0,H318=0,J318=0,Q318=0,L318=0),1,0)</f>
        <v>0</v>
      </c>
      <c r="J318">
        <v>1</v>
      </c>
      <c r="K318">
        <v>0</v>
      </c>
      <c r="L318">
        <v>0</v>
      </c>
      <c r="M318">
        <v>0</v>
      </c>
      <c r="N318">
        <v>6225.666666666667</v>
      </c>
      <c r="O318">
        <v>0</v>
      </c>
      <c r="P318">
        <v>0</v>
      </c>
      <c r="Q318">
        <v>0</v>
      </c>
      <c r="R318">
        <v>6661</v>
      </c>
      <c r="S318">
        <f t="shared" si="29"/>
        <v>5270.0950767761915</v>
      </c>
      <c r="T318">
        <f>S318-B318</f>
        <v>973.09507677619149</v>
      </c>
      <c r="U318">
        <f t="shared" si="30"/>
        <v>973.09507677619149</v>
      </c>
      <c r="V318" s="8">
        <f>U318/B318</f>
        <v>0.22645917541917418</v>
      </c>
      <c r="W318">
        <v>1480</v>
      </c>
      <c r="X318">
        <f t="shared" si="31"/>
        <v>17515.711381971447</v>
      </c>
      <c r="Y318">
        <f t="shared" si="32"/>
        <v>26640</v>
      </c>
      <c r="Z318">
        <f t="shared" si="33"/>
        <v>973.09507677619149</v>
      </c>
      <c r="AA318">
        <f t="shared" si="34"/>
        <v>946914.028446062</v>
      </c>
    </row>
    <row r="319" spans="1:27" x14ac:dyDescent="0.35">
      <c r="A319" s="1">
        <v>41233</v>
      </c>
      <c r="B319">
        <v>5112</v>
      </c>
      <c r="C319">
        <f t="shared" si="28"/>
        <v>0.38752605419272085</v>
      </c>
      <c r="D319" s="27">
        <v>22.4</v>
      </c>
      <c r="E319">
        <v>0.5523761075077368</v>
      </c>
      <c r="F319">
        <v>0.46512746512746511</v>
      </c>
      <c r="G319">
        <v>0.25685425685425683</v>
      </c>
      <c r="H319">
        <v>0</v>
      </c>
      <c r="I319">
        <f>IF(AND(O319=0,M319=0,H319=0,J319=0,Q319=0,L319=0),1,0)</f>
        <v>0</v>
      </c>
      <c r="J319">
        <v>0</v>
      </c>
      <c r="K319">
        <v>1</v>
      </c>
      <c r="L319">
        <v>0</v>
      </c>
      <c r="M319">
        <v>0</v>
      </c>
      <c r="N319">
        <v>5847.333333333333</v>
      </c>
      <c r="O319">
        <v>1</v>
      </c>
      <c r="P319">
        <v>0</v>
      </c>
      <c r="Q319">
        <v>0</v>
      </c>
      <c r="R319">
        <v>4297</v>
      </c>
      <c r="S319">
        <f t="shared" si="29"/>
        <v>5620.8324432672662</v>
      </c>
      <c r="T319">
        <f>S319-B319</f>
        <v>508.83244326726617</v>
      </c>
      <c r="U319">
        <f t="shared" si="30"/>
        <v>508.83244326726617</v>
      </c>
      <c r="V319" s="8">
        <f>U319/B319</f>
        <v>9.9536862923956609E-2</v>
      </c>
      <c r="W319">
        <v>1683</v>
      </c>
      <c r="X319">
        <f t="shared" si="31"/>
        <v>9158.9839788107911</v>
      </c>
      <c r="Y319">
        <f t="shared" si="32"/>
        <v>30294</v>
      </c>
      <c r="Z319">
        <f t="shared" si="33"/>
        <v>508.83244326726617</v>
      </c>
      <c r="AA319">
        <f t="shared" si="34"/>
        <v>258910.45532133564</v>
      </c>
    </row>
    <row r="320" spans="1:27" x14ac:dyDescent="0.35">
      <c r="A320" s="1">
        <v>41234</v>
      </c>
      <c r="B320">
        <v>4905</v>
      </c>
      <c r="C320">
        <f t="shared" si="28"/>
        <v>0.35433702100368769</v>
      </c>
      <c r="D320" s="27">
        <v>22.8</v>
      </c>
      <c r="E320">
        <v>0.54529653652125998</v>
      </c>
      <c r="F320">
        <v>0.36940836940836941</v>
      </c>
      <c r="G320">
        <v>0.38752605419272085</v>
      </c>
      <c r="H320">
        <v>0</v>
      </c>
      <c r="I320">
        <f>IF(AND(O320=0,M320=0,H320=0,J320=0,Q320=0,L320=0),1,0)</f>
        <v>0</v>
      </c>
      <c r="J320">
        <v>0</v>
      </c>
      <c r="K320">
        <v>0</v>
      </c>
      <c r="L320">
        <v>0</v>
      </c>
      <c r="M320">
        <v>1</v>
      </c>
      <c r="N320">
        <v>5356.666666666667</v>
      </c>
      <c r="O320">
        <v>0</v>
      </c>
      <c r="P320">
        <v>0</v>
      </c>
      <c r="Q320">
        <v>0</v>
      </c>
      <c r="R320">
        <v>5112</v>
      </c>
      <c r="S320">
        <f t="shared" si="29"/>
        <v>4834.0511628567419</v>
      </c>
      <c r="T320">
        <f>S320-B320</f>
        <v>-70.948837143258061</v>
      </c>
      <c r="U320">
        <f t="shared" si="30"/>
        <v>70.948837143258061</v>
      </c>
      <c r="V320" s="8">
        <f>U320/B320</f>
        <v>1.4464594728492979E-2</v>
      </c>
      <c r="W320">
        <v>1760</v>
      </c>
      <c r="X320">
        <f t="shared" si="31"/>
        <v>5108.3162743145804</v>
      </c>
      <c r="Y320">
        <f t="shared" si="32"/>
        <v>31680</v>
      </c>
      <c r="Z320">
        <f t="shared" si="33"/>
        <v>-141.89767428651612</v>
      </c>
      <c r="AA320">
        <f t="shared" si="34"/>
        <v>20134.949967922217</v>
      </c>
    </row>
    <row r="321" spans="1:27" x14ac:dyDescent="0.35">
      <c r="A321" s="1">
        <v>41235</v>
      </c>
      <c r="B321">
        <v>5279</v>
      </c>
      <c r="C321">
        <f t="shared" si="28"/>
        <v>0.41430174763508099</v>
      </c>
      <c r="D321" s="27">
        <v>24.1</v>
      </c>
      <c r="E321">
        <v>0.52295561490525255</v>
      </c>
      <c r="F321">
        <v>0.41430174763508099</v>
      </c>
      <c r="G321">
        <v>0.35433702100368769</v>
      </c>
      <c r="H321">
        <v>0</v>
      </c>
      <c r="I321">
        <f>IF(AND(O321=0,M321=0,H321=0,J321=0,Q321=0,L321=0),1,0)</f>
        <v>0</v>
      </c>
      <c r="J321">
        <v>0</v>
      </c>
      <c r="K321">
        <v>1</v>
      </c>
      <c r="L321">
        <v>0</v>
      </c>
      <c r="M321">
        <v>0</v>
      </c>
      <c r="N321">
        <v>4771.333333333333</v>
      </c>
      <c r="O321">
        <v>0</v>
      </c>
      <c r="P321">
        <v>0</v>
      </c>
      <c r="Q321">
        <v>1</v>
      </c>
      <c r="R321">
        <v>4905</v>
      </c>
      <c r="S321">
        <f t="shared" si="29"/>
        <v>5783.330057818107</v>
      </c>
      <c r="T321">
        <f>S321-B321</f>
        <v>504.33005781810698</v>
      </c>
      <c r="U321">
        <f t="shared" si="30"/>
        <v>504.33005781810698</v>
      </c>
      <c r="V321" s="8">
        <f>U321/B321</f>
        <v>9.5535150183388332E-2</v>
      </c>
      <c r="W321">
        <v>921</v>
      </c>
      <c r="X321">
        <f t="shared" si="31"/>
        <v>9077.9410407259256</v>
      </c>
      <c r="Y321">
        <f t="shared" si="32"/>
        <v>16578</v>
      </c>
      <c r="Z321">
        <f t="shared" si="33"/>
        <v>504.33005781810698</v>
      </c>
      <c r="AA321">
        <f t="shared" si="34"/>
        <v>254348.80721881514</v>
      </c>
    </row>
    <row r="322" spans="1:27" x14ac:dyDescent="0.35">
      <c r="A322" s="1">
        <v>41236</v>
      </c>
      <c r="B322">
        <v>4632</v>
      </c>
      <c r="C322">
        <f t="shared" si="28"/>
        <v>0.3105659772326439</v>
      </c>
      <c r="D322" s="27">
        <v>25.1</v>
      </c>
      <c r="E322">
        <v>0.46763321887320375</v>
      </c>
      <c r="F322">
        <v>0.4388327721661055</v>
      </c>
      <c r="G322">
        <v>0.41430174763508099</v>
      </c>
      <c r="H322">
        <v>0</v>
      </c>
      <c r="I322">
        <f>IF(AND(O322=0,M322=0,H322=0,J322=0,Q322=0,L322=0),1,0)</f>
        <v>0</v>
      </c>
      <c r="J322">
        <v>0</v>
      </c>
      <c r="K322">
        <v>0</v>
      </c>
      <c r="L322">
        <v>1</v>
      </c>
      <c r="M322">
        <v>0</v>
      </c>
      <c r="N322">
        <v>5098.666666666667</v>
      </c>
      <c r="O322">
        <v>0</v>
      </c>
      <c r="P322">
        <v>0</v>
      </c>
      <c r="Q322">
        <v>0</v>
      </c>
      <c r="R322">
        <v>5279</v>
      </c>
      <c r="S322">
        <f t="shared" si="29"/>
        <v>5094.3746150687639</v>
      </c>
      <c r="T322">
        <f>S322-B322</f>
        <v>462.37461506876389</v>
      </c>
      <c r="U322">
        <f t="shared" si="30"/>
        <v>462.37461506876389</v>
      </c>
      <c r="V322" s="8">
        <f>U322/B322</f>
        <v>9.9821808089111369E-2</v>
      </c>
      <c r="W322">
        <v>716</v>
      </c>
      <c r="X322">
        <f t="shared" si="31"/>
        <v>8322.74307123775</v>
      </c>
      <c r="Y322">
        <f t="shared" si="32"/>
        <v>12888</v>
      </c>
      <c r="Z322">
        <f t="shared" si="33"/>
        <v>462.37461506876389</v>
      </c>
      <c r="AA322">
        <f t="shared" si="34"/>
        <v>213790.28465998758</v>
      </c>
    </row>
    <row r="323" spans="1:27" x14ac:dyDescent="0.35">
      <c r="A323" s="1">
        <v>41237</v>
      </c>
      <c r="B323">
        <v>4628.5</v>
      </c>
      <c r="C323">
        <f t="shared" ref="C323:C360" si="35">(B323-MIN($B$2:$B$360))/(MAX($B$2:$B$360)-MIN($B$2:$B$360))</f>
        <v>0.31000481000481001</v>
      </c>
      <c r="D323" s="27">
        <v>23.1</v>
      </c>
      <c r="E323">
        <v>0.38161855101954306</v>
      </c>
      <c r="F323">
        <v>0.6235369568702902</v>
      </c>
      <c r="G323">
        <v>0.3105659772326439</v>
      </c>
      <c r="H323">
        <v>1</v>
      </c>
      <c r="I323">
        <f>IF(AND(O323=0,M323=0,H323=0,J323=0,Q323=0,L323=0),1,0)</f>
        <v>0</v>
      </c>
      <c r="J323">
        <v>0</v>
      </c>
      <c r="K323">
        <v>0</v>
      </c>
      <c r="L323">
        <v>0</v>
      </c>
      <c r="M323">
        <v>0</v>
      </c>
      <c r="N323">
        <v>4938.666666666667</v>
      </c>
      <c r="O323">
        <v>0</v>
      </c>
      <c r="P323">
        <v>1</v>
      </c>
      <c r="Q323">
        <v>0</v>
      </c>
      <c r="R323">
        <v>4632</v>
      </c>
      <c r="S323">
        <f t="shared" ref="S323:S360" si="36">$AC$2+SUMPRODUCT(E323:L323,$AD$2:$AK$2)</f>
        <v>5123.9870744089476</v>
      </c>
      <c r="T323">
        <f>S323-B323</f>
        <v>495.48707440894759</v>
      </c>
      <c r="U323">
        <f t="shared" ref="U323:U360" si="37">ABS(T323)</f>
        <v>495.48707440894759</v>
      </c>
      <c r="V323" s="8">
        <f>U323/B323</f>
        <v>0.10705132859651023</v>
      </c>
      <c r="W323">
        <v>1149</v>
      </c>
      <c r="X323">
        <f t="shared" ref="X323:X360" si="38">IF(T323&lt;0,T323*-72,T323*18)</f>
        <v>8918.7673393610567</v>
      </c>
      <c r="Y323">
        <f t="shared" ref="Y323:Y360" si="39">W323*18</f>
        <v>20682</v>
      </c>
      <c r="Z323">
        <f t="shared" ref="Z323:Z360" si="40">IF(T323&lt;0,T323*2,T323)</f>
        <v>495.48707440894759</v>
      </c>
      <c r="AA323">
        <f t="shared" ref="AA323:AA360" si="41">Z323^2</f>
        <v>245507.44090633796</v>
      </c>
    </row>
    <row r="324" spans="1:27" x14ac:dyDescent="0.35">
      <c r="A324" s="1">
        <v>41238</v>
      </c>
      <c r="B324">
        <v>4628.5</v>
      </c>
      <c r="C324">
        <f t="shared" si="35"/>
        <v>0.31000481000481001</v>
      </c>
      <c r="D324" s="27">
        <v>22.3</v>
      </c>
      <c r="E324">
        <v>0.39567171139090268</v>
      </c>
      <c r="F324">
        <v>0.63588263588263583</v>
      </c>
      <c r="G324">
        <v>0.31000481000481001</v>
      </c>
      <c r="H324">
        <v>0</v>
      </c>
      <c r="I324">
        <f>IF(AND(O324=0,M324=0,H324=0,J324=0,Q324=0,L324=0),1,0)</f>
        <v>1</v>
      </c>
      <c r="J324">
        <v>0</v>
      </c>
      <c r="K324">
        <v>0</v>
      </c>
      <c r="L324">
        <v>0</v>
      </c>
      <c r="M324">
        <v>0</v>
      </c>
      <c r="N324">
        <v>4846.5</v>
      </c>
      <c r="O324">
        <v>0</v>
      </c>
      <c r="P324">
        <v>1</v>
      </c>
      <c r="Q324">
        <v>0</v>
      </c>
      <c r="R324">
        <v>4628.5</v>
      </c>
      <c r="S324">
        <f t="shared" si="36"/>
        <v>5169.8181521471734</v>
      </c>
      <c r="T324">
        <f>S324-B324</f>
        <v>541.31815214717335</v>
      </c>
      <c r="U324">
        <f t="shared" si="37"/>
        <v>541.31815214717335</v>
      </c>
      <c r="V324" s="8">
        <f>U324/B324</f>
        <v>0.11695325745860935</v>
      </c>
      <c r="W324">
        <v>0</v>
      </c>
      <c r="X324">
        <f t="shared" si="38"/>
        <v>9743.7267386491203</v>
      </c>
      <c r="Y324">
        <f t="shared" si="39"/>
        <v>0</v>
      </c>
      <c r="Z324">
        <f t="shared" si="40"/>
        <v>541.31815214717335</v>
      </c>
      <c r="AA324">
        <f t="shared" si="41"/>
        <v>293025.34184403031</v>
      </c>
    </row>
    <row r="325" spans="1:27" x14ac:dyDescent="0.35">
      <c r="A325" s="1">
        <v>41239</v>
      </c>
      <c r="B325">
        <v>4480</v>
      </c>
      <c r="C325">
        <f t="shared" si="35"/>
        <v>0.28619528619528617</v>
      </c>
      <c r="D325" s="27">
        <v>22.2</v>
      </c>
      <c r="E325">
        <v>0.37517486964263019</v>
      </c>
      <c r="F325">
        <v>0.25685425685425683</v>
      </c>
      <c r="G325">
        <v>0.31000481000481001</v>
      </c>
      <c r="H325">
        <v>0</v>
      </c>
      <c r="I325">
        <f>IF(AND(O325=0,M325=0,H325=0,J325=0,Q325=0,L325=0),1,0)</f>
        <v>0</v>
      </c>
      <c r="J325">
        <v>1</v>
      </c>
      <c r="K325">
        <v>0</v>
      </c>
      <c r="L325">
        <v>0</v>
      </c>
      <c r="M325">
        <v>0</v>
      </c>
      <c r="N325">
        <v>4629.666666666667</v>
      </c>
      <c r="O325">
        <v>0</v>
      </c>
      <c r="P325">
        <v>0</v>
      </c>
      <c r="Q325">
        <v>0</v>
      </c>
      <c r="R325">
        <v>4628.5</v>
      </c>
      <c r="S325">
        <f t="shared" si="36"/>
        <v>3964.6583433942269</v>
      </c>
      <c r="T325">
        <f>S325-B325</f>
        <v>-515.3416566057731</v>
      </c>
      <c r="U325">
        <f t="shared" si="37"/>
        <v>515.3416566057731</v>
      </c>
      <c r="V325" s="8">
        <f>U325/B325</f>
        <v>0.11503161977807436</v>
      </c>
      <c r="W325">
        <v>1541</v>
      </c>
      <c r="X325">
        <f t="shared" si="38"/>
        <v>37104.599275615663</v>
      </c>
      <c r="Y325">
        <f t="shared" si="39"/>
        <v>27738</v>
      </c>
      <c r="Z325">
        <f t="shared" si="40"/>
        <v>-1030.6833132115462</v>
      </c>
      <c r="AA325">
        <f t="shared" si="41"/>
        <v>1062308.0921327302</v>
      </c>
    </row>
    <row r="326" spans="1:27" x14ac:dyDescent="0.35">
      <c r="A326" s="1">
        <v>41240</v>
      </c>
      <c r="B326">
        <v>4565</v>
      </c>
      <c r="C326">
        <f t="shared" si="35"/>
        <v>0.29982363315696647</v>
      </c>
      <c r="D326" s="27">
        <v>22.6</v>
      </c>
      <c r="E326">
        <v>0.35715799737165643</v>
      </c>
      <c r="F326">
        <v>0.38752605419272085</v>
      </c>
      <c r="G326">
        <v>0.28619528619528617</v>
      </c>
      <c r="H326">
        <v>0</v>
      </c>
      <c r="I326">
        <f>IF(AND(O326=0,M326=0,H326=0,J326=0,Q326=0,L326=0),1,0)</f>
        <v>0</v>
      </c>
      <c r="J326">
        <v>0</v>
      </c>
      <c r="K326">
        <v>1</v>
      </c>
      <c r="L326">
        <v>0</v>
      </c>
      <c r="M326">
        <v>0</v>
      </c>
      <c r="N326">
        <v>4579</v>
      </c>
      <c r="O326">
        <v>1</v>
      </c>
      <c r="P326">
        <v>0</v>
      </c>
      <c r="Q326">
        <v>0</v>
      </c>
      <c r="R326">
        <v>4480</v>
      </c>
      <c r="S326">
        <f t="shared" si="36"/>
        <v>5255.5834824837239</v>
      </c>
      <c r="T326">
        <f>S326-B326</f>
        <v>690.58348248372386</v>
      </c>
      <c r="U326">
        <f t="shared" si="37"/>
        <v>690.58348248372386</v>
      </c>
      <c r="V326" s="8">
        <f>U326/B326</f>
        <v>0.15127787129982997</v>
      </c>
      <c r="W326">
        <v>1815</v>
      </c>
      <c r="X326">
        <f t="shared" si="38"/>
        <v>12430.502684707029</v>
      </c>
      <c r="Y326">
        <f t="shared" si="39"/>
        <v>32670</v>
      </c>
      <c r="Z326">
        <f t="shared" si="40"/>
        <v>690.58348248372386</v>
      </c>
      <c r="AA326">
        <f t="shared" si="41"/>
        <v>476905.54627934773</v>
      </c>
    </row>
    <row r="327" spans="1:27" x14ac:dyDescent="0.35">
      <c r="A327" s="1">
        <v>41241</v>
      </c>
      <c r="B327">
        <v>4465</v>
      </c>
      <c r="C327">
        <f t="shared" si="35"/>
        <v>0.28379028379028381</v>
      </c>
      <c r="D327" s="27">
        <v>24.6</v>
      </c>
      <c r="E327">
        <v>0.32688965195642045</v>
      </c>
      <c r="F327">
        <v>0.35433702100368769</v>
      </c>
      <c r="G327">
        <v>0.29982363315696647</v>
      </c>
      <c r="H327">
        <v>0</v>
      </c>
      <c r="I327">
        <f>IF(AND(O327=0,M327=0,H327=0,J327=0,Q327=0,L327=0),1,0)</f>
        <v>0</v>
      </c>
      <c r="J327">
        <v>0</v>
      </c>
      <c r="K327">
        <v>0</v>
      </c>
      <c r="L327">
        <v>0</v>
      </c>
      <c r="M327">
        <v>1</v>
      </c>
      <c r="N327">
        <v>4557.833333333333</v>
      </c>
      <c r="O327">
        <v>0</v>
      </c>
      <c r="P327">
        <v>0</v>
      </c>
      <c r="Q327">
        <v>0</v>
      </c>
      <c r="R327">
        <v>4565</v>
      </c>
      <c r="S327">
        <f t="shared" si="36"/>
        <v>4167.1138523108384</v>
      </c>
      <c r="T327">
        <f>S327-B327</f>
        <v>-297.88614768916159</v>
      </c>
      <c r="U327">
        <f t="shared" si="37"/>
        <v>297.88614768916159</v>
      </c>
      <c r="V327" s="8">
        <f>U327/B327</f>
        <v>6.6715822550764067E-2</v>
      </c>
      <c r="W327">
        <v>1875</v>
      </c>
      <c r="X327">
        <f t="shared" si="38"/>
        <v>21447.802633619634</v>
      </c>
      <c r="Y327">
        <f t="shared" si="39"/>
        <v>33750</v>
      </c>
      <c r="Z327">
        <f t="shared" si="40"/>
        <v>-595.77229537832318</v>
      </c>
      <c r="AA327">
        <f t="shared" si="41"/>
        <v>354944.62794035597</v>
      </c>
    </row>
    <row r="328" spans="1:27" x14ac:dyDescent="0.35">
      <c r="A328" s="1">
        <v>41242</v>
      </c>
      <c r="B328">
        <v>4849</v>
      </c>
      <c r="C328">
        <f t="shared" si="35"/>
        <v>0.34535834535834536</v>
      </c>
      <c r="D328" s="27">
        <v>23.9</v>
      </c>
      <c r="E328">
        <v>0.31981008096994362</v>
      </c>
      <c r="F328">
        <v>0.41430174763508099</v>
      </c>
      <c r="G328">
        <v>0.28379028379028381</v>
      </c>
      <c r="H328">
        <v>0</v>
      </c>
      <c r="I328">
        <f>IF(AND(O328=0,M328=0,H328=0,J328=0,Q328=0,L328=0),1,0)</f>
        <v>0</v>
      </c>
      <c r="J328">
        <v>0</v>
      </c>
      <c r="K328">
        <v>1</v>
      </c>
      <c r="L328">
        <v>0</v>
      </c>
      <c r="M328">
        <v>0</v>
      </c>
      <c r="N328">
        <v>4503.333333333333</v>
      </c>
      <c r="O328">
        <v>0</v>
      </c>
      <c r="P328">
        <v>0</v>
      </c>
      <c r="Q328">
        <v>1</v>
      </c>
      <c r="R328">
        <v>4465</v>
      </c>
      <c r="S328">
        <f t="shared" si="36"/>
        <v>5209.5384214086089</v>
      </c>
      <c r="T328">
        <f>S328-B328</f>
        <v>360.53842140860888</v>
      </c>
      <c r="U328">
        <f t="shared" si="37"/>
        <v>360.53842140860888</v>
      </c>
      <c r="V328" s="8">
        <f>U328/B328</f>
        <v>7.435314939340254E-2</v>
      </c>
      <c r="W328">
        <v>1360</v>
      </c>
      <c r="X328">
        <f t="shared" si="38"/>
        <v>6489.6915853549599</v>
      </c>
      <c r="Y328">
        <f t="shared" si="39"/>
        <v>24480</v>
      </c>
      <c r="Z328">
        <f t="shared" si="40"/>
        <v>360.53842140860888</v>
      </c>
      <c r="AA328">
        <f t="shared" si="41"/>
        <v>129987.95331181164</v>
      </c>
    </row>
    <row r="329" spans="1:27" x14ac:dyDescent="0.35">
      <c r="A329" s="1">
        <v>41243</v>
      </c>
      <c r="B329">
        <v>6084</v>
      </c>
      <c r="C329">
        <f t="shared" si="35"/>
        <v>0.54337021003687669</v>
      </c>
      <c r="D329" s="27">
        <v>21.6</v>
      </c>
      <c r="E329">
        <v>0.32915765823053122</v>
      </c>
      <c r="F329">
        <v>0.3105659772326439</v>
      </c>
      <c r="G329">
        <v>0.34535834535834536</v>
      </c>
      <c r="H329">
        <v>0</v>
      </c>
      <c r="I329">
        <f>IF(AND(O329=0,M329=0,H329=0,J329=0,Q329=0,L329=0),1,0)</f>
        <v>0</v>
      </c>
      <c r="J329">
        <v>0</v>
      </c>
      <c r="K329">
        <v>1</v>
      </c>
      <c r="L329">
        <v>1</v>
      </c>
      <c r="M329">
        <v>0</v>
      </c>
      <c r="N329">
        <v>4626.333333333333</v>
      </c>
      <c r="O329">
        <v>0</v>
      </c>
      <c r="P329">
        <v>0</v>
      </c>
      <c r="Q329">
        <v>0</v>
      </c>
      <c r="R329">
        <v>4849</v>
      </c>
      <c r="S329">
        <f t="shared" si="36"/>
        <v>5535.7226741049126</v>
      </c>
      <c r="T329">
        <f>S329-B329</f>
        <v>-548.27732589508742</v>
      </c>
      <c r="U329">
        <f t="shared" si="37"/>
        <v>548.27732589508742</v>
      </c>
      <c r="V329" s="8">
        <f>U329/B329</f>
        <v>9.011790366454428E-2</v>
      </c>
      <c r="W329">
        <v>757</v>
      </c>
      <c r="X329">
        <f t="shared" si="38"/>
        <v>39475.967464446294</v>
      </c>
      <c r="Y329">
        <f t="shared" si="39"/>
        <v>13626</v>
      </c>
      <c r="Z329">
        <f t="shared" si="40"/>
        <v>-1096.5546517901748</v>
      </c>
      <c r="AA329">
        <f t="shared" si="41"/>
        <v>1202432.1043626715</v>
      </c>
    </row>
    <row r="330" spans="1:27" x14ac:dyDescent="0.35">
      <c r="A330" s="1">
        <v>41244</v>
      </c>
      <c r="B330">
        <v>6609</v>
      </c>
      <c r="C330">
        <f t="shared" si="35"/>
        <v>0.62754529421196092</v>
      </c>
      <c r="D330" s="27">
        <v>21.6</v>
      </c>
      <c r="E330">
        <v>0.39086014667853675</v>
      </c>
      <c r="F330">
        <v>0.31000481000481001</v>
      </c>
      <c r="G330">
        <v>0.54337021003687669</v>
      </c>
      <c r="H330">
        <v>1</v>
      </c>
      <c r="I330">
        <f>IF(AND(O330=0,M330=0,H330=0,J330=0,Q330=0,L330=0),1,0)</f>
        <v>0</v>
      </c>
      <c r="J330">
        <v>0</v>
      </c>
      <c r="K330">
        <v>1</v>
      </c>
      <c r="L330">
        <v>0</v>
      </c>
      <c r="M330">
        <v>0</v>
      </c>
      <c r="N330">
        <v>5132.666666666667</v>
      </c>
      <c r="O330">
        <v>0</v>
      </c>
      <c r="P330">
        <v>1</v>
      </c>
      <c r="Q330">
        <v>0</v>
      </c>
      <c r="R330">
        <v>6084</v>
      </c>
      <c r="S330">
        <f t="shared" si="36"/>
        <v>6479.0308276711767</v>
      </c>
      <c r="T330">
        <f>S330-B330</f>
        <v>-129.96917232882333</v>
      </c>
      <c r="U330">
        <f t="shared" si="37"/>
        <v>129.96917232882333</v>
      </c>
      <c r="V330" s="8">
        <f>U330/B330</f>
        <v>1.9665482270967368E-2</v>
      </c>
      <c r="W330">
        <v>800</v>
      </c>
      <c r="X330">
        <f t="shared" si="38"/>
        <v>9357.78040767528</v>
      </c>
      <c r="Y330">
        <f t="shared" si="39"/>
        <v>14400</v>
      </c>
      <c r="Z330">
        <f t="shared" si="40"/>
        <v>-259.93834465764667</v>
      </c>
      <c r="AA330">
        <f t="shared" si="41"/>
        <v>67567.943023357511</v>
      </c>
    </row>
    <row r="331" spans="1:27" x14ac:dyDescent="0.35">
      <c r="A331" s="1">
        <v>41245</v>
      </c>
      <c r="B331">
        <v>6482</v>
      </c>
      <c r="C331">
        <f t="shared" si="35"/>
        <v>0.60718294051627386</v>
      </c>
      <c r="D331" s="27">
        <v>20.9</v>
      </c>
      <c r="E331">
        <v>0.48111407859595579</v>
      </c>
      <c r="F331">
        <v>0.31000481000481001</v>
      </c>
      <c r="G331">
        <v>0.62754529421196092</v>
      </c>
      <c r="H331">
        <v>0</v>
      </c>
      <c r="I331">
        <f>IF(AND(O331=0,M331=0,H331=0,J331=0,Q331=0,L331=0),1,0)</f>
        <v>1</v>
      </c>
      <c r="J331">
        <v>0</v>
      </c>
      <c r="K331">
        <v>0</v>
      </c>
      <c r="L331">
        <v>0</v>
      </c>
      <c r="M331">
        <v>0</v>
      </c>
      <c r="N331">
        <v>5847.333333333333</v>
      </c>
      <c r="O331">
        <v>0</v>
      </c>
      <c r="P331">
        <v>1</v>
      </c>
      <c r="Q331">
        <v>0</v>
      </c>
      <c r="R331">
        <v>6609</v>
      </c>
      <c r="S331">
        <f t="shared" si="36"/>
        <v>5856.0880138065158</v>
      </c>
      <c r="T331">
        <f>S331-B331</f>
        <v>-625.91198619348415</v>
      </c>
      <c r="U331">
        <f t="shared" si="37"/>
        <v>625.91198619348415</v>
      </c>
      <c r="V331" s="8">
        <f>U331/B331</f>
        <v>9.6561552945616191E-2</v>
      </c>
      <c r="W331">
        <v>1117</v>
      </c>
      <c r="X331">
        <f t="shared" si="38"/>
        <v>45065.663005930859</v>
      </c>
      <c r="Y331">
        <f t="shared" si="39"/>
        <v>20106</v>
      </c>
      <c r="Z331">
        <f t="shared" si="40"/>
        <v>-1251.8239723869683</v>
      </c>
      <c r="AA331">
        <f t="shared" si="41"/>
        <v>1567063.2578426893</v>
      </c>
    </row>
    <row r="332" spans="1:27" x14ac:dyDescent="0.35">
      <c r="A332" s="1">
        <v>41246</v>
      </c>
      <c r="B332">
        <v>4308</v>
      </c>
      <c r="C332">
        <f t="shared" si="35"/>
        <v>0.25861792528459193</v>
      </c>
      <c r="D332" s="27">
        <v>21.8</v>
      </c>
      <c r="E332">
        <v>0.56238077069820691</v>
      </c>
      <c r="F332">
        <v>0.28619528619528617</v>
      </c>
      <c r="G332">
        <v>0.60718294051627386</v>
      </c>
      <c r="H332">
        <v>0</v>
      </c>
      <c r="I332">
        <f>IF(AND(O332=0,M332=0,H332=0,J332=0,Q332=0,L332=0),1,0)</f>
        <v>0</v>
      </c>
      <c r="J332">
        <v>1</v>
      </c>
      <c r="K332">
        <v>0</v>
      </c>
      <c r="L332">
        <v>0</v>
      </c>
      <c r="M332">
        <v>0</v>
      </c>
      <c r="N332">
        <v>6391.666666666667</v>
      </c>
      <c r="O332">
        <v>0</v>
      </c>
      <c r="P332">
        <v>0</v>
      </c>
      <c r="Q332">
        <v>0</v>
      </c>
      <c r="R332">
        <v>6482</v>
      </c>
      <c r="S332">
        <f t="shared" si="36"/>
        <v>5177.4721350242344</v>
      </c>
      <c r="T332">
        <f>S332-B332</f>
        <v>869.47213502423438</v>
      </c>
      <c r="U332">
        <f t="shared" si="37"/>
        <v>869.47213502423438</v>
      </c>
      <c r="V332" s="8">
        <f>U332/B332</f>
        <v>0.20182732939281206</v>
      </c>
      <c r="W332">
        <v>1852</v>
      </c>
      <c r="X332">
        <f t="shared" si="38"/>
        <v>15650.498430436219</v>
      </c>
      <c r="Y332">
        <f t="shared" si="39"/>
        <v>33336</v>
      </c>
      <c r="Z332">
        <f t="shared" si="40"/>
        <v>869.47213502423438</v>
      </c>
      <c r="AA332">
        <f t="shared" si="41"/>
        <v>755981.79358360043</v>
      </c>
    </row>
    <row r="333" spans="1:27" x14ac:dyDescent="0.35">
      <c r="A333" s="1">
        <v>41247</v>
      </c>
      <c r="B333">
        <v>4580</v>
      </c>
      <c r="C333">
        <f t="shared" si="35"/>
        <v>0.30222863556196888</v>
      </c>
      <c r="D333" s="27">
        <v>21.9</v>
      </c>
      <c r="E333">
        <v>0.55572512611810587</v>
      </c>
      <c r="F333">
        <v>0.29982363315696647</v>
      </c>
      <c r="G333">
        <v>0.25861792528459193</v>
      </c>
      <c r="H333">
        <v>0</v>
      </c>
      <c r="I333">
        <f>IF(AND(O333=0,M333=0,H333=0,J333=0,Q333=0,L333=0),1,0)</f>
        <v>0</v>
      </c>
      <c r="J333">
        <v>0</v>
      </c>
      <c r="K333">
        <v>1</v>
      </c>
      <c r="L333">
        <v>0</v>
      </c>
      <c r="M333">
        <v>0</v>
      </c>
      <c r="N333">
        <v>5799.666666666667</v>
      </c>
      <c r="O333">
        <v>1</v>
      </c>
      <c r="P333">
        <v>0</v>
      </c>
      <c r="Q333">
        <v>0</v>
      </c>
      <c r="R333">
        <v>4308</v>
      </c>
      <c r="S333">
        <f t="shared" si="36"/>
        <v>5447.9788332080589</v>
      </c>
      <c r="T333">
        <f>S333-B333</f>
        <v>867.97883320805886</v>
      </c>
      <c r="U333">
        <f t="shared" si="37"/>
        <v>867.97883320805886</v>
      </c>
      <c r="V333" s="8">
        <f>U333/B333</f>
        <v>0.189515029084729</v>
      </c>
      <c r="W333">
        <v>1941</v>
      </c>
      <c r="X333">
        <f t="shared" si="38"/>
        <v>15623.618997745059</v>
      </c>
      <c r="Y333">
        <f t="shared" si="39"/>
        <v>34938</v>
      </c>
      <c r="Z333">
        <f t="shared" si="40"/>
        <v>867.97883320805886</v>
      </c>
      <c r="AA333">
        <f t="shared" si="41"/>
        <v>753387.2548972232</v>
      </c>
    </row>
    <row r="334" spans="1:27" x14ac:dyDescent="0.35">
      <c r="A334" s="1">
        <v>41248</v>
      </c>
      <c r="B334">
        <v>4827</v>
      </c>
      <c r="C334">
        <f t="shared" si="35"/>
        <v>0.34183100849767517</v>
      </c>
      <c r="D334" s="27">
        <v>22.8</v>
      </c>
      <c r="E334">
        <v>0.54432150578659566</v>
      </c>
      <c r="F334">
        <v>0.28379028379028381</v>
      </c>
      <c r="G334">
        <v>0.30222863556196888</v>
      </c>
      <c r="H334">
        <v>0</v>
      </c>
      <c r="I334">
        <f>IF(AND(O334=0,M334=0,H334=0,J334=0,Q334=0,L334=0),1,0)</f>
        <v>0</v>
      </c>
      <c r="J334">
        <v>0</v>
      </c>
      <c r="K334">
        <v>1</v>
      </c>
      <c r="L334">
        <v>0</v>
      </c>
      <c r="M334">
        <v>1</v>
      </c>
      <c r="N334">
        <v>5123.333333333333</v>
      </c>
      <c r="O334">
        <v>0</v>
      </c>
      <c r="P334">
        <v>0</v>
      </c>
      <c r="Q334">
        <v>0</v>
      </c>
      <c r="R334">
        <v>4580</v>
      </c>
      <c r="S334">
        <f t="shared" si="36"/>
        <v>5531.3908098126158</v>
      </c>
      <c r="T334">
        <f>S334-B334</f>
        <v>704.39080981261577</v>
      </c>
      <c r="U334">
        <f t="shared" si="37"/>
        <v>704.39080981261577</v>
      </c>
      <c r="V334" s="8">
        <f>U334/B334</f>
        <v>0.14592724462660364</v>
      </c>
      <c r="W334">
        <v>1585</v>
      </c>
      <c r="X334">
        <f t="shared" si="38"/>
        <v>12679.034576627084</v>
      </c>
      <c r="Y334">
        <f t="shared" si="39"/>
        <v>28530</v>
      </c>
      <c r="Z334">
        <f t="shared" si="40"/>
        <v>704.39080981261577</v>
      </c>
      <c r="AA334">
        <f t="shared" si="41"/>
        <v>496166.41294847266</v>
      </c>
    </row>
    <row r="335" spans="1:27" x14ac:dyDescent="0.35">
      <c r="A335" s="1">
        <v>41249</v>
      </c>
      <c r="B335">
        <v>5214</v>
      </c>
      <c r="C335">
        <f t="shared" si="35"/>
        <v>0.40388007054673719</v>
      </c>
      <c r="D335" s="27">
        <v>22.3</v>
      </c>
      <c r="E335">
        <v>0.49103395650515075</v>
      </c>
      <c r="F335">
        <v>0.34535834535834536</v>
      </c>
      <c r="G335">
        <v>0.34183100849767517</v>
      </c>
      <c r="H335">
        <v>0</v>
      </c>
      <c r="I335">
        <f>IF(AND(O335=0,M335=0,H335=0,J335=0,Q335=0,L335=0),1,0)</f>
        <v>0</v>
      </c>
      <c r="J335">
        <v>0</v>
      </c>
      <c r="K335">
        <v>1</v>
      </c>
      <c r="L335">
        <v>0</v>
      </c>
      <c r="M335">
        <v>0</v>
      </c>
      <c r="N335">
        <v>4571.666666666667</v>
      </c>
      <c r="O335">
        <v>0</v>
      </c>
      <c r="P335">
        <v>0</v>
      </c>
      <c r="Q335">
        <v>1</v>
      </c>
      <c r="R335">
        <v>4827</v>
      </c>
      <c r="S335">
        <f t="shared" si="36"/>
        <v>5612.440409039722</v>
      </c>
      <c r="T335">
        <f>S335-B335</f>
        <v>398.440409039722</v>
      </c>
      <c r="U335">
        <f t="shared" si="37"/>
        <v>398.440409039722</v>
      </c>
      <c r="V335" s="8">
        <f>U335/B335</f>
        <v>7.6417416386598006E-2</v>
      </c>
      <c r="W335">
        <v>1523</v>
      </c>
      <c r="X335">
        <f t="shared" si="38"/>
        <v>7171.927362714996</v>
      </c>
      <c r="Y335">
        <f t="shared" si="39"/>
        <v>27414</v>
      </c>
      <c r="Z335">
        <f t="shared" si="40"/>
        <v>398.440409039722</v>
      </c>
      <c r="AA335">
        <f t="shared" si="41"/>
        <v>158754.75955574098</v>
      </c>
    </row>
    <row r="336" spans="1:27" x14ac:dyDescent="0.35">
      <c r="A336" s="1">
        <v>41250</v>
      </c>
      <c r="B336">
        <v>5733</v>
      </c>
      <c r="C336">
        <f t="shared" si="35"/>
        <v>0.48709315375982043</v>
      </c>
      <c r="D336" s="27">
        <v>23.4</v>
      </c>
      <c r="E336">
        <v>0.43189622281571927</v>
      </c>
      <c r="F336">
        <v>0.54337021003687669</v>
      </c>
      <c r="G336">
        <v>0.40388007054673719</v>
      </c>
      <c r="H336">
        <v>0</v>
      </c>
      <c r="I336">
        <f>IF(AND(O336=0,M336=0,H336=0,J336=0,Q336=0,L336=0),1,0)</f>
        <v>0</v>
      </c>
      <c r="J336">
        <v>0</v>
      </c>
      <c r="K336">
        <v>1</v>
      </c>
      <c r="L336">
        <v>1</v>
      </c>
      <c r="M336">
        <v>0</v>
      </c>
      <c r="N336">
        <v>4873.666666666667</v>
      </c>
      <c r="O336">
        <v>0</v>
      </c>
      <c r="P336">
        <v>0</v>
      </c>
      <c r="Q336">
        <v>0</v>
      </c>
      <c r="R336">
        <v>5214</v>
      </c>
      <c r="S336">
        <f t="shared" si="36"/>
        <v>6149.1351921963233</v>
      </c>
      <c r="T336">
        <f>S336-B336</f>
        <v>416.13519219632326</v>
      </c>
      <c r="U336">
        <f t="shared" si="37"/>
        <v>416.13519219632326</v>
      </c>
      <c r="V336" s="8">
        <f>U336/B336</f>
        <v>7.2585939681898359E-2</v>
      </c>
      <c r="W336">
        <v>1531</v>
      </c>
      <c r="X336">
        <f t="shared" si="38"/>
        <v>7490.4334595338187</v>
      </c>
      <c r="Y336">
        <f t="shared" si="39"/>
        <v>27558</v>
      </c>
      <c r="Z336">
        <f t="shared" si="40"/>
        <v>416.13519219632326</v>
      </c>
      <c r="AA336">
        <f t="shared" si="41"/>
        <v>173168.49818427089</v>
      </c>
    </row>
    <row r="337" spans="1:27" x14ac:dyDescent="0.35">
      <c r="A337" s="1">
        <v>41251</v>
      </c>
      <c r="B337">
        <v>6245</v>
      </c>
      <c r="C337">
        <f t="shared" si="35"/>
        <v>0.56918390251723583</v>
      </c>
      <c r="D337" s="27">
        <v>23.9</v>
      </c>
      <c r="E337">
        <v>0.40014413497816781</v>
      </c>
      <c r="F337">
        <v>0.62754529421196092</v>
      </c>
      <c r="G337">
        <v>0.48709315375982043</v>
      </c>
      <c r="H337">
        <v>1</v>
      </c>
      <c r="I337">
        <f>IF(AND(O337=0,M337=0,H337=0,J337=0,Q337=0,L337=0),1,0)</f>
        <v>0</v>
      </c>
      <c r="J337">
        <v>0</v>
      </c>
      <c r="K337">
        <v>1</v>
      </c>
      <c r="L337">
        <v>0</v>
      </c>
      <c r="M337">
        <v>0</v>
      </c>
      <c r="N337">
        <v>5258</v>
      </c>
      <c r="O337">
        <v>0</v>
      </c>
      <c r="P337">
        <v>1</v>
      </c>
      <c r="Q337">
        <v>0</v>
      </c>
      <c r="R337">
        <v>5733</v>
      </c>
      <c r="S337">
        <f t="shared" si="36"/>
        <v>6691.76439427067</v>
      </c>
      <c r="T337">
        <f>S337-B337</f>
        <v>446.76439427066998</v>
      </c>
      <c r="U337">
        <f t="shared" si="37"/>
        <v>446.76439427066998</v>
      </c>
      <c r="V337" s="8">
        <f>U337/B337</f>
        <v>7.1539534711076061E-2</v>
      </c>
      <c r="W337">
        <v>1202</v>
      </c>
      <c r="X337">
        <f t="shared" si="38"/>
        <v>8041.7590968720597</v>
      </c>
      <c r="Y337">
        <f t="shared" si="39"/>
        <v>21636</v>
      </c>
      <c r="Z337">
        <f t="shared" si="40"/>
        <v>446.76439427066998</v>
      </c>
      <c r="AA337">
        <f t="shared" si="41"/>
        <v>199598.42398803864</v>
      </c>
    </row>
    <row r="338" spans="1:27" x14ac:dyDescent="0.35">
      <c r="A338" s="1">
        <v>41252</v>
      </c>
      <c r="B338">
        <v>6423</v>
      </c>
      <c r="C338">
        <f t="shared" si="35"/>
        <v>0.59772326438993106</v>
      </c>
      <c r="D338" s="27">
        <v>22.7</v>
      </c>
      <c r="E338">
        <v>0.48225867989317067</v>
      </c>
      <c r="F338">
        <v>0.60718294051627386</v>
      </c>
      <c r="G338">
        <v>0.56918390251723583</v>
      </c>
      <c r="H338">
        <v>0</v>
      </c>
      <c r="I338">
        <f>IF(AND(O338=0,M338=0,H338=0,J338=0,Q338=0,L338=0),1,0)</f>
        <v>1</v>
      </c>
      <c r="J338">
        <v>0</v>
      </c>
      <c r="K338">
        <v>1</v>
      </c>
      <c r="L338">
        <v>0</v>
      </c>
      <c r="M338">
        <v>0</v>
      </c>
      <c r="N338">
        <v>5730.666666666667</v>
      </c>
      <c r="O338">
        <v>0</v>
      </c>
      <c r="P338">
        <v>1</v>
      </c>
      <c r="Q338">
        <v>0</v>
      </c>
      <c r="R338">
        <v>6245</v>
      </c>
      <c r="S338">
        <f t="shared" si="36"/>
        <v>7059.0103280313242</v>
      </c>
      <c r="T338">
        <f>S338-B338</f>
        <v>636.01032803132421</v>
      </c>
      <c r="U338">
        <f t="shared" si="37"/>
        <v>636.01032803132421</v>
      </c>
      <c r="V338" s="8">
        <f>U338/B338</f>
        <v>9.9020757906169113E-2</v>
      </c>
      <c r="W338">
        <v>989</v>
      </c>
      <c r="X338">
        <f t="shared" si="38"/>
        <v>11448.185904563836</v>
      </c>
      <c r="Y338">
        <f t="shared" si="39"/>
        <v>17802</v>
      </c>
      <c r="Z338">
        <f t="shared" si="40"/>
        <v>636.01032803132421</v>
      </c>
      <c r="AA338">
        <f t="shared" si="41"/>
        <v>404509.13736251264</v>
      </c>
    </row>
    <row r="339" spans="1:27" x14ac:dyDescent="0.35">
      <c r="A339" s="1">
        <v>41253</v>
      </c>
      <c r="B339">
        <v>4249</v>
      </c>
      <c r="C339">
        <f t="shared" si="35"/>
        <v>0.24915824915824916</v>
      </c>
      <c r="D339" s="27">
        <v>22.8</v>
      </c>
      <c r="E339">
        <v>0.56038831658824029</v>
      </c>
      <c r="F339">
        <v>0.25861792528459193</v>
      </c>
      <c r="G339">
        <v>0.59772326438993106</v>
      </c>
      <c r="H339">
        <v>0</v>
      </c>
      <c r="I339">
        <f>IF(AND(O339=0,M339=0,H339=0,J339=0,Q339=0,L339=0),1,0)</f>
        <v>0</v>
      </c>
      <c r="J339">
        <v>1</v>
      </c>
      <c r="K339">
        <v>0</v>
      </c>
      <c r="L339">
        <v>0</v>
      </c>
      <c r="M339">
        <v>0</v>
      </c>
      <c r="N339">
        <v>6133.666666666667</v>
      </c>
      <c r="O339">
        <v>0</v>
      </c>
      <c r="P339">
        <v>0</v>
      </c>
      <c r="Q339">
        <v>0</v>
      </c>
      <c r="R339">
        <v>6423</v>
      </c>
      <c r="S339">
        <f t="shared" si="36"/>
        <v>5116.5487778737897</v>
      </c>
      <c r="T339">
        <f>S339-B339</f>
        <v>867.54877787378973</v>
      </c>
      <c r="U339">
        <f t="shared" si="37"/>
        <v>867.54877787378973</v>
      </c>
      <c r="V339" s="8">
        <f>U339/B339</f>
        <v>0.20417716589168974</v>
      </c>
      <c r="W339">
        <v>1642</v>
      </c>
      <c r="X339">
        <f t="shared" si="38"/>
        <v>15615.878001728215</v>
      </c>
      <c r="Y339">
        <f t="shared" si="39"/>
        <v>29556</v>
      </c>
      <c r="Z339">
        <f t="shared" si="40"/>
        <v>867.54877787378973</v>
      </c>
      <c r="AA339">
        <f t="shared" si="41"/>
        <v>752640.8819903062</v>
      </c>
    </row>
    <row r="340" spans="1:27" x14ac:dyDescent="0.35">
      <c r="A340" s="1">
        <v>41254</v>
      </c>
      <c r="B340">
        <v>5191</v>
      </c>
      <c r="C340">
        <f t="shared" si="35"/>
        <v>0.40019240019240021</v>
      </c>
      <c r="D340" s="27">
        <v>21.8</v>
      </c>
      <c r="E340">
        <v>0.53588537029971606</v>
      </c>
      <c r="F340">
        <v>0.30222863556196888</v>
      </c>
      <c r="G340">
        <v>0.24915824915824916</v>
      </c>
      <c r="H340">
        <v>0</v>
      </c>
      <c r="I340">
        <f>IF(AND(O340=0,M340=0,H340=0,J340=0,Q340=0,L340=0),1,0)</f>
        <v>0</v>
      </c>
      <c r="J340">
        <v>0</v>
      </c>
      <c r="K340">
        <v>1</v>
      </c>
      <c r="L340">
        <v>0</v>
      </c>
      <c r="M340">
        <v>0</v>
      </c>
      <c r="N340">
        <v>5639</v>
      </c>
      <c r="O340">
        <v>1</v>
      </c>
      <c r="P340">
        <v>0</v>
      </c>
      <c r="Q340">
        <v>0</v>
      </c>
      <c r="R340">
        <v>4249</v>
      </c>
      <c r="S340">
        <f t="shared" si="36"/>
        <v>5387.4074686826498</v>
      </c>
      <c r="T340">
        <f>S340-B340</f>
        <v>196.40746868264978</v>
      </c>
      <c r="U340">
        <f t="shared" si="37"/>
        <v>196.40746868264978</v>
      </c>
      <c r="V340" s="8">
        <f>U340/B340</f>
        <v>3.7836152703265222E-2</v>
      </c>
      <c r="W340">
        <v>1239</v>
      </c>
      <c r="X340">
        <f t="shared" si="38"/>
        <v>3535.334436287696</v>
      </c>
      <c r="Y340">
        <f t="shared" si="39"/>
        <v>22302</v>
      </c>
      <c r="Z340">
        <f t="shared" si="40"/>
        <v>196.40746868264978</v>
      </c>
      <c r="AA340">
        <f t="shared" si="41"/>
        <v>38575.893754326054</v>
      </c>
    </row>
    <row r="341" spans="1:27" x14ac:dyDescent="0.35">
      <c r="A341" s="1">
        <v>41255</v>
      </c>
      <c r="B341">
        <v>5345</v>
      </c>
      <c r="C341">
        <f t="shared" si="35"/>
        <v>0.42488375821709157</v>
      </c>
      <c r="D341" s="27">
        <v>22.5</v>
      </c>
      <c r="E341">
        <v>0.53491033956505152</v>
      </c>
      <c r="F341">
        <v>0.34183100849767517</v>
      </c>
      <c r="G341">
        <v>0.40019240019240021</v>
      </c>
      <c r="H341">
        <v>0</v>
      </c>
      <c r="I341">
        <f>IF(AND(O341=0,M341=0,H341=0,J341=0,Q341=0,L341=0),1,0)</f>
        <v>0</v>
      </c>
      <c r="J341">
        <v>0</v>
      </c>
      <c r="K341">
        <v>1</v>
      </c>
      <c r="L341">
        <v>0</v>
      </c>
      <c r="M341">
        <v>1</v>
      </c>
      <c r="N341">
        <v>5287.666666666667</v>
      </c>
      <c r="O341">
        <v>0</v>
      </c>
      <c r="P341">
        <v>0</v>
      </c>
      <c r="Q341">
        <v>0</v>
      </c>
      <c r="R341">
        <v>5191</v>
      </c>
      <c r="S341">
        <f t="shared" si="36"/>
        <v>5853.4375417073934</v>
      </c>
      <c r="T341">
        <f>S341-B341</f>
        <v>508.43754170739339</v>
      </c>
      <c r="U341">
        <f t="shared" si="37"/>
        <v>508.43754170739339</v>
      </c>
      <c r="V341" s="8">
        <f>U341/B341</f>
        <v>9.5123955417660125E-2</v>
      </c>
      <c r="W341">
        <v>1072</v>
      </c>
      <c r="X341">
        <f t="shared" si="38"/>
        <v>9151.8757507330811</v>
      </c>
      <c r="Y341">
        <f t="shared" si="39"/>
        <v>19296</v>
      </c>
      <c r="Z341">
        <f t="shared" si="40"/>
        <v>508.43754170739339</v>
      </c>
      <c r="AA341">
        <f t="shared" si="41"/>
        <v>258508.7338174574</v>
      </c>
    </row>
    <row r="342" spans="1:27" x14ac:dyDescent="0.35">
      <c r="A342" s="1">
        <v>41256</v>
      </c>
      <c r="B342">
        <v>5545</v>
      </c>
      <c r="C342">
        <f t="shared" si="35"/>
        <v>0.45695045695045694</v>
      </c>
      <c r="D342" s="27">
        <v>21.2</v>
      </c>
      <c r="E342">
        <v>0.51846199499766854</v>
      </c>
      <c r="F342">
        <v>0.40388007054673719</v>
      </c>
      <c r="G342">
        <v>0.42488375821709157</v>
      </c>
      <c r="H342">
        <v>0</v>
      </c>
      <c r="I342">
        <f>IF(AND(O342=0,M342=0,H342=0,J342=0,Q342=0,L342=0),1,0)</f>
        <v>0</v>
      </c>
      <c r="J342">
        <v>0</v>
      </c>
      <c r="K342">
        <v>1</v>
      </c>
      <c r="L342">
        <v>0</v>
      </c>
      <c r="M342">
        <v>0</v>
      </c>
      <c r="N342">
        <v>4928.333333333333</v>
      </c>
      <c r="O342">
        <v>0</v>
      </c>
      <c r="P342">
        <v>0</v>
      </c>
      <c r="Q342">
        <v>1</v>
      </c>
      <c r="R342">
        <v>5345</v>
      </c>
      <c r="S342">
        <f t="shared" si="36"/>
        <v>5961.3470222141978</v>
      </c>
      <c r="T342">
        <f>S342-B342</f>
        <v>416.34702221419775</v>
      </c>
      <c r="U342">
        <f t="shared" si="37"/>
        <v>416.34702221419775</v>
      </c>
      <c r="V342" s="8">
        <f>U342/B342</f>
        <v>7.5085125737456765E-2</v>
      </c>
      <c r="W342">
        <v>1200</v>
      </c>
      <c r="X342">
        <f t="shared" si="38"/>
        <v>7494.2463998555595</v>
      </c>
      <c r="Y342">
        <f t="shared" si="39"/>
        <v>21600</v>
      </c>
      <c r="Z342">
        <f t="shared" si="40"/>
        <v>416.34702221419775</v>
      </c>
      <c r="AA342">
        <f t="shared" si="41"/>
        <v>173344.84290662967</v>
      </c>
    </row>
    <row r="343" spans="1:27" x14ac:dyDescent="0.35">
      <c r="A343" s="1">
        <v>41257</v>
      </c>
      <c r="B343">
        <v>5341</v>
      </c>
      <c r="C343">
        <f t="shared" si="35"/>
        <v>0.42424242424242425</v>
      </c>
      <c r="D343" s="27">
        <v>20.2</v>
      </c>
      <c r="E343">
        <v>0.48878714655135885</v>
      </c>
      <c r="F343">
        <v>0.48709315375982043</v>
      </c>
      <c r="G343">
        <v>0.45695045695045694</v>
      </c>
      <c r="H343">
        <v>0</v>
      </c>
      <c r="I343">
        <f>IF(AND(O343=0,M343=0,H343=0,J343=0,Q343=0,L343=0),1,0)</f>
        <v>0</v>
      </c>
      <c r="J343">
        <v>0</v>
      </c>
      <c r="K343">
        <v>0</v>
      </c>
      <c r="L343">
        <v>1</v>
      </c>
      <c r="M343">
        <v>0</v>
      </c>
      <c r="N343">
        <v>5360.333333333333</v>
      </c>
      <c r="O343">
        <v>0</v>
      </c>
      <c r="P343">
        <v>0</v>
      </c>
      <c r="Q343">
        <v>0</v>
      </c>
      <c r="R343">
        <v>5545</v>
      </c>
      <c r="S343">
        <f t="shared" si="36"/>
        <v>5306.8903625386356</v>
      </c>
      <c r="T343">
        <f>S343-B343</f>
        <v>-34.1096374613644</v>
      </c>
      <c r="U343">
        <f t="shared" si="37"/>
        <v>34.1096374613644</v>
      </c>
      <c r="V343" s="8">
        <f>U343/B343</f>
        <v>6.3863766076323533E-3</v>
      </c>
      <c r="W343">
        <v>1611</v>
      </c>
      <c r="X343">
        <f t="shared" si="38"/>
        <v>2455.8938972182368</v>
      </c>
      <c r="Y343">
        <f t="shared" si="39"/>
        <v>28998</v>
      </c>
      <c r="Z343">
        <f t="shared" si="40"/>
        <v>-68.2192749227288</v>
      </c>
      <c r="AA343">
        <f t="shared" si="41"/>
        <v>4653.8694709828542</v>
      </c>
    </row>
    <row r="344" spans="1:27" x14ac:dyDescent="0.35">
      <c r="A344" s="1">
        <v>41258</v>
      </c>
      <c r="B344">
        <v>4501</v>
      </c>
      <c r="C344">
        <f t="shared" si="35"/>
        <v>0.28956228956228958</v>
      </c>
      <c r="D344" s="29">
        <v>18.899999999999999</v>
      </c>
      <c r="E344">
        <v>0.4429183093814914</v>
      </c>
      <c r="F344">
        <v>0.56918390251723583</v>
      </c>
      <c r="G344">
        <v>0.42424242424242425</v>
      </c>
      <c r="H344">
        <v>1</v>
      </c>
      <c r="I344">
        <f>IF(AND(O344=0,M344=0,H344=0,J344=0,Q344=0,L344=0),1,0)</f>
        <v>0</v>
      </c>
      <c r="J344">
        <v>0</v>
      </c>
      <c r="K344">
        <v>0</v>
      </c>
      <c r="L344">
        <v>0</v>
      </c>
      <c r="M344">
        <v>0</v>
      </c>
      <c r="N344">
        <v>5410.333333333333</v>
      </c>
      <c r="O344">
        <v>0</v>
      </c>
      <c r="P344">
        <v>1</v>
      </c>
      <c r="Q344">
        <v>0</v>
      </c>
      <c r="R344">
        <v>5341</v>
      </c>
      <c r="S344">
        <f t="shared" si="36"/>
        <v>5495.8434790231913</v>
      </c>
      <c r="T344">
        <f>S344-B344</f>
        <v>994.84347902319132</v>
      </c>
      <c r="U344">
        <f t="shared" si="37"/>
        <v>994.84347902319132</v>
      </c>
      <c r="V344" s="8">
        <f>U344/B344</f>
        <v>0.22102721151370613</v>
      </c>
      <c r="W344">
        <v>1776</v>
      </c>
      <c r="X344">
        <f t="shared" si="38"/>
        <v>17907.182622417444</v>
      </c>
      <c r="Y344">
        <f t="shared" si="39"/>
        <v>31968</v>
      </c>
      <c r="Z344">
        <f t="shared" si="40"/>
        <v>994.84347902319132</v>
      </c>
      <c r="AA344">
        <f t="shared" si="41"/>
        <v>989713.54775496689</v>
      </c>
    </row>
    <row r="345" spans="1:27" x14ac:dyDescent="0.35">
      <c r="A345" s="1">
        <v>41259</v>
      </c>
      <c r="B345">
        <v>6753</v>
      </c>
      <c r="C345">
        <f t="shared" si="35"/>
        <v>0.65063331729998397</v>
      </c>
      <c r="D345" s="29">
        <v>19.7</v>
      </c>
      <c r="E345">
        <v>0.45360125482216301</v>
      </c>
      <c r="F345">
        <v>0.59772326438993106</v>
      </c>
      <c r="G345">
        <v>0.28956228956228958</v>
      </c>
      <c r="H345">
        <v>0</v>
      </c>
      <c r="I345">
        <f>IF(AND(O345=0,M345=0,H345=0,J345=0,Q345=0,L345=0),1,0)</f>
        <v>1</v>
      </c>
      <c r="J345">
        <v>0</v>
      </c>
      <c r="K345">
        <v>1</v>
      </c>
      <c r="L345">
        <v>0</v>
      </c>
      <c r="M345">
        <v>0</v>
      </c>
      <c r="N345">
        <v>5129</v>
      </c>
      <c r="O345">
        <v>0</v>
      </c>
      <c r="P345">
        <v>1</v>
      </c>
      <c r="Q345">
        <v>0</v>
      </c>
      <c r="R345">
        <v>4501</v>
      </c>
      <c r="S345">
        <f t="shared" si="36"/>
        <v>6210.9309320881976</v>
      </c>
      <c r="T345">
        <f>S345-B345</f>
        <v>-542.06906791180245</v>
      </c>
      <c r="U345">
        <f t="shared" si="37"/>
        <v>542.06906791180245</v>
      </c>
      <c r="V345" s="8">
        <f>U345/B345</f>
        <v>8.027085264501739E-2</v>
      </c>
      <c r="W345">
        <v>800</v>
      </c>
      <c r="X345">
        <f t="shared" si="38"/>
        <v>39028.972889649776</v>
      </c>
      <c r="Y345">
        <f t="shared" si="39"/>
        <v>14400</v>
      </c>
      <c r="Z345">
        <f t="shared" si="40"/>
        <v>-1084.1381358236049</v>
      </c>
      <c r="AA345">
        <f t="shared" si="41"/>
        <v>1175355.4975470812</v>
      </c>
    </row>
    <row r="346" spans="1:27" x14ac:dyDescent="0.35">
      <c r="A346" s="1">
        <v>41260</v>
      </c>
      <c r="B346">
        <v>5214</v>
      </c>
      <c r="C346">
        <f t="shared" si="35"/>
        <v>0.40388007054673719</v>
      </c>
      <c r="D346" s="23">
        <v>21</v>
      </c>
      <c r="E346">
        <v>0.51981855949807121</v>
      </c>
      <c r="F346">
        <v>0.24915824915824916</v>
      </c>
      <c r="G346">
        <v>0.65063331729998397</v>
      </c>
      <c r="H346">
        <v>0</v>
      </c>
      <c r="I346">
        <f>IF(AND(O346=0,M346=0,H346=0,J346=0,Q346=0,L346=0),1,0)</f>
        <v>0</v>
      </c>
      <c r="J346">
        <v>1</v>
      </c>
      <c r="K346">
        <v>0</v>
      </c>
      <c r="L346">
        <v>0</v>
      </c>
      <c r="M346">
        <v>0</v>
      </c>
      <c r="N346">
        <v>5531.666666666667</v>
      </c>
      <c r="O346">
        <v>0</v>
      </c>
      <c r="P346">
        <v>0</v>
      </c>
      <c r="Q346">
        <v>0</v>
      </c>
      <c r="R346">
        <v>6753</v>
      </c>
      <c r="S346">
        <f t="shared" si="36"/>
        <v>5179.4055563403035</v>
      </c>
      <c r="T346">
        <f>S346-B346</f>
        <v>-34.594443659696481</v>
      </c>
      <c r="U346">
        <f t="shared" si="37"/>
        <v>34.594443659696481</v>
      </c>
      <c r="V346" s="8">
        <f>U346/B346</f>
        <v>6.6349143957990945E-3</v>
      </c>
      <c r="W346">
        <v>511</v>
      </c>
      <c r="X346">
        <f t="shared" si="38"/>
        <v>2490.7999434981466</v>
      </c>
      <c r="Y346">
        <f t="shared" si="39"/>
        <v>9198</v>
      </c>
      <c r="Z346">
        <f t="shared" si="40"/>
        <v>-69.188887319392961</v>
      </c>
      <c r="AA346">
        <f t="shared" si="41"/>
        <v>4787.102128495656</v>
      </c>
    </row>
    <row r="347" spans="1:27" x14ac:dyDescent="0.35">
      <c r="A347" s="1">
        <v>41261</v>
      </c>
      <c r="B347">
        <v>6300</v>
      </c>
      <c r="C347">
        <f t="shared" si="35"/>
        <v>0.57800224466891137</v>
      </c>
      <c r="D347" s="23">
        <v>21.1</v>
      </c>
      <c r="E347">
        <v>0.51426512357454757</v>
      </c>
      <c r="F347">
        <v>0.40019240019240021</v>
      </c>
      <c r="G347">
        <v>0.40388007054673719</v>
      </c>
      <c r="H347">
        <v>0</v>
      </c>
      <c r="I347">
        <f>IF(AND(O347=0,M347=0,H347=0,J347=0,Q347=0,L347=0),1,0)</f>
        <v>0</v>
      </c>
      <c r="J347">
        <v>0</v>
      </c>
      <c r="K347">
        <v>1</v>
      </c>
      <c r="L347">
        <v>0</v>
      </c>
      <c r="M347">
        <v>0</v>
      </c>
      <c r="N347">
        <v>5489.333333333333</v>
      </c>
      <c r="O347">
        <v>1</v>
      </c>
      <c r="P347">
        <v>0</v>
      </c>
      <c r="Q347">
        <v>0</v>
      </c>
      <c r="R347">
        <v>5214</v>
      </c>
      <c r="S347">
        <f t="shared" si="36"/>
        <v>5890.5476880432361</v>
      </c>
      <c r="T347">
        <f>S347-B347</f>
        <v>-409.45231195676388</v>
      </c>
      <c r="U347">
        <f t="shared" si="37"/>
        <v>409.45231195676388</v>
      </c>
      <c r="V347" s="8">
        <f>U347/B347</f>
        <v>6.4992430469327594E-2</v>
      </c>
      <c r="W347">
        <v>684</v>
      </c>
      <c r="X347">
        <f t="shared" si="38"/>
        <v>29480.566460886999</v>
      </c>
      <c r="Y347">
        <f t="shared" si="39"/>
        <v>12312</v>
      </c>
      <c r="Z347">
        <f t="shared" si="40"/>
        <v>-818.90462391352776</v>
      </c>
      <c r="AA347">
        <f t="shared" si="41"/>
        <v>670604.78306695633</v>
      </c>
    </row>
    <row r="348" spans="1:27" x14ac:dyDescent="0.35">
      <c r="A348" s="1">
        <v>41262</v>
      </c>
      <c r="B348">
        <v>6478</v>
      </c>
      <c r="C348">
        <f t="shared" si="35"/>
        <v>0.60654160654160649</v>
      </c>
      <c r="D348" s="23">
        <v>19.8</v>
      </c>
      <c r="E348">
        <v>0.54627156725592452</v>
      </c>
      <c r="F348">
        <v>0.42488375821709157</v>
      </c>
      <c r="G348">
        <v>0.57800224466891137</v>
      </c>
      <c r="H348">
        <v>0</v>
      </c>
      <c r="I348">
        <f>IF(AND(O348=0,M348=0,H348=0,J348=0,Q348=0,L348=0),1,0)</f>
        <v>0</v>
      </c>
      <c r="J348">
        <v>0</v>
      </c>
      <c r="K348">
        <v>1</v>
      </c>
      <c r="L348">
        <v>0</v>
      </c>
      <c r="M348">
        <v>1</v>
      </c>
      <c r="N348">
        <v>6089</v>
      </c>
      <c r="O348">
        <v>0</v>
      </c>
      <c r="P348">
        <v>0</v>
      </c>
      <c r="Q348">
        <v>0</v>
      </c>
      <c r="R348">
        <v>6300</v>
      </c>
      <c r="S348">
        <f t="shared" si="36"/>
        <v>6465.7803646512129</v>
      </c>
      <c r="T348">
        <f>S348-B348</f>
        <v>-12.219635348787051</v>
      </c>
      <c r="U348">
        <f t="shared" si="37"/>
        <v>12.219635348787051</v>
      </c>
      <c r="V348" s="8">
        <f>U348/B348</f>
        <v>1.8863283959226693E-3</v>
      </c>
      <c r="W348">
        <v>686</v>
      </c>
      <c r="X348">
        <f t="shared" si="38"/>
        <v>879.81374511266768</v>
      </c>
      <c r="Y348">
        <f t="shared" si="39"/>
        <v>12348</v>
      </c>
      <c r="Z348">
        <f t="shared" si="40"/>
        <v>-24.439270697574102</v>
      </c>
      <c r="AA348">
        <f t="shared" si="41"/>
        <v>597.27795222930411</v>
      </c>
    </row>
    <row r="349" spans="1:27" x14ac:dyDescent="0.35">
      <c r="A349" s="1">
        <v>41263</v>
      </c>
      <c r="B349">
        <v>6525</v>
      </c>
      <c r="C349">
        <f t="shared" si="35"/>
        <v>0.61407728074394741</v>
      </c>
      <c r="D349" s="23">
        <v>19.899999999999999</v>
      </c>
      <c r="E349">
        <v>0.59447199966085895</v>
      </c>
      <c r="F349">
        <v>0.45695045695045694</v>
      </c>
      <c r="G349">
        <v>0.60654160654160649</v>
      </c>
      <c r="H349">
        <v>0</v>
      </c>
      <c r="I349">
        <f>IF(AND(O349=0,M349=0,H349=0,J349=0,Q349=0,L349=0),1,0)</f>
        <v>0</v>
      </c>
      <c r="J349">
        <v>0</v>
      </c>
      <c r="K349">
        <v>1</v>
      </c>
      <c r="L349">
        <v>0</v>
      </c>
      <c r="M349">
        <v>0</v>
      </c>
      <c r="N349">
        <v>5997.333333333333</v>
      </c>
      <c r="O349">
        <v>0</v>
      </c>
      <c r="P349">
        <v>0</v>
      </c>
      <c r="Q349">
        <v>1</v>
      </c>
      <c r="R349">
        <v>6478</v>
      </c>
      <c r="S349">
        <f t="shared" si="36"/>
        <v>6670.7262946566007</v>
      </c>
      <c r="T349">
        <f>S349-B349</f>
        <v>145.72629465660066</v>
      </c>
      <c r="U349">
        <f t="shared" si="37"/>
        <v>145.72629465660066</v>
      </c>
      <c r="V349" s="8">
        <f>U349/B349</f>
        <v>2.2333531748138031E-2</v>
      </c>
      <c r="W349">
        <v>1589</v>
      </c>
      <c r="X349">
        <f t="shared" si="38"/>
        <v>2623.0733038188118</v>
      </c>
      <c r="Y349">
        <f t="shared" si="39"/>
        <v>28602</v>
      </c>
      <c r="Z349">
        <f t="shared" si="40"/>
        <v>145.72629465660066</v>
      </c>
      <c r="AA349">
        <f t="shared" si="41"/>
        <v>21236.152954342397</v>
      </c>
    </row>
    <row r="350" spans="1:27" x14ac:dyDescent="0.35">
      <c r="A350" s="1">
        <v>41264</v>
      </c>
      <c r="B350">
        <v>6350</v>
      </c>
      <c r="C350">
        <f t="shared" si="35"/>
        <v>0.5860189193522527</v>
      </c>
      <c r="D350" s="23">
        <v>19.8</v>
      </c>
      <c r="E350">
        <v>0.68027470431133163</v>
      </c>
      <c r="F350">
        <v>0.42424242424242425</v>
      </c>
      <c r="G350">
        <v>0.61407728074394741</v>
      </c>
      <c r="H350">
        <v>0</v>
      </c>
      <c r="I350">
        <f>IF(AND(O350=0,M350=0,H350=0,J350=0,Q350=0,L350=0),1,0)</f>
        <v>0</v>
      </c>
      <c r="J350">
        <v>0</v>
      </c>
      <c r="K350">
        <v>0</v>
      </c>
      <c r="L350">
        <v>1</v>
      </c>
      <c r="M350">
        <v>0</v>
      </c>
      <c r="N350">
        <v>6434.333333333333</v>
      </c>
      <c r="O350">
        <v>0</v>
      </c>
      <c r="P350">
        <v>0</v>
      </c>
      <c r="Q350">
        <v>0</v>
      </c>
      <c r="R350">
        <v>6525</v>
      </c>
      <c r="S350">
        <f t="shared" si="36"/>
        <v>6032.0695321857675</v>
      </c>
      <c r="T350">
        <f>S350-B350</f>
        <v>-317.93046781423254</v>
      </c>
      <c r="U350">
        <f t="shared" si="37"/>
        <v>317.93046781423254</v>
      </c>
      <c r="V350" s="8">
        <f>U350/B350</f>
        <v>5.0067790206965758E-2</v>
      </c>
      <c r="W350">
        <v>1587</v>
      </c>
      <c r="X350">
        <f t="shared" si="38"/>
        <v>22890.993682624743</v>
      </c>
      <c r="Y350">
        <f t="shared" si="39"/>
        <v>28566</v>
      </c>
      <c r="Z350">
        <f t="shared" si="40"/>
        <v>-635.86093562846509</v>
      </c>
      <c r="AA350">
        <f t="shared" si="41"/>
        <v>404319.129458307</v>
      </c>
    </row>
    <row r="351" spans="1:27" x14ac:dyDescent="0.35">
      <c r="A351" s="1">
        <v>41265</v>
      </c>
      <c r="B351">
        <v>6531</v>
      </c>
      <c r="C351">
        <f t="shared" si="35"/>
        <v>0.61503928170594835</v>
      </c>
      <c r="D351" s="23">
        <v>20.6</v>
      </c>
      <c r="E351">
        <v>0.6631904701343847</v>
      </c>
      <c r="F351">
        <v>0.28956228956228958</v>
      </c>
      <c r="G351">
        <v>0.5860189193522527</v>
      </c>
      <c r="H351">
        <v>1</v>
      </c>
      <c r="I351">
        <f>IF(AND(O351=0,M351=0,H351=0,J351=0,Q351=0,L351=0),1,0)</f>
        <v>0</v>
      </c>
      <c r="J351">
        <v>0</v>
      </c>
      <c r="K351">
        <v>1</v>
      </c>
      <c r="L351">
        <v>0</v>
      </c>
      <c r="M351">
        <v>0</v>
      </c>
      <c r="N351">
        <v>6451</v>
      </c>
      <c r="O351">
        <v>0</v>
      </c>
      <c r="P351">
        <v>1</v>
      </c>
      <c r="Q351">
        <v>0</v>
      </c>
      <c r="R351">
        <v>6350</v>
      </c>
      <c r="S351">
        <f t="shared" si="36"/>
        <v>7079.8010631385478</v>
      </c>
      <c r="T351">
        <f>S351-B351</f>
        <v>548.80106313854776</v>
      </c>
      <c r="U351">
        <f t="shared" si="37"/>
        <v>548.80106313854776</v>
      </c>
      <c r="V351" s="8">
        <f>U351/B351</f>
        <v>8.4030173501538477E-2</v>
      </c>
      <c r="W351">
        <v>1151</v>
      </c>
      <c r="X351">
        <f t="shared" si="38"/>
        <v>9878.4191364938597</v>
      </c>
      <c r="Y351">
        <f t="shared" si="39"/>
        <v>20718</v>
      </c>
      <c r="Z351">
        <f t="shared" si="40"/>
        <v>548.80106313854776</v>
      </c>
      <c r="AA351">
        <f t="shared" si="41"/>
        <v>301182.60690200026</v>
      </c>
    </row>
    <row r="352" spans="1:27" x14ac:dyDescent="0.35">
      <c r="A352" s="1">
        <v>41266</v>
      </c>
      <c r="B352">
        <v>5977</v>
      </c>
      <c r="C352">
        <f t="shared" si="35"/>
        <v>0.52621452621452625</v>
      </c>
      <c r="D352" s="23">
        <v>20</v>
      </c>
      <c r="E352">
        <v>0.71902157785408471</v>
      </c>
      <c r="F352">
        <v>0.65063331729998397</v>
      </c>
      <c r="G352">
        <v>0.61503928170594835</v>
      </c>
      <c r="H352">
        <v>0</v>
      </c>
      <c r="I352">
        <f>IF(AND(O352=0,M352=0,H352=0,J352=0,Q352=0,L352=0),1,0)</f>
        <v>1</v>
      </c>
      <c r="J352">
        <v>0</v>
      </c>
      <c r="K352">
        <v>0</v>
      </c>
      <c r="L352">
        <v>0</v>
      </c>
      <c r="M352">
        <v>0</v>
      </c>
      <c r="N352">
        <v>6468.666666666667</v>
      </c>
      <c r="O352">
        <v>0</v>
      </c>
      <c r="P352">
        <v>1</v>
      </c>
      <c r="Q352">
        <v>0</v>
      </c>
      <c r="R352">
        <v>6531</v>
      </c>
      <c r="S352">
        <f t="shared" si="36"/>
        <v>6640.3277570201344</v>
      </c>
      <c r="T352">
        <f>S352-B352</f>
        <v>663.32775702013441</v>
      </c>
      <c r="U352">
        <f t="shared" si="37"/>
        <v>663.32775702013441</v>
      </c>
      <c r="V352" s="8">
        <f>U352/B352</f>
        <v>0.11098004969384882</v>
      </c>
      <c r="W352">
        <v>1746</v>
      </c>
      <c r="X352">
        <f t="shared" si="38"/>
        <v>11939.899626362419</v>
      </c>
      <c r="Y352">
        <f t="shared" si="39"/>
        <v>31428</v>
      </c>
      <c r="Z352">
        <f t="shared" si="40"/>
        <v>663.32775702013441</v>
      </c>
      <c r="AA352">
        <f t="shared" si="41"/>
        <v>440003.71323336248</v>
      </c>
    </row>
    <row r="353" spans="1:27" x14ac:dyDescent="0.35">
      <c r="A353" s="1">
        <v>41267</v>
      </c>
      <c r="B353">
        <v>5544</v>
      </c>
      <c r="C353">
        <f t="shared" si="35"/>
        <v>0.4567901234567901</v>
      </c>
      <c r="D353" s="23">
        <v>20.9</v>
      </c>
      <c r="E353">
        <v>0.70532875492814462</v>
      </c>
      <c r="F353">
        <v>0.40388007054673719</v>
      </c>
      <c r="G353">
        <v>0.52621452621452625</v>
      </c>
      <c r="H353">
        <v>0</v>
      </c>
      <c r="I353">
        <f>IF(AND(O353=0,M353=0,H353=0,J353=0,Q353=0,L353=0),1,0)</f>
        <v>0</v>
      </c>
      <c r="J353">
        <v>1</v>
      </c>
      <c r="K353">
        <v>0</v>
      </c>
      <c r="L353">
        <v>0</v>
      </c>
      <c r="M353">
        <v>0</v>
      </c>
      <c r="N353">
        <v>6286</v>
      </c>
      <c r="O353">
        <v>0</v>
      </c>
      <c r="P353">
        <v>0</v>
      </c>
      <c r="Q353">
        <v>0</v>
      </c>
      <c r="R353">
        <v>5977</v>
      </c>
      <c r="S353">
        <f t="shared" si="36"/>
        <v>5345.7774952073105</v>
      </c>
      <c r="T353">
        <f>S353-B353</f>
        <v>-198.22250479268951</v>
      </c>
      <c r="U353">
        <f t="shared" si="37"/>
        <v>198.22250479268951</v>
      </c>
      <c r="V353" s="8">
        <f>U353/B353</f>
        <v>3.5754420056401427E-2</v>
      </c>
      <c r="W353">
        <v>1088</v>
      </c>
      <c r="X353">
        <f t="shared" si="38"/>
        <v>14272.020345073644</v>
      </c>
      <c r="Y353">
        <f t="shared" si="39"/>
        <v>19584</v>
      </c>
      <c r="Z353">
        <f t="shared" si="40"/>
        <v>-396.44500958537901</v>
      </c>
      <c r="AA353">
        <f t="shared" si="41"/>
        <v>157168.64562515126</v>
      </c>
    </row>
    <row r="354" spans="1:27" x14ac:dyDescent="0.35">
      <c r="A354" s="1">
        <v>41268</v>
      </c>
      <c r="B354">
        <v>5099</v>
      </c>
      <c r="C354">
        <f t="shared" si="35"/>
        <v>0.38544171877505212</v>
      </c>
      <c r="D354" s="23">
        <v>20.6</v>
      </c>
      <c r="E354">
        <v>0.66573402857263986</v>
      </c>
      <c r="F354">
        <v>0.57800224466891137</v>
      </c>
      <c r="G354">
        <v>0.4567901234567901</v>
      </c>
      <c r="H354">
        <v>0</v>
      </c>
      <c r="I354">
        <f>IF(AND(O354=0,M354=0,H354=0,J354=0,Q354=0,L354=0),1,0)</f>
        <v>0</v>
      </c>
      <c r="J354">
        <v>0</v>
      </c>
      <c r="K354">
        <v>0</v>
      </c>
      <c r="L354">
        <v>0</v>
      </c>
      <c r="M354">
        <v>0</v>
      </c>
      <c r="N354">
        <v>6017.333333333333</v>
      </c>
      <c r="O354">
        <v>1</v>
      </c>
      <c r="P354">
        <v>0</v>
      </c>
      <c r="Q354">
        <v>0</v>
      </c>
      <c r="R354">
        <v>5544</v>
      </c>
      <c r="S354">
        <f t="shared" si="36"/>
        <v>5483.4014813778185</v>
      </c>
      <c r="T354">
        <f>S354-B354</f>
        <v>384.40148137781853</v>
      </c>
      <c r="U354">
        <f t="shared" si="37"/>
        <v>384.40148137781853</v>
      </c>
      <c r="V354" s="8">
        <f>U354/B354</f>
        <v>7.538762137239037E-2</v>
      </c>
      <c r="W354">
        <v>2482</v>
      </c>
      <c r="X354">
        <f t="shared" si="38"/>
        <v>6919.2266648007335</v>
      </c>
      <c r="Y354">
        <f t="shared" si="39"/>
        <v>44676</v>
      </c>
      <c r="Z354">
        <f t="shared" si="40"/>
        <v>384.40148137781853</v>
      </c>
      <c r="AA354">
        <f t="shared" si="41"/>
        <v>147764.49888546136</v>
      </c>
    </row>
    <row r="355" spans="1:27" x14ac:dyDescent="0.35">
      <c r="A355" s="1">
        <v>41269</v>
      </c>
      <c r="B355">
        <v>3944</v>
      </c>
      <c r="C355">
        <f t="shared" si="35"/>
        <v>0.20025653358986692</v>
      </c>
      <c r="D355" s="23">
        <v>19.2</v>
      </c>
      <c r="E355">
        <v>0.6052821230234432</v>
      </c>
      <c r="F355">
        <v>0.60654160654160649</v>
      </c>
      <c r="G355">
        <v>0.38544171877505212</v>
      </c>
      <c r="H355">
        <v>0</v>
      </c>
      <c r="I355">
        <f>IF(AND(O355=0,M355=0,H355=0,J355=0,Q355=0,L355=0),1,0)</f>
        <v>0</v>
      </c>
      <c r="J355">
        <v>0</v>
      </c>
      <c r="K355">
        <v>0</v>
      </c>
      <c r="L355">
        <v>0</v>
      </c>
      <c r="M355">
        <v>1</v>
      </c>
      <c r="N355">
        <v>5540</v>
      </c>
      <c r="O355">
        <v>0</v>
      </c>
      <c r="P355">
        <v>0</v>
      </c>
      <c r="Q355">
        <v>0</v>
      </c>
      <c r="R355">
        <v>5099</v>
      </c>
      <c r="S355">
        <f t="shared" si="36"/>
        <v>5203.1395879832189</v>
      </c>
      <c r="T355">
        <f>S355-B355</f>
        <v>1259.1395879832189</v>
      </c>
      <c r="U355">
        <f t="shared" si="37"/>
        <v>1259.1395879832189</v>
      </c>
      <c r="V355" s="8">
        <f>U355/B355</f>
        <v>0.31925445942779385</v>
      </c>
      <c r="W355">
        <v>995</v>
      </c>
      <c r="X355">
        <f t="shared" si="38"/>
        <v>22664.512583697942</v>
      </c>
      <c r="Y355">
        <f t="shared" si="39"/>
        <v>17910</v>
      </c>
      <c r="Z355">
        <f t="shared" si="40"/>
        <v>1259.1395879832189</v>
      </c>
      <c r="AA355">
        <f t="shared" si="41"/>
        <v>1585432.5020265502</v>
      </c>
    </row>
    <row r="356" spans="1:27" x14ac:dyDescent="0.35">
      <c r="A356" s="1">
        <v>41270</v>
      </c>
      <c r="B356">
        <v>5461</v>
      </c>
      <c r="C356">
        <f t="shared" si="35"/>
        <v>0.44348244348244348</v>
      </c>
      <c r="D356" s="23">
        <v>21.4</v>
      </c>
      <c r="E356">
        <v>0.50328542964941292</v>
      </c>
      <c r="F356">
        <v>0.61407728074394741</v>
      </c>
      <c r="G356">
        <v>0.20025653358986692</v>
      </c>
      <c r="H356">
        <v>0</v>
      </c>
      <c r="I356">
        <f>IF(AND(O356=0,M356=0,H356=0,J356=0,Q356=0,L356=0),1,0)</f>
        <v>0</v>
      </c>
      <c r="J356">
        <v>0</v>
      </c>
      <c r="K356">
        <v>1</v>
      </c>
      <c r="L356">
        <v>0</v>
      </c>
      <c r="M356">
        <v>0</v>
      </c>
      <c r="N356">
        <v>4862.333333333333</v>
      </c>
      <c r="O356">
        <v>0</v>
      </c>
      <c r="P356">
        <v>0</v>
      </c>
      <c r="Q356">
        <v>1</v>
      </c>
      <c r="R356">
        <v>3944</v>
      </c>
      <c r="S356">
        <f t="shared" si="36"/>
        <v>5537.004589120239</v>
      </c>
      <c r="T356">
        <f>S356-B356</f>
        <v>76.004589120238961</v>
      </c>
      <c r="U356">
        <f t="shared" si="37"/>
        <v>76.004589120238961</v>
      </c>
      <c r="V356" s="8">
        <f>U356/B356</f>
        <v>1.3917705387335463E-2</v>
      </c>
      <c r="W356">
        <v>1115</v>
      </c>
      <c r="X356">
        <f t="shared" si="38"/>
        <v>1368.0826041643013</v>
      </c>
      <c r="Y356">
        <f t="shared" si="39"/>
        <v>20070</v>
      </c>
      <c r="Z356">
        <f t="shared" si="40"/>
        <v>76.004589120238961</v>
      </c>
      <c r="AA356">
        <f t="shared" si="41"/>
        <v>5776.6975673363468</v>
      </c>
    </row>
    <row r="357" spans="1:27" x14ac:dyDescent="0.35">
      <c r="A357" s="1">
        <v>41271</v>
      </c>
      <c r="B357">
        <v>5391</v>
      </c>
      <c r="C357">
        <f t="shared" si="35"/>
        <v>0.43225909892576558</v>
      </c>
      <c r="D357" s="23">
        <v>18.5</v>
      </c>
      <c r="E357">
        <v>0.45792530416719668</v>
      </c>
      <c r="F357">
        <v>0.5860189193522527</v>
      </c>
      <c r="G357">
        <v>0.44348244348244348</v>
      </c>
      <c r="H357">
        <v>0</v>
      </c>
      <c r="I357">
        <f>IF(AND(O357=0,M357=0,H357=0,J357=0,Q357=0,L357=0),1,0)</f>
        <v>0</v>
      </c>
      <c r="J357">
        <v>0</v>
      </c>
      <c r="K357">
        <v>0</v>
      </c>
      <c r="L357">
        <v>1</v>
      </c>
      <c r="M357">
        <v>0</v>
      </c>
      <c r="N357">
        <v>4834.666666666667</v>
      </c>
      <c r="O357">
        <v>0</v>
      </c>
      <c r="P357">
        <v>0</v>
      </c>
      <c r="Q357">
        <v>0</v>
      </c>
      <c r="R357">
        <v>5461</v>
      </c>
      <c r="S357">
        <f t="shared" si="36"/>
        <v>5322.1162316996142</v>
      </c>
      <c r="T357">
        <f>S357-B357</f>
        <v>-68.883768300385782</v>
      </c>
      <c r="U357">
        <f t="shared" si="37"/>
        <v>68.883768300385782</v>
      </c>
      <c r="V357" s="8">
        <f>U357/B357</f>
        <v>1.2777549304467777E-2</v>
      </c>
      <c r="W357">
        <v>1619</v>
      </c>
      <c r="X357">
        <f t="shared" si="38"/>
        <v>4959.6313176277763</v>
      </c>
      <c r="Y357">
        <f t="shared" si="39"/>
        <v>29142</v>
      </c>
      <c r="Z357">
        <f t="shared" si="40"/>
        <v>-137.76753660077156</v>
      </c>
      <c r="AA357">
        <f t="shared" si="41"/>
        <v>18979.894141044933</v>
      </c>
    </row>
    <row r="358" spans="1:27" x14ac:dyDescent="0.35">
      <c r="A358" s="1">
        <v>41272</v>
      </c>
      <c r="B358">
        <v>6368</v>
      </c>
      <c r="C358">
        <f t="shared" si="35"/>
        <v>0.58890492223825552</v>
      </c>
      <c r="D358" s="23">
        <v>15</v>
      </c>
      <c r="E358">
        <v>0.4330832167535717</v>
      </c>
      <c r="F358">
        <v>0.61503928170594835</v>
      </c>
      <c r="G358">
        <v>0.43225909892576558</v>
      </c>
      <c r="H358">
        <v>1</v>
      </c>
      <c r="I358">
        <f>IF(AND(O358=0,M358=0,H358=0,J358=0,Q358=0,L358=0),1,0)</f>
        <v>0</v>
      </c>
      <c r="J358">
        <v>0</v>
      </c>
      <c r="K358">
        <v>1</v>
      </c>
      <c r="L358">
        <v>0</v>
      </c>
      <c r="M358">
        <v>0</v>
      </c>
      <c r="N358">
        <v>4932</v>
      </c>
      <c r="O358">
        <v>0</v>
      </c>
      <c r="P358">
        <v>1</v>
      </c>
      <c r="Q358">
        <v>0</v>
      </c>
      <c r="R358">
        <v>5391</v>
      </c>
      <c r="S358">
        <f t="shared" si="36"/>
        <v>6584.9413802116696</v>
      </c>
      <c r="T358">
        <f>S358-B358</f>
        <v>216.94138021166964</v>
      </c>
      <c r="U358">
        <f t="shared" si="37"/>
        <v>216.94138021166964</v>
      </c>
      <c r="V358" s="8">
        <f>U358/B358</f>
        <v>3.4067427797058673E-2</v>
      </c>
      <c r="W358">
        <v>843</v>
      </c>
      <c r="X358">
        <f t="shared" si="38"/>
        <v>3904.9448438100535</v>
      </c>
      <c r="Y358">
        <f t="shared" si="39"/>
        <v>15174</v>
      </c>
      <c r="Z358">
        <f t="shared" si="40"/>
        <v>216.94138021166964</v>
      </c>
      <c r="AA358">
        <f t="shared" si="41"/>
        <v>47063.562448144206</v>
      </c>
    </row>
    <row r="359" spans="1:27" x14ac:dyDescent="0.35">
      <c r="A359" s="1">
        <v>41273</v>
      </c>
      <c r="B359">
        <v>6498</v>
      </c>
      <c r="C359">
        <f t="shared" si="35"/>
        <v>0.60974827641494311</v>
      </c>
      <c r="D359" s="23">
        <v>14.4</v>
      </c>
      <c r="E359">
        <v>0.46801475263894204</v>
      </c>
      <c r="F359">
        <v>0.52621452621452625</v>
      </c>
      <c r="G359">
        <v>0.58890492223825552</v>
      </c>
      <c r="H359">
        <v>0</v>
      </c>
      <c r="I359">
        <f>IF(AND(O359=0,M359=0,H359=0,J359=0,Q359=0,L359=0),1,0)</f>
        <v>1</v>
      </c>
      <c r="J359">
        <v>0</v>
      </c>
      <c r="K359">
        <v>1</v>
      </c>
      <c r="L359">
        <v>0</v>
      </c>
      <c r="M359">
        <v>0</v>
      </c>
      <c r="N359">
        <v>5740</v>
      </c>
      <c r="O359">
        <v>0</v>
      </c>
      <c r="P359">
        <v>1</v>
      </c>
      <c r="Q359">
        <v>0</v>
      </c>
      <c r="R359">
        <v>6368</v>
      </c>
      <c r="S359">
        <f t="shared" si="36"/>
        <v>6997.8617562376203</v>
      </c>
      <c r="T359">
        <f>S359-B359</f>
        <v>499.86175623762028</v>
      </c>
      <c r="U359">
        <f t="shared" si="37"/>
        <v>499.86175623762028</v>
      </c>
      <c r="V359" s="8">
        <f>U359/B359</f>
        <v>7.6925478029796907E-2</v>
      </c>
      <c r="W359">
        <v>915</v>
      </c>
      <c r="X359">
        <f t="shared" si="38"/>
        <v>8997.5116122771651</v>
      </c>
      <c r="Y359">
        <f t="shared" si="39"/>
        <v>16470</v>
      </c>
      <c r="Z359">
        <f t="shared" si="40"/>
        <v>499.86175623762028</v>
      </c>
      <c r="AA359">
        <f t="shared" si="41"/>
        <v>249861.77534895812</v>
      </c>
    </row>
    <row r="360" spans="1:27" x14ac:dyDescent="0.35">
      <c r="A360" s="1">
        <v>41274</v>
      </c>
      <c r="B360">
        <v>5484</v>
      </c>
      <c r="C360">
        <f t="shared" si="35"/>
        <v>0.44717011383678051</v>
      </c>
      <c r="D360" s="23">
        <v>15.4</v>
      </c>
      <c r="E360">
        <v>0.52732205689092371</v>
      </c>
      <c r="F360">
        <v>0.4567901234567901</v>
      </c>
      <c r="G360">
        <v>0.60974827641494311</v>
      </c>
      <c r="H360">
        <v>0</v>
      </c>
      <c r="I360">
        <f>IF(AND(O360=0,M360=0,H360=0,J360=0,Q360=0,L360=0),1,0)</f>
        <v>0</v>
      </c>
      <c r="J360">
        <v>1</v>
      </c>
      <c r="K360">
        <v>0</v>
      </c>
      <c r="L360">
        <v>0</v>
      </c>
      <c r="M360">
        <v>0</v>
      </c>
      <c r="N360">
        <v>6085.666666666667</v>
      </c>
      <c r="O360">
        <v>0</v>
      </c>
      <c r="P360">
        <v>0</v>
      </c>
      <c r="Q360">
        <v>0</v>
      </c>
      <c r="R360">
        <v>6498</v>
      </c>
      <c r="S360">
        <f t="shared" si="36"/>
        <v>5309.6915602169174</v>
      </c>
      <c r="T360">
        <f>S360-B360</f>
        <v>-174.30843978308258</v>
      </c>
      <c r="U360">
        <f t="shared" si="37"/>
        <v>174.30843978308258</v>
      </c>
      <c r="V360" s="8">
        <f>U360/B360</f>
        <v>3.1784908786120093E-2</v>
      </c>
      <c r="W360">
        <v>457</v>
      </c>
      <c r="X360">
        <f t="shared" si="38"/>
        <v>12550.207664381946</v>
      </c>
      <c r="Y360">
        <f t="shared" si="39"/>
        <v>8226</v>
      </c>
      <c r="Z360">
        <f t="shared" si="40"/>
        <v>-348.61687956616515</v>
      </c>
      <c r="AA360">
        <f t="shared" si="41"/>
        <v>121533.7287184501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57</vt:i4>
      </vt:variant>
    </vt:vector>
  </HeadingPairs>
  <TitlesOfParts>
    <vt:vector size="57" baseType="lpstr">
      <vt:lpstr>Raw Data</vt:lpstr>
      <vt:lpstr>Outlier Replacement</vt:lpstr>
      <vt:lpstr>Features</vt:lpstr>
      <vt:lpstr>New-Feature Engineering1</vt:lpstr>
      <vt:lpstr>Models</vt:lpstr>
      <vt:lpstr>New_featureEngineering3</vt:lpstr>
      <vt:lpstr>New Training_Model</vt:lpstr>
      <vt:lpstr>Trainingmodel_optimised</vt:lpstr>
      <vt:lpstr>Testing data</vt:lpstr>
      <vt:lpstr>New Training model 2</vt:lpstr>
      <vt:lpstr>Testing data 2</vt:lpstr>
      <vt:lpstr>Training Model 3</vt:lpstr>
      <vt:lpstr>Testing model 3</vt:lpstr>
      <vt:lpstr>New Training model 4</vt:lpstr>
      <vt:lpstr>New testing 4</vt:lpstr>
      <vt:lpstr>New training model 5</vt:lpstr>
      <vt:lpstr>New testing 5</vt:lpstr>
      <vt:lpstr>training model 6</vt:lpstr>
      <vt:lpstr>testing model 6</vt:lpstr>
      <vt:lpstr>training model 7</vt:lpstr>
      <vt:lpstr>training optimised model 7</vt:lpstr>
      <vt:lpstr>testing model 7</vt:lpstr>
      <vt:lpstr>training model 8</vt:lpstr>
      <vt:lpstr>testing model 8</vt:lpstr>
      <vt:lpstr>training model 9</vt:lpstr>
      <vt:lpstr>testing model 9</vt:lpstr>
      <vt:lpstr>training model 10</vt:lpstr>
      <vt:lpstr>testing model 10</vt:lpstr>
      <vt:lpstr>training model 11</vt:lpstr>
      <vt:lpstr>testing model 11</vt:lpstr>
      <vt:lpstr>training model 12</vt:lpstr>
      <vt:lpstr>testing model 12</vt:lpstr>
      <vt:lpstr>training model 13</vt:lpstr>
      <vt:lpstr>testing model 13</vt:lpstr>
      <vt:lpstr>training model 14</vt:lpstr>
      <vt:lpstr>testing model 14</vt:lpstr>
      <vt:lpstr>training model 15</vt:lpstr>
      <vt:lpstr>testing model 15</vt:lpstr>
      <vt:lpstr>training model 16</vt:lpstr>
      <vt:lpstr>testing model 16</vt:lpstr>
      <vt:lpstr>training model 17</vt:lpstr>
      <vt:lpstr>testing model 17</vt:lpstr>
      <vt:lpstr>training model 18</vt:lpstr>
      <vt:lpstr>testing model 19</vt:lpstr>
      <vt:lpstr>training model 21</vt:lpstr>
      <vt:lpstr>testing model 21</vt:lpstr>
      <vt:lpstr>training model 20</vt:lpstr>
      <vt:lpstr>testing model 20</vt:lpstr>
      <vt:lpstr>training model 22</vt:lpstr>
      <vt:lpstr>testing model22</vt:lpstr>
      <vt:lpstr>training model 23</vt:lpstr>
      <vt:lpstr>testing model 23</vt:lpstr>
      <vt:lpstr>training model 24</vt:lpstr>
      <vt:lpstr>testing model 24</vt:lpstr>
      <vt:lpstr>Selected training  model 25</vt:lpstr>
      <vt:lpstr>Selected testing model 25</vt:lpstr>
      <vt:lpstr>Training model 26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Mishaal</cp:lastModifiedBy>
  <dcterms:created xsi:type="dcterms:W3CDTF">2018-09-23T18:47:45Z</dcterms:created>
  <dcterms:modified xsi:type="dcterms:W3CDTF">2020-04-17T17:14:09Z</dcterms:modified>
</cp:coreProperties>
</file>